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hidePivotFieldList="1"/>
  <xr:revisionPtr revIDLastSave="0" documentId="8_{440B2357-782F-4511-8C7A-23035A101A4C}" xr6:coauthVersionLast="47" xr6:coauthVersionMax="47" xr10:uidLastSave="{00000000-0000-0000-0000-000000000000}"/>
  <bookViews>
    <workbookView xWindow="0" yWindow="0" windowWidth="0" windowHeight="0" firstSheet="4" xr2:uid="{00000000-000D-0000-FFFF-FFFF00000000}"/>
  </bookViews>
  <sheets>
    <sheet name="Dashboard" sheetId="10" r:id="rId1"/>
    <sheet name="Sheet1" sheetId="6" r:id="rId2"/>
    <sheet name="Pivot Monthly" sheetId="8" r:id="rId3"/>
    <sheet name="Pivot Tickers" sheetId="9" r:id="rId4"/>
    <sheet name="Events" sheetId="1" r:id="rId5"/>
    <sheet name="Summary" sheetId="2" r:id="rId6"/>
    <sheet name="Calendar Equity" sheetId="3" r:id="rId7"/>
    <sheet name="Parameters" sheetId="4" r:id="rId8"/>
  </sheets>
  <calcPr calcId="191028"/>
  <pivotCaches>
    <pivotCache cacheId="520" r:id="rId9"/>
    <pivotCache cacheId="53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6" l="1"/>
  <c r="B26" i="6"/>
  <c r="B29" i="6"/>
  <c r="B27" i="6"/>
  <c r="B25" i="6"/>
  <c r="B24" i="6"/>
  <c r="B23" i="6"/>
  <c r="B22" i="6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C8443" i="1"/>
  <c r="C4277" i="1"/>
  <c r="C4278" i="1"/>
  <c r="C4279" i="1"/>
  <c r="C4280" i="1"/>
  <c r="C4281" i="1"/>
  <c r="C4311" i="1"/>
  <c r="C4282" i="1"/>
  <c r="C4283" i="1"/>
  <c r="C4312" i="1"/>
  <c r="C4221" i="1"/>
  <c r="C4222" i="1"/>
  <c r="C4168" i="1"/>
  <c r="C4223" i="1"/>
  <c r="C3979" i="1"/>
  <c r="C3887" i="1"/>
  <c r="C4113" i="1"/>
  <c r="C4224" i="1"/>
  <c r="C4225" i="1"/>
  <c r="C4169" i="1"/>
  <c r="C4170" i="1"/>
  <c r="C4114" i="1"/>
  <c r="C4226" i="1"/>
  <c r="C4171" i="1"/>
  <c r="C4172" i="1"/>
  <c r="C4227" i="1"/>
  <c r="C4115" i="1"/>
  <c r="C4116" i="1"/>
  <c r="C4173" i="1"/>
  <c r="C4069" i="1"/>
  <c r="C4117" i="1"/>
  <c r="C4118" i="1"/>
  <c r="C4119" i="1"/>
  <c r="C4070" i="1"/>
  <c r="C4071" i="1"/>
  <c r="C4072" i="1"/>
  <c r="C4120" i="1"/>
  <c r="C4121" i="1"/>
  <c r="C4029" i="1"/>
  <c r="C4122" i="1"/>
  <c r="C4073" i="1"/>
  <c r="C3980" i="1"/>
  <c r="C3981" i="1"/>
  <c r="C4030" i="1"/>
  <c r="C4031" i="1"/>
  <c r="C3982" i="1"/>
  <c r="C3888" i="1"/>
  <c r="C3983" i="1"/>
  <c r="C3984" i="1"/>
  <c r="C3985" i="1"/>
  <c r="C3889" i="1"/>
  <c r="C3890" i="1"/>
  <c r="C3986" i="1"/>
  <c r="C3891" i="1"/>
  <c r="C3892" i="1"/>
  <c r="C3893" i="1"/>
  <c r="C3618" i="1"/>
  <c r="C3619" i="1"/>
  <c r="C3620" i="1"/>
  <c r="C3621" i="1"/>
  <c r="C3622" i="1"/>
  <c r="C3894" i="1"/>
  <c r="C3895" i="1"/>
  <c r="C3896" i="1"/>
  <c r="C3897" i="1"/>
  <c r="C3898" i="1"/>
  <c r="C3723" i="1"/>
  <c r="C3623" i="1"/>
  <c r="C3624" i="1"/>
  <c r="C3625" i="1"/>
  <c r="C3724" i="1"/>
  <c r="C3725" i="1"/>
  <c r="C3726" i="1"/>
  <c r="C3727" i="1"/>
  <c r="C3728" i="1"/>
  <c r="C3729" i="1"/>
  <c r="C3730" i="1"/>
  <c r="C3731" i="1"/>
  <c r="C3732" i="1"/>
  <c r="C3899" i="1"/>
  <c r="C3900" i="1"/>
  <c r="C3901" i="1"/>
  <c r="C3733" i="1"/>
  <c r="C3734" i="1"/>
  <c r="C3735" i="1"/>
  <c r="C3736" i="1"/>
  <c r="C3626" i="1"/>
  <c r="C3627" i="1"/>
  <c r="C3737" i="1"/>
  <c r="C3628" i="1"/>
  <c r="C3738" i="1"/>
  <c r="C2694" i="1"/>
  <c r="C3629" i="1"/>
  <c r="C3739" i="1"/>
  <c r="C3902" i="1"/>
  <c r="C3740" i="1"/>
  <c r="C3630" i="1"/>
  <c r="C3741" i="1"/>
  <c r="C3631" i="1"/>
  <c r="C3742" i="1"/>
  <c r="C3529" i="1"/>
  <c r="C3632" i="1"/>
  <c r="C3530" i="1"/>
  <c r="C3531" i="1"/>
  <c r="C3532" i="1"/>
  <c r="C3533" i="1"/>
  <c r="C3534" i="1"/>
  <c r="C3535" i="1"/>
  <c r="C3536" i="1"/>
  <c r="C3537" i="1"/>
  <c r="C3633" i="1"/>
  <c r="C3634" i="1"/>
  <c r="C3635" i="1"/>
  <c r="C3636" i="1"/>
  <c r="C3637" i="1"/>
  <c r="C3638" i="1"/>
  <c r="C3639" i="1"/>
  <c r="C3640" i="1"/>
  <c r="C3641" i="1"/>
  <c r="C2695" i="1"/>
  <c r="C3743" i="1"/>
  <c r="C3432" i="1"/>
  <c r="C3433" i="1"/>
  <c r="C3434" i="1"/>
  <c r="C3538" i="1"/>
  <c r="C3539" i="1"/>
  <c r="C3540" i="1"/>
  <c r="C3435" i="1"/>
  <c r="C3436" i="1"/>
  <c r="C3437" i="1"/>
  <c r="C3541" i="1"/>
  <c r="C3542" i="1"/>
  <c r="C3543" i="1"/>
  <c r="C3438" i="1"/>
  <c r="C3544" i="1"/>
  <c r="C3545" i="1"/>
  <c r="C3642" i="1"/>
  <c r="C3643" i="1"/>
  <c r="C3644" i="1"/>
  <c r="C3439" i="1"/>
  <c r="C3440" i="1"/>
  <c r="C3441" i="1"/>
  <c r="C3294" i="1"/>
  <c r="C3442" i="1"/>
  <c r="C3546" i="1"/>
  <c r="C3547" i="1"/>
  <c r="C3295" i="1"/>
  <c r="C3443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444" i="1"/>
  <c r="C3328" i="1"/>
  <c r="C3329" i="1"/>
  <c r="C3445" i="1"/>
  <c r="C3446" i="1"/>
  <c r="C3196" i="1"/>
  <c r="C3447" i="1"/>
  <c r="C3448" i="1"/>
  <c r="C3330" i="1"/>
  <c r="C3331" i="1"/>
  <c r="C2896" i="1"/>
  <c r="C3332" i="1"/>
  <c r="C3333" i="1"/>
  <c r="C3334" i="1"/>
  <c r="C3449" i="1"/>
  <c r="C3450" i="1"/>
  <c r="C3451" i="1"/>
  <c r="C3452" i="1"/>
  <c r="C3335" i="1"/>
  <c r="C3197" i="1"/>
  <c r="C3066" i="1"/>
  <c r="C3336" i="1"/>
  <c r="C3337" i="1"/>
  <c r="C3338" i="1"/>
  <c r="C3198" i="1"/>
  <c r="C3339" i="1"/>
  <c r="C3067" i="1"/>
  <c r="C3199" i="1"/>
  <c r="C3068" i="1"/>
  <c r="C3069" i="1"/>
  <c r="C3200" i="1"/>
  <c r="C3201" i="1"/>
  <c r="C3202" i="1"/>
  <c r="C2521" i="1"/>
  <c r="C1032" i="1"/>
  <c r="C3070" i="1"/>
  <c r="C3203" i="1"/>
  <c r="C3071" i="1"/>
  <c r="C2959" i="1"/>
  <c r="C2960" i="1"/>
  <c r="C2522" i="1"/>
  <c r="C2607" i="1"/>
  <c r="C2897" i="1"/>
  <c r="C2961" i="1"/>
  <c r="C3072" i="1"/>
  <c r="C2898" i="1"/>
  <c r="C2803" i="1"/>
  <c r="C2899" i="1"/>
  <c r="C2962" i="1"/>
  <c r="C2963" i="1"/>
  <c r="C2900" i="1"/>
  <c r="C2901" i="1"/>
  <c r="C2964" i="1"/>
  <c r="C2965" i="1"/>
  <c r="C2804" i="1"/>
  <c r="C2696" i="1"/>
  <c r="C2902" i="1"/>
  <c r="C2697" i="1"/>
  <c r="C2698" i="1"/>
  <c r="C2699" i="1"/>
  <c r="C2700" i="1"/>
  <c r="C2701" i="1"/>
  <c r="C2608" i="1"/>
  <c r="C2702" i="1"/>
  <c r="C2703" i="1"/>
  <c r="C2805" i="1"/>
  <c r="C2704" i="1"/>
  <c r="C2705" i="1"/>
  <c r="C2609" i="1"/>
  <c r="C2610" i="1"/>
  <c r="C2523" i="1"/>
  <c r="C2455" i="1"/>
  <c r="C2611" i="1"/>
  <c r="C2524" i="1"/>
  <c r="C2311" i="1"/>
  <c r="C1845" i="1"/>
  <c r="C2525" i="1"/>
  <c r="C2526" i="1"/>
  <c r="C2456" i="1"/>
  <c r="C2457" i="1"/>
  <c r="C2527" i="1"/>
  <c r="C2374" i="1"/>
  <c r="C2458" i="1"/>
  <c r="C2459" i="1"/>
  <c r="C2375" i="1"/>
  <c r="C2312" i="1"/>
  <c r="C2313" i="1"/>
  <c r="C2376" i="1"/>
  <c r="C2377" i="1"/>
  <c r="C2378" i="1"/>
  <c r="C2379" i="1"/>
  <c r="C2314" i="1"/>
  <c r="C2315" i="1"/>
  <c r="C2316" i="1"/>
  <c r="C2183" i="1"/>
  <c r="C2184" i="1"/>
  <c r="C2185" i="1"/>
  <c r="C2186" i="1"/>
  <c r="C2187" i="1"/>
  <c r="C2380" i="1"/>
  <c r="C2188" i="1"/>
  <c r="C2064" i="1"/>
  <c r="C2065" i="1"/>
  <c r="C2066" i="1"/>
  <c r="C2189" i="1"/>
  <c r="C2190" i="1"/>
  <c r="C2191" i="1"/>
  <c r="C2192" i="1"/>
  <c r="C2193" i="1"/>
  <c r="C2194" i="1"/>
  <c r="C2317" i="1"/>
  <c r="C2318" i="1"/>
  <c r="C2319" i="1"/>
  <c r="C2067" i="1"/>
  <c r="C2068" i="1"/>
  <c r="C2069" i="1"/>
  <c r="C2070" i="1"/>
  <c r="C2071" i="1"/>
  <c r="C2072" i="1"/>
  <c r="C2073" i="1"/>
  <c r="C2074" i="1"/>
  <c r="C2075" i="1"/>
  <c r="C2076" i="1"/>
  <c r="C2077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078" i="1"/>
  <c r="C2079" i="1"/>
  <c r="C2080" i="1"/>
  <c r="C2081" i="1"/>
  <c r="C2082" i="1"/>
  <c r="C2083" i="1"/>
  <c r="C2084" i="1"/>
  <c r="C2085" i="1"/>
  <c r="C2086" i="1"/>
  <c r="C2087" i="1"/>
  <c r="C2215" i="1"/>
  <c r="C2088" i="1"/>
  <c r="C1668" i="1"/>
  <c r="C1846" i="1"/>
  <c r="C1793" i="1"/>
  <c r="C1964" i="1"/>
  <c r="C1965" i="1"/>
  <c r="C1966" i="1"/>
  <c r="C1847" i="1"/>
  <c r="C1848" i="1"/>
  <c r="C1849" i="1"/>
  <c r="C1967" i="1"/>
  <c r="C1968" i="1"/>
  <c r="C1850" i="1"/>
  <c r="C1851" i="1"/>
  <c r="C1794" i="1"/>
  <c r="C1852" i="1"/>
  <c r="C1532" i="1"/>
  <c r="C1969" i="1"/>
  <c r="C1853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761" i="1"/>
  <c r="C1762" i="1"/>
  <c r="C1547" i="1"/>
  <c r="C1548" i="1"/>
  <c r="C1549" i="1"/>
  <c r="C1550" i="1"/>
  <c r="C1551" i="1"/>
  <c r="C1669" i="1"/>
  <c r="C1763" i="1"/>
  <c r="C1764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795" i="1"/>
  <c r="C1569" i="1"/>
  <c r="C1570" i="1"/>
  <c r="C1571" i="1"/>
  <c r="C1572" i="1"/>
  <c r="C1573" i="1"/>
  <c r="C1765" i="1"/>
  <c r="C1766" i="1"/>
  <c r="C1767" i="1"/>
  <c r="C1670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600" i="1"/>
  <c r="C1812" i="1"/>
  <c r="C1813" i="1"/>
  <c r="C1814" i="1"/>
  <c r="C1815" i="1"/>
  <c r="C1671" i="1"/>
  <c r="C1448" i="1"/>
  <c r="C1601" i="1"/>
  <c r="C1449" i="1"/>
  <c r="C1346" i="1"/>
  <c r="C1347" i="1"/>
  <c r="C1602" i="1"/>
  <c r="C1603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218" i="1"/>
  <c r="C1383" i="1"/>
  <c r="C1450" i="1"/>
  <c r="C1451" i="1"/>
  <c r="C1452" i="1"/>
  <c r="C1453" i="1"/>
  <c r="C1454" i="1"/>
  <c r="C1455" i="1"/>
  <c r="C1283" i="1"/>
  <c r="C1219" i="1"/>
  <c r="C1220" i="1"/>
  <c r="C1221" i="1"/>
  <c r="C1222" i="1"/>
  <c r="C1223" i="1"/>
  <c r="C1284" i="1"/>
  <c r="C1285" i="1"/>
  <c r="C1165" i="1"/>
  <c r="C1166" i="1"/>
  <c r="C1167" i="1"/>
  <c r="C1168" i="1"/>
  <c r="C1169" i="1"/>
  <c r="C1110" i="1"/>
  <c r="C1170" i="1"/>
  <c r="C1111" i="1"/>
  <c r="C1112" i="1"/>
  <c r="C1033" i="1"/>
  <c r="C939" i="1"/>
  <c r="C940" i="1"/>
  <c r="C873" i="1"/>
  <c r="C874" i="1"/>
  <c r="C875" i="1"/>
  <c r="C876" i="1"/>
  <c r="C877" i="1"/>
  <c r="C878" i="1"/>
  <c r="C879" i="1"/>
  <c r="C1034" i="1"/>
  <c r="C1035" i="1"/>
  <c r="C941" i="1"/>
  <c r="C942" i="1"/>
  <c r="C1036" i="1"/>
  <c r="C1037" i="1"/>
  <c r="C943" i="1"/>
  <c r="C807" i="1"/>
  <c r="C880" i="1"/>
  <c r="C1038" i="1"/>
  <c r="C881" i="1"/>
  <c r="C808" i="1"/>
  <c r="C882" i="1"/>
  <c r="C883" i="1"/>
  <c r="C884" i="1"/>
  <c r="C885" i="1"/>
  <c r="C886" i="1"/>
  <c r="C618" i="1"/>
  <c r="C619" i="1"/>
  <c r="C620" i="1"/>
  <c r="C487" i="1"/>
  <c r="C666" i="1"/>
  <c r="C667" i="1"/>
  <c r="C736" i="1"/>
  <c r="C737" i="1"/>
  <c r="C621" i="1"/>
  <c r="C622" i="1"/>
  <c r="C623" i="1"/>
  <c r="C624" i="1"/>
  <c r="C625" i="1"/>
  <c r="C525" i="1"/>
  <c r="C526" i="1"/>
  <c r="C527" i="1"/>
  <c r="C488" i="1"/>
  <c r="C489" i="1"/>
  <c r="C490" i="1"/>
  <c r="C528" i="1"/>
  <c r="C529" i="1"/>
  <c r="C530" i="1"/>
  <c r="C531" i="1"/>
  <c r="C491" i="1"/>
  <c r="C492" i="1"/>
  <c r="C493" i="1"/>
  <c r="C626" i="1"/>
  <c r="C627" i="1"/>
  <c r="C455" i="1"/>
  <c r="C494" i="1"/>
  <c r="C1456" i="1"/>
  <c r="C456" i="1"/>
  <c r="C495" i="1"/>
  <c r="C496" i="1"/>
  <c r="C457" i="1"/>
  <c r="C458" i="1"/>
  <c r="C497" i="1"/>
  <c r="C498" i="1"/>
  <c r="C499" i="1"/>
  <c r="C459" i="1"/>
  <c r="C408" i="1"/>
  <c r="C253" i="1"/>
  <c r="C254" i="1"/>
  <c r="C255" i="1"/>
  <c r="C256" i="1"/>
  <c r="C328" i="1"/>
  <c r="C257" i="1"/>
  <c r="C258" i="1"/>
  <c r="C259" i="1"/>
  <c r="C216" i="1"/>
  <c r="C217" i="1"/>
  <c r="C147" i="1"/>
  <c r="C179" i="1"/>
  <c r="C75" i="1"/>
  <c r="C301" i="1"/>
  <c r="C148" i="1"/>
  <c r="C409" i="1"/>
  <c r="C366" i="1"/>
  <c r="C367" i="1"/>
  <c r="C410" i="1"/>
  <c r="C411" i="1"/>
  <c r="C412" i="1"/>
  <c r="C413" i="1"/>
  <c r="C180" i="1"/>
  <c r="C149" i="1"/>
  <c r="C150" i="1"/>
  <c r="C181" i="1"/>
  <c r="C182" i="1"/>
  <c r="C151" i="1"/>
  <c r="C152" i="1"/>
  <c r="C153" i="1"/>
  <c r="C154" i="1"/>
  <c r="C155" i="1"/>
  <c r="C103" i="1"/>
  <c r="C104" i="1"/>
  <c r="C105" i="1"/>
  <c r="C183" i="1"/>
  <c r="C184" i="1"/>
  <c r="C185" i="1"/>
  <c r="C186" i="1"/>
  <c r="C187" i="1"/>
  <c r="C188" i="1"/>
  <c r="C76" i="1"/>
  <c r="C106" i="1"/>
  <c r="C107" i="1"/>
  <c r="C77" i="1"/>
  <c r="C78" i="1"/>
  <c r="C2" i="1"/>
  <c r="C189" i="1"/>
  <c r="C108" i="1"/>
  <c r="C109" i="1"/>
  <c r="C3" i="1"/>
  <c r="C39" i="1"/>
  <c r="C40" i="1"/>
  <c r="C41" i="1"/>
  <c r="C79" i="1"/>
  <c r="C80" i="1"/>
  <c r="C81" i="1"/>
  <c r="C110" i="1"/>
  <c r="C111" i="1"/>
  <c r="C112" i="1"/>
  <c r="C4" i="1"/>
  <c r="C5" i="1"/>
  <c r="C6" i="1"/>
  <c r="C7" i="1"/>
  <c r="C8" i="1"/>
  <c r="C9" i="1"/>
  <c r="C10" i="1"/>
  <c r="C42" i="1"/>
  <c r="C43" i="1"/>
  <c r="C12401" i="1"/>
  <c r="C12277" i="1"/>
  <c r="C12278" i="1"/>
  <c r="C12320" i="1"/>
  <c r="C12321" i="1"/>
  <c r="C10340" i="1"/>
  <c r="C10341" i="1"/>
  <c r="C10509" i="1"/>
  <c r="C10510" i="1"/>
  <c r="C9712" i="1"/>
  <c r="C9713" i="1"/>
  <c r="C9837" i="1"/>
  <c r="C9838" i="1"/>
  <c r="C9592" i="1"/>
  <c r="C9593" i="1"/>
  <c r="C12213" i="1"/>
  <c r="C12153" i="1"/>
  <c r="C12154" i="1"/>
  <c r="C12155" i="1"/>
  <c r="C12156" i="1"/>
  <c r="C12091" i="1"/>
  <c r="C12034" i="1"/>
  <c r="C12035" i="1"/>
  <c r="C12036" i="1"/>
  <c r="C12037" i="1"/>
  <c r="C11960" i="1"/>
  <c r="C11961" i="1"/>
  <c r="C11962" i="1"/>
  <c r="C11963" i="1"/>
  <c r="C12092" i="1"/>
  <c r="C9594" i="1"/>
  <c r="C9595" i="1"/>
  <c r="C9714" i="1"/>
  <c r="C9715" i="1"/>
  <c r="C9239" i="1"/>
  <c r="C9240" i="1"/>
  <c r="C11327" i="1"/>
  <c r="C12093" i="1"/>
  <c r="C12094" i="1"/>
  <c r="C12214" i="1"/>
  <c r="C11674" i="1"/>
  <c r="C12157" i="1"/>
  <c r="C12158" i="1"/>
  <c r="C12159" i="1"/>
  <c r="C12215" i="1"/>
  <c r="C12216" i="1"/>
  <c r="C12217" i="1"/>
  <c r="C11675" i="1"/>
  <c r="C12259" i="1"/>
  <c r="C12260" i="1"/>
  <c r="C12261" i="1"/>
  <c r="C12262" i="1"/>
  <c r="C12263" i="1"/>
  <c r="C12264" i="1"/>
  <c r="C12265" i="1"/>
  <c r="C12266" i="1"/>
  <c r="C12267" i="1"/>
  <c r="C12218" i="1"/>
  <c r="C12219" i="1"/>
  <c r="C12220" i="1"/>
  <c r="C12221" i="1"/>
  <c r="C12222" i="1"/>
  <c r="C12223" i="1"/>
  <c r="C12224" i="1"/>
  <c r="C12225" i="1"/>
  <c r="C12226" i="1"/>
  <c r="C12227" i="1"/>
  <c r="C12228" i="1"/>
  <c r="C12229" i="1"/>
  <c r="C12160" i="1"/>
  <c r="C12161" i="1"/>
  <c r="C12162" i="1"/>
  <c r="C12163" i="1"/>
  <c r="C12164" i="1"/>
  <c r="C12165" i="1"/>
  <c r="C12166" i="1"/>
  <c r="C12167" i="1"/>
  <c r="C11800" i="1"/>
  <c r="C11964" i="1"/>
  <c r="C11965" i="1"/>
  <c r="C11890" i="1"/>
  <c r="C11801" i="1"/>
  <c r="C12095" i="1"/>
  <c r="C12096" i="1"/>
  <c r="C12097" i="1"/>
  <c r="C12098" i="1"/>
  <c r="C12099" i="1"/>
  <c r="C12100" i="1"/>
  <c r="C12101" i="1"/>
  <c r="C12102" i="1"/>
  <c r="C12103" i="1"/>
  <c r="C12104" i="1"/>
  <c r="C11966" i="1"/>
  <c r="C11967" i="1"/>
  <c r="C11968" i="1"/>
  <c r="C11969" i="1"/>
  <c r="C11970" i="1"/>
  <c r="C11971" i="1"/>
  <c r="C11972" i="1"/>
  <c r="C11973" i="1"/>
  <c r="C11974" i="1"/>
  <c r="C11975" i="1"/>
  <c r="C11976" i="1"/>
  <c r="C11977" i="1"/>
  <c r="C12038" i="1"/>
  <c r="C12039" i="1"/>
  <c r="C12040" i="1"/>
  <c r="C12041" i="1"/>
  <c r="C12042" i="1"/>
  <c r="C12043" i="1"/>
  <c r="C11978" i="1"/>
  <c r="C12044" i="1"/>
  <c r="C11802" i="1"/>
  <c r="C11744" i="1"/>
  <c r="C11745" i="1"/>
  <c r="C11507" i="1"/>
  <c r="C11676" i="1"/>
  <c r="C11803" i="1"/>
  <c r="C11677" i="1"/>
  <c r="C11678" i="1"/>
  <c r="C11679" i="1"/>
  <c r="C11586" i="1"/>
  <c r="C11587" i="1"/>
  <c r="C11680" i="1"/>
  <c r="C11681" i="1"/>
  <c r="C11429" i="1"/>
  <c r="C11430" i="1"/>
  <c r="C11431" i="1"/>
  <c r="C11508" i="1"/>
  <c r="C11509" i="1"/>
  <c r="C11432" i="1"/>
  <c r="C11433" i="1"/>
  <c r="C11588" i="1"/>
  <c r="C11510" i="1"/>
  <c r="C11434" i="1"/>
  <c r="C11511" i="1"/>
  <c r="C11512" i="1"/>
  <c r="C11682" i="1"/>
  <c r="C11683" i="1"/>
  <c r="C11513" i="1"/>
  <c r="C11328" i="1"/>
  <c r="C11514" i="1"/>
  <c r="C11435" i="1"/>
  <c r="C11436" i="1"/>
  <c r="C11437" i="1"/>
  <c r="C11515" i="1"/>
  <c r="C11438" i="1"/>
  <c r="C11329" i="1"/>
  <c r="C11330" i="1"/>
  <c r="C11516" i="1"/>
  <c r="C11517" i="1"/>
  <c r="C11331" i="1"/>
  <c r="C11332" i="1"/>
  <c r="C11333" i="1"/>
  <c r="C11334" i="1"/>
  <c r="C11135" i="1"/>
  <c r="C11194" i="1"/>
  <c r="C11072" i="1"/>
  <c r="C11195" i="1"/>
  <c r="C11073" i="1"/>
  <c r="C11136" i="1"/>
  <c r="C11137" i="1"/>
  <c r="C11138" i="1"/>
  <c r="C11139" i="1"/>
  <c r="C11140" i="1"/>
  <c r="C11141" i="1"/>
  <c r="C11142" i="1"/>
  <c r="C11196" i="1"/>
  <c r="C11197" i="1"/>
  <c r="C11198" i="1"/>
  <c r="C11199" i="1"/>
  <c r="C11200" i="1"/>
  <c r="C11201" i="1"/>
  <c r="C11202" i="1"/>
  <c r="C11203" i="1"/>
  <c r="C11204" i="1"/>
  <c r="C11205" i="1"/>
  <c r="C11206" i="1"/>
  <c r="C11207" i="1"/>
  <c r="C11074" i="1"/>
  <c r="C11075" i="1"/>
  <c r="C11076" i="1"/>
  <c r="C11077" i="1"/>
  <c r="C11078" i="1"/>
  <c r="C11079" i="1"/>
  <c r="C11080" i="1"/>
  <c r="C11081" i="1"/>
  <c r="C11082" i="1"/>
  <c r="C11083" i="1"/>
  <c r="C11084" i="1"/>
  <c r="C11085" i="1"/>
  <c r="C11143" i="1"/>
  <c r="C11144" i="1"/>
  <c r="C11145" i="1"/>
  <c r="C11146" i="1"/>
  <c r="C11147" i="1"/>
  <c r="C11148" i="1"/>
  <c r="C11335" i="1"/>
  <c r="C11269" i="1"/>
  <c r="C11439" i="1"/>
  <c r="C11270" i="1"/>
  <c r="C11271" i="1"/>
  <c r="C11149" i="1"/>
  <c r="C11208" i="1"/>
  <c r="C11209" i="1"/>
  <c r="C11015" i="1"/>
  <c r="C10797" i="1"/>
  <c r="C10869" i="1"/>
  <c r="C10710" i="1"/>
  <c r="C11086" i="1"/>
  <c r="C11016" i="1"/>
  <c r="C11087" i="1"/>
  <c r="C11017" i="1"/>
  <c r="C11018" i="1"/>
  <c r="C11019" i="1"/>
  <c r="C11020" i="1"/>
  <c r="C11088" i="1"/>
  <c r="C11021" i="1"/>
  <c r="C10870" i="1"/>
  <c r="C10871" i="1"/>
  <c r="C10872" i="1"/>
  <c r="C10952" i="1"/>
  <c r="C10953" i="1"/>
  <c r="C10954" i="1"/>
  <c r="C10955" i="1"/>
  <c r="C8109" i="1"/>
  <c r="C10798" i="1"/>
  <c r="C10241" i="1"/>
  <c r="C10799" i="1"/>
  <c r="C10511" i="1"/>
  <c r="C10423" i="1"/>
  <c r="C10512" i="1"/>
  <c r="C10424" i="1"/>
  <c r="C10711" i="1"/>
  <c r="C10513" i="1"/>
  <c r="C10425" i="1"/>
  <c r="C10597" i="1"/>
  <c r="C10514" i="1"/>
  <c r="C10515" i="1"/>
  <c r="C10598" i="1"/>
  <c r="C8248" i="1"/>
  <c r="C8641" i="1"/>
  <c r="C9241" i="1"/>
  <c r="C10242" i="1"/>
  <c r="C10426" i="1"/>
  <c r="C10427" i="1"/>
  <c r="C10428" i="1"/>
  <c r="C10429" i="1"/>
  <c r="C10430" i="1"/>
  <c r="C10516" i="1"/>
  <c r="C10517" i="1"/>
  <c r="C10518" i="1"/>
  <c r="C10519" i="1"/>
  <c r="C10520" i="1"/>
  <c r="C10599" i="1"/>
  <c r="C10600" i="1"/>
  <c r="C10601" i="1"/>
  <c r="C10602" i="1"/>
  <c r="C10603" i="1"/>
  <c r="C10521" i="1"/>
  <c r="C10342" i="1"/>
  <c r="C10343" i="1"/>
  <c r="C10243" i="1"/>
  <c r="C10244" i="1"/>
  <c r="C10245" i="1"/>
  <c r="C10246" i="1"/>
  <c r="C10247" i="1"/>
  <c r="C10344" i="1"/>
  <c r="C10248" i="1"/>
  <c r="C10249" i="1"/>
  <c r="C9957" i="1"/>
  <c r="C9839" i="1"/>
  <c r="C9958" i="1"/>
  <c r="C9959" i="1"/>
  <c r="C9960" i="1"/>
  <c r="C9961" i="1"/>
  <c r="C9962" i="1"/>
  <c r="C9963" i="1"/>
  <c r="C10128" i="1"/>
  <c r="C10129" i="1"/>
  <c r="C10130" i="1"/>
  <c r="C10131" i="1"/>
  <c r="C10132" i="1"/>
  <c r="C10133" i="1"/>
  <c r="C10134" i="1"/>
  <c r="C10135" i="1"/>
  <c r="C10136" i="1"/>
  <c r="C10137" i="1"/>
  <c r="C10138" i="1"/>
  <c r="C10139" i="1"/>
  <c r="C9964" i="1"/>
  <c r="C9965" i="1"/>
  <c r="C9966" i="1"/>
  <c r="C9967" i="1"/>
  <c r="C9968" i="1"/>
  <c r="C9969" i="1"/>
  <c r="C9840" i="1"/>
  <c r="C9841" i="1"/>
  <c r="C9970" i="1"/>
  <c r="C9971" i="1"/>
  <c r="C9842" i="1"/>
  <c r="C9843" i="1"/>
  <c r="C10140" i="1"/>
  <c r="C10141" i="1"/>
  <c r="C10142" i="1"/>
  <c r="C10143" i="1"/>
  <c r="C10144" i="1"/>
  <c r="C10345" i="1"/>
  <c r="C10250" i="1"/>
  <c r="C10251" i="1"/>
  <c r="C10252" i="1"/>
  <c r="C9972" i="1"/>
  <c r="C9973" i="1"/>
  <c r="C9974" i="1"/>
  <c r="C9975" i="1"/>
  <c r="C9976" i="1"/>
  <c r="C9977" i="1"/>
  <c r="C9978" i="1"/>
  <c r="C9979" i="1"/>
  <c r="C9980" i="1"/>
  <c r="C9981" i="1"/>
  <c r="C10253" i="1"/>
  <c r="C10254" i="1"/>
  <c r="C10255" i="1"/>
  <c r="C10145" i="1"/>
  <c r="C9982" i="1"/>
  <c r="C9844" i="1"/>
  <c r="C9845" i="1"/>
  <c r="C9983" i="1"/>
  <c r="C9716" i="1"/>
  <c r="C9984" i="1"/>
  <c r="C9985" i="1"/>
  <c r="C9986" i="1"/>
  <c r="C9987" i="1"/>
  <c r="C9988" i="1"/>
  <c r="C9989" i="1"/>
  <c r="C9990" i="1"/>
  <c r="C9991" i="1"/>
  <c r="C9992" i="1"/>
  <c r="C9993" i="1"/>
  <c r="C9994" i="1"/>
  <c r="C9846" i="1"/>
  <c r="C9847" i="1"/>
  <c r="C9848" i="1"/>
  <c r="C9717" i="1"/>
  <c r="C9395" i="1"/>
  <c r="C9396" i="1"/>
  <c r="C9397" i="1"/>
  <c r="C9398" i="1"/>
  <c r="C9399" i="1"/>
  <c r="C9400" i="1"/>
  <c r="C9483" i="1"/>
  <c r="C9596" i="1"/>
  <c r="C9718" i="1"/>
  <c r="C9597" i="1"/>
  <c r="C9484" i="1"/>
  <c r="C8102" i="1"/>
  <c r="C4379" i="1"/>
  <c r="C4380" i="1"/>
  <c r="C9342" i="1"/>
  <c r="C9485" i="1"/>
  <c r="C9343" i="1"/>
  <c r="C9401" i="1"/>
  <c r="C9598" i="1"/>
  <c r="C9719" i="1"/>
  <c r="C9402" i="1"/>
  <c r="C9403" i="1"/>
  <c r="C9404" i="1"/>
  <c r="C9720" i="1"/>
  <c r="C9486" i="1"/>
  <c r="C9599" i="1"/>
  <c r="C9600" i="1"/>
  <c r="C9601" i="1"/>
  <c r="C9602" i="1"/>
  <c r="C9603" i="1"/>
  <c r="C9604" i="1"/>
  <c r="C9605" i="1"/>
  <c r="C9606" i="1"/>
  <c r="C9607" i="1"/>
  <c r="C9405" i="1"/>
  <c r="C9406" i="1"/>
  <c r="C9407" i="1"/>
  <c r="C9408" i="1"/>
  <c r="C9409" i="1"/>
  <c r="C9410" i="1"/>
  <c r="C9487" i="1"/>
  <c r="C9488" i="1"/>
  <c r="C9489" i="1"/>
  <c r="C9490" i="1"/>
  <c r="C9491" i="1"/>
  <c r="C9492" i="1"/>
  <c r="C9493" i="1"/>
  <c r="C9494" i="1"/>
  <c r="C9495" i="1"/>
  <c r="C9496" i="1"/>
  <c r="C9497" i="1"/>
  <c r="C9498" i="1"/>
  <c r="C9499" i="1"/>
  <c r="C9500" i="1"/>
  <c r="C9501" i="1"/>
  <c r="C9502" i="1"/>
  <c r="C9503" i="1"/>
  <c r="C9504" i="1"/>
  <c r="C9505" i="1"/>
  <c r="C9506" i="1"/>
  <c r="C9507" i="1"/>
  <c r="C9608" i="1"/>
  <c r="C9508" i="1"/>
  <c r="C9509" i="1"/>
  <c r="C9510" i="1"/>
  <c r="C9411" i="1"/>
  <c r="C9412" i="1"/>
  <c r="C9413" i="1"/>
  <c r="C9414" i="1"/>
  <c r="C9415" i="1"/>
  <c r="C9416" i="1"/>
  <c r="C9609" i="1"/>
  <c r="C9610" i="1"/>
  <c r="C9611" i="1"/>
  <c r="C9612" i="1"/>
  <c r="C9613" i="1"/>
  <c r="C9614" i="1"/>
  <c r="C9417" i="1"/>
  <c r="C9344" i="1"/>
  <c r="C9418" i="1"/>
  <c r="C9419" i="1"/>
  <c r="C9420" i="1"/>
  <c r="C9345" i="1"/>
  <c r="C9346" i="1"/>
  <c r="C9347" i="1"/>
  <c r="C9242" i="1"/>
  <c r="C9243" i="1"/>
  <c r="C9244" i="1"/>
  <c r="C9169" i="1"/>
  <c r="C9245" i="1"/>
  <c r="C9246" i="1"/>
  <c r="C9247" i="1"/>
  <c r="C9248" i="1"/>
  <c r="C9170" i="1"/>
  <c r="C9171" i="1"/>
  <c r="C9126" i="1"/>
  <c r="C9127" i="1"/>
  <c r="C9172" i="1"/>
  <c r="C9173" i="1"/>
  <c r="C8926" i="1"/>
  <c r="C9019" i="1"/>
  <c r="C9020" i="1"/>
  <c r="C9021" i="1"/>
  <c r="C5511" i="1"/>
  <c r="C8969" i="1"/>
  <c r="C8970" i="1"/>
  <c r="C8927" i="1"/>
  <c r="C9128" i="1"/>
  <c r="C9129" i="1"/>
  <c r="C9073" i="1"/>
  <c r="C9130" i="1"/>
  <c r="C9174" i="1"/>
  <c r="C9131" i="1"/>
  <c r="C9074" i="1"/>
  <c r="C8698" i="1"/>
  <c r="C8760" i="1"/>
  <c r="C8699" i="1"/>
  <c r="C8700" i="1"/>
  <c r="C8701" i="1"/>
  <c r="C8417" i="1"/>
  <c r="C8365" i="1"/>
  <c r="C8463" i="1"/>
  <c r="C8761" i="1"/>
  <c r="C8762" i="1"/>
  <c r="C8763" i="1"/>
  <c r="C8764" i="1"/>
  <c r="C8702" i="1"/>
  <c r="C8703" i="1"/>
  <c r="C8704" i="1"/>
  <c r="C8705" i="1"/>
  <c r="C8509" i="1"/>
  <c r="C8861" i="1"/>
  <c r="C8971" i="1"/>
  <c r="C8972" i="1"/>
  <c r="C8928" i="1"/>
  <c r="C8899" i="1"/>
  <c r="C8900" i="1"/>
  <c r="C8901" i="1"/>
  <c r="C8929" i="1"/>
  <c r="C8930" i="1"/>
  <c r="C8902" i="1"/>
  <c r="C8903" i="1"/>
  <c r="C8931" i="1"/>
  <c r="C8932" i="1"/>
  <c r="C8904" i="1"/>
  <c r="C8933" i="1"/>
  <c r="C8706" i="1"/>
  <c r="C8707" i="1"/>
  <c r="C8708" i="1"/>
  <c r="C8709" i="1"/>
  <c r="C8710" i="1"/>
  <c r="C8711" i="1"/>
  <c r="C8712" i="1"/>
  <c r="C8713" i="1"/>
  <c r="C8589" i="1"/>
  <c r="C8590" i="1"/>
  <c r="C8862" i="1"/>
  <c r="C8823" i="1"/>
  <c r="C8824" i="1"/>
  <c r="C8765" i="1"/>
  <c r="C8825" i="1"/>
  <c r="C8826" i="1"/>
  <c r="C8827" i="1"/>
  <c r="C8828" i="1"/>
  <c r="C8829" i="1"/>
  <c r="C8830" i="1"/>
  <c r="C8714" i="1"/>
  <c r="C8715" i="1"/>
  <c r="C8327" i="1"/>
  <c r="C8510" i="1"/>
  <c r="C8366" i="1"/>
  <c r="C8103" i="1"/>
  <c r="C8104" i="1"/>
  <c r="C8642" i="1"/>
  <c r="C8547" i="1"/>
  <c r="C8591" i="1"/>
  <c r="C8592" i="1"/>
  <c r="C8105" i="1"/>
  <c r="C8367" i="1"/>
  <c r="C8368" i="1"/>
  <c r="C8369" i="1"/>
  <c r="C8110" i="1"/>
  <c r="C8287" i="1"/>
  <c r="C8288" i="1"/>
  <c r="C8111" i="1"/>
  <c r="C8112" i="1"/>
  <c r="C8113" i="1"/>
  <c r="C8114" i="1"/>
  <c r="C8115" i="1"/>
  <c r="C8116" i="1"/>
  <c r="C8117" i="1"/>
  <c r="C8018" i="1"/>
  <c r="C8019" i="1"/>
  <c r="C8118" i="1"/>
  <c r="C7980" i="1"/>
  <c r="C8020" i="1"/>
  <c r="C8021" i="1"/>
  <c r="C8249" i="1"/>
  <c r="C8250" i="1"/>
  <c r="C8251" i="1"/>
  <c r="C8217" i="1"/>
  <c r="C8218" i="1"/>
  <c r="C8219" i="1"/>
  <c r="C8022" i="1"/>
  <c r="C8023" i="1"/>
  <c r="C8024" i="1"/>
  <c r="C8119" i="1"/>
  <c r="C15783" i="1"/>
  <c r="C15577" i="1"/>
  <c r="C15578" i="1"/>
  <c r="C15579" i="1"/>
  <c r="C15580" i="1"/>
  <c r="C15581" i="1"/>
  <c r="C15784" i="1"/>
  <c r="C15582" i="1"/>
  <c r="C15583" i="1"/>
  <c r="C15476" i="1"/>
  <c r="C15785" i="1"/>
  <c r="C15786" i="1"/>
  <c r="C15787" i="1"/>
  <c r="C15788" i="1"/>
  <c r="C15789" i="1"/>
  <c r="C15790" i="1"/>
  <c r="C15791" i="1"/>
  <c r="C15792" i="1"/>
  <c r="C15793" i="1"/>
  <c r="C15794" i="1"/>
  <c r="C15584" i="1"/>
  <c r="C15585" i="1"/>
  <c r="C15586" i="1"/>
  <c r="C15477" i="1"/>
  <c r="C15478" i="1"/>
  <c r="C15378" i="1"/>
  <c r="C15479" i="1"/>
  <c r="C15587" i="1"/>
  <c r="C15588" i="1"/>
  <c r="C15589" i="1"/>
  <c r="C15590" i="1"/>
  <c r="C15480" i="1"/>
  <c r="C15591" i="1"/>
  <c r="C15592" i="1"/>
  <c r="C15593" i="1"/>
  <c r="C15594" i="1"/>
  <c r="C15595" i="1"/>
  <c r="C15596" i="1"/>
  <c r="C15597" i="1"/>
  <c r="C15598" i="1"/>
  <c r="C15599" i="1"/>
  <c r="C15600" i="1"/>
  <c r="C15601" i="1"/>
  <c r="C15602" i="1"/>
  <c r="C15603" i="1"/>
  <c r="C15604" i="1"/>
  <c r="C15605" i="1"/>
  <c r="C15606" i="1"/>
  <c r="C15607" i="1"/>
  <c r="C15608" i="1"/>
  <c r="C15609" i="1"/>
  <c r="C15610" i="1"/>
  <c r="C15481" i="1"/>
  <c r="C15482" i="1"/>
  <c r="C15483" i="1"/>
  <c r="C15484" i="1"/>
  <c r="C15485" i="1"/>
  <c r="C15486" i="1"/>
  <c r="C15487" i="1"/>
  <c r="C15488" i="1"/>
  <c r="C15379" i="1"/>
  <c r="C15380" i="1"/>
  <c r="C15381" i="1"/>
  <c r="C15382" i="1"/>
  <c r="C15383" i="1"/>
  <c r="C15384" i="1"/>
  <c r="C15385" i="1"/>
  <c r="C15386" i="1"/>
  <c r="C15611" i="1"/>
  <c r="C15387" i="1"/>
  <c r="C15279" i="1"/>
  <c r="C15388" i="1"/>
  <c r="C15389" i="1"/>
  <c r="C15489" i="1"/>
  <c r="C15490" i="1"/>
  <c r="C15225" i="1"/>
  <c r="C15390" i="1"/>
  <c r="C15334" i="1"/>
  <c r="C15280" i="1"/>
  <c r="C15335" i="1"/>
  <c r="C15391" i="1"/>
  <c r="C15226" i="1"/>
  <c r="C15336" i="1"/>
  <c r="C12541" i="1"/>
  <c r="C15281" i="1"/>
  <c r="C15282" i="1"/>
  <c r="C15099" i="1"/>
  <c r="C15150" i="1"/>
  <c r="C15100" i="1"/>
  <c r="C15101" i="1"/>
  <c r="C15102" i="1"/>
  <c r="C15103" i="1"/>
  <c r="C15104" i="1"/>
  <c r="C15151" i="1"/>
  <c r="C15152" i="1"/>
  <c r="C15153" i="1"/>
  <c r="C15154" i="1"/>
  <c r="C15155" i="1"/>
  <c r="C15156" i="1"/>
  <c r="C15157" i="1"/>
  <c r="C14977" i="1"/>
  <c r="C14757" i="1"/>
  <c r="C15105" i="1"/>
  <c r="C15027" i="1"/>
  <c r="C15028" i="1"/>
  <c r="C14978" i="1"/>
  <c r="C15227" i="1"/>
  <c r="C14979" i="1"/>
  <c r="C14980" i="1"/>
  <c r="C14981" i="1"/>
  <c r="C15106" i="1"/>
  <c r="C14982" i="1"/>
  <c r="C15029" i="1"/>
  <c r="C15030" i="1"/>
  <c r="C15031" i="1"/>
  <c r="C15032" i="1"/>
  <c r="C15033" i="1"/>
  <c r="C14983" i="1"/>
  <c r="C14984" i="1"/>
  <c r="C14985" i="1"/>
  <c r="C14986" i="1"/>
  <c r="C14987" i="1"/>
  <c r="C14988" i="1"/>
  <c r="C15034" i="1"/>
  <c r="C14896" i="1"/>
  <c r="C14897" i="1"/>
  <c r="C14953" i="1"/>
  <c r="C14954" i="1"/>
  <c r="C14955" i="1"/>
  <c r="C14989" i="1"/>
  <c r="C14990" i="1"/>
  <c r="C14898" i="1"/>
  <c r="C14830" i="1"/>
  <c r="C14831" i="1"/>
  <c r="C14899" i="1"/>
  <c r="C14758" i="1"/>
  <c r="C14832" i="1"/>
  <c r="C14833" i="1"/>
  <c r="C14834" i="1"/>
  <c r="C14900" i="1"/>
  <c r="C14759" i="1"/>
  <c r="C14835" i="1"/>
  <c r="C14836" i="1"/>
  <c r="C14837" i="1"/>
  <c r="C14838" i="1"/>
  <c r="C14839" i="1"/>
  <c r="C14840" i="1"/>
  <c r="C14841" i="1"/>
  <c r="C14680" i="1"/>
  <c r="C14842" i="1"/>
  <c r="C14760" i="1"/>
  <c r="C14421" i="1"/>
  <c r="C14310" i="1"/>
  <c r="C14311" i="1"/>
  <c r="C14312" i="1"/>
  <c r="C14313" i="1"/>
  <c r="C14314" i="1"/>
  <c r="C14315" i="1"/>
  <c r="C14316" i="1"/>
  <c r="C14317" i="1"/>
  <c r="C14318" i="1"/>
  <c r="C14319" i="1"/>
  <c r="C14199" i="1"/>
  <c r="C14200" i="1"/>
  <c r="C14201" i="1"/>
  <c r="C14202" i="1"/>
  <c r="C14203" i="1"/>
  <c r="C14101" i="1"/>
  <c r="C14102" i="1"/>
  <c r="C14103" i="1"/>
  <c r="C14104" i="1"/>
  <c r="C14105" i="1"/>
  <c r="C14106" i="1"/>
  <c r="C14107" i="1"/>
  <c r="C14108" i="1"/>
  <c r="C14109" i="1"/>
  <c r="C14110" i="1"/>
  <c r="C14204" i="1"/>
  <c r="C14205" i="1"/>
  <c r="C14206" i="1"/>
  <c r="C14207" i="1"/>
  <c r="C14208" i="1"/>
  <c r="C14509" i="1"/>
  <c r="C14681" i="1"/>
  <c r="C14761" i="1"/>
  <c r="C14762" i="1"/>
  <c r="C14610" i="1"/>
  <c r="C14611" i="1"/>
  <c r="C14612" i="1"/>
  <c r="C14613" i="1"/>
  <c r="C14614" i="1"/>
  <c r="C1854" i="1"/>
  <c r="C1855" i="1"/>
  <c r="C1856" i="1"/>
  <c r="C1857" i="1"/>
  <c r="C14682" i="1"/>
  <c r="C14615" i="1"/>
  <c r="C14683" i="1"/>
  <c r="C14684" i="1"/>
  <c r="C14510" i="1"/>
  <c r="C14616" i="1"/>
  <c r="C14617" i="1"/>
  <c r="C14511" i="1"/>
  <c r="C14512" i="1"/>
  <c r="C14513" i="1"/>
  <c r="C14618" i="1"/>
  <c r="C14619" i="1"/>
  <c r="C14320" i="1"/>
  <c r="C14321" i="1"/>
  <c r="C14422" i="1"/>
  <c r="C14423" i="1"/>
  <c r="C14514" i="1"/>
  <c r="C14515" i="1"/>
  <c r="C14620" i="1"/>
  <c r="C14209" i="1"/>
  <c r="C14516" i="1"/>
  <c r="C14517" i="1"/>
  <c r="C14424" i="1"/>
  <c r="C14621" i="1"/>
  <c r="C14518" i="1"/>
  <c r="C14425" i="1"/>
  <c r="C14426" i="1"/>
  <c r="C14519" i="1"/>
  <c r="C14622" i="1"/>
  <c r="C14520" i="1"/>
  <c r="C14427" i="1"/>
  <c r="C14322" i="1"/>
  <c r="C14428" i="1"/>
  <c r="C14323" i="1"/>
  <c r="C14429" i="1"/>
  <c r="C14324" i="1"/>
  <c r="C14430" i="1"/>
  <c r="C14431" i="1"/>
  <c r="C14325" i="1"/>
  <c r="C14326" i="1"/>
  <c r="C14327" i="1"/>
  <c r="C14111" i="1"/>
  <c r="C14112" i="1"/>
  <c r="C14113" i="1"/>
  <c r="C14028" i="1"/>
  <c r="C14328" i="1"/>
  <c r="C14210" i="1"/>
  <c r="C14029" i="1"/>
  <c r="C14211" i="1"/>
  <c r="C14114" i="1"/>
  <c r="C14115" i="1"/>
  <c r="C14116" i="1"/>
  <c r="C13950" i="1"/>
  <c r="C13951" i="1"/>
  <c r="C14117" i="1"/>
  <c r="C14118" i="1"/>
  <c r="C14030" i="1"/>
  <c r="C14329" i="1"/>
  <c r="C14212" i="1"/>
  <c r="C13893" i="1"/>
  <c r="C13952" i="1"/>
  <c r="C13739" i="1"/>
  <c r="C14031" i="1"/>
  <c r="C13894" i="1"/>
  <c r="C13105" i="1"/>
  <c r="C13106" i="1"/>
  <c r="C12985" i="1"/>
  <c r="C12986" i="1"/>
  <c r="C13953" i="1"/>
  <c r="C13777" i="1"/>
  <c r="C13778" i="1"/>
  <c r="C13779" i="1"/>
  <c r="C13895" i="1"/>
  <c r="C13896" i="1"/>
  <c r="C13827" i="1"/>
  <c r="C14032" i="1"/>
  <c r="C13954" i="1"/>
  <c r="C13828" i="1"/>
  <c r="C13740" i="1"/>
  <c r="C13691" i="1"/>
  <c r="C13780" i="1"/>
  <c r="C13741" i="1"/>
  <c r="C13742" i="1"/>
  <c r="C13781" i="1"/>
  <c r="C13782" i="1"/>
  <c r="C13783" i="1"/>
  <c r="C13784" i="1"/>
  <c r="C13785" i="1"/>
  <c r="C13692" i="1"/>
  <c r="C13693" i="1"/>
  <c r="C13694" i="1"/>
  <c r="C13695" i="1"/>
  <c r="C13696" i="1"/>
  <c r="C13743" i="1"/>
  <c r="C13697" i="1"/>
  <c r="C13650" i="1"/>
  <c r="C13558" i="1"/>
  <c r="C13559" i="1"/>
  <c r="C13786" i="1"/>
  <c r="C13560" i="1"/>
  <c r="C13744" i="1"/>
  <c r="C13651" i="1"/>
  <c r="C13652" i="1"/>
  <c r="C13745" i="1"/>
  <c r="C13653" i="1"/>
  <c r="C13654" i="1"/>
  <c r="C13698" i="1"/>
  <c r="C13699" i="1"/>
  <c r="C13700" i="1"/>
  <c r="C13655" i="1"/>
  <c r="C13656" i="1"/>
  <c r="C13561" i="1"/>
  <c r="C13562" i="1"/>
  <c r="C13563" i="1"/>
  <c r="C13564" i="1"/>
  <c r="C13657" i="1"/>
  <c r="C13658" i="1"/>
  <c r="C13659" i="1"/>
  <c r="C13660" i="1"/>
  <c r="C13661" i="1"/>
  <c r="C13565" i="1"/>
  <c r="C13566" i="1"/>
  <c r="C13567" i="1"/>
  <c r="C13568" i="1"/>
  <c r="C13569" i="1"/>
  <c r="C13570" i="1"/>
  <c r="C13571" i="1"/>
  <c r="C13572" i="1"/>
  <c r="C13573" i="1"/>
  <c r="C13574" i="1"/>
  <c r="C13520" i="1"/>
  <c r="C13521" i="1"/>
  <c r="C13522" i="1"/>
  <c r="C13523" i="1"/>
  <c r="C13524" i="1"/>
  <c r="C13525" i="1"/>
  <c r="C13495" i="1"/>
  <c r="C13526" i="1"/>
  <c r="C13527" i="1"/>
  <c r="C13528" i="1"/>
  <c r="C13529" i="1"/>
  <c r="C13530" i="1"/>
  <c r="C13531" i="1"/>
  <c r="C13575" i="1"/>
  <c r="C13576" i="1"/>
  <c r="C13577" i="1"/>
  <c r="C13578" i="1"/>
  <c r="C13579" i="1"/>
  <c r="C13532" i="1"/>
  <c r="C13533" i="1"/>
  <c r="C13534" i="1"/>
  <c r="C13535" i="1"/>
  <c r="C13413" i="1"/>
  <c r="C13414" i="1"/>
  <c r="C13415" i="1"/>
  <c r="C13416" i="1"/>
  <c r="C13417" i="1"/>
  <c r="C13418" i="1"/>
  <c r="C13419" i="1"/>
  <c r="C13420" i="1"/>
  <c r="C13468" i="1"/>
  <c r="C13469" i="1"/>
  <c r="C13470" i="1"/>
  <c r="C13471" i="1"/>
  <c r="C13472" i="1"/>
  <c r="C13473" i="1"/>
  <c r="C13474" i="1"/>
  <c r="C13475" i="1"/>
  <c r="C13536" i="1"/>
  <c r="C13537" i="1"/>
  <c r="C13538" i="1"/>
  <c r="C13496" i="1"/>
  <c r="C13497" i="1"/>
  <c r="C13172" i="1"/>
  <c r="C13173" i="1"/>
  <c r="C13208" i="1"/>
  <c r="C13209" i="1"/>
  <c r="C13210" i="1"/>
  <c r="C13231" i="1"/>
  <c r="C13232" i="1"/>
  <c r="C13233" i="1"/>
  <c r="C13174" i="1"/>
  <c r="C13175" i="1"/>
  <c r="C13176" i="1"/>
  <c r="C13177" i="1"/>
  <c r="C13178" i="1"/>
  <c r="C13179" i="1"/>
  <c r="C13180" i="1"/>
  <c r="C13181" i="1"/>
  <c r="C13322" i="1"/>
  <c r="C13264" i="1"/>
  <c r="C13265" i="1"/>
  <c r="C13266" i="1"/>
  <c r="C13267" i="1"/>
  <c r="C13268" i="1"/>
  <c r="C13269" i="1"/>
  <c r="C13270" i="1"/>
  <c r="C13271" i="1"/>
  <c r="C13272" i="1"/>
  <c r="C13273" i="1"/>
  <c r="C13383" i="1"/>
  <c r="C13234" i="1"/>
  <c r="C11440" i="1"/>
  <c r="C11441" i="1"/>
  <c r="C11442" i="1"/>
  <c r="C13156" i="1"/>
  <c r="C13107" i="1"/>
  <c r="C13211" i="1"/>
  <c r="C13212" i="1"/>
  <c r="C13213" i="1"/>
  <c r="C13214" i="1"/>
  <c r="C13215" i="1"/>
  <c r="C13216" i="1"/>
  <c r="C13217" i="1"/>
  <c r="C13218" i="1"/>
  <c r="C13219" i="1"/>
  <c r="C13182" i="1"/>
  <c r="C13220" i="1"/>
  <c r="C13221" i="1"/>
  <c r="C13157" i="1"/>
  <c r="C12987" i="1"/>
  <c r="C12988" i="1"/>
  <c r="C12989" i="1"/>
  <c r="C13108" i="1"/>
  <c r="C13109" i="1"/>
  <c r="C13110" i="1"/>
  <c r="C12990" i="1"/>
  <c r="C12991" i="1"/>
  <c r="C12992" i="1"/>
  <c r="C12993" i="1"/>
  <c r="C12994" i="1"/>
  <c r="C12995" i="1"/>
  <c r="C12996" i="1"/>
  <c r="C12997" i="1"/>
  <c r="C12998" i="1"/>
  <c r="C12999" i="1"/>
  <c r="C13000" i="1"/>
  <c r="C13001" i="1"/>
  <c r="C13111" i="1"/>
  <c r="C13112" i="1"/>
  <c r="C13113" i="1"/>
  <c r="C13002" i="1"/>
  <c r="C13003" i="1"/>
  <c r="C13004" i="1"/>
  <c r="C13005" i="1"/>
  <c r="C13006" i="1"/>
  <c r="C13007" i="1"/>
  <c r="C13008" i="1"/>
  <c r="C13009" i="1"/>
  <c r="C13010" i="1"/>
  <c r="C13114" i="1"/>
  <c r="C13115" i="1"/>
  <c r="C13116" i="1"/>
  <c r="C13011" i="1"/>
  <c r="C13012" i="1"/>
  <c r="C13013" i="1"/>
  <c r="C13014" i="1"/>
  <c r="C13015" i="1"/>
  <c r="C13016" i="1"/>
  <c r="C13117" i="1"/>
  <c r="C13017" i="1"/>
  <c r="C13183" i="1"/>
  <c r="C12950" i="1"/>
  <c r="C11336" i="1"/>
  <c r="C12911" i="1"/>
  <c r="C12892" i="1"/>
  <c r="C13018" i="1"/>
  <c r="C13019" i="1"/>
  <c r="C13020" i="1"/>
  <c r="C12966" i="1"/>
  <c r="C12967" i="1"/>
  <c r="C12968" i="1"/>
  <c r="C12836" i="1"/>
  <c r="C12837" i="1"/>
  <c r="C12838" i="1"/>
  <c r="C12893" i="1"/>
  <c r="C12894" i="1"/>
  <c r="C12895" i="1"/>
  <c r="C12870" i="1"/>
  <c r="C13021" i="1"/>
  <c r="C12969" i="1"/>
  <c r="C12735" i="1"/>
  <c r="C12736" i="1"/>
  <c r="C12737" i="1"/>
  <c r="C12738" i="1"/>
  <c r="C12739" i="1"/>
  <c r="C12740" i="1"/>
  <c r="C12741" i="1"/>
  <c r="C12742" i="1"/>
  <c r="C12743" i="1"/>
  <c r="C12744" i="1"/>
  <c r="C12745" i="1"/>
  <c r="C12746" i="1"/>
  <c r="C12747" i="1"/>
  <c r="C12748" i="1"/>
  <c r="C12749" i="1"/>
  <c r="C12750" i="1"/>
  <c r="C12542" i="1"/>
  <c r="C12705" i="1"/>
  <c r="C12751" i="1"/>
  <c r="C12752" i="1"/>
  <c r="C12753" i="1"/>
  <c r="C12839" i="1"/>
  <c r="C12840" i="1"/>
  <c r="C12841" i="1"/>
  <c r="C12754" i="1"/>
  <c r="C12706" i="1"/>
  <c r="C12543" i="1"/>
  <c r="C12544" i="1"/>
  <c r="C12545" i="1"/>
  <c r="C12707" i="1"/>
  <c r="C12546" i="1"/>
  <c r="C12547" i="1"/>
  <c r="C12548" i="1"/>
  <c r="C12549" i="1"/>
  <c r="C12550" i="1"/>
  <c r="C12551" i="1"/>
  <c r="C12552" i="1"/>
  <c r="C12553" i="1"/>
  <c r="C12554" i="1"/>
  <c r="C12555" i="1"/>
  <c r="C12402" i="1"/>
  <c r="C12279" i="1"/>
  <c r="C12280" i="1"/>
  <c r="C12556" i="1"/>
  <c r="C12557" i="1"/>
  <c r="C12558" i="1"/>
  <c r="C12559" i="1"/>
  <c r="C12560" i="1"/>
  <c r="C12561" i="1"/>
  <c r="C12562" i="1"/>
  <c r="C12563" i="1"/>
  <c r="C12564" i="1"/>
  <c r="C12565" i="1"/>
  <c r="C12566" i="1"/>
  <c r="C12567" i="1"/>
  <c r="C12403" i="1"/>
  <c r="C12404" i="1"/>
  <c r="C12405" i="1"/>
  <c r="C12406" i="1"/>
  <c r="C12322" i="1"/>
  <c r="C12323" i="1"/>
  <c r="C12324" i="1"/>
  <c r="C12325" i="1"/>
  <c r="C12326" i="1"/>
  <c r="C7857" i="1"/>
  <c r="C12407" i="1"/>
  <c r="C12408" i="1"/>
  <c r="C12409" i="1"/>
  <c r="C12410" i="1"/>
  <c r="C12411" i="1"/>
  <c r="C12412" i="1"/>
  <c r="C12413" i="1"/>
  <c r="C12414" i="1"/>
  <c r="C12415" i="1"/>
  <c r="C12416" i="1"/>
  <c r="C12417" i="1"/>
  <c r="C12418" i="1"/>
  <c r="C12419" i="1"/>
  <c r="C12420" i="1"/>
  <c r="C12421" i="1"/>
  <c r="C12422" i="1"/>
  <c r="C12423" i="1"/>
  <c r="C12424" i="1"/>
  <c r="C12425" i="1"/>
  <c r="C12426" i="1"/>
  <c r="C12427" i="1"/>
  <c r="C12428" i="1"/>
  <c r="C12429" i="1"/>
  <c r="C12430" i="1"/>
  <c r="C12431" i="1"/>
  <c r="C7910" i="1"/>
  <c r="C7950" i="1"/>
  <c r="C7951" i="1"/>
  <c r="C7952" i="1"/>
  <c r="C7981" i="1"/>
  <c r="C7982" i="1"/>
  <c r="C7983" i="1"/>
  <c r="C8025" i="1"/>
  <c r="C8026" i="1"/>
  <c r="C8027" i="1"/>
  <c r="C12432" i="1"/>
  <c r="C8028" i="1"/>
  <c r="C7911" i="1"/>
  <c r="C7953" i="1"/>
  <c r="C7954" i="1"/>
  <c r="C8029" i="1"/>
  <c r="C8030" i="1"/>
  <c r="C8031" i="1"/>
  <c r="C8032" i="1"/>
  <c r="C8033" i="1"/>
  <c r="C8034" i="1"/>
  <c r="C8035" i="1"/>
  <c r="C8036" i="1"/>
  <c r="C7955" i="1"/>
  <c r="C7912" i="1"/>
  <c r="C7913" i="1"/>
  <c r="C7956" i="1"/>
  <c r="C7957" i="1"/>
  <c r="C7858" i="1"/>
  <c r="C7859" i="1"/>
  <c r="C7316" i="1"/>
  <c r="C7743" i="1"/>
  <c r="C7744" i="1"/>
  <c r="C7745" i="1"/>
  <c r="C7746" i="1"/>
  <c r="C7747" i="1"/>
  <c r="C7797" i="1"/>
  <c r="C7798" i="1"/>
  <c r="C7799" i="1"/>
  <c r="C7800" i="1"/>
  <c r="C7801" i="1"/>
  <c r="C7860" i="1"/>
  <c r="C7861" i="1"/>
  <c r="C7862" i="1"/>
  <c r="C7863" i="1"/>
  <c r="C7864" i="1"/>
  <c r="C7802" i="1"/>
  <c r="C7914" i="1"/>
  <c r="C7865" i="1"/>
  <c r="C7803" i="1"/>
  <c r="C7866" i="1"/>
  <c r="C7867" i="1"/>
  <c r="C7868" i="1"/>
  <c r="C7869" i="1"/>
  <c r="C7620" i="1"/>
  <c r="C7621" i="1"/>
  <c r="C7622" i="1"/>
  <c r="C7623" i="1"/>
  <c r="C7804" i="1"/>
  <c r="C7437" i="1"/>
  <c r="C7748" i="1"/>
  <c r="C7690" i="1"/>
  <c r="C7691" i="1"/>
  <c r="C7624" i="1"/>
  <c r="C7518" i="1"/>
  <c r="C7692" i="1"/>
  <c r="C7519" i="1"/>
  <c r="C7520" i="1"/>
  <c r="C7521" i="1"/>
  <c r="C7625" i="1"/>
  <c r="C7522" i="1"/>
  <c r="C7626" i="1"/>
  <c r="C7627" i="1"/>
  <c r="C7628" i="1"/>
  <c r="C7381" i="1"/>
  <c r="C7523" i="1"/>
  <c r="C7438" i="1"/>
  <c r="C7629" i="1"/>
  <c r="C7439" i="1"/>
  <c r="C7524" i="1"/>
  <c r="C7525" i="1"/>
  <c r="C7440" i="1"/>
  <c r="C7441" i="1"/>
  <c r="C7630" i="1"/>
  <c r="C7317" i="1"/>
  <c r="C7318" i="1"/>
  <c r="C7631" i="1"/>
  <c r="C7632" i="1"/>
  <c r="C7442" i="1"/>
  <c r="C7319" i="1"/>
  <c r="C7320" i="1"/>
  <c r="C7382" i="1"/>
  <c r="C7321" i="1"/>
  <c r="C7244" i="1"/>
  <c r="C7383" i="1"/>
  <c r="C7526" i="1"/>
  <c r="C7443" i="1"/>
  <c r="C7245" i="1"/>
  <c r="C7384" i="1"/>
  <c r="C7385" i="1"/>
  <c r="C7246" i="1"/>
  <c r="C7322" i="1"/>
  <c r="C7323" i="1"/>
  <c r="C7324" i="1"/>
  <c r="C7325" i="1"/>
  <c r="C7386" i="1"/>
  <c r="C7326" i="1"/>
  <c r="C7168" i="1"/>
  <c r="C7247" i="1"/>
  <c r="C7169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097" i="1"/>
  <c r="C7098" i="1"/>
  <c r="C7170" i="1"/>
  <c r="C7171" i="1"/>
  <c r="C7099" i="1"/>
  <c r="C7100" i="1"/>
  <c r="C7101" i="1"/>
  <c r="C7172" i="1"/>
  <c r="C7102" i="1"/>
  <c r="C7103" i="1"/>
  <c r="C7327" i="1"/>
  <c r="C7104" i="1"/>
  <c r="C7042" i="1"/>
  <c r="C6974" i="1"/>
  <c r="C7043" i="1"/>
  <c r="C7044" i="1"/>
  <c r="C6975" i="1"/>
  <c r="C6976" i="1"/>
  <c r="C7173" i="1"/>
  <c r="C6853" i="1"/>
  <c r="C6854" i="1"/>
  <c r="C6855" i="1"/>
  <c r="C6910" i="1"/>
  <c r="C6911" i="1"/>
  <c r="C6912" i="1"/>
  <c r="C7328" i="1"/>
  <c r="C7174" i="1"/>
  <c r="C7261" i="1"/>
  <c r="C7329" i="1"/>
  <c r="C7262" i="1"/>
  <c r="C6977" i="1"/>
  <c r="C7045" i="1"/>
  <c r="C7105" i="1"/>
  <c r="C7106" i="1"/>
  <c r="C7107" i="1"/>
  <c r="C7046" i="1"/>
  <c r="C6978" i="1"/>
  <c r="C6979" i="1"/>
  <c r="C6980" i="1"/>
  <c r="C6799" i="1"/>
  <c r="C6800" i="1"/>
  <c r="C6913" i="1"/>
  <c r="C6914" i="1"/>
  <c r="C6915" i="1"/>
  <c r="C6916" i="1"/>
  <c r="C6917" i="1"/>
  <c r="C6918" i="1"/>
  <c r="C6919" i="1"/>
  <c r="C6920" i="1"/>
  <c r="C6722" i="1"/>
  <c r="C6856" i="1"/>
  <c r="C6857" i="1"/>
  <c r="C6601" i="1"/>
  <c r="C6723" i="1"/>
  <c r="C6801" i="1"/>
  <c r="C5094" i="1"/>
  <c r="C6921" i="1"/>
  <c r="C5095" i="1"/>
  <c r="C5096" i="1"/>
  <c r="C6802" i="1"/>
  <c r="C6724" i="1"/>
  <c r="C6725" i="1"/>
  <c r="C6726" i="1"/>
  <c r="C6803" i="1"/>
  <c r="C6922" i="1"/>
  <c r="C6647" i="1"/>
  <c r="C6727" i="1"/>
  <c r="C6858" i="1"/>
  <c r="C6490" i="1"/>
  <c r="C6491" i="1"/>
  <c r="C6923" i="1"/>
  <c r="C6728" i="1"/>
  <c r="C6648" i="1"/>
  <c r="C6804" i="1"/>
  <c r="C6649" i="1"/>
  <c r="C6602" i="1"/>
  <c r="C6603" i="1"/>
  <c r="C6604" i="1"/>
  <c r="C6605" i="1"/>
  <c r="C6650" i="1"/>
  <c r="C6492" i="1"/>
  <c r="C6606" i="1"/>
  <c r="C6651" i="1"/>
  <c r="C6493" i="1"/>
  <c r="C6494" i="1"/>
  <c r="C6495" i="1"/>
  <c r="C6496" i="1"/>
  <c r="C6497" i="1"/>
  <c r="C6607" i="1"/>
  <c r="C6212" i="1"/>
  <c r="C6652" i="1"/>
  <c r="C6653" i="1"/>
  <c r="C6729" i="1"/>
  <c r="C6654" i="1"/>
  <c r="C6655" i="1"/>
  <c r="C6656" i="1"/>
  <c r="C665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213" i="1"/>
  <c r="C6296" i="1"/>
  <c r="C6297" i="1"/>
  <c r="C6148" i="1"/>
  <c r="C6298" i="1"/>
  <c r="C6299" i="1"/>
  <c r="C6149" i="1"/>
  <c r="C6150" i="1"/>
  <c r="C6399" i="1"/>
  <c r="C6400" i="1"/>
  <c r="C6401" i="1"/>
  <c r="C6300" i="1"/>
  <c r="C6301" i="1"/>
  <c r="C6302" i="1"/>
  <c r="C6402" i="1"/>
  <c r="C6403" i="1"/>
  <c r="C6404" i="1"/>
  <c r="C6405" i="1"/>
  <c r="C6406" i="1"/>
  <c r="C6303" i="1"/>
  <c r="C6304" i="1"/>
  <c r="C6305" i="1"/>
  <c r="C6306" i="1"/>
  <c r="C6307" i="1"/>
  <c r="C6214" i="1"/>
  <c r="C6215" i="1"/>
  <c r="C6216" i="1"/>
  <c r="C6217" i="1"/>
  <c r="C6218" i="1"/>
  <c r="C6010" i="1"/>
  <c r="C6151" i="1"/>
  <c r="C6152" i="1"/>
  <c r="C6219" i="1"/>
  <c r="C6153" i="1"/>
  <c r="C6220" i="1"/>
  <c r="C6221" i="1"/>
  <c r="C6222" i="1"/>
  <c r="C6223" i="1"/>
  <c r="C6089" i="1"/>
  <c r="C6090" i="1"/>
  <c r="C6154" i="1"/>
  <c r="C6011" i="1"/>
  <c r="C6012" i="1"/>
  <c r="C6013" i="1"/>
  <c r="C6091" i="1"/>
  <c r="C6014" i="1"/>
  <c r="C6015" i="1"/>
  <c r="C6016" i="1"/>
  <c r="C5944" i="1"/>
  <c r="C5945" i="1"/>
  <c r="C5946" i="1"/>
  <c r="C5947" i="1"/>
  <c r="C6017" i="1"/>
  <c r="C4971" i="1"/>
  <c r="C5042" i="1"/>
  <c r="C6155" i="1"/>
  <c r="C6092" i="1"/>
  <c r="C6018" i="1"/>
  <c r="C5875" i="1"/>
  <c r="C5876" i="1"/>
  <c r="C5877" i="1"/>
  <c r="C5878" i="1"/>
  <c r="C5879" i="1"/>
  <c r="C6019" i="1"/>
  <c r="C6020" i="1"/>
  <c r="C6021" i="1"/>
  <c r="C5948" i="1"/>
  <c r="C5949" i="1"/>
  <c r="C5950" i="1"/>
  <c r="C5880" i="1"/>
  <c r="C5881" i="1"/>
  <c r="C5882" i="1"/>
  <c r="C6022" i="1"/>
  <c r="C6023" i="1"/>
  <c r="C6024" i="1"/>
  <c r="C5883" i="1"/>
  <c r="C5884" i="1"/>
  <c r="C5951" i="1"/>
  <c r="C5721" i="1"/>
  <c r="C5809" i="1"/>
  <c r="C5769" i="1"/>
  <c r="C5722" i="1"/>
  <c r="C5594" i="1"/>
  <c r="C5723" i="1"/>
  <c r="C5595" i="1"/>
  <c r="C5770" i="1"/>
  <c r="C5810" i="1"/>
  <c r="C5811" i="1"/>
  <c r="C5885" i="1"/>
  <c r="C5812" i="1"/>
  <c r="C5813" i="1"/>
  <c r="C5814" i="1"/>
  <c r="C5815" i="1"/>
  <c r="C5816" i="1"/>
  <c r="C5817" i="1"/>
  <c r="C5818" i="1"/>
  <c r="C5724" i="1"/>
  <c r="C5725" i="1"/>
  <c r="C5726" i="1"/>
  <c r="C5727" i="1"/>
  <c r="C5728" i="1"/>
  <c r="C5771" i="1"/>
  <c r="C5772" i="1"/>
  <c r="C5773" i="1"/>
  <c r="C5774" i="1"/>
  <c r="C5775" i="1"/>
  <c r="C5729" i="1"/>
  <c r="C5952" i="1"/>
  <c r="C5953" i="1"/>
  <c r="C5886" i="1"/>
  <c r="C5887" i="1"/>
  <c r="C5819" i="1"/>
  <c r="C5440" i="1"/>
  <c r="C5596" i="1"/>
  <c r="C5597" i="1"/>
  <c r="C5598" i="1"/>
  <c r="C5599" i="1"/>
  <c r="C5512" i="1"/>
  <c r="C5513" i="1"/>
  <c r="C5730" i="1"/>
  <c r="C5731" i="1"/>
  <c r="C5600" i="1"/>
  <c r="C5601" i="1"/>
  <c r="C5732" i="1"/>
  <c r="C5733" i="1"/>
  <c r="C5514" i="1"/>
  <c r="C5515" i="1"/>
  <c r="C5516" i="1"/>
  <c r="C5517" i="1"/>
  <c r="C5441" i="1"/>
  <c r="C5442" i="1"/>
  <c r="C5443" i="1"/>
  <c r="C5602" i="1"/>
  <c r="C5444" i="1"/>
  <c r="C5445" i="1"/>
  <c r="C5603" i="1"/>
  <c r="C5446" i="1"/>
  <c r="C5518" i="1"/>
  <c r="C5604" i="1"/>
  <c r="C5447" i="1"/>
  <c r="C5519" i="1"/>
  <c r="C5196" i="1"/>
  <c r="C5448" i="1"/>
  <c r="C5449" i="1"/>
  <c r="C5162" i="1"/>
  <c r="C5450" i="1"/>
  <c r="C5520" i="1"/>
  <c r="C5343" i="1"/>
  <c r="C5197" i="1"/>
  <c r="C5198" i="1"/>
  <c r="C5199" i="1"/>
  <c r="C5200" i="1"/>
  <c r="C5201" i="1"/>
  <c r="C5202" i="1"/>
  <c r="C5203" i="1"/>
  <c r="C5204" i="1"/>
  <c r="C5205" i="1"/>
  <c r="C5206" i="1"/>
  <c r="C5207" i="1"/>
  <c r="C5208" i="1"/>
  <c r="C5209" i="1"/>
  <c r="C5210" i="1"/>
  <c r="C5278" i="1"/>
  <c r="C5279" i="1"/>
  <c r="C5211" i="1"/>
  <c r="C5212" i="1"/>
  <c r="C5280" i="1"/>
  <c r="C5213" i="1"/>
  <c r="C5214" i="1"/>
  <c r="C5215" i="1"/>
  <c r="C5097" i="1"/>
  <c r="C5098" i="1"/>
  <c r="C5099" i="1"/>
  <c r="C5216" i="1"/>
  <c r="C4313" i="1"/>
  <c r="C5281" i="1"/>
  <c r="C5282" i="1"/>
  <c r="C4775" i="1"/>
  <c r="C5043" i="1"/>
  <c r="C4935" i="1"/>
  <c r="C4972" i="1"/>
  <c r="C4936" i="1"/>
  <c r="C4884" i="1"/>
  <c r="C4973" i="1"/>
  <c r="C4937" i="1"/>
  <c r="C4885" i="1"/>
  <c r="C4886" i="1"/>
  <c r="C4938" i="1"/>
  <c r="C4974" i="1"/>
  <c r="C4939" i="1"/>
  <c r="C5044" i="1"/>
  <c r="C5045" i="1"/>
  <c r="C4975" i="1"/>
  <c r="C4976" i="1"/>
  <c r="C4940" i="1"/>
  <c r="C4941" i="1"/>
  <c r="C4942" i="1"/>
  <c r="C4887" i="1"/>
  <c r="C4888" i="1"/>
  <c r="C4889" i="1"/>
  <c r="C4890" i="1"/>
  <c r="C4836" i="1"/>
  <c r="C4837" i="1"/>
  <c r="C4838" i="1"/>
  <c r="C4839" i="1"/>
  <c r="C4891" i="1"/>
  <c r="C4892" i="1"/>
  <c r="C4893" i="1"/>
  <c r="C4894" i="1"/>
  <c r="C4840" i="1"/>
  <c r="C4841" i="1"/>
  <c r="C4895" i="1"/>
  <c r="C4896" i="1"/>
  <c r="C4776" i="1"/>
  <c r="C4524" i="1"/>
  <c r="C4721" i="1"/>
  <c r="C4682" i="1"/>
  <c r="C4683" i="1"/>
  <c r="C4656" i="1"/>
  <c r="C4684" i="1"/>
  <c r="C4657" i="1"/>
  <c r="C4685" i="1"/>
  <c r="C4686" i="1"/>
  <c r="C4687" i="1"/>
  <c r="C4658" i="1"/>
  <c r="C4659" i="1"/>
  <c r="C4623" i="1"/>
  <c r="C4624" i="1"/>
  <c r="C4625" i="1"/>
  <c r="C4626" i="1"/>
  <c r="C4750" i="1"/>
  <c r="C4751" i="1"/>
  <c r="C4752" i="1"/>
  <c r="C4777" i="1"/>
  <c r="C4778" i="1"/>
  <c r="C4779" i="1"/>
  <c r="C4842" i="1"/>
  <c r="C4843" i="1"/>
  <c r="C4844" i="1"/>
  <c r="C4845" i="1"/>
  <c r="C4846" i="1"/>
  <c r="C4847" i="1"/>
  <c r="C4848" i="1"/>
  <c r="C4780" i="1"/>
  <c r="C4753" i="1"/>
  <c r="C4754" i="1"/>
  <c r="C4781" i="1"/>
  <c r="C4849" i="1"/>
  <c r="C4688" i="1"/>
  <c r="C4689" i="1"/>
  <c r="C4525" i="1"/>
  <c r="C4284" i="1"/>
  <c r="C4526" i="1"/>
  <c r="C4527" i="1"/>
  <c r="C4528" i="1"/>
  <c r="C4314" i="1"/>
  <c r="C4315" i="1"/>
  <c r="C4316" i="1"/>
  <c r="C4317" i="1"/>
  <c r="C4318" i="1"/>
  <c r="C4319" i="1"/>
  <c r="C4499" i="1"/>
  <c r="C4529" i="1"/>
  <c r="C4500" i="1"/>
  <c r="C4530" i="1"/>
  <c r="C4531" i="1"/>
  <c r="C4532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501" i="1"/>
  <c r="C4502" i="1"/>
  <c r="C4449" i="1"/>
  <c r="C4450" i="1"/>
  <c r="C4382" i="1"/>
  <c r="C4451" i="1"/>
  <c r="C4320" i="1"/>
  <c r="C4321" i="1"/>
  <c r="C4322" i="1"/>
  <c r="C4323" i="1"/>
  <c r="C4228" i="1"/>
  <c r="C4285" i="1"/>
  <c r="C4286" i="1"/>
  <c r="C4229" i="1"/>
  <c r="C4230" i="1"/>
  <c r="C4231" i="1"/>
  <c r="C4232" i="1"/>
  <c r="C4233" i="1"/>
  <c r="C4287" i="1"/>
  <c r="C4288" i="1"/>
  <c r="C4289" i="1"/>
  <c r="C4290" i="1"/>
  <c r="C4291" i="1"/>
  <c r="C4174" i="1"/>
  <c r="C4175" i="1"/>
  <c r="C4176" i="1"/>
  <c r="C4177" i="1"/>
  <c r="C4178" i="1"/>
  <c r="C4234" i="1"/>
  <c r="C4179" i="1"/>
  <c r="C4180" i="1"/>
  <c r="C4181" i="1"/>
  <c r="C4182" i="1"/>
  <c r="C4235" i="1"/>
  <c r="C4236" i="1"/>
  <c r="C4123" i="1"/>
  <c r="C4074" i="1"/>
  <c r="C4075" i="1"/>
  <c r="C4076" i="1"/>
  <c r="C4077" i="1"/>
  <c r="C4078" i="1"/>
  <c r="C4183" i="1"/>
  <c r="C4124" i="1"/>
  <c r="C3903" i="1"/>
  <c r="C3987" i="1"/>
  <c r="C4184" i="1"/>
  <c r="C4185" i="1"/>
  <c r="C4237" i="1"/>
  <c r="C4032" i="1"/>
  <c r="C4079" i="1"/>
  <c r="C4080" i="1"/>
  <c r="C4081" i="1"/>
  <c r="C4082" i="1"/>
  <c r="C4083" i="1"/>
  <c r="C4125" i="1"/>
  <c r="C3904" i="1"/>
  <c r="C3905" i="1"/>
  <c r="C3906" i="1"/>
  <c r="C4033" i="1"/>
  <c r="C3907" i="1"/>
  <c r="C3988" i="1"/>
  <c r="C4126" i="1"/>
  <c r="C4127" i="1"/>
  <c r="C4084" i="1"/>
  <c r="C4085" i="1"/>
  <c r="C4128" i="1"/>
  <c r="C4129" i="1"/>
  <c r="C4086" i="1"/>
  <c r="C4087" i="1"/>
  <c r="C4130" i="1"/>
  <c r="C4131" i="1"/>
  <c r="C4088" i="1"/>
  <c r="C4034" i="1"/>
  <c r="C4035" i="1"/>
  <c r="C4036" i="1"/>
  <c r="C4089" i="1"/>
  <c r="C4090" i="1"/>
  <c r="C4091" i="1"/>
  <c r="C4132" i="1"/>
  <c r="C4133" i="1"/>
  <c r="C4134" i="1"/>
  <c r="C4135" i="1"/>
  <c r="C4092" i="1"/>
  <c r="C4037" i="1"/>
  <c r="C4093" i="1"/>
  <c r="C4094" i="1"/>
  <c r="C4095" i="1"/>
  <c r="C4038" i="1"/>
  <c r="C4039" i="1"/>
  <c r="C3989" i="1"/>
  <c r="C3990" i="1"/>
  <c r="C3991" i="1"/>
  <c r="C3992" i="1"/>
  <c r="C3744" i="1"/>
  <c r="C3745" i="1"/>
  <c r="C3746" i="1"/>
  <c r="C3747" i="1"/>
  <c r="C3908" i="1"/>
  <c r="C3909" i="1"/>
  <c r="C3910" i="1"/>
  <c r="C3911" i="1"/>
  <c r="C4040" i="1"/>
  <c r="C3748" i="1"/>
  <c r="C3993" i="1"/>
  <c r="C3645" i="1"/>
  <c r="C3749" i="1"/>
  <c r="C3912" i="1"/>
  <c r="C3913" i="1"/>
  <c r="C3914" i="1"/>
  <c r="C3915" i="1"/>
  <c r="C3453" i="1"/>
  <c r="C3646" i="1"/>
  <c r="C3647" i="1"/>
  <c r="C3750" i="1"/>
  <c r="C3751" i="1"/>
  <c r="C3752" i="1"/>
  <c r="C3753" i="1"/>
  <c r="C3754" i="1"/>
  <c r="C3755" i="1"/>
  <c r="C3756" i="1"/>
  <c r="C3648" i="1"/>
  <c r="C3649" i="1"/>
  <c r="C3757" i="1"/>
  <c r="C3758" i="1"/>
  <c r="C3759" i="1"/>
  <c r="C3760" i="1"/>
  <c r="C3650" i="1"/>
  <c r="C3651" i="1"/>
  <c r="C3916" i="1"/>
  <c r="C3652" i="1"/>
  <c r="C3653" i="1"/>
  <c r="C3917" i="1"/>
  <c r="C3654" i="1"/>
  <c r="C3655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656" i="1"/>
  <c r="C3340" i="1"/>
  <c r="C3454" i="1"/>
  <c r="C3455" i="1"/>
  <c r="C3073" i="1"/>
  <c r="C3566" i="1"/>
  <c r="C3341" i="1"/>
  <c r="C3342" i="1"/>
  <c r="C3343" i="1"/>
  <c r="C3344" i="1"/>
  <c r="C3345" i="1"/>
  <c r="C3456" i="1"/>
  <c r="C3346" i="1"/>
  <c r="C3457" i="1"/>
  <c r="C3458" i="1"/>
  <c r="C3347" i="1"/>
  <c r="C3348" i="1"/>
  <c r="C3459" i="1"/>
  <c r="C3460" i="1"/>
  <c r="C3349" i="1"/>
  <c r="C3350" i="1"/>
  <c r="C3461" i="1"/>
  <c r="C3462" i="1"/>
  <c r="C3351" i="1"/>
  <c r="C3204" i="1"/>
  <c r="C3463" i="1"/>
  <c r="C3464" i="1"/>
  <c r="C3465" i="1"/>
  <c r="C3352" i="1"/>
  <c r="C2966" i="1"/>
  <c r="C3353" i="1"/>
  <c r="C3205" i="1"/>
  <c r="C3466" i="1"/>
  <c r="C3354" i="1"/>
  <c r="C3074" i="1"/>
  <c r="C3206" i="1"/>
  <c r="C3207" i="1"/>
  <c r="C3075" i="1"/>
  <c r="C3208" i="1"/>
  <c r="C3209" i="1"/>
  <c r="C2903" i="1"/>
  <c r="C3076" i="1"/>
  <c r="C2967" i="1"/>
  <c r="C2968" i="1"/>
  <c r="C2969" i="1"/>
  <c r="C2970" i="1"/>
  <c r="C2904" i="1"/>
  <c r="C2905" i="1"/>
  <c r="C2906" i="1"/>
  <c r="C2971" i="1"/>
  <c r="C2972" i="1"/>
  <c r="C2907" i="1"/>
  <c r="C2908" i="1"/>
  <c r="C3077" i="1"/>
  <c r="C3078" i="1"/>
  <c r="C2909" i="1"/>
  <c r="C2973" i="1"/>
  <c r="C2806" i="1"/>
  <c r="C2910" i="1"/>
  <c r="C2807" i="1"/>
  <c r="C2528" i="1"/>
  <c r="C2706" i="1"/>
  <c r="C2612" i="1"/>
  <c r="C2613" i="1"/>
  <c r="C2707" i="1"/>
  <c r="C2708" i="1"/>
  <c r="C2808" i="1"/>
  <c r="C2709" i="1"/>
  <c r="C2710" i="1"/>
  <c r="C2711" i="1"/>
  <c r="C2809" i="1"/>
  <c r="C2614" i="1"/>
  <c r="C2712" i="1"/>
  <c r="C2615" i="1"/>
  <c r="C2616" i="1"/>
  <c r="C2617" i="1"/>
  <c r="C2618" i="1"/>
  <c r="C2529" i="1"/>
  <c r="C2530" i="1"/>
  <c r="C2713" i="1"/>
  <c r="C2531" i="1"/>
  <c r="C2714" i="1"/>
  <c r="C2619" i="1"/>
  <c r="C2715" i="1"/>
  <c r="C2716" i="1"/>
  <c r="C2620" i="1"/>
  <c r="C2621" i="1"/>
  <c r="C2460" i="1"/>
  <c r="C2461" i="1"/>
  <c r="C2462" i="1"/>
  <c r="C2381" i="1"/>
  <c r="C2382" i="1"/>
  <c r="C2463" i="1"/>
  <c r="C2464" i="1"/>
  <c r="C2320" i="1"/>
  <c r="C2321" i="1"/>
  <c r="C2322" i="1"/>
  <c r="C2323" i="1"/>
  <c r="C2324" i="1"/>
  <c r="C2325" i="1"/>
  <c r="C2326" i="1"/>
  <c r="C2327" i="1"/>
  <c r="C2328" i="1"/>
  <c r="C2329" i="1"/>
  <c r="C2330" i="1"/>
  <c r="C2383" i="1"/>
  <c r="C2384" i="1"/>
  <c r="C2385" i="1"/>
  <c r="C2386" i="1"/>
  <c r="C2387" i="1"/>
  <c r="C2388" i="1"/>
  <c r="C2389" i="1"/>
  <c r="C2390" i="1"/>
  <c r="C2391" i="1"/>
  <c r="C2392" i="1"/>
  <c r="C2331" i="1"/>
  <c r="C2532" i="1"/>
  <c r="C2465" i="1"/>
  <c r="C2332" i="1"/>
  <c r="C2393" i="1"/>
  <c r="C2394" i="1"/>
  <c r="C2395" i="1"/>
  <c r="C2396" i="1"/>
  <c r="C2397" i="1"/>
  <c r="C2333" i="1"/>
  <c r="C2334" i="1"/>
  <c r="C1970" i="1"/>
  <c r="C1971" i="1"/>
  <c r="C2089" i="1"/>
  <c r="C2090" i="1"/>
  <c r="C2091" i="1"/>
  <c r="C2092" i="1"/>
  <c r="C2093" i="1"/>
  <c r="C2094" i="1"/>
  <c r="C2095" i="1"/>
  <c r="C2096" i="1"/>
  <c r="C2216" i="1"/>
  <c r="C2217" i="1"/>
  <c r="C2218" i="1"/>
  <c r="C2219" i="1"/>
  <c r="C2220" i="1"/>
  <c r="C2221" i="1"/>
  <c r="C2398" i="1"/>
  <c r="C2222" i="1"/>
  <c r="C2223" i="1"/>
  <c r="C2224" i="1"/>
  <c r="C2225" i="1"/>
  <c r="C2097" i="1"/>
  <c r="C2399" i="1"/>
  <c r="C2400" i="1"/>
  <c r="C1972" i="1"/>
  <c r="C1973" i="1"/>
  <c r="C1974" i="1"/>
  <c r="C1975" i="1"/>
  <c r="C1976" i="1"/>
  <c r="C1977" i="1"/>
  <c r="C2226" i="1"/>
  <c r="C2227" i="1"/>
  <c r="C2098" i="1"/>
  <c r="C2099" i="1"/>
  <c r="C1672" i="1"/>
  <c r="C1858" i="1"/>
  <c r="C1859" i="1"/>
  <c r="C1860" i="1"/>
  <c r="C1861" i="1"/>
  <c r="C1862" i="1"/>
  <c r="C2228" i="1"/>
  <c r="C2229" i="1"/>
  <c r="C2230" i="1"/>
  <c r="C2231" i="1"/>
  <c r="C2232" i="1"/>
  <c r="C1978" i="1"/>
  <c r="C1979" i="1"/>
  <c r="C1980" i="1"/>
  <c r="C2100" i="1"/>
  <c r="C1863" i="1"/>
  <c r="C1816" i="1"/>
  <c r="C1673" i="1"/>
  <c r="C1674" i="1"/>
  <c r="C1817" i="1"/>
  <c r="C1675" i="1"/>
  <c r="C1818" i="1"/>
  <c r="C1457" i="1"/>
  <c r="C1819" i="1"/>
  <c r="C1820" i="1"/>
  <c r="C1676" i="1"/>
  <c r="C1677" i="1"/>
  <c r="C1678" i="1"/>
  <c r="C1458" i="1"/>
  <c r="C1459" i="1"/>
  <c r="C1679" i="1"/>
  <c r="C1604" i="1"/>
  <c r="C1605" i="1"/>
  <c r="C1286" i="1"/>
  <c r="C1287" i="1"/>
  <c r="C1288" i="1"/>
  <c r="C1289" i="1"/>
  <c r="C1460" i="1"/>
  <c r="C1224" i="1"/>
  <c r="C809" i="1"/>
  <c r="C1039" i="1"/>
  <c r="C1171" i="1"/>
  <c r="C944" i="1"/>
  <c r="C1040" i="1"/>
  <c r="C945" i="1"/>
  <c r="C1172" i="1"/>
  <c r="C1173" i="1"/>
  <c r="C1041" i="1"/>
  <c r="C1225" i="1"/>
  <c r="C946" i="1"/>
  <c r="C947" i="1"/>
  <c r="C948" i="1"/>
  <c r="C949" i="1"/>
  <c r="C950" i="1"/>
  <c r="C951" i="1"/>
  <c r="C952" i="1"/>
  <c r="C1042" i="1"/>
  <c r="C1043" i="1"/>
  <c r="C1113" i="1"/>
  <c r="C1114" i="1"/>
  <c r="C1115" i="1"/>
  <c r="C1116" i="1"/>
  <c r="C887" i="1"/>
  <c r="C888" i="1"/>
  <c r="C953" i="1"/>
  <c r="C954" i="1"/>
  <c r="C810" i="1"/>
  <c r="C811" i="1"/>
  <c r="C738" i="1"/>
  <c r="C739" i="1"/>
  <c r="C1044" i="1"/>
  <c r="C1045" i="1"/>
  <c r="C1046" i="1"/>
  <c r="C1047" i="1"/>
  <c r="C1048" i="1"/>
  <c r="C1049" i="1"/>
  <c r="C668" i="1"/>
  <c r="C669" i="1"/>
  <c r="C532" i="1"/>
  <c r="C628" i="1"/>
  <c r="C500" i="1"/>
  <c r="C501" i="1"/>
  <c r="C533" i="1"/>
  <c r="C534" i="1"/>
  <c r="C535" i="1"/>
  <c r="C536" i="1"/>
  <c r="C502" i="1"/>
  <c r="C503" i="1"/>
  <c r="C1050" i="1"/>
  <c r="C955" i="1"/>
  <c r="C956" i="1"/>
  <c r="C889" i="1"/>
  <c r="C890" i="1"/>
  <c r="C891" i="1"/>
  <c r="C892" i="1"/>
  <c r="C893" i="1"/>
  <c r="C368" i="1"/>
  <c r="C957" i="1"/>
  <c r="C958" i="1"/>
  <c r="C1051" i="1"/>
  <c r="C894" i="1"/>
  <c r="C369" i="1"/>
  <c r="C460" i="1"/>
  <c r="C461" i="1"/>
  <c r="C462" i="1"/>
  <c r="C463" i="1"/>
  <c r="C464" i="1"/>
  <c r="C465" i="1"/>
  <c r="C466" i="1"/>
  <c r="C370" i="1"/>
  <c r="C371" i="1"/>
  <c r="C372" i="1"/>
  <c r="C373" i="1"/>
  <c r="C374" i="1"/>
  <c r="C375" i="1"/>
  <c r="C376" i="1"/>
  <c r="C414" i="1"/>
  <c r="C415" i="1"/>
  <c r="C416" i="1"/>
  <c r="C417" i="1"/>
  <c r="C418" i="1"/>
  <c r="C419" i="1"/>
  <c r="C420" i="1"/>
  <c r="C421" i="1"/>
  <c r="C422" i="1"/>
  <c r="C377" i="1"/>
  <c r="C218" i="1"/>
  <c r="C329" i="1"/>
  <c r="C330" i="1"/>
  <c r="C331" i="1"/>
  <c r="C332" i="1"/>
  <c r="C333" i="1"/>
  <c r="C302" i="1"/>
  <c r="C303" i="1"/>
  <c r="C334" i="1"/>
  <c r="C335" i="1"/>
  <c r="C304" i="1"/>
  <c r="C305" i="1"/>
  <c r="C306" i="1"/>
  <c r="C307" i="1"/>
  <c r="C336" i="1"/>
  <c r="C337" i="1"/>
  <c r="C219" i="1"/>
  <c r="C260" i="1"/>
  <c r="C261" i="1"/>
  <c r="C308" i="1"/>
  <c r="C262" i="1"/>
  <c r="C263" i="1"/>
  <c r="C220" i="1"/>
  <c r="C221" i="1"/>
  <c r="C222" i="1"/>
  <c r="C223" i="1"/>
  <c r="C264" i="1"/>
  <c r="C190" i="1"/>
  <c r="C338" i="1"/>
  <c r="C113" i="1"/>
  <c r="C224" i="1"/>
  <c r="C114" i="1"/>
  <c r="C115" i="1"/>
  <c r="C116" i="1"/>
  <c r="C117" i="1"/>
  <c r="C82" i="1"/>
  <c r="C156" i="1"/>
  <c r="C44" i="1"/>
  <c r="C83" i="1"/>
  <c r="C11" i="1"/>
  <c r="C12" i="1"/>
  <c r="C13" i="1"/>
  <c r="C14" i="1"/>
  <c r="C15" i="1"/>
  <c r="C16" i="1"/>
  <c r="C45" i="1"/>
  <c r="C46" i="1"/>
  <c r="C47" i="1"/>
  <c r="C12327" i="1"/>
  <c r="C11132" i="1"/>
  <c r="C12281" i="1"/>
  <c r="C12282" i="1"/>
  <c r="C12433" i="1"/>
  <c r="C12230" i="1"/>
  <c r="C12283" i="1"/>
  <c r="C12231" i="1"/>
  <c r="C11891" i="1"/>
  <c r="C11892" i="1"/>
  <c r="C11893" i="1"/>
  <c r="C11894" i="1"/>
  <c r="C11895" i="1"/>
  <c r="C11896" i="1"/>
  <c r="C11897" i="1"/>
  <c r="C11898" i="1"/>
  <c r="C11899" i="1"/>
  <c r="C11900" i="1"/>
  <c r="C11901" i="1"/>
  <c r="C11902" i="1"/>
  <c r="C11903" i="1"/>
  <c r="C11904" i="1"/>
  <c r="C11905" i="1"/>
  <c r="C11906" i="1"/>
  <c r="C11907" i="1"/>
  <c r="C11908" i="1"/>
  <c r="C12284" i="1"/>
  <c r="C12285" i="1"/>
  <c r="C12286" i="1"/>
  <c r="C12287" i="1"/>
  <c r="C11804" i="1"/>
  <c r="C11684" i="1"/>
  <c r="C11746" i="1"/>
  <c r="C11909" i="1"/>
  <c r="C11910" i="1"/>
  <c r="C12045" i="1"/>
  <c r="C11805" i="1"/>
  <c r="C11806" i="1"/>
  <c r="C11807" i="1"/>
  <c r="C11911" i="1"/>
  <c r="C12046" i="1"/>
  <c r="C11979" i="1"/>
  <c r="C11980" i="1"/>
  <c r="C11981" i="1"/>
  <c r="C11912" i="1"/>
  <c r="C11913" i="1"/>
  <c r="C11982" i="1"/>
  <c r="C11983" i="1"/>
  <c r="C11808" i="1"/>
  <c r="C11685" i="1"/>
  <c r="C11686" i="1"/>
  <c r="C11809" i="1"/>
  <c r="C11810" i="1"/>
  <c r="C11811" i="1"/>
  <c r="C11812" i="1"/>
  <c r="C11687" i="1"/>
  <c r="C11688" i="1"/>
  <c r="C11689" i="1"/>
  <c r="C11747" i="1"/>
  <c r="C11748" i="1"/>
  <c r="C11749" i="1"/>
  <c r="C11750" i="1"/>
  <c r="C11751" i="1"/>
  <c r="C11752" i="1"/>
  <c r="C11753" i="1"/>
  <c r="C11754" i="1"/>
  <c r="C11755" i="1"/>
  <c r="C11756" i="1"/>
  <c r="C11757" i="1"/>
  <c r="C11758" i="1"/>
  <c r="C11914" i="1"/>
  <c r="C11915" i="1"/>
  <c r="C11916" i="1"/>
  <c r="C11917" i="1"/>
  <c r="C11918" i="1"/>
  <c r="C11919" i="1"/>
  <c r="C11920" i="1"/>
  <c r="C11759" i="1"/>
  <c r="C11813" i="1"/>
  <c r="C11690" i="1"/>
  <c r="C11691" i="1"/>
  <c r="C11692" i="1"/>
  <c r="C11693" i="1"/>
  <c r="C11921" i="1"/>
  <c r="C11922" i="1"/>
  <c r="C11923" i="1"/>
  <c r="C11924" i="1"/>
  <c r="C11925" i="1"/>
  <c r="C11814" i="1"/>
  <c r="C11815" i="1"/>
  <c r="C11816" i="1"/>
  <c r="C11817" i="1"/>
  <c r="C11818" i="1"/>
  <c r="C11819" i="1"/>
  <c r="C11518" i="1"/>
  <c r="C11589" i="1"/>
  <c r="C11519" i="1"/>
  <c r="C11590" i="1"/>
  <c r="C11591" i="1"/>
  <c r="C11520" i="1"/>
  <c r="C11592" i="1"/>
  <c r="C11593" i="1"/>
  <c r="C11443" i="1"/>
  <c r="C11594" i="1"/>
  <c r="C11444" i="1"/>
  <c r="C11445" i="1"/>
  <c r="C11337" i="1"/>
  <c r="C11338" i="1"/>
  <c r="C11339" i="1"/>
  <c r="C11272" i="1"/>
  <c r="C11446" i="1"/>
  <c r="C11273" i="1"/>
  <c r="C11340" i="1"/>
  <c r="C11341" i="1"/>
  <c r="C11210" i="1"/>
  <c r="C11447" i="1"/>
  <c r="C11448" i="1"/>
  <c r="C11342" i="1"/>
  <c r="C11211" i="1"/>
  <c r="C11449" i="1"/>
  <c r="C11343" i="1"/>
  <c r="C11212" i="1"/>
  <c r="C11150" i="1"/>
  <c r="C11595" i="1"/>
  <c r="C11274" i="1"/>
  <c r="C11275" i="1"/>
  <c r="C11450" i="1"/>
  <c r="C11521" i="1"/>
  <c r="C11151" i="1"/>
  <c r="C11213" i="1"/>
  <c r="C11152" i="1"/>
  <c r="C11214" i="1"/>
  <c r="C11153" i="1"/>
  <c r="C11089" i="1"/>
  <c r="C10956" i="1"/>
  <c r="C11090" i="1"/>
  <c r="C11022" i="1"/>
  <c r="C11023" i="1"/>
  <c r="C10957" i="1"/>
  <c r="C11024" i="1"/>
  <c r="C11025" i="1"/>
  <c r="C10958" i="1"/>
  <c r="C10959" i="1"/>
  <c r="C10873" i="1"/>
  <c r="C10431" i="1"/>
  <c r="C10960" i="1"/>
  <c r="C10961" i="1"/>
  <c r="C10962" i="1"/>
  <c r="C10800" i="1"/>
  <c r="C10801" i="1"/>
  <c r="C10802" i="1"/>
  <c r="C10803" i="1"/>
  <c r="C10804" i="1"/>
  <c r="C10805" i="1"/>
  <c r="C10522" i="1"/>
  <c r="C10604" i="1"/>
  <c r="C10712" i="1"/>
  <c r="C10605" i="1"/>
  <c r="C10606" i="1"/>
  <c r="C10713" i="1"/>
  <c r="C10714" i="1"/>
  <c r="C10874" i="1"/>
  <c r="C10607" i="1"/>
  <c r="C10715" i="1"/>
  <c r="C10608" i="1"/>
  <c r="C10716" i="1"/>
  <c r="C10256" i="1"/>
  <c r="C10432" i="1"/>
  <c r="C10433" i="1"/>
  <c r="C10523" i="1"/>
  <c r="C10524" i="1"/>
  <c r="C10525" i="1"/>
  <c r="C10526" i="1"/>
  <c r="C10527" i="1"/>
  <c r="C10528" i="1"/>
  <c r="C10529" i="1"/>
  <c r="C10530" i="1"/>
  <c r="C10531" i="1"/>
  <c r="C10532" i="1"/>
  <c r="C10533" i="1"/>
  <c r="C10534" i="1"/>
  <c r="C10434" i="1"/>
  <c r="C10435" i="1"/>
  <c r="C10436" i="1"/>
  <c r="C10437" i="1"/>
  <c r="C10438" i="1"/>
  <c r="C10439" i="1"/>
  <c r="C10440" i="1"/>
  <c r="C10441" i="1"/>
  <c r="C10442" i="1"/>
  <c r="C10443" i="1"/>
  <c r="C10444" i="1"/>
  <c r="C10445" i="1"/>
  <c r="C10346" i="1"/>
  <c r="C10347" i="1"/>
  <c r="C10348" i="1"/>
  <c r="C10349" i="1"/>
  <c r="C10350" i="1"/>
  <c r="C10351" i="1"/>
  <c r="C10352" i="1"/>
  <c r="C10353" i="1"/>
  <c r="C10354" i="1"/>
  <c r="C10355" i="1"/>
  <c r="C10356" i="1"/>
  <c r="C10357" i="1"/>
  <c r="C10609" i="1"/>
  <c r="C10610" i="1"/>
  <c r="C10611" i="1"/>
  <c r="C10535" i="1"/>
  <c r="C10358" i="1"/>
  <c r="C10257" i="1"/>
  <c r="C10536" i="1"/>
  <c r="C10537" i="1"/>
  <c r="C10538" i="1"/>
  <c r="C10446" i="1"/>
  <c r="C10447" i="1"/>
  <c r="C10448" i="1"/>
  <c r="C10449" i="1"/>
  <c r="C10450" i="1"/>
  <c r="C10359" i="1"/>
  <c r="C10258" i="1"/>
  <c r="C10360" i="1"/>
  <c r="C10361" i="1"/>
  <c r="C10451" i="1"/>
  <c r="C10452" i="1"/>
  <c r="C10146" i="1"/>
  <c r="C10259" i="1"/>
  <c r="C10260" i="1"/>
  <c r="C10147" i="1"/>
  <c r="C10148" i="1"/>
  <c r="C10149" i="1"/>
  <c r="C10261" i="1"/>
  <c r="C10150" i="1"/>
  <c r="C10151" i="1"/>
  <c r="C10262" i="1"/>
  <c r="C10263" i="1"/>
  <c r="C10264" i="1"/>
  <c r="C10152" i="1"/>
  <c r="C10153" i="1"/>
  <c r="C10154" i="1"/>
  <c r="C10155" i="1"/>
  <c r="C10156" i="1"/>
  <c r="C9995" i="1"/>
  <c r="C10157" i="1"/>
  <c r="C9996" i="1"/>
  <c r="C9997" i="1"/>
  <c r="C10158" i="1"/>
  <c r="C10159" i="1"/>
  <c r="C10160" i="1"/>
  <c r="C10161" i="1"/>
  <c r="C9849" i="1"/>
  <c r="C9850" i="1"/>
  <c r="C9998" i="1"/>
  <c r="C9999" i="1"/>
  <c r="C10162" i="1"/>
  <c r="C10000" i="1"/>
  <c r="C10001" i="1"/>
  <c r="C10002" i="1"/>
  <c r="C10003" i="1"/>
  <c r="C9851" i="1"/>
  <c r="C9721" i="1"/>
  <c r="C10004" i="1"/>
  <c r="C9722" i="1"/>
  <c r="C9723" i="1"/>
  <c r="C9724" i="1"/>
  <c r="C9725" i="1"/>
  <c r="C9726" i="1"/>
  <c r="C9727" i="1"/>
  <c r="C10163" i="1"/>
  <c r="C9728" i="1"/>
  <c r="C9729" i="1"/>
  <c r="C9730" i="1"/>
  <c r="C9615" i="1"/>
  <c r="C9511" i="1"/>
  <c r="C9512" i="1"/>
  <c r="C9513" i="1"/>
  <c r="C9514" i="1"/>
  <c r="C9731" i="1"/>
  <c r="C9616" i="1"/>
  <c r="C9732" i="1"/>
  <c r="C9515" i="1"/>
  <c r="C9516" i="1"/>
  <c r="C9617" i="1"/>
  <c r="C9618" i="1"/>
  <c r="C9517" i="1"/>
  <c r="C9518" i="1"/>
  <c r="C9733" i="1"/>
  <c r="C9519" i="1"/>
  <c r="C9520" i="1"/>
  <c r="C9521" i="1"/>
  <c r="C9522" i="1"/>
  <c r="C9523" i="1"/>
  <c r="C9734" i="1"/>
  <c r="C9735" i="1"/>
  <c r="C9736" i="1"/>
  <c r="C9737" i="1"/>
  <c r="C9738" i="1"/>
  <c r="C9619" i="1"/>
  <c r="C9620" i="1"/>
  <c r="C9621" i="1"/>
  <c r="C9622" i="1"/>
  <c r="C9623" i="1"/>
  <c r="C9524" i="1"/>
  <c r="C9421" i="1"/>
  <c r="C9624" i="1"/>
  <c r="C9625" i="1"/>
  <c r="C9348" i="1"/>
  <c r="C9422" i="1"/>
  <c r="C9423" i="1"/>
  <c r="C9626" i="1"/>
  <c r="C9627" i="1"/>
  <c r="C9628" i="1"/>
  <c r="C9424" i="1"/>
  <c r="C9425" i="1"/>
  <c r="C9426" i="1"/>
  <c r="C9427" i="1"/>
  <c r="C9428" i="1"/>
  <c r="C9429" i="1"/>
  <c r="C9629" i="1"/>
  <c r="C9739" i="1"/>
  <c r="C9852" i="1"/>
  <c r="C9132" i="1"/>
  <c r="C9249" i="1"/>
  <c r="C9250" i="1"/>
  <c r="C9251" i="1"/>
  <c r="C9252" i="1"/>
  <c r="C9253" i="1"/>
  <c r="C9254" i="1"/>
  <c r="C9349" i="1"/>
  <c r="C9350" i="1"/>
  <c r="C9351" i="1"/>
  <c r="C9352" i="1"/>
  <c r="C9430" i="1"/>
  <c r="C9431" i="1"/>
  <c r="C9432" i="1"/>
  <c r="C9433" i="1"/>
  <c r="C9434" i="1"/>
  <c r="C9435" i="1"/>
  <c r="C9255" i="1"/>
  <c r="C9256" i="1"/>
  <c r="C9353" i="1"/>
  <c r="C9257" i="1"/>
  <c r="C9258" i="1"/>
  <c r="C9259" i="1"/>
  <c r="C9175" i="1"/>
  <c r="C9176" i="1"/>
  <c r="C9177" i="1"/>
  <c r="C9260" i="1"/>
  <c r="C9178" i="1"/>
  <c r="C9133" i="1"/>
  <c r="C9134" i="1"/>
  <c r="C9261" i="1"/>
  <c r="C9179" i="1"/>
  <c r="C6859" i="1"/>
  <c r="C9180" i="1"/>
  <c r="C9181" i="1"/>
  <c r="C9135" i="1"/>
  <c r="C9136" i="1"/>
  <c r="C9262" i="1"/>
  <c r="C9263" i="1"/>
  <c r="C9264" i="1"/>
  <c r="C9354" i="1"/>
  <c r="C9265" i="1"/>
  <c r="C9355" i="1"/>
  <c r="C9266" i="1"/>
  <c r="C9267" i="1"/>
  <c r="C9182" i="1"/>
  <c r="C8934" i="1"/>
  <c r="C9137" i="1"/>
  <c r="C9138" i="1"/>
  <c r="C9075" i="1"/>
  <c r="C9076" i="1"/>
  <c r="C9077" i="1"/>
  <c r="C9078" i="1"/>
  <c r="C9079" i="1"/>
  <c r="C9022" i="1"/>
  <c r="C8973" i="1"/>
  <c r="C9023" i="1"/>
  <c r="C8935" i="1"/>
  <c r="C8936" i="1"/>
  <c r="C8974" i="1"/>
  <c r="C8975" i="1"/>
  <c r="C8976" i="1"/>
  <c r="C8977" i="1"/>
  <c r="C8978" i="1"/>
  <c r="C8979" i="1"/>
  <c r="C8937" i="1"/>
  <c r="C8980" i="1"/>
  <c r="C8981" i="1"/>
  <c r="C8766" i="1"/>
  <c r="C8831" i="1"/>
  <c r="C8832" i="1"/>
  <c r="C8938" i="1"/>
  <c r="C8833" i="1"/>
  <c r="C8863" i="1"/>
  <c r="C8767" i="1"/>
  <c r="C8768" i="1"/>
  <c r="C8769" i="1"/>
  <c r="C8770" i="1"/>
  <c r="C8771" i="1"/>
  <c r="C8772" i="1"/>
  <c r="C8773" i="1"/>
  <c r="C8643" i="1"/>
  <c r="C8593" i="1"/>
  <c r="C8594" i="1"/>
  <c r="C8548" i="1"/>
  <c r="C8549" i="1"/>
  <c r="C8644" i="1"/>
  <c r="C8595" i="1"/>
  <c r="C8716" i="1"/>
  <c r="C8717" i="1"/>
  <c r="C8718" i="1"/>
  <c r="C8550" i="1"/>
  <c r="C8511" i="1"/>
  <c r="C8512" i="1"/>
  <c r="C8551" i="1"/>
  <c r="C8328" i="1"/>
  <c r="C8552" i="1"/>
  <c r="C8553" i="1"/>
  <c r="C8554" i="1"/>
  <c r="C8555" i="1"/>
  <c r="C8556" i="1"/>
  <c r="C8418" i="1"/>
  <c r="C8370" i="1"/>
  <c r="C8371" i="1"/>
  <c r="C8372" i="1"/>
  <c r="C8289" i="1"/>
  <c r="C8290" i="1"/>
  <c r="C8291" i="1"/>
  <c r="C8292" i="1"/>
  <c r="C8293" i="1"/>
  <c r="C8373" i="1"/>
  <c r="C8374" i="1"/>
  <c r="C8375" i="1"/>
  <c r="C8376" i="1"/>
  <c r="C8377" i="1"/>
  <c r="C8329" i="1"/>
  <c r="C8294" i="1"/>
  <c r="C7984" i="1"/>
  <c r="C8295" i="1"/>
  <c r="C8192" i="1"/>
  <c r="C8252" i="1"/>
  <c r="C8220" i="1"/>
  <c r="C8193" i="1"/>
  <c r="C8194" i="1"/>
  <c r="C8120" i="1"/>
  <c r="C7527" i="1"/>
  <c r="C7444" i="1"/>
  <c r="C8296" i="1"/>
  <c r="C8221" i="1"/>
  <c r="C8222" i="1"/>
  <c r="C8223" i="1"/>
  <c r="C8253" i="1"/>
  <c r="C8224" i="1"/>
  <c r="C8225" i="1"/>
  <c r="C8121" i="1"/>
  <c r="C8122" i="1"/>
  <c r="C8123" i="1"/>
  <c r="C8195" i="1"/>
  <c r="C8196" i="1"/>
  <c r="C8197" i="1"/>
  <c r="C8198" i="1"/>
  <c r="C8199" i="1"/>
  <c r="C8037" i="1"/>
  <c r="C8124" i="1"/>
  <c r="C8038" i="1"/>
  <c r="C8039" i="1"/>
  <c r="C7985" i="1"/>
  <c r="C8125" i="1"/>
  <c r="C8126" i="1"/>
  <c r="C8040" i="1"/>
  <c r="C8041" i="1"/>
  <c r="C8042" i="1"/>
  <c r="C8200" i="1"/>
  <c r="C8201" i="1"/>
  <c r="C8202" i="1"/>
  <c r="C8127" i="1"/>
  <c r="C8203" i="1"/>
  <c r="C8043" i="1"/>
  <c r="C15612" i="1"/>
  <c r="C15613" i="1"/>
  <c r="C15614" i="1"/>
  <c r="C15615" i="1"/>
  <c r="C15616" i="1"/>
  <c r="C15617" i="1"/>
  <c r="C15618" i="1"/>
  <c r="C15619" i="1"/>
  <c r="C15620" i="1"/>
  <c r="C15621" i="1"/>
  <c r="C15622" i="1"/>
  <c r="C15623" i="1"/>
  <c r="C15624" i="1"/>
  <c r="C15625" i="1"/>
  <c r="C15626" i="1"/>
  <c r="C15627" i="1"/>
  <c r="C15628" i="1"/>
  <c r="C15629" i="1"/>
  <c r="C15630" i="1"/>
  <c r="C15631" i="1"/>
  <c r="C15632" i="1"/>
  <c r="C15633" i="1"/>
  <c r="C15634" i="1"/>
  <c r="C15635" i="1"/>
  <c r="C15636" i="1"/>
  <c r="C15637" i="1"/>
  <c r="C15638" i="1"/>
  <c r="C15639" i="1"/>
  <c r="C15640" i="1"/>
  <c r="C15641" i="1"/>
  <c r="C15642" i="1"/>
  <c r="C15643" i="1"/>
  <c r="C15644" i="1"/>
  <c r="C15645" i="1"/>
  <c r="C15646" i="1"/>
  <c r="C15647" i="1"/>
  <c r="C15648" i="1"/>
  <c r="C15649" i="1"/>
  <c r="C15650" i="1"/>
  <c r="C15651" i="1"/>
  <c r="C15652" i="1"/>
  <c r="C15795" i="1"/>
  <c r="C15796" i="1"/>
  <c r="C15797" i="1"/>
  <c r="C15798" i="1"/>
  <c r="C15799" i="1"/>
  <c r="C15800" i="1"/>
  <c r="C15801" i="1"/>
  <c r="C15802" i="1"/>
  <c r="C15803" i="1"/>
  <c r="C15804" i="1"/>
  <c r="C15805" i="1"/>
  <c r="C15806" i="1"/>
  <c r="C15653" i="1"/>
  <c r="C15654" i="1"/>
  <c r="C15655" i="1"/>
  <c r="C15656" i="1"/>
  <c r="C15657" i="1"/>
  <c r="C15658" i="1"/>
  <c r="C15659" i="1"/>
  <c r="C15660" i="1"/>
  <c r="C15661" i="1"/>
  <c r="C15662" i="1"/>
  <c r="C15663" i="1"/>
  <c r="C15664" i="1"/>
  <c r="C15665" i="1"/>
  <c r="C15666" i="1"/>
  <c r="C15667" i="1"/>
  <c r="C15668" i="1"/>
  <c r="C15669" i="1"/>
  <c r="C15670" i="1"/>
  <c r="C15671" i="1"/>
  <c r="C15672" i="1"/>
  <c r="C15673" i="1"/>
  <c r="C15491" i="1"/>
  <c r="C15492" i="1"/>
  <c r="C15674" i="1"/>
  <c r="C15493" i="1"/>
  <c r="C15494" i="1"/>
  <c r="C15675" i="1"/>
  <c r="C15495" i="1"/>
  <c r="C15337" i="1"/>
  <c r="C15392" i="1"/>
  <c r="C15393" i="1"/>
  <c r="C15394" i="1"/>
  <c r="C15338" i="1"/>
  <c r="C15339" i="1"/>
  <c r="C15395" i="1"/>
  <c r="C15228" i="1"/>
  <c r="C15283" i="1"/>
  <c r="C15284" i="1"/>
  <c r="C15285" i="1"/>
  <c r="C15286" i="1"/>
  <c r="C15340" i="1"/>
  <c r="C15341" i="1"/>
  <c r="C15229" i="1"/>
  <c r="C15342" i="1"/>
  <c r="C15158" i="1"/>
  <c r="C15230" i="1"/>
  <c r="C15287" i="1"/>
  <c r="C15159" i="1"/>
  <c r="C15231" i="1"/>
  <c r="C15288" i="1"/>
  <c r="C15232" i="1"/>
  <c r="C15035" i="1"/>
  <c r="C15036" i="1"/>
  <c r="C15233" i="1"/>
  <c r="C15234" i="1"/>
  <c r="C15160" i="1"/>
  <c r="C15107" i="1"/>
  <c r="C15161" i="1"/>
  <c r="C15162" i="1"/>
  <c r="C15108" i="1"/>
  <c r="C15109" i="1"/>
  <c r="C15163" i="1"/>
  <c r="C15164" i="1"/>
  <c r="C15165" i="1"/>
  <c r="C15110" i="1"/>
  <c r="C15111" i="1"/>
  <c r="C15166" i="1"/>
  <c r="C15167" i="1"/>
  <c r="C15168" i="1"/>
  <c r="C15169" i="1"/>
  <c r="C15037" i="1"/>
  <c r="C15038" i="1"/>
  <c r="C15039" i="1"/>
  <c r="C15040" i="1"/>
  <c r="C15041" i="1"/>
  <c r="C15042" i="1"/>
  <c r="C15043" i="1"/>
  <c r="C15044" i="1"/>
  <c r="C15045" i="1"/>
  <c r="C15289" i="1"/>
  <c r="C15290" i="1"/>
  <c r="C15291" i="1"/>
  <c r="C15170" i="1"/>
  <c r="C15235" i="1"/>
  <c r="C15171" i="1"/>
  <c r="C15236" i="1"/>
  <c r="C15172" i="1"/>
  <c r="C15046" i="1"/>
  <c r="C15047" i="1"/>
  <c r="C15048" i="1"/>
  <c r="C15049" i="1"/>
  <c r="C15112" i="1"/>
  <c r="C15113" i="1"/>
  <c r="C15050" i="1"/>
  <c r="C15051" i="1"/>
  <c r="C15114" i="1"/>
  <c r="C15115" i="1"/>
  <c r="C15052" i="1"/>
  <c r="C15053" i="1"/>
  <c r="C14901" i="1"/>
  <c r="C14991" i="1"/>
  <c r="C14902" i="1"/>
  <c r="C14903" i="1"/>
  <c r="C14956" i="1"/>
  <c r="C14843" i="1"/>
  <c r="C14844" i="1"/>
  <c r="C14845" i="1"/>
  <c r="C14904" i="1"/>
  <c r="C14905" i="1"/>
  <c r="C14906" i="1"/>
  <c r="C14907" i="1"/>
  <c r="C14908" i="1"/>
  <c r="C14909" i="1"/>
  <c r="C14846" i="1"/>
  <c r="C14847" i="1"/>
  <c r="C14848" i="1"/>
  <c r="C14763" i="1"/>
  <c r="C14764" i="1"/>
  <c r="C14910" i="1"/>
  <c r="C14911" i="1"/>
  <c r="C14849" i="1"/>
  <c r="C14850" i="1"/>
  <c r="C14912" i="1"/>
  <c r="C14685" i="1"/>
  <c r="C14765" i="1"/>
  <c r="C14686" i="1"/>
  <c r="C14687" i="1"/>
  <c r="C14851" i="1"/>
  <c r="C14688" i="1"/>
  <c r="C14689" i="1"/>
  <c r="C14690" i="1"/>
  <c r="C14691" i="1"/>
  <c r="C14692" i="1"/>
  <c r="C14693" i="1"/>
  <c r="C14694" i="1"/>
  <c r="C14695" i="1"/>
  <c r="C14696" i="1"/>
  <c r="C14766" i="1"/>
  <c r="C14767" i="1"/>
  <c r="C14768" i="1"/>
  <c r="C14957" i="1"/>
  <c r="C14852" i="1"/>
  <c r="C14913" i="1"/>
  <c r="C14769" i="1"/>
  <c r="C14770" i="1"/>
  <c r="C14771" i="1"/>
  <c r="C14772" i="1"/>
  <c r="C14853" i="1"/>
  <c r="C14773" i="1"/>
  <c r="C14774" i="1"/>
  <c r="C14775" i="1"/>
  <c r="C14776" i="1"/>
  <c r="C14330" i="1"/>
  <c r="C14432" i="1"/>
  <c r="C14697" i="1"/>
  <c r="C14698" i="1"/>
  <c r="C14699" i="1"/>
  <c r="C14331" i="1"/>
  <c r="C14700" i="1"/>
  <c r="C14623" i="1"/>
  <c r="C14701" i="1"/>
  <c r="C14702" i="1"/>
  <c r="C14521" i="1"/>
  <c r="C14522" i="1"/>
  <c r="C14703" i="1"/>
  <c r="C14704" i="1"/>
  <c r="C14705" i="1"/>
  <c r="C14332" i="1"/>
  <c r="C14333" i="1"/>
  <c r="C14523" i="1"/>
  <c r="C14624" i="1"/>
  <c r="C14334" i="1"/>
  <c r="C14213" i="1"/>
  <c r="C14214" i="1"/>
  <c r="C14335" i="1"/>
  <c r="C14215" i="1"/>
  <c r="C14433" i="1"/>
  <c r="C14336" i="1"/>
  <c r="C14337" i="1"/>
  <c r="C14524" i="1"/>
  <c r="C14525" i="1"/>
  <c r="C14526" i="1"/>
  <c r="C14527" i="1"/>
  <c r="C14434" i="1"/>
  <c r="C14435" i="1"/>
  <c r="C14528" i="1"/>
  <c r="C14338" i="1"/>
  <c r="C14339" i="1"/>
  <c r="C14340" i="1"/>
  <c r="C14341" i="1"/>
  <c r="C14216" i="1"/>
  <c r="C14436" i="1"/>
  <c r="C14342" i="1"/>
  <c r="C14343" i="1"/>
  <c r="C14119" i="1"/>
  <c r="C14217" i="1"/>
  <c r="C14218" i="1"/>
  <c r="C14120" i="1"/>
  <c r="C14219" i="1"/>
  <c r="C14344" i="1"/>
  <c r="C14033" i="1"/>
  <c r="C14034" i="1"/>
  <c r="C14035" i="1"/>
  <c r="C14345" i="1"/>
  <c r="C14346" i="1"/>
  <c r="C14036" i="1"/>
  <c r="C14220" i="1"/>
  <c r="C14221" i="1"/>
  <c r="C14222" i="1"/>
  <c r="C14223" i="1"/>
  <c r="C14224" i="1"/>
  <c r="C14225" i="1"/>
  <c r="C14121" i="1"/>
  <c r="C14122" i="1"/>
  <c r="C14123" i="1"/>
  <c r="C14124" i="1"/>
  <c r="C14125" i="1"/>
  <c r="C14126" i="1"/>
  <c r="C14127" i="1"/>
  <c r="C14347" i="1"/>
  <c r="C14348" i="1"/>
  <c r="C14128" i="1"/>
  <c r="C14226" i="1"/>
  <c r="C14227" i="1"/>
  <c r="C14228" i="1"/>
  <c r="C14229" i="1"/>
  <c r="C14129" i="1"/>
  <c r="C14037" i="1"/>
  <c r="C13955" i="1"/>
  <c r="C14230" i="1"/>
  <c r="C14130" i="1"/>
  <c r="C13956" i="1"/>
  <c r="C13957" i="1"/>
  <c r="C13958" i="1"/>
  <c r="C13959" i="1"/>
  <c r="C13960" i="1"/>
  <c r="C13961" i="1"/>
  <c r="C14038" i="1"/>
  <c r="C14039" i="1"/>
  <c r="C14040" i="1"/>
  <c r="C14041" i="1"/>
  <c r="C14042" i="1"/>
  <c r="C14043" i="1"/>
  <c r="C14131" i="1"/>
  <c r="C14132" i="1"/>
  <c r="C14133" i="1"/>
  <c r="C14134" i="1"/>
  <c r="C14135" i="1"/>
  <c r="C14136" i="1"/>
  <c r="C13962" i="1"/>
  <c r="C13963" i="1"/>
  <c r="C13964" i="1"/>
  <c r="C13965" i="1"/>
  <c r="C13966" i="1"/>
  <c r="C14044" i="1"/>
  <c r="C14045" i="1"/>
  <c r="C13967" i="1"/>
  <c r="C13968" i="1"/>
  <c r="C13897" i="1"/>
  <c r="C13829" i="1"/>
  <c r="C13969" i="1"/>
  <c r="C13970" i="1"/>
  <c r="C14046" i="1"/>
  <c r="C14047" i="1"/>
  <c r="C14048" i="1"/>
  <c r="C13898" i="1"/>
  <c r="C13899" i="1"/>
  <c r="C13900" i="1"/>
  <c r="C14049" i="1"/>
  <c r="C13971" i="1"/>
  <c r="C13972" i="1"/>
  <c r="C13830" i="1"/>
  <c r="C13901" i="1"/>
  <c r="C13831" i="1"/>
  <c r="C13902" i="1"/>
  <c r="C13832" i="1"/>
  <c r="C13903" i="1"/>
  <c r="C13787" i="1"/>
  <c r="C13833" i="1"/>
  <c r="C13788" i="1"/>
  <c r="C13834" i="1"/>
  <c r="C13973" i="1"/>
  <c r="C13904" i="1"/>
  <c r="C13905" i="1"/>
  <c r="C13906" i="1"/>
  <c r="C13974" i="1"/>
  <c r="C13835" i="1"/>
  <c r="C13746" i="1"/>
  <c r="C13662" i="1"/>
  <c r="C13663" i="1"/>
  <c r="C13664" i="1"/>
  <c r="C13701" i="1"/>
  <c r="C13580" i="1"/>
  <c r="C13581" i="1"/>
  <c r="C13789" i="1"/>
  <c r="C13790" i="1"/>
  <c r="C13791" i="1"/>
  <c r="C13792" i="1"/>
  <c r="C13793" i="1"/>
  <c r="C13794" i="1"/>
  <c r="C13795" i="1"/>
  <c r="C13796" i="1"/>
  <c r="C13797" i="1"/>
  <c r="C13798" i="1"/>
  <c r="C13799" i="1"/>
  <c r="C13800" i="1"/>
  <c r="C13702" i="1"/>
  <c r="C13582" i="1"/>
  <c r="C13665" i="1"/>
  <c r="C13583" i="1"/>
  <c r="C13384" i="1"/>
  <c r="C13539" i="1"/>
  <c r="C13540" i="1"/>
  <c r="C13541" i="1"/>
  <c r="C13666" i="1"/>
  <c r="C13667" i="1"/>
  <c r="C13668" i="1"/>
  <c r="C13584" i="1"/>
  <c r="C13585" i="1"/>
  <c r="C13586" i="1"/>
  <c r="C13587" i="1"/>
  <c r="C13588" i="1"/>
  <c r="C13589" i="1"/>
  <c r="C13590" i="1"/>
  <c r="C13669" i="1"/>
  <c r="C13385" i="1"/>
  <c r="C13022" i="1"/>
  <c r="C13274" i="1"/>
  <c r="C13235" i="1"/>
  <c r="C13323" i="1"/>
  <c r="C11522" i="1"/>
  <c r="C13236" i="1"/>
  <c r="C13237" i="1"/>
  <c r="C13275" i="1"/>
  <c r="C13276" i="1"/>
  <c r="C13222" i="1"/>
  <c r="C13238" i="1"/>
  <c r="C6407" i="1"/>
  <c r="C6408" i="1"/>
  <c r="C6409" i="1"/>
  <c r="C6308" i="1"/>
  <c r="C6309" i="1"/>
  <c r="C6310" i="1"/>
  <c r="C13023" i="1"/>
  <c r="C13024" i="1"/>
  <c r="C13025" i="1"/>
  <c r="C13026" i="1"/>
  <c r="C13027" i="1"/>
  <c r="C13028" i="1"/>
  <c r="C13029" i="1"/>
  <c r="C13030" i="1"/>
  <c r="C12912" i="1"/>
  <c r="C12913" i="1"/>
  <c r="C13118" i="1"/>
  <c r="C13119" i="1"/>
  <c r="C13031" i="1"/>
  <c r="C13032" i="1"/>
  <c r="C13033" i="1"/>
  <c r="C13034" i="1"/>
  <c r="C13035" i="1"/>
  <c r="C13036" i="1"/>
  <c r="C13037" i="1"/>
  <c r="C12970" i="1"/>
  <c r="C12971" i="1"/>
  <c r="C12951" i="1"/>
  <c r="C12952" i="1"/>
  <c r="C12914" i="1"/>
  <c r="C12755" i="1"/>
  <c r="C12708" i="1"/>
  <c r="C12568" i="1"/>
  <c r="C10875" i="1"/>
  <c r="C10265" i="1"/>
  <c r="C9853" i="1"/>
  <c r="C11026" i="1"/>
  <c r="C12569" i="1"/>
  <c r="C12570" i="1"/>
  <c r="C7915" i="1"/>
  <c r="C12756" i="1"/>
  <c r="C265" i="1"/>
  <c r="C12434" i="1"/>
  <c r="C12435" i="1"/>
  <c r="C12328" i="1"/>
  <c r="C7958" i="1"/>
  <c r="C7959" i="1"/>
  <c r="C7986" i="1"/>
  <c r="C7987" i="1"/>
  <c r="C8044" i="1"/>
  <c r="C8045" i="1"/>
  <c r="C4096" i="1"/>
  <c r="C7988" i="1"/>
  <c r="C7960" i="1"/>
  <c r="C7870" i="1"/>
  <c r="C12436" i="1"/>
  <c r="C12329" i="1"/>
  <c r="C12330" i="1"/>
  <c r="C12232" i="1"/>
  <c r="C12168" i="1"/>
  <c r="C12331" i="1"/>
  <c r="C12332" i="1"/>
  <c r="C7693" i="1"/>
  <c r="C7805" i="1"/>
  <c r="C7749" i="1"/>
  <c r="C7806" i="1"/>
  <c r="C7807" i="1"/>
  <c r="C7808" i="1"/>
  <c r="C7809" i="1"/>
  <c r="C7810" i="1"/>
  <c r="C7108" i="1"/>
  <c r="C7445" i="1"/>
  <c r="C7528" i="1"/>
  <c r="C7633" i="1"/>
  <c r="C7634" i="1"/>
  <c r="C7750" i="1"/>
  <c r="C7694" i="1"/>
  <c r="C7635" i="1"/>
  <c r="C7751" i="1"/>
  <c r="C7752" i="1"/>
  <c r="C7529" i="1"/>
  <c r="C7636" i="1"/>
  <c r="C7637" i="1"/>
  <c r="C7638" i="1"/>
  <c r="C7639" i="1"/>
  <c r="C7640" i="1"/>
  <c r="C7641" i="1"/>
  <c r="C7642" i="1"/>
  <c r="C7643" i="1"/>
  <c r="C7644" i="1"/>
  <c r="C7645" i="1"/>
  <c r="C7695" i="1"/>
  <c r="C7530" i="1"/>
  <c r="C7646" i="1"/>
  <c r="C7647" i="1"/>
  <c r="C7648" i="1"/>
  <c r="C7649" i="1"/>
  <c r="C7531" i="1"/>
  <c r="C7650" i="1"/>
  <c r="C7446" i="1"/>
  <c r="C7651" i="1"/>
  <c r="C7652" i="1"/>
  <c r="C7653" i="1"/>
  <c r="C7532" i="1"/>
  <c r="C7533" i="1"/>
  <c r="C7387" i="1"/>
  <c r="C7447" i="1"/>
  <c r="C7448" i="1"/>
  <c r="C7388" i="1"/>
  <c r="C7389" i="1"/>
  <c r="C7534" i="1"/>
  <c r="C7449" i="1"/>
  <c r="C7535" i="1"/>
  <c r="C7450" i="1"/>
  <c r="C7536" i="1"/>
  <c r="C7451" i="1"/>
  <c r="C7330" i="1"/>
  <c r="C7390" i="1"/>
  <c r="C7452" i="1"/>
  <c r="C7453" i="1"/>
  <c r="C7454" i="1"/>
  <c r="C7455" i="1"/>
  <c r="C7456" i="1"/>
  <c r="C7537" i="1"/>
  <c r="C7538" i="1"/>
  <c r="C7391" i="1"/>
  <c r="C7457" i="1"/>
  <c r="C7331" i="1"/>
  <c r="C7332" i="1"/>
  <c r="C7333" i="1"/>
  <c r="C7458" i="1"/>
  <c r="C7459" i="1"/>
  <c r="C7460" i="1"/>
  <c r="C7392" i="1"/>
  <c r="C7393" i="1"/>
  <c r="C7394" i="1"/>
  <c r="C7395" i="1"/>
  <c r="C7396" i="1"/>
  <c r="C7397" i="1"/>
  <c r="C7461" i="1"/>
  <c r="C7462" i="1"/>
  <c r="C7109" i="1"/>
  <c r="C7463" i="1"/>
  <c r="C7398" i="1"/>
  <c r="C7399" i="1"/>
  <c r="C7263" i="1"/>
  <c r="C7264" i="1"/>
  <c r="C7334" i="1"/>
  <c r="C7265" i="1"/>
  <c r="C7266" i="1"/>
  <c r="C7335" i="1"/>
  <c r="C7336" i="1"/>
  <c r="C7337" i="1"/>
  <c r="C7338" i="1"/>
  <c r="C7175" i="1"/>
  <c r="C7176" i="1"/>
  <c r="C7177" i="1"/>
  <c r="C7178" i="1"/>
  <c r="C7179" i="1"/>
  <c r="C7267" i="1"/>
  <c r="C7268" i="1"/>
  <c r="C7269" i="1"/>
  <c r="C7270" i="1"/>
  <c r="C7271" i="1"/>
  <c r="C7339" i="1"/>
  <c r="C7340" i="1"/>
  <c r="C7272" i="1"/>
  <c r="C7341" i="1"/>
  <c r="C7342" i="1"/>
  <c r="C7180" i="1"/>
  <c r="C7273" i="1"/>
  <c r="C7047" i="1"/>
  <c r="C7110" i="1"/>
  <c r="C7111" i="1"/>
  <c r="C7274" i="1"/>
  <c r="C7181" i="1"/>
  <c r="C7048" i="1"/>
  <c r="C7112" i="1"/>
  <c r="C7049" i="1"/>
  <c r="C7050" i="1"/>
  <c r="C7113" i="1"/>
  <c r="C7114" i="1"/>
  <c r="C7182" i="1"/>
  <c r="C7183" i="1"/>
  <c r="C7275" i="1"/>
  <c r="C7276" i="1"/>
  <c r="C7115" i="1"/>
  <c r="C7116" i="1"/>
  <c r="C7117" i="1"/>
  <c r="C7118" i="1"/>
  <c r="C7184" i="1"/>
  <c r="C7119" i="1"/>
  <c r="C7185" i="1"/>
  <c r="C7186" i="1"/>
  <c r="C7187" i="1"/>
  <c r="C7051" i="1"/>
  <c r="C7052" i="1"/>
  <c r="C7053" i="1"/>
  <c r="C7054" i="1"/>
  <c r="C7055" i="1"/>
  <c r="C7056" i="1"/>
  <c r="C7188" i="1"/>
  <c r="C7189" i="1"/>
  <c r="C7120" i="1"/>
  <c r="C7121" i="1"/>
  <c r="C7190" i="1"/>
  <c r="C7191" i="1"/>
  <c r="C7192" i="1"/>
  <c r="C6924" i="1"/>
  <c r="C7122" i="1"/>
  <c r="C7123" i="1"/>
  <c r="C6981" i="1"/>
  <c r="C6982" i="1"/>
  <c r="C6983" i="1"/>
  <c r="C6984" i="1"/>
  <c r="C6985" i="1"/>
  <c r="C6986" i="1"/>
  <c r="C6925" i="1"/>
  <c r="C6926" i="1"/>
  <c r="C6927" i="1"/>
  <c r="C6928" i="1"/>
  <c r="C6929" i="1"/>
  <c r="C7057" i="1"/>
  <c r="C7193" i="1"/>
  <c r="C6930" i="1"/>
  <c r="C6987" i="1"/>
  <c r="C6988" i="1"/>
  <c r="C6931" i="1"/>
  <c r="C6989" i="1"/>
  <c r="C7058" i="1"/>
  <c r="C6311" i="1"/>
  <c r="C6860" i="1"/>
  <c r="C6312" i="1"/>
  <c r="C6730" i="1"/>
  <c r="C6805" i="1"/>
  <c r="C6731" i="1"/>
  <c r="C6732" i="1"/>
  <c r="C6806" i="1"/>
  <c r="C6510" i="1"/>
  <c r="C6733" i="1"/>
  <c r="C6734" i="1"/>
  <c r="C6735" i="1"/>
  <c r="C6736" i="1"/>
  <c r="C6737" i="1"/>
  <c r="C6738" i="1"/>
  <c r="C6807" i="1"/>
  <c r="C6808" i="1"/>
  <c r="C6809" i="1"/>
  <c r="C6810" i="1"/>
  <c r="C6739" i="1"/>
  <c r="C6740" i="1"/>
  <c r="C6741" i="1"/>
  <c r="C6861" i="1"/>
  <c r="C6862" i="1"/>
  <c r="C6863" i="1"/>
  <c r="C6742" i="1"/>
  <c r="C6811" i="1"/>
  <c r="C6812" i="1"/>
  <c r="C6743" i="1"/>
  <c r="C6813" i="1"/>
  <c r="C6744" i="1"/>
  <c r="C6658" i="1"/>
  <c r="C6659" i="1"/>
  <c r="C6660" i="1"/>
  <c r="C6745" i="1"/>
  <c r="C6746" i="1"/>
  <c r="C6661" i="1"/>
  <c r="C6662" i="1"/>
  <c r="C6663" i="1"/>
  <c r="C6747" i="1"/>
  <c r="C6664" i="1"/>
  <c r="C6814" i="1"/>
  <c r="C6748" i="1"/>
  <c r="C6815" i="1"/>
  <c r="C6511" i="1"/>
  <c r="C6665" i="1"/>
  <c r="C6608" i="1"/>
  <c r="C6666" i="1"/>
  <c r="C6667" i="1"/>
  <c r="C6668" i="1"/>
  <c r="C6669" i="1"/>
  <c r="C6512" i="1"/>
  <c r="C6609" i="1"/>
  <c r="C6610" i="1"/>
  <c r="C6611" i="1"/>
  <c r="C6513" i="1"/>
  <c r="C6514" i="1"/>
  <c r="C6515" i="1"/>
  <c r="C6612" i="1"/>
  <c r="C6516" i="1"/>
  <c r="C6517" i="1"/>
  <c r="C6410" i="1"/>
  <c r="C6518" i="1"/>
  <c r="C6613" i="1"/>
  <c r="C6519" i="1"/>
  <c r="C6313" i="1"/>
  <c r="C6520" i="1"/>
  <c r="C6411" i="1"/>
  <c r="C6521" i="1"/>
  <c r="C6412" i="1"/>
  <c r="C6413" i="1"/>
  <c r="C6522" i="1"/>
  <c r="C6523" i="1"/>
  <c r="C6314" i="1"/>
  <c r="C6315" i="1"/>
  <c r="C6614" i="1"/>
  <c r="C6615" i="1"/>
  <c r="C6316" i="1"/>
  <c r="C6524" i="1"/>
  <c r="C6317" i="1"/>
  <c r="C6525" i="1"/>
  <c r="C6414" i="1"/>
  <c r="C6415" i="1"/>
  <c r="C6526" i="1"/>
  <c r="C6224" i="1"/>
  <c r="C6318" i="1"/>
  <c r="C6093" i="1"/>
  <c r="C6319" i="1"/>
  <c r="C6320" i="1"/>
  <c r="C6321" i="1"/>
  <c r="C6322" i="1"/>
  <c r="C6323" i="1"/>
  <c r="C6225" i="1"/>
  <c r="C6156" i="1"/>
  <c r="C6157" i="1"/>
  <c r="C6158" i="1"/>
  <c r="C6159" i="1"/>
  <c r="C6226" i="1"/>
  <c r="C6094" i="1"/>
  <c r="C6160" i="1"/>
  <c r="C6025" i="1"/>
  <c r="C6026" i="1"/>
  <c r="C5954" i="1"/>
  <c r="C6095" i="1"/>
  <c r="C6227" i="1"/>
  <c r="C6096" i="1"/>
  <c r="C5955" i="1"/>
  <c r="C6097" i="1"/>
  <c r="C6027" i="1"/>
  <c r="C6028" i="1"/>
  <c r="C6029" i="1"/>
  <c r="C6030" i="1"/>
  <c r="C6031" i="1"/>
  <c r="C6032" i="1"/>
  <c r="C6033" i="1"/>
  <c r="C6034" i="1"/>
  <c r="C6035" i="1"/>
  <c r="C5888" i="1"/>
  <c r="C5956" i="1"/>
  <c r="C5957" i="1"/>
  <c r="C5889" i="1"/>
  <c r="C6036" i="1"/>
  <c r="C5958" i="1"/>
  <c r="C6037" i="1"/>
  <c r="C5890" i="1"/>
  <c r="C6038" i="1"/>
  <c r="C5891" i="1"/>
  <c r="C5892" i="1"/>
  <c r="C5959" i="1"/>
  <c r="C5820" i="1"/>
  <c r="C5893" i="1"/>
  <c r="C5821" i="1"/>
  <c r="C5822" i="1"/>
  <c r="C5894" i="1"/>
  <c r="C5895" i="1"/>
  <c r="C5896" i="1"/>
  <c r="C5776" i="1"/>
  <c r="C5960" i="1"/>
  <c r="C5897" i="1"/>
  <c r="C5823" i="1"/>
  <c r="C5824" i="1"/>
  <c r="C5898" i="1"/>
  <c r="C5734" i="1"/>
  <c r="C5825" i="1"/>
  <c r="C5777" i="1"/>
  <c r="C5778" i="1"/>
  <c r="C5779" i="1"/>
  <c r="C5605" i="1"/>
  <c r="C5780" i="1"/>
  <c r="C5735" i="1"/>
  <c r="C5736" i="1"/>
  <c r="C5606" i="1"/>
  <c r="C5781" i="1"/>
  <c r="C5782" i="1"/>
  <c r="C5737" i="1"/>
  <c r="C5783" i="1"/>
  <c r="C5607" i="1"/>
  <c r="C5738" i="1"/>
  <c r="C5521" i="1"/>
  <c r="C5522" i="1"/>
  <c r="C5523" i="1"/>
  <c r="C5524" i="1"/>
  <c r="C5608" i="1"/>
  <c r="C5344" i="1"/>
  <c r="C5609" i="1"/>
  <c r="C5525" i="1"/>
  <c r="C5345" i="1"/>
  <c r="C5385" i="1"/>
  <c r="C5386" i="1"/>
  <c r="C5451" i="1"/>
  <c r="C5346" i="1"/>
  <c r="C5347" i="1"/>
  <c r="C5387" i="1"/>
  <c r="C5348" i="1"/>
  <c r="C5526" i="1"/>
  <c r="C5452" i="1"/>
  <c r="C5453" i="1"/>
  <c r="C5454" i="1"/>
  <c r="C5388" i="1"/>
  <c r="C5283" i="1"/>
  <c r="C5284" i="1"/>
  <c r="C5285" i="1"/>
  <c r="C5286" i="1"/>
  <c r="C5287" i="1"/>
  <c r="C5217" i="1"/>
  <c r="C5288" i="1"/>
  <c r="C5163" i="1"/>
  <c r="C5289" i="1"/>
  <c r="C5218" i="1"/>
  <c r="C5164" i="1"/>
  <c r="C5165" i="1"/>
  <c r="C5290" i="1"/>
  <c r="C5349" i="1"/>
  <c r="C5219" i="1"/>
  <c r="C5220" i="1"/>
  <c r="C5221" i="1"/>
  <c r="C5166" i="1"/>
  <c r="C5100" i="1"/>
  <c r="C5101" i="1"/>
  <c r="C5102" i="1"/>
  <c r="C5103" i="1"/>
  <c r="C5104" i="1"/>
  <c r="C5105" i="1"/>
  <c r="C5291" i="1"/>
  <c r="C5106" i="1"/>
  <c r="C5107" i="1"/>
  <c r="C5108" i="1"/>
  <c r="C5066" i="1"/>
  <c r="C4943" i="1"/>
  <c r="C4977" i="1"/>
  <c r="C4978" i="1"/>
  <c r="C5046" i="1"/>
  <c r="C5167" i="1"/>
  <c r="C5168" i="1"/>
  <c r="C5169" i="1"/>
  <c r="C5109" i="1"/>
  <c r="C5110" i="1"/>
  <c r="C5111" i="1"/>
  <c r="C4979" i="1"/>
  <c r="C4980" i="1"/>
  <c r="C4944" i="1"/>
  <c r="C4981" i="1"/>
  <c r="C4982" i="1"/>
  <c r="C4983" i="1"/>
  <c r="C4722" i="1"/>
  <c r="C4782" i="1"/>
  <c r="C4783" i="1"/>
  <c r="C4755" i="1"/>
  <c r="C4756" i="1"/>
  <c r="C4690" i="1"/>
  <c r="C4691" i="1"/>
  <c r="C4784" i="1"/>
  <c r="C4692" i="1"/>
  <c r="C4592" i="1"/>
  <c r="C4593" i="1"/>
  <c r="C4594" i="1"/>
  <c r="C4595" i="1"/>
  <c r="C4574" i="1"/>
  <c r="C4575" i="1"/>
  <c r="C4576" i="1"/>
  <c r="C4596" i="1"/>
  <c r="C4597" i="1"/>
  <c r="C4598" i="1"/>
  <c r="C4627" i="1"/>
  <c r="C4628" i="1"/>
  <c r="C4629" i="1"/>
  <c r="C4452" i="1"/>
  <c r="C4599" i="1"/>
  <c r="C4600" i="1"/>
  <c r="C4601" i="1"/>
  <c r="C4602" i="1"/>
  <c r="C4603" i="1"/>
  <c r="C4604" i="1"/>
  <c r="C4533" i="1"/>
  <c r="C4534" i="1"/>
  <c r="C4535" i="1"/>
  <c r="C4577" i="1"/>
  <c r="C4578" i="1"/>
  <c r="C4579" i="1"/>
  <c r="C4536" i="1"/>
  <c r="C4537" i="1"/>
  <c r="C4453" i="1"/>
  <c r="C4454" i="1"/>
  <c r="C4455" i="1"/>
  <c r="C4456" i="1"/>
  <c r="C4457" i="1"/>
  <c r="C4503" i="1"/>
  <c r="C4458" i="1"/>
  <c r="C4459" i="1"/>
  <c r="C4460" i="1"/>
  <c r="C4461" i="1"/>
  <c r="C3994" i="1"/>
  <c r="C3567" i="1"/>
  <c r="C4504" i="1"/>
  <c r="C4383" i="1"/>
  <c r="C4462" i="1"/>
  <c r="C4384" i="1"/>
  <c r="C4463" i="1"/>
  <c r="C4385" i="1"/>
  <c r="C4386" i="1"/>
  <c r="C3210" i="1"/>
  <c r="C4292" i="1"/>
  <c r="C4293" i="1"/>
  <c r="C4294" i="1"/>
  <c r="C4324" i="1"/>
  <c r="C4295" i="1"/>
  <c r="C4238" i="1"/>
  <c r="C4296" i="1"/>
  <c r="C4297" i="1"/>
  <c r="C3918" i="1"/>
  <c r="C4325" i="1"/>
  <c r="C4326" i="1"/>
  <c r="C4327" i="1"/>
  <c r="C4328" i="1"/>
  <c r="C4329" i="1"/>
  <c r="C4330" i="1"/>
  <c r="C4387" i="1"/>
  <c r="C4388" i="1"/>
  <c r="C4389" i="1"/>
  <c r="C4097" i="1"/>
  <c r="C4136" i="1"/>
  <c r="C4137" i="1"/>
  <c r="C4138" i="1"/>
  <c r="C4041" i="1"/>
  <c r="C4139" i="1"/>
  <c r="C4098" i="1"/>
  <c r="C3919" i="1"/>
  <c r="C4186" i="1"/>
  <c r="C4187" i="1"/>
  <c r="C4099" i="1"/>
  <c r="C4188" i="1"/>
  <c r="C4239" i="1"/>
  <c r="C4100" i="1"/>
  <c r="C3995" i="1"/>
  <c r="C4189" i="1"/>
  <c r="C4140" i="1"/>
  <c r="C4240" i="1"/>
  <c r="C4190" i="1"/>
  <c r="C4191" i="1"/>
  <c r="C3761" i="1"/>
  <c r="C3762" i="1"/>
  <c r="C3996" i="1"/>
  <c r="C3920" i="1"/>
  <c r="C3921" i="1"/>
  <c r="C3922" i="1"/>
  <c r="C3997" i="1"/>
  <c r="C3998" i="1"/>
  <c r="C3923" i="1"/>
  <c r="C3924" i="1"/>
  <c r="C3999" i="1"/>
  <c r="C4000" i="1"/>
  <c r="C3925" i="1"/>
  <c r="C4001" i="1"/>
  <c r="C3763" i="1"/>
  <c r="C3764" i="1"/>
  <c r="C3657" i="1"/>
  <c r="C3765" i="1"/>
  <c r="C3766" i="1"/>
  <c r="C3767" i="1"/>
  <c r="C3467" i="1"/>
  <c r="C3658" i="1"/>
  <c r="C3659" i="1"/>
  <c r="C3768" i="1"/>
  <c r="C3926" i="1"/>
  <c r="C3660" i="1"/>
  <c r="C3568" i="1"/>
  <c r="C3468" i="1"/>
  <c r="C3769" i="1"/>
  <c r="C3569" i="1"/>
  <c r="C3661" i="1"/>
  <c r="C3662" i="1"/>
  <c r="C3570" i="1"/>
  <c r="C3663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3664" i="1"/>
  <c r="C3571" i="1"/>
  <c r="C3572" i="1"/>
  <c r="C3573" i="1"/>
  <c r="C3770" i="1"/>
  <c r="C3574" i="1"/>
  <c r="C3665" i="1"/>
  <c r="C3575" i="1"/>
  <c r="C3576" i="1"/>
  <c r="C3355" i="1"/>
  <c r="C3356" i="1"/>
  <c r="C3357" i="1"/>
  <c r="C3469" i="1"/>
  <c r="C3470" i="1"/>
  <c r="C3358" i="1"/>
  <c r="C3359" i="1"/>
  <c r="C3360" i="1"/>
  <c r="C3361" i="1"/>
  <c r="C3577" i="1"/>
  <c r="C3578" i="1"/>
  <c r="C3471" i="1"/>
  <c r="C3362" i="1"/>
  <c r="C3363" i="1"/>
  <c r="C84" i="1"/>
  <c r="C3472" i="1"/>
  <c r="C3364" i="1"/>
  <c r="C3211" i="1"/>
  <c r="C2911" i="1"/>
  <c r="C2912" i="1"/>
  <c r="C2913" i="1"/>
  <c r="C2914" i="1"/>
  <c r="C2915" i="1"/>
  <c r="C2916" i="1"/>
  <c r="C3365" i="1"/>
  <c r="C2974" i="1"/>
  <c r="C3212" i="1"/>
  <c r="C3213" i="1"/>
  <c r="C3079" i="1"/>
  <c r="C3080" i="1"/>
  <c r="C2975" i="1"/>
  <c r="C3081" i="1"/>
  <c r="C2976" i="1"/>
  <c r="C3214" i="1"/>
  <c r="C3082" i="1"/>
  <c r="C3083" i="1"/>
  <c r="C3215" i="1"/>
  <c r="C2977" i="1"/>
  <c r="C2978" i="1"/>
  <c r="C2979" i="1"/>
  <c r="C2980" i="1"/>
  <c r="C3216" i="1"/>
  <c r="C3217" i="1"/>
  <c r="C3218" i="1"/>
  <c r="C3084" i="1"/>
  <c r="C3085" i="1"/>
  <c r="C3086" i="1"/>
  <c r="C3219" i="1"/>
  <c r="C3087" i="1"/>
  <c r="C2981" i="1"/>
  <c r="C2982" i="1"/>
  <c r="C3088" i="1"/>
  <c r="C2983" i="1"/>
  <c r="C2917" i="1"/>
  <c r="C2984" i="1"/>
  <c r="C2918" i="1"/>
  <c r="C2919" i="1"/>
  <c r="C2810" i="1"/>
  <c r="C2920" i="1"/>
  <c r="C2811" i="1"/>
  <c r="C2812" i="1"/>
  <c r="C2813" i="1"/>
  <c r="C2814" i="1"/>
  <c r="C2815" i="1"/>
  <c r="C2816" i="1"/>
  <c r="C2817" i="1"/>
  <c r="C2985" i="1"/>
  <c r="C2921" i="1"/>
  <c r="C2818" i="1"/>
  <c r="C2737" i="1"/>
  <c r="C2738" i="1"/>
  <c r="C2819" i="1"/>
  <c r="C2820" i="1"/>
  <c r="C2821" i="1"/>
  <c r="C2822" i="1"/>
  <c r="C2823" i="1"/>
  <c r="C2824" i="1"/>
  <c r="C2825" i="1"/>
  <c r="C2826" i="1"/>
  <c r="C2739" i="1"/>
  <c r="C2553" i="1"/>
  <c r="C2827" i="1"/>
  <c r="C2828" i="1"/>
  <c r="C2829" i="1"/>
  <c r="C2642" i="1"/>
  <c r="C2643" i="1"/>
  <c r="C2740" i="1"/>
  <c r="C2466" i="1"/>
  <c r="C2554" i="1"/>
  <c r="C2555" i="1"/>
  <c r="C2556" i="1"/>
  <c r="C2557" i="1"/>
  <c r="C2741" i="1"/>
  <c r="C2644" i="1"/>
  <c r="C2467" i="1"/>
  <c r="C2645" i="1"/>
  <c r="C2468" i="1"/>
  <c r="C2469" i="1"/>
  <c r="C1981" i="1"/>
  <c r="C2646" i="1"/>
  <c r="C2470" i="1"/>
  <c r="C2471" i="1"/>
  <c r="C2472" i="1"/>
  <c r="C2558" i="1"/>
  <c r="C2559" i="1"/>
  <c r="C2473" i="1"/>
  <c r="C2474" i="1"/>
  <c r="C2475" i="1"/>
  <c r="C2476" i="1"/>
  <c r="C2560" i="1"/>
  <c r="C2561" i="1"/>
  <c r="C2562" i="1"/>
  <c r="C2477" i="1"/>
  <c r="C2478" i="1"/>
  <c r="C2479" i="1"/>
  <c r="C2647" i="1"/>
  <c r="C2648" i="1"/>
  <c r="C2401" i="1"/>
  <c r="C2402" i="1"/>
  <c r="C2480" i="1"/>
  <c r="C2403" i="1"/>
  <c r="C2404" i="1"/>
  <c r="C2405" i="1"/>
  <c r="C2406" i="1"/>
  <c r="C2563" i="1"/>
  <c r="C2481" i="1"/>
  <c r="C2407" i="1"/>
  <c r="C2482" i="1"/>
  <c r="C2408" i="1"/>
  <c r="C2335" i="1"/>
  <c r="C812" i="1"/>
  <c r="C2233" i="1"/>
  <c r="C2234" i="1"/>
  <c r="C2235" i="1"/>
  <c r="C2101" i="1"/>
  <c r="C2102" i="1"/>
  <c r="C2103" i="1"/>
  <c r="C2236" i="1"/>
  <c r="C2104" i="1"/>
  <c r="C1982" i="1"/>
  <c r="C2237" i="1"/>
  <c r="C2105" i="1"/>
  <c r="C1983" i="1"/>
  <c r="C1864" i="1"/>
  <c r="C1984" i="1"/>
  <c r="C1985" i="1"/>
  <c r="C2106" i="1"/>
  <c r="C2107" i="1"/>
  <c r="C1865" i="1"/>
  <c r="C1866" i="1"/>
  <c r="C1986" i="1"/>
  <c r="C1987" i="1"/>
  <c r="C1988" i="1"/>
  <c r="C2108" i="1"/>
  <c r="C1867" i="1"/>
  <c r="C1989" i="1"/>
  <c r="C1990" i="1"/>
  <c r="C1768" i="1"/>
  <c r="C1821" i="1"/>
  <c r="C1822" i="1"/>
  <c r="C1823" i="1"/>
  <c r="C1868" i="1"/>
  <c r="C1869" i="1"/>
  <c r="C1824" i="1"/>
  <c r="C1825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606" i="1"/>
  <c r="C1607" i="1"/>
  <c r="C1991" i="1"/>
  <c r="C1769" i="1"/>
  <c r="C1680" i="1"/>
  <c r="C1770" i="1"/>
  <c r="C1681" i="1"/>
  <c r="C1682" i="1"/>
  <c r="C1826" i="1"/>
  <c r="C1827" i="1"/>
  <c r="C1683" i="1"/>
  <c r="C1608" i="1"/>
  <c r="C1609" i="1"/>
  <c r="C1610" i="1"/>
  <c r="C1611" i="1"/>
  <c r="C1612" i="1"/>
  <c r="C1613" i="1"/>
  <c r="C1614" i="1"/>
  <c r="C1615" i="1"/>
  <c r="C1771" i="1"/>
  <c r="C1772" i="1"/>
  <c r="C1773" i="1"/>
  <c r="C1774" i="1"/>
  <c r="C1775" i="1"/>
  <c r="C1776" i="1"/>
  <c r="C1777" i="1"/>
  <c r="C1778" i="1"/>
  <c r="C1684" i="1"/>
  <c r="C1685" i="1"/>
  <c r="C1686" i="1"/>
  <c r="C1687" i="1"/>
  <c r="C1688" i="1"/>
  <c r="C1689" i="1"/>
  <c r="C1690" i="1"/>
  <c r="C1691" i="1"/>
  <c r="C1616" i="1"/>
  <c r="C1617" i="1"/>
  <c r="C1618" i="1"/>
  <c r="C1619" i="1"/>
  <c r="C1620" i="1"/>
  <c r="C162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461" i="1"/>
  <c r="C1290" i="1"/>
  <c r="C1622" i="1"/>
  <c r="C1384" i="1"/>
  <c r="C1385" i="1"/>
  <c r="C1623" i="1"/>
  <c r="C1624" i="1"/>
  <c r="C1462" i="1"/>
  <c r="C1463" i="1"/>
  <c r="C1625" i="1"/>
  <c r="C1626" i="1"/>
  <c r="C1464" i="1"/>
  <c r="C1465" i="1"/>
  <c r="C1386" i="1"/>
  <c r="C1387" i="1"/>
  <c r="C1291" i="1"/>
  <c r="C1466" i="1"/>
  <c r="C1117" i="1"/>
  <c r="C1226" i="1"/>
  <c r="C1227" i="1"/>
  <c r="C1292" i="1"/>
  <c r="C1293" i="1"/>
  <c r="C1294" i="1"/>
  <c r="C1228" i="1"/>
  <c r="C1295" i="1"/>
  <c r="C1296" i="1"/>
  <c r="C1229" i="1"/>
  <c r="C1052" i="1"/>
  <c r="C959" i="1"/>
  <c r="C1053" i="1"/>
  <c r="C1230" i="1"/>
  <c r="C813" i="1"/>
  <c r="C1118" i="1"/>
  <c r="C1174" i="1"/>
  <c r="C1119" i="1"/>
  <c r="C1120" i="1"/>
  <c r="C1121" i="1"/>
  <c r="C1122" i="1"/>
  <c r="C1123" i="1"/>
  <c r="C1124" i="1"/>
  <c r="C814" i="1"/>
  <c r="C1175" i="1"/>
  <c r="C1054" i="1"/>
  <c r="C1125" i="1"/>
  <c r="C1126" i="1"/>
  <c r="C1176" i="1"/>
  <c r="C1177" i="1"/>
  <c r="C1127" i="1"/>
  <c r="C1128" i="1"/>
  <c r="C1129" i="1"/>
  <c r="C815" i="1"/>
  <c r="C1055" i="1"/>
  <c r="C1056" i="1"/>
  <c r="C960" i="1"/>
  <c r="C1057" i="1"/>
  <c r="C1058" i="1"/>
  <c r="C895" i="1"/>
  <c r="C629" i="1"/>
  <c r="C670" i="1"/>
  <c r="C671" i="1"/>
  <c r="C672" i="1"/>
  <c r="C673" i="1"/>
  <c r="C674" i="1"/>
  <c r="C740" i="1"/>
  <c r="C741" i="1"/>
  <c r="C961" i="1"/>
  <c r="C1130" i="1"/>
  <c r="C962" i="1"/>
  <c r="C1059" i="1"/>
  <c r="C816" i="1"/>
  <c r="C817" i="1"/>
  <c r="C89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630" i="1"/>
  <c r="C675" i="1"/>
  <c r="C676" i="1"/>
  <c r="C677" i="1"/>
  <c r="C678" i="1"/>
  <c r="C679" i="1"/>
  <c r="C680" i="1"/>
  <c r="C681" i="1"/>
  <c r="C682" i="1"/>
  <c r="C423" i="1"/>
  <c r="C631" i="1"/>
  <c r="C632" i="1"/>
  <c r="C587" i="1"/>
  <c r="C588" i="1"/>
  <c r="C633" i="1"/>
  <c r="C634" i="1"/>
  <c r="C589" i="1"/>
  <c r="C590" i="1"/>
  <c r="C591" i="1"/>
  <c r="C592" i="1"/>
  <c r="C635" i="1"/>
  <c r="C636" i="1"/>
  <c r="C504" i="1"/>
  <c r="C505" i="1"/>
  <c r="C506" i="1"/>
  <c r="C507" i="1"/>
  <c r="C508" i="1"/>
  <c r="C593" i="1"/>
  <c r="C509" i="1"/>
  <c r="C467" i="1"/>
  <c r="C468" i="1"/>
  <c r="C424" i="1"/>
  <c r="C425" i="1"/>
  <c r="C510" i="1"/>
  <c r="C378" i="1"/>
  <c r="C379" i="1"/>
  <c r="C309" i="1"/>
  <c r="C266" i="1"/>
  <c r="C267" i="1"/>
  <c r="C191" i="1"/>
  <c r="C192" i="1"/>
  <c r="C225" i="1"/>
  <c r="C157" i="1"/>
  <c r="C158" i="1"/>
  <c r="C339" i="1"/>
  <c r="C118" i="1"/>
  <c r="C48" i="1"/>
  <c r="C49" i="1"/>
  <c r="C17" i="1"/>
  <c r="C119" i="1"/>
  <c r="C18" i="1"/>
  <c r="C19" i="1"/>
  <c r="C20" i="1"/>
  <c r="C193" i="1"/>
  <c r="C194" i="1"/>
  <c r="C120" i="1"/>
  <c r="C12169" i="1"/>
  <c r="C21" i="1"/>
  <c r="C22" i="1"/>
  <c r="C12288" i="1"/>
  <c r="C12289" i="1"/>
  <c r="C12437" i="1"/>
  <c r="C12333" i="1"/>
  <c r="C12290" i="1"/>
  <c r="C12438" i="1"/>
  <c r="C12439" i="1"/>
  <c r="C12440" i="1"/>
  <c r="C12441" i="1"/>
  <c r="C12334" i="1"/>
  <c r="C12105" i="1"/>
  <c r="C12106" i="1"/>
  <c r="C12107" i="1"/>
  <c r="C12108" i="1"/>
  <c r="C12109" i="1"/>
  <c r="C12110" i="1"/>
  <c r="C12268" i="1"/>
  <c r="C12233" i="1"/>
  <c r="C12269" i="1"/>
  <c r="C12170" i="1"/>
  <c r="C11926" i="1"/>
  <c r="C11927" i="1"/>
  <c r="C11928" i="1"/>
  <c r="C11929" i="1"/>
  <c r="C11930" i="1"/>
  <c r="C11931" i="1"/>
  <c r="C12171" i="1"/>
  <c r="C12172" i="1"/>
  <c r="C12173" i="1"/>
  <c r="C12174" i="1"/>
  <c r="C12175" i="1"/>
  <c r="C12176" i="1"/>
  <c r="C12047" i="1"/>
  <c r="C11984" i="1"/>
  <c r="C11985" i="1"/>
  <c r="C11986" i="1"/>
  <c r="C11987" i="1"/>
  <c r="C12111" i="1"/>
  <c r="C12112" i="1"/>
  <c r="C12113" i="1"/>
  <c r="C11694" i="1"/>
  <c r="C12048" i="1"/>
  <c r="C11451" i="1"/>
  <c r="C12049" i="1"/>
  <c r="C12050" i="1"/>
  <c r="C11820" i="1"/>
  <c r="C11988" i="1"/>
  <c r="C5899" i="1"/>
  <c r="C11821" i="1"/>
  <c r="C11822" i="1"/>
  <c r="C11823" i="1"/>
  <c r="C11824" i="1"/>
  <c r="C11825" i="1"/>
  <c r="C11826" i="1"/>
  <c r="C11827" i="1"/>
  <c r="C11828" i="1"/>
  <c r="C11829" i="1"/>
  <c r="C11830" i="1"/>
  <c r="C11831" i="1"/>
  <c r="C11932" i="1"/>
  <c r="C11832" i="1"/>
  <c r="C11760" i="1"/>
  <c r="C11761" i="1"/>
  <c r="C11762" i="1"/>
  <c r="C11763" i="1"/>
  <c r="C11764" i="1"/>
  <c r="C11833" i="1"/>
  <c r="C11834" i="1"/>
  <c r="C11835" i="1"/>
  <c r="C11836" i="1"/>
  <c r="C11596" i="1"/>
  <c r="C11695" i="1"/>
  <c r="C11765" i="1"/>
  <c r="C11696" i="1"/>
  <c r="C11523" i="1"/>
  <c r="C11524" i="1"/>
  <c r="C11697" i="1"/>
  <c r="C11766" i="1"/>
  <c r="C11276" i="1"/>
  <c r="C11344" i="1"/>
  <c r="C11277" i="1"/>
  <c r="C11345" i="1"/>
  <c r="C11597" i="1"/>
  <c r="C11598" i="1"/>
  <c r="C11599" i="1"/>
  <c r="C11600" i="1"/>
  <c r="C11601" i="1"/>
  <c r="C11602" i="1"/>
  <c r="C11603" i="1"/>
  <c r="C11604" i="1"/>
  <c r="C11605" i="1"/>
  <c r="C11606" i="1"/>
  <c r="C11607" i="1"/>
  <c r="C11608" i="1"/>
  <c r="C11698" i="1"/>
  <c r="C11699" i="1"/>
  <c r="C11700" i="1"/>
  <c r="C11701" i="1"/>
  <c r="C11702" i="1"/>
  <c r="C11703" i="1"/>
  <c r="C11609" i="1"/>
  <c r="C11610" i="1"/>
  <c r="C11611" i="1"/>
  <c r="C11612" i="1"/>
  <c r="C11613" i="1"/>
  <c r="C11614" i="1"/>
  <c r="C11525" i="1"/>
  <c r="C11526" i="1"/>
  <c r="C11527" i="1"/>
  <c r="C11528" i="1"/>
  <c r="C11529" i="1"/>
  <c r="C11530" i="1"/>
  <c r="C11531" i="1"/>
  <c r="C11532" i="1"/>
  <c r="C11533" i="1"/>
  <c r="C11534" i="1"/>
  <c r="C11535" i="1"/>
  <c r="C11536" i="1"/>
  <c r="C11704" i="1"/>
  <c r="C11705" i="1"/>
  <c r="C11706" i="1"/>
  <c r="C11707" i="1"/>
  <c r="C11708" i="1"/>
  <c r="C11709" i="1"/>
  <c r="C11710" i="1"/>
  <c r="C11537" i="1"/>
  <c r="C11615" i="1"/>
  <c r="C11616" i="1"/>
  <c r="C11452" i="1"/>
  <c r="C11538" i="1"/>
  <c r="C11453" i="1"/>
  <c r="C11454" i="1"/>
  <c r="C11455" i="1"/>
  <c r="C11456" i="1"/>
  <c r="C11346" i="1"/>
  <c r="C11539" i="1"/>
  <c r="C11457" i="1"/>
  <c r="C11347" i="1"/>
  <c r="C11154" i="1"/>
  <c r="C11215" i="1"/>
  <c r="C11278" i="1"/>
  <c r="C11279" i="1"/>
  <c r="C11458" i="1"/>
  <c r="C11216" i="1"/>
  <c r="C11280" i="1"/>
  <c r="C11348" i="1"/>
  <c r="C11349" i="1"/>
  <c r="C11350" i="1"/>
  <c r="C11217" i="1"/>
  <c r="C11155" i="1"/>
  <c r="C11218" i="1"/>
  <c r="C11219" i="1"/>
  <c r="C11091" i="1"/>
  <c r="C11092" i="1"/>
  <c r="C11156" i="1"/>
  <c r="C11157" i="1"/>
  <c r="C11220" i="1"/>
  <c r="C11221" i="1"/>
  <c r="C11222" i="1"/>
  <c r="C11223" i="1"/>
  <c r="C11224" i="1"/>
  <c r="C11225" i="1"/>
  <c r="C11226" i="1"/>
  <c r="C11158" i="1"/>
  <c r="C11027" i="1"/>
  <c r="C11093" i="1"/>
  <c r="C11028" i="1"/>
  <c r="C11029" i="1"/>
  <c r="C10963" i="1"/>
  <c r="C11094" i="1"/>
  <c r="C11030" i="1"/>
  <c r="C10964" i="1"/>
  <c r="C10876" i="1"/>
  <c r="C10877" i="1"/>
  <c r="C10965" i="1"/>
  <c r="C10966" i="1"/>
  <c r="C10967" i="1"/>
  <c r="C10968" i="1"/>
  <c r="C10969" i="1"/>
  <c r="C10970" i="1"/>
  <c r="C10806" i="1"/>
  <c r="C10878" i="1"/>
  <c r="C10879" i="1"/>
  <c r="C10880" i="1"/>
  <c r="C10881" i="1"/>
  <c r="C10882" i="1"/>
  <c r="C10883" i="1"/>
  <c r="C10884" i="1"/>
  <c r="C10717" i="1"/>
  <c r="C10718" i="1"/>
  <c r="C10719" i="1"/>
  <c r="C10720" i="1"/>
  <c r="C10721" i="1"/>
  <c r="C10885" i="1"/>
  <c r="C10886" i="1"/>
  <c r="C10887" i="1"/>
  <c r="C10888" i="1"/>
  <c r="C10889" i="1"/>
  <c r="C10807" i="1"/>
  <c r="C10808" i="1"/>
  <c r="C10809" i="1"/>
  <c r="C10810" i="1"/>
  <c r="C10811" i="1"/>
  <c r="C10890" i="1"/>
  <c r="C10722" i="1"/>
  <c r="C10812" i="1"/>
  <c r="C10971" i="1"/>
  <c r="C10972" i="1"/>
  <c r="C10973" i="1"/>
  <c r="C10974" i="1"/>
  <c r="C10891" i="1"/>
  <c r="C10453" i="1"/>
  <c r="C10723" i="1"/>
  <c r="C10724" i="1"/>
  <c r="C10725" i="1"/>
  <c r="C10726" i="1"/>
  <c r="C10727" i="1"/>
  <c r="C10728" i="1"/>
  <c r="C10612" i="1"/>
  <c r="C10613" i="1"/>
  <c r="C10614" i="1"/>
  <c r="C10615" i="1"/>
  <c r="C10616" i="1"/>
  <c r="C10617" i="1"/>
  <c r="C10618" i="1"/>
  <c r="C10619" i="1"/>
  <c r="C10620" i="1"/>
  <c r="C10621" i="1"/>
  <c r="C10622" i="1"/>
  <c r="C10623" i="1"/>
  <c r="C10624" i="1"/>
  <c r="C10625" i="1"/>
  <c r="C10626" i="1"/>
  <c r="C10627" i="1"/>
  <c r="C10628" i="1"/>
  <c r="C10629" i="1"/>
  <c r="C10729" i="1"/>
  <c r="C10630" i="1"/>
  <c r="C10730" i="1"/>
  <c r="C10731" i="1"/>
  <c r="C10892" i="1"/>
  <c r="C10813" i="1"/>
  <c r="C10732" i="1"/>
  <c r="C10733" i="1"/>
  <c r="C10814" i="1"/>
  <c r="C10815" i="1"/>
  <c r="C10816" i="1"/>
  <c r="C10631" i="1"/>
  <c r="C10454" i="1"/>
  <c r="C10734" i="1"/>
  <c r="C10735" i="1"/>
  <c r="C10736" i="1"/>
  <c r="C10737" i="1"/>
  <c r="C10738" i="1"/>
  <c r="C10739" i="1"/>
  <c r="C10740" i="1"/>
  <c r="C10455" i="1"/>
  <c r="C10456" i="1"/>
  <c r="C10632" i="1"/>
  <c r="C10362" i="1"/>
  <c r="C10164" i="1"/>
  <c r="C10363" i="1"/>
  <c r="C10457" i="1"/>
  <c r="C10458" i="1"/>
  <c r="C10539" i="1"/>
  <c r="C10540" i="1"/>
  <c r="C10364" i="1"/>
  <c r="C10365" i="1"/>
  <c r="C10266" i="1"/>
  <c r="C10267" i="1"/>
  <c r="C10268" i="1"/>
  <c r="C10269" i="1"/>
  <c r="C10270" i="1"/>
  <c r="C10271" i="1"/>
  <c r="C10272" i="1"/>
  <c r="C10273" i="1"/>
  <c r="C10274" i="1"/>
  <c r="C10275" i="1"/>
  <c r="C10276" i="1"/>
  <c r="C10277" i="1"/>
  <c r="C10278" i="1"/>
  <c r="C10366" i="1"/>
  <c r="C10367" i="1"/>
  <c r="C10368" i="1"/>
  <c r="C10369" i="1"/>
  <c r="C10370" i="1"/>
  <c r="C10371" i="1"/>
  <c r="C10372" i="1"/>
  <c r="C10373" i="1"/>
  <c r="C10374" i="1"/>
  <c r="C10375" i="1"/>
  <c r="C10376" i="1"/>
  <c r="C10377" i="1"/>
  <c r="C10378" i="1"/>
  <c r="C10279" i="1"/>
  <c r="C10280" i="1"/>
  <c r="C10165" i="1"/>
  <c r="C10379" i="1"/>
  <c r="C10281" i="1"/>
  <c r="C10282" i="1"/>
  <c r="C9854" i="1"/>
  <c r="C10283" i="1"/>
  <c r="C9525" i="1"/>
  <c r="C10005" i="1"/>
  <c r="C9526" i="1"/>
  <c r="C9527" i="1"/>
  <c r="C9528" i="1"/>
  <c r="C9529" i="1"/>
  <c r="C9530" i="1"/>
  <c r="C10006" i="1"/>
  <c r="C9855" i="1"/>
  <c r="C10166" i="1"/>
  <c r="C9856" i="1"/>
  <c r="C9857" i="1"/>
  <c r="C9858" i="1"/>
  <c r="C9859" i="1"/>
  <c r="C9860" i="1"/>
  <c r="C9861" i="1"/>
  <c r="C9630" i="1"/>
  <c r="C9631" i="1"/>
  <c r="C9632" i="1"/>
  <c r="C9633" i="1"/>
  <c r="C9634" i="1"/>
  <c r="C9635" i="1"/>
  <c r="C9740" i="1"/>
  <c r="C9741" i="1"/>
  <c r="C9742" i="1"/>
  <c r="C9743" i="1"/>
  <c r="C9744" i="1"/>
  <c r="C9745" i="1"/>
  <c r="C9746" i="1"/>
  <c r="C9747" i="1"/>
  <c r="C9748" i="1"/>
  <c r="C9749" i="1"/>
  <c r="C9750" i="1"/>
  <c r="C9751" i="1"/>
  <c r="C9862" i="1"/>
  <c r="C9863" i="1"/>
  <c r="C9864" i="1"/>
  <c r="C9865" i="1"/>
  <c r="C9866" i="1"/>
  <c r="C9867" i="1"/>
  <c r="C9531" i="1"/>
  <c r="C9532" i="1"/>
  <c r="C9533" i="1"/>
  <c r="C9534" i="1"/>
  <c r="C9535" i="1"/>
  <c r="C9536" i="1"/>
  <c r="C9636" i="1"/>
  <c r="C9637" i="1"/>
  <c r="C9638" i="1"/>
  <c r="C9639" i="1"/>
  <c r="C9640" i="1"/>
  <c r="C9641" i="1"/>
  <c r="C9868" i="1"/>
  <c r="C10167" i="1"/>
  <c r="C10168" i="1"/>
  <c r="C10007" i="1"/>
  <c r="C10008" i="1"/>
  <c r="C10169" i="1"/>
  <c r="C10009" i="1"/>
  <c r="C10170" i="1"/>
  <c r="C10010" i="1"/>
  <c r="C10011" i="1"/>
  <c r="C10012" i="1"/>
  <c r="C9752" i="1"/>
  <c r="C10013" i="1"/>
  <c r="C9753" i="1"/>
  <c r="C9754" i="1"/>
  <c r="C9755" i="1"/>
  <c r="C9642" i="1"/>
  <c r="C9643" i="1"/>
  <c r="C9869" i="1"/>
  <c r="C9870" i="1"/>
  <c r="C9756" i="1"/>
  <c r="C9871" i="1"/>
  <c r="C9644" i="1"/>
  <c r="C9645" i="1"/>
  <c r="C9757" i="1"/>
  <c r="C9646" i="1"/>
  <c r="C9758" i="1"/>
  <c r="C9759" i="1"/>
  <c r="C9872" i="1"/>
  <c r="C9760" i="1"/>
  <c r="C9647" i="1"/>
  <c r="C9648" i="1"/>
  <c r="C9761" i="1"/>
  <c r="C9762" i="1"/>
  <c r="C9763" i="1"/>
  <c r="C9537" i="1"/>
  <c r="C9649" i="1"/>
  <c r="C9650" i="1"/>
  <c r="C9538" i="1"/>
  <c r="C9539" i="1"/>
  <c r="C9356" i="1"/>
  <c r="C9540" i="1"/>
  <c r="C9268" i="1"/>
  <c r="C9357" i="1"/>
  <c r="C9358" i="1"/>
  <c r="C9436" i="1"/>
  <c r="C9359" i="1"/>
  <c r="C9183" i="1"/>
  <c r="C9269" i="1"/>
  <c r="C9270" i="1"/>
  <c r="C9271" i="1"/>
  <c r="C9272" i="1"/>
  <c r="C9273" i="1"/>
  <c r="C9274" i="1"/>
  <c r="C9275" i="1"/>
  <c r="C9276" i="1"/>
  <c r="C9277" i="1"/>
  <c r="C9278" i="1"/>
  <c r="C9184" i="1"/>
  <c r="C9185" i="1"/>
  <c r="C9186" i="1"/>
  <c r="C9187" i="1"/>
  <c r="C9188" i="1"/>
  <c r="C9189" i="1"/>
  <c r="C9190" i="1"/>
  <c r="C9191" i="1"/>
  <c r="C9192" i="1"/>
  <c r="C9541" i="1"/>
  <c r="C9279" i="1"/>
  <c r="C9193" i="1"/>
  <c r="C6864" i="1"/>
  <c r="C6749" i="1"/>
  <c r="C6816" i="1"/>
  <c r="C9194" i="1"/>
  <c r="C9360" i="1"/>
  <c r="C9361" i="1"/>
  <c r="C9139" i="1"/>
  <c r="C9140" i="1"/>
  <c r="C9195" i="1"/>
  <c r="C9196" i="1"/>
  <c r="C9197" i="1"/>
  <c r="C9141" i="1"/>
  <c r="C9080" i="1"/>
  <c r="C9198" i="1"/>
  <c r="C9081" i="1"/>
  <c r="C9280" i="1"/>
  <c r="C9199" i="1"/>
  <c r="C9082" i="1"/>
  <c r="C9083" i="1"/>
  <c r="C9084" i="1"/>
  <c r="C9085" i="1"/>
  <c r="C9024" i="1"/>
  <c r="C9025" i="1"/>
  <c r="C9026" i="1"/>
  <c r="C9027" i="1"/>
  <c r="C9028" i="1"/>
  <c r="C9029" i="1"/>
  <c r="C9030" i="1"/>
  <c r="C9031" i="1"/>
  <c r="C9032" i="1"/>
  <c r="C9033" i="1"/>
  <c r="C9034" i="1"/>
  <c r="C9035" i="1"/>
  <c r="C9036" i="1"/>
  <c r="C9037" i="1"/>
  <c r="C9038" i="1"/>
  <c r="C9039" i="1"/>
  <c r="C9040" i="1"/>
  <c r="C9041" i="1"/>
  <c r="C8982" i="1"/>
  <c r="C8983" i="1"/>
  <c r="C8984" i="1"/>
  <c r="C8985" i="1"/>
  <c r="C8986" i="1"/>
  <c r="C8987" i="1"/>
  <c r="C9086" i="1"/>
  <c r="C9087" i="1"/>
  <c r="C9088" i="1"/>
  <c r="C8988" i="1"/>
  <c r="C8989" i="1"/>
  <c r="C8990" i="1"/>
  <c r="C8991" i="1"/>
  <c r="C8992" i="1"/>
  <c r="C8993" i="1"/>
  <c r="C8994" i="1"/>
  <c r="C8995" i="1"/>
  <c r="C8996" i="1"/>
  <c r="C8997" i="1"/>
  <c r="C8998" i="1"/>
  <c r="C8999" i="1"/>
  <c r="C8939" i="1"/>
  <c r="C9089" i="1"/>
  <c r="C9090" i="1"/>
  <c r="C9091" i="1"/>
  <c r="C9092" i="1"/>
  <c r="C9093" i="1"/>
  <c r="C9094" i="1"/>
  <c r="C9095" i="1"/>
  <c r="C9096" i="1"/>
  <c r="C9042" i="1"/>
  <c r="C9043" i="1"/>
  <c r="C9097" i="1"/>
  <c r="C9098" i="1"/>
  <c r="C9044" i="1"/>
  <c r="C9099" i="1"/>
  <c r="C9045" i="1"/>
  <c r="C9046" i="1"/>
  <c r="C9047" i="1"/>
  <c r="C9048" i="1"/>
  <c r="C9049" i="1"/>
  <c r="C9050" i="1"/>
  <c r="C9051" i="1"/>
  <c r="C9052" i="1"/>
  <c r="C9053" i="1"/>
  <c r="C9054" i="1"/>
  <c r="C9055" i="1"/>
  <c r="C9056" i="1"/>
  <c r="C9000" i="1"/>
  <c r="C9001" i="1"/>
  <c r="C9002" i="1"/>
  <c r="C9003" i="1"/>
  <c r="C9004" i="1"/>
  <c r="C9005" i="1"/>
  <c r="C9100" i="1"/>
  <c r="C9101" i="1"/>
  <c r="C9102" i="1"/>
  <c r="C9103" i="1"/>
  <c r="C9104" i="1"/>
  <c r="C9105" i="1"/>
  <c r="C9106" i="1"/>
  <c r="C9006" i="1"/>
  <c r="C9007" i="1"/>
  <c r="C9107" i="1"/>
  <c r="C9057" i="1"/>
  <c r="C6416" i="1"/>
  <c r="C6324" i="1"/>
  <c r="C5610" i="1"/>
  <c r="C8940" i="1"/>
  <c r="C8941" i="1"/>
  <c r="C8774" i="1"/>
  <c r="C8775" i="1"/>
  <c r="C8776" i="1"/>
  <c r="C8777" i="1"/>
  <c r="C8778" i="1"/>
  <c r="C8779" i="1"/>
  <c r="C8780" i="1"/>
  <c r="C8781" i="1"/>
  <c r="C8782" i="1"/>
  <c r="C8783" i="1"/>
  <c r="C8784" i="1"/>
  <c r="C8785" i="1"/>
  <c r="C8834" i="1"/>
  <c r="C8645" i="1"/>
  <c r="C8786" i="1"/>
  <c r="C8787" i="1"/>
  <c r="C8788" i="1"/>
  <c r="C8789" i="1"/>
  <c r="C8942" i="1"/>
  <c r="C8835" i="1"/>
  <c r="C8836" i="1"/>
  <c r="C8790" i="1"/>
  <c r="C8837" i="1"/>
  <c r="C8513" i="1"/>
  <c r="C8646" i="1"/>
  <c r="C8719" i="1"/>
  <c r="C8720" i="1"/>
  <c r="C8721" i="1"/>
  <c r="C8596" i="1"/>
  <c r="C8597" i="1"/>
  <c r="C8598" i="1"/>
  <c r="C8599" i="1"/>
  <c r="C8600" i="1"/>
  <c r="C8464" i="1"/>
  <c r="C8647" i="1"/>
  <c r="C8465" i="1"/>
  <c r="C8466" i="1"/>
  <c r="C8467" i="1"/>
  <c r="C8468" i="1"/>
  <c r="C8469" i="1"/>
  <c r="C8470" i="1"/>
  <c r="C8471" i="1"/>
  <c r="C8472" i="1"/>
  <c r="C8473" i="1"/>
  <c r="C8474" i="1"/>
  <c r="C8475" i="1"/>
  <c r="C8476" i="1"/>
  <c r="C8419" i="1"/>
  <c r="C8420" i="1"/>
  <c r="C8477" i="1"/>
  <c r="C8478" i="1"/>
  <c r="C8514" i="1"/>
  <c r="C8515" i="1"/>
  <c r="C8516" i="1"/>
  <c r="C8421" i="1"/>
  <c r="C8422" i="1"/>
  <c r="C8479" i="1"/>
  <c r="C8378" i="1"/>
  <c r="C8379" i="1"/>
  <c r="C8380" i="1"/>
  <c r="C8381" i="1"/>
  <c r="C8382" i="1"/>
  <c r="C8383" i="1"/>
  <c r="C8384" i="1"/>
  <c r="C8385" i="1"/>
  <c r="C8386" i="1"/>
  <c r="C8387" i="1"/>
  <c r="C8388" i="1"/>
  <c r="C8389" i="1"/>
  <c r="C8423" i="1"/>
  <c r="C8424" i="1"/>
  <c r="C8425" i="1"/>
  <c r="C8426" i="1"/>
  <c r="C8427" i="1"/>
  <c r="C8428" i="1"/>
  <c r="C8429" i="1"/>
  <c r="C8430" i="1"/>
  <c r="C8431" i="1"/>
  <c r="C8432" i="1"/>
  <c r="C8433" i="1"/>
  <c r="C8434" i="1"/>
  <c r="C8435" i="1"/>
  <c r="C8436" i="1"/>
  <c r="C8437" i="1"/>
  <c r="C8438" i="1"/>
  <c r="C8439" i="1"/>
  <c r="C8440" i="1"/>
  <c r="C8441" i="1"/>
  <c r="C8442" i="1"/>
  <c r="C8444" i="1"/>
  <c r="C8445" i="1"/>
  <c r="C8446" i="1"/>
  <c r="C8447" i="1"/>
  <c r="C8448" i="1"/>
  <c r="C8449" i="1"/>
  <c r="C8450" i="1"/>
  <c r="C8451" i="1"/>
  <c r="C8452" i="1"/>
  <c r="C8480" i="1"/>
  <c r="C8481" i="1"/>
  <c r="C8482" i="1"/>
  <c r="C8483" i="1"/>
  <c r="C8484" i="1"/>
  <c r="C8485" i="1"/>
  <c r="C8486" i="1"/>
  <c r="C8487" i="1"/>
  <c r="C8557" i="1"/>
  <c r="C8128" i="1"/>
  <c r="C8390" i="1"/>
  <c r="C8297" i="1"/>
  <c r="C8298" i="1"/>
  <c r="C8299" i="1"/>
  <c r="C8300" i="1"/>
  <c r="C8046" i="1"/>
  <c r="C8047" i="1"/>
  <c r="C8048" i="1"/>
  <c r="C8049" i="1"/>
  <c r="C8050" i="1"/>
  <c r="C8051" i="1"/>
  <c r="C8301" i="1"/>
  <c r="C8254" i="1"/>
  <c r="C8255" i="1"/>
  <c r="C8256" i="1"/>
  <c r="C8257" i="1"/>
  <c r="C8258" i="1"/>
  <c r="C8259" i="1"/>
  <c r="C8260" i="1"/>
  <c r="C8226" i="1"/>
  <c r="C8052" i="1"/>
  <c r="C8227" i="1"/>
  <c r="C8261" i="1"/>
  <c r="C8204" i="1"/>
  <c r="C8129" i="1"/>
  <c r="C8130" i="1"/>
  <c r="C8131" i="1"/>
  <c r="C8132" i="1"/>
  <c r="C8133" i="1"/>
  <c r="C8053" i="1"/>
  <c r="C8054" i="1"/>
  <c r="C8055" i="1"/>
  <c r="C15807" i="1"/>
  <c r="C15808" i="1"/>
  <c r="C15809" i="1"/>
  <c r="C15810" i="1"/>
  <c r="C15811" i="1"/>
  <c r="C15812" i="1"/>
  <c r="C15813" i="1"/>
  <c r="C15814" i="1"/>
  <c r="C15815" i="1"/>
  <c r="C15816" i="1"/>
  <c r="C15817" i="1"/>
  <c r="C15818" i="1"/>
  <c r="C15819" i="1"/>
  <c r="C15820" i="1"/>
  <c r="C15821" i="1"/>
  <c r="C15822" i="1"/>
  <c r="C15823" i="1"/>
  <c r="C15824" i="1"/>
  <c r="C15825" i="1"/>
  <c r="C15826" i="1"/>
  <c r="C15827" i="1"/>
  <c r="C13038" i="1"/>
  <c r="C13039" i="1"/>
  <c r="C13040" i="1"/>
  <c r="C15828" i="1"/>
  <c r="C15829" i="1"/>
  <c r="C15830" i="1"/>
  <c r="C15831" i="1"/>
  <c r="C15832" i="1"/>
  <c r="C15833" i="1"/>
  <c r="C15834" i="1"/>
  <c r="C15835" i="1"/>
  <c r="C15676" i="1"/>
  <c r="C15496" i="1"/>
  <c r="C15677" i="1"/>
  <c r="C15497" i="1"/>
  <c r="C15678" i="1"/>
  <c r="C15679" i="1"/>
  <c r="C15498" i="1"/>
  <c r="C15499" i="1"/>
  <c r="C15500" i="1"/>
  <c r="C15501" i="1"/>
  <c r="C15502" i="1"/>
  <c r="C15680" i="1"/>
  <c r="C15681" i="1"/>
  <c r="C15682" i="1"/>
  <c r="C15683" i="1"/>
  <c r="C15503" i="1"/>
  <c r="C15504" i="1"/>
  <c r="C15836" i="1"/>
  <c r="C15837" i="1"/>
  <c r="C15684" i="1"/>
  <c r="C15685" i="1"/>
  <c r="C15686" i="1"/>
  <c r="C15687" i="1"/>
  <c r="C15688" i="1"/>
  <c r="C15689" i="1"/>
  <c r="C15690" i="1"/>
  <c r="C15691" i="1"/>
  <c r="C15692" i="1"/>
  <c r="C15693" i="1"/>
  <c r="C15694" i="1"/>
  <c r="C15695" i="1"/>
  <c r="C15505" i="1"/>
  <c r="C15506" i="1"/>
  <c r="C15396" i="1"/>
  <c r="C15397" i="1"/>
  <c r="C15398" i="1"/>
  <c r="C15399" i="1"/>
  <c r="C15696" i="1"/>
  <c r="C15838" i="1"/>
  <c r="C15400" i="1"/>
  <c r="C15839" i="1"/>
  <c r="C15697" i="1"/>
  <c r="C15698" i="1"/>
  <c r="C15507" i="1"/>
  <c r="C15508" i="1"/>
  <c r="C15509" i="1"/>
  <c r="C15401" i="1"/>
  <c r="C15510" i="1"/>
  <c r="C15511" i="1"/>
  <c r="C15402" i="1"/>
  <c r="C15512" i="1"/>
  <c r="C15173" i="1"/>
  <c r="C15403" i="1"/>
  <c r="C15174" i="1"/>
  <c r="C15343" i="1"/>
  <c r="C15344" i="1"/>
  <c r="C15292" i="1"/>
  <c r="C15237" i="1"/>
  <c r="C15238" i="1"/>
  <c r="C15239" i="1"/>
  <c r="C15240" i="1"/>
  <c r="C15241" i="1"/>
  <c r="C9281" i="1"/>
  <c r="C9542" i="1"/>
  <c r="C15242" i="1"/>
  <c r="C15243" i="1"/>
  <c r="C14777" i="1"/>
  <c r="C15175" i="1"/>
  <c r="C15293" i="1"/>
  <c r="C15244" i="1"/>
  <c r="C15116" i="1"/>
  <c r="C15245" i="1"/>
  <c r="C15117" i="1"/>
  <c r="C15176" i="1"/>
  <c r="C15118" i="1"/>
  <c r="C15054" i="1"/>
  <c r="C15119" i="1"/>
  <c r="C15177" i="1"/>
  <c r="C14914" i="1"/>
  <c r="C14854" i="1"/>
  <c r="C14992" i="1"/>
  <c r="C14915" i="1"/>
  <c r="C14958" i="1"/>
  <c r="C14959" i="1"/>
  <c r="C14916" i="1"/>
  <c r="C14917" i="1"/>
  <c r="C14855" i="1"/>
  <c r="C14918" i="1"/>
  <c r="C14993" i="1"/>
  <c r="C14994" i="1"/>
  <c r="C14995" i="1"/>
  <c r="C14960" i="1"/>
  <c r="C14961" i="1"/>
  <c r="C14962" i="1"/>
  <c r="C15055" i="1"/>
  <c r="C15056" i="1"/>
  <c r="C15057" i="1"/>
  <c r="C14963" i="1"/>
  <c r="C15058" i="1"/>
  <c r="C14996" i="1"/>
  <c r="C14919" i="1"/>
  <c r="C14964" i="1"/>
  <c r="C14920" i="1"/>
  <c r="C14856" i="1"/>
  <c r="C14778" i="1"/>
  <c r="C14779" i="1"/>
  <c r="C14857" i="1"/>
  <c r="C14780" i="1"/>
  <c r="C14781" i="1"/>
  <c r="C14782" i="1"/>
  <c r="C14706" i="1"/>
  <c r="C14707" i="1"/>
  <c r="C14783" i="1"/>
  <c r="C14858" i="1"/>
  <c r="C14784" i="1"/>
  <c r="C14785" i="1"/>
  <c r="C14786" i="1"/>
  <c r="C14787" i="1"/>
  <c r="C14708" i="1"/>
  <c r="C14709" i="1"/>
  <c r="C14710" i="1"/>
  <c r="C14625" i="1"/>
  <c r="C14529" i="1"/>
  <c r="C14626" i="1"/>
  <c r="C14627" i="1"/>
  <c r="C14437" i="1"/>
  <c r="C14349" i="1"/>
  <c r="C14530" i="1"/>
  <c r="C14628" i="1"/>
  <c r="C14438" i="1"/>
  <c r="C14350" i="1"/>
  <c r="C14531" i="1"/>
  <c r="C14532" i="1"/>
  <c r="C14533" i="1"/>
  <c r="C14534" i="1"/>
  <c r="C14535" i="1"/>
  <c r="C14536" i="1"/>
  <c r="C14537" i="1"/>
  <c r="C14439" i="1"/>
  <c r="C14440" i="1"/>
  <c r="C14441" i="1"/>
  <c r="C14442" i="1"/>
  <c r="C14443" i="1"/>
  <c r="C14444" i="1"/>
  <c r="C14538" i="1"/>
  <c r="C13975" i="1"/>
  <c r="C14445" i="1"/>
  <c r="C14539" i="1"/>
  <c r="C13836" i="1"/>
  <c r="C13837" i="1"/>
  <c r="C14351" i="1"/>
  <c r="C14231" i="1"/>
  <c r="C14137" i="1"/>
  <c r="C14232" i="1"/>
  <c r="C14352" i="1"/>
  <c r="C14353" i="1"/>
  <c r="C14233" i="1"/>
  <c r="C14354" i="1"/>
  <c r="C14446" i="1"/>
  <c r="C14355" i="1"/>
  <c r="C14234" i="1"/>
  <c r="C14138" i="1"/>
  <c r="C14139" i="1"/>
  <c r="C14050" i="1"/>
  <c r="C14235" i="1"/>
  <c r="C14236" i="1"/>
  <c r="C14237" i="1"/>
  <c r="C14238" i="1"/>
  <c r="C14239" i="1"/>
  <c r="C14356" i="1"/>
  <c r="C14140" i="1"/>
  <c r="C14141" i="1"/>
  <c r="C14142" i="1"/>
  <c r="C14143" i="1"/>
  <c r="C14357" i="1"/>
  <c r="C14358" i="1"/>
  <c r="C14359" i="1"/>
  <c r="C14240" i="1"/>
  <c r="C14241" i="1"/>
  <c r="C14242" i="1"/>
  <c r="C14144" i="1"/>
  <c r="C14243" i="1"/>
  <c r="C14145" i="1"/>
  <c r="C14146" i="1"/>
  <c r="C14051" i="1"/>
  <c r="C14052" i="1"/>
  <c r="C14053" i="1"/>
  <c r="C13976" i="1"/>
  <c r="C13977" i="1"/>
  <c r="C14054" i="1"/>
  <c r="C13907" i="1"/>
  <c r="C13838" i="1"/>
  <c r="C13908" i="1"/>
  <c r="C13978" i="1"/>
  <c r="C13979" i="1"/>
  <c r="C14055" i="1"/>
  <c r="C14056" i="1"/>
  <c r="C14147" i="1"/>
  <c r="C14148" i="1"/>
  <c r="C13980" i="1"/>
  <c r="C13981" i="1"/>
  <c r="C13909" i="1"/>
  <c r="C13839" i="1"/>
  <c r="C13982" i="1"/>
  <c r="C13747" i="1"/>
  <c r="C13840" i="1"/>
  <c r="C13910" i="1"/>
  <c r="C13911" i="1"/>
  <c r="C13841" i="1"/>
  <c r="C13842" i="1"/>
  <c r="C13801" i="1"/>
  <c r="C13802" i="1"/>
  <c r="C13843" i="1"/>
  <c r="C13844" i="1"/>
  <c r="C13703" i="1"/>
  <c r="C13670" i="1"/>
  <c r="C13671" i="1"/>
  <c r="C13704" i="1"/>
  <c r="C13705" i="1"/>
  <c r="C13748" i="1"/>
  <c r="C13749" i="1"/>
  <c r="C13591" i="1"/>
  <c r="C13672" i="1"/>
  <c r="C13592" i="1"/>
  <c r="C13593" i="1"/>
  <c r="C13594" i="1"/>
  <c r="C13595" i="1"/>
  <c r="C13596" i="1"/>
  <c r="C13597" i="1"/>
  <c r="C13598" i="1"/>
  <c r="C13599" i="1"/>
  <c r="C13600" i="1"/>
  <c r="C13601" i="1"/>
  <c r="C13602" i="1"/>
  <c r="C13603" i="1"/>
  <c r="C13604" i="1"/>
  <c r="C13605" i="1"/>
  <c r="C13606" i="1"/>
  <c r="C13607" i="1"/>
  <c r="C12871" i="1"/>
  <c r="C13542" i="1"/>
  <c r="C13608" i="1"/>
  <c r="C13609" i="1"/>
  <c r="C13498" i="1"/>
  <c r="C13476" i="1"/>
  <c r="C13499" i="1"/>
  <c r="C13500" i="1"/>
  <c r="C13501" i="1"/>
  <c r="C13502" i="1"/>
  <c r="C13277" i="1"/>
  <c r="C13324" i="1"/>
  <c r="C13325" i="1"/>
  <c r="C13326" i="1"/>
  <c r="C13327" i="1"/>
  <c r="C13278" i="1"/>
  <c r="C13279" i="1"/>
  <c r="C13280" i="1"/>
  <c r="C13223" i="1"/>
  <c r="C13224" i="1"/>
  <c r="C13421" i="1"/>
  <c r="C13158" i="1"/>
  <c r="C13328" i="1"/>
  <c r="C13159" i="1"/>
  <c r="C13120" i="1"/>
  <c r="C13121" i="1"/>
  <c r="C13122" i="1"/>
  <c r="C13123" i="1"/>
  <c r="C13124" i="1"/>
  <c r="C13125" i="1"/>
  <c r="C13126" i="1"/>
  <c r="C13127" i="1"/>
  <c r="C13128" i="1"/>
  <c r="C13129" i="1"/>
  <c r="C13160" i="1"/>
  <c r="C12930" i="1"/>
  <c r="C13130" i="1"/>
  <c r="C13131" i="1"/>
  <c r="C13041" i="1"/>
  <c r="C12972" i="1"/>
  <c r="C12973" i="1"/>
  <c r="C12953" i="1"/>
  <c r="C13042" i="1"/>
  <c r="C13043" i="1"/>
  <c r="C13044" i="1"/>
  <c r="C13045" i="1"/>
  <c r="C13046" i="1"/>
  <c r="C13047" i="1"/>
  <c r="C13048" i="1"/>
  <c r="C13049" i="1"/>
  <c r="C13132" i="1"/>
  <c r="C13133" i="1"/>
  <c r="C12931" i="1"/>
  <c r="C12757" i="1"/>
  <c r="C12758" i="1"/>
  <c r="C12759" i="1"/>
  <c r="C12760" i="1"/>
  <c r="C12761" i="1"/>
  <c r="C12762" i="1"/>
  <c r="C12763" i="1"/>
  <c r="C12764" i="1"/>
  <c r="C12765" i="1"/>
  <c r="C12766" i="1"/>
  <c r="C12767" i="1"/>
  <c r="C12768" i="1"/>
  <c r="C12769" i="1"/>
  <c r="C12770" i="1"/>
  <c r="C12771" i="1"/>
  <c r="C12772" i="1"/>
  <c r="C12773" i="1"/>
  <c r="C12774" i="1"/>
  <c r="C12775" i="1"/>
  <c r="C12776" i="1"/>
  <c r="C12777" i="1"/>
  <c r="C12778" i="1"/>
  <c r="C12779" i="1"/>
  <c r="C12780" i="1"/>
  <c r="C12781" i="1"/>
  <c r="C12782" i="1"/>
  <c r="C12783" i="1"/>
  <c r="C12784" i="1"/>
  <c r="C12785" i="1"/>
  <c r="C12786" i="1"/>
  <c r="C12872" i="1"/>
  <c r="C12873" i="1"/>
  <c r="C12787" i="1"/>
  <c r="C12788" i="1"/>
  <c r="C12789" i="1"/>
  <c r="C12790" i="1"/>
  <c r="C12791" i="1"/>
  <c r="C12792" i="1"/>
  <c r="C12896" i="1"/>
  <c r="C12897" i="1"/>
  <c r="C12874" i="1"/>
  <c r="C12842" i="1"/>
  <c r="C12843" i="1"/>
  <c r="C12875" i="1"/>
  <c r="C12876" i="1"/>
  <c r="C12877" i="1"/>
  <c r="C12898" i="1"/>
  <c r="C12899" i="1"/>
  <c r="C12900" i="1"/>
  <c r="C12915" i="1"/>
  <c r="C12916" i="1"/>
  <c r="C12917" i="1"/>
  <c r="C12901" i="1"/>
  <c r="C12902" i="1"/>
  <c r="C12903" i="1"/>
  <c r="C12918" i="1"/>
  <c r="C12919" i="1"/>
  <c r="C12920" i="1"/>
  <c r="C12878" i="1"/>
  <c r="C12879" i="1"/>
  <c r="C12880" i="1"/>
  <c r="C12881" i="1"/>
  <c r="C12882" i="1"/>
  <c r="C12883" i="1"/>
  <c r="C12335" i="1"/>
  <c r="C12709" i="1"/>
  <c r="C12571" i="1"/>
  <c r="C12710" i="1"/>
  <c r="C12793" i="1"/>
  <c r="C7961" i="1"/>
  <c r="C8056" i="1"/>
  <c r="C7989" i="1"/>
  <c r="C7990" i="1"/>
  <c r="C12844" i="1"/>
  <c r="C12845" i="1"/>
  <c r="C12442" i="1"/>
  <c r="C12177" i="1"/>
  <c r="C12178" i="1"/>
  <c r="C12234" i="1"/>
  <c r="C12235" i="1"/>
  <c r="C12443" i="1"/>
  <c r="C12444" i="1"/>
  <c r="C12445" i="1"/>
  <c r="C12446" i="1"/>
  <c r="C12447" i="1"/>
  <c r="C7811" i="1"/>
  <c r="C7916" i="1"/>
  <c r="C7753" i="1"/>
  <c r="C7871" i="1"/>
  <c r="C7812" i="1"/>
  <c r="C7754" i="1"/>
  <c r="C7755" i="1"/>
  <c r="C7756" i="1"/>
  <c r="C7696" i="1"/>
  <c r="C7697" i="1"/>
  <c r="C7698" i="1"/>
  <c r="C7654" i="1"/>
  <c r="C7757" i="1"/>
  <c r="C7758" i="1"/>
  <c r="C7759" i="1"/>
  <c r="C7760" i="1"/>
  <c r="C7761" i="1"/>
  <c r="C7762" i="1"/>
  <c r="C7699" i="1"/>
  <c r="C7700" i="1"/>
  <c r="C7701" i="1"/>
  <c r="C7702" i="1"/>
  <c r="C7703" i="1"/>
  <c r="C7704" i="1"/>
  <c r="C7655" i="1"/>
  <c r="C7656" i="1"/>
  <c r="C7657" i="1"/>
  <c r="C7763" i="1"/>
  <c r="C7764" i="1"/>
  <c r="C7765" i="1"/>
  <c r="C7766" i="1"/>
  <c r="C7767" i="1"/>
  <c r="C7872" i="1"/>
  <c r="C7873" i="1"/>
  <c r="C7874" i="1"/>
  <c r="C7813" i="1"/>
  <c r="C7814" i="1"/>
  <c r="C7815" i="1"/>
  <c r="C7768" i="1"/>
  <c r="C7769" i="1"/>
  <c r="C7770" i="1"/>
  <c r="C7771" i="1"/>
  <c r="C7705" i="1"/>
  <c r="C7464" i="1"/>
  <c r="C7706" i="1"/>
  <c r="C7707" i="1"/>
  <c r="C7708" i="1"/>
  <c r="C7709" i="1"/>
  <c r="C7710" i="1"/>
  <c r="C7711" i="1"/>
  <c r="C7539" i="1"/>
  <c r="C7540" i="1"/>
  <c r="C7541" i="1"/>
  <c r="C7400" i="1"/>
  <c r="C7401" i="1"/>
  <c r="C7542" i="1"/>
  <c r="C7402" i="1"/>
  <c r="C7543" i="1"/>
  <c r="C7658" i="1"/>
  <c r="C7712" i="1"/>
  <c r="C6865" i="1"/>
  <c r="C7544" i="1"/>
  <c r="C7545" i="1"/>
  <c r="C7465" i="1"/>
  <c r="C7403" i="1"/>
  <c r="C7404" i="1"/>
  <c r="C7466" i="1"/>
  <c r="C7343" i="1"/>
  <c r="C7405" i="1"/>
  <c r="C7467" i="1"/>
  <c r="C7124" i="1"/>
  <c r="C7277" i="1"/>
  <c r="C7278" i="1"/>
  <c r="C7344" i="1"/>
  <c r="C7345" i="1"/>
  <c r="C7279" i="1"/>
  <c r="C7194" i="1"/>
  <c r="C7125" i="1"/>
  <c r="C7126" i="1"/>
  <c r="C7127" i="1"/>
  <c r="C7128" i="1"/>
  <c r="C7129" i="1"/>
  <c r="C7280" i="1"/>
  <c r="C7195" i="1"/>
  <c r="C7346" i="1"/>
  <c r="C7406" i="1"/>
  <c r="C7281" i="1"/>
  <c r="C7347" i="1"/>
  <c r="C7348" i="1"/>
  <c r="C7349" i="1"/>
  <c r="C7196" i="1"/>
  <c r="C7197" i="1"/>
  <c r="C7198" i="1"/>
  <c r="C7199" i="1"/>
  <c r="C7282" i="1"/>
  <c r="C7283" i="1"/>
  <c r="C7284" i="1"/>
  <c r="C7285" i="1"/>
  <c r="C7286" i="1"/>
  <c r="C7200" i="1"/>
  <c r="C7201" i="1"/>
  <c r="C7202" i="1"/>
  <c r="C6932" i="1"/>
  <c r="C7059" i="1"/>
  <c r="C7060" i="1"/>
  <c r="C7203" i="1"/>
  <c r="C7204" i="1"/>
  <c r="C7130" i="1"/>
  <c r="C7131" i="1"/>
  <c r="C7061" i="1"/>
  <c r="C7132" i="1"/>
  <c r="C7205" i="1"/>
  <c r="C7206" i="1"/>
  <c r="C7133" i="1"/>
  <c r="C6990" i="1"/>
  <c r="C7134" i="1"/>
  <c r="C7062" i="1"/>
  <c r="C7063" i="1"/>
  <c r="C7135" i="1"/>
  <c r="C7136" i="1"/>
  <c r="C7064" i="1"/>
  <c r="C6991" i="1"/>
  <c r="C6866" i="1"/>
  <c r="C6817" i="1"/>
  <c r="C5222" i="1"/>
  <c r="C6992" i="1"/>
  <c r="C6818" i="1"/>
  <c r="C6867" i="1"/>
  <c r="C6933" i="1"/>
  <c r="C6868" i="1"/>
  <c r="C6869" i="1"/>
  <c r="C6870" i="1"/>
  <c r="C6871" i="1"/>
  <c r="C6872" i="1"/>
  <c r="C6750" i="1"/>
  <c r="C6819" i="1"/>
  <c r="C6820" i="1"/>
  <c r="C6873" i="1"/>
  <c r="C6934" i="1"/>
  <c r="C6821" i="1"/>
  <c r="C6822" i="1"/>
  <c r="C6751" i="1"/>
  <c r="C6752" i="1"/>
  <c r="C6823" i="1"/>
  <c r="C6824" i="1"/>
  <c r="C6753" i="1"/>
  <c r="C6754" i="1"/>
  <c r="C6670" i="1"/>
  <c r="C6671" i="1"/>
  <c r="C6672" i="1"/>
  <c r="C6673" i="1"/>
  <c r="C6674" i="1"/>
  <c r="C6675" i="1"/>
  <c r="C6527" i="1"/>
  <c r="C6528" i="1"/>
  <c r="C6529" i="1"/>
  <c r="C6530" i="1"/>
  <c r="C6531" i="1"/>
  <c r="C6532" i="1"/>
  <c r="C6616" i="1"/>
  <c r="C6617" i="1"/>
  <c r="C6618" i="1"/>
  <c r="C6619" i="1"/>
  <c r="C6676" i="1"/>
  <c r="C6620" i="1"/>
  <c r="C6755" i="1"/>
  <c r="C6825" i="1"/>
  <c r="C6756" i="1"/>
  <c r="C6533" i="1"/>
  <c r="C6621" i="1"/>
  <c r="C6677" i="1"/>
  <c r="C6678" i="1"/>
  <c r="C6679" i="1"/>
  <c r="C6417" i="1"/>
  <c r="C6418" i="1"/>
  <c r="C6419" i="1"/>
  <c r="C6325" i="1"/>
  <c r="C6420" i="1"/>
  <c r="C6326" i="1"/>
  <c r="C6534" i="1"/>
  <c r="C6535" i="1"/>
  <c r="C6536" i="1"/>
  <c r="C6537" i="1"/>
  <c r="C6538" i="1"/>
  <c r="C6622" i="1"/>
  <c r="C6421" i="1"/>
  <c r="C6539" i="1"/>
  <c r="C6540" i="1"/>
  <c r="C6327" i="1"/>
  <c r="C6328" i="1"/>
  <c r="C6541" i="1"/>
  <c r="C6542" i="1"/>
  <c r="C6543" i="1"/>
  <c r="C6228" i="1"/>
  <c r="C6544" i="1"/>
  <c r="C6422" i="1"/>
  <c r="C6423" i="1"/>
  <c r="C6545" i="1"/>
  <c r="C6623" i="1"/>
  <c r="C6229" i="1"/>
  <c r="C6424" i="1"/>
  <c r="C6546" i="1"/>
  <c r="C6547" i="1"/>
  <c r="C6425" i="1"/>
  <c r="C6329" i="1"/>
  <c r="C6330" i="1"/>
  <c r="C6331" i="1"/>
  <c r="C6332" i="1"/>
  <c r="C6333" i="1"/>
  <c r="C6334" i="1"/>
  <c r="C6230" i="1"/>
  <c r="C6231" i="1"/>
  <c r="C6232" i="1"/>
  <c r="C6426" i="1"/>
  <c r="C6427" i="1"/>
  <c r="C6428" i="1"/>
  <c r="C6335" i="1"/>
  <c r="C6233" i="1"/>
  <c r="C6336" i="1"/>
  <c r="C6234" i="1"/>
  <c r="C6161" i="1"/>
  <c r="C5112" i="1"/>
  <c r="C5113" i="1"/>
  <c r="C5114" i="1"/>
  <c r="C6162" i="1"/>
  <c r="C6163" i="1"/>
  <c r="C616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337" i="1"/>
  <c r="C6248" i="1"/>
  <c r="C6338" i="1"/>
  <c r="C6339" i="1"/>
  <c r="C6249" i="1"/>
  <c r="C6250" i="1"/>
  <c r="C6340" i="1"/>
  <c r="C6251" i="1"/>
  <c r="C6165" i="1"/>
  <c r="C6166" i="1"/>
  <c r="C6167" i="1"/>
  <c r="C6098" i="1"/>
  <c r="C6099" i="1"/>
  <c r="C6100" i="1"/>
  <c r="C6252" i="1"/>
  <c r="C6253" i="1"/>
  <c r="C6254" i="1"/>
  <c r="C6101" i="1"/>
  <c r="C6102" i="1"/>
  <c r="C6103" i="1"/>
  <c r="C6168" i="1"/>
  <c r="C6169" i="1"/>
  <c r="C6170" i="1"/>
  <c r="C6255" i="1"/>
  <c r="C6039" i="1"/>
  <c r="C6040" i="1"/>
  <c r="C6041" i="1"/>
  <c r="C6042" i="1"/>
  <c r="C6043" i="1"/>
  <c r="C6044" i="1"/>
  <c r="C6045" i="1"/>
  <c r="C6046" i="1"/>
  <c r="C6047" i="1"/>
  <c r="C6104" i="1"/>
  <c r="C6105" i="1"/>
  <c r="C6106" i="1"/>
  <c r="C6107" i="1"/>
  <c r="C6108" i="1"/>
  <c r="C6109" i="1"/>
  <c r="C6110" i="1"/>
  <c r="C6111" i="1"/>
  <c r="C6112" i="1"/>
  <c r="C6171" i="1"/>
  <c r="C6172" i="1"/>
  <c r="C6173" i="1"/>
  <c r="C6174" i="1"/>
  <c r="C6175" i="1"/>
  <c r="C6176" i="1"/>
  <c r="C6177" i="1"/>
  <c r="C6341" i="1"/>
  <c r="C6178" i="1"/>
  <c r="C6179" i="1"/>
  <c r="C5900" i="1"/>
  <c r="C6180" i="1"/>
  <c r="C6113" i="1"/>
  <c r="C6181" i="1"/>
  <c r="C6048" i="1"/>
  <c r="C5901" i="1"/>
  <c r="C5902" i="1"/>
  <c r="C5961" i="1"/>
  <c r="C5903" i="1"/>
  <c r="C5962" i="1"/>
  <c r="C5963" i="1"/>
  <c r="C5904" i="1"/>
  <c r="C5826" i="1"/>
  <c r="C5827" i="1"/>
  <c r="C5905" i="1"/>
  <c r="C5906" i="1"/>
  <c r="C5964" i="1"/>
  <c r="C5965" i="1"/>
  <c r="C5966" i="1"/>
  <c r="C6114" i="1"/>
  <c r="C6049" i="1"/>
  <c r="C6050" i="1"/>
  <c r="C5967" i="1"/>
  <c r="C5907" i="1"/>
  <c r="C5968" i="1"/>
  <c r="C5828" i="1"/>
  <c r="C5969" i="1"/>
  <c r="C5829" i="1"/>
  <c r="C5830" i="1"/>
  <c r="C5970" i="1"/>
  <c r="C5971" i="1"/>
  <c r="C5908" i="1"/>
  <c r="C5831" i="1"/>
  <c r="C5832" i="1"/>
  <c r="C5739" i="1"/>
  <c r="C5784" i="1"/>
  <c r="C5740" i="1"/>
  <c r="C5785" i="1"/>
  <c r="C5786" i="1"/>
  <c r="C5741" i="1"/>
  <c r="C5742" i="1"/>
  <c r="C5611" i="1"/>
  <c r="C5909" i="1"/>
  <c r="C5787" i="1"/>
  <c r="C5788" i="1"/>
  <c r="C5789" i="1"/>
  <c r="C5743" i="1"/>
  <c r="C5790" i="1"/>
  <c r="C5527" i="1"/>
  <c r="C5528" i="1"/>
  <c r="C5455" i="1"/>
  <c r="C5456" i="1"/>
  <c r="C5457" i="1"/>
  <c r="C5458" i="1"/>
  <c r="C5459" i="1"/>
  <c r="C5460" i="1"/>
  <c r="C5389" i="1"/>
  <c r="C5390" i="1"/>
  <c r="C5391" i="1"/>
  <c r="C5392" i="1"/>
  <c r="C5393" i="1"/>
  <c r="C5394" i="1"/>
  <c r="C5461" i="1"/>
  <c r="C5462" i="1"/>
  <c r="C5395" i="1"/>
  <c r="C5463" i="1"/>
  <c r="C5464" i="1"/>
  <c r="C5465" i="1"/>
  <c r="C5466" i="1"/>
  <c r="C5467" i="1"/>
  <c r="C5468" i="1"/>
  <c r="C5469" i="1"/>
  <c r="C5470" i="1"/>
  <c r="C5612" i="1"/>
  <c r="C5613" i="1"/>
  <c r="C5529" i="1"/>
  <c r="C5614" i="1"/>
  <c r="C5615" i="1"/>
  <c r="C5616" i="1"/>
  <c r="C5617" i="1"/>
  <c r="C5618" i="1"/>
  <c r="C5619" i="1"/>
  <c r="C5620" i="1"/>
  <c r="C5621" i="1"/>
  <c r="C5622" i="1"/>
  <c r="C5350" i="1"/>
  <c r="C5471" i="1"/>
  <c r="C5396" i="1"/>
  <c r="C5223" i="1"/>
  <c r="C5224" i="1"/>
  <c r="C5225" i="1"/>
  <c r="C5351" i="1"/>
  <c r="C5352" i="1"/>
  <c r="C5353" i="1"/>
  <c r="C5292" i="1"/>
  <c r="C5293" i="1"/>
  <c r="C5294" i="1"/>
  <c r="C5226" i="1"/>
  <c r="C5295" i="1"/>
  <c r="C5296" i="1"/>
  <c r="C5297" i="1"/>
  <c r="C5298" i="1"/>
  <c r="C5227" i="1"/>
  <c r="C5228" i="1"/>
  <c r="C5229" i="1"/>
  <c r="C5230" i="1"/>
  <c r="C5397" i="1"/>
  <c r="C5398" i="1"/>
  <c r="C5399" i="1"/>
  <c r="C5400" i="1"/>
  <c r="C4630" i="1"/>
  <c r="C4631" i="1"/>
  <c r="C4632" i="1"/>
  <c r="C5354" i="1"/>
  <c r="C5067" i="1"/>
  <c r="C5355" i="1"/>
  <c r="C5170" i="1"/>
  <c r="C4331" i="1"/>
  <c r="C5401" i="1"/>
  <c r="C5402" i="1"/>
  <c r="C5403" i="1"/>
  <c r="C5299" i="1"/>
  <c r="C5300" i="1"/>
  <c r="C5301" i="1"/>
  <c r="C5356" i="1"/>
  <c r="C5357" i="1"/>
  <c r="C5358" i="1"/>
  <c r="C5115" i="1"/>
  <c r="C4984" i="1"/>
  <c r="C4985" i="1"/>
  <c r="C4986" i="1"/>
  <c r="C4987" i="1"/>
  <c r="C4988" i="1"/>
  <c r="C4989" i="1"/>
  <c r="C5047" i="1"/>
  <c r="C5048" i="1"/>
  <c r="C4945" i="1"/>
  <c r="C4990" i="1"/>
  <c r="C5231" i="1"/>
  <c r="C5116" i="1"/>
  <c r="C5068" i="1"/>
  <c r="C5069" i="1"/>
  <c r="C5070" i="1"/>
  <c r="C5117" i="1"/>
  <c r="C5118" i="1"/>
  <c r="C5119" i="1"/>
  <c r="C5071" i="1"/>
  <c r="C4991" i="1"/>
  <c r="C4992" i="1"/>
  <c r="C4850" i="1"/>
  <c r="C4851" i="1"/>
  <c r="C4852" i="1"/>
  <c r="C4853" i="1"/>
  <c r="C4854" i="1"/>
  <c r="C4855" i="1"/>
  <c r="C4897" i="1"/>
  <c r="C4898" i="1"/>
  <c r="C4899" i="1"/>
  <c r="C4900" i="1"/>
  <c r="C4901" i="1"/>
  <c r="C4902" i="1"/>
  <c r="C4946" i="1"/>
  <c r="C4947" i="1"/>
  <c r="C4948" i="1"/>
  <c r="C4949" i="1"/>
  <c r="C4950" i="1"/>
  <c r="C4951" i="1"/>
  <c r="C4903" i="1"/>
  <c r="C4952" i="1"/>
  <c r="C4953" i="1"/>
  <c r="C4954" i="1"/>
  <c r="C4904" i="1"/>
  <c r="C4905" i="1"/>
  <c r="C4906" i="1"/>
  <c r="C4993" i="1"/>
  <c r="C4955" i="1"/>
  <c r="C4907" i="1"/>
  <c r="C4785" i="1"/>
  <c r="C4786" i="1"/>
  <c r="C4787" i="1"/>
  <c r="C4788" i="1"/>
  <c r="C4908" i="1"/>
  <c r="C4789" i="1"/>
  <c r="C4723" i="1"/>
  <c r="C4757" i="1"/>
  <c r="C4790" i="1"/>
  <c r="C4791" i="1"/>
  <c r="C4724" i="1"/>
  <c r="C4758" i="1"/>
  <c r="C4759" i="1"/>
  <c r="C4725" i="1"/>
  <c r="C4726" i="1"/>
  <c r="C4727" i="1"/>
  <c r="C4693" i="1"/>
  <c r="C4694" i="1"/>
  <c r="C4695" i="1"/>
  <c r="C4696" i="1"/>
  <c r="C4697" i="1"/>
  <c r="C4698" i="1"/>
  <c r="C4660" i="1"/>
  <c r="C4661" i="1"/>
  <c r="C4662" i="1"/>
  <c r="C4663" i="1"/>
  <c r="C4699" i="1"/>
  <c r="C4505" i="1"/>
  <c r="C4605" i="1"/>
  <c r="C4664" i="1"/>
  <c r="C4538" i="1"/>
  <c r="C4506" i="1"/>
  <c r="C4539" i="1"/>
  <c r="C4540" i="1"/>
  <c r="C4507" i="1"/>
  <c r="C4541" i="1"/>
  <c r="C4542" i="1"/>
  <c r="C4543" i="1"/>
  <c r="C4544" i="1"/>
  <c r="C4545" i="1"/>
  <c r="C4508" i="1"/>
  <c r="C4390" i="1"/>
  <c r="C4391" i="1"/>
  <c r="C4392" i="1"/>
  <c r="C4393" i="1"/>
  <c r="C4464" i="1"/>
  <c r="C4465" i="1"/>
  <c r="C4466" i="1"/>
  <c r="C4509" i="1"/>
  <c r="C4510" i="1"/>
  <c r="C4511" i="1"/>
  <c r="C4394" i="1"/>
  <c r="C4395" i="1"/>
  <c r="C4467" i="1"/>
  <c r="C4468" i="1"/>
  <c r="C4332" i="1"/>
  <c r="C4333" i="1"/>
  <c r="C4334" i="1"/>
  <c r="C4335" i="1"/>
  <c r="C4336" i="1"/>
  <c r="C4337" i="1"/>
  <c r="C4298" i="1"/>
  <c r="C4299" i="1"/>
  <c r="C4300" i="1"/>
  <c r="C4301" i="1"/>
  <c r="C4338" i="1"/>
  <c r="C4339" i="1"/>
  <c r="C4241" i="1"/>
  <c r="C4192" i="1"/>
  <c r="C4193" i="1"/>
  <c r="C4194" i="1"/>
  <c r="C4195" i="1"/>
  <c r="C4196" i="1"/>
  <c r="C4197" i="1"/>
  <c r="C4198" i="1"/>
  <c r="C4302" i="1"/>
  <c r="C4303" i="1"/>
  <c r="C4042" i="1"/>
  <c r="C268" i="1"/>
  <c r="C963" i="1"/>
  <c r="C3666" i="1"/>
  <c r="C4199" i="1"/>
  <c r="C4200" i="1"/>
  <c r="C4201" i="1"/>
  <c r="C4202" i="1"/>
  <c r="C4242" i="1"/>
  <c r="C4243" i="1"/>
  <c r="C4203" i="1"/>
  <c r="C4141" i="1"/>
  <c r="C4043" i="1"/>
  <c r="C4044" i="1"/>
  <c r="C4045" i="1"/>
  <c r="C4101" i="1"/>
  <c r="C4046" i="1"/>
  <c r="C4047" i="1"/>
  <c r="C4102" i="1"/>
  <c r="C3771" i="1"/>
  <c r="C4048" i="1"/>
  <c r="C3927" i="1"/>
  <c r="C4002" i="1"/>
  <c r="C4049" i="1"/>
  <c r="C3928" i="1"/>
  <c r="C3667" i="1"/>
  <c r="C3668" i="1"/>
  <c r="C3669" i="1"/>
  <c r="C3929" i="1"/>
  <c r="C3930" i="1"/>
  <c r="C3931" i="1"/>
  <c r="C3932" i="1"/>
  <c r="C3933" i="1"/>
  <c r="C3934" i="1"/>
  <c r="C3772" i="1"/>
  <c r="C3773" i="1"/>
  <c r="C3774" i="1"/>
  <c r="C3775" i="1"/>
  <c r="C3776" i="1"/>
  <c r="C3935" i="1"/>
  <c r="C3936" i="1"/>
  <c r="C3937" i="1"/>
  <c r="C4050" i="1"/>
  <c r="C3938" i="1"/>
  <c r="C3939" i="1"/>
  <c r="C3940" i="1"/>
  <c r="C3941" i="1"/>
  <c r="C3942" i="1"/>
  <c r="C3943" i="1"/>
  <c r="C3944" i="1"/>
  <c r="C3945" i="1"/>
  <c r="C3946" i="1"/>
  <c r="C3947" i="1"/>
  <c r="C4003" i="1"/>
  <c r="C4004" i="1"/>
  <c r="C3777" i="1"/>
  <c r="C3948" i="1"/>
  <c r="C3778" i="1"/>
  <c r="C3779" i="1"/>
  <c r="C3780" i="1"/>
  <c r="C3670" i="1"/>
  <c r="C3949" i="1"/>
  <c r="C3781" i="1"/>
  <c r="C3782" i="1"/>
  <c r="C3783" i="1"/>
  <c r="C3671" i="1"/>
  <c r="C3784" i="1"/>
  <c r="C3785" i="1"/>
  <c r="C3672" i="1"/>
  <c r="C3673" i="1"/>
  <c r="C3674" i="1"/>
  <c r="C3675" i="1"/>
  <c r="C3676" i="1"/>
  <c r="C3677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678" i="1"/>
  <c r="C3679" i="1"/>
  <c r="C3680" i="1"/>
  <c r="C3681" i="1"/>
  <c r="C3682" i="1"/>
  <c r="C3683" i="1"/>
  <c r="C3684" i="1"/>
  <c r="C3685" i="1"/>
  <c r="C3579" i="1"/>
  <c r="C3473" i="1"/>
  <c r="C3580" i="1"/>
  <c r="C3474" i="1"/>
  <c r="C3475" i="1"/>
  <c r="C3686" i="1"/>
  <c r="C3581" i="1"/>
  <c r="C3366" i="1"/>
  <c r="C3367" i="1"/>
  <c r="C3582" i="1"/>
  <c r="C3583" i="1"/>
  <c r="C3476" i="1"/>
  <c r="C3477" i="1"/>
  <c r="C3368" i="1"/>
  <c r="C3478" i="1"/>
  <c r="C3479" i="1"/>
  <c r="C3369" i="1"/>
  <c r="C3370" i="1"/>
  <c r="C3371" i="1"/>
  <c r="C3372" i="1"/>
  <c r="C3373" i="1"/>
  <c r="C3584" i="1"/>
  <c r="C3480" i="1"/>
  <c r="C3585" i="1"/>
  <c r="C3586" i="1"/>
  <c r="C3587" i="1"/>
  <c r="C3481" i="1"/>
  <c r="C3482" i="1"/>
  <c r="C3483" i="1"/>
  <c r="C3374" i="1"/>
  <c r="C3375" i="1"/>
  <c r="C3376" i="1"/>
  <c r="C3484" i="1"/>
  <c r="C3485" i="1"/>
  <c r="C3220" i="1"/>
  <c r="C3377" i="1"/>
  <c r="C3089" i="1"/>
  <c r="C3221" i="1"/>
  <c r="C3222" i="1"/>
  <c r="C3378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223" i="1"/>
  <c r="C3224" i="1"/>
  <c r="C3002" i="1"/>
  <c r="C3003" i="1"/>
  <c r="C3004" i="1"/>
  <c r="C3005" i="1"/>
  <c r="C3006" i="1"/>
  <c r="C3007" i="1"/>
  <c r="C3008" i="1"/>
  <c r="C3009" i="1"/>
  <c r="C3090" i="1"/>
  <c r="C3091" i="1"/>
  <c r="C3092" i="1"/>
  <c r="C3093" i="1"/>
  <c r="C3094" i="1"/>
  <c r="C3095" i="1"/>
  <c r="C3096" i="1"/>
  <c r="C3097" i="1"/>
  <c r="C3098" i="1"/>
  <c r="C3099" i="1"/>
  <c r="C3100" i="1"/>
  <c r="C3225" i="1"/>
  <c r="C3226" i="1"/>
  <c r="C301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011" i="1"/>
  <c r="C3012" i="1"/>
  <c r="C3124" i="1"/>
  <c r="C2649" i="1"/>
  <c r="C3013" i="1"/>
  <c r="C2922" i="1"/>
  <c r="C2830" i="1"/>
  <c r="C2831" i="1"/>
  <c r="C2832" i="1"/>
  <c r="C2833" i="1"/>
  <c r="C2834" i="1"/>
  <c r="C2835" i="1"/>
  <c r="C2923" i="1"/>
  <c r="C2836" i="1"/>
  <c r="C2924" i="1"/>
  <c r="C2742" i="1"/>
  <c r="C2837" i="1"/>
  <c r="C2838" i="1"/>
  <c r="C2839" i="1"/>
  <c r="C2925" i="1"/>
  <c r="C3014" i="1"/>
  <c r="C2840" i="1"/>
  <c r="C2841" i="1"/>
  <c r="C3015" i="1"/>
  <c r="C3016" i="1"/>
  <c r="C3017" i="1"/>
  <c r="C3018" i="1"/>
  <c r="C2842" i="1"/>
  <c r="C2743" i="1"/>
  <c r="C2744" i="1"/>
  <c r="C2843" i="1"/>
  <c r="C2745" i="1"/>
  <c r="C2650" i="1"/>
  <c r="C2844" i="1"/>
  <c r="C2746" i="1"/>
  <c r="C2747" i="1"/>
  <c r="C2748" i="1"/>
  <c r="C2749" i="1"/>
  <c r="C2750" i="1"/>
  <c r="C2751" i="1"/>
  <c r="C2752" i="1"/>
  <c r="C2753" i="1"/>
  <c r="C2754" i="1"/>
  <c r="C2651" i="1"/>
  <c r="C2652" i="1"/>
  <c r="C2653" i="1"/>
  <c r="C2845" i="1"/>
  <c r="C2846" i="1"/>
  <c r="C2847" i="1"/>
  <c r="C2755" i="1"/>
  <c r="C2564" i="1"/>
  <c r="C2848" i="1"/>
  <c r="C2654" i="1"/>
  <c r="C2655" i="1"/>
  <c r="C2483" i="1"/>
  <c r="C2565" i="1"/>
  <c r="C2484" i="1"/>
  <c r="C2409" i="1"/>
  <c r="C2410" i="1"/>
  <c r="C2411" i="1"/>
  <c r="C2336" i="1"/>
  <c r="C2337" i="1"/>
  <c r="C2756" i="1"/>
  <c r="C2485" i="1"/>
  <c r="C2486" i="1"/>
  <c r="C2566" i="1"/>
  <c r="C2567" i="1"/>
  <c r="C2487" i="1"/>
  <c r="C2488" i="1"/>
  <c r="C2656" i="1"/>
  <c r="C2412" i="1"/>
  <c r="C2413" i="1"/>
  <c r="C2414" i="1"/>
  <c r="C2415" i="1"/>
  <c r="C2568" i="1"/>
  <c r="C2489" i="1"/>
  <c r="C2490" i="1"/>
  <c r="C2491" i="1"/>
  <c r="C2492" i="1"/>
  <c r="C2338" i="1"/>
  <c r="C2339" i="1"/>
  <c r="C2340" i="1"/>
  <c r="C2238" i="1"/>
  <c r="C2239" i="1"/>
  <c r="C2240" i="1"/>
  <c r="C2241" i="1"/>
  <c r="C2242" i="1"/>
  <c r="C2243" i="1"/>
  <c r="C2109" i="1"/>
  <c r="C2244" i="1"/>
  <c r="C2341" i="1"/>
  <c r="C1992" i="1"/>
  <c r="C1993" i="1"/>
  <c r="C1994" i="1"/>
  <c r="C1995" i="1"/>
  <c r="C1996" i="1"/>
  <c r="C1997" i="1"/>
  <c r="C1998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1999" i="1"/>
  <c r="C2000" i="1"/>
  <c r="C2001" i="1"/>
  <c r="C2002" i="1"/>
  <c r="C2003" i="1"/>
  <c r="C2004" i="1"/>
  <c r="C2005" i="1"/>
  <c r="C2006" i="1"/>
  <c r="C2124" i="1"/>
  <c r="C2125" i="1"/>
  <c r="C2259" i="1"/>
  <c r="C2007" i="1"/>
  <c r="C2260" i="1"/>
  <c r="C2126" i="1"/>
  <c r="C2008" i="1"/>
  <c r="C1900" i="1"/>
  <c r="C2009" i="1"/>
  <c r="C2127" i="1"/>
  <c r="C2128" i="1"/>
  <c r="C1901" i="1"/>
  <c r="C1902" i="1"/>
  <c r="C2010" i="1"/>
  <c r="C1709" i="1"/>
  <c r="C1467" i="1"/>
  <c r="C1710" i="1"/>
  <c r="C1711" i="1"/>
  <c r="C1779" i="1"/>
  <c r="C1627" i="1"/>
  <c r="C1628" i="1"/>
  <c r="C1388" i="1"/>
  <c r="C159" i="1"/>
  <c r="C1712" i="1"/>
  <c r="C1629" i="1"/>
  <c r="C1468" i="1"/>
  <c r="C1389" i="1"/>
  <c r="C1390" i="1"/>
  <c r="C1391" i="1"/>
  <c r="C1392" i="1"/>
  <c r="C1393" i="1"/>
  <c r="C1394" i="1"/>
  <c r="C1395" i="1"/>
  <c r="C1396" i="1"/>
  <c r="C1397" i="1"/>
  <c r="C1398" i="1"/>
  <c r="C1399" i="1"/>
  <c r="C1630" i="1"/>
  <c r="C1631" i="1"/>
  <c r="C1632" i="1"/>
  <c r="C1469" i="1"/>
  <c r="C1400" i="1"/>
  <c r="C1470" i="1"/>
  <c r="C1471" i="1"/>
  <c r="C1401" i="1"/>
  <c r="C1231" i="1"/>
  <c r="C1232" i="1"/>
  <c r="C1233" i="1"/>
  <c r="C1297" i="1"/>
  <c r="C1472" i="1"/>
  <c r="C1473" i="1"/>
  <c r="C1474" i="1"/>
  <c r="C1713" i="1"/>
  <c r="C1714" i="1"/>
  <c r="C1715" i="1"/>
  <c r="C1298" i="1"/>
  <c r="C1402" i="1"/>
  <c r="C1475" i="1"/>
  <c r="C1403" i="1"/>
  <c r="C1299" i="1"/>
  <c r="C1300" i="1"/>
  <c r="C1301" i="1"/>
  <c r="C1234" i="1"/>
  <c r="C1235" i="1"/>
  <c r="C1236" i="1"/>
  <c r="C1237" i="1"/>
  <c r="C1404" i="1"/>
  <c r="C1178" i="1"/>
  <c r="C1238" i="1"/>
  <c r="C1179" i="1"/>
  <c r="C1239" i="1"/>
  <c r="C1240" i="1"/>
  <c r="C1241" i="1"/>
  <c r="C1302" i="1"/>
  <c r="C1303" i="1"/>
  <c r="C1304" i="1"/>
  <c r="C1060" i="1"/>
  <c r="C1061" i="1"/>
  <c r="C1062" i="1"/>
  <c r="C1405" i="1"/>
  <c r="C1242" i="1"/>
  <c r="C1406" i="1"/>
  <c r="C1063" i="1"/>
  <c r="C1131" i="1"/>
  <c r="C1132" i="1"/>
  <c r="C1180" i="1"/>
  <c r="C1181" i="1"/>
  <c r="C1182" i="1"/>
  <c r="C1183" i="1"/>
  <c r="C1064" i="1"/>
  <c r="C1065" i="1"/>
  <c r="C1066" i="1"/>
  <c r="C1067" i="1"/>
  <c r="C1068" i="1"/>
  <c r="C964" i="1"/>
  <c r="C1069" i="1"/>
  <c r="C1070" i="1"/>
  <c r="C965" i="1"/>
  <c r="C966" i="1"/>
  <c r="C967" i="1"/>
  <c r="C968" i="1"/>
  <c r="C969" i="1"/>
  <c r="C970" i="1"/>
  <c r="C971" i="1"/>
  <c r="C972" i="1"/>
  <c r="C1071" i="1"/>
  <c r="C1072" i="1"/>
  <c r="C1073" i="1"/>
  <c r="C1074" i="1"/>
  <c r="C1075" i="1"/>
  <c r="C1076" i="1"/>
  <c r="C1077" i="1"/>
  <c r="C1078" i="1"/>
  <c r="C973" i="1"/>
  <c r="C1079" i="1"/>
  <c r="C1080" i="1"/>
  <c r="C683" i="1"/>
  <c r="C1081" i="1"/>
  <c r="C974" i="1"/>
  <c r="C742" i="1"/>
  <c r="C743" i="1"/>
  <c r="C818" i="1"/>
  <c r="C819" i="1"/>
  <c r="C897" i="1"/>
  <c r="C898" i="1"/>
  <c r="C820" i="1"/>
  <c r="C821" i="1"/>
  <c r="C822" i="1"/>
  <c r="C823" i="1"/>
  <c r="C824" i="1"/>
  <c r="C511" i="1"/>
  <c r="C512" i="1"/>
  <c r="C825" i="1"/>
  <c r="C899" i="1"/>
  <c r="C900" i="1"/>
  <c r="C901" i="1"/>
  <c r="C902" i="1"/>
  <c r="C903" i="1"/>
  <c r="C904" i="1"/>
  <c r="C905" i="1"/>
  <c r="C906" i="1"/>
  <c r="C907" i="1"/>
  <c r="C826" i="1"/>
  <c r="C827" i="1"/>
  <c r="C908" i="1"/>
  <c r="C909" i="1"/>
  <c r="C910" i="1"/>
  <c r="C911" i="1"/>
  <c r="C637" i="1"/>
  <c r="C513" i="1"/>
  <c r="C594" i="1"/>
  <c r="C638" i="1"/>
  <c r="C684" i="1"/>
  <c r="C639" i="1"/>
  <c r="C640" i="1"/>
  <c r="C469" i="1"/>
  <c r="C470" i="1"/>
  <c r="C514" i="1"/>
  <c r="C515" i="1"/>
  <c r="C340" i="1"/>
  <c r="C426" i="1"/>
  <c r="C341" i="1"/>
  <c r="C342" i="1"/>
  <c r="C343" i="1"/>
  <c r="C344" i="1"/>
  <c r="C345" i="1"/>
  <c r="C346" i="1"/>
  <c r="C347" i="1"/>
  <c r="C348" i="1"/>
  <c r="C269" i="1"/>
  <c r="C270" i="1"/>
  <c r="C271" i="1"/>
  <c r="C272" i="1"/>
  <c r="C273" i="1"/>
  <c r="C274" i="1"/>
  <c r="C275" i="1"/>
  <c r="C160" i="1"/>
  <c r="C310" i="1"/>
  <c r="C349" i="1"/>
  <c r="C311" i="1"/>
  <c r="C161" i="1"/>
  <c r="C162" i="1"/>
  <c r="C163" i="1"/>
  <c r="C164" i="1"/>
  <c r="C165" i="1"/>
  <c r="C166" i="1"/>
  <c r="C226" i="1"/>
  <c r="C227" i="1"/>
  <c r="C228" i="1"/>
  <c r="C229" i="1"/>
  <c r="C230" i="1"/>
  <c r="C231" i="1"/>
  <c r="C232" i="1"/>
  <c r="C195" i="1"/>
  <c r="C196" i="1"/>
  <c r="C197" i="1"/>
  <c r="C198" i="1"/>
  <c r="C199" i="1"/>
  <c r="C200" i="1"/>
  <c r="C201" i="1"/>
  <c r="C233" i="1"/>
  <c r="C276" i="1"/>
  <c r="C277" i="1"/>
  <c r="C234" i="1"/>
  <c r="C235" i="1"/>
  <c r="C278" i="1"/>
  <c r="C279" i="1"/>
  <c r="C280" i="1"/>
  <c r="C281" i="1"/>
  <c r="C236" i="1"/>
  <c r="C237" i="1"/>
  <c r="C238" i="1"/>
  <c r="C202" i="1"/>
  <c r="C203" i="1"/>
  <c r="C204" i="1"/>
  <c r="C205" i="1"/>
  <c r="C167" i="1"/>
  <c r="C168" i="1"/>
  <c r="C169" i="1"/>
  <c r="C170" i="1"/>
  <c r="C121" i="1"/>
  <c r="C122" i="1"/>
  <c r="C123" i="1"/>
  <c r="C124" i="1"/>
  <c r="C85" i="1"/>
  <c r="C86" i="1"/>
  <c r="C87" i="1"/>
  <c r="C88" i="1"/>
  <c r="C50" i="1"/>
  <c r="C51" i="1"/>
  <c r="C52" i="1"/>
  <c r="C53" i="1"/>
  <c r="C125" i="1"/>
  <c r="C126" i="1"/>
  <c r="C127" i="1"/>
  <c r="C128" i="1"/>
  <c r="C129" i="1"/>
  <c r="C130" i="1"/>
  <c r="C131" i="1"/>
  <c r="C132" i="1"/>
  <c r="C89" i="1"/>
  <c r="C90" i="1"/>
  <c r="C133" i="1"/>
  <c r="C134" i="1"/>
  <c r="C135" i="1"/>
  <c r="C91" i="1"/>
  <c r="C92" i="1"/>
  <c r="C93" i="1"/>
  <c r="C94" i="1"/>
  <c r="C95" i="1"/>
  <c r="C96" i="1"/>
  <c r="C97" i="1"/>
  <c r="C98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23" i="1"/>
  <c r="C24" i="1"/>
  <c r="C67" i="1"/>
  <c r="C68" i="1"/>
  <c r="C12051" i="1"/>
  <c r="C12336" i="1"/>
  <c r="C12291" i="1"/>
  <c r="C12448" i="1"/>
  <c r="C12449" i="1"/>
  <c r="C12292" i="1"/>
  <c r="C12293" i="1"/>
  <c r="C12337" i="1"/>
  <c r="C12270" i="1"/>
  <c r="C12294" i="1"/>
  <c r="C11989" i="1"/>
  <c r="C11990" i="1"/>
  <c r="C11991" i="1"/>
  <c r="C11992" i="1"/>
  <c r="C11993" i="1"/>
  <c r="C11994" i="1"/>
  <c r="C11995" i="1"/>
  <c r="C11996" i="1"/>
  <c r="C11997" i="1"/>
  <c r="C11998" i="1"/>
  <c r="C11999" i="1"/>
  <c r="C12000" i="1"/>
  <c r="C12236" i="1"/>
  <c r="C12271" i="1"/>
  <c r="C12295" i="1"/>
  <c r="C12237" i="1"/>
  <c r="C12179" i="1"/>
  <c r="C12180" i="1"/>
  <c r="C12238" i="1"/>
  <c r="C11351" i="1"/>
  <c r="C12001" i="1"/>
  <c r="C11767" i="1"/>
  <c r="C11768" i="1"/>
  <c r="C11769" i="1"/>
  <c r="C11770" i="1"/>
  <c r="C11771" i="1"/>
  <c r="C11837" i="1"/>
  <c r="C11711" i="1"/>
  <c r="C11617" i="1"/>
  <c r="C11540" i="1"/>
  <c r="C11618" i="1"/>
  <c r="C11712" i="1"/>
  <c r="C11713" i="1"/>
  <c r="C11714" i="1"/>
  <c r="C11619" i="1"/>
  <c r="C11715" i="1"/>
  <c r="C11541" i="1"/>
  <c r="C11542" i="1"/>
  <c r="C11716" i="1"/>
  <c r="C11620" i="1"/>
  <c r="C11772" i="1"/>
  <c r="C11838" i="1"/>
  <c r="C11352" i="1"/>
  <c r="C11543" i="1"/>
  <c r="C11459" i="1"/>
  <c r="C11460" i="1"/>
  <c r="C11461" i="1"/>
  <c r="C11462" i="1"/>
  <c r="C11463" i="1"/>
  <c r="C11621" i="1"/>
  <c r="C11622" i="1"/>
  <c r="C11623" i="1"/>
  <c r="C11624" i="1"/>
  <c r="C11625" i="1"/>
  <c r="C11544" i="1"/>
  <c r="C11545" i="1"/>
  <c r="C11546" i="1"/>
  <c r="C11547" i="1"/>
  <c r="C11548" i="1"/>
  <c r="C11549" i="1"/>
  <c r="C11550" i="1"/>
  <c r="C11464" i="1"/>
  <c r="C11227" i="1"/>
  <c r="C11228" i="1"/>
  <c r="C11229" i="1"/>
  <c r="C11230" i="1"/>
  <c r="C11353" i="1"/>
  <c r="C11354" i="1"/>
  <c r="C11355" i="1"/>
  <c r="C11356" i="1"/>
  <c r="C11281" i="1"/>
  <c r="C11282" i="1"/>
  <c r="C11283" i="1"/>
  <c r="C11284" i="1"/>
  <c r="C11551" i="1"/>
  <c r="C11357" i="1"/>
  <c r="C11358" i="1"/>
  <c r="C11359" i="1"/>
  <c r="C11360" i="1"/>
  <c r="C11361" i="1"/>
  <c r="C11231" i="1"/>
  <c r="C11232" i="1"/>
  <c r="C11233" i="1"/>
  <c r="C11234" i="1"/>
  <c r="C11159" i="1"/>
  <c r="C11285" i="1"/>
  <c r="C11160" i="1"/>
  <c r="C11235" i="1"/>
  <c r="C11236" i="1"/>
  <c r="C11362" i="1"/>
  <c r="C11363" i="1"/>
  <c r="C11465" i="1"/>
  <c r="C11364" i="1"/>
  <c r="C11286" i="1"/>
  <c r="C11365" i="1"/>
  <c r="C11161" i="1"/>
  <c r="C11237" i="1"/>
  <c r="C11162" i="1"/>
  <c r="C11095" i="1"/>
  <c r="C11163" i="1"/>
  <c r="C10633" i="1"/>
  <c r="C11031" i="1"/>
  <c r="C11096" i="1"/>
  <c r="C11097" i="1"/>
  <c r="C11032" i="1"/>
  <c r="C10893" i="1"/>
  <c r="C10894" i="1"/>
  <c r="C10895" i="1"/>
  <c r="C11033" i="1"/>
  <c r="C10975" i="1"/>
  <c r="C11034" i="1"/>
  <c r="C10896" i="1"/>
  <c r="C11164" i="1"/>
  <c r="C10897" i="1"/>
  <c r="C10817" i="1"/>
  <c r="C10741" i="1"/>
  <c r="C10818" i="1"/>
  <c r="C10898" i="1"/>
  <c r="C10899" i="1"/>
  <c r="C10976" i="1"/>
  <c r="C10900" i="1"/>
  <c r="C11035" i="1"/>
  <c r="C11036" i="1"/>
  <c r="C11037" i="1"/>
  <c r="C10819" i="1"/>
  <c r="C10820" i="1"/>
  <c r="C10821" i="1"/>
  <c r="C10822" i="1"/>
  <c r="C10823" i="1"/>
  <c r="C10742" i="1"/>
  <c r="C10824" i="1"/>
  <c r="C10541" i="1"/>
  <c r="C10901" i="1"/>
  <c r="C10542" i="1"/>
  <c r="C10634" i="1"/>
  <c r="C10743" i="1"/>
  <c r="C10744" i="1"/>
  <c r="C10635" i="1"/>
  <c r="C10636" i="1"/>
  <c r="C10459" i="1"/>
  <c r="C10460" i="1"/>
  <c r="C10461" i="1"/>
  <c r="C10745" i="1"/>
  <c r="C9764" i="1"/>
  <c r="C10637" i="1"/>
  <c r="C10171" i="1"/>
  <c r="C9765" i="1"/>
  <c r="C10638" i="1"/>
  <c r="C10462" i="1"/>
  <c r="C10543" i="1"/>
  <c r="C10463" i="1"/>
  <c r="C10464" i="1"/>
  <c r="C10544" i="1"/>
  <c r="C10545" i="1"/>
  <c r="C10639" i="1"/>
  <c r="C10640" i="1"/>
  <c r="C10641" i="1"/>
  <c r="C10642" i="1"/>
  <c r="C10643" i="1"/>
  <c r="C10465" i="1"/>
  <c r="C10644" i="1"/>
  <c r="C10466" i="1"/>
  <c r="C10645" i="1"/>
  <c r="C10646" i="1"/>
  <c r="C10546" i="1"/>
  <c r="C10380" i="1"/>
  <c r="C10381" i="1"/>
  <c r="C10284" i="1"/>
  <c r="C10172" i="1"/>
  <c r="C10285" i="1"/>
  <c r="C10173" i="1"/>
  <c r="C10382" i="1"/>
  <c r="C10286" i="1"/>
  <c r="C10383" i="1"/>
  <c r="C10174" i="1"/>
  <c r="C10287" i="1"/>
  <c r="C10175" i="1"/>
  <c r="C10288" i="1"/>
  <c r="C10176" i="1"/>
  <c r="C10289" i="1"/>
  <c r="C10177" i="1"/>
  <c r="C10178" i="1"/>
  <c r="C10179" i="1"/>
  <c r="C10180" i="1"/>
  <c r="C10181" i="1"/>
  <c r="C10182" i="1"/>
  <c r="C10183" i="1"/>
  <c r="C10184" i="1"/>
  <c r="C10185" i="1"/>
  <c r="C10290" i="1"/>
  <c r="C10291" i="1"/>
  <c r="C10186" i="1"/>
  <c r="C10014" i="1"/>
  <c r="C10015" i="1"/>
  <c r="C10016" i="1"/>
  <c r="C10017" i="1"/>
  <c r="C10018" i="1"/>
  <c r="C10019" i="1"/>
  <c r="C10020" i="1"/>
  <c r="C10021" i="1"/>
  <c r="C10022" i="1"/>
  <c r="C10023" i="1"/>
  <c r="C10024" i="1"/>
  <c r="C10025" i="1"/>
  <c r="C10026" i="1"/>
  <c r="C10027" i="1"/>
  <c r="C10187" i="1"/>
  <c r="C10188" i="1"/>
  <c r="C10189" i="1"/>
  <c r="C10190" i="1"/>
  <c r="C10191" i="1"/>
  <c r="C10192" i="1"/>
  <c r="C10028" i="1"/>
  <c r="C10029" i="1"/>
  <c r="C10030" i="1"/>
  <c r="C10031" i="1"/>
  <c r="C10032" i="1"/>
  <c r="C10033" i="1"/>
  <c r="C10034" i="1"/>
  <c r="C10035" i="1"/>
  <c r="C10036" i="1"/>
  <c r="C10037" i="1"/>
  <c r="C10193" i="1"/>
  <c r="C10194" i="1"/>
  <c r="C10195" i="1"/>
  <c r="C10196" i="1"/>
  <c r="C10197" i="1"/>
  <c r="C10198" i="1"/>
  <c r="C10292" i="1"/>
  <c r="C10293" i="1"/>
  <c r="C10294" i="1"/>
  <c r="C10295" i="1"/>
  <c r="C10296" i="1"/>
  <c r="C10297" i="1"/>
  <c r="C10298" i="1"/>
  <c r="C10299" i="1"/>
  <c r="C10300" i="1"/>
  <c r="C10301" i="1"/>
  <c r="C10302" i="1"/>
  <c r="C10303" i="1"/>
  <c r="C10304" i="1"/>
  <c r="C10305" i="1"/>
  <c r="C10306" i="1"/>
  <c r="C10307" i="1"/>
  <c r="C10308" i="1"/>
  <c r="C10309" i="1"/>
  <c r="C10199" i="1"/>
  <c r="C10038" i="1"/>
  <c r="C10039" i="1"/>
  <c r="C10040" i="1"/>
  <c r="C10041" i="1"/>
  <c r="C10042" i="1"/>
  <c r="C10043" i="1"/>
  <c r="C10044" i="1"/>
  <c r="C10310" i="1"/>
  <c r="C10311" i="1"/>
  <c r="C10312" i="1"/>
  <c r="C10200" i="1"/>
  <c r="C10201" i="1"/>
  <c r="C9766" i="1"/>
  <c r="C9873" i="1"/>
  <c r="C10045" i="1"/>
  <c r="C10046" i="1"/>
  <c r="C10047" i="1"/>
  <c r="C9874" i="1"/>
  <c r="C9875" i="1"/>
  <c r="C9876" i="1"/>
  <c r="C10048" i="1"/>
  <c r="C9877" i="1"/>
  <c r="C10049" i="1"/>
  <c r="C9878" i="1"/>
  <c r="C9767" i="1"/>
  <c r="C10050" i="1"/>
  <c r="C10051" i="1"/>
  <c r="C10052" i="1"/>
  <c r="C10053" i="1"/>
  <c r="C9879" i="1"/>
  <c r="C9880" i="1"/>
  <c r="C9768" i="1"/>
  <c r="C9651" i="1"/>
  <c r="C9881" i="1"/>
  <c r="C9769" i="1"/>
  <c r="C9652" i="1"/>
  <c r="C9653" i="1"/>
  <c r="C9654" i="1"/>
  <c r="C9882" i="1"/>
  <c r="C9883" i="1"/>
  <c r="C9884" i="1"/>
  <c r="C9885" i="1"/>
  <c r="C9886" i="1"/>
  <c r="C10054" i="1"/>
  <c r="C10055" i="1"/>
  <c r="C10056" i="1"/>
  <c r="C10057" i="1"/>
  <c r="C10058" i="1"/>
  <c r="C10202" i="1"/>
  <c r="C10203" i="1"/>
  <c r="C10204" i="1"/>
  <c r="C10205" i="1"/>
  <c r="C10206" i="1"/>
  <c r="C9887" i="1"/>
  <c r="C9888" i="1"/>
  <c r="C9889" i="1"/>
  <c r="C9770" i="1"/>
  <c r="C9771" i="1"/>
  <c r="C10059" i="1"/>
  <c r="C9772" i="1"/>
  <c r="C9655" i="1"/>
  <c r="C9656" i="1"/>
  <c r="C9543" i="1"/>
  <c r="C9544" i="1"/>
  <c r="C9545" i="1"/>
  <c r="C9657" i="1"/>
  <c r="C9437" i="1"/>
  <c r="C9438" i="1"/>
  <c r="C9439" i="1"/>
  <c r="C9440" i="1"/>
  <c r="C9441" i="1"/>
  <c r="C9442" i="1"/>
  <c r="C9443" i="1"/>
  <c r="C9444" i="1"/>
  <c r="C9445" i="1"/>
  <c r="C9546" i="1"/>
  <c r="C9547" i="1"/>
  <c r="C9548" i="1"/>
  <c r="C9549" i="1"/>
  <c r="C9550" i="1"/>
  <c r="C9551" i="1"/>
  <c r="C9552" i="1"/>
  <c r="C9553" i="1"/>
  <c r="C9554" i="1"/>
  <c r="C9658" i="1"/>
  <c r="C9659" i="1"/>
  <c r="C9555" i="1"/>
  <c r="C9556" i="1"/>
  <c r="C9557" i="1"/>
  <c r="C9558" i="1"/>
  <c r="C9559" i="1"/>
  <c r="C9560" i="1"/>
  <c r="C9561" i="1"/>
  <c r="C9446" i="1"/>
  <c r="C9447" i="1"/>
  <c r="C9362" i="1"/>
  <c r="C9448" i="1"/>
  <c r="C9363" i="1"/>
  <c r="C9449" i="1"/>
  <c r="C9450" i="1"/>
  <c r="C9451" i="1"/>
  <c r="C9452" i="1"/>
  <c r="C9453" i="1"/>
  <c r="C9364" i="1"/>
  <c r="C9365" i="1"/>
  <c r="C9366" i="1"/>
  <c r="C9282" i="1"/>
  <c r="C9283" i="1"/>
  <c r="C9284" i="1"/>
  <c r="C9367" i="1"/>
  <c r="C9285" i="1"/>
  <c r="C9660" i="1"/>
  <c r="C9661" i="1"/>
  <c r="C9662" i="1"/>
  <c r="C9663" i="1"/>
  <c r="C9664" i="1"/>
  <c r="C9562" i="1"/>
  <c r="C9563" i="1"/>
  <c r="C9564" i="1"/>
  <c r="C9454" i="1"/>
  <c r="C9565" i="1"/>
  <c r="C9566" i="1"/>
  <c r="C9455" i="1"/>
  <c r="C9665" i="1"/>
  <c r="C9666" i="1"/>
  <c r="C9667" i="1"/>
  <c r="C9142" i="1"/>
  <c r="C9286" i="1"/>
  <c r="C9287" i="1"/>
  <c r="C9288" i="1"/>
  <c r="C9289" i="1"/>
  <c r="C9368" i="1"/>
  <c r="C9290" i="1"/>
  <c r="C9369" i="1"/>
  <c r="C9370" i="1"/>
  <c r="C9291" i="1"/>
  <c r="C9292" i="1"/>
  <c r="C9371" i="1"/>
  <c r="C9143" i="1"/>
  <c r="C9144" i="1"/>
  <c r="C9145" i="1"/>
  <c r="C9146" i="1"/>
  <c r="C9147" i="1"/>
  <c r="C9058" i="1"/>
  <c r="C9148" i="1"/>
  <c r="C9200" i="1"/>
  <c r="C9201" i="1"/>
  <c r="C9202" i="1"/>
  <c r="C9203" i="1"/>
  <c r="C9149" i="1"/>
  <c r="C9150" i="1"/>
  <c r="C9204" i="1"/>
  <c r="C9108" i="1"/>
  <c r="C9109" i="1"/>
  <c r="C9110" i="1"/>
  <c r="C9151" i="1"/>
  <c r="C9152" i="1"/>
  <c r="C9153" i="1"/>
  <c r="C9205" i="1"/>
  <c r="C9206" i="1"/>
  <c r="C9207" i="1"/>
  <c r="C9154" i="1"/>
  <c r="C9155" i="1"/>
  <c r="C9208" i="1"/>
  <c r="C9059" i="1"/>
  <c r="C9060" i="1"/>
  <c r="C9061" i="1"/>
  <c r="C9062" i="1"/>
  <c r="C8943" i="1"/>
  <c r="C9063" i="1"/>
  <c r="C8517" i="1"/>
  <c r="C8518" i="1"/>
  <c r="C8944" i="1"/>
  <c r="C9008" i="1"/>
  <c r="C9064" i="1"/>
  <c r="C9065" i="1"/>
  <c r="C8838" i="1"/>
  <c r="C8791" i="1"/>
  <c r="C8792" i="1"/>
  <c r="C8601" i="1"/>
  <c r="C8602" i="1"/>
  <c r="C8603" i="1"/>
  <c r="C8604" i="1"/>
  <c r="C8605" i="1"/>
  <c r="C8648" i="1"/>
  <c r="C8649" i="1"/>
  <c r="C8650" i="1"/>
  <c r="C8651" i="1"/>
  <c r="C8652" i="1"/>
  <c r="C8722" i="1"/>
  <c r="C8723" i="1"/>
  <c r="C8724" i="1"/>
  <c r="C8725" i="1"/>
  <c r="C8726" i="1"/>
  <c r="C8905" i="1"/>
  <c r="C8606" i="1"/>
  <c r="C8607" i="1"/>
  <c r="C8727" i="1"/>
  <c r="C8519" i="1"/>
  <c r="C8653" i="1"/>
  <c r="C8728" i="1"/>
  <c r="C8654" i="1"/>
  <c r="C8655" i="1"/>
  <c r="C8729" i="1"/>
  <c r="C8730" i="1"/>
  <c r="C8608" i="1"/>
  <c r="C8558" i="1"/>
  <c r="C8559" i="1"/>
  <c r="C8520" i="1"/>
  <c r="C8521" i="1"/>
  <c r="C8522" i="1"/>
  <c r="C8523" i="1"/>
  <c r="C8488" i="1"/>
  <c r="C8524" i="1"/>
  <c r="C8525" i="1"/>
  <c r="C8526" i="1"/>
  <c r="C8560" i="1"/>
  <c r="C8106" i="1"/>
  <c r="C8527" i="1"/>
  <c r="C8528" i="1"/>
  <c r="C8529" i="1"/>
  <c r="C8561" i="1"/>
  <c r="C8330" i="1"/>
  <c r="C8302" i="1"/>
  <c r="C8228" i="1"/>
  <c r="C8331" i="1"/>
  <c r="C8391" i="1"/>
  <c r="C8332" i="1"/>
  <c r="C8303" i="1"/>
  <c r="C8392" i="1"/>
  <c r="C8057" i="1"/>
  <c r="C8058" i="1"/>
  <c r="C8059" i="1"/>
  <c r="C8262" i="1"/>
  <c r="C8263" i="1"/>
  <c r="C8229" i="1"/>
  <c r="C8230" i="1"/>
  <c r="C8231" i="1"/>
  <c r="C8134" i="1"/>
  <c r="C8135" i="1"/>
  <c r="C8136" i="1"/>
  <c r="C8137" i="1"/>
  <c r="C8138" i="1"/>
  <c r="C8139" i="1"/>
  <c r="C8140" i="1"/>
  <c r="C8060" i="1"/>
  <c r="C8061" i="1"/>
  <c r="C8062" i="1"/>
  <c r="C8063" i="1"/>
  <c r="C8064" i="1"/>
  <c r="C8065" i="1"/>
  <c r="C8141" i="1"/>
  <c r="C8142" i="1"/>
  <c r="C8143" i="1"/>
  <c r="C7991" i="1"/>
  <c r="C7992" i="1"/>
  <c r="C7993" i="1"/>
  <c r="C8066" i="1"/>
  <c r="C8067" i="1"/>
  <c r="C8068" i="1"/>
  <c r="C7994" i="1"/>
  <c r="C8144" i="1"/>
  <c r="C8069" i="1"/>
  <c r="C8070" i="1"/>
  <c r="C8071" i="1"/>
  <c r="C15840" i="1"/>
  <c r="C15841" i="1"/>
  <c r="C15842" i="1"/>
  <c r="C15843" i="1"/>
  <c r="C15844" i="1"/>
  <c r="C15699" i="1"/>
  <c r="C15700" i="1"/>
  <c r="C15513" i="1"/>
  <c r="C15514" i="1"/>
  <c r="C15701" i="1"/>
  <c r="C15845" i="1"/>
  <c r="C14974" i="1"/>
  <c r="C15846" i="1"/>
  <c r="C15404" i="1"/>
  <c r="C15847" i="1"/>
  <c r="C15702" i="1"/>
  <c r="C15703" i="1"/>
  <c r="C15515" i="1"/>
  <c r="C15516" i="1"/>
  <c r="C15517" i="1"/>
  <c r="C15704" i="1"/>
  <c r="C15705" i="1"/>
  <c r="C15706" i="1"/>
  <c r="C15518" i="1"/>
  <c r="C15519" i="1"/>
  <c r="C15520" i="1"/>
  <c r="C15848" i="1"/>
  <c r="C15849" i="1"/>
  <c r="C15850" i="1"/>
  <c r="C15851" i="1"/>
  <c r="C15852" i="1"/>
  <c r="C15853" i="1"/>
  <c r="C15707" i="1"/>
  <c r="C15708" i="1"/>
  <c r="C15709" i="1"/>
  <c r="C15521" i="1"/>
  <c r="C15522" i="1"/>
  <c r="C15710" i="1"/>
  <c r="C15523" i="1"/>
  <c r="C15294" i="1"/>
  <c r="C15405" i="1"/>
  <c r="C15711" i="1"/>
  <c r="C15712" i="1"/>
  <c r="C15713" i="1"/>
  <c r="C15714" i="1"/>
  <c r="C15524" i="1"/>
  <c r="C15406" i="1"/>
  <c r="C15715" i="1"/>
  <c r="C13543" i="1"/>
  <c r="C15716" i="1"/>
  <c r="C15525" i="1"/>
  <c r="C15717" i="1"/>
  <c r="C15526" i="1"/>
  <c r="C15527" i="1"/>
  <c r="C15528" i="1"/>
  <c r="C15407" i="1"/>
  <c r="C15408" i="1"/>
  <c r="C15409" i="1"/>
  <c r="C15345" i="1"/>
  <c r="C15346" i="1"/>
  <c r="C15347" i="1"/>
  <c r="C15529" i="1"/>
  <c r="C15348" i="1"/>
  <c r="C15349" i="1"/>
  <c r="C15350" i="1"/>
  <c r="C15410" i="1"/>
  <c r="C15411" i="1"/>
  <c r="C15412" i="1"/>
  <c r="C15530" i="1"/>
  <c r="C15531" i="1"/>
  <c r="C15532" i="1"/>
  <c r="C15533" i="1"/>
  <c r="C15718" i="1"/>
  <c r="C15351" i="1"/>
  <c r="C15352" i="1"/>
  <c r="C15413" i="1"/>
  <c r="C15059" i="1"/>
  <c r="C15353" i="1"/>
  <c r="C14788" i="1"/>
  <c r="C15295" i="1"/>
  <c r="C15178" i="1"/>
  <c r="C15296" i="1"/>
  <c r="C15414" i="1"/>
  <c r="C15415" i="1"/>
  <c r="C15297" i="1"/>
  <c r="C15298" i="1"/>
  <c r="C15299" i="1"/>
  <c r="C15179" i="1"/>
  <c r="C15180" i="1"/>
  <c r="C15181" i="1"/>
  <c r="C15300" i="1"/>
  <c r="C15301" i="1"/>
  <c r="C15246" i="1"/>
  <c r="C15120" i="1"/>
  <c r="C15060" i="1"/>
  <c r="C15182" i="1"/>
  <c r="C15183" i="1"/>
  <c r="C15247" i="1"/>
  <c r="C15248" i="1"/>
  <c r="C15249" i="1"/>
  <c r="C15184" i="1"/>
  <c r="C15185" i="1"/>
  <c r="C15186" i="1"/>
  <c r="C15187" i="1"/>
  <c r="C15188" i="1"/>
  <c r="C15061" i="1"/>
  <c r="C14997" i="1"/>
  <c r="C14998" i="1"/>
  <c r="C15062" i="1"/>
  <c r="C14965" i="1"/>
  <c r="C15189" i="1"/>
  <c r="C15121" i="1"/>
  <c r="C15122" i="1"/>
  <c r="C15063" i="1"/>
  <c r="C14966" i="1"/>
  <c r="C14999" i="1"/>
  <c r="C14967" i="1"/>
  <c r="C14921" i="1"/>
  <c r="C14922" i="1"/>
  <c r="C14923" i="1"/>
  <c r="C15000" i="1"/>
  <c r="C15001" i="1"/>
  <c r="C15002" i="1"/>
  <c r="C15003" i="1"/>
  <c r="C14924" i="1"/>
  <c r="C14925" i="1"/>
  <c r="C14926" i="1"/>
  <c r="C14927" i="1"/>
  <c r="C14859" i="1"/>
  <c r="C14789" i="1"/>
  <c r="C14860" i="1"/>
  <c r="C14928" i="1"/>
  <c r="C14929" i="1"/>
  <c r="C14447" i="1"/>
  <c r="C14790" i="1"/>
  <c r="C14791" i="1"/>
  <c r="C14711" i="1"/>
  <c r="C14629" i="1"/>
  <c r="C14630" i="1"/>
  <c r="C14631" i="1"/>
  <c r="C14712" i="1"/>
  <c r="C14713" i="1"/>
  <c r="C14632" i="1"/>
  <c r="C14540" i="1"/>
  <c r="C14541" i="1"/>
  <c r="C14633" i="1"/>
  <c r="C14542" i="1"/>
  <c r="C14634" i="1"/>
  <c r="C14635" i="1"/>
  <c r="C14714" i="1"/>
  <c r="C14715" i="1"/>
  <c r="C14861" i="1"/>
  <c r="C14862" i="1"/>
  <c r="C14863" i="1"/>
  <c r="C14716" i="1"/>
  <c r="C14864" i="1"/>
  <c r="C14717" i="1"/>
  <c r="C14636" i="1"/>
  <c r="C14718" i="1"/>
  <c r="C14448" i="1"/>
  <c r="C14543" i="1"/>
  <c r="C14637" i="1"/>
  <c r="C14544" i="1"/>
  <c r="C14449" i="1"/>
  <c r="C14450" i="1"/>
  <c r="C14360" i="1"/>
  <c r="C14451" i="1"/>
  <c r="C14452" i="1"/>
  <c r="C14453" i="1"/>
  <c r="C14361" i="1"/>
  <c r="C14454" i="1"/>
  <c r="C14455" i="1"/>
  <c r="C14456" i="1"/>
  <c r="C14362" i="1"/>
  <c r="C14244" i="1"/>
  <c r="C14245" i="1"/>
  <c r="C14363" i="1"/>
  <c r="C14364" i="1"/>
  <c r="C13912" i="1"/>
  <c r="C13983" i="1"/>
  <c r="C14365" i="1"/>
  <c r="C7659" i="1"/>
  <c r="C14057" i="1"/>
  <c r="C14246" i="1"/>
  <c r="C13845" i="1"/>
  <c r="C14149" i="1"/>
  <c r="C14150" i="1"/>
  <c r="C14058" i="1"/>
  <c r="C14059" i="1"/>
  <c r="C14060" i="1"/>
  <c r="C14061" i="1"/>
  <c r="C14151" i="1"/>
  <c r="C14152" i="1"/>
  <c r="C14153" i="1"/>
  <c r="C14154" i="1"/>
  <c r="C14247" i="1"/>
  <c r="C14366" i="1"/>
  <c r="C14248" i="1"/>
  <c r="C14249" i="1"/>
  <c r="C14062" i="1"/>
  <c r="C13984" i="1"/>
  <c r="C13985" i="1"/>
  <c r="C13986" i="1"/>
  <c r="C13987" i="1"/>
  <c r="C13988" i="1"/>
  <c r="C14063" i="1"/>
  <c r="C14064" i="1"/>
  <c r="C14065" i="1"/>
  <c r="C14066" i="1"/>
  <c r="C13913" i="1"/>
  <c r="C13914" i="1"/>
  <c r="C13915" i="1"/>
  <c r="C13916" i="1"/>
  <c r="C13846" i="1"/>
  <c r="C13989" i="1"/>
  <c r="C14067" i="1"/>
  <c r="C14068" i="1"/>
  <c r="C13990" i="1"/>
  <c r="C13991" i="1"/>
  <c r="C10647" i="1"/>
  <c r="C14069" i="1"/>
  <c r="C13992" i="1"/>
  <c r="C13847" i="1"/>
  <c r="C13848" i="1"/>
  <c r="C13917" i="1"/>
  <c r="C13849" i="1"/>
  <c r="C13918" i="1"/>
  <c r="C13919" i="1"/>
  <c r="C13890" i="1"/>
  <c r="C13891" i="1"/>
  <c r="C13850" i="1"/>
  <c r="C13851" i="1"/>
  <c r="C13993" i="1"/>
  <c r="C13994" i="1"/>
  <c r="C13920" i="1"/>
  <c r="C13852" i="1"/>
  <c r="C13803" i="1"/>
  <c r="C13804" i="1"/>
  <c r="C13805" i="1"/>
  <c r="C13853" i="1"/>
  <c r="C13854" i="1"/>
  <c r="C13855" i="1"/>
  <c r="C13750" i="1"/>
  <c r="C13751" i="1"/>
  <c r="C13752" i="1"/>
  <c r="C13610" i="1"/>
  <c r="C13753" i="1"/>
  <c r="C13673" i="1"/>
  <c r="C13706" i="1"/>
  <c r="C13674" i="1"/>
  <c r="C13707" i="1"/>
  <c r="C13754" i="1"/>
  <c r="C13708" i="1"/>
  <c r="C13709" i="1"/>
  <c r="C13611" i="1"/>
  <c r="C13675" i="1"/>
  <c r="C13612" i="1"/>
  <c r="C13676" i="1"/>
  <c r="C13544" i="1"/>
  <c r="C13545" i="1"/>
  <c r="C13546" i="1"/>
  <c r="C13547" i="1"/>
  <c r="C13548" i="1"/>
  <c r="C13477" i="1"/>
  <c r="C13710" i="1"/>
  <c r="C13711" i="1"/>
  <c r="C13677" i="1"/>
  <c r="C13678" i="1"/>
  <c r="C13679" i="1"/>
  <c r="C13613" i="1"/>
  <c r="C13680" i="1"/>
  <c r="C13503" i="1"/>
  <c r="C13549" i="1"/>
  <c r="C13504" i="1"/>
  <c r="C13329" i="1"/>
  <c r="C13422" i="1"/>
  <c r="C13423" i="1"/>
  <c r="C13424" i="1"/>
  <c r="C13425" i="1"/>
  <c r="C13426" i="1"/>
  <c r="C13427" i="1"/>
  <c r="C13428" i="1"/>
  <c r="C13429" i="1"/>
  <c r="C13430" i="1"/>
  <c r="C13431" i="1"/>
  <c r="C13478" i="1"/>
  <c r="C13479" i="1"/>
  <c r="C13480" i="1"/>
  <c r="C13432" i="1"/>
  <c r="C13433" i="1"/>
  <c r="C13434" i="1"/>
  <c r="C13435" i="1"/>
  <c r="C13436" i="1"/>
  <c r="C13437" i="1"/>
  <c r="C13386" i="1"/>
  <c r="C13387" i="1"/>
  <c r="C13388" i="1"/>
  <c r="C13389" i="1"/>
  <c r="C13390" i="1"/>
  <c r="C13391" i="1"/>
  <c r="C13438" i="1"/>
  <c r="C13439" i="1"/>
  <c r="C13440" i="1"/>
  <c r="C13392" i="1"/>
  <c r="C13393" i="1"/>
  <c r="C13394" i="1"/>
  <c r="C13395" i="1"/>
  <c r="C13396" i="1"/>
  <c r="C13397" i="1"/>
  <c r="C13441" i="1"/>
  <c r="C13442" i="1"/>
  <c r="C13443" i="1"/>
  <c r="C13398" i="1"/>
  <c r="C13444" i="1"/>
  <c r="C13481" i="1"/>
  <c r="C13445" i="1"/>
  <c r="C13446" i="1"/>
  <c r="C13330" i="1"/>
  <c r="C13331" i="1"/>
  <c r="C13399" i="1"/>
  <c r="C13332" i="1"/>
  <c r="C13281" i="1"/>
  <c r="C13400" i="1"/>
  <c r="C13333" i="1"/>
  <c r="C13282" i="1"/>
  <c r="C13283" i="1"/>
  <c r="C13284" i="1"/>
  <c r="C13285" i="1"/>
  <c r="C13286" i="1"/>
  <c r="C13334" i="1"/>
  <c r="C13287" i="1"/>
  <c r="C13288" i="1"/>
  <c r="C13289" i="1"/>
  <c r="C13335" i="1"/>
  <c r="C13336" i="1"/>
  <c r="C13337" i="1"/>
  <c r="C13338" i="1"/>
  <c r="C13339" i="1"/>
  <c r="C13340" i="1"/>
  <c r="C13341" i="1"/>
  <c r="C13342" i="1"/>
  <c r="C13343" i="1"/>
  <c r="C12932" i="1"/>
  <c r="C13239" i="1"/>
  <c r="C13225" i="1"/>
  <c r="C13226" i="1"/>
  <c r="C13184" i="1"/>
  <c r="C13240" i="1"/>
  <c r="C13241" i="1"/>
  <c r="C13344" i="1"/>
  <c r="C9293" i="1"/>
  <c r="C12338" i="1"/>
  <c r="C12339" i="1"/>
  <c r="C12340" i="1"/>
  <c r="C12450" i="1"/>
  <c r="C12451" i="1"/>
  <c r="C12572" i="1"/>
  <c r="C12573" i="1"/>
  <c r="C12711" i="1"/>
  <c r="C12712" i="1"/>
  <c r="C12794" i="1"/>
  <c r="C12795" i="1"/>
  <c r="C12846" i="1"/>
  <c r="C12847" i="1"/>
  <c r="C13050" i="1"/>
  <c r="C13185" i="1"/>
  <c r="C13186" i="1"/>
  <c r="C13161" i="1"/>
  <c r="C13162" i="1"/>
  <c r="C13187" i="1"/>
  <c r="C12884" i="1"/>
  <c r="C12885" i="1"/>
  <c r="C12341" i="1"/>
  <c r="C13051" i="1"/>
  <c r="C13052" i="1"/>
  <c r="C13053" i="1"/>
  <c r="C12974" i="1"/>
  <c r="C12975" i="1"/>
  <c r="C12976" i="1"/>
  <c r="C12977" i="1"/>
  <c r="C12978" i="1"/>
  <c r="C12979" i="1"/>
  <c r="C12980" i="1"/>
  <c r="C12981" i="1"/>
  <c r="C13054" i="1"/>
  <c r="C13055" i="1"/>
  <c r="C13056" i="1"/>
  <c r="C13057" i="1"/>
  <c r="C13058" i="1"/>
  <c r="C13059" i="1"/>
  <c r="C13060" i="1"/>
  <c r="C13061" i="1"/>
  <c r="C13134" i="1"/>
  <c r="C13135" i="1"/>
  <c r="C13136" i="1"/>
  <c r="C13137" i="1"/>
  <c r="C13138" i="1"/>
  <c r="C13139" i="1"/>
  <c r="C13140" i="1"/>
  <c r="C13141" i="1"/>
  <c r="C13062" i="1"/>
  <c r="C12954" i="1"/>
  <c r="C12955" i="1"/>
  <c r="C12933" i="1"/>
  <c r="C12934" i="1"/>
  <c r="C12935" i="1"/>
  <c r="C12936" i="1"/>
  <c r="C12921" i="1"/>
  <c r="C12922" i="1"/>
  <c r="C12923" i="1"/>
  <c r="C12937" i="1"/>
  <c r="C12452" i="1"/>
  <c r="C12848" i="1"/>
  <c r="C12886" i="1"/>
  <c r="C12904" i="1"/>
  <c r="C12887" i="1"/>
  <c r="C12888" i="1"/>
  <c r="C12889" i="1"/>
  <c r="C12890" i="1"/>
  <c r="C12891" i="1"/>
  <c r="C11366" i="1"/>
  <c r="C12849" i="1"/>
  <c r="C12850" i="1"/>
  <c r="C12851" i="1"/>
  <c r="C12852" i="1"/>
  <c r="C12853" i="1"/>
  <c r="C12796" i="1"/>
  <c r="C12797" i="1"/>
  <c r="C12798" i="1"/>
  <c r="C12799" i="1"/>
  <c r="C12800" i="1"/>
  <c r="C12801" i="1"/>
  <c r="C12713" i="1"/>
  <c r="C12714" i="1"/>
  <c r="C12715" i="1"/>
  <c r="C12716" i="1"/>
  <c r="C12717" i="1"/>
  <c r="C12718" i="1"/>
  <c r="C12854" i="1"/>
  <c r="C12855" i="1"/>
  <c r="C12856" i="1"/>
  <c r="C12857" i="1"/>
  <c r="C12858" i="1"/>
  <c r="C12859" i="1"/>
  <c r="C12860" i="1"/>
  <c r="C12861" i="1"/>
  <c r="C12862" i="1"/>
  <c r="C12802" i="1"/>
  <c r="C12803" i="1"/>
  <c r="C12804" i="1"/>
  <c r="C12805" i="1"/>
  <c r="C12806" i="1"/>
  <c r="C12807" i="1"/>
  <c r="C12719" i="1"/>
  <c r="C12720" i="1"/>
  <c r="C12721" i="1"/>
  <c r="C12722" i="1"/>
  <c r="C12723" i="1"/>
  <c r="C12724" i="1"/>
  <c r="C12808" i="1"/>
  <c r="C12725" i="1"/>
  <c r="C12809" i="1"/>
  <c r="C12810" i="1"/>
  <c r="C12726" i="1"/>
  <c r="C12863" i="1"/>
  <c r="C12864" i="1"/>
  <c r="C12865" i="1"/>
  <c r="C12866" i="1"/>
  <c r="C12811" i="1"/>
  <c r="C12812" i="1"/>
  <c r="C12813" i="1"/>
  <c r="C12727" i="1"/>
  <c r="C12728" i="1"/>
  <c r="C12574" i="1"/>
  <c r="C12575" i="1"/>
  <c r="C12729" i="1"/>
  <c r="C12814" i="1"/>
  <c r="C12815" i="1"/>
  <c r="C7962" i="1"/>
  <c r="C7963" i="1"/>
  <c r="C7964" i="1"/>
  <c r="C12342" i="1"/>
  <c r="C12453" i="1"/>
  <c r="C7965" i="1"/>
  <c r="C7966" i="1"/>
  <c r="C7917" i="1"/>
  <c r="C7967" i="1"/>
  <c r="C7918" i="1"/>
  <c r="C7919" i="1"/>
  <c r="C7920" i="1"/>
  <c r="C7968" i="1"/>
  <c r="C7969" i="1"/>
  <c r="C7970" i="1"/>
  <c r="C7995" i="1"/>
  <c r="C7996" i="1"/>
  <c r="C7997" i="1"/>
  <c r="C7875" i="1"/>
  <c r="C7876" i="1"/>
  <c r="C7877" i="1"/>
  <c r="C7998" i="1"/>
  <c r="C7878" i="1"/>
  <c r="C7999" i="1"/>
  <c r="C8000" i="1"/>
  <c r="C8001" i="1"/>
  <c r="C8002" i="1"/>
  <c r="C7971" i="1"/>
  <c r="C7879" i="1"/>
  <c r="C7713" i="1"/>
  <c r="C7816" i="1"/>
  <c r="C7972" i="1"/>
  <c r="C7921" i="1"/>
  <c r="C7817" i="1"/>
  <c r="C7880" i="1"/>
  <c r="C7818" i="1"/>
  <c r="C7819" i="1"/>
  <c r="C7881" i="1"/>
  <c r="C7882" i="1"/>
  <c r="C7820" i="1"/>
  <c r="C7883" i="1"/>
  <c r="C7884" i="1"/>
  <c r="C7885" i="1"/>
  <c r="C7886" i="1"/>
  <c r="C7887" i="1"/>
  <c r="C7888" i="1"/>
  <c r="C7821" i="1"/>
  <c r="C7772" i="1"/>
  <c r="C7822" i="1"/>
  <c r="C7714" i="1"/>
  <c r="C7715" i="1"/>
  <c r="C7716" i="1"/>
  <c r="C7546" i="1"/>
  <c r="C7660" i="1"/>
  <c r="C7547" i="1"/>
  <c r="C7548" i="1"/>
  <c r="C7468" i="1"/>
  <c r="C7469" i="1"/>
  <c r="C7470" i="1"/>
  <c r="C7661" i="1"/>
  <c r="C7662" i="1"/>
  <c r="C7549" i="1"/>
  <c r="C7550" i="1"/>
  <c r="C7471" i="1"/>
  <c r="C7551" i="1"/>
  <c r="C7552" i="1"/>
  <c r="C7553" i="1"/>
  <c r="C7554" i="1"/>
  <c r="C7472" i="1"/>
  <c r="C7663" i="1"/>
  <c r="C7664" i="1"/>
  <c r="C7665" i="1"/>
  <c r="C7666" i="1"/>
  <c r="C7667" i="1"/>
  <c r="C7473" i="1"/>
  <c r="C7474" i="1"/>
  <c r="C7475" i="1"/>
  <c r="C7476" i="1"/>
  <c r="C7477" i="1"/>
  <c r="C7555" i="1"/>
  <c r="C7556" i="1"/>
  <c r="C7557" i="1"/>
  <c r="C7558" i="1"/>
  <c r="C7559" i="1"/>
  <c r="C7560" i="1"/>
  <c r="C7561" i="1"/>
  <c r="C7668" i="1"/>
  <c r="C7478" i="1"/>
  <c r="C7479" i="1"/>
  <c r="C7407" i="1"/>
  <c r="C7137" i="1"/>
  <c r="C7480" i="1"/>
  <c r="C7408" i="1"/>
  <c r="C7350" i="1"/>
  <c r="C7481" i="1"/>
  <c r="C7482" i="1"/>
  <c r="C7351" i="1"/>
  <c r="C7352" i="1"/>
  <c r="C7353" i="1"/>
  <c r="C7354" i="1"/>
  <c r="C7207" i="1"/>
  <c r="C7208" i="1"/>
  <c r="C7355" i="1"/>
  <c r="C7138" i="1"/>
  <c r="C7209" i="1"/>
  <c r="C7287" i="1"/>
  <c r="C7288" i="1"/>
  <c r="C7139" i="1"/>
  <c r="C7065" i="1"/>
  <c r="C7210" i="1"/>
  <c r="C7140" i="1"/>
  <c r="C7141" i="1"/>
  <c r="C7142" i="1"/>
  <c r="C7066" i="1"/>
  <c r="C7067" i="1"/>
  <c r="C7068" i="1"/>
  <c r="C7211" i="1"/>
  <c r="C7143" i="1"/>
  <c r="C7144" i="1"/>
  <c r="C7145" i="1"/>
  <c r="C7146" i="1"/>
  <c r="C6935" i="1"/>
  <c r="C6993" i="1"/>
  <c r="C6994" i="1"/>
  <c r="C6995" i="1"/>
  <c r="C6936" i="1"/>
  <c r="C6937" i="1"/>
  <c r="C6938" i="1"/>
  <c r="C7069" i="1"/>
  <c r="C7070" i="1"/>
  <c r="C7071" i="1"/>
  <c r="C6996" i="1"/>
  <c r="C6997" i="1"/>
  <c r="C7072" i="1"/>
  <c r="C7073" i="1"/>
  <c r="C6998" i="1"/>
  <c r="C6999" i="1"/>
  <c r="C7074" i="1"/>
  <c r="C7000" i="1"/>
  <c r="C6939" i="1"/>
  <c r="C6940" i="1"/>
  <c r="C7001" i="1"/>
  <c r="C6941" i="1"/>
  <c r="C7075" i="1"/>
  <c r="C7002" i="1"/>
  <c r="C7003" i="1"/>
  <c r="C6874" i="1"/>
  <c r="C6942" i="1"/>
  <c r="C6943" i="1"/>
  <c r="C6944" i="1"/>
  <c r="C6945" i="1"/>
  <c r="C7004" i="1"/>
  <c r="C7005" i="1"/>
  <c r="C7006" i="1"/>
  <c r="C7007" i="1"/>
  <c r="C7008" i="1"/>
  <c r="C7009" i="1"/>
  <c r="C7010" i="1"/>
  <c r="C7011" i="1"/>
  <c r="C6946" i="1"/>
  <c r="C7012" i="1"/>
  <c r="C7013" i="1"/>
  <c r="C6947" i="1"/>
  <c r="C6948" i="1"/>
  <c r="C6949" i="1"/>
  <c r="C6875" i="1"/>
  <c r="C6876" i="1"/>
  <c r="C6877" i="1"/>
  <c r="C7014" i="1"/>
  <c r="C7015" i="1"/>
  <c r="C7016" i="1"/>
  <c r="C6878" i="1"/>
  <c r="C6757" i="1"/>
  <c r="C6879" i="1"/>
  <c r="C6880" i="1"/>
  <c r="C6881" i="1"/>
  <c r="C6624" i="1"/>
  <c r="C6625" i="1"/>
  <c r="C6680" i="1"/>
  <c r="C6681" i="1"/>
  <c r="C6882" i="1"/>
  <c r="C6883" i="1"/>
  <c r="C6826" i="1"/>
  <c r="C6884" i="1"/>
  <c r="C6827" i="1"/>
  <c r="C6885" i="1"/>
  <c r="C6828" i="1"/>
  <c r="C6886" i="1"/>
  <c r="C6829" i="1"/>
  <c r="C6830" i="1"/>
  <c r="C6831" i="1"/>
  <c r="C6682" i="1"/>
  <c r="C6683" i="1"/>
  <c r="C6548" i="1"/>
  <c r="C6549" i="1"/>
  <c r="C6550" i="1"/>
  <c r="C6429" i="1"/>
  <c r="C6551" i="1"/>
  <c r="C6552" i="1"/>
  <c r="C6430" i="1"/>
  <c r="C6342" i="1"/>
  <c r="C6553" i="1"/>
  <c r="C6343" i="1"/>
  <c r="C6554" i="1"/>
  <c r="C6555" i="1"/>
  <c r="C6256" i="1"/>
  <c r="C6556" i="1"/>
  <c r="C6431" i="1"/>
  <c r="C6432" i="1"/>
  <c r="C6433" i="1"/>
  <c r="C6344" i="1"/>
  <c r="C6257" i="1"/>
  <c r="C6557" i="1"/>
  <c r="C6434" i="1"/>
  <c r="C6435" i="1"/>
  <c r="C6436" i="1"/>
  <c r="C6437" i="1"/>
  <c r="C6438" i="1"/>
  <c r="C6258" i="1"/>
  <c r="C5120" i="1"/>
  <c r="C5121" i="1"/>
  <c r="C5122" i="1"/>
  <c r="C6345" i="1"/>
  <c r="C6346" i="1"/>
  <c r="C6259" i="1"/>
  <c r="C6260" i="1"/>
  <c r="C6347" i="1"/>
  <c r="C6182" i="1"/>
  <c r="C6115" i="1"/>
  <c r="C6183" i="1"/>
  <c r="C6184" i="1"/>
  <c r="C6185" i="1"/>
  <c r="C6116" i="1"/>
  <c r="C6051" i="1"/>
  <c r="C6052" i="1"/>
  <c r="C6117" i="1"/>
  <c r="C6053" i="1"/>
  <c r="C5972" i="1"/>
  <c r="C6054" i="1"/>
  <c r="C5833" i="1"/>
  <c r="C6055" i="1"/>
  <c r="C6056" i="1"/>
  <c r="C5973" i="1"/>
  <c r="C5910" i="1"/>
  <c r="C5974" i="1"/>
  <c r="C5975" i="1"/>
  <c r="C5976" i="1"/>
  <c r="C5911" i="1"/>
  <c r="C5744" i="1"/>
  <c r="C5834" i="1"/>
  <c r="C5835" i="1"/>
  <c r="C5836" i="1"/>
  <c r="C5530" i="1"/>
  <c r="C5912" i="1"/>
  <c r="C5977" i="1"/>
  <c r="C5837" i="1"/>
  <c r="C5838" i="1"/>
  <c r="C5913" i="1"/>
  <c r="C5472" i="1"/>
  <c r="C5531" i="1"/>
  <c r="C5532" i="1"/>
  <c r="C5473" i="1"/>
  <c r="C5474" i="1"/>
  <c r="C5533" i="1"/>
  <c r="C5534" i="1"/>
  <c r="C5535" i="1"/>
  <c r="C5536" i="1"/>
  <c r="C5623" i="1"/>
  <c r="C5475" i="1"/>
  <c r="C5476" i="1"/>
  <c r="C5477" i="1"/>
  <c r="C5404" i="1"/>
  <c r="C5405" i="1"/>
  <c r="C5359" i="1"/>
  <c r="C5478" i="1"/>
  <c r="C5360" i="1"/>
  <c r="C5302" i="1"/>
  <c r="C5303" i="1"/>
  <c r="C5304" i="1"/>
  <c r="C5305" i="1"/>
  <c r="C5306" i="1"/>
  <c r="C5307" i="1"/>
  <c r="C5361" i="1"/>
  <c r="C5406" i="1"/>
  <c r="C5407" i="1"/>
  <c r="C5408" i="1"/>
  <c r="C5308" i="1"/>
  <c r="C5232" i="1"/>
  <c r="C5233" i="1"/>
  <c r="C5409" i="1"/>
  <c r="C4994" i="1"/>
  <c r="C5123" i="1"/>
  <c r="C5124" i="1"/>
  <c r="C4956" i="1"/>
  <c r="C5125" i="1"/>
  <c r="C5126" i="1"/>
  <c r="C5127" i="1"/>
  <c r="C5128" i="1"/>
  <c r="C5072" i="1"/>
  <c r="C5073" i="1"/>
  <c r="C5074" i="1"/>
  <c r="C5075" i="1"/>
  <c r="C5076" i="1"/>
  <c r="C5077" i="1"/>
  <c r="C5171" i="1"/>
  <c r="C5129" i="1"/>
  <c r="C5130" i="1"/>
  <c r="C5078" i="1"/>
  <c r="C5079" i="1"/>
  <c r="C5131" i="1"/>
  <c r="C5132" i="1"/>
  <c r="C5080" i="1"/>
  <c r="C5081" i="1"/>
  <c r="C5133" i="1"/>
  <c r="C5134" i="1"/>
  <c r="C4995" i="1"/>
  <c r="C4996" i="1"/>
  <c r="C4997" i="1"/>
  <c r="C4998" i="1"/>
  <c r="C4909" i="1"/>
  <c r="C4910" i="1"/>
  <c r="C4911" i="1"/>
  <c r="C4912" i="1"/>
  <c r="C4913" i="1"/>
  <c r="C4914" i="1"/>
  <c r="C4999" i="1"/>
  <c r="C5000" i="1"/>
  <c r="C5001" i="1"/>
  <c r="C5002" i="1"/>
  <c r="C5003" i="1"/>
  <c r="C5004" i="1"/>
  <c r="C4957" i="1"/>
  <c r="C4958" i="1"/>
  <c r="C4959" i="1"/>
  <c r="C5135" i="1"/>
  <c r="C5234" i="1"/>
  <c r="C5136" i="1"/>
  <c r="C5137" i="1"/>
  <c r="C5082" i="1"/>
  <c r="C4915" i="1"/>
  <c r="C4377" i="1"/>
  <c r="C4792" i="1"/>
  <c r="C4793" i="1"/>
  <c r="C4794" i="1"/>
  <c r="C4795" i="1"/>
  <c r="C4856" i="1"/>
  <c r="C4857" i="1"/>
  <c r="C4796" i="1"/>
  <c r="C4797" i="1"/>
  <c r="C4760" i="1"/>
  <c r="C4051" i="1"/>
  <c r="C3798" i="1"/>
  <c r="C4700" i="1"/>
  <c r="C4701" i="1"/>
  <c r="C4702" i="1"/>
  <c r="C4665" i="1"/>
  <c r="C4666" i="1"/>
  <c r="C4667" i="1"/>
  <c r="C4728" i="1"/>
  <c r="C4703" i="1"/>
  <c r="C4704" i="1"/>
  <c r="C4633" i="1"/>
  <c r="C4606" i="1"/>
  <c r="C4607" i="1"/>
  <c r="C4608" i="1"/>
  <c r="C4609" i="1"/>
  <c r="C4610" i="1"/>
  <c r="C4611" i="1"/>
  <c r="C4729" i="1"/>
  <c r="C4730" i="1"/>
  <c r="C4731" i="1"/>
  <c r="C4580" i="1"/>
  <c r="C4581" i="1"/>
  <c r="C4512" i="1"/>
  <c r="C4005" i="1"/>
  <c r="C4396" i="1"/>
  <c r="C4397" i="1"/>
  <c r="C4469" i="1"/>
  <c r="C4470" i="1"/>
  <c r="C4398" i="1"/>
  <c r="C4399" i="1"/>
  <c r="C4471" i="1"/>
  <c r="C4472" i="1"/>
  <c r="C4340" i="1"/>
  <c r="C4400" i="1"/>
  <c r="C4401" i="1"/>
  <c r="C4402" i="1"/>
  <c r="C4341" i="1"/>
  <c r="C4342" i="1"/>
  <c r="C4343" i="1"/>
  <c r="C4344" i="1"/>
  <c r="C4345" i="1"/>
  <c r="C4204" i="1"/>
  <c r="C4205" i="1"/>
  <c r="C4346" i="1"/>
  <c r="C4244" i="1"/>
  <c r="C4245" i="1"/>
  <c r="C4246" i="1"/>
  <c r="C4247" i="1"/>
  <c r="C4248" i="1"/>
  <c r="C4249" i="1"/>
  <c r="C4347" i="1"/>
  <c r="C4348" i="1"/>
  <c r="C4349" i="1"/>
  <c r="C4250" i="1"/>
  <c r="C4251" i="1"/>
  <c r="C4252" i="1"/>
  <c r="C4350" i="1"/>
  <c r="C4351" i="1"/>
  <c r="C4352" i="1"/>
  <c r="C4253" i="1"/>
  <c r="C4254" i="1"/>
  <c r="C4142" i="1"/>
  <c r="C4006" i="1"/>
  <c r="C4007" i="1"/>
  <c r="C4008" i="1"/>
  <c r="C4009" i="1"/>
  <c r="C4103" i="1"/>
  <c r="C4104" i="1"/>
  <c r="C4105" i="1"/>
  <c r="C4106" i="1"/>
  <c r="C4052" i="1"/>
  <c r="C4053" i="1"/>
  <c r="C4054" i="1"/>
  <c r="C4055" i="1"/>
  <c r="C3687" i="1"/>
  <c r="C4010" i="1"/>
  <c r="C4011" i="1"/>
  <c r="C4056" i="1"/>
  <c r="C4143" i="1"/>
  <c r="C4144" i="1"/>
  <c r="C4012" i="1"/>
  <c r="C4013" i="1"/>
  <c r="C4014" i="1"/>
  <c r="C3950" i="1"/>
  <c r="C3951" i="1"/>
  <c r="C3952" i="1"/>
  <c r="C4057" i="1"/>
  <c r="C4058" i="1"/>
  <c r="C4059" i="1"/>
  <c r="C4015" i="1"/>
  <c r="C4016" i="1"/>
  <c r="C4017" i="1"/>
  <c r="C3799" i="1"/>
  <c r="C3953" i="1"/>
  <c r="C4018" i="1"/>
  <c r="C3800" i="1"/>
  <c r="C3688" i="1"/>
  <c r="C3801" i="1"/>
  <c r="C3802" i="1"/>
  <c r="C3689" i="1"/>
  <c r="C3954" i="1"/>
  <c r="C3803" i="1"/>
  <c r="C3804" i="1"/>
  <c r="C3690" i="1"/>
  <c r="C3588" i="1"/>
  <c r="C3589" i="1"/>
  <c r="C3590" i="1"/>
  <c r="C3805" i="1"/>
  <c r="C3955" i="1"/>
  <c r="C3806" i="1"/>
  <c r="C3807" i="1"/>
  <c r="C3691" i="1"/>
  <c r="C3808" i="1"/>
  <c r="C3809" i="1"/>
  <c r="C3692" i="1"/>
  <c r="C3810" i="1"/>
  <c r="C3591" i="1"/>
  <c r="C3693" i="1"/>
  <c r="C3592" i="1"/>
  <c r="C3593" i="1"/>
  <c r="C3594" i="1"/>
  <c r="C3595" i="1"/>
  <c r="C3596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694" i="1"/>
  <c r="C3498" i="1"/>
  <c r="C3499" i="1"/>
  <c r="C3500" i="1"/>
  <c r="C3379" i="1"/>
  <c r="C3501" i="1"/>
  <c r="C3502" i="1"/>
  <c r="C3380" i="1"/>
  <c r="C3381" i="1"/>
  <c r="C3503" i="1"/>
  <c r="C3504" i="1"/>
  <c r="C3382" i="1"/>
  <c r="C3383" i="1"/>
  <c r="C3384" i="1"/>
  <c r="C3385" i="1"/>
  <c r="C3597" i="1"/>
  <c r="C3386" i="1"/>
  <c r="C3505" i="1"/>
  <c r="C3227" i="1"/>
  <c r="C2657" i="1"/>
  <c r="C3228" i="1"/>
  <c r="C3125" i="1"/>
  <c r="C3126" i="1"/>
  <c r="C3127" i="1"/>
  <c r="C3387" i="1"/>
  <c r="C3388" i="1"/>
  <c r="C3389" i="1"/>
  <c r="C3128" i="1"/>
  <c r="C3129" i="1"/>
  <c r="C3130" i="1"/>
  <c r="C3131" i="1"/>
  <c r="C3132" i="1"/>
  <c r="C3133" i="1"/>
  <c r="C3134" i="1"/>
  <c r="C3135" i="1"/>
  <c r="C3136" i="1"/>
  <c r="C3229" i="1"/>
  <c r="C3230" i="1"/>
  <c r="C3231" i="1"/>
  <c r="C3232" i="1"/>
  <c r="C3233" i="1"/>
  <c r="C3234" i="1"/>
  <c r="C3137" i="1"/>
  <c r="C3138" i="1"/>
  <c r="C3139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140" i="1"/>
  <c r="C3390" i="1"/>
  <c r="C3251" i="1"/>
  <c r="C3506" i="1"/>
  <c r="C3391" i="1"/>
  <c r="C3252" i="1"/>
  <c r="C3253" i="1"/>
  <c r="C3254" i="1"/>
  <c r="C3255" i="1"/>
  <c r="C3256" i="1"/>
  <c r="C3392" i="1"/>
  <c r="C3393" i="1"/>
  <c r="C3394" i="1"/>
  <c r="C3395" i="1"/>
  <c r="C3396" i="1"/>
  <c r="C3397" i="1"/>
  <c r="C3141" i="1"/>
  <c r="C3142" i="1"/>
  <c r="C3143" i="1"/>
  <c r="C3257" i="1"/>
  <c r="C3258" i="1"/>
  <c r="C3259" i="1"/>
  <c r="C3260" i="1"/>
  <c r="C3398" i="1"/>
  <c r="C3399" i="1"/>
  <c r="C3400" i="1"/>
  <c r="C3261" i="1"/>
  <c r="C3262" i="1"/>
  <c r="C3263" i="1"/>
  <c r="C3264" i="1"/>
  <c r="C3265" i="1"/>
  <c r="C3144" i="1"/>
  <c r="C3145" i="1"/>
  <c r="C3266" i="1"/>
  <c r="C3267" i="1"/>
  <c r="C3268" i="1"/>
  <c r="C3269" i="1"/>
  <c r="C3146" i="1"/>
  <c r="C3147" i="1"/>
  <c r="C3148" i="1"/>
  <c r="C3019" i="1"/>
  <c r="C3020" i="1"/>
  <c r="C3021" i="1"/>
  <c r="C2926" i="1"/>
  <c r="C2927" i="1"/>
  <c r="C3149" i="1"/>
  <c r="C3022" i="1"/>
  <c r="C3023" i="1"/>
  <c r="C2849" i="1"/>
  <c r="C2928" i="1"/>
  <c r="C2929" i="1"/>
  <c r="C3024" i="1"/>
  <c r="C3025" i="1"/>
  <c r="C3026" i="1"/>
  <c r="C2930" i="1"/>
  <c r="C2850" i="1"/>
  <c r="C2931" i="1"/>
  <c r="C2932" i="1"/>
  <c r="C3027" i="1"/>
  <c r="C3028" i="1"/>
  <c r="C3029" i="1"/>
  <c r="C2851" i="1"/>
  <c r="C2852" i="1"/>
  <c r="C2853" i="1"/>
  <c r="C3030" i="1"/>
  <c r="C3031" i="1"/>
  <c r="C3032" i="1"/>
  <c r="C2854" i="1"/>
  <c r="C2855" i="1"/>
  <c r="C2856" i="1"/>
  <c r="C2857" i="1"/>
  <c r="C2858" i="1"/>
  <c r="C2757" i="1"/>
  <c r="C2758" i="1"/>
  <c r="C2759" i="1"/>
  <c r="C2760" i="1"/>
  <c r="C2761" i="1"/>
  <c r="C2933" i="1"/>
  <c r="C2934" i="1"/>
  <c r="C2935" i="1"/>
  <c r="C2859" i="1"/>
  <c r="C2762" i="1"/>
  <c r="C2763" i="1"/>
  <c r="C2764" i="1"/>
  <c r="C2765" i="1"/>
  <c r="C2569" i="1"/>
  <c r="C2658" i="1"/>
  <c r="C2766" i="1"/>
  <c r="C2659" i="1"/>
  <c r="C2767" i="1"/>
  <c r="C2860" i="1"/>
  <c r="C2660" i="1"/>
  <c r="C2661" i="1"/>
  <c r="C2662" i="1"/>
  <c r="C2768" i="1"/>
  <c r="C2769" i="1"/>
  <c r="C2663" i="1"/>
  <c r="C2570" i="1"/>
  <c r="C2493" i="1"/>
  <c r="C2664" i="1"/>
  <c r="C2571" i="1"/>
  <c r="C2572" i="1"/>
  <c r="C2573" i="1"/>
  <c r="C2574" i="1"/>
  <c r="C2575" i="1"/>
  <c r="C2494" i="1"/>
  <c r="C2416" i="1"/>
  <c r="C2495" i="1"/>
  <c r="C2576" i="1"/>
  <c r="C2496" i="1"/>
  <c r="C2497" i="1"/>
  <c r="C2577" i="1"/>
  <c r="C2417" i="1"/>
  <c r="C2578" i="1"/>
  <c r="C2579" i="1"/>
  <c r="C2580" i="1"/>
  <c r="C2418" i="1"/>
  <c r="C2342" i="1"/>
  <c r="C2343" i="1"/>
  <c r="C2344" i="1"/>
  <c r="C2345" i="1"/>
  <c r="C2346" i="1"/>
  <c r="C2347" i="1"/>
  <c r="C2348" i="1"/>
  <c r="C2349" i="1"/>
  <c r="C2350" i="1"/>
  <c r="C2351" i="1"/>
  <c r="C2419" i="1"/>
  <c r="C2420" i="1"/>
  <c r="C2421" i="1"/>
  <c r="C2422" i="1"/>
  <c r="C2423" i="1"/>
  <c r="C2424" i="1"/>
  <c r="C2425" i="1"/>
  <c r="C2426" i="1"/>
  <c r="C2427" i="1"/>
  <c r="C2428" i="1"/>
  <c r="C2352" i="1"/>
  <c r="C2498" i="1"/>
  <c r="C2353" i="1"/>
  <c r="C2354" i="1"/>
  <c r="C2429" i="1"/>
  <c r="C2430" i="1"/>
  <c r="C2355" i="1"/>
  <c r="C2356" i="1"/>
  <c r="C2129" i="1"/>
  <c r="C2130" i="1"/>
  <c r="C2261" i="1"/>
  <c r="C2262" i="1"/>
  <c r="C2011" i="1"/>
  <c r="C2131" i="1"/>
  <c r="C1903" i="1"/>
  <c r="C2012" i="1"/>
  <c r="C2013" i="1"/>
  <c r="C1904" i="1"/>
  <c r="C2014" i="1"/>
  <c r="C2015" i="1"/>
  <c r="C1905" i="1"/>
  <c r="C1906" i="1"/>
  <c r="C1716" i="1"/>
  <c r="C1907" i="1"/>
  <c r="C1828" i="1"/>
  <c r="C12343" i="1"/>
  <c r="C1717" i="1"/>
  <c r="C1633" i="1"/>
  <c r="C1718" i="1"/>
  <c r="C1719" i="1"/>
  <c r="C1720" i="1"/>
  <c r="C1721" i="1"/>
  <c r="C1722" i="1"/>
  <c r="C1634" i="1"/>
  <c r="C1635" i="1"/>
  <c r="C1636" i="1"/>
  <c r="C1637" i="1"/>
  <c r="C1638" i="1"/>
  <c r="C1639" i="1"/>
  <c r="C1640" i="1"/>
  <c r="C1723" i="1"/>
  <c r="C1641" i="1"/>
  <c r="C1642" i="1"/>
  <c r="C1780" i="1"/>
  <c r="C1643" i="1"/>
  <c r="C1724" i="1"/>
  <c r="C1725" i="1"/>
  <c r="C1781" i="1"/>
  <c r="C1644" i="1"/>
  <c r="C1407" i="1"/>
  <c r="C1408" i="1"/>
  <c r="C1409" i="1"/>
  <c r="C1476" i="1"/>
  <c r="C1477" i="1"/>
  <c r="C1478" i="1"/>
  <c r="C1410" i="1"/>
  <c r="C1411" i="1"/>
  <c r="C1412" i="1"/>
  <c r="C1413" i="1"/>
  <c r="C1414" i="1"/>
  <c r="C1415" i="1"/>
  <c r="C1416" i="1"/>
  <c r="C1417" i="1"/>
  <c r="C1418" i="1"/>
  <c r="C1305" i="1"/>
  <c r="C1306" i="1"/>
  <c r="C1307" i="1"/>
  <c r="C1419" i="1"/>
  <c r="C1420" i="1"/>
  <c r="C1421" i="1"/>
  <c r="C1308" i="1"/>
  <c r="C1243" i="1"/>
  <c r="C1244" i="1"/>
  <c r="C1245" i="1"/>
  <c r="C1309" i="1"/>
  <c r="C1246" i="1"/>
  <c r="C1310" i="1"/>
  <c r="C1247" i="1"/>
  <c r="C1184" i="1"/>
  <c r="C1185" i="1"/>
  <c r="C1082" i="1"/>
  <c r="C1186" i="1"/>
  <c r="C1187" i="1"/>
  <c r="C744" i="1"/>
  <c r="C975" i="1"/>
  <c r="C976" i="1"/>
  <c r="C912" i="1"/>
  <c r="C913" i="1"/>
  <c r="C977" i="1"/>
  <c r="C828" i="1"/>
  <c r="C978" i="1"/>
  <c r="C914" i="1"/>
  <c r="C829" i="1"/>
  <c r="C915" i="1"/>
  <c r="C830" i="1"/>
  <c r="C641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1083" i="1"/>
  <c r="C1084" i="1"/>
  <c r="C745" i="1"/>
  <c r="C831" i="1"/>
  <c r="C709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516" i="1"/>
  <c r="C595" i="1"/>
  <c r="C787" i="1"/>
  <c r="C642" i="1"/>
  <c r="C710" i="1"/>
  <c r="C711" i="1"/>
  <c r="C643" i="1"/>
  <c r="C712" i="1"/>
  <c r="C713" i="1"/>
  <c r="C788" i="1"/>
  <c r="C789" i="1"/>
  <c r="C350" i="1"/>
  <c r="C380" i="1"/>
  <c r="C427" i="1"/>
  <c r="C428" i="1"/>
  <c r="C429" i="1"/>
  <c r="C351" i="1"/>
  <c r="C644" i="1"/>
  <c r="C596" i="1"/>
  <c r="C597" i="1"/>
  <c r="C645" i="1"/>
  <c r="C646" i="1"/>
  <c r="C517" i="1"/>
  <c r="C381" i="1"/>
  <c r="C352" i="1"/>
  <c r="C239" i="1"/>
  <c r="C282" i="1"/>
  <c r="C283" i="1"/>
  <c r="C312" i="1"/>
  <c r="C313" i="1"/>
  <c r="C353" i="1"/>
  <c r="C284" i="1"/>
  <c r="C285" i="1"/>
  <c r="C171" i="1"/>
  <c r="C240" i="1"/>
  <c r="C206" i="1"/>
  <c r="C207" i="1"/>
  <c r="C208" i="1"/>
  <c r="C172" i="1"/>
  <c r="C173" i="1"/>
  <c r="C174" i="1"/>
  <c r="C136" i="1"/>
  <c r="C137" i="1"/>
  <c r="C25" i="1"/>
  <c r="C99" i="1"/>
  <c r="C26" i="1"/>
  <c r="C27" i="1"/>
  <c r="C12239" i="1"/>
  <c r="C12296" i="1"/>
  <c r="C12297" i="1"/>
  <c r="C12454" i="1"/>
  <c r="C12455" i="1"/>
  <c r="C12456" i="1"/>
  <c r="C12240" i="1"/>
  <c r="C12272" i="1"/>
  <c r="C12273" i="1"/>
  <c r="C12181" i="1"/>
  <c r="C12182" i="1"/>
  <c r="C12241" i="1"/>
  <c r="C12114" i="1"/>
  <c r="C12183" i="1"/>
  <c r="C12115" i="1"/>
  <c r="C12116" i="1"/>
  <c r="C12184" i="1"/>
  <c r="C12052" i="1"/>
  <c r="C12053" i="1"/>
  <c r="C12117" i="1"/>
  <c r="C12002" i="1"/>
  <c r="C12054" i="1"/>
  <c r="C12003" i="1"/>
  <c r="C12118" i="1"/>
  <c r="C12119" i="1"/>
  <c r="C12055" i="1"/>
  <c r="C12004" i="1"/>
  <c r="C12298" i="1"/>
  <c r="C12344" i="1"/>
  <c r="C12242" i="1"/>
  <c r="C12120" i="1"/>
  <c r="C12121" i="1"/>
  <c r="C12185" i="1"/>
  <c r="C12186" i="1"/>
  <c r="C12187" i="1"/>
  <c r="C11839" i="1"/>
  <c r="C12005" i="1"/>
  <c r="C12006" i="1"/>
  <c r="C12007" i="1"/>
  <c r="C12008" i="1"/>
  <c r="C12009" i="1"/>
  <c r="C12010" i="1"/>
  <c r="C12056" i="1"/>
  <c r="C11933" i="1"/>
  <c r="C11840" i="1"/>
  <c r="C11287" i="1"/>
  <c r="C11773" i="1"/>
  <c r="C11717" i="1"/>
  <c r="C11774" i="1"/>
  <c r="C11841" i="1"/>
  <c r="C11842" i="1"/>
  <c r="C11718" i="1"/>
  <c r="C11843" i="1"/>
  <c r="C11844" i="1"/>
  <c r="C11775" i="1"/>
  <c r="C11776" i="1"/>
  <c r="C11719" i="1"/>
  <c r="C11720" i="1"/>
  <c r="C11721" i="1"/>
  <c r="C11722" i="1"/>
  <c r="C11777" i="1"/>
  <c r="C11778" i="1"/>
  <c r="C11779" i="1"/>
  <c r="C11780" i="1"/>
  <c r="C11552" i="1"/>
  <c r="C11626" i="1"/>
  <c r="C11627" i="1"/>
  <c r="C11553" i="1"/>
  <c r="C11554" i="1"/>
  <c r="C11628" i="1"/>
  <c r="C11629" i="1"/>
  <c r="C11723" i="1"/>
  <c r="C11630" i="1"/>
  <c r="C11631" i="1"/>
  <c r="C11632" i="1"/>
  <c r="C11633" i="1"/>
  <c r="C11634" i="1"/>
  <c r="C11635" i="1"/>
  <c r="C11636" i="1"/>
  <c r="C11637" i="1"/>
  <c r="C11724" i="1"/>
  <c r="C11781" i="1"/>
  <c r="C11638" i="1"/>
  <c r="C11367" i="1"/>
  <c r="C11466" i="1"/>
  <c r="C11555" i="1"/>
  <c r="C11639" i="1"/>
  <c r="C11640" i="1"/>
  <c r="C11368" i="1"/>
  <c r="C11467" i="1"/>
  <c r="C11468" i="1"/>
  <c r="C11556" i="1"/>
  <c r="C11641" i="1"/>
  <c r="C11469" i="1"/>
  <c r="C11288" i="1"/>
  <c r="C11289" i="1"/>
  <c r="C11369" i="1"/>
  <c r="C11370" i="1"/>
  <c r="C11371" i="1"/>
  <c r="C11470" i="1"/>
  <c r="C11372" i="1"/>
  <c r="C11290" i="1"/>
  <c r="C11291" i="1"/>
  <c r="C11292" i="1"/>
  <c r="C11373" i="1"/>
  <c r="C11374" i="1"/>
  <c r="C11375" i="1"/>
  <c r="C11293" i="1"/>
  <c r="C11471" i="1"/>
  <c r="C11376" i="1"/>
  <c r="C11642" i="1"/>
  <c r="C11643" i="1"/>
  <c r="C11557" i="1"/>
  <c r="C11472" i="1"/>
  <c r="C11377" i="1"/>
  <c r="C11294" i="1"/>
  <c r="C11165" i="1"/>
  <c r="C11238" i="1"/>
  <c r="C11239" i="1"/>
  <c r="C11378" i="1"/>
  <c r="C11098" i="1"/>
  <c r="C11379" i="1"/>
  <c r="C11380" i="1"/>
  <c r="C11381" i="1"/>
  <c r="C11382" i="1"/>
  <c r="C11383" i="1"/>
  <c r="C11295" i="1"/>
  <c r="C11166" i="1"/>
  <c r="C11240" i="1"/>
  <c r="C9156" i="1"/>
  <c r="C11167" i="1"/>
  <c r="C11168" i="1"/>
  <c r="C11169" i="1"/>
  <c r="C11296" i="1"/>
  <c r="C11297" i="1"/>
  <c r="C11298" i="1"/>
  <c r="C11241" i="1"/>
  <c r="C11242" i="1"/>
  <c r="C11243" i="1"/>
  <c r="C11170" i="1"/>
  <c r="C11171" i="1"/>
  <c r="C11172" i="1"/>
  <c r="C11173" i="1"/>
  <c r="C11099" i="1"/>
  <c r="C11244" i="1"/>
  <c r="C11038" i="1"/>
  <c r="C11245" i="1"/>
  <c r="C11246" i="1"/>
  <c r="C11174" i="1"/>
  <c r="C11100" i="1"/>
  <c r="C11101" i="1"/>
  <c r="C11102" i="1"/>
  <c r="C11175" i="1"/>
  <c r="C11039" i="1"/>
  <c r="C11103" i="1"/>
  <c r="C11104" i="1"/>
  <c r="C11105" i="1"/>
  <c r="C11106" i="1"/>
  <c r="C11247" i="1"/>
  <c r="C10825" i="1"/>
  <c r="C10826" i="1"/>
  <c r="C10827" i="1"/>
  <c r="C10746" i="1"/>
  <c r="C10648" i="1"/>
  <c r="C10649" i="1"/>
  <c r="C10650" i="1"/>
  <c r="C10651" i="1"/>
  <c r="C10652" i="1"/>
  <c r="C10653" i="1"/>
  <c r="C10060" i="1"/>
  <c r="C10061" i="1"/>
  <c r="C10062" i="1"/>
  <c r="C10063" i="1"/>
  <c r="C10064" i="1"/>
  <c r="C10065" i="1"/>
  <c r="C10207" i="1"/>
  <c r="C10208" i="1"/>
  <c r="C10209" i="1"/>
  <c r="C10210" i="1"/>
  <c r="C10211" i="1"/>
  <c r="C10212" i="1"/>
  <c r="C10547" i="1"/>
  <c r="C10548" i="1"/>
  <c r="C10549" i="1"/>
  <c r="C10550" i="1"/>
  <c r="C10551" i="1"/>
  <c r="C10552" i="1"/>
  <c r="C10384" i="1"/>
  <c r="C10385" i="1"/>
  <c r="C10386" i="1"/>
  <c r="C10387" i="1"/>
  <c r="C10388" i="1"/>
  <c r="C10389" i="1"/>
  <c r="C10467" i="1"/>
  <c r="C10468" i="1"/>
  <c r="C10469" i="1"/>
  <c r="C10470" i="1"/>
  <c r="C10471" i="1"/>
  <c r="C10472" i="1"/>
  <c r="C10313" i="1"/>
  <c r="C10314" i="1"/>
  <c r="C10315" i="1"/>
  <c r="C10316" i="1"/>
  <c r="C10317" i="1"/>
  <c r="C10318" i="1"/>
  <c r="C10390" i="1"/>
  <c r="C10902" i="1"/>
  <c r="C11040" i="1"/>
  <c r="C10828" i="1"/>
  <c r="C10829" i="1"/>
  <c r="C10830" i="1"/>
  <c r="C10831" i="1"/>
  <c r="C10832" i="1"/>
  <c r="C10833" i="1"/>
  <c r="C11041" i="1"/>
  <c r="C11042" i="1"/>
  <c r="C10903" i="1"/>
  <c r="C10747" i="1"/>
  <c r="C10473" i="1"/>
  <c r="C10748" i="1"/>
  <c r="C10749" i="1"/>
  <c r="C10750" i="1"/>
  <c r="C10751" i="1"/>
  <c r="C10752" i="1"/>
  <c r="C10834" i="1"/>
  <c r="C10753" i="1"/>
  <c r="C10654" i="1"/>
  <c r="C10655" i="1"/>
  <c r="C10754" i="1"/>
  <c r="C10656" i="1"/>
  <c r="C10553" i="1"/>
  <c r="C10474" i="1"/>
  <c r="C10391" i="1"/>
  <c r="C10319" i="1"/>
  <c r="C10066" i="1"/>
  <c r="C10213" i="1"/>
  <c r="C10475" i="1"/>
  <c r="C10320" i="1"/>
  <c r="C10214" i="1"/>
  <c r="C10215" i="1"/>
  <c r="C10392" i="1"/>
  <c r="C10393" i="1"/>
  <c r="C10216" i="1"/>
  <c r="C9773" i="1"/>
  <c r="C10217" i="1"/>
  <c r="C10218" i="1"/>
  <c r="C10219" i="1"/>
  <c r="C10220" i="1"/>
  <c r="C10221" i="1"/>
  <c r="C10067" i="1"/>
  <c r="C9890" i="1"/>
  <c r="C10222" i="1"/>
  <c r="C10223" i="1"/>
  <c r="C10068" i="1"/>
  <c r="C10224" i="1"/>
  <c r="C10321" i="1"/>
  <c r="C10322" i="1"/>
  <c r="C9774" i="1"/>
  <c r="C9775" i="1"/>
  <c r="C9776" i="1"/>
  <c r="C9777" i="1"/>
  <c r="C9778" i="1"/>
  <c r="C9779" i="1"/>
  <c r="C10069" i="1"/>
  <c r="C9780" i="1"/>
  <c r="C9891" i="1"/>
  <c r="C9781" i="1"/>
  <c r="C9668" i="1"/>
  <c r="C9669" i="1"/>
  <c r="C9670" i="1"/>
  <c r="C9671" i="1"/>
  <c r="C9672" i="1"/>
  <c r="C9673" i="1"/>
  <c r="C9674" i="1"/>
  <c r="C9675" i="1"/>
  <c r="C9676" i="1"/>
  <c r="C9782" i="1"/>
  <c r="C9783" i="1"/>
  <c r="C9372" i="1"/>
  <c r="C9373" i="1"/>
  <c r="C9374" i="1"/>
  <c r="C9567" i="1"/>
  <c r="C9456" i="1"/>
  <c r="C9568" i="1"/>
  <c r="C9569" i="1"/>
  <c r="C9784" i="1"/>
  <c r="C9785" i="1"/>
  <c r="C9786" i="1"/>
  <c r="C9787" i="1"/>
  <c r="C9788" i="1"/>
  <c r="C9789" i="1"/>
  <c r="C9790" i="1"/>
  <c r="C9892" i="1"/>
  <c r="C9893" i="1"/>
  <c r="C9894" i="1"/>
  <c r="C9895" i="1"/>
  <c r="C9896" i="1"/>
  <c r="C9897" i="1"/>
  <c r="C9898" i="1"/>
  <c r="C9899" i="1"/>
  <c r="C9900" i="1"/>
  <c r="C9791" i="1"/>
  <c r="C9792" i="1"/>
  <c r="C9793" i="1"/>
  <c r="C9677" i="1"/>
  <c r="C9678" i="1"/>
  <c r="C9794" i="1"/>
  <c r="C9679" i="1"/>
  <c r="C9795" i="1"/>
  <c r="C9680" i="1"/>
  <c r="C9570" i="1"/>
  <c r="C9571" i="1"/>
  <c r="C9457" i="1"/>
  <c r="C9375" i="1"/>
  <c r="C9458" i="1"/>
  <c r="C9459" i="1"/>
  <c r="C9460" i="1"/>
  <c r="C9681" i="1"/>
  <c r="C9376" i="1"/>
  <c r="C9377" i="1"/>
  <c r="C9378" i="1"/>
  <c r="C9461" i="1"/>
  <c r="C9572" i="1"/>
  <c r="C9294" i="1"/>
  <c r="C9209" i="1"/>
  <c r="C9295" i="1"/>
  <c r="C9210" i="1"/>
  <c r="C9296" i="1"/>
  <c r="C9297" i="1"/>
  <c r="C9298" i="1"/>
  <c r="C9299" i="1"/>
  <c r="C9300" i="1"/>
  <c r="C9211" i="1"/>
  <c r="C9301" i="1"/>
  <c r="C9302" i="1"/>
  <c r="C9157" i="1"/>
  <c r="C9212" i="1"/>
  <c r="C9303" i="1"/>
  <c r="C9158" i="1"/>
  <c r="C9213" i="1"/>
  <c r="C9304" i="1"/>
  <c r="C9305" i="1"/>
  <c r="C9306" i="1"/>
  <c r="C9307" i="1"/>
  <c r="C9214" i="1"/>
  <c r="C9215" i="1"/>
  <c r="C8864" i="1"/>
  <c r="C9066" i="1"/>
  <c r="C9111" i="1"/>
  <c r="C9112" i="1"/>
  <c r="C9113" i="1"/>
  <c r="C9114" i="1"/>
  <c r="C9115" i="1"/>
  <c r="C9116" i="1"/>
  <c r="C9117" i="1"/>
  <c r="C8945" i="1"/>
  <c r="C8946" i="1"/>
  <c r="C8906" i="1"/>
  <c r="C8907" i="1"/>
  <c r="C8908" i="1"/>
  <c r="C8947" i="1"/>
  <c r="C8909" i="1"/>
  <c r="C8839" i="1"/>
  <c r="C8840" i="1"/>
  <c r="C8910" i="1"/>
  <c r="C8865" i="1"/>
  <c r="C8866" i="1"/>
  <c r="C8867" i="1"/>
  <c r="C8841" i="1"/>
  <c r="C8842" i="1"/>
  <c r="C8489" i="1"/>
  <c r="C8793" i="1"/>
  <c r="C8731" i="1"/>
  <c r="C8732" i="1"/>
  <c r="C8733" i="1"/>
  <c r="C8794" i="1"/>
  <c r="C8734" i="1"/>
  <c r="C8656" i="1"/>
  <c r="C8562" i="1"/>
  <c r="C8609" i="1"/>
  <c r="C8563" i="1"/>
  <c r="C8657" i="1"/>
  <c r="C8610" i="1"/>
  <c r="C8530" i="1"/>
  <c r="C8531" i="1"/>
  <c r="C8532" i="1"/>
  <c r="C8490" i="1"/>
  <c r="C8491" i="1"/>
  <c r="C8393" i="1"/>
  <c r="C8333" i="1"/>
  <c r="C8334" i="1"/>
  <c r="C8394" i="1"/>
  <c r="C8395" i="1"/>
  <c r="C8453" i="1"/>
  <c r="C8454" i="1"/>
  <c r="C8396" i="1"/>
  <c r="C8397" i="1"/>
  <c r="C8398" i="1"/>
  <c r="C8399" i="1"/>
  <c r="C8533" i="1"/>
  <c r="C8534" i="1"/>
  <c r="C8535" i="1"/>
  <c r="C8455" i="1"/>
  <c r="C8400" i="1"/>
  <c r="C8536" i="1"/>
  <c r="C8492" i="1"/>
  <c r="C8493" i="1"/>
  <c r="C8494" i="1"/>
  <c r="C8401" i="1"/>
  <c r="C8402" i="1"/>
  <c r="C8403" i="1"/>
  <c r="C8264" i="1"/>
  <c r="C8265" i="1"/>
  <c r="C8266" i="1"/>
  <c r="C8267" i="1"/>
  <c r="C8232" i="1"/>
  <c r="C8268" i="1"/>
  <c r="C8269" i="1"/>
  <c r="C8233" i="1"/>
  <c r="C8072" i="1"/>
  <c r="C8234" i="1"/>
  <c r="C8235" i="1"/>
  <c r="C8145" i="1"/>
  <c r="C8146" i="1"/>
  <c r="C8205" i="1"/>
  <c r="C820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073" i="1"/>
  <c r="C8003" i="1"/>
  <c r="C8004" i="1"/>
  <c r="C8074" i="1"/>
  <c r="C8005" i="1"/>
  <c r="C8006" i="1"/>
  <c r="C8075" i="1"/>
  <c r="C8076" i="1"/>
  <c r="C15064" i="1"/>
  <c r="C15123" i="1"/>
  <c r="C15190" i="1"/>
  <c r="C15191" i="1"/>
  <c r="C15192" i="1"/>
  <c r="C15250" i="1"/>
  <c r="C15251" i="1"/>
  <c r="C15302" i="1"/>
  <c r="C15303" i="1"/>
  <c r="C15354" i="1"/>
  <c r="C15416" i="1"/>
  <c r="C15534" i="1"/>
  <c r="C15719" i="1"/>
  <c r="C15854" i="1"/>
  <c r="C15065" i="1"/>
  <c r="C15066" i="1"/>
  <c r="C15124" i="1"/>
  <c r="C15855" i="1"/>
  <c r="C15856" i="1"/>
  <c r="C15857" i="1"/>
  <c r="C15858" i="1"/>
  <c r="C15859" i="1"/>
  <c r="C15860" i="1"/>
  <c r="C15861" i="1"/>
  <c r="C15862" i="1"/>
  <c r="C15863" i="1"/>
  <c r="C15864" i="1"/>
  <c r="C15720" i="1"/>
  <c r="C15865" i="1"/>
  <c r="C15721" i="1"/>
  <c r="C15866" i="1"/>
  <c r="C15722" i="1"/>
  <c r="C15535" i="1"/>
  <c r="C15723" i="1"/>
  <c r="C15867" i="1"/>
  <c r="C15868" i="1"/>
  <c r="C15869" i="1"/>
  <c r="C15870" i="1"/>
  <c r="C15724" i="1"/>
  <c r="C15725" i="1"/>
  <c r="C15536" i="1"/>
  <c r="C15726" i="1"/>
  <c r="C15727" i="1"/>
  <c r="C15728" i="1"/>
  <c r="C15537" i="1"/>
  <c r="C15729" i="1"/>
  <c r="C15417" i="1"/>
  <c r="C15418" i="1"/>
  <c r="C15419" i="1"/>
  <c r="C15420" i="1"/>
  <c r="C15421" i="1"/>
  <c r="C15422" i="1"/>
  <c r="C15423" i="1"/>
  <c r="C15424" i="1"/>
  <c r="C15425" i="1"/>
  <c r="C15426" i="1"/>
  <c r="C15427" i="1"/>
  <c r="C15428" i="1"/>
  <c r="C15429" i="1"/>
  <c r="C15430" i="1"/>
  <c r="C15538" i="1"/>
  <c r="C15431" i="1"/>
  <c r="C15432" i="1"/>
  <c r="C15539" i="1"/>
  <c r="C15433" i="1"/>
  <c r="C15355" i="1"/>
  <c r="C15434" i="1"/>
  <c r="C15540" i="1"/>
  <c r="C15541" i="1"/>
  <c r="C15304" i="1"/>
  <c r="C15305" i="1"/>
  <c r="C15306" i="1"/>
  <c r="C15307" i="1"/>
  <c r="C15308" i="1"/>
  <c r="C15356" i="1"/>
  <c r="C15357" i="1"/>
  <c r="C15358" i="1"/>
  <c r="C15359" i="1"/>
  <c r="C15360" i="1"/>
  <c r="C15435" i="1"/>
  <c r="C15436" i="1"/>
  <c r="C15437" i="1"/>
  <c r="C15438" i="1"/>
  <c r="C15439" i="1"/>
  <c r="C15361" i="1"/>
  <c r="C14865" i="1"/>
  <c r="C15309" i="1"/>
  <c r="C15310" i="1"/>
  <c r="C15311" i="1"/>
  <c r="C15312" i="1"/>
  <c r="C15313" i="1"/>
  <c r="C15314" i="1"/>
  <c r="C15315" i="1"/>
  <c r="C15316" i="1"/>
  <c r="C15317" i="1"/>
  <c r="C15252" i="1"/>
  <c r="C15253" i="1"/>
  <c r="C15254" i="1"/>
  <c r="C15255" i="1"/>
  <c r="C15256" i="1"/>
  <c r="C15257" i="1"/>
  <c r="C15193" i="1"/>
  <c r="C15194" i="1"/>
  <c r="C15195" i="1"/>
  <c r="C15196" i="1"/>
  <c r="C15197" i="1"/>
  <c r="C15198" i="1"/>
  <c r="C9682" i="1"/>
  <c r="C15125" i="1"/>
  <c r="C15126" i="1"/>
  <c r="C15199" i="1"/>
  <c r="C14719" i="1"/>
  <c r="C15067" i="1"/>
  <c r="C14367" i="1"/>
  <c r="C15258" i="1"/>
  <c r="C15200" i="1"/>
  <c r="C14250" i="1"/>
  <c r="C14251" i="1"/>
  <c r="C15004" i="1"/>
  <c r="C15068" i="1"/>
  <c r="C15127" i="1"/>
  <c r="C15128" i="1"/>
  <c r="C15069" i="1"/>
  <c r="C15070" i="1"/>
  <c r="C15005" i="1"/>
  <c r="C15006" i="1"/>
  <c r="C15071" i="1"/>
  <c r="C15129" i="1"/>
  <c r="C15007" i="1"/>
  <c r="C15008" i="1"/>
  <c r="C15009" i="1"/>
  <c r="C15010" i="1"/>
  <c r="C15011" i="1"/>
  <c r="C15012" i="1"/>
  <c r="C15130" i="1"/>
  <c r="C15131" i="1"/>
  <c r="C15132" i="1"/>
  <c r="C15072" i="1"/>
  <c r="C15073" i="1"/>
  <c r="C15074" i="1"/>
  <c r="C15075" i="1"/>
  <c r="C15076" i="1"/>
  <c r="C15077" i="1"/>
  <c r="C14930" i="1"/>
  <c r="C14931" i="1"/>
  <c r="C14866" i="1"/>
  <c r="C15013" i="1"/>
  <c r="C14720" i="1"/>
  <c r="C14792" i="1"/>
  <c r="C14793" i="1"/>
  <c r="C14794" i="1"/>
  <c r="C14638" i="1"/>
  <c r="C14639" i="1"/>
  <c r="C14721" i="1"/>
  <c r="C14722" i="1"/>
  <c r="C14932" i="1"/>
  <c r="C14795" i="1"/>
  <c r="C14867" i="1"/>
  <c r="C14868" i="1"/>
  <c r="C14723" i="1"/>
  <c r="C14724" i="1"/>
  <c r="C14725" i="1"/>
  <c r="C14545" i="1"/>
  <c r="C14640" i="1"/>
  <c r="C14641" i="1"/>
  <c r="C14642" i="1"/>
  <c r="C14643" i="1"/>
  <c r="C14644" i="1"/>
  <c r="C14645" i="1"/>
  <c r="C14646" i="1"/>
  <c r="C14647" i="1"/>
  <c r="C14648" i="1"/>
  <c r="C14649" i="1"/>
  <c r="C14726" i="1"/>
  <c r="C14727" i="1"/>
  <c r="C14728" i="1"/>
  <c r="C14650" i="1"/>
  <c r="C14651" i="1"/>
  <c r="C14652" i="1"/>
  <c r="C14546" i="1"/>
  <c r="C14547" i="1"/>
  <c r="C14548" i="1"/>
  <c r="C14549" i="1"/>
  <c r="C14729" i="1"/>
  <c r="C14653" i="1"/>
  <c r="C14457" i="1"/>
  <c r="C14550" i="1"/>
  <c r="C14458" i="1"/>
  <c r="C14551" i="1"/>
  <c r="C14252" i="1"/>
  <c r="C14368" i="1"/>
  <c r="C14369" i="1"/>
  <c r="C14370" i="1"/>
  <c r="C14371" i="1"/>
  <c r="C14372" i="1"/>
  <c r="C14459" i="1"/>
  <c r="C14253" i="1"/>
  <c r="C14254" i="1"/>
  <c r="C14460" i="1"/>
  <c r="C14461" i="1"/>
  <c r="C14462" i="1"/>
  <c r="C14463" i="1"/>
  <c r="C14464" i="1"/>
  <c r="C14465" i="1"/>
  <c r="C14373" i="1"/>
  <c r="C14374" i="1"/>
  <c r="C14375" i="1"/>
  <c r="C14376" i="1"/>
  <c r="C14377" i="1"/>
  <c r="C14378" i="1"/>
  <c r="C14255" i="1"/>
  <c r="C14256" i="1"/>
  <c r="C14257" i="1"/>
  <c r="C14258" i="1"/>
  <c r="C14259" i="1"/>
  <c r="C14260" i="1"/>
  <c r="C14379" i="1"/>
  <c r="C14380" i="1"/>
  <c r="C14381" i="1"/>
  <c r="C14466" i="1"/>
  <c r="C14467" i="1"/>
  <c r="C14468" i="1"/>
  <c r="C14552" i="1"/>
  <c r="C14553" i="1"/>
  <c r="C14554" i="1"/>
  <c r="C14469" i="1"/>
  <c r="C14470" i="1"/>
  <c r="C14261" i="1"/>
  <c r="C14262" i="1"/>
  <c r="C14263" i="1"/>
  <c r="C14264" i="1"/>
  <c r="C14382" i="1"/>
  <c r="C14383" i="1"/>
  <c r="C14384" i="1"/>
  <c r="C14385" i="1"/>
  <c r="C14386" i="1"/>
  <c r="C14265" i="1"/>
  <c r="C14387" i="1"/>
  <c r="C14266" i="1"/>
  <c r="C14267" i="1"/>
  <c r="C14388" i="1"/>
  <c r="C14389" i="1"/>
  <c r="C14268" i="1"/>
  <c r="C14390" i="1"/>
  <c r="C14155" i="1"/>
  <c r="C14156" i="1"/>
  <c r="C14157" i="1"/>
  <c r="C14070" i="1"/>
  <c r="C14158" i="1"/>
  <c r="C13856" i="1"/>
  <c r="C14159" i="1"/>
  <c r="C13921" i="1"/>
  <c r="C13995" i="1"/>
  <c r="C13996" i="1"/>
  <c r="C14269" i="1"/>
  <c r="C14160" i="1"/>
  <c r="C14071" i="1"/>
  <c r="C14072" i="1"/>
  <c r="C14161" i="1"/>
  <c r="C13857" i="1"/>
  <c r="C14073" i="1"/>
  <c r="C13922" i="1"/>
  <c r="C13858" i="1"/>
  <c r="C13892" i="1"/>
  <c r="C13859" i="1"/>
  <c r="C13806" i="1"/>
  <c r="C13807" i="1"/>
  <c r="C13923" i="1"/>
  <c r="C13860" i="1"/>
  <c r="C13924" i="1"/>
  <c r="C13712" i="1"/>
  <c r="C13808" i="1"/>
  <c r="C13755" i="1"/>
  <c r="C13809" i="1"/>
  <c r="C13756" i="1"/>
  <c r="C13810" i="1"/>
  <c r="C13757" i="1"/>
  <c r="C13713" i="1"/>
  <c r="C13714" i="1"/>
  <c r="C13614" i="1"/>
  <c r="C13615" i="1"/>
  <c r="C13616" i="1"/>
  <c r="C13617" i="1"/>
  <c r="C13681" i="1"/>
  <c r="C13715" i="1"/>
  <c r="C13925" i="1"/>
  <c r="C13997" i="1"/>
  <c r="C13618" i="1"/>
  <c r="C14074" i="1"/>
  <c r="C13998" i="1"/>
  <c r="C13926" i="1"/>
  <c r="C13999" i="1"/>
  <c r="C14000" i="1"/>
  <c r="C13927" i="1"/>
  <c r="C13928" i="1"/>
  <c r="C13619" i="1"/>
  <c r="C13620" i="1"/>
  <c r="C13621" i="1"/>
  <c r="C13505" i="1"/>
  <c r="C13622" i="1"/>
  <c r="C13506" i="1"/>
  <c r="C13507" i="1"/>
  <c r="C13623" i="1"/>
  <c r="C13624" i="1"/>
  <c r="C13625" i="1"/>
  <c r="C13550" i="1"/>
  <c r="C13551" i="1"/>
  <c r="C13508" i="1"/>
  <c r="C13509" i="1"/>
  <c r="C13482" i="1"/>
  <c r="C13483" i="1"/>
  <c r="C13447" i="1"/>
  <c r="C13484" i="1"/>
  <c r="C13345" i="1"/>
  <c r="C13401" i="1"/>
  <c r="C13402" i="1"/>
  <c r="C13242" i="1"/>
  <c r="C13346" i="1"/>
  <c r="C13290" i="1"/>
  <c r="C13291" i="1"/>
  <c r="C13243" i="1"/>
  <c r="C13485" i="1"/>
  <c r="C13486" i="1"/>
  <c r="C13403" i="1"/>
  <c r="C13347" i="1"/>
  <c r="C13348" i="1"/>
  <c r="C13404" i="1"/>
  <c r="C13292" i="1"/>
  <c r="C12243" i="1"/>
  <c r="C13227" i="1"/>
  <c r="C13228" i="1"/>
  <c r="C13244" i="1"/>
  <c r="C13245" i="1"/>
  <c r="C13188" i="1"/>
  <c r="C13189" i="1"/>
  <c r="C12188" i="1"/>
  <c r="C12122" i="1"/>
  <c r="C12057" i="1"/>
  <c r="C12011" i="1"/>
  <c r="C12905" i="1"/>
  <c r="C12457" i="1"/>
  <c r="C12345" i="1"/>
  <c r="C12299" i="1"/>
  <c r="C12274" i="1"/>
  <c r="C13190" i="1"/>
  <c r="C13191" i="1"/>
  <c r="C13192" i="1"/>
  <c r="C13193" i="1"/>
  <c r="C13194" i="1"/>
  <c r="C13195" i="1"/>
  <c r="C13142" i="1"/>
  <c r="C13143" i="1"/>
  <c r="C13063" i="1"/>
  <c r="C13064" i="1"/>
  <c r="C13065" i="1"/>
  <c r="C8564" i="1"/>
  <c r="C8565" i="1"/>
  <c r="C11133" i="1"/>
  <c r="C11134" i="1"/>
  <c r="C13196" i="1"/>
  <c r="C13197" i="1"/>
  <c r="C13144" i="1"/>
  <c r="C13198" i="1"/>
  <c r="C13199" i="1"/>
  <c r="C13163" i="1"/>
  <c r="C13164" i="1"/>
  <c r="C13145" i="1"/>
  <c r="C13146" i="1"/>
  <c r="C13066" i="1"/>
  <c r="C13067" i="1"/>
  <c r="C13068" i="1"/>
  <c r="C13069" i="1"/>
  <c r="C13070" i="1"/>
  <c r="C13071" i="1"/>
  <c r="C13072" i="1"/>
  <c r="C13073" i="1"/>
  <c r="C13074" i="1"/>
  <c r="C12982" i="1"/>
  <c r="C13147" i="1"/>
  <c r="C12983" i="1"/>
  <c r="C12956" i="1"/>
  <c r="C12957" i="1"/>
  <c r="C12938" i="1"/>
  <c r="C12939" i="1"/>
  <c r="C12958" i="1"/>
  <c r="C12906" i="1"/>
  <c r="C12959" i="1"/>
  <c r="C12960" i="1"/>
  <c r="C12961" i="1"/>
  <c r="C12962" i="1"/>
  <c r="C12576" i="1"/>
  <c r="C12730" i="1"/>
  <c r="C12867" i="1"/>
  <c r="C12868" i="1"/>
  <c r="C12577" i="1"/>
  <c r="C12578" i="1"/>
  <c r="C12579" i="1"/>
  <c r="C12580" i="1"/>
  <c r="C12581" i="1"/>
  <c r="C12582" i="1"/>
  <c r="C12583" i="1"/>
  <c r="C12584" i="1"/>
  <c r="C12585" i="1"/>
  <c r="C12586" i="1"/>
  <c r="C12587" i="1"/>
  <c r="C12588" i="1"/>
  <c r="C12589" i="1"/>
  <c r="C12590" i="1"/>
  <c r="C12591" i="1"/>
  <c r="C12592" i="1"/>
  <c r="C12593" i="1"/>
  <c r="C12594" i="1"/>
  <c r="C12595" i="1"/>
  <c r="C12596" i="1"/>
  <c r="C12597" i="1"/>
  <c r="C12598" i="1"/>
  <c r="C12599" i="1"/>
  <c r="C12458" i="1"/>
  <c r="C12346" i="1"/>
  <c r="C12347" i="1"/>
  <c r="C12459" i="1"/>
  <c r="C12460" i="1"/>
  <c r="C12348" i="1"/>
  <c r="C12349" i="1"/>
  <c r="C7922" i="1"/>
  <c r="C7923" i="1"/>
  <c r="C7973" i="1"/>
  <c r="C8007" i="1"/>
  <c r="C8008" i="1"/>
  <c r="C8009" i="1"/>
  <c r="C7717" i="1"/>
  <c r="C7823" i="1"/>
  <c r="C7773" i="1"/>
  <c r="C7718" i="1"/>
  <c r="C7774" i="1"/>
  <c r="C7824" i="1"/>
  <c r="C7825" i="1"/>
  <c r="C7889" i="1"/>
  <c r="C7890" i="1"/>
  <c r="C7891" i="1"/>
  <c r="C7924" i="1"/>
  <c r="C7925" i="1"/>
  <c r="C7926" i="1"/>
  <c r="C7927" i="1"/>
  <c r="C7928" i="1"/>
  <c r="C7929" i="1"/>
  <c r="C7892" i="1"/>
  <c r="C7826" i="1"/>
  <c r="C7827" i="1"/>
  <c r="C7775" i="1"/>
  <c r="C7776" i="1"/>
  <c r="C7777" i="1"/>
  <c r="C7778" i="1"/>
  <c r="C7828" i="1"/>
  <c r="C7829" i="1"/>
  <c r="C7830" i="1"/>
  <c r="C7831" i="1"/>
  <c r="C7779" i="1"/>
  <c r="C7832" i="1"/>
  <c r="C7930" i="1"/>
  <c r="C7931" i="1"/>
  <c r="C7932" i="1"/>
  <c r="C7933" i="1"/>
  <c r="C7934" i="1"/>
  <c r="C7935" i="1"/>
  <c r="C7780" i="1"/>
  <c r="C7781" i="1"/>
  <c r="C7833" i="1"/>
  <c r="C7834" i="1"/>
  <c r="C7782" i="1"/>
  <c r="C7835" i="1"/>
  <c r="C7836" i="1"/>
  <c r="C7837" i="1"/>
  <c r="C6887" i="1"/>
  <c r="C7719" i="1"/>
  <c r="C7409" i="1"/>
  <c r="C7562" i="1"/>
  <c r="C7720" i="1"/>
  <c r="C7721" i="1"/>
  <c r="C7722" i="1"/>
  <c r="C7669" i="1"/>
  <c r="C7563" i="1"/>
  <c r="C7483" i="1"/>
  <c r="C7564" i="1"/>
  <c r="C7484" i="1"/>
  <c r="C7670" i="1"/>
  <c r="C7565" i="1"/>
  <c r="C7566" i="1"/>
  <c r="C7567" i="1"/>
  <c r="C7568" i="1"/>
  <c r="C7569" i="1"/>
  <c r="C7410" i="1"/>
  <c r="C7411" i="1"/>
  <c r="C7485" i="1"/>
  <c r="C7356" i="1"/>
  <c r="C7486" i="1"/>
  <c r="C7487" i="1"/>
  <c r="C7488" i="1"/>
  <c r="C7412" i="1"/>
  <c r="C7413" i="1"/>
  <c r="C7414" i="1"/>
  <c r="C7357" i="1"/>
  <c r="C7570" i="1"/>
  <c r="C7571" i="1"/>
  <c r="C7572" i="1"/>
  <c r="C7415" i="1"/>
  <c r="C7416" i="1"/>
  <c r="C7417" i="1"/>
  <c r="C7489" i="1"/>
  <c r="C7418" i="1"/>
  <c r="C7419" i="1"/>
  <c r="C7358" i="1"/>
  <c r="C7359" i="1"/>
  <c r="C7360" i="1"/>
  <c r="C7361" i="1"/>
  <c r="C7490" i="1"/>
  <c r="C7420" i="1"/>
  <c r="C7573" i="1"/>
  <c r="C7212" i="1"/>
  <c r="C7289" i="1"/>
  <c r="C7213" i="1"/>
  <c r="C7214" i="1"/>
  <c r="C7290" i="1"/>
  <c r="C7291" i="1"/>
  <c r="C6888" i="1"/>
  <c r="C7076" i="1"/>
  <c r="C7077" i="1"/>
  <c r="C7147" i="1"/>
  <c r="C7017" i="1"/>
  <c r="C7018" i="1"/>
  <c r="C7078" i="1"/>
  <c r="C7079" i="1"/>
  <c r="C7019" i="1"/>
  <c r="C7020" i="1"/>
  <c r="C7021" i="1"/>
  <c r="C7022" i="1"/>
  <c r="C7080" i="1"/>
  <c r="C7148" i="1"/>
  <c r="C7023" i="1"/>
  <c r="C7081" i="1"/>
  <c r="C7024" i="1"/>
  <c r="C7025" i="1"/>
  <c r="C7149" i="1"/>
  <c r="C7215" i="1"/>
  <c r="C7216" i="1"/>
  <c r="C7026" i="1"/>
  <c r="C6889" i="1"/>
  <c r="C6950" i="1"/>
  <c r="C6890" i="1"/>
  <c r="C6951" i="1"/>
  <c r="C6952" i="1"/>
  <c r="C6832" i="1"/>
  <c r="C6953" i="1"/>
  <c r="C6954" i="1"/>
  <c r="C6955" i="1"/>
  <c r="C6758" i="1"/>
  <c r="C6759" i="1"/>
  <c r="C6760" i="1"/>
  <c r="C6761" i="1"/>
  <c r="C6762" i="1"/>
  <c r="C6763" i="1"/>
  <c r="C6764" i="1"/>
  <c r="C6684" i="1"/>
  <c r="C6685" i="1"/>
  <c r="C6686" i="1"/>
  <c r="C6765" i="1"/>
  <c r="C6766" i="1"/>
  <c r="C6767" i="1"/>
  <c r="C6768" i="1"/>
  <c r="C6687" i="1"/>
  <c r="C6769" i="1"/>
  <c r="C6688" i="1"/>
  <c r="C6558" i="1"/>
  <c r="C6770" i="1"/>
  <c r="C6771" i="1"/>
  <c r="C6772" i="1"/>
  <c r="C6773" i="1"/>
  <c r="C6626" i="1"/>
  <c r="C6627" i="1"/>
  <c r="C6689" i="1"/>
  <c r="C6690" i="1"/>
  <c r="C6691" i="1"/>
  <c r="C6692" i="1"/>
  <c r="C6628" i="1"/>
  <c r="C6559" i="1"/>
  <c r="C6774" i="1"/>
  <c r="C6693" i="1"/>
  <c r="C6694" i="1"/>
  <c r="C6695" i="1"/>
  <c r="C6629" i="1"/>
  <c r="C6560" i="1"/>
  <c r="C6561" i="1"/>
  <c r="C6439" i="1"/>
  <c r="C6562" i="1"/>
  <c r="C6440" i="1"/>
  <c r="C6563" i="1"/>
  <c r="C6564" i="1"/>
  <c r="C6441" i="1"/>
  <c r="C6442" i="1"/>
  <c r="C6696" i="1"/>
  <c r="C6697" i="1"/>
  <c r="C6698" i="1"/>
  <c r="C5978" i="1"/>
  <c r="C6348" i="1"/>
  <c r="C6443" i="1"/>
  <c r="C6444" i="1"/>
  <c r="C6349" i="1"/>
  <c r="C5979" i="1"/>
  <c r="C6350" i="1"/>
  <c r="C6445" i="1"/>
  <c r="C6351" i="1"/>
  <c r="C6186" i="1"/>
  <c r="C6118" i="1"/>
  <c r="C6352" i="1"/>
  <c r="C6187" i="1"/>
  <c r="C6188" i="1"/>
  <c r="C6261" i="1"/>
  <c r="C6189" i="1"/>
  <c r="C6119" i="1"/>
  <c r="C6190" i="1"/>
  <c r="C6120" i="1"/>
  <c r="C6191" i="1"/>
  <c r="C5980" i="1"/>
  <c r="C6121" i="1"/>
  <c r="C3598" i="1"/>
  <c r="C3695" i="1"/>
  <c r="C4060" i="1"/>
  <c r="C4145" i="1"/>
  <c r="C4206" i="1"/>
  <c r="C5981" i="1"/>
  <c r="C6122" i="1"/>
  <c r="C6057" i="1"/>
  <c r="C6058" i="1"/>
  <c r="C6123" i="1"/>
  <c r="C5914" i="1"/>
  <c r="C5982" i="1"/>
  <c r="C5983" i="1"/>
  <c r="C5839" i="1"/>
  <c r="C5984" i="1"/>
  <c r="C5985" i="1"/>
  <c r="C5791" i="1"/>
  <c r="C5840" i="1"/>
  <c r="C5915" i="1"/>
  <c r="C5841" i="1"/>
  <c r="C5916" i="1"/>
  <c r="C5842" i="1"/>
  <c r="C5843" i="1"/>
  <c r="C5844" i="1"/>
  <c r="C5845" i="1"/>
  <c r="C6059" i="1"/>
  <c r="C5917" i="1"/>
  <c r="C5986" i="1"/>
  <c r="C5918" i="1"/>
  <c r="C5624" i="1"/>
  <c r="C5987" i="1"/>
  <c r="C5745" i="1"/>
  <c r="C5746" i="1"/>
  <c r="C5537" i="1"/>
  <c r="C5625" i="1"/>
  <c r="C5626" i="1"/>
  <c r="C5538" i="1"/>
  <c r="C5846" i="1"/>
  <c r="C5847" i="1"/>
  <c r="C5792" i="1"/>
  <c r="C5793" i="1"/>
  <c r="C5794" i="1"/>
  <c r="C5848" i="1"/>
  <c r="C5849" i="1"/>
  <c r="C5850" i="1"/>
  <c r="C5747" i="1"/>
  <c r="C5748" i="1"/>
  <c r="C5749" i="1"/>
  <c r="C5750" i="1"/>
  <c r="C5851" i="1"/>
  <c r="C5751" i="1"/>
  <c r="C5752" i="1"/>
  <c r="C5627" i="1"/>
  <c r="C5628" i="1"/>
  <c r="C5309" i="1"/>
  <c r="C5629" i="1"/>
  <c r="C5630" i="1"/>
  <c r="C5362" i="1"/>
  <c r="C5479" i="1"/>
  <c r="C5480" i="1"/>
  <c r="C5481" i="1"/>
  <c r="C5539" i="1"/>
  <c r="C430" i="1"/>
  <c r="C5482" i="1"/>
  <c r="C5483" i="1"/>
  <c r="C5540" i="1"/>
  <c r="C5363" i="1"/>
  <c r="C5364" i="1"/>
  <c r="C5365" i="1"/>
  <c r="C5366" i="1"/>
  <c r="C5410" i="1"/>
  <c r="C5484" i="1"/>
  <c r="C5310" i="1"/>
  <c r="C5311" i="1"/>
  <c r="C5312" i="1"/>
  <c r="C5313" i="1"/>
  <c r="C5314" i="1"/>
  <c r="C5315" i="1"/>
  <c r="C5316" i="1"/>
  <c r="C5317" i="1"/>
  <c r="C5318" i="1"/>
  <c r="C5367" i="1"/>
  <c r="C5368" i="1"/>
  <c r="C4634" i="1"/>
  <c r="C4635" i="1"/>
  <c r="C4636" i="1"/>
  <c r="C5369" i="1"/>
  <c r="C4916" i="1"/>
  <c r="C4917" i="1"/>
  <c r="C4918" i="1"/>
  <c r="C4960" i="1"/>
  <c r="C4858" i="1"/>
  <c r="C4859" i="1"/>
  <c r="C4860" i="1"/>
  <c r="C4861" i="1"/>
  <c r="C4862" i="1"/>
  <c r="C4863" i="1"/>
  <c r="C4864" i="1"/>
  <c r="C4865" i="1"/>
  <c r="C4866" i="1"/>
  <c r="C4919" i="1"/>
  <c r="C5319" i="1"/>
  <c r="C5235" i="1"/>
  <c r="C5236" i="1"/>
  <c r="C5237" i="1"/>
  <c r="C5320" i="1"/>
  <c r="C5238" i="1"/>
  <c r="C5239" i="1"/>
  <c r="C5321" i="1"/>
  <c r="C5240" i="1"/>
  <c r="C5241" i="1"/>
  <c r="C5242" i="1"/>
  <c r="C5243" i="1"/>
  <c r="C5244" i="1"/>
  <c r="C5245" i="1"/>
  <c r="C5172" i="1"/>
  <c r="C5173" i="1"/>
  <c r="C5174" i="1"/>
  <c r="C5175" i="1"/>
  <c r="C5322" i="1"/>
  <c r="C5323" i="1"/>
  <c r="C5485" i="1"/>
  <c r="C5411" i="1"/>
  <c r="C5370" i="1"/>
  <c r="C5412" i="1"/>
  <c r="C5324" i="1"/>
  <c r="C5325" i="1"/>
  <c r="C5138" i="1"/>
  <c r="C5176" i="1"/>
  <c r="C4961" i="1"/>
  <c r="C5326" i="1"/>
  <c r="C5327" i="1"/>
  <c r="C4962" i="1"/>
  <c r="C4963" i="1"/>
  <c r="C4964" i="1"/>
  <c r="C5005" i="1"/>
  <c r="C5006" i="1"/>
  <c r="C5007" i="1"/>
  <c r="C5049" i="1"/>
  <c r="C5050" i="1"/>
  <c r="C5051" i="1"/>
  <c r="C5083" i="1"/>
  <c r="C5084" i="1"/>
  <c r="C5139" i="1"/>
  <c r="C5140" i="1"/>
  <c r="C5246" i="1"/>
  <c r="C5247" i="1"/>
  <c r="C5248" i="1"/>
  <c r="C5249" i="1"/>
  <c r="C5052" i="1"/>
  <c r="C5008" i="1"/>
  <c r="C5009" i="1"/>
  <c r="C5141" i="1"/>
  <c r="C5142" i="1"/>
  <c r="C5143" i="1"/>
  <c r="C5144" i="1"/>
  <c r="C5250" i="1"/>
  <c r="C5177" i="1"/>
  <c r="C5178" i="1"/>
  <c r="C4798" i="1"/>
  <c r="C4867" i="1"/>
  <c r="C4799" i="1"/>
  <c r="C4920" i="1"/>
  <c r="C4921" i="1"/>
  <c r="C4965" i="1"/>
  <c r="C4966" i="1"/>
  <c r="C4800" i="1"/>
  <c r="C4801" i="1"/>
  <c r="C4761" i="1"/>
  <c r="C4762" i="1"/>
  <c r="C4763" i="1"/>
  <c r="C4868" i="1"/>
  <c r="C4869" i="1"/>
  <c r="C4870" i="1"/>
  <c r="C4637" i="1"/>
  <c r="C4802" i="1"/>
  <c r="C4803" i="1"/>
  <c r="C4668" i="1"/>
  <c r="C4638" i="1"/>
  <c r="C4705" i="1"/>
  <c r="C4706" i="1"/>
  <c r="C4732" i="1"/>
  <c r="C4733" i="1"/>
  <c r="C4639" i="1"/>
  <c r="C4640" i="1"/>
  <c r="C4641" i="1"/>
  <c r="C4353" i="1"/>
  <c r="C4669" i="1"/>
  <c r="C4707" i="1"/>
  <c r="C4546" i="1"/>
  <c r="C4670" i="1"/>
  <c r="C4547" i="1"/>
  <c r="C4548" i="1"/>
  <c r="C4549" i="1"/>
  <c r="C4550" i="1"/>
  <c r="C4551" i="1"/>
  <c r="C4552" i="1"/>
  <c r="C4553" i="1"/>
  <c r="C4554" i="1"/>
  <c r="C4555" i="1"/>
  <c r="C4556" i="1"/>
  <c r="C4671" i="1"/>
  <c r="C4612" i="1"/>
  <c r="C4613" i="1"/>
  <c r="C4614" i="1"/>
  <c r="C4615" i="1"/>
  <c r="C4642" i="1"/>
  <c r="C4643" i="1"/>
  <c r="C4644" i="1"/>
  <c r="C4557" i="1"/>
  <c r="C4558" i="1"/>
  <c r="C4582" i="1"/>
  <c r="C4583" i="1"/>
  <c r="C4584" i="1"/>
  <c r="C4559" i="1"/>
  <c r="C4513" i="1"/>
  <c r="C4473" i="1"/>
  <c r="C4474" i="1"/>
  <c r="C4475" i="1"/>
  <c r="C4560" i="1"/>
  <c r="C4514" i="1"/>
  <c r="C4515" i="1"/>
  <c r="C4403" i="1"/>
  <c r="C4404" i="1"/>
  <c r="C4405" i="1"/>
  <c r="C4476" i="1"/>
  <c r="C4477" i="1"/>
  <c r="C4478" i="1"/>
  <c r="C4406" i="1"/>
  <c r="C4479" i="1"/>
  <c r="C4480" i="1"/>
  <c r="C4481" i="1"/>
  <c r="C4407" i="1"/>
  <c r="C4482" i="1"/>
  <c r="C4408" i="1"/>
  <c r="C4409" i="1"/>
  <c r="C4483" i="1"/>
  <c r="C4484" i="1"/>
  <c r="C4485" i="1"/>
  <c r="C4354" i="1"/>
  <c r="C4355" i="1"/>
  <c r="C4304" i="1"/>
  <c r="C4305" i="1"/>
  <c r="C4356" i="1"/>
  <c r="C4357" i="1"/>
  <c r="C4486" i="1"/>
  <c r="C4410" i="1"/>
  <c r="C4411" i="1"/>
  <c r="C4358" i="1"/>
  <c r="C4359" i="1"/>
  <c r="C4360" i="1"/>
  <c r="C4361" i="1"/>
  <c r="C4362" i="1"/>
  <c r="C4363" i="1"/>
  <c r="C4255" i="1"/>
  <c r="C4256" i="1"/>
  <c r="C4257" i="1"/>
  <c r="C4258" i="1"/>
  <c r="C4306" i="1"/>
  <c r="C4259" i="1"/>
  <c r="C4260" i="1"/>
  <c r="C4261" i="1"/>
  <c r="C4146" i="1"/>
  <c r="C4019" i="1"/>
  <c r="C4207" i="1"/>
  <c r="C4208" i="1"/>
  <c r="C4209" i="1"/>
  <c r="C4210" i="1"/>
  <c r="C4147" i="1"/>
  <c r="C4148" i="1"/>
  <c r="C4211" i="1"/>
  <c r="C4212" i="1"/>
  <c r="C4149" i="1"/>
  <c r="C4150" i="1"/>
  <c r="C4107" i="1"/>
  <c r="C4061" i="1"/>
  <c r="C4062" i="1"/>
  <c r="C4063" i="1"/>
  <c r="C4151" i="1"/>
  <c r="C4108" i="1"/>
  <c r="C3811" i="1"/>
  <c r="C3812" i="1"/>
  <c r="C4020" i="1"/>
  <c r="C3696" i="1"/>
  <c r="C3697" i="1"/>
  <c r="C3956" i="1"/>
  <c r="C3957" i="1"/>
  <c r="C3813" i="1"/>
  <c r="C3814" i="1"/>
  <c r="C3815" i="1"/>
  <c r="C3958" i="1"/>
  <c r="C3698" i="1"/>
  <c r="C3959" i="1"/>
  <c r="C3816" i="1"/>
  <c r="C3817" i="1"/>
  <c r="C3818" i="1"/>
  <c r="C3699" i="1"/>
  <c r="C3819" i="1"/>
  <c r="C3700" i="1"/>
  <c r="C3820" i="1"/>
  <c r="C3701" i="1"/>
  <c r="C3821" i="1"/>
  <c r="C3702" i="1"/>
  <c r="C3703" i="1"/>
  <c r="C3033" i="1"/>
  <c r="C3034" i="1"/>
  <c r="C3035" i="1"/>
  <c r="C3036" i="1"/>
  <c r="C3037" i="1"/>
  <c r="C3150" i="1"/>
  <c r="C3151" i="1"/>
  <c r="C3152" i="1"/>
  <c r="C3153" i="1"/>
  <c r="C3154" i="1"/>
  <c r="C3822" i="1"/>
  <c r="C3599" i="1"/>
  <c r="C3704" i="1"/>
  <c r="C3705" i="1"/>
  <c r="C3706" i="1"/>
  <c r="C3507" i="1"/>
  <c r="C3508" i="1"/>
  <c r="C3401" i="1"/>
  <c r="C3509" i="1"/>
  <c r="C3510" i="1"/>
  <c r="C3402" i="1"/>
  <c r="C3403" i="1"/>
  <c r="C3404" i="1"/>
  <c r="C3511" i="1"/>
  <c r="C3512" i="1"/>
  <c r="C3270" i="1"/>
  <c r="C3513" i="1"/>
  <c r="C3514" i="1"/>
  <c r="C3515" i="1"/>
  <c r="C3271" i="1"/>
  <c r="C3272" i="1"/>
  <c r="C3273" i="1"/>
  <c r="C3274" i="1"/>
  <c r="C3275" i="1"/>
  <c r="C3276" i="1"/>
  <c r="C3405" i="1"/>
  <c r="C3406" i="1"/>
  <c r="C3407" i="1"/>
  <c r="C2581" i="1"/>
  <c r="C3038" i="1"/>
  <c r="C3039" i="1"/>
  <c r="C3277" i="1"/>
  <c r="C3278" i="1"/>
  <c r="C3155" i="1"/>
  <c r="C3040" i="1"/>
  <c r="C2861" i="1"/>
  <c r="C2862" i="1"/>
  <c r="C2863" i="1"/>
  <c r="C2864" i="1"/>
  <c r="C2865" i="1"/>
  <c r="C2866" i="1"/>
  <c r="C3041" i="1"/>
  <c r="C3156" i="1"/>
  <c r="C2936" i="1"/>
  <c r="C3042" i="1"/>
  <c r="C2770" i="1"/>
  <c r="C2867" i="1"/>
  <c r="C2357" i="1"/>
  <c r="C2499" i="1"/>
  <c r="C2937" i="1"/>
  <c r="C2868" i="1"/>
  <c r="C2771" i="1"/>
  <c r="C2869" i="1"/>
  <c r="C2870" i="1"/>
  <c r="C2772" i="1"/>
  <c r="C2773" i="1"/>
  <c r="C2774" i="1"/>
  <c r="C2775" i="1"/>
  <c r="C2582" i="1"/>
  <c r="C2665" i="1"/>
  <c r="C2500" i="1"/>
  <c r="C2431" i="1"/>
  <c r="C2501" i="1"/>
  <c r="C2583" i="1"/>
  <c r="C2666" i="1"/>
  <c r="C2584" i="1"/>
  <c r="C2502" i="1"/>
  <c r="C2667" i="1"/>
  <c r="C2668" i="1"/>
  <c r="C2503" i="1"/>
  <c r="C2504" i="1"/>
  <c r="C2585" i="1"/>
  <c r="C2586" i="1"/>
  <c r="C2587" i="1"/>
  <c r="C2588" i="1"/>
  <c r="C2432" i="1"/>
  <c r="C2433" i="1"/>
  <c r="C2434" i="1"/>
  <c r="C2435" i="1"/>
  <c r="C2436" i="1"/>
  <c r="C2437" i="1"/>
  <c r="C2438" i="1"/>
  <c r="C2439" i="1"/>
  <c r="C2358" i="1"/>
  <c r="C2359" i="1"/>
  <c r="C2360" i="1"/>
  <c r="C2361" i="1"/>
  <c r="C2362" i="1"/>
  <c r="C2363" i="1"/>
  <c r="C2364" i="1"/>
  <c r="C2440" i="1"/>
  <c r="C2441" i="1"/>
  <c r="C2263" i="1"/>
  <c r="C2365" i="1"/>
  <c r="C2366" i="1"/>
  <c r="C2442" i="1"/>
  <c r="C2264" i="1"/>
  <c r="C2265" i="1"/>
  <c r="C1908" i="1"/>
  <c r="C2266" i="1"/>
  <c r="C2267" i="1"/>
  <c r="C2268" i="1"/>
  <c r="C1909" i="1"/>
  <c r="C2132" i="1"/>
  <c r="C2133" i="1"/>
  <c r="C2269" i="1"/>
  <c r="C2270" i="1"/>
  <c r="C2134" i="1"/>
  <c r="C2135" i="1"/>
  <c r="C2271" i="1"/>
  <c r="C2272" i="1"/>
  <c r="C2016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2136" i="1"/>
  <c r="C1930" i="1"/>
  <c r="C2017" i="1"/>
  <c r="C1782" i="1"/>
  <c r="C1931" i="1"/>
  <c r="C2018" i="1"/>
  <c r="C2019" i="1"/>
  <c r="C2020" i="1"/>
  <c r="C2021" i="1"/>
  <c r="C2022" i="1"/>
  <c r="C2023" i="1"/>
  <c r="C1932" i="1"/>
  <c r="C1933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726" i="1"/>
  <c r="C1829" i="1"/>
  <c r="C1830" i="1"/>
  <c r="C1727" i="1"/>
  <c r="C1728" i="1"/>
  <c r="C1729" i="1"/>
  <c r="C1730" i="1"/>
  <c r="C1731" i="1"/>
  <c r="C1732" i="1"/>
  <c r="C1733" i="1"/>
  <c r="C1734" i="1"/>
  <c r="C1735" i="1"/>
  <c r="C1645" i="1"/>
  <c r="C1646" i="1"/>
  <c r="C1647" i="1"/>
  <c r="C1783" i="1"/>
  <c r="C1503" i="1"/>
  <c r="C1736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648" i="1"/>
  <c r="C1649" i="1"/>
  <c r="C1518" i="1"/>
  <c r="C1311" i="1"/>
  <c r="C1248" i="1"/>
  <c r="C1312" i="1"/>
  <c r="C1313" i="1"/>
  <c r="C1314" i="1"/>
  <c r="C1315" i="1"/>
  <c r="C1316" i="1"/>
  <c r="C1317" i="1"/>
  <c r="C1318" i="1"/>
  <c r="C1319" i="1"/>
  <c r="C1320" i="1"/>
  <c r="C1422" i="1"/>
  <c r="C1423" i="1"/>
  <c r="C1424" i="1"/>
  <c r="C1425" i="1"/>
  <c r="C1426" i="1"/>
  <c r="C1427" i="1"/>
  <c r="C1428" i="1"/>
  <c r="C1249" i="1"/>
  <c r="C1250" i="1"/>
  <c r="C1251" i="1"/>
  <c r="C1252" i="1"/>
  <c r="C1253" i="1"/>
  <c r="C1254" i="1"/>
  <c r="C1255" i="1"/>
  <c r="C1256" i="1"/>
  <c r="C1257" i="1"/>
  <c r="C1258" i="1"/>
  <c r="C1321" i="1"/>
  <c r="C1322" i="1"/>
  <c r="C1323" i="1"/>
  <c r="C1324" i="1"/>
  <c r="C1325" i="1"/>
  <c r="C1326" i="1"/>
  <c r="C1327" i="1"/>
  <c r="C1259" i="1"/>
  <c r="C1260" i="1"/>
  <c r="C1261" i="1"/>
  <c r="C1429" i="1"/>
  <c r="C1133" i="1"/>
  <c r="C1188" i="1"/>
  <c r="C1134" i="1"/>
  <c r="C1135" i="1"/>
  <c r="C1262" i="1"/>
  <c r="C1189" i="1"/>
  <c r="C1136" i="1"/>
  <c r="C1137" i="1"/>
  <c r="C1138" i="1"/>
  <c r="C1190" i="1"/>
  <c r="C1263" i="1"/>
  <c r="C1328" i="1"/>
  <c r="C1085" i="1"/>
  <c r="C1086" i="1"/>
  <c r="C1087" i="1"/>
  <c r="C1139" i="1"/>
  <c r="C1140" i="1"/>
  <c r="C1141" i="1"/>
  <c r="C1191" i="1"/>
  <c r="C1192" i="1"/>
  <c r="C1193" i="1"/>
  <c r="C1194" i="1"/>
  <c r="C1088" i="1"/>
  <c r="C1142" i="1"/>
  <c r="C979" i="1"/>
  <c r="C980" i="1"/>
  <c r="C981" i="1"/>
  <c r="C1143" i="1"/>
  <c r="C1144" i="1"/>
  <c r="C1145" i="1"/>
  <c r="C1146" i="1"/>
  <c r="C1147" i="1"/>
  <c r="C1148" i="1"/>
  <c r="C1089" i="1"/>
  <c r="C1090" i="1"/>
  <c r="C1091" i="1"/>
  <c r="C1149" i="1"/>
  <c r="C1150" i="1"/>
  <c r="C982" i="1"/>
  <c r="C983" i="1"/>
  <c r="C1092" i="1"/>
  <c r="C1093" i="1"/>
  <c r="C916" i="1"/>
  <c r="C917" i="1"/>
  <c r="C984" i="1"/>
  <c r="C832" i="1"/>
  <c r="C833" i="1"/>
  <c r="C834" i="1"/>
  <c r="C835" i="1"/>
  <c r="C918" i="1"/>
  <c r="C919" i="1"/>
  <c r="C920" i="1"/>
  <c r="C790" i="1"/>
  <c r="C791" i="1"/>
  <c r="C792" i="1"/>
  <c r="C793" i="1"/>
  <c r="C794" i="1"/>
  <c r="C795" i="1"/>
  <c r="C796" i="1"/>
  <c r="C797" i="1"/>
  <c r="C798" i="1"/>
  <c r="C799" i="1"/>
  <c r="C714" i="1"/>
  <c r="C715" i="1"/>
  <c r="C716" i="1"/>
  <c r="C717" i="1"/>
  <c r="C718" i="1"/>
  <c r="C719" i="1"/>
  <c r="C720" i="1"/>
  <c r="C836" i="1"/>
  <c r="C837" i="1"/>
  <c r="C838" i="1"/>
  <c r="C839" i="1"/>
  <c r="C840" i="1"/>
  <c r="C841" i="1"/>
  <c r="C842" i="1"/>
  <c r="C843" i="1"/>
  <c r="C844" i="1"/>
  <c r="C845" i="1"/>
  <c r="C846" i="1"/>
  <c r="C921" i="1"/>
  <c r="C598" i="1"/>
  <c r="C721" i="1"/>
  <c r="C722" i="1"/>
  <c r="C723" i="1"/>
  <c r="C724" i="1"/>
  <c r="C599" i="1"/>
  <c r="C600" i="1"/>
  <c r="C518" i="1"/>
  <c r="C519" i="1"/>
  <c r="C520" i="1"/>
  <c r="C471" i="1"/>
  <c r="C725" i="1"/>
  <c r="C647" i="1"/>
  <c r="C648" i="1"/>
  <c r="C649" i="1"/>
  <c r="C650" i="1"/>
  <c r="C651" i="1"/>
  <c r="C652" i="1"/>
  <c r="C653" i="1"/>
  <c r="C654" i="1"/>
  <c r="C655" i="1"/>
  <c r="C472" i="1"/>
  <c r="C431" i="1"/>
  <c r="C432" i="1"/>
  <c r="C433" i="1"/>
  <c r="C382" i="1"/>
  <c r="C434" i="1"/>
  <c r="C383" i="1"/>
  <c r="C384" i="1"/>
  <c r="C385" i="1"/>
  <c r="C386" i="1"/>
  <c r="C435" i="1"/>
  <c r="C436" i="1"/>
  <c r="C354" i="1"/>
  <c r="C387" i="1"/>
  <c r="C355" i="1"/>
  <c r="C356" i="1"/>
  <c r="C357" i="1"/>
  <c r="C314" i="1"/>
  <c r="C209" i="1"/>
  <c r="C241" i="1"/>
  <c r="C242" i="1"/>
  <c r="C210" i="1"/>
  <c r="C175" i="1"/>
  <c r="C176" i="1"/>
  <c r="C138" i="1"/>
  <c r="C211" i="1"/>
  <c r="C212" i="1"/>
  <c r="C213" i="1"/>
  <c r="C286" i="1"/>
  <c r="C287" i="1"/>
  <c r="C288" i="1"/>
  <c r="C28" i="1"/>
  <c r="C29" i="1"/>
  <c r="C30" i="1"/>
  <c r="C31" i="1"/>
  <c r="C32" i="1"/>
  <c r="C69" i="1"/>
  <c r="C70" i="1"/>
  <c r="C71" i="1"/>
  <c r="C72" i="1"/>
  <c r="C33" i="1"/>
  <c r="C34" i="1"/>
  <c r="C12461" i="1"/>
  <c r="C12300" i="1"/>
  <c r="C12301" i="1"/>
  <c r="C12350" i="1"/>
  <c r="C12302" i="1"/>
  <c r="C12351" i="1"/>
  <c r="C12352" i="1"/>
  <c r="C12353" i="1"/>
  <c r="C12189" i="1"/>
  <c r="C12190" i="1"/>
  <c r="C12191" i="1"/>
  <c r="C12192" i="1"/>
  <c r="C12193" i="1"/>
  <c r="C12194" i="1"/>
  <c r="C12244" i="1"/>
  <c r="C12245" i="1"/>
  <c r="C11782" i="1"/>
  <c r="C12246" i="1"/>
  <c r="C12247" i="1"/>
  <c r="C12248" i="1"/>
  <c r="C12249" i="1"/>
  <c r="C12250" i="1"/>
  <c r="C12123" i="1"/>
  <c r="C12058" i="1"/>
  <c r="C12059" i="1"/>
  <c r="C12060" i="1"/>
  <c r="C12061" i="1"/>
  <c r="C12062" i="1"/>
  <c r="C12063" i="1"/>
  <c r="C12064" i="1"/>
  <c r="C12065" i="1"/>
  <c r="C12066" i="1"/>
  <c r="C12067" i="1"/>
  <c r="C12068" i="1"/>
  <c r="C12069" i="1"/>
  <c r="C12070" i="1"/>
  <c r="C12071" i="1"/>
  <c r="C12012" i="1"/>
  <c r="C11934" i="1"/>
  <c r="C11935" i="1"/>
  <c r="C11936" i="1"/>
  <c r="C11937" i="1"/>
  <c r="C11938" i="1"/>
  <c r="C12072" i="1"/>
  <c r="C12073" i="1"/>
  <c r="C12074" i="1"/>
  <c r="C12075" i="1"/>
  <c r="C12076" i="1"/>
  <c r="C12013" i="1"/>
  <c r="C12014" i="1"/>
  <c r="C12015" i="1"/>
  <c r="C12016" i="1"/>
  <c r="C12017" i="1"/>
  <c r="C11939" i="1"/>
  <c r="C11845" i="1"/>
  <c r="C12018" i="1"/>
  <c r="C11846" i="1"/>
  <c r="C11847" i="1"/>
  <c r="C11848" i="1"/>
  <c r="C11849" i="1"/>
  <c r="C11850" i="1"/>
  <c r="C11851" i="1"/>
  <c r="C11852" i="1"/>
  <c r="C11853" i="1"/>
  <c r="C11854" i="1"/>
  <c r="C11855" i="1"/>
  <c r="C11856" i="1"/>
  <c r="C11857" i="1"/>
  <c r="C11858" i="1"/>
  <c r="C11859" i="1"/>
  <c r="C11384" i="1"/>
  <c r="C11940" i="1"/>
  <c r="C11941" i="1"/>
  <c r="C11942" i="1"/>
  <c r="C11943" i="1"/>
  <c r="C11944" i="1"/>
  <c r="C11945" i="1"/>
  <c r="C11946" i="1"/>
  <c r="C11947" i="1"/>
  <c r="C11948" i="1"/>
  <c r="C11949" i="1"/>
  <c r="C11950" i="1"/>
  <c r="C11951" i="1"/>
  <c r="C12251" i="1"/>
  <c r="C12195" i="1"/>
  <c r="C12124" i="1"/>
  <c r="C11860" i="1"/>
  <c r="C11861" i="1"/>
  <c r="C11862" i="1"/>
  <c r="C11952" i="1"/>
  <c r="C11725" i="1"/>
  <c r="C11863" i="1"/>
  <c r="C11783" i="1"/>
  <c r="C11864" i="1"/>
  <c r="C11865" i="1"/>
  <c r="C11866" i="1"/>
  <c r="C11867" i="1"/>
  <c r="C11868" i="1"/>
  <c r="C11869" i="1"/>
  <c r="C11726" i="1"/>
  <c r="C11784" i="1"/>
  <c r="C11727" i="1"/>
  <c r="C11728" i="1"/>
  <c r="C11870" i="1"/>
  <c r="C11871" i="1"/>
  <c r="C11644" i="1"/>
  <c r="C11729" i="1"/>
  <c r="C11645" i="1"/>
  <c r="C11646" i="1"/>
  <c r="C11647" i="1"/>
  <c r="C11648" i="1"/>
  <c r="C11558" i="1"/>
  <c r="C10904" i="1"/>
  <c r="C11649" i="1"/>
  <c r="C11559" i="1"/>
  <c r="C9796" i="1"/>
  <c r="C11730" i="1"/>
  <c r="C11473" i="1"/>
  <c r="C11385" i="1"/>
  <c r="C11299" i="1"/>
  <c r="C11474" i="1"/>
  <c r="C11386" i="1"/>
  <c r="C11248" i="1"/>
  <c r="C11249" i="1"/>
  <c r="C11250" i="1"/>
  <c r="C11387" i="1"/>
  <c r="C11388" i="1"/>
  <c r="C11251" i="1"/>
  <c r="C11252" i="1"/>
  <c r="C11176" i="1"/>
  <c r="C11253" i="1"/>
  <c r="C11254" i="1"/>
  <c r="C11255" i="1"/>
  <c r="C11300" i="1"/>
  <c r="C11177" i="1"/>
  <c r="C10905" i="1"/>
  <c r="C11178" i="1"/>
  <c r="C11107" i="1"/>
  <c r="C11108" i="1"/>
  <c r="C11179" i="1"/>
  <c r="C11180" i="1"/>
  <c r="C11301" i="1"/>
  <c r="C11389" i="1"/>
  <c r="C11475" i="1"/>
  <c r="C10554" i="1"/>
  <c r="C11390" i="1"/>
  <c r="C11391" i="1"/>
  <c r="C11256" i="1"/>
  <c r="C11181" i="1"/>
  <c r="C11182" i="1"/>
  <c r="C11109" i="1"/>
  <c r="C11043" i="1"/>
  <c r="C11183" i="1"/>
  <c r="C11044" i="1"/>
  <c r="C10977" i="1"/>
  <c r="C10906" i="1"/>
  <c r="C10907" i="1"/>
  <c r="C10908" i="1"/>
  <c r="C10978" i="1"/>
  <c r="C10979" i="1"/>
  <c r="C10980" i="1"/>
  <c r="C11045" i="1"/>
  <c r="C11046" i="1"/>
  <c r="C11047" i="1"/>
  <c r="C11110" i="1"/>
  <c r="C11111" i="1"/>
  <c r="C11112" i="1"/>
  <c r="C11048" i="1"/>
  <c r="C10981" i="1"/>
  <c r="C10909" i="1"/>
  <c r="C10910" i="1"/>
  <c r="C10911" i="1"/>
  <c r="C10912" i="1"/>
  <c r="C10913" i="1"/>
  <c r="C10982" i="1"/>
  <c r="C10983" i="1"/>
  <c r="C10984" i="1"/>
  <c r="C10985" i="1"/>
  <c r="C10986" i="1"/>
  <c r="C10987" i="1"/>
  <c r="C10914" i="1"/>
  <c r="C10915" i="1"/>
  <c r="C10916" i="1"/>
  <c r="C10917" i="1"/>
  <c r="C10918" i="1"/>
  <c r="C10919" i="1"/>
  <c r="C10920" i="1"/>
  <c r="C10921" i="1"/>
  <c r="C10922" i="1"/>
  <c r="C10923" i="1"/>
  <c r="C10924" i="1"/>
  <c r="C10925" i="1"/>
  <c r="C10926" i="1"/>
  <c r="C10927" i="1"/>
  <c r="C10928" i="1"/>
  <c r="C11049" i="1"/>
  <c r="C11050" i="1"/>
  <c r="C11051" i="1"/>
  <c r="C11052" i="1"/>
  <c r="C11053" i="1"/>
  <c r="C10835" i="1"/>
  <c r="C10836" i="1"/>
  <c r="C10755" i="1"/>
  <c r="C10837" i="1"/>
  <c r="C11054" i="1"/>
  <c r="C10929" i="1"/>
  <c r="C10930" i="1"/>
  <c r="C10931" i="1"/>
  <c r="C10932" i="1"/>
  <c r="C10933" i="1"/>
  <c r="C10934" i="1"/>
  <c r="C11055" i="1"/>
  <c r="C11056" i="1"/>
  <c r="C11057" i="1"/>
  <c r="C11058" i="1"/>
  <c r="C11059" i="1"/>
  <c r="C11060" i="1"/>
  <c r="C10988" i="1"/>
  <c r="C10989" i="1"/>
  <c r="C10990" i="1"/>
  <c r="C10991" i="1"/>
  <c r="C10992" i="1"/>
  <c r="C10993" i="1"/>
  <c r="C10994" i="1"/>
  <c r="C10838" i="1"/>
  <c r="C10995" i="1"/>
  <c r="C10935" i="1"/>
  <c r="C10996" i="1"/>
  <c r="C10997" i="1"/>
  <c r="C10998" i="1"/>
  <c r="C10999" i="1"/>
  <c r="C11000" i="1"/>
  <c r="C11061" i="1"/>
  <c r="C10657" i="1"/>
  <c r="C10658" i="1"/>
  <c r="C3823" i="1"/>
  <c r="C10659" i="1"/>
  <c r="C10660" i="1"/>
  <c r="C10661" i="1"/>
  <c r="C10839" i="1"/>
  <c r="C10756" i="1"/>
  <c r="C10757" i="1"/>
  <c r="C10840" i="1"/>
  <c r="C10841" i="1"/>
  <c r="C10758" i="1"/>
  <c r="C10842" i="1"/>
  <c r="C10843" i="1"/>
  <c r="C10844" i="1"/>
  <c r="C10845" i="1"/>
  <c r="C10846" i="1"/>
  <c r="C10847" i="1"/>
  <c r="C10848" i="1"/>
  <c r="C10849" i="1"/>
  <c r="C10850" i="1"/>
  <c r="C10759" i="1"/>
  <c r="C10760" i="1"/>
  <c r="C10761" i="1"/>
  <c r="C10762" i="1"/>
  <c r="C10763" i="1"/>
  <c r="C10764" i="1"/>
  <c r="C10765" i="1"/>
  <c r="C10766" i="1"/>
  <c r="C10767" i="1"/>
  <c r="C10662" i="1"/>
  <c r="C10663" i="1"/>
  <c r="C10664" i="1"/>
  <c r="C10665" i="1"/>
  <c r="C10666" i="1"/>
  <c r="C10667" i="1"/>
  <c r="C10668" i="1"/>
  <c r="C10669" i="1"/>
  <c r="C10670" i="1"/>
  <c r="C10768" i="1"/>
  <c r="C10769" i="1"/>
  <c r="C10770" i="1"/>
  <c r="C10394" i="1"/>
  <c r="C10323" i="1"/>
  <c r="C10324" i="1"/>
  <c r="C10476" i="1"/>
  <c r="C10325" i="1"/>
  <c r="C10395" i="1"/>
  <c r="C10477" i="1"/>
  <c r="C10478" i="1"/>
  <c r="C10555" i="1"/>
  <c r="C10479" i="1"/>
  <c r="C10225" i="1"/>
  <c r="C9797" i="1"/>
  <c r="C10396" i="1"/>
  <c r="C10480" i="1"/>
  <c r="C10556" i="1"/>
  <c r="C10557" i="1"/>
  <c r="C10070" i="1"/>
  <c r="C10226" i="1"/>
  <c r="C9901" i="1"/>
  <c r="C10071" i="1"/>
  <c r="C9902" i="1"/>
  <c r="C10072" i="1"/>
  <c r="C9798" i="1"/>
  <c r="C10397" i="1"/>
  <c r="C10073" i="1"/>
  <c r="C9903" i="1"/>
  <c r="C10074" i="1"/>
  <c r="C10227" i="1"/>
  <c r="C10075" i="1"/>
  <c r="C10076" i="1"/>
  <c r="C10077" i="1"/>
  <c r="C9904" i="1"/>
  <c r="C10078" i="1"/>
  <c r="C10079" i="1"/>
  <c r="C10080" i="1"/>
  <c r="C9905" i="1"/>
  <c r="C10081" i="1"/>
  <c r="C9799" i="1"/>
  <c r="C9906" i="1"/>
  <c r="C9907" i="1"/>
  <c r="C9800" i="1"/>
  <c r="C9908" i="1"/>
  <c r="C9909" i="1"/>
  <c r="C9683" i="1"/>
  <c r="C9910" i="1"/>
  <c r="C9801" i="1"/>
  <c r="C9802" i="1"/>
  <c r="C9684" i="1"/>
  <c r="C9803" i="1"/>
  <c r="C9804" i="1"/>
  <c r="C9805" i="1"/>
  <c r="C9806" i="1"/>
  <c r="C9379" i="1"/>
  <c r="C9380" i="1"/>
  <c r="C8107" i="1"/>
  <c r="C9573" i="1"/>
  <c r="C9381" i="1"/>
  <c r="C9685" i="1"/>
  <c r="C9807" i="1"/>
  <c r="C9808" i="1"/>
  <c r="C9686" i="1"/>
  <c r="C9809" i="1"/>
  <c r="C9687" i="1"/>
  <c r="C9574" i="1"/>
  <c r="C9688" i="1"/>
  <c r="C9575" i="1"/>
  <c r="C9689" i="1"/>
  <c r="C9576" i="1"/>
  <c r="C9577" i="1"/>
  <c r="C9578" i="1"/>
  <c r="C9690" i="1"/>
  <c r="C9308" i="1"/>
  <c r="C9309" i="1"/>
  <c r="C9310" i="1"/>
  <c r="C9311" i="1"/>
  <c r="C9216" i="1"/>
  <c r="C9312" i="1"/>
  <c r="C9217" i="1"/>
  <c r="C9218" i="1"/>
  <c r="C9313" i="1"/>
  <c r="C9219" i="1"/>
  <c r="C9382" i="1"/>
  <c r="C9314" i="1"/>
  <c r="C9315" i="1"/>
  <c r="C9316" i="1"/>
  <c r="C9317" i="1"/>
  <c r="C9318" i="1"/>
  <c r="C8795" i="1"/>
  <c r="C9220" i="1"/>
  <c r="C7027" i="1"/>
  <c r="C9009" i="1"/>
  <c r="C8948" i="1"/>
  <c r="C8537" i="1"/>
  <c r="C8538" i="1"/>
  <c r="C8868" i="1"/>
  <c r="C8869" i="1"/>
  <c r="C8843" i="1"/>
  <c r="C8844" i="1"/>
  <c r="C8911" i="1"/>
  <c r="C8796" i="1"/>
  <c r="C9221" i="1"/>
  <c r="C9222" i="1"/>
  <c r="C9319" i="1"/>
  <c r="C9223" i="1"/>
  <c r="C9224" i="1"/>
  <c r="C9225" i="1"/>
  <c r="C9159" i="1"/>
  <c r="C9067" i="1"/>
  <c r="C9118" i="1"/>
  <c r="C9068" i="1"/>
  <c r="C9119" i="1"/>
  <c r="C4922" i="1"/>
  <c r="C4871" i="1"/>
  <c r="C9010" i="1"/>
  <c r="C8912" i="1"/>
  <c r="C8913" i="1"/>
  <c r="C8870" i="1"/>
  <c r="C8797" i="1"/>
  <c r="C8798" i="1"/>
  <c r="C8799" i="1"/>
  <c r="C8658" i="1"/>
  <c r="C8735" i="1"/>
  <c r="C8736" i="1"/>
  <c r="C8737" i="1"/>
  <c r="C8659" i="1"/>
  <c r="C8660" i="1"/>
  <c r="C8738" i="1"/>
  <c r="C8495" i="1"/>
  <c r="C8611" i="1"/>
  <c r="C8661" i="1"/>
  <c r="C8612" i="1"/>
  <c r="C8613" i="1"/>
  <c r="C8566" i="1"/>
  <c r="C8567" i="1"/>
  <c r="C8539" i="1"/>
  <c r="C7292" i="1"/>
  <c r="C8540" i="1"/>
  <c r="C8541" i="1"/>
  <c r="C8542" i="1"/>
  <c r="C8496" i="1"/>
  <c r="C7217" i="1"/>
  <c r="C7082" i="1"/>
  <c r="C7150" i="1"/>
  <c r="C8108" i="1"/>
  <c r="C8335" i="1"/>
  <c r="C8336" i="1"/>
  <c r="C8337" i="1"/>
  <c r="C8338" i="1"/>
  <c r="C8339" i="1"/>
  <c r="C8340" i="1"/>
  <c r="C8341" i="1"/>
  <c r="C8342" i="1"/>
  <c r="C8343" i="1"/>
  <c r="C8344" i="1"/>
  <c r="C8345" i="1"/>
  <c r="C8346" i="1"/>
  <c r="C8270" i="1"/>
  <c r="C8271" i="1"/>
  <c r="C8272" i="1"/>
  <c r="C8273" i="1"/>
  <c r="C8274" i="1"/>
  <c r="C8275" i="1"/>
  <c r="C8304" i="1"/>
  <c r="C8305" i="1"/>
  <c r="C8306" i="1"/>
  <c r="C8307" i="1"/>
  <c r="C8308" i="1"/>
  <c r="C8309" i="1"/>
  <c r="C8310" i="1"/>
  <c r="C8311" i="1"/>
  <c r="C8312" i="1"/>
  <c r="C8313" i="1"/>
  <c r="C8314" i="1"/>
  <c r="C8315" i="1"/>
  <c r="C8276" i="1"/>
  <c r="C8277" i="1"/>
  <c r="C8278" i="1"/>
  <c r="C8279" i="1"/>
  <c r="C8280" i="1"/>
  <c r="C8281" i="1"/>
  <c r="C8347" i="1"/>
  <c r="C8282" i="1"/>
  <c r="C8456" i="1"/>
  <c r="C8457" i="1"/>
  <c r="C8316" i="1"/>
  <c r="C8317" i="1"/>
  <c r="C8318" i="1"/>
  <c r="C8319" i="1"/>
  <c r="C8320" i="1"/>
  <c r="C8321" i="1"/>
  <c r="C8348" i="1"/>
  <c r="C8349" i="1"/>
  <c r="C8350" i="1"/>
  <c r="C8351" i="1"/>
  <c r="C8352" i="1"/>
  <c r="C8353" i="1"/>
  <c r="C8354" i="1"/>
  <c r="C8497" i="1"/>
  <c r="C8355" i="1"/>
  <c r="C8356" i="1"/>
  <c r="C8404" i="1"/>
  <c r="C8405" i="1"/>
  <c r="C8406" i="1"/>
  <c r="C8357" i="1"/>
  <c r="C8207" i="1"/>
  <c r="C8208" i="1"/>
  <c r="C8209" i="1"/>
  <c r="C8210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211" i="1"/>
  <c r="C8077" i="1"/>
  <c r="C8212" i="1"/>
  <c r="C8010" i="1"/>
  <c r="C8078" i="1"/>
  <c r="C8079" i="1"/>
  <c r="C8011" i="1"/>
  <c r="C13861" i="1"/>
  <c r="C15730" i="1"/>
  <c r="C15871" i="1"/>
  <c r="C15872" i="1"/>
  <c r="C15873" i="1"/>
  <c r="C15874" i="1"/>
  <c r="C15875" i="1"/>
  <c r="C15876" i="1"/>
  <c r="C15877" i="1"/>
  <c r="C15731" i="1"/>
  <c r="C15878" i="1"/>
  <c r="C15879" i="1"/>
  <c r="C15542" i="1"/>
  <c r="C15543" i="1"/>
  <c r="C15732" i="1"/>
  <c r="C15733" i="1"/>
  <c r="C15734" i="1"/>
  <c r="C15735" i="1"/>
  <c r="C15880" i="1"/>
  <c r="C15881" i="1"/>
  <c r="C15882" i="1"/>
  <c r="C15736" i="1"/>
  <c r="C15737" i="1"/>
  <c r="C15738" i="1"/>
  <c r="C15739" i="1"/>
  <c r="C15740" i="1"/>
  <c r="C15741" i="1"/>
  <c r="C15883" i="1"/>
  <c r="C15884" i="1"/>
  <c r="C15885" i="1"/>
  <c r="C15886" i="1"/>
  <c r="C15544" i="1"/>
  <c r="C15742" i="1"/>
  <c r="C15743" i="1"/>
  <c r="C15887" i="1"/>
  <c r="C15744" i="1"/>
  <c r="C15440" i="1"/>
  <c r="C15545" i="1"/>
  <c r="C15745" i="1"/>
  <c r="C15746" i="1"/>
  <c r="C15888" i="1"/>
  <c r="C15546" i="1"/>
  <c r="C15547" i="1"/>
  <c r="C15548" i="1"/>
  <c r="C15549" i="1"/>
  <c r="C15550" i="1"/>
  <c r="C15551" i="1"/>
  <c r="C15747" i="1"/>
  <c r="C15748" i="1"/>
  <c r="C15749" i="1"/>
  <c r="C15441" i="1"/>
  <c r="C15750" i="1"/>
  <c r="C15552" i="1"/>
  <c r="C15442" i="1"/>
  <c r="C15443" i="1"/>
  <c r="C15444" i="1"/>
  <c r="C15553" i="1"/>
  <c r="C15362" i="1"/>
  <c r="C15363" i="1"/>
  <c r="C15364" i="1"/>
  <c r="C15365" i="1"/>
  <c r="C15366" i="1"/>
  <c r="C15367" i="1"/>
  <c r="C15368" i="1"/>
  <c r="C15445" i="1"/>
  <c r="C15133" i="1"/>
  <c r="C15318" i="1"/>
  <c r="C15369" i="1"/>
  <c r="C15319" i="1"/>
  <c r="C15320" i="1"/>
  <c r="C15321" i="1"/>
  <c r="C15259" i="1"/>
  <c r="C15370" i="1"/>
  <c r="C15322" i="1"/>
  <c r="C15201" i="1"/>
  <c r="C15202" i="1"/>
  <c r="C15134" i="1"/>
  <c r="C15135" i="1"/>
  <c r="C15136" i="1"/>
  <c r="C15446" i="1"/>
  <c r="C15447" i="1"/>
  <c r="C15448" i="1"/>
  <c r="C15449" i="1"/>
  <c r="C15450" i="1"/>
  <c r="C15451" i="1"/>
  <c r="C15452" i="1"/>
  <c r="C15453" i="1"/>
  <c r="C15554" i="1"/>
  <c r="C15555" i="1"/>
  <c r="C15556" i="1"/>
  <c r="C15557" i="1"/>
  <c r="C15558" i="1"/>
  <c r="C15559" i="1"/>
  <c r="C15260" i="1"/>
  <c r="C15203" i="1"/>
  <c r="C15204" i="1"/>
  <c r="C15205" i="1"/>
  <c r="C15261" i="1"/>
  <c r="C15262" i="1"/>
  <c r="C15263" i="1"/>
  <c r="C15323" i="1"/>
  <c r="C15324" i="1"/>
  <c r="C15325" i="1"/>
  <c r="C15326" i="1"/>
  <c r="C15264" i="1"/>
  <c r="C15206" i="1"/>
  <c r="C15207" i="1"/>
  <c r="C15208" i="1"/>
  <c r="C15209" i="1"/>
  <c r="C15210" i="1"/>
  <c r="C15211" i="1"/>
  <c r="C15137" i="1"/>
  <c r="C15138" i="1"/>
  <c r="C15078" i="1"/>
  <c r="C15079" i="1"/>
  <c r="C15139" i="1"/>
  <c r="C15140" i="1"/>
  <c r="C15212" i="1"/>
  <c r="C15213" i="1"/>
  <c r="C15214" i="1"/>
  <c r="C15215" i="1"/>
  <c r="C15141" i="1"/>
  <c r="C15014" i="1"/>
  <c r="C14933" i="1"/>
  <c r="C14934" i="1"/>
  <c r="C14935" i="1"/>
  <c r="C14968" i="1"/>
  <c r="C14969" i="1"/>
  <c r="C4616" i="1"/>
  <c r="C14869" i="1"/>
  <c r="C14936" i="1"/>
  <c r="C14870" i="1"/>
  <c r="C14970" i="1"/>
  <c r="C14971" i="1"/>
  <c r="C14871" i="1"/>
  <c r="C14872" i="1"/>
  <c r="C14796" i="1"/>
  <c r="C14730" i="1"/>
  <c r="C14797" i="1"/>
  <c r="C14798" i="1"/>
  <c r="C14799" i="1"/>
  <c r="C14800" i="1"/>
  <c r="C14731" i="1"/>
  <c r="C14654" i="1"/>
  <c r="C14655" i="1"/>
  <c r="C14801" i="1"/>
  <c r="C14802" i="1"/>
  <c r="C14555" i="1"/>
  <c r="C14656" i="1"/>
  <c r="C14803" i="1"/>
  <c r="C14804" i="1"/>
  <c r="C14805" i="1"/>
  <c r="C14732" i="1"/>
  <c r="C14733" i="1"/>
  <c r="C14734" i="1"/>
  <c r="C14735" i="1"/>
  <c r="C14657" i="1"/>
  <c r="C14658" i="1"/>
  <c r="C14659" i="1"/>
  <c r="C14660" i="1"/>
  <c r="C14556" i="1"/>
  <c r="C14557" i="1"/>
  <c r="C14558" i="1"/>
  <c r="C14559" i="1"/>
  <c r="C14661" i="1"/>
  <c r="C14662" i="1"/>
  <c r="C14560" i="1"/>
  <c r="C14663" i="1"/>
  <c r="C14561" i="1"/>
  <c r="C14562" i="1"/>
  <c r="C14563" i="1"/>
  <c r="C14564" i="1"/>
  <c r="C14565" i="1"/>
  <c r="C14566" i="1"/>
  <c r="C14567" i="1"/>
  <c r="C14568" i="1"/>
  <c r="C14391" i="1"/>
  <c r="C14471" i="1"/>
  <c r="C14569" i="1"/>
  <c r="C14472" i="1"/>
  <c r="C14392" i="1"/>
  <c r="C14473" i="1"/>
  <c r="C14393" i="1"/>
  <c r="C14394" i="1"/>
  <c r="C14395" i="1"/>
  <c r="C14570" i="1"/>
  <c r="C14474" i="1"/>
  <c r="C14270" i="1"/>
  <c r="C14396" i="1"/>
  <c r="C14397" i="1"/>
  <c r="C14398" i="1"/>
  <c r="C14399" i="1"/>
  <c r="C14162" i="1"/>
  <c r="C14271" i="1"/>
  <c r="C14272" i="1"/>
  <c r="C14400" i="1"/>
  <c r="C14401" i="1"/>
  <c r="C14273" i="1"/>
  <c r="C14402" i="1"/>
  <c r="C14475" i="1"/>
  <c r="C14163" i="1"/>
  <c r="C14274" i="1"/>
  <c r="C14403" i="1"/>
  <c r="C14275" i="1"/>
  <c r="C14276" i="1"/>
  <c r="C14277" i="1"/>
  <c r="C14404" i="1"/>
  <c r="C14278" i="1"/>
  <c r="C14279" i="1"/>
  <c r="C14164" i="1"/>
  <c r="C14165" i="1"/>
  <c r="C14075" i="1"/>
  <c r="C14001" i="1"/>
  <c r="C14166" i="1"/>
  <c r="C14280" i="1"/>
  <c r="C14281" i="1"/>
  <c r="C14167" i="1"/>
  <c r="C14168" i="1"/>
  <c r="C14282" i="1"/>
  <c r="C14283" i="1"/>
  <c r="C14169" i="1"/>
  <c r="C14002" i="1"/>
  <c r="C13862" i="1"/>
  <c r="C14076" i="1"/>
  <c r="C13863" i="1"/>
  <c r="C13929" i="1"/>
  <c r="C14077" i="1"/>
  <c r="C13864" i="1"/>
  <c r="C13865" i="1"/>
  <c r="C13866" i="1"/>
  <c r="C13867" i="1"/>
  <c r="C13868" i="1"/>
  <c r="C14003" i="1"/>
  <c r="C14078" i="1"/>
  <c r="C13869" i="1"/>
  <c r="C13870" i="1"/>
  <c r="C13871" i="1"/>
  <c r="C13872" i="1"/>
  <c r="C13873" i="1"/>
  <c r="C13874" i="1"/>
  <c r="C14004" i="1"/>
  <c r="C14005" i="1"/>
  <c r="C14006" i="1"/>
  <c r="C13930" i="1"/>
  <c r="C13931" i="1"/>
  <c r="C13932" i="1"/>
  <c r="C13875" i="1"/>
  <c r="C13933" i="1"/>
  <c r="C13934" i="1"/>
  <c r="C13716" i="1"/>
  <c r="C13811" i="1"/>
  <c r="C13812" i="1"/>
  <c r="C13717" i="1"/>
  <c r="C13718" i="1"/>
  <c r="C13813" i="1"/>
  <c r="C13814" i="1"/>
  <c r="C13815" i="1"/>
  <c r="C13758" i="1"/>
  <c r="C13759" i="1"/>
  <c r="C13760" i="1"/>
  <c r="C13816" i="1"/>
  <c r="C13719" i="1"/>
  <c r="C13682" i="1"/>
  <c r="C13683" i="1"/>
  <c r="C13720" i="1"/>
  <c r="C13761" i="1"/>
  <c r="C13684" i="1"/>
  <c r="C13762" i="1"/>
  <c r="C13721" i="1"/>
  <c r="C13722" i="1"/>
  <c r="C13723" i="1"/>
  <c r="C13724" i="1"/>
  <c r="C13725" i="1"/>
  <c r="C13726" i="1"/>
  <c r="C13626" i="1"/>
  <c r="C13727" i="1"/>
  <c r="C13627" i="1"/>
  <c r="C13552" i="1"/>
  <c r="C13685" i="1"/>
  <c r="C13628" i="1"/>
  <c r="C13510" i="1"/>
  <c r="C13511" i="1"/>
  <c r="C13487" i="1"/>
  <c r="C13512" i="1"/>
  <c r="C13405" i="1"/>
  <c r="C13448" i="1"/>
  <c r="C13553" i="1"/>
  <c r="C13554" i="1"/>
  <c r="C13449" i="1"/>
  <c r="C13406" i="1"/>
  <c r="C13450" i="1"/>
  <c r="C13451" i="1"/>
  <c r="C13452" i="1"/>
  <c r="C13513" i="1"/>
  <c r="C13514" i="1"/>
  <c r="C13515" i="1"/>
  <c r="C13165" i="1"/>
  <c r="C13407" i="1"/>
  <c r="C13166" i="1"/>
  <c r="C13293" i="1"/>
  <c r="C13349" i="1"/>
  <c r="C13350" i="1"/>
  <c r="C11560" i="1"/>
  <c r="C11561" i="1"/>
  <c r="C13200" i="1"/>
  <c r="C13167" i="1"/>
  <c r="C13075" i="1"/>
  <c r="C13076" i="1"/>
  <c r="C13077" i="1"/>
  <c r="C13148" i="1"/>
  <c r="C13149" i="1"/>
  <c r="C13150" i="1"/>
  <c r="C12984" i="1"/>
  <c r="C12924" i="1"/>
  <c r="C12925" i="1"/>
  <c r="C12926" i="1"/>
  <c r="C12940" i="1"/>
  <c r="C12941" i="1"/>
  <c r="C12942" i="1"/>
  <c r="C12963" i="1"/>
  <c r="C12964" i="1"/>
  <c r="C12965" i="1"/>
  <c r="C12943" i="1"/>
  <c r="C12600" i="1"/>
  <c r="C12601" i="1"/>
  <c r="C12602" i="1"/>
  <c r="C12603" i="1"/>
  <c r="C12604" i="1"/>
  <c r="C12605" i="1"/>
  <c r="C12606" i="1"/>
  <c r="C12607" i="1"/>
  <c r="C12608" i="1"/>
  <c r="C12609" i="1"/>
  <c r="C12610" i="1"/>
  <c r="C12611" i="1"/>
  <c r="C12612" i="1"/>
  <c r="C12613" i="1"/>
  <c r="C12614" i="1"/>
  <c r="C12615" i="1"/>
  <c r="C12616" i="1"/>
  <c r="C12617" i="1"/>
  <c r="C12618" i="1"/>
  <c r="C12619" i="1"/>
  <c r="C12816" i="1"/>
  <c r="C12869" i="1"/>
  <c r="C12354" i="1"/>
  <c r="C12731" i="1"/>
  <c r="C12732" i="1"/>
  <c r="C12462" i="1"/>
  <c r="C12355" i="1"/>
  <c r="C12356" i="1"/>
  <c r="C12620" i="1"/>
  <c r="C12621" i="1"/>
  <c r="C12622" i="1"/>
  <c r="C12623" i="1"/>
  <c r="C12624" i="1"/>
  <c r="C12625" i="1"/>
  <c r="C12626" i="1"/>
  <c r="C12627" i="1"/>
  <c r="C12628" i="1"/>
  <c r="C12629" i="1"/>
  <c r="C12630" i="1"/>
  <c r="C12631" i="1"/>
  <c r="C12632" i="1"/>
  <c r="C12633" i="1"/>
  <c r="C12634" i="1"/>
  <c r="C12635" i="1"/>
  <c r="C12636" i="1"/>
  <c r="C12637" i="1"/>
  <c r="C12463" i="1"/>
  <c r="C12464" i="1"/>
  <c r="C12638" i="1"/>
  <c r="C12639" i="1"/>
  <c r="C12640" i="1"/>
  <c r="C12641" i="1"/>
  <c r="C12642" i="1"/>
  <c r="C12643" i="1"/>
  <c r="C12644" i="1"/>
  <c r="C12645" i="1"/>
  <c r="C12646" i="1"/>
  <c r="C12647" i="1"/>
  <c r="C8012" i="1"/>
  <c r="C7974" i="1"/>
  <c r="C12465" i="1"/>
  <c r="C12466" i="1"/>
  <c r="C8080" i="1"/>
  <c r="C8081" i="1"/>
  <c r="C8082" i="1"/>
  <c r="C7975" i="1"/>
  <c r="C7976" i="1"/>
  <c r="C7977" i="1"/>
  <c r="C7936" i="1"/>
  <c r="C7893" i="1"/>
  <c r="C7894" i="1"/>
  <c r="C7895" i="1"/>
  <c r="C7896" i="1"/>
  <c r="C7897" i="1"/>
  <c r="C7898" i="1"/>
  <c r="C8083" i="1"/>
  <c r="C7838" i="1"/>
  <c r="C7899" i="1"/>
  <c r="C7839" i="1"/>
  <c r="C7783" i="1"/>
  <c r="C7784" i="1"/>
  <c r="C7574" i="1"/>
  <c r="C7575" i="1"/>
  <c r="C7576" i="1"/>
  <c r="C7577" i="1"/>
  <c r="C7578" i="1"/>
  <c r="C7579" i="1"/>
  <c r="C7785" i="1"/>
  <c r="C7786" i="1"/>
  <c r="C7787" i="1"/>
  <c r="C7840" i="1"/>
  <c r="C7841" i="1"/>
  <c r="C7842" i="1"/>
  <c r="C7723" i="1"/>
  <c r="C7724" i="1"/>
  <c r="C7725" i="1"/>
  <c r="C7726" i="1"/>
  <c r="C7788" i="1"/>
  <c r="C7727" i="1"/>
  <c r="C7671" i="1"/>
  <c r="C7580" i="1"/>
  <c r="C7728" i="1"/>
  <c r="C7729" i="1"/>
  <c r="C7581" i="1"/>
  <c r="C7730" i="1"/>
  <c r="C7731" i="1"/>
  <c r="C7732" i="1"/>
  <c r="C7672" i="1"/>
  <c r="C7582" i="1"/>
  <c r="C7583" i="1"/>
  <c r="C7584" i="1"/>
  <c r="C7585" i="1"/>
  <c r="C7586" i="1"/>
  <c r="C7587" i="1"/>
  <c r="C7588" i="1"/>
  <c r="C7589" i="1"/>
  <c r="C7590" i="1"/>
  <c r="C7491" i="1"/>
  <c r="C7492" i="1"/>
  <c r="C7493" i="1"/>
  <c r="C7494" i="1"/>
  <c r="C7591" i="1"/>
  <c r="C7733" i="1"/>
  <c r="C7592" i="1"/>
  <c r="C7495" i="1"/>
  <c r="C7421" i="1"/>
  <c r="C7593" i="1"/>
  <c r="C7594" i="1"/>
  <c r="C7595" i="1"/>
  <c r="C7596" i="1"/>
  <c r="C7496" i="1"/>
  <c r="C7497" i="1"/>
  <c r="C7422" i="1"/>
  <c r="C7423" i="1"/>
  <c r="C7424" i="1"/>
  <c r="C7425" i="1"/>
  <c r="C7362" i="1"/>
  <c r="C7363" i="1"/>
  <c r="C7364" i="1"/>
  <c r="C7293" i="1"/>
  <c r="C7498" i="1"/>
  <c r="C7365" i="1"/>
  <c r="C7366" i="1"/>
  <c r="C7367" i="1"/>
  <c r="C7368" i="1"/>
  <c r="C7218" i="1"/>
  <c r="C7151" i="1"/>
  <c r="C7152" i="1"/>
  <c r="C7219" i="1"/>
  <c r="C7220" i="1"/>
  <c r="C7153" i="1"/>
  <c r="C7221" i="1"/>
  <c r="C7294" i="1"/>
  <c r="C7295" i="1"/>
  <c r="C7222" i="1"/>
  <c r="C7223" i="1"/>
  <c r="C7296" i="1"/>
  <c r="C7297" i="1"/>
  <c r="C7298" i="1"/>
  <c r="C7299" i="1"/>
  <c r="C7300" i="1"/>
  <c r="C7301" i="1"/>
  <c r="C7302" i="1"/>
  <c r="C7303" i="1"/>
  <c r="C6956" i="1"/>
  <c r="C7083" i="1"/>
  <c r="C7028" i="1"/>
  <c r="C7224" i="1"/>
  <c r="C7084" i="1"/>
  <c r="C7154" i="1"/>
  <c r="C6833" i="1"/>
  <c r="C7085" i="1"/>
  <c r="C7029" i="1"/>
  <c r="C7030" i="1"/>
  <c r="C6957" i="1"/>
  <c r="C6891" i="1"/>
  <c r="C6775" i="1"/>
  <c r="C6892" i="1"/>
  <c r="C6958" i="1"/>
  <c r="C6959" i="1"/>
  <c r="C6893" i="1"/>
  <c r="C6894" i="1"/>
  <c r="C6895" i="1"/>
  <c r="C6896" i="1"/>
  <c r="C6630" i="1"/>
  <c r="C6565" i="1"/>
  <c r="C6566" i="1"/>
  <c r="C6567" i="1"/>
  <c r="C6776" i="1"/>
  <c r="C6353" i="1"/>
  <c r="C6777" i="1"/>
  <c r="C6699" i="1"/>
  <c r="C6778" i="1"/>
  <c r="C6779" i="1"/>
  <c r="C6834" i="1"/>
  <c r="C6700" i="1"/>
  <c r="C6835" i="1"/>
  <c r="C6701" i="1"/>
  <c r="C5919" i="1"/>
  <c r="C6568" i="1"/>
  <c r="C6569" i="1"/>
  <c r="C6354" i="1"/>
  <c r="C6355" i="1"/>
  <c r="C6446" i="1"/>
  <c r="C6447" i="1"/>
  <c r="C6570" i="1"/>
  <c r="C6571" i="1"/>
  <c r="C6572" i="1"/>
  <c r="C6356" i="1"/>
  <c r="C6357" i="1"/>
  <c r="C6358" i="1"/>
  <c r="C6448" i="1"/>
  <c r="C6449" i="1"/>
  <c r="C6450" i="1"/>
  <c r="C6451" i="1"/>
  <c r="C6452" i="1"/>
  <c r="C6453" i="1"/>
  <c r="C6454" i="1"/>
  <c r="C6455" i="1"/>
  <c r="C6456" i="1"/>
  <c r="C6573" i="1"/>
  <c r="C6574" i="1"/>
  <c r="C6575" i="1"/>
  <c r="C6780" i="1"/>
  <c r="C6781" i="1"/>
  <c r="C6262" i="1"/>
  <c r="C6359" i="1"/>
  <c r="C6263" i="1"/>
  <c r="C6457" i="1"/>
  <c r="C6360" i="1"/>
  <c r="C6264" i="1"/>
  <c r="C6361" i="1"/>
  <c r="C6265" i="1"/>
  <c r="C6266" i="1"/>
  <c r="C6362" i="1"/>
  <c r="C6363" i="1"/>
  <c r="C6267" i="1"/>
  <c r="C6364" i="1"/>
  <c r="C6268" i="1"/>
  <c r="C6269" i="1"/>
  <c r="C6270" i="1"/>
  <c r="C6458" i="1"/>
  <c r="C6365" i="1"/>
  <c r="C6271" i="1"/>
  <c r="C6060" i="1"/>
  <c r="C6192" i="1"/>
  <c r="C6193" i="1"/>
  <c r="C6194" i="1"/>
  <c r="C6124" i="1"/>
  <c r="C5988" i="1"/>
  <c r="C6195" i="1"/>
  <c r="C6125" i="1"/>
  <c r="C6272" i="1"/>
  <c r="C6196" i="1"/>
  <c r="C6197" i="1"/>
  <c r="C6198" i="1"/>
  <c r="C6199" i="1"/>
  <c r="C6200" i="1"/>
  <c r="C6201" i="1"/>
  <c r="C6126" i="1"/>
  <c r="C6202" i="1"/>
  <c r="C6061" i="1"/>
  <c r="C6062" i="1"/>
  <c r="C6063" i="1"/>
  <c r="C5920" i="1"/>
  <c r="C5989" i="1"/>
  <c r="C5990" i="1"/>
  <c r="C6064" i="1"/>
  <c r="C6127" i="1"/>
  <c r="C6065" i="1"/>
  <c r="C5991" i="1"/>
  <c r="C5992" i="1"/>
  <c r="C5993" i="1"/>
  <c r="C5994" i="1"/>
  <c r="C5921" i="1"/>
  <c r="C5753" i="1"/>
  <c r="C5922" i="1"/>
  <c r="C5852" i="1"/>
  <c r="C5853" i="1"/>
  <c r="C5854" i="1"/>
  <c r="C5795" i="1"/>
  <c r="C5796" i="1"/>
  <c r="C6066" i="1"/>
  <c r="C5855" i="1"/>
  <c r="C5797" i="1"/>
  <c r="C5798" i="1"/>
  <c r="C5856" i="1"/>
  <c r="C5799" i="1"/>
  <c r="C5857" i="1"/>
  <c r="C5858" i="1"/>
  <c r="C5800" i="1"/>
  <c r="C5631" i="1"/>
  <c r="C5801" i="1"/>
  <c r="C5754" i="1"/>
  <c r="C5755" i="1"/>
  <c r="C5756" i="1"/>
  <c r="C5802" i="1"/>
  <c r="C5803" i="1"/>
  <c r="C5757" i="1"/>
  <c r="C5758" i="1"/>
  <c r="C5804" i="1"/>
  <c r="C5632" i="1"/>
  <c r="C5633" i="1"/>
  <c r="C5634" i="1"/>
  <c r="C5635" i="1"/>
  <c r="C5636" i="1"/>
  <c r="C5637" i="1"/>
  <c r="C5638" i="1"/>
  <c r="C5639" i="1"/>
  <c r="C5640" i="1"/>
  <c r="C5641" i="1"/>
  <c r="C5642" i="1"/>
  <c r="C5643" i="1"/>
  <c r="C5644" i="1"/>
  <c r="C5645" i="1"/>
  <c r="C5646" i="1"/>
  <c r="C5647" i="1"/>
  <c r="C5648" i="1"/>
  <c r="C5649" i="1"/>
  <c r="C5650" i="1"/>
  <c r="C5541" i="1"/>
  <c r="C5542" i="1"/>
  <c r="C5651" i="1"/>
  <c r="C5543" i="1"/>
  <c r="C5544" i="1"/>
  <c r="C5545" i="1"/>
  <c r="C5546" i="1"/>
  <c r="C5547" i="1"/>
  <c r="C5548" i="1"/>
  <c r="C5549" i="1"/>
  <c r="C5550" i="1"/>
  <c r="C5551" i="1"/>
  <c r="C5552" i="1"/>
  <c r="C5553" i="1"/>
  <c r="C5554" i="1"/>
  <c r="C5555" i="1"/>
  <c r="C5556" i="1"/>
  <c r="C5557" i="1"/>
  <c r="C5652" i="1"/>
  <c r="C5653" i="1"/>
  <c r="C5654" i="1"/>
  <c r="C5655" i="1"/>
  <c r="C5656" i="1"/>
  <c r="C5657" i="1"/>
  <c r="C5658" i="1"/>
  <c r="C5659" i="1"/>
  <c r="C5660" i="1"/>
  <c r="C5661" i="1"/>
  <c r="C5662" i="1"/>
  <c r="C5663" i="1"/>
  <c r="C5664" i="1"/>
  <c r="C5665" i="1"/>
  <c r="C5666" i="1"/>
  <c r="C5667" i="1"/>
  <c r="C5668" i="1"/>
  <c r="C5669" i="1"/>
  <c r="C5670" i="1"/>
  <c r="C5671" i="1"/>
  <c r="C5672" i="1"/>
  <c r="C5673" i="1"/>
  <c r="C5674" i="1"/>
  <c r="C5675" i="1"/>
  <c r="C5676" i="1"/>
  <c r="C5677" i="1"/>
  <c r="C5678" i="1"/>
  <c r="C5679" i="1"/>
  <c r="C5680" i="1"/>
  <c r="C5681" i="1"/>
  <c r="C5682" i="1"/>
  <c r="C5683" i="1"/>
  <c r="C5558" i="1"/>
  <c r="C5559" i="1"/>
  <c r="C5560" i="1"/>
  <c r="C5561" i="1"/>
  <c r="C5562" i="1"/>
  <c r="C5563" i="1"/>
  <c r="C5564" i="1"/>
  <c r="C5565" i="1"/>
  <c r="C5684" i="1"/>
  <c r="C5685" i="1"/>
  <c r="C5686" i="1"/>
  <c r="C5687" i="1"/>
  <c r="C5688" i="1"/>
  <c r="C5689" i="1"/>
  <c r="C5690" i="1"/>
  <c r="C5691" i="1"/>
  <c r="C5692" i="1"/>
  <c r="C5693" i="1"/>
  <c r="C5694" i="1"/>
  <c r="C5695" i="1"/>
  <c r="C5696" i="1"/>
  <c r="C5697" i="1"/>
  <c r="C5698" i="1"/>
  <c r="C5566" i="1"/>
  <c r="C5413" i="1"/>
  <c r="C5414" i="1"/>
  <c r="C5371" i="1"/>
  <c r="C5567" i="1"/>
  <c r="C5568" i="1"/>
  <c r="C5569" i="1"/>
  <c r="C5486" i="1"/>
  <c r="C5487" i="1"/>
  <c r="C5488" i="1"/>
  <c r="C5699" i="1"/>
  <c r="C5700" i="1"/>
  <c r="C5701" i="1"/>
  <c r="C5702" i="1"/>
  <c r="C5570" i="1"/>
  <c r="C5571" i="1"/>
  <c r="C5572" i="1"/>
  <c r="C5703" i="1"/>
  <c r="C5704" i="1"/>
  <c r="C5573" i="1"/>
  <c r="C5574" i="1"/>
  <c r="C5575" i="1"/>
  <c r="C5705" i="1"/>
  <c r="C5489" i="1"/>
  <c r="C5490" i="1"/>
  <c r="C5576" i="1"/>
  <c r="C5491" i="1"/>
  <c r="C5492" i="1"/>
  <c r="C5372" i="1"/>
  <c r="C5493" i="1"/>
  <c r="C5494" i="1"/>
  <c r="C3516" i="1"/>
  <c r="C5415" i="1"/>
  <c r="C5416" i="1"/>
  <c r="C5373" i="1"/>
  <c r="C5374" i="1"/>
  <c r="C5417" i="1"/>
  <c r="C5418" i="1"/>
  <c r="C5375" i="1"/>
  <c r="C5419" i="1"/>
  <c r="C5420" i="1"/>
  <c r="C5421" i="1"/>
  <c r="C5251" i="1"/>
  <c r="C5252" i="1"/>
  <c r="C5422" i="1"/>
  <c r="C5423" i="1"/>
  <c r="C5253" i="1"/>
  <c r="C5254" i="1"/>
  <c r="C5255" i="1"/>
  <c r="C5256" i="1"/>
  <c r="C5257" i="1"/>
  <c r="C5258" i="1"/>
  <c r="C5328" i="1"/>
  <c r="C5329" i="1"/>
  <c r="C5259" i="1"/>
  <c r="C5330" i="1"/>
  <c r="C5331" i="1"/>
  <c r="C5260" i="1"/>
  <c r="C5261" i="1"/>
  <c r="C5262" i="1"/>
  <c r="C5053" i="1"/>
  <c r="C5179" i="1"/>
  <c r="C5145" i="1"/>
  <c r="C5146" i="1"/>
  <c r="C5180" i="1"/>
  <c r="C5181" i="1"/>
  <c r="C5182" i="1"/>
  <c r="C5263" i="1"/>
  <c r="C5010" i="1"/>
  <c r="C4708" i="1"/>
  <c r="C4804" i="1"/>
  <c r="C4805" i="1"/>
  <c r="C4806" i="1"/>
  <c r="C5011" i="1"/>
  <c r="C5012" i="1"/>
  <c r="C5013" i="1"/>
  <c r="C5014" i="1"/>
  <c r="C4967" i="1"/>
  <c r="C4968" i="1"/>
  <c r="C4709" i="1"/>
  <c r="C4872" i="1"/>
  <c r="C4807" i="1"/>
  <c r="C4808" i="1"/>
  <c r="C4585" i="1"/>
  <c r="C4809" i="1"/>
  <c r="C4734" i="1"/>
  <c r="C4735" i="1"/>
  <c r="C4736" i="1"/>
  <c r="C4737" i="1"/>
  <c r="C4738" i="1"/>
  <c r="C4739" i="1"/>
  <c r="C4810" i="1"/>
  <c r="C4811" i="1"/>
  <c r="C4812" i="1"/>
  <c r="C4813" i="1"/>
  <c r="C4814" i="1"/>
  <c r="C4815" i="1"/>
  <c r="C4561" i="1"/>
  <c r="C4562" i="1"/>
  <c r="C4740" i="1"/>
  <c r="C4710" i="1"/>
  <c r="C4711" i="1"/>
  <c r="C4712" i="1"/>
  <c r="C4563" i="1"/>
  <c r="C4617" i="1"/>
  <c r="C3600" i="1"/>
  <c r="C4516" i="1"/>
  <c r="C4517" i="1"/>
  <c r="C4412" i="1"/>
  <c r="C4413" i="1"/>
  <c r="C4487" i="1"/>
  <c r="C4488" i="1"/>
  <c r="C4489" i="1"/>
  <c r="C4490" i="1"/>
  <c r="C4414" i="1"/>
  <c r="C4491" i="1"/>
  <c r="C4415" i="1"/>
  <c r="C4416" i="1"/>
  <c r="C4364" i="1"/>
  <c r="C4262" i="1"/>
  <c r="C4307" i="1"/>
  <c r="C4263" i="1"/>
  <c r="C4264" i="1"/>
  <c r="C4265" i="1"/>
  <c r="C4308" i="1"/>
  <c r="C4266" i="1"/>
  <c r="C4267" i="1"/>
  <c r="C4213" i="1"/>
  <c r="C4214" i="1"/>
  <c r="C3279" i="1"/>
  <c r="C4152" i="1"/>
  <c r="C4109" i="1"/>
  <c r="C4153" i="1"/>
  <c r="C4110" i="1"/>
  <c r="C4154" i="1"/>
  <c r="C4155" i="1"/>
  <c r="C4156" i="1"/>
  <c r="C4157" i="1"/>
  <c r="C4158" i="1"/>
  <c r="C4159" i="1"/>
  <c r="C4160" i="1"/>
  <c r="C3824" i="1"/>
  <c r="C4161" i="1"/>
  <c r="C4064" i="1"/>
  <c r="C3960" i="1"/>
  <c r="C3961" i="1"/>
  <c r="C3962" i="1"/>
  <c r="C4021" i="1"/>
  <c r="C4022" i="1"/>
  <c r="C3707" i="1"/>
  <c r="C3963" i="1"/>
  <c r="C4065" i="1"/>
  <c r="C4066" i="1"/>
  <c r="C4067" i="1"/>
  <c r="C3825" i="1"/>
  <c r="C3826" i="1"/>
  <c r="C3827" i="1"/>
  <c r="C3828" i="1"/>
  <c r="C3829" i="1"/>
  <c r="C3708" i="1"/>
  <c r="C3709" i="1"/>
  <c r="C3710" i="1"/>
  <c r="C3830" i="1"/>
  <c r="C4381" i="1"/>
  <c r="C3280" i="1"/>
  <c r="C3281" i="1"/>
  <c r="C3282" i="1"/>
  <c r="C3283" i="1"/>
  <c r="C3284" i="1"/>
  <c r="C3285" i="1"/>
  <c r="C3286" i="1"/>
  <c r="C3287" i="1"/>
  <c r="C3288" i="1"/>
  <c r="C3289" i="1"/>
  <c r="C3517" i="1"/>
  <c r="C3518" i="1"/>
  <c r="C3519" i="1"/>
  <c r="C3520" i="1"/>
  <c r="C3521" i="1"/>
  <c r="C3408" i="1"/>
  <c r="C3409" i="1"/>
  <c r="C3410" i="1"/>
  <c r="C3411" i="1"/>
  <c r="C3412" i="1"/>
  <c r="C3711" i="1"/>
  <c r="C3601" i="1"/>
  <c r="C3831" i="1"/>
  <c r="C3712" i="1"/>
  <c r="C3832" i="1"/>
  <c r="C3713" i="1"/>
  <c r="C3602" i="1"/>
  <c r="C3603" i="1"/>
  <c r="C3604" i="1"/>
  <c r="C3605" i="1"/>
  <c r="C3606" i="1"/>
  <c r="C3607" i="1"/>
  <c r="C3714" i="1"/>
  <c r="C3608" i="1"/>
  <c r="C3043" i="1"/>
  <c r="C3413" i="1"/>
  <c r="C3414" i="1"/>
  <c r="C3415" i="1"/>
  <c r="C3416" i="1"/>
  <c r="C3522" i="1"/>
  <c r="C3523" i="1"/>
  <c r="C3417" i="1"/>
  <c r="C3418" i="1"/>
  <c r="C3419" i="1"/>
  <c r="C3420" i="1"/>
  <c r="C3421" i="1"/>
  <c r="C3290" i="1"/>
  <c r="C3291" i="1"/>
  <c r="C3292" i="1"/>
  <c r="C3293" i="1"/>
  <c r="C3157" i="1"/>
  <c r="C3044" i="1"/>
  <c r="C3045" i="1"/>
  <c r="C3422" i="1"/>
  <c r="C3046" i="1"/>
  <c r="C2938" i="1"/>
  <c r="C3158" i="1"/>
  <c r="C3047" i="1"/>
  <c r="C2871" i="1"/>
  <c r="C2939" i="1"/>
  <c r="C3048" i="1"/>
  <c r="C2940" i="1"/>
  <c r="C2872" i="1"/>
  <c r="C3049" i="1"/>
  <c r="C2776" i="1"/>
  <c r="C2873" i="1"/>
  <c r="C2874" i="1"/>
  <c r="C2941" i="1"/>
  <c r="C2875" i="1"/>
  <c r="C2876" i="1"/>
  <c r="C2777" i="1"/>
  <c r="C2778" i="1"/>
  <c r="C2877" i="1"/>
  <c r="C2669" i="1"/>
  <c r="C2670" i="1"/>
  <c r="C2671" i="1"/>
  <c r="C2779" i="1"/>
  <c r="C2780" i="1"/>
  <c r="C2781" i="1"/>
  <c r="C2878" i="1"/>
  <c r="C2879" i="1"/>
  <c r="C2880" i="1"/>
  <c r="C2782" i="1"/>
  <c r="C2672" i="1"/>
  <c r="C2443" i="1"/>
  <c r="C2673" i="1"/>
  <c r="C2589" i="1"/>
  <c r="C2505" i="1"/>
  <c r="C2506" i="1"/>
  <c r="C2507" i="1"/>
  <c r="C2444" i="1"/>
  <c r="C2674" i="1"/>
  <c r="C2367" i="1"/>
  <c r="C2445" i="1"/>
  <c r="C2508" i="1"/>
  <c r="C2509" i="1"/>
  <c r="C2510" i="1"/>
  <c r="C2511" i="1"/>
  <c r="C2446" i="1"/>
  <c r="C2512" i="1"/>
  <c r="C1329" i="1"/>
  <c r="C1430" i="1"/>
  <c r="C1195" i="1"/>
  <c r="C922" i="1"/>
  <c r="C847" i="1"/>
  <c r="C2447" i="1"/>
  <c r="C2448" i="1"/>
  <c r="C2449" i="1"/>
  <c r="C2368" i="1"/>
  <c r="C2369" i="1"/>
  <c r="C2137" i="1"/>
  <c r="C2138" i="1"/>
  <c r="C2139" i="1"/>
  <c r="C2140" i="1"/>
  <c r="C2141" i="1"/>
  <c r="C2142" i="1"/>
  <c r="C2450" i="1"/>
  <c r="C2273" i="1"/>
  <c r="C2024" i="1"/>
  <c r="C2025" i="1"/>
  <c r="C2026" i="1"/>
  <c r="C2027" i="1"/>
  <c r="C2028" i="1"/>
  <c r="C2029" i="1"/>
  <c r="C2030" i="1"/>
  <c r="C2031" i="1"/>
  <c r="C2032" i="1"/>
  <c r="C2033" i="1"/>
  <c r="C2143" i="1"/>
  <c r="C2144" i="1"/>
  <c r="C2145" i="1"/>
  <c r="C2146" i="1"/>
  <c r="C2147" i="1"/>
  <c r="C2148" i="1"/>
  <c r="C2149" i="1"/>
  <c r="C2150" i="1"/>
  <c r="C2151" i="1"/>
  <c r="C2152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153" i="1"/>
  <c r="C2154" i="1"/>
  <c r="C2155" i="1"/>
  <c r="C2156" i="1"/>
  <c r="C2157" i="1"/>
  <c r="C2158" i="1"/>
  <c r="C2159" i="1"/>
  <c r="C2160" i="1"/>
  <c r="C2161" i="1"/>
  <c r="C2162" i="1"/>
  <c r="C2034" i="1"/>
  <c r="C2035" i="1"/>
  <c r="C2036" i="1"/>
  <c r="C2037" i="1"/>
  <c r="C2038" i="1"/>
  <c r="C2039" i="1"/>
  <c r="C2040" i="1"/>
  <c r="C2041" i="1"/>
  <c r="C2042" i="1"/>
  <c r="C2043" i="1"/>
  <c r="C2163" i="1"/>
  <c r="C2294" i="1"/>
  <c r="C2295" i="1"/>
  <c r="C2164" i="1"/>
  <c r="C2296" i="1"/>
  <c r="C2297" i="1"/>
  <c r="C2165" i="1"/>
  <c r="C2166" i="1"/>
  <c r="C2044" i="1"/>
  <c r="C2167" i="1"/>
  <c r="C1831" i="1"/>
  <c r="C2298" i="1"/>
  <c r="C2045" i="1"/>
  <c r="C2046" i="1"/>
  <c r="C2047" i="1"/>
  <c r="C2048" i="1"/>
  <c r="C1832" i="1"/>
  <c r="C1833" i="1"/>
  <c r="C1834" i="1"/>
  <c r="C1835" i="1"/>
  <c r="C1836" i="1"/>
  <c r="C1837" i="1"/>
  <c r="C1838" i="1"/>
  <c r="C1839" i="1"/>
  <c r="C1934" i="1"/>
  <c r="C1935" i="1"/>
  <c r="C1840" i="1"/>
  <c r="C1936" i="1"/>
  <c r="C1937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2049" i="1"/>
  <c r="C1938" i="1"/>
  <c r="C1650" i="1"/>
  <c r="C1651" i="1"/>
  <c r="C1652" i="1"/>
  <c r="C1784" i="1"/>
  <c r="C1752" i="1"/>
  <c r="C1753" i="1"/>
  <c r="C1653" i="1"/>
  <c r="C1519" i="1"/>
  <c r="C1520" i="1"/>
  <c r="C1754" i="1"/>
  <c r="C1755" i="1"/>
  <c r="C1521" i="1"/>
  <c r="C1522" i="1"/>
  <c r="C1523" i="1"/>
  <c r="C1431" i="1"/>
  <c r="C1432" i="1"/>
  <c r="C1524" i="1"/>
  <c r="C1525" i="1"/>
  <c r="C1330" i="1"/>
  <c r="C1526" i="1"/>
  <c r="C1433" i="1"/>
  <c r="C1331" i="1"/>
  <c r="C1332" i="1"/>
  <c r="C1264" i="1"/>
  <c r="C1265" i="1"/>
  <c r="C1333" i="1"/>
  <c r="C1196" i="1"/>
  <c r="C1266" i="1"/>
  <c r="C1334" i="1"/>
  <c r="C1335" i="1"/>
  <c r="C1267" i="1"/>
  <c r="C1197" i="1"/>
  <c r="C1198" i="1"/>
  <c r="C1151" i="1"/>
  <c r="C1152" i="1"/>
  <c r="C1199" i="1"/>
  <c r="C1200" i="1"/>
  <c r="C1268" i="1"/>
  <c r="C1269" i="1"/>
  <c r="C1270" i="1"/>
  <c r="C1271" i="1"/>
  <c r="C1272" i="1"/>
  <c r="C1273" i="1"/>
  <c r="C1201" i="1"/>
  <c r="C1202" i="1"/>
  <c r="C1274" i="1"/>
  <c r="C1275" i="1"/>
  <c r="C848" i="1"/>
  <c r="C1094" i="1"/>
  <c r="C1153" i="1"/>
  <c r="C1095" i="1"/>
  <c r="C1154" i="1"/>
  <c r="C1096" i="1"/>
  <c r="C1097" i="1"/>
  <c r="C1155" i="1"/>
  <c r="C1156" i="1"/>
  <c r="C1157" i="1"/>
  <c r="C1158" i="1"/>
  <c r="C1159" i="1"/>
  <c r="C1160" i="1"/>
  <c r="C985" i="1"/>
  <c r="C986" i="1"/>
  <c r="C987" i="1"/>
  <c r="C1098" i="1"/>
  <c r="C1099" i="1"/>
  <c r="C1100" i="1"/>
  <c r="C1101" i="1"/>
  <c r="C923" i="1"/>
  <c r="C924" i="1"/>
  <c r="C925" i="1"/>
  <c r="C849" i="1"/>
  <c r="C850" i="1"/>
  <c r="C988" i="1"/>
  <c r="C1102" i="1"/>
  <c r="C989" i="1"/>
  <c r="C1103" i="1"/>
  <c r="C990" i="1"/>
  <c r="C1654" i="1"/>
  <c r="C851" i="1"/>
  <c r="C926" i="1"/>
  <c r="C927" i="1"/>
  <c r="C991" i="1"/>
  <c r="C992" i="1"/>
  <c r="C993" i="1"/>
  <c r="C852" i="1"/>
  <c r="C928" i="1"/>
  <c r="C994" i="1"/>
  <c r="C995" i="1"/>
  <c r="C996" i="1"/>
  <c r="C853" i="1"/>
  <c r="C800" i="1"/>
  <c r="C801" i="1"/>
  <c r="C726" i="1"/>
  <c r="C727" i="1"/>
  <c r="C728" i="1"/>
  <c r="C729" i="1"/>
  <c r="C521" i="1"/>
  <c r="C473" i="1"/>
  <c r="C656" i="1"/>
  <c r="C657" i="1"/>
  <c r="C658" i="1"/>
  <c r="C601" i="1"/>
  <c r="C602" i="1"/>
  <c r="C659" i="1"/>
  <c r="C730" i="1"/>
  <c r="C731" i="1"/>
  <c r="C660" i="1"/>
  <c r="C661" i="1"/>
  <c r="C603" i="1"/>
  <c r="C604" i="1"/>
  <c r="C474" i="1"/>
  <c r="C475" i="1"/>
  <c r="C476" i="1"/>
  <c r="C437" i="1"/>
  <c r="C438" i="1"/>
  <c r="C439" i="1"/>
  <c r="C388" i="1"/>
  <c r="C389" i="1"/>
  <c r="C390" i="1"/>
  <c r="C440" i="1"/>
  <c r="C522" i="1"/>
  <c r="C477" i="1"/>
  <c r="C358" i="1"/>
  <c r="C359" i="1"/>
  <c r="C391" i="1"/>
  <c r="C392" i="1"/>
  <c r="C441" i="1"/>
  <c r="C442" i="1"/>
  <c r="C393" i="1"/>
  <c r="C394" i="1"/>
  <c r="C443" i="1"/>
  <c r="C444" i="1"/>
  <c r="C395" i="1"/>
  <c r="C396" i="1"/>
  <c r="C289" i="1"/>
  <c r="C445" i="1"/>
  <c r="C446" i="1"/>
  <c r="C360" i="1"/>
  <c r="C361" i="1"/>
  <c r="C315" i="1"/>
  <c r="C243" i="1"/>
  <c r="C290" i="1"/>
  <c r="C291" i="1"/>
  <c r="C292" i="1"/>
  <c r="C316" i="1"/>
  <c r="C317" i="1"/>
  <c r="C318" i="1"/>
  <c r="C244" i="1"/>
  <c r="C245" i="1"/>
  <c r="C246" i="1"/>
  <c r="C247" i="1"/>
  <c r="C248" i="1"/>
  <c r="C139" i="1"/>
  <c r="C140" i="1"/>
  <c r="C141" i="1"/>
  <c r="C73" i="1"/>
  <c r="C74" i="1"/>
  <c r="C35" i="1"/>
  <c r="C36" i="1"/>
  <c r="C37" i="1"/>
  <c r="C11785" i="1"/>
  <c r="C38" i="1"/>
  <c r="C12125" i="1"/>
  <c r="C12126" i="1"/>
  <c r="C12077" i="1"/>
  <c r="C12078" i="1"/>
  <c r="C12127" i="1"/>
  <c r="C12079" i="1"/>
  <c r="C11872" i="1"/>
  <c r="C11786" i="1"/>
  <c r="C12303" i="1"/>
  <c r="C12467" i="1"/>
  <c r="C12357" i="1"/>
  <c r="C12358" i="1"/>
  <c r="C12359" i="1"/>
  <c r="C12360" i="1"/>
  <c r="C12361" i="1"/>
  <c r="C12304" i="1"/>
  <c r="C12305" i="1"/>
  <c r="C12362" i="1"/>
  <c r="C12363" i="1"/>
  <c r="C12364" i="1"/>
  <c r="C12365" i="1"/>
  <c r="C12366" i="1"/>
  <c r="C12306" i="1"/>
  <c r="C12307" i="1"/>
  <c r="C12252" i="1"/>
  <c r="C12253" i="1"/>
  <c r="C12254" i="1"/>
  <c r="C12255" i="1"/>
  <c r="C12256" i="1"/>
  <c r="C12257" i="1"/>
  <c r="C12080" i="1"/>
  <c r="C12081" i="1"/>
  <c r="C12019" i="1"/>
  <c r="C12020" i="1"/>
  <c r="C12021" i="1"/>
  <c r="C12082" i="1"/>
  <c r="C11953" i="1"/>
  <c r="C12022" i="1"/>
  <c r="C11954" i="1"/>
  <c r="C12023" i="1"/>
  <c r="C11955" i="1"/>
  <c r="C12024" i="1"/>
  <c r="C12025" i="1"/>
  <c r="C11956" i="1"/>
  <c r="C11957" i="1"/>
  <c r="C12026" i="1"/>
  <c r="C12027" i="1"/>
  <c r="C11873" i="1"/>
  <c r="C11874" i="1"/>
  <c r="C11875" i="1"/>
  <c r="C11650" i="1"/>
  <c r="C11651" i="1"/>
  <c r="C11652" i="1"/>
  <c r="C11876" i="1"/>
  <c r="C11958" i="1"/>
  <c r="C11877" i="1"/>
  <c r="C11653" i="1"/>
  <c r="C11562" i="1"/>
  <c r="C11878" i="1"/>
  <c r="C11731" i="1"/>
  <c r="C11787" i="1"/>
  <c r="C11879" i="1"/>
  <c r="C11880" i="1"/>
  <c r="C11881" i="1"/>
  <c r="C11654" i="1"/>
  <c r="C11788" i="1"/>
  <c r="C11789" i="1"/>
  <c r="C11790" i="1"/>
  <c r="C11791" i="1"/>
  <c r="C11792" i="1"/>
  <c r="C11793" i="1"/>
  <c r="C11794" i="1"/>
  <c r="C11795" i="1"/>
  <c r="C11732" i="1"/>
  <c r="C4518" i="1"/>
  <c r="C11733" i="1"/>
  <c r="C11734" i="1"/>
  <c r="C11735" i="1"/>
  <c r="C11655" i="1"/>
  <c r="C11656" i="1"/>
  <c r="C11657" i="1"/>
  <c r="C11736" i="1"/>
  <c r="C11563" i="1"/>
  <c r="C11658" i="1"/>
  <c r="C11564" i="1"/>
  <c r="C11565" i="1"/>
  <c r="C11476" i="1"/>
  <c r="C11477" i="1"/>
  <c r="C11659" i="1"/>
  <c r="C11566" i="1"/>
  <c r="C11478" i="1"/>
  <c r="C11392" i="1"/>
  <c r="C11184" i="1"/>
  <c r="C11660" i="1"/>
  <c r="C11479" i="1"/>
  <c r="C11480" i="1"/>
  <c r="C11481" i="1"/>
  <c r="C11567" i="1"/>
  <c r="C11568" i="1"/>
  <c r="C11569" i="1"/>
  <c r="C11482" i="1"/>
  <c r="C11570" i="1"/>
  <c r="C11483" i="1"/>
  <c r="C11484" i="1"/>
  <c r="C11302" i="1"/>
  <c r="C11393" i="1"/>
  <c r="C11394" i="1"/>
  <c r="C11395" i="1"/>
  <c r="C11303" i="1"/>
  <c r="C11257" i="1"/>
  <c r="C11258" i="1"/>
  <c r="C11571" i="1"/>
  <c r="C11396" i="1"/>
  <c r="C11397" i="1"/>
  <c r="C11259" i="1"/>
  <c r="C11185" i="1"/>
  <c r="C11260" i="1"/>
  <c r="C11261" i="1"/>
  <c r="C11262" i="1"/>
  <c r="C11263" i="1"/>
  <c r="C11264" i="1"/>
  <c r="C11062" i="1"/>
  <c r="C11113" i="1"/>
  <c r="C11001" i="1"/>
  <c r="C11002" i="1"/>
  <c r="C11003" i="1"/>
  <c r="C10936" i="1"/>
  <c r="C11063" i="1"/>
  <c r="C11004" i="1"/>
  <c r="C11005" i="1"/>
  <c r="C10937" i="1"/>
  <c r="C11064" i="1"/>
  <c r="C11006" i="1"/>
  <c r="C11065" i="1"/>
  <c r="C11066" i="1"/>
  <c r="C11114" i="1"/>
  <c r="C11067" i="1"/>
  <c r="C11007" i="1"/>
  <c r="C11008" i="1"/>
  <c r="C11068" i="1"/>
  <c r="C11009" i="1"/>
  <c r="C11010" i="1"/>
  <c r="C11069" i="1"/>
  <c r="C11011" i="1"/>
  <c r="C10851" i="1"/>
  <c r="C10938" i="1"/>
  <c r="C11012" i="1"/>
  <c r="C10852" i="1"/>
  <c r="C11013" i="1"/>
  <c r="C10939" i="1"/>
  <c r="C10853" i="1"/>
  <c r="C11070" i="1"/>
  <c r="C11014" i="1"/>
  <c r="C10771" i="1"/>
  <c r="C10854" i="1"/>
  <c r="C10671" i="1"/>
  <c r="C10772" i="1"/>
  <c r="C10773" i="1"/>
  <c r="C10774" i="1"/>
  <c r="C10672" i="1"/>
  <c r="C10775" i="1"/>
  <c r="C10673" i="1"/>
  <c r="C10674" i="1"/>
  <c r="C10940" i="1"/>
  <c r="C10941" i="1"/>
  <c r="C10942" i="1"/>
  <c r="C10943" i="1"/>
  <c r="C10855" i="1"/>
  <c r="C10944" i="1"/>
  <c r="C10481" i="1"/>
  <c r="C10482" i="1"/>
  <c r="C10483" i="1"/>
  <c r="C10484" i="1"/>
  <c r="C10485" i="1"/>
  <c r="C10486" i="1"/>
  <c r="C10487" i="1"/>
  <c r="C10488" i="1"/>
  <c r="C10489" i="1"/>
  <c r="C10490" i="1"/>
  <c r="C10491" i="1"/>
  <c r="C10492" i="1"/>
  <c r="C10558" i="1"/>
  <c r="C10559" i="1"/>
  <c r="C10560" i="1"/>
  <c r="C10561" i="1"/>
  <c r="C10562" i="1"/>
  <c r="C10563" i="1"/>
  <c r="C10564" i="1"/>
  <c r="C10565" i="1"/>
  <c r="C10566" i="1"/>
  <c r="C10567" i="1"/>
  <c r="C10568" i="1"/>
  <c r="C10569" i="1"/>
  <c r="C10675" i="1"/>
  <c r="C10676" i="1"/>
  <c r="C10677" i="1"/>
  <c r="C10678" i="1"/>
  <c r="C10679" i="1"/>
  <c r="C10776" i="1"/>
  <c r="C10777" i="1"/>
  <c r="C10778" i="1"/>
  <c r="C10779" i="1"/>
  <c r="C10680" i="1"/>
  <c r="C10681" i="1"/>
  <c r="C10682" i="1"/>
  <c r="C10570" i="1"/>
  <c r="C10571" i="1"/>
  <c r="C10493" i="1"/>
  <c r="C10572" i="1"/>
  <c r="C10573" i="1"/>
  <c r="C10574" i="1"/>
  <c r="C10683" i="1"/>
  <c r="C10398" i="1"/>
  <c r="C10326" i="1"/>
  <c r="C10399" i="1"/>
  <c r="C10400" i="1"/>
  <c r="C10401" i="1"/>
  <c r="C10327" i="1"/>
  <c r="C10328" i="1"/>
  <c r="C10329" i="1"/>
  <c r="C10228" i="1"/>
  <c r="C10402" i="1"/>
  <c r="C10229" i="1"/>
  <c r="C10403" i="1"/>
  <c r="C10404" i="1"/>
  <c r="C10405" i="1"/>
  <c r="C10406" i="1"/>
  <c r="C10330" i="1"/>
  <c r="C10407" i="1"/>
  <c r="C10331" i="1"/>
  <c r="C10230" i="1"/>
  <c r="C10231" i="1"/>
  <c r="C10332" i="1"/>
  <c r="C10333" i="1"/>
  <c r="C10082" i="1"/>
  <c r="C10083" i="1"/>
  <c r="C10084" i="1"/>
  <c r="C10085" i="1"/>
  <c r="C10086" i="1"/>
  <c r="C10087" i="1"/>
  <c r="C10088" i="1"/>
  <c r="C10232" i="1"/>
  <c r="C10089" i="1"/>
  <c r="C10233" i="1"/>
  <c r="C10090" i="1"/>
  <c r="C10091" i="1"/>
  <c r="C10092" i="1"/>
  <c r="C10093" i="1"/>
  <c r="C10094" i="1"/>
  <c r="C10095" i="1"/>
  <c r="C10096" i="1"/>
  <c r="C10097" i="1"/>
  <c r="C10098" i="1"/>
  <c r="C10099" i="1"/>
  <c r="C10100" i="1"/>
  <c r="C10101" i="1"/>
  <c r="C9911" i="1"/>
  <c r="C10102" i="1"/>
  <c r="C10103" i="1"/>
  <c r="C9810" i="1"/>
  <c r="C9912" i="1"/>
  <c r="C9913" i="1"/>
  <c r="C9914" i="1"/>
  <c r="C9915" i="1"/>
  <c r="C9916" i="1"/>
  <c r="C9917" i="1"/>
  <c r="C9811" i="1"/>
  <c r="C9812" i="1"/>
  <c r="C9813" i="1"/>
  <c r="C9814" i="1"/>
  <c r="C9815" i="1"/>
  <c r="C9816" i="1"/>
  <c r="C9817" i="1"/>
  <c r="C9818" i="1"/>
  <c r="C9819" i="1"/>
  <c r="C9820" i="1"/>
  <c r="C9821" i="1"/>
  <c r="C9822" i="1"/>
  <c r="C9918" i="1"/>
  <c r="C9919" i="1"/>
  <c r="C9920" i="1"/>
  <c r="C9921" i="1"/>
  <c r="C9922" i="1"/>
  <c r="C9923" i="1"/>
  <c r="C9924" i="1"/>
  <c r="C9925" i="1"/>
  <c r="C10104" i="1"/>
  <c r="C10105" i="1"/>
  <c r="C10106" i="1"/>
  <c r="C10107" i="1"/>
  <c r="C9926" i="1"/>
  <c r="C10108" i="1"/>
  <c r="C10109" i="1"/>
  <c r="C9927" i="1"/>
  <c r="C9928" i="1"/>
  <c r="C9929" i="1"/>
  <c r="C9930" i="1"/>
  <c r="C9931" i="1"/>
  <c r="C9932" i="1"/>
  <c r="C9933" i="1"/>
  <c r="C9934" i="1"/>
  <c r="C9935" i="1"/>
  <c r="C9936" i="1"/>
  <c r="C9937" i="1"/>
  <c r="C9938" i="1"/>
  <c r="C9939" i="1"/>
  <c r="C9940" i="1"/>
  <c r="C9941" i="1"/>
  <c r="C9942" i="1"/>
  <c r="C9943" i="1"/>
  <c r="C9944" i="1"/>
  <c r="C9945" i="1"/>
  <c r="C9946" i="1"/>
  <c r="C9947" i="1"/>
  <c r="C9948" i="1"/>
  <c r="C9949" i="1"/>
  <c r="C9950" i="1"/>
  <c r="C9823" i="1"/>
  <c r="C9951" i="1"/>
  <c r="C9824" i="1"/>
  <c r="C9952" i="1"/>
  <c r="C9825" i="1"/>
  <c r="C9826" i="1"/>
  <c r="C9953" i="1"/>
  <c r="C9579" i="1"/>
  <c r="C9462" i="1"/>
  <c r="C9463" i="1"/>
  <c r="C9464" i="1"/>
  <c r="C9465" i="1"/>
  <c r="C9320" i="1"/>
  <c r="C9321" i="1"/>
  <c r="C9322" i="1"/>
  <c r="C9691" i="1"/>
  <c r="C9692" i="1"/>
  <c r="C9827" i="1"/>
  <c r="C9828" i="1"/>
  <c r="C9829" i="1"/>
  <c r="C9580" i="1"/>
  <c r="C9693" i="1"/>
  <c r="C9830" i="1"/>
  <c r="C9694" i="1"/>
  <c r="C9581" i="1"/>
  <c r="C9582" i="1"/>
  <c r="C9695" i="1"/>
  <c r="C9583" i="1"/>
  <c r="C9584" i="1"/>
  <c r="C9585" i="1"/>
  <c r="C9586" i="1"/>
  <c r="C9323" i="1"/>
  <c r="C9324" i="1"/>
  <c r="C9383" i="1"/>
  <c r="C9466" i="1"/>
  <c r="C9467" i="1"/>
  <c r="C9468" i="1"/>
  <c r="C9469" i="1"/>
  <c r="C9325" i="1"/>
  <c r="C9226" i="1"/>
  <c r="C9470" i="1"/>
  <c r="C9384" i="1"/>
  <c r="C9227" i="1"/>
  <c r="C9228" i="1"/>
  <c r="C9326" i="1"/>
  <c r="C9385" i="1"/>
  <c r="C9229" i="1"/>
  <c r="C9160" i="1"/>
  <c r="C9230" i="1"/>
  <c r="C9161" i="1"/>
  <c r="C9011" i="1"/>
  <c r="C9012" i="1"/>
  <c r="C9120" i="1"/>
  <c r="C9069" i="1"/>
  <c r="C8871" i="1"/>
  <c r="C8543" i="1"/>
  <c r="C8739" i="1"/>
  <c r="C8740" i="1"/>
  <c r="C8741" i="1"/>
  <c r="C9013" i="1"/>
  <c r="C8949" i="1"/>
  <c r="C8950" i="1"/>
  <c r="C9014" i="1"/>
  <c r="C8951" i="1"/>
  <c r="C8952" i="1"/>
  <c r="C8953" i="1"/>
  <c r="C8872" i="1"/>
  <c r="C8873" i="1"/>
  <c r="C8874" i="1"/>
  <c r="C8875" i="1"/>
  <c r="C8876" i="1"/>
  <c r="C8877" i="1"/>
  <c r="C8878" i="1"/>
  <c r="C8879" i="1"/>
  <c r="C8880" i="1"/>
  <c r="C8881" i="1"/>
  <c r="C8882" i="1"/>
  <c r="C8662" i="1"/>
  <c r="C8742" i="1"/>
  <c r="C8800" i="1"/>
  <c r="C8663" i="1"/>
  <c r="C8743" i="1"/>
  <c r="C8883" i="1"/>
  <c r="C8884" i="1"/>
  <c r="C8885" i="1"/>
  <c r="C8886" i="1"/>
  <c r="C8887" i="1"/>
  <c r="C8888" i="1"/>
  <c r="C8889" i="1"/>
  <c r="C8890" i="1"/>
  <c r="C8914" i="1"/>
  <c r="C8915" i="1"/>
  <c r="C8916" i="1"/>
  <c r="C8917" i="1"/>
  <c r="C8918" i="1"/>
  <c r="C8919" i="1"/>
  <c r="C8954" i="1"/>
  <c r="C8955" i="1"/>
  <c r="C8956" i="1"/>
  <c r="C8957" i="1"/>
  <c r="C8958" i="1"/>
  <c r="C8959" i="1"/>
  <c r="C8960" i="1"/>
  <c r="C8961" i="1"/>
  <c r="C8962" i="1"/>
  <c r="C8963" i="1"/>
  <c r="C8964" i="1"/>
  <c r="C8965" i="1"/>
  <c r="C8891" i="1"/>
  <c r="C8892" i="1"/>
  <c r="C8893" i="1"/>
  <c r="C8894" i="1"/>
  <c r="C8895" i="1"/>
  <c r="C8896" i="1"/>
  <c r="C8801" i="1"/>
  <c r="C8802" i="1"/>
  <c r="C8803" i="1"/>
  <c r="C8804" i="1"/>
  <c r="C8805" i="1"/>
  <c r="C8806" i="1"/>
  <c r="C8664" i="1"/>
  <c r="C8665" i="1"/>
  <c r="C8666" i="1"/>
  <c r="C8568" i="1"/>
  <c r="C8569" i="1"/>
  <c r="C8570" i="1"/>
  <c r="C8614" i="1"/>
  <c r="C8615" i="1"/>
  <c r="C8616" i="1"/>
  <c r="C8807" i="1"/>
  <c r="C8808" i="1"/>
  <c r="C8407" i="1"/>
  <c r="C8571" i="1"/>
  <c r="C8572" i="1"/>
  <c r="C8573" i="1"/>
  <c r="C8574" i="1"/>
  <c r="C8575" i="1"/>
  <c r="C8498" i="1"/>
  <c r="C8499" i="1"/>
  <c r="C8500" i="1"/>
  <c r="C8501" i="1"/>
  <c r="C8502" i="1"/>
  <c r="C8458" i="1"/>
  <c r="C8503" i="1"/>
  <c r="C8459" i="1"/>
  <c r="C8504" i="1"/>
  <c r="C8408" i="1"/>
  <c r="C8358" i="1"/>
  <c r="C8544" i="1"/>
  <c r="C8460" i="1"/>
  <c r="C8461" i="1"/>
  <c r="C8505" i="1"/>
  <c r="C8506" i="1"/>
  <c r="C8462" i="1"/>
  <c r="C8409" i="1"/>
  <c r="C8359" i="1"/>
  <c r="C8360" i="1"/>
  <c r="C8361" i="1"/>
  <c r="C8410" i="1"/>
  <c r="C8322" i="1"/>
  <c r="C8236" i="1"/>
  <c r="C8283" i="1"/>
  <c r="C8284" i="1"/>
  <c r="C8285" i="1"/>
  <c r="C8323" i="1"/>
  <c r="C8362" i="1"/>
  <c r="C8213" i="1"/>
  <c r="C8214" i="1"/>
  <c r="C8215" i="1"/>
  <c r="C8237" i="1"/>
  <c r="C8238" i="1"/>
  <c r="C8239" i="1"/>
  <c r="C8240" i="1"/>
  <c r="C8241" i="1"/>
  <c r="C8242" i="1"/>
  <c r="C8243" i="1"/>
  <c r="C8244" i="1"/>
  <c r="C7789" i="1"/>
  <c r="C8245" i="1"/>
  <c r="C8246" i="1"/>
  <c r="C8216" i="1"/>
  <c r="C8084" i="1"/>
  <c r="C8013" i="1"/>
  <c r="C8085" i="1"/>
  <c r="C8086" i="1"/>
  <c r="C8014" i="1"/>
  <c r="C8087" i="1"/>
  <c r="C8088" i="1"/>
  <c r="C8182" i="1"/>
  <c r="C13876" i="1"/>
  <c r="C15889" i="1"/>
  <c r="C15890" i="1"/>
  <c r="C15891" i="1"/>
  <c r="C15751" i="1"/>
  <c r="C15892" i="1"/>
  <c r="C15752" i="1"/>
  <c r="C15893" i="1"/>
  <c r="C15894" i="1"/>
  <c r="C15753" i="1"/>
  <c r="C15754" i="1"/>
  <c r="C15755" i="1"/>
  <c r="C15560" i="1"/>
  <c r="C15756" i="1"/>
  <c r="C15757" i="1"/>
  <c r="C15561" i="1"/>
  <c r="C15562" i="1"/>
  <c r="C15758" i="1"/>
  <c r="C15563" i="1"/>
  <c r="C15759" i="1"/>
  <c r="C15760" i="1"/>
  <c r="C15761" i="1"/>
  <c r="C15895" i="1"/>
  <c r="C15564" i="1"/>
  <c r="C15762" i="1"/>
  <c r="C15454" i="1"/>
  <c r="C15565" i="1"/>
  <c r="C15455" i="1"/>
  <c r="C15456" i="1"/>
  <c r="C15457" i="1"/>
  <c r="C15458" i="1"/>
  <c r="C15459" i="1"/>
  <c r="C15460" i="1"/>
  <c r="C15461" i="1"/>
  <c r="C15566" i="1"/>
  <c r="C15567" i="1"/>
  <c r="C15568" i="1"/>
  <c r="C15569" i="1"/>
  <c r="C15462" i="1"/>
  <c r="C15463" i="1"/>
  <c r="C15464" i="1"/>
  <c r="C15465" i="1"/>
  <c r="C15466" i="1"/>
  <c r="C15467" i="1"/>
  <c r="C15468" i="1"/>
  <c r="C15327" i="1"/>
  <c r="C15328" i="1"/>
  <c r="C15265" i="1"/>
  <c r="C15266" i="1"/>
  <c r="C15329" i="1"/>
  <c r="C15267" i="1"/>
  <c r="C15371" i="1"/>
  <c r="C15372" i="1"/>
  <c r="C15268" i="1"/>
  <c r="C15269" i="1"/>
  <c r="C15270" i="1"/>
  <c r="C15330" i="1"/>
  <c r="C15271" i="1"/>
  <c r="C15331" i="1"/>
  <c r="C15272" i="1"/>
  <c r="C15080" i="1"/>
  <c r="C15216" i="1"/>
  <c r="C15217" i="1"/>
  <c r="C15142" i="1"/>
  <c r="C15273" i="1"/>
  <c r="C15218" i="1"/>
  <c r="C15081" i="1"/>
  <c r="C15015" i="1"/>
  <c r="C15082" i="1"/>
  <c r="C15016" i="1"/>
  <c r="C15017" i="1"/>
  <c r="C15018" i="1"/>
  <c r="C15019" i="1"/>
  <c r="C14736" i="1"/>
  <c r="C14937" i="1"/>
  <c r="C14972" i="1"/>
  <c r="C14873" i="1"/>
  <c r="C14973" i="1"/>
  <c r="C15020" i="1"/>
  <c r="C15021" i="1"/>
  <c r="C15022" i="1"/>
  <c r="C15023" i="1"/>
  <c r="C15024" i="1"/>
  <c r="C14938" i="1"/>
  <c r="C14939" i="1"/>
  <c r="C14874" i="1"/>
  <c r="C14875" i="1"/>
  <c r="C14876" i="1"/>
  <c r="C14806" i="1"/>
  <c r="C14940" i="1"/>
  <c r="C14941" i="1"/>
  <c r="C14942" i="1"/>
  <c r="C14943" i="1"/>
  <c r="C14944" i="1"/>
  <c r="C14945" i="1"/>
  <c r="C14877" i="1"/>
  <c r="C14878" i="1"/>
  <c r="C14879" i="1"/>
  <c r="C14880" i="1"/>
  <c r="C14881" i="1"/>
  <c r="C14882" i="1"/>
  <c r="C14883" i="1"/>
  <c r="C14884" i="1"/>
  <c r="C14885" i="1"/>
  <c r="C14886" i="1"/>
  <c r="C14887" i="1"/>
  <c r="C14888" i="1"/>
  <c r="C14807" i="1"/>
  <c r="C14889" i="1"/>
  <c r="C14808" i="1"/>
  <c r="C14809" i="1"/>
  <c r="C14890" i="1"/>
  <c r="C14891" i="1"/>
  <c r="C14664" i="1"/>
  <c r="C14810" i="1"/>
  <c r="C14811" i="1"/>
  <c r="C14812" i="1"/>
  <c r="C14892" i="1"/>
  <c r="C14893" i="1"/>
  <c r="C14737" i="1"/>
  <c r="C14738" i="1"/>
  <c r="C14739" i="1"/>
  <c r="C14813" i="1"/>
  <c r="C14814" i="1"/>
  <c r="C14815" i="1"/>
  <c r="C14816" i="1"/>
  <c r="C14894" i="1"/>
  <c r="C14740" i="1"/>
  <c r="C14817" i="1"/>
  <c r="C14741" i="1"/>
  <c r="C14742" i="1"/>
  <c r="C14743" i="1"/>
  <c r="C14818" i="1"/>
  <c r="C14665" i="1"/>
  <c r="C14819" i="1"/>
  <c r="C14666" i="1"/>
  <c r="C14667" i="1"/>
  <c r="C14571" i="1"/>
  <c r="C14572" i="1"/>
  <c r="C14744" i="1"/>
  <c r="C14668" i="1"/>
  <c r="C14745" i="1"/>
  <c r="C14476" i="1"/>
  <c r="C14477" i="1"/>
  <c r="C14478" i="1"/>
  <c r="C14573" i="1"/>
  <c r="C14479" i="1"/>
  <c r="C14480" i="1"/>
  <c r="C14574" i="1"/>
  <c r="C14575" i="1"/>
  <c r="C14576" i="1"/>
  <c r="C14577" i="1"/>
  <c r="C14669" i="1"/>
  <c r="C14670" i="1"/>
  <c r="C14671" i="1"/>
  <c r="C14481" i="1"/>
  <c r="C14482" i="1"/>
  <c r="C14483" i="1"/>
  <c r="C14578" i="1"/>
  <c r="C14579" i="1"/>
  <c r="C14484" i="1"/>
  <c r="C14485" i="1"/>
  <c r="C14486" i="1"/>
  <c r="C14580" i="1"/>
  <c r="C14581" i="1"/>
  <c r="C14582" i="1"/>
  <c r="C14583" i="1"/>
  <c r="C14487" i="1"/>
  <c r="C14488" i="1"/>
  <c r="C14584" i="1"/>
  <c r="C14585" i="1"/>
  <c r="C14586" i="1"/>
  <c r="C14587" i="1"/>
  <c r="C14588" i="1"/>
  <c r="C14489" i="1"/>
  <c r="C14589" i="1"/>
  <c r="C14672" i="1"/>
  <c r="C14590" i="1"/>
  <c r="C14490" i="1"/>
  <c r="C14673" i="1"/>
  <c r="C14591" i="1"/>
  <c r="C14405" i="1"/>
  <c r="C14284" i="1"/>
  <c r="C14285" i="1"/>
  <c r="C4162" i="1"/>
  <c r="C4672" i="1"/>
  <c r="C4923" i="1"/>
  <c r="C4268" i="1"/>
  <c r="C14170" i="1"/>
  <c r="C14286" i="1"/>
  <c r="C14406" i="1"/>
  <c r="C14287" i="1"/>
  <c r="C14288" i="1"/>
  <c r="C14007" i="1"/>
  <c r="C13935" i="1"/>
  <c r="C14289" i="1"/>
  <c r="C14407" i="1"/>
  <c r="C14290" i="1"/>
  <c r="C14291" i="1"/>
  <c r="C14408" i="1"/>
  <c r="C14171" i="1"/>
  <c r="C14172" i="1"/>
  <c r="C14409" i="1"/>
  <c r="C14410" i="1"/>
  <c r="C14173" i="1"/>
  <c r="C14174" i="1"/>
  <c r="C14175" i="1"/>
  <c r="C14176" i="1"/>
  <c r="C14177" i="1"/>
  <c r="C14178" i="1"/>
  <c r="C14292" i="1"/>
  <c r="C14293" i="1"/>
  <c r="C14294" i="1"/>
  <c r="C14295" i="1"/>
  <c r="C14296" i="1"/>
  <c r="C14297" i="1"/>
  <c r="C14298" i="1"/>
  <c r="C14299" i="1"/>
  <c r="C14300" i="1"/>
  <c r="C14301" i="1"/>
  <c r="C14411" i="1"/>
  <c r="C14412" i="1"/>
  <c r="C14413" i="1"/>
  <c r="C14414" i="1"/>
  <c r="C14415" i="1"/>
  <c r="C14179" i="1"/>
  <c r="C14180" i="1"/>
  <c r="C14302" i="1"/>
  <c r="C14181" i="1"/>
  <c r="C14303" i="1"/>
  <c r="C14182" i="1"/>
  <c r="C13877" i="1"/>
  <c r="C14079" i="1"/>
  <c r="C14008" i="1"/>
  <c r="C14080" i="1"/>
  <c r="C14183" i="1"/>
  <c r="C14081" i="1"/>
  <c r="C14009" i="1"/>
  <c r="C13936" i="1"/>
  <c r="C13937" i="1"/>
  <c r="C13938" i="1"/>
  <c r="C13939" i="1"/>
  <c r="C13940" i="1"/>
  <c r="C14082" i="1"/>
  <c r="C14083" i="1"/>
  <c r="C14084" i="1"/>
  <c r="C14085" i="1"/>
  <c r="C14086" i="1"/>
  <c r="C14010" i="1"/>
  <c r="C14011" i="1"/>
  <c r="C14012" i="1"/>
  <c r="C14013" i="1"/>
  <c r="C14014" i="1"/>
  <c r="C13941" i="1"/>
  <c r="C13942" i="1"/>
  <c r="C13878" i="1"/>
  <c r="C13879" i="1"/>
  <c r="C13880" i="1"/>
  <c r="C13943" i="1"/>
  <c r="C13728" i="1"/>
  <c r="C13881" i="1"/>
  <c r="C13944" i="1"/>
  <c r="C13817" i="1"/>
  <c r="C13818" i="1"/>
  <c r="C13945" i="1"/>
  <c r="C13946" i="1"/>
  <c r="C13882" i="1"/>
  <c r="C13883" i="1"/>
  <c r="C13819" i="1"/>
  <c r="C13820" i="1"/>
  <c r="C13729" i="1"/>
  <c r="C13763" i="1"/>
  <c r="C13764" i="1"/>
  <c r="C13686" i="1"/>
  <c r="C13730" i="1"/>
  <c r="C13687" i="1"/>
  <c r="C12128" i="1"/>
  <c r="C13688" i="1"/>
  <c r="C13731" i="1"/>
  <c r="C13629" i="1"/>
  <c r="C13630" i="1"/>
  <c r="C13516" i="1"/>
  <c r="C13631" i="1"/>
  <c r="C13632" i="1"/>
  <c r="C13633" i="1"/>
  <c r="C13634" i="1"/>
  <c r="C13635" i="1"/>
  <c r="C13555" i="1"/>
  <c r="C13636" i="1"/>
  <c r="C13637" i="1"/>
  <c r="C13638" i="1"/>
  <c r="C13556" i="1"/>
  <c r="C13408" i="1"/>
  <c r="C13453" i="1"/>
  <c r="C13488" i="1"/>
  <c r="C13454" i="1"/>
  <c r="C13489" i="1"/>
  <c r="C13490" i="1"/>
  <c r="C13229" i="1"/>
  <c r="C13409" i="1"/>
  <c r="C13491" i="1"/>
  <c r="C13517" i="1"/>
  <c r="C13351" i="1"/>
  <c r="C13352" i="1"/>
  <c r="C13353" i="1"/>
  <c r="C13354" i="1"/>
  <c r="C13355" i="1"/>
  <c r="C13356" i="1"/>
  <c r="C13357" i="1"/>
  <c r="C13358" i="1"/>
  <c r="C13294" i="1"/>
  <c r="C13359" i="1"/>
  <c r="C13360" i="1"/>
  <c r="C13361" i="1"/>
  <c r="C13455" i="1"/>
  <c r="C13456" i="1"/>
  <c r="C13457" i="1"/>
  <c r="C13458" i="1"/>
  <c r="C13459" i="1"/>
  <c r="C13460" i="1"/>
  <c r="C13461" i="1"/>
  <c r="C13462" i="1"/>
  <c r="C13463" i="1"/>
  <c r="C13464" i="1"/>
  <c r="C13465" i="1"/>
  <c r="C13466" i="1"/>
  <c r="C13295" i="1"/>
  <c r="C13296" i="1"/>
  <c r="C13362" i="1"/>
  <c r="C13297" i="1"/>
  <c r="C13363" i="1"/>
  <c r="C13364" i="1"/>
  <c r="C13365" i="1"/>
  <c r="C13168" i="1"/>
  <c r="C13151" i="1"/>
  <c r="C13169" i="1"/>
  <c r="C12028" i="1"/>
  <c r="C12083" i="1"/>
  <c r="C13246" i="1"/>
  <c r="C13247" i="1"/>
  <c r="C13248" i="1"/>
  <c r="C13366" i="1"/>
  <c r="C13367" i="1"/>
  <c r="C13368" i="1"/>
  <c r="C13369" i="1"/>
  <c r="C13370" i="1"/>
  <c r="C13371" i="1"/>
  <c r="C13372" i="1"/>
  <c r="C13373" i="1"/>
  <c r="C13374" i="1"/>
  <c r="C13298" i="1"/>
  <c r="C13299" i="1"/>
  <c r="C13300" i="1"/>
  <c r="C13301" i="1"/>
  <c r="C13302" i="1"/>
  <c r="C13303" i="1"/>
  <c r="C13249" i="1"/>
  <c r="C13250" i="1"/>
  <c r="C13251" i="1"/>
  <c r="C13252" i="1"/>
  <c r="C13253" i="1"/>
  <c r="C13254" i="1"/>
  <c r="C13255" i="1"/>
  <c r="C13256" i="1"/>
  <c r="C13257" i="1"/>
  <c r="C13304" i="1"/>
  <c r="C13305" i="1"/>
  <c r="C13306" i="1"/>
  <c r="C13375" i="1"/>
  <c r="C13376" i="1"/>
  <c r="C13377" i="1"/>
  <c r="C13258" i="1"/>
  <c r="C13259" i="1"/>
  <c r="C13260" i="1"/>
  <c r="C13378" i="1"/>
  <c r="C13379" i="1"/>
  <c r="C13380" i="1"/>
  <c r="C13307" i="1"/>
  <c r="C13308" i="1"/>
  <c r="C13309" i="1"/>
  <c r="C13261" i="1"/>
  <c r="C13262" i="1"/>
  <c r="C13263" i="1"/>
  <c r="C13310" i="1"/>
  <c r="C13311" i="1"/>
  <c r="C13312" i="1"/>
  <c r="C13313" i="1"/>
  <c r="C13314" i="1"/>
  <c r="C13315" i="1"/>
  <c r="C13316" i="1"/>
  <c r="C13317" i="1"/>
  <c r="C13152" i="1"/>
  <c r="C13078" i="1"/>
  <c r="C13079" i="1"/>
  <c r="C13153" i="1"/>
  <c r="C13080" i="1"/>
  <c r="C13081" i="1"/>
  <c r="C13154" i="1"/>
  <c r="C3833" i="1"/>
  <c r="C12084" i="1"/>
  <c r="C12944" i="1"/>
  <c r="C12945" i="1"/>
  <c r="C12927" i="1"/>
  <c r="C12928" i="1"/>
  <c r="C12907" i="1"/>
  <c r="C12908" i="1"/>
  <c r="C12468" i="1"/>
  <c r="C12733" i="1"/>
  <c r="C12648" i="1"/>
  <c r="C12649" i="1"/>
  <c r="C12650" i="1"/>
  <c r="C12651" i="1"/>
  <c r="C12652" i="1"/>
  <c r="C12653" i="1"/>
  <c r="C12654" i="1"/>
  <c r="C12655" i="1"/>
  <c r="C12656" i="1"/>
  <c r="C12657" i="1"/>
  <c r="C12658" i="1"/>
  <c r="C12659" i="1"/>
  <c r="C12817" i="1"/>
  <c r="C12818" i="1"/>
  <c r="C12819" i="1"/>
  <c r="C12820" i="1"/>
  <c r="C12821" i="1"/>
  <c r="C12822" i="1"/>
  <c r="C12823" i="1"/>
  <c r="C12824" i="1"/>
  <c r="C12825" i="1"/>
  <c r="C12826" i="1"/>
  <c r="C12827" i="1"/>
  <c r="C12828" i="1"/>
  <c r="C12829" i="1"/>
  <c r="C12830" i="1"/>
  <c r="C11398" i="1"/>
  <c r="C12308" i="1"/>
  <c r="C12309" i="1"/>
  <c r="C12310" i="1"/>
  <c r="C12311" i="1"/>
  <c r="C12312" i="1"/>
  <c r="C12313" i="1"/>
  <c r="C12660" i="1"/>
  <c r="C12469" i="1"/>
  <c r="C12470" i="1"/>
  <c r="C12471" i="1"/>
  <c r="C12472" i="1"/>
  <c r="C12473" i="1"/>
  <c r="C12474" i="1"/>
  <c r="C12475" i="1"/>
  <c r="C12476" i="1"/>
  <c r="C12477" i="1"/>
  <c r="C12478" i="1"/>
  <c r="C12479" i="1"/>
  <c r="C12480" i="1"/>
  <c r="C12481" i="1"/>
  <c r="C12482" i="1"/>
  <c r="C12483" i="1"/>
  <c r="C12484" i="1"/>
  <c r="C12485" i="1"/>
  <c r="C12486" i="1"/>
  <c r="C12487" i="1"/>
  <c r="C12488" i="1"/>
  <c r="C12489" i="1"/>
  <c r="C12490" i="1"/>
  <c r="C12491" i="1"/>
  <c r="C12492" i="1"/>
  <c r="C12493" i="1"/>
  <c r="C12494" i="1"/>
  <c r="C12495" i="1"/>
  <c r="C12496" i="1"/>
  <c r="C12497" i="1"/>
  <c r="C12498" i="1"/>
  <c r="C12499" i="1"/>
  <c r="C12500" i="1"/>
  <c r="C12501" i="1"/>
  <c r="C12502" i="1"/>
  <c r="C12503" i="1"/>
  <c r="C12504" i="1"/>
  <c r="C12505" i="1"/>
  <c r="C12661" i="1"/>
  <c r="C12662" i="1"/>
  <c r="C12663" i="1"/>
  <c r="C12664" i="1"/>
  <c r="C12665" i="1"/>
  <c r="C12666" i="1"/>
  <c r="C12667" i="1"/>
  <c r="C12668" i="1"/>
  <c r="C12669" i="1"/>
  <c r="C12670" i="1"/>
  <c r="C12671" i="1"/>
  <c r="C12672" i="1"/>
  <c r="C12673" i="1"/>
  <c r="C12674" i="1"/>
  <c r="C12675" i="1"/>
  <c r="C12676" i="1"/>
  <c r="C12677" i="1"/>
  <c r="C12678" i="1"/>
  <c r="C12367" i="1"/>
  <c r="C12368" i="1"/>
  <c r="C12369" i="1"/>
  <c r="C12370" i="1"/>
  <c r="C12371" i="1"/>
  <c r="C12372" i="1"/>
  <c r="C12373" i="1"/>
  <c r="C12374" i="1"/>
  <c r="C12375" i="1"/>
  <c r="C12376" i="1"/>
  <c r="C12377" i="1"/>
  <c r="C12378" i="1"/>
  <c r="C12506" i="1"/>
  <c r="C12507" i="1"/>
  <c r="C12508" i="1"/>
  <c r="C12509" i="1"/>
  <c r="C12510" i="1"/>
  <c r="C12511" i="1"/>
  <c r="C12512" i="1"/>
  <c r="C12513" i="1"/>
  <c r="C12514" i="1"/>
  <c r="C12515" i="1"/>
  <c r="C12516" i="1"/>
  <c r="C12517" i="1"/>
  <c r="C12518" i="1"/>
  <c r="C12519" i="1"/>
  <c r="C12520" i="1"/>
  <c r="C12521" i="1"/>
  <c r="C12522" i="1"/>
  <c r="C12379" i="1"/>
  <c r="C12380" i="1"/>
  <c r="C12381" i="1"/>
  <c r="C12382" i="1"/>
  <c r="C12383" i="1"/>
  <c r="C12384" i="1"/>
  <c r="C12385" i="1"/>
  <c r="C12386" i="1"/>
  <c r="C12387" i="1"/>
  <c r="C12388" i="1"/>
  <c r="C12389" i="1"/>
  <c r="C12390" i="1"/>
  <c r="C12523" i="1"/>
  <c r="C12524" i="1"/>
  <c r="C8015" i="1"/>
  <c r="C12525" i="1"/>
  <c r="C12679" i="1"/>
  <c r="C12680" i="1"/>
  <c r="C12681" i="1"/>
  <c r="C12682" i="1"/>
  <c r="C12683" i="1"/>
  <c r="C12684" i="1"/>
  <c r="C12685" i="1"/>
  <c r="C12686" i="1"/>
  <c r="C12687" i="1"/>
  <c r="C12688" i="1"/>
  <c r="C12689" i="1"/>
  <c r="C12690" i="1"/>
  <c r="C12691" i="1"/>
  <c r="C12692" i="1"/>
  <c r="C12693" i="1"/>
  <c r="C12694" i="1"/>
  <c r="C12695" i="1"/>
  <c r="C12696" i="1"/>
  <c r="C4645" i="1"/>
  <c r="C4646" i="1"/>
  <c r="C4647" i="1"/>
  <c r="C4648" i="1"/>
  <c r="C12391" i="1"/>
  <c r="C12526" i="1"/>
  <c r="C12392" i="1"/>
  <c r="C12527" i="1"/>
  <c r="C12528" i="1"/>
  <c r="C12529" i="1"/>
  <c r="C12530" i="1"/>
  <c r="C12393" i="1"/>
  <c r="C12394" i="1"/>
  <c r="C12531" i="1"/>
  <c r="C12532" i="1"/>
  <c r="C7937" i="1"/>
  <c r="C7938" i="1"/>
  <c r="C7939" i="1"/>
  <c r="C7940" i="1"/>
  <c r="C7941" i="1"/>
  <c r="C7843" i="1"/>
  <c r="C7844" i="1"/>
  <c r="C7845" i="1"/>
  <c r="C7846" i="1"/>
  <c r="C7790" i="1"/>
  <c r="C7791" i="1"/>
  <c r="C7900" i="1"/>
  <c r="C7901" i="1"/>
  <c r="C7942" i="1"/>
  <c r="C7792" i="1"/>
  <c r="C7673" i="1"/>
  <c r="C4816" i="1"/>
  <c r="C7847" i="1"/>
  <c r="C7793" i="1"/>
  <c r="C7734" i="1"/>
  <c r="C7848" i="1"/>
  <c r="C7735" i="1"/>
  <c r="C7736" i="1"/>
  <c r="C7737" i="1"/>
  <c r="C7738" i="1"/>
  <c r="C7597" i="1"/>
  <c r="C7598" i="1"/>
  <c r="C7599" i="1"/>
  <c r="C7674" i="1"/>
  <c r="C7675" i="1"/>
  <c r="C7676" i="1"/>
  <c r="C7600" i="1"/>
  <c r="C7601" i="1"/>
  <c r="C7677" i="1"/>
  <c r="C7602" i="1"/>
  <c r="C7603" i="1"/>
  <c r="C7499" i="1"/>
  <c r="C7604" i="1"/>
  <c r="C7678" i="1"/>
  <c r="C7500" i="1"/>
  <c r="C7605" i="1"/>
  <c r="C7606" i="1"/>
  <c r="C7501" i="1"/>
  <c r="C7607" i="1"/>
  <c r="C7608" i="1"/>
  <c r="C7426" i="1"/>
  <c r="C7427" i="1"/>
  <c r="C7369" i="1"/>
  <c r="C7502" i="1"/>
  <c r="C6960" i="1"/>
  <c r="C7503" i="1"/>
  <c r="C6961" i="1"/>
  <c r="C7428" i="1"/>
  <c r="C7304" i="1"/>
  <c r="C7305" i="1"/>
  <c r="C7225" i="1"/>
  <c r="C7226" i="1"/>
  <c r="C7227" i="1"/>
  <c r="C7306" i="1"/>
  <c r="C7307" i="1"/>
  <c r="C6897" i="1"/>
  <c r="C7228" i="1"/>
  <c r="C7229" i="1"/>
  <c r="C7230" i="1"/>
  <c r="C7155" i="1"/>
  <c r="C6962" i="1"/>
  <c r="C7031" i="1"/>
  <c r="C7370" i="1"/>
  <c r="C7371" i="1"/>
  <c r="C7086" i="1"/>
  <c r="C7032" i="1"/>
  <c r="C7156" i="1"/>
  <c r="C7087" i="1"/>
  <c r="C7088" i="1"/>
  <c r="C7033" i="1"/>
  <c r="C7034" i="1"/>
  <c r="C7035" i="1"/>
  <c r="C7157" i="1"/>
  <c r="C7089" i="1"/>
  <c r="C7090" i="1"/>
  <c r="C7091" i="1"/>
  <c r="C7092" i="1"/>
  <c r="C7036" i="1"/>
  <c r="C6963" i="1"/>
  <c r="C6898" i="1"/>
  <c r="C7037" i="1"/>
  <c r="C6899" i="1"/>
  <c r="C7038" i="1"/>
  <c r="C6836" i="1"/>
  <c r="C6900" i="1"/>
  <c r="C6901" i="1"/>
  <c r="C6902" i="1"/>
  <c r="C1939" i="1"/>
  <c r="C6837" i="1"/>
  <c r="C6782" i="1"/>
  <c r="C6838" i="1"/>
  <c r="C6783" i="1"/>
  <c r="C6839" i="1"/>
  <c r="C6702" i="1"/>
  <c r="C6903" i="1"/>
  <c r="C6703" i="1"/>
  <c r="C6784" i="1"/>
  <c r="C6704" i="1"/>
  <c r="C6840" i="1"/>
  <c r="C6576" i="1"/>
  <c r="C6705" i="1"/>
  <c r="C6577" i="1"/>
  <c r="C6578" i="1"/>
  <c r="C6579" i="1"/>
  <c r="C6580" i="1"/>
  <c r="C6581" i="1"/>
  <c r="C6582" i="1"/>
  <c r="C6841" i="1"/>
  <c r="C6785" i="1"/>
  <c r="C6842" i="1"/>
  <c r="C6786" i="1"/>
  <c r="C6631" i="1"/>
  <c r="C6583" i="1"/>
  <c r="C6706" i="1"/>
  <c r="C6632" i="1"/>
  <c r="C6633" i="1"/>
  <c r="C6584" i="1"/>
  <c r="C6585" i="1"/>
  <c r="C6459" i="1"/>
  <c r="C6366" i="1"/>
  <c r="C6460" i="1"/>
  <c r="C6273" i="1"/>
  <c r="C6367" i="1"/>
  <c r="C6586" i="1"/>
  <c r="C6368" i="1"/>
  <c r="C6274" i="1"/>
  <c r="C6369" i="1"/>
  <c r="C6461" i="1"/>
  <c r="C6370" i="1"/>
  <c r="C6371" i="1"/>
  <c r="C6372" i="1"/>
  <c r="C6373" i="1"/>
  <c r="C6462" i="1"/>
  <c r="C6463" i="1"/>
  <c r="C6464" i="1"/>
  <c r="C6465" i="1"/>
  <c r="C6203" i="1"/>
  <c r="C6466" i="1"/>
  <c r="C6275" i="1"/>
  <c r="C6204" i="1"/>
  <c r="C6128" i="1"/>
  <c r="C6129" i="1"/>
  <c r="C6276" i="1"/>
  <c r="C6374" i="1"/>
  <c r="C6467" i="1"/>
  <c r="C6468" i="1"/>
  <c r="C6375" i="1"/>
  <c r="C6277" i="1"/>
  <c r="C6376" i="1"/>
  <c r="C6278" i="1"/>
  <c r="C6205" i="1"/>
  <c r="C6206" i="1"/>
  <c r="C6279" i="1"/>
  <c r="C6067" i="1"/>
  <c r="C6207" i="1"/>
  <c r="C6130" i="1"/>
  <c r="C6068" i="1"/>
  <c r="C6069" i="1"/>
  <c r="C6070" i="1"/>
  <c r="C5995" i="1"/>
  <c r="C6071" i="1"/>
  <c r="C5923" i="1"/>
  <c r="C6072" i="1"/>
  <c r="C6073" i="1"/>
  <c r="C6074" i="1"/>
  <c r="C5996" i="1"/>
  <c r="C5706" i="1"/>
  <c r="C5924" i="1"/>
  <c r="C6075" i="1"/>
  <c r="C5997" i="1"/>
  <c r="C6076" i="1"/>
  <c r="C5998" i="1"/>
  <c r="C5925" i="1"/>
  <c r="C5999" i="1"/>
  <c r="C5805" i="1"/>
  <c r="C5926" i="1"/>
  <c r="C5859" i="1"/>
  <c r="C5927" i="1"/>
  <c r="C5860" i="1"/>
  <c r="C5861" i="1"/>
  <c r="C5928" i="1"/>
  <c r="C5929" i="1"/>
  <c r="C5930" i="1"/>
  <c r="C5931" i="1"/>
  <c r="C6000" i="1"/>
  <c r="C6001" i="1"/>
  <c r="C5932" i="1"/>
  <c r="C5862" i="1"/>
  <c r="C5863" i="1"/>
  <c r="C5933" i="1"/>
  <c r="C5864" i="1"/>
  <c r="C5806" i="1"/>
  <c r="C5865" i="1"/>
  <c r="C5866" i="1"/>
  <c r="C5759" i="1"/>
  <c r="C5760" i="1"/>
  <c r="C5577" i="1"/>
  <c r="C5578" i="1"/>
  <c r="C5707" i="1"/>
  <c r="C5708" i="1"/>
  <c r="C5709" i="1"/>
  <c r="C5579" i="1"/>
  <c r="C5580" i="1"/>
  <c r="C5581" i="1"/>
  <c r="C5582" i="1"/>
  <c r="C5583" i="1"/>
  <c r="C5584" i="1"/>
  <c r="C5585" i="1"/>
  <c r="C5586" i="1"/>
  <c r="C5867" i="1"/>
  <c r="C5807" i="1"/>
  <c r="C5761" i="1"/>
  <c r="C5495" i="1"/>
  <c r="C5710" i="1"/>
  <c r="C5711" i="1"/>
  <c r="C5712" i="1"/>
  <c r="C5496" i="1"/>
  <c r="C5497" i="1"/>
  <c r="C5587" i="1"/>
  <c r="C5588" i="1"/>
  <c r="C5498" i="1"/>
  <c r="C5424" i="1"/>
  <c r="C5425" i="1"/>
  <c r="C5499" i="1"/>
  <c r="C5426" i="1"/>
  <c r="C5589" i="1"/>
  <c r="C5713" i="1"/>
  <c r="C5714" i="1"/>
  <c r="C5590" i="1"/>
  <c r="C5591" i="1"/>
  <c r="C5500" i="1"/>
  <c r="C5376" i="1"/>
  <c r="C5427" i="1"/>
  <c r="C5428" i="1"/>
  <c r="C5429" i="1"/>
  <c r="C5430" i="1"/>
  <c r="C5431" i="1"/>
  <c r="C5501" i="1"/>
  <c r="C5377" i="1"/>
  <c r="C5378" i="1"/>
  <c r="C5183" i="1"/>
  <c r="C5184" i="1"/>
  <c r="C5185" i="1"/>
  <c r="C5186" i="1"/>
  <c r="C5187" i="1"/>
  <c r="C5147" i="1"/>
  <c r="C5332" i="1"/>
  <c r="C5148" i="1"/>
  <c r="C5432" i="1"/>
  <c r="C5433" i="1"/>
  <c r="C5333" i="1"/>
  <c r="C5434" i="1"/>
  <c r="C5264" i="1"/>
  <c r="C1785" i="1"/>
  <c r="C5379" i="1"/>
  <c r="C5188" i="1"/>
  <c r="C5149" i="1"/>
  <c r="C5150" i="1"/>
  <c r="C5151" i="1"/>
  <c r="C5152" i="1"/>
  <c r="C5334" i="1"/>
  <c r="C5265" i="1"/>
  <c r="C5266" i="1"/>
  <c r="C4365" i="1"/>
  <c r="C4366" i="1"/>
  <c r="C5267" i="1"/>
  <c r="C5268" i="1"/>
  <c r="C4969" i="1"/>
  <c r="C5015" i="1"/>
  <c r="C5085" i="1"/>
  <c r="C5054" i="1"/>
  <c r="C5016" i="1"/>
  <c r="C5017" i="1"/>
  <c r="C5018" i="1"/>
  <c r="C5019" i="1"/>
  <c r="C5020" i="1"/>
  <c r="C5021" i="1"/>
  <c r="C5055" i="1"/>
  <c r="C5056" i="1"/>
  <c r="C5057" i="1"/>
  <c r="C5058" i="1"/>
  <c r="C5059" i="1"/>
  <c r="C5060" i="1"/>
  <c r="C5022" i="1"/>
  <c r="C5061" i="1"/>
  <c r="C5062" i="1"/>
  <c r="C5023" i="1"/>
  <c r="C5024" i="1"/>
  <c r="C4924" i="1"/>
  <c r="C5025" i="1"/>
  <c r="C5026" i="1"/>
  <c r="C4873" i="1"/>
  <c r="C5027" i="1"/>
  <c r="C5028" i="1"/>
  <c r="C5029" i="1"/>
  <c r="C5030" i="1"/>
  <c r="C5031" i="1"/>
  <c r="C5063" i="1"/>
  <c r="C5064" i="1"/>
  <c r="C5032" i="1"/>
  <c r="C4817" i="1"/>
  <c r="C4818" i="1"/>
  <c r="C4741" i="1"/>
  <c r="C4819" i="1"/>
  <c r="C4820" i="1"/>
  <c r="C4821" i="1"/>
  <c r="C4874" i="1"/>
  <c r="C4764" i="1"/>
  <c r="C4765" i="1"/>
  <c r="C4766" i="1"/>
  <c r="C4875" i="1"/>
  <c r="C4876" i="1"/>
  <c r="C4877" i="1"/>
  <c r="C4822" i="1"/>
  <c r="C4823" i="1"/>
  <c r="C4824" i="1"/>
  <c r="C4649" i="1"/>
  <c r="C4878" i="1"/>
  <c r="C4825" i="1"/>
  <c r="C4767" i="1"/>
  <c r="C4713" i="1"/>
  <c r="C4586" i="1"/>
  <c r="C4879" i="1"/>
  <c r="C4650" i="1"/>
  <c r="C4651" i="1"/>
  <c r="C4652" i="1"/>
  <c r="C4618" i="1"/>
  <c r="C4564" i="1"/>
  <c r="C4619" i="1"/>
  <c r="C4620" i="1"/>
  <c r="C4565" i="1"/>
  <c r="C4587" i="1"/>
  <c r="C4215" i="1"/>
  <c r="C4417" i="1"/>
  <c r="C4367" i="1"/>
  <c r="C4368" i="1"/>
  <c r="C4369" i="1"/>
  <c r="C4370" i="1"/>
  <c r="C4371" i="1"/>
  <c r="C4492" i="1"/>
  <c r="C4493" i="1"/>
  <c r="C4494" i="1"/>
  <c r="C4418" i="1"/>
  <c r="C4419" i="1"/>
  <c r="C4420" i="1"/>
  <c r="C4421" i="1"/>
  <c r="C4309" i="1"/>
  <c r="C4269" i="1"/>
  <c r="C4270" i="1"/>
  <c r="C4216" i="1"/>
  <c r="C4023" i="1"/>
  <c r="C4310" i="1"/>
  <c r="C4271" i="1"/>
  <c r="C4163" i="1"/>
  <c r="C4164" i="1"/>
  <c r="C4165" i="1"/>
  <c r="C4166" i="1"/>
  <c r="C4272" i="1"/>
  <c r="C4273" i="1"/>
  <c r="C4274" i="1"/>
  <c r="C4275" i="1"/>
  <c r="C4217" i="1"/>
  <c r="C4218" i="1"/>
  <c r="C4219" i="1"/>
  <c r="C4220" i="1"/>
  <c r="C4276" i="1"/>
  <c r="C4167" i="1"/>
  <c r="C4111" i="1"/>
  <c r="C4112" i="1"/>
  <c r="C4068" i="1"/>
  <c r="C4024" i="1"/>
  <c r="C3964" i="1"/>
  <c r="C4025" i="1"/>
  <c r="C4026" i="1"/>
  <c r="C4027" i="1"/>
  <c r="C4028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965" i="1"/>
  <c r="C3966" i="1"/>
  <c r="C3967" i="1"/>
  <c r="C3968" i="1"/>
  <c r="C3969" i="1"/>
  <c r="C3970" i="1"/>
  <c r="C3971" i="1"/>
  <c r="C3972" i="1"/>
  <c r="C3973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974" i="1"/>
  <c r="C3975" i="1"/>
  <c r="C3882" i="1"/>
  <c r="C3883" i="1"/>
  <c r="C3715" i="1"/>
  <c r="C3716" i="1"/>
  <c r="C3884" i="1"/>
  <c r="C3717" i="1"/>
  <c r="C3976" i="1"/>
  <c r="C3718" i="1"/>
  <c r="C3609" i="1"/>
  <c r="C3610" i="1"/>
  <c r="C3719" i="1"/>
  <c r="C3720" i="1"/>
  <c r="C3611" i="1"/>
  <c r="C3423" i="1"/>
  <c r="C3524" i="1"/>
  <c r="C3612" i="1"/>
  <c r="C3613" i="1"/>
  <c r="C3424" i="1"/>
  <c r="C3525" i="1"/>
  <c r="C3614" i="1"/>
  <c r="C3615" i="1"/>
  <c r="C3721" i="1"/>
  <c r="C3616" i="1"/>
  <c r="C3526" i="1"/>
  <c r="C3527" i="1"/>
  <c r="C3528" i="1"/>
  <c r="C3425" i="1"/>
  <c r="C3426" i="1"/>
  <c r="C3427" i="1"/>
  <c r="C3428" i="1"/>
  <c r="C3050" i="1"/>
  <c r="C3159" i="1"/>
  <c r="C3429" i="1"/>
  <c r="C2942" i="1"/>
  <c r="C2943" i="1"/>
  <c r="C2944" i="1"/>
  <c r="C3160" i="1"/>
  <c r="C3051" i="1"/>
  <c r="C3430" i="1"/>
  <c r="C3431" i="1"/>
  <c r="C605" i="1"/>
  <c r="C3052" i="1"/>
  <c r="C3053" i="1"/>
  <c r="C3054" i="1"/>
  <c r="C3055" i="1"/>
  <c r="C3056" i="1"/>
  <c r="C3057" i="1"/>
  <c r="C2945" i="1"/>
  <c r="C2946" i="1"/>
  <c r="C2947" i="1"/>
  <c r="C2948" i="1"/>
  <c r="C3058" i="1"/>
  <c r="C3059" i="1"/>
  <c r="C3060" i="1"/>
  <c r="C2949" i="1"/>
  <c r="C2950" i="1"/>
  <c r="C2951" i="1"/>
  <c r="C3161" i="1"/>
  <c r="C3162" i="1"/>
  <c r="C3163" i="1"/>
  <c r="C3061" i="1"/>
  <c r="C3164" i="1"/>
  <c r="C2952" i="1"/>
  <c r="C2953" i="1"/>
  <c r="C2881" i="1"/>
  <c r="C2882" i="1"/>
  <c r="C2883" i="1"/>
  <c r="C2884" i="1"/>
  <c r="C2885" i="1"/>
  <c r="C2886" i="1"/>
  <c r="C3165" i="1"/>
  <c r="C3166" i="1"/>
  <c r="C3167" i="1"/>
  <c r="C3168" i="1"/>
  <c r="C3169" i="1"/>
  <c r="C3170" i="1"/>
  <c r="C3171" i="1"/>
  <c r="C2887" i="1"/>
  <c r="C2888" i="1"/>
  <c r="C3062" i="1"/>
  <c r="C3063" i="1"/>
  <c r="C2954" i="1"/>
  <c r="C2955" i="1"/>
  <c r="C2956" i="1"/>
  <c r="C2957" i="1"/>
  <c r="C3064" i="1"/>
  <c r="C3065" i="1"/>
  <c r="C2889" i="1"/>
  <c r="C2958" i="1"/>
  <c r="C2890" i="1"/>
  <c r="C2783" i="1"/>
  <c r="C2784" i="1"/>
  <c r="C2891" i="1"/>
  <c r="C2892" i="1"/>
  <c r="C2785" i="1"/>
  <c r="C2590" i="1"/>
  <c r="C2591" i="1"/>
  <c r="C2592" i="1"/>
  <c r="C2593" i="1"/>
  <c r="C2594" i="1"/>
  <c r="C2595" i="1"/>
  <c r="C2596" i="1"/>
  <c r="C2786" i="1"/>
  <c r="C2787" i="1"/>
  <c r="C2788" i="1"/>
  <c r="C2789" i="1"/>
  <c r="C2790" i="1"/>
  <c r="C2791" i="1"/>
  <c r="C2792" i="1"/>
  <c r="C2597" i="1"/>
  <c r="C2598" i="1"/>
  <c r="C2599" i="1"/>
  <c r="C2600" i="1"/>
  <c r="C2675" i="1"/>
  <c r="C2601" i="1"/>
  <c r="C2602" i="1"/>
  <c r="C2603" i="1"/>
  <c r="C2793" i="1"/>
  <c r="C2794" i="1"/>
  <c r="C2795" i="1"/>
  <c r="C2796" i="1"/>
  <c r="C2797" i="1"/>
  <c r="C2798" i="1"/>
  <c r="C2799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800" i="1"/>
  <c r="C2690" i="1"/>
  <c r="C2801" i="1"/>
  <c r="C2802" i="1"/>
  <c r="C2893" i="1"/>
  <c r="C2894" i="1"/>
  <c r="C2895" i="1"/>
  <c r="C2604" i="1"/>
  <c r="C2691" i="1"/>
  <c r="C2692" i="1"/>
  <c r="C2693" i="1"/>
  <c r="C997" i="1"/>
  <c r="C998" i="1"/>
  <c r="C999" i="1"/>
  <c r="C1000" i="1"/>
  <c r="C1001" i="1"/>
  <c r="C478" i="1"/>
  <c r="C479" i="1"/>
  <c r="C480" i="1"/>
  <c r="C481" i="1"/>
  <c r="C482" i="1"/>
  <c r="C397" i="1"/>
  <c r="C398" i="1"/>
  <c r="C399" i="1"/>
  <c r="C400" i="1"/>
  <c r="C401" i="1"/>
  <c r="C447" i="1"/>
  <c r="C448" i="1"/>
  <c r="C449" i="1"/>
  <c r="C450" i="1"/>
  <c r="C451" i="1"/>
  <c r="C2513" i="1"/>
  <c r="C2451" i="1"/>
  <c r="C2605" i="1"/>
  <c r="C2514" i="1"/>
  <c r="C2515" i="1"/>
  <c r="C2516" i="1"/>
  <c r="C2606" i="1"/>
  <c r="C2517" i="1"/>
  <c r="C2518" i="1"/>
  <c r="C2299" i="1"/>
  <c r="C1203" i="1"/>
  <c r="C2519" i="1"/>
  <c r="C2520" i="1"/>
  <c r="C2452" i="1"/>
  <c r="C2453" i="1"/>
  <c r="C2370" i="1"/>
  <c r="C2371" i="1"/>
  <c r="C2454" i="1"/>
  <c r="C2372" i="1"/>
  <c r="C2373" i="1"/>
  <c r="C2050" i="1"/>
  <c r="C2300" i="1"/>
  <c r="C2301" i="1"/>
  <c r="C2168" i="1"/>
  <c r="C2169" i="1"/>
  <c r="C2302" i="1"/>
  <c r="C2170" i="1"/>
  <c r="C2171" i="1"/>
  <c r="C2172" i="1"/>
  <c r="C2173" i="1"/>
  <c r="C2174" i="1"/>
  <c r="C2175" i="1"/>
  <c r="C2176" i="1"/>
  <c r="C2177" i="1"/>
  <c r="C2178" i="1"/>
  <c r="C2303" i="1"/>
  <c r="C2304" i="1"/>
  <c r="C2305" i="1"/>
  <c r="C2306" i="1"/>
  <c r="C2307" i="1"/>
  <c r="C2308" i="1"/>
  <c r="C2309" i="1"/>
  <c r="C2310" i="1"/>
  <c r="C2051" i="1"/>
  <c r="C2052" i="1"/>
  <c r="C2053" i="1"/>
  <c r="C2054" i="1"/>
  <c r="C2055" i="1"/>
  <c r="C2056" i="1"/>
  <c r="C2057" i="1"/>
  <c r="C2058" i="1"/>
  <c r="C2179" i="1"/>
  <c r="C2180" i="1"/>
  <c r="C1940" i="1"/>
  <c r="C2181" i="1"/>
  <c r="C2059" i="1"/>
  <c r="C2060" i="1"/>
  <c r="C2061" i="1"/>
  <c r="C2062" i="1"/>
  <c r="C1941" i="1"/>
  <c r="C1942" i="1"/>
  <c r="C2182" i="1"/>
  <c r="C2063" i="1"/>
  <c r="C1841" i="1"/>
  <c r="C1842" i="1"/>
  <c r="C1843" i="1"/>
  <c r="C1756" i="1"/>
  <c r="C1757" i="1"/>
  <c r="C1786" i="1"/>
  <c r="C1787" i="1"/>
  <c r="C1844" i="1"/>
  <c r="C1943" i="1"/>
  <c r="C1758" i="1"/>
  <c r="C1788" i="1"/>
  <c r="C1789" i="1"/>
  <c r="C1655" i="1"/>
  <c r="C1656" i="1"/>
  <c r="C1657" i="1"/>
  <c r="C1658" i="1"/>
  <c r="C1659" i="1"/>
  <c r="C1660" i="1"/>
  <c r="C1759" i="1"/>
  <c r="C1790" i="1"/>
  <c r="C1760" i="1"/>
  <c r="C1661" i="1"/>
  <c r="C1791" i="1"/>
  <c r="C1792" i="1"/>
  <c r="C1434" i="1"/>
  <c r="C1662" i="1"/>
  <c r="C1663" i="1"/>
  <c r="C1435" i="1"/>
  <c r="C1436" i="1"/>
  <c r="C1437" i="1"/>
  <c r="C1438" i="1"/>
  <c r="C1439" i="1"/>
  <c r="C1440" i="1"/>
  <c r="C1527" i="1"/>
  <c r="C1664" i="1"/>
  <c r="C1441" i="1"/>
  <c r="C1442" i="1"/>
  <c r="C1443" i="1"/>
  <c r="C1665" i="1"/>
  <c r="C1444" i="1"/>
  <c r="C1445" i="1"/>
  <c r="C1528" i="1"/>
  <c r="C1666" i="1"/>
  <c r="C1529" i="1"/>
  <c r="C1530" i="1"/>
  <c r="C1667" i="1"/>
  <c r="C1336" i="1"/>
  <c r="C1161" i="1"/>
  <c r="C1276" i="1"/>
  <c r="C1337" i="1"/>
  <c r="C1338" i="1"/>
  <c r="C1531" i="1"/>
  <c r="C1339" i="1"/>
  <c r="C1340" i="1"/>
  <c r="C1204" i="1"/>
  <c r="C1205" i="1"/>
  <c r="C1206" i="1"/>
  <c r="C1341" i="1"/>
  <c r="C1207" i="1"/>
  <c r="C1208" i="1"/>
  <c r="C1209" i="1"/>
  <c r="C1210" i="1"/>
  <c r="C1211" i="1"/>
  <c r="C1212" i="1"/>
  <c r="C1213" i="1"/>
  <c r="C1214" i="1"/>
  <c r="C1215" i="1"/>
  <c r="C1342" i="1"/>
  <c r="C1277" i="1"/>
  <c r="C1278" i="1"/>
  <c r="C1216" i="1"/>
  <c r="C1217" i="1"/>
  <c r="C1162" i="1"/>
  <c r="C1163" i="1"/>
  <c r="C1279" i="1"/>
  <c r="C1280" i="1"/>
  <c r="C1164" i="1"/>
  <c r="C1446" i="1"/>
  <c r="C1447" i="1"/>
  <c r="C1343" i="1"/>
  <c r="C1344" i="1"/>
  <c r="C1281" i="1"/>
  <c r="C1282" i="1"/>
  <c r="C1345" i="1"/>
  <c r="C1104" i="1"/>
  <c r="C1105" i="1"/>
  <c r="C1106" i="1"/>
  <c r="C1002" i="1"/>
  <c r="C1003" i="1"/>
  <c r="C1107" i="1"/>
  <c r="C1108" i="1"/>
  <c r="C1004" i="1"/>
  <c r="C1005" i="1"/>
  <c r="C1006" i="1"/>
  <c r="C1007" i="1"/>
  <c r="C1008" i="1"/>
  <c r="C1009" i="1"/>
  <c r="C1010" i="1"/>
  <c r="C1011" i="1"/>
  <c r="C1012" i="1"/>
  <c r="C1013" i="1"/>
  <c r="C1109" i="1"/>
  <c r="C854" i="1"/>
  <c r="C929" i="1"/>
  <c r="C855" i="1"/>
  <c r="C856" i="1"/>
  <c r="C857" i="1"/>
  <c r="C858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930" i="1"/>
  <c r="C931" i="1"/>
  <c r="C932" i="1"/>
  <c r="C933" i="1"/>
  <c r="C934" i="1"/>
  <c r="C935" i="1"/>
  <c r="C936" i="1"/>
  <c r="C859" i="1"/>
  <c r="C860" i="1"/>
  <c r="C861" i="1"/>
  <c r="C937" i="1"/>
  <c r="C938" i="1"/>
  <c r="C862" i="1"/>
  <c r="C863" i="1"/>
  <c r="C802" i="1"/>
  <c r="C803" i="1"/>
  <c r="C804" i="1"/>
  <c r="C805" i="1"/>
  <c r="C864" i="1"/>
  <c r="C806" i="1"/>
  <c r="C865" i="1"/>
  <c r="C866" i="1"/>
  <c r="C867" i="1"/>
  <c r="C523" i="1"/>
  <c r="C732" i="1"/>
  <c r="C606" i="1"/>
  <c r="C607" i="1"/>
  <c r="C608" i="1"/>
  <c r="C609" i="1"/>
  <c r="C610" i="1"/>
  <c r="C611" i="1"/>
  <c r="C612" i="1"/>
  <c r="C733" i="1"/>
  <c r="C613" i="1"/>
  <c r="C662" i="1"/>
  <c r="C483" i="1"/>
  <c r="C484" i="1"/>
  <c r="C452" i="1"/>
  <c r="C402" i="1"/>
  <c r="C734" i="1"/>
  <c r="C735" i="1"/>
  <c r="C614" i="1"/>
  <c r="C615" i="1"/>
  <c r="C663" i="1"/>
  <c r="C664" i="1"/>
  <c r="C616" i="1"/>
  <c r="C617" i="1"/>
  <c r="C665" i="1"/>
  <c r="C403" i="1"/>
  <c r="C524" i="1"/>
  <c r="C485" i="1"/>
  <c r="C486" i="1"/>
  <c r="C319" i="1"/>
  <c r="C320" i="1"/>
  <c r="C404" i="1"/>
  <c r="C405" i="1"/>
  <c r="C406" i="1"/>
  <c r="C407" i="1"/>
  <c r="C453" i="1"/>
  <c r="C454" i="1"/>
  <c r="C321" i="1"/>
  <c r="C322" i="1"/>
  <c r="C323" i="1"/>
  <c r="C324" i="1"/>
  <c r="C325" i="1"/>
  <c r="C362" i="1"/>
  <c r="C363" i="1"/>
  <c r="C326" i="1"/>
  <c r="C327" i="1"/>
  <c r="C364" i="1"/>
  <c r="C365" i="1"/>
  <c r="C249" i="1"/>
  <c r="C250" i="1"/>
  <c r="C251" i="1"/>
  <c r="C252" i="1"/>
  <c r="C293" i="1"/>
  <c r="C294" i="1"/>
  <c r="C295" i="1"/>
  <c r="C296" i="1"/>
  <c r="C214" i="1"/>
  <c r="C177" i="1"/>
  <c r="C297" i="1"/>
  <c r="C298" i="1"/>
  <c r="C299" i="1"/>
  <c r="C300" i="1"/>
  <c r="C142" i="1"/>
  <c r="C178" i="1"/>
  <c r="C215" i="1"/>
  <c r="C12533" i="1"/>
  <c r="C100" i="1"/>
  <c r="C143" i="1"/>
  <c r="C144" i="1"/>
  <c r="C101" i="1"/>
  <c r="C102" i="1"/>
  <c r="C145" i="1"/>
  <c r="C146" i="1"/>
  <c r="C12258" i="1"/>
  <c r="C12275" i="1"/>
  <c r="C12534" i="1"/>
  <c r="C12535" i="1"/>
  <c r="C12395" i="1"/>
  <c r="C12396" i="1"/>
  <c r="C12397" i="1"/>
  <c r="C12314" i="1"/>
  <c r="C12315" i="1"/>
  <c r="C12316" i="1"/>
  <c r="C12317" i="1"/>
  <c r="C12129" i="1"/>
  <c r="C12130" i="1"/>
  <c r="C12196" i="1"/>
  <c r="C12536" i="1"/>
  <c r="C12537" i="1"/>
  <c r="C12398" i="1"/>
  <c r="C12399" i="1"/>
  <c r="C12318" i="1"/>
  <c r="C12319" i="1"/>
  <c r="C12276" i="1"/>
  <c r="C12197" i="1"/>
  <c r="C12198" i="1"/>
  <c r="C12199" i="1"/>
  <c r="C12200" i="1"/>
  <c r="C12201" i="1"/>
  <c r="C12202" i="1"/>
  <c r="C12203" i="1"/>
  <c r="C12204" i="1"/>
  <c r="C12205" i="1"/>
  <c r="C12206" i="1"/>
  <c r="C12207" i="1"/>
  <c r="C12208" i="1"/>
  <c r="C12209" i="1"/>
  <c r="C12210" i="1"/>
  <c r="C12211" i="1"/>
  <c r="C12085" i="1"/>
  <c r="C11572" i="1"/>
  <c r="C11573" i="1"/>
  <c r="C11574" i="1"/>
  <c r="C11575" i="1"/>
  <c r="C12212" i="1"/>
  <c r="C12086" i="1"/>
  <c r="C12087" i="1"/>
  <c r="C12088" i="1"/>
  <c r="C12131" i="1"/>
  <c r="C12029" i="1"/>
  <c r="C12030" i="1"/>
  <c r="C11737" i="1"/>
  <c r="C12089" i="1"/>
  <c r="C12031" i="1"/>
  <c r="C12032" i="1"/>
  <c r="C12090" i="1"/>
  <c r="C10494" i="1"/>
  <c r="C11882" i="1"/>
  <c r="C12033" i="1"/>
  <c r="C11959" i="1"/>
  <c r="C11883" i="1"/>
  <c r="C11884" i="1"/>
  <c r="C11885" i="1"/>
  <c r="C11886" i="1"/>
  <c r="C12132" i="1"/>
  <c r="C12133" i="1"/>
  <c r="C12134" i="1"/>
  <c r="C12135" i="1"/>
  <c r="C12136" i="1"/>
  <c r="C12137" i="1"/>
  <c r="C12138" i="1"/>
  <c r="C12139" i="1"/>
  <c r="C12140" i="1"/>
  <c r="C12141" i="1"/>
  <c r="C12142" i="1"/>
  <c r="C12143" i="1"/>
  <c r="C12144" i="1"/>
  <c r="C12145" i="1"/>
  <c r="C12146" i="1"/>
  <c r="C12147" i="1"/>
  <c r="C12148" i="1"/>
  <c r="C12149" i="1"/>
  <c r="C12150" i="1"/>
  <c r="C12151" i="1"/>
  <c r="C12152" i="1"/>
  <c r="C11796" i="1"/>
  <c r="C11797" i="1"/>
  <c r="C11738" i="1"/>
  <c r="C11661" i="1"/>
  <c r="C11739" i="1"/>
  <c r="C11740" i="1"/>
  <c r="C11662" i="1"/>
  <c r="C11663" i="1"/>
  <c r="C11664" i="1"/>
  <c r="C11665" i="1"/>
  <c r="C11666" i="1"/>
  <c r="C11667" i="1"/>
  <c r="C11741" i="1"/>
  <c r="C11798" i="1"/>
  <c r="C11887" i="1"/>
  <c r="C11888" i="1"/>
  <c r="C11889" i="1"/>
  <c r="C11742" i="1"/>
  <c r="C11743" i="1"/>
  <c r="C11576" i="1"/>
  <c r="C11668" i="1"/>
  <c r="C11577" i="1"/>
  <c r="C11485" i="1"/>
  <c r="C11486" i="1"/>
  <c r="C11487" i="1"/>
  <c r="C11488" i="1"/>
  <c r="C11669" i="1"/>
  <c r="C11670" i="1"/>
  <c r="C11671" i="1"/>
  <c r="C11672" i="1"/>
  <c r="C11578" i="1"/>
  <c r="C11579" i="1"/>
  <c r="C11580" i="1"/>
  <c r="C11581" i="1"/>
  <c r="C11582" i="1"/>
  <c r="C11489" i="1"/>
  <c r="C11490" i="1"/>
  <c r="C11491" i="1"/>
  <c r="C11492" i="1"/>
  <c r="C11493" i="1"/>
  <c r="C11494" i="1"/>
  <c r="C11495" i="1"/>
  <c r="C11496" i="1"/>
  <c r="C11497" i="1"/>
  <c r="C11498" i="1"/>
  <c r="C11499" i="1"/>
  <c r="C11500" i="1"/>
  <c r="C11501" i="1"/>
  <c r="C11502" i="1"/>
  <c r="C11399" i="1"/>
  <c r="C11400" i="1"/>
  <c r="C11401" i="1"/>
  <c r="C11402" i="1"/>
  <c r="C11403" i="1"/>
  <c r="C11404" i="1"/>
  <c r="C11405" i="1"/>
  <c r="C11406" i="1"/>
  <c r="C11407" i="1"/>
  <c r="C11408" i="1"/>
  <c r="C11409" i="1"/>
  <c r="C11410" i="1"/>
  <c r="C11411" i="1"/>
  <c r="C11412" i="1"/>
  <c r="C11413" i="1"/>
  <c r="C11414" i="1"/>
  <c r="C11415" i="1"/>
  <c r="C11416" i="1"/>
  <c r="C11417" i="1"/>
  <c r="C11418" i="1"/>
  <c r="C11419" i="1"/>
  <c r="C11420" i="1"/>
  <c r="C11421" i="1"/>
  <c r="C11422" i="1"/>
  <c r="C11304" i="1"/>
  <c r="C11305" i="1"/>
  <c r="C11306" i="1"/>
  <c r="C11307" i="1"/>
  <c r="C11308" i="1"/>
  <c r="C11309" i="1"/>
  <c r="C11310" i="1"/>
  <c r="C11311" i="1"/>
  <c r="C11312" i="1"/>
  <c r="C11313" i="1"/>
  <c r="C11314" i="1"/>
  <c r="C11315" i="1"/>
  <c r="C11423" i="1"/>
  <c r="C11316" i="1"/>
  <c r="C11317" i="1"/>
  <c r="C11318" i="1"/>
  <c r="C11319" i="1"/>
  <c r="C11320" i="1"/>
  <c r="C11321" i="1"/>
  <c r="C11322" i="1"/>
  <c r="C11323" i="1"/>
  <c r="C11424" i="1"/>
  <c r="C11425" i="1"/>
  <c r="C11503" i="1"/>
  <c r="C11324" i="1"/>
  <c r="C11426" i="1"/>
  <c r="C11427" i="1"/>
  <c r="C11428" i="1"/>
  <c r="C11673" i="1"/>
  <c r="C11583" i="1"/>
  <c r="C11584" i="1"/>
  <c r="C11585" i="1"/>
  <c r="C11504" i="1"/>
  <c r="C11505" i="1"/>
  <c r="C11506" i="1"/>
  <c r="C11265" i="1"/>
  <c r="C11266" i="1"/>
  <c r="C11325" i="1"/>
  <c r="C11326" i="1"/>
  <c r="C11186" i="1"/>
  <c r="C11267" i="1"/>
  <c r="C11268" i="1"/>
  <c r="C11187" i="1"/>
  <c r="C11188" i="1"/>
  <c r="C11115" i="1"/>
  <c r="C11116" i="1"/>
  <c r="C11117" i="1"/>
  <c r="C11118" i="1"/>
  <c r="C11189" i="1"/>
  <c r="C11190" i="1"/>
  <c r="C11191" i="1"/>
  <c r="C11192" i="1"/>
  <c r="C11119" i="1"/>
  <c r="C11120" i="1"/>
  <c r="C11121" i="1"/>
  <c r="C11122" i="1"/>
  <c r="C11123" i="1"/>
  <c r="C11124" i="1"/>
  <c r="C11125" i="1"/>
  <c r="C11126" i="1"/>
  <c r="C11127" i="1"/>
  <c r="C11128" i="1"/>
  <c r="C11193" i="1"/>
  <c r="C11129" i="1"/>
  <c r="C10234" i="1"/>
  <c r="C11071" i="1"/>
  <c r="C11130" i="1"/>
  <c r="C11131" i="1"/>
  <c r="C10945" i="1"/>
  <c r="C10946" i="1"/>
  <c r="C10947" i="1"/>
  <c r="C10948" i="1"/>
  <c r="C10780" i="1"/>
  <c r="C10949" i="1"/>
  <c r="C10950" i="1"/>
  <c r="C10856" i="1"/>
  <c r="C10951" i="1"/>
  <c r="C10684" i="1"/>
  <c r="C10575" i="1"/>
  <c r="C10685" i="1"/>
  <c r="C10576" i="1"/>
  <c r="C10686" i="1"/>
  <c r="C10687" i="1"/>
  <c r="C10688" i="1"/>
  <c r="C10689" i="1"/>
  <c r="C10690" i="1"/>
  <c r="C10691" i="1"/>
  <c r="C10692" i="1"/>
  <c r="C10693" i="1"/>
  <c r="C10694" i="1"/>
  <c r="C10695" i="1"/>
  <c r="C10696" i="1"/>
  <c r="C10697" i="1"/>
  <c r="C10698" i="1"/>
  <c r="C10699" i="1"/>
  <c r="C10700" i="1"/>
  <c r="C10701" i="1"/>
  <c r="C10702" i="1"/>
  <c r="C10703" i="1"/>
  <c r="C10857" i="1"/>
  <c r="C10858" i="1"/>
  <c r="C10859" i="1"/>
  <c r="C10860" i="1"/>
  <c r="C10861" i="1"/>
  <c r="C10862" i="1"/>
  <c r="C10781" i="1"/>
  <c r="C10782" i="1"/>
  <c r="C10783" i="1"/>
  <c r="C10784" i="1"/>
  <c r="C10785" i="1"/>
  <c r="C10786" i="1"/>
  <c r="C10787" i="1"/>
  <c r="C10788" i="1"/>
  <c r="C10789" i="1"/>
  <c r="C10790" i="1"/>
  <c r="C10791" i="1"/>
  <c r="C10792" i="1"/>
  <c r="C10863" i="1"/>
  <c r="C10864" i="1"/>
  <c r="C10865" i="1"/>
  <c r="C10866" i="1"/>
  <c r="C10867" i="1"/>
  <c r="C10868" i="1"/>
  <c r="C10704" i="1"/>
  <c r="C10705" i="1"/>
  <c r="C10706" i="1"/>
  <c r="C10577" i="1"/>
  <c r="C10495" i="1"/>
  <c r="C10578" i="1"/>
  <c r="C10579" i="1"/>
  <c r="C10496" i="1"/>
  <c r="C10580" i="1"/>
  <c r="C10581" i="1"/>
  <c r="C10497" i="1"/>
  <c r="C10707" i="1"/>
  <c r="C10708" i="1"/>
  <c r="C10709" i="1"/>
  <c r="C10793" i="1"/>
  <c r="C10498" i="1"/>
  <c r="C10499" i="1"/>
  <c r="C10408" i="1"/>
  <c r="C10409" i="1"/>
  <c r="C10410" i="1"/>
  <c r="C10411" i="1"/>
  <c r="C10412" i="1"/>
  <c r="C10413" i="1"/>
  <c r="C10414" i="1"/>
  <c r="C10415" i="1"/>
  <c r="C10416" i="1"/>
  <c r="C10500" i="1"/>
  <c r="C10501" i="1"/>
  <c r="C10502" i="1"/>
  <c r="C10503" i="1"/>
  <c r="C10504" i="1"/>
  <c r="C10505" i="1"/>
  <c r="C10506" i="1"/>
  <c r="C10507" i="1"/>
  <c r="C10508" i="1"/>
  <c r="C10582" i="1"/>
  <c r="C10583" i="1"/>
  <c r="C10584" i="1"/>
  <c r="C10585" i="1"/>
  <c r="C10586" i="1"/>
  <c r="C10587" i="1"/>
  <c r="C10588" i="1"/>
  <c r="C10589" i="1"/>
  <c r="C10590" i="1"/>
  <c r="C10591" i="1"/>
  <c r="C10592" i="1"/>
  <c r="C10417" i="1"/>
  <c r="C10418" i="1"/>
  <c r="C10593" i="1"/>
  <c r="C10419" i="1"/>
  <c r="C10794" i="1"/>
  <c r="C10795" i="1"/>
  <c r="C10594" i="1"/>
  <c r="C10796" i="1"/>
  <c r="C10595" i="1"/>
  <c r="C10596" i="1"/>
  <c r="C10334" i="1"/>
  <c r="C10335" i="1"/>
  <c r="C10336" i="1"/>
  <c r="C10420" i="1"/>
  <c r="C10421" i="1"/>
  <c r="C10337" i="1"/>
  <c r="C10422" i="1"/>
  <c r="C10110" i="1"/>
  <c r="C10111" i="1"/>
  <c r="C10112" i="1"/>
  <c r="C10113" i="1"/>
  <c r="C10338" i="1"/>
  <c r="C10235" i="1"/>
  <c r="C9954" i="1"/>
  <c r="C10236" i="1"/>
  <c r="C10237" i="1"/>
  <c r="C10339" i="1"/>
  <c r="C10238" i="1"/>
  <c r="C10114" i="1"/>
  <c r="C10115" i="1"/>
  <c r="C10116" i="1"/>
  <c r="C10117" i="1"/>
  <c r="C10118" i="1"/>
  <c r="C10119" i="1"/>
  <c r="C10120" i="1"/>
  <c r="C10121" i="1"/>
  <c r="C10122" i="1"/>
  <c r="C10239" i="1"/>
  <c r="C9696" i="1"/>
  <c r="C10123" i="1"/>
  <c r="C10124" i="1"/>
  <c r="C10240" i="1"/>
  <c r="C10125" i="1"/>
  <c r="C9955" i="1"/>
  <c r="C9831" i="1"/>
  <c r="C10126" i="1"/>
  <c r="C9832" i="1"/>
  <c r="C9956" i="1"/>
  <c r="C10127" i="1"/>
  <c r="C9697" i="1"/>
  <c r="C9698" i="1"/>
  <c r="C9699" i="1"/>
  <c r="C9700" i="1"/>
  <c r="C9701" i="1"/>
  <c r="C9702" i="1"/>
  <c r="C9833" i="1"/>
  <c r="C9703" i="1"/>
  <c r="C9704" i="1"/>
  <c r="C9471" i="1"/>
  <c r="C9705" i="1"/>
  <c r="C9472" i="1"/>
  <c r="C9473" i="1"/>
  <c r="C9706" i="1"/>
  <c r="C9474" i="1"/>
  <c r="C9475" i="1"/>
  <c r="C9476" i="1"/>
  <c r="C9477" i="1"/>
  <c r="C9386" i="1"/>
  <c r="C9834" i="1"/>
  <c r="C9835" i="1"/>
  <c r="C9836" i="1"/>
  <c r="C9707" i="1"/>
  <c r="C9708" i="1"/>
  <c r="C9709" i="1"/>
  <c r="C9587" i="1"/>
  <c r="C9588" i="1"/>
  <c r="C9589" i="1"/>
  <c r="C9710" i="1"/>
  <c r="C9590" i="1"/>
  <c r="C9711" i="1"/>
  <c r="C9591" i="1"/>
  <c r="C9327" i="1"/>
  <c r="C9387" i="1"/>
  <c r="C9231" i="1"/>
  <c r="C9328" i="1"/>
  <c r="C9329" i="1"/>
  <c r="C9330" i="1"/>
  <c r="C9331" i="1"/>
  <c r="C9388" i="1"/>
  <c r="C9389" i="1"/>
  <c r="C9390" i="1"/>
  <c r="C9391" i="1"/>
  <c r="C9478" i="1"/>
  <c r="C9479" i="1"/>
  <c r="C9480" i="1"/>
  <c r="C9481" i="1"/>
  <c r="C9332" i="1"/>
  <c r="C9333" i="1"/>
  <c r="C9334" i="1"/>
  <c r="C9482" i="1"/>
  <c r="C9232" i="1"/>
  <c r="C9335" i="1"/>
  <c r="C9336" i="1"/>
  <c r="C9337" i="1"/>
  <c r="C9338" i="1"/>
  <c r="C9339" i="1"/>
  <c r="C9233" i="1"/>
  <c r="C9392" i="1"/>
  <c r="C9340" i="1"/>
  <c r="C9393" i="1"/>
  <c r="C9341" i="1"/>
  <c r="C9394" i="1"/>
  <c r="C9121" i="1"/>
  <c r="C8920" i="1"/>
  <c r="C8921" i="1"/>
  <c r="C9015" i="1"/>
  <c r="C9162" i="1"/>
  <c r="C9234" i="1"/>
  <c r="C9235" i="1"/>
  <c r="C9236" i="1"/>
  <c r="C9163" i="1"/>
  <c r="C9164" i="1"/>
  <c r="C9165" i="1"/>
  <c r="C9166" i="1"/>
  <c r="C9237" i="1"/>
  <c r="C9238" i="1"/>
  <c r="C8922" i="1"/>
  <c r="C9016" i="1"/>
  <c r="C9167" i="1"/>
  <c r="C9017" i="1"/>
  <c r="C9070" i="1"/>
  <c r="C9122" i="1"/>
  <c r="C9123" i="1"/>
  <c r="C9124" i="1"/>
  <c r="C9125" i="1"/>
  <c r="C9071" i="1"/>
  <c r="C9072" i="1"/>
  <c r="C9018" i="1"/>
  <c r="C9168" i="1"/>
  <c r="C8923" i="1"/>
  <c r="C8924" i="1"/>
  <c r="C8925" i="1"/>
  <c r="C8744" i="1"/>
  <c r="C8745" i="1"/>
  <c r="C8746" i="1"/>
  <c r="C8747" i="1"/>
  <c r="C8748" i="1"/>
  <c r="C8749" i="1"/>
  <c r="C8750" i="1"/>
  <c r="C8845" i="1"/>
  <c r="C8846" i="1"/>
  <c r="C8847" i="1"/>
  <c r="C8848" i="1"/>
  <c r="C8849" i="1"/>
  <c r="C8850" i="1"/>
  <c r="C8809" i="1"/>
  <c r="C8810" i="1"/>
  <c r="C8545" i="1"/>
  <c r="C8966" i="1"/>
  <c r="C8967" i="1"/>
  <c r="C8968" i="1"/>
  <c r="C8811" i="1"/>
  <c r="C8812" i="1"/>
  <c r="C8813" i="1"/>
  <c r="C8814" i="1"/>
  <c r="C8851" i="1"/>
  <c r="C8852" i="1"/>
  <c r="C8853" i="1"/>
  <c r="C8854" i="1"/>
  <c r="C8855" i="1"/>
  <c r="C8856" i="1"/>
  <c r="C8815" i="1"/>
  <c r="C8816" i="1"/>
  <c r="C8817" i="1"/>
  <c r="C8818" i="1"/>
  <c r="C8819" i="1"/>
  <c r="C8820" i="1"/>
  <c r="C8751" i="1"/>
  <c r="C8752" i="1"/>
  <c r="C8753" i="1"/>
  <c r="C8754" i="1"/>
  <c r="C8755" i="1"/>
  <c r="C8756" i="1"/>
  <c r="C8821" i="1"/>
  <c r="C8857" i="1"/>
  <c r="C8858" i="1"/>
  <c r="C8667" i="1"/>
  <c r="C8822" i="1"/>
  <c r="C8897" i="1"/>
  <c r="C8859" i="1"/>
  <c r="C8860" i="1"/>
  <c r="C8898" i="1"/>
  <c r="C8411" i="1"/>
  <c r="C8617" i="1"/>
  <c r="C8576" i="1"/>
  <c r="C8577" i="1"/>
  <c r="C8578" i="1"/>
  <c r="C8579" i="1"/>
  <c r="C8580" i="1"/>
  <c r="C8581" i="1"/>
  <c r="C8757" i="1"/>
  <c r="C8758" i="1"/>
  <c r="C8759" i="1"/>
  <c r="C8546" i="1"/>
  <c r="C8507" i="1"/>
  <c r="C8582" i="1"/>
  <c r="C8583" i="1"/>
  <c r="C8584" i="1"/>
  <c r="C8585" i="1"/>
  <c r="C8586" i="1"/>
  <c r="C8587" i="1"/>
  <c r="C8668" i="1"/>
  <c r="C8669" i="1"/>
  <c r="C8670" i="1"/>
  <c r="C8671" i="1"/>
  <c r="C8672" i="1"/>
  <c r="C8673" i="1"/>
  <c r="C8618" i="1"/>
  <c r="C8619" i="1"/>
  <c r="C8620" i="1"/>
  <c r="C8621" i="1"/>
  <c r="C8622" i="1"/>
  <c r="C8623" i="1"/>
  <c r="C8624" i="1"/>
  <c r="C8625" i="1"/>
  <c r="C8626" i="1"/>
  <c r="C8627" i="1"/>
  <c r="C8628" i="1"/>
  <c r="C8629" i="1"/>
  <c r="C8630" i="1"/>
  <c r="C8631" i="1"/>
  <c r="C8632" i="1"/>
  <c r="C8633" i="1"/>
  <c r="C8634" i="1"/>
  <c r="C8635" i="1"/>
  <c r="C8674" i="1"/>
  <c r="C8675" i="1"/>
  <c r="C8676" i="1"/>
  <c r="C8677" i="1"/>
  <c r="C8678" i="1"/>
  <c r="C8679" i="1"/>
  <c r="C8680" i="1"/>
  <c r="C8681" i="1"/>
  <c r="C8682" i="1"/>
  <c r="C8683" i="1"/>
  <c r="C8684" i="1"/>
  <c r="C8685" i="1"/>
  <c r="C8686" i="1"/>
  <c r="C8687" i="1"/>
  <c r="C8688" i="1"/>
  <c r="C8689" i="1"/>
  <c r="C8690" i="1"/>
  <c r="C8691" i="1"/>
  <c r="C8692" i="1"/>
  <c r="C8693" i="1"/>
  <c r="C8694" i="1"/>
  <c r="C8695" i="1"/>
  <c r="C8696" i="1"/>
  <c r="C8697" i="1"/>
  <c r="C8636" i="1"/>
  <c r="C8637" i="1"/>
  <c r="C8638" i="1"/>
  <c r="C8639" i="1"/>
  <c r="C8640" i="1"/>
  <c r="C8508" i="1"/>
  <c r="C8588" i="1"/>
  <c r="C8247" i="1"/>
  <c r="C8412" i="1"/>
  <c r="C8413" i="1"/>
  <c r="C8414" i="1"/>
  <c r="C8324" i="1"/>
  <c r="C8363" i="1"/>
  <c r="C8325" i="1"/>
  <c r="C8326" i="1"/>
  <c r="C8286" i="1"/>
  <c r="C8364" i="1"/>
  <c r="C8415" i="1"/>
  <c r="C8416" i="1"/>
  <c r="C8183" i="1"/>
  <c r="C8184" i="1"/>
  <c r="C8185" i="1"/>
  <c r="C8089" i="1"/>
  <c r="C8090" i="1"/>
  <c r="C8091" i="1"/>
  <c r="C8092" i="1"/>
  <c r="C8186" i="1"/>
  <c r="C8187" i="1"/>
  <c r="C8188" i="1"/>
  <c r="C8189" i="1"/>
  <c r="C8190" i="1"/>
  <c r="C8191" i="1"/>
  <c r="C8093" i="1"/>
  <c r="C8094" i="1"/>
  <c r="C7943" i="1"/>
  <c r="C8095" i="1"/>
  <c r="C8016" i="1"/>
  <c r="C8096" i="1"/>
  <c r="C8097" i="1"/>
  <c r="C8098" i="1"/>
  <c r="C8099" i="1"/>
  <c r="C15896" i="1"/>
  <c r="C15897" i="1"/>
  <c r="C15898" i="1"/>
  <c r="C15899" i="1"/>
  <c r="C15900" i="1"/>
  <c r="C15901" i="1"/>
  <c r="C15902" i="1"/>
  <c r="C15903" i="1"/>
  <c r="C15904" i="1"/>
  <c r="C15905" i="1"/>
  <c r="C15906" i="1"/>
  <c r="C15907" i="1"/>
  <c r="C15908" i="1"/>
  <c r="C15909" i="1"/>
  <c r="C15910" i="1"/>
  <c r="C15911" i="1"/>
  <c r="C15763" i="1"/>
  <c r="C15764" i="1"/>
  <c r="C15765" i="1"/>
  <c r="C15912" i="1"/>
  <c r="C15766" i="1"/>
  <c r="C15767" i="1"/>
  <c r="C15768" i="1"/>
  <c r="C15913" i="1"/>
  <c r="C15914" i="1"/>
  <c r="C15915" i="1"/>
  <c r="C15469" i="1"/>
  <c r="C15916" i="1"/>
  <c r="C15570" i="1"/>
  <c r="C15571" i="1"/>
  <c r="C15769" i="1"/>
  <c r="C15770" i="1"/>
  <c r="C15771" i="1"/>
  <c r="C15772" i="1"/>
  <c r="C15572" i="1"/>
  <c r="C15573" i="1"/>
  <c r="C15574" i="1"/>
  <c r="C15470" i="1"/>
  <c r="C15471" i="1"/>
  <c r="C15773" i="1"/>
  <c r="C15774" i="1"/>
  <c r="C15775" i="1"/>
  <c r="C15776" i="1"/>
  <c r="C15777" i="1"/>
  <c r="C15778" i="1"/>
  <c r="C15779" i="1"/>
  <c r="C15780" i="1"/>
  <c r="C15472" i="1"/>
  <c r="C15473" i="1"/>
  <c r="C15474" i="1"/>
  <c r="C15475" i="1"/>
  <c r="C15781" i="1"/>
  <c r="C15782" i="1"/>
  <c r="C15219" i="1"/>
  <c r="C15220" i="1"/>
  <c r="C15221" i="1"/>
  <c r="C15143" i="1"/>
  <c r="C15144" i="1"/>
  <c r="C15145" i="1"/>
  <c r="C15146" i="1"/>
  <c r="C15083" i="1"/>
  <c r="C15084" i="1"/>
  <c r="C15575" i="1"/>
  <c r="C15576" i="1"/>
  <c r="C15373" i="1"/>
  <c r="C15374" i="1"/>
  <c r="C15375" i="1"/>
  <c r="C15376" i="1"/>
  <c r="C15332" i="1"/>
  <c r="C15274" i="1"/>
  <c r="C15275" i="1"/>
  <c r="C15276" i="1"/>
  <c r="C15277" i="1"/>
  <c r="C15333" i="1"/>
  <c r="C15222" i="1"/>
  <c r="C15223" i="1"/>
  <c r="C15224" i="1"/>
  <c r="C15278" i="1"/>
  <c r="C15147" i="1"/>
  <c r="C15148" i="1"/>
  <c r="C15085" i="1"/>
  <c r="C15086" i="1"/>
  <c r="C15087" i="1"/>
  <c r="C15088" i="1"/>
  <c r="C15089" i="1"/>
  <c r="C15090" i="1"/>
  <c r="C15091" i="1"/>
  <c r="C15092" i="1"/>
  <c r="C15093" i="1"/>
  <c r="C15094" i="1"/>
  <c r="C15095" i="1"/>
  <c r="C15096" i="1"/>
  <c r="C15149" i="1"/>
  <c r="C15097" i="1"/>
  <c r="C13732" i="1"/>
  <c r="C14975" i="1"/>
  <c r="C14976" i="1"/>
  <c r="C15025" i="1"/>
  <c r="C15026" i="1"/>
  <c r="C15377" i="1"/>
  <c r="C14946" i="1"/>
  <c r="C14947" i="1"/>
  <c r="C14948" i="1"/>
  <c r="C14949" i="1"/>
  <c r="C14950" i="1"/>
  <c r="C13884" i="1"/>
  <c r="C14951" i="1"/>
  <c r="C14895" i="1"/>
  <c r="C14952" i="1"/>
  <c r="C14820" i="1"/>
  <c r="C14821" i="1"/>
  <c r="C14822" i="1"/>
  <c r="C14746" i="1"/>
  <c r="C14747" i="1"/>
  <c r="C14748" i="1"/>
  <c r="C14823" i="1"/>
  <c r="C14749" i="1"/>
  <c r="C14592" i="1"/>
  <c r="C14750" i="1"/>
  <c r="C14674" i="1"/>
  <c r="C14824" i="1"/>
  <c r="C14825" i="1"/>
  <c r="C14826" i="1"/>
  <c r="C14827" i="1"/>
  <c r="C14828" i="1"/>
  <c r="C14829" i="1"/>
  <c r="C14675" i="1"/>
  <c r="C14751" i="1"/>
  <c r="C14752" i="1"/>
  <c r="C14753" i="1"/>
  <c r="C14754" i="1"/>
  <c r="C14755" i="1"/>
  <c r="C14593" i="1"/>
  <c r="C14676" i="1"/>
  <c r="C14491" i="1"/>
  <c r="C14677" i="1"/>
  <c r="C14678" i="1"/>
  <c r="C14594" i="1"/>
  <c r="C14492" i="1"/>
  <c r="C14595" i="1"/>
  <c r="C14596" i="1"/>
  <c r="C14597" i="1"/>
  <c r="C14598" i="1"/>
  <c r="C14599" i="1"/>
  <c r="C14600" i="1"/>
  <c r="C14601" i="1"/>
  <c r="C14602" i="1"/>
  <c r="C14493" i="1"/>
  <c r="C14494" i="1"/>
  <c r="C14495" i="1"/>
  <c r="C14496" i="1"/>
  <c r="C14497" i="1"/>
  <c r="C14498" i="1"/>
  <c r="C14499" i="1"/>
  <c r="C14500" i="1"/>
  <c r="C14501" i="1"/>
  <c r="C14502" i="1"/>
  <c r="C14603" i="1"/>
  <c r="C14604" i="1"/>
  <c r="C14605" i="1"/>
  <c r="C14606" i="1"/>
  <c r="C14607" i="1"/>
  <c r="C14503" i="1"/>
  <c r="C14416" i="1"/>
  <c r="C14504" i="1"/>
  <c r="C14417" i="1"/>
  <c r="C14608" i="1"/>
  <c r="C14505" i="1"/>
  <c r="C14506" i="1"/>
  <c r="C14507" i="1"/>
  <c r="C14418" i="1"/>
  <c r="C14508" i="1"/>
  <c r="C15098" i="1"/>
  <c r="C14304" i="1"/>
  <c r="C14419" i="1"/>
  <c r="C14420" i="1"/>
  <c r="C14184" i="1"/>
  <c r="C14305" i="1"/>
  <c r="C14185" i="1"/>
  <c r="C14186" i="1"/>
  <c r="C14187" i="1"/>
  <c r="C14188" i="1"/>
  <c r="C14189" i="1"/>
  <c r="C14190" i="1"/>
  <c r="C14191" i="1"/>
  <c r="C14192" i="1"/>
  <c r="C14306" i="1"/>
  <c r="C14307" i="1"/>
  <c r="C14308" i="1"/>
  <c r="C14309" i="1"/>
  <c r="C14193" i="1"/>
  <c r="C14194" i="1"/>
  <c r="C14087" i="1"/>
  <c r="C14195" i="1"/>
  <c r="C14088" i="1"/>
  <c r="C14089" i="1"/>
  <c r="C14090" i="1"/>
  <c r="C14091" i="1"/>
  <c r="C14092" i="1"/>
  <c r="C14093" i="1"/>
  <c r="C14196" i="1"/>
  <c r="C14015" i="1"/>
  <c r="C14016" i="1"/>
  <c r="C14017" i="1"/>
  <c r="C14018" i="1"/>
  <c r="C14019" i="1"/>
  <c r="C14020" i="1"/>
  <c r="C14021" i="1"/>
  <c r="C14197" i="1"/>
  <c r="C14022" i="1"/>
  <c r="C14198" i="1"/>
  <c r="C14094" i="1"/>
  <c r="C14095" i="1"/>
  <c r="C14096" i="1"/>
  <c r="C14023" i="1"/>
  <c r="C14024" i="1"/>
  <c r="C14097" i="1"/>
  <c r="C14098" i="1"/>
  <c r="C14099" i="1"/>
  <c r="C13885" i="1"/>
  <c r="C14609" i="1"/>
  <c r="C14756" i="1"/>
  <c r="C14679" i="1"/>
  <c r="C13947" i="1"/>
  <c r="C14025" i="1"/>
  <c r="C14026" i="1"/>
  <c r="C14027" i="1"/>
  <c r="C13765" i="1"/>
  <c r="C13766" i="1"/>
  <c r="C13767" i="1"/>
  <c r="C13768" i="1"/>
  <c r="C13769" i="1"/>
  <c r="C13886" i="1"/>
  <c r="C13887" i="1"/>
  <c r="C13821" i="1"/>
  <c r="C13822" i="1"/>
  <c r="C13948" i="1"/>
  <c r="C13949" i="1"/>
  <c r="C13888" i="1"/>
  <c r="C13770" i="1"/>
  <c r="C13823" i="1"/>
  <c r="C13771" i="1"/>
  <c r="C13772" i="1"/>
  <c r="C13773" i="1"/>
  <c r="C14100" i="1"/>
  <c r="C13774" i="1"/>
  <c r="C13824" i="1"/>
  <c r="C13825" i="1"/>
  <c r="C13826" i="1"/>
  <c r="C13689" i="1"/>
  <c r="C13889" i="1"/>
  <c r="C13733" i="1"/>
  <c r="C13639" i="1"/>
  <c r="C13640" i="1"/>
  <c r="C13734" i="1"/>
  <c r="C13735" i="1"/>
  <c r="C13641" i="1"/>
  <c r="C13736" i="1"/>
  <c r="C13737" i="1"/>
  <c r="C13775" i="1"/>
  <c r="C13776" i="1"/>
  <c r="C13642" i="1"/>
  <c r="C13557" i="1"/>
  <c r="C13690" i="1"/>
  <c r="C13643" i="1"/>
  <c r="C13644" i="1"/>
  <c r="C13645" i="1"/>
  <c r="C13646" i="1"/>
  <c r="C13647" i="1"/>
  <c r="C13738" i="1"/>
  <c r="C13648" i="1"/>
  <c r="C13492" i="1"/>
  <c r="C13493" i="1"/>
  <c r="C13518" i="1"/>
  <c r="C13519" i="1"/>
  <c r="C13649" i="1"/>
  <c r="C13318" i="1"/>
  <c r="C13319" i="1"/>
  <c r="C13320" i="1"/>
  <c r="C13230" i="1"/>
  <c r="C13410" i="1"/>
  <c r="C13411" i="1"/>
  <c r="C13321" i="1"/>
  <c r="C13381" i="1"/>
  <c r="C13170" i="1"/>
  <c r="C13171" i="1"/>
  <c r="C13201" i="1"/>
  <c r="C13202" i="1"/>
  <c r="C13494" i="1"/>
  <c r="C13467" i="1"/>
  <c r="C13203" i="1"/>
  <c r="C13204" i="1"/>
  <c r="C13412" i="1"/>
  <c r="C13382" i="1"/>
  <c r="C13205" i="1"/>
  <c r="C13206" i="1"/>
  <c r="C13207" i="1"/>
  <c r="C13082" i="1"/>
  <c r="C13083" i="1"/>
  <c r="C13084" i="1"/>
  <c r="C13085" i="1"/>
  <c r="C13086" i="1"/>
  <c r="C13087" i="1"/>
  <c r="C13088" i="1"/>
  <c r="C13089" i="1"/>
  <c r="C13090" i="1"/>
  <c r="C13091" i="1"/>
  <c r="C13092" i="1"/>
  <c r="C13093" i="1"/>
  <c r="C13094" i="1"/>
  <c r="C13095" i="1"/>
  <c r="C13096" i="1"/>
  <c r="C13097" i="1"/>
  <c r="C13098" i="1"/>
  <c r="C13099" i="1"/>
  <c r="C13155" i="1"/>
  <c r="C12946" i="1"/>
  <c r="C13100" i="1"/>
  <c r="C13101" i="1"/>
  <c r="C13102" i="1"/>
  <c r="C13103" i="1"/>
  <c r="C13104" i="1"/>
  <c r="C12947" i="1"/>
  <c r="C12929" i="1"/>
  <c r="C12909" i="1"/>
  <c r="C12948" i="1"/>
  <c r="C12831" i="1"/>
  <c r="C12832" i="1"/>
  <c r="C11799" i="1"/>
  <c r="C12910" i="1"/>
  <c r="C12949" i="1"/>
  <c r="C12697" i="1"/>
  <c r="C12734" i="1"/>
  <c r="C12698" i="1"/>
  <c r="C12833" i="1"/>
  <c r="C12834" i="1"/>
  <c r="C12835" i="1"/>
  <c r="C12699" i="1"/>
  <c r="C12700" i="1"/>
  <c r="C12701" i="1"/>
  <c r="C12702" i="1"/>
  <c r="C12703" i="1"/>
  <c r="C12538" i="1"/>
  <c r="C12704" i="1"/>
  <c r="C8100" i="1"/>
  <c r="C8101" i="1"/>
  <c r="C8017" i="1"/>
  <c r="C6843" i="1"/>
  <c r="C7849" i="1"/>
  <c r="C7944" i="1"/>
  <c r="C7945" i="1"/>
  <c r="C7978" i="1"/>
  <c r="C7979" i="1"/>
  <c r="C7946" i="1"/>
  <c r="C7947" i="1"/>
  <c r="C7948" i="1"/>
  <c r="C12400" i="1"/>
  <c r="C12539" i="1"/>
  <c r="C12540" i="1"/>
  <c r="C7850" i="1"/>
  <c r="C7902" i="1"/>
  <c r="C7903" i="1"/>
  <c r="C7904" i="1"/>
  <c r="C7905" i="1"/>
  <c r="C7906" i="1"/>
  <c r="C7851" i="1"/>
  <c r="C7949" i="1"/>
  <c r="C7794" i="1"/>
  <c r="C7907" i="1"/>
  <c r="C7795" i="1"/>
  <c r="C7852" i="1"/>
  <c r="C7908" i="1"/>
  <c r="C7853" i="1"/>
  <c r="C7854" i="1"/>
  <c r="C7855" i="1"/>
  <c r="C7796" i="1"/>
  <c r="C7856" i="1"/>
  <c r="C7909" i="1"/>
  <c r="C7739" i="1"/>
  <c r="C7740" i="1"/>
  <c r="C5868" i="1"/>
  <c r="C7741" i="1"/>
  <c r="C7679" i="1"/>
  <c r="C7609" i="1"/>
  <c r="C7742" i="1"/>
  <c r="C7504" i="1"/>
  <c r="C7505" i="1"/>
  <c r="C7680" i="1"/>
  <c r="C7681" i="1"/>
  <c r="C7682" i="1"/>
  <c r="C7683" i="1"/>
  <c r="C7684" i="1"/>
  <c r="C7610" i="1"/>
  <c r="C7685" i="1"/>
  <c r="C7686" i="1"/>
  <c r="C7687" i="1"/>
  <c r="C7506" i="1"/>
  <c r="C7507" i="1"/>
  <c r="C7508" i="1"/>
  <c r="C7509" i="1"/>
  <c r="C7510" i="1"/>
  <c r="C7511" i="1"/>
  <c r="C7611" i="1"/>
  <c r="C7512" i="1"/>
  <c r="C5934" i="1"/>
  <c r="C7612" i="1"/>
  <c r="C7613" i="1"/>
  <c r="C7513" i="1"/>
  <c r="C7514" i="1"/>
  <c r="C7614" i="1"/>
  <c r="C7615" i="1"/>
  <c r="C7616" i="1"/>
  <c r="C7515" i="1"/>
  <c r="C7516" i="1"/>
  <c r="C7429" i="1"/>
  <c r="C7430" i="1"/>
  <c r="C7431" i="1"/>
  <c r="C7432" i="1"/>
  <c r="C7433" i="1"/>
  <c r="C7617" i="1"/>
  <c r="C7517" i="1"/>
  <c r="C7434" i="1"/>
  <c r="C7435" i="1"/>
  <c r="C7618" i="1"/>
  <c r="C7688" i="1"/>
  <c r="C7689" i="1"/>
  <c r="C7619" i="1"/>
  <c r="C7372" i="1"/>
  <c r="C7436" i="1"/>
  <c r="C7373" i="1"/>
  <c r="C7374" i="1"/>
  <c r="C7308" i="1"/>
  <c r="C7309" i="1"/>
  <c r="C7375" i="1"/>
  <c r="C7231" i="1"/>
  <c r="C7310" i="1"/>
  <c r="C7158" i="1"/>
  <c r="C7311" i="1"/>
  <c r="C7232" i="1"/>
  <c r="C7233" i="1"/>
  <c r="C7234" i="1"/>
  <c r="C7235" i="1"/>
  <c r="C7376" i="1"/>
  <c r="C7236" i="1"/>
  <c r="C7377" i="1"/>
  <c r="C7378" i="1"/>
  <c r="C7312" i="1"/>
  <c r="C7313" i="1"/>
  <c r="C7314" i="1"/>
  <c r="C7379" i="1"/>
  <c r="C7237" i="1"/>
  <c r="C7315" i="1"/>
  <c r="C7380" i="1"/>
  <c r="C7238" i="1"/>
  <c r="C3977" i="1"/>
  <c r="C3885" i="1"/>
  <c r="C7239" i="1"/>
  <c r="C7159" i="1"/>
  <c r="C7240" i="1"/>
  <c r="C7241" i="1"/>
  <c r="C7160" i="1"/>
  <c r="C7161" i="1"/>
  <c r="C7242" i="1"/>
  <c r="C7162" i="1"/>
  <c r="C7093" i="1"/>
  <c r="C7094" i="1"/>
  <c r="C7163" i="1"/>
  <c r="C7164" i="1"/>
  <c r="C7165" i="1"/>
  <c r="C7095" i="1"/>
  <c r="C7096" i="1"/>
  <c r="C7243" i="1"/>
  <c r="C7166" i="1"/>
  <c r="C6964" i="1"/>
  <c r="C7167" i="1"/>
  <c r="C6965" i="1"/>
  <c r="C6966" i="1"/>
  <c r="C6967" i="1"/>
  <c r="C6968" i="1"/>
  <c r="C6969" i="1"/>
  <c r="C6904" i="1"/>
  <c r="C7039" i="1"/>
  <c r="C6970" i="1"/>
  <c r="C6971" i="1"/>
  <c r="C6972" i="1"/>
  <c r="C7040" i="1"/>
  <c r="C6973" i="1"/>
  <c r="C7041" i="1"/>
  <c r="C6844" i="1"/>
  <c r="C6905" i="1"/>
  <c r="C6906" i="1"/>
  <c r="C6787" i="1"/>
  <c r="C6788" i="1"/>
  <c r="C6789" i="1"/>
  <c r="C6790" i="1"/>
  <c r="C6707" i="1"/>
  <c r="C6708" i="1"/>
  <c r="C6791" i="1"/>
  <c r="C6792" i="1"/>
  <c r="C6793" i="1"/>
  <c r="C6709" i="1"/>
  <c r="C6794" i="1"/>
  <c r="C6845" i="1"/>
  <c r="C6907" i="1"/>
  <c r="C6795" i="1"/>
  <c r="C6846" i="1"/>
  <c r="C6847" i="1"/>
  <c r="C6908" i="1"/>
  <c r="C6909" i="1"/>
  <c r="C6848" i="1"/>
  <c r="C6849" i="1"/>
  <c r="C6850" i="1"/>
  <c r="C6710" i="1"/>
  <c r="C6711" i="1"/>
  <c r="C6634" i="1"/>
  <c r="C6796" i="1"/>
  <c r="C6851" i="1"/>
  <c r="C6852" i="1"/>
  <c r="C6712" i="1"/>
  <c r="C6713" i="1"/>
  <c r="C6635" i="1"/>
  <c r="C6714" i="1"/>
  <c r="C6636" i="1"/>
  <c r="C6715" i="1"/>
  <c r="C6637" i="1"/>
  <c r="C6638" i="1"/>
  <c r="C6639" i="1"/>
  <c r="C6640" i="1"/>
  <c r="C6641" i="1"/>
  <c r="C6587" i="1"/>
  <c r="C6588" i="1"/>
  <c r="C6589" i="1"/>
  <c r="C6590" i="1"/>
  <c r="C6591" i="1"/>
  <c r="C6716" i="1"/>
  <c r="C6717" i="1"/>
  <c r="C6642" i="1"/>
  <c r="C6592" i="1"/>
  <c r="C6643" i="1"/>
  <c r="C6644" i="1"/>
  <c r="C6797" i="1"/>
  <c r="C6798" i="1"/>
  <c r="C6593" i="1"/>
  <c r="C6718" i="1"/>
  <c r="C6719" i="1"/>
  <c r="C6720" i="1"/>
  <c r="C6721" i="1"/>
  <c r="C6645" i="1"/>
  <c r="C6646" i="1"/>
  <c r="C6594" i="1"/>
  <c r="C6469" i="1"/>
  <c r="C6470" i="1"/>
  <c r="C6471" i="1"/>
  <c r="C6472" i="1"/>
  <c r="C6377" i="1"/>
  <c r="C6378" i="1"/>
  <c r="C6379" i="1"/>
  <c r="C6380" i="1"/>
  <c r="C6473" i="1"/>
  <c r="C6474" i="1"/>
  <c r="C6595" i="1"/>
  <c r="C6475" i="1"/>
  <c r="C6476" i="1"/>
  <c r="C6596" i="1"/>
  <c r="C6597" i="1"/>
  <c r="C6598" i="1"/>
  <c r="C6599" i="1"/>
  <c r="C6477" i="1"/>
  <c r="C6478" i="1"/>
  <c r="C6479" i="1"/>
  <c r="C6381" i="1"/>
  <c r="C6382" i="1"/>
  <c r="C6383" i="1"/>
  <c r="C6384" i="1"/>
  <c r="C6385" i="1"/>
  <c r="C6480" i="1"/>
  <c r="C6481" i="1"/>
  <c r="C6482" i="1"/>
  <c r="C6483" i="1"/>
  <c r="C6386" i="1"/>
  <c r="C6387" i="1"/>
  <c r="C6388" i="1"/>
  <c r="C6389" i="1"/>
  <c r="C6390" i="1"/>
  <c r="C6391" i="1"/>
  <c r="C6392" i="1"/>
  <c r="C6393" i="1"/>
  <c r="C6394" i="1"/>
  <c r="C6600" i="1"/>
  <c r="C6280" i="1"/>
  <c r="C6281" i="1"/>
  <c r="C6282" i="1"/>
  <c r="C6283" i="1"/>
  <c r="C6284" i="1"/>
  <c r="C6285" i="1"/>
  <c r="C6286" i="1"/>
  <c r="C6287" i="1"/>
  <c r="C6288" i="1"/>
  <c r="C6289" i="1"/>
  <c r="C6484" i="1"/>
  <c r="C6485" i="1"/>
  <c r="C6486" i="1"/>
  <c r="C6487" i="1"/>
  <c r="C6488" i="1"/>
  <c r="C6489" i="1"/>
  <c r="C6395" i="1"/>
  <c r="C6396" i="1"/>
  <c r="C6290" i="1"/>
  <c r="C6291" i="1"/>
  <c r="C6292" i="1"/>
  <c r="C6131" i="1"/>
  <c r="C6293" i="1"/>
  <c r="C6208" i="1"/>
  <c r="C6132" i="1"/>
  <c r="C6133" i="1"/>
  <c r="C6134" i="1"/>
  <c r="C6135" i="1"/>
  <c r="C6209" i="1"/>
  <c r="C6397" i="1"/>
  <c r="C6294" i="1"/>
  <c r="C6398" i="1"/>
  <c r="C6295" i="1"/>
  <c r="C6136" i="1"/>
  <c r="C6137" i="1"/>
  <c r="C6077" i="1"/>
  <c r="C6078" i="1"/>
  <c r="C6138" i="1"/>
  <c r="C6210" i="1"/>
  <c r="C6211" i="1"/>
  <c r="C6139" i="1"/>
  <c r="C6079" i="1"/>
  <c r="C6140" i="1"/>
  <c r="C6080" i="1"/>
  <c r="C6081" i="1"/>
  <c r="C6082" i="1"/>
  <c r="C6083" i="1"/>
  <c r="C6141" i="1"/>
  <c r="C6142" i="1"/>
  <c r="C6002" i="1"/>
  <c r="C6143" i="1"/>
  <c r="C6084" i="1"/>
  <c r="C6144" i="1"/>
  <c r="C6145" i="1"/>
  <c r="C6003" i="1"/>
  <c r="C6004" i="1"/>
  <c r="C5935" i="1"/>
  <c r="C6085" i="1"/>
  <c r="C6086" i="1"/>
  <c r="C6005" i="1"/>
  <c r="C6006" i="1"/>
  <c r="C6146" i="1"/>
  <c r="C6147" i="1"/>
  <c r="C6087" i="1"/>
  <c r="C6088" i="1"/>
  <c r="C6007" i="1"/>
  <c r="C5936" i="1"/>
  <c r="C5937" i="1"/>
  <c r="C6008" i="1"/>
  <c r="C5938" i="1"/>
  <c r="C5939" i="1"/>
  <c r="C5869" i="1"/>
  <c r="C5870" i="1"/>
  <c r="C5871" i="1"/>
  <c r="C5940" i="1"/>
  <c r="C6009" i="1"/>
  <c r="C5941" i="1"/>
  <c r="C5872" i="1"/>
  <c r="C5942" i="1"/>
  <c r="C5943" i="1"/>
  <c r="C5762" i="1"/>
  <c r="C5873" i="1"/>
  <c r="C5808" i="1"/>
  <c r="C5874" i="1"/>
  <c r="C5763" i="1"/>
  <c r="C5764" i="1"/>
  <c r="C5765" i="1"/>
  <c r="C5766" i="1"/>
  <c r="C5767" i="1"/>
  <c r="C5768" i="1"/>
  <c r="C5502" i="1"/>
  <c r="C5715" i="1"/>
  <c r="C5716" i="1"/>
  <c r="C5717" i="1"/>
  <c r="C5718" i="1"/>
  <c r="C5719" i="1"/>
  <c r="C5592" i="1"/>
  <c r="C5503" i="1"/>
  <c r="C5504" i="1"/>
  <c r="C5505" i="1"/>
  <c r="C5720" i="1"/>
  <c r="C5506" i="1"/>
  <c r="C5507" i="1"/>
  <c r="C5508" i="1"/>
  <c r="C5509" i="1"/>
  <c r="C5435" i="1"/>
  <c r="C5436" i="1"/>
  <c r="C5510" i="1"/>
  <c r="C5437" i="1"/>
  <c r="C5438" i="1"/>
  <c r="C5593" i="1"/>
  <c r="C5269" i="1"/>
  <c r="C5380" i="1"/>
  <c r="C5381" i="1"/>
  <c r="C5335" i="1"/>
  <c r="C5270" i="1"/>
  <c r="C5086" i="1"/>
  <c r="C5336" i="1"/>
  <c r="C5337" i="1"/>
  <c r="C5338" i="1"/>
  <c r="C5271" i="1"/>
  <c r="C5272" i="1"/>
  <c r="C5273" i="1"/>
  <c r="C5274" i="1"/>
  <c r="C5439" i="1"/>
  <c r="C5339" i="1"/>
  <c r="C5382" i="1"/>
  <c r="C5383" i="1"/>
  <c r="C5275" i="1"/>
  <c r="C5276" i="1"/>
  <c r="C5384" i="1"/>
  <c r="C5340" i="1"/>
  <c r="C5153" i="1"/>
  <c r="C5277" i="1"/>
  <c r="C5189" i="1"/>
  <c r="C5341" i="1"/>
  <c r="C5342" i="1"/>
  <c r="C5154" i="1"/>
  <c r="C5155" i="1"/>
  <c r="C5190" i="1"/>
  <c r="C5087" i="1"/>
  <c r="C5156" i="1"/>
  <c r="C5157" i="1"/>
  <c r="C5088" i="1"/>
  <c r="C5089" i="1"/>
  <c r="C5191" i="1"/>
  <c r="C5192" i="1"/>
  <c r="C5158" i="1"/>
  <c r="C5065" i="1"/>
  <c r="C5090" i="1"/>
  <c r="C5091" i="1"/>
  <c r="C5092" i="1"/>
  <c r="C5193" i="1"/>
  <c r="C5194" i="1"/>
  <c r="C5195" i="1"/>
  <c r="C5159" i="1"/>
  <c r="C5160" i="1"/>
  <c r="C5161" i="1"/>
  <c r="C5093" i="1"/>
  <c r="C5033" i="1"/>
  <c r="C5034" i="1"/>
  <c r="C5035" i="1"/>
  <c r="C4925" i="1"/>
  <c r="C4926" i="1"/>
  <c r="C4970" i="1"/>
  <c r="C5036" i="1"/>
  <c r="C5037" i="1"/>
  <c r="C5038" i="1"/>
  <c r="C5039" i="1"/>
  <c r="C5040" i="1"/>
  <c r="C4927" i="1"/>
  <c r="C4928" i="1"/>
  <c r="C4929" i="1"/>
  <c r="C4930" i="1"/>
  <c r="C4931" i="1"/>
  <c r="C4932" i="1"/>
  <c r="C4880" i="1"/>
  <c r="C4881" i="1"/>
  <c r="C4882" i="1"/>
  <c r="C4826" i="1"/>
  <c r="C4827" i="1"/>
  <c r="C4768" i="1"/>
  <c r="C4933" i="1"/>
  <c r="C4934" i="1"/>
  <c r="C4828" i="1"/>
  <c r="C4829" i="1"/>
  <c r="C4830" i="1"/>
  <c r="C4883" i="1"/>
  <c r="C4831" i="1"/>
  <c r="C5041" i="1"/>
  <c r="C4769" i="1"/>
  <c r="C4770" i="1"/>
  <c r="C4771" i="1"/>
  <c r="C4832" i="1"/>
  <c r="C4833" i="1"/>
  <c r="C4834" i="1"/>
  <c r="C4835" i="1"/>
  <c r="C4772" i="1"/>
  <c r="C4742" i="1"/>
  <c r="C4566" i="1"/>
  <c r="C4567" i="1"/>
  <c r="C4568" i="1"/>
  <c r="C4569" i="1"/>
  <c r="C4570" i="1"/>
  <c r="C4571" i="1"/>
  <c r="C4673" i="1"/>
  <c r="C4674" i="1"/>
  <c r="C4743" i="1"/>
  <c r="C4714" i="1"/>
  <c r="C4715" i="1"/>
  <c r="C4716" i="1"/>
  <c r="C4717" i="1"/>
  <c r="C4718" i="1"/>
  <c r="C4744" i="1"/>
  <c r="C4745" i="1"/>
  <c r="C4746" i="1"/>
  <c r="C4747" i="1"/>
  <c r="C4748" i="1"/>
  <c r="C4675" i="1"/>
  <c r="C4676" i="1"/>
  <c r="C4677" i="1"/>
  <c r="C4678" i="1"/>
  <c r="C4679" i="1"/>
  <c r="C4680" i="1"/>
  <c r="C4719" i="1"/>
  <c r="C4720" i="1"/>
  <c r="C4749" i="1"/>
  <c r="C4773" i="1"/>
  <c r="C4774" i="1"/>
  <c r="C4653" i="1"/>
  <c r="C4654" i="1"/>
  <c r="C4681" i="1"/>
  <c r="C4621" i="1"/>
  <c r="C4588" i="1"/>
  <c r="C4572" i="1"/>
  <c r="C4519" i="1"/>
  <c r="C4520" i="1"/>
  <c r="C4589" i="1"/>
  <c r="C4590" i="1"/>
  <c r="C4521" i="1"/>
  <c r="C4522" i="1"/>
  <c r="C4523" i="1"/>
  <c r="C4655" i="1"/>
  <c r="C4622" i="1"/>
  <c r="C868" i="1"/>
  <c r="C869" i="1"/>
  <c r="C870" i="1"/>
  <c r="C871" i="1"/>
  <c r="C872" i="1"/>
  <c r="C4591" i="1"/>
  <c r="C3617" i="1"/>
  <c r="C4573" i="1"/>
  <c r="C4378" i="1"/>
  <c r="C4495" i="1"/>
  <c r="C4372" i="1"/>
  <c r="C4373" i="1"/>
  <c r="C4374" i="1"/>
  <c r="C4496" i="1"/>
  <c r="C4497" i="1"/>
  <c r="C4498" i="1"/>
  <c r="C3978" i="1"/>
  <c r="C3722" i="1"/>
  <c r="C3886" i="1"/>
  <c r="C4422" i="1"/>
  <c r="C4423" i="1"/>
  <c r="C4375" i="1"/>
  <c r="C4376" i="1"/>
  <c r="B19" i="6"/>
  <c r="B18" i="6"/>
  <c r="B17" i="6"/>
  <c r="B16" i="6"/>
  <c r="E7" i="6"/>
  <c r="E6" i="6"/>
  <c r="E5" i="6"/>
  <c r="E4" i="6"/>
  <c r="E3" i="6"/>
  <c r="B11" i="6"/>
  <c r="B10" i="6"/>
  <c r="B9" i="6"/>
  <c r="B8" i="6"/>
  <c r="B7" i="6"/>
  <c r="B6" i="6"/>
  <c r="B5" i="6"/>
  <c r="B4" i="6"/>
  <c r="B3" i="6"/>
  <c r="F4" i="2"/>
  <c r="E4" i="2"/>
  <c r="D4" i="2"/>
  <c r="C4" i="2"/>
  <c r="B4" i="2"/>
</calcChain>
</file>

<file path=xl/sharedStrings.xml><?xml version="1.0" encoding="utf-8"?>
<sst xmlns="http://schemas.openxmlformats.org/spreadsheetml/2006/main" count="95610" uniqueCount="7638">
  <si>
    <t>Insider Purchase Event Study</t>
  </si>
  <si>
    <t>SEC Form 4 open-market buys • 10-Day forward returns • Conviction Sizing</t>
  </si>
  <si>
    <t>Sample: 2024 • Min trade $10,000 • ~16,000 events • Al Fahad</t>
  </si>
  <si>
    <t>Events</t>
  </si>
  <si>
    <t>Avg 10D Returns</t>
  </si>
  <si>
    <t>Win Rate</t>
  </si>
  <si>
    <t>Median Return</t>
  </si>
  <si>
    <t>Unique Tickers</t>
  </si>
  <si>
    <t>10-Day Return Distribution</t>
  </si>
  <si>
    <t>Calendar-Time Cumulative Return</t>
  </si>
  <si>
    <t>Monthly Trade Volume</t>
  </si>
  <si>
    <t>Mean Return By Insider Role</t>
  </si>
  <si>
    <t>Top Tickers By Count</t>
  </si>
  <si>
    <t>Chart 1 Return Distribution</t>
  </si>
  <si>
    <t>KPI ROW</t>
  </si>
  <si>
    <t>&lt;20%</t>
  </si>
  <si>
    <t>-20:-10%</t>
  </si>
  <si>
    <t>Avg 10d return</t>
  </si>
  <si>
    <t>-10:-5%</t>
  </si>
  <si>
    <t>-5:0%</t>
  </si>
  <si>
    <t>0:5%</t>
  </si>
  <si>
    <t>5:10%</t>
  </si>
  <si>
    <t>10:20%</t>
  </si>
  <si>
    <t>20:50%</t>
  </si>
  <si>
    <t>&gt;50%</t>
  </si>
  <si>
    <t>Chart 2 Large VS Normal</t>
  </si>
  <si>
    <t>Large Buy Average Return</t>
  </si>
  <si>
    <t>Normal buy Average Return</t>
  </si>
  <si>
    <t>Large Buy Win Rate</t>
  </si>
  <si>
    <t>Normal buy win rate</t>
  </si>
  <si>
    <t>Role Breakdown</t>
  </si>
  <si>
    <t>All Insiders (Director / Officer / 10% Owner)</t>
  </si>
  <si>
    <t>10% Owners + External</t>
  </si>
  <si>
    <t>Management (Directors + Officers)</t>
  </si>
  <si>
    <t>Board + Major Shareholders</t>
  </si>
  <si>
    <t>Officers (Executives Only)</t>
  </si>
  <si>
    <t>10% Owners (Large Shareholders Only)</t>
  </si>
  <si>
    <t>Directors (Board Members Only)</t>
  </si>
  <si>
    <t>Non-Insider Activity</t>
  </si>
  <si>
    <t>trade_month</t>
  </si>
  <si>
    <t>Count of ticker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</si>
  <si>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</si>
  <si>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</si>
  <si>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</si>
  <si>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</si>
  <si>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</si>
  <si>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</si>
  <si>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</si>
  <si>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</si>
  <si>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</si>
  <si>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</si>
  <si>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</si>
  <si>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</si>
  <si>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Grand Total</t>
  </si>
  <si>
    <t>ticker</t>
  </si>
  <si>
    <t>Average of ret_10d</t>
  </si>
  <si>
    <t>CAPR</t>
  </si>
  <si>
    <t>MYCB</t>
  </si>
  <si>
    <t>TKNO</t>
  </si>
  <si>
    <t>ANKM</t>
  </si>
  <si>
    <t>XCUR</t>
  </si>
  <si>
    <t>AASP</t>
  </si>
  <si>
    <t>OPTT</t>
  </si>
  <si>
    <t>ATLN</t>
  </si>
  <si>
    <t>GOVX</t>
  </si>
  <si>
    <t>SOWG</t>
  </si>
  <si>
    <t>company_name</t>
  </si>
  <si>
    <t>trade_date</t>
  </si>
  <si>
    <t>insider_name</t>
  </si>
  <si>
    <t>insider_role</t>
  </si>
  <si>
    <t>shares</t>
  </si>
  <si>
    <t>price</t>
  </si>
  <si>
    <t>value_usd</t>
  </si>
  <si>
    <t>size_bucket</t>
  </si>
  <si>
    <t>ret_10d</t>
  </si>
  <si>
    <t>10d_return_pct</t>
  </si>
  <si>
    <t>transaction_type</t>
  </si>
  <si>
    <t>THW</t>
  </si>
  <si>
    <t>abrdn World Healthcare Fund</t>
  </si>
  <si>
    <t>Reit Todd</t>
  </si>
  <si>
    <t>Director</t>
  </si>
  <si>
    <t>normal_buy</t>
  </si>
  <si>
    <t>P</t>
  </si>
  <si>
    <t>LCPMX</t>
  </si>
  <si>
    <t>Lind Capital Partners Municipal Credit Income Fund</t>
  </si>
  <si>
    <t>Adler Richard H</t>
  </si>
  <si>
    <t>large_buy</t>
  </si>
  <si>
    <t>HPI</t>
  </si>
  <si>
    <t>JOHN HANCOCK PREFERRED INCOME FUND</t>
  </si>
  <si>
    <t>Garfield Dean</t>
  </si>
  <si>
    <t>JHI</t>
  </si>
  <si>
    <t>JOHN HANCOCK INVESTORS TRUST</t>
  </si>
  <si>
    <t>JHS</t>
  </si>
  <si>
    <t>JOHN HANCOCK INCOME SECURITIES TRUST</t>
  </si>
  <si>
    <t>HEQ</t>
  </si>
  <si>
    <t>John Hancock Hedged Equity &amp; Income Fund</t>
  </si>
  <si>
    <t>BTO</t>
  </si>
  <si>
    <t>JOHN HANCOCK FINANCIAL OPPORTUNITIES FUND</t>
  </si>
  <si>
    <t>MEGI</t>
  </si>
  <si>
    <t>MainStay CBRE Global Infrastructure Megatrends Term Fund</t>
  </si>
  <si>
    <t>Saba Capital Management, L.P.</t>
  </si>
  <si>
    <t>TenPercentOwner</t>
  </si>
  <si>
    <t>Weinstein Boaz</t>
  </si>
  <si>
    <t>NQP</t>
  </si>
  <si>
    <t>NUVEEN PENNSYLVANIA QUALITY MUNICIPAL INCOME FUND</t>
  </si>
  <si>
    <t>HTD</t>
  </si>
  <si>
    <t>JOHN HANCOCK TAX-ADVANTAGED DIVIDEND INCOME FUND</t>
  </si>
  <si>
    <t>TLYS</t>
  </si>
  <si>
    <t>TILLY'S, INC.</t>
  </si>
  <si>
    <t>Pleasant Lake Partners LLC</t>
  </si>
  <si>
    <t>Pleasant Lake Onshore Feeder Fund LP</t>
  </si>
  <si>
    <t>Fund 1 Investments, LLC</t>
  </si>
  <si>
    <t>SNCR</t>
  </si>
  <si>
    <t>SYNCHRONOSS TECHNOLOGIES INC</t>
  </si>
  <si>
    <t>Rendino Kevin</t>
  </si>
  <si>
    <t>LFT</t>
  </si>
  <si>
    <t>Lument Finance Trust, Inc.</t>
  </si>
  <si>
    <t>Henson James J</t>
  </si>
  <si>
    <t>Officer</t>
  </si>
  <si>
    <t>HPF</t>
  </si>
  <si>
    <t>JOHN HANCOCK PREFERRED INCOME FUND II</t>
  </si>
  <si>
    <t>VTN</t>
  </si>
  <si>
    <t>Invesco Trust for Investment Grade New York Municipals</t>
  </si>
  <si>
    <t>HQL</t>
  </si>
  <si>
    <t>abrdn Life Sciences Investors</t>
  </si>
  <si>
    <t>ASA</t>
  </si>
  <si>
    <t>ASA Gold &amp; Precious Metals Ltd</t>
  </si>
  <si>
    <t>Merk Alexander</t>
  </si>
  <si>
    <t>Director,Officer</t>
  </si>
  <si>
    <t>TTSH</t>
  </si>
  <si>
    <t>TILE SHOP HOLDINGS, INC.</t>
  </si>
  <si>
    <t>HQH</t>
  </si>
  <si>
    <t>abrdn Healthcare Investors</t>
  </si>
  <si>
    <t>VPV</t>
  </si>
  <si>
    <t>Invesco Pennsylvania Value Municipal Income Trust</t>
  </si>
  <si>
    <t>ZIVO</t>
  </si>
  <si>
    <t>Zivo Bioscience, Inc.</t>
  </si>
  <si>
    <t>Cornell Alison A</t>
  </si>
  <si>
    <t>THQ</t>
  </si>
  <si>
    <t>abrdn Healthcare Opportunities Fund</t>
  </si>
  <si>
    <t>HPS</t>
  </si>
  <si>
    <t>JOHN HANCOCK PREFERRED INCOME FUND III</t>
  </si>
  <si>
    <t>ECAT</t>
  </si>
  <si>
    <t>BlackRock ESG Capital Allocation Term Trust</t>
  </si>
  <si>
    <t>PDT</t>
  </si>
  <si>
    <t>JOHN HANCOCK PREMIUM DIVIDEND FUND</t>
  </si>
  <si>
    <t>NXJ</t>
  </si>
  <si>
    <t>NUVEEN NEW JERSEY QUALITY MUNICIPAL INCOME FUND</t>
  </si>
  <si>
    <t>HANSEN BRUCE D</t>
  </si>
  <si>
    <t>STAA</t>
  </si>
  <si>
    <t>STAAR SURGICAL CO</t>
  </si>
  <si>
    <t>BROADWOOD CAPITAL INC</t>
  </si>
  <si>
    <t>BRADSHER NEAL C</t>
  </si>
  <si>
    <t>BROADWOOD PARTNERS, L.P.</t>
  </si>
  <si>
    <t>CASY</t>
  </si>
  <si>
    <t>CASEYS GENERAL STORES INC</t>
  </si>
  <si>
    <t>Spanos Mike</t>
  </si>
  <si>
    <t>AWF</t>
  </si>
  <si>
    <t>ALLIANCEBERNSTEIN GLOBAL HIGH INCOME FUND INC</t>
  </si>
  <si>
    <t>Smith William Walsh</t>
  </si>
  <si>
    <t>LPSN</t>
  </si>
  <si>
    <t>LIVEPERSON INC</t>
  </si>
  <si>
    <t>Slusky Alexander R</t>
  </si>
  <si>
    <t>VECTOR CAPITAL, L.L.C.</t>
  </si>
  <si>
    <t>Vector Capital Management, L.P.</t>
  </si>
  <si>
    <t>Vector Capital VI, L.P.</t>
  </si>
  <si>
    <t>KALV</t>
  </si>
  <si>
    <t>KalVista Pharmaceuticals, Inc.</t>
  </si>
  <si>
    <t>VHCP Management EG, LLC</t>
  </si>
  <si>
    <t>Venrock Healthcare Capital Partners III, L.P.</t>
  </si>
  <si>
    <t>Koh Bong Y</t>
  </si>
  <si>
    <t>Venrock Healthcare Capital Partners EG, L.P.</t>
  </si>
  <si>
    <t>VHCP Co-Investment Holdings III, LLC</t>
  </si>
  <si>
    <t>VHCP Management III, LLC</t>
  </si>
  <si>
    <t>Shah Nimish P</t>
  </si>
  <si>
    <t>SFBC</t>
  </si>
  <si>
    <t>Sound Financial Bancorp, Inc.</t>
  </si>
  <si>
    <t>STILWELL PARTNERS L P</t>
  </si>
  <si>
    <t>STILWELL JOSEPH</t>
  </si>
  <si>
    <t>Stilwell Value LLC</t>
  </si>
  <si>
    <t>Stilwell Activist Fund, L.P.</t>
  </si>
  <si>
    <t>Stilwell Activist Investments, L.P.</t>
  </si>
  <si>
    <t>Stilwell Value Partners VII, L.P.</t>
  </si>
  <si>
    <t>KSM</t>
  </si>
  <si>
    <t>DWS STRATEGIC MUNICIPAL INCOME TRUST</t>
  </si>
  <si>
    <t>NBBK</t>
  </si>
  <si>
    <t>NB Bancorp, Inc.</t>
  </si>
  <si>
    <t>Raza Muhammad</t>
  </si>
  <si>
    <t>AHH</t>
  </si>
  <si>
    <t>Armada Hoffler Properties, Inc.</t>
  </si>
  <si>
    <t>Apperson Eric E.</t>
  </si>
  <si>
    <t>XXII</t>
  </si>
  <si>
    <t>22nd Century Group, Inc.</t>
  </si>
  <si>
    <t>FIRESTONE LAWRENCE</t>
  </si>
  <si>
    <t>CDZI</t>
  </si>
  <si>
    <t>CADIZ INC</t>
  </si>
  <si>
    <t>Kennedy Susan P</t>
  </si>
  <si>
    <t>CSBR</t>
  </si>
  <si>
    <t>CHAMPIONS ONCOLOGY, INC.</t>
  </si>
  <si>
    <t>Mendelson Daniel Newman</t>
  </si>
  <si>
    <t>OPK</t>
  </si>
  <si>
    <t>OPKO HEALTH, INC.</t>
  </si>
  <si>
    <t>PFENNIGER RICHARD C JR</t>
  </si>
  <si>
    <t>Arno Andrew</t>
  </si>
  <si>
    <t>NMRD</t>
  </si>
  <si>
    <t>Nemaura Medical Inc.</t>
  </si>
  <si>
    <t>Ghadar-Ghadr Arash</t>
  </si>
  <si>
    <t>HSIAO JANE PH D</t>
  </si>
  <si>
    <t>PAGANELLI JOHN A</t>
  </si>
  <si>
    <t>Zerhouni Elias A.</t>
  </si>
  <si>
    <t>AXR</t>
  </si>
  <si>
    <t>AMREP CORP.</t>
  </si>
  <si>
    <t>DAHL JAMES H</t>
  </si>
  <si>
    <t>Lancaster Rainey E.</t>
  </si>
  <si>
    <t>FBIO</t>
  </si>
  <si>
    <t>Fortress Biotech, Inc.</t>
  </si>
  <si>
    <t>ROSENWALD LINDSAY A MD</t>
  </si>
  <si>
    <t>Director,Officer,TenPercentOwner</t>
  </si>
  <si>
    <t>EVANGELISTA PAUL A</t>
  </si>
  <si>
    <t>FROST PHILLIP MD ET AL</t>
  </si>
  <si>
    <t>Frost Gamma Investments Trust</t>
  </si>
  <si>
    <t>Rieder Richard M</t>
  </si>
  <si>
    <t>Other</t>
  </si>
  <si>
    <t>ENX</t>
  </si>
  <si>
    <t>EATON VANCE NEW YORK MUNICIPAL BOND FUND</t>
  </si>
  <si>
    <t>Perold Jacques P</t>
  </si>
  <si>
    <t>ODCEX</t>
  </si>
  <si>
    <t>Accordant ODCE Index Fund</t>
  </si>
  <si>
    <t>Canter David</t>
  </si>
  <si>
    <t>GAM</t>
  </si>
  <si>
    <t>GENERAL AMERICAN INVESTORS CO INC</t>
  </si>
  <si>
    <t>Priest Jeffrey W</t>
  </si>
  <si>
    <t>Nabel Gary J.</t>
  </si>
  <si>
    <t>CIK</t>
  </si>
  <si>
    <t>CREDIT SUISSE ASSET MANAGEMENT INCOME FUND INC</t>
  </si>
  <si>
    <t>DeFelice Laura A</t>
  </si>
  <si>
    <t>DHY</t>
  </si>
  <si>
    <t>CREDIT SUISSE HIGH YIELD BOND FUND</t>
  </si>
  <si>
    <t>Officer,Other</t>
  </si>
  <si>
    <t>TYG</t>
  </si>
  <si>
    <t>TORTOISE ENERGY INFRASTRUCTURE CORP</t>
  </si>
  <si>
    <t>CICCOTELLO CONRAD S</t>
  </si>
  <si>
    <t>ERC</t>
  </si>
  <si>
    <t>ALLSPRING MULTI-SECTOR INCOME FUND</t>
  </si>
  <si>
    <t>Ebsworth William R.</t>
  </si>
  <si>
    <t>UPBD</t>
  </si>
  <si>
    <t>UPBOUND GROUP, INC.</t>
  </si>
  <si>
    <t>BROWN JEFFREY J</t>
  </si>
  <si>
    <t>DYN</t>
  </si>
  <si>
    <t>Dyne Therapeutics, Inc.</t>
  </si>
  <si>
    <t>Kersten Dirk</t>
  </si>
  <si>
    <t>Director,TenPercentOwner</t>
  </si>
  <si>
    <t>ERH</t>
  </si>
  <si>
    <t>ALLSPRING UTILITIES &amp; HIGH INCOME FUND</t>
  </si>
  <si>
    <t>EOD</t>
  </si>
  <si>
    <t>ALLSPRING GLOBAL DIVIDEND OPPORTUNITY FUND</t>
  </si>
  <si>
    <t>EYPT</t>
  </si>
  <si>
    <t>EyePoint Pharmaceuticals, Inc.</t>
  </si>
  <si>
    <t>Cormorant Global Healthcare Master Fund, LP</t>
  </si>
  <si>
    <t>Chen Bihua</t>
  </si>
  <si>
    <t>Cormorant Asset Management, LP</t>
  </si>
  <si>
    <t>EAD</t>
  </si>
  <si>
    <t>ALLSPRING INCOME OPPORTUNITIES FUND</t>
  </si>
  <si>
    <t>MPA</t>
  </si>
  <si>
    <t>BLACKROCK MUNIYIELD PENNSYLVANIA QUALITY FUND</t>
  </si>
  <si>
    <t>ADC</t>
  </si>
  <si>
    <t>AGREE REALTY CORP</t>
  </si>
  <si>
    <t>AGREE RICHARD</t>
  </si>
  <si>
    <t>KYN</t>
  </si>
  <si>
    <t>Kayne Anderson Energy Infrastructure Fund, Inc.</t>
  </si>
  <si>
    <t>Baker James C</t>
  </si>
  <si>
    <t>DMA</t>
  </si>
  <si>
    <t>Destra Multi-Alternative Fund</t>
  </si>
  <si>
    <t>FROPX</t>
  </si>
  <si>
    <t>Flat Rock Opportunity Fund</t>
  </si>
  <si>
    <t>Grunewald Robert</t>
  </si>
  <si>
    <t>Director,Officer,Other</t>
  </si>
  <si>
    <t>MetLife Investment Management, LLC</t>
  </si>
  <si>
    <t>SLDB</t>
  </si>
  <si>
    <t>Solid Biosciences Inc.</t>
  </si>
  <si>
    <t>RA CAPITAL MANAGEMENT, L.P.</t>
  </si>
  <si>
    <t>Kolchinsky Peter</t>
  </si>
  <si>
    <t>Shah Rajeev M.</t>
  </si>
  <si>
    <t>RA Capital Healthcare Fund LP</t>
  </si>
  <si>
    <t>RA Capital Nexus Fund, L.P.</t>
  </si>
  <si>
    <t>BMEZ</t>
  </si>
  <si>
    <t>BlackRock Health Sciences Term Trust</t>
  </si>
  <si>
    <t>Accettella Christopher</t>
  </si>
  <si>
    <t>NORD</t>
  </si>
  <si>
    <t>Nordicus Partners Corp</t>
  </si>
  <si>
    <t>GK Partners ApS</t>
  </si>
  <si>
    <t>BIGZ</t>
  </si>
  <si>
    <t>BlackRock Innovation &amp; Growth Term Trust</t>
  </si>
  <si>
    <t>Ayoub Paul J.</t>
  </si>
  <si>
    <t>BCAT</t>
  </si>
  <si>
    <t>BlackRock Capital Allocation Term Trust</t>
  </si>
  <si>
    <t>EDELMAN JOSEPH</t>
  </si>
  <si>
    <t>PERCEPTIVE ADVISORS LLC</t>
  </si>
  <si>
    <t>PERCEPTIVE LIFE SCIENCES MASTER FUND LTD</t>
  </si>
  <si>
    <t>Perceptive Xontogeny Venture Fund, LP</t>
  </si>
  <si>
    <t>RDVT</t>
  </si>
  <si>
    <t>Red Violet, Inc.</t>
  </si>
  <si>
    <t>LIVEK WILLIAM PAUL</t>
  </si>
  <si>
    <t>TLRY</t>
  </si>
  <si>
    <t>Tilray Brands, Inc.</t>
  </si>
  <si>
    <t>SIMON IRWIN D</t>
  </si>
  <si>
    <t>Gendel Mitchell</t>
  </si>
  <si>
    <t>LPG</t>
  </si>
  <si>
    <t>DORIAN LPG LTD.</t>
  </si>
  <si>
    <t>HADJIPATERAS JOHN C</t>
  </si>
  <si>
    <t>Merton Carl A</t>
  </si>
  <si>
    <t>PBF</t>
  </si>
  <si>
    <t>PBF Energy Inc.</t>
  </si>
  <si>
    <t>Control Empresarial de Capitales S.A. de C.V.</t>
  </si>
  <si>
    <t>TenPercentOwner,Other</t>
  </si>
  <si>
    <t>AEHR</t>
  </si>
  <si>
    <t>AEHR TEST SYSTEMS</t>
  </si>
  <si>
    <t>Ray-Chaudhuri Avijit K.</t>
  </si>
  <si>
    <t>CELU</t>
  </si>
  <si>
    <t>Celularity Inc</t>
  </si>
  <si>
    <t>Lim Kok Thay</t>
  </si>
  <si>
    <t>BLND</t>
  </si>
  <si>
    <t>Blend Labs, Inc.</t>
  </si>
  <si>
    <t>Jafari Amir</t>
  </si>
  <si>
    <t>Dragasac Ltd</t>
  </si>
  <si>
    <t>Genting Berhad</t>
  </si>
  <si>
    <t>WS</t>
  </si>
  <si>
    <t>Worthington Steel, Inc.</t>
  </si>
  <si>
    <t>Chiappone Charles M</t>
  </si>
  <si>
    <t>MRAI</t>
  </si>
  <si>
    <t>Marpai, Inc.</t>
  </si>
  <si>
    <t>EITAN YARON</t>
  </si>
  <si>
    <t>VANI</t>
  </si>
  <si>
    <t>Vivani Medical, Inc.</t>
  </si>
  <si>
    <t>Williams Gregg</t>
  </si>
  <si>
    <t>PONS ROBERT M</t>
  </si>
  <si>
    <t>LADR</t>
  </si>
  <si>
    <t>Ladder Capital Corp</t>
  </si>
  <si>
    <t>Miceli Paul J.</t>
  </si>
  <si>
    <t>CAUD</t>
  </si>
  <si>
    <t>Collective Audience, Inc.</t>
  </si>
  <si>
    <t>BORDES PETER A JR</t>
  </si>
  <si>
    <t>OLB</t>
  </si>
  <si>
    <t>OLB GROUP, INC.</t>
  </si>
  <si>
    <t>Smith Patrick G</t>
  </si>
  <si>
    <t>YAKOV RONNY</t>
  </si>
  <si>
    <t>AVDL</t>
  </si>
  <si>
    <t>AVADEL PHARMACEUTICALS PLC</t>
  </si>
  <si>
    <t>MCHUGH THOMAS S</t>
  </si>
  <si>
    <t>TGEN</t>
  </si>
  <si>
    <t>TECOGEN INC.</t>
  </si>
  <si>
    <t>HATSOPOULOS JOHN</t>
  </si>
  <si>
    <t>Lamendola Damien</t>
  </si>
  <si>
    <t>SDHC</t>
  </si>
  <si>
    <t>Smith Douglas Homes Corp.</t>
  </si>
  <si>
    <t>Steele Brett Allen</t>
  </si>
  <si>
    <t>TALO</t>
  </si>
  <si>
    <t>TALOS ENERGY INC.</t>
  </si>
  <si>
    <t>FIS</t>
  </si>
  <si>
    <t>Fidelity National Information Services, Inc.</t>
  </si>
  <si>
    <t>Goldstein Jeffrey A</t>
  </si>
  <si>
    <t>FBK</t>
  </si>
  <si>
    <t>FB Financial Corp</t>
  </si>
  <si>
    <t>Ayers James W.</t>
  </si>
  <si>
    <t>CHMG</t>
  </si>
  <si>
    <t>CHEMUNG FINANCIAL CORP</t>
  </si>
  <si>
    <t>Meade Joseph F IV</t>
  </si>
  <si>
    <t>FALTISCHEK DENISE M</t>
  </si>
  <si>
    <t>FMN</t>
  </si>
  <si>
    <t>Federated Hermes Premier Municipal Income Fund</t>
  </si>
  <si>
    <t>ALTG</t>
  </si>
  <si>
    <t>ALTA EQUIPMENT GROUP INC.</t>
  </si>
  <si>
    <t>Voss Capital, LLC</t>
  </si>
  <si>
    <t>Cocke Travis W.</t>
  </si>
  <si>
    <t>Voss Advisors GP, LLC</t>
  </si>
  <si>
    <t>Voss Value Master Fund, LP</t>
  </si>
  <si>
    <t>Voss Value-Oriented Special Situations Fund, LP</t>
  </si>
  <si>
    <t>ASMB</t>
  </si>
  <si>
    <t>ASSEMBLY BIOSCIENCES, INC.</t>
  </si>
  <si>
    <t>Schornstein Alexander</t>
  </si>
  <si>
    <t>Alemany Ellen R</t>
  </si>
  <si>
    <t>CODI</t>
  </si>
  <si>
    <t>Compass Diversified Holdings</t>
  </si>
  <si>
    <t>BURNS GORDON M</t>
  </si>
  <si>
    <t>Mahon Nancy</t>
  </si>
  <si>
    <t>CME</t>
  </si>
  <si>
    <t>CME GROUP INC.</t>
  </si>
  <si>
    <t>SHEPARD WILLIAM R</t>
  </si>
  <si>
    <t>THM</t>
  </si>
  <si>
    <t>INTERNATIONAL TOWER HILL MINES LTD</t>
  </si>
  <si>
    <t>PAULSON &amp; CO. INC.</t>
  </si>
  <si>
    <t>PPTA</t>
  </si>
  <si>
    <t>PERPETUA RESOURCES CORP.</t>
  </si>
  <si>
    <t>Robison Chris J</t>
  </si>
  <si>
    <t>BOTTIGLIERI JAMES</t>
  </si>
  <si>
    <t>BHATHAL ALEXANDER S.</t>
  </si>
  <si>
    <t>Edwards Harold S</t>
  </si>
  <si>
    <t>CCI</t>
  </si>
  <si>
    <t>CROWN CASTLE INC.</t>
  </si>
  <si>
    <t>Genrich Jason</t>
  </si>
  <si>
    <t>AGAE</t>
  </si>
  <si>
    <t>Allied Gaming &amp; Entertainment Inc.</t>
  </si>
  <si>
    <t>Knighted Pastures LLC</t>
  </si>
  <si>
    <t>Choi Roy</t>
  </si>
  <si>
    <t>SHAFFER TERI</t>
  </si>
  <si>
    <t>ENTERLINE LARRY L</t>
  </si>
  <si>
    <t>My City Builders, Inc.</t>
  </si>
  <si>
    <t>Goodell Yolanda</t>
  </si>
  <si>
    <t>NN</t>
  </si>
  <si>
    <t>NEXTNAV INC.</t>
  </si>
  <si>
    <t>SAMBERG JOSEPH D</t>
  </si>
  <si>
    <t>Pittilloni Francis</t>
  </si>
  <si>
    <t>Majmudar Anang K.</t>
  </si>
  <si>
    <t>Faulkingham Ryan J</t>
  </si>
  <si>
    <t>CMP</t>
  </si>
  <si>
    <t>COMPASS MINERALS INTERNATIONAL INC</t>
  </si>
  <si>
    <t>Reece Joseph E</t>
  </si>
  <si>
    <t>RAVE</t>
  </si>
  <si>
    <t>RAVE RESTAURANT GROUP, INC.</t>
  </si>
  <si>
    <t>IMA value LLP</t>
  </si>
  <si>
    <t>BANF</t>
  </si>
  <si>
    <t>BANCFIRST CORP /OK/</t>
  </si>
  <si>
    <t>SCHMIDT DARRYL</t>
  </si>
  <si>
    <t>VRDN</t>
  </si>
  <si>
    <t>Viridian Therapeutics, Inc.\DE</t>
  </si>
  <si>
    <t>Fairmount Healthcare Fund GP LLC</t>
  </si>
  <si>
    <t>Director,Other</t>
  </si>
  <si>
    <t>Fairmount Funds Management LLC</t>
  </si>
  <si>
    <t>Director,TenPercentOwner,Other</t>
  </si>
  <si>
    <t>Fairmount Healthcare Fund L.P.</t>
  </si>
  <si>
    <t>Fairmount Healthcare Fund II GP LLC</t>
  </si>
  <si>
    <t>Fairmount Healthcare Fund II L.P.</t>
  </si>
  <si>
    <t>WDI</t>
  </si>
  <si>
    <t>Western Asset Diversified Income Fund</t>
  </si>
  <si>
    <t>Kumar Nisha</t>
  </si>
  <si>
    <t>AMRN</t>
  </si>
  <si>
    <t>AMARIN CORP PLC\UK</t>
  </si>
  <si>
    <t>Holt Patrick</t>
  </si>
  <si>
    <t>TCBI</t>
  </si>
  <si>
    <t>TEXAS CAPITAL BANCSHARES INC/TX</t>
  </si>
  <si>
    <t>STALLINGS ROBERT W</t>
  </si>
  <si>
    <t>AUID</t>
  </si>
  <si>
    <t>authID Inc.</t>
  </si>
  <si>
    <t>Garchik Stephen Jeffrey</t>
  </si>
  <si>
    <t>BSTZ</t>
  </si>
  <si>
    <t>BlackRock Science &amp; Technology Term Trust</t>
  </si>
  <si>
    <t>McClements Kyle</t>
  </si>
  <si>
    <t>JGH</t>
  </si>
  <si>
    <t>Nuveen Global High Income Fund</t>
  </si>
  <si>
    <t>Robert Young L</t>
  </si>
  <si>
    <t>EWTX</t>
  </si>
  <si>
    <t>Edgewise Therapeutics, Inc.</t>
  </si>
  <si>
    <t>OrbiMed Genesis GP LLC</t>
  </si>
  <si>
    <t>ORBIMED ADVISORS LLC</t>
  </si>
  <si>
    <t>OrbiMed Capital GP VI LLC</t>
  </si>
  <si>
    <t>CALC</t>
  </si>
  <si>
    <t>CalciMedica, Inc.</t>
  </si>
  <si>
    <t>Sanderling Venture Partners VI Co Investment Fund LP</t>
  </si>
  <si>
    <t>Sanderling Ventures VII, L.P.</t>
  </si>
  <si>
    <t>Sanderling Ventures Management VI</t>
  </si>
  <si>
    <t>Sanderling Ventures Management VII</t>
  </si>
  <si>
    <t>Sanderling Ventures VII Annex Fund, L.P.</t>
  </si>
  <si>
    <t>Sanderling Ventures VII (Canada), L.P.</t>
  </si>
  <si>
    <t>Sanderling Venture Partners VI LP</t>
  </si>
  <si>
    <t>Thompson Peter A.</t>
  </si>
  <si>
    <t>CTBI</t>
  </si>
  <si>
    <t>COMMUNITY TRUST BANCORP INC /KY/</t>
  </si>
  <si>
    <t>Smith Mark Edward</t>
  </si>
  <si>
    <t>PAYS</t>
  </si>
  <si>
    <t>Paysign, Inc.</t>
  </si>
  <si>
    <t>Topline Capital Management, LLC</t>
  </si>
  <si>
    <t>McBirney Collin</t>
  </si>
  <si>
    <t>MIDDLETON FRED A</t>
  </si>
  <si>
    <t>Topline Capital Partners, LP</t>
  </si>
  <si>
    <t>PAXS</t>
  </si>
  <si>
    <t>PIMCO Access Income Fund</t>
  </si>
  <si>
    <t>Cogan Sarah E</t>
  </si>
  <si>
    <t>PFLEX</t>
  </si>
  <si>
    <t>PIMCO Flexible Credit Income Fund</t>
  </si>
  <si>
    <t>IVASCYN DANIEL J</t>
  </si>
  <si>
    <t>DRAUGHN JAMES B</t>
  </si>
  <si>
    <t>PML</t>
  </si>
  <si>
    <t>PIMCO MUNICIPAL INCOME FUND II</t>
  </si>
  <si>
    <t>NEWSOM RICHARD W</t>
  </si>
  <si>
    <t>GOOCH MARK A</t>
  </si>
  <si>
    <t>MSDL</t>
  </si>
  <si>
    <t>Morgan Stanley Direct Lending Fund</t>
  </si>
  <si>
    <t>Occi Michael Jr.</t>
  </si>
  <si>
    <t>CATX</t>
  </si>
  <si>
    <t>Perspective Therapeutics, Inc.</t>
  </si>
  <si>
    <t>Puhlmann Markus</t>
  </si>
  <si>
    <t>PNI</t>
  </si>
  <si>
    <t>PIMCO NEW YORK MUNICIPAL INCOME FUND II</t>
  </si>
  <si>
    <t>SABO ELIAS</t>
  </si>
  <si>
    <t>Williamson Robert F III</t>
  </si>
  <si>
    <t>ASG</t>
  </si>
  <si>
    <t>LIBERTY ALL STAR GROWTH FUND INC.</t>
  </si>
  <si>
    <t>NEUHAUSER JOHN J</t>
  </si>
  <si>
    <t>IHT</t>
  </si>
  <si>
    <t>INNSUITES HOSPITALITY TRUST</t>
  </si>
  <si>
    <t>Chase JR</t>
  </si>
  <si>
    <t>Waters Andy D</t>
  </si>
  <si>
    <t>SPARKMAN RICKY D</t>
  </si>
  <si>
    <t>Jones David Andrew</t>
  </si>
  <si>
    <t>Hancock Charles Wayne II</t>
  </si>
  <si>
    <t>STUMBO KEVIN J</t>
  </si>
  <si>
    <t>Pessah David</t>
  </si>
  <si>
    <t>NWBI</t>
  </si>
  <si>
    <t>Northwest Bancshares, Inc.</t>
  </si>
  <si>
    <t>Watson Scott J</t>
  </si>
  <si>
    <t>ACET</t>
  </si>
  <si>
    <t>Adicet Bio, Inc.</t>
  </si>
  <si>
    <t>GORDON CARL L</t>
  </si>
  <si>
    <t>DMLP</t>
  </si>
  <si>
    <t>DORCHESTER MINERALS, L.P.</t>
  </si>
  <si>
    <t>DORCHESTER MINERALS OPERATING LP</t>
  </si>
  <si>
    <t>OrbiMed Israel GP II, L.P.</t>
  </si>
  <si>
    <t>OrbiMed Israel BioFund GP Limited Partnership</t>
  </si>
  <si>
    <t>OrbiMed Israel GP Ltd.</t>
  </si>
  <si>
    <t>OrbiMed Capital GP V LLC</t>
  </si>
  <si>
    <t>OrbiMed Advisors Israel II Ltd</t>
  </si>
  <si>
    <t>NBTB</t>
  </si>
  <si>
    <t>NBT BANCORP INC</t>
  </si>
  <si>
    <t>Kingsley Scott Allen</t>
  </si>
  <si>
    <t>Whitley Laura L</t>
  </si>
  <si>
    <t>CRBP</t>
  </si>
  <si>
    <t>Corbus Pharmaceuticals Holdings, Inc.</t>
  </si>
  <si>
    <t>EXFY</t>
  </si>
  <si>
    <t>Expensify, Inc.</t>
  </si>
  <si>
    <t>Steven J. McLaughlin Revocable Trust</t>
  </si>
  <si>
    <t>SF Roofdeck GP LLC</t>
  </si>
  <si>
    <t>McLaughlin Steven J.</t>
  </si>
  <si>
    <t>EXP 2020 SPV LP</t>
  </si>
  <si>
    <t>BMN</t>
  </si>
  <si>
    <t>BlackRock 2037 Municipal Target Term Trust</t>
  </si>
  <si>
    <t>Romaglino Christian</t>
  </si>
  <si>
    <t>RLMD</t>
  </si>
  <si>
    <t>RELMADA THERAPEUTICS, INC.</t>
  </si>
  <si>
    <t>Shenouda Maged</t>
  </si>
  <si>
    <t>ISBA</t>
  </si>
  <si>
    <t>ISABELLA BANK Corp</t>
  </si>
  <si>
    <t>Bourland Jill</t>
  </si>
  <si>
    <t>McGuirk Richard L</t>
  </si>
  <si>
    <t>COLB</t>
  </si>
  <si>
    <t>COLUMBIA BANKING SYSTEM, INC.</t>
  </si>
  <si>
    <t>Forrest Eric</t>
  </si>
  <si>
    <t>ASPI</t>
  </si>
  <si>
    <t>ASP Isotopes Inc.</t>
  </si>
  <si>
    <t>Ryan Robert John Andrew</t>
  </si>
  <si>
    <t>BUSE</t>
  </si>
  <si>
    <t>FIRST BUSEY CORP /NV/</t>
  </si>
  <si>
    <t>Jensen Karen M</t>
  </si>
  <si>
    <t>Payton Chad R</t>
  </si>
  <si>
    <t>NCDL</t>
  </si>
  <si>
    <t>Nuveen Churchill Direct Lending Corp.</t>
  </si>
  <si>
    <t>TEACHERS INSURANCE &amp; ANNUITY ASSOCIATION OF AMERICA</t>
  </si>
  <si>
    <t>HNVR</t>
  </si>
  <si>
    <t>Hanover Bancorp, Inc. /NY</t>
  </si>
  <si>
    <t>Sisti Elena</t>
  </si>
  <si>
    <t>RELL</t>
  </si>
  <si>
    <t>RICHARDSON ELECTRONICS, LTD.</t>
  </si>
  <si>
    <t>Halverson Kenneth</t>
  </si>
  <si>
    <t>SCHULTZ JOHN F</t>
  </si>
  <si>
    <t>KMB</t>
  </si>
  <si>
    <t>KIMBERLY CLARK CORP</t>
  </si>
  <si>
    <t>SMUCKER MARK T</t>
  </si>
  <si>
    <t>Opperman Sarah R</t>
  </si>
  <si>
    <t>Ence Chuck</t>
  </si>
  <si>
    <t>CGON</t>
  </si>
  <si>
    <t>CG Oncology, Inc.</t>
  </si>
  <si>
    <t>Roche Corleen M.</t>
  </si>
  <si>
    <t>Decheng Capital Global Healthcare GP, LLC</t>
  </si>
  <si>
    <t>Decheng Capital Global Life Sciences Fund IV, L.P.</t>
  </si>
  <si>
    <t>Decheng Capital Management IV (Cayman), LLC</t>
  </si>
  <si>
    <t>Cui Xiangmin</t>
  </si>
  <si>
    <t>Decheng Capital Global Healthcare Fund (Master), LP</t>
  </si>
  <si>
    <t>GRTX</t>
  </si>
  <si>
    <t>Galera Therapeutics, Inc.</t>
  </si>
  <si>
    <t>Schneid Yair</t>
  </si>
  <si>
    <t>TRAVERSA SERGIO</t>
  </si>
  <si>
    <t>PEO</t>
  </si>
  <si>
    <t>ADAMS NATURAL RESOURCES FUND, INC.</t>
  </si>
  <si>
    <t>Buckley Gregory W.</t>
  </si>
  <si>
    <t>RCUS</t>
  </si>
  <si>
    <t>Arcus Biosciences, Inc.</t>
  </si>
  <si>
    <t>GILEAD SCIENCES, INC.</t>
  </si>
  <si>
    <t>Kasturi Vijay</t>
  </si>
  <si>
    <t>Song Hong Fang</t>
  </si>
  <si>
    <t>TRML</t>
  </si>
  <si>
    <t>Tourmaline Bio, Inc.</t>
  </si>
  <si>
    <t>MCDADE MARK</t>
  </si>
  <si>
    <t>MBLY</t>
  </si>
  <si>
    <t>Mobileye Global Inc.</t>
  </si>
  <si>
    <t>GELSINGER PATRICK P</t>
  </si>
  <si>
    <t>INTC</t>
  </si>
  <si>
    <t>INTEL CORP</t>
  </si>
  <si>
    <t>Varner Gregory V</t>
  </si>
  <si>
    <t>Katz Michael David M.D.</t>
  </si>
  <si>
    <t>FARNSWORTH RON L</t>
  </si>
  <si>
    <t>KRASNO RICHARD M</t>
  </si>
  <si>
    <t>SBSI</t>
  </si>
  <si>
    <t>SOUTHSIDE BANCSHARES INC</t>
  </si>
  <si>
    <t>BUIE HERBERT C</t>
  </si>
  <si>
    <t>FMNB</t>
  </si>
  <si>
    <t>FARMERS NATIONAL BANC CORP /OH/</t>
  </si>
  <si>
    <t>Richardson Gina A</t>
  </si>
  <si>
    <t>Stein Clint</t>
  </si>
  <si>
    <t>Numata S Mae Fujita</t>
  </si>
  <si>
    <t>AVBP</t>
  </si>
  <si>
    <t>ArriVent Biopharma, Inc.</t>
  </si>
  <si>
    <t>VERA</t>
  </si>
  <si>
    <t>Vera Therapeutics, Inc.</t>
  </si>
  <si>
    <t>Katabi Maha</t>
  </si>
  <si>
    <t>Benham James</t>
  </si>
  <si>
    <t>CNXC</t>
  </si>
  <si>
    <t>Concentrix Corp</t>
  </si>
  <si>
    <t>Fogarty Jane</t>
  </si>
  <si>
    <t>BHRB</t>
  </si>
  <si>
    <t>Burke &amp; Herbert Financial Services Corp.</t>
  </si>
  <si>
    <t>Riojas Jose David</t>
  </si>
  <si>
    <t>OrbiMed Capital GP VIII LLC</t>
  </si>
  <si>
    <t>OrbiMed Advisors IV Ltd</t>
  </si>
  <si>
    <t>OrbiMed Asia GP IV, L.P.</t>
  </si>
  <si>
    <t>Merrywell Christopher</t>
  </si>
  <si>
    <t>Finkelstein Mark A</t>
  </si>
  <si>
    <t>EERKES CRAIG D</t>
  </si>
  <si>
    <t>PCSA</t>
  </si>
  <si>
    <t>Processa Pharmaceuticals, Inc.</t>
  </si>
  <si>
    <t>Ng George K</t>
  </si>
  <si>
    <t>HILLHOUSE INVESTMENT MANAGEMENT, LTD.</t>
  </si>
  <si>
    <t>HHLR ADVISORS, LTD.</t>
  </si>
  <si>
    <t>EPSN</t>
  </si>
  <si>
    <t>Epsilon Energy Ltd.</t>
  </si>
  <si>
    <t>Stabell Jason</t>
  </si>
  <si>
    <t>HEALY JAMES</t>
  </si>
  <si>
    <t>Yorke Justin W</t>
  </si>
  <si>
    <t>SKYE</t>
  </si>
  <si>
    <t>Skye Bioscience, Inc.</t>
  </si>
  <si>
    <t>5AM CO-INVESTORS II LP</t>
  </si>
  <si>
    <t>5AM Partners VII, LLC</t>
  </si>
  <si>
    <t>ROCKLAGE SCOTT M</t>
  </si>
  <si>
    <t>5AM Ventures VII, L.P.</t>
  </si>
  <si>
    <t>5AM Partners II, LLC</t>
  </si>
  <si>
    <t>5AM Ventures II LP</t>
  </si>
  <si>
    <t>PARMAR KUSH</t>
  </si>
  <si>
    <t>DIEKMAN JOHN D</t>
  </si>
  <si>
    <t>TBBK</t>
  </si>
  <si>
    <t>Bancorp, Inc.</t>
  </si>
  <si>
    <t>Mielke Daniela</t>
  </si>
  <si>
    <t>RMCF</t>
  </si>
  <si>
    <t>Rocky Mountain Chocolate Factory, Inc.</t>
  </si>
  <si>
    <t>GEYGAN JEFFREY RICHART</t>
  </si>
  <si>
    <t>Nixon Torran B</t>
  </si>
  <si>
    <t>QNBC</t>
  </si>
  <si>
    <t>QNB CORP</t>
  </si>
  <si>
    <t>Bimes Randy S.</t>
  </si>
  <si>
    <t>MACIARIELLO PATRICK A</t>
  </si>
  <si>
    <t>MACHUCA LUIS</t>
  </si>
  <si>
    <t>GVP 2021-A, L.P.</t>
  </si>
  <si>
    <t>Rice Shawn G</t>
  </si>
  <si>
    <t>GEYGAN JAMES</t>
  </si>
  <si>
    <t>Geygan Kathleen</t>
  </si>
  <si>
    <t>GVP 2021-A, LLC</t>
  </si>
  <si>
    <t>Wilke Stacy</t>
  </si>
  <si>
    <t>GLOBAL VALUE INVESTMENT CORP.</t>
  </si>
  <si>
    <t>RBB</t>
  </si>
  <si>
    <t>RBB Bancorp</t>
  </si>
  <si>
    <t>Kao James</t>
  </si>
  <si>
    <t>Cohn Matthew</t>
  </si>
  <si>
    <t>Locke Simon Heidi</t>
  </si>
  <si>
    <t>McLaughlin Shawn Patrick</t>
  </si>
  <si>
    <t>SXTP</t>
  </si>
  <si>
    <t>60 DEGREES PHARMACEUTICALS, INC.</t>
  </si>
  <si>
    <t>XU CHERYL</t>
  </si>
  <si>
    <t>OVLY</t>
  </si>
  <si>
    <t>Oak Valley Bancorp</t>
  </si>
  <si>
    <t>Leonard Daniel J</t>
  </si>
  <si>
    <t>PFBX</t>
  </si>
  <si>
    <t>PEOPLES FINANCIAL CORP /MS/</t>
  </si>
  <si>
    <t>SWETMAN CHEVIS</t>
  </si>
  <si>
    <t>MPB</t>
  </si>
  <si>
    <t>MID PENN BANCORP INC</t>
  </si>
  <si>
    <t>De Soto Matthew G</t>
  </si>
  <si>
    <t>DCOM</t>
  </si>
  <si>
    <t>Dime Community Bancshares, Inc. /NY/</t>
  </si>
  <si>
    <t>BASSWOOD FINANCIAL FUND, L.P.</t>
  </si>
  <si>
    <t>BASSWOOD CAPITAL MANAGEMENT, L.L.C.</t>
  </si>
  <si>
    <t>BASSWOOD OPPORTUNITY PARTNERS, L.P.</t>
  </si>
  <si>
    <t>LINDENBAUM BENNETT D</t>
  </si>
  <si>
    <t>LINDENBAUM MATTHEW A</t>
  </si>
  <si>
    <t>BASSWOOD PARTNERS, L.L.C.</t>
  </si>
  <si>
    <t>BASSWOOD FINANCIAL LONG ONLY FUND, L.P.</t>
  </si>
  <si>
    <t>THFF</t>
  </si>
  <si>
    <t>FIRST FINANCIAL CORP /IN/</t>
  </si>
  <si>
    <t>Pierson Paul Joseph II</t>
  </si>
  <si>
    <t>UVSP</t>
  </si>
  <si>
    <t>UNIVEST FINANCIAL Corp</t>
  </si>
  <si>
    <t>Paquin Natalye</t>
  </si>
  <si>
    <t>Yeboah-Amankwah Safroadu</t>
  </si>
  <si>
    <t>Lund Randal Lee</t>
  </si>
  <si>
    <t>TER</t>
  </si>
  <si>
    <t>TERADYNE, INC</t>
  </si>
  <si>
    <t>MADDOCK ERNEST E</t>
  </si>
  <si>
    <t>FSBW</t>
  </si>
  <si>
    <t>FS Bancorp, Inc.</t>
  </si>
  <si>
    <t>Degner Terri L</t>
  </si>
  <si>
    <t>CNSP</t>
  </si>
  <si>
    <t>CNS Pharmaceuticals, Inc.</t>
  </si>
  <si>
    <t>Climaco John M</t>
  </si>
  <si>
    <t>Barnwell Julian Forrest Jr.</t>
  </si>
  <si>
    <t>CLF</t>
  </si>
  <si>
    <t>CLEVELAND-CLIFFS INC.</t>
  </si>
  <si>
    <t>Bloom Ron A.</t>
  </si>
  <si>
    <t>CVBF</t>
  </si>
  <si>
    <t>CVB FINANCIAL CORP</t>
  </si>
  <si>
    <t>Nicholson E Allen</t>
  </si>
  <si>
    <t>ATXS</t>
  </si>
  <si>
    <t>Astria Therapeutics, Inc.</t>
  </si>
  <si>
    <t>SNDA</t>
  </si>
  <si>
    <t>SONIDA SENIOR LIVING, INC.</t>
  </si>
  <si>
    <t>Levinson Sam</t>
  </si>
  <si>
    <t>OXY</t>
  </si>
  <si>
    <t>OCCIDENTAL PETROLEUM CORP /DE/</t>
  </si>
  <si>
    <t>BERKSHIRE HATHAWAY INC</t>
  </si>
  <si>
    <t>BUFFETT WARREN E</t>
  </si>
  <si>
    <t>FMBM</t>
  </si>
  <si>
    <t>F&amp;M BANK CORP</t>
  </si>
  <si>
    <t>Wilkerson Aubrey M.</t>
  </si>
  <si>
    <t>NWPP</t>
  </si>
  <si>
    <t>NEW PEOPLES BANKSHARES INC</t>
  </si>
  <si>
    <t>White Blaine Scott</t>
  </si>
  <si>
    <t>Downs Christopher</t>
  </si>
  <si>
    <t>PKBK</t>
  </si>
  <si>
    <t>PARKE BANCORP, INC.</t>
  </si>
  <si>
    <t>PANTILIONE VITO S</t>
  </si>
  <si>
    <t>Solas Capital Management, LLC</t>
  </si>
  <si>
    <t>FREDERICK TUCKER GOLDEN</t>
  </si>
  <si>
    <t>BPRN</t>
  </si>
  <si>
    <t>Princeton Bancorp, Inc.</t>
  </si>
  <si>
    <t>TUCHMAN MARTIN</t>
  </si>
  <si>
    <t>LKFN</t>
  </si>
  <si>
    <t>LAKELAND FINANCIAL CORP</t>
  </si>
  <si>
    <t>BARTELS ROBERT E JR</t>
  </si>
  <si>
    <t>UMBF</t>
  </si>
  <si>
    <t>UMB FINANCIAL CORP</t>
  </si>
  <si>
    <t>Peterman Tamara</t>
  </si>
  <si>
    <t>CIZN</t>
  </si>
  <si>
    <t>CITIZENS HOLDING CO /MS/</t>
  </si>
  <si>
    <t>Brantley Stacy M</t>
  </si>
  <si>
    <t>FRBBX</t>
  </si>
  <si>
    <t>Flat Rock Enhanced Income Fund</t>
  </si>
  <si>
    <t>Ripp Ryan</t>
  </si>
  <si>
    <t>TRST</t>
  </si>
  <si>
    <t>TRUSTCO BANK CORP N Y</t>
  </si>
  <si>
    <t>SCHRECK ERIC W</t>
  </si>
  <si>
    <t>Sanford Cassandra R</t>
  </si>
  <si>
    <t>SMCI</t>
  </si>
  <si>
    <t>Super Micro Computer, Inc.</t>
  </si>
  <si>
    <t>CHAN SHIU LEUNG</t>
  </si>
  <si>
    <t>GRAVES GREG M</t>
  </si>
  <si>
    <t>SOR</t>
  </si>
  <si>
    <t>SOURCE CAPITAL INC /DE/</t>
  </si>
  <si>
    <t>Brown Sandra</t>
  </si>
  <si>
    <t>Deer Aaron James</t>
  </si>
  <si>
    <t>UPS</t>
  </si>
  <si>
    <t>UNITED PARCEL SERVICE INC</t>
  </si>
  <si>
    <t>Boratto Eva C</t>
  </si>
  <si>
    <t>TGL</t>
  </si>
  <si>
    <t>TREASURE GLOBAL INC</t>
  </si>
  <si>
    <t>TEO CHONG CHAN</t>
  </si>
  <si>
    <t>MBCN</t>
  </si>
  <si>
    <t>MIDDLEFIELD BANC CORP</t>
  </si>
  <si>
    <t>Voinovich Michael C</t>
  </si>
  <si>
    <t>MKL</t>
  </si>
  <si>
    <t>MARKEL GROUP INC.</t>
  </si>
  <si>
    <t>Puckett A. Lynne</t>
  </si>
  <si>
    <t>Cunningham Lawrence A</t>
  </si>
  <si>
    <t>CAPIX</t>
  </si>
  <si>
    <t>Calamos Aksia Alternative Credit &amp; Income Fund</t>
  </si>
  <si>
    <t>Behan Robert</t>
  </si>
  <si>
    <t>RXO</t>
  </si>
  <si>
    <t>RXO, Inc.</t>
  </si>
  <si>
    <t>MFN Partners Management, LLC</t>
  </si>
  <si>
    <t>MFN Partners Management, LP</t>
  </si>
  <si>
    <t>MFN Partners GP, LLC</t>
  </si>
  <si>
    <t>DeMichele Michael</t>
  </si>
  <si>
    <t>NANJI FARHAD</t>
  </si>
  <si>
    <t>MFN Partners, LP</t>
  </si>
  <si>
    <t>GAYNER THOMAS SINNICKSON</t>
  </si>
  <si>
    <t>DC</t>
  </si>
  <si>
    <t>Dakota Gold Corp.</t>
  </si>
  <si>
    <t>QUARTERMAIN ROBERT</t>
  </si>
  <si>
    <t>RRBI</t>
  </si>
  <si>
    <t>RED RIVER BANCSHARES INC</t>
  </si>
  <si>
    <t>Price Teddy Ray</t>
  </si>
  <si>
    <t>MNRO</t>
  </si>
  <si>
    <t>MONRO, INC.</t>
  </si>
  <si>
    <t>Broderick Michael T</t>
  </si>
  <si>
    <t>SIGI</t>
  </si>
  <si>
    <t>SELECTIVE INSURANCE GROUP INC</t>
  </si>
  <si>
    <t>Cavanaugh Terrence W</t>
  </si>
  <si>
    <t>NVVE</t>
  </si>
  <si>
    <t>Nuvve Holding Corp.</t>
  </si>
  <si>
    <t>Poilasne Gregory</t>
  </si>
  <si>
    <t>HALL MICHAEL JAMES</t>
  </si>
  <si>
    <t>HOLDER H RANDOLPH JR</t>
  </si>
  <si>
    <t>QCRH</t>
  </si>
  <si>
    <t>QCR HOLDINGS INC</t>
  </si>
  <si>
    <t>HELLING LARRY J</t>
  </si>
  <si>
    <t>THR</t>
  </si>
  <si>
    <t>Thermon Group Holdings, Inc.</t>
  </si>
  <si>
    <t>CLARKE JOHN U</t>
  </si>
  <si>
    <t>SR</t>
  </si>
  <si>
    <t>SPIRE INC</t>
  </si>
  <si>
    <t>KOONCE PAUL D</t>
  </si>
  <si>
    <t>FCNCA</t>
  </si>
  <si>
    <t>FIRST CITIZENS BANCSHARES INC /DE/</t>
  </si>
  <si>
    <t>Holding Olivia Britton</t>
  </si>
  <si>
    <t>HOMB</t>
  </si>
  <si>
    <t>HOME BANCSHARES INC</t>
  </si>
  <si>
    <t>ALLISON JOHN W</t>
  </si>
  <si>
    <t>AFL</t>
  </si>
  <si>
    <t>AFLAC INC</t>
  </si>
  <si>
    <t>BOWERS WILLIAM P</t>
  </si>
  <si>
    <t>Thames Bruce</t>
  </si>
  <si>
    <t>HBT</t>
  </si>
  <si>
    <t>HBT Financial, Inc.</t>
  </si>
  <si>
    <t>Baker Roger A</t>
  </si>
  <si>
    <t>PFS</t>
  </si>
  <si>
    <t>PROVIDENT FINANCIAL SERVICES INC</t>
  </si>
  <si>
    <t>LISTA GEORGE</t>
  </si>
  <si>
    <t>CRMT</t>
  </si>
  <si>
    <t>AMERICAS CARMART INC</t>
  </si>
  <si>
    <t>MAGNOLIA CAPITAL FUND, LP</t>
  </si>
  <si>
    <t>Peterson Adam K</t>
  </si>
  <si>
    <t>MAGNOLIA GROUP, LLC</t>
  </si>
  <si>
    <t>GUTS</t>
  </si>
  <si>
    <t>Fractyl Health, Inc.</t>
  </si>
  <si>
    <t>Mithril II UGP LLC</t>
  </si>
  <si>
    <t>Mithril GP LP</t>
  </si>
  <si>
    <t>MITHRIL II LP</t>
  </si>
  <si>
    <t>THIEL PETER</t>
  </si>
  <si>
    <t>Mithril LP</t>
  </si>
  <si>
    <t>Mithril II GP LP</t>
  </si>
  <si>
    <t>SEATON ELIZABETH WHITEHEAD</t>
  </si>
  <si>
    <t>Strong Gary</t>
  </si>
  <si>
    <t>AXS</t>
  </si>
  <si>
    <t>AXIS CAPITAL HOLDINGS LTD</t>
  </si>
  <si>
    <t>GALANSKI STANLEY A</t>
  </si>
  <si>
    <t>Young David</t>
  </si>
  <si>
    <t>Borba George A Jr</t>
  </si>
  <si>
    <t>Royan Ajay</t>
  </si>
  <si>
    <t>Elia Marc</t>
  </si>
  <si>
    <t>M28 Capital Management LP</t>
  </si>
  <si>
    <t>BOTJ</t>
  </si>
  <si>
    <t>BANK OF THE JAMES FINANCIAL GROUP INC</t>
  </si>
  <si>
    <t>BRYANT WILLIAM C III</t>
  </si>
  <si>
    <t>BFC</t>
  </si>
  <si>
    <t>Bank First Corp</t>
  </si>
  <si>
    <t>Maples Phillip R</t>
  </si>
  <si>
    <t>ANRO</t>
  </si>
  <si>
    <t>Alto Neuroscience, Inc.</t>
  </si>
  <si>
    <t>Smith Nicholas Conrad</t>
  </si>
  <si>
    <t>Etkin Amit</t>
  </si>
  <si>
    <t>FIX ROGER L</t>
  </si>
  <si>
    <t>LCNB</t>
  </si>
  <si>
    <t>LCNB CORP</t>
  </si>
  <si>
    <t>Mulligan Lawrence P Jr.</t>
  </si>
  <si>
    <t>OPBK</t>
  </si>
  <si>
    <t>OP Bancorp</t>
  </si>
  <si>
    <t>CHOI BRIAN</t>
  </si>
  <si>
    <t>UBFO</t>
  </si>
  <si>
    <t>UNITED SECURITY BANCSHARES</t>
  </si>
  <si>
    <t>ELLITHORPE G THOMPSON</t>
  </si>
  <si>
    <t>SPFI</t>
  </si>
  <si>
    <t>SOUTH PLAINS FINANCIAL, INC.</t>
  </si>
  <si>
    <t>Valles Noe G</t>
  </si>
  <si>
    <t>Savitz Adam</t>
  </si>
  <si>
    <t>Chimera Investment LLC</t>
  </si>
  <si>
    <t>Lunate Holding RSC Ltd</t>
  </si>
  <si>
    <t>Alpha Wave Ventures GP, Ltd</t>
  </si>
  <si>
    <t>Alpha Wave Global, LP</t>
  </si>
  <si>
    <t>LCTX</t>
  </si>
  <si>
    <t>Lineage Cell Therapeutics, Inc.</t>
  </si>
  <si>
    <t>ZION</t>
  </si>
  <si>
    <t>ZIONS BANCORPORATION, NATIONAL ASSOCIATION /UT/</t>
  </si>
  <si>
    <t>SIMMONS HARRIS H</t>
  </si>
  <si>
    <t>Brager David A.</t>
  </si>
  <si>
    <t>CHTR</t>
  </si>
  <si>
    <t>CHARTER COMMUNICATIONS, INC. /MO/</t>
  </si>
  <si>
    <t>Winfrey Christopher L</t>
  </si>
  <si>
    <t>AROW</t>
  </si>
  <si>
    <t>ARROW FINANCIAL CORP</t>
  </si>
  <si>
    <t>Wise Andrew J</t>
  </si>
  <si>
    <t>Lloyd Karole</t>
  </si>
  <si>
    <t>CVF, LLC</t>
  </si>
  <si>
    <t>HCC Manager LLC</t>
  </si>
  <si>
    <t>TWN</t>
  </si>
  <si>
    <t>TAIWAN FUND INC</t>
  </si>
  <si>
    <t>Clark Anthony S.</t>
  </si>
  <si>
    <t>Fox Kevin</t>
  </si>
  <si>
    <t>FOSTER WATT R JR</t>
  </si>
  <si>
    <t>ABEO</t>
  </si>
  <si>
    <t>ABEONA THERAPEUTICS INC.</t>
  </si>
  <si>
    <t>Seshadri Vishwas</t>
  </si>
  <si>
    <t>DOYLE JULIE P</t>
  </si>
  <si>
    <t>FSBC</t>
  </si>
  <si>
    <t>FIVE STAR BANCORP</t>
  </si>
  <si>
    <t>Perry-Smith Robert Truxtun</t>
  </si>
  <si>
    <t>DAKE GARY C</t>
  </si>
  <si>
    <t>AON</t>
  </si>
  <si>
    <t>Aon plc</t>
  </si>
  <si>
    <t>KNIGHT LESTER B</t>
  </si>
  <si>
    <t>RVP</t>
  </si>
  <si>
    <t>RETRACTABLE TECHNOLOGIES INC</t>
  </si>
  <si>
    <t>SHAW THOMAS J</t>
  </si>
  <si>
    <t>RMBI</t>
  </si>
  <si>
    <t>Richmond Mutual Bancorporation, Inc.</t>
  </si>
  <si>
    <t>Jackson Jeffrey A.</t>
  </si>
  <si>
    <t>CLSD</t>
  </si>
  <si>
    <t>Clearside Biomedical, Inc.</t>
  </si>
  <si>
    <t>WHITMORE BRADFORD T</t>
  </si>
  <si>
    <t>Meilstrup Eric J</t>
  </si>
  <si>
    <t>VIRT</t>
  </si>
  <si>
    <t>Virtu Financial, Inc.</t>
  </si>
  <si>
    <t>Cifu Douglas A</t>
  </si>
  <si>
    <t>JAMERSON PHILLIP C</t>
  </si>
  <si>
    <t>ADVM</t>
  </si>
  <si>
    <t>Adverum Biotechnologies, Inc.</t>
  </si>
  <si>
    <t>Lupher, Jr. Mark L.</t>
  </si>
  <si>
    <t>SMBK</t>
  </si>
  <si>
    <t>SMARTFINANCIAL INC.</t>
  </si>
  <si>
    <t>Welborn Wesley Miller</t>
  </si>
  <si>
    <t>EL</t>
  </si>
  <si>
    <t>ESTEE LAUDER COMPANIES INC</t>
  </si>
  <si>
    <t>Hyman Jennifer</t>
  </si>
  <si>
    <t>NEE</t>
  </si>
  <si>
    <t>NEXTERA ENERGY INC</t>
  </si>
  <si>
    <t>HACHIGIAN KIRK S</t>
  </si>
  <si>
    <t>PMFAX</t>
  </si>
  <si>
    <t>PIMCO Flexible Municipal Income Fund</t>
  </si>
  <si>
    <t>Christine Kyle Francis</t>
  </si>
  <si>
    <t>FFIN</t>
  </si>
  <si>
    <t>FIRST FINANCIAL BANKSHARES INC</t>
  </si>
  <si>
    <t>Nickles Robert Clark Jr</t>
  </si>
  <si>
    <t>BRTX</t>
  </si>
  <si>
    <t>BioRestorative Therapies, Inc.</t>
  </si>
  <si>
    <t>Broadrick Dale</t>
  </si>
  <si>
    <t>LEE</t>
  </si>
  <si>
    <t>LEE ENTERPRISES, Inc</t>
  </si>
  <si>
    <t>Fletcher Steven C.</t>
  </si>
  <si>
    <t>Scopa James Paul</t>
  </si>
  <si>
    <t>BY</t>
  </si>
  <si>
    <t>BYLINE BANCORP, INC.</t>
  </si>
  <si>
    <t>HERSETH MARY JO S.</t>
  </si>
  <si>
    <t>PEBO</t>
  </si>
  <si>
    <t>PEOPLES BANCORP INC</t>
  </si>
  <si>
    <t>SKINNER FRANCES A</t>
  </si>
  <si>
    <t>WOODS DENNIS R</t>
  </si>
  <si>
    <t>Miller Michael Robert</t>
  </si>
  <si>
    <t>VABK</t>
  </si>
  <si>
    <t>Virginia National Bankshares Corp</t>
  </si>
  <si>
    <t>Rust Glenn W</t>
  </si>
  <si>
    <t>Wells Gregory L</t>
  </si>
  <si>
    <t>O'Rourke Stephen T.</t>
  </si>
  <si>
    <t>POST</t>
  </si>
  <si>
    <t>Post Holdings, Inc.</t>
  </si>
  <si>
    <t>ERB THOMAS C</t>
  </si>
  <si>
    <t>BCBP</t>
  </si>
  <si>
    <t>BCB BANCORP INC</t>
  </si>
  <si>
    <t>Rizzo James G.</t>
  </si>
  <si>
    <t>SANA</t>
  </si>
  <si>
    <t>Sana Biotechnology, Inc.</t>
  </si>
  <si>
    <t>ARCH Venture Partners IX, LLC</t>
  </si>
  <si>
    <t>ARCH Venture Fund X Overage, L.P.</t>
  </si>
  <si>
    <t>ARCH Venture Fund IX Overage, L.P.</t>
  </si>
  <si>
    <t>ARCH Venture Partners X Overage, L.P.</t>
  </si>
  <si>
    <t>ARCH Venture Partners IX Overage, L.P.</t>
  </si>
  <si>
    <t>ARCH Venture Partners IX, L.P.</t>
  </si>
  <si>
    <t>ARCH Venture Partners X, LLC</t>
  </si>
  <si>
    <t>ARCH Venture Fund IX, L.P.</t>
  </si>
  <si>
    <t>ARCH Venture Partners X, L.P.</t>
  </si>
  <si>
    <t>ARCH Venture Fund X, L.P.</t>
  </si>
  <si>
    <t>Nest William</t>
  </si>
  <si>
    <t>SHBI</t>
  </si>
  <si>
    <t>SHORE BANCSHARES INC</t>
  </si>
  <si>
    <t>Jones David S.</t>
  </si>
  <si>
    <t>JSPR</t>
  </si>
  <si>
    <t>Jasper Therapeutics, Inc.</t>
  </si>
  <si>
    <t>Carlyle Holdings I L.P.</t>
  </si>
  <si>
    <t>Carlyle Group Inc.</t>
  </si>
  <si>
    <t>Carlyle Investment Management LLC</t>
  </si>
  <si>
    <t>Carlyle Genesis UK LLC</t>
  </si>
  <si>
    <t>Abingworth Bioventures VII LP</t>
  </si>
  <si>
    <t>Carlyle Holdings I GP Inc.</t>
  </si>
  <si>
    <t>Carlyle Holdings I GP Sub L.L.C.</t>
  </si>
  <si>
    <t>TC Group, LLC</t>
  </si>
  <si>
    <t>CG Subsidiary Holdings L.L.C.</t>
  </si>
  <si>
    <t>Abingworth LLP</t>
  </si>
  <si>
    <t>BSBK</t>
  </si>
  <si>
    <t>Bogota Financial Corp.</t>
  </si>
  <si>
    <t>Masterson John J.</t>
  </si>
  <si>
    <t>BAILEY DON M</t>
  </si>
  <si>
    <t>KREF</t>
  </si>
  <si>
    <t>KKR Real Estate Finance Trust Inc.</t>
  </si>
  <si>
    <t>Mattson W Patrick</t>
  </si>
  <si>
    <t>Salem Matthew A</t>
  </si>
  <si>
    <t>NELSEN ROBERT</t>
  </si>
  <si>
    <t>Avego Healthcare Capital, L.P.</t>
  </si>
  <si>
    <t>Velan Capital Master Fund LP</t>
  </si>
  <si>
    <t>Morgan Adam</t>
  </si>
  <si>
    <t>Avego Management LLC</t>
  </si>
  <si>
    <t>Velan Capital Holdings LLC</t>
  </si>
  <si>
    <t>Velan Capital Management LLC</t>
  </si>
  <si>
    <t>Velan Capital Investment Management LP</t>
  </si>
  <si>
    <t>Avego Healthcare Capital Holdings, LLC</t>
  </si>
  <si>
    <t>VENKATARAMAN BALAJI</t>
  </si>
  <si>
    <t>Keyser Jay B</t>
  </si>
  <si>
    <t>FNRN</t>
  </si>
  <si>
    <t>FIRST NORTHERN COMMUNITY BANCORP</t>
  </si>
  <si>
    <t>Smith Jeremiah Zachary</t>
  </si>
  <si>
    <t>BFIN</t>
  </si>
  <si>
    <t>BankFinancial CORP</t>
  </si>
  <si>
    <t>O'Connor Aaron J</t>
  </si>
  <si>
    <t>BYBEE CLINTON</t>
  </si>
  <si>
    <t>CRANDELL KEITH</t>
  </si>
  <si>
    <t>GILLIS STEVEN</t>
  </si>
  <si>
    <t>Burow Kristina</t>
  </si>
  <si>
    <t>KRNY</t>
  </si>
  <si>
    <t>Kearny Financial Corp.</t>
  </si>
  <si>
    <t>Petermann Christopher</t>
  </si>
  <si>
    <t>VFC</t>
  </si>
  <si>
    <t>V F CORP</t>
  </si>
  <si>
    <t>Darrell Bracken</t>
  </si>
  <si>
    <t>EG</t>
  </si>
  <si>
    <t>EVEREST GROUP, LTD.</t>
  </si>
  <si>
    <t>KOCIANCIC MARK</t>
  </si>
  <si>
    <t>LNC</t>
  </si>
  <si>
    <t>LINCOLN NATIONAL CORP</t>
  </si>
  <si>
    <t>Ryan Owen</t>
  </si>
  <si>
    <t>JANL</t>
  </si>
  <si>
    <t>JANEL CORP</t>
  </si>
  <si>
    <t>van Kesteren Gerard</t>
  </si>
  <si>
    <t>KARMILOWICZ MIKE</t>
  </si>
  <si>
    <t>MGX</t>
  </si>
  <si>
    <t>Metagenomi, Inc.</t>
  </si>
  <si>
    <t>Novo Holdings A/S</t>
  </si>
  <si>
    <t>WILLIAMSON JAMES ALLAN</t>
  </si>
  <si>
    <t>VSTS</t>
  </si>
  <si>
    <t>Vestis Corp</t>
  </si>
  <si>
    <t>Scott Kim</t>
  </si>
  <si>
    <t>HI</t>
  </si>
  <si>
    <t>Hillenbrand, Inc.</t>
  </si>
  <si>
    <t>RYAN KIMBERLY K</t>
  </si>
  <si>
    <t>Andrade Juan C</t>
  </si>
  <si>
    <t>MRCY</t>
  </si>
  <si>
    <t>MERCURY SYSTEMS INC</t>
  </si>
  <si>
    <t>Farnsworth David E.</t>
  </si>
  <si>
    <t>Nearhos Barry R</t>
  </si>
  <si>
    <t>PLCE</t>
  </si>
  <si>
    <t>Childrens Place, Inc.</t>
  </si>
  <si>
    <t>Snowball Compounding Ltd.</t>
  </si>
  <si>
    <t>Mithaq Capital</t>
  </si>
  <si>
    <t>Seemab Muhammad Asif</t>
  </si>
  <si>
    <t>Mithaq Global</t>
  </si>
  <si>
    <t>Mithaq Capital SPC</t>
  </si>
  <si>
    <t>Alrajhi Turki Saleh A.</t>
  </si>
  <si>
    <t>PNNT</t>
  </si>
  <si>
    <t>PENNANTPARK INVESTMENT CORP</t>
  </si>
  <si>
    <t>Briones Jose A</t>
  </si>
  <si>
    <t>RJF</t>
  </si>
  <si>
    <t>RAYMOND JAMES FINANCIAL INC</t>
  </si>
  <si>
    <t>GARCIA ART A</t>
  </si>
  <si>
    <t>LUMN</t>
  </si>
  <si>
    <t>Lumen Technologies, Inc.</t>
  </si>
  <si>
    <t>Fowler James</t>
  </si>
  <si>
    <t>PEPG</t>
  </si>
  <si>
    <t>PepGen Inc.</t>
  </si>
  <si>
    <t>RA Capital Nexus Fund II, L.P.</t>
  </si>
  <si>
    <t>VanHimbergen Robert M</t>
  </si>
  <si>
    <t>Ballhaus William L</t>
  </si>
  <si>
    <t>BROWN MICHAEL J</t>
  </si>
  <si>
    <t>JANA Partners Management, LP</t>
  </si>
  <si>
    <t>LANCE HOWARD L</t>
  </si>
  <si>
    <t>KING HERBERT A</t>
  </si>
  <si>
    <t>SOC</t>
  </si>
  <si>
    <t>Sable Offshore Corp.</t>
  </si>
  <si>
    <t>FLORES JAMES C</t>
  </si>
  <si>
    <t>CTLP</t>
  </si>
  <si>
    <t>CANTALOUPE, INC.</t>
  </si>
  <si>
    <t>Venkatesan Ravi</t>
  </si>
  <si>
    <t>CHUGG JULIANA L</t>
  </si>
  <si>
    <t>KYTX</t>
  </si>
  <si>
    <t>Kyverna Therapeutics, Inc.</t>
  </si>
  <si>
    <t>CSBB</t>
  </si>
  <si>
    <t>CSB Bancorp, Inc.</t>
  </si>
  <si>
    <t>STEINER EDDIE L</t>
  </si>
  <si>
    <t>BX</t>
  </si>
  <si>
    <t>Blackstone Inc.</t>
  </si>
  <si>
    <t>Porat Ruth</t>
  </si>
  <si>
    <t>TNYA</t>
  </si>
  <si>
    <t>Tenaya Therapeutics, Inc.</t>
  </si>
  <si>
    <t>TCG Opportunity III GP, LLC</t>
  </si>
  <si>
    <t>COLUMN GROUP III, LP</t>
  </si>
  <si>
    <t>Column Group Opportunity III GP, LP</t>
  </si>
  <si>
    <t>Column Group Opportunity III, LP</t>
  </si>
  <si>
    <t>COLUMN GROUP III GP, LP</t>
  </si>
  <si>
    <t>COLUMN GROUP III-A, LP</t>
  </si>
  <si>
    <t>GLO</t>
  </si>
  <si>
    <t>Clough Global Opportunities Fund</t>
  </si>
  <si>
    <t>Clough Charles JR</t>
  </si>
  <si>
    <t>PMNT</t>
  </si>
  <si>
    <t>Perfect Moment Ltd.</t>
  </si>
  <si>
    <t>Gottschalk Jane</t>
  </si>
  <si>
    <t>OCSL</t>
  </si>
  <si>
    <t>Oaktree Specialty Lending Corp</t>
  </si>
  <si>
    <t>CALDWELL PHYLLIS R</t>
  </si>
  <si>
    <t>Rubin Michael P.</t>
  </si>
  <si>
    <t>Northpond Ventures III, LP</t>
  </si>
  <si>
    <t>Northpond Ventures III GP, LLC</t>
  </si>
  <si>
    <t>Vida Ventures III, L.P.</t>
  </si>
  <si>
    <t>Vida Ventures III-A, L.P.</t>
  </si>
  <si>
    <t>Vida Ventures, LLC</t>
  </si>
  <si>
    <t>Vida Ventures GP III, L.L.C.</t>
  </si>
  <si>
    <t>Gottschalk Max</t>
  </si>
  <si>
    <t>GPRE</t>
  </si>
  <si>
    <t>Green Plains Inc.</t>
  </si>
  <si>
    <t>Knudsen Ejnar A III</t>
  </si>
  <si>
    <t>ROK</t>
  </si>
  <si>
    <t>ROCKWELL AUTOMATION, INC</t>
  </si>
  <si>
    <t>Moret Blake D.</t>
  </si>
  <si>
    <t>MLYS</t>
  </si>
  <si>
    <t>Mineralys Therapeutics, Inc.</t>
  </si>
  <si>
    <t>Samsara BioCapital GP, LLC</t>
  </si>
  <si>
    <t>Samsara BioCapital, L.P.</t>
  </si>
  <si>
    <t>GLQ</t>
  </si>
  <si>
    <t>Clough Global Equity Fund</t>
  </si>
  <si>
    <t>Bedinghaus Robert A.</t>
  </si>
  <si>
    <t>VRNS</t>
  </si>
  <si>
    <t>VARONIS SYSTEMS INC</t>
  </si>
  <si>
    <t>Kess Avrohom J.</t>
  </si>
  <si>
    <t>Buckley Mark</t>
  </si>
  <si>
    <t>GOEDDEL DAVID V</t>
  </si>
  <si>
    <t>HAFC</t>
  </si>
  <si>
    <t>HANMI FINANCIAL CORP</t>
  </si>
  <si>
    <t>SANTAROSA ROMOLO</t>
  </si>
  <si>
    <t>RXST</t>
  </si>
  <si>
    <t>RxSight, Inc.</t>
  </si>
  <si>
    <t>Tammenoms Bakker Juliet</t>
  </si>
  <si>
    <t>Bain Capital Life Sciences Opportunities III, LP</t>
  </si>
  <si>
    <t>Bain Capital Life Sciences Opportunities III GP, LLC</t>
  </si>
  <si>
    <t>Bain Capital Life Sciences III General Partner, LLC</t>
  </si>
  <si>
    <t>Bain Capital Life Sciences Investors, LLC</t>
  </si>
  <si>
    <t>Bain Capital Life Sciences Fund III, L.P.</t>
  </si>
  <si>
    <t>WDFC</t>
  </si>
  <si>
    <t>WD 40 CO</t>
  </si>
  <si>
    <t>LINDEMAN JEFFREY G</t>
  </si>
  <si>
    <t>NAIFX</t>
  </si>
  <si>
    <t>Nomura Alternative Income Fund</t>
  </si>
  <si>
    <t>Falcon Michael I.</t>
  </si>
  <si>
    <t>Singer Roger M.</t>
  </si>
  <si>
    <t>GRAF JOHN A</t>
  </si>
  <si>
    <t>EMBC</t>
  </si>
  <si>
    <t>Embecta Corp.</t>
  </si>
  <si>
    <t>Melcher David F</t>
  </si>
  <si>
    <t>Willey Dawn M.</t>
  </si>
  <si>
    <t>ASYS</t>
  </si>
  <si>
    <t>AMTECH SYSTEMS INC</t>
  </si>
  <si>
    <t>DAIGLE ROBERT C</t>
  </si>
  <si>
    <t>NAMS</t>
  </si>
  <si>
    <t>NewAmsterdam Pharma Co N.V.</t>
  </si>
  <si>
    <t>LANGE LOUIS G</t>
  </si>
  <si>
    <t>CURLEY KEVIN M</t>
  </si>
  <si>
    <t>Smith Dwight Eric</t>
  </si>
  <si>
    <t>BCDA;BCDAW</t>
  </si>
  <si>
    <t>BioCardia, Inc.</t>
  </si>
  <si>
    <t>Altman Peter</t>
  </si>
  <si>
    <t>Courtney Christopher M.</t>
  </si>
  <si>
    <t>Averick Robert M</t>
  </si>
  <si>
    <t>Sandlin Jefferson F</t>
  </si>
  <si>
    <t>Baird Lisa P.</t>
  </si>
  <si>
    <t>RGCO</t>
  </si>
  <si>
    <t>RGC RESOURCES INC</t>
  </si>
  <si>
    <t>JOHNSTON ROBERT B</t>
  </si>
  <si>
    <t>HAIN</t>
  </si>
  <si>
    <t>HAIN CELESTIAL GROUP INC</t>
  </si>
  <si>
    <t>Davidson Wendy P</t>
  </si>
  <si>
    <t>SENEA</t>
  </si>
  <si>
    <t>Seneca Foods Corp</t>
  </si>
  <si>
    <t>Wolcott Michael S</t>
  </si>
  <si>
    <t>AZTR</t>
  </si>
  <si>
    <t>Azitra, Inc.</t>
  </si>
  <si>
    <t>Salva Francisco D.</t>
  </si>
  <si>
    <t>USCB</t>
  </si>
  <si>
    <t>USCB FINANCIAL HOLDINGS, INC.</t>
  </si>
  <si>
    <t>Priam Capital Associates II LLC</t>
  </si>
  <si>
    <t>Feinglass Howard</t>
  </si>
  <si>
    <t>Priam Capital Fund II, L.P.</t>
  </si>
  <si>
    <t>FORFX</t>
  </si>
  <si>
    <t>Forum Real Estate Income Fund</t>
  </si>
  <si>
    <t>Peters Raleigh</t>
  </si>
  <si>
    <t>LTRX</t>
  </si>
  <si>
    <t>LANTRONIX INC</t>
  </si>
  <si>
    <t>Awsare Saleel</t>
  </si>
  <si>
    <t>BRACE PHILIP G</t>
  </si>
  <si>
    <t>TELO</t>
  </si>
  <si>
    <t>Telomir Pharmaceuticals, Inc.</t>
  </si>
  <si>
    <t>Bay Shore Trust</t>
  </si>
  <si>
    <t>McNulty Brian Patrick</t>
  </si>
  <si>
    <t>WT</t>
  </si>
  <si>
    <t>WisdomTree, Inc.</t>
  </si>
  <si>
    <t>Steinberg Jonathan L</t>
  </si>
  <si>
    <t>NGL</t>
  </si>
  <si>
    <t>NGL Energy Partners LP</t>
  </si>
  <si>
    <t>COLLINGSWORTH JAMES M</t>
  </si>
  <si>
    <t>Sarofim Christopher Binyon</t>
  </si>
  <si>
    <t>BANC</t>
  </si>
  <si>
    <t>BANC OF CALIFORNIA, INC.</t>
  </si>
  <si>
    <t>Barker James Andrew</t>
  </si>
  <si>
    <t>AREN</t>
  </si>
  <si>
    <t>Arena Group Holdings, Inc.</t>
  </si>
  <si>
    <t>Bhargava Manoj</t>
  </si>
  <si>
    <t>Simplify Inventions, LLC</t>
  </si>
  <si>
    <t>CPZ</t>
  </si>
  <si>
    <t>Calamos Long/Short Equity &amp; Dynamic Income Trust</t>
  </si>
  <si>
    <t>Mickey Mark</t>
  </si>
  <si>
    <t>LRMR</t>
  </si>
  <si>
    <t>Larimar Therapeutics, Inc.</t>
  </si>
  <si>
    <t>THOMAS FRANK E</t>
  </si>
  <si>
    <t>BB</t>
  </si>
  <si>
    <t>BLACKBERRY Ltd</t>
  </si>
  <si>
    <t>CBU</t>
  </si>
  <si>
    <t>COMMUNITY BANK SYSTEM, INC.</t>
  </si>
  <si>
    <t>Karaivanov Dimitar</t>
  </si>
  <si>
    <t>Pipkin Gregory Phillip</t>
  </si>
  <si>
    <t>Flores James Caldwell</t>
  </si>
  <si>
    <t>Wong-Zaza Melvina</t>
  </si>
  <si>
    <t>EBF</t>
  </si>
  <si>
    <t>ENNIS, INC.</t>
  </si>
  <si>
    <t>BURNETT VERA</t>
  </si>
  <si>
    <t>PSX</t>
  </si>
  <si>
    <t>Phillips 66</t>
  </si>
  <si>
    <t>Pease Robert W</t>
  </si>
  <si>
    <t>BIIB</t>
  </si>
  <si>
    <t>BIOGEN INC.</t>
  </si>
  <si>
    <t>Rowinsky Eric K</t>
  </si>
  <si>
    <t>RM</t>
  </si>
  <si>
    <t>Regional Management Corp.</t>
  </si>
  <si>
    <t>BASSWOOD OPPORTUNITY FUND INC</t>
  </si>
  <si>
    <t>GT</t>
  </si>
  <si>
    <t>GOODYEAR TIRE &amp; RUBBER CO /OH/</t>
  </si>
  <si>
    <t>MITCHELL MAX H</t>
  </si>
  <si>
    <t>Agree Joey</t>
  </si>
  <si>
    <t>AGEN</t>
  </si>
  <si>
    <t>AGENUS INC</t>
  </si>
  <si>
    <t>ARMEN GARO H</t>
  </si>
  <si>
    <t>PRME</t>
  </si>
  <si>
    <t>Prime Medicine, Inc.</t>
  </si>
  <si>
    <t>ARCH Venture Partners XII, L.P.</t>
  </si>
  <si>
    <t>ARCH Venture Fund XII, L.P.</t>
  </si>
  <si>
    <t>ARCH Venture Partners XII, LLC</t>
  </si>
  <si>
    <t>ENR</t>
  </si>
  <si>
    <t>ENERGIZER HOLDINGS, INC.</t>
  </si>
  <si>
    <t>MOORE PATRICK J</t>
  </si>
  <si>
    <t>SRBK</t>
  </si>
  <si>
    <t>SR Bancorp, Inc.</t>
  </si>
  <si>
    <t>Taylor William P</t>
  </si>
  <si>
    <t>GLSI</t>
  </si>
  <si>
    <t>Greenwich LifeSciences, Inc.</t>
  </si>
  <si>
    <t>Patel Snehal</t>
  </si>
  <si>
    <t>HLF</t>
  </si>
  <si>
    <t>HERBALIFE LTD.</t>
  </si>
  <si>
    <t>JOHNSON MICHAEL</t>
  </si>
  <si>
    <t>ORI</t>
  </si>
  <si>
    <t>OLD REPUBLIC INTERNATIONAL CORP</t>
  </si>
  <si>
    <t>ADACHI BARBARA</t>
  </si>
  <si>
    <t>CCRD</t>
  </si>
  <si>
    <t>CoreCard Corp</t>
  </si>
  <si>
    <t>White Matthew A</t>
  </si>
  <si>
    <t>MODD</t>
  </si>
  <si>
    <t>Modular Medical, Inc.</t>
  </si>
  <si>
    <t>Manchester Explorer, L.P.</t>
  </si>
  <si>
    <t>BESSER JAMES E</t>
  </si>
  <si>
    <t>Officer,TenPercentOwner</t>
  </si>
  <si>
    <t>MANCHESTER MANAGEMENT CO LLC</t>
  </si>
  <si>
    <t>MANCHESTER MANAGEMENT PR, LLC</t>
  </si>
  <si>
    <t>JEB Partners, L.P.</t>
  </si>
  <si>
    <t>Steele Christa</t>
  </si>
  <si>
    <t>Deerfield Mgmt III, L.P.</t>
  </si>
  <si>
    <t>Deerfield Mgmt IV, L.P.</t>
  </si>
  <si>
    <t>Deerfield Private Design Fund IV, L.P.</t>
  </si>
  <si>
    <t>DEERFIELD MANAGEMENT COMPANY, L.P. (SERIES C)</t>
  </si>
  <si>
    <t>Deerfield Mgmt HIF, L.P.</t>
  </si>
  <si>
    <t>DEERFIELD PARTNERS, L.P.</t>
  </si>
  <si>
    <t>Deerfield Healthcare Innovations Fund, L.P.</t>
  </si>
  <si>
    <t>Deerfield Private Design Fund III, L.P.</t>
  </si>
  <si>
    <t>Flynn James E</t>
  </si>
  <si>
    <t>Deerfield Mgmt L.P.</t>
  </si>
  <si>
    <t>RSVR</t>
  </si>
  <si>
    <t>Reservoir Media, Inc.</t>
  </si>
  <si>
    <t>Khosrowshahi Hassan</t>
  </si>
  <si>
    <t>GTES</t>
  </si>
  <si>
    <t>Gates Industrial Corp plc</t>
  </si>
  <si>
    <t>Jurek Ivo</t>
  </si>
  <si>
    <t>COSM</t>
  </si>
  <si>
    <t>Cosmos Health Inc.</t>
  </si>
  <si>
    <t>Siokas Grigorios</t>
  </si>
  <si>
    <t>RAKOLTA JOHN JR</t>
  </si>
  <si>
    <t>WIRTH JAMES F</t>
  </si>
  <si>
    <t>Officer,TenPercentOwner,Other</t>
  </si>
  <si>
    <t>CSPI</t>
  </si>
  <si>
    <t>CSP INC /MA/</t>
  </si>
  <si>
    <t>NERGES JOSEPH R</t>
  </si>
  <si>
    <t>STRANGE J LELAND</t>
  </si>
  <si>
    <t>CTHR</t>
  </si>
  <si>
    <t>CHARLES &amp; COLVARD LTD</t>
  </si>
  <si>
    <t>SYKES OLLIN B</t>
  </si>
  <si>
    <t>Eliasson Fredrik J</t>
  </si>
  <si>
    <t>RZLT</t>
  </si>
  <si>
    <t>Rezolute, Inc.</t>
  </si>
  <si>
    <t>Evans Daron</t>
  </si>
  <si>
    <t>Hamilton Thomas Edward</t>
  </si>
  <si>
    <t>SIMPKINS NEIL P</t>
  </si>
  <si>
    <t>HWBK</t>
  </si>
  <si>
    <t>HAWTHORN BANCSHARES, INC.</t>
  </si>
  <si>
    <t>Eden Douglas Todd</t>
  </si>
  <si>
    <t>CART</t>
  </si>
  <si>
    <t>Maplebear Inc.</t>
  </si>
  <si>
    <t>SC US (TTGP), LTD.</t>
  </si>
  <si>
    <t>Sequoia Grove Manager, LLC</t>
  </si>
  <si>
    <t>SEQUOIA CAPITAL U.S. GROWTH FUND VI, L.P.</t>
  </si>
  <si>
    <t>SC U.S. Growth VII Management, L.P.</t>
  </si>
  <si>
    <t>SC U.S. GROWTH VI MANAGEMENT, L.P.</t>
  </si>
  <si>
    <t>SEQUOIA CAPITAL U.S. GROWTH VI PRINCIPALS FUND, L.P.</t>
  </si>
  <si>
    <t>SEQUOIA CAPITAL U.S. GROWTH VII PRINCIPALS FUND, L.P.</t>
  </si>
  <si>
    <t>SEQUOIA CAPITAL U.S. GROWTH FUND VII, L.P.</t>
  </si>
  <si>
    <t>SEQUOIA CAPITAL U.S. VENTURE PARTNERS FUND XIV (Q), L.P.</t>
  </si>
  <si>
    <t>SEQUOIA CAPITAL USV XIV HOLDCO, LTD.</t>
  </si>
  <si>
    <t>IOVA</t>
  </si>
  <si>
    <t>IOVANCE BIOTHERAPEUTICS, INC.</t>
  </si>
  <si>
    <t>Rothbaum Wayne P.</t>
  </si>
  <si>
    <t>HOLDING FRANK B JR</t>
  </si>
  <si>
    <t>NWE</t>
  </si>
  <si>
    <t>NorthWestern Energy Group, Inc.</t>
  </si>
  <si>
    <t>YAZDI MAHVASH</t>
  </si>
  <si>
    <t>PRDEX</t>
  </si>
  <si>
    <t>PREDEX</t>
  </si>
  <si>
    <t>Mooney Edward Patrick Jr.</t>
  </si>
  <si>
    <t>FDBC</t>
  </si>
  <si>
    <t>FIDELITY D &amp; D BANCORP INC</t>
  </si>
  <si>
    <t>CALI BRIAN J</t>
  </si>
  <si>
    <t>BRYANT HOPE HOLDING</t>
  </si>
  <si>
    <t>HUM</t>
  </si>
  <si>
    <t>HUMANA INC</t>
  </si>
  <si>
    <t>Mesquita Jorge S.</t>
  </si>
  <si>
    <t>LNT</t>
  </si>
  <si>
    <t>ALLIANT ENERGY CORP</t>
  </si>
  <si>
    <t>Barton Lisa M</t>
  </si>
  <si>
    <t>PCB</t>
  </si>
  <si>
    <t>PCB BANCORP</t>
  </si>
  <si>
    <t>LEE SANG YOUNG</t>
  </si>
  <si>
    <t>Sundararajan Raja</t>
  </si>
  <si>
    <t>Sequoia Grove II, LLC</t>
  </si>
  <si>
    <t>SC US/E Expansion Fund I Management, L.P.</t>
  </si>
  <si>
    <t>Sequoia Capital US/E Expansion Fund I, L.P.</t>
  </si>
  <si>
    <t>LEONE DOUGLAS M</t>
  </si>
  <si>
    <t>Sequoia Grove UK, L.P.</t>
  </si>
  <si>
    <t>BOTHA ROELOF</t>
  </si>
  <si>
    <t>Gupta Ravi</t>
  </si>
  <si>
    <t>BENF</t>
  </si>
  <si>
    <t>Beneficient</t>
  </si>
  <si>
    <t>CANGANY PETER T JR</t>
  </si>
  <si>
    <t>MCPEAK MERRILL A</t>
  </si>
  <si>
    <t>Neely Wilson S</t>
  </si>
  <si>
    <t>DBD</t>
  </si>
  <si>
    <t>DIEBOLD NIXDORF, Inc</t>
  </si>
  <si>
    <t>BOWEN MARJORIE L.</t>
  </si>
  <si>
    <t>CZFS</t>
  </si>
  <si>
    <t>CITIZENS FINANCIAL SERVICES INC</t>
  </si>
  <si>
    <t>BLACK RANDALL E</t>
  </si>
  <si>
    <t>INM</t>
  </si>
  <si>
    <t>InMed Pharmaceuticals Inc.</t>
  </si>
  <si>
    <t>ADAMS ERIC A</t>
  </si>
  <si>
    <t>SEQUOIA CAPITAL U.S. VENTURE PARTNERS FUND XIV, L.P.</t>
  </si>
  <si>
    <t>SEQUOIA CAPITAL U.S. VENTURE FUND XIV, L.P.</t>
  </si>
  <si>
    <t>Sequoia Capital Global Growth Fund III - Endurance Partners, L.P.</t>
  </si>
  <si>
    <t>SC Global Growth II Management, L.P.</t>
  </si>
  <si>
    <t>SC U.S. VENTURE XIV MANAGEMENT, L.P.</t>
  </si>
  <si>
    <t>SCGGF III - U.S./India Management, L.P.</t>
  </si>
  <si>
    <t>SCGGF III - Endurance Partners Management, L.P.</t>
  </si>
  <si>
    <t>SEQUOIA CAPITAL GLOBAL GROWTH FUND II, L.P.</t>
  </si>
  <si>
    <t>SEQUOIA CAPITAL GLOBAL GROWTH II PRINCIPALS FUND, L.P.</t>
  </si>
  <si>
    <t>GEG</t>
  </si>
  <si>
    <t>Great Elm Group, Inc.</t>
  </si>
  <si>
    <t>Reese Jason W.</t>
  </si>
  <si>
    <t>LONG BALL PARTNERS LLC</t>
  </si>
  <si>
    <t>Imperial Capital Group Holdings II, LLC</t>
  </si>
  <si>
    <t>Imperial Capital Asset Management, LLC</t>
  </si>
  <si>
    <t>TMP</t>
  </si>
  <si>
    <t>TOMPKINS FINANCIAL CORP</t>
  </si>
  <si>
    <t>Rahilly Ita M</t>
  </si>
  <si>
    <t>Downing George Keith</t>
  </si>
  <si>
    <t>CIVB</t>
  </si>
  <si>
    <t>CIVISTA BANCSHARES, INC.</t>
  </si>
  <si>
    <t>MULFORD MICHAEL D.</t>
  </si>
  <si>
    <t>Dukes Iain D.</t>
  </si>
  <si>
    <t>CMTV</t>
  </si>
  <si>
    <t>COMMUNITY BANCORP /VT</t>
  </si>
  <si>
    <t>Marvin Emma</t>
  </si>
  <si>
    <t>MGLD</t>
  </si>
  <si>
    <t>Marygold Companies, Inc.</t>
  </si>
  <si>
    <t>Nicholas &amp; Melinda Gerber Living Trust</t>
  </si>
  <si>
    <t>HULL ANDREW</t>
  </si>
  <si>
    <t>CFFN</t>
  </si>
  <si>
    <t>Capitol Federal Financial, Inc.</t>
  </si>
  <si>
    <t>Jackson Rick C</t>
  </si>
  <si>
    <t>EXEL</t>
  </si>
  <si>
    <t>EXELIXIS, INC.</t>
  </si>
  <si>
    <t>JOHNSON DAVID EDWARD</t>
  </si>
  <si>
    <t>Caligan Partners LP</t>
  </si>
  <si>
    <t>Hettinger Shawna M.</t>
  </si>
  <si>
    <t>Brown Reginald J</t>
  </si>
  <si>
    <t>SVVC</t>
  </si>
  <si>
    <t>Firsthand Technology Value Fund, Inc.</t>
  </si>
  <si>
    <t>Star Equity Fund GP, LLC</t>
  </si>
  <si>
    <t>Star Equity Fund, LP</t>
  </si>
  <si>
    <t>Star Investment Management LLC</t>
  </si>
  <si>
    <t>Star Value Investments, LLC</t>
  </si>
  <si>
    <t>Eberwein Jeffrey E.</t>
  </si>
  <si>
    <t>STAR EQUITY HOLDINGS, INC.</t>
  </si>
  <si>
    <t>HPP</t>
  </si>
  <si>
    <t>Hudson Pacific Properties, Inc.</t>
  </si>
  <si>
    <t>SHOLEM BARRY A</t>
  </si>
  <si>
    <t>DEL VALLE PEROCHENA ANTONIO</t>
  </si>
  <si>
    <t>MBG INVESTORS I, L.P.</t>
  </si>
  <si>
    <t>WTBA</t>
  </si>
  <si>
    <t>WEST BANCORPORATION INC</t>
  </si>
  <si>
    <t>NELSON DAVID D</t>
  </si>
  <si>
    <t>Anderson Mark Guthrie</t>
  </si>
  <si>
    <t>HTLD</t>
  </si>
  <si>
    <t>HEARTLAND EXPRESS INC</t>
  </si>
  <si>
    <t>Durr Julie J</t>
  </si>
  <si>
    <t>Gerdin Ann S</t>
  </si>
  <si>
    <t>Ann S. Gerdin Revocable Trust</t>
  </si>
  <si>
    <t>Janssen Angela K</t>
  </si>
  <si>
    <t>CLBK</t>
  </si>
  <si>
    <t>Columbia Financial, Inc.</t>
  </si>
  <si>
    <t>Van Dyk Robert</t>
  </si>
  <si>
    <t>STRT</t>
  </si>
  <si>
    <t>STRATTEC SECURITY CORP</t>
  </si>
  <si>
    <t>FLORSHEIM THOMAS W JR</t>
  </si>
  <si>
    <t>GeoVax Labs, Inc.</t>
  </si>
  <si>
    <t>DODD DAVID A</t>
  </si>
  <si>
    <t>O'CONNELL DON</t>
  </si>
  <si>
    <t>ILMN</t>
  </si>
  <si>
    <t>ILLUMINA, INC.</t>
  </si>
  <si>
    <t>Thaysen Jacob</t>
  </si>
  <si>
    <t>IOSP</t>
  </si>
  <si>
    <t>INNOSPEC INC.</t>
  </si>
  <si>
    <t>PARRETTE LESLIE J</t>
  </si>
  <si>
    <t>GRF</t>
  </si>
  <si>
    <t>EAGLE CAPITAL GROWTH FUND, INC.</t>
  </si>
  <si>
    <t>Sims David C</t>
  </si>
  <si>
    <t>HIW</t>
  </si>
  <si>
    <t>HIGHWOODS PROPERTIES, INC.</t>
  </si>
  <si>
    <t>Evans Carlos E</t>
  </si>
  <si>
    <t>WLKP</t>
  </si>
  <si>
    <t>Westlake Chemical Partners LP</t>
  </si>
  <si>
    <t>Kenner Andrew</t>
  </si>
  <si>
    <t>MRBK</t>
  </si>
  <si>
    <t>Meridian Corp</t>
  </si>
  <si>
    <t>Annas Christopher J.</t>
  </si>
  <si>
    <t>SCHROEDER ALICE D.</t>
  </si>
  <si>
    <t>OGN</t>
  </si>
  <si>
    <t>Organon &amp; Co.</t>
  </si>
  <si>
    <t>Weaver Kirke</t>
  </si>
  <si>
    <t>TPL</t>
  </si>
  <si>
    <t>Texas Pacific Land Corp</t>
  </si>
  <si>
    <t>HORIZON KINETICS ASSET MANAGEMENT LLC</t>
  </si>
  <si>
    <t>STAHL MURRAY</t>
  </si>
  <si>
    <t>MBUU</t>
  </si>
  <si>
    <t>MALIBU BOATS, INC.</t>
  </si>
  <si>
    <t>Hooks Michael K.</t>
  </si>
  <si>
    <t>ALLE</t>
  </si>
  <si>
    <t>Allegion plc</t>
  </si>
  <si>
    <t>Stone John H</t>
  </si>
  <si>
    <t>RVSB</t>
  </si>
  <si>
    <t>RIVERVIEW BANCORP INC</t>
  </si>
  <si>
    <t>NIES GERALD LEE</t>
  </si>
  <si>
    <t>ACT</t>
  </si>
  <si>
    <t>Enact Holdings, Inc.</t>
  </si>
  <si>
    <t>Gupta Rohit</t>
  </si>
  <si>
    <t>ROBERTS BRIAN KENNETH</t>
  </si>
  <si>
    <t>CAT</t>
  </si>
  <si>
    <t>CATERPILLAR INC</t>
  </si>
  <si>
    <t>MacLennan David</t>
  </si>
  <si>
    <t>CNX</t>
  </si>
  <si>
    <t>CNX Resources Corp</t>
  </si>
  <si>
    <t>Bedard Timothy Scott</t>
  </si>
  <si>
    <t>QDEL</t>
  </si>
  <si>
    <t>QuidelOrtho Corp</t>
  </si>
  <si>
    <t>Busky Joseph M</t>
  </si>
  <si>
    <t>HCC</t>
  </si>
  <si>
    <t>WARRIOR MET COAL, INC.</t>
  </si>
  <si>
    <t>SCHUMACHER ALAN H</t>
  </si>
  <si>
    <t>MITT</t>
  </si>
  <si>
    <t>AG Mortgage Investment Trust, Inc.</t>
  </si>
  <si>
    <t>Durkin Thomas</t>
  </si>
  <si>
    <t>PFX</t>
  </si>
  <si>
    <t>PhenixFIN Corp</t>
  </si>
  <si>
    <t>Lorber David A</t>
  </si>
  <si>
    <t>BAKER ROBERT K</t>
  </si>
  <si>
    <t>ACLS</t>
  </si>
  <si>
    <t>AXCELIS TECHNOLOGIES INC</t>
  </si>
  <si>
    <t>Lawson Douglas A.</t>
  </si>
  <si>
    <t>AN</t>
  </si>
  <si>
    <t>AUTONATION, INC.</t>
  </si>
  <si>
    <t>Szlosek Thomas A</t>
  </si>
  <si>
    <t>Fioramonti Vincent J</t>
  </si>
  <si>
    <t>CBAN</t>
  </si>
  <si>
    <t>COLONY BANKCORP INC</t>
  </si>
  <si>
    <t>Bateman Leonard H JR</t>
  </si>
  <si>
    <t>FCN</t>
  </si>
  <si>
    <t>FTI CONSULTING, INC</t>
  </si>
  <si>
    <t>Bacon Brenda J</t>
  </si>
  <si>
    <t>CLFD</t>
  </si>
  <si>
    <t>Clearfield, Inc.</t>
  </si>
  <si>
    <t>ROTH RONALD G</t>
  </si>
  <si>
    <t>Lindsay Denise</t>
  </si>
  <si>
    <t>GSHD</t>
  </si>
  <si>
    <t>Goosehead Insurance, Inc.</t>
  </si>
  <si>
    <t>Jones Mark E. Jr.</t>
  </si>
  <si>
    <t>O'Connor John Terry</t>
  </si>
  <si>
    <t>BSM</t>
  </si>
  <si>
    <t>Black Stone Minerals, L.P.</t>
  </si>
  <si>
    <t>DeWalch D Mark</t>
  </si>
  <si>
    <t>ESOA</t>
  </si>
  <si>
    <t>Energy Services of America CORP</t>
  </si>
  <si>
    <t>Prince Mark</t>
  </si>
  <si>
    <t>OPCH</t>
  </si>
  <si>
    <t>Option Care Health, Inc.</t>
  </si>
  <si>
    <t>KRAEMER HARRY M JANSEN JR</t>
  </si>
  <si>
    <t>Carucci Richard</t>
  </si>
  <si>
    <t>GLENN T MICHAEL</t>
  </si>
  <si>
    <t>BNL</t>
  </si>
  <si>
    <t>Broadstone Net Lease, Inc.</t>
  </si>
  <si>
    <t>COKE MICHAEL A</t>
  </si>
  <si>
    <t>Moragne John David</t>
  </si>
  <si>
    <t>MGPI</t>
  </si>
  <si>
    <t>MGP INGREDIENTS INC</t>
  </si>
  <si>
    <t>Lapish Erika</t>
  </si>
  <si>
    <t>ONDS</t>
  </si>
  <si>
    <t>Ondas Holdings Inc.</t>
  </si>
  <si>
    <t>Popolo Joseph V</t>
  </si>
  <si>
    <t>AMH</t>
  </si>
  <si>
    <t>American Homes 4 Rent</t>
  </si>
  <si>
    <t>CORRIGAN JACK E</t>
  </si>
  <si>
    <t>PNST</t>
  </si>
  <si>
    <t>Pinstripes Holdings, Inc.</t>
  </si>
  <si>
    <t>Querciagrossa Anthony</t>
  </si>
  <si>
    <t>MATV</t>
  </si>
  <si>
    <t>Mativ Holdings, Inc.</t>
  </si>
  <si>
    <t>Keenan Jeffrey</t>
  </si>
  <si>
    <t>SPHR</t>
  </si>
  <si>
    <t>Sphere Entertainment Co.</t>
  </si>
  <si>
    <t>DOLAN JAMES LAWRENCE</t>
  </si>
  <si>
    <t>Dolan Kristin A</t>
  </si>
  <si>
    <t>LILA</t>
  </si>
  <si>
    <t>Liberty Latin America Ltd.</t>
  </si>
  <si>
    <t>Nair Balan</t>
  </si>
  <si>
    <t>Miller Mark</t>
  </si>
  <si>
    <t>OCUL</t>
  </si>
  <si>
    <t>OCULAR THERAPEUTIX, INC</t>
  </si>
  <si>
    <t>SUMMER ROAD LLC</t>
  </si>
  <si>
    <t>LIEBAU FREDERIC JACK JR</t>
  </si>
  <si>
    <t>DTM</t>
  </si>
  <si>
    <t>DT Midstream, Inc.</t>
  </si>
  <si>
    <t>SKAGGS ROBERT C JR</t>
  </si>
  <si>
    <t>WES</t>
  </si>
  <si>
    <t>Western Midstream Partners, LP</t>
  </si>
  <si>
    <t>Owen Kenneth F.</t>
  </si>
  <si>
    <t>RICK</t>
  </si>
  <si>
    <t>RCI HOSPITALITY HOLDINGS, INC.</t>
  </si>
  <si>
    <t>Barabash Yura V</t>
  </si>
  <si>
    <t>THRY</t>
  </si>
  <si>
    <t>Thryv Holdings, Inc.</t>
  </si>
  <si>
    <t>Walsh Joe</t>
  </si>
  <si>
    <t>IMUX</t>
  </si>
  <si>
    <t>IMMUNIC, INC.</t>
  </si>
  <si>
    <t>Vitt Daniel</t>
  </si>
  <si>
    <t>FCCO</t>
  </si>
  <si>
    <t>FIRST COMMUNITY CORP /SC/</t>
  </si>
  <si>
    <t>Sosebee Jane S</t>
  </si>
  <si>
    <t>KAR</t>
  </si>
  <si>
    <t>OPENLANE, Inc.</t>
  </si>
  <si>
    <t>Kelly Peter J</t>
  </si>
  <si>
    <t>FNB</t>
  </si>
  <si>
    <t>FNB CORP/PA/</t>
  </si>
  <si>
    <t>CAMPBELL WILLIAM B</t>
  </si>
  <si>
    <t>DINO</t>
  </si>
  <si>
    <t>HF Sinclair Corp</t>
  </si>
  <si>
    <t>MYERS FRANKLIN</t>
  </si>
  <si>
    <t>WU</t>
  </si>
  <si>
    <t>Western Union CO</t>
  </si>
  <si>
    <t>Murphy Timothy P.</t>
  </si>
  <si>
    <t>Fennell Kevin</t>
  </si>
  <si>
    <t>RIG</t>
  </si>
  <si>
    <t>Transocean Ltd.</t>
  </si>
  <si>
    <t>Perestroika (Cyprus) Ltd</t>
  </si>
  <si>
    <t>Long Thomas E</t>
  </si>
  <si>
    <t>Brown Oscar K</t>
  </si>
  <si>
    <t>WSBC</t>
  </si>
  <si>
    <t>WESBANCO INC</t>
  </si>
  <si>
    <t>STEMLER KERRY M</t>
  </si>
  <si>
    <t>AMRK</t>
  </si>
  <si>
    <t>A-Mark Precious Metals, Inc.</t>
  </si>
  <si>
    <t>RAVICH JESS M</t>
  </si>
  <si>
    <t>CHCO</t>
  </si>
  <si>
    <t>CITY HOLDING CO</t>
  </si>
  <si>
    <t>STRONG-TREISTER DIANE W</t>
  </si>
  <si>
    <t>Perestroika</t>
  </si>
  <si>
    <t>AMN</t>
  </si>
  <si>
    <t>AMN HEALTHCARE SERVICES INC</t>
  </si>
  <si>
    <t>Grace Caroline</t>
  </si>
  <si>
    <t>ERII</t>
  </si>
  <si>
    <t>Energy Recovery, Inc.</t>
  </si>
  <si>
    <t>Moon David W</t>
  </si>
  <si>
    <t>Mohn Frederik Wilhelm</t>
  </si>
  <si>
    <t>NARASIMHAN SHEKAR</t>
  </si>
  <si>
    <t>HCAT</t>
  </si>
  <si>
    <t>Health Catalyst, Inc.</t>
  </si>
  <si>
    <t>Burton Daniel D.</t>
  </si>
  <si>
    <t>FOF</t>
  </si>
  <si>
    <t>Cohen &amp; Steers Closed-End Opportunity Fund, Inc.</t>
  </si>
  <si>
    <t>Palma Jeffrey</t>
  </si>
  <si>
    <t>APLE</t>
  </si>
  <si>
    <t>Apple Hospitality REIT, Inc.</t>
  </si>
  <si>
    <t>Woolley Howard E.</t>
  </si>
  <si>
    <t>FISHER ROBERT D</t>
  </si>
  <si>
    <t>FILE W H III</t>
  </si>
  <si>
    <t>ENPH</t>
  </si>
  <si>
    <t>Enphase Energy, Inc.</t>
  </si>
  <si>
    <t>Kothandaraman Badrinarayanan</t>
  </si>
  <si>
    <t>Burton Gregory A</t>
  </si>
  <si>
    <t>BXSY</t>
  </si>
  <si>
    <t>BEXIL INVESTMENT TRUST</t>
  </si>
  <si>
    <t>WINMILL THOMAS BASSETT</t>
  </si>
  <si>
    <t>CMI</t>
  </si>
  <si>
    <t>CUMMINS INC</t>
  </si>
  <si>
    <t>Fisher Daniel William</t>
  </si>
  <si>
    <t>SCHULTE DAVID J</t>
  </si>
  <si>
    <t>Slater John</t>
  </si>
  <si>
    <t>AAOI</t>
  </si>
  <si>
    <t>APPLIED OPTOELECTRONICS, INC.</t>
  </si>
  <si>
    <t>Yeh William H</t>
  </si>
  <si>
    <t>KAUFMAN WILLIAM H</t>
  </si>
  <si>
    <t>NHI</t>
  </si>
  <si>
    <t>NATIONAL HEALTH INVESTORS INC</t>
  </si>
  <si>
    <t>SWAFFORD CHARLOTTE A</t>
  </si>
  <si>
    <t>HYLTON TRACY W II</t>
  </si>
  <si>
    <t>FDP</t>
  </si>
  <si>
    <t>FRESH DEL MONTE PRODUCE INC</t>
  </si>
  <si>
    <t>ABU GHAZALEH AMIR</t>
  </si>
  <si>
    <t>CFNB</t>
  </si>
  <si>
    <t>CALIFORNIA FIRST LEASING CORP</t>
  </si>
  <si>
    <t>PADDON PATRICK E</t>
  </si>
  <si>
    <t>Knudson Jeffrey R</t>
  </si>
  <si>
    <t>WHEAT DOUGLAS D</t>
  </si>
  <si>
    <t>FSK</t>
  </si>
  <si>
    <t>FS KKR Capital Corp</t>
  </si>
  <si>
    <t>Pietrzak Daniel</t>
  </si>
  <si>
    <t>Laughlin Whitney M</t>
  </si>
  <si>
    <t>MDRX</t>
  </si>
  <si>
    <t>Veradigm Inc.</t>
  </si>
  <si>
    <t>Arora Samir</t>
  </si>
  <si>
    <t>STONEHILL CAPITAL MANAGEMENT LLC</t>
  </si>
  <si>
    <t>Zwahlen Garrett</t>
  </si>
  <si>
    <t>THOYER MICHAEL</t>
  </si>
  <si>
    <t>Stern Michael Lenard</t>
  </si>
  <si>
    <t>STONEHILL MASTER FUND LTD.</t>
  </si>
  <si>
    <t>STONEHILL INSTITUTIONAL PARTNERS LP</t>
  </si>
  <si>
    <t>Sacks Jonathan S</t>
  </si>
  <si>
    <t>MOTULSKY JOHN</t>
  </si>
  <si>
    <t>SISITSKY PETER</t>
  </si>
  <si>
    <t>IE</t>
  </si>
  <si>
    <t>Ivanhoe Electric Inc.</t>
  </si>
  <si>
    <t>Joseph Cassandra Pulskamp</t>
  </si>
  <si>
    <t>STGW</t>
  </si>
  <si>
    <t>Stagwell Inc</t>
  </si>
  <si>
    <t>Penn Mark Jeffery</t>
  </si>
  <si>
    <t>POWW</t>
  </si>
  <si>
    <t>AMMO, INC.</t>
  </si>
  <si>
    <t>Smith Jared Rowe</t>
  </si>
  <si>
    <t>Quateman Lisa G</t>
  </si>
  <si>
    <t>Oosterman Wade</t>
  </si>
  <si>
    <t>Cruzado Waded</t>
  </si>
  <si>
    <t>STEWART LISA A</t>
  </si>
  <si>
    <t>RCEL</t>
  </si>
  <si>
    <t>AVITA Medical, Inc.</t>
  </si>
  <si>
    <t>O'Toole David D</t>
  </si>
  <si>
    <t>HUEY MORRIS J II</t>
  </si>
  <si>
    <t>AWR</t>
  </si>
  <si>
    <t>AMERICAN STATES WATER CO</t>
  </si>
  <si>
    <t>Eichelberger Thomas A.</t>
  </si>
  <si>
    <t>ABCP</t>
  </si>
  <si>
    <t>AmBase Corp</t>
  </si>
  <si>
    <t>Barc Investments LLC</t>
  </si>
  <si>
    <t>GOGO</t>
  </si>
  <si>
    <t>Gogo Inc.</t>
  </si>
  <si>
    <t>WILLIAMS HARRIS N</t>
  </si>
  <si>
    <t>Schwartz Jason E</t>
  </si>
  <si>
    <t>SJM</t>
  </si>
  <si>
    <t>J M SMUCKER Co</t>
  </si>
  <si>
    <t>AMIN TARANG</t>
  </si>
  <si>
    <t>FOLETTA MARK G</t>
  </si>
  <si>
    <t>DAR</t>
  </si>
  <si>
    <t>DARLING INGREDIENTS INC.</t>
  </si>
  <si>
    <t>Stoffel Kurt</t>
  </si>
  <si>
    <t>LASHLEY RICHARD J</t>
  </si>
  <si>
    <t>Boyd Graham Richard Thomas</t>
  </si>
  <si>
    <t>SEDG</t>
  </si>
  <si>
    <t>SOLAREDGE TECHNOLOGIES, INC.</t>
  </si>
  <si>
    <t>AVERY MORE</t>
  </si>
  <si>
    <t>SSP</t>
  </si>
  <si>
    <t>E.W. SCRIPPS Co</t>
  </si>
  <si>
    <t>Barmonde Charles L.</t>
  </si>
  <si>
    <t>EMMA</t>
  </si>
  <si>
    <t>Emmaus Life Sciences, Inc.</t>
  </si>
  <si>
    <t>LEE WILLIS C</t>
  </si>
  <si>
    <t>PRGO</t>
  </si>
  <si>
    <t>PERRIGO Co plc</t>
  </si>
  <si>
    <t>Ives Alison</t>
  </si>
  <si>
    <t>Willis Robert</t>
  </si>
  <si>
    <t>States Jonathan L</t>
  </si>
  <si>
    <t>Lockwood-Taylor Patrick</t>
  </si>
  <si>
    <t>CCBG</t>
  </si>
  <si>
    <t>CAPITAL CITY BANK GROUP INC</t>
  </si>
  <si>
    <t>Criser Marshall M III</t>
  </si>
  <si>
    <t>HARRIS R JEFFREY</t>
  </si>
  <si>
    <t>Sandler Elizabeth</t>
  </si>
  <si>
    <t>OHARA RYAN</t>
  </si>
  <si>
    <t>COOGAN JAMES GORDON</t>
  </si>
  <si>
    <t>CTRN</t>
  </si>
  <si>
    <t>Citi Trends Inc</t>
  </si>
  <si>
    <t>TOWNSEND CHARLES C</t>
  </si>
  <si>
    <t>PSIX</t>
  </si>
  <si>
    <t>POWER SOLUTIONS INTERNATIONAL, INC.</t>
  </si>
  <si>
    <t>Gagnon Neil</t>
  </si>
  <si>
    <t>GEL</t>
  </si>
  <si>
    <t>GENESIS ENERGY LP</t>
  </si>
  <si>
    <t>SIMS RYAN S</t>
  </si>
  <si>
    <t>MNSB</t>
  </si>
  <si>
    <t>MainStreet Bancshares, Inc.</t>
  </si>
  <si>
    <t>DICK JEFF W</t>
  </si>
  <si>
    <t>JAZZ</t>
  </si>
  <si>
    <t>Jazz Pharmaceuticals plc</t>
  </si>
  <si>
    <t>Johnson Philip L</t>
  </si>
  <si>
    <t>SKWD</t>
  </si>
  <si>
    <t>Skyward Specialty Insurance Group, Inc.</t>
  </si>
  <si>
    <t>Kuczinski Anthony J</t>
  </si>
  <si>
    <t>CAMPANELLI JOSEPH P</t>
  </si>
  <si>
    <t>GLPI</t>
  </si>
  <si>
    <t>Gaming &amp; Leisure Properties, Inc.</t>
  </si>
  <si>
    <t>Urdang E Scott</t>
  </si>
  <si>
    <t>INDB</t>
  </si>
  <si>
    <t>INDEPENDENT BANK CORP</t>
  </si>
  <si>
    <t>Ruggiero Mark J</t>
  </si>
  <si>
    <t>RBBN</t>
  </si>
  <si>
    <t>Ribbon Communications Inc.</t>
  </si>
  <si>
    <t>McClelland Bruce William</t>
  </si>
  <si>
    <t>ABSI</t>
  </si>
  <si>
    <t>Absci Corp</t>
  </si>
  <si>
    <t>Redmile Group, LLC</t>
  </si>
  <si>
    <t>Green Jeremy</t>
  </si>
  <si>
    <t>NXGL</t>
  </si>
  <si>
    <t>NEXGEL, INC.</t>
  </si>
  <si>
    <t>glassman steven mark</t>
  </si>
  <si>
    <t>ACRS</t>
  </si>
  <si>
    <t>Aclaris Therapeutics, Inc.</t>
  </si>
  <si>
    <t>Powell Andrew Kenneth William</t>
  </si>
  <si>
    <t>PSNL</t>
  </si>
  <si>
    <t>Personalis, Inc.</t>
  </si>
  <si>
    <t>MYERS WOODROW A JR</t>
  </si>
  <si>
    <t>JBGS</t>
  </si>
  <si>
    <t>JBG SMITH Properties</t>
  </si>
  <si>
    <t>Stewart Robert Alexander</t>
  </si>
  <si>
    <t>BRN</t>
  </si>
  <si>
    <t>BARNWELL INDUSTRIES INC</t>
  </si>
  <si>
    <t>Horowitz Joshua</t>
  </si>
  <si>
    <t>MWA</t>
  </si>
  <si>
    <t>Mueller Water Products, Inc.</t>
  </si>
  <si>
    <t>Van Arsdell Stephen C</t>
  </si>
  <si>
    <t>Ure Michael</t>
  </si>
  <si>
    <t>Markin Quentin</t>
  </si>
  <si>
    <t>Archon Angela N</t>
  </si>
  <si>
    <t>Chang Tina M</t>
  </si>
  <si>
    <t>ZLAB</t>
  </si>
  <si>
    <t>Zai Lab Ltd</t>
  </si>
  <si>
    <t>Smiley Joshua L</t>
  </si>
  <si>
    <t>FMAO</t>
  </si>
  <si>
    <t>FARMERS &amp; MERCHANTS BANCORP INC</t>
  </si>
  <si>
    <t>Hornish Jo Ellen</t>
  </si>
  <si>
    <t>Drapczuk Adam E III</t>
  </si>
  <si>
    <t>TRS</t>
  </si>
  <si>
    <t>TRIMAS CORP</t>
  </si>
  <si>
    <t>AMATO THOMAS A</t>
  </si>
  <si>
    <t>SIEGEL LAURIE</t>
  </si>
  <si>
    <t>CVNA</t>
  </si>
  <si>
    <t>CARVANA CO.</t>
  </si>
  <si>
    <t>PARIKH NEHA</t>
  </si>
  <si>
    <t>OKE</t>
  </si>
  <si>
    <t>ONEOK INC /NEW/</t>
  </si>
  <si>
    <t>Smith Wayne Thomas</t>
  </si>
  <si>
    <t>ELMD</t>
  </si>
  <si>
    <t>Electromed, Inc.</t>
  </si>
  <si>
    <t>Cunniff James L.</t>
  </si>
  <si>
    <t>Henry Scott Robert</t>
  </si>
  <si>
    <t>PFEIFFER GERALD E</t>
  </si>
  <si>
    <t>FLYX</t>
  </si>
  <si>
    <t>FLYEXCLUSIVE INC.</t>
  </si>
  <si>
    <t>Hymowitz Gregg</t>
  </si>
  <si>
    <t>ADV</t>
  </si>
  <si>
    <t>Advantage Solutions Inc.</t>
  </si>
  <si>
    <t>PEACOCK DAVID A</t>
  </si>
  <si>
    <t>FSP</t>
  </si>
  <si>
    <t>FRANKLIN STREET PROPERTIES CORP /MA/</t>
  </si>
  <si>
    <t>HANSEN BRIAN N</t>
  </si>
  <si>
    <t>JBHT</t>
  </si>
  <si>
    <t>HUNT J B TRANSPORT SERVICES INC</t>
  </si>
  <si>
    <t>Ottensmeyer Patrick J</t>
  </si>
  <si>
    <t>D</t>
  </si>
  <si>
    <t>DOMINION ENERGY, INC</t>
  </si>
  <si>
    <t>BLUE ROBERT M</t>
  </si>
  <si>
    <t>OLIVER ERIC L</t>
  </si>
  <si>
    <t>STKL</t>
  </si>
  <si>
    <t>SunOpta Inc.</t>
  </si>
  <si>
    <t>Kocher Brian W</t>
  </si>
  <si>
    <t>WSC</t>
  </si>
  <si>
    <t>WillScot Mobile Mini Holdings Corp.</t>
  </si>
  <si>
    <t>Soultz Bradley Lee</t>
  </si>
  <si>
    <t>FULC</t>
  </si>
  <si>
    <t>Fulcrum Therapeutics, Inc.</t>
  </si>
  <si>
    <t>Sapir Alex</t>
  </si>
  <si>
    <t>Jones Walter Louis JR</t>
  </si>
  <si>
    <t>FMC</t>
  </si>
  <si>
    <t>FMC CORP</t>
  </si>
  <si>
    <t>Sandifer Andrew D</t>
  </si>
  <si>
    <t>FLNC</t>
  </si>
  <si>
    <t>Fluence Energy, Inc.</t>
  </si>
  <si>
    <t>Pasha Ahmed</t>
  </si>
  <si>
    <t>Nebreda Julian</t>
  </si>
  <si>
    <t>FPF</t>
  </si>
  <si>
    <t>First Trust Intermediate Duration Preferred &amp; Income Fund</t>
  </si>
  <si>
    <t>Graci Angelo D</t>
  </si>
  <si>
    <t>LAB</t>
  </si>
  <si>
    <t>STANDARD BIOTOOLS INC.</t>
  </si>
  <si>
    <t>CASDIN PRIVATE GROWTH EQUITY FUND GP, LLC</t>
  </si>
  <si>
    <t>Casdin Partners Master Fund, L.P.</t>
  </si>
  <si>
    <t>Casdin Partners GP, LLC</t>
  </si>
  <si>
    <t>Casdin Private Growth Equity Fund II, L.P.</t>
  </si>
  <si>
    <t>Casdin Private Growth Equity Fund, L.P.</t>
  </si>
  <si>
    <t>Casdin Private Growth Equity Fund II GP, LLC</t>
  </si>
  <si>
    <t>SLRC</t>
  </si>
  <si>
    <t>SLR Investment Corp.</t>
  </si>
  <si>
    <t>GROSS MICHAEL S</t>
  </si>
  <si>
    <t>Casdin Eli</t>
  </si>
  <si>
    <t>Casdin Capital, LLC</t>
  </si>
  <si>
    <t>Casdin Partners FO1-MSV, LP</t>
  </si>
  <si>
    <t>CAPL</t>
  </si>
  <si>
    <t>CrossAmerica Partners LP</t>
  </si>
  <si>
    <t>Kelso Thomas E</t>
  </si>
  <si>
    <t>SPOHLER BRUCE J</t>
  </si>
  <si>
    <t>ARQT</t>
  </si>
  <si>
    <t>Arcutis Biotherapeutics, Inc.</t>
  </si>
  <si>
    <t>Heron Patrick J</t>
  </si>
  <si>
    <t>BH</t>
  </si>
  <si>
    <t>Biglari Holdings Inc.</t>
  </si>
  <si>
    <t>LION FUND, L.P.</t>
  </si>
  <si>
    <t>BIGLARI CAPITAL CORP.</t>
  </si>
  <si>
    <t>BIGLARI, SARDAR</t>
  </si>
  <si>
    <t>ETNB</t>
  </si>
  <si>
    <t>89bio, Inc.</t>
  </si>
  <si>
    <t>DOC</t>
  </si>
  <si>
    <t>HEALTHPEAK PROPERTIES, INC.</t>
  </si>
  <si>
    <t>Lewis Sara Grootwassink</t>
  </si>
  <si>
    <t>Fontenot Teri G.</t>
  </si>
  <si>
    <t>WGS</t>
  </si>
  <si>
    <t>GeneDx Holdings Corp.</t>
  </si>
  <si>
    <t>ACHV</t>
  </si>
  <si>
    <t>ACHIEVE LIFE SCIENCES, INC.</t>
  </si>
  <si>
    <t>Stewart Richard Alistair</t>
  </si>
  <si>
    <t>MPAA</t>
  </si>
  <si>
    <t>MOTORCAR PARTS OF AMERICA INC</t>
  </si>
  <si>
    <t>Bryan David</t>
  </si>
  <si>
    <t>HGV</t>
  </si>
  <si>
    <t>Hilton Grand Vacations Inc.</t>
  </si>
  <si>
    <t>Fielkow Jeffrey A</t>
  </si>
  <si>
    <t>DVN</t>
  </si>
  <si>
    <t>DEVON ENERGY CORP/DE</t>
  </si>
  <si>
    <t>Muncrief Richard E</t>
  </si>
  <si>
    <t>HMN</t>
  </si>
  <si>
    <t>HORACE MANN EDUCATORS CORP /DE/</t>
  </si>
  <si>
    <t>Fetter Victor</t>
  </si>
  <si>
    <t>PSBD</t>
  </si>
  <si>
    <t>Palmer Square Capital BDC Inc.</t>
  </si>
  <si>
    <t>Bloomfield Matthew L</t>
  </si>
  <si>
    <t>JXN</t>
  </si>
  <si>
    <t>Jackson Financial Inc.</t>
  </si>
  <si>
    <t>Kirkland Derek G</t>
  </si>
  <si>
    <t>ORN</t>
  </si>
  <si>
    <t>Orion Group Holdings Inc</t>
  </si>
  <si>
    <t>Earle Edward Chipman</t>
  </si>
  <si>
    <t>ACHR</t>
  </si>
  <si>
    <t>Archer Aviation Inc.</t>
  </si>
  <si>
    <t>STELLANTIS EUROPE S.P.A.</t>
  </si>
  <si>
    <t>FCA NORTH AMERICA HOLDINGS LLC</t>
  </si>
  <si>
    <t>FCA US LLC</t>
  </si>
  <si>
    <t>SFS UK 1 LTD.</t>
  </si>
  <si>
    <t>FCA FOREIGN SALES HOLDCO LTD.</t>
  </si>
  <si>
    <t>Stellantis N.V.</t>
  </si>
  <si>
    <t>SBFM</t>
  </si>
  <si>
    <t>Sunshine Biopharma, Inc</t>
  </si>
  <si>
    <t>Slilaty Steve N.</t>
  </si>
  <si>
    <t>IRWD</t>
  </si>
  <si>
    <t>IRONWOOD PHARMACEUTICALS INC</t>
  </si>
  <si>
    <t>Emany Sravan Kumar</t>
  </si>
  <si>
    <t>Bencich John</t>
  </si>
  <si>
    <t>JANSEN MATTHEW J</t>
  </si>
  <si>
    <t>Orfanello Francis</t>
  </si>
  <si>
    <t>Boone Travis J</t>
  </si>
  <si>
    <t>BKKT</t>
  </si>
  <si>
    <t>Bakkt Holdings, Inc.</t>
  </si>
  <si>
    <t>Intercontinental Exchange Holdings, Inc.</t>
  </si>
  <si>
    <t>Intercontinental Exchange, Inc.</t>
  </si>
  <si>
    <t>GRBK</t>
  </si>
  <si>
    <t>Green Brick Partners, Inc.</t>
  </si>
  <si>
    <t>Press Richard S</t>
  </si>
  <si>
    <t>WTRG</t>
  </si>
  <si>
    <t>Essential Utilities, Inc.</t>
  </si>
  <si>
    <t>Amato Elizabeth B</t>
  </si>
  <si>
    <t>QSI</t>
  </si>
  <si>
    <t>Quantum-Si Inc</t>
  </si>
  <si>
    <t>Keyes Jeffry R.</t>
  </si>
  <si>
    <t>DAVIS STEVEN D</t>
  </si>
  <si>
    <t>OBDC</t>
  </si>
  <si>
    <t>Blue Owl Capital Corp</t>
  </si>
  <si>
    <t>DAlelio Edward H</t>
  </si>
  <si>
    <t>UPXI</t>
  </si>
  <si>
    <t>UPEXI, INC.</t>
  </si>
  <si>
    <t>MARSHALL ALLAN</t>
  </si>
  <si>
    <t>PX</t>
  </si>
  <si>
    <t>P10, Inc.</t>
  </si>
  <si>
    <t>Jon I. Madorsky Revocable Trust dated December 1, 2008</t>
  </si>
  <si>
    <t>Nelson Andrew Rowan</t>
  </si>
  <si>
    <t>Charles K. Huebner Trust</t>
  </si>
  <si>
    <t>Abell Alexander I.</t>
  </si>
  <si>
    <t>Thomas P. Danis, Jr. Revocable Living Trust dated March 10, 2003</t>
  </si>
  <si>
    <t>Blatherwick Nell M.</t>
  </si>
  <si>
    <t>TIPT</t>
  </si>
  <si>
    <t>TIPTREE INC.</t>
  </si>
  <si>
    <t>Ilany Jonathan</t>
  </si>
  <si>
    <t>RC</t>
  </si>
  <si>
    <t>Ready Capital Corp</t>
  </si>
  <si>
    <t>LUEBBERS KEVIN M</t>
  </si>
  <si>
    <t>KDP</t>
  </si>
  <si>
    <t>Keurig Dr Pepper Inc.</t>
  </si>
  <si>
    <t>HARF PETER</t>
  </si>
  <si>
    <t>Sudhanshu Priyadarshi</t>
  </si>
  <si>
    <t>LSBK</t>
  </si>
  <si>
    <t>LAKE SHORE BANCORP, INC.</t>
  </si>
  <si>
    <t>Passafaro Ronald J</t>
  </si>
  <si>
    <t>Harding Roger G</t>
  </si>
  <si>
    <t>NAUT</t>
  </si>
  <si>
    <t>Nautilus Biotechnology, Inc.</t>
  </si>
  <si>
    <t>Patel Sujal M</t>
  </si>
  <si>
    <t>COMM</t>
  </si>
  <si>
    <t>CommScope Holding Company, Inc.</t>
  </si>
  <si>
    <t>Watts Claudius E. IV</t>
  </si>
  <si>
    <t>IONQ</t>
  </si>
  <si>
    <t>IonQ, Inc.</t>
  </si>
  <si>
    <t>You Harry L.</t>
  </si>
  <si>
    <t>Goudet Olivier</t>
  </si>
  <si>
    <t>PLMR</t>
  </si>
  <si>
    <t>Palomar Holdings, Inc.</t>
  </si>
  <si>
    <t>BRADLEY THOMAS A</t>
  </si>
  <si>
    <t>Gamgort Robert James</t>
  </si>
  <si>
    <t>CECO</t>
  </si>
  <si>
    <t>CECO ENVIRONMENTAL CORP</t>
  </si>
  <si>
    <t>WALLMAN RICHARD F</t>
  </si>
  <si>
    <t>SNOW</t>
  </si>
  <si>
    <t>Snowflake Inc.</t>
  </si>
  <si>
    <t>MCLAUGHLIN MARK D</t>
  </si>
  <si>
    <t>Caballero Jorge A.</t>
  </si>
  <si>
    <t>Jackson Angela</t>
  </si>
  <si>
    <t>RIGBY JOSEPH M</t>
  </si>
  <si>
    <t>ELAN</t>
  </si>
  <si>
    <t>Elanco Animal Health Inc</t>
  </si>
  <si>
    <t>HOOVER R DAVID</t>
  </si>
  <si>
    <t>SATS</t>
  </si>
  <si>
    <t>EchoStar CORP</t>
  </si>
  <si>
    <t>DEFRANCO JAMES</t>
  </si>
  <si>
    <t>Duane Jon R</t>
  </si>
  <si>
    <t>MGEE</t>
  </si>
  <si>
    <t>MGE ENERGY INC</t>
  </si>
  <si>
    <t>Berbee James G</t>
  </si>
  <si>
    <t>CZR</t>
  </si>
  <si>
    <t>Caesars Entertainment, Inc.</t>
  </si>
  <si>
    <t>Pegram Michael E</t>
  </si>
  <si>
    <t>BKD</t>
  </si>
  <si>
    <t>Brookdale Senior Living Inc.</t>
  </si>
  <si>
    <t>HICKS GEORGE T</t>
  </si>
  <si>
    <t>PACB</t>
  </si>
  <si>
    <t>PACIFIC BIOSCIENCES OF CALIFORNIA, INC.</t>
  </si>
  <si>
    <t>Meline David W</t>
  </si>
  <si>
    <t>Lantheus Holdings, Inc.</t>
  </si>
  <si>
    <t>Lantheus Alpha Therapy, LLC</t>
  </si>
  <si>
    <t>LMND</t>
  </si>
  <si>
    <t>Lemonade, Inc.</t>
  </si>
  <si>
    <t>BIXBY TIMOTHY E</t>
  </si>
  <si>
    <t>STHO</t>
  </si>
  <si>
    <t>Star Holdings</t>
  </si>
  <si>
    <t>COWEN INC.</t>
  </si>
  <si>
    <t>Cowen Overseas Investment LP</t>
  </si>
  <si>
    <t>COWEN AND COMPANY, LLC</t>
  </si>
  <si>
    <t>Cowen Holdings, Inc.</t>
  </si>
  <si>
    <t>RCG LV Pearl LLC</t>
  </si>
  <si>
    <t>Coblentz Julian L</t>
  </si>
  <si>
    <t>Yocum Arlene M</t>
  </si>
  <si>
    <t>EVLV</t>
  </si>
  <si>
    <t>Evolv Technologies Holdings, Inc.</t>
  </si>
  <si>
    <t>Gonzales David Mounts</t>
  </si>
  <si>
    <t>Growe Christopher</t>
  </si>
  <si>
    <t>BFS</t>
  </si>
  <si>
    <t>SAUL CENTERS, INC.</t>
  </si>
  <si>
    <t>SAUL B FRANCIS II</t>
  </si>
  <si>
    <t>RAND</t>
  </si>
  <si>
    <t>RAND CAPITAL CORP</t>
  </si>
  <si>
    <t>Godley Benjamin E</t>
  </si>
  <si>
    <t>MSEX</t>
  </si>
  <si>
    <t>MIDDLESEX WATER CO</t>
  </si>
  <si>
    <t>Cosgrove James F. Jr.</t>
  </si>
  <si>
    <t>Kuntz Glen Nickolas</t>
  </si>
  <si>
    <t>FTNT</t>
  </si>
  <si>
    <t>Fortinet, Inc.</t>
  </si>
  <si>
    <t>NEUKOM WILLIAM H.</t>
  </si>
  <si>
    <t>Caliel Michael J</t>
  </si>
  <si>
    <t>DAVE</t>
  </si>
  <si>
    <t>Dave Inc./DE</t>
  </si>
  <si>
    <t>Rozov Yadin</t>
  </si>
  <si>
    <t>GSAT</t>
  </si>
  <si>
    <t>Globalstar, Inc.</t>
  </si>
  <si>
    <t>Lynch James F</t>
  </si>
  <si>
    <t>PBHC</t>
  </si>
  <si>
    <t>Pathfinder Bancorp, Inc.</t>
  </si>
  <si>
    <t>Butkowski Robert G. Jr.</t>
  </si>
  <si>
    <t>Kim Young-Jin</t>
  </si>
  <si>
    <t>FNWB</t>
  </si>
  <si>
    <t>First Northwest Bancorp</t>
  </si>
  <si>
    <t>DEINES MATTHEW</t>
  </si>
  <si>
    <t>NPCT</t>
  </si>
  <si>
    <t>Nuveen Core Plus Impact Fund</t>
  </si>
  <si>
    <t>Holtaway Jonathan</t>
  </si>
  <si>
    <t>EVC</t>
  </si>
  <si>
    <t>ENTRAVISION COMMUNICATIONS CORP</t>
  </si>
  <si>
    <t>Christenson Michael J</t>
  </si>
  <si>
    <t>BWFG</t>
  </si>
  <si>
    <t>Bankwell Financial Group, Inc.</t>
  </si>
  <si>
    <t>Dale Eric J</t>
  </si>
  <si>
    <t>Rotem-Wildeman Karin</t>
  </si>
  <si>
    <t>OTLK</t>
  </si>
  <si>
    <t>Outlook Therapeutics, Inc.</t>
  </si>
  <si>
    <t>Evanson Jeff</t>
  </si>
  <si>
    <t>TBRG</t>
  </si>
  <si>
    <t>TruBridge, Inc.</t>
  </si>
  <si>
    <t>TOBIN GLENN</t>
  </si>
  <si>
    <t>ATEC</t>
  </si>
  <si>
    <t>Alphatec Holdings, Inc.</t>
  </si>
  <si>
    <t>Blackford Quentin S.</t>
  </si>
  <si>
    <t>FGEN</t>
  </si>
  <si>
    <t>FIBROGEN INC</t>
  </si>
  <si>
    <t>Wettig Thane</t>
  </si>
  <si>
    <t>Rusnak Walter</t>
  </si>
  <si>
    <t>GROV</t>
  </si>
  <si>
    <t>Grove Collaborative Holdings, Inc.</t>
  </si>
  <si>
    <t>Landesberg Stuart</t>
  </si>
  <si>
    <t>HOUS</t>
  </si>
  <si>
    <t>Anywhere Real Estate Inc.</t>
  </si>
  <si>
    <t>Williams Felicia</t>
  </si>
  <si>
    <t>PCT</t>
  </si>
  <si>
    <t>PureCycle Technologies, Inc.</t>
  </si>
  <si>
    <t>Musa Fernando</t>
  </si>
  <si>
    <t>Yurcisin Jeffrey Michael</t>
  </si>
  <si>
    <t>REAL</t>
  </si>
  <si>
    <t>TheRealReal, Inc.</t>
  </si>
  <si>
    <t>KATZ KAREN</t>
  </si>
  <si>
    <t>MX</t>
  </si>
  <si>
    <t>MAGNACHIP SEMICONDUCTOR Corp</t>
  </si>
  <si>
    <t>Kim Young-Joon</t>
  </si>
  <si>
    <t>Harrington Michael J</t>
  </si>
  <si>
    <t>TGLS</t>
  </si>
  <si>
    <t>Tecnoglass Inc.</t>
  </si>
  <si>
    <t>Giraldo Santiago</t>
  </si>
  <si>
    <t>DBVT</t>
  </si>
  <si>
    <t>DBV Technologies S.A.</t>
  </si>
  <si>
    <t>Tasse Daniel</t>
  </si>
  <si>
    <t>AUB</t>
  </si>
  <si>
    <t>Atlantic Union Bankshares Corp</t>
  </si>
  <si>
    <t>KIMBLE DONALD R</t>
  </si>
  <si>
    <t>Mendoza Juan Miguel</t>
  </si>
  <si>
    <t>CSV</t>
  </si>
  <si>
    <t>CARRIAGE SERVICES INC</t>
  </si>
  <si>
    <t>Fargason Charles</t>
  </si>
  <si>
    <t>DOYLE WILLIAM F</t>
  </si>
  <si>
    <t>CE</t>
  </si>
  <si>
    <t>Celanese Corp</t>
  </si>
  <si>
    <t>Murray Mark Christopher</t>
  </si>
  <si>
    <t>HRZN</t>
  </si>
  <si>
    <t>Horizon Technology Finance Corp</t>
  </si>
  <si>
    <t>Michaud Gerald A.</t>
  </si>
  <si>
    <t>NLOP</t>
  </si>
  <si>
    <t>Net Lease Office Properties</t>
  </si>
  <si>
    <t>PINOLA RICHARD J</t>
  </si>
  <si>
    <t>Kim Theodore S</t>
  </si>
  <si>
    <t>MDRR</t>
  </si>
  <si>
    <t>Medalist Diversified REIT, Inc.</t>
  </si>
  <si>
    <t>Farmer Neil P</t>
  </si>
  <si>
    <t>GILL JAGROOP</t>
  </si>
  <si>
    <t>GDOT</t>
  </si>
  <si>
    <t>GREEN DOT CORP</t>
  </si>
  <si>
    <t>Ruppel Christian Devin</t>
  </si>
  <si>
    <t>GENK</t>
  </si>
  <si>
    <t>GEN Restaurant Group, Inc.</t>
  </si>
  <si>
    <t>Kim Don</t>
  </si>
  <si>
    <t>Pestello Jack Anthony</t>
  </si>
  <si>
    <t>KAVANAUGH FRANK</t>
  </si>
  <si>
    <t>REPLOGLE JOHN B</t>
  </si>
  <si>
    <t>Kim David Wook Jin</t>
  </si>
  <si>
    <t>PSEC</t>
  </si>
  <si>
    <t>PROSPECT CAPITAL CORP</t>
  </si>
  <si>
    <t>Van Dask Kristin Lea</t>
  </si>
  <si>
    <t>McMillan Ellida</t>
  </si>
  <si>
    <t>JFR</t>
  </si>
  <si>
    <t>NUVEEN FLOATING RATE INCOME FUND</t>
  </si>
  <si>
    <t>PERRY MICHAEL A</t>
  </si>
  <si>
    <t>Wang Lauren</t>
  </si>
  <si>
    <t>TPVG</t>
  </si>
  <si>
    <t>TriplePoint Venture Growth BDC Corp.</t>
  </si>
  <si>
    <t>Cassani Stephen</t>
  </si>
  <si>
    <t>KRO</t>
  </si>
  <si>
    <t>KRONOS WORLDWIDE INC</t>
  </si>
  <si>
    <t>Hanley Bryan A.</t>
  </si>
  <si>
    <t>Low Russell</t>
  </si>
  <si>
    <t>Usifer Maureen K</t>
  </si>
  <si>
    <t>Manzanarez Jose</t>
  </si>
  <si>
    <t>UNFI</t>
  </si>
  <si>
    <t>UNITED NATURAL FOODS INC</t>
  </si>
  <si>
    <t>Howard John W</t>
  </si>
  <si>
    <t>Briggs Vikki G</t>
  </si>
  <si>
    <t>Macadrai Rodica</t>
  </si>
  <si>
    <t>NRDY</t>
  </si>
  <si>
    <t>Nerdy Inc.</t>
  </si>
  <si>
    <t>Cohn Charles K.</t>
  </si>
  <si>
    <t>Crawford-Hamlin Meghan</t>
  </si>
  <si>
    <t>CSR</t>
  </si>
  <si>
    <t>CENTERSPACE</t>
  </si>
  <si>
    <t>Schissel John A</t>
  </si>
  <si>
    <t>JPC</t>
  </si>
  <si>
    <t>Nuveen Preferred &amp; Income Opportunities Fund</t>
  </si>
  <si>
    <t>MOFG</t>
  </si>
  <si>
    <t>MidWestOne Financial Group, Inc.</t>
  </si>
  <si>
    <t>REEVES CHARLES N</t>
  </si>
  <si>
    <t>PBPB</t>
  </si>
  <si>
    <t>POTBELLY CORP</t>
  </si>
  <si>
    <t>Cirulis Steven</t>
  </si>
  <si>
    <t>TISI</t>
  </si>
  <si>
    <t>TEAM INC</t>
  </si>
  <si>
    <t>Stenger Edward J.</t>
  </si>
  <si>
    <t>Wesemann William</t>
  </si>
  <si>
    <t>USA</t>
  </si>
  <si>
    <t>LIBERTY ALL STAR EQUITY FUND</t>
  </si>
  <si>
    <t>FRST</t>
  </si>
  <si>
    <t>Primis Financial Corp.</t>
  </si>
  <si>
    <t>Fulk Rickey Allen</t>
  </si>
  <si>
    <t>MSBI</t>
  </si>
  <si>
    <t>Midland States Bancorp, Inc.</t>
  </si>
  <si>
    <t>Carlson Gerald Joseph</t>
  </si>
  <si>
    <t>ASLE</t>
  </si>
  <si>
    <t>AerSale Corp</t>
  </si>
  <si>
    <t>Garmendia Martin</t>
  </si>
  <si>
    <t>Wright Frederick Craig</t>
  </si>
  <si>
    <t>Chang Jae</t>
  </si>
  <si>
    <t>Mudick Stephanie B</t>
  </si>
  <si>
    <t>KRAUSE L WILLIAM</t>
  </si>
  <si>
    <t>KABBASH CHARLES A</t>
  </si>
  <si>
    <t>BFZ</t>
  </si>
  <si>
    <t>BLACKROCK CALIFORNIA MUNICIPAL INCOME TRUST</t>
  </si>
  <si>
    <t>YORW</t>
  </si>
  <si>
    <t>YORK WATER CO</t>
  </si>
  <si>
    <t>Hand Joseph Thomas</t>
  </si>
  <si>
    <t>Allorto Richard T JR</t>
  </si>
  <si>
    <t>KGS</t>
  </si>
  <si>
    <t>Kodiak Gas Services, Inc.</t>
  </si>
  <si>
    <t>Montana Margaret C</t>
  </si>
  <si>
    <t>Finazzo Nicolas</t>
  </si>
  <si>
    <t>Anderson Robert B.</t>
  </si>
  <si>
    <t>Allen George F</t>
  </si>
  <si>
    <t>TUSK</t>
  </si>
  <si>
    <t>MAMMOTH ENERGY SERVICES, INC.</t>
  </si>
  <si>
    <t>Amron Arthur H</t>
  </si>
  <si>
    <t>TREIX</t>
  </si>
  <si>
    <t>Thirdline Real Estate Income Fund</t>
  </si>
  <si>
    <t>Hutchens Charles Carter</t>
  </si>
  <si>
    <t>Park Shin Young</t>
  </si>
  <si>
    <t>NEPH</t>
  </si>
  <si>
    <t>NEPHROS INC</t>
  </si>
  <si>
    <t>FLNT</t>
  </si>
  <si>
    <t>Fluent, Inc.</t>
  </si>
  <si>
    <t>Schulke Ryan</t>
  </si>
  <si>
    <t>QRHC</t>
  </si>
  <si>
    <t>Quest Resource Holding Corp</t>
  </si>
  <si>
    <t>WYNNEFIELD PARTNERS SMALL CAP VALUE LP</t>
  </si>
  <si>
    <t>WYNNEFIELD PARTNERS SMALL CAP VALUE LP I</t>
  </si>
  <si>
    <t>WYNNEFIELD CAPITAL INC</t>
  </si>
  <si>
    <t>WYNNEFIELD CAPITAL MANAGEMENT LLC</t>
  </si>
  <si>
    <t>WYNNEFIELD SMALL CAP VALUE OFFSHORE FUND LTD</t>
  </si>
  <si>
    <t>LANDES JOSHUA</t>
  </si>
  <si>
    <t>OBUS NELSON</t>
  </si>
  <si>
    <t>Wynnefield Capital, Inc. Profit Sharing Plan</t>
  </si>
  <si>
    <t>SAMG</t>
  </si>
  <si>
    <t>Silvercrest Asset Management Group Inc.</t>
  </si>
  <si>
    <t>Gray John Allen</t>
  </si>
  <si>
    <t>COOK WILLIAM RAND</t>
  </si>
  <si>
    <t>CRMD</t>
  </si>
  <si>
    <t>CorMedix Inc.</t>
  </si>
  <si>
    <t>Todisco Joseph</t>
  </si>
  <si>
    <t>HFUS</t>
  </si>
  <si>
    <t>Hartford Great Health Corp.</t>
  </si>
  <si>
    <t>Chang Sheng-Yih</t>
  </si>
  <si>
    <t>OSPN</t>
  </si>
  <si>
    <t>OneSpan Inc.</t>
  </si>
  <si>
    <t>Zenner Marc</t>
  </si>
  <si>
    <t>Marquez Octavio</t>
  </si>
  <si>
    <t>FSCO</t>
  </si>
  <si>
    <t>FS Credit Opportunities Corp.</t>
  </si>
  <si>
    <t>Bethel Keith</t>
  </si>
  <si>
    <t>DLX</t>
  </si>
  <si>
    <t>DELUXE CORP</t>
  </si>
  <si>
    <t>McCarthy Barry C</t>
  </si>
  <si>
    <t>ASTC</t>
  </si>
  <si>
    <t>ASTROTECH Corp</t>
  </si>
  <si>
    <t>Wilkinson Thomas Wiley</t>
  </si>
  <si>
    <t>COOK</t>
  </si>
  <si>
    <t>Traeger, Inc.</t>
  </si>
  <si>
    <t>ANDRUS JEREMY</t>
  </si>
  <si>
    <t>ROKU</t>
  </si>
  <si>
    <t>ROKU, INC</t>
  </si>
  <si>
    <t>Blackburn Jeffrey M</t>
  </si>
  <si>
    <t>PROK</t>
  </si>
  <si>
    <t>PROKIDNEY CORP.</t>
  </si>
  <si>
    <t>APRE</t>
  </si>
  <si>
    <t>Aprea Therapeutics, Inc.</t>
  </si>
  <si>
    <t>HENNEMAN JOHN B III</t>
  </si>
  <si>
    <t>Dong Xin</t>
  </si>
  <si>
    <t>Nichols Robert B.</t>
  </si>
  <si>
    <t>Seizinger Bernd R.</t>
  </si>
  <si>
    <t>Gilad Oren</t>
  </si>
  <si>
    <t>UFCS</t>
  </si>
  <si>
    <t>UNITED FIRE GROUP INC</t>
  </si>
  <si>
    <t>Woolstenhulme Micah G</t>
  </si>
  <si>
    <t>Biagas John Fitzgerald</t>
  </si>
  <si>
    <t>Lu Yuan</t>
  </si>
  <si>
    <t>MCFT</t>
  </si>
  <si>
    <t>MasterCraft Boat Holdings, Inc.</t>
  </si>
  <si>
    <t>COLISEUM CAPITAL PARTNERS, L.P.</t>
  </si>
  <si>
    <t>Shackelton Christopher S</t>
  </si>
  <si>
    <t>Coliseum Capital Management, LLC</t>
  </si>
  <si>
    <t>Gray Adam</t>
  </si>
  <si>
    <t>Coliseum Capital, LLC</t>
  </si>
  <si>
    <t>RNAC</t>
  </si>
  <si>
    <t>Cartesian Therapeutics, Inc.</t>
  </si>
  <si>
    <t>SPRINGER TIMOTHY A</t>
  </si>
  <si>
    <t>ALHC</t>
  </si>
  <si>
    <t>Alignment Healthcare, Inc.</t>
  </si>
  <si>
    <t>KAO JOHN E</t>
  </si>
  <si>
    <t>STEM</t>
  </si>
  <si>
    <t>STEM, INC.</t>
  </si>
  <si>
    <t>Carlson Michael James</t>
  </si>
  <si>
    <t>CLOV</t>
  </si>
  <si>
    <t>CLOVER HEALTH INVESTMENTS, CORP. /DE</t>
  </si>
  <si>
    <t>Loengard Anna U</t>
  </si>
  <si>
    <t>MYO</t>
  </si>
  <si>
    <t>MYOMO, INC.</t>
  </si>
  <si>
    <t>KIRK THOMAS F</t>
  </si>
  <si>
    <t>Kelly Thomas Francis</t>
  </si>
  <si>
    <t>Roosa Robert M.</t>
  </si>
  <si>
    <t>WEISNER AIMEE S</t>
  </si>
  <si>
    <t>DCGO</t>
  </si>
  <si>
    <t>DocGo Inc.</t>
  </si>
  <si>
    <t>Burdiek Michael J</t>
  </si>
  <si>
    <t>NRDE</t>
  </si>
  <si>
    <t>NU RIDE INC.</t>
  </si>
  <si>
    <t>ESOPUS CREEK VALUE SERIES FUND LP - SERIES A</t>
  </si>
  <si>
    <t>BALL</t>
  </si>
  <si>
    <t>BALL Corp</t>
  </si>
  <si>
    <t>ROSENBERG NORMAN</t>
  </si>
  <si>
    <t>HLLY</t>
  </si>
  <si>
    <t>Holley Inc.</t>
  </si>
  <si>
    <t>Clempson Graham</t>
  </si>
  <si>
    <t>RUN</t>
  </si>
  <si>
    <t>Sunrun Inc.</t>
  </si>
  <si>
    <t>FERBER ALAN</t>
  </si>
  <si>
    <t>Bakst Evan</t>
  </si>
  <si>
    <t>FECOF</t>
  </si>
  <si>
    <t>First Eagle Credit Opportunities Fund</t>
  </si>
  <si>
    <t>Krull Steven F.</t>
  </si>
  <si>
    <t>MAIA</t>
  </si>
  <si>
    <t>MAIA Biotechnology, Inc.</t>
  </si>
  <si>
    <t>CHAOUKI STEVEN M</t>
  </si>
  <si>
    <t>Park Katherine J</t>
  </si>
  <si>
    <t>LHX</t>
  </si>
  <si>
    <t>L3HARRIS TECHNOLOGIES, INC. /DE/</t>
  </si>
  <si>
    <t>SWANSON WILLIAM H</t>
  </si>
  <si>
    <t>AIG</t>
  </si>
  <si>
    <t>AMERICAN INTERNATIONAL GROUP, INC.</t>
  </si>
  <si>
    <t>Inglis John C</t>
  </si>
  <si>
    <t>Luput Cristian</t>
  </si>
  <si>
    <t>BTSG</t>
  </si>
  <si>
    <t>BrightSpring Health Services, Inc.</t>
  </si>
  <si>
    <t>Mattingly James F Jr</t>
  </si>
  <si>
    <t>Louie Ngar Yee</t>
  </si>
  <si>
    <t>PHUN</t>
  </si>
  <si>
    <t>Phunware, Inc.</t>
  </si>
  <si>
    <t>Reisner Troy Lee</t>
  </si>
  <si>
    <t>GRNT</t>
  </si>
  <si>
    <t>Granite Ridge Resources, Inc.</t>
  </si>
  <si>
    <t>Miller Matthew Reade</t>
  </si>
  <si>
    <t>VICI</t>
  </si>
  <si>
    <t>VICI PROPERTIES INC.</t>
  </si>
  <si>
    <t>ABRAHAMSON JAMES R</t>
  </si>
  <si>
    <t>HRTG</t>
  </si>
  <si>
    <t>Heritage Insurance Holdings, Inc.</t>
  </si>
  <si>
    <t>WHITING PAUL L</t>
  </si>
  <si>
    <t>ROUSSEAU JON B</t>
  </si>
  <si>
    <t>Phipps Jennifer A</t>
  </si>
  <si>
    <t>CET</t>
  </si>
  <si>
    <t>CENTRAL SECURITIES CORP</t>
  </si>
  <si>
    <t>Hill John C</t>
  </si>
  <si>
    <t>NATHAN GILBERT E</t>
  </si>
  <si>
    <t>PLYM</t>
  </si>
  <si>
    <t>Plymouth Industrial REIT, Inc.</t>
  </si>
  <si>
    <t>WHITE PENDLETON P</t>
  </si>
  <si>
    <t>RWAY</t>
  </si>
  <si>
    <t>Runway Growth Finance Corp.</t>
  </si>
  <si>
    <t>SPRENG R DAVID</t>
  </si>
  <si>
    <t>ALXO</t>
  </si>
  <si>
    <t>ALX ONCOLOGY HOLDINGS INC</t>
  </si>
  <si>
    <t>Lettmann Jason</t>
  </si>
  <si>
    <t>Snavely Michael</t>
  </si>
  <si>
    <t>GILES BRENT M</t>
  </si>
  <si>
    <t>TRIN</t>
  </si>
  <si>
    <t>Trinity Capital Inc.</t>
  </si>
  <si>
    <t>Brown Kyle Steven</t>
  </si>
  <si>
    <t>Hawkins Jeffrey Alan</t>
  </si>
  <si>
    <t>Smith Stan</t>
  </si>
  <si>
    <t>Raterman Thomas B.</t>
  </si>
  <si>
    <t>GABC</t>
  </si>
  <si>
    <t>GERMAN AMERICAN BANCORP, INC.</t>
  </si>
  <si>
    <t>Medley Diane B</t>
  </si>
  <si>
    <t>GEO</t>
  </si>
  <si>
    <t>GEO GROUP INC</t>
  </si>
  <si>
    <t>ZOLEY GEORGE C</t>
  </si>
  <si>
    <t>Fedder Judith Ann</t>
  </si>
  <si>
    <t>Breslin Stephen</t>
  </si>
  <si>
    <t>CROX</t>
  </si>
  <si>
    <t>Crocs, Inc.</t>
  </si>
  <si>
    <t>Sole Andrew L.</t>
  </si>
  <si>
    <t>AWRE</t>
  </si>
  <si>
    <t>AWARE INC /MA/</t>
  </si>
  <si>
    <t>Eckel Robert A</t>
  </si>
  <si>
    <t>KATZ STEVEN</t>
  </si>
  <si>
    <t>LSF</t>
  </si>
  <si>
    <t>Laird Superfood, Inc.</t>
  </si>
  <si>
    <t>Naylor Maile</t>
  </si>
  <si>
    <t>GRAYSON BRUNS H</t>
  </si>
  <si>
    <t>LANGAN ERIC SCOTT</t>
  </si>
  <si>
    <t>STKS</t>
  </si>
  <si>
    <t>ONE Group Hospitality, Inc.</t>
  </si>
  <si>
    <t>Kanen Wealth Management LLC</t>
  </si>
  <si>
    <t>Philotimo Focused Growth &amp; Income Fund</t>
  </si>
  <si>
    <t>Kanen David</t>
  </si>
  <si>
    <t>Philotimo Fund, LP</t>
  </si>
  <si>
    <t>XELB</t>
  </si>
  <si>
    <t>XCel Brands, Inc.</t>
  </si>
  <si>
    <t>DiSanto Mark</t>
  </si>
  <si>
    <t>AIM</t>
  </si>
  <si>
    <t>AIM ImmunoTech Inc.</t>
  </si>
  <si>
    <t>Rodino Peter W III</t>
  </si>
  <si>
    <t>Equels Thomas K</t>
  </si>
  <si>
    <t>CDE</t>
  </si>
  <si>
    <t>Coeur Mining, Inc.</t>
  </si>
  <si>
    <t>McGrath Aoife</t>
  </si>
  <si>
    <t>SST</t>
  </si>
  <si>
    <t>System1, Inc.</t>
  </si>
  <si>
    <t>Blend Stanley</t>
  </si>
  <si>
    <t>CORZ</t>
  </si>
  <si>
    <t>Core Scientific, Inc./tx</t>
  </si>
  <si>
    <t>REEMF</t>
  </si>
  <si>
    <t>RARE ELEMENT RESOURCES LTD</t>
  </si>
  <si>
    <t>Synchron</t>
  </si>
  <si>
    <t>MOWERY THEODORE W</t>
  </si>
  <si>
    <t>Patten Jarrod M</t>
  </si>
  <si>
    <t>FBNC</t>
  </si>
  <si>
    <t>FIRST BANCORP /NC/</t>
  </si>
  <si>
    <t>McLamb Carlie C Jr</t>
  </si>
  <si>
    <t>CDLX</t>
  </si>
  <si>
    <t>Cardlytics, Inc.</t>
  </si>
  <si>
    <t>SOSIN CLIFFORD</t>
  </si>
  <si>
    <t>Brandenberg Luke C</t>
  </si>
  <si>
    <t>Burroughs Seth</t>
  </si>
  <si>
    <t>Weiss Eric Stanton</t>
  </si>
  <si>
    <t>Farquharson Tyler</t>
  </si>
  <si>
    <t>ANIX</t>
  </si>
  <si>
    <t>Anixa Biosciences Inc</t>
  </si>
  <si>
    <t>Baskies Arnold M</t>
  </si>
  <si>
    <t>Bourbulas Mary Kay</t>
  </si>
  <si>
    <t>LaPointe Christian</t>
  </si>
  <si>
    <t>Barker Geoffrey T</t>
  </si>
  <si>
    <t>VFF</t>
  </si>
  <si>
    <t>Village Farms International, Inc.</t>
  </si>
  <si>
    <t>McLernon John R.</t>
  </si>
  <si>
    <t>Sullivan Adam Taylor</t>
  </si>
  <si>
    <t>Becker Todd A</t>
  </si>
  <si>
    <t>BUZBY DAVID S</t>
  </si>
  <si>
    <t>KUMAR AMIT</t>
  </si>
  <si>
    <t>Wright Robert D.</t>
  </si>
  <si>
    <t>MEC</t>
  </si>
  <si>
    <t>Mayville Engineering Company, Inc.</t>
  </si>
  <si>
    <t>Reddy Jagadeesh A</t>
  </si>
  <si>
    <t>D LOREN ROBERT W</t>
  </si>
  <si>
    <t>APPELROUTH STEWART</t>
  </si>
  <si>
    <t>MCCARTNEY JOHN</t>
  </si>
  <si>
    <t>Homenock Kim</t>
  </si>
  <si>
    <t>MINNIFIELD FRANKY</t>
  </si>
  <si>
    <t>ACNT</t>
  </si>
  <si>
    <t>ASCENT INDUSTRIES CO.</t>
  </si>
  <si>
    <t>Pan Anthony X</t>
  </si>
  <si>
    <t>Gartman Dennis H.</t>
  </si>
  <si>
    <t>AX</t>
  </si>
  <si>
    <t>Axos Financial, Inc.</t>
  </si>
  <si>
    <t>Wardell-Smith Sara</t>
  </si>
  <si>
    <t>AAP</t>
  </si>
  <si>
    <t>ADVANCE AUTO PARTS INC</t>
  </si>
  <si>
    <t>Windom Brent</t>
  </si>
  <si>
    <t>DKS</t>
  </si>
  <si>
    <t>DICK'S SPORTING GOODS, INC.</t>
  </si>
  <si>
    <t>William Colombo Trustee U/A DTD 10/05/2020 Edward W Stack Non-Grantor Trust</t>
  </si>
  <si>
    <t>Yowler Jennifer</t>
  </si>
  <si>
    <t>Diaz Deborah</t>
  </si>
  <si>
    <t>Pearson David Todd</t>
  </si>
  <si>
    <t>SWIM</t>
  </si>
  <si>
    <t>Latham Group, Inc.</t>
  </si>
  <si>
    <t>Gloe Oliver C.</t>
  </si>
  <si>
    <t>AMR</t>
  </si>
  <si>
    <t>Alpha Metallurgical Resources, Inc.</t>
  </si>
  <si>
    <t>MG Capital Management Ltd.</t>
  </si>
  <si>
    <t>Percy Rockdale LLC</t>
  </si>
  <si>
    <t>Gorzynski Michael</t>
  </si>
  <si>
    <t>CONTINENTAL GENERAL INSURANCE CO</t>
  </si>
  <si>
    <t>Continental Insurance Group, Ltd.</t>
  </si>
  <si>
    <t>Continental General Holdings LLC</t>
  </si>
  <si>
    <t>AKR</t>
  </si>
  <si>
    <t>ACADIA REALTY TRUST</t>
  </si>
  <si>
    <t>ZOBA C DAVID</t>
  </si>
  <si>
    <t>SONX</t>
  </si>
  <si>
    <t>Sonendo, Inc.</t>
  </si>
  <si>
    <t>Pudipeddi Vamsi Mohan Raj</t>
  </si>
  <si>
    <t>McConnell Michael J</t>
  </si>
  <si>
    <t>BRT</t>
  </si>
  <si>
    <t>BRT Apartments Corp.</t>
  </si>
  <si>
    <t>GOULD MATTHEW J</t>
  </si>
  <si>
    <t>GOULD INVESTORS L P</t>
  </si>
  <si>
    <t>IMRX</t>
  </si>
  <si>
    <t>Immuneering Corp</t>
  </si>
  <si>
    <t>BERMAN ANN E</t>
  </si>
  <si>
    <t>Feinberg Peter</t>
  </si>
  <si>
    <t>FTCI</t>
  </si>
  <si>
    <t>FTC Solar, Inc.</t>
  </si>
  <si>
    <t>Chatila Ahmad R</t>
  </si>
  <si>
    <t>NVCT</t>
  </si>
  <si>
    <t>Nuvectis Pharma, Inc.</t>
  </si>
  <si>
    <t>BENTSUR RON</t>
  </si>
  <si>
    <t>Lin Chih-Hsiang (Thompson)</t>
  </si>
  <si>
    <t>GOULD JEFFREY</t>
  </si>
  <si>
    <t>RMAX</t>
  </si>
  <si>
    <t>RE/MAX Holdings, Inc.</t>
  </si>
  <si>
    <t>ARWR</t>
  </si>
  <si>
    <t>ARROWHEAD PHARMACEUTICALS, INC.</t>
  </si>
  <si>
    <t>Lu Hongbo</t>
  </si>
  <si>
    <t>GH</t>
  </si>
  <si>
    <t>Guardant Health, Inc.</t>
  </si>
  <si>
    <t>Kalia Kumud</t>
  </si>
  <si>
    <t>Wrapp Emilie D.</t>
  </si>
  <si>
    <t>MIRM</t>
  </si>
  <si>
    <t>Mirum Pharmaceuticals, Inc.</t>
  </si>
  <si>
    <t>BJERKHOLT ERIC</t>
  </si>
  <si>
    <t>Bailo Carla Jean</t>
  </si>
  <si>
    <t>CBSTF</t>
  </si>
  <si>
    <t>Cannabist Co Holdings Inc.</t>
  </si>
  <si>
    <t>CLARKE JEFF</t>
  </si>
  <si>
    <t>SUBIN NEIL S</t>
  </si>
  <si>
    <t>OVID</t>
  </si>
  <si>
    <t>Ovid Therapeutics Inc.</t>
  </si>
  <si>
    <t>LEVIN JEREMY M</t>
  </si>
  <si>
    <t>ABR</t>
  </si>
  <si>
    <t>ARBOR REALTY TRUST INC</t>
  </si>
  <si>
    <t>Green William C</t>
  </si>
  <si>
    <t>Quint Digital Ltd</t>
  </si>
  <si>
    <t>Suchodolski Keith</t>
  </si>
  <si>
    <t>LIPO</t>
  </si>
  <si>
    <t>LIPELLA PHARMACEUTICALS INC.</t>
  </si>
  <si>
    <t>Kaufman Jonathan H</t>
  </si>
  <si>
    <t>HART DAVID JAMES</t>
  </si>
  <si>
    <t>Lin Che-Wei</t>
  </si>
  <si>
    <t>KNTK</t>
  </si>
  <si>
    <t>Kinetik Holdings Inc.</t>
  </si>
  <si>
    <t>Welch Jamie</t>
  </si>
  <si>
    <t>DLTR</t>
  </si>
  <si>
    <t>DOLLAR TREE, INC.</t>
  </si>
  <si>
    <t>HEINRICH DANIEL J</t>
  </si>
  <si>
    <t>Fouss Barbara J</t>
  </si>
  <si>
    <t>BILOTTA ANTHONY V JR</t>
  </si>
  <si>
    <t>TRDA</t>
  </si>
  <si>
    <t>Entrada Therapeutics, Inc.</t>
  </si>
  <si>
    <t>KIM PETER S</t>
  </si>
  <si>
    <t>DCTH</t>
  </si>
  <si>
    <t>DELCATH SYSTEMS, INC.</t>
  </si>
  <si>
    <t>Aharon Gil</t>
  </si>
  <si>
    <t>NOLAN JOSEPH R JR</t>
  </si>
  <si>
    <t>Wang Rose Hong</t>
  </si>
  <si>
    <t>CIO</t>
  </si>
  <si>
    <t>City Office REIT, Inc.</t>
  </si>
  <si>
    <t>Mazan Michael</t>
  </si>
  <si>
    <t>SALAMON STEVEN A J</t>
  </si>
  <si>
    <t>BHB</t>
  </si>
  <si>
    <t>BAR HARBOR BANKSHARES</t>
  </si>
  <si>
    <t>Simard Curtis C</t>
  </si>
  <si>
    <t>ASGI</t>
  </si>
  <si>
    <t>abrdn Global Infrastructure Income Fund</t>
  </si>
  <si>
    <t>Song Lianyue</t>
  </si>
  <si>
    <t>Corre Opportunities Qualified Master Fund, LP</t>
  </si>
  <si>
    <t>Corre Partners Management, LLC</t>
  </si>
  <si>
    <t>Corre Horizon II Fund, LP</t>
  </si>
  <si>
    <t>CORRE HORIZON FUND, LP</t>
  </si>
  <si>
    <t>ANDERSON J MICHAEL</t>
  </si>
  <si>
    <t>Nix Robert N.C. III</t>
  </si>
  <si>
    <t>NMAI</t>
  </si>
  <si>
    <t>Nuveen Multi-Asset Income Fund</t>
  </si>
  <si>
    <t>Zeskind Benjamin J.</t>
  </si>
  <si>
    <t>HGBL</t>
  </si>
  <si>
    <t>Heritage Global Inc.</t>
  </si>
  <si>
    <t>Dove Nicholas Kirk</t>
  </si>
  <si>
    <t>TRCK</t>
  </si>
  <si>
    <t>Track Group, Inc.</t>
  </si>
  <si>
    <t>Sehnaoui Karim</t>
  </si>
  <si>
    <t>Hall Brett Matthew</t>
  </si>
  <si>
    <t>HROW</t>
  </si>
  <si>
    <t>HARROW, INC.</t>
  </si>
  <si>
    <t>Opaleye Management Inc.</t>
  </si>
  <si>
    <t>CION</t>
  </si>
  <si>
    <t>CION Investment Corp</t>
  </si>
  <si>
    <t>BRESNER GREGG A.</t>
  </si>
  <si>
    <t>MALONE JOHN C</t>
  </si>
  <si>
    <t>FEIM</t>
  </si>
  <si>
    <t>FREQUENCY ELECTRONICS INC</t>
  </si>
  <si>
    <t>Brolin Jonathan</t>
  </si>
  <si>
    <t>EDENBROOK LONG ONLY VALUE FUND, LP</t>
  </si>
  <si>
    <t>Edenbrook Capital, LLC</t>
  </si>
  <si>
    <t>Neufeld Leah R</t>
  </si>
  <si>
    <t>PKTX</t>
  </si>
  <si>
    <t>ProtoKinetix, Inc.</t>
  </si>
  <si>
    <t>SMITH CLARENCE EDWARD</t>
  </si>
  <si>
    <t>Chong Ngai Hang Victor</t>
  </si>
  <si>
    <t>GOULD PAUL A</t>
  </si>
  <si>
    <t>DOVE ROSS</t>
  </si>
  <si>
    <t>BW</t>
  </si>
  <si>
    <t>Babcock &amp; Wilcox Enterprises, Inc.</t>
  </si>
  <si>
    <t>Young Kenneth M</t>
  </si>
  <si>
    <t>RMT</t>
  </si>
  <si>
    <t>ROYCE MICRO-CAP TRUST, INC.</t>
  </si>
  <si>
    <t>Gannon Francis D.</t>
  </si>
  <si>
    <t>LENZ</t>
  </si>
  <si>
    <t>LENZ Therapeutics, Inc.</t>
  </si>
  <si>
    <t>TGCB</t>
  </si>
  <si>
    <t>Tego Cyber, Inc.</t>
  </si>
  <si>
    <t>Mikkelsen Robert E</t>
  </si>
  <si>
    <t>RVT</t>
  </si>
  <si>
    <t>ROYCE VALUE TRUST, INC.</t>
  </si>
  <si>
    <t>Moeller Philip D</t>
  </si>
  <si>
    <t>NE</t>
  </si>
  <si>
    <t>Noble Corp plc</t>
  </si>
  <si>
    <t>Barker Richard B.</t>
  </si>
  <si>
    <t>CPEFX</t>
  </si>
  <si>
    <t>Cascade Private Capital Fund</t>
  </si>
  <si>
    <t>Williams Paul Jay</t>
  </si>
  <si>
    <t>CIA</t>
  </si>
  <si>
    <t>CITIZENS, INC.</t>
  </si>
  <si>
    <t>Shields Gerald</t>
  </si>
  <si>
    <t>MKTW</t>
  </si>
  <si>
    <t>MARKETWISE, INC.</t>
  </si>
  <si>
    <t>Mickels Erik</t>
  </si>
  <si>
    <t>CLARK CHRISTOPHER D</t>
  </si>
  <si>
    <t>LEGH</t>
  </si>
  <si>
    <t>Legacy Housing Corp</t>
  </si>
  <si>
    <t>Stouder Jeffrey Kyle</t>
  </si>
  <si>
    <t>HNRG</t>
  </si>
  <si>
    <t>HALLADOR ENERGY CO</t>
  </si>
  <si>
    <t>Wesley Charles Ray IV</t>
  </si>
  <si>
    <t>BRYAN NANCY</t>
  </si>
  <si>
    <t>DERM</t>
  </si>
  <si>
    <t>Journey Medical Corp</t>
  </si>
  <si>
    <t>Maraoui Claude</t>
  </si>
  <si>
    <t>GO</t>
  </si>
  <si>
    <t>Grocery Outlet Holding Corp.</t>
  </si>
  <si>
    <t>Ragatz Erik D.</t>
  </si>
  <si>
    <t>Smith Justin Adam</t>
  </si>
  <si>
    <t>OABI</t>
  </si>
  <si>
    <t>OmniAb, Inc.</t>
  </si>
  <si>
    <t>FOEHR MATTHEW W</t>
  </si>
  <si>
    <t>Brakewood Harold Eugene</t>
  </si>
  <si>
    <t>ALAB</t>
  </si>
  <si>
    <t>Astera Labs, Inc.</t>
  </si>
  <si>
    <t>LAZAR JACK R</t>
  </si>
  <si>
    <t>DSGN</t>
  </si>
  <si>
    <t>Design Therapeutics, Inc.</t>
  </si>
  <si>
    <t>Schmid John P.</t>
  </si>
  <si>
    <t>BAUM MARK L</t>
  </si>
  <si>
    <t>HURLSTON MICHAEL E.</t>
  </si>
  <si>
    <t>ALBA MANUEL</t>
  </si>
  <si>
    <t>Lederman Evan S.</t>
  </si>
  <si>
    <t>VRME</t>
  </si>
  <si>
    <t>VerifyMe, Inc.</t>
  </si>
  <si>
    <t>LAFFER ARTHUR B</t>
  </si>
  <si>
    <t>Warfield Patricia W</t>
  </si>
  <si>
    <t>SPRY</t>
  </si>
  <si>
    <t>ARS Pharmaceuticals, Inc.</t>
  </si>
  <si>
    <t>SNPS</t>
  </si>
  <si>
    <t>SYNOPSYS INC</t>
  </si>
  <si>
    <t>CASPER MARC N</t>
  </si>
  <si>
    <t>McCoy David M.</t>
  </si>
  <si>
    <t>RDDT</t>
  </si>
  <si>
    <t>Reddit, Inc.</t>
  </si>
  <si>
    <t>Sauerberg Robert A.</t>
  </si>
  <si>
    <t>Ramaswamy Sridhar</t>
  </si>
  <si>
    <t>Coll Francisco Javier</t>
  </si>
  <si>
    <t>UTG</t>
  </si>
  <si>
    <t>REAVES UTILITY INCOME FUND</t>
  </si>
  <si>
    <t>Legg JoEllen</t>
  </si>
  <si>
    <t>EDSA</t>
  </si>
  <si>
    <t>Edesa Biotech, Inc.</t>
  </si>
  <si>
    <t>Pardeep Nijhawan Medicine Professional Corp</t>
  </si>
  <si>
    <t>Nijhawan Pardeep</t>
  </si>
  <si>
    <t>Habiger David C</t>
  </si>
  <si>
    <t>CRK</t>
  </si>
  <si>
    <t>COMSTOCK RESOURCES INC</t>
  </si>
  <si>
    <t>Williston Drilling, L.P.</t>
  </si>
  <si>
    <t>Blue Star Exploration Corp</t>
  </si>
  <si>
    <t>Arkoma Drilling, L.P.</t>
  </si>
  <si>
    <t>Jones Jerral W.</t>
  </si>
  <si>
    <t>SMMT</t>
  </si>
  <si>
    <t>Summit Therapeutics Inc.</t>
  </si>
  <si>
    <t>Zanganeh Mahkam</t>
  </si>
  <si>
    <t>MORGAN JAMES KEITH</t>
  </si>
  <si>
    <t>Topper James N</t>
  </si>
  <si>
    <t>Wang Henry C</t>
  </si>
  <si>
    <t>BURKE EDMUND J</t>
  </si>
  <si>
    <t>Del Genes Celine</t>
  </si>
  <si>
    <t>SGMT</t>
  </si>
  <si>
    <t>Sagimet Biosciences Inc.</t>
  </si>
  <si>
    <t>Happel David</t>
  </si>
  <si>
    <t>LULU</t>
  </si>
  <si>
    <t>lululemon athletica inc.</t>
  </si>
  <si>
    <t>MORFITT MARTHA A M</t>
  </si>
  <si>
    <t>FTHY</t>
  </si>
  <si>
    <t>FIRST TRUST HIGH YIELD OPPORTUNITIES 2027 TERM FUND</t>
  </si>
  <si>
    <t>BOWEN JAMES A</t>
  </si>
  <si>
    <t>Dhingra Ankur</t>
  </si>
  <si>
    <t>NKTX</t>
  </si>
  <si>
    <t>Nkarta, Inc.</t>
  </si>
  <si>
    <t>George Simeon</t>
  </si>
  <si>
    <t>Lorentzen Kyle David</t>
  </si>
  <si>
    <t>Jensen Richard J.</t>
  </si>
  <si>
    <t>NEA</t>
  </si>
  <si>
    <t>Nuveen AMT-Free Quality Municipal Income Fund</t>
  </si>
  <si>
    <t>LAMB DAVID J</t>
  </si>
  <si>
    <t>Gatto Mark</t>
  </si>
  <si>
    <t>Haddadin Yezan Munther</t>
  </si>
  <si>
    <t>BMXI</t>
  </si>
  <si>
    <t>BROOKMOUNT EXPLORATIONS INC</t>
  </si>
  <si>
    <t>PITTMAN JEFFREY STEPHEN</t>
  </si>
  <si>
    <t>DUKEMAN VAN A</t>
  </si>
  <si>
    <t>CWEN</t>
  </si>
  <si>
    <t>Clearway Energy, Inc.</t>
  </si>
  <si>
    <t>TotalEnergies Holdings USA, Inc.</t>
  </si>
  <si>
    <t>TotalEnergies SE</t>
  </si>
  <si>
    <t>TotalEnergies Renewables USA, LLC</t>
  </si>
  <si>
    <t>TotalEnergies Delaware, Inc.</t>
  </si>
  <si>
    <t>TotalEnergies Gestion USA SARL</t>
  </si>
  <si>
    <t>Riggs Judson Teichert</t>
  </si>
  <si>
    <t>Sow Good Inc.</t>
  </si>
  <si>
    <t>Goldfarb Ira</t>
  </si>
  <si>
    <t>GIP III Zephyr Acquisition Partners L.P.</t>
  </si>
  <si>
    <t>Global Infrastructure GP III, L.P.</t>
  </si>
  <si>
    <t>GIP III Zephyr Midco Holdings, L.P.</t>
  </si>
  <si>
    <t>Clearway Energy Group LLC</t>
  </si>
  <si>
    <t>Global Infrastructure Investors III, LLC</t>
  </si>
  <si>
    <t>Zephyr Holdings GP, LLC</t>
  </si>
  <si>
    <t>Randolph Amy L</t>
  </si>
  <si>
    <t>Allbaugh Larry Eugene</t>
  </si>
  <si>
    <t>Ramos Kevin Francis</t>
  </si>
  <si>
    <t>SOAR</t>
  </si>
  <si>
    <t>Volato Group, Inc.</t>
  </si>
  <si>
    <t>Liotta Matthew</t>
  </si>
  <si>
    <t>Deary-Bell Shannon</t>
  </si>
  <si>
    <t>Berman Brad</t>
  </si>
  <si>
    <t>Goldfarb Claudia</t>
  </si>
  <si>
    <t>Fischer Benno</t>
  </si>
  <si>
    <t>GANX</t>
  </si>
  <si>
    <t>Gain Therapeutics, Inc.</t>
  </si>
  <si>
    <t>Riley Jeffrey Scott</t>
  </si>
  <si>
    <t>Evans Albert J.</t>
  </si>
  <si>
    <t>Shensky Edward</t>
  </si>
  <si>
    <t>BERMAN LYLE</t>
  </si>
  <si>
    <t>Powers John Joseph</t>
  </si>
  <si>
    <t>Jones Jeffrey David</t>
  </si>
  <si>
    <t>GTN</t>
  </si>
  <si>
    <t>GRAY TELEVISION INC</t>
  </si>
  <si>
    <t>HOWELL HILTON H JR</t>
  </si>
  <si>
    <t>Howell Robin Robinson</t>
  </si>
  <si>
    <t>Lucas Donna</t>
  </si>
  <si>
    <t>ED</t>
  </si>
  <si>
    <t>CONSOLIDATED EDISON INC</t>
  </si>
  <si>
    <t>HOGLUND ROBERT N</t>
  </si>
  <si>
    <t>MFON</t>
  </si>
  <si>
    <t>MOBIVITY HOLDINGS CORP.</t>
  </si>
  <si>
    <t>AKIN THOMAS B</t>
  </si>
  <si>
    <t>SPG</t>
  </si>
  <si>
    <t>SIMON PROPERTY GROUP INC /DE/</t>
  </si>
  <si>
    <t>SELIG STEFAN M</t>
  </si>
  <si>
    <t>RODKIN GARY M</t>
  </si>
  <si>
    <t>VCRDX</t>
  </si>
  <si>
    <t>Versus Capital Infrastructure Income Fund</t>
  </si>
  <si>
    <t>Versus Capital Advisors LLC</t>
  </si>
  <si>
    <t>TITN</t>
  </si>
  <si>
    <t>Titan Machinery Inc.</t>
  </si>
  <si>
    <t>Larsen Robert</t>
  </si>
  <si>
    <t>Davis Jeffrey A.</t>
  </si>
  <si>
    <t>GLASSCOCK LARRY C</t>
  </si>
  <si>
    <t>Aeppel Glyn</t>
  </si>
  <si>
    <t>ALDX</t>
  </si>
  <si>
    <t>Aldeyra Therapeutics, Inc.</t>
  </si>
  <si>
    <t>Hayley Kathryn</t>
  </si>
  <si>
    <t>HUBBARD ALLAN B</t>
  </si>
  <si>
    <t>CVV</t>
  </si>
  <si>
    <t>CVD EQUIPMENT CORP</t>
  </si>
  <si>
    <t>ADA Partners, L.P.</t>
  </si>
  <si>
    <t>AFRICK ANDREW</t>
  </si>
  <si>
    <t>STEWART MARTA R</t>
  </si>
  <si>
    <t>Smith Daniel C.</t>
  </si>
  <si>
    <t>LEIBOWITZ REUBEN S</t>
  </si>
  <si>
    <t>ALTI</t>
  </si>
  <si>
    <t>AlTi Global, Inc.</t>
  </si>
  <si>
    <t>FURLONG MARK F</t>
  </si>
  <si>
    <t>BOLD</t>
  </si>
  <si>
    <t>Boundless Bio, Inc.</t>
  </si>
  <si>
    <t>Al-Thani Jassim Abdulaziz</t>
  </si>
  <si>
    <t>ilWaddi Cayman Holdings</t>
  </si>
  <si>
    <t>XLO</t>
  </si>
  <si>
    <t>Xilio Therapeutics, Inc.</t>
  </si>
  <si>
    <t>BATRA</t>
  </si>
  <si>
    <t>Atlanta Braves Holdings, Inc.</t>
  </si>
  <si>
    <t>GAMCO INVESTORS, INC. ET AL</t>
  </si>
  <si>
    <t>Associated Capital Group, Inc.</t>
  </si>
  <si>
    <t>GABELLI MARIO J</t>
  </si>
  <si>
    <t>GGCP, INC.</t>
  </si>
  <si>
    <t>Roberts Eric W</t>
  </si>
  <si>
    <t>FLO</t>
  </si>
  <si>
    <t>FLOWERS FOODS INC</t>
  </si>
  <si>
    <t>Casey Edward J. Jr.</t>
  </si>
  <si>
    <t>Malik Fahd</t>
  </si>
  <si>
    <t>S</t>
  </si>
  <si>
    <t>SentinelOne, Inc.</t>
  </si>
  <si>
    <t>PEEK MARK S</t>
  </si>
  <si>
    <t>PGY</t>
  </si>
  <si>
    <t>Pagaya Technologies Ltd.</t>
  </si>
  <si>
    <t>Yulzari Yahav</t>
  </si>
  <si>
    <t>DK</t>
  </si>
  <si>
    <t>Delek US Holdings, Inc.</t>
  </si>
  <si>
    <t>Wright Robert G.</t>
  </si>
  <si>
    <t>SCOR</t>
  </si>
  <si>
    <t>COMSCORE, INC.</t>
  </si>
  <si>
    <t>McLaughlin Matthew F.</t>
  </si>
  <si>
    <t>180 DEGREE CAPITAL CORP. /NY/</t>
  </si>
  <si>
    <t>Krubiner Gal</t>
  </si>
  <si>
    <t>REPX</t>
  </si>
  <si>
    <t>Riley Exploration Permian, Inc.</t>
  </si>
  <si>
    <t>Balmon Investments Ltd.</t>
  </si>
  <si>
    <t>Libin Alvin Gerald</t>
  </si>
  <si>
    <t>NXMH</t>
  </si>
  <si>
    <t>Next Meats Holdings, Inc.</t>
  </si>
  <si>
    <t>White Knight Co., Ltd.</t>
  </si>
  <si>
    <t>SRZN</t>
  </si>
  <si>
    <t>Surrozen, Inc./DE</t>
  </si>
  <si>
    <t>Kutzkey Tim</t>
  </si>
  <si>
    <t>BUKS</t>
  </si>
  <si>
    <t>BUTLER NATIONAL CORP</t>
  </si>
  <si>
    <t>Daly Joseph Patrick</t>
  </si>
  <si>
    <t>DOMH</t>
  </si>
  <si>
    <t>Dominari Holdings Inc.</t>
  </si>
  <si>
    <t>Yu Soo</t>
  </si>
  <si>
    <t>Wool Kyle Michael</t>
  </si>
  <si>
    <t>ZUMZ</t>
  </si>
  <si>
    <t>Zumiez Inc</t>
  </si>
  <si>
    <t>ELLIS ADAM CHRISTOPHER</t>
  </si>
  <si>
    <t>BSET</t>
  </si>
  <si>
    <t>BASSETT FURNITURE INDUSTRIES INC</t>
  </si>
  <si>
    <t>MCDOWELL JOHN WALTER</t>
  </si>
  <si>
    <t>Ishizuka Koichi</t>
  </si>
  <si>
    <t>Zeevi Avi</t>
  </si>
  <si>
    <t>Hayes Anthony</t>
  </si>
  <si>
    <t>Pardo Avital</t>
  </si>
  <si>
    <t>JRI</t>
  </si>
  <si>
    <t>Nuveen Real Asset Income &amp; Growth Fund</t>
  </si>
  <si>
    <t>Jones Nathaniel T.</t>
  </si>
  <si>
    <t>DAS SANJIV</t>
  </si>
  <si>
    <t>NAD</t>
  </si>
  <si>
    <t>Nuveen Quality Municipal Income Fund</t>
  </si>
  <si>
    <t>Rosen Tami</t>
  </si>
  <si>
    <t>FLGC</t>
  </si>
  <si>
    <t>Flora Growth Corp.</t>
  </si>
  <si>
    <t>Starke Clifford</t>
  </si>
  <si>
    <t>LINDQUIST DANIEL J</t>
  </si>
  <si>
    <t>ANNX</t>
  </si>
  <si>
    <t>Annexon, Inc.</t>
  </si>
  <si>
    <t>Carson William H.</t>
  </si>
  <si>
    <t>SRG-PA</t>
  </si>
  <si>
    <t>Seritage Growth Properties</t>
  </si>
  <si>
    <t>Ursa Fund Partners LP</t>
  </si>
  <si>
    <t>Hahn Andrew</t>
  </si>
  <si>
    <t>Ursa Fund Management, LLC</t>
  </si>
  <si>
    <t>Douglas Russell Palmer</t>
  </si>
  <si>
    <t>GME</t>
  </si>
  <si>
    <t>GameStop Corp.</t>
  </si>
  <si>
    <t>Cheng Lawrence</t>
  </si>
  <si>
    <t>Campbell Douglas W. Jr.</t>
  </si>
  <si>
    <t>Western Asset Diversified Income Fund (WDI)</t>
  </si>
  <si>
    <t>SMTC</t>
  </si>
  <si>
    <t>SEMTECH CORP</t>
  </si>
  <si>
    <t>Lin Mark</t>
  </si>
  <si>
    <t>ANGO</t>
  </si>
  <si>
    <t>ANGIODYNAMICS INC</t>
  </si>
  <si>
    <t>Clemmer James C</t>
  </si>
  <si>
    <t>NXDT</t>
  </si>
  <si>
    <t>NEXPOINT DIVERSIFIED REAL ESTATE TRUST</t>
  </si>
  <si>
    <t>Goetz Kathleen</t>
  </si>
  <si>
    <t>TKO</t>
  </si>
  <si>
    <t>TKO Group Holdings, Inc.</t>
  </si>
  <si>
    <t>Emanuel Ariel</t>
  </si>
  <si>
    <t>Whitesell Patrick</t>
  </si>
  <si>
    <t>Endeavor Group Holdings, Inc.</t>
  </si>
  <si>
    <t>RYES</t>
  </si>
  <si>
    <t>Rise Gold Corp.</t>
  </si>
  <si>
    <t>Myrmikan Capital, LLC</t>
  </si>
  <si>
    <t>Oliver Daniel Jr</t>
  </si>
  <si>
    <t>Myrmikan Gold Fund, LLC</t>
  </si>
  <si>
    <t>DPG</t>
  </si>
  <si>
    <t>Duff &amp; Phelps Utility &amp; Infrastructure Fund Inc.</t>
  </si>
  <si>
    <t>Grumhaus David D Jr.</t>
  </si>
  <si>
    <t>Mullin Joseph E III</t>
  </si>
  <si>
    <t>HCI</t>
  </si>
  <si>
    <t>HCI Group, Inc.</t>
  </si>
  <si>
    <t>Patel Paresh</t>
  </si>
  <si>
    <t>Durban Egon</t>
  </si>
  <si>
    <t>Silver Lake West HoldCo, L.P.</t>
  </si>
  <si>
    <t>Silver Lake West VoteCo, L.L.C.</t>
  </si>
  <si>
    <t>Silver Lake West HoldCo II, L.P.</t>
  </si>
  <si>
    <t>ATLC</t>
  </si>
  <si>
    <t>Atlanticus Holdings Corp</t>
  </si>
  <si>
    <t>HANNA FRANK J III</t>
  </si>
  <si>
    <t>Titterton Lewis H jr</t>
  </si>
  <si>
    <t>LCGMF</t>
  </si>
  <si>
    <t>LION COPPER &amp; GOLD CORP.</t>
  </si>
  <si>
    <t>Alford Tony L</t>
  </si>
  <si>
    <t>Alford Christine</t>
  </si>
  <si>
    <t>LGVN</t>
  </si>
  <si>
    <t>Longeveron Inc.</t>
  </si>
  <si>
    <t>Hare Joshua</t>
  </si>
  <si>
    <t>Soffer Rock</t>
  </si>
  <si>
    <t>PSTL</t>
  </si>
  <si>
    <t>Postal Realty Trust, Inc.</t>
  </si>
  <si>
    <t>Spodek Andrew</t>
  </si>
  <si>
    <t>NEOG</t>
  </si>
  <si>
    <t>NEOGEN CORP</t>
  </si>
  <si>
    <t>ADENT JOHN EDWARD</t>
  </si>
  <si>
    <t>HOUSEY WILLIAM A JR</t>
  </si>
  <si>
    <t>DTF</t>
  </si>
  <si>
    <t>DTF TAX-FREE INCOME 2028 TERM FUND INC</t>
  </si>
  <si>
    <t>ATOS</t>
  </si>
  <si>
    <t>ATOSSA THERAPEUTICS, INC.</t>
  </si>
  <si>
    <t>Finn Jonathan</t>
  </si>
  <si>
    <t>Naemura David H.</t>
  </si>
  <si>
    <t>Stark Eugene S</t>
  </si>
  <si>
    <t>Hashad Mohamed Wa'el Ahmed</t>
  </si>
  <si>
    <t>JETMF</t>
  </si>
  <si>
    <t>Global Crossing Airlines Group Inc.</t>
  </si>
  <si>
    <t>Red Oak Partners, LLC</t>
  </si>
  <si>
    <t>PTN</t>
  </si>
  <si>
    <t>PALATIN TECHNOLOGIES INC</t>
  </si>
  <si>
    <t>DEVEER ROBERT K JR</t>
  </si>
  <si>
    <t>TAKIX</t>
  </si>
  <si>
    <t>Carlyle Tactical Private Credit Fund</t>
  </si>
  <si>
    <t>MCCABE JOAN Y</t>
  </si>
  <si>
    <t>ACRV</t>
  </si>
  <si>
    <t>Acrivon Therapeutics, Inc.</t>
  </si>
  <si>
    <t>BOREL JAMES C</t>
  </si>
  <si>
    <t>KITT</t>
  </si>
  <si>
    <t>Nauticus Robotics, Inc.</t>
  </si>
  <si>
    <t>FLORES WILLIAM</t>
  </si>
  <si>
    <t>SAIC</t>
  </si>
  <si>
    <t>Science Applications International Corp</t>
  </si>
  <si>
    <t>Townes-Whitley Toni</t>
  </si>
  <si>
    <t>DiFronzo Vincent P.</t>
  </si>
  <si>
    <t>Hageman Hilary</t>
  </si>
  <si>
    <t>PENDARVIS DAVID</t>
  </si>
  <si>
    <t>USAU</t>
  </si>
  <si>
    <t>U.S. GOLD CORP.</t>
  </si>
  <si>
    <t>NORMAN LUKE ANTHONY</t>
  </si>
  <si>
    <t>MRMP Managers LLC</t>
  </si>
  <si>
    <t>SHERWOOD NED L</t>
  </si>
  <si>
    <t>Ned L. Sherwood Revocable Trust</t>
  </si>
  <si>
    <t>PETV</t>
  </si>
  <si>
    <t>PetVivo Holdings, Inc.</t>
  </si>
  <si>
    <t>Lai John</t>
  </si>
  <si>
    <t>ULS</t>
  </si>
  <si>
    <t>UL Solutions Inc.</t>
  </si>
  <si>
    <t>Shannon James M</t>
  </si>
  <si>
    <t>Hecker Friedrich</t>
  </si>
  <si>
    <t>Coyne Frank J</t>
  </si>
  <si>
    <t>GYRO</t>
  </si>
  <si>
    <t>Gyrodyne, LLC</t>
  </si>
  <si>
    <t>TOWERVIEW LLC</t>
  </si>
  <si>
    <t>GOTTSCHALK MARLA C</t>
  </si>
  <si>
    <t>THAMAN MICHAEL H</t>
  </si>
  <si>
    <t>Lambert Lisa Marie</t>
  </si>
  <si>
    <t>Torstad Elizabeth</t>
  </si>
  <si>
    <t>WILLIAMS GEORGE A</t>
  </si>
  <si>
    <t>Zhou Weifang</t>
  </si>
  <si>
    <t>Genovesi John A</t>
  </si>
  <si>
    <t>KENNEDY KEVIN</t>
  </si>
  <si>
    <t>SUSMAN SALLY</t>
  </si>
  <si>
    <t>IZEA</t>
  </si>
  <si>
    <t>IZEA Worldwide, Inc.</t>
  </si>
  <si>
    <t>GP Investments, Ltd.</t>
  </si>
  <si>
    <t>GP Cash Management, Ltd.</t>
  </si>
  <si>
    <t>Scanlon Jennifer F.</t>
  </si>
  <si>
    <t>EAF</t>
  </si>
  <si>
    <t>GRAFTECH INTERNATIONAL LTD</t>
  </si>
  <si>
    <t>Colonial House Capital Ltd</t>
  </si>
  <si>
    <t>Brass Steven A</t>
  </si>
  <si>
    <t>NXPL</t>
  </si>
  <si>
    <t>NextPlat Corp</t>
  </si>
  <si>
    <t>Miller John Edward</t>
  </si>
  <si>
    <t>PEPPING KAREN K</t>
  </si>
  <si>
    <t>Chapin Linda S</t>
  </si>
  <si>
    <t>DOLLIVE JAMES P</t>
  </si>
  <si>
    <t>McLaughlin Jacqueline K</t>
  </si>
  <si>
    <t>Schjotz Gitte</t>
  </si>
  <si>
    <t>LOVE</t>
  </si>
  <si>
    <t>Lovesac Co</t>
  </si>
  <si>
    <t>HEYER ANDREW R</t>
  </si>
  <si>
    <t>Robinson Ryan D</t>
  </si>
  <si>
    <t>Hancock Lynn H</t>
  </si>
  <si>
    <t>Uggetti Alberto</t>
  </si>
  <si>
    <t>SUN</t>
  </si>
  <si>
    <t>Sunoco LP</t>
  </si>
  <si>
    <t>Skidmore David K</t>
  </si>
  <si>
    <t>BCLI</t>
  </si>
  <si>
    <t>BRAINSTORM CELL THERAPEUTICS INC.</t>
  </si>
  <si>
    <t>Lebovits Chaim</t>
  </si>
  <si>
    <t>Ribar Brandon</t>
  </si>
  <si>
    <t>BEEP</t>
  </si>
  <si>
    <t>Mobile Infrastructure Corp</t>
  </si>
  <si>
    <t>Chavez Manuel III</t>
  </si>
  <si>
    <t>PLANTE PAUL J</t>
  </si>
  <si>
    <t>Jones Douglas Edward</t>
  </si>
  <si>
    <t>FAST</t>
  </si>
  <si>
    <t>FASTENAL CO</t>
  </si>
  <si>
    <t>Johnson Daniel L.</t>
  </si>
  <si>
    <t>Gibney Anthony S</t>
  </si>
  <si>
    <t>FNLC</t>
  </si>
  <si>
    <t>First Bancorp, Inc /ME/</t>
  </si>
  <si>
    <t>Swan Kimberly</t>
  </si>
  <si>
    <t>FINS</t>
  </si>
  <si>
    <t>Angel Oak Financial Strategies Income Term Trust</t>
  </si>
  <si>
    <t>Palsson Johannes</t>
  </si>
  <si>
    <t>Goodson Alan R</t>
  </si>
  <si>
    <t>Clark Reanae</t>
  </si>
  <si>
    <t>REFLX</t>
  </si>
  <si>
    <t>PIMCO Flexible Real Estate Income Fund</t>
  </si>
  <si>
    <t>GANNAWAY RUSSELL D</t>
  </si>
  <si>
    <t>Sarachek Russell M</t>
  </si>
  <si>
    <t>INMB</t>
  </si>
  <si>
    <t>Inmune Bio, Inc.</t>
  </si>
  <si>
    <t>Lowdell Mark William</t>
  </si>
  <si>
    <t>Siegner Keith R.</t>
  </si>
  <si>
    <t>Moss David J</t>
  </si>
  <si>
    <t>Caldwell Christopher A</t>
  </si>
  <si>
    <t>VIVK</t>
  </si>
  <si>
    <t>Vivakor, Inc.</t>
  </si>
  <si>
    <t>Ballengee James H.</t>
  </si>
  <si>
    <t>Juda Scott</t>
  </si>
  <si>
    <t>Tesi Raymond Joseph</t>
  </si>
  <si>
    <t>O'Neill Andrew J</t>
  </si>
  <si>
    <t>LIND</t>
  </si>
  <si>
    <t>LINDBLAD EXPEDITIONS HOLDINGS, INC.</t>
  </si>
  <si>
    <t>SCHULTZ ALEX P</t>
  </si>
  <si>
    <t>XELA</t>
  </si>
  <si>
    <t>Exela Technologies, Inc.</t>
  </si>
  <si>
    <t>CHADHA PAR</t>
  </si>
  <si>
    <t>CTRI</t>
  </si>
  <si>
    <t>Centuri Holdings, Inc.</t>
  </si>
  <si>
    <t>Izenstark Gregory A.</t>
  </si>
  <si>
    <t>ENBP</t>
  </si>
  <si>
    <t>ENB Financial Corp</t>
  </si>
  <si>
    <t>Zimmerman Roger L</t>
  </si>
  <si>
    <t>ZURA</t>
  </si>
  <si>
    <t>Zura Bio Ltd</t>
  </si>
  <si>
    <t>Nistala Kiran</t>
  </si>
  <si>
    <t>KRRO</t>
  </si>
  <si>
    <t>Korro Bio, Inc.</t>
  </si>
  <si>
    <t>Mathers Edward T</t>
  </si>
  <si>
    <t>VUZI</t>
  </si>
  <si>
    <t>Vuzix Corp</t>
  </si>
  <si>
    <t>Harned Timothy Heydenreich</t>
  </si>
  <si>
    <t>BHVN</t>
  </si>
  <si>
    <t>Biohaven Ltd.</t>
  </si>
  <si>
    <t>CHILDS JOHN W</t>
  </si>
  <si>
    <t>Krummel Christopher A</t>
  </si>
  <si>
    <t>INTZ</t>
  </si>
  <si>
    <t>INTRUSION INC</t>
  </si>
  <si>
    <t>PINSON KIMBERLY</t>
  </si>
  <si>
    <t>NEA 17 GP, LLC</t>
  </si>
  <si>
    <t>New Enterprise Associates 17, L.P.</t>
  </si>
  <si>
    <t>NEA Partners 17, L.P.</t>
  </si>
  <si>
    <t>Florence Anthony A. Jr.</t>
  </si>
  <si>
    <t>Makhzoumi Mohamad</t>
  </si>
  <si>
    <t>Munshi Amit</t>
  </si>
  <si>
    <t>GCTK</t>
  </si>
  <si>
    <t>GlucoTrack, Inc.</t>
  </si>
  <si>
    <t>SYCOFF DREW</t>
  </si>
  <si>
    <t>Patton Charles R.</t>
  </si>
  <si>
    <t>Chang Carmen</t>
  </si>
  <si>
    <t>Dill Julie</t>
  </si>
  <si>
    <t>Fehrman William</t>
  </si>
  <si>
    <t>Haller Karen S</t>
  </si>
  <si>
    <t>Howell Michael</t>
  </si>
  <si>
    <t>Bailey Gregory</t>
  </si>
  <si>
    <t>SANDELL SCOTT D</t>
  </si>
  <si>
    <t>MXF</t>
  </si>
  <si>
    <t>MEXICO FUND INC</t>
  </si>
  <si>
    <t>Vaughan Richard B.</t>
  </si>
  <si>
    <t>Wilcock Jason S.</t>
  </si>
  <si>
    <t>Walker Paul Edward</t>
  </si>
  <si>
    <t>IBTA</t>
  </si>
  <si>
    <t>Ibotta, Inc.</t>
  </si>
  <si>
    <t>Clark Jermoluk Founders Fund I LLC</t>
  </si>
  <si>
    <t>CLARK JAMES H</t>
  </si>
  <si>
    <t>Atlas Venture Opportunity Fund II, L.P.</t>
  </si>
  <si>
    <t>Atlas Venture Associates Opportunity II, LLC</t>
  </si>
  <si>
    <t>Atlas Venture Associates Opportunity II, LP</t>
  </si>
  <si>
    <t>Coric Vlad</t>
  </si>
  <si>
    <t>Scott Anthony</t>
  </si>
  <si>
    <t>Sidhu Someit</t>
  </si>
  <si>
    <t>BASKETT FOREST</t>
  </si>
  <si>
    <t>Yang Rick</t>
  </si>
  <si>
    <t>MARIUCCI ANNE L</t>
  </si>
  <si>
    <t>NTIC</t>
  </si>
  <si>
    <t>NORTHERN TECHNOLOGIES INTERNATIONAL CORP</t>
  </si>
  <si>
    <t>Kemp Sarah E.</t>
  </si>
  <si>
    <t>TBLD</t>
  </si>
  <si>
    <t>Thornburg Income Builder Opportunities Trust</t>
  </si>
  <si>
    <t>WIXTED BRIAN W.</t>
  </si>
  <si>
    <t>Prisby Michael P</t>
  </si>
  <si>
    <t>RF</t>
  </si>
  <si>
    <t>REGIONS FINANCIAL CORP</t>
  </si>
  <si>
    <t>RHODES WILLIAM C III</t>
  </si>
  <si>
    <t>NCPL</t>
  </si>
  <si>
    <t>Netcapital Inc.</t>
  </si>
  <si>
    <t>Geary Steven F</t>
  </si>
  <si>
    <t>GL</t>
  </si>
  <si>
    <t>GLOBE LIFE INC.</t>
  </si>
  <si>
    <t>Johnson Steven Paul</t>
  </si>
  <si>
    <t>CFFI</t>
  </si>
  <si>
    <t>C &amp; F FINANCIAL CORP</t>
  </si>
  <si>
    <t>Long Jason E</t>
  </si>
  <si>
    <t>Rodriguez David A</t>
  </si>
  <si>
    <t>BRANNEN JAMES</t>
  </si>
  <si>
    <t>FOR</t>
  </si>
  <si>
    <t>Forestar Group Inc.</t>
  </si>
  <si>
    <t>Oxley Anthony W</t>
  </si>
  <si>
    <t>Brockett Charles C.</t>
  </si>
  <si>
    <t>ACDC</t>
  </si>
  <si>
    <t>ProFrac Holding Corp.</t>
  </si>
  <si>
    <t>Farris &amp; Jo Ann Wilks 2022 Family Trust</t>
  </si>
  <si>
    <t>Wilks Jo Ann</t>
  </si>
  <si>
    <t>Wilks Farris</t>
  </si>
  <si>
    <t>MSCI</t>
  </si>
  <si>
    <t>MSCI Inc.</t>
  </si>
  <si>
    <t>Fernandez Henry A</t>
  </si>
  <si>
    <t>THRC Management, LLC</t>
  </si>
  <si>
    <t>Wilks Dan H.</t>
  </si>
  <si>
    <t>THRC Holdings, LP</t>
  </si>
  <si>
    <t>BSVN</t>
  </si>
  <si>
    <t>Bank7 Corp.</t>
  </si>
  <si>
    <t>Gray Edward Patrick</t>
  </si>
  <si>
    <t>TROTTER JOHNNY</t>
  </si>
  <si>
    <t>Vazzano Joseph Walter</t>
  </si>
  <si>
    <t>WOLFF JARED M</t>
  </si>
  <si>
    <t>Sanvidge Kevin M.</t>
  </si>
  <si>
    <t>HOUSTON LINDA M</t>
  </si>
  <si>
    <t>HXL</t>
  </si>
  <si>
    <t>HEXCEL CORP /DE/</t>
  </si>
  <si>
    <t>CAMPBELL JEFFREY C</t>
  </si>
  <si>
    <t>AYI</t>
  </si>
  <si>
    <t>ACUITY BRANDS INC</t>
  </si>
  <si>
    <t>Leibman Maya</t>
  </si>
  <si>
    <t>BLINN MARK A</t>
  </si>
  <si>
    <t>Pettit CD Baer</t>
  </si>
  <si>
    <t>O'Malley Brendan M.</t>
  </si>
  <si>
    <t>ROBINSON PAUL C</t>
  </si>
  <si>
    <t>EGNOTOVICH CYNTHIA M</t>
  </si>
  <si>
    <t>ROBERTS JOHN N</t>
  </si>
  <si>
    <t>GERDIN MICHAEL J</t>
  </si>
  <si>
    <t>Director,Officer,TenPercentOwner,Other</t>
  </si>
  <si>
    <t>AUBN</t>
  </si>
  <si>
    <t>AUBURN NATIONAL BANCORPORATION, INC</t>
  </si>
  <si>
    <t>Hedges David A</t>
  </si>
  <si>
    <t>Sullivan Michael John</t>
  </si>
  <si>
    <t>UHT</t>
  </si>
  <si>
    <t>UNIVERSAL HEALTH REALTY INCOME TRUST</t>
  </si>
  <si>
    <t>MILLER ALAN B</t>
  </si>
  <si>
    <t>Charles Faith L.</t>
  </si>
  <si>
    <t>WJS Investments Ltd</t>
  </si>
  <si>
    <t>ZONE</t>
  </si>
  <si>
    <t>CleanCore Solutions, Inc.</t>
  </si>
  <si>
    <t>Adams Clayton</t>
  </si>
  <si>
    <t>Eberly Paul E.</t>
  </si>
  <si>
    <t>Neiss Chad E</t>
  </si>
  <si>
    <t>MCBS</t>
  </si>
  <si>
    <t>MetroCity Bankshares, Inc.</t>
  </si>
  <si>
    <t>Shim Sam Sang-Koo</t>
  </si>
  <si>
    <t>Stanage Nick L</t>
  </si>
  <si>
    <t>LOAR</t>
  </si>
  <si>
    <t>Loar Holdings Inc.</t>
  </si>
  <si>
    <t>CROW M CHAD</t>
  </si>
  <si>
    <t>ETST</t>
  </si>
  <si>
    <t>Earth Science Tech, Inc.</t>
  </si>
  <si>
    <t>Saumat Giorgio R.</t>
  </si>
  <si>
    <t>ATOM</t>
  </si>
  <si>
    <t>Atomera Inc</t>
  </si>
  <si>
    <t>Ramnath Suja</t>
  </si>
  <si>
    <t>Rinaldi Salvatore J</t>
  </si>
  <si>
    <t>ATNI</t>
  </si>
  <si>
    <t>ATN International, Inc.</t>
  </si>
  <si>
    <t>PRIOR MICHAEL T</t>
  </si>
  <si>
    <t>CINF</t>
  </si>
  <si>
    <t>CINCINNATI FINANCIAL CORP</t>
  </si>
  <si>
    <t>Osborn David P</t>
  </si>
  <si>
    <t>McGetrick Margaret A</t>
  </si>
  <si>
    <t>SHEVICK STEVEN K</t>
  </si>
  <si>
    <t>JMSB</t>
  </si>
  <si>
    <t>John Marshall Bancorp, Inc.</t>
  </si>
  <si>
    <t>Kinney Jonathan Craig</t>
  </si>
  <si>
    <t>CHDN</t>
  </si>
  <si>
    <t>Churchill Downs Inc</t>
  </si>
  <si>
    <t>VARGA PAUL C</t>
  </si>
  <si>
    <t>EGBN</t>
  </si>
  <si>
    <t>EAGLE BANCORP INC</t>
  </si>
  <si>
    <t>Newell Eric R</t>
  </si>
  <si>
    <t>HACHEY GUY C</t>
  </si>
  <si>
    <t>Danmola Taiwo K.</t>
  </si>
  <si>
    <t>Debbink Dirk J</t>
  </si>
  <si>
    <t>LE DUY LOAN T</t>
  </si>
  <si>
    <t>Lepard Lawrence Ward</t>
  </si>
  <si>
    <t>Farnsworth David F</t>
  </si>
  <si>
    <t>PCSZX</t>
  </si>
  <si>
    <t>AMG Pantheon Credit Solutions Fund</t>
  </si>
  <si>
    <t>Rakowski Eric</t>
  </si>
  <si>
    <t>RODRIGUEZ RAMON A</t>
  </si>
  <si>
    <t>Sisson George R III</t>
  </si>
  <si>
    <t>BFST</t>
  </si>
  <si>
    <t>Business First Bancshares, Inc.</t>
  </si>
  <si>
    <t>Day Rick D.</t>
  </si>
  <si>
    <t>Guillaume Stephen J</t>
  </si>
  <si>
    <t>Long Path Smaller Companies Fund, LP</t>
  </si>
  <si>
    <t>Risch Therace</t>
  </si>
  <si>
    <t>Eby Patricia</t>
  </si>
  <si>
    <t>Long Path Fund GP, LLC</t>
  </si>
  <si>
    <t>Long Path Partners LP</t>
  </si>
  <si>
    <t>RIEL SUSAN G</t>
  </si>
  <si>
    <t>Ansari Mohammad Jawad</t>
  </si>
  <si>
    <t>Nelson Brian Paul</t>
  </si>
  <si>
    <t>Brennan William Thomas</t>
  </si>
  <si>
    <t>Long Path Holdings LLC</t>
  </si>
  <si>
    <t>CNMD</t>
  </si>
  <si>
    <t>CONMED Corp</t>
  </si>
  <si>
    <t>Beyer Pat</t>
  </si>
  <si>
    <t>CWBC</t>
  </si>
  <si>
    <t>Community West Bancshares</t>
  </si>
  <si>
    <t>BARTLEIN ROBERT</t>
  </si>
  <si>
    <t>Saltzman Paul</t>
  </si>
  <si>
    <t>Thanisch Gordon Scott</t>
  </si>
  <si>
    <t>HTZ</t>
  </si>
  <si>
    <t>HERTZ GLOBAL HOLDINGS, INC</t>
  </si>
  <si>
    <t>West W Gilbert</t>
  </si>
  <si>
    <t>STRA</t>
  </si>
  <si>
    <t>Strategic Education, Inc.</t>
  </si>
  <si>
    <t>DINH VIET D</t>
  </si>
  <si>
    <t>CCFN</t>
  </si>
  <si>
    <t>MUNCY COLUMBIA FINANCIAL Corp</t>
  </si>
  <si>
    <t>Page Paul K</t>
  </si>
  <si>
    <t>FRAF</t>
  </si>
  <si>
    <t>FRANKLIN FINANCIAL SERVICES CORP /PA/</t>
  </si>
  <si>
    <t>Rzomp Kimberly</t>
  </si>
  <si>
    <t>Gentile Tom</t>
  </si>
  <si>
    <t>JENNINGS ALLAN E JR</t>
  </si>
  <si>
    <t>Connolly Mark Leo</t>
  </si>
  <si>
    <t>Parker Herbert K</t>
  </si>
  <si>
    <t>GEHC</t>
  </si>
  <si>
    <t>GE HealthCare Technologies Inc.</t>
  </si>
  <si>
    <t>Jimenez Frank R</t>
  </si>
  <si>
    <t>Terwoerds Lynn</t>
  </si>
  <si>
    <t>Herman Thomas E</t>
  </si>
  <si>
    <t>DAL</t>
  </si>
  <si>
    <t>DELTA AIR LINES, INC.</t>
  </si>
  <si>
    <t>Chiang Willie CW</t>
  </si>
  <si>
    <t>HOGAN MARK D</t>
  </si>
  <si>
    <t>Benke Robert</t>
  </si>
  <si>
    <t>Chapman Peter Robert</t>
  </si>
  <si>
    <t>TBPH</t>
  </si>
  <si>
    <t>Theravance Biopharma, Inc.</t>
  </si>
  <si>
    <t>Samaha Eli</t>
  </si>
  <si>
    <t>GONCALVES LOURENCO</t>
  </si>
  <si>
    <t>Johnson Kathleen E</t>
  </si>
  <si>
    <t>Garcia David Roque</t>
  </si>
  <si>
    <t>FXNC</t>
  </si>
  <si>
    <t>FIRST NATIONAL CORP /VA/</t>
  </si>
  <si>
    <t>AIKENS JASON C</t>
  </si>
  <si>
    <t>WILKINS III JAMES R</t>
  </si>
  <si>
    <t>Yang Mandy</t>
  </si>
  <si>
    <t>NFBK</t>
  </si>
  <si>
    <t>Northfield Bancorp, Inc.</t>
  </si>
  <si>
    <t>Harrison Timothy C</t>
  </si>
  <si>
    <t>Smith Quentin P. Jr.</t>
  </si>
  <si>
    <t>HARVARD SCOTT C</t>
  </si>
  <si>
    <t>ST</t>
  </si>
  <si>
    <t>Sensata Technologies Holding plc</t>
  </si>
  <si>
    <t>Mirshekari Ali John</t>
  </si>
  <si>
    <t>RYI</t>
  </si>
  <si>
    <t>Ryerson Holding Corp</t>
  </si>
  <si>
    <t>Burbach Michael</t>
  </si>
  <si>
    <t>Torchio Louis J</t>
  </si>
  <si>
    <t>CVS</t>
  </si>
  <si>
    <t>CVS HEALTH Corp</t>
  </si>
  <si>
    <t>LUDWIG EDWARD J</t>
  </si>
  <si>
    <t>Mahoney Michael F</t>
  </si>
  <si>
    <t>SWKS</t>
  </si>
  <si>
    <t>SKYWORKS SOLUTIONS, INC.</t>
  </si>
  <si>
    <t>GRIFFIN LIAM</t>
  </si>
  <si>
    <t>RRC</t>
  </si>
  <si>
    <t>RANGE RESOURCES CORP</t>
  </si>
  <si>
    <t>Griffie Charles G.</t>
  </si>
  <si>
    <t>Cohenour Jason</t>
  </si>
  <si>
    <t>LEG</t>
  </si>
  <si>
    <t>LEGGETT &amp; PLATT INC</t>
  </si>
  <si>
    <t>KLEIBOEKER RYAN MICHAEL</t>
  </si>
  <si>
    <t>SAIA</t>
  </si>
  <si>
    <t>SAIA INC</t>
  </si>
  <si>
    <t>GAINOR JOHN P JR</t>
  </si>
  <si>
    <t>Wills Bessie Ross</t>
  </si>
  <si>
    <t>LOGI</t>
  </si>
  <si>
    <t>LOGITECH INTERNATIONAL S.A.</t>
  </si>
  <si>
    <t>BOYNTON CHARLES D</t>
  </si>
  <si>
    <t>Holloman James Phillip</t>
  </si>
  <si>
    <t>ECL</t>
  </si>
  <si>
    <t>ECOLAB INC.</t>
  </si>
  <si>
    <t>Duffey Gregory A</t>
  </si>
  <si>
    <t>COX JOHN D</t>
  </si>
  <si>
    <t>Kulmaczewski Leo</t>
  </si>
  <si>
    <t>AIN</t>
  </si>
  <si>
    <t>ALBANY INTERNATIONAL CORP /DE/</t>
  </si>
  <si>
    <t>Kleveland Gunnar</t>
  </si>
  <si>
    <t>KMPR</t>
  </si>
  <si>
    <t>KEMPER Corp</t>
  </si>
  <si>
    <t>Paracchini Alberto J</t>
  </si>
  <si>
    <t>EHC</t>
  </si>
  <si>
    <t>Encompass Health Corp</t>
  </si>
  <si>
    <t>CARMICHAEL GREG D</t>
  </si>
  <si>
    <t>Jewell Jeffrey A</t>
  </si>
  <si>
    <t>HUBB</t>
  </si>
  <si>
    <t>HUBBELL INC</t>
  </si>
  <si>
    <t>Keating Neal J</t>
  </si>
  <si>
    <t>Denny Michael B.</t>
  </si>
  <si>
    <t>RUMSEY JENNIFER</t>
  </si>
  <si>
    <t>Dial Debra L.</t>
  </si>
  <si>
    <t>Pertz Douglas A</t>
  </si>
  <si>
    <t>WRAY PETER H</t>
  </si>
  <si>
    <t>SABR</t>
  </si>
  <si>
    <t>Sabre Corp</t>
  </si>
  <si>
    <t>Randolfi Michael O</t>
  </si>
  <si>
    <t>McEntee James J III</t>
  </si>
  <si>
    <t>Suever Catherine A</t>
  </si>
  <si>
    <t>Starr Robert D.</t>
  </si>
  <si>
    <t>Mulligan Donal L</t>
  </si>
  <si>
    <t>WITHERS DEAN W</t>
  </si>
  <si>
    <t>SOFI</t>
  </si>
  <si>
    <t>SoFi Technologies, Inc.</t>
  </si>
  <si>
    <t>Noto Anthony</t>
  </si>
  <si>
    <t>Corvex Management LP</t>
  </si>
  <si>
    <t>Meister Keith A.</t>
  </si>
  <si>
    <t>Lusk Kirk</t>
  </si>
  <si>
    <t>NVRI</t>
  </si>
  <si>
    <t>ENVIRI Corp</t>
  </si>
  <si>
    <t>GRASBERGER F NICHOLAS  III</t>
  </si>
  <si>
    <t>CRVS</t>
  </si>
  <si>
    <t>Corvus Pharmaceuticals, Inc.</t>
  </si>
  <si>
    <t>MILLER RICHARD A MD</t>
  </si>
  <si>
    <t>BECKER W MARSTON</t>
  </si>
  <si>
    <t>Aronson Martha Goldberg</t>
  </si>
  <si>
    <t>LEVI</t>
  </si>
  <si>
    <t>LEVI STRAUSS &amp; CO</t>
  </si>
  <si>
    <t>McCormick Christopher J</t>
  </si>
  <si>
    <t>EW</t>
  </si>
  <si>
    <t>Edwards Lifesciences Corp</t>
  </si>
  <si>
    <t>Zovighian Bernard J</t>
  </si>
  <si>
    <t>Lanigan Mark W.</t>
  </si>
  <si>
    <t>AVNW</t>
  </si>
  <si>
    <t>AVIAT NETWORKS, INC.</t>
  </si>
  <si>
    <t>SMITH PETE A</t>
  </si>
  <si>
    <t>KLIC</t>
  </si>
  <si>
    <t>KULICKE &amp; SOFFA INDUSTRIES INC</t>
  </si>
  <si>
    <t>Kong Peter T M</t>
  </si>
  <si>
    <t>Garateix Ernie J</t>
  </si>
  <si>
    <t>Jones William Benton</t>
  </si>
  <si>
    <t>Blade Mark Jason Sr</t>
  </si>
  <si>
    <t>PENN</t>
  </si>
  <si>
    <t>PENN Entertainment, Inc.</t>
  </si>
  <si>
    <t>HANDLER DAVID A</t>
  </si>
  <si>
    <t>Lamb William H</t>
  </si>
  <si>
    <t>CZWI</t>
  </si>
  <si>
    <t>Citizens Community Bancorp Inc.</t>
  </si>
  <si>
    <t>Olson Timothy L</t>
  </si>
  <si>
    <t>Hendrix Felicia</t>
  </si>
  <si>
    <t>MAC</t>
  </si>
  <si>
    <t>MACERICH CO</t>
  </si>
  <si>
    <t>Hsieh Jackson</t>
  </si>
  <si>
    <t>TRUP</t>
  </si>
  <si>
    <t>TRUPANION, INC.</t>
  </si>
  <si>
    <t>RAWLINGS DARRYL</t>
  </si>
  <si>
    <t>Friedlis Zachary Maxwell</t>
  </si>
  <si>
    <t>UUUU</t>
  </si>
  <si>
    <t>ENERGY FUELS INC</t>
  </si>
  <si>
    <t>Kirkwood Robert W.</t>
  </si>
  <si>
    <t>STEW</t>
  </si>
  <si>
    <t>SRH Total Return Fund, Inc.</t>
  </si>
  <si>
    <t>Moore Thomas Jack</t>
  </si>
  <si>
    <t>Arnold Jeffrey Thomas</t>
  </si>
  <si>
    <t>Chalmers Mark</t>
  </si>
  <si>
    <t>SRI</t>
  </si>
  <si>
    <t>STONERIDGE INC</t>
  </si>
  <si>
    <t>Zizelman James</t>
  </si>
  <si>
    <t>MDU</t>
  </si>
  <si>
    <t>MDU RESOURCES GROUP INC</t>
  </si>
  <si>
    <t>Johnson Rob L.</t>
  </si>
  <si>
    <t>MASS</t>
  </si>
  <si>
    <t>908 Devices Inc.</t>
  </si>
  <si>
    <t>Knopp Kevin J.</t>
  </si>
  <si>
    <t>KOZLOV HERSH</t>
  </si>
  <si>
    <t>RHP</t>
  </si>
  <si>
    <t>Ryman Hospitality Properties, Inc.</t>
  </si>
  <si>
    <t>REED COLIN V</t>
  </si>
  <si>
    <t>SHEN</t>
  </si>
  <si>
    <t>SHENANDOAH TELECOMMUNICATIONS CO/VA/</t>
  </si>
  <si>
    <t>FRENCH CHRISTOPHER E</t>
  </si>
  <si>
    <t>CTOS</t>
  </si>
  <si>
    <t>Custom Truck One Source, Inc.</t>
  </si>
  <si>
    <t>Eperjesy Christopher J</t>
  </si>
  <si>
    <t>Eshleman Benjamin III</t>
  </si>
  <si>
    <t>BENHAM DOUGLAS N</t>
  </si>
  <si>
    <t>ELYS</t>
  </si>
  <si>
    <t>Elys BMG Group, Inc.</t>
  </si>
  <si>
    <t>Gold Street Capital Corp.</t>
  </si>
  <si>
    <t>BARRETT RAYMOND TODD</t>
  </si>
  <si>
    <t>Heinberg Marshall</t>
  </si>
  <si>
    <t>Healey Doug J</t>
  </si>
  <si>
    <t>Fitzsimmons Tracy</t>
  </si>
  <si>
    <t>SHUMWAY LOGAN</t>
  </si>
  <si>
    <t>McKay Edward H</t>
  </si>
  <si>
    <t>ESTABROOKE IVY</t>
  </si>
  <si>
    <t>Edwards Murray Hamilton</t>
  </si>
  <si>
    <t>MASON RICHARD W JR</t>
  </si>
  <si>
    <t>RIEGER DEREK</t>
  </si>
  <si>
    <t>Baur Frank Tobias</t>
  </si>
  <si>
    <t>NELSON GEORGIA R</t>
  </si>
  <si>
    <t>CVM</t>
  </si>
  <si>
    <t>CEL SCI CORP</t>
  </si>
  <si>
    <t>PRICHEP PATRICIA  B</t>
  </si>
  <si>
    <t>Menard Ann C</t>
  </si>
  <si>
    <t>ASTE</t>
  </si>
  <si>
    <t>ASTEC INDUSTRIES INC</t>
  </si>
  <si>
    <t>NORRIS MICHAEL PAUL</t>
  </si>
  <si>
    <t>LARK</t>
  </si>
  <si>
    <t>LANDMARK BANCORP INC</t>
  </si>
  <si>
    <t>Stanland Angelia K.</t>
  </si>
  <si>
    <t>Lapointe Jean-Pierre</t>
  </si>
  <si>
    <t>PSTV</t>
  </si>
  <si>
    <t>PLUS THERAPEUTICS, INC.</t>
  </si>
  <si>
    <t>Clowes Howard</t>
  </si>
  <si>
    <t>Jain Rakesh</t>
  </si>
  <si>
    <t>McMonagle Ryan</t>
  </si>
  <si>
    <t>DIS</t>
  </si>
  <si>
    <t>Walt Disney Co</t>
  </si>
  <si>
    <t>GORMAN JAMES P</t>
  </si>
  <si>
    <t>PPG</t>
  </si>
  <si>
    <t>PPG INDUSTRIES INC</t>
  </si>
  <si>
    <t>KNAVISH TIMOTHY M</t>
  </si>
  <si>
    <t>Williams Shawn G</t>
  </si>
  <si>
    <t>BRUDER ANN J.</t>
  </si>
  <si>
    <t>Sims Andrew John Hugh MacIntyre</t>
  </si>
  <si>
    <t>Petersen Greg</t>
  </si>
  <si>
    <t>Watson Robert Eugene</t>
  </si>
  <si>
    <t>HEDRICK MARC H</t>
  </si>
  <si>
    <t>Schwarzentraub Barbara J</t>
  </si>
  <si>
    <t>Hawkins Richard J</t>
  </si>
  <si>
    <t>XPEL</t>
  </si>
  <si>
    <t>XPEL, Inc.</t>
  </si>
  <si>
    <t>North John F</t>
  </si>
  <si>
    <t>Ekert Kurt Joseph</t>
  </si>
  <si>
    <t>KERSTEN GEERT R</t>
  </si>
  <si>
    <t>McCadden Robert F</t>
  </si>
  <si>
    <t>PK</t>
  </si>
  <si>
    <t>Park Hotels &amp; Resorts Inc.</t>
  </si>
  <si>
    <t>ECKERT THOMAS D</t>
  </si>
  <si>
    <t>BBDC</t>
  </si>
  <si>
    <t>Barings BDC, Inc.</t>
  </si>
  <si>
    <t>Freno Michael</t>
  </si>
  <si>
    <t>Wilson Thomas M</t>
  </si>
  <si>
    <t>Kingsmore Scott W</t>
  </si>
  <si>
    <t>Miller Jeffrey Grant</t>
  </si>
  <si>
    <t>CMPO</t>
  </si>
  <si>
    <t>CompoSecure, Inc.</t>
  </si>
  <si>
    <t>Bleichroeder LP</t>
  </si>
  <si>
    <t>CERS</t>
  </si>
  <si>
    <t>CERUS CORP</t>
  </si>
  <si>
    <t>Witney Frank</t>
  </si>
  <si>
    <t>HYZER SARA KATHLEEN</t>
  </si>
  <si>
    <t>KELLY CLYDE V. III</t>
  </si>
  <si>
    <t>Keilhacker Kurt</t>
  </si>
  <si>
    <t>JUVF</t>
  </si>
  <si>
    <t>JUNIATA VALLEY FINANCIAL CORP</t>
  </si>
  <si>
    <t>DREIBELBIS MARTIN L</t>
  </si>
  <si>
    <t>EFX</t>
  </si>
  <si>
    <t>EQUIFAX INC</t>
  </si>
  <si>
    <t>Fichuk Karen L</t>
  </si>
  <si>
    <t>GWH</t>
  </si>
  <si>
    <t>ESS Tech, Inc.</t>
  </si>
  <si>
    <t>Quarls Harry</t>
  </si>
  <si>
    <t>XFLT</t>
  </si>
  <si>
    <t>XAI Octagon Floating Rate &amp; Alternative Income Trust</t>
  </si>
  <si>
    <t>Brombach Theodore J</t>
  </si>
  <si>
    <t>Spence John Yogi</t>
  </si>
  <si>
    <t>WMK</t>
  </si>
  <si>
    <t>WEIS MARKETS INC</t>
  </si>
  <si>
    <t>Lauth Edward John III</t>
  </si>
  <si>
    <t>USAC</t>
  </si>
  <si>
    <t>USA Compression Partners, LP</t>
  </si>
  <si>
    <t>Whitehurst Bradford D.</t>
  </si>
  <si>
    <t>NWFL</t>
  </si>
  <si>
    <t>NORWOOD FINANCIAL CORP</t>
  </si>
  <si>
    <t>Gifford Jeffrey S</t>
  </si>
  <si>
    <t>CXDO</t>
  </si>
  <si>
    <t>Crexendo, Inc.</t>
  </si>
  <si>
    <t>Brinton Jon</t>
  </si>
  <si>
    <t>CPNG</t>
  </si>
  <si>
    <t>Coupang, Inc.</t>
  </si>
  <si>
    <t>GREENOAKS CAPITAL PARTNERS LLC</t>
  </si>
  <si>
    <t>MEHTA NEIL</t>
  </si>
  <si>
    <t>GHI</t>
  </si>
  <si>
    <t>Greystone Housing Impact Investors LP</t>
  </si>
  <si>
    <t>Rogozinski Kenneth</t>
  </si>
  <si>
    <t>MDAI</t>
  </si>
  <si>
    <t>Spectral AI, Inc.</t>
  </si>
  <si>
    <t>DiMaio John Michael</t>
  </si>
  <si>
    <t>Behar Dana D.</t>
  </si>
  <si>
    <t>Cox Brent</t>
  </si>
  <si>
    <t>TMCI</t>
  </si>
  <si>
    <t>TREACE MEDICAL CONCEPTS, INC.</t>
  </si>
  <si>
    <t>BAKEWELL JOHN K</t>
  </si>
  <si>
    <t>MOTT RICHARD W</t>
  </si>
  <si>
    <t>LADERMAN GERALD</t>
  </si>
  <si>
    <t>HINKLE GARY L</t>
  </si>
  <si>
    <t>Wirsbinski Carol Ann</t>
  </si>
  <si>
    <t>Treace John T.</t>
  </si>
  <si>
    <t>Marquardt Chad D.</t>
  </si>
  <si>
    <t>Volk Kenneth</t>
  </si>
  <si>
    <t>Jokinen Tracy C</t>
  </si>
  <si>
    <t>EHAB</t>
  </si>
  <si>
    <t>Enhabit, Inc.</t>
  </si>
  <si>
    <t>Bolton Jeffrey</t>
  </si>
  <si>
    <t>Jain Deepti</t>
  </si>
  <si>
    <t>Kitchen John Bryan</t>
  </si>
  <si>
    <t>KMT</t>
  </si>
  <si>
    <t>KENNAMETAL INC</t>
  </si>
  <si>
    <t>Chowbey Sanjay</t>
  </si>
  <si>
    <t>EYE</t>
  </si>
  <si>
    <t>National Vision Holdings, Inc.</t>
  </si>
  <si>
    <t>PEELER D RANDOLPH</t>
  </si>
  <si>
    <t>TREACE JAMES T</t>
  </si>
  <si>
    <t>ZVIA</t>
  </si>
  <si>
    <t>Zevia PBC</t>
  </si>
  <si>
    <t>Taylor Amy</t>
  </si>
  <si>
    <t>PRTS</t>
  </si>
  <si>
    <t>CarParts.com, Inc.</t>
  </si>
  <si>
    <t>GREYSON JAY KEITH</t>
  </si>
  <si>
    <t>XERS</t>
  </si>
  <si>
    <t>Xeris Biopharma Holdings, Inc.</t>
  </si>
  <si>
    <t>GTLS</t>
  </si>
  <si>
    <t>CHART INDUSTRIES INC</t>
  </si>
  <si>
    <t>Evanko Jillian C.</t>
  </si>
  <si>
    <t>OLLQUIST NILS A.</t>
  </si>
  <si>
    <t>Barry John F</t>
  </si>
  <si>
    <t>SXC</t>
  </si>
  <si>
    <t>SunCoke Energy, Inc.</t>
  </si>
  <si>
    <t>Mikhalevsky Andrei Alexander</t>
  </si>
  <si>
    <t>DONOVAN TIMOTHY R</t>
  </si>
  <si>
    <t>FAHS L READE</t>
  </si>
  <si>
    <t>TLS</t>
  </si>
  <si>
    <t>TELOS CORP</t>
  </si>
  <si>
    <t>Griffin Mark D</t>
  </si>
  <si>
    <t>BGS</t>
  </si>
  <si>
    <t>B&amp;G Foods, Inc.</t>
  </si>
  <si>
    <t>Wacha Bruce C</t>
  </si>
  <si>
    <t>PDYN</t>
  </si>
  <si>
    <t>Palladyne AI Corp.</t>
  </si>
  <si>
    <t>Wolff Benjamin G</t>
  </si>
  <si>
    <t>Boyce Lee A.</t>
  </si>
  <si>
    <t>BCRX</t>
  </si>
  <si>
    <t>BIOCRYST PHARMACEUTICALS INC</t>
  </si>
  <si>
    <t>Gayer Charles K</t>
  </si>
  <si>
    <t>BRONSON DAVID M</t>
  </si>
  <si>
    <t>PAL</t>
  </si>
  <si>
    <t>Proficient Auto Logistics, Inc</t>
  </si>
  <si>
    <t>Schraudenbach John</t>
  </si>
  <si>
    <t>COL DOUGLAS L</t>
  </si>
  <si>
    <t>Bienstock Lee</t>
  </si>
  <si>
    <t>Zimmerly Ronald Len Jr.</t>
  </si>
  <si>
    <t>EQBK</t>
  </si>
  <si>
    <t>EQUITY BANCSHARES INC</t>
  </si>
  <si>
    <t>Everett Junetta M</t>
  </si>
  <si>
    <t>ECBK</t>
  </si>
  <si>
    <t>ECB Bancorp, Inc. /MD/</t>
  </si>
  <si>
    <t>CITRANO John A</t>
  </si>
  <si>
    <t>CFBK</t>
  </si>
  <si>
    <t>CF BANKSHARES INC.</t>
  </si>
  <si>
    <t>O'Dell Timothy T</t>
  </si>
  <si>
    <t>WBD</t>
  </si>
  <si>
    <t>Warner Bros. Discovery, Inc.</t>
  </si>
  <si>
    <t>Zeiler Gerhard</t>
  </si>
  <si>
    <t>Barnes Alane P</t>
  </si>
  <si>
    <t>SHERRILL STEPHEN</t>
  </si>
  <si>
    <t>Tendler Ely D</t>
  </si>
  <si>
    <t>Bee George M</t>
  </si>
  <si>
    <t>HHS</t>
  </si>
  <si>
    <t>HARTE HANKS INC</t>
  </si>
  <si>
    <t>Davis Kirk A</t>
  </si>
  <si>
    <t>Pivirotto Charles J</t>
  </si>
  <si>
    <t>Galson Steven K</t>
  </si>
  <si>
    <t>NUTX</t>
  </si>
  <si>
    <t>Nutex Health, Inc.</t>
  </si>
  <si>
    <t>Vo Thomas T.</t>
  </si>
  <si>
    <t>PFLT</t>
  </si>
  <si>
    <t>PennantPark Floating Rate Capital Ltd.</t>
  </si>
  <si>
    <t>RRR</t>
  </si>
  <si>
    <t>Red Rock Resorts, Inc.</t>
  </si>
  <si>
    <t>FERTITTA LORENZO J</t>
  </si>
  <si>
    <t>Koschel Williams Ena</t>
  </si>
  <si>
    <t>FTHM</t>
  </si>
  <si>
    <t>Fathom Holdings Inc.</t>
  </si>
  <si>
    <t>Flanders Scott N</t>
  </si>
  <si>
    <t>GLP</t>
  </si>
  <si>
    <t>GLOBAL PARTNERS LP</t>
  </si>
  <si>
    <t>Global GP LLC</t>
  </si>
  <si>
    <t>Wright Bradley J.</t>
  </si>
  <si>
    <t>GBLI</t>
  </si>
  <si>
    <t>Global Indemnity Group, LLC</t>
  </si>
  <si>
    <t>BROWN JOSEPH W</t>
  </si>
  <si>
    <t>Lerner Scott E</t>
  </si>
  <si>
    <t>EVGO</t>
  </si>
  <si>
    <t>EVgo Inc.</t>
  </si>
  <si>
    <t>Khan Badar</t>
  </si>
  <si>
    <t>Stonehouse Jon P</t>
  </si>
  <si>
    <t>HERRERA JAQUELINE</t>
  </si>
  <si>
    <t>MCCOLLUM JAMES W</t>
  </si>
  <si>
    <t>EDIT</t>
  </si>
  <si>
    <t>Editas Medicine, Inc.</t>
  </si>
  <si>
    <t>Hopfield Jessica</t>
  </si>
  <si>
    <t>Hood David C.</t>
  </si>
  <si>
    <t>GARRISON DAVID A</t>
  </si>
  <si>
    <t>ARKR</t>
  </si>
  <si>
    <t>ARK RESTAURANTS CORP</t>
  </si>
  <si>
    <t>SATTERFIELD THOMAS A JR</t>
  </si>
  <si>
    <t>BACHMAN JOHN E.</t>
  </si>
  <si>
    <t>Wood John B</t>
  </si>
  <si>
    <t>BCTX</t>
  </si>
  <si>
    <t>BriaCell Therapeutics Corp.</t>
  </si>
  <si>
    <t>Lustig Marc</t>
  </si>
  <si>
    <t>AQMS</t>
  </si>
  <si>
    <t>Aqua Metals, Inc.</t>
  </si>
  <si>
    <t>Merrill Judd</t>
  </si>
  <si>
    <t>Sanchez Yovan Arturo</t>
  </si>
  <si>
    <t>LSAK</t>
  </si>
  <si>
    <t>LESAKA TECHNOLOGIES INC</t>
  </si>
  <si>
    <t>Mazanderani Ali</t>
  </si>
  <si>
    <t>Hoeflinger Erin</t>
  </si>
  <si>
    <t>Schaufeld Fredrick</t>
  </si>
  <si>
    <t>VMD</t>
  </si>
  <si>
    <t>VIEMED HEALTHCARE, INC.</t>
  </si>
  <si>
    <t>Heltz Sabrina</t>
  </si>
  <si>
    <t>Zhang Peifang</t>
  </si>
  <si>
    <t>Doyle Anthony</t>
  </si>
  <si>
    <t>FOUR</t>
  </si>
  <si>
    <t>Shift4 Payments, Inc.</t>
  </si>
  <si>
    <t>Isaacman Jared</t>
  </si>
  <si>
    <t>CRTO</t>
  </si>
  <si>
    <t>Criteo S.A.</t>
  </si>
  <si>
    <t>Hufnagel Till</t>
  </si>
  <si>
    <t>Umek Klaus</t>
  </si>
  <si>
    <t>Cotton Stephen</t>
  </si>
  <si>
    <t>DIVITO VINCENT L</t>
  </si>
  <si>
    <t>OVV</t>
  </si>
  <si>
    <t>Ovintiv Inc.</t>
  </si>
  <si>
    <t>Chhina Sippy</t>
  </si>
  <si>
    <t>AKAM</t>
  </si>
  <si>
    <t>AKAMAI TECHNOLOGIES INC</t>
  </si>
  <si>
    <t>LEIGHTON F THOMSON</t>
  </si>
  <si>
    <t>Thackray Helen M.</t>
  </si>
  <si>
    <t>PZZA</t>
  </si>
  <si>
    <t>PAPA JOHNS INTERNATIONAL INC</t>
  </si>
  <si>
    <t>Thanawala Ravi</t>
  </si>
  <si>
    <t>FSEA</t>
  </si>
  <si>
    <t>First Seacoast Bancorp, Inc.</t>
  </si>
  <si>
    <t>Boulanger Mark P.</t>
  </si>
  <si>
    <t>YI SUNG</t>
  </si>
  <si>
    <t>BKTI</t>
  </si>
  <si>
    <t>BK Technologies Corp</t>
  </si>
  <si>
    <t>Elaine Johnson Martin</t>
  </si>
  <si>
    <t>Kiernan Jane E</t>
  </si>
  <si>
    <t>PSA</t>
  </si>
  <si>
    <t>Public Storage</t>
  </si>
  <si>
    <t>Pipes Kristy</t>
  </si>
  <si>
    <t>Dillon Ricky T</t>
  </si>
  <si>
    <t>Chevallard Daniel R.</t>
  </si>
  <si>
    <t>HQI</t>
  </si>
  <si>
    <t>HireQuest, Inc.</t>
  </si>
  <si>
    <t>Hermanns Richard</t>
  </si>
  <si>
    <t>Keaney Timothy F</t>
  </si>
  <si>
    <t>Winn Charles Brent Jr.</t>
  </si>
  <si>
    <t>AENT</t>
  </si>
  <si>
    <t>ALLIANCE ENTERTAINMENT HOLDING CORP</t>
  </si>
  <si>
    <t>Donaldson Walter Tommy III</t>
  </si>
  <si>
    <t>IMMX</t>
  </si>
  <si>
    <t>Immix Biopharma, Inc.</t>
  </si>
  <si>
    <t>Morris Gabriel S</t>
  </si>
  <si>
    <t>DNA</t>
  </si>
  <si>
    <t>Ginkgo Bioworks Holdings, Inc.</t>
  </si>
  <si>
    <t>SLOAN HARRY</t>
  </si>
  <si>
    <t>Mendis Roshan</t>
  </si>
  <si>
    <t>CWD</t>
  </si>
  <si>
    <t>CaliberCos Inc.</t>
  </si>
  <si>
    <t>LEUNG JADE</t>
  </si>
  <si>
    <t>Healy Brian C.</t>
  </si>
  <si>
    <t>Bourne Robert W.</t>
  </si>
  <si>
    <t>PKG</t>
  </si>
  <si>
    <t>PACKAGING CORP OF AMERICA</t>
  </si>
  <si>
    <t>GOWLAND KAREN E</t>
  </si>
  <si>
    <t>AVD</t>
  </si>
  <si>
    <t>AMERICAN VANGUARD CORP</t>
  </si>
  <si>
    <t>Macicek Steven D</t>
  </si>
  <si>
    <t>FAT</t>
  </si>
  <si>
    <t>Fat Brands, Inc</t>
  </si>
  <si>
    <t>WIEDERHORN ANDREW</t>
  </si>
  <si>
    <t>YERXA BENJAMIN R</t>
  </si>
  <si>
    <t>OUST</t>
  </si>
  <si>
    <t>Ouster, Inc.</t>
  </si>
  <si>
    <t>Pacala Charles Angus</t>
  </si>
  <si>
    <t>IRBT</t>
  </si>
  <si>
    <t>IROBOT CORP</t>
  </si>
  <si>
    <t>Cohen Gary</t>
  </si>
  <si>
    <t>RSG</t>
  </si>
  <si>
    <t>REPUBLIC SERVICES, INC.</t>
  </si>
  <si>
    <t>Volpe Sandra M</t>
  </si>
  <si>
    <t>Hickox Michelle S</t>
  </si>
  <si>
    <t>GHLD</t>
  </si>
  <si>
    <t>Guild Holdings Co</t>
  </si>
  <si>
    <t>Meyer Michael Charles</t>
  </si>
  <si>
    <t>BOULET VIRGINIA</t>
  </si>
  <si>
    <t>NEWT</t>
  </si>
  <si>
    <t>NewtekOne, Inc.</t>
  </si>
  <si>
    <t>SLOANE BARRY</t>
  </si>
  <si>
    <t>WEIBLING DENNIS M</t>
  </si>
  <si>
    <t>Adams Barbara</t>
  </si>
  <si>
    <t>Zink Gregory L</t>
  </si>
  <si>
    <t>Wielenga Terilea J</t>
  </si>
  <si>
    <t>Cruiser Capital Advisors, LLC</t>
  </si>
  <si>
    <t>Sankar Shyam</t>
  </si>
  <si>
    <t>Frichtl Mark</t>
  </si>
  <si>
    <t>ROSENBLOOM KEITH M</t>
  </si>
  <si>
    <t>MCHX</t>
  </si>
  <si>
    <t>MARCHEX INC</t>
  </si>
  <si>
    <t>Miller Edwin A</t>
  </si>
  <si>
    <t>AVXL</t>
  </si>
  <si>
    <t>ANAVEX LIFE SCIENCES CORP.</t>
  </si>
  <si>
    <t>Thomas Steffen</t>
  </si>
  <si>
    <t>SLNG</t>
  </si>
  <si>
    <t>Stabilis Solutions, Inc.</t>
  </si>
  <si>
    <t>Mitchell Peter C.</t>
  </si>
  <si>
    <t>AFB</t>
  </si>
  <si>
    <t>ALLIANCEBERNSTEIN NATIONAL MUNICIPAL INCOME FUND</t>
  </si>
  <si>
    <t>HUMA</t>
  </si>
  <si>
    <t>Humacyte, Inc.</t>
  </si>
  <si>
    <t>Binder Gordon M</t>
  </si>
  <si>
    <t>Hunter Timothy M</t>
  </si>
  <si>
    <t>Harty Linda S</t>
  </si>
  <si>
    <t>OPAL</t>
  </si>
  <si>
    <t>OPAL Fuels Inc.</t>
  </si>
  <si>
    <t>Dols Scott V.</t>
  </si>
  <si>
    <t>Darden James Matthew</t>
  </si>
  <si>
    <t>Tiedemann Michael</t>
  </si>
  <si>
    <t>Merwe Jaco van der</t>
  </si>
  <si>
    <t>Coletti Janet M.</t>
  </si>
  <si>
    <t>Banks Robert R. Jr.</t>
  </si>
  <si>
    <t>TCBX</t>
  </si>
  <si>
    <t>Third Coast Bancshares, Inc.</t>
  </si>
  <si>
    <t>Bobbora William</t>
  </si>
  <si>
    <t>LNKB</t>
  </si>
  <si>
    <t>LINKBANCORP, Inc.</t>
  </si>
  <si>
    <t>Parmer George</t>
  </si>
  <si>
    <t>ALLO</t>
  </si>
  <si>
    <t>Allogene Therapeutics, Inc.</t>
  </si>
  <si>
    <t>Belldegrun Arie</t>
  </si>
  <si>
    <t>ACTG</t>
  </si>
  <si>
    <t>ACACIA RESEARCH CORP</t>
  </si>
  <si>
    <t>McNulty Martin D. Jr.</t>
  </si>
  <si>
    <t>EML</t>
  </si>
  <si>
    <t>EASTERN CO</t>
  </si>
  <si>
    <t>Hernandez Mark Anthony</t>
  </si>
  <si>
    <t>MTX</t>
  </si>
  <si>
    <t>MINERALS TECHNOLOGIES INC</t>
  </si>
  <si>
    <t>JOHNSON KRISTINA M</t>
  </si>
  <si>
    <t>XGN</t>
  </si>
  <si>
    <t>EXAGEN INC.</t>
  </si>
  <si>
    <t>ABALLI JOHN</t>
  </si>
  <si>
    <t>SCLX</t>
  </si>
  <si>
    <t>Scilex Holding Co</t>
  </si>
  <si>
    <t>SHAH JAISIM</t>
  </si>
  <si>
    <t>FPAY</t>
  </si>
  <si>
    <t>FlexShopper, Inc.</t>
  </si>
  <si>
    <t>Dvorkin Howard</t>
  </si>
  <si>
    <t>Alland Leila</t>
  </si>
  <si>
    <t>III</t>
  </si>
  <si>
    <t>Information Services Group Inc.</t>
  </si>
  <si>
    <t>Lavieri Todd D.</t>
  </si>
  <si>
    <t>BERGHEIM OLAV</t>
  </si>
  <si>
    <t>HG</t>
  </si>
  <si>
    <t>Hamilton Insurance Group, Ltd.</t>
  </si>
  <si>
    <t>Patterson Alan Neil</t>
  </si>
  <si>
    <t>Hugh Redd</t>
  </si>
  <si>
    <t>Trogele Ulrich</t>
  </si>
  <si>
    <t>Culpepper Glenn</t>
  </si>
  <si>
    <t>Jones William Lloyd</t>
  </si>
  <si>
    <t>Ploos van Amstel Arnout</t>
  </si>
  <si>
    <t>Long Barton Scot</t>
  </si>
  <si>
    <t>OBIO</t>
  </si>
  <si>
    <t>Orchestra BioMed Holdings, Inc.</t>
  </si>
  <si>
    <t>Hochman David P</t>
  </si>
  <si>
    <t>MTW</t>
  </si>
  <si>
    <t>MANITOWOC CO INC</t>
  </si>
  <si>
    <t>Ravenscroft Aaron H.</t>
  </si>
  <si>
    <t>Murray Stephen H.</t>
  </si>
  <si>
    <t>LODE</t>
  </si>
  <si>
    <t>Comstock Inc.</t>
  </si>
  <si>
    <t>DEGASPERIS CORRADO</t>
  </si>
  <si>
    <t>Ji Henry</t>
  </si>
  <si>
    <t>Wilks Matthew</t>
  </si>
  <si>
    <t>INVE</t>
  </si>
  <si>
    <t>Identiv, Inc.</t>
  </si>
  <si>
    <t>HUMPHREYS STEVEN</t>
  </si>
  <si>
    <t>Ma Stephen Hoi</t>
  </si>
  <si>
    <t>REKR</t>
  </si>
  <si>
    <t>Rekor Systems, Inc.</t>
  </si>
  <si>
    <t>BERMAN ROBERT ALAN</t>
  </si>
  <si>
    <t>BRST</t>
  </si>
  <si>
    <t>Broad Street Realty, Inc.</t>
  </si>
  <si>
    <t>Spiritos Samuel M</t>
  </si>
  <si>
    <t>BGSF</t>
  </si>
  <si>
    <t>BGSF, INC.</t>
  </si>
  <si>
    <t>Barnett John R</t>
  </si>
  <si>
    <t>Midas Securities Group, Inc.</t>
  </si>
  <si>
    <t>Kalmbach Thomas Peter</t>
  </si>
  <si>
    <t>MORIYAMA LESLIE A</t>
  </si>
  <si>
    <t>Soncini Jason W.</t>
  </si>
  <si>
    <t>PLBC</t>
  </si>
  <si>
    <t>PLUMAS BANCORP</t>
  </si>
  <si>
    <t>Kenny Richard Francis</t>
  </si>
  <si>
    <t>SRE</t>
  </si>
  <si>
    <t>SEMPRA</t>
  </si>
  <si>
    <t>MARK RICHARD J</t>
  </si>
  <si>
    <t>Chun Jay</t>
  </si>
  <si>
    <t>LMB</t>
  </si>
  <si>
    <t>Limbach Holdings, Inc.</t>
  </si>
  <si>
    <t>McCann Michael M</t>
  </si>
  <si>
    <t>ORGN</t>
  </si>
  <si>
    <t>Origin Materials, Inc.</t>
  </si>
  <si>
    <t>Heidenmark Cook Pia Johanna</t>
  </si>
  <si>
    <t>Boakye Marvin</t>
  </si>
  <si>
    <t>INFU</t>
  </si>
  <si>
    <t>InfuSystem Holdings, Inc</t>
  </si>
  <si>
    <t>GENDRON PAUL ANDREW</t>
  </si>
  <si>
    <t>Johnson Gerald</t>
  </si>
  <si>
    <t>Jisser Ken</t>
  </si>
  <si>
    <t>POMMERENING WILLIAM E</t>
  </si>
  <si>
    <t>PLSE</t>
  </si>
  <si>
    <t>Pulse Biosciences, Inc.</t>
  </si>
  <si>
    <t>Barrett Burke Thomas</t>
  </si>
  <si>
    <t>IMNM</t>
  </si>
  <si>
    <t>Immunome Inc.</t>
  </si>
  <si>
    <t>SIEGALL CLAY B</t>
  </si>
  <si>
    <t>DAmbrosio Matthew</t>
  </si>
  <si>
    <t>KREMEN GARY</t>
  </si>
  <si>
    <t>CRWE</t>
  </si>
  <si>
    <t>Crown Equity Holdings, Inc.</t>
  </si>
  <si>
    <t>Mike Zaman Irrevocable Trust</t>
  </si>
  <si>
    <t>AURX</t>
  </si>
  <si>
    <t>Nuo Therapeutics, Inc.</t>
  </si>
  <si>
    <t>SHEEDY CHARLES E</t>
  </si>
  <si>
    <t>MILANO VINCENT</t>
  </si>
  <si>
    <t>Steele Barry G</t>
  </si>
  <si>
    <t>SVOBODA FRANK M</t>
  </si>
  <si>
    <t>SER</t>
  </si>
  <si>
    <t>Serina Therapeutics, Inc.</t>
  </si>
  <si>
    <t>MINTZ STEVEN</t>
  </si>
  <si>
    <t>Patel Sushil Amathalal</t>
  </si>
  <si>
    <t>Franklin Mark Allen</t>
  </si>
  <si>
    <t>Wallace Max N.</t>
  </si>
  <si>
    <t>LABOZZETTA ANTHONY J</t>
  </si>
  <si>
    <t>ZTR</t>
  </si>
  <si>
    <t>Virtus Total Return Fund Inc.</t>
  </si>
  <si>
    <t>BRADLEY WILLIAM PATRICK III</t>
  </si>
  <si>
    <t>Hutson Nancy J</t>
  </si>
  <si>
    <t>GATE CITY CAPITAL MANAGEMENT, LLC</t>
  </si>
  <si>
    <t>KNIGHT GLADE M</t>
  </si>
  <si>
    <t>Northern Right Capital (QP), L.P.</t>
  </si>
  <si>
    <t>Northern Right Capital Management, L.P.</t>
  </si>
  <si>
    <t>BC Advisors LLC</t>
  </si>
  <si>
    <t>PRVA</t>
  </si>
  <si>
    <t>Privia Health Group, Inc.</t>
  </si>
  <si>
    <t>Boehler Adam</t>
  </si>
  <si>
    <t>Suzuki John M</t>
  </si>
  <si>
    <t>BIENAIME JEAN JACQUES</t>
  </si>
  <si>
    <t>SRG</t>
  </si>
  <si>
    <t>Yakira Capital Management, Inc.</t>
  </si>
  <si>
    <t>JOB</t>
  </si>
  <si>
    <t>GEE Group Inc.</t>
  </si>
  <si>
    <t>THORPE KIM D</t>
  </si>
  <si>
    <t>Millegan Michael</t>
  </si>
  <si>
    <t>HIMS</t>
  </si>
  <si>
    <t>Hims &amp; Hers Health, Inc.</t>
  </si>
  <si>
    <t>Payne Christopher D</t>
  </si>
  <si>
    <t>TSLX</t>
  </si>
  <si>
    <t>Sixth Street Specialty Lending, Inc.</t>
  </si>
  <si>
    <t>Covington P Emery</t>
  </si>
  <si>
    <t>ISSC</t>
  </si>
  <si>
    <t>INNOVATIVE SOLUTIONS &amp; SUPPORT INC</t>
  </si>
  <si>
    <t>BRESSNER GLEN R</t>
  </si>
  <si>
    <t>DUOT</t>
  </si>
  <si>
    <t>DUOS TECHNOLOGIES GROUP, INC.</t>
  </si>
  <si>
    <t>Ferry Charles Parker</t>
  </si>
  <si>
    <t>Hurt Angela S.</t>
  </si>
  <si>
    <t>Brooks Jayme L.</t>
  </si>
  <si>
    <t>Drapkin Matthew A</t>
  </si>
  <si>
    <t>CABO</t>
  </si>
  <si>
    <t>Cable One, Inc.</t>
  </si>
  <si>
    <t>WEITZ WALLACE R</t>
  </si>
  <si>
    <t>CBKM</t>
  </si>
  <si>
    <t>CONSUMERS BANCORP INC /OH/</t>
  </si>
  <si>
    <t>Gano Ann M</t>
  </si>
  <si>
    <t>ERAS</t>
  </si>
  <si>
    <t>Erasca, Inc.</t>
  </si>
  <si>
    <t>Casdin Alexander W.</t>
  </si>
  <si>
    <t>IART</t>
  </si>
  <si>
    <t>INTEGRA LIFESCIENCES HOLDINGS CORP</t>
  </si>
  <si>
    <t>HILL BARBARA B</t>
  </si>
  <si>
    <t>IPW</t>
  </si>
  <si>
    <t>iPower Inc.</t>
  </si>
  <si>
    <t>TAN CHENLONG</t>
  </si>
  <si>
    <t>SNV</t>
  </si>
  <si>
    <t>SYNOVUS FINANCIAL CORP</t>
  </si>
  <si>
    <t>GREGORY ANDREW J. JR.</t>
  </si>
  <si>
    <t>KEHLER CLAUDE ROBERT</t>
  </si>
  <si>
    <t>KBDC</t>
  </si>
  <si>
    <t>Kayne Anderson BDC, Inc.</t>
  </si>
  <si>
    <t>ROBO JAMES L</t>
  </si>
  <si>
    <t>KAYNE ANDERSON CAPITAL ADVISORS LP</t>
  </si>
  <si>
    <t>McGaugh John P.</t>
  </si>
  <si>
    <t>CADEX</t>
  </si>
  <si>
    <t>CION Ares Diversified Credit Fund</t>
  </si>
  <si>
    <t>THRIVENT FINANCIAL FOR LUTHERANS</t>
  </si>
  <si>
    <t>BOC</t>
  </si>
  <si>
    <t>BOSTON OMAHA Corp</t>
  </si>
  <si>
    <t>Srinivasan Vishnu</t>
  </si>
  <si>
    <t>Frauenberg James H II</t>
  </si>
  <si>
    <t>APMH Invest A/S</t>
  </si>
  <si>
    <t>Waterfield John Randall</t>
  </si>
  <si>
    <t>NCLH</t>
  </si>
  <si>
    <t>Norwegian Cruise Line Holdings Ltd.</t>
  </si>
  <si>
    <t>Cil Jose E.</t>
  </si>
  <si>
    <t>SBRA</t>
  </si>
  <si>
    <t>Sabra Health Care REIT, Inc.</t>
  </si>
  <si>
    <t>Cusack Catherine</t>
  </si>
  <si>
    <t>BULLIS EUGENE M</t>
  </si>
  <si>
    <t>Kenan Frank H. II</t>
  </si>
  <si>
    <t>Briner Bradford B</t>
  </si>
  <si>
    <t>HUSS BEVERLY A</t>
  </si>
  <si>
    <t>GRAVES GREGORY B</t>
  </si>
  <si>
    <t>Lehmkuhl Greg</t>
  </si>
  <si>
    <t>CMTG</t>
  </si>
  <si>
    <t>Claros Mortgage Trust, Inc.</t>
  </si>
  <si>
    <t>TESE VINCENT</t>
  </si>
  <si>
    <t>ESSIG STUART</t>
  </si>
  <si>
    <t>Steiner Jason Robert</t>
  </si>
  <si>
    <t>GARFINKLE DAVID</t>
  </si>
  <si>
    <t>Kim Joseph</t>
  </si>
  <si>
    <t>BOYD RALPH F JR</t>
  </si>
  <si>
    <t>LUXH</t>
  </si>
  <si>
    <t>LUXURBAN HOTELS INC.</t>
  </si>
  <si>
    <t>Kothari Shanoop</t>
  </si>
  <si>
    <t>SSTK</t>
  </si>
  <si>
    <t>Shutterstock, Inc.</t>
  </si>
  <si>
    <t>Hennessy Paul J.</t>
  </si>
  <si>
    <t>Newquist Kirsten F.</t>
  </si>
  <si>
    <t>French Tara L</t>
  </si>
  <si>
    <t>LFWD</t>
  </si>
  <si>
    <t>ReWalk Robotics Ltd.</t>
  </si>
  <si>
    <t>Turk Joseph E Jr</t>
  </si>
  <si>
    <t>Perry Griffin</t>
  </si>
  <si>
    <t>Noyes Adam</t>
  </si>
  <si>
    <t>AZO</t>
  </si>
  <si>
    <t>AUTOZONE INC</t>
  </si>
  <si>
    <t>BEDSOLE JENNA M.</t>
  </si>
  <si>
    <t>CURI</t>
  </si>
  <si>
    <t>CuriosityStream Inc.</t>
  </si>
  <si>
    <t>Stinchcomb Clinton Larry</t>
  </si>
  <si>
    <t>CSWC</t>
  </si>
  <si>
    <t>CAPITAL SOUTHWEST CORP</t>
  </si>
  <si>
    <t>Rogers-Windsor Ramona Lynn</t>
  </si>
  <si>
    <t>BLUTINGER ELAN</t>
  </si>
  <si>
    <t>Ferdinand Brian</t>
  </si>
  <si>
    <t>garvey beth</t>
  </si>
  <si>
    <t>CRC</t>
  </si>
  <si>
    <t>California Resources Corp</t>
  </si>
  <si>
    <t>Roby William B</t>
  </si>
  <si>
    <t>NNUP</t>
  </si>
  <si>
    <t>NOCOPI TECHNOLOGIES INC/MD/</t>
  </si>
  <si>
    <t>Winger Matthew C.</t>
  </si>
  <si>
    <t>MYE</t>
  </si>
  <si>
    <t>MYERS INDUSTRIES INC</t>
  </si>
  <si>
    <t>McGaugh Michael</t>
  </si>
  <si>
    <t>Vetrano Thomas</t>
  </si>
  <si>
    <t>McCarthy Thomas A</t>
  </si>
  <si>
    <t>METC</t>
  </si>
  <si>
    <t>Ramaco Resources, Inc.</t>
  </si>
  <si>
    <t>Jenkins Evan H</t>
  </si>
  <si>
    <t>Cotugno Steffani</t>
  </si>
  <si>
    <t>LMFA</t>
  </si>
  <si>
    <t>LM FUNDING AMERICA, INC.</t>
  </si>
  <si>
    <t>TRABER MARTIN A</t>
  </si>
  <si>
    <t>Regan Brian P</t>
  </si>
  <si>
    <t>BL</t>
  </si>
  <si>
    <t>BLACKLINE, INC.</t>
  </si>
  <si>
    <t>Mack Richard</t>
  </si>
  <si>
    <t>COR</t>
  </si>
  <si>
    <t>Cencora, Inc.</t>
  </si>
  <si>
    <t>DURCAN DERMOT MARK</t>
  </si>
  <si>
    <t>Yahes Jarrod</t>
  </si>
  <si>
    <t>ASELAGE STEVE</t>
  </si>
  <si>
    <t>AEI</t>
  </si>
  <si>
    <t>Alset Inc.</t>
  </si>
  <si>
    <t>Chan Heng Fai Ambrose</t>
  </si>
  <si>
    <t>Fails Karl R</t>
  </si>
  <si>
    <t>McGillis Mike</t>
  </si>
  <si>
    <t>NRIM</t>
  </si>
  <si>
    <t>NORTHRIM BANCORP INC</t>
  </si>
  <si>
    <t>McCambridge David J</t>
  </si>
  <si>
    <t>Wiltrout Jeffrey T</t>
  </si>
  <si>
    <t>Hand Brian A</t>
  </si>
  <si>
    <t>Culley Brian M</t>
  </si>
  <si>
    <t>STXS</t>
  </si>
  <si>
    <t>Stereotaxis, Inc.</t>
  </si>
  <si>
    <t>Isaac Paul J</t>
  </si>
  <si>
    <t>Andersen Svend</t>
  </si>
  <si>
    <t>Osher Jeffrey</t>
  </si>
  <si>
    <t>Hensley Robert Edward</t>
  </si>
  <si>
    <t>GHC</t>
  </si>
  <si>
    <t>Graham Holdings Co</t>
  </si>
  <si>
    <t>MULCAHY ANNE M</t>
  </si>
  <si>
    <t>SOBR</t>
  </si>
  <si>
    <t>SOBR Safe, Inc.</t>
  </si>
  <si>
    <t>Graham Gary John</t>
  </si>
  <si>
    <t>OXLC</t>
  </si>
  <si>
    <t>Oxford Lane Capital Corp.</t>
  </si>
  <si>
    <t>ROSENTHAL SAUL B</t>
  </si>
  <si>
    <t>Allen C. David JR</t>
  </si>
  <si>
    <t>WNEB</t>
  </si>
  <si>
    <t>Western New England Bancorp, Inc.</t>
  </si>
  <si>
    <t>Sajdak Guida R</t>
  </si>
  <si>
    <t>WAT</t>
  </si>
  <si>
    <t>WATERS CORP /DE/</t>
  </si>
  <si>
    <t>FEARON RICHARD H</t>
  </si>
  <si>
    <t>TCPC</t>
  </si>
  <si>
    <t>BlackRock TCP Capital Corp.</t>
  </si>
  <si>
    <t>DRAUT ERIC JOHN</t>
  </si>
  <si>
    <t>COHEN JONATHAN H</t>
  </si>
  <si>
    <t>OPAD</t>
  </si>
  <si>
    <t>Offerpad Solutions Inc.</t>
  </si>
  <si>
    <t>Bair Brian</t>
  </si>
  <si>
    <t>BOW</t>
  </si>
  <si>
    <t>Bowhead Specialty Holdings Inc.</t>
  </si>
  <si>
    <t>Fondriest Fabian</t>
  </si>
  <si>
    <t>SEIDMAN LAWRENCE B</t>
  </si>
  <si>
    <t>ARAY</t>
  </si>
  <si>
    <t>ACCURAY INC</t>
  </si>
  <si>
    <t>WHITTERS JOSEPH E</t>
  </si>
  <si>
    <t>Siegel Jeffrey D</t>
  </si>
  <si>
    <t>WALTER W EDWARD</t>
  </si>
  <si>
    <t>Newman David John</t>
  </si>
  <si>
    <t>Meyer David Joseph</t>
  </si>
  <si>
    <t>LDI</t>
  </si>
  <si>
    <t>loanDepot, Inc.</t>
  </si>
  <si>
    <t>Martell Frank</t>
  </si>
  <si>
    <t>KEYS</t>
  </si>
  <si>
    <t>Keysight Technologies, Inc.</t>
  </si>
  <si>
    <t>Stephens Kevin A</t>
  </si>
  <si>
    <t>Sills Stephen Jay</t>
  </si>
  <si>
    <t>Frazier Casey Ryan</t>
  </si>
  <si>
    <t>HLT</t>
  </si>
  <si>
    <t>Hilton Worldwide Holdings Inc.</t>
  </si>
  <si>
    <t>Healey Melanie</t>
  </si>
  <si>
    <t>SELF</t>
  </si>
  <si>
    <t>Global Self Storage, Inc.</t>
  </si>
  <si>
    <t>WINMILL MARK CAMPBELL</t>
  </si>
  <si>
    <t>Yap Shirley Shek Li</t>
  </si>
  <si>
    <t>First Capital Holdings LLC</t>
  </si>
  <si>
    <t>CULL</t>
  </si>
  <si>
    <t>Cullman Bancorp, Inc. /MD/</t>
  </si>
  <si>
    <t>Riley John A III</t>
  </si>
  <si>
    <t>NSC</t>
  </si>
  <si>
    <t>NORFOLK SOUTHERN CORP</t>
  </si>
  <si>
    <t>MONGEAU CLAUDE</t>
  </si>
  <si>
    <t>SRCE</t>
  </si>
  <si>
    <t>1ST SOURCE CORP</t>
  </si>
  <si>
    <t>FITZPATRICK DANIEL B</t>
  </si>
  <si>
    <t>FTRE</t>
  </si>
  <si>
    <t>Fortrea Holdings Inc.</t>
  </si>
  <si>
    <t>Pike Thomas</t>
  </si>
  <si>
    <t>INLX</t>
  </si>
  <si>
    <t>INTELLINETICS, INC.</t>
  </si>
  <si>
    <t>Guttilla John C</t>
  </si>
  <si>
    <t>Harkness Austin</t>
  </si>
  <si>
    <t>CZNC</t>
  </si>
  <si>
    <t>CITIZENS &amp; NORTHERN CORP</t>
  </si>
  <si>
    <t>Lehman Terry L</t>
  </si>
  <si>
    <t>WOOF</t>
  </si>
  <si>
    <t>Petco Health &amp; Wellness Company, Inc.</t>
  </si>
  <si>
    <t>Breitner Cameron</t>
  </si>
  <si>
    <t>ANDERSON RICHARD H</t>
  </si>
  <si>
    <t>Quam Mark Donovan</t>
  </si>
  <si>
    <t>LAMMAS MARK T</t>
  </si>
  <si>
    <t>Sella Roberto Marco</t>
  </si>
  <si>
    <t>Becker James Frank</t>
  </si>
  <si>
    <t>LAMPHERE GILBERT H</t>
  </si>
  <si>
    <t>PEB</t>
  </si>
  <si>
    <t>Pebblebrook Hotel Trust</t>
  </si>
  <si>
    <t>BORTZ JON E</t>
  </si>
  <si>
    <t>EP</t>
  </si>
  <si>
    <t>EMPIRE PETROLEUM CORP</t>
  </si>
  <si>
    <t>Marchive Benjamin J. II</t>
  </si>
  <si>
    <t>KELLEHER THOMAS COLM</t>
  </si>
  <si>
    <t>LKQ</t>
  </si>
  <si>
    <t>LKQ CORP</t>
  </si>
  <si>
    <t>Hanley Walter P</t>
  </si>
  <si>
    <t>Suazo Arthur X.</t>
  </si>
  <si>
    <t>AMWD</t>
  </si>
  <si>
    <t>AMERICAN WOODMARK CORP</t>
  </si>
  <si>
    <t>Fracassa Philip D.</t>
  </si>
  <si>
    <t>Dunning Audrey</t>
  </si>
  <si>
    <t>AMSF</t>
  </si>
  <si>
    <t>AMERISAFE INC</t>
  </si>
  <si>
    <t>Huffard John C Jr</t>
  </si>
  <si>
    <t>TOOTHAKER SCOTT G</t>
  </si>
  <si>
    <t>STEP</t>
  </si>
  <si>
    <t>StepStone Group Inc.</t>
  </si>
  <si>
    <t>Hoffmeister David F</t>
  </si>
  <si>
    <t>Leggio Karen Marie</t>
  </si>
  <si>
    <t>Christen Timothy L</t>
  </si>
  <si>
    <t>LEVIN ALAN G</t>
  </si>
  <si>
    <t>APPN</t>
  </si>
  <si>
    <t>APPIAN CORP</t>
  </si>
  <si>
    <t>Biddle Albert G.W. III</t>
  </si>
  <si>
    <t>BHF</t>
  </si>
  <si>
    <t>Brighthouse Financial, Inc.</t>
  </si>
  <si>
    <t>Inserra Michael J.</t>
  </si>
  <si>
    <t>Parsons James M.</t>
  </si>
  <si>
    <t>Little William Reed</t>
  </si>
  <si>
    <t>ARR</t>
  </si>
  <si>
    <t>Armour Residential REIT, Inc.</t>
  </si>
  <si>
    <t>Macauley Desmond</t>
  </si>
  <si>
    <t>RELI</t>
  </si>
  <si>
    <t>Reliance Global Group, Inc.</t>
  </si>
  <si>
    <t>Beyman Ezra</t>
  </si>
  <si>
    <t>FTAI</t>
  </si>
  <si>
    <t>FTAI Aviation Ltd.</t>
  </si>
  <si>
    <t>Adams Joseph P. Jr.</t>
  </si>
  <si>
    <t>RWT</t>
  </si>
  <si>
    <t>REDWOOD TRUST INC</t>
  </si>
  <si>
    <t>Carillo Brooke</t>
  </si>
  <si>
    <t>ATRC</t>
  </si>
  <si>
    <t>AtriCure, Inc.</t>
  </si>
  <si>
    <t>Privitera Salvatore</t>
  </si>
  <si>
    <t>XMTR</t>
  </si>
  <si>
    <t>Xometry, Inc.</t>
  </si>
  <si>
    <t>Dutt Subir</t>
  </si>
  <si>
    <t>Hopkins Mary Ann</t>
  </si>
  <si>
    <t>Jaffe Steven M.</t>
  </si>
  <si>
    <t>CMCO</t>
  </si>
  <si>
    <t>COLUMBUS MCKINNON CORP</t>
  </si>
  <si>
    <t>STEPHENS CHRISTOPHER J</t>
  </si>
  <si>
    <t>TERN</t>
  </si>
  <si>
    <t>Terns Pharmaceuticals, Inc.</t>
  </si>
  <si>
    <t>Vignola Mark J.</t>
  </si>
  <si>
    <t>TCBS</t>
  </si>
  <si>
    <t>Texas Community Bancshares, Inc.</t>
  </si>
  <si>
    <t>Scavuzzo Anthony</t>
  </si>
  <si>
    <t>IRTC</t>
  </si>
  <si>
    <t>iRhythm Technologies, Inc.</t>
  </si>
  <si>
    <t>Patterson Chad</t>
  </si>
  <si>
    <t>Biumi Bonnie</t>
  </si>
  <si>
    <t>DV</t>
  </si>
  <si>
    <t>DoubleVerify Holdings, Inc.</t>
  </si>
  <si>
    <t>Eddleman Julie</t>
  </si>
  <si>
    <t>Yoon Seokho Bryan</t>
  </si>
  <si>
    <t>WTFC</t>
  </si>
  <si>
    <t>WINTRUST FINANCIAL CORP</t>
  </si>
  <si>
    <t>WEHMER EDWARD J</t>
  </si>
  <si>
    <t>Hunt Jonathan Robert</t>
  </si>
  <si>
    <t>INBX</t>
  </si>
  <si>
    <t>Inhibrx Biosciences, Inc.</t>
  </si>
  <si>
    <t>Kayyem Jon Faiz</t>
  </si>
  <si>
    <t>Barton Christopher James</t>
  </si>
  <si>
    <t>XRAY</t>
  </si>
  <si>
    <t>DENTSPLY SIRONA Inc.</t>
  </si>
  <si>
    <t>LUCIER GREGORY T</t>
  </si>
  <si>
    <t>LTH</t>
  </si>
  <si>
    <t>Life Time Group Holdings, Inc.</t>
  </si>
  <si>
    <t>Akradi Bahram</t>
  </si>
  <si>
    <t>Zagorski Mark</t>
  </si>
  <si>
    <t>Olinger Haydee</t>
  </si>
  <si>
    <t>GLASSMAN KARL G</t>
  </si>
  <si>
    <t>MAA</t>
  </si>
  <si>
    <t>MID AMERICA APARTMENT COMMUNITIES INC.</t>
  </si>
  <si>
    <t>Shorb Gary</t>
  </si>
  <si>
    <t>CHUC</t>
  </si>
  <si>
    <t>Charlie's Holdings, Inc.</t>
  </si>
  <si>
    <t>King Michael D</t>
  </si>
  <si>
    <t>Duan Jimmy C</t>
  </si>
  <si>
    <t>Fahmy Sameh</t>
  </si>
  <si>
    <t>SLM</t>
  </si>
  <si>
    <t>SLM Corp</t>
  </si>
  <si>
    <t>Blackley Richard Scott</t>
  </si>
  <si>
    <t>MCCABE ROBERT A JR</t>
  </si>
  <si>
    <t>CRM</t>
  </si>
  <si>
    <t>Salesforce, Inc.</t>
  </si>
  <si>
    <t>Morfit G Mason</t>
  </si>
  <si>
    <t>ValueAct Capital Management, LLC</t>
  </si>
  <si>
    <t>ValueAct Capital Management, L.P.</t>
  </si>
  <si>
    <t>ValueAct Holdings GP, LLC</t>
  </si>
  <si>
    <t>ValueAct Capital Master Fund, L.P.</t>
  </si>
  <si>
    <t>ValueAct Holdings II, L.P.</t>
  </si>
  <si>
    <t>VA Partners I, LLC</t>
  </si>
  <si>
    <t>ValueAct Holdings, L.P.</t>
  </si>
  <si>
    <t>Thomas William R III</t>
  </si>
  <si>
    <t>Woods Lori A</t>
  </si>
  <si>
    <t>FF</t>
  </si>
  <si>
    <t>FutureFuel Corp.</t>
  </si>
  <si>
    <t>Thomas McKinlay</t>
  </si>
  <si>
    <t>Beilman Kyle</t>
  </si>
  <si>
    <t>BBAI</t>
  </si>
  <si>
    <t>BigBear.ai Holdings, Inc.</t>
  </si>
  <si>
    <t>Braden Pamela Joyce</t>
  </si>
  <si>
    <t>PODC</t>
  </si>
  <si>
    <t>PodcastOne, Inc.</t>
  </si>
  <si>
    <t>MERRIMAN D JONATHAN</t>
  </si>
  <si>
    <t>Smith Rhonda Scott</t>
  </si>
  <si>
    <t>DHIL</t>
  </si>
  <si>
    <t>DIAMOND HILL INVESTMENT GROUP INC</t>
  </si>
  <si>
    <t>Cooley Richard Scott</t>
  </si>
  <si>
    <t>Niklason Laura E</t>
  </si>
  <si>
    <t>Dougan Brady W</t>
  </si>
  <si>
    <t>SPARKS ROSE</t>
  </si>
  <si>
    <t>Soler Kristen L</t>
  </si>
  <si>
    <t>WSR</t>
  </si>
  <si>
    <t>Whitestone REIT</t>
  </si>
  <si>
    <t>Feng Amy Shih-Hua</t>
  </si>
  <si>
    <t>Weymouth Katharine</t>
  </si>
  <si>
    <t>ilWaddi Holdings</t>
  </si>
  <si>
    <t>PVBC</t>
  </si>
  <si>
    <t>Provident Bancorp, Inc. /MD/</t>
  </si>
  <si>
    <t>POLLACK DENNIS</t>
  </si>
  <si>
    <t>EGGER TERRANCE C Z</t>
  </si>
  <si>
    <t>CRAWA</t>
  </si>
  <si>
    <t>CRAWFORD UNITED Corp</t>
  </si>
  <si>
    <t>CRAWFORD MATTHEW V</t>
  </si>
  <si>
    <t>Crowell Michael D.</t>
  </si>
  <si>
    <t>PRTH</t>
  </si>
  <si>
    <t>Priority Technology Holdings, Inc.</t>
  </si>
  <si>
    <t>O'Leary Tim</t>
  </si>
  <si>
    <t>Smith Gregory A</t>
  </si>
  <si>
    <t>Wesbild Inc.</t>
  </si>
  <si>
    <t>RNGR</t>
  </si>
  <si>
    <t>Ranger Energy Services, Inc.</t>
  </si>
  <si>
    <t>Bodden Stuart</t>
  </si>
  <si>
    <t>Jeyaprakasam Yogaraj</t>
  </si>
  <si>
    <t>HWKN</t>
  </si>
  <si>
    <t>HAWKINS INC</t>
  </si>
  <si>
    <t>Faulconbridge James A</t>
  </si>
  <si>
    <t>Cougle Melissa</t>
  </si>
  <si>
    <t>DAVIS JENNIFER JOY</t>
  </si>
  <si>
    <t>Henry Timothy G</t>
  </si>
  <si>
    <t>AFCG</t>
  </si>
  <si>
    <t>AFC Gamma, Inc.</t>
  </si>
  <si>
    <t>TANNENBAUM LEONARD M</t>
  </si>
  <si>
    <t>GRST</t>
  </si>
  <si>
    <t>ETHEMA HEALTH Corp</t>
  </si>
  <si>
    <t>Greene Eileen Maria</t>
  </si>
  <si>
    <t>LUNDBLAD CARL D</t>
  </si>
  <si>
    <t>BARK</t>
  </si>
  <si>
    <t>Bark, Inc.</t>
  </si>
  <si>
    <t>Meeker Matt</t>
  </si>
  <si>
    <t>Paup Mark A</t>
  </si>
  <si>
    <t>Segarra Ann M</t>
  </si>
  <si>
    <t>Cummings Don W</t>
  </si>
  <si>
    <t>MAGNOLIA BOC I, LP</t>
  </si>
  <si>
    <t>KSCP</t>
  </si>
  <si>
    <t>Knightscope, Inc.</t>
  </si>
  <si>
    <t>Santana Li William</t>
  </si>
  <si>
    <t>PAYC</t>
  </si>
  <si>
    <t>Paycom Software, Inc.</t>
  </si>
  <si>
    <t>WATTS J C JR</t>
  </si>
  <si>
    <t>Padmanabhan Srikanth</t>
  </si>
  <si>
    <t>ECOR</t>
  </si>
  <si>
    <t>electroCore, Inc.</t>
  </si>
  <si>
    <t>Goldberger Daniel S</t>
  </si>
  <si>
    <t>ASRT</t>
  </si>
  <si>
    <t>Assertio Holdings, Inc.</t>
  </si>
  <si>
    <t>Mason Heather L</t>
  </si>
  <si>
    <t>UGRO</t>
  </si>
  <si>
    <t>urban-gro, Inc.</t>
  </si>
  <si>
    <t>WILKS LEWIS</t>
  </si>
  <si>
    <t>SYPR</t>
  </si>
  <si>
    <t>SYPRIS SOLUTIONS INC</t>
  </si>
  <si>
    <t>Convis Gary L</t>
  </si>
  <si>
    <t>IlWaddi Holdings</t>
  </si>
  <si>
    <t>BIRD</t>
  </si>
  <si>
    <t>Allbirds, Inc.</t>
  </si>
  <si>
    <t>LEVITAN DAN</t>
  </si>
  <si>
    <t>AIRI</t>
  </si>
  <si>
    <t>AIR INDUSTRIES GROUP</t>
  </si>
  <si>
    <t>Melluzzo Luciano M</t>
  </si>
  <si>
    <t>Davis Sally Pope</t>
  </si>
  <si>
    <t>NINE</t>
  </si>
  <si>
    <t>Nine Energy Service, Inc.</t>
  </si>
  <si>
    <t>MONROE WILLIAM</t>
  </si>
  <si>
    <t>Neylan David Manuel</t>
  </si>
  <si>
    <t>Johnson Jeffrey M</t>
  </si>
  <si>
    <t>Royal Jeffrey C</t>
  </si>
  <si>
    <t>Duffy Patrick Joseph</t>
  </si>
  <si>
    <t>GNT</t>
  </si>
  <si>
    <t>GAMCO Natural Resources, Gold &amp; Income Trust</t>
  </si>
  <si>
    <t>Leets Karen L</t>
  </si>
  <si>
    <t>PFHO</t>
  </si>
  <si>
    <t>PACIFIC HEALTH CARE ORGANIZATION INC</t>
  </si>
  <si>
    <t>KUBOTA TOM</t>
  </si>
  <si>
    <t>Schmidt Terry Lynn</t>
  </si>
  <si>
    <t>F</t>
  </si>
  <si>
    <t>FORD MOTOR CO</t>
  </si>
  <si>
    <t>THORNTON JOHN L</t>
  </si>
  <si>
    <t>BURNS BENJAMIN MICHAEL</t>
  </si>
  <si>
    <t>PKOH</t>
  </si>
  <si>
    <t>PARK OHIO HOLDINGS CORP</t>
  </si>
  <si>
    <t>PERFECT CLYDE A JR</t>
  </si>
  <si>
    <t>McGarry Mary Ann</t>
  </si>
  <si>
    <t>Marcon Martha E.</t>
  </si>
  <si>
    <t>Bryant Edward JR</t>
  </si>
  <si>
    <t>Ellett Frank Russell</t>
  </si>
  <si>
    <t>Lyon Charles W.</t>
  </si>
  <si>
    <t>STIM</t>
  </si>
  <si>
    <t>Neuronetics, Inc.</t>
  </si>
  <si>
    <t>CASCELLA ROBERT</t>
  </si>
  <si>
    <t>KRAMER DESIREE AMBER</t>
  </si>
  <si>
    <t>Martin Eric J</t>
  </si>
  <si>
    <t>HBIO</t>
  </si>
  <si>
    <t>HARVARD BIOSCIENCE INC</t>
  </si>
  <si>
    <t>Green James W</t>
  </si>
  <si>
    <t>Darden Thaddeus</t>
  </si>
  <si>
    <t>UHG</t>
  </si>
  <si>
    <t>United Homes Group, Inc.</t>
  </si>
  <si>
    <t>Nieri Patrick Michael</t>
  </si>
  <si>
    <t>Lincks Maigan Nieri</t>
  </si>
  <si>
    <t>Z</t>
  </si>
  <si>
    <t>ZILLOW GROUP, INC.</t>
  </si>
  <si>
    <t>Hoag Jay C</t>
  </si>
  <si>
    <t>GBDC</t>
  </si>
  <si>
    <t>GOLUB CAPITAL BDC, Inc.</t>
  </si>
  <si>
    <t>Golub David</t>
  </si>
  <si>
    <t>Shannon Steven H</t>
  </si>
  <si>
    <t>RAMOS ANTHONY KENNETH</t>
  </si>
  <si>
    <t>DSGR</t>
  </si>
  <si>
    <t>Distribution Solutions Group, Inc.</t>
  </si>
  <si>
    <t>Zamarripa Robert</t>
  </si>
  <si>
    <t>AKINS D WAYNE JR</t>
  </si>
  <si>
    <t>NMFC</t>
  </si>
  <si>
    <t>New Mountain Finance Corp</t>
  </si>
  <si>
    <t>Ogens David</t>
  </si>
  <si>
    <t>HHH</t>
  </si>
  <si>
    <t>Howard Hughes Holdings Inc.</t>
  </si>
  <si>
    <t>Verbinskaya Elena</t>
  </si>
  <si>
    <t>MXCT</t>
  </si>
  <si>
    <t>MAXCYTE, INC.</t>
  </si>
  <si>
    <t>Masoud Maher</t>
  </si>
  <si>
    <t>ULBI</t>
  </si>
  <si>
    <t>ULTRALIFE CORP</t>
  </si>
  <si>
    <t>Goddard Janie</t>
  </si>
  <si>
    <t>Petro Andrea</t>
  </si>
  <si>
    <t>REYNOLDS DOUGLAS V</t>
  </si>
  <si>
    <t>NSA</t>
  </si>
  <si>
    <t>National Storage Affiliates Trust</t>
  </si>
  <si>
    <t>Meisinger Chad LeRoy</t>
  </si>
  <si>
    <t>Nieri Pennington W.</t>
  </si>
  <si>
    <t>Catelani Michael</t>
  </si>
  <si>
    <t>Weisenburger Joshua Paul</t>
  </si>
  <si>
    <t>OEC</t>
  </si>
  <si>
    <t>Orion S.A.</t>
  </si>
  <si>
    <t>Glajch Jeffrey</t>
  </si>
  <si>
    <t>BOFA SECURITIES, INC.</t>
  </si>
  <si>
    <t>BANK OF AMERICA CORP /DE/</t>
  </si>
  <si>
    <t>Banc of America Preferred Funding Corp</t>
  </si>
  <si>
    <t>CDTX</t>
  </si>
  <si>
    <t>Cidara Therapeutics, Inc.</t>
  </si>
  <si>
    <t>Stein Jeffrey</t>
  </si>
  <si>
    <t>Hoover Jeffrey Alan</t>
  </si>
  <si>
    <t>Golub Lawrence E</t>
  </si>
  <si>
    <t>Speiser Michael L</t>
  </si>
  <si>
    <t>Doane David Carl</t>
  </si>
  <si>
    <t>RAPP</t>
  </si>
  <si>
    <t>Rapport Therapeutics, Inc.</t>
  </si>
  <si>
    <t>MTN</t>
  </si>
  <si>
    <t>VAIL RESORTS INC</t>
  </si>
  <si>
    <t>Korch Angela A</t>
  </si>
  <si>
    <t>FCPT</t>
  </si>
  <si>
    <t>Four Corners Property Trust, Inc.</t>
  </si>
  <si>
    <t>Lenehan William H</t>
  </si>
  <si>
    <t>Ryan Patrick Louis</t>
  </si>
  <si>
    <t>FOXF</t>
  </si>
  <si>
    <t>FOX FACTORY HOLDING CORP</t>
  </si>
  <si>
    <t>DENNISON MICHAEL C.</t>
  </si>
  <si>
    <t>Quinones Carlos</t>
  </si>
  <si>
    <t>BNED</t>
  </si>
  <si>
    <t>Barnes &amp; Noble Education, Inc.</t>
  </si>
  <si>
    <t>Wallace Rory</t>
  </si>
  <si>
    <t>CLDT</t>
  </si>
  <si>
    <t>Chatham Lodging Trust</t>
  </si>
  <si>
    <t>CRAVEN DENNIS M</t>
  </si>
  <si>
    <t>VST</t>
  </si>
  <si>
    <t>Vistra Corp.</t>
  </si>
  <si>
    <t>Crutchfield Lisa</t>
  </si>
  <si>
    <t>LAKE</t>
  </si>
  <si>
    <t>LAKELAND INDUSTRIES INC</t>
  </si>
  <si>
    <t>Jenkins James M.</t>
  </si>
  <si>
    <t>Nieri Michael P.</t>
  </si>
  <si>
    <t>SHAR JONATHAN</t>
  </si>
  <si>
    <t>VOLK JAMES J</t>
  </si>
  <si>
    <t>MCB</t>
  </si>
  <si>
    <t>Metropolitan Bank Holding Corp.</t>
  </si>
  <si>
    <t>Wolf George J Jr</t>
  </si>
  <si>
    <t>Natarajan Prabu</t>
  </si>
  <si>
    <t>Clark Della</t>
  </si>
  <si>
    <t>WAY</t>
  </si>
  <si>
    <t>Waystar Holding Corp.</t>
  </si>
  <si>
    <t>DRISCOLL JOHN PATRICK</t>
  </si>
  <si>
    <t>DEI</t>
  </si>
  <si>
    <t>Douglas Emmett Inc</t>
  </si>
  <si>
    <t>SIMON WILLIAM E JR</t>
  </si>
  <si>
    <t>HSU Hsenghung Sam</t>
  </si>
  <si>
    <t>PYYX</t>
  </si>
  <si>
    <t>PYXUS INTERNATIONAL, INC.</t>
  </si>
  <si>
    <t>Owl Creek Asset Management, L.P.</t>
  </si>
  <si>
    <t>ALTMAN JEFFREY A</t>
  </si>
  <si>
    <t>Brock Eric A</t>
  </si>
  <si>
    <t>Dougherty Daniel F</t>
  </si>
  <si>
    <t>CCOI</t>
  </si>
  <si>
    <t>COGENT COMMUNICATIONS HOLDINGS, INC.</t>
  </si>
  <si>
    <t>Montagner Marc</t>
  </si>
  <si>
    <t>Leonard Braden Michael</t>
  </si>
  <si>
    <t>CRAWFORD EDWARD F</t>
  </si>
  <si>
    <t>PRM</t>
  </si>
  <si>
    <t>Perimeter Solutions, SA</t>
  </si>
  <si>
    <t>Valladares Jorge</t>
  </si>
  <si>
    <t>BURWELL ERIC E</t>
  </si>
  <si>
    <t>KRUSZEWSKI RONALD J</t>
  </si>
  <si>
    <t>Vacirca Jeff L</t>
  </si>
  <si>
    <t>Glendon Opportunities Fund, L.P.</t>
  </si>
  <si>
    <t>Glendon Opportunities Fund II, L.P.</t>
  </si>
  <si>
    <t>Glendon Capital Management LP</t>
  </si>
  <si>
    <t>BMEA</t>
  </si>
  <si>
    <t>Biomea Fusion, Inc.</t>
  </si>
  <si>
    <t>Valle Franco</t>
  </si>
  <si>
    <t>Connors John P Jr</t>
  </si>
  <si>
    <t>Klein Steven M</t>
  </si>
  <si>
    <t>PRSO</t>
  </si>
  <si>
    <t>Peraso Inc.</t>
  </si>
  <si>
    <t>McWalter Ian</t>
  </si>
  <si>
    <t>McCusker James</t>
  </si>
  <si>
    <t>GXO</t>
  </si>
  <si>
    <t>GXO Logistics, Inc.</t>
  </si>
  <si>
    <t>Wilson Malcolm</t>
  </si>
  <si>
    <t>BARNES JIM</t>
  </si>
  <si>
    <t>Friedman David Erwin</t>
  </si>
  <si>
    <t>PEGA</t>
  </si>
  <si>
    <t>PEGASYSTEMS INC</t>
  </si>
  <si>
    <t>Rowlands Sharon T</t>
  </si>
  <si>
    <t>NUVB</t>
  </si>
  <si>
    <t>Nuvation Bio Inc.</t>
  </si>
  <si>
    <t>BLICKENSTAFF KIM D</t>
  </si>
  <si>
    <t>Hanson James S.</t>
  </si>
  <si>
    <t>Goncalves Celso L Jr</t>
  </si>
  <si>
    <t>LXP</t>
  </si>
  <si>
    <t>LXP Industrial Trust</t>
  </si>
  <si>
    <t>Gupta Arun</t>
  </si>
  <si>
    <t>AEYE</t>
  </si>
  <si>
    <t>AUDIOEYE INC</t>
  </si>
  <si>
    <t>Fleming Katherine E.</t>
  </si>
  <si>
    <t>CATINO ANNETTE</t>
  </si>
  <si>
    <t>Patafio Frank P.</t>
  </si>
  <si>
    <t>OESX</t>
  </si>
  <si>
    <t>ORION ENERGY SYSTEMS, INC.</t>
  </si>
  <si>
    <t>Wishart-Smith Heather L</t>
  </si>
  <si>
    <t>HYLN</t>
  </si>
  <si>
    <t>Hyliion Holdings Corp.</t>
  </si>
  <si>
    <t>RAMASAMY GOVINDARAJ</t>
  </si>
  <si>
    <t>PRATT JAMES G</t>
  </si>
  <si>
    <t>Oren Ben</t>
  </si>
  <si>
    <t>Rubel Matthew E</t>
  </si>
  <si>
    <t>Adib Deyaa</t>
  </si>
  <si>
    <t>Marcogliese Richard J</t>
  </si>
  <si>
    <t>DeTillio Joshua</t>
  </si>
  <si>
    <t>SPWH</t>
  </si>
  <si>
    <t>SPORTSMAN'S WAREHOUSE HOLDINGS, INC.</t>
  </si>
  <si>
    <t>Sansom Steven W.</t>
  </si>
  <si>
    <t>Maggiore Christopher D.</t>
  </si>
  <si>
    <t>GARCIA PETER S</t>
  </si>
  <si>
    <t>FRD</t>
  </si>
  <si>
    <t>FRIEDMAN INDUSTRIES INC</t>
  </si>
  <si>
    <t>Taylor Mike J</t>
  </si>
  <si>
    <t>McDonnell Jeffrey M</t>
  </si>
  <si>
    <t>PINE</t>
  </si>
  <si>
    <t>Alpine Income Property Trust, Inc.</t>
  </si>
  <si>
    <t>CTO Realty Growth, Inc.</t>
  </si>
  <si>
    <t>ITW</t>
  </si>
  <si>
    <t>ILLINOIS TOOL WORKS INC</t>
  </si>
  <si>
    <t>SMITH DAVID BYRON JR</t>
  </si>
  <si>
    <t>Ludwig A. Leslie</t>
  </si>
  <si>
    <t>BISON CAPITAL PARTNERS VI, L.P.</t>
  </si>
  <si>
    <t>Trussler Douglas B</t>
  </si>
  <si>
    <t>SCND</t>
  </si>
  <si>
    <t>SCIENTIFIC INDUSTRIES INC</t>
  </si>
  <si>
    <t>MOORE JOHN A</t>
  </si>
  <si>
    <t>KPRX</t>
  </si>
  <si>
    <t>KIORA PHARMACEUTICALS INC</t>
  </si>
  <si>
    <t>Parsons Erin</t>
  </si>
  <si>
    <t>McGraner Matt</t>
  </si>
  <si>
    <t>Ferguson Joseph Edwin</t>
  </si>
  <si>
    <t>MICHAEL RALPH S III</t>
  </si>
  <si>
    <t>Tolerantia, LLC</t>
  </si>
  <si>
    <t>Legorreta Pablo G.</t>
  </si>
  <si>
    <t>Rasche Steven P</t>
  </si>
  <si>
    <t>COMMUNITY FINANCIAL SYSTEM, INC.</t>
  </si>
  <si>
    <t>Spoor Johan M.</t>
  </si>
  <si>
    <t>BALDWIN JOHN T</t>
  </si>
  <si>
    <t>Bexten Gregg A.</t>
  </si>
  <si>
    <t>PBFS</t>
  </si>
  <si>
    <t>Pioneer Bancorp, Inc./MD</t>
  </si>
  <si>
    <t>Mahoney Shaun</t>
  </si>
  <si>
    <t>MNPR</t>
  </si>
  <si>
    <t>Monopar Therapeutics</t>
  </si>
  <si>
    <t>Cittadine Andrew</t>
  </si>
  <si>
    <t>TPB</t>
  </si>
  <si>
    <t>Turning Point Brands, Inc.</t>
  </si>
  <si>
    <t>Frein Summer</t>
  </si>
  <si>
    <t>BISON CAPITAL PARTNERS VI-A, L.P.</t>
  </si>
  <si>
    <t>Strem Brian M.</t>
  </si>
  <si>
    <t>Kulkarni Rachana A</t>
  </si>
  <si>
    <t>DONDERO JAMES D</t>
  </si>
  <si>
    <t>HASLAM WILLIAM E</t>
  </si>
  <si>
    <t>MCI</t>
  </si>
  <si>
    <t>BARINGS CORPORATE INVESTORS</t>
  </si>
  <si>
    <t>GRACE EDWARD P III</t>
  </si>
  <si>
    <t>DENN</t>
  </si>
  <si>
    <t>DENNY'S Corp</t>
  </si>
  <si>
    <t>Verostek Robert P.</t>
  </si>
  <si>
    <t>FBYD</t>
  </si>
  <si>
    <t>Falcon's Beyond Global, Inc.</t>
  </si>
  <si>
    <t>Markey Jill K.</t>
  </si>
  <si>
    <t>Katmandu Ventures, LLC</t>
  </si>
  <si>
    <t>Roberts Andrea Colvin</t>
  </si>
  <si>
    <t>RSRV</t>
  </si>
  <si>
    <t>RESERVE PETROLEUM CO</t>
  </si>
  <si>
    <t>MCLAIN CAMERON R</t>
  </si>
  <si>
    <t>KEENE HAROLD L</t>
  </si>
  <si>
    <t>Tenazas Marissa R</t>
  </si>
  <si>
    <t>NGS</t>
  </si>
  <si>
    <t>NATURAL GAS SERVICES GROUP INC</t>
  </si>
  <si>
    <t>Jacobs Justin</t>
  </si>
  <si>
    <t>RGEN</t>
  </si>
  <si>
    <t>REPLIGEN CORP</t>
  </si>
  <si>
    <t>BARTHELEMY NICOLAS</t>
  </si>
  <si>
    <t>Fisher Kenneth R</t>
  </si>
  <si>
    <t>GDNSF</t>
  </si>
  <si>
    <t>Goodness Growth Holdings, Inc.</t>
  </si>
  <si>
    <t>Chicago Atlantic Credit Opportunities, LLC</t>
  </si>
  <si>
    <t>Chicago Atlantic GP Holdings, LLC</t>
  </si>
  <si>
    <t>Chicago Atlantic Group GP, LLC</t>
  </si>
  <si>
    <t>Chicago Atlantic Advisers, LLC</t>
  </si>
  <si>
    <t>Chicago Atlantic Group, LP</t>
  </si>
  <si>
    <t>Chicago Atlantic Manager, LLC</t>
  </si>
  <si>
    <t>MTDR</t>
  </si>
  <si>
    <t>Matador Resources Co</t>
  </si>
  <si>
    <t>Erman Bryan A</t>
  </si>
  <si>
    <t>Priore Thomas Charles</t>
  </si>
  <si>
    <t>BAND</t>
  </si>
  <si>
    <t>Bandwidth Inc.</t>
  </si>
  <si>
    <t>Roush Lukas M.</t>
  </si>
  <si>
    <t>RICHSTONE ELLEN B</t>
  </si>
  <si>
    <t>INIS</t>
  </si>
  <si>
    <t>INTERNATIONAL ISOTOPES INC</t>
  </si>
  <si>
    <t>Bagerdjian Shahe</t>
  </si>
  <si>
    <t>Donhauser Peter D.O.</t>
  </si>
  <si>
    <t>Madaus Martin D</t>
  </si>
  <si>
    <t>Gilmore Jay C</t>
  </si>
  <si>
    <t>Meisinger Joseph Max</t>
  </si>
  <si>
    <t>Hunt Anthony</t>
  </si>
  <si>
    <t>SNDX</t>
  </si>
  <si>
    <t>Syndax Pharmaceuticals Inc</t>
  </si>
  <si>
    <t>Goldan Keith A.</t>
  </si>
  <si>
    <t>IRON</t>
  </si>
  <si>
    <t>Disc Medicine, Inc.</t>
  </si>
  <si>
    <t>Ashiya Mona</t>
  </si>
  <si>
    <t>De Plano Lorenzo</t>
  </si>
  <si>
    <t>SPMC</t>
  </si>
  <si>
    <t>Sound Point Meridian Capital, Inc.</t>
  </si>
  <si>
    <t>Desai Ujjaval</t>
  </si>
  <si>
    <t>Garipalli Vivek</t>
  </si>
  <si>
    <t>XOM</t>
  </si>
  <si>
    <t>EXXON MOBIL CORP</t>
  </si>
  <si>
    <t>Dreyfus Maria S.</t>
  </si>
  <si>
    <t>CIM</t>
  </si>
  <si>
    <t>CHIMERA INVESTMENT CORP</t>
  </si>
  <si>
    <t>CREAGH GERARD</t>
  </si>
  <si>
    <t>Bitterman Kevin</t>
  </si>
  <si>
    <t>MONIX</t>
  </si>
  <si>
    <t>Monachil Credit Income Fund</t>
  </si>
  <si>
    <t>Knipper Thomas</t>
  </si>
  <si>
    <t>EHRMAN BRADLEY J</t>
  </si>
  <si>
    <t>Gerlitz Kevin</t>
  </si>
  <si>
    <t>Gay Philip</t>
  </si>
  <si>
    <t>Car Bruce</t>
  </si>
  <si>
    <t>GOSS</t>
  </si>
  <si>
    <t>Gossamer Bio, Inc.</t>
  </si>
  <si>
    <t>Smith Robert Paul JR</t>
  </si>
  <si>
    <t>Ketchum Stephen</t>
  </si>
  <si>
    <t>Orbach David M</t>
  </si>
  <si>
    <t>PRICE MICHAEL SCOTT</t>
  </si>
  <si>
    <t>ATLANTIC INTERNATIONAL CORP.</t>
  </si>
  <si>
    <t>Tenore Michael</t>
  </si>
  <si>
    <t>Giraudo Bryan</t>
  </si>
  <si>
    <t>SLNH</t>
  </si>
  <si>
    <t>Soluna Holdings, Inc</t>
  </si>
  <si>
    <t>MICHAELS DAVID C</t>
  </si>
  <si>
    <t>Machinist Robert Barry</t>
  </si>
  <si>
    <t>FERG</t>
  </si>
  <si>
    <t>Ferguson plc</t>
  </si>
  <si>
    <t>Baker Kelly A</t>
  </si>
  <si>
    <t>VXRT</t>
  </si>
  <si>
    <t>Vaxart, Inc.</t>
  </si>
  <si>
    <t>Watson W. Mark</t>
  </si>
  <si>
    <t>DOMO</t>
  </si>
  <si>
    <t>DOMO, INC.</t>
  </si>
  <si>
    <t>Daniel Daniel David III</t>
  </si>
  <si>
    <t>MACALI RALPH D</t>
  </si>
  <si>
    <t>MCGAREL DAVID</t>
  </si>
  <si>
    <t>JAGID JEFFREY M</t>
  </si>
  <si>
    <t>UMH</t>
  </si>
  <si>
    <t>UMH PROPERTIES, INC.</t>
  </si>
  <si>
    <t>LANDY MICHAEL P</t>
  </si>
  <si>
    <t>Broderick Christopher</t>
  </si>
  <si>
    <t>BEN</t>
  </si>
  <si>
    <t>FRANKLIN RESOURCES INC</t>
  </si>
  <si>
    <t>JOHNSON CHARLES B</t>
  </si>
  <si>
    <t>NORRIS DUSTIN DAVID</t>
  </si>
  <si>
    <t>VRE</t>
  </si>
  <si>
    <t>Veris Residential, Inc.</t>
  </si>
  <si>
    <t>Lietz Nori Gerardo</t>
  </si>
  <si>
    <t>Davidson Michael H.</t>
  </si>
  <si>
    <t>CTM</t>
  </si>
  <si>
    <t>Castellum, Inc.</t>
  </si>
  <si>
    <t>WRIGHT JAY O</t>
  </si>
  <si>
    <t>Nia Mahbod</t>
  </si>
  <si>
    <t>de la Calle Luis</t>
  </si>
  <si>
    <t>AESI</t>
  </si>
  <si>
    <t>Atlas Energy Solutions Inc.</t>
  </si>
  <si>
    <t>SHEPARD GREGORY M</t>
  </si>
  <si>
    <t>CCIF</t>
  </si>
  <si>
    <t>Carlyle Credit Income Fund</t>
  </si>
  <si>
    <t>Henry Michael</t>
  </si>
  <si>
    <t>Berry James McCoy</t>
  </si>
  <si>
    <t>JAKK</t>
  </si>
  <si>
    <t>JAKKS PACIFIC INC</t>
  </si>
  <si>
    <t>Rosen Lawrence I</t>
  </si>
  <si>
    <t>GAME</t>
  </si>
  <si>
    <t>GameSquare Holdings, Inc.</t>
  </si>
  <si>
    <t>Kenna Justin</t>
  </si>
  <si>
    <t>ATHA</t>
  </si>
  <si>
    <t>Athira Pharma, Inc.</t>
  </si>
  <si>
    <t>Romano Kelly A</t>
  </si>
  <si>
    <t>Hasnain Faheem</t>
  </si>
  <si>
    <t>UBCP</t>
  </si>
  <si>
    <t>UNITED BANCORP INC /OH/</t>
  </si>
  <si>
    <t>EVERSON SCOTT A</t>
  </si>
  <si>
    <t>PADDICK BRENDAN J</t>
  </si>
  <si>
    <t>CRONIN DANIEL P</t>
  </si>
  <si>
    <t>Schunn Bethany E</t>
  </si>
  <si>
    <t>HOFT</t>
  </si>
  <si>
    <t>HOOKER FURNISHINGS Corp</t>
  </si>
  <si>
    <t>Jackson Tonya Harris</t>
  </si>
  <si>
    <t>HOOPINGARNER JOHN M</t>
  </si>
  <si>
    <t>GREENWOOD RANDALL M</t>
  </si>
  <si>
    <t>SCD</t>
  </si>
  <si>
    <t>LMP CAPITAL &amp; INCOME FUND INC.</t>
  </si>
  <si>
    <t>Hendershot Brian M</t>
  </si>
  <si>
    <t>Schwartz Louis</t>
  </si>
  <si>
    <t>Glessner Gary W</t>
  </si>
  <si>
    <t>MUNOZ OSCAR</t>
  </si>
  <si>
    <t>ARDS</t>
  </si>
  <si>
    <t>Aridis Pharmaceuticals, Inc.</t>
  </si>
  <si>
    <t>Truong Vu</t>
  </si>
  <si>
    <t>NYC</t>
  </si>
  <si>
    <t>American Strategic Investment Co.</t>
  </si>
  <si>
    <t>Radesca Nicholas</t>
  </si>
  <si>
    <t>Malhotra R. Rimmy</t>
  </si>
  <si>
    <t>CLIR</t>
  </si>
  <si>
    <t>ClearSign Technologies Corp</t>
  </si>
  <si>
    <t>HOFFMAN Robert Thurston Sr</t>
  </si>
  <si>
    <t>GPclirSPV LLC</t>
  </si>
  <si>
    <t>Princeton Opportunity Management LLC</t>
  </si>
  <si>
    <t>Patzer Eric</t>
  </si>
  <si>
    <t>clirSPV LLC</t>
  </si>
  <si>
    <t>CNGL</t>
  </si>
  <si>
    <t>Canna-Global Acquisition Corp</t>
  </si>
  <si>
    <t>Cowen Financial Products LLC</t>
  </si>
  <si>
    <t>MRVL</t>
  </si>
  <si>
    <t>Marvell Technology, Inc.</t>
  </si>
  <si>
    <t>Durn Daniel</t>
  </si>
  <si>
    <t>RH</t>
  </si>
  <si>
    <t>FRIEDMAN GARY G</t>
  </si>
  <si>
    <t>Hogenhuis Wladimir</t>
  </si>
  <si>
    <t>HTGC</t>
  </si>
  <si>
    <t>Hercules Capital, Inc.</t>
  </si>
  <si>
    <t>CROWELL GAYLE A</t>
  </si>
  <si>
    <t>CEE Holdings Trust</t>
  </si>
  <si>
    <t>ADMQ</t>
  </si>
  <si>
    <t>ADM ENDEAVORS, INC.</t>
  </si>
  <si>
    <t>Johnson Marc</t>
  </si>
  <si>
    <t>Mulacek Phil E</t>
  </si>
  <si>
    <t>Spira Joel</t>
  </si>
  <si>
    <t>PRPL</t>
  </si>
  <si>
    <t>Purple Innovation, Inc.</t>
  </si>
  <si>
    <t>DeMartini Robert</t>
  </si>
  <si>
    <t>Reichenthal Max Alan</t>
  </si>
  <si>
    <t>STTK</t>
  </si>
  <si>
    <t>Shattuck Labs, Inc.</t>
  </si>
  <si>
    <t>Schreiber Taylor</t>
  </si>
  <si>
    <t>WILSON ROBERT N</t>
  </si>
  <si>
    <t>TSHA</t>
  </si>
  <si>
    <t>Taysha Gene Therapies, Inc.</t>
  </si>
  <si>
    <t>Manning Paul B</t>
  </si>
  <si>
    <t>JVA</t>
  </si>
  <si>
    <t>COFFEE HOLDING CO INC</t>
  </si>
  <si>
    <t>GORDON ANDREW</t>
  </si>
  <si>
    <t>GORDON DAVID</t>
  </si>
  <si>
    <t>Quinif Jo Ann</t>
  </si>
  <si>
    <t>Thompson Michael Charles</t>
  </si>
  <si>
    <t>BRILLIANT HEATHER E</t>
  </si>
  <si>
    <t>Brous Tyler</t>
  </si>
  <si>
    <t>HRL</t>
  </si>
  <si>
    <t>HORMEL FOODS CORP /DE/</t>
  </si>
  <si>
    <t>Losness-Larson Katherine M</t>
  </si>
  <si>
    <t>TBN</t>
  </si>
  <si>
    <t>Tamboran Resources Corp</t>
  </si>
  <si>
    <t>Dyer Eric Steven</t>
  </si>
  <si>
    <t>Barrett Fredrick J</t>
  </si>
  <si>
    <t>Dalton Ryan</t>
  </si>
  <si>
    <t>Thibodeaux Faron James</t>
  </si>
  <si>
    <t>Robb Andrew John</t>
  </si>
  <si>
    <t>HGLB</t>
  </si>
  <si>
    <t>HIGHLAND GLOBAL ALLOCATION FUND</t>
  </si>
  <si>
    <t>Powell Ethan</t>
  </si>
  <si>
    <t>STONEBURNER RICHARD K</t>
  </si>
  <si>
    <t>Reed Stephanie L</t>
  </si>
  <si>
    <t>Roe Peggy Fang</t>
  </si>
  <si>
    <t>TPST</t>
  </si>
  <si>
    <t>Tempest Therapeutics, Inc.</t>
  </si>
  <si>
    <t>Trojanowski Justin</t>
  </si>
  <si>
    <t>NKE</t>
  </si>
  <si>
    <t>NIKE, Inc.</t>
  </si>
  <si>
    <t>SWAN ROBERT HOLMES</t>
  </si>
  <si>
    <t>Monroe James III</t>
  </si>
  <si>
    <t>STC</t>
  </si>
  <si>
    <t>STEWART INFORMATION SERVICES CORP</t>
  </si>
  <si>
    <t>Bryant Iain Martyn</t>
  </si>
  <si>
    <t>DMAC</t>
  </si>
  <si>
    <t>DiaMedica Therapeutics Inc.</t>
  </si>
  <si>
    <t>TRILL AB</t>
  </si>
  <si>
    <t>STAHLBERG JAN</t>
  </si>
  <si>
    <t>AFG</t>
  </si>
  <si>
    <t>AMERICAN FINANCIAL GROUP INC</t>
  </si>
  <si>
    <t>Murray Amy Y</t>
  </si>
  <si>
    <t>Spraberry Interests, LLC</t>
  </si>
  <si>
    <t>Sheffield Bryan</t>
  </si>
  <si>
    <t>Sheffield Holdings, LP</t>
  </si>
  <si>
    <t>Von Koch Thomas</t>
  </si>
  <si>
    <t>TomEnterprise AB</t>
  </si>
  <si>
    <t>TomEnterprise Private AB</t>
  </si>
  <si>
    <t>TXO</t>
  </si>
  <si>
    <t>TXO Partners, L.P.</t>
  </si>
  <si>
    <t>HUTTON KEITH A</t>
  </si>
  <si>
    <t>SIMPSON BOB R</t>
  </si>
  <si>
    <t>AZZ</t>
  </si>
  <si>
    <t>AZZ INC</t>
  </si>
  <si>
    <t>Mackey Tara D</t>
  </si>
  <si>
    <t>Moseley Tiffany</t>
  </si>
  <si>
    <t>Russell Kurt L.</t>
  </si>
  <si>
    <t>Crawford Jason</t>
  </si>
  <si>
    <t>FERGUSON THOMAS E</t>
  </si>
  <si>
    <t>ALMS</t>
  </si>
  <si>
    <t>ALUMIS INC.</t>
  </si>
  <si>
    <t>AKKARAJU SRINIVAS</t>
  </si>
  <si>
    <t>Tananbaum James B.</t>
  </si>
  <si>
    <t>ADCT</t>
  </si>
  <si>
    <t>ADC Therapeutics SA</t>
  </si>
  <si>
    <t>RedCo II Master Fund, L.P.</t>
  </si>
  <si>
    <t>BLBX</t>
  </si>
  <si>
    <t>BLACKBOXSTOCKS INC.</t>
  </si>
  <si>
    <t>KEPLER GUST</t>
  </si>
  <si>
    <t>LB</t>
  </si>
  <si>
    <t>LandBridge Co LLC</t>
  </si>
  <si>
    <t>Daul Ty P.</t>
  </si>
  <si>
    <t>WINMILL &amp; CO. INC</t>
  </si>
  <si>
    <t>GGROU</t>
  </si>
  <si>
    <t>Golden Growers Cooperative</t>
  </si>
  <si>
    <t>Kragnes David J.</t>
  </si>
  <si>
    <t>Foresite Labs, LLC</t>
  </si>
  <si>
    <t>Foresite Labs Affiliates 2021, LLC</t>
  </si>
  <si>
    <t>WATSON CHARLES L.</t>
  </si>
  <si>
    <t>Foresite Capital Fund VI LP</t>
  </si>
  <si>
    <t>Foresite Capital Opportunity Fund V, L.P.</t>
  </si>
  <si>
    <t>Labs Co-Invest V, LLC</t>
  </si>
  <si>
    <t>Foresite Labs Management I, LLC</t>
  </si>
  <si>
    <t>Foresite Capital Management V, LLC</t>
  </si>
  <si>
    <t>Foresite Capital Management VI LLC</t>
  </si>
  <si>
    <t>Foresite Capital Fund V, L.P.</t>
  </si>
  <si>
    <t>Foresite Labs Fund I, L.P.</t>
  </si>
  <si>
    <t>Foresite Capital Opportunity Management V, LLC</t>
  </si>
  <si>
    <t>Chase Valerie</t>
  </si>
  <si>
    <t>RICHMAN ERIC I</t>
  </si>
  <si>
    <t>NZF</t>
  </si>
  <si>
    <t>Nuveen Municipal Credit Income Fund</t>
  </si>
  <si>
    <t>Brady Stephen R</t>
  </si>
  <si>
    <t>PLAY</t>
  </si>
  <si>
    <t>Dave &amp; Buster's Entertainment, Inc.</t>
  </si>
  <si>
    <t>Harper Darin</t>
  </si>
  <si>
    <t>GLOBAL ACQUISITIONS Corp</t>
  </si>
  <si>
    <t>BORETA RONALD S</t>
  </si>
  <si>
    <t>CW</t>
  </si>
  <si>
    <t>CURTISS WRIGHT CORP</t>
  </si>
  <si>
    <t>Farkas K Christopher</t>
  </si>
  <si>
    <t>Boreta John Anthony</t>
  </si>
  <si>
    <t>Ferdenzi Paul J</t>
  </si>
  <si>
    <t>Attili Srinivas</t>
  </si>
  <si>
    <t>Bamford Lynn M</t>
  </si>
  <si>
    <t>Freda Robert F</t>
  </si>
  <si>
    <t>Patel Kirtesh</t>
  </si>
  <si>
    <t>Caldwell Christopher L.</t>
  </si>
  <si>
    <t>Arctis Global LLC</t>
  </si>
  <si>
    <t>Abdiel Capital Management, LLC</t>
  </si>
  <si>
    <t>Abdiel Partners, LLC</t>
  </si>
  <si>
    <t>Moran Colin T.</t>
  </si>
  <si>
    <t>Abdiel Capital LP</t>
  </si>
  <si>
    <t>Abdiel Qualified Master Fund LP</t>
  </si>
  <si>
    <t>Abdiel Capital Advisors, LP</t>
  </si>
  <si>
    <t>DOUG</t>
  </si>
  <si>
    <t>Douglas Elliman Inc.</t>
  </si>
  <si>
    <t>LAMPEN RICHARD</t>
  </si>
  <si>
    <t>CULP</t>
  </si>
  <si>
    <t>CULP INC</t>
  </si>
  <si>
    <t>English Aron R.</t>
  </si>
  <si>
    <t>22NW GP, Inc.</t>
  </si>
  <si>
    <t>22NW Fund, LP</t>
  </si>
  <si>
    <t>22NW, LP</t>
  </si>
  <si>
    <t>22NW Fund GP, LLC</t>
  </si>
  <si>
    <t>LORBER HOWARD M</t>
  </si>
  <si>
    <t>DNP</t>
  </si>
  <si>
    <t>DNP SELECT INCOME FUND INC</t>
  </si>
  <si>
    <t>McLoughlin Philip R</t>
  </si>
  <si>
    <t>Singer Eric</t>
  </si>
  <si>
    <t>ZEITCHICK MARK</t>
  </si>
  <si>
    <t>AK Jensen Investment Management Ltd</t>
  </si>
  <si>
    <t>MARTIN WILLIAM C</t>
  </si>
  <si>
    <t>Stenberg Jon</t>
  </si>
  <si>
    <t>HURC</t>
  </si>
  <si>
    <t>HURCO COMPANIES INC</t>
  </si>
  <si>
    <t>McClelland Sonja K</t>
  </si>
  <si>
    <t>JACKSON FRED A</t>
  </si>
  <si>
    <t>Seipel Kenneth Duane</t>
  </si>
  <si>
    <t>Jackson James Joshua</t>
  </si>
  <si>
    <t>Mill Road Capital III GP LLC</t>
  </si>
  <si>
    <t>Mill Road Capital III, L.P.</t>
  </si>
  <si>
    <t>LYNCH THOMAS E</t>
  </si>
  <si>
    <t>SUNS</t>
  </si>
  <si>
    <t>Sunrise Realty Trust, Inc.</t>
  </si>
  <si>
    <t>FRANK ALEXANDER C</t>
  </si>
  <si>
    <t>IFN</t>
  </si>
  <si>
    <t>INDIA FUND, INC.</t>
  </si>
  <si>
    <t>Porter Rahn K</t>
  </si>
  <si>
    <t>WILLIAMS JOE L</t>
  </si>
  <si>
    <t>Liebowitz Michael</t>
  </si>
  <si>
    <t>VETZ</t>
  </si>
  <si>
    <t>Tidal ETF Trust</t>
  </si>
  <si>
    <t>STATE FARM MUTUAL AUTOMOBILE INSURANCE CO</t>
  </si>
  <si>
    <t>GRX</t>
  </si>
  <si>
    <t>Gabelli Healthcare &amp; WellnessRx Trust</t>
  </si>
  <si>
    <t>Fagan James C.</t>
  </si>
  <si>
    <t>BANX</t>
  </si>
  <si>
    <t>ArrowMark Financial Corp.</t>
  </si>
  <si>
    <t>FARRELL PATRICK JOSEPH</t>
  </si>
  <si>
    <t>Bond Jodi Hanson</t>
  </si>
  <si>
    <t>Tannenbaum Robyn</t>
  </si>
  <si>
    <t>Alpha Teknova, Inc.</t>
  </si>
  <si>
    <t>Telegraph Hill Partners IV Investment Management LLC</t>
  </si>
  <si>
    <t>Telegraph Hill Partners Management Company, LLC</t>
  </si>
  <si>
    <t>THP IV Affiliates Fund, LLC</t>
  </si>
  <si>
    <t>Telegraph Hill Partners IV, L.P.</t>
  </si>
  <si>
    <t>Lowell Matthew</t>
  </si>
  <si>
    <t>ZVRA</t>
  </si>
  <si>
    <t>ZEVRA THERAPEUTICS, INC.</t>
  </si>
  <si>
    <t>Bode John B</t>
  </si>
  <si>
    <t>O'Hara Michelle A.</t>
  </si>
  <si>
    <t>HADFIELD JAMIE</t>
  </si>
  <si>
    <t>Gunstream Stephen</t>
  </si>
  <si>
    <t>Wagler Tyson J</t>
  </si>
  <si>
    <t>SHEIDLER JACK</t>
  </si>
  <si>
    <t>TOBOROFF LEONARD</t>
  </si>
  <si>
    <t>SSKN</t>
  </si>
  <si>
    <t>STRATA Skin Sciences, Inc.</t>
  </si>
  <si>
    <t>Geiger Uri</t>
  </si>
  <si>
    <t>KELLY JASON M</t>
  </si>
  <si>
    <t>Arigo Robert</t>
  </si>
  <si>
    <t>Accelmed Growth Partners Management Ltd.</t>
  </si>
  <si>
    <t>SEGER THOMAS W</t>
  </si>
  <si>
    <t>Accelmed Partners (GP), L.P.</t>
  </si>
  <si>
    <t>Accelmed Partners, L.P.</t>
  </si>
  <si>
    <t>Accelmed Growth Partners (AGP) Ltd</t>
  </si>
  <si>
    <t>JAMES MICHAEL C</t>
  </si>
  <si>
    <t>Rafaeli Dolev</t>
  </si>
  <si>
    <t>Ryan Christina M</t>
  </si>
  <si>
    <t>Bawel Zachary W</t>
  </si>
  <si>
    <t>NXG</t>
  </si>
  <si>
    <t>NXG NextGen Infrastructure Income Fund</t>
  </si>
  <si>
    <t>Sunderland Todd</t>
  </si>
  <si>
    <t>STRUX</t>
  </si>
  <si>
    <t>StepStone Private Infrastructure Fund</t>
  </si>
  <si>
    <t>Long Robert W.</t>
  </si>
  <si>
    <t>Ellspermann Susan J</t>
  </si>
  <si>
    <t>DiMartino Rose</t>
  </si>
  <si>
    <t>New York City Special Ltd. Partnership, LLC</t>
  </si>
  <si>
    <t>SCHORSCH NICHOLAS S</t>
  </si>
  <si>
    <t>New York City Advisors, LLC</t>
  </si>
  <si>
    <t>American Realty Capital III, LLC</t>
  </si>
  <si>
    <t>AR Global Investments, LLC</t>
  </si>
  <si>
    <t>Bellevue Capital Partners, LLC</t>
  </si>
  <si>
    <t>Anderson Thomas</t>
  </si>
  <si>
    <t>SCHW</t>
  </si>
  <si>
    <t>SCHWAB CHARLES CORP</t>
  </si>
  <si>
    <t>Wurster Richard A</t>
  </si>
  <si>
    <t>IVFH</t>
  </si>
  <si>
    <t>INNOVATIVE FOOD HOLDINGS INC</t>
  </si>
  <si>
    <t>Gramm Jefferson</t>
  </si>
  <si>
    <t>Clifton R. LaDuane</t>
  </si>
  <si>
    <t>JCP Investment Holdings, LLC</t>
  </si>
  <si>
    <t>JCP Investment Partners, LP</t>
  </si>
  <si>
    <t>Pappas James C</t>
  </si>
  <si>
    <t>JCP Investment Management, LLC</t>
  </si>
  <si>
    <t>JCP Investment Partnership, LP</t>
  </si>
  <si>
    <t>Bettinger Walter W</t>
  </si>
  <si>
    <t>USB</t>
  </si>
  <si>
    <t>US BANCORP \DE\</t>
  </si>
  <si>
    <t>Gillani Aleem</t>
  </si>
  <si>
    <t>Kritzmire Anne W.</t>
  </si>
  <si>
    <t>Thompson Jaye</t>
  </si>
  <si>
    <t>Schaefer Kimberly</t>
  </si>
  <si>
    <t>McNamee Patrick</t>
  </si>
  <si>
    <t>DECKER SHARON A</t>
  </si>
  <si>
    <t>SLE</t>
  </si>
  <si>
    <t>Super League Enterprise, Inc.</t>
  </si>
  <si>
    <t>Gehl Jeff Patrick</t>
  </si>
  <si>
    <t>TWFG</t>
  </si>
  <si>
    <t>TWFG, Inc.</t>
  </si>
  <si>
    <t>Bunch Family Holdings, LLC</t>
  </si>
  <si>
    <t>Bunch Richard F. III</t>
  </si>
  <si>
    <t>Bunch Michelle Caroline</t>
  </si>
  <si>
    <t>Benes Julie E.</t>
  </si>
  <si>
    <t>Wong Janet S.</t>
  </si>
  <si>
    <t>DOAK MICHAEL</t>
  </si>
  <si>
    <t>CCLFX</t>
  </si>
  <si>
    <t>Cliffwater Corporate Lending Fund</t>
  </si>
  <si>
    <t>JOLIET MARIEL A</t>
  </si>
  <si>
    <t>PDCC</t>
  </si>
  <si>
    <t>Pearl Diver Credit Co Inc.</t>
  </si>
  <si>
    <t>University of Wisconsin Foundation</t>
  </si>
  <si>
    <t>Ferracone Robin A</t>
  </si>
  <si>
    <t>CETFX</t>
  </si>
  <si>
    <t>Cliffwater Enhanced Lending Fund</t>
  </si>
  <si>
    <t>Bunch Charles Alexander</t>
  </si>
  <si>
    <t>Zwinggi Janice E.</t>
  </si>
  <si>
    <t>AREC</t>
  </si>
  <si>
    <t>American Resources Corp</t>
  </si>
  <si>
    <t>GOLDEN PROPERTIES LTD.</t>
  </si>
  <si>
    <t>Nolan Katherine C</t>
  </si>
  <si>
    <t>Lisboa Persio V</t>
  </si>
  <si>
    <t>BOF</t>
  </si>
  <si>
    <t>BranchOut Food Inc.</t>
  </si>
  <si>
    <t>Jones Byron Riche</t>
  </si>
  <si>
    <t>Smith Denver Johnson</t>
  </si>
  <si>
    <t>STRW</t>
  </si>
  <si>
    <t>Strawberry Fields REIT, Inc.</t>
  </si>
  <si>
    <t>Gubin Moishe</t>
  </si>
  <si>
    <t>ATYR</t>
  </si>
  <si>
    <t>aTYR PHARMA INC</t>
  </si>
  <si>
    <t>SCHIMMEL PAUL</t>
  </si>
  <si>
    <t>ARTV</t>
  </si>
  <si>
    <t>Artiva Biotherapeutics, Inc.</t>
  </si>
  <si>
    <t>RA Capital Nexus Fund III, L.P.</t>
  </si>
  <si>
    <t>VENBIO GLOBAL STRATEGIC GP III, L.P.</t>
  </si>
  <si>
    <t>GOODMAN COREY S</t>
  </si>
  <si>
    <t>venBio Global Strategic Fund III, L.P.</t>
  </si>
  <si>
    <t>Adelman Robert J</t>
  </si>
  <si>
    <t>VENBIO GLOBAL STRATEGIC GP III, LTD</t>
  </si>
  <si>
    <t>Marchioni John J.</t>
  </si>
  <si>
    <t>GC Corp.</t>
  </si>
  <si>
    <t>GC Cell Corp</t>
  </si>
  <si>
    <t>5AM Opportunities II, L.P.</t>
  </si>
  <si>
    <t>5AM Ventures VI, L.P.</t>
  </si>
  <si>
    <t>Schwab Andrew J.</t>
  </si>
  <si>
    <t>5AM Opportunities II (GP), LLC</t>
  </si>
  <si>
    <t>5AM Partners VI, LLC</t>
  </si>
  <si>
    <t>Kelly Jonathan Lee</t>
  </si>
  <si>
    <t>Huh Yong-Jun</t>
  </si>
  <si>
    <t>RGP</t>
  </si>
  <si>
    <t>RESOURCES CONNECTION, INC.</t>
  </si>
  <si>
    <t>Carlile Roger D</t>
  </si>
  <si>
    <t>PAPL</t>
  </si>
  <si>
    <t>Pineapple Financial Inc.</t>
  </si>
  <si>
    <t>Giannoukakis Tasis Anastasios</t>
  </si>
  <si>
    <t>SCHL</t>
  </si>
  <si>
    <t>SCHOLASTIC CORP</t>
  </si>
  <si>
    <t>Lucchese Iole</t>
  </si>
  <si>
    <t>LCTC</t>
  </si>
  <si>
    <t>Lifeloc Technologies, Inc</t>
  </si>
  <si>
    <t>KORNELSEN VERN D</t>
  </si>
  <si>
    <t>TFC</t>
  </si>
  <si>
    <t>TRUIST FINANCIAL CORP</t>
  </si>
  <si>
    <t>ROGERS WILLIAM H JR</t>
  </si>
  <si>
    <t>Siecke Donald E.</t>
  </si>
  <si>
    <t>Peter Warwick</t>
  </si>
  <si>
    <t>CCNE</t>
  </si>
  <si>
    <t>CNB FINANCIAL CORP/PA</t>
  </si>
  <si>
    <t>POWELL JEFFREY S</t>
  </si>
  <si>
    <t>LEVINE JACK</t>
  </si>
  <si>
    <t>McCartney Kathleen Ann</t>
  </si>
  <si>
    <t>Hsu Jason</t>
  </si>
  <si>
    <t>Koudounis John S.</t>
  </si>
  <si>
    <t>COFS</t>
  </si>
  <si>
    <t>CHOICEONE FINANCIAL SERVICES INC</t>
  </si>
  <si>
    <t>HENDON JACK</t>
  </si>
  <si>
    <t>McConnell Gregory A</t>
  </si>
  <si>
    <t>Greenland Adom</t>
  </si>
  <si>
    <t>Burns Harold J</t>
  </si>
  <si>
    <t>Brophy Keith D.</t>
  </si>
  <si>
    <t>Schosser Douglas M</t>
  </si>
  <si>
    <t>Barnes Ronald G</t>
  </si>
  <si>
    <t>JOHNSON WILLIAM R</t>
  </si>
  <si>
    <t>Essex Bruce John Jr</t>
  </si>
  <si>
    <t>Armock Greg L.</t>
  </si>
  <si>
    <t>TBLT</t>
  </si>
  <si>
    <t>Toughbuilt Industries, Inc</t>
  </si>
  <si>
    <t>Soffer Rochel</t>
  </si>
  <si>
    <t>Wendling Michelle M</t>
  </si>
  <si>
    <t>POTES KELLY</t>
  </si>
  <si>
    <t>Burrough Eric E</t>
  </si>
  <si>
    <t>GM</t>
  </si>
  <si>
    <t>General Motors Co</t>
  </si>
  <si>
    <t>Jacobson Paul A</t>
  </si>
  <si>
    <t>LINE</t>
  </si>
  <si>
    <t>Lineage, Inc.</t>
  </si>
  <si>
    <t>Fleming Abigail S</t>
  </si>
  <si>
    <t>Wentworth Lynn A</t>
  </si>
  <si>
    <t>Thigpen Mary E</t>
  </si>
  <si>
    <t>Hall Gregory Weston</t>
  </si>
  <si>
    <t>Falotico Nancy Joy</t>
  </si>
  <si>
    <t>Jude Justin L</t>
  </si>
  <si>
    <t>CLARKE ANDREW C</t>
  </si>
  <si>
    <t>MIZELL STEVEN</t>
  </si>
  <si>
    <t>ARCHAMBEAU SHELLYE L</t>
  </si>
  <si>
    <t>Rivera Jeffrey Alvarez</t>
  </si>
  <si>
    <t>PDX</t>
  </si>
  <si>
    <t>PIMCO Dynamic Income Strategy Fund</t>
  </si>
  <si>
    <t>Crisci Robert</t>
  </si>
  <si>
    <t>LW</t>
  </si>
  <si>
    <t>Lamb Weston Holdings, Inc.</t>
  </si>
  <si>
    <t>JURGENSEN WILLIAM G</t>
  </si>
  <si>
    <t>NIBLOCK ROBERT A</t>
  </si>
  <si>
    <t>Leitao Kevin D</t>
  </si>
  <si>
    <t>PMT</t>
  </si>
  <si>
    <t>PennyMac Mortgage Investment Trust</t>
  </si>
  <si>
    <t>Lynch Catherine A.</t>
  </si>
  <si>
    <t>NEXT</t>
  </si>
  <si>
    <t>NextDecade Corp.</t>
  </si>
  <si>
    <t>Hanwha Impact Global Corp</t>
  </si>
  <si>
    <t>Hanwha Impact Partners Inc.</t>
  </si>
  <si>
    <t>Hanwha Aerospace Co., Ltd.</t>
  </si>
  <si>
    <t>Hanwha Ocean Co., Ltd.</t>
  </si>
  <si>
    <t>Hanwha Ocean USA Holdings Corp.</t>
  </si>
  <si>
    <t>Hanwha Ocean USA International LLC</t>
  </si>
  <si>
    <t>HGC Next Inv LLC</t>
  </si>
  <si>
    <t>ZYXI</t>
  </si>
  <si>
    <t>ZYNEX INC</t>
  </si>
  <si>
    <t>Disbrow Joshua R.</t>
  </si>
  <si>
    <t>Henderson Kyle David</t>
  </si>
  <si>
    <t>KALU</t>
  </si>
  <si>
    <t>KAISER ALUMINUM CORP</t>
  </si>
  <si>
    <t>Harvey Keith</t>
  </si>
  <si>
    <t>McKay Matthew J</t>
  </si>
  <si>
    <t>Galloway Rick</t>
  </si>
  <si>
    <t>WFCF</t>
  </si>
  <si>
    <t>Where Food Comes From, Inc.</t>
  </si>
  <si>
    <t>Lapaseotes Pete</t>
  </si>
  <si>
    <t>L</t>
  </si>
  <si>
    <t>LOEWS CORP</t>
  </si>
  <si>
    <t>Locker Jonathan C</t>
  </si>
  <si>
    <t>DGICA</t>
  </si>
  <si>
    <t>DONEGAL GROUP INC</t>
  </si>
  <si>
    <t>DONEGAL MUTUAL INSURANCE CO</t>
  </si>
  <si>
    <t>PFIS</t>
  </si>
  <si>
    <t>PEOPLES FINANCIAL SERVICES CORP.</t>
  </si>
  <si>
    <t>CONABOY WILLIAM P</t>
  </si>
  <si>
    <t>NXPI</t>
  </si>
  <si>
    <t>NXP Semiconductors N.V.</t>
  </si>
  <si>
    <t>Southern Julie</t>
  </si>
  <si>
    <t>KUKUCHKA RONALD G</t>
  </si>
  <si>
    <t>MXL</t>
  </si>
  <si>
    <t>MAXLINEAR, INC</t>
  </si>
  <si>
    <t>SEENDRIPU KISHORE</t>
  </si>
  <si>
    <t>FIBK</t>
  </si>
  <si>
    <t>FIRST INTERSTATE BANCSYSTEM INC</t>
  </si>
  <si>
    <t>RILEY KEVIN P</t>
  </si>
  <si>
    <t>TAKMX</t>
  </si>
  <si>
    <t>Marcus Brian</t>
  </si>
  <si>
    <t>MDV</t>
  </si>
  <si>
    <t>Modiv Industrial, Inc.</t>
  </si>
  <si>
    <t>First City Investment Group, LLC</t>
  </si>
  <si>
    <t>Day Robert W</t>
  </si>
  <si>
    <t>VCNX</t>
  </si>
  <si>
    <t>VACCINEX, INC.</t>
  </si>
  <si>
    <t>FRIEDBERG ALBERT</t>
  </si>
  <si>
    <t>FCMI Parent Co.</t>
  </si>
  <si>
    <t>CBNK</t>
  </si>
  <si>
    <t>Capital Bancorp Inc</t>
  </si>
  <si>
    <t>Scully Mary Ann</t>
  </si>
  <si>
    <t>MBIN</t>
  </si>
  <si>
    <t>Merchants Bancorp</t>
  </si>
  <si>
    <t>Dury Michael R.</t>
  </si>
  <si>
    <t>HSII</t>
  </si>
  <si>
    <t>HEIDRICK &amp; STRUGGLES INTERNATIONAL INC</t>
  </si>
  <si>
    <t>MONAHAN THOMAS L</t>
  </si>
  <si>
    <t>VANARIA RAYMOND</t>
  </si>
  <si>
    <t>FGBI</t>
  </si>
  <si>
    <t>First Guaranty Bancshares, Inc.</t>
  </si>
  <si>
    <t>Mineer Michael Ray</t>
  </si>
  <si>
    <t>NAGRX</t>
  </si>
  <si>
    <t>Niagara Income Opportunities Fund</t>
  </si>
  <si>
    <t>Garfinkel Mark D.</t>
  </si>
  <si>
    <t>CDW</t>
  </si>
  <si>
    <t>CDW Corp</t>
  </si>
  <si>
    <t>MIRALLES ALBERT JOSEPH JR</t>
  </si>
  <si>
    <t>KVYO</t>
  </si>
  <si>
    <t>Klaviyo, Inc.</t>
  </si>
  <si>
    <t>Fagnan Jeff</t>
  </si>
  <si>
    <t>LEAHY CHRISTINE A</t>
  </si>
  <si>
    <t>KVHI</t>
  </si>
  <si>
    <t>KVH INDUSTRIES INC \DE\</t>
  </si>
  <si>
    <t>Radoff Bradley Louis</t>
  </si>
  <si>
    <t>Radoff Family Foundation</t>
  </si>
  <si>
    <t>FERTITTA FRANK J III</t>
  </si>
  <si>
    <t>ONEW</t>
  </si>
  <si>
    <t>OneWater Marine Inc.</t>
  </si>
  <si>
    <t>Singleton Asset Management, LLC</t>
  </si>
  <si>
    <t>Singleton Michelle</t>
  </si>
  <si>
    <t>Auburn OWMH, LLLP</t>
  </si>
  <si>
    <t>Philip Singleton Irrevocable Trust, dated December 24, 2015</t>
  </si>
  <si>
    <t>Singleton Philip Austin Jr.</t>
  </si>
  <si>
    <t>Austin Singleton Irrevocable Trust, dated December 30, 2015</t>
  </si>
  <si>
    <t>KLUGE ROBERT H</t>
  </si>
  <si>
    <t>LDOS</t>
  </si>
  <si>
    <t>Leidos Holdings, Inc.</t>
  </si>
  <si>
    <t>Bell Thomas Arthur</t>
  </si>
  <si>
    <t>Demski David M</t>
  </si>
  <si>
    <t>GDV</t>
  </si>
  <si>
    <t>GABELLI DIVIDEND &amp; INCOME TRUST</t>
  </si>
  <si>
    <t>Berg Aaron</t>
  </si>
  <si>
    <t>SLAYEN HOWARD T</t>
  </si>
  <si>
    <t>Macalik Robert T</t>
  </si>
  <si>
    <t>Shashua Amnon</t>
  </si>
  <si>
    <t>VRSK</t>
  </si>
  <si>
    <t>Verisk Analytics, Inc.</t>
  </si>
  <si>
    <t>LANE WENDY E</t>
  </si>
  <si>
    <t>Casdin Amplify Fund, LP</t>
  </si>
  <si>
    <t>BXMT</t>
  </si>
  <si>
    <t>BLACKSTONE MORTGAGE TRUST, INC.</t>
  </si>
  <si>
    <t>Johnson Timothy Steven</t>
  </si>
  <si>
    <t>Foran Joseph Wm</t>
  </si>
  <si>
    <t>RCL</t>
  </si>
  <si>
    <t>ROYAL CARIBBEAN CRUISES LTD</t>
  </si>
  <si>
    <t>Holtz Naftali</t>
  </si>
  <si>
    <t>Valentine Keith</t>
  </si>
  <si>
    <t>LTC</t>
  </si>
  <si>
    <t>LTC PROPERTIES INC</t>
  </si>
  <si>
    <t>Gruber David L</t>
  </si>
  <si>
    <t>FCAP</t>
  </si>
  <si>
    <t>FIRST CAPITAL INC</t>
  </si>
  <si>
    <t>Shireman John</t>
  </si>
  <si>
    <t>Burke Michael J Jr</t>
  </si>
  <si>
    <t>KMI</t>
  </si>
  <si>
    <t>KINDER MORGAN, INC.</t>
  </si>
  <si>
    <t>Chronis Amy W</t>
  </si>
  <si>
    <t>TEX</t>
  </si>
  <si>
    <t>TEREX CORP</t>
  </si>
  <si>
    <t>RUSH ANDRA</t>
  </si>
  <si>
    <t>BTM</t>
  </si>
  <si>
    <t>Bitcoin Depot Inc.</t>
  </si>
  <si>
    <t>Paul Andrew Mitchell</t>
  </si>
  <si>
    <t>Sopris SS-BCD Secondary Investors, LLC</t>
  </si>
  <si>
    <t>Keenan Katharine A</t>
  </si>
  <si>
    <t>ECVT</t>
  </si>
  <si>
    <t>Ecovyst Inc.</t>
  </si>
  <si>
    <t>Bitting Kurt</t>
  </si>
  <si>
    <t>Nierenberg David</t>
  </si>
  <si>
    <t>Nierenberg Investment Management Company, Inc.</t>
  </si>
  <si>
    <t>Slotkin Judy S</t>
  </si>
  <si>
    <t>Koscinski Joseph S.</t>
  </si>
  <si>
    <t>Oeschger Fredric</t>
  </si>
  <si>
    <t>CHCT</t>
  </si>
  <si>
    <t>Community Healthcare Trust Inc</t>
  </si>
  <si>
    <t>Van Horn R. Lawrence</t>
  </si>
  <si>
    <t>Dupuy David H.</t>
  </si>
  <si>
    <t>MGM</t>
  </si>
  <si>
    <t>MGM Resorts International</t>
  </si>
  <si>
    <t>Halkyard Jonathan S</t>
  </si>
  <si>
    <t>OPGN</t>
  </si>
  <si>
    <t>OPGEN INC</t>
  </si>
  <si>
    <t>AEI Capital Ltd</t>
  </si>
  <si>
    <t>FPI</t>
  </si>
  <si>
    <t>Farmland Partners Inc.</t>
  </si>
  <si>
    <t>Fabbri Luca</t>
  </si>
  <si>
    <t>AGCO</t>
  </si>
  <si>
    <t>AGCO CORP /DE</t>
  </si>
  <si>
    <t>De Lange Bob</t>
  </si>
  <si>
    <t>Feehan Michael</t>
  </si>
  <si>
    <t>Sullivan Mary E</t>
  </si>
  <si>
    <t>PNW</t>
  </si>
  <si>
    <t>PINNACLE WEST CAPITAL CORP</t>
  </si>
  <si>
    <t>Flanagan Susan T.</t>
  </si>
  <si>
    <t>Corbett Kris</t>
  </si>
  <si>
    <t>SALEM PAUL J</t>
  </si>
  <si>
    <t>HORNBUCKLE WILLIAM</t>
  </si>
  <si>
    <t>Goodman Jonathan Joseph</t>
  </si>
  <si>
    <t>Balkin Michael</t>
  </si>
  <si>
    <t>BLCO</t>
  </si>
  <si>
    <t>Bausch &amp; Lomb Corp</t>
  </si>
  <si>
    <t>SAUNDERS BRENT L</t>
  </si>
  <si>
    <t>CVRX</t>
  </si>
  <si>
    <t>CVRx, Inc.</t>
  </si>
  <si>
    <t>Hykes Kevin</t>
  </si>
  <si>
    <t>EEFT</t>
  </si>
  <si>
    <t>EURONET WORLDWIDE, INC.</t>
  </si>
  <si>
    <t>MCDONNELL THOMAS A</t>
  </si>
  <si>
    <t>Fog Cutter Holdings, LLC</t>
  </si>
  <si>
    <t>DISBROW THOMAS</t>
  </si>
  <si>
    <t>UTZ</t>
  </si>
  <si>
    <t>Utz Brands, Inc.</t>
  </si>
  <si>
    <t>Lindeman Bruce John</t>
  </si>
  <si>
    <t>LOCHEN RICHARD S JR</t>
  </si>
  <si>
    <t>Hensley Robert Z</t>
  </si>
  <si>
    <t>Theodosopoulos Nikos</t>
  </si>
  <si>
    <t>TDOC</t>
  </si>
  <si>
    <t>Teladoc Health, Inc.</t>
  </si>
  <si>
    <t>MCKINLEY THOMAS</t>
  </si>
  <si>
    <t>OI</t>
  </si>
  <si>
    <t>O-I Glass, Inc. /DE/</t>
  </si>
  <si>
    <t>Humphrey John</t>
  </si>
  <si>
    <t>Randhawa Paramjeet K</t>
  </si>
  <si>
    <t>Rothstein Adam</t>
  </si>
  <si>
    <t>Schaefer William M</t>
  </si>
  <si>
    <t>Tranter G. Thomas Jr.</t>
  </si>
  <si>
    <t>Fallon Thomas J</t>
  </si>
  <si>
    <t>SNBR</t>
  </si>
  <si>
    <t>Sleep Number Corp</t>
  </si>
  <si>
    <t>Macadam Stephen E.</t>
  </si>
  <si>
    <t>APO</t>
  </si>
  <si>
    <t>Apollo Global Management, Inc.</t>
  </si>
  <si>
    <t>RICHARDS PAULINE</t>
  </si>
  <si>
    <t>Tobin James P</t>
  </si>
  <si>
    <t>Quezada Carlos R.</t>
  </si>
  <si>
    <t>Loo Wade</t>
  </si>
  <si>
    <t>Aguirre DeAnne</t>
  </si>
  <si>
    <t>Craig Steven Lynn</t>
  </si>
  <si>
    <t>Rich Thomas R.</t>
  </si>
  <si>
    <t>RPID</t>
  </si>
  <si>
    <t>RAPID MICRO BIOSYSTEMS, INC.</t>
  </si>
  <si>
    <t>Kollender Richard S</t>
  </si>
  <si>
    <t>Spignesi Robert G. Jr.</t>
  </si>
  <si>
    <t>Delaney Christopher R</t>
  </si>
  <si>
    <t>MP</t>
  </si>
  <si>
    <t>MP Materials Corp. / DE</t>
  </si>
  <si>
    <t>Rosenthal Michael Stuart</t>
  </si>
  <si>
    <t>SLATTERY JOSEPH P</t>
  </si>
  <si>
    <t>Stewart Pamela J</t>
  </si>
  <si>
    <t>CLAR</t>
  </si>
  <si>
    <t>Clarus Corp</t>
  </si>
  <si>
    <t>SOKOLOW NICOLAS</t>
  </si>
  <si>
    <t>Lawler Michael A</t>
  </si>
  <si>
    <t>Gaspard Garland G</t>
  </si>
  <si>
    <t>Whittleston Paul</t>
  </si>
  <si>
    <t>CGNX</t>
  </si>
  <si>
    <t>COGNEX CORP</t>
  </si>
  <si>
    <t>PARROTTE DIANNE M</t>
  </si>
  <si>
    <t>Ross Joe P.</t>
  </si>
  <si>
    <t>arnold michael c</t>
  </si>
  <si>
    <t>BFLY</t>
  </si>
  <si>
    <t>Butterfly Network, Inc.</t>
  </si>
  <si>
    <t>DEVIVO JOSEPH</t>
  </si>
  <si>
    <t>Good John A</t>
  </si>
  <si>
    <t>ATMU</t>
  </si>
  <si>
    <t>Atmus Filtration Technologies Inc.</t>
  </si>
  <si>
    <t>AMBC</t>
  </si>
  <si>
    <t>AMBAC FINANCIAL GROUP INC</t>
  </si>
  <si>
    <t>Stein Jeffrey Scott</t>
  </si>
  <si>
    <t>PRAA</t>
  </si>
  <si>
    <t>PRA GROUP INC</t>
  </si>
  <si>
    <t>Olsen Geir</t>
  </si>
  <si>
    <t>Stewart Pamela C</t>
  </si>
  <si>
    <t>Lamkin Jeffrey B.</t>
  </si>
  <si>
    <t>LeBlanc Claude</t>
  </si>
  <si>
    <t>Ksenak Stephen Michael</t>
  </si>
  <si>
    <t>VMEO</t>
  </si>
  <si>
    <t>Vimeo, Inc.</t>
  </si>
  <si>
    <t>Moyer Philip D</t>
  </si>
  <si>
    <t>Graf Michael</t>
  </si>
  <si>
    <t>Painter Corning F.</t>
  </si>
  <si>
    <t>PRICE MICHAEL D</t>
  </si>
  <si>
    <t>Trick David</t>
  </si>
  <si>
    <t>Gerber John</t>
  </si>
  <si>
    <t>Kinne Keitha L.</t>
  </si>
  <si>
    <t>ACA</t>
  </si>
  <si>
    <t>Arcosa, Inc.</t>
  </si>
  <si>
    <t>Carrillo Antonio</t>
  </si>
  <si>
    <t>JWJ BES, LLC</t>
  </si>
  <si>
    <t>APEI</t>
  </si>
  <si>
    <t>AMERICAN PUBLIC EDUCATION INC</t>
  </si>
  <si>
    <t>325 Capital Master Fund LP</t>
  </si>
  <si>
    <t>Shrivastava Anil K</t>
  </si>
  <si>
    <t>Braner Michael David</t>
  </si>
  <si>
    <t>325 CAPITAL LLC</t>
  </si>
  <si>
    <t>325 Capital GP, LLC</t>
  </si>
  <si>
    <t>FRIEDBERG DANIEL M.</t>
  </si>
  <si>
    <t>CLVT</t>
  </si>
  <si>
    <t>CLARIVATE PLC</t>
  </si>
  <si>
    <t>Snyder Andrew Miles</t>
  </si>
  <si>
    <t>EHTH</t>
  </si>
  <si>
    <t>eHealth, Inc.</t>
  </si>
  <si>
    <t>Stelben John J</t>
  </si>
  <si>
    <t>MCDONALD CALVIN</t>
  </si>
  <si>
    <t>FSTR</t>
  </si>
  <si>
    <t>FOSTER L B CO</t>
  </si>
  <si>
    <t>Betler Raymond T</t>
  </si>
  <si>
    <t>Malloy Kirk</t>
  </si>
  <si>
    <t>Smith R Sharon</t>
  </si>
  <si>
    <t>REILLY SEAN M</t>
  </si>
  <si>
    <t>GRPN</t>
  </si>
  <si>
    <t>Groupon, Inc.</t>
  </si>
  <si>
    <t>Harinstein Jason</t>
  </si>
  <si>
    <t>Galimi Gavin G.</t>
  </si>
  <si>
    <t>UPLD</t>
  </si>
  <si>
    <t>Upland Software, Inc.</t>
  </si>
  <si>
    <t>MCDONALD JOHN T</t>
  </si>
  <si>
    <t>Rival Anita J.</t>
  </si>
  <si>
    <t>THALMAN WILLIAM M</t>
  </si>
  <si>
    <t>LGND</t>
  </si>
  <si>
    <t>LIGAND PHARMACEUTICALS INC</t>
  </si>
  <si>
    <t>Davis Todd C</t>
  </si>
  <si>
    <t>CRGY</t>
  </si>
  <si>
    <t>Crescent Energy Co</t>
  </si>
  <si>
    <t>DUGINSKI MICHAEL</t>
  </si>
  <si>
    <t>VYX</t>
  </si>
  <si>
    <t>NCR Voyix Corp</t>
  </si>
  <si>
    <t>Webb-Walsh Brian J.</t>
  </si>
  <si>
    <t>PMTS</t>
  </si>
  <si>
    <t>CPI Card Group Inc.</t>
  </si>
  <si>
    <t>SHEINBAUM MARC</t>
  </si>
  <si>
    <t>NKSH</t>
  </si>
  <si>
    <t>NATIONAL BANKSHARES INC</t>
  </si>
  <si>
    <t>BALL LAWRENCE J</t>
  </si>
  <si>
    <t>NASSAU HENRY N</t>
  </si>
  <si>
    <t>Munson Gillian</t>
  </si>
  <si>
    <t>SOISTMAN FRANCIS S JR</t>
  </si>
  <si>
    <t>VREX</t>
  </si>
  <si>
    <t>Varex Imaging Corp</t>
  </si>
  <si>
    <t>Maheshwari Shubham</t>
  </si>
  <si>
    <t>FTEK</t>
  </si>
  <si>
    <t>FUEL TECH, INC.</t>
  </si>
  <si>
    <t>ARNONE VINCENT J</t>
  </si>
  <si>
    <t>PGEN</t>
  </si>
  <si>
    <t>PRECIGEN, INC.</t>
  </si>
  <si>
    <t>Perez Jeffrey Thomas</t>
  </si>
  <si>
    <t>Kummeth Charles R.</t>
  </si>
  <si>
    <t>Timko Thomas S</t>
  </si>
  <si>
    <t>MBC</t>
  </si>
  <si>
    <t>MasterBrand, Inc.</t>
  </si>
  <si>
    <t>Wilkinson David O.</t>
  </si>
  <si>
    <t>ODP</t>
  </si>
  <si>
    <t>ODP Corp</t>
  </si>
  <si>
    <t>Schoppert Wendy Lee</t>
  </si>
  <si>
    <t>KIRK RANDAL J</t>
  </si>
  <si>
    <t>LYFT</t>
  </si>
  <si>
    <t>Lyft, Inc.</t>
  </si>
  <si>
    <t>Risher John David</t>
  </si>
  <si>
    <t>MRC</t>
  </si>
  <si>
    <t>MRC GLOBAL INC.</t>
  </si>
  <si>
    <t>Saltiel Robert J.</t>
  </si>
  <si>
    <t>SMITH DAN F</t>
  </si>
  <si>
    <t>WPC</t>
  </si>
  <si>
    <t>W. P. Carey Inc.</t>
  </si>
  <si>
    <t>ALEXANDER MARK A</t>
  </si>
  <si>
    <t>Stewart Mark Wynn</t>
  </si>
  <si>
    <t>MILLIGAN GEORGE D</t>
  </si>
  <si>
    <t>Schiffman Glenn</t>
  </si>
  <si>
    <t>Falk Todd</t>
  </si>
  <si>
    <t>Soreq Avigal</t>
  </si>
  <si>
    <t>Islam Khalid</t>
  </si>
  <si>
    <t>ORRF</t>
  </si>
  <si>
    <t>ORRSTOWN FINANCIAL SERVICES INC</t>
  </si>
  <si>
    <t>Joiner Cindy Jeannette</t>
  </si>
  <si>
    <t>Eisel Catherine</t>
  </si>
  <si>
    <t>EOSE</t>
  </si>
  <si>
    <t>Eos Energy Enterprises, Inc.</t>
  </si>
  <si>
    <t>Mastrangelo Joe</t>
  </si>
  <si>
    <t>Koryl John E</t>
  </si>
  <si>
    <t>WK</t>
  </si>
  <si>
    <t>WORKIVA INC</t>
  </si>
  <si>
    <t>VANDERPLOEG MARTIN J.</t>
  </si>
  <si>
    <t>ONEAL E STANLEY</t>
  </si>
  <si>
    <t>MYRG</t>
  </si>
  <si>
    <t>MYR GROUP INC.</t>
  </si>
  <si>
    <t>Huntington Kelly Michelle</t>
  </si>
  <si>
    <t>Segal Jonathan</t>
  </si>
  <si>
    <t>Mack Gene</t>
  </si>
  <si>
    <t>ET</t>
  </si>
  <si>
    <t>Energy Transfer LP</t>
  </si>
  <si>
    <t>WARREN KELCY L</t>
  </si>
  <si>
    <t>TSE</t>
  </si>
  <si>
    <t>Trinseo PLC</t>
  </si>
  <si>
    <t>BOZICH FRANK A</t>
  </si>
  <si>
    <t>FBLG</t>
  </si>
  <si>
    <t>FibroBiologics, Inc.</t>
  </si>
  <si>
    <t>Khoja Hamid</t>
  </si>
  <si>
    <t>PCRX</t>
  </si>
  <si>
    <t>Pacira BioSciences, Inc.</t>
  </si>
  <si>
    <t>BIGAL MARCELO</t>
  </si>
  <si>
    <t>Gross Adam</t>
  </si>
  <si>
    <t>MFIC</t>
  </si>
  <si>
    <t>MidCap Financial Investment Corp</t>
  </si>
  <si>
    <t>PEARLMAN EMANUEL R</t>
  </si>
  <si>
    <t>Chaclas Angelo N.</t>
  </si>
  <si>
    <t>Lee Frank D.</t>
  </si>
  <si>
    <t>Waitman Ted</t>
  </si>
  <si>
    <t>Breakstone Robert A</t>
  </si>
  <si>
    <t>Froimson Mark</t>
  </si>
  <si>
    <t>Klinck John L. Jr.</t>
  </si>
  <si>
    <t>VTLE</t>
  </si>
  <si>
    <t>Vital Energy, Inc.</t>
  </si>
  <si>
    <t>PIGOTT M. JASON</t>
  </si>
  <si>
    <t>Gray Zarrell Thomas</t>
  </si>
  <si>
    <t>Hill Scott A</t>
  </si>
  <si>
    <t>ARLO</t>
  </si>
  <si>
    <t>Arlo Technologies, Inc.</t>
  </si>
  <si>
    <t>FAISON RALPH E</t>
  </si>
  <si>
    <t>HUN</t>
  </si>
  <si>
    <t>Huntsman CORP</t>
  </si>
  <si>
    <t>STRYKER DAVID M</t>
  </si>
  <si>
    <t>WHF</t>
  </si>
  <si>
    <t>WhiteHorse Finance, Inc.</t>
  </si>
  <si>
    <t>BOLDUC JOHN</t>
  </si>
  <si>
    <t>Hornsey Liane</t>
  </si>
  <si>
    <t>Butcher Arthur C</t>
  </si>
  <si>
    <t>Hood William K</t>
  </si>
  <si>
    <t>MGTX</t>
  </si>
  <si>
    <t>MeiraGTx Holdings plc</t>
  </si>
  <si>
    <t>BFH</t>
  </si>
  <si>
    <t>BREAD FINANCIAL HOLDINGS, INC.</t>
  </si>
  <si>
    <t>Fawcett John J.</t>
  </si>
  <si>
    <t>BLMN</t>
  </si>
  <si>
    <t>Bloomin' Brands, Inc.</t>
  </si>
  <si>
    <t>Kunkel Julie T.</t>
  </si>
  <si>
    <t>Cook James Steele</t>
  </si>
  <si>
    <t>BELK JOHN R</t>
  </si>
  <si>
    <t>Nester Paul W</t>
  </si>
  <si>
    <t>O'HEERON PETE</t>
  </si>
  <si>
    <t>Quiroga Cortes Isidoro Alfonso</t>
  </si>
  <si>
    <t>Hepner Virginia A</t>
  </si>
  <si>
    <t>Srivastava Sajal</t>
  </si>
  <si>
    <t>KOELLNER LAURETTE T</t>
  </si>
  <si>
    <t>HR</t>
  </si>
  <si>
    <t>Healthcare Realty Trust Inc</t>
  </si>
  <si>
    <t>Bohjalian Thomas N</t>
  </si>
  <si>
    <t>Foran Matthew R</t>
  </si>
  <si>
    <t>ARCB</t>
  </si>
  <si>
    <t>ARCBEST CORP /DE/</t>
  </si>
  <si>
    <t>Abbate Salvatore A</t>
  </si>
  <si>
    <t>Smith Edgar R. III</t>
  </si>
  <si>
    <t>BARABE TIMOTHY C</t>
  </si>
  <si>
    <t>STUDDERT ANDREW P</t>
  </si>
  <si>
    <t>NVST</t>
  </si>
  <si>
    <t>Envista Holdings Corp</t>
  </si>
  <si>
    <t>Hammes Eric D.</t>
  </si>
  <si>
    <t>SKIN</t>
  </si>
  <si>
    <t>Beauty Health Co</t>
  </si>
  <si>
    <t>Simmons Jeffrey N</t>
  </si>
  <si>
    <t>ISPO</t>
  </si>
  <si>
    <t>Inspirato Inc</t>
  </si>
  <si>
    <t>Zamani Payam</t>
  </si>
  <si>
    <t>GRWG</t>
  </si>
  <si>
    <t>GrowGeneration Corp.</t>
  </si>
  <si>
    <t>Salaman Michael</t>
  </si>
  <si>
    <t>Lampert Darren</t>
  </si>
  <si>
    <t>Noles Russell G</t>
  </si>
  <si>
    <t>WRBY</t>
  </si>
  <si>
    <t>Warby Parker Inc.</t>
  </si>
  <si>
    <t>SINGER BRADLEY E</t>
  </si>
  <si>
    <t>Mattlin Julie A</t>
  </si>
  <si>
    <t>YUMC</t>
  </si>
  <si>
    <t>Yum China Holdings, Inc.</t>
  </si>
  <si>
    <t>Kuai Jeff</t>
  </si>
  <si>
    <t>Kendall Christian S</t>
  </si>
  <si>
    <t>MCGLADE JOHN E</t>
  </si>
  <si>
    <t>GIAMBALVO JOHN W</t>
  </si>
  <si>
    <t>One Planet Group LLC</t>
  </si>
  <si>
    <t>BULLS HERMAN E</t>
  </si>
  <si>
    <t>LAW</t>
  </si>
  <si>
    <t>CS Disco, Inc.</t>
  </si>
  <si>
    <t>OSS</t>
  </si>
  <si>
    <t>ONE STOP SYSTEMS, INC.</t>
  </si>
  <si>
    <t>Manko Joseph M. Jr.</t>
  </si>
  <si>
    <t>Keel Paul A</t>
  </si>
  <si>
    <t>SPILMAN ROBERT H JR</t>
  </si>
  <si>
    <t>Cotman Cathrine</t>
  </si>
  <si>
    <t>CUBI</t>
  </si>
  <si>
    <t>Customers Bancorp, Inc.</t>
  </si>
  <si>
    <t>Sidhu Samvir S.</t>
  </si>
  <si>
    <t>FLL</t>
  </si>
  <si>
    <t>FULL HOUSE RESORTS INC</t>
  </si>
  <si>
    <t>Green Eric J</t>
  </si>
  <si>
    <t>QTRX</t>
  </si>
  <si>
    <t>Quanterix Corp</t>
  </si>
  <si>
    <t>Toloue Masoud</t>
  </si>
  <si>
    <t>Schoch Eric</t>
  </si>
  <si>
    <t>INTT</t>
  </si>
  <si>
    <t>INTEST CORP</t>
  </si>
  <si>
    <t>Maginnis Gerald J.</t>
  </si>
  <si>
    <t>SAFT</t>
  </si>
  <si>
    <t>SAFETY INSURANCE GROUP INC</t>
  </si>
  <si>
    <t>Brophy Charles Joseph III</t>
  </si>
  <si>
    <t>ACTU</t>
  </si>
  <si>
    <t>ACTUATE THERAPEUTICS, INC.</t>
  </si>
  <si>
    <t>BIOS Fund III NT, LP</t>
  </si>
  <si>
    <t>Bios Actuate Co-Invest III, LP</t>
  </si>
  <si>
    <t>BIOS Actuate Co-Invest I, LP</t>
  </si>
  <si>
    <t>BIOS Fund III, LP</t>
  </si>
  <si>
    <t>BIOS Capital Management, LP</t>
  </si>
  <si>
    <t>BIOS Actuate Co-Invest II, LP</t>
  </si>
  <si>
    <t>BIOS Advisors GP, LLC</t>
  </si>
  <si>
    <t>BIOS Fund III QP, LP</t>
  </si>
  <si>
    <t>Fletcher Aaron G.L.</t>
  </si>
  <si>
    <t>BIOS Equity Partners III, LP</t>
  </si>
  <si>
    <t>ANTX</t>
  </si>
  <si>
    <t>AN2 Therapeutics, Inc.</t>
  </si>
  <si>
    <t>Maher Bill</t>
  </si>
  <si>
    <t>Weston Garret W.</t>
  </si>
  <si>
    <t>XAIR</t>
  </si>
  <si>
    <t>Beyond Air, Inc.</t>
  </si>
  <si>
    <t>Carey Robert</t>
  </si>
  <si>
    <t>Aiello Stephen</t>
  </si>
  <si>
    <t>ANAB</t>
  </si>
  <si>
    <t>ANAPTYSBIO, INC</t>
  </si>
  <si>
    <t>EcoR1 Capital, LLC</t>
  </si>
  <si>
    <t>SGC</t>
  </si>
  <si>
    <t>SUPERIOR GROUP OF COMPANIES, INC.</t>
  </si>
  <si>
    <t>Spencer Loreen M</t>
  </si>
  <si>
    <t>SCL</t>
  </si>
  <si>
    <t>STEPAN CO</t>
  </si>
  <si>
    <t>Kabbes David</t>
  </si>
  <si>
    <t>Wat Joey</t>
  </si>
  <si>
    <t>MUIR GLENN P</t>
  </si>
  <si>
    <t>Lucera Erick</t>
  </si>
  <si>
    <t>Coleman Christopher L.</t>
  </si>
  <si>
    <t>Drozdoff Leo M</t>
  </si>
  <si>
    <t>LOCO</t>
  </si>
  <si>
    <t>El Pollo Loco Holdings, Inc.</t>
  </si>
  <si>
    <t>Biglari Reinsurance Ltd.</t>
  </si>
  <si>
    <t>Biglari Insurance Group Inc.</t>
  </si>
  <si>
    <t>LION FUND II, L.P.</t>
  </si>
  <si>
    <t>FET</t>
  </si>
  <si>
    <t>FORUM ENERGY TECHNOLOGIES, INC.</t>
  </si>
  <si>
    <t>Lux Neal</t>
  </si>
  <si>
    <t>WBTN</t>
  </si>
  <si>
    <t>WEBTOON Entertainment Inc.</t>
  </si>
  <si>
    <t>Kim Yongsoo</t>
  </si>
  <si>
    <t>Lee David J.</t>
  </si>
  <si>
    <t>Lisi Steven A.</t>
  </si>
  <si>
    <t>PMN</t>
  </si>
  <si>
    <t>ProMIS Neurosciences Inc.</t>
  </si>
  <si>
    <t>Kirwin Patrick D.</t>
  </si>
  <si>
    <t>Bios Equity COF, LP</t>
  </si>
  <si>
    <t>Bios Clinical Opportunity Fund, LP</t>
  </si>
  <si>
    <t>BP Directors, LP</t>
  </si>
  <si>
    <t>YANG MICHAEL J.</t>
  </si>
  <si>
    <t>BIOS Fund I QP, LP</t>
  </si>
  <si>
    <t>Bios Equity Partners, LP</t>
  </si>
  <si>
    <t>Bios Equity Partners II, LP</t>
  </si>
  <si>
    <t>Cavu Advisors, LLC</t>
  </si>
  <si>
    <t>BIOS Fund II NT, LP</t>
  </si>
  <si>
    <t>Kreis Leslie W.</t>
  </si>
  <si>
    <t>Cavu Management, LP</t>
  </si>
  <si>
    <t>BIOS Fund I, LP</t>
  </si>
  <si>
    <t>BIOS Fund II, LP</t>
  </si>
  <si>
    <t>BIOS Fund II QP, LP</t>
  </si>
  <si>
    <t>DEWS JOSEPH W IV</t>
  </si>
  <si>
    <t>CEP</t>
  </si>
  <si>
    <t>Cantor Equity Partners, Inc.</t>
  </si>
  <si>
    <t>LUTNICK HOWARD W</t>
  </si>
  <si>
    <t>CANTOR FITZGERALD, L. P.</t>
  </si>
  <si>
    <t>CF GROUP MANAGEMENT INC</t>
  </si>
  <si>
    <t>Cantor EP Holdings, LLC</t>
  </si>
  <si>
    <t>NNBR</t>
  </si>
  <si>
    <t>NN INC</t>
  </si>
  <si>
    <t>Faria Joao V</t>
  </si>
  <si>
    <t>VFL</t>
  </si>
  <si>
    <t>abrdn National Municipal Income Fund</t>
  </si>
  <si>
    <t>HIMELSTEIN JAKE</t>
  </si>
  <si>
    <t>UAMY</t>
  </si>
  <si>
    <t>UNITED STATES ANTIMONY CORP</t>
  </si>
  <si>
    <t>MCMANUS MICHAEL A JR</t>
  </si>
  <si>
    <t>Glat Neil</t>
  </si>
  <si>
    <t>MURA</t>
  </si>
  <si>
    <t>Mural Oncology plc</t>
  </si>
  <si>
    <t>ALTSCHULLER Susan</t>
  </si>
  <si>
    <t>ALGN</t>
  </si>
  <si>
    <t>ALIGN TECHNOLOGY INC</t>
  </si>
  <si>
    <t>LARKIN C RAYMOND JR</t>
  </si>
  <si>
    <t>POCI</t>
  </si>
  <si>
    <t>PRECISION OPTICS CORPORATION, INC.</t>
  </si>
  <si>
    <t>Forkey Joseph Norman</t>
  </si>
  <si>
    <t>BROWN SARAH M</t>
  </si>
  <si>
    <t>HANSEN DANIEL PAUL</t>
  </si>
  <si>
    <t>Beren Noah</t>
  </si>
  <si>
    <t>IMNN</t>
  </si>
  <si>
    <t>Imunon, Inc.</t>
  </si>
  <si>
    <t>Lindborg Stacy</t>
  </si>
  <si>
    <t>Tardugno Michael H</t>
  </si>
  <si>
    <t>NVT</t>
  </si>
  <si>
    <t>nVent Electric plc</t>
  </si>
  <si>
    <t>Constantino Michael T.</t>
  </si>
  <si>
    <t>GNSS</t>
  </si>
  <si>
    <t>Genasys Inc.</t>
  </si>
  <si>
    <t>Culhane Mark</t>
  </si>
  <si>
    <t>FCCN</t>
  </si>
  <si>
    <t>SPECTRAL CAPITAL Corp</t>
  </si>
  <si>
    <t>Brehm Sean Michael</t>
  </si>
  <si>
    <t>SYBT</t>
  </si>
  <si>
    <t>Stock Yards Bancorp, Inc.</t>
  </si>
  <si>
    <t>LECHLEITER RICHARD A</t>
  </si>
  <si>
    <t>Smith Mark Douglas</t>
  </si>
  <si>
    <t>Lawande Mahesh</t>
  </si>
  <si>
    <t>BIXT</t>
  </si>
  <si>
    <t>BIOXYTRAN, INC</t>
  </si>
  <si>
    <t>PLATT DAVID</t>
  </si>
  <si>
    <t>Palm Global Small Cap Master Fund LP</t>
  </si>
  <si>
    <t>COLL WAYNE M</t>
  </si>
  <si>
    <t>Manheim Paul</t>
  </si>
  <si>
    <t>Errico Thomas J.</t>
  </si>
  <si>
    <t>Haudrich John</t>
  </si>
  <si>
    <t>KTOS</t>
  </si>
  <si>
    <t>KRATOS DEFENSE &amp; SECURITY SOLUTIONS, INC.</t>
  </si>
  <si>
    <t>DEMARCO ERIC M</t>
  </si>
  <si>
    <t>FOX</t>
  </si>
  <si>
    <t>Fox Corp</t>
  </si>
  <si>
    <t>MURDOCH LACHLAN K</t>
  </si>
  <si>
    <t>Zhang Leila</t>
  </si>
  <si>
    <t>SRPT</t>
  </si>
  <si>
    <t>Sarepta Therapeutics, Inc.</t>
  </si>
  <si>
    <t>Chambers Michael Andrew</t>
  </si>
  <si>
    <t>BVS</t>
  </si>
  <si>
    <t>Bioventus Inc.</t>
  </si>
  <si>
    <t>Bartholdson John A.</t>
  </si>
  <si>
    <t>HOTH</t>
  </si>
  <si>
    <t>Hoth Therapeutics, Inc.</t>
  </si>
  <si>
    <t>Knie Robb</t>
  </si>
  <si>
    <t>Aiken Robert Blaine Jr</t>
  </si>
  <si>
    <t>Ng Carey</t>
  </si>
  <si>
    <t>BWEN</t>
  </si>
  <si>
    <t>BROADWIND, INC.</t>
  </si>
  <si>
    <t>Blashford Eric B.</t>
  </si>
  <si>
    <t>HARMAN JERI J</t>
  </si>
  <si>
    <t>Wang Warton</t>
  </si>
  <si>
    <t>Calvert Christopher P</t>
  </si>
  <si>
    <t>Brege Laura</t>
  </si>
  <si>
    <t>Kulkarni Sandeep Chidambar</t>
  </si>
  <si>
    <t>Tempus AI, Inc.</t>
  </si>
  <si>
    <t>ROYCE SMALL-CAP TRUST, INC.</t>
  </si>
  <si>
    <t>BENSTOCK MICHAEL</t>
  </si>
  <si>
    <t>WIDDICOMBE RICHARD A</t>
  </si>
  <si>
    <t>CRWS</t>
  </si>
  <si>
    <t>CROWN CRAFTS INC</t>
  </si>
  <si>
    <t>RATAJCZAK DONALD R</t>
  </si>
  <si>
    <t>FUBO</t>
  </si>
  <si>
    <t>fuboTV Inc. /FL</t>
  </si>
  <si>
    <t>Kim Junkoo</t>
  </si>
  <si>
    <t>McNutt Patrick</t>
  </si>
  <si>
    <t>Carroll Christina</t>
  </si>
  <si>
    <t>Lurker Nancy</t>
  </si>
  <si>
    <t>COTE JEFFREY J</t>
  </si>
  <si>
    <t>TYLE PRAVEEN</t>
  </si>
  <si>
    <t>Zaderej Karen L.</t>
  </si>
  <si>
    <t>NIE ZENON S</t>
  </si>
  <si>
    <t>OLPX</t>
  </si>
  <si>
    <t>OLAPLEX HOLDINGS, INC.</t>
  </si>
  <si>
    <t>BILBREY JOHN P</t>
  </si>
  <si>
    <t>Imbesi Anthony Mark</t>
  </si>
  <si>
    <t>Sheibley Philip Brent</t>
  </si>
  <si>
    <t>DDS</t>
  </si>
  <si>
    <t>DILLARD'S, INC.</t>
  </si>
  <si>
    <t>CONNOR ROBERT C</t>
  </si>
  <si>
    <t>CCSI</t>
  </si>
  <si>
    <t>Consensus Cloud Solutions, Inc.</t>
  </si>
  <si>
    <t>Sullivan Jeffrey Alan</t>
  </si>
  <si>
    <t>BENVENUTI RAYNARD D.</t>
  </si>
  <si>
    <t>DKL</t>
  </si>
  <si>
    <t>Delek Logistics Partners, LP</t>
  </si>
  <si>
    <t>Brillon Sherri Anne</t>
  </si>
  <si>
    <t>GWRS</t>
  </si>
  <si>
    <t>Global Water Resources, Inc.</t>
  </si>
  <si>
    <t>Krygier Christopher D</t>
  </si>
  <si>
    <t>Kaufman Pamela O.</t>
  </si>
  <si>
    <t>NTST</t>
  </si>
  <si>
    <t>NETSTREIT Corp.</t>
  </si>
  <si>
    <t>Donlan Daniel P</t>
  </si>
  <si>
    <t>Ruben Andrew</t>
  </si>
  <si>
    <t>EMYB</t>
  </si>
  <si>
    <t>Embassy Bancorp, Inc.</t>
  </si>
  <si>
    <t>Lesavoy Bernard M</t>
  </si>
  <si>
    <t>Hatch S. Ray</t>
  </si>
  <si>
    <t>LANIGAN BERNARD JR</t>
  </si>
  <si>
    <t>BLIN</t>
  </si>
  <si>
    <t>Bridgeline Digital, Inc.</t>
  </si>
  <si>
    <t>Kahn Roger E.</t>
  </si>
  <si>
    <t>VNRX</t>
  </si>
  <si>
    <t>VOLITIONRX LTD</t>
  </si>
  <si>
    <t>Innes Guy Archibald</t>
  </si>
  <si>
    <t>QNCX</t>
  </si>
  <si>
    <t>Quince Therapeutics, Inc.</t>
  </si>
  <si>
    <t>Ryan Charles S.</t>
  </si>
  <si>
    <t>MSGE</t>
  </si>
  <si>
    <t>Madison Square Garden Entertainment Corp.</t>
  </si>
  <si>
    <t>SALERNO FREDERIC V</t>
  </si>
  <si>
    <t>Levy Jordan</t>
  </si>
  <si>
    <t>DICICCO WENDY F</t>
  </si>
  <si>
    <t>LUNG</t>
  </si>
  <si>
    <t>Pulmonx Corp</t>
  </si>
  <si>
    <t>Williamson Steven S.</t>
  </si>
  <si>
    <t>SSSS</t>
  </si>
  <si>
    <t>SURO CAPITAL CORP.</t>
  </si>
  <si>
    <t>Klein Mark D</t>
  </si>
  <si>
    <t>GECC</t>
  </si>
  <si>
    <t>Great Elm Capital Corp.</t>
  </si>
  <si>
    <t>Gattoni James B</t>
  </si>
  <si>
    <t>WALT DAVID R</t>
  </si>
  <si>
    <t>Lappe Mark</t>
  </si>
  <si>
    <t>Hamilton Michael S.</t>
  </si>
  <si>
    <t>ETN</t>
  </si>
  <si>
    <t>Eaton Corp plc</t>
  </si>
  <si>
    <t>Terrell Karenann K</t>
  </si>
  <si>
    <t>Lindblad Sven-Olof</t>
  </si>
  <si>
    <t>Kim Namsun</t>
  </si>
  <si>
    <t>CRTG</t>
  </si>
  <si>
    <t>CORETEC GROUP INC.</t>
  </si>
  <si>
    <t>Kappers Matthew Joseph</t>
  </si>
  <si>
    <t>ANDO GORAN</t>
  </si>
  <si>
    <t>EBC</t>
  </si>
  <si>
    <t>Eastern Bankshares, Inc.</t>
  </si>
  <si>
    <t>Palandjian Leon Aghababai</t>
  </si>
  <si>
    <t>SHIM</t>
  </si>
  <si>
    <t>Shimmick Corp</t>
  </si>
  <si>
    <t>Herron J Brendan</t>
  </si>
  <si>
    <t>Nicholson Logan</t>
  </si>
  <si>
    <t>Hannah Brendan</t>
  </si>
  <si>
    <t>SITTEMA THOMAS KENT</t>
  </si>
  <si>
    <t>XPER</t>
  </si>
  <si>
    <t>Xperi Inc.</t>
  </si>
  <si>
    <t>FAX</t>
  </si>
  <si>
    <t>ABRDN ASIA-PACIFIC INCOME FUND, INC.</t>
  </si>
  <si>
    <t>Spiegel Reuven</t>
  </si>
  <si>
    <t>SCHNABEL SUSAN C</t>
  </si>
  <si>
    <t>CVU</t>
  </si>
  <si>
    <t>CPI AEROSTRUCTURES INC</t>
  </si>
  <si>
    <t>Carey Bond E</t>
  </si>
  <si>
    <t>FORSYTH DOUGLAS</t>
  </si>
  <si>
    <t>Elenowitz Mark</t>
  </si>
  <si>
    <t>TAGLICH MICHAEL N</t>
  </si>
  <si>
    <t>Pelizzon David R</t>
  </si>
  <si>
    <t>EVT</t>
  </si>
  <si>
    <t>EATON VANCE TAX ADVANTAGED DIVIDEND INCOME FUND</t>
  </si>
  <si>
    <t>Galko Bradley T</t>
  </si>
  <si>
    <t>QNTO</t>
  </si>
  <si>
    <t>QUAINT OAK BANCORP INC</t>
  </si>
  <si>
    <t>GONZALEZ WILLIAM R</t>
  </si>
  <si>
    <t>Lupo Thomas</t>
  </si>
  <si>
    <t>OLMSTEAD JACK A.</t>
  </si>
  <si>
    <t>Bates Jon Christian</t>
  </si>
  <si>
    <t>Antonellis Darcy</t>
  </si>
  <si>
    <t>Johnston Brett Wade</t>
  </si>
  <si>
    <t>JOHNSON JENNIFER M</t>
  </si>
  <si>
    <t>CHRD</t>
  </si>
  <si>
    <t>Chord Energy Corp</t>
  </si>
  <si>
    <t>Holroyd Samantha</t>
  </si>
  <si>
    <t>RDI</t>
  </si>
  <si>
    <t>READING INTERNATIONAL INC</t>
  </si>
  <si>
    <t>McEachern Douglas James</t>
  </si>
  <si>
    <t>Stein John Nachum</t>
  </si>
  <si>
    <t>SCKT</t>
  </si>
  <si>
    <t>SOCKET MOBILE, INC.</t>
  </si>
  <si>
    <t>BASS CHARLIE</t>
  </si>
  <si>
    <t>HAGGERTY GRETCHEN R</t>
  </si>
  <si>
    <t>PTON</t>
  </si>
  <si>
    <t>PELOTON INTERACTIVE, INC.</t>
  </si>
  <si>
    <t>Caldwell Nick V.</t>
  </si>
  <si>
    <t>ZELDIS JEROME B</t>
  </si>
  <si>
    <t>OTLC</t>
  </si>
  <si>
    <t>Oncotelic Therapeutics, Inc.</t>
  </si>
  <si>
    <t>Trieu Vuong</t>
  </si>
  <si>
    <t>MNMD</t>
  </si>
  <si>
    <t>Mind Medicine (MindMed) Inc.</t>
  </si>
  <si>
    <t>GRYSKA DAVID W</t>
  </si>
  <si>
    <t>AOMR</t>
  </si>
  <si>
    <t>Angel Oak Mortgage REIT, Inc.</t>
  </si>
  <si>
    <t>MINAMI W D</t>
  </si>
  <si>
    <t>TCRX</t>
  </si>
  <si>
    <t>TScan Therapeutics, Inc.</t>
  </si>
  <si>
    <t>Klencke Barbara</t>
  </si>
  <si>
    <t>Gilson Jean-Marc</t>
  </si>
  <si>
    <t>McIlwain Gregory G.</t>
  </si>
  <si>
    <t>PARNELL WILLIAM L. JR</t>
  </si>
  <si>
    <t>BILL</t>
  </si>
  <si>
    <t>BILL Holdings, Inc.</t>
  </si>
  <si>
    <t>Rettig John R.</t>
  </si>
  <si>
    <t>Lacerte Rene A.</t>
  </si>
  <si>
    <t>Caswell Richard S</t>
  </si>
  <si>
    <t>WY</t>
  </si>
  <si>
    <t>WEYERHAEUSER CO</t>
  </si>
  <si>
    <t>Monaco Albert</t>
  </si>
  <si>
    <t>TLIS</t>
  </si>
  <si>
    <t>Talis Biomedical Corp</t>
  </si>
  <si>
    <t>IMMR</t>
  </si>
  <si>
    <t>IMMERSION CORP</t>
  </si>
  <si>
    <t>Pilgrim Global Advisors LLC</t>
  </si>
  <si>
    <t>Pilgrim Global ICAV</t>
  </si>
  <si>
    <t>Favreau Bradley Thede</t>
  </si>
  <si>
    <t>DLPN</t>
  </si>
  <si>
    <t>Dolphin Entertainment, Inc.</t>
  </si>
  <si>
    <t>O'Dowd William IV</t>
  </si>
  <si>
    <t>ZD</t>
  </si>
  <si>
    <t>ZIFF DAVIS, INC.</t>
  </si>
  <si>
    <t>Harris Teresa A</t>
  </si>
  <si>
    <t>EPD</t>
  </si>
  <si>
    <t>ENTERPRISE PRODUCTS PARTNERS L.P.</t>
  </si>
  <si>
    <t>TEAGUE AJ</t>
  </si>
  <si>
    <t>CRVO</t>
  </si>
  <si>
    <t>CervoMed Inc.</t>
  </si>
  <si>
    <t>ELDER WILLIAM ROBERT</t>
  </si>
  <si>
    <t>ADAMS EULA L</t>
  </si>
  <si>
    <t>TDUP</t>
  </si>
  <si>
    <t>ThredUp Inc.</t>
  </si>
  <si>
    <t>Paranksy Noam</t>
  </si>
  <si>
    <t>HRGN</t>
  </si>
  <si>
    <t>Harvard Apparatus Regenerative Technology, Inc.</t>
  </si>
  <si>
    <t>He Junli</t>
  </si>
  <si>
    <t>HPK</t>
  </si>
  <si>
    <t>HighPeak Energy, Inc.</t>
  </si>
  <si>
    <t>HIGHTOWER JACK</t>
  </si>
  <si>
    <t>JACOBS BRIAN</t>
  </si>
  <si>
    <t>KELLY JAMES G</t>
  </si>
  <si>
    <t>Hopkins Craig Douglas</t>
  </si>
  <si>
    <t>Spruell Byron</t>
  </si>
  <si>
    <t>MANHARD KIMBERLY</t>
  </si>
  <si>
    <t>CGBD</t>
  </si>
  <si>
    <t>Carlyle Secured Lending, Inc.</t>
  </si>
  <si>
    <t>Jenkins Mark David</t>
  </si>
  <si>
    <t>HYFM</t>
  </si>
  <si>
    <t>HYDROFARM HOLDINGS GROUP, INC.</t>
  </si>
  <si>
    <t>Toler William Douglas</t>
  </si>
  <si>
    <t>Wasch Childress Frederick</t>
  </si>
  <si>
    <t>ROBBINS LARRY</t>
  </si>
  <si>
    <t>OLED</t>
  </si>
  <si>
    <t>UNIVERSAL DISPLAY CORP \PA\</t>
  </si>
  <si>
    <t>LACERTE LAWRENCE</t>
  </si>
  <si>
    <t>Eichhorn Philip John Daniel</t>
  </si>
  <si>
    <t>Puhala Andrew Lewis</t>
  </si>
  <si>
    <t>LESL</t>
  </si>
  <si>
    <t>Leslie's, Inc.</t>
  </si>
  <si>
    <t>Spofford Claire</t>
  </si>
  <si>
    <t>ECIA</t>
  </si>
  <si>
    <t>ENCISION INC</t>
  </si>
  <si>
    <t>FRIES ROBERT H</t>
  </si>
  <si>
    <t>Willingham John A.</t>
  </si>
  <si>
    <t>Vig Rajneesh</t>
  </si>
  <si>
    <t>CBRE</t>
  </si>
  <si>
    <t>CBRE GROUP, INC.</t>
  </si>
  <si>
    <t>BDCO</t>
  </si>
  <si>
    <t>BLUE DOLPHIN ENERGY CO</t>
  </si>
  <si>
    <t>CARROLL JONATHAN P</t>
  </si>
  <si>
    <t>CNTM</t>
  </si>
  <si>
    <t>ConnectM Technology Solutions, Inc.</t>
  </si>
  <si>
    <t>Panigrahi Bhaskar</t>
  </si>
  <si>
    <t>Vuori Kristiina MD</t>
  </si>
  <si>
    <t>PODD</t>
  </si>
  <si>
    <t>INSULET CORP</t>
  </si>
  <si>
    <t>Chadwick Ana Maria</t>
  </si>
  <si>
    <t>TCBC</t>
  </si>
  <si>
    <t>TC Bancshares, Inc.</t>
  </si>
  <si>
    <t>McLean Scott Charles</t>
  </si>
  <si>
    <t>Sweet Alan Jeffrey</t>
  </si>
  <si>
    <t>Bowman Scott Justin</t>
  </si>
  <si>
    <t>ABCL</t>
  </si>
  <si>
    <t>AbCellera Biologics Inc.</t>
  </si>
  <si>
    <t>Thermopylae Holdings Ltd.</t>
  </si>
  <si>
    <t>Thye Dirk</t>
  </si>
  <si>
    <t>Strain John</t>
  </si>
  <si>
    <t>Tadele Beimnet</t>
  </si>
  <si>
    <t>SMRT</t>
  </si>
  <si>
    <t>SmartRent, Inc.</t>
  </si>
  <si>
    <t>Young Robyn</t>
  </si>
  <si>
    <t>Andersen Robert J</t>
  </si>
  <si>
    <t>LQDA</t>
  </si>
  <si>
    <t>Liquidia Corp</t>
  </si>
  <si>
    <t>Eliasek M Grier</t>
  </si>
  <si>
    <t>Lyle Peter F SR</t>
  </si>
  <si>
    <t>MEDE</t>
  </si>
  <si>
    <t>Medies</t>
  </si>
  <si>
    <t>Leong Weng Fong</t>
  </si>
  <si>
    <t>MERC</t>
  </si>
  <si>
    <t>MERCER INTERNATIONAL INC.</t>
  </si>
  <si>
    <t>BECK WOLFGANG</t>
  </si>
  <si>
    <t>ZEOX</t>
  </si>
  <si>
    <t>Zeo ScientifiX, Inc.</t>
  </si>
  <si>
    <t>Skycrest Holdings, LLC</t>
  </si>
  <si>
    <t>Choudhury Mahesh</t>
  </si>
  <si>
    <t>RRGB</t>
  </si>
  <si>
    <t>RED ROBIN GOURMET BURGERS INC</t>
  </si>
  <si>
    <t>Wilson Joshua Todd</t>
  </si>
  <si>
    <t>WEST</t>
  </si>
  <si>
    <t>Westrock Coffee Co</t>
  </si>
  <si>
    <t>FORD JOE T</t>
  </si>
  <si>
    <t>SOL</t>
  </si>
  <si>
    <t>Emeren Group Ltd</t>
  </si>
  <si>
    <t>SHAH CAPITAL MANAGEMENT</t>
  </si>
  <si>
    <t>HKHC</t>
  </si>
  <si>
    <t>Horizon Kinetics Holding Corp</t>
  </si>
  <si>
    <t>Brennan Alice C</t>
  </si>
  <si>
    <t>Snowden Jay A</t>
  </si>
  <si>
    <t>CWBHF</t>
  </si>
  <si>
    <t>Charlotte's Web Holdings, Inc.</t>
  </si>
  <si>
    <t>Kunkel Raymond J.</t>
  </si>
  <si>
    <t>USPH</t>
  </si>
  <si>
    <t>U S PHYSICAL THERAPY INC /NV</t>
  </si>
  <si>
    <t>Gilmartin Kathleen A</t>
  </si>
  <si>
    <t>GUG</t>
  </si>
  <si>
    <t>Guggenheim Active Allocation Fund</t>
  </si>
  <si>
    <t>Brock-Kyle Angela</t>
  </si>
  <si>
    <t>ESTC</t>
  </si>
  <si>
    <t>Elastic N.V.</t>
  </si>
  <si>
    <t>Auvil Paul R. III</t>
  </si>
  <si>
    <t>Thompson Dorothy C</t>
  </si>
  <si>
    <t>COHR</t>
  </si>
  <si>
    <t>COHERENT CORP.</t>
  </si>
  <si>
    <t>ANDERSON JAMES ROBERT</t>
  </si>
  <si>
    <t>Estep Jonathan S</t>
  </si>
  <si>
    <t>AMLX</t>
  </si>
  <si>
    <t>Amylyx Pharmaceuticals, Inc.</t>
  </si>
  <si>
    <t>MILNE GEORGE M JR</t>
  </si>
  <si>
    <t>QNRX</t>
  </si>
  <si>
    <t>Quoin Pharmaceuticals, Ltd.</t>
  </si>
  <si>
    <t>Myers Michael</t>
  </si>
  <si>
    <t>PAHC</t>
  </si>
  <si>
    <t>PHIBRO ANIMAL HEALTH CORP</t>
  </si>
  <si>
    <t>CORCORAN E THOMAS</t>
  </si>
  <si>
    <t>Plutino Heather L</t>
  </si>
  <si>
    <t>Cox John</t>
  </si>
  <si>
    <t>PIII</t>
  </si>
  <si>
    <t>P3 Health Partners Inc.</t>
  </si>
  <si>
    <t>CPF III PT SPV, LLC</t>
  </si>
  <si>
    <t>Chicago Pacific Founders GP III, L.P.</t>
  </si>
  <si>
    <t>CPF III-A PT SPV, LLC</t>
  </si>
  <si>
    <t>Chicago Pacific Founders UGP III, LLC</t>
  </si>
  <si>
    <t>PRKA</t>
  </si>
  <si>
    <t>PARKS AMERICA, INC</t>
  </si>
  <si>
    <t>Kuhn Andrew Mitchel</t>
  </si>
  <si>
    <t>Gannon Geoffrey Harvey</t>
  </si>
  <si>
    <t>Focused Compounding Fund, LP</t>
  </si>
  <si>
    <t>Focused Compounding Capital Management, LLC</t>
  </si>
  <si>
    <t>DLTH</t>
  </si>
  <si>
    <t>DULUTH HOLDINGS INC.</t>
  </si>
  <si>
    <t>Paschke Brett Lee</t>
  </si>
  <si>
    <t>Buthman Julia Bruns</t>
  </si>
  <si>
    <t>Fehr Dennis</t>
  </si>
  <si>
    <t>Paransky Noam</t>
  </si>
  <si>
    <t>Carter Denise P.</t>
  </si>
  <si>
    <t>Kendall Brandi</t>
  </si>
  <si>
    <t>SINGLETON JOHN KNOX</t>
  </si>
  <si>
    <t>Kilroy James Joseph IV</t>
  </si>
  <si>
    <t>Rockecharlie David C.</t>
  </si>
  <si>
    <t>Firestone Karen</t>
  </si>
  <si>
    <t>Edil Begaiym</t>
  </si>
  <si>
    <t>ATLO</t>
  </si>
  <si>
    <t>AMES NATIONAL CORP</t>
  </si>
  <si>
    <t>Baker Jeffery C</t>
  </si>
  <si>
    <t>Gaboury David Richard</t>
  </si>
  <si>
    <t>DG</t>
  </si>
  <si>
    <t>DOLLAR GENERAL CORP</t>
  </si>
  <si>
    <t>BRYANT WARREN F</t>
  </si>
  <si>
    <t>Shi Bo</t>
  </si>
  <si>
    <t>Cardio Diagnostics Holdings, Inc.</t>
  </si>
  <si>
    <t>Dogan Timur</t>
  </si>
  <si>
    <t>AISQUITH ANTHONY M</t>
  </si>
  <si>
    <t>UEC</t>
  </si>
  <si>
    <t>URANIUM ENERGY CORP</t>
  </si>
  <si>
    <t>MELBYE SCOTT</t>
  </si>
  <si>
    <t>Carter Thomas L Jr</t>
  </si>
  <si>
    <t>CDIO</t>
  </si>
  <si>
    <t>VVX</t>
  </si>
  <si>
    <t>V2X, Inc.</t>
  </si>
  <si>
    <t>PILLMORE ERIC M</t>
  </si>
  <si>
    <t>SIMS LUKE E</t>
  </si>
  <si>
    <t>Daniel Yolanda</t>
  </si>
  <si>
    <t>KANDERS WARREN B</t>
  </si>
  <si>
    <t>Dogan Meeshanthini</t>
  </si>
  <si>
    <t>MFIN</t>
  </si>
  <si>
    <t>MEDALLION FINANCIAL CORP</t>
  </si>
  <si>
    <t>Cutrone Anthony N.</t>
  </si>
  <si>
    <t>ASTS</t>
  </si>
  <si>
    <t>AST SpaceMobile, Inc.</t>
  </si>
  <si>
    <t>Cisneros Adriana</t>
  </si>
  <si>
    <t>O'Neill Mitra</t>
  </si>
  <si>
    <t>Noon William Boyd</t>
  </si>
  <si>
    <t>Friedman Ian</t>
  </si>
  <si>
    <t>DHANDA ANUJ</t>
  </si>
  <si>
    <t>Jolley David R</t>
  </si>
  <si>
    <t>Smith Michael James</t>
  </si>
  <si>
    <t>Adnani Amir</t>
  </si>
  <si>
    <t>SBUX</t>
  </si>
  <si>
    <t>STARBUCKS CORP</t>
  </si>
  <si>
    <t>KNUDSTORP JORGEN VIG</t>
  </si>
  <si>
    <t>PRLB</t>
  </si>
  <si>
    <t>Proto Labs Inc</t>
  </si>
  <si>
    <t>Bodor Robert</t>
  </si>
  <si>
    <t>Willey Brian J</t>
  </si>
  <si>
    <t>BJRI</t>
  </si>
  <si>
    <t>BJs RESTAURANTS INC</t>
  </si>
  <si>
    <t>Richmond C Bradford</t>
  </si>
  <si>
    <t>Ruehl Julie Garcia</t>
  </si>
  <si>
    <t>Short Richard George</t>
  </si>
  <si>
    <t>Wolkin Harold</t>
  </si>
  <si>
    <t>Elegba Abbas</t>
  </si>
  <si>
    <t>Tseng Philip M</t>
  </si>
  <si>
    <t>Mural Shawn</t>
  </si>
  <si>
    <t>WENSINGER JEREMY C</t>
  </si>
  <si>
    <t>CHY</t>
  </si>
  <si>
    <t>CALAMOS CONVERTIBLE &amp; HIGH INCOME FUND</t>
  </si>
  <si>
    <t>ALVARADO LINDA G</t>
  </si>
  <si>
    <t>SMFL</t>
  </si>
  <si>
    <t>SMART FOR LIFE, INC.</t>
  </si>
  <si>
    <t>HRT FINANCIAL LP</t>
  </si>
  <si>
    <t>Appel Shelley F</t>
  </si>
  <si>
    <t>PETS</t>
  </si>
  <si>
    <t>PETMED EXPRESS INC</t>
  </si>
  <si>
    <t>MATZ ZYMAN STEPHANNIE</t>
  </si>
  <si>
    <t>NINA CAPITAL HOLDINGS INC.</t>
  </si>
  <si>
    <t>TACHE GALANTE MOISES</t>
  </si>
  <si>
    <t>Sherlock Janet</t>
  </si>
  <si>
    <t>Ankam, Inc.</t>
  </si>
  <si>
    <t>Wang Wen Lung</t>
  </si>
  <si>
    <t>Singleton Van H II</t>
  </si>
  <si>
    <t>Rettig Rainer</t>
  </si>
  <si>
    <t>CULP ROBERT GEORGE IV</t>
  </si>
  <si>
    <t>CCD</t>
  </si>
  <si>
    <t>Calamos Dynamic Convertible &amp; Income Fund</t>
  </si>
  <si>
    <t>Eiben Lawrence Scott</t>
  </si>
  <si>
    <t>MTEX</t>
  </si>
  <si>
    <t>MANNATECH INC</t>
  </si>
  <si>
    <t>Rameson Tyler</t>
  </si>
  <si>
    <t>Koontz Richard L Jr</t>
  </si>
  <si>
    <t>CASAMENTO CHARLES J</t>
  </si>
  <si>
    <t>Kelly Paul Edward</t>
  </si>
  <si>
    <t>ALTS</t>
  </si>
  <si>
    <t>ALT5 Sigma Corp</t>
  </si>
  <si>
    <t>Tassiopoulos Peter</t>
  </si>
  <si>
    <t>Mullins Andrea</t>
  </si>
  <si>
    <t>Stone Paul</t>
  </si>
  <si>
    <t>SRV</t>
  </si>
  <si>
    <t>NXG Cushing Midstream Energy Fund</t>
  </si>
  <si>
    <t>CHI</t>
  </si>
  <si>
    <t>CALAMOS CONVERTIBLE OPPORTUNITIES &amp; INCOME FUND</t>
  </si>
  <si>
    <t>TLSI</t>
  </si>
  <si>
    <t>TriSalus Life Sciences, Inc.</t>
  </si>
  <si>
    <t>Szela Mary T</t>
  </si>
  <si>
    <t>CDP</t>
  </si>
  <si>
    <t>COPT DEFENSE PROPERTIES</t>
  </si>
  <si>
    <t>Snider Britt A.</t>
  </si>
  <si>
    <t>MCBEE RICHARD D</t>
  </si>
  <si>
    <t>SYRS</t>
  </si>
  <si>
    <t>Syros Pharmaceuticals, Inc.</t>
  </si>
  <si>
    <t>Chee Conley</t>
  </si>
  <si>
    <t>APTV</t>
  </si>
  <si>
    <t>Aptiv PLC</t>
  </si>
  <si>
    <t>CLARK KEVIN P</t>
  </si>
  <si>
    <t>WOLV</t>
  </si>
  <si>
    <t>Wolverine Resources Corp.</t>
  </si>
  <si>
    <t>Dyer Slade</t>
  </si>
  <si>
    <t>REED</t>
  </si>
  <si>
    <t>REED'S, INC.</t>
  </si>
  <si>
    <t>DENG Shufen</t>
  </si>
  <si>
    <t>D&amp;D Source of Life Holding Ltd.</t>
  </si>
  <si>
    <t>PR</t>
  </si>
  <si>
    <t>Permian Resources Corp</t>
  </si>
  <si>
    <t>Quinn William J</t>
  </si>
  <si>
    <t>Elsener William Thomas</t>
  </si>
  <si>
    <t>Hart Gerard Johan</t>
  </si>
  <si>
    <t>ETON</t>
  </si>
  <si>
    <t>Eton Pharmaceuticals, Inc.</t>
  </si>
  <si>
    <t>Schmalzle Ronald R</t>
  </si>
  <si>
    <t>Bowins Donald Kenneth</t>
  </si>
  <si>
    <t>Haas Jason</t>
  </si>
  <si>
    <t>Union Square Park Capital Management, LLC</t>
  </si>
  <si>
    <t>Union Square Park Partners, LP</t>
  </si>
  <si>
    <t>Union Square Park GP, LLC</t>
  </si>
  <si>
    <t>Zaltzman Leon Michael</t>
  </si>
  <si>
    <t>Shapiro Aron</t>
  </si>
  <si>
    <t>Heath David A</t>
  </si>
  <si>
    <t>MCHALE JUDITH</t>
  </si>
  <si>
    <t>COCH</t>
  </si>
  <si>
    <t>Envoy Medical, Inc.</t>
  </si>
  <si>
    <t>Patel Mona Chetan</t>
  </si>
  <si>
    <t>VEEE</t>
  </si>
  <si>
    <t>Twin Vee PowerCats, Co.</t>
  </si>
  <si>
    <t>VISCONTI JOSEPH C</t>
  </si>
  <si>
    <t>LFMD</t>
  </si>
  <si>
    <t>LifeMD, Inc.</t>
  </si>
  <si>
    <t>Galluppi Stefan</t>
  </si>
  <si>
    <t>KKR Group Partnership L.P.</t>
  </si>
  <si>
    <t>KKR Group Co. Inc.</t>
  </si>
  <si>
    <t>KKR &amp; Co. Inc.</t>
  </si>
  <si>
    <t>ROBERTS GEORGE R</t>
  </si>
  <si>
    <t>KRAVIS HENRY R</t>
  </si>
  <si>
    <t>KKR Group Holdings Corp.</t>
  </si>
  <si>
    <t>KKR Management LLP</t>
  </si>
  <si>
    <t>Zimmer Karl J</t>
  </si>
  <si>
    <t>Mahoney Paul E</t>
  </si>
  <si>
    <t>KIRCHNER JON</t>
  </si>
  <si>
    <t>VAC</t>
  </si>
  <si>
    <t>MARRIOTT VACATIONS WORLDWIDE Corp</t>
  </si>
  <si>
    <t>Marino Jason P</t>
  </si>
  <si>
    <t>CGNT</t>
  </si>
  <si>
    <t>Cognyte Software Ltd.</t>
  </si>
  <si>
    <t>North Janine</t>
  </si>
  <si>
    <t>KKR Phoenix Aggregator GP LLC</t>
  </si>
  <si>
    <t>KKR Phoenix Aggregator L.P.</t>
  </si>
  <si>
    <t>KKR Americas XII Ltd</t>
  </si>
  <si>
    <t>KKR Associates Americas XII L.P.</t>
  </si>
  <si>
    <t>KKR Americas Fund XII L.P.</t>
  </si>
  <si>
    <t>Blunt Abigail</t>
  </si>
  <si>
    <t>BLACK DIAMOND CAPITAL MANAGEMENT, L.L.C.</t>
  </si>
  <si>
    <t>Deckoff Stephen H</t>
  </si>
  <si>
    <t>VSAT</t>
  </si>
  <si>
    <t>VIASAT INC</t>
  </si>
  <si>
    <t>BALDRIDGE RICHARD A</t>
  </si>
  <si>
    <t>DEMETRIOU STEVEN J.</t>
  </si>
  <si>
    <t>AGL</t>
  </si>
  <si>
    <t>agilon health, inc.</t>
  </si>
  <si>
    <t>Sell Steven</t>
  </si>
  <si>
    <t>Borck Leon</t>
  </si>
  <si>
    <t>Dickerson Michael Patrick</t>
  </si>
  <si>
    <t>PRO</t>
  </si>
  <si>
    <t>PROS Holdings, Inc.</t>
  </si>
  <si>
    <t>Reiner Andres</t>
  </si>
  <si>
    <t>Keller Stephen</t>
  </si>
  <si>
    <t>EXICURE, INC.</t>
  </si>
  <si>
    <t>DGP Co., Ltd.</t>
  </si>
  <si>
    <t>GARDNER LINDSAY A</t>
  </si>
  <si>
    <t>FRATES JAMES M</t>
  </si>
  <si>
    <t>VATE</t>
  </si>
  <si>
    <t>INNOVATE Corp.</t>
  </si>
  <si>
    <t>Voigt Paul</t>
  </si>
  <si>
    <t>SCYX</t>
  </si>
  <si>
    <t>SCYNEXIS INC</t>
  </si>
  <si>
    <t>Angulo Gonzalez David</t>
  </si>
  <si>
    <t>VSCO</t>
  </si>
  <si>
    <t>Victoria's Secret &amp; Co.</t>
  </si>
  <si>
    <t>JAMES DONNA</t>
  </si>
  <si>
    <t>BUENO ESTRADA JUAN CARLOS</t>
  </si>
  <si>
    <t>BRCC</t>
  </si>
  <si>
    <t>BRC Inc.</t>
  </si>
  <si>
    <t>Engaged Capital Holdings, LLC</t>
  </si>
  <si>
    <t>Engaged Capital Flagship Master Fund, LP</t>
  </si>
  <si>
    <t>Welling Glenn W.</t>
  </si>
  <si>
    <t>Engaged Capital LLC</t>
  </si>
  <si>
    <t>VTS</t>
  </si>
  <si>
    <t>Vitesse Energy, Inc.</t>
  </si>
  <si>
    <t>Gerrity Robert W</t>
  </si>
  <si>
    <t>Baty Robert Gaines</t>
  </si>
  <si>
    <t>GCI</t>
  </si>
  <si>
    <t>Gannett Co., Inc.</t>
  </si>
  <si>
    <t>Tarica Laurence</t>
  </si>
  <si>
    <t>O'Rourke James Calvin</t>
  </si>
  <si>
    <t>ZBIO</t>
  </si>
  <si>
    <t>Zenas BioPharma, Inc.</t>
  </si>
  <si>
    <t>NRGV</t>
  </si>
  <si>
    <t>Energy Vault Holdings, Inc.</t>
  </si>
  <si>
    <t>Piconi Robert</t>
  </si>
  <si>
    <t>Gibson Daniel Patrick</t>
  </si>
  <si>
    <t>Sylebra Capital Ltd</t>
  </si>
  <si>
    <t>SYLEBRA CAPITAL LLC</t>
  </si>
  <si>
    <t>PI</t>
  </si>
  <si>
    <t>IMPINJ INC</t>
  </si>
  <si>
    <t>Leniski Stephanie R</t>
  </si>
  <si>
    <t>Lebovitz Marc</t>
  </si>
  <si>
    <t>Nesbitt Stephen Lane</t>
  </si>
  <si>
    <t>BJ</t>
  </si>
  <si>
    <t>BJ's Wholesale Club Holdings, Inc.</t>
  </si>
  <si>
    <t>Ortega Steven L</t>
  </si>
  <si>
    <t>GORDON MICHAEL S</t>
  </si>
  <si>
    <t>MBX</t>
  </si>
  <si>
    <t>MBX Biosciences, Inc.</t>
  </si>
  <si>
    <t>Enavate Sciences GP, LLC</t>
  </si>
  <si>
    <t>Zebra Aggregator, LP</t>
  </si>
  <si>
    <t>PRINCIPAL LIFE INSURANCE CO</t>
  </si>
  <si>
    <t>Frazier Life Sciences X, L.P.</t>
  </si>
  <si>
    <t>FHMLS X, L.L.C.</t>
  </si>
  <si>
    <t>FHMLS X, L.P.</t>
  </si>
  <si>
    <t>BCAX</t>
  </si>
  <si>
    <t>Bicara Therapeutics Inc.</t>
  </si>
  <si>
    <t>Ball George Bradley</t>
  </si>
  <si>
    <t>Behbahani Ali</t>
  </si>
  <si>
    <t>Nunn Jason Raleigh</t>
  </si>
  <si>
    <t>DNLIX</t>
  </si>
  <si>
    <t>Denali Structured Return Strategy Fund</t>
  </si>
  <si>
    <t>ENRIGHT PATRICK G</t>
  </si>
  <si>
    <t>Hotchkiss Herbert</t>
  </si>
  <si>
    <t>IBO</t>
  </si>
  <si>
    <t>IMPACT BIOMEDICAL INC.</t>
  </si>
  <si>
    <t>DSS, INC.</t>
  </si>
  <si>
    <t>Kiselak Tomas</t>
  </si>
  <si>
    <t>Harwin Peter Evan</t>
  </si>
  <si>
    <t>OrbiMed Capital GP VII LLC</t>
  </si>
  <si>
    <t>TAKAX</t>
  </si>
  <si>
    <t>SECURIAN ASSET MANAGEMENT, INC</t>
  </si>
  <si>
    <t>SR ONE CAPITAL MANAGEMENT, LLC</t>
  </si>
  <si>
    <t>Aynechi Tiba</t>
  </si>
  <si>
    <t>LUCY</t>
  </si>
  <si>
    <t>Innovative Eyewear Inc</t>
  </si>
  <si>
    <t>Angelica Galkin Revocable Trust, dated April 21, 2018</t>
  </si>
  <si>
    <t>Galkin Vladimir</t>
  </si>
  <si>
    <t>Galkin Angelica</t>
  </si>
  <si>
    <t>TALK</t>
  </si>
  <si>
    <t>Talkspace, Inc.</t>
  </si>
  <si>
    <t>Harris Ian Jiro</t>
  </si>
  <si>
    <t>HCWC</t>
  </si>
  <si>
    <t>HEALTHY CHOICE WELLNESS CORP.</t>
  </si>
  <si>
    <t>Santi Christopher</t>
  </si>
  <si>
    <t>Holman Jeffrey Elliot</t>
  </si>
  <si>
    <t>Deerfield Mgmt V, L.P.</t>
  </si>
  <si>
    <t>Deerfield Private Design Fund V, L.P.</t>
  </si>
  <si>
    <t>RA</t>
  </si>
  <si>
    <t>Brookfield Real Assets Income Fund Inc.</t>
  </si>
  <si>
    <t>Guichard Justin Charles</t>
  </si>
  <si>
    <t>GTE</t>
  </si>
  <si>
    <t>GRAN TIERRA ENERGY INC.</t>
  </si>
  <si>
    <t>Guidry Gary</t>
  </si>
  <si>
    <t>Ollet John</t>
  </si>
  <si>
    <t>WillScot Holdings Corp</t>
  </si>
  <si>
    <t>FCUV</t>
  </si>
  <si>
    <t>FOCUS UNIVERSAL INC.</t>
  </si>
  <si>
    <t>Lee Edward Shihai</t>
  </si>
  <si>
    <t>MEI</t>
  </si>
  <si>
    <t>METHODE ELECTRONICS INC</t>
  </si>
  <si>
    <t>Blom David P</t>
  </si>
  <si>
    <t>GROSSO CHRISTOPHER G</t>
  </si>
  <si>
    <t>PIIVX</t>
  </si>
  <si>
    <t>Private Shares Fund</t>
  </si>
  <si>
    <t>Morgan Herbert William</t>
  </si>
  <si>
    <t>WANG DESHENG</t>
  </si>
  <si>
    <t>MOULDER LEON O JR</t>
  </si>
  <si>
    <t>JFBR</t>
  </si>
  <si>
    <t>Jeffs' Brands Ltd</t>
  </si>
  <si>
    <t>Conroy Jeffrey J.</t>
  </si>
  <si>
    <t>Williamson Andrew</t>
  </si>
  <si>
    <t>MPW</t>
  </si>
  <si>
    <t>MEDICAL PROPERTIES TRUST INC</t>
  </si>
  <si>
    <t>Pitman Elizabeth N</t>
  </si>
  <si>
    <t>Akhtar Amer</t>
  </si>
  <si>
    <t>CDXS</t>
  </si>
  <si>
    <t>CODEXIS, INC.</t>
  </si>
  <si>
    <t>AIRJ</t>
  </si>
  <si>
    <t>Montana Technologies Corp.</t>
  </si>
  <si>
    <t>CACC</t>
  </si>
  <si>
    <t>CREDIT ACCEPTANCE CORP</t>
  </si>
  <si>
    <t>Prescott General Partners LLC</t>
  </si>
  <si>
    <t>YHNAU</t>
  </si>
  <si>
    <t>YHN Acquisition I Ltd</t>
  </si>
  <si>
    <t>YHN Partners I Ltd</t>
  </si>
  <si>
    <t>WELCH JOSHUA G</t>
  </si>
  <si>
    <t>Lavertu Brandon</t>
  </si>
  <si>
    <t>BLFY</t>
  </si>
  <si>
    <t>Blue Foundry Bancorp</t>
  </si>
  <si>
    <t>Owes Keith</t>
  </si>
  <si>
    <t>YEXT</t>
  </si>
  <si>
    <t>Yext, Inc.</t>
  </si>
  <si>
    <t>Waugh Seth H.</t>
  </si>
  <si>
    <t>Bordelon Ann G.</t>
  </si>
  <si>
    <t>JEF</t>
  </si>
  <si>
    <t>Jefferies Financial Group Inc.</t>
  </si>
  <si>
    <t>SUMITOMO MITSUI FINANCIAL GROUP, INC.</t>
  </si>
  <si>
    <t>DRTTF</t>
  </si>
  <si>
    <t>DIRTT ENVIRONMENTAL SOLUTIONS LTD</t>
  </si>
  <si>
    <t>Noll Shaun</t>
  </si>
  <si>
    <t>ELLIN ROBERT S</t>
  </si>
  <si>
    <t>Buba Jonathan Z</t>
  </si>
  <si>
    <t>CAPRICOR THERAPEUTICS, INC.</t>
  </si>
  <si>
    <t>Nippon Shinyaku Co Ltd</t>
  </si>
  <si>
    <t>Shafmaster Madge K.</t>
  </si>
  <si>
    <t>TSQ</t>
  </si>
  <si>
    <t>Townsquare Media, Inc.</t>
  </si>
  <si>
    <t>KAPLAN STEPHEN A</t>
  </si>
  <si>
    <t>AB</t>
  </si>
  <si>
    <t>ALLIANCEBERNSTEIN HOLDING L.P.</t>
  </si>
  <si>
    <t>Equitable Holdings, Inc.</t>
  </si>
  <si>
    <t>BNZI</t>
  </si>
  <si>
    <t>Banzai International, Inc.</t>
  </si>
  <si>
    <t>Alco Investment Co</t>
  </si>
  <si>
    <t>LINDSEY MARY A</t>
  </si>
  <si>
    <t>ACIC</t>
  </si>
  <si>
    <t>AMERICAN COASTAL INSURANCE Corp</t>
  </si>
  <si>
    <t>Hogan Michael</t>
  </si>
  <si>
    <t>ARQ</t>
  </si>
  <si>
    <t>Arq, Inc.</t>
  </si>
  <si>
    <t>Rasmus Robert E.</t>
  </si>
  <si>
    <t>Eichenbaum Kenneth D.</t>
  </si>
  <si>
    <t>FCF</t>
  </si>
  <si>
    <t>FIRST COMMONWEALTH FINANCIAL CORP /PA/</t>
  </si>
  <si>
    <t>McCuen Michael P</t>
  </si>
  <si>
    <t>Loh Michael Anthony</t>
  </si>
  <si>
    <t>AUGG</t>
  </si>
  <si>
    <t>AUGUSTA GOLD CORP.</t>
  </si>
  <si>
    <t>Augusta Investments Inc.</t>
  </si>
  <si>
    <t>Warke Richard W</t>
  </si>
  <si>
    <t>HWH</t>
  </si>
  <si>
    <t>HWH International Inc.</t>
  </si>
  <si>
    <t>Alset International Ltd</t>
  </si>
  <si>
    <t>IGC</t>
  </si>
  <si>
    <t>IGC Pharma, Inc.</t>
  </si>
  <si>
    <t>Moran James P</t>
  </si>
  <si>
    <t>KIRK A RUSSELL</t>
  </si>
  <si>
    <t>Carroll James A</t>
  </si>
  <si>
    <t>TECX</t>
  </si>
  <si>
    <t>Tectonic Therapeutic, Inc.</t>
  </si>
  <si>
    <t>Haddad Louis S</t>
  </si>
  <si>
    <t>Cherry James C.</t>
  </si>
  <si>
    <t>Bergeron Douglas</t>
  </si>
  <si>
    <t>BLNK</t>
  </si>
  <si>
    <t>Blink Charging Co.</t>
  </si>
  <si>
    <t>Janez Claudia</t>
  </si>
  <si>
    <t>Audet Juliette Berangere</t>
  </si>
  <si>
    <t>Wimbush Frederick Blair</t>
  </si>
  <si>
    <t>Matus Kristi Ann</t>
  </si>
  <si>
    <t>Hoffler Daniel A</t>
  </si>
  <si>
    <t>GCTS</t>
  </si>
  <si>
    <t>GCT Semiconductor Holding, Inc.</t>
  </si>
  <si>
    <t>Anapass, Inc.</t>
  </si>
  <si>
    <t>Ruffini Stephen C</t>
  </si>
  <si>
    <t>LGCY</t>
  </si>
  <si>
    <t>Legacy Education Inc.</t>
  </si>
  <si>
    <t>Robert D. deRose &amp; Susan deRose Family Trust DTD 11/18/1986</t>
  </si>
  <si>
    <t>DEROSE ROBERT</t>
  </si>
  <si>
    <t>deRose Susan</t>
  </si>
  <si>
    <t>KENYON LAWRENCE A</t>
  </si>
  <si>
    <t>BIOA</t>
  </si>
  <si>
    <t>BioAge Labs, Inc.</t>
  </si>
  <si>
    <t>Cormorant Private Healthcare Fund V LP</t>
  </si>
  <si>
    <t>Cormorant Private Healthcare Fund IV LP</t>
  </si>
  <si>
    <t>BKV</t>
  </si>
  <si>
    <t>BKV Corp</t>
  </si>
  <si>
    <t>Kalnin Christopher P</t>
  </si>
  <si>
    <t>Mahoney Stephen F.</t>
  </si>
  <si>
    <t>ENGN</t>
  </si>
  <si>
    <t>enGene Holdings Inc.</t>
  </si>
  <si>
    <t>Cooper Ronald Harold Wilfred</t>
  </si>
  <si>
    <t>WVE</t>
  </si>
  <si>
    <t>Wave Life Sciences Ltd.</t>
  </si>
  <si>
    <t>GSK plc</t>
  </si>
  <si>
    <t>GRDN</t>
  </si>
  <si>
    <t>Guardian Pharmacy Services, Inc.</t>
  </si>
  <si>
    <t>COSLER STEVEN D</t>
  </si>
  <si>
    <t>Lauer Travis</t>
  </si>
  <si>
    <t>Limpaphayom Kirana</t>
  </si>
  <si>
    <t>RAIL</t>
  </si>
  <si>
    <t>FreightCar America, Inc.</t>
  </si>
  <si>
    <t>De Nigris Felan Jose</t>
  </si>
  <si>
    <t>SNRG</t>
  </si>
  <si>
    <t>SusGlobal Energy Corp.</t>
  </si>
  <si>
    <t>Hazout Marc</t>
  </si>
  <si>
    <t>Beetham Thomas W.</t>
  </si>
  <si>
    <t>Pande Vijay Satyanand</t>
  </si>
  <si>
    <t>Forbion Growth Opportunities Fund I Cooperatief U.A.</t>
  </si>
  <si>
    <t>Forbion Growth Management B.V.</t>
  </si>
  <si>
    <t>Patchett Mary Sue</t>
  </si>
  <si>
    <t>Ngo Ethan</t>
  </si>
  <si>
    <t>Sirisaengtaksin Anon</t>
  </si>
  <si>
    <t>PATEL SUNIT S</t>
  </si>
  <si>
    <t>Salentine Thomas J Jr</t>
  </si>
  <si>
    <t>Meli Ali</t>
  </si>
  <si>
    <t>Jimenez John T</t>
  </si>
  <si>
    <t>Supplee Barbara</t>
  </si>
  <si>
    <t>ECF</t>
  </si>
  <si>
    <t>ELLSWORTH GROWTH &amp; INCOME FUND LTD</t>
  </si>
  <si>
    <t>D. E. SHAW &amp; CO, L.P.</t>
  </si>
  <si>
    <t>SHAW DAVID E</t>
  </si>
  <si>
    <t>D. E. SHAW &amp; CO, L.L.C.</t>
  </si>
  <si>
    <t>LEWIS RANDALL J</t>
  </si>
  <si>
    <t>HP</t>
  </si>
  <si>
    <t>Helmerich &amp; Payne, Inc.</t>
  </si>
  <si>
    <t>Vann J Kevin</t>
  </si>
  <si>
    <t>Valois Mary Rita</t>
  </si>
  <si>
    <t>Davis Joseph R</t>
  </si>
  <si>
    <t>Tameron David</t>
  </si>
  <si>
    <t>LUV</t>
  </si>
  <si>
    <t>SOUTHWEST AIRLINES CO</t>
  </si>
  <si>
    <t>GANGWAL RAKESH</t>
  </si>
  <si>
    <t>CLNN</t>
  </si>
  <si>
    <t>Clene Inc.</t>
  </si>
  <si>
    <t>Mortenson Mark</t>
  </si>
  <si>
    <t>Monson Kevin W</t>
  </si>
  <si>
    <t>MATLIN DAVID J</t>
  </si>
  <si>
    <t>McCormick Tracy S</t>
  </si>
  <si>
    <t>Kaeding Nathaniel J</t>
  </si>
  <si>
    <t>Ray Barry S</t>
  </si>
  <si>
    <t>GPUS</t>
  </si>
  <si>
    <t>Hyperscale Data, Inc.</t>
  </si>
  <si>
    <t>AULT MILTON C III</t>
  </si>
  <si>
    <t>VOYA</t>
  </si>
  <si>
    <t>Voya Financial, Inc.</t>
  </si>
  <si>
    <t>O'Neill Francis G.</t>
  </si>
  <si>
    <t>Ellson Ryan</t>
  </si>
  <si>
    <t>GREEFF DOUGLAS H</t>
  </si>
  <si>
    <t>Godwin Janet E</t>
  </si>
  <si>
    <t>KELLY GARY C</t>
  </si>
  <si>
    <t>ALBERT LARRY D</t>
  </si>
  <si>
    <t>Devaisher Len D</t>
  </si>
  <si>
    <t>CHANEY CARL J</t>
  </si>
  <si>
    <t>Hitchcock Michael J.M.</t>
  </si>
  <si>
    <t>Sims Gary L</t>
  </si>
  <si>
    <t>Funk Charles N</t>
  </si>
  <si>
    <t>Etherington Robert Dee</t>
  </si>
  <si>
    <t>Hayek Matthew J</t>
  </si>
  <si>
    <t>RFIL</t>
  </si>
  <si>
    <t>R F INDUSTRIES LTD</t>
  </si>
  <si>
    <t>Holdsworth Mark Keith</t>
  </si>
  <si>
    <t>GRAL</t>
  </si>
  <si>
    <t>GRAIL, Inc.</t>
  </si>
  <si>
    <t>DING CHUN R</t>
  </si>
  <si>
    <t>GIFT</t>
  </si>
  <si>
    <t>RDE, Inc.</t>
  </si>
  <si>
    <t>Handy Steve</t>
  </si>
  <si>
    <t>NFE</t>
  </si>
  <si>
    <t>New Fortress Energy Inc.</t>
  </si>
  <si>
    <t>EDENS WESLEY R</t>
  </si>
  <si>
    <t>SRFM</t>
  </si>
  <si>
    <t>SURF AIR MOBILITY INC.</t>
  </si>
  <si>
    <t>Palantir Technologies Inc.</t>
  </si>
  <si>
    <t>Pinetree Capital Ltd.</t>
  </si>
  <si>
    <t>White Jeffrey Justin</t>
  </si>
  <si>
    <t>L6 Holdings Inc.</t>
  </si>
  <si>
    <t>GNL</t>
  </si>
  <si>
    <t>Global Net Lease, Inc.</t>
  </si>
  <si>
    <t>LFCR</t>
  </si>
  <si>
    <t>LIFECORE BIOMEDICAL, INC. \DE\</t>
  </si>
  <si>
    <t>SARO</t>
  </si>
  <si>
    <t>StandardAero, Inc.</t>
  </si>
  <si>
    <t>McElhinney Paul</t>
  </si>
  <si>
    <t>FVR</t>
  </si>
  <si>
    <t>FrontView REIT, Inc.</t>
  </si>
  <si>
    <t>Alyeska Master Fund, L.P.</t>
  </si>
  <si>
    <t>ALYESKA FUND GP, LLC</t>
  </si>
  <si>
    <t>ALYESKA INVESTMENTS, LLC</t>
  </si>
  <si>
    <t>Alyeska Investment Group, L.P.</t>
  </si>
  <si>
    <t>PAREKH ANAND</t>
  </si>
  <si>
    <t>ALYESKA INVESTMENT GROUP, LLC</t>
  </si>
  <si>
    <t>Legion Partners Holdings, LLC</t>
  </si>
  <si>
    <t>Legion Partners, L.P. II</t>
  </si>
  <si>
    <t>Legion Partners, LLC</t>
  </si>
  <si>
    <t>Kiper Christopher S</t>
  </si>
  <si>
    <t>White Raymond T.</t>
  </si>
  <si>
    <t>Legion Partners, L.P. I</t>
  </si>
  <si>
    <t>Legion Partners Asset Management, LLC</t>
  </si>
  <si>
    <t>STATON DANIEL C</t>
  </si>
  <si>
    <t>MORRIS CHRISTOPHER DANIEL</t>
  </si>
  <si>
    <t>GATX</t>
  </si>
  <si>
    <t>GATX CORP</t>
  </si>
  <si>
    <t>Mashal Robert</t>
  </si>
  <si>
    <t>LGMK</t>
  </si>
  <si>
    <t>LogicMark, Inc.</t>
  </si>
  <si>
    <t>Winvest Investment Fund Management Corp.</t>
  </si>
  <si>
    <t>Matthews Jourdan</t>
  </si>
  <si>
    <t>SIRI</t>
  </si>
  <si>
    <t>SIRIUS XM HOLDINGS INC.</t>
  </si>
  <si>
    <t>BBWI</t>
  </si>
  <si>
    <t>Bath &amp; Body Works, Inc.</t>
  </si>
  <si>
    <t>Boswell Gina</t>
  </si>
  <si>
    <t>Wellisch Balazs</t>
  </si>
  <si>
    <t>Israel Joseph</t>
  </si>
  <si>
    <t>BYRN</t>
  </si>
  <si>
    <t>Byrna Technologies Inc.</t>
  </si>
  <si>
    <t>KEARNES LAURILEE</t>
  </si>
  <si>
    <t>WOR</t>
  </si>
  <si>
    <t>WORTHINGTON ENTERPRISES, INC.</t>
  </si>
  <si>
    <t>HAYEK JOSEPH B</t>
  </si>
  <si>
    <t>Conversant Dallas Parkway (D) LP</t>
  </si>
  <si>
    <t>Conversant Private GP LLC</t>
  </si>
  <si>
    <t>Conversant Capital LLC</t>
  </si>
  <si>
    <t>Simanovsky Michael</t>
  </si>
  <si>
    <t>Conversant Dallas Parkway (B) LP</t>
  </si>
  <si>
    <t>Conversant PIF Aggregator A, LP</t>
  </si>
  <si>
    <t>Conversant GP Holdings LLC</t>
  </si>
  <si>
    <t>Conversant Dallas Parkway (A) LP</t>
  </si>
  <si>
    <t>MURPHY MATTHEW J</t>
  </si>
  <si>
    <t>DRUG</t>
  </si>
  <si>
    <t>BRIGHT MINDS BIOSCIENCES INC.</t>
  </si>
  <si>
    <t>CBLL</t>
  </si>
  <si>
    <t>Ceribell, Inc.</t>
  </si>
  <si>
    <t>WINKELRIED JON</t>
  </si>
  <si>
    <t>COULTER JAMES G</t>
  </si>
  <si>
    <t>TPG GP A, LLC</t>
  </si>
  <si>
    <t>BONDERMAN DAVID</t>
  </si>
  <si>
    <t>ADTX</t>
  </si>
  <si>
    <t>Aditxt, Inc.</t>
  </si>
  <si>
    <t>CAMP</t>
  </si>
  <si>
    <t>Camp4 Therapeutics Corp</t>
  </si>
  <si>
    <t>Chee Brian</t>
  </si>
  <si>
    <t>Polaris Entrepreneurs' Fund VII, L.P.</t>
  </si>
  <si>
    <t>Polaris Partners X, L.P.</t>
  </si>
  <si>
    <t>SCHULMAN AMY W</t>
  </si>
  <si>
    <t>Polaris Partners GP X, L.L.C.</t>
  </si>
  <si>
    <t>Polaris Partners VII, L.P.</t>
  </si>
  <si>
    <t>Polaris Management Co. VII, L.L.C.</t>
  </si>
  <si>
    <t>EFR</t>
  </si>
  <si>
    <t>Eaton Vance Senior Floating-Rate Trust</t>
  </si>
  <si>
    <t>MERRILL LYNCH, PIERCE, FENNER &amp; SMITH INC.</t>
  </si>
  <si>
    <t>BANK OF AMERICA NA</t>
  </si>
  <si>
    <t>UPB</t>
  </si>
  <si>
    <t>Upstream Bio, Inc.</t>
  </si>
  <si>
    <t>AI Biotechnology LLC</t>
  </si>
  <si>
    <t>ACCESS INDUSTRIES MANAGEMENT, LLC</t>
  </si>
  <si>
    <t>AI Upstream LLC</t>
  </si>
  <si>
    <t>Blavatnik Len</t>
  </si>
  <si>
    <t>Access Industries Holdings LLC</t>
  </si>
  <si>
    <t>EONR</t>
  </si>
  <si>
    <t>EON Resources Inc.</t>
  </si>
  <si>
    <t>Williams Mark</t>
  </si>
  <si>
    <t>Caravaggio Dante</t>
  </si>
  <si>
    <t>AH Equity Partners Bio IV, L.L.C.</t>
  </si>
  <si>
    <t>Andreessen Marc L</t>
  </si>
  <si>
    <t>HOROWITZ BENJAMIN A</t>
  </si>
  <si>
    <t>AH Bio Fund IV, L.P.</t>
  </si>
  <si>
    <t>AH Bio Fund I, L.P.</t>
  </si>
  <si>
    <t>AH Equity Partners Bio I, L.L.C.</t>
  </si>
  <si>
    <t>Nashat Amir</t>
  </si>
  <si>
    <t>Preston Stephen</t>
  </si>
  <si>
    <t>Everest Aggregator, LP</t>
  </si>
  <si>
    <t>Northpond Ventures, LP</t>
  </si>
  <si>
    <t>Northpond Ventures II GP, LLC</t>
  </si>
  <si>
    <t>Northpond Ventures GP, LLC</t>
  </si>
  <si>
    <t>Northpond Ventures II, LP</t>
  </si>
  <si>
    <t>Chimovits Erez</t>
  </si>
  <si>
    <t>GALT</t>
  </si>
  <si>
    <t>GALECTIN THERAPEUTICS INC</t>
  </si>
  <si>
    <t>FREEMAN KEVIN D</t>
  </si>
  <si>
    <t>Martin Christopher Ross</t>
  </si>
  <si>
    <t>YALDOO LAITH L</t>
  </si>
  <si>
    <t>Jumana Capital Investments LLC</t>
  </si>
  <si>
    <t>PAYNE JOHN BERNARD</t>
  </si>
  <si>
    <t>BATES SHILOH R</t>
  </si>
  <si>
    <t>Duey Marc</t>
  </si>
  <si>
    <t>RQI</t>
  </si>
  <si>
    <t>COHEN &amp; STEERS QUALITY INCOME REALTY FUND INC</t>
  </si>
  <si>
    <t>Kirschner Mathew</t>
  </si>
  <si>
    <t>AVK</t>
  </si>
  <si>
    <t>ADVENT CONVERTIBLE &amp; INCOME FUND</t>
  </si>
  <si>
    <t>Huang Tony</t>
  </si>
  <si>
    <t>NYBERG RONALD</t>
  </si>
  <si>
    <t>SEIZERT GERALD L</t>
  </si>
  <si>
    <t>Stuebe Nancy E.</t>
  </si>
  <si>
    <t>Barnes Randall C</t>
  </si>
  <si>
    <t>MAITLAND TRACY V</t>
  </si>
  <si>
    <t>Wu Yue Alexander</t>
  </si>
  <si>
    <t>Black Daniel</t>
  </si>
  <si>
    <t>KF</t>
  </si>
  <si>
    <t>KOREA FUND INC</t>
  </si>
  <si>
    <t>Sippel Matthew J</t>
  </si>
  <si>
    <t>DYNR</t>
  </si>
  <si>
    <t>DYNARESOURCE INC</t>
  </si>
  <si>
    <t>ROSE MATTHEW K</t>
  </si>
  <si>
    <t>Golden Post Rail, LLC</t>
  </si>
  <si>
    <t>SNWV</t>
  </si>
  <si>
    <t>SANUWAVE Health, Inc.</t>
  </si>
  <si>
    <t>FRANK MORGAN C.</t>
  </si>
  <si>
    <t>Thakker Ketan</t>
  </si>
  <si>
    <t>JANX</t>
  </si>
  <si>
    <t>Janux Therapeutics, Inc.</t>
  </si>
  <si>
    <t>NICHOL GARETH</t>
  </si>
  <si>
    <t>NRDS</t>
  </si>
  <si>
    <t>NERDWALLET, INC.</t>
  </si>
  <si>
    <t>IKT</t>
  </si>
  <si>
    <t>Inhibikase Therapeutics, Inc.</t>
  </si>
  <si>
    <t>Kush Arvind</t>
  </si>
  <si>
    <t>SDHY</t>
  </si>
  <si>
    <t>PGIM Short Duration High Yield Opportunities Fund</t>
  </si>
  <si>
    <t>Cignarella Robert</t>
  </si>
  <si>
    <t>Bellini Roberto</t>
  </si>
  <si>
    <t>FPH</t>
  </si>
  <si>
    <t>Five Point Holdings, LLC</t>
  </si>
  <si>
    <t>Dierdorff Thomas T</t>
  </si>
  <si>
    <t>Conversant Dallas Parkway (F) LP</t>
  </si>
  <si>
    <t>ROLR</t>
  </si>
  <si>
    <t>High Roller Technologies, Inc.</t>
  </si>
  <si>
    <t>OEH Invest AB</t>
  </si>
  <si>
    <t>MAN</t>
  </si>
  <si>
    <t>ManpowerGroup Inc.</t>
  </si>
  <si>
    <t>McGinnis John T</t>
  </si>
  <si>
    <t>EIIA</t>
  </si>
  <si>
    <t>Eagle Point Institutional Income Fund</t>
  </si>
  <si>
    <t>Majewski Thomas P.</t>
  </si>
  <si>
    <t>Cribari Michael</t>
  </si>
  <si>
    <t>Bradtke Daniel Waldemar</t>
  </si>
  <si>
    <t>Eachus Brandon Christopher</t>
  </si>
  <si>
    <t>Clemes Benjamin Michael</t>
  </si>
  <si>
    <t>TELA</t>
  </si>
  <si>
    <t>TELA Bio, Inc.</t>
  </si>
  <si>
    <t>Cuca Roberto</t>
  </si>
  <si>
    <t>Belstock Richard L</t>
  </si>
  <si>
    <t>GECHT GUY</t>
  </si>
  <si>
    <t>Pamula Chaya</t>
  </si>
  <si>
    <t>PSQH</t>
  </si>
  <si>
    <t>PSQ Holdings, Inc.</t>
  </si>
  <si>
    <t>Loeffler Kelly Lynn</t>
  </si>
  <si>
    <t>SNYR</t>
  </si>
  <si>
    <t>Synergy CHC Corp.</t>
  </si>
  <si>
    <t>Ross Jack</t>
  </si>
  <si>
    <t>Lober Ralph J II</t>
  </si>
  <si>
    <t>Firestone Gregory A.</t>
  </si>
  <si>
    <t>KOBLISH ANTONY</t>
  </si>
  <si>
    <t>Talmo Paul</t>
  </si>
  <si>
    <t>SKYH</t>
  </si>
  <si>
    <t>Sky Harbour Group Corp</t>
  </si>
  <si>
    <t>Rozek Alexander Buffett</t>
  </si>
  <si>
    <t>GCBC</t>
  </si>
  <si>
    <t>GREENE COUNTY BANCORP INC</t>
  </si>
  <si>
    <t>Barzee Nick</t>
  </si>
  <si>
    <t>INGM</t>
  </si>
  <si>
    <t>Ingram Micro Holding Corp</t>
  </si>
  <si>
    <t>COOK CHRISTIAN B</t>
  </si>
  <si>
    <t>CSGP</t>
  </si>
  <si>
    <t>COSTAR GROUP, INC.</t>
  </si>
  <si>
    <t>FLORANCE ANDREW C</t>
  </si>
  <si>
    <t>Sigler Mary Ann</t>
  </si>
  <si>
    <t>Bay Paul D</t>
  </si>
  <si>
    <t>NELSON JOHN PATRICK</t>
  </si>
  <si>
    <t>JOE</t>
  </si>
  <si>
    <t>ST JOE Co</t>
  </si>
  <si>
    <t>Gonzalez Jorge Luis</t>
  </si>
  <si>
    <t>MONIE ALAIN</t>
  </si>
  <si>
    <t>Sherman Scott D</t>
  </si>
  <si>
    <t>Hornstein Carolyn</t>
  </si>
  <si>
    <t>Zilis Michael</t>
  </si>
  <si>
    <t>Radhakrishnan Karthik</t>
  </si>
  <si>
    <t>SEPN</t>
  </si>
  <si>
    <t>Septerna, Inc.</t>
  </si>
  <si>
    <t>BTBD</t>
  </si>
  <si>
    <t>BT Brands, Inc.</t>
  </si>
  <si>
    <t>COPPERUD GARY</t>
  </si>
  <si>
    <t>IDAI</t>
  </si>
  <si>
    <t>T Stamp Inc</t>
  </si>
  <si>
    <t>DQI Holdings Inc.</t>
  </si>
  <si>
    <t>WGO</t>
  </si>
  <si>
    <t>WINNEBAGO INDUSTRIES INC</t>
  </si>
  <si>
    <t>Fisher William C.</t>
  </si>
  <si>
    <t>Third Rock Ventures VI, L.P.</t>
  </si>
  <si>
    <t>Third Rock Ventures GP VI, L.P.</t>
  </si>
  <si>
    <t>TRV GP VI, LLC</t>
  </si>
  <si>
    <t>Third Rock Ventures V, L.P.</t>
  </si>
  <si>
    <t>Third Rock Ventures GP V, LP</t>
  </si>
  <si>
    <t>TRV GP V, LLC</t>
  </si>
  <si>
    <t>GMGI</t>
  </si>
  <si>
    <t>Golden Matrix Group, Inc.</t>
  </si>
  <si>
    <t>Milovanovic Aleksandar</t>
  </si>
  <si>
    <t>Johnson Craig Millis</t>
  </si>
  <si>
    <t>Ehrman Monika U</t>
  </si>
  <si>
    <t>LOB</t>
  </si>
  <si>
    <t>Live Oak Bancshares, Inc.</t>
  </si>
  <si>
    <t>Cameron William Henderson</t>
  </si>
  <si>
    <t>Brockman Todd J.</t>
  </si>
  <si>
    <t>TRYNISKI MARK E</t>
  </si>
  <si>
    <t>Happe Michael J</t>
  </si>
  <si>
    <t>LCID</t>
  </si>
  <si>
    <t>Lucid Group, Inc.</t>
  </si>
  <si>
    <t>Ayar Third Investment Co</t>
  </si>
  <si>
    <t>PUBLIC INVESTMENT FUND</t>
  </si>
  <si>
    <t>MRTN</t>
  </si>
  <si>
    <t>MARTEN TRANSPORT LTD</t>
  </si>
  <si>
    <t>BAUER JERRY M</t>
  </si>
  <si>
    <t>UMAC</t>
  </si>
  <si>
    <t>Unusual Machines, Inc.</t>
  </si>
  <si>
    <t>Rich Sanford</t>
  </si>
  <si>
    <t>Lowry Robert Paul</t>
  </si>
  <si>
    <t>PFE</t>
  </si>
  <si>
    <t>PFIZER INC</t>
  </si>
  <si>
    <t>Gottlieb Scott</t>
  </si>
  <si>
    <t>TYRA</t>
  </si>
  <si>
    <t>Tyra Biosciences, Inc.</t>
  </si>
  <si>
    <t>Fuhrman Alan</t>
  </si>
  <si>
    <t>Benson David W.</t>
  </si>
  <si>
    <t>Stetson Glenn W</t>
  </si>
  <si>
    <t>Evans Allan Thomas</t>
  </si>
  <si>
    <t>STADIUM CAPITAL PARTNERS L P</t>
  </si>
  <si>
    <t>Stadium Capital Management GP, L.P.</t>
  </si>
  <si>
    <t>STADIUM CAPITAL MANAGEMENT LLC</t>
  </si>
  <si>
    <t>Stadium Special Opportunity I, L.P.</t>
  </si>
  <si>
    <t>SEAVER ALEXANDER M</t>
  </si>
  <si>
    <t>Roman Emmanuel</t>
  </si>
  <si>
    <t>CCO</t>
  </si>
  <si>
    <t>Clear Channel Outdoor Holdings, Inc.</t>
  </si>
  <si>
    <t>MORENO ARTURO R</t>
  </si>
  <si>
    <t>ADX</t>
  </si>
  <si>
    <t>ADAMS DIVERSIFIED EQUITY FUND, INC.</t>
  </si>
  <si>
    <t>Nelson Jane Musser</t>
  </si>
  <si>
    <t>Mistry Erin</t>
  </si>
  <si>
    <t>SSII</t>
  </si>
  <si>
    <t>SS Innovations International, Inc.</t>
  </si>
  <si>
    <t>Adams Timothy P.</t>
  </si>
  <si>
    <t>UCTT</t>
  </si>
  <si>
    <t>Ultra Clean Holdings, Inc.</t>
  </si>
  <si>
    <t>Bajwa Harjinder</t>
  </si>
  <si>
    <t>BMY</t>
  </si>
  <si>
    <t>BRISTOL MYERS SQUIBB CO</t>
  </si>
  <si>
    <t>Hirawat Samit</t>
  </si>
  <si>
    <t>PLOW</t>
  </si>
  <si>
    <t>DOUGLAS DYNAMICS, INC</t>
  </si>
  <si>
    <t>Van Genderen Mark</t>
  </si>
  <si>
    <t>RITRIEVI RORY G</t>
  </si>
  <si>
    <t>Specht William A III</t>
  </si>
  <si>
    <t>Hall Heather R</t>
  </si>
  <si>
    <t>Poynot Steven M</t>
  </si>
  <si>
    <t>Abel Robert A</t>
  </si>
  <si>
    <t>ALRS</t>
  </si>
  <si>
    <t>ALERUS FINANCIAL CORP</t>
  </si>
  <si>
    <t>Lorenson Katie A</t>
  </si>
  <si>
    <t>Sanderling VI Beteiligungs GmbH &amp; Co KG</t>
  </si>
  <si>
    <t>Sanderling VI Limited Partnership</t>
  </si>
  <si>
    <t>Weinhoffer Kevin</t>
  </si>
  <si>
    <t>Brumbaugh Kimberly J</t>
  </si>
  <si>
    <t>REYN</t>
  </si>
  <si>
    <t>Reynolds Consumer Products Inc.</t>
  </si>
  <si>
    <t>Stangl Rolf</t>
  </si>
  <si>
    <t>Webb Justin T.</t>
  </si>
  <si>
    <t>Micklewright Scott W</t>
  </si>
  <si>
    <t>Space Jordan D</t>
  </si>
  <si>
    <t>Wilson David J.</t>
  </si>
  <si>
    <t>GPC</t>
  </si>
  <si>
    <t>GENUINE PARTS CO</t>
  </si>
  <si>
    <t>BREAUX RANDALL P</t>
  </si>
  <si>
    <t>OBT</t>
  </si>
  <si>
    <t>Orange County Bancorp, Inc. /DE/</t>
  </si>
  <si>
    <t>Gilfeather Michael J</t>
  </si>
  <si>
    <t>Hada Tejraj S</t>
  </si>
  <si>
    <t>Leheny A. Rachel</t>
  </si>
  <si>
    <t>Noone John E</t>
  </si>
  <si>
    <t>Dickinson Joan E</t>
  </si>
  <si>
    <t>Gathagan Maureen M.</t>
  </si>
  <si>
    <t>Guerrero Ramiro</t>
  </si>
  <si>
    <t>Frank Joel L.</t>
  </si>
  <si>
    <t>Canuso Dominic C</t>
  </si>
  <si>
    <t>Brown Steve Louis</t>
  </si>
  <si>
    <t>BURNS RANDOLPH L</t>
  </si>
  <si>
    <t>KLINSKY STEVEN B</t>
  </si>
  <si>
    <t>Painter John P II</t>
  </si>
  <si>
    <t>TALWALKAR ABHIJIT Y</t>
  </si>
  <si>
    <t>PUMP</t>
  </si>
  <si>
    <t>ProPetro Holding Corp.</t>
  </si>
  <si>
    <t>SCHORLEMER DAVID SCOTT</t>
  </si>
  <si>
    <t>Byng-Thorne Zillah</t>
  </si>
  <si>
    <t>RCKY</t>
  </si>
  <si>
    <t>ROCKY BRANDS, INC.</t>
  </si>
  <si>
    <t>GALTNEY WILLIAM F JR</t>
  </si>
  <si>
    <t>Weinstein Adam B.</t>
  </si>
  <si>
    <t>Go Timothy</t>
  </si>
  <si>
    <t>JELD</t>
  </si>
  <si>
    <t>JELD-WEN Holding, Inc.</t>
  </si>
  <si>
    <t>Turtle Creek Asset Management Inc.</t>
  </si>
  <si>
    <t>BDSX</t>
  </si>
  <si>
    <t>BIODESIX INC</t>
  </si>
  <si>
    <t>SCHULER JACK W</t>
  </si>
  <si>
    <t>PATIENCE JOHN</t>
  </si>
  <si>
    <t>Heerema International Group Services SA</t>
  </si>
  <si>
    <t>MacPherson Kerrie D.</t>
  </si>
  <si>
    <t>EVM</t>
  </si>
  <si>
    <t>EATON VANCE CALIFORNIA MUNICIPAL BOND FUND</t>
  </si>
  <si>
    <t>Strobeck Matthew</t>
  </si>
  <si>
    <t>Gaug Joseph M</t>
  </si>
  <si>
    <t>HII</t>
  </si>
  <si>
    <t>HUNTINGTON INGALLS INDUSTRIES, INC.</t>
  </si>
  <si>
    <t>Congrove Darci L</t>
  </si>
  <si>
    <t>Kennedy Lawrence T. Jr</t>
  </si>
  <si>
    <t>MASSARANY HANY</t>
  </si>
  <si>
    <t>ZCAR</t>
  </si>
  <si>
    <t>Zoomcar Holdings, Inc.</t>
  </si>
  <si>
    <t>Bailey Mark F. Sr.</t>
  </si>
  <si>
    <t>ALGM</t>
  </si>
  <si>
    <t>ALLEGRO MICROSYSTEMS, INC.</t>
  </si>
  <si>
    <t>Nargolwala Vineet A</t>
  </si>
  <si>
    <t>Hansen Robert Alan</t>
  </si>
  <si>
    <t>RGR</t>
  </si>
  <si>
    <t>STURM RUGER &amp; CO INC</t>
  </si>
  <si>
    <t>OConnor Terrence Gregory</t>
  </si>
  <si>
    <t>KIM HENRY</t>
  </si>
  <si>
    <t>RYAN</t>
  </si>
  <si>
    <t>RYAN SPECIALTY HOLDINGS, INC.</t>
  </si>
  <si>
    <t>RYAN PATRICK G JR</t>
  </si>
  <si>
    <t>UAN</t>
  </si>
  <si>
    <t>CVR PARTNERS, LP</t>
  </si>
  <si>
    <t>ICAHN CARL C</t>
  </si>
  <si>
    <t>AMERICAN ENTERTAINMENT PROPERTIES CORP.</t>
  </si>
  <si>
    <t>IEP Energy Holding LLC</t>
  </si>
  <si>
    <t>NVG</t>
  </si>
  <si>
    <t>Nuveen AMT-Free Municipal Credit Income Fund</t>
  </si>
  <si>
    <t>Kline John</t>
  </si>
  <si>
    <t>Arthur Todd M</t>
  </si>
  <si>
    <t>SACHS DAVID A</t>
  </si>
  <si>
    <t>HDSN</t>
  </si>
  <si>
    <t>HUDSON TECHNOLOGIES INC /NY</t>
  </si>
  <si>
    <t>ABBATECOLA VINCENT P</t>
  </si>
  <si>
    <t>Leuba Sean P</t>
  </si>
  <si>
    <t>SMLR</t>
  </si>
  <si>
    <t>Semler Scientific, Inc.</t>
  </si>
  <si>
    <t>SEMLER ERIC</t>
  </si>
  <si>
    <t>Butz Todd M</t>
  </si>
  <si>
    <t>CVGI</t>
  </si>
  <si>
    <t>Commercial Vehicle Group, Inc.</t>
  </si>
  <si>
    <t>GRIFFIN ROBERT C</t>
  </si>
  <si>
    <t>Hain Robert C</t>
  </si>
  <si>
    <t>Lehr Rachele Marie</t>
  </si>
  <si>
    <t>Vadaketh Tom George</t>
  </si>
  <si>
    <t>BYERS STEPHEN R</t>
  </si>
  <si>
    <t>TRUL</t>
  </si>
  <si>
    <t>Trulieve Cannabis Corp.</t>
  </si>
  <si>
    <t>Zhang Marie</t>
  </si>
  <si>
    <t>ARDT</t>
  </si>
  <si>
    <t>Ardent Health Partners, Inc.</t>
  </si>
  <si>
    <t>Webb Robert Thomas</t>
  </si>
  <si>
    <t>Baldwin Amanda</t>
  </si>
  <si>
    <t>Jhala Nilyum</t>
  </si>
  <si>
    <t>NUKK</t>
  </si>
  <si>
    <t>Nukkleus Inc.</t>
  </si>
  <si>
    <t>Kotaieva Anastasiia</t>
  </si>
  <si>
    <t>Angelidis-Smith Maria</t>
  </si>
  <si>
    <t>FANG</t>
  </si>
  <si>
    <t>Diamondback Energy, Inc.</t>
  </si>
  <si>
    <t>REEVES ROBERT K</t>
  </si>
  <si>
    <t>RANCOURT WAYNE M</t>
  </si>
  <si>
    <t>Klein Michele</t>
  </si>
  <si>
    <t>REFI</t>
  </si>
  <si>
    <t>Chicago Atlantic Real Estate Finance, Inc.</t>
  </si>
  <si>
    <t>Mazarakis John</t>
  </si>
  <si>
    <t>CNC</t>
  </si>
  <si>
    <t>CENTENE CORP</t>
  </si>
  <si>
    <t>LONDON SARAH</t>
  </si>
  <si>
    <t>Stiles Douglas Avery</t>
  </si>
  <si>
    <t>Connaway Michael</t>
  </si>
  <si>
    <t>COYA</t>
  </si>
  <si>
    <t>Coya Therapeutics, Inc.</t>
  </si>
  <si>
    <t>Grossman Fred</t>
  </si>
  <si>
    <t>Rothe Christian E</t>
  </si>
  <si>
    <t>Swaminathan Arun</t>
  </si>
  <si>
    <t>OSCR</t>
  </si>
  <si>
    <t>Oscar Health, Inc.</t>
  </si>
  <si>
    <t>Kushner Joshua</t>
  </si>
  <si>
    <t>Thrive Capital Partners VII Growth, L.P.</t>
  </si>
  <si>
    <t>Thrive Partners VII GP, LLC</t>
  </si>
  <si>
    <t>Claremount VII Associates, L.P.</t>
  </si>
  <si>
    <t>Thrive Partners VII Growth GP, LLC</t>
  </si>
  <si>
    <t>ATO</t>
  </si>
  <si>
    <t>ATMOS ENERGY CORP</t>
  </si>
  <si>
    <t>Geiser Edward</t>
  </si>
  <si>
    <t>MANDEL GAIL</t>
  </si>
  <si>
    <t>ABERLE GERALD MICHAEL</t>
  </si>
  <si>
    <t>Landrum Kyle</t>
  </si>
  <si>
    <t>CLDX</t>
  </si>
  <si>
    <t>Celldex Therapeutics, Inc.</t>
  </si>
  <si>
    <t>Marucci Anthony S</t>
  </si>
  <si>
    <t>MRVI</t>
  </si>
  <si>
    <t>MARAVAI LIFESCIENCES HOLDINGS, INC.</t>
  </si>
  <si>
    <t>HULL CARL</t>
  </si>
  <si>
    <t>HLNE</t>
  </si>
  <si>
    <t>Hamilton Lane INC</t>
  </si>
  <si>
    <t>Delgado-Moreira Juan</t>
  </si>
  <si>
    <t>HASI</t>
  </si>
  <si>
    <t>HA Sustainable Infrastructure Capital, Inc.</t>
  </si>
  <si>
    <t>Pangburn Marc T.</t>
  </si>
  <si>
    <t>APPS</t>
  </si>
  <si>
    <t>Digital Turbine, Inc.</t>
  </si>
  <si>
    <t>DEUTSCHMAN ROBERT M</t>
  </si>
  <si>
    <t>Nettles Michelle</t>
  </si>
  <si>
    <t>Rudick Richard Alan</t>
  </si>
  <si>
    <t>DeFord John A</t>
  </si>
  <si>
    <t>ALTO</t>
  </si>
  <si>
    <t>Alto Ingredients, Inc.</t>
  </si>
  <si>
    <t>McGregor Bryon T</t>
  </si>
  <si>
    <t>Corley Jesse Anderson</t>
  </si>
  <si>
    <t>Robert W. Shaw</t>
  </si>
  <si>
    <t>BBSI</t>
  </si>
  <si>
    <t>BARRETT BUSINESS SERVICES INC</t>
  </si>
  <si>
    <t>Clabby Joseph Stephen</t>
  </si>
  <si>
    <t>Hagenbuch Lawrence F</t>
  </si>
  <si>
    <t>Ford William A</t>
  </si>
  <si>
    <t>ERGEN CHARLES W</t>
  </si>
  <si>
    <t>Campion Simon D</t>
  </si>
  <si>
    <t>Manuel Anja</t>
  </si>
  <si>
    <t>Lee Kristen Morse</t>
  </si>
  <si>
    <t>ACOG</t>
  </si>
  <si>
    <t>Alpha Cognition Inc.</t>
  </si>
  <si>
    <t>HAVENS JOHN PRENTISS</t>
  </si>
  <si>
    <t>NDAQ</t>
  </si>
  <si>
    <t>NASDAQ, INC.</t>
  </si>
  <si>
    <t>ZOLLAR ALFRED W</t>
  </si>
  <si>
    <t>Asher Andrew Lynn</t>
  </si>
  <si>
    <t>IBM</t>
  </si>
  <si>
    <t>INTERNATIONAL BUSINESS MACHINES CORP</t>
  </si>
  <si>
    <t>THAR</t>
  </si>
  <si>
    <t>Tharimmune, Inc.</t>
  </si>
  <si>
    <t>Appajosyula Sireesh</t>
  </si>
  <si>
    <t>AMRC</t>
  </si>
  <si>
    <t>Ameresco, Inc.</t>
  </si>
  <si>
    <t>Sakellaris George P</t>
  </si>
  <si>
    <t>Yao Nancy</t>
  </si>
  <si>
    <t>FRIBOURG PAUL J</t>
  </si>
  <si>
    <t>MERTZ LEONARD POWELL</t>
  </si>
  <si>
    <t>Farrell Peter</t>
  </si>
  <si>
    <t>Healy Susan L.</t>
  </si>
  <si>
    <t>DiSanto Frederick D.</t>
  </si>
  <si>
    <t>McFadden Michael E.</t>
  </si>
  <si>
    <t>Vogel Andrew D</t>
  </si>
  <si>
    <t>SAVAGE JOSEPH J</t>
  </si>
  <si>
    <t>EINHORN DAVID</t>
  </si>
  <si>
    <t>DME Advisors GP, L.L.C.</t>
  </si>
  <si>
    <t>DME Advisors, LP</t>
  </si>
  <si>
    <t>DME Capital Management, LP</t>
  </si>
  <si>
    <t>Lakhia Brad S.</t>
  </si>
  <si>
    <t>Ocean Power Technologies, Inc.</t>
  </si>
  <si>
    <t>Cryan Terence James</t>
  </si>
  <si>
    <t>ARDX</t>
  </si>
  <si>
    <t>ARDELYX, INC.</t>
  </si>
  <si>
    <t>MOTT DAVID M</t>
  </si>
  <si>
    <t>GANI MARCEL</t>
  </si>
  <si>
    <t>Polet Roeland</t>
  </si>
  <si>
    <t>EXAS</t>
  </si>
  <si>
    <t>EXACT SCIENCES CORP</t>
  </si>
  <si>
    <t>Conroy Kevin T</t>
  </si>
  <si>
    <t>WHLRD</t>
  </si>
  <si>
    <t>Wheeler Real Estate Investment Trust, Inc.</t>
  </si>
  <si>
    <t>Investment Opportunities 14 Segregated Portfolio</t>
  </si>
  <si>
    <t>NOVA DANIEL J</t>
  </si>
  <si>
    <t>ODELL RICHARD D</t>
  </si>
  <si>
    <t>Golding Helen</t>
  </si>
  <si>
    <t>Shrivastava Akhil</t>
  </si>
  <si>
    <t>Fregenal Marco</t>
  </si>
  <si>
    <t>SNYDER DAVID S</t>
  </si>
  <si>
    <t>Meyer James R</t>
  </si>
  <si>
    <t>Rosenthal Brent D</t>
  </si>
  <si>
    <t>TNGX</t>
  </si>
  <si>
    <t>Tango Therapeutics, Inc.</t>
  </si>
  <si>
    <t>Rothenberg Mace</t>
  </si>
  <si>
    <t>Yemin Ezra Uzi</t>
  </si>
  <si>
    <t>Bedell Donald C.</t>
  </si>
  <si>
    <t>FKYS</t>
  </si>
  <si>
    <t>FIRST KEYSTONE CORP</t>
  </si>
  <si>
    <t>Bower Donald Matthew</t>
  </si>
  <si>
    <t>SAGANSKY JEFFREY</t>
  </si>
  <si>
    <t>Graham Andrew L.</t>
  </si>
  <si>
    <t>VTVT</t>
  </si>
  <si>
    <t>vTv Therapeutics Inc.</t>
  </si>
  <si>
    <t>SEKHRI PAUL J</t>
  </si>
  <si>
    <t>Olsson Erik</t>
  </si>
  <si>
    <t>COOK WILLIAM M</t>
  </si>
  <si>
    <t>Black Jeffrey G.</t>
  </si>
  <si>
    <t>Beshears Thad</t>
  </si>
  <si>
    <t>Witherell Jeffrey E</t>
  </si>
  <si>
    <t>Hart Eric H</t>
  </si>
  <si>
    <t>INSG</t>
  </si>
  <si>
    <t>INSEEGO CORP.</t>
  </si>
  <si>
    <t>AIRT</t>
  </si>
  <si>
    <t>AIR T INC</t>
  </si>
  <si>
    <t>Foudray William R</t>
  </si>
  <si>
    <t>Boswell Timothy D</t>
  </si>
  <si>
    <t>Karicher Michael</t>
  </si>
  <si>
    <t>Horton Anthony R</t>
  </si>
  <si>
    <t>IRD</t>
  </si>
  <si>
    <t>Opus Genetics, Inc.</t>
  </si>
  <si>
    <t>Magrath George</t>
  </si>
  <si>
    <t>KINS</t>
  </si>
  <si>
    <t>KINGSTONE COMPANIES, INC.</t>
  </si>
  <si>
    <t>D'Andre Carla</t>
  </si>
  <si>
    <t>TNDM</t>
  </si>
  <si>
    <t>TANDEM DIABETES CARE INC</t>
  </si>
  <si>
    <t>Novara Mark David</t>
  </si>
  <si>
    <t>ARRY</t>
  </si>
  <si>
    <t>Array Technologies, Inc.</t>
  </si>
  <si>
    <t>Hostetler Kevin G.</t>
  </si>
  <si>
    <t>Rivers Kim A.</t>
  </si>
  <si>
    <t>Sutton Joseph W.</t>
  </si>
  <si>
    <t>Chen Minlei</t>
  </si>
  <si>
    <t>WHITE PENDLETON P. JR.</t>
  </si>
  <si>
    <t>ANGI</t>
  </si>
  <si>
    <t>Angi Inc.</t>
  </si>
  <si>
    <t>Kip Jeffrey W</t>
  </si>
  <si>
    <t>TBLA</t>
  </si>
  <si>
    <t>Taboola.com Ltd.</t>
  </si>
  <si>
    <t>LIMON ZVI</t>
  </si>
  <si>
    <t>BRKR</t>
  </si>
  <si>
    <t>BRUKER CORP</t>
  </si>
  <si>
    <t>LAUKIEN FRANK H</t>
  </si>
  <si>
    <t>ZETA</t>
  </si>
  <si>
    <t>Zeta Global Holdings Corp.</t>
  </si>
  <si>
    <t>LANDMAN WILLIAM</t>
  </si>
  <si>
    <t>Greiner Christopher E</t>
  </si>
  <si>
    <t>SCWO</t>
  </si>
  <si>
    <t>374Water Inc.</t>
  </si>
  <si>
    <t>DAVIS RICHARD H</t>
  </si>
  <si>
    <t>PRKS</t>
  </si>
  <si>
    <t>United Parks &amp; Resorts Inc.</t>
  </si>
  <si>
    <t>Mikolaichik James</t>
  </si>
  <si>
    <t>Seboldt Thomas W</t>
  </si>
  <si>
    <t>AZTA</t>
  </si>
  <si>
    <t>Azenta, Inc.</t>
  </si>
  <si>
    <t>Marotta John</t>
  </si>
  <si>
    <t>Mahan Oscar Leland</t>
  </si>
  <si>
    <t>Easom Eric</t>
  </si>
  <si>
    <t>Levesque Pamela</t>
  </si>
  <si>
    <t>Deshusses Marc</t>
  </si>
  <si>
    <t>Vanderhider James Michael</t>
  </si>
  <si>
    <t>Doogue Michael</t>
  </si>
  <si>
    <t>Jones Sharon L</t>
  </si>
  <si>
    <t>ASIX</t>
  </si>
  <si>
    <t>AdvanSix Inc.</t>
  </si>
  <si>
    <t>NEWMAN DONALD P</t>
  </si>
  <si>
    <t>Estes Deanna Rene</t>
  </si>
  <si>
    <t>Detz Kevin</t>
  </si>
  <si>
    <t>Gerber Steven H.</t>
  </si>
  <si>
    <t>Zakrzewski Joseph S</t>
  </si>
  <si>
    <t>O'Brien Patrick D.</t>
  </si>
  <si>
    <t>Shane David N.</t>
  </si>
  <si>
    <t>Gannon Chris M</t>
  </si>
  <si>
    <t>SVRA</t>
  </si>
  <si>
    <t>Savara Inc</t>
  </si>
  <si>
    <t>RAMSAY DAVID A</t>
  </si>
  <si>
    <t>Khan Imran</t>
  </si>
  <si>
    <t>ACI Investment Partners, LLC</t>
  </si>
  <si>
    <t>Steinberg David</t>
  </si>
  <si>
    <t>Cornog William L</t>
  </si>
  <si>
    <t>ICFI</t>
  </si>
  <si>
    <t>ICF International, Inc.</t>
  </si>
  <si>
    <t>SALMIRS SCOTT B</t>
  </si>
  <si>
    <t>Jacobs Bradley W.</t>
  </si>
  <si>
    <t>NIEHAUS ROBERT H</t>
  </si>
  <si>
    <t>Penn Buddie J</t>
  </si>
  <si>
    <t>Anderson Adrienne</t>
  </si>
  <si>
    <t>ECC</t>
  </si>
  <si>
    <t>Eagle Point Credit Co Inc.</t>
  </si>
  <si>
    <t>Onorio Kenneth P.</t>
  </si>
  <si>
    <t>Elzie Jene</t>
  </si>
  <si>
    <t>Mandel Peter</t>
  </si>
  <si>
    <t>HIRSCH DIDIER</t>
  </si>
  <si>
    <t>TY</t>
  </si>
  <si>
    <t>TRI-CONTINENTAL Corp</t>
  </si>
  <si>
    <t>TRUSCOTT WILLIAM F</t>
  </si>
  <si>
    <t>Newgarden Thomas</t>
  </si>
  <si>
    <t>IPWR</t>
  </si>
  <si>
    <t>Ideal Power Inc.</t>
  </si>
  <si>
    <t>BRDAR DANIEL</t>
  </si>
  <si>
    <t>LCUT</t>
  </si>
  <si>
    <t>LIFETIME BRANDS, INC</t>
  </si>
  <si>
    <t>Gabai-Pinsky Veronique</t>
  </si>
  <si>
    <t>HESS JACK LEE</t>
  </si>
  <si>
    <t>Jackson Jeffrey T</t>
  </si>
  <si>
    <t>WKSP</t>
  </si>
  <si>
    <t>Worksport Ltd</t>
  </si>
  <si>
    <t>Rossi Steven F.</t>
  </si>
  <si>
    <t>Lesster Laban E</t>
  </si>
  <si>
    <t>Mehra Anand</t>
  </si>
  <si>
    <t>Rosenjack Richard C</t>
  </si>
  <si>
    <t>Holthaus Gerard E</t>
  </si>
  <si>
    <t>STONE WILLIAM GORDON III</t>
  </si>
  <si>
    <t>Readnour Robin Shane</t>
  </si>
  <si>
    <t>MILLNER THOMAS L</t>
  </si>
  <si>
    <t>BNTC</t>
  </si>
  <si>
    <t>Benitec Biopharma Inc.</t>
  </si>
  <si>
    <t>Cowen Aaron</t>
  </si>
  <si>
    <t>SUVRETTA CAPITAL MANAGEMENT, LLC</t>
  </si>
  <si>
    <t>Averill Madison Master Fund, Ltd.</t>
  </si>
  <si>
    <t>Averill Master Fund, Ltd.</t>
  </si>
  <si>
    <t>McCracken Joseph S</t>
  </si>
  <si>
    <t>Lifeward Ltd.</t>
  </si>
  <si>
    <t>Swinford Michael</t>
  </si>
  <si>
    <t>ATEX</t>
  </si>
  <si>
    <t>Anterix Inc.</t>
  </si>
  <si>
    <t>DANIELS LESLIE B</t>
  </si>
  <si>
    <t>Healy Douglas Taylor</t>
  </si>
  <si>
    <t>Thronson Susan</t>
  </si>
  <si>
    <t>IBCP</t>
  </si>
  <si>
    <t>INDEPENDENT BANK CORP /MI/</t>
  </si>
  <si>
    <t>Mohr Gavin A.</t>
  </si>
  <si>
    <t>MMD</t>
  </si>
  <si>
    <t>NYLI MacKay DefinedTerm Muni Opportunities Fund</t>
  </si>
  <si>
    <t>Lawlor John J</t>
  </si>
  <si>
    <t>SACH</t>
  </si>
  <si>
    <t>Sachem Capital Corp.</t>
  </si>
  <si>
    <t>Villano John L.</t>
  </si>
  <si>
    <t>CELFX</t>
  </si>
  <si>
    <t>Garcia Dominic Jerome</t>
  </si>
  <si>
    <t>FMFG</t>
  </si>
  <si>
    <t>Farmers &amp; Merchants Bancshares, Inc.</t>
  </si>
  <si>
    <t>Hux Ronald W.</t>
  </si>
  <si>
    <t>Riley Richard J.</t>
  </si>
  <si>
    <t>Lewin Lana</t>
  </si>
  <si>
    <t>Vlahos Nicholas Alec</t>
  </si>
  <si>
    <t>KELYA</t>
  </si>
  <si>
    <t>KELLY SERVICES INC</t>
  </si>
  <si>
    <t>Malan Daniel H</t>
  </si>
  <si>
    <t>Angelakis Michael J</t>
  </si>
  <si>
    <t>GIPR</t>
  </si>
  <si>
    <t>GENERATION INCOME PROPERTIES, INC.</t>
  </si>
  <si>
    <t>Sobelman David</t>
  </si>
  <si>
    <t>Duncan Denis J.</t>
  </si>
  <si>
    <t>PBI</t>
  </si>
  <si>
    <t>PITNEY BOWES INC /DE/</t>
  </si>
  <si>
    <t>EVANS PAUL J.</t>
  </si>
  <si>
    <t>WHLM</t>
  </si>
  <si>
    <t>Wilhelmina International, Inc.</t>
  </si>
  <si>
    <t>LICHTENSTEIN WARREN G</t>
  </si>
  <si>
    <t>Steel Partners, Ltd.</t>
  </si>
  <si>
    <t>ROY J STEVEN</t>
  </si>
  <si>
    <t>SEZL</t>
  </si>
  <si>
    <t>Sezzle Inc.</t>
  </si>
  <si>
    <t>Brehm Kyle M.</t>
  </si>
  <si>
    <t>FBLA</t>
  </si>
  <si>
    <t>FB Bancorp, Inc. /MD/</t>
  </si>
  <si>
    <t>Barousse Gerard W Jr</t>
  </si>
  <si>
    <t>Craig Jeffrey A</t>
  </si>
  <si>
    <t>Geer Noel B</t>
  </si>
  <si>
    <t>FBRX</t>
  </si>
  <si>
    <t>Forte Biosciences, Inc.</t>
  </si>
  <si>
    <t>Riley Antony A</t>
  </si>
  <si>
    <t>SHLS</t>
  </si>
  <si>
    <t>Shoals Technologies Group, Inc.</t>
  </si>
  <si>
    <t>MOSS BRANDON</t>
  </si>
  <si>
    <t>Manna Michael Edward</t>
  </si>
  <si>
    <t>SGHT</t>
  </si>
  <si>
    <t>Sight Sciences, Inc.</t>
  </si>
  <si>
    <t>Encrantz Staffan</t>
  </si>
  <si>
    <t>Wahlstrom Mats</t>
  </si>
  <si>
    <t>VASO</t>
  </si>
  <si>
    <t>VASO Corp</t>
  </si>
  <si>
    <t>Ma Jun</t>
  </si>
  <si>
    <t>Eaton Vance California Municipal Bond Fund</t>
  </si>
  <si>
    <t>Lechleider Robert</t>
  </si>
  <si>
    <t>COVENANT RHA PARTNERS, L.P.</t>
  </si>
  <si>
    <t>Alpert Robert H</t>
  </si>
  <si>
    <t>CCW/LAW Holdings, LLC</t>
  </si>
  <si>
    <t>210 Capital, LLC</t>
  </si>
  <si>
    <t>RHA Investments, Inc.</t>
  </si>
  <si>
    <t>Webb C Clark</t>
  </si>
  <si>
    <t>DTIL</t>
  </si>
  <si>
    <t>PRECISION BIOSCIENCES INC</t>
  </si>
  <si>
    <t>Kelly John Alexander</t>
  </si>
  <si>
    <t>LDWY</t>
  </si>
  <si>
    <t>LENDWAY, INC.</t>
  </si>
  <si>
    <t>Philp Daniel C.</t>
  </si>
  <si>
    <t>Tsai Philip</t>
  </si>
  <si>
    <t>Goldstein Adam D</t>
  </si>
  <si>
    <t>Healy Peter</t>
  </si>
  <si>
    <t>Forstenhausler Matthew E.</t>
  </si>
  <si>
    <t>Musgrave John M.</t>
  </si>
  <si>
    <t>IIIV</t>
  </si>
  <si>
    <t>i3 Verticals, Inc.</t>
  </si>
  <si>
    <t>DAILY GREGORY S</t>
  </si>
  <si>
    <t>Mulroy Michael H.</t>
  </si>
  <si>
    <t>PALEKAR ROHAN</t>
  </si>
  <si>
    <t>NGNE</t>
  </si>
  <si>
    <t>Neurogene Inc.</t>
  </si>
  <si>
    <t>McMinn Rachel</t>
  </si>
  <si>
    <t>ABL</t>
  </si>
  <si>
    <t>Abacus Life, Inc.</t>
  </si>
  <si>
    <t>Gusky Adam Samuel</t>
  </si>
  <si>
    <t>ZYNGIER ALEXANDRE</t>
  </si>
  <si>
    <t>LEWIS EARL R</t>
  </si>
  <si>
    <t>OCGN</t>
  </si>
  <si>
    <t>Ocugen, Inc.</t>
  </si>
  <si>
    <t>Castillo Kirsten</t>
  </si>
  <si>
    <t>BAH</t>
  </si>
  <si>
    <t>Booz Allen Hamilton Holding Corp</t>
  </si>
  <si>
    <t>AMBLE JOAN LORDI</t>
  </si>
  <si>
    <t>BDPT</t>
  </si>
  <si>
    <t>BIOADAPTIVES, INC.</t>
  </si>
  <si>
    <t>Dissanayake Gimhana Sasanka</t>
  </si>
  <si>
    <t>CLST</t>
  </si>
  <si>
    <t>Catalyst Bancorp, Inc.</t>
  </si>
  <si>
    <t>Kleiser Kirk E.</t>
  </si>
  <si>
    <t>Cvijic Christine Mikail</t>
  </si>
  <si>
    <t>CHMI</t>
  </si>
  <si>
    <t>Cherry Hill Mortgage Investment Corp</t>
  </si>
  <si>
    <t>Lown Jeffrey B</t>
  </si>
  <si>
    <t>VTYX</t>
  </si>
  <si>
    <t>Ventyx Biosciences, Inc.</t>
  </si>
  <si>
    <t>Mohan Raju</t>
  </si>
  <si>
    <t>Bardos Dominic</t>
  </si>
  <si>
    <t>ISTR</t>
  </si>
  <si>
    <t>Investar Holding Corp</t>
  </si>
  <si>
    <t>Ginn Scott G</t>
  </si>
  <si>
    <t>CARV</t>
  </si>
  <si>
    <t>CARVER BANCORP INC</t>
  </si>
  <si>
    <t>Felix Donald</t>
  </si>
  <si>
    <t>PASG</t>
  </si>
  <si>
    <t>Passage BIO, Inc.</t>
  </si>
  <si>
    <t>Nichols Weston</t>
  </si>
  <si>
    <t>Lynx1 Capital Management LP</t>
  </si>
  <si>
    <t>ICCT</t>
  </si>
  <si>
    <t>iCoreConnect Inc.</t>
  </si>
  <si>
    <t>McDermott Robert P</t>
  </si>
  <si>
    <t>Grannum Colvin</t>
  </si>
  <si>
    <t>MCKENZIE DIANA</t>
  </si>
  <si>
    <t>VVV</t>
  </si>
  <si>
    <t>VALVOLINE INC</t>
  </si>
  <si>
    <t>SONSTEBY CHARLES M</t>
  </si>
  <si>
    <t>Ore Benjamin</t>
  </si>
  <si>
    <t>MOLL FREDERIC H</t>
  </si>
  <si>
    <t>COLEMAN VICTOR J</t>
  </si>
  <si>
    <t>MacKay Craig C</t>
  </si>
  <si>
    <t>JACKSON PAZEL G JR</t>
  </si>
  <si>
    <t>LISMAN BRUCE M</t>
  </si>
  <si>
    <t>Knuckles Kenneth</t>
  </si>
  <si>
    <t>FETTER ELIZABETH A</t>
  </si>
  <si>
    <t>LXEO</t>
  </si>
  <si>
    <t>Lexeo Therapeutics, Inc.</t>
  </si>
  <si>
    <t>CHOLMONDELEY PAULA H</t>
  </si>
  <si>
    <t>WAYSON KONRAD</t>
  </si>
  <si>
    <t>Anquillare Mark V</t>
  </si>
  <si>
    <t>Worrell August Daniel</t>
  </si>
  <si>
    <t>Hartford Creative Group, Inc.</t>
  </si>
  <si>
    <t>GIBSON JOHN W JR</t>
  </si>
  <si>
    <t>GUER</t>
  </si>
  <si>
    <t>Guerrilla RF, Inc.</t>
  </si>
  <si>
    <t>Dunn James E. Jr.</t>
  </si>
  <si>
    <t>FOSL</t>
  </si>
  <si>
    <t>Fossil Group, Inc.</t>
  </si>
  <si>
    <t>Fogliato Franco</t>
  </si>
  <si>
    <t>PYXS</t>
  </si>
  <si>
    <t>Pyxis Oncology, Inc.</t>
  </si>
  <si>
    <t>Connealy Pamela Ann</t>
  </si>
  <si>
    <t>TOI</t>
  </si>
  <si>
    <t>Oncology Institute, Inc.</t>
  </si>
  <si>
    <t>Hively Brad</t>
  </si>
  <si>
    <t>PRINTER HOSHI</t>
  </si>
  <si>
    <t>SPRU</t>
  </si>
  <si>
    <t>SPRUCE POWER HOLDING CORP</t>
  </si>
  <si>
    <t>Hayes Christopher M.</t>
  </si>
  <si>
    <t>Bright Yvette Dapremont</t>
  </si>
  <si>
    <t>Griffin Kevin</t>
  </si>
  <si>
    <t>GLBZ</t>
  </si>
  <si>
    <t>GLEN BURNIE BANCORP</t>
  </si>
  <si>
    <t>Hanna Mark Christopher</t>
  </si>
  <si>
    <t>OPRT</t>
  </si>
  <si>
    <t>Oportun Financial Corp</t>
  </si>
  <si>
    <t>COBLENTZ JONATHAN AARON</t>
  </si>
  <si>
    <t>Akkaraju Laxmi</t>
  </si>
  <si>
    <t>WMT</t>
  </si>
  <si>
    <t>Walmart Inc.</t>
  </si>
  <si>
    <t>Moritz Robert Edward Jr.</t>
  </si>
  <si>
    <t>Vazquez Raul</t>
  </si>
  <si>
    <t>STERLING MICHELLE M</t>
  </si>
  <si>
    <t>Flees Lori Ann</t>
  </si>
  <si>
    <t>Kramer Jeffrey</t>
  </si>
  <si>
    <t>Howard Kevin Joseph</t>
  </si>
  <si>
    <t>PEI MELINDA LITHERLAND</t>
  </si>
  <si>
    <t>Oleson Lisa</t>
  </si>
  <si>
    <t>NEM</t>
  </si>
  <si>
    <t>NEWMONT Corp /DE/</t>
  </si>
  <si>
    <t>Conger Harry M. IV</t>
  </si>
  <si>
    <t>Kencel Kenneth J.</t>
  </si>
  <si>
    <t>Mehring Jason</t>
  </si>
  <si>
    <t>RHEE DON</t>
  </si>
  <si>
    <t>Raheja Manohar K.</t>
  </si>
  <si>
    <t>Matsuda Masaru</t>
  </si>
  <si>
    <t>Watanabe Todd Franklin</t>
  </si>
  <si>
    <t>Parent Kenneth M.</t>
  </si>
  <si>
    <t>Hemrajani Rekha</t>
  </si>
  <si>
    <t>Green Allison</t>
  </si>
  <si>
    <t>LEXX</t>
  </si>
  <si>
    <t>Lexaria Bioscience Corp.</t>
  </si>
  <si>
    <t>CHRISTOPHER RICHARD</t>
  </si>
  <si>
    <t>Zanco Joseph B</t>
  </si>
  <si>
    <t>FOLEY WILLIAM A</t>
  </si>
  <si>
    <t>Eaton Vance New York Municipal Bond Fund</t>
  </si>
  <si>
    <t>Fitzgerald Larry Jr.</t>
  </si>
  <si>
    <t>Riley H Sanford</t>
  </si>
  <si>
    <t>Miller John P.</t>
  </si>
  <si>
    <t>Morris James G.</t>
  </si>
  <si>
    <t>Basque Dave</t>
  </si>
  <si>
    <t>TTGT</t>
  </si>
  <si>
    <t>TechTarget, Inc.</t>
  </si>
  <si>
    <t>Griffey Michael Sean</t>
  </si>
  <si>
    <t>Gerson Brian</t>
  </si>
  <si>
    <t>Ervin Patrick J</t>
  </si>
  <si>
    <t>Donovan Richard M</t>
  </si>
  <si>
    <t>Nauman J Michael</t>
  </si>
  <si>
    <t>Vichness Shaul</t>
  </si>
  <si>
    <t>GWAV</t>
  </si>
  <si>
    <t>Greenwave Technology Solutions, Inc.</t>
  </si>
  <si>
    <t>SICIGNANO HENRY III</t>
  </si>
  <si>
    <t>Campbell Leslie C.G.</t>
  </si>
  <si>
    <t>Koger Randee R</t>
  </si>
  <si>
    <t>HENSON HEIDI</t>
  </si>
  <si>
    <t>MPC</t>
  </si>
  <si>
    <t>Marathon Petroleum Corp</t>
  </si>
  <si>
    <t>ADELMAN JASON T</t>
  </si>
  <si>
    <t>Sems Richard M</t>
  </si>
  <si>
    <t>Loving James S</t>
  </si>
  <si>
    <t>Meeks Danny</t>
  </si>
  <si>
    <t>Fleischhauer Mark</t>
  </si>
  <si>
    <t>DOW GEOFFREY S</t>
  </si>
  <si>
    <t>AUPH</t>
  </si>
  <si>
    <t>Aurinia Pharmaceuticals Inc.</t>
  </si>
  <si>
    <t>TANG KEVIN</t>
  </si>
  <si>
    <t>Wulf John William</t>
  </si>
  <si>
    <t>TZUP</t>
  </si>
  <si>
    <t>THUMZUP MEDIA Corp</t>
  </si>
  <si>
    <t>HAAG ROBERT L</t>
  </si>
  <si>
    <t>RVMD</t>
  </si>
  <si>
    <t>Revolution Medicines, Inc.</t>
  </si>
  <si>
    <t>Schroeder Thilo</t>
  </si>
  <si>
    <t>BC</t>
  </si>
  <si>
    <t>BRUNSWICK CORP</t>
  </si>
  <si>
    <t>Fils-Aime Reginald</t>
  </si>
  <si>
    <t>McWherter Charles</t>
  </si>
  <si>
    <t>CTGO</t>
  </si>
  <si>
    <t>Contango ORE, Inc.</t>
  </si>
  <si>
    <t>JUNEAU JOHN B</t>
  </si>
  <si>
    <t>Lutey Lori A.</t>
  </si>
  <si>
    <t>Burroughs Amy L.</t>
  </si>
  <si>
    <t>Powers John Paul</t>
  </si>
  <si>
    <t>Hopkins Jerel A</t>
  </si>
  <si>
    <t>MUX</t>
  </si>
  <si>
    <t>McEwen Mining Inc.</t>
  </si>
  <si>
    <t>Darveau-Garneau Nicolas</t>
  </si>
  <si>
    <t>Brandt Yann</t>
  </si>
  <si>
    <t>TREE</t>
  </si>
  <si>
    <t>LendingTree, Inc.</t>
  </si>
  <si>
    <t>LEBDA DOUGLAS R</t>
  </si>
  <si>
    <t>SCVL</t>
  </si>
  <si>
    <t>SHOE CARNIVAL INC</t>
  </si>
  <si>
    <t>WEAVER DELORES B</t>
  </si>
  <si>
    <t>WEAVER WAYNE J</t>
  </si>
  <si>
    <t>NOTV</t>
  </si>
  <si>
    <t>Inotiv, Inc.</t>
  </si>
  <si>
    <t>Landman David</t>
  </si>
  <si>
    <t>Totman Scott V.</t>
  </si>
  <si>
    <t>Macdowell Jack Lee Jr</t>
  </si>
  <si>
    <t>Palczuk Linda</t>
  </si>
  <si>
    <t>RXT</t>
  </si>
  <si>
    <t>Rackspace Technology, Inc.</t>
  </si>
  <si>
    <t>Roberts Anthony C.</t>
  </si>
  <si>
    <t>Divis Gregory J</t>
  </si>
  <si>
    <t>LYKKEN STEVEN J</t>
  </si>
  <si>
    <t>Baugh John Allen</t>
  </si>
  <si>
    <t>Daguro Rhoniel</t>
  </si>
  <si>
    <t>Seifert Michael Stephen</t>
  </si>
  <si>
    <t>CBZ</t>
  </si>
  <si>
    <t>CBIZ, Inc.</t>
  </si>
  <si>
    <t>YOUNG RODNEY A</t>
  </si>
  <si>
    <t>Reynolds Cameron John</t>
  </si>
  <si>
    <t>BLBD</t>
  </si>
  <si>
    <t>Blue Bird Corp</t>
  </si>
  <si>
    <t>Thau Daniel Mark</t>
  </si>
  <si>
    <t>Micallef Jacob Vincent</t>
  </si>
  <si>
    <t>ESQ</t>
  </si>
  <si>
    <t>Esquire Financial Holdings, Inc.</t>
  </si>
  <si>
    <t>Nigam Rena</t>
  </si>
  <si>
    <t>STILL TIMOTHY I</t>
  </si>
  <si>
    <t>RANI</t>
  </si>
  <si>
    <t>Rani Therapeutics Holdings, Inc.</t>
  </si>
  <si>
    <t>Imran Talat</t>
  </si>
  <si>
    <t>Seifert Sarah Gabel</t>
  </si>
  <si>
    <t>Van Nieuwenhuyse Rick</t>
  </si>
  <si>
    <t>WENNER EDWIN A</t>
  </si>
  <si>
    <t>COMPOFELICE JOSEPH S</t>
  </si>
  <si>
    <t>Beattie John Gregory</t>
  </si>
  <si>
    <t>Glass Geoffrey Michael</t>
  </si>
  <si>
    <t>Brown Nigel</t>
  </si>
  <si>
    <t>ICMB</t>
  </si>
  <si>
    <t>Investcorp Credit Management BDC, Inc.</t>
  </si>
  <si>
    <t>Shaikh Suhail A.</t>
  </si>
  <si>
    <t>MNR</t>
  </si>
  <si>
    <t>MACH NATURAL RESOURCES LP</t>
  </si>
  <si>
    <t>BAYOU CITY ENERGY MANAGEMENT LLC</t>
  </si>
  <si>
    <t>BCE-Mach Aggregator LLC</t>
  </si>
  <si>
    <t>McMullen William Wallace</t>
  </si>
  <si>
    <t>Malloy John F</t>
  </si>
  <si>
    <t>MCGUIGAN STUART M</t>
  </si>
  <si>
    <t>Holley Danica</t>
  </si>
  <si>
    <t>EVANS GARY C</t>
  </si>
  <si>
    <t>DSS</t>
  </si>
  <si>
    <t>DBI</t>
  </si>
  <si>
    <t>Designer Brands Inc.</t>
  </si>
  <si>
    <t>Cohen Mark Alexander</t>
  </si>
  <si>
    <t>SH Capital Partners, L.P.</t>
  </si>
  <si>
    <t>Stone House Capital Management, LLC</t>
  </si>
  <si>
    <t>SENS</t>
  </si>
  <si>
    <t>Senseonics Holdings, Inc.</t>
  </si>
  <si>
    <t>Goodnow Timothy T</t>
  </si>
  <si>
    <t>Zacharia Michael</t>
  </si>
  <si>
    <t>Durant Gregory T</t>
  </si>
  <si>
    <t>Dodd William H</t>
  </si>
  <si>
    <t>Searle Bradley</t>
  </si>
  <si>
    <t>CRDF</t>
  </si>
  <si>
    <t>Cardiff Oncology, Inc.</t>
  </si>
  <si>
    <t>PACE GARY W</t>
  </si>
  <si>
    <t>PULSE BIOSCIENCES, INC.</t>
  </si>
  <si>
    <t>DUGGAN ROBERT W</t>
  </si>
  <si>
    <t>Pirrello James M</t>
  </si>
  <si>
    <t>CTSO</t>
  </si>
  <si>
    <t>Cytosorbents Corp</t>
  </si>
  <si>
    <t>MARIANI PETER J</t>
  </si>
  <si>
    <t>JOF</t>
  </si>
  <si>
    <t>JAPAN SMALLER CAPITALIZATION FUND INC</t>
  </si>
  <si>
    <t>Ouimet Paige</t>
  </si>
  <si>
    <t>Ferguson Enterprises Inc. /DE/</t>
  </si>
  <si>
    <t>BECKWITT RICHARD</t>
  </si>
  <si>
    <t>Lobach David M Jr</t>
  </si>
  <si>
    <t>Blaser Brian J.</t>
  </si>
  <si>
    <t>George Mark R</t>
  </si>
  <si>
    <t>KODK</t>
  </si>
  <si>
    <t>EASTMAN KODAK CO</t>
  </si>
  <si>
    <t>Katz Philippe D</t>
  </si>
  <si>
    <t>Penny Robert Earl Jr.</t>
  </si>
  <si>
    <t>Battaglia Silvana</t>
  </si>
  <si>
    <t>Murray Elizabeth A.</t>
  </si>
  <si>
    <t>IGR</t>
  </si>
  <si>
    <t>CBRE GLOBAL REAL ESTATE INCOME FUND</t>
  </si>
  <si>
    <t>Stam Heidi</t>
  </si>
  <si>
    <t>Getman Wes</t>
  </si>
  <si>
    <t>Schanzer Bruce J</t>
  </si>
  <si>
    <t>Freund Matthew</t>
  </si>
  <si>
    <t>Williams R Neil</t>
  </si>
  <si>
    <t>Osgood Richard Hoe III</t>
  </si>
  <si>
    <t>ROEDER DOUGLAS A</t>
  </si>
  <si>
    <t>FOA</t>
  </si>
  <si>
    <t>Finance of America Companies Inc.</t>
  </si>
  <si>
    <t>Corio Norma</t>
  </si>
  <si>
    <t>OPRX</t>
  </si>
  <si>
    <t>OptimizeRx Corp</t>
  </si>
  <si>
    <t>FEBBO WILLIAM J</t>
  </si>
  <si>
    <t>GAIIX</t>
  </si>
  <si>
    <t>Gladstone Alternative Income Fund</t>
  </si>
  <si>
    <t>GLADSTONE INVESTMENT CORPORATION\DE</t>
  </si>
  <si>
    <t>FFIC</t>
  </si>
  <si>
    <t>FLUSHING FINANCIAL CORP</t>
  </si>
  <si>
    <t>KORZEKWINSKI FRANCIS W</t>
  </si>
  <si>
    <t>APGE</t>
  </si>
  <si>
    <t>Apogee Therapeutics, Inc.</t>
  </si>
  <si>
    <t>McKenna Mark C.</t>
  </si>
  <si>
    <t>Blisko Michael</t>
  </si>
  <si>
    <t>Mosseri Marlio Charles</t>
  </si>
  <si>
    <t>TANNENBAUM RENEE P</t>
  </si>
  <si>
    <t>DOW</t>
  </si>
  <si>
    <t>DOW INC.</t>
  </si>
  <si>
    <t>DAVIS RICHARD K</t>
  </si>
  <si>
    <t>Cullen Susan</t>
  </si>
  <si>
    <t>Bingold Michael</t>
  </si>
  <si>
    <t>LIN</t>
  </si>
  <si>
    <t>LINDE PLC</t>
  </si>
  <si>
    <t>Reynolds Paula Rosput</t>
  </si>
  <si>
    <t>MMS</t>
  </si>
  <si>
    <t>MAXIMUS, INC.</t>
  </si>
  <si>
    <t>RUDDY RAYMOND B</t>
  </si>
  <si>
    <t>BURAN JOHN R</t>
  </si>
  <si>
    <t>Fitterling James R</t>
  </si>
  <si>
    <t>Atanasov Atanas H</t>
  </si>
  <si>
    <t>McClintock Douglas J</t>
  </si>
  <si>
    <t>Twine Ray Shelton III</t>
  </si>
  <si>
    <t>GLADSTONE CAPITAL CORP</t>
  </si>
  <si>
    <t>Sullivan Frederick T.</t>
  </si>
  <si>
    <t>Grasso Maria A</t>
  </si>
  <si>
    <t>Johnson Eric Alan</t>
  </si>
  <si>
    <t>APA</t>
  </si>
  <si>
    <t>APA Corp</t>
  </si>
  <si>
    <t>Ellis Juliet S</t>
  </si>
  <si>
    <t>Azarian Michael A</t>
  </si>
  <si>
    <t>HALEY JOHN J</t>
  </si>
  <si>
    <t>BUONAIUTO THOMAS</t>
  </si>
  <si>
    <t>Oakes Stephanie A</t>
  </si>
  <si>
    <t>Manouchehri Ali R</t>
  </si>
  <si>
    <t>Kelly Theresa</t>
  </si>
  <si>
    <t>JNJ</t>
  </si>
  <si>
    <t>JOHNSON &amp; JOHNSON</t>
  </si>
  <si>
    <t>WEINBERGER MARK A</t>
  </si>
  <si>
    <t>GLADSTONE DAVID</t>
  </si>
  <si>
    <t>Gladstone Companies, Inc.</t>
  </si>
  <si>
    <t>SHEEHAN KEVIN M</t>
  </si>
  <si>
    <t>Whinnem Ian</t>
  </si>
  <si>
    <t>Courtis Kenneth S.</t>
  </si>
  <si>
    <t>Daswani Mohit</t>
  </si>
  <si>
    <t>Pineiro Antonio</t>
  </si>
  <si>
    <t>FISI</t>
  </si>
  <si>
    <t>FINANCIAL INSTITUTIONS INC</t>
  </si>
  <si>
    <t>HOLLIDAY SUSAN R</t>
  </si>
  <si>
    <t>BIRMINGHAM MARTIN KEARNEY</t>
  </si>
  <si>
    <t>BOSWELL DONALD</t>
  </si>
  <si>
    <t>GARRETT F L III</t>
  </si>
  <si>
    <t>Goris Bradley</t>
  </si>
  <si>
    <t>FNWD</t>
  </si>
  <si>
    <t>Finward Bancorp</t>
  </si>
  <si>
    <t>Schmitt Benjamin Louis</t>
  </si>
  <si>
    <t>PRPO</t>
  </si>
  <si>
    <t>Precipio, Inc.</t>
  </si>
  <si>
    <t>SANDBERG RICHARD A</t>
  </si>
  <si>
    <t>GPN</t>
  </si>
  <si>
    <t>GLOBAL PAYMENTS INC</t>
  </si>
  <si>
    <t>BALDWIN ROBERT H B JR</t>
  </si>
  <si>
    <t>OMCC</t>
  </si>
  <si>
    <t>OLD MARKET CAPITAL Corp</t>
  </si>
  <si>
    <t>BCYC</t>
  </si>
  <si>
    <t>BICYCLE THERAPEUTICS PLC</t>
  </si>
  <si>
    <t>Baker Brothers Life Sciences LP</t>
  </si>
  <si>
    <t>667, L.P.</t>
  </si>
  <si>
    <t>BAKER BROS. ADVISORS LP</t>
  </si>
  <si>
    <t>BAKER FELIX</t>
  </si>
  <si>
    <t>BAKER JULIAN</t>
  </si>
  <si>
    <t>Baker Bros. Advisors (GP) LLC</t>
  </si>
  <si>
    <t>McKinley Kate</t>
  </si>
  <si>
    <t>Tech Eric M.</t>
  </si>
  <si>
    <t>PACOS GARY A.</t>
  </si>
  <si>
    <t>Samuels Theodore R. II</t>
  </si>
  <si>
    <t>Latella Robert N</t>
  </si>
  <si>
    <t>BYERS SANDRA L</t>
  </si>
  <si>
    <t>Burruano Samuel J Jr</t>
  </si>
  <si>
    <t>GULLO SAMUEL M</t>
  </si>
  <si>
    <t>DHCIX</t>
  </si>
  <si>
    <t>Diamond Hill Securitized Credit Fund</t>
  </si>
  <si>
    <t>DIAMOND HILL CAPITAL MANAGEMENT INC</t>
  </si>
  <si>
    <t>PHAT</t>
  </si>
  <si>
    <t>Phathom Pharmaceuticals, Inc.</t>
  </si>
  <si>
    <t>KARBE FRANK</t>
  </si>
  <si>
    <t>Demos Darryl</t>
  </si>
  <si>
    <t>TDW</t>
  </si>
  <si>
    <t>TIDEWATER INC</t>
  </si>
  <si>
    <t>Kneen Quintin</t>
  </si>
  <si>
    <t>Macy Michael B</t>
  </si>
  <si>
    <t>BANKO FRANK III</t>
  </si>
  <si>
    <t>Parikh Asit</t>
  </si>
  <si>
    <t>Minetti Carlos</t>
  </si>
  <si>
    <t>Griffith Michael J</t>
  </si>
  <si>
    <t>Glaser Robert M</t>
  </si>
  <si>
    <t>Clagett Robert Yates</t>
  </si>
  <si>
    <t>INVX</t>
  </si>
  <si>
    <t>Innovex International, Inc.</t>
  </si>
  <si>
    <t>Reed Kendal</t>
  </si>
  <si>
    <t>Yurconic John T</t>
  </si>
  <si>
    <t>ROBOTTI ROBERT</t>
  </si>
  <si>
    <t>Quinn Kevin B</t>
  </si>
  <si>
    <t>Collins Laurie R</t>
  </si>
  <si>
    <t>RYAM</t>
  </si>
  <si>
    <t>RAYONIER ADVANCED MATERIALS INC.</t>
  </si>
  <si>
    <t>Bowen Eric</t>
  </si>
  <si>
    <t>OLMA</t>
  </si>
  <si>
    <t>Olema Pharmaceuticals, Inc.</t>
  </si>
  <si>
    <t>Graham G. Walmsley</t>
  </si>
  <si>
    <t>Banister Gaurdie E. JR.</t>
  </si>
  <si>
    <t>VanGelder Kim E</t>
  </si>
  <si>
    <t>DORN ANDREW W JR</t>
  </si>
  <si>
    <t>Neel Lynne Marie</t>
  </si>
  <si>
    <t>Clyburn William Jr.</t>
  </si>
  <si>
    <t>McLoughlin Karen</t>
  </si>
  <si>
    <t>DODDS HAMISH</t>
  </si>
  <si>
    <t>Brennan Sean Patrick</t>
  </si>
  <si>
    <t>AM</t>
  </si>
  <si>
    <t>Antero Midstream Corp</t>
  </si>
  <si>
    <t>MCARDLE JANINE J</t>
  </si>
  <si>
    <t>LYB</t>
  </si>
  <si>
    <t>LyondellBasell Industries N.V.</t>
  </si>
  <si>
    <t>Buchanan Robin W.T.</t>
  </si>
  <si>
    <t>Plants William Jack II</t>
  </si>
  <si>
    <t>Zupan Mark</t>
  </si>
  <si>
    <t>Cunningham Diane Maria</t>
  </si>
  <si>
    <t>Manning Neil</t>
  </si>
  <si>
    <t>COUGHLIN CHRISTOPHER J</t>
  </si>
  <si>
    <t>XPRO</t>
  </si>
  <si>
    <t>EXPRO GROUP HOLDINGS N.V.</t>
  </si>
  <si>
    <t>Drummond Robert Wayne Jr</t>
  </si>
  <si>
    <t>WEST STEVEN E</t>
  </si>
  <si>
    <t>PCF</t>
  </si>
  <si>
    <t>HIGH INCOME SECURITIES FUND</t>
  </si>
  <si>
    <t>HELLERMAN GERALD</t>
  </si>
  <si>
    <t>CHD</t>
  </si>
  <si>
    <t>CHURCH &amp; DWIGHT CO INC /DE/</t>
  </si>
  <si>
    <t>Read Michael</t>
  </si>
  <si>
    <t>Dallas H James</t>
  </si>
  <si>
    <t>CADL</t>
  </si>
  <si>
    <t>Candel Therapeutics, Inc.</t>
  </si>
  <si>
    <t>Knocke R Craig</t>
  </si>
  <si>
    <t>Carter Jeffrey B</t>
  </si>
  <si>
    <t>KEVIL PHILLIP R</t>
  </si>
  <si>
    <t>EGY</t>
  </si>
  <si>
    <t>VAALCO ENERGY INC /DE/</t>
  </si>
  <si>
    <t>Maxwell George W.M.</t>
  </si>
  <si>
    <t>CUE</t>
  </si>
  <si>
    <t>Cue Biopharma, Inc.</t>
  </si>
  <si>
    <t>PASSERI DANIEL R</t>
  </si>
  <si>
    <t>Hunsberger Mary Elizabeth</t>
  </si>
  <si>
    <t>Schuppenhauer Eric</t>
  </si>
  <si>
    <t>Maroney Patrick</t>
  </si>
  <si>
    <t>BLUME JESSICA L.</t>
  </si>
  <si>
    <t>count</t>
  </si>
  <si>
    <t>mean</t>
  </si>
  <si>
    <t>median</t>
  </si>
  <si>
    <t>mean_return_pct</t>
  </si>
  <si>
    <t>median_return_pct</t>
  </si>
  <si>
    <t>Total Events</t>
  </si>
  <si>
    <t>date</t>
  </si>
  <si>
    <t>Month</t>
  </si>
  <si>
    <t>cumulative_return</t>
  </si>
  <si>
    <t>Sum of cumulative_return</t>
  </si>
  <si>
    <t>parameter</t>
  </si>
  <si>
    <t>value</t>
  </si>
  <si>
    <t>min_value_usd</t>
  </si>
  <si>
    <t>start_date</t>
  </si>
  <si>
    <t>2024-01-01</t>
  </si>
  <si>
    <t>end_date</t>
  </si>
  <si>
    <t>2025-01-01</t>
  </si>
  <si>
    <t>large_buy_quantile</t>
  </si>
  <si>
    <t>forward_horizon_days</t>
  </si>
  <si>
    <t>generated_at</t>
  </si>
  <si>
    <t>2026-06-01T11:13:54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</si>
</sst>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Bookman Old Style"/>
    </font>
    <font>
      <b/>
      <sz val="15"/>
      <color theme="1"/>
      <name val="Bookman Old Style"/>
    </font>
    <font>
      <b/>
      <sz val="15"/>
      <color rgb="FF000000"/>
      <name val="Bookman Old Style"/>
    </font>
    <font>
      <b/>
      <sz val="20"/>
      <color theme="4" tint="-0.249977111117893"/>
      <name val="Bookman Old Style"/>
    </font>
    <font>
      <sz val="20"/>
      <color rgb="FF00B050"/>
      <name val="Bookman Old Style"/>
    </font>
    <font>
      <sz val="20"/>
      <color theme="4" tint="-0.249977111117893"/>
      <name val="Bookman Old Style"/>
    </font>
    <font>
      <b/>
      <sz val="15"/>
      <color rgb="FF366092"/>
      <name val="Bookman Old Style"/>
    </font>
    <font>
      <b/>
      <sz val="15"/>
      <color theme="4" tint="-0.249977111117893"/>
      <name val="Bookman Old Style"/>
    </font>
    <font>
      <sz val="30"/>
      <color theme="0"/>
      <name val="Bookman Old Style"/>
    </font>
    <font>
      <sz val="14"/>
      <color theme="0" tint="-0.14999847407452621"/>
      <name val="Bookman Old Style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  <xf numFmtId="14" fontId="0" fillId="0" borderId="0" xfId="0" applyNumberFormat="1"/>
    <xf numFmtId="10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2" fillId="3" borderId="0" xfId="0" applyFont="1" applyFill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3" borderId="0" xfId="0" applyFont="1" applyFill="1" applyBorder="1"/>
    <xf numFmtId="0" fontId="8" fillId="3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10" fontId="6" fillId="2" borderId="2" xfId="0" applyNumberFormat="1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</cellXfs>
  <cellStyles count="1">
    <cellStyle name="Normal" xfId="0" builtinId="0"/>
  </cellStyles>
  <dxfs count="20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9" formatCode="m/d/yyyy"/>
    </dxf>
    <dxf>
      <numFmt numFmtId="19" formatCode="m/d/yyyy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numFmt numFmtId="0" formatCode="General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</dxf>
    <dxf>
      <numFmt numFmtId="14" formatCode="0.00%"/>
    </dxf>
    <dxf>
      <numFmt numFmtId="30" formatCode="@"/>
    </dxf>
    <dxf>
      <numFmt numFmtId="19" formatCode="m/d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182-4858-B8B0-F604284D2D7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182-4858-B8B0-F604284D2D7E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182-4858-B8B0-F604284D2D7E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182-4858-B8B0-F604284D2D7E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182-4858-B8B0-F604284D2D7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ourier"/>
                    <a:ea typeface="Courier"/>
                    <a:cs typeface="Courier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Sheet1!$A$3:$A$11</c:f>
              <c:strCache>
                <c:ptCount val="9"/>
                <c:pt idx="0">
                  <c:v>&lt;20%</c:v>
                </c:pt>
                <c:pt idx="1">
                  <c:v>-20:-10%</c:v>
                </c:pt>
                <c:pt idx="2">
                  <c:v>-10:-5%</c:v>
                </c:pt>
                <c:pt idx="3">
                  <c:v>-5:0%</c:v>
                </c:pt>
                <c:pt idx="4">
                  <c:v>0:5%</c:v>
                </c:pt>
                <c:pt idx="5">
                  <c:v>5:10%</c:v>
                </c:pt>
                <c:pt idx="6">
                  <c:v>10:20%</c:v>
                </c:pt>
                <c:pt idx="7">
                  <c:v>20:50%</c:v>
                </c:pt>
                <c:pt idx="8">
                  <c:v>&gt;50%</c:v>
                </c:pt>
              </c:strCache>
            </c:strRef>
          </c:cat>
          <c:val>
            <c:numRef>
              <c:f>Sheet1!$B$3:$B$11</c:f>
              <c:numCache>
                <c:formatCode>General</c:formatCode>
                <c:ptCount val="9"/>
                <c:pt idx="0">
                  <c:v>400</c:v>
                </c:pt>
                <c:pt idx="1">
                  <c:v>1035</c:v>
                </c:pt>
                <c:pt idx="2">
                  <c:v>1496</c:v>
                </c:pt>
                <c:pt idx="3">
                  <c:v>2996</c:v>
                </c:pt>
                <c:pt idx="4">
                  <c:v>4526</c:v>
                </c:pt>
                <c:pt idx="5">
                  <c:v>2276</c:v>
                </c:pt>
                <c:pt idx="6">
                  <c:v>1903</c:v>
                </c:pt>
                <c:pt idx="7">
                  <c:v>1008</c:v>
                </c:pt>
                <c:pt idx="8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182-4858-B8B0-F604284D2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829704"/>
        <c:axId val="940852232"/>
      </c:barChart>
      <c:catAx>
        <c:axId val="94082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52232"/>
        <c:crosses val="autoZero"/>
        <c:auto val="1"/>
        <c:lblAlgn val="ctr"/>
        <c:lblOffset val="100"/>
        <c:noMultiLvlLbl val="0"/>
      </c:catAx>
      <c:valAx>
        <c:axId val="940852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2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[Insider Purchase Event Study.xlsx]Calendar Equity!PivotTable1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16365C"/>
            </a:solidFill>
            <a:prstDash val="solid"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'Calendar Equity'!$F$6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16365C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'Calendar Equity'!$E$7:$E$19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'Calendar Equity'!$F$7:$F$19</c:f>
              <c:numCache>
                <c:formatCode>General</c:formatCode>
                <c:ptCount val="12"/>
                <c:pt idx="0">
                  <c:v>15.228166046571307</c:v>
                </c:pt>
                <c:pt idx="1">
                  <c:v>53.995138023489652</c:v>
                </c:pt>
                <c:pt idx="2">
                  <c:v>258.58789844683122</c:v>
                </c:pt>
                <c:pt idx="3">
                  <c:v>416.02137302361507</c:v>
                </c:pt>
                <c:pt idx="4">
                  <c:v>708.54351046053489</c:v>
                </c:pt>
                <c:pt idx="5">
                  <c:v>947.66695602393486</c:v>
                </c:pt>
                <c:pt idx="6">
                  <c:v>2896.1687019902483</c:v>
                </c:pt>
                <c:pt idx="7">
                  <c:v>3099.7143230787929</c:v>
                </c:pt>
                <c:pt idx="8">
                  <c:v>6935.2074693976119</c:v>
                </c:pt>
                <c:pt idx="9">
                  <c:v>15109.369934617902</c:v>
                </c:pt>
                <c:pt idx="10">
                  <c:v>47192.404980764484</c:v>
                </c:pt>
                <c:pt idx="11">
                  <c:v>74137.453954842407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68-4D99-9727-268021E88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871880"/>
        <c:axId val="1657899528"/>
      </c:lineChart>
      <c:catAx>
        <c:axId val="1657871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40404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99528"/>
        <c:crosses val="autoZero"/>
        <c:auto val="1"/>
        <c:lblAlgn val="ctr"/>
        <c:lblOffset val="100"/>
        <c:noMultiLvlLbl val="0"/>
      </c:catAx>
      <c:valAx>
        <c:axId val="1657899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871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[Insider Purchase Event Study.xlsx]Pivot Monthly!Monthly Trade Count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1F497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Courier"/>
                  <a:ea typeface="Courier"/>
                  <a:cs typeface="Courier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Monthly'!$B$3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497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ourier"/>
                    <a:ea typeface="Courier"/>
                    <a:cs typeface="Courier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Monthly'!$A$4:$A$16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Monthly'!$B$4:$B$16</c:f>
              <c:numCache>
                <c:formatCode>General</c:formatCode>
                <c:ptCount val="12"/>
                <c:pt idx="0">
                  <c:v>1030</c:v>
                </c:pt>
                <c:pt idx="1">
                  <c:v>1662</c:v>
                </c:pt>
                <c:pt idx="2">
                  <c:v>1688</c:v>
                </c:pt>
                <c:pt idx="3">
                  <c:v>961</c:v>
                </c:pt>
                <c:pt idx="4">
                  <c:v>1567</c:v>
                </c:pt>
                <c:pt idx="5">
                  <c:v>1199</c:v>
                </c:pt>
                <c:pt idx="6">
                  <c:v>1017</c:v>
                </c:pt>
                <c:pt idx="7">
                  <c:v>2006</c:v>
                </c:pt>
                <c:pt idx="8">
                  <c:v>1409</c:v>
                </c:pt>
                <c:pt idx="9">
                  <c:v>1017</c:v>
                </c:pt>
                <c:pt idx="10">
                  <c:v>1419</c:v>
                </c:pt>
                <c:pt idx="11">
                  <c:v>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61-4A87-A51E-D34EFE9DA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8"/>
        <c:overlap val="-27"/>
        <c:axId val="2071137287"/>
        <c:axId val="2071740423"/>
      </c:barChart>
      <c:catAx>
        <c:axId val="2071137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1740423"/>
        <c:crosses val="autoZero"/>
        <c:auto val="1"/>
        <c:lblAlgn val="ctr"/>
        <c:lblOffset val="100"/>
        <c:noMultiLvlLbl val="0"/>
      </c:catAx>
      <c:valAx>
        <c:axId val="2071740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71137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[Insider Purchase Event Study.xlsx]Pivot Tickers!Pivot Tickers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F497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Tickers'!$B$3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1F497D"/>
            </a:solidFill>
            <a:ln>
              <a:noFill/>
            </a:ln>
            <a:effectLst/>
          </c:spPr>
          <c:invertIfNegative val="0"/>
          <c:cat>
            <c:strRef>
              <c:f>'Pivot Tickers'!$A$4:$A$14</c:f>
              <c:strCache>
                <c:ptCount val="10"/>
                <c:pt idx="0">
                  <c:v>CAPR</c:v>
                </c:pt>
                <c:pt idx="1">
                  <c:v>MYCB</c:v>
                </c:pt>
                <c:pt idx="2">
                  <c:v>TKNO</c:v>
                </c:pt>
                <c:pt idx="3">
                  <c:v>ANKM</c:v>
                </c:pt>
                <c:pt idx="4">
                  <c:v>XCUR</c:v>
                </c:pt>
                <c:pt idx="5">
                  <c:v>AASP</c:v>
                </c:pt>
                <c:pt idx="6">
                  <c:v>OPTT</c:v>
                </c:pt>
                <c:pt idx="7">
                  <c:v>ATLN</c:v>
                </c:pt>
                <c:pt idx="8">
                  <c:v>GOVX</c:v>
                </c:pt>
                <c:pt idx="9">
                  <c:v>SOWG</c:v>
                </c:pt>
              </c:strCache>
            </c:strRef>
          </c:cat>
          <c:val>
            <c:numRef>
              <c:f>'Pivot Tickers'!$B$4:$B$14</c:f>
              <c:numCache>
                <c:formatCode>0.00%</c:formatCode>
                <c:ptCount val="10"/>
                <c:pt idx="0">
                  <c:v>3.287128475410972</c:v>
                </c:pt>
                <c:pt idx="1">
                  <c:v>2.5499998398125201</c:v>
                </c:pt>
                <c:pt idx="2">
                  <c:v>2.1875000116415326</c:v>
                </c:pt>
                <c:pt idx="3">
                  <c:v>1.505000114440918</c:v>
                </c:pt>
                <c:pt idx="4">
                  <c:v>1.4901960875977931</c:v>
                </c:pt>
                <c:pt idx="5">
                  <c:v>1.4761904626746829</c:v>
                </c:pt>
                <c:pt idx="6">
                  <c:v>1.4666666004392861</c:v>
                </c:pt>
                <c:pt idx="7">
                  <c:v>1.3305085781695249</c:v>
                </c:pt>
                <c:pt idx="8">
                  <c:v>1.1903056023757312</c:v>
                </c:pt>
                <c:pt idx="9">
                  <c:v>1.0952380952380949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4-4E08-87E6-B307E6E51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2317704"/>
        <c:axId val="1652355080"/>
      </c:barChart>
      <c:catAx>
        <c:axId val="16523177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355080"/>
        <c:crosses val="autoZero"/>
        <c:auto val="1"/>
        <c:lblAlgn val="ctr"/>
        <c:lblOffset val="100"/>
        <c:noMultiLvlLbl val="0"/>
      </c:catAx>
      <c:valAx>
        <c:axId val="1652355080"/>
        <c:scaling>
          <c:orientation val="minMax"/>
        </c:scaling>
        <c:delete val="0"/>
        <c:axPos val="t"/>
        <c:numFmt formatCode="0.00%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317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1F497D"/>
            </a:solidFill>
            <a:ln>
              <a:noFill/>
            </a:ln>
            <a:effectLst/>
          </c:spPr>
          <c:invertIfNegative val="0"/>
          <c:cat>
            <c:strRef>
              <c:f>Sheet1!$A$22:$A$29</c:f>
              <c:strCache>
                <c:ptCount val="8"/>
                <c:pt idx="0">
                  <c:v>All Insiders (Director / Officer / 10% Owner)</c:v>
                </c:pt>
                <c:pt idx="1">
                  <c:v>10% Owners + External</c:v>
                </c:pt>
                <c:pt idx="2">
                  <c:v>Management (Directors + Officers)</c:v>
                </c:pt>
                <c:pt idx="3">
                  <c:v>Board + Major Shareholders</c:v>
                </c:pt>
                <c:pt idx="4">
                  <c:v>Officers (Executives Only)</c:v>
                </c:pt>
                <c:pt idx="5">
                  <c:v>10% Owners (Large Shareholders Only)</c:v>
                </c:pt>
                <c:pt idx="6">
                  <c:v>Directors (Board Members Only)</c:v>
                </c:pt>
                <c:pt idx="7">
                  <c:v>Non-Insider Activity</c:v>
                </c:pt>
              </c:strCache>
            </c:strRef>
          </c:cat>
          <c:val>
            <c:numRef>
              <c:f>Sheet1!$B$22:$B$29</c:f>
              <c:numCache>
                <c:formatCode>0.00%</c:formatCode>
                <c:ptCount val="8"/>
                <c:pt idx="0">
                  <c:v>8.9800576743157612E-2</c:v>
                </c:pt>
                <c:pt idx="1">
                  <c:v>6.3877995351613648E-2</c:v>
                </c:pt>
                <c:pt idx="2">
                  <c:v>4.9723521988522063E-2</c:v>
                </c:pt>
                <c:pt idx="3">
                  <c:v>4.8803402398042359E-2</c:v>
                </c:pt>
                <c:pt idx="4">
                  <c:v>4.3104204808056878E-2</c:v>
                </c:pt>
                <c:pt idx="5">
                  <c:v>3.7430867464904073E-2</c:v>
                </c:pt>
                <c:pt idx="6">
                  <c:v>3.6011004206410825E-2</c:v>
                </c:pt>
                <c:pt idx="7">
                  <c:v>3.0598364282180886E-2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9-4EF7-B3A7-C2B932C45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2920456"/>
        <c:axId val="1682923016"/>
      </c:barChart>
      <c:catAx>
        <c:axId val="1682920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23016"/>
        <c:crosses val="autoZero"/>
        <c:auto val="1"/>
        <c:lblAlgn val="ctr"/>
        <c:lblOffset val="100"/>
        <c:noMultiLvlLbl val="0"/>
      </c:catAx>
      <c:valAx>
        <c:axId val="1682923016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920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10 Day Return Distribution</a:t>
            </a:r>
          </a:p>
        </c:rich>
      </c:tx>
      <c:layout>
        <c:manualLayout>
          <c:xMode val="edge"/>
          <c:yMode val="edge"/>
          <c:x val="0.35030359090576235"/>
          <c:y val="2.7058947043384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C5-4CE4-9509-C44E6121C14E}"/>
              </c:ext>
            </c:extLst>
          </c:dPt>
          <c:dPt>
            <c:idx val="5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48D6-4921-A358-B6222943E261}"/>
              </c:ext>
            </c:extLst>
          </c:dPt>
          <c:dPt>
            <c:idx val="6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8D6-4921-A358-B6222943E261}"/>
              </c:ext>
            </c:extLst>
          </c:dPt>
          <c:dPt>
            <c:idx val="7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8D6-4921-A358-B6222943E261}"/>
              </c:ext>
            </c:extLst>
          </c:dPt>
          <c:dPt>
            <c:idx val="8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8D6-4921-A358-B6222943E2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Sheet1!$A$3:$A$11</c:f>
              <c:strCache>
                <c:ptCount val="9"/>
                <c:pt idx="0">
                  <c:v>&lt;20%</c:v>
                </c:pt>
                <c:pt idx="1">
                  <c:v>-20:-10%</c:v>
                </c:pt>
                <c:pt idx="2">
                  <c:v>-10:-5%</c:v>
                </c:pt>
                <c:pt idx="3">
                  <c:v>-5:0%</c:v>
                </c:pt>
                <c:pt idx="4">
                  <c:v>0:5%</c:v>
                </c:pt>
                <c:pt idx="5">
                  <c:v>5:10%</c:v>
                </c:pt>
                <c:pt idx="6">
                  <c:v>10:20%</c:v>
                </c:pt>
                <c:pt idx="7">
                  <c:v>20:50%</c:v>
                </c:pt>
                <c:pt idx="8">
                  <c:v>&gt;50%</c:v>
                </c:pt>
              </c:strCache>
            </c:strRef>
          </c:cat>
          <c:val>
            <c:numRef>
              <c:f>Sheet1!$B$3:$B$11</c:f>
              <c:numCache>
                <c:formatCode>General</c:formatCode>
                <c:ptCount val="9"/>
                <c:pt idx="0">
                  <c:v>400</c:v>
                </c:pt>
                <c:pt idx="1">
                  <c:v>1035</c:v>
                </c:pt>
                <c:pt idx="2">
                  <c:v>1496</c:v>
                </c:pt>
                <c:pt idx="3">
                  <c:v>2996</c:v>
                </c:pt>
                <c:pt idx="4">
                  <c:v>4526</c:v>
                </c:pt>
                <c:pt idx="5">
                  <c:v>2276</c:v>
                </c:pt>
                <c:pt idx="6">
                  <c:v>1903</c:v>
                </c:pt>
                <c:pt idx="7">
                  <c:v>1008</c:v>
                </c:pt>
                <c:pt idx="8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79-49A0-8C10-98C8161748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829704"/>
        <c:axId val="940852232"/>
      </c:barChart>
      <c:catAx>
        <c:axId val="940829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52232"/>
        <c:crosses val="autoZero"/>
        <c:auto val="1"/>
        <c:lblAlgn val="ctr"/>
        <c:lblOffset val="100"/>
        <c:noMultiLvlLbl val="0"/>
      </c:catAx>
      <c:valAx>
        <c:axId val="940852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0829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552450</xdr:colOff>
      <xdr:row>10</xdr:row>
      <xdr:rowOff>180975</xdr:rowOff>
    </xdr:from>
    <xdr:to>
      <xdr:col>10</xdr:col>
      <xdr:colOff>428625</xdr:colOff>
      <xdr:row>32</xdr:row>
      <xdr:rowOff>28575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D7F370F-14EF-44EC-B672-DDC5AC06DE74}"/>
            </a:ext>
            <a:ext uri="{147F2762-F138-4A5C-976F-8EAC2B608ADB}">
              <a16:predDERef xmlns:a16="http://schemas.microsoft.com/office/drawing/2014/main" pred="{DB940E5D-D1C2-E320-6C78-1EE8763597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590550</xdr:colOff>
      <xdr:row>10</xdr:row>
      <xdr:rowOff>190500</xdr:rowOff>
    </xdr:from>
    <xdr:to>
      <xdr:col>21</xdr:col>
      <xdr:colOff>9525</xdr:colOff>
      <xdr:row>32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1CF300-7D28-80BE-8A68-A63462F20238}"/>
            </a:ext>
            <a:ext uri="{147F2762-F138-4A5C-976F-8EAC2B608ADB}">
              <a16:predDERef xmlns:a16="http://schemas.microsoft.com/office/drawing/2014/main" pred="{1D7F370F-14EF-44EC-B672-DDC5AC06DE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542925</xdr:colOff>
      <xdr:row>34</xdr:row>
      <xdr:rowOff>161925</xdr:rowOff>
    </xdr:from>
    <xdr:to>
      <xdr:col>10</xdr:col>
      <xdr:colOff>390525</xdr:colOff>
      <xdr:row>54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0B18E9F-9D7B-7FC9-B8E0-E4F7408B9CE5}"/>
            </a:ext>
            <a:ext uri="{147F2762-F138-4A5C-976F-8EAC2B608ADB}">
              <a16:predDERef xmlns:a16="http://schemas.microsoft.com/office/drawing/2014/main" pred="{901CF300-7D28-80BE-8A68-A63462F202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133350</xdr:colOff>
      <xdr:row>57</xdr:row>
      <xdr:rowOff>123825</xdr:rowOff>
    </xdr:from>
    <xdr:to>
      <xdr:col>11</xdr:col>
      <xdr:colOff>104775</xdr:colOff>
      <xdr:row>82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696F026-5A6B-C214-98C8-ABEF3602FD3E}"/>
            </a:ext>
            <a:ext uri="{147F2762-F138-4A5C-976F-8EAC2B608ADB}">
              <a16:predDERef xmlns:a16="http://schemas.microsoft.com/office/drawing/2014/main" pred="{B0B18E9F-9D7B-7FC9-B8E0-E4F7408B9C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542925</xdr:colOff>
      <xdr:row>34</xdr:row>
      <xdr:rowOff>180975</xdr:rowOff>
    </xdr:from>
    <xdr:to>
      <xdr:col>21</xdr:col>
      <xdr:colOff>38100</xdr:colOff>
      <xdr:row>54</xdr:row>
      <xdr:rowOff>152400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CE4D705-030D-3A9E-BC57-6CCD9A02F2FC}"/>
            </a:ext>
            <a:ext uri="{147F2762-F138-4A5C-976F-8EAC2B608ADB}">
              <a16:predDERef xmlns:a16="http://schemas.microsoft.com/office/drawing/2014/main" pred="{B696F026-5A6B-C214-98C8-ABEF3602FD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561975</xdr:colOff>
      <xdr:row>2</xdr:row>
      <xdr:rowOff>66675</xdr:rowOff>
    </xdr:from>
    <xdr:to>
      <xdr:col>16</xdr:col>
      <xdr:colOff>342900</xdr:colOff>
      <xdr:row>24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B36F21E-8EC2-7F56-5D9E-4F9323EB7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5.920511458331" createdVersion="8" refreshedVersion="8" minRefreshableVersion="3" recordCount="15915" xr:uid="{D6177D32-D7E1-47B4-AEC0-724DC911909B}">
  <cacheSource type="worksheet">
    <worksheetSource name="Table4"/>
  </cacheSource>
  <cacheFields count="13">
    <cacheField name="ticker" numFmtId="0">
      <sharedItems count="1726">
        <s v="THW"/>
        <s v="LCPMX"/>
        <s v="HPI"/>
        <s v="JHI"/>
        <s v="JHS"/>
        <s v="HEQ"/>
        <s v="BTO"/>
        <s v="MEGI"/>
        <s v="NQP"/>
        <s v="HTD"/>
        <s v="TLYS"/>
        <s v="SNCR"/>
        <s v="LFT"/>
        <s v="HPF"/>
        <s v="VTN"/>
        <s v="HQL"/>
        <s v="ASA"/>
        <s v="TTSH"/>
        <s v="HQH"/>
        <s v="VPV"/>
        <s v="ZIVO"/>
        <s v="THQ"/>
        <s v="HPS"/>
        <s v="ECAT"/>
        <s v="PDT"/>
        <s v="NXJ"/>
        <s v="STAA"/>
        <s v="CASY"/>
        <s v="AWF"/>
        <s v="LPSN"/>
        <s v="KALV"/>
        <s v="SFBC"/>
        <s v="KSM"/>
        <s v="NBBK"/>
        <s v="AHH"/>
        <s v="XXII"/>
        <s v="CDZI"/>
        <s v="CSBR"/>
        <s v="OPK"/>
        <s v="NMRD"/>
        <s v="AXR"/>
        <s v="FBIO"/>
        <s v="ENX"/>
        <s v="ODCEX"/>
        <s v="GAM"/>
        <s v="CIK"/>
        <s v="DHY"/>
        <s v="TYG"/>
        <s v="ERC"/>
        <s v="UPBD"/>
        <s v="DYN"/>
        <s v="ERH"/>
        <s v="EOD"/>
        <s v="EYPT"/>
        <s v="EAD"/>
        <s v="MPA"/>
        <s v="ADC"/>
        <s v="KYN"/>
        <s v="DMA"/>
        <s v="FROPX"/>
        <s v="SLDB"/>
        <s v="BMEZ"/>
        <s v="NORD"/>
        <s v="BIGZ"/>
        <s v="BCAT"/>
        <s v="RDVT"/>
        <s v="TLRY"/>
        <s v="LPG"/>
        <s v="PBF"/>
        <s v="AEHR"/>
        <s v="CELU"/>
        <s v="BLND"/>
        <s v="WS"/>
        <s v="MRAI"/>
        <s v="VANI"/>
        <s v="LADR"/>
        <s v="CAUD"/>
        <s v="OLB"/>
        <s v="AVDL"/>
        <s v="TGEN"/>
        <s v="SDHC"/>
        <s v="TALO"/>
        <s v="FIS"/>
        <s v="FBK"/>
        <s v="CHMG"/>
        <s v="FMN"/>
        <s v="ALTG"/>
        <s v="ASMB"/>
        <s v="CODI"/>
        <s v="CME"/>
        <s v="THM"/>
        <s v="PPTA"/>
        <s v="CCI"/>
        <s v="AGAE"/>
        <s v="MYCB"/>
        <s v="NN"/>
        <s v="CMP"/>
        <s v="RAVE"/>
        <s v="BANF"/>
        <s v="VRDN"/>
        <s v="WDI"/>
        <s v="AMRN"/>
        <s v="TCBI"/>
        <s v="AUID"/>
        <s v="BSTZ"/>
        <s v="JGH"/>
        <s v="EWTX"/>
        <s v="CALC"/>
        <s v="CTBI"/>
        <s v="PAYS"/>
        <s v="PAXS"/>
        <s v="PFLEX"/>
        <s v="PML"/>
        <s v="MSDL"/>
        <s v="CATX"/>
        <s v="PNI"/>
        <s v="ASG"/>
        <s v="IHT"/>
        <s v="NWBI"/>
        <s v="ACET"/>
        <s v="DMLP"/>
        <s v="NBTB"/>
        <s v="CRBP"/>
        <s v="EXFY"/>
        <s v="BMN"/>
        <s v="RLMD"/>
        <s v="ISBA"/>
        <s v="COLB"/>
        <s v="ASPI"/>
        <s v="BUSE"/>
        <s v="NCDL"/>
        <s v="HNVR"/>
        <s v="RELL"/>
        <s v="KMB"/>
        <s v="CGON"/>
        <s v="GRTX"/>
        <s v="PEO"/>
        <s v="RCUS"/>
        <s v="TRML"/>
        <s v="MBLY"/>
        <s v="INTC"/>
        <s v="SBSI"/>
        <s v="FMNB"/>
        <s v="AVBP"/>
        <s v="VERA"/>
        <s v="CNXC"/>
        <s v="BHRB"/>
        <s v="PCSA"/>
        <s v="EPSN"/>
        <s v="SKYE"/>
        <s v="TBBK"/>
        <s v="RMCF"/>
        <s v="QNBC"/>
        <s v="RBB"/>
        <s v="SXTP"/>
        <s v="OVLY"/>
        <s v="PFBX"/>
        <s v="MPB"/>
        <s v="DCOM"/>
        <s v="THFF"/>
        <s v="UVSP"/>
        <s v="TER"/>
        <s v="FSBW"/>
        <s v="CNSP"/>
        <s v="CLF"/>
        <s v="CVBF"/>
        <s v="ATXS"/>
        <s v="SNDA"/>
        <s v="OXY"/>
        <s v="FMBM"/>
        <s v="NWPP"/>
        <s v="PKBK"/>
        <s v="BPRN"/>
        <s v="LKFN"/>
        <s v="UMBF"/>
        <s v="CIZN"/>
        <s v="FRBBX"/>
        <s v="TRST"/>
        <s v="SMCI"/>
        <s v="SOR"/>
        <s v="UPS"/>
        <s v="TGL"/>
        <s v="MBCN"/>
        <s v="MKL"/>
        <s v="CAPIX"/>
        <s v="RXO"/>
        <s v="DC"/>
        <s v="RRBI"/>
        <s v="MNRO"/>
        <s v="SIGI"/>
        <s v="NVVE"/>
        <s v="QCRH"/>
        <s v="THR"/>
        <s v="SR"/>
        <s v="FCNCA"/>
        <s v="HOMB"/>
        <s v="AFL"/>
        <s v="HBT"/>
        <s v="PFS"/>
        <s v="CRMT"/>
        <s v="GUTS"/>
        <s v="AXS"/>
        <s v="BOTJ"/>
        <s v="BFC"/>
        <s v="ANRO"/>
        <s v="LCNB"/>
        <s v="OPBK"/>
        <s v="UBFO"/>
        <s v="SPFI"/>
        <s v="LCTX"/>
        <s v="ZION"/>
        <s v="CHTR"/>
        <s v="AROW"/>
        <s v="TWN"/>
        <s v="ABEO"/>
        <s v="FSBC"/>
        <s v="AON"/>
        <s v="RVP"/>
        <s v="RMBI"/>
        <s v="CLSD"/>
        <s v="VIRT"/>
        <s v="ADVM"/>
        <s v="SMBK"/>
        <s v="EL"/>
        <s v="NEE"/>
        <s v="PMFAX"/>
        <s v="FFIN"/>
        <s v="BRTX"/>
        <s v="LEE"/>
        <s v="BY"/>
        <s v="PEBO"/>
        <s v="VABK"/>
        <s v="POST"/>
        <s v="BCBP"/>
        <s v="SANA"/>
        <s v="SHBI"/>
        <s v="JSPR"/>
        <s v="BSBK"/>
        <s v="KREF"/>
        <s v="FNRN"/>
        <s v="BFIN"/>
        <s v="KRNY"/>
        <s v="VFC"/>
        <s v="EG"/>
        <s v="LNC"/>
        <s v="JANL"/>
        <s v="MGX"/>
        <s v="VSTS"/>
        <s v="HI"/>
        <s v="MRCY"/>
        <s v="PLCE"/>
        <s v="PNNT"/>
        <s v="RJF"/>
        <s v="LUMN"/>
        <s v="PEPG"/>
        <s v="SOC"/>
        <s v="CTLP"/>
        <s v="KYTX"/>
        <s v="CSBB"/>
        <s v="BX"/>
        <s v="TNYA"/>
        <s v="GLO"/>
        <s v="PMNT"/>
        <s v="OCSL"/>
        <s v="GPRE"/>
        <s v="ROK"/>
        <s v="MLYS"/>
        <s v="GLQ"/>
        <s v="VRNS"/>
        <s v="HAFC"/>
        <s v="RXST"/>
        <s v="WDFC"/>
        <s v="NAIFX"/>
        <s v="EMBC"/>
        <s v="ASYS"/>
        <s v="NAMS"/>
        <s v="BCDA;BCDAW"/>
        <s v="RGCO"/>
        <s v="HAIN"/>
        <s v="SENEA"/>
        <s v="AZTR"/>
        <s v="USCB"/>
        <s v="FORFX"/>
        <s v="LTRX"/>
        <s v="TELO"/>
        <s v="WT"/>
        <s v="NGL"/>
        <s v="BANC"/>
        <s v="AREN"/>
        <s v="CPZ"/>
        <s v="LRMR"/>
        <s v="BB"/>
        <s v="CBU"/>
        <s v="EBF"/>
        <s v="PSX"/>
        <s v="BIIB"/>
        <s v="RM"/>
        <s v="GT"/>
        <s v="AGEN"/>
        <s v="PRME"/>
        <s v="ENR"/>
        <s v="SRBK"/>
        <s v="GLSI"/>
        <s v="HLF"/>
        <s v="ORI"/>
        <s v="CCRD"/>
        <s v="MODD"/>
        <s v="RSVR"/>
        <s v="GTES"/>
        <s v="COSM"/>
        <s v="CSPI"/>
        <s v="CTHR"/>
        <s v="RZLT"/>
        <s v="HWBK"/>
        <s v="CART"/>
        <s v="IOVA"/>
        <s v="NWE"/>
        <s v="PRDEX"/>
        <s v="FDBC"/>
        <s v="HUM"/>
        <s v="LNT"/>
        <s v="PCB"/>
        <s v="BENF"/>
        <s v="DBD"/>
        <s v="CZFS"/>
        <s v="INM"/>
        <s v="GEG"/>
        <s v="TMP"/>
        <s v="CIVB"/>
        <s v="CMTV"/>
        <s v="MGLD"/>
        <s v="CFFN"/>
        <s v="EXEL"/>
        <s v="SVVC"/>
        <s v="HPP"/>
        <s v="WTBA"/>
        <s v="HTLD"/>
        <s v="CLBK"/>
        <s v="STRT"/>
        <s v="GOVX"/>
        <s v="ILMN"/>
        <s v="IOSP"/>
        <s v="GRF"/>
        <s v="HIW"/>
        <s v="WLKP"/>
        <s v="MRBK"/>
        <s v="OGN"/>
        <s v="TPL"/>
        <s v="MBUU"/>
        <s v="ALLE"/>
        <s v="RVSB"/>
        <s v="ACT"/>
        <s v="CAT"/>
        <s v="CNX"/>
        <s v="QDEL"/>
        <s v="HCC"/>
        <s v="MITT"/>
        <s v="PFX"/>
        <s v="ACLS"/>
        <s v="AN"/>
        <s v="CBAN"/>
        <s v="FCN"/>
        <s v="CLFD"/>
        <s v="GSHD"/>
        <s v="BSM"/>
        <s v="ESOA"/>
        <s v="OPCH"/>
        <s v="BNL"/>
        <s v="MGPI"/>
        <s v="ONDS"/>
        <s v="AMH"/>
        <s v="PNST"/>
        <s v="MATV"/>
        <s v="SPHR"/>
        <s v="LILA"/>
        <s v="OCUL"/>
        <s v="DTM"/>
        <s v="WES"/>
        <s v="RICK"/>
        <s v="THRY"/>
        <s v="IMUX"/>
        <s v="FCCO"/>
        <s v="KAR"/>
        <s v="FNB"/>
        <s v="DINO"/>
        <s v="WU"/>
        <s v="RIG"/>
        <s v="WSBC"/>
        <s v="AMRK"/>
        <s v="CHCO"/>
        <s v="AMN"/>
        <s v="ERII"/>
        <s v="HCAT"/>
        <s v="FOF"/>
        <s v="APLE"/>
        <s v="ENPH"/>
        <s v="BXSY"/>
        <s v="CMI"/>
        <s v="AAOI"/>
        <s v="NHI"/>
        <s v="FDP"/>
        <s v="CFNB"/>
        <s v="FSK"/>
        <s v="MDRX"/>
        <s v="IE"/>
        <s v="STGW"/>
        <s v="POWW"/>
        <s v="RCEL"/>
        <s v="AWR"/>
        <s v="ABCP"/>
        <s v="GOGO"/>
        <s v="SJM"/>
        <s v="DAR"/>
        <s v="SEDG"/>
        <s v="SSP"/>
        <s v="EMMA"/>
        <s v="PRGO"/>
        <s v="CCBG"/>
        <s v="CTRN"/>
        <s v="PSIX"/>
        <s v="GEL"/>
        <s v="MNSB"/>
        <s v="JAZZ"/>
        <s v="SKWD"/>
        <s v="GLPI"/>
        <s v="INDB"/>
        <s v="RBBN"/>
        <s v="ABSI"/>
        <s v="NXGL"/>
        <s v="ACRS"/>
        <s v="PSNL"/>
        <s v="JBGS"/>
        <s v="BRN"/>
        <s v="MWA"/>
        <s v="ZLAB"/>
        <s v="FMAO"/>
        <s v="TRS"/>
        <s v="CVNA"/>
        <s v="OKE"/>
        <s v="ELMD"/>
        <s v="FLYX"/>
        <s v="ADV"/>
        <s v="FSP"/>
        <s v="JBHT"/>
        <s v="D"/>
        <s v="STKL"/>
        <s v="WSC"/>
        <s v="FULC"/>
        <s v="FMC"/>
        <s v="FLNC"/>
        <s v="FPF"/>
        <s v="LAB"/>
        <s v="SLRC"/>
        <s v="CAPL"/>
        <s v="ARQT"/>
        <s v="BH"/>
        <s v="ETNB"/>
        <s v="DOC"/>
        <s v="WGS"/>
        <s v="ACHV"/>
        <s v="MPAA"/>
        <s v="HGV"/>
        <s v="DVN"/>
        <s v="HMN"/>
        <s v="PSBD"/>
        <s v="JXN"/>
        <s v="ORN"/>
        <s v="ACHR"/>
        <s v="SBFM"/>
        <s v="IRWD"/>
        <s v="BKKT"/>
        <s v="GRBK"/>
        <s v="WTRG"/>
        <s v="QSI"/>
        <s v="OBDC"/>
        <s v="UPXI"/>
        <s v="PX"/>
        <s v="TIPT"/>
        <s v="RC"/>
        <s v="KDP"/>
        <s v="LSBK"/>
        <s v="NAUT"/>
        <s v="COMM"/>
        <s v="IONQ"/>
        <s v="PLMR"/>
        <s v="CECO"/>
        <s v="SNOW"/>
        <s v="ELAN"/>
        <s v="SATS"/>
        <s v="MGEE"/>
        <s v="CZR"/>
        <s v="BKD"/>
        <s v="PACB"/>
        <s v="LMND"/>
        <s v="STHO"/>
        <s v="EVLV"/>
        <s v="BFS"/>
        <s v="RAND"/>
        <s v="MSEX"/>
        <s v="FTNT"/>
        <s v="DAVE"/>
        <s v="GSAT"/>
        <s v="PBHC"/>
        <s v="FNWB"/>
        <s v="NPCT"/>
        <s v="EVC"/>
        <s v="BWFG"/>
        <s v="OTLK"/>
        <s v="TBRG"/>
        <s v="ATEC"/>
        <s v="FGEN"/>
        <s v="GROV"/>
        <s v="HOUS"/>
        <s v="PCT"/>
        <s v="REAL"/>
        <s v="MX"/>
        <s v="TGLS"/>
        <s v="DBVT"/>
        <s v="AUB"/>
        <s v="CSV"/>
        <s v="CE"/>
        <s v="HRZN"/>
        <s v="NLOP"/>
        <s v="MDRR"/>
        <s v="GDOT"/>
        <s v="GENK"/>
        <s v="PSEC"/>
        <s v="JFR"/>
        <s v="TPVG"/>
        <s v="KRO"/>
        <s v="UNFI"/>
        <s v="NRDY"/>
        <s v="CSR"/>
        <s v="JPC"/>
        <s v="MOFG"/>
        <s v="PBPB"/>
        <s v="TISI"/>
        <s v="USA"/>
        <s v="FRST"/>
        <s v="MSBI"/>
        <s v="ASLE"/>
        <s v="BFZ"/>
        <s v="YORW"/>
        <s v="KGS"/>
        <s v="TUSK"/>
        <s v="TREIX"/>
        <s v="NEPH"/>
        <s v="FLNT"/>
        <s v="QRHC"/>
        <s v="SAMG"/>
        <s v="CRMD"/>
        <s v="HFUS"/>
        <s v="OSPN"/>
        <s v="FSCO"/>
        <s v="DLX"/>
        <s v="ASTC"/>
        <s v="COOK"/>
        <s v="ROKU"/>
        <s v="PROK"/>
        <s v="APRE"/>
        <s v="UFCS"/>
        <s v="MCFT"/>
        <s v="RNAC"/>
        <s v="ALHC"/>
        <s v="STEM"/>
        <s v="CLOV"/>
        <s v="MYO"/>
        <s v="DCGO"/>
        <s v="NRDE"/>
        <s v="BALL"/>
        <s v="HLLY"/>
        <s v="RUN"/>
        <s v="FECOF"/>
        <s v="MAIA"/>
        <s v="LHX"/>
        <s v="AIG"/>
        <s v="BTSG"/>
        <s v="PHUN"/>
        <s v="GRNT"/>
        <s v="VICI"/>
        <s v="HRTG"/>
        <s v="CET"/>
        <s v="PLYM"/>
        <s v="RWAY"/>
        <s v="ALXO"/>
        <s v="TRIN"/>
        <s v="GABC"/>
        <s v="GEO"/>
        <s v="CROX"/>
        <s v="AWRE"/>
        <s v="LSF"/>
        <s v="STKS"/>
        <s v="XELB"/>
        <s v="AIM"/>
        <s v="CDE"/>
        <s v="SST"/>
        <s v="CORZ"/>
        <s v="REEMF"/>
        <s v="FBNC"/>
        <s v="CDLX"/>
        <s v="ANIX"/>
        <s v="VFF"/>
        <s v="MEC"/>
        <s v="ACNT"/>
        <s v="AX"/>
        <s v="AAP"/>
        <s v="DKS"/>
        <s v="SWIM"/>
        <s v="AMR"/>
        <s v="AKR"/>
        <s v="SONX"/>
        <s v="BRT"/>
        <s v="IMRX"/>
        <s v="FTCI"/>
        <s v="NVCT"/>
        <s v="RMAX"/>
        <s v="ARWR"/>
        <s v="GH"/>
        <s v="MIRM"/>
        <s v="CBSTF"/>
        <s v="OVID"/>
        <s v="ABR"/>
        <s v="LIPO"/>
        <s v="KNTK"/>
        <s v="DLTR"/>
        <s v="TRDA"/>
        <s v="DCTH"/>
        <s v="CIO"/>
        <s v="BHB"/>
        <s v="ASGI"/>
        <s v="NMAI"/>
        <s v="HGBL"/>
        <s v="TRCK"/>
        <s v="HROW"/>
        <s v="CION"/>
        <s v="FEIM"/>
        <s v="PKTX"/>
        <s v="BW"/>
        <s v="RMT"/>
        <s v="LENZ"/>
        <s v="TGCB"/>
        <s v="RVT"/>
        <s v="NE"/>
        <s v="CPEFX"/>
        <s v="CIA"/>
        <s v="MKTW"/>
        <s v="LEGH"/>
        <s v="HNRG"/>
        <s v="DERM"/>
        <s v="GO"/>
        <s v="OABI"/>
        <s v="ALAB"/>
        <s v="DSGN"/>
        <s v="VRME"/>
        <s v="SPRY"/>
        <s v="SNPS"/>
        <s v="RDDT"/>
        <s v="UTG"/>
        <s v="EDSA"/>
        <s v="CRK"/>
        <s v="SMMT"/>
        <s v="SGMT"/>
        <s v="LULU"/>
        <s v="FTHY"/>
        <s v="NKTX"/>
        <s v="NEA"/>
        <s v="BMXI"/>
        <s v="CWEN"/>
        <s v="SOWG"/>
        <s v="SOAR"/>
        <s v="GANX"/>
        <s v="GTN"/>
        <s v="ED"/>
        <s v="MFON"/>
        <s v="SPG"/>
        <s v="VCRDX"/>
        <s v="TITN"/>
        <s v="ALDX"/>
        <s v="CVV"/>
        <s v="ALTI"/>
        <s v="BOLD"/>
        <s v="XLO"/>
        <s v="BATRA"/>
        <s v="FLO"/>
        <s v="S"/>
        <s v="PGY"/>
        <s v="DK"/>
        <s v="SCOR"/>
        <s v="REPX"/>
        <s v="NXMH"/>
        <s v="SRZN"/>
        <s v="BUKS"/>
        <s v="DOMH"/>
        <s v="ZUMZ"/>
        <s v="BSET"/>
        <s v="JRI"/>
        <s v="NAD"/>
        <s v="FLGC"/>
        <s v="ANNX"/>
        <s v="SRG-PA"/>
        <s v="GME"/>
        <s v="SMTC"/>
        <s v="ANGO"/>
        <s v="NXDT"/>
        <s v="TKO"/>
        <s v="RYES"/>
        <s v="DPG"/>
        <s v="HCI"/>
        <s v="ATLC"/>
        <s v="LCGMF"/>
        <s v="LGVN"/>
        <s v="PSTL"/>
        <s v="NEOG"/>
        <s v="DTF"/>
        <s v="ATOS"/>
        <s v="JETMF"/>
        <s v="PTN"/>
        <s v="TAKIX"/>
        <s v="ACRV"/>
        <s v="KITT"/>
        <s v="SAIC"/>
        <s v="USAU"/>
        <s v="PETV"/>
        <s v="ULS"/>
        <s v="GYRO"/>
        <s v="IZEA"/>
        <s v="EAF"/>
        <s v="NXPL"/>
        <s v="LOVE"/>
        <s v="SUN"/>
        <s v="BCLI"/>
        <s v="BEEP"/>
        <s v="FAST"/>
        <s v="FNLC"/>
        <s v="FINS"/>
        <s v="REFLX"/>
        <s v="INMB"/>
        <s v="VIVK"/>
        <s v="LIND"/>
        <s v="XELA"/>
        <s v="CTRI"/>
        <s v="ENBP"/>
        <s v="ZURA"/>
        <s v="KRRO"/>
        <s v="VUZI"/>
        <s v="BHVN"/>
        <s v="INTZ"/>
        <s v="GCTK"/>
        <s v="MXF"/>
        <s v="IBTA"/>
        <s v="NTIC"/>
        <s v="TBLD"/>
        <s v="RF"/>
        <s v="NCPL"/>
        <s v="GL"/>
        <s v="CFFI"/>
        <s v="FOR"/>
        <s v="ACDC"/>
        <s v="MSCI"/>
        <s v="BSVN"/>
        <s v="HXL"/>
        <s v="AYI"/>
        <s v="AUBN"/>
        <s v="UHT"/>
        <s v="ZONE"/>
        <s v="MCBS"/>
        <s v="LOAR"/>
        <s v="ETST"/>
        <s v="ATOM"/>
        <s v="ATNI"/>
        <s v="CINF"/>
        <s v="JMSB"/>
        <s v="CHDN"/>
        <s v="EGBN"/>
        <s v="PCSZX"/>
        <s v="BFST"/>
        <s v="CNMD"/>
        <s v="CWBC"/>
        <s v="HTZ"/>
        <s v="STRA"/>
        <s v="CCFN"/>
        <s v="FRAF"/>
        <s v="GEHC"/>
        <s v="DAL"/>
        <s v="TBPH"/>
        <s v="FXNC"/>
        <s v="NFBK"/>
        <s v="ST"/>
        <s v="RYI"/>
        <s v="CVS"/>
        <s v="SWKS"/>
        <s v="RRC"/>
        <s v="LEG"/>
        <s v="SAIA"/>
        <s v="LOGI"/>
        <s v="ECL"/>
        <s v="AIN"/>
        <s v="KMPR"/>
        <s v="EHC"/>
        <s v="HUBB"/>
        <s v="SABR"/>
        <s v="SOFI"/>
        <s v="NVRI"/>
        <s v="CRVS"/>
        <s v="LEVI"/>
        <s v="EW"/>
        <s v="AVNW"/>
        <s v="KLIC"/>
        <s v="PENN"/>
        <s v="CZWI"/>
        <s v="MAC"/>
        <s v="TRUP"/>
        <s v="UUUU"/>
        <s v="STEW"/>
        <s v="SRI"/>
        <s v="MDU"/>
        <s v="MASS"/>
        <s v="RHP"/>
        <s v="SHEN"/>
        <s v="CTOS"/>
        <s v="ELYS"/>
        <s v="CVM"/>
        <s v="ASTE"/>
        <s v="LARK"/>
        <s v="PSTV"/>
        <s v="DIS"/>
        <s v="PPG"/>
        <s v="XPEL"/>
        <s v="PK"/>
        <s v="BBDC"/>
        <s v="CMPO"/>
        <s v="CERS"/>
        <s v="JUVF"/>
        <s v="EFX"/>
        <s v="GWH"/>
        <s v="XFLT"/>
        <s v="WMK"/>
        <s v="USAC"/>
        <s v="NWFL"/>
        <s v="CXDO"/>
        <s v="CPNG"/>
        <s v="GHI"/>
        <s v="MDAI"/>
        <s v="TMCI"/>
        <s v="EHAB"/>
        <s v="KMT"/>
        <s v="EYE"/>
        <s v="ZVIA"/>
        <s v="PRTS"/>
        <s v="XERS"/>
        <s v="GTLS"/>
        <s v="SXC"/>
        <s v="TLS"/>
        <s v="BGS"/>
        <s v="PDYN"/>
        <s v="BCRX"/>
        <s v="PAL"/>
        <s v="EQBK"/>
        <s v="ECBK"/>
        <s v="CFBK"/>
        <s v="WBD"/>
        <s v="HHS"/>
        <s v="NUTX"/>
        <s v="PFLT"/>
        <s v="RRR"/>
        <s v="FTHM"/>
        <s v="GLP"/>
        <s v="GBLI"/>
        <s v="EVGO"/>
        <s v="EDIT"/>
        <s v="ARKR"/>
        <s v="BCTX"/>
        <s v="AQMS"/>
        <s v="LSAK"/>
        <s v="VMD"/>
        <s v="FOUR"/>
        <s v="CRTO"/>
        <s v="OVV"/>
        <s v="AKAM"/>
        <s v="PZZA"/>
        <s v="FSEA"/>
        <s v="BKTI"/>
        <s v="PSA"/>
        <s v="HQI"/>
        <s v="AENT"/>
        <s v="IMMX"/>
        <s v="DNA"/>
        <s v="CWD"/>
        <s v="PKG"/>
        <s v="AVD"/>
        <s v="FAT"/>
        <s v="OUST"/>
        <s v="IRBT"/>
        <s v="RSG"/>
        <s v="GHLD"/>
        <s v="NEWT"/>
        <s v="MCHX"/>
        <s v="AVXL"/>
        <s v="SLNG"/>
        <s v="AFB"/>
        <s v="HUMA"/>
        <s v="OPAL"/>
        <s v="TCBX"/>
        <s v="LNKB"/>
        <s v="ALLO"/>
        <s v="ACTG"/>
        <s v="EML"/>
        <s v="MTX"/>
        <s v="XGN"/>
        <s v="SCLX"/>
        <s v="FPAY"/>
        <s v="III"/>
        <s v="HG"/>
        <s v="OBIO"/>
        <s v="MTW"/>
        <s v="LODE"/>
        <s v="INVE"/>
        <s v="REKR"/>
        <s v="BRST"/>
        <s v="BGSF"/>
        <s v="PLBC"/>
        <s v="SRE"/>
        <s v="LMB"/>
        <s v="ORGN"/>
        <s v="INFU"/>
        <s v="PLSE"/>
        <s v="IMNM"/>
        <s v="CRWE"/>
        <s v="AURX"/>
        <s v="SER"/>
        <s v="ZTR"/>
        <s v="PRVA"/>
        <s v="SRG"/>
        <s v="JOB"/>
        <s v="HIMS"/>
        <s v="TSLX"/>
        <s v="ISSC"/>
        <s v="DUOT"/>
        <s v="CABO"/>
        <s v="CBKM"/>
        <s v="ERAS"/>
        <s v="IART"/>
        <s v="IPW"/>
        <s v="SNV"/>
        <s v="KBDC"/>
        <s v="CADEX"/>
        <s v="BOC"/>
        <s v="NCLH"/>
        <s v="SBRA"/>
        <s v="CMTG"/>
        <s v="LUXH"/>
        <s v="SSTK"/>
        <s v="LFWD"/>
        <s v="AZO"/>
        <s v="CURI"/>
        <s v="CSWC"/>
        <s v="CRC"/>
        <s v="NNUP"/>
        <s v="MYE"/>
        <s v="METC"/>
        <s v="LMFA"/>
        <s v="BL"/>
        <s v="COR"/>
        <s v="AEI"/>
        <s v="NRIM"/>
        <s v="STXS"/>
        <s v="GHC"/>
        <s v="SOBR"/>
        <s v="OXLC"/>
        <s v="WNEB"/>
        <s v="WAT"/>
        <s v="TCPC"/>
        <s v="OPAD"/>
        <s v="BOW"/>
        <s v="ARAY"/>
        <s v="LDI"/>
        <s v="KEYS"/>
        <s v="HLT"/>
        <s v="SELF"/>
        <s v="CULL"/>
        <s v="NSC"/>
        <s v="SRCE"/>
        <s v="FTRE"/>
        <s v="INLX"/>
        <s v="CZNC"/>
        <s v="WOOF"/>
        <s v="PEB"/>
        <s v="EP"/>
        <s v="LKQ"/>
        <s v="AMWD"/>
        <s v="AMSF"/>
        <s v="STEP"/>
        <s v="APPN"/>
        <s v="BHF"/>
        <s v="ARR"/>
        <s v="RELI"/>
        <s v="FTAI"/>
        <s v="RWT"/>
        <s v="ATRC"/>
        <s v="XMTR"/>
        <s v="CMCO"/>
        <s v="TERN"/>
        <s v="TCBS"/>
        <s v="IRTC"/>
        <s v="DV"/>
        <s v="WTFC"/>
        <s v="INBX"/>
        <s v="XRAY"/>
        <s v="LTH"/>
        <s v="MAA"/>
        <s v="CHUC"/>
        <s v="SLM"/>
        <s v="CRM"/>
        <s v="FF"/>
        <s v="BBAI"/>
        <s v="PODC"/>
        <s v="DHIL"/>
        <s v="WSR"/>
        <s v="PVBC"/>
        <s v="CRAWA"/>
        <s v="PRTH"/>
        <s v="RNGR"/>
        <s v="HWKN"/>
        <s v="AFCG"/>
        <s v="GRST"/>
        <s v="BARK"/>
        <s v="KSCP"/>
        <s v="PAYC"/>
        <s v="ECOR"/>
        <s v="ASRT"/>
        <s v="UGRO"/>
        <s v="SYPR"/>
        <s v="BIRD"/>
        <s v="AIRI"/>
        <s v="NINE"/>
        <s v="GNT"/>
        <s v="PFHO"/>
        <s v="F"/>
        <s v="PKOH"/>
        <s v="STIM"/>
        <s v="HBIO"/>
        <s v="UHG"/>
        <s v="Z"/>
        <s v="GBDC"/>
        <s v="DSGR"/>
        <s v="NMFC"/>
        <s v="HHH"/>
        <s v="MXCT"/>
        <s v="ULBI"/>
        <s v="NSA"/>
        <s v="OEC"/>
        <s v="CDTX"/>
        <s v="RAPP"/>
        <s v="MTN"/>
        <s v="FCPT"/>
        <s v="FOXF"/>
        <s v="BNED"/>
        <s v="CLDT"/>
        <s v="VST"/>
        <s v="LAKE"/>
        <s v="MCB"/>
        <s v="WAY"/>
        <s v="DEI"/>
        <s v="PYYX"/>
        <s v="CCOI"/>
        <s v="PRM"/>
        <s v="BMEA"/>
        <s v="PRSO"/>
        <s v="GXO"/>
        <s v="PEGA"/>
        <s v="NUVB"/>
        <s v="LXP"/>
        <s v="AEYE"/>
        <s v="OESX"/>
        <s v="HYLN"/>
        <s v="SPWH"/>
        <s v="FRD"/>
        <s v="PINE"/>
        <s v="ITW"/>
        <s v="SCND"/>
        <s v="KPRX"/>
        <s v="PBFS"/>
        <s v="MNPR"/>
        <s v="TPB"/>
        <s v="MCI"/>
        <s v="DENN"/>
        <s v="FBYD"/>
        <s v="RSRV"/>
        <s v="NGS"/>
        <s v="RGEN"/>
        <s v="GDNSF"/>
        <s v="MTDR"/>
        <s v="BAND"/>
        <s v="INIS"/>
        <s v="SNDX"/>
        <s v="IRON"/>
        <s v="SPMC"/>
        <s v="XOM"/>
        <s v="CIM"/>
        <s v="MONIX"/>
        <s v="GOSS"/>
        <s v="ATLN"/>
        <s v="SLNH"/>
        <s v="FERG"/>
        <s v="VXRT"/>
        <s v="DOMO"/>
        <s v="UMH"/>
        <s v="BEN"/>
        <s v="VRE"/>
        <s v="CTM"/>
        <s v="AESI"/>
        <s v="CCIF"/>
        <s v="JAKK"/>
        <s v="GAME"/>
        <s v="ATHA"/>
        <s v="UBCP"/>
        <s v="HOFT"/>
        <s v="SCD"/>
        <s v="ARDS"/>
        <s v="NYC"/>
        <s v="CLIR"/>
        <s v="CNGL"/>
        <s v="MRVL"/>
        <s v="RH"/>
        <s v="HTGC"/>
        <s v="ADMQ"/>
        <s v="PRPL"/>
        <s v="STTK"/>
        <s v="TSHA"/>
        <s v="JVA"/>
        <s v="HRL"/>
        <s v="TBN"/>
        <s v="HGLB"/>
        <s v="TPST"/>
        <s v="NKE"/>
        <s v="STC"/>
        <s v="DMAC"/>
        <s v="AFG"/>
        <s v="TXO"/>
        <s v="AZZ"/>
        <s v="ALMS"/>
        <s v="ADCT"/>
        <s v="BLBX"/>
        <s v="LB"/>
        <s v="GGROU"/>
        <s v="NZF"/>
        <s v="PLAY"/>
        <s v="AASP"/>
        <s v="CW"/>
        <s v="DOUG"/>
        <s v="CULP"/>
        <s v="DNP"/>
        <s v="HURC"/>
        <s v="SUNS"/>
        <s v="IFN"/>
        <s v="VETZ"/>
        <s v="GRX"/>
        <s v="BANX"/>
        <s v="TKNO"/>
        <s v="ZVRA"/>
        <s v="SSKN"/>
        <s v="NXG"/>
        <s v="STRUX"/>
        <s v="SCHW"/>
        <s v="IVFH"/>
        <s v="USB"/>
        <s v="SLE"/>
        <s v="TWFG"/>
        <s v="CCLFX"/>
        <s v="PDCC"/>
        <s v="CETFX"/>
        <s v="AREC"/>
        <s v="BOF"/>
        <s v="STRW"/>
        <s v="ATYR"/>
        <s v="ARTV"/>
        <s v="RGP"/>
        <s v="PAPL"/>
        <s v="SCHL"/>
        <s v="LCTC"/>
        <s v="TFC"/>
        <s v="CCNE"/>
        <s v="COFS"/>
        <s v="TBLT"/>
        <s v="GM"/>
        <s v="LINE"/>
        <s v="PDX"/>
        <s v="LW"/>
        <s v="PMT"/>
        <s v="NEXT"/>
        <s v="ZYXI"/>
        <s v="KALU"/>
        <s v="WFCF"/>
        <s v="L"/>
        <s v="DGICA"/>
        <s v="PFIS"/>
        <s v="NXPI"/>
        <s v="MXL"/>
        <s v="FIBK"/>
        <s v="TAKMX"/>
        <s v="MDV"/>
        <s v="VCNX"/>
        <s v="CBNK"/>
        <s v="MBIN"/>
        <s v="HSII"/>
        <s v="FGBI"/>
        <s v="NAGRX"/>
        <s v="CDW"/>
        <s v="KVYO"/>
        <s v="KVHI"/>
        <s v="ONEW"/>
        <s v="LDOS"/>
        <s v="GDV"/>
        <s v="VRSK"/>
        <s v="BXMT"/>
        <s v="RCL"/>
        <s v="LTC"/>
        <s v="FCAP"/>
        <s v="KMI"/>
        <s v="TEX"/>
        <s v="BTM"/>
        <s v="ECVT"/>
        <s v="CHCT"/>
        <s v="MGM"/>
        <s v="OPGN"/>
        <s v="FPI"/>
        <s v="AGCO"/>
        <s v="PNW"/>
        <s v="BLCO"/>
        <s v="CVRX"/>
        <s v="EEFT"/>
        <s v="UTZ"/>
        <s v="TDOC"/>
        <s v="OI"/>
        <s v="SNBR"/>
        <s v="APO"/>
        <s v="RPID"/>
        <s v="MP"/>
        <s v="CLAR"/>
        <s v="CGNX"/>
        <s v="BFLY"/>
        <s v="ATMU"/>
        <s v="AMBC"/>
        <s v="PRAA"/>
        <s v="VMEO"/>
        <s v="ACA"/>
        <s v="APEI"/>
        <s v="CLVT"/>
        <s v="EHTH"/>
        <s v="FSTR"/>
        <s v="GRPN"/>
        <s v="UPLD"/>
        <s v="LGND"/>
        <s v="CRGY"/>
        <s v="VYX"/>
        <s v="PMTS"/>
        <s v="NKSH"/>
        <s v="VREX"/>
        <s v="FTEK"/>
        <s v="PGEN"/>
        <s v="MBC"/>
        <s v="ODP"/>
        <s v="LYFT"/>
        <s v="MRC"/>
        <s v="WPC"/>
        <s v="ORRF"/>
        <s v="EOSE"/>
        <s v="WK"/>
        <s v="MYRG"/>
        <s v="ET"/>
        <s v="TSE"/>
        <s v="FBLG"/>
        <s v="PCRX"/>
        <s v="MFIC"/>
        <s v="VTLE"/>
        <s v="ARLO"/>
        <s v="HUN"/>
        <s v="WHF"/>
        <s v="MGTX"/>
        <s v="BFH"/>
        <s v="BLMN"/>
        <s v="HR"/>
        <s v="ARCB"/>
        <s v="NVST"/>
        <s v="SKIN"/>
        <s v="ISPO"/>
        <s v="GRWG"/>
        <s v="WRBY"/>
        <s v="YUMC"/>
        <s v="LAW"/>
        <s v="OSS"/>
        <s v="CUBI"/>
        <s v="FLL"/>
        <s v="QTRX"/>
        <s v="INTT"/>
        <s v="SAFT"/>
        <s v="ACTU"/>
        <s v="ANTX"/>
        <s v="XAIR"/>
        <s v="ANAB"/>
        <s v="SGC"/>
        <s v="SCL"/>
        <s v="LOCO"/>
        <s v="FET"/>
        <s v="WBTN"/>
        <s v="PMN"/>
        <s v="CEP"/>
        <s v="NNBR"/>
        <s v="VFL"/>
        <s v="UAMY"/>
        <s v="MURA"/>
        <s v="ALGN"/>
        <s v="POCI"/>
        <s v="IMNN"/>
        <s v="NVT"/>
        <s v="GNSS"/>
        <s v="FCCN"/>
        <s v="SYBT"/>
        <s v="BIXT"/>
        <s v="KTOS"/>
        <s v="FOX"/>
        <s v="SRPT"/>
        <s v="BVS"/>
        <s v="HOTH"/>
        <s v="BWEN"/>
        <s v="CRWS"/>
        <s v="FUBO"/>
        <s v="OLPX"/>
        <s v="DDS"/>
        <s v="CCSI"/>
        <s v="DKL"/>
        <s v="GWRS"/>
        <s v="NTST"/>
        <s v="EMYB"/>
        <s v="BLIN"/>
        <s v="VNRX"/>
        <s v="QNCX"/>
        <s v="MSGE"/>
        <s v="LUNG"/>
        <s v="SSSS"/>
        <s v="GECC"/>
        <s v="ETN"/>
        <s v="CRTG"/>
        <s v="EBC"/>
        <s v="SHIM"/>
        <s v="XPER"/>
        <s v="FAX"/>
        <s v="CVU"/>
        <s v="EVT"/>
        <s v="QNTO"/>
        <s v="CHRD"/>
        <s v="RDI"/>
        <s v="SCKT"/>
        <s v="PTON"/>
        <s v="OTLC"/>
        <s v="MNMD"/>
        <s v="AOMR"/>
        <s v="TCRX"/>
        <s v="BILL"/>
        <s v="WY"/>
        <s v="TLIS"/>
        <s v="IMMR"/>
        <s v="DLPN"/>
        <s v="ZD"/>
        <s v="EPD"/>
        <s v="CRVO"/>
        <s v="TDUP"/>
        <s v="HRGN"/>
        <s v="HPK"/>
        <s v="CGBD"/>
        <s v="HYFM"/>
        <s v="OLED"/>
        <s v="LESL"/>
        <s v="ECIA"/>
        <s v="CBRE"/>
        <s v="BDCO"/>
        <s v="CNTM"/>
        <s v="PODD"/>
        <s v="TCBC"/>
        <s v="ABCL"/>
        <s v="SMRT"/>
        <s v="LQDA"/>
        <s v="MEDE"/>
        <s v="MERC"/>
        <s v="ZEOX"/>
        <s v="RRGB"/>
        <s v="WEST"/>
        <s v="SOL"/>
        <s v="HKHC"/>
        <s v="CWBHF"/>
        <s v="USPH"/>
        <s v="GUG"/>
        <s v="ESTC"/>
        <s v="COHR"/>
        <s v="AMLX"/>
        <s v="QNRX"/>
        <s v="PAHC"/>
        <s v="PIII"/>
        <s v="PRKA"/>
        <s v="DLTH"/>
        <s v="ATLO"/>
        <s v="DG"/>
        <s v="UEC"/>
        <s v="CDIO"/>
        <s v="VVX"/>
        <s v="MFIN"/>
        <s v="ASTS"/>
        <s v="SBUX"/>
        <s v="PRLB"/>
        <s v="BJRI"/>
        <s v="CHY"/>
        <s v="SMFL"/>
        <s v="PETS"/>
        <s v="ANKM"/>
        <s v="CCD"/>
        <s v="MTEX"/>
        <s v="ALTS"/>
        <s v="SRV"/>
        <s v="CHI"/>
        <s v="TLSI"/>
        <s v="CDP"/>
        <s v="SYRS"/>
        <s v="APTV"/>
        <s v="WOLV"/>
        <s v="REED"/>
        <s v="PR"/>
        <s v="ETON"/>
        <s v="COCH"/>
        <s v="VEEE"/>
        <s v="LFMD"/>
        <s v="VAC"/>
        <s v="CGNT"/>
        <s v="VSAT"/>
        <s v="AGL"/>
        <s v="PRO"/>
        <s v="XCUR"/>
        <s v="VATE"/>
        <s v="SCYX"/>
        <s v="VSCO"/>
        <s v="BRCC"/>
        <s v="VTS"/>
        <s v="GCI"/>
        <s v="ZBIO"/>
        <s v="NRGV"/>
        <s v="PI"/>
        <s v="BJ"/>
        <s v="MBX"/>
        <s v="BCAX"/>
        <s v="DNLIX"/>
        <s v="IBO"/>
        <s v="TAKAX"/>
        <s v="LUCY"/>
        <s v="TALK"/>
        <s v="HCWC"/>
        <s v="RA"/>
        <s v="GTE"/>
        <s v="FCUV"/>
        <s v="MEI"/>
        <s v="PIIVX"/>
        <s v="JFBR"/>
        <s v="MPW"/>
        <s v="CDXS"/>
        <s v="AIRJ"/>
        <s v="CACC"/>
        <s v="YHNAU"/>
        <s v="BLFY"/>
        <s v="YEXT"/>
        <s v="JEF"/>
        <s v="DRTTF"/>
        <s v="CAPR"/>
        <s v="TSQ"/>
        <s v="AB"/>
        <s v="BNZI"/>
        <s v="ACIC"/>
        <s v="ARQ"/>
        <s v="FCF"/>
        <s v="AUGG"/>
        <s v="HWH"/>
        <s v="IGC"/>
        <s v="TECX"/>
        <s v="BLNK"/>
        <s v="GCTS"/>
        <s v="LGCY"/>
        <s v="BIOA"/>
        <s v="BKV"/>
        <s v="ENGN"/>
        <s v="WVE"/>
        <s v="GRDN"/>
        <s v="RAIL"/>
        <s v="SNRG"/>
        <s v="ECF"/>
        <s v="HP"/>
        <s v="LUV"/>
        <s v="CLNN"/>
        <s v="GPUS"/>
        <s v="VOYA"/>
        <s v="RFIL"/>
        <s v="GRAL"/>
        <s v="GIFT"/>
        <s v="NFE"/>
        <s v="SRFM"/>
        <s v="GNL"/>
        <s v="LFCR"/>
        <s v="SARO"/>
        <s v="FVR"/>
        <s v="GATX"/>
        <s v="LGMK"/>
        <s v="SIRI"/>
        <s v="BBWI"/>
        <s v="BYRN"/>
        <s v="WOR"/>
        <s v="DRUG"/>
        <s v="CBLL"/>
        <s v="ADTX"/>
        <s v="CAMP"/>
        <s v="EFR"/>
        <s v="UPB"/>
        <s v="EONR"/>
        <s v="GALT"/>
        <s v="RQI"/>
        <s v="AVK"/>
        <s v="KF"/>
        <s v="DYNR"/>
        <s v="SNWV"/>
        <s v="JANX"/>
        <s v="NRDS"/>
        <s v="IKT"/>
        <s v="SDHY"/>
        <s v="FPH"/>
        <s v="ROLR"/>
        <s v="MAN"/>
        <s v="EIIA"/>
        <s v="TELA"/>
        <s v="PSQH"/>
        <s v="SNYR"/>
        <s v="SKYH"/>
        <s v="GCBC"/>
        <s v="INGM"/>
        <s v="CSGP"/>
        <s v="JOE"/>
        <s v="SEPN"/>
        <s v="BTBD"/>
        <s v="IDAI"/>
        <s v="WGO"/>
        <s v="GMGI"/>
        <s v="LOB"/>
        <s v="LCID"/>
        <s v="MRTN"/>
        <s v="UMAC"/>
        <s v="PFE"/>
        <s v="TYRA"/>
        <s v="CCO"/>
        <s v="ADX"/>
        <s v="SSII"/>
        <s v="UCTT"/>
        <s v="BMY"/>
        <s v="PLOW"/>
        <s v="ALRS"/>
        <s v="REYN"/>
        <s v="GPC"/>
        <s v="OBT"/>
        <s v="PUMP"/>
        <s v="RCKY"/>
        <s v="JELD"/>
        <s v="BDSX"/>
        <s v="EVM"/>
        <s v="HII"/>
        <s v="ZCAR"/>
        <s v="ALGM"/>
        <s v="RGR"/>
        <s v="RYAN"/>
        <s v="UAN"/>
        <s v="NVG"/>
        <s v="HDSN"/>
        <s v="SMLR"/>
        <s v="CVGI"/>
        <s v="TRUL"/>
        <s v="ARDT"/>
        <s v="NUKK"/>
        <s v="FANG"/>
        <s v="REFI"/>
        <s v="CNC"/>
        <s v="COYA"/>
        <s v="OSCR"/>
        <s v="ATO"/>
        <s v="CLDX"/>
        <s v="MRVI"/>
        <s v="HLNE"/>
        <s v="HASI"/>
        <s v="APPS"/>
        <s v="ALTO"/>
        <s v="BBSI"/>
        <s v="ACOG"/>
        <s v="NDAQ"/>
        <s v="IBM"/>
        <s v="THAR"/>
        <s v="AMRC"/>
        <s v="OPTT"/>
        <s v="ARDX"/>
        <s v="EXAS"/>
        <s v="WHLRD"/>
        <s v="TNGX"/>
        <s v="FKYS"/>
        <s v="VTVT"/>
        <s v="INSG"/>
        <s v="AIRT"/>
        <s v="IRD"/>
        <s v="KINS"/>
        <s v="TNDM"/>
        <s v="ARRY"/>
        <s v="ANGI"/>
        <s v="TBLA"/>
        <s v="BRKR"/>
        <s v="ZETA"/>
        <s v="SCWO"/>
        <s v="PRKS"/>
        <s v="AZTA"/>
        <s v="ASIX"/>
        <s v="SVRA"/>
        <s v="ICFI"/>
        <s v="ECC"/>
        <s v="TY"/>
        <s v="IPWR"/>
        <s v="LCUT"/>
        <s v="WKSP"/>
        <s v="BNTC"/>
        <s v="ATEX"/>
        <s v="IBCP"/>
        <s v="MMD"/>
        <s v="SACH"/>
        <s v="CELFX"/>
        <s v="FMFG"/>
        <s v="KELYA"/>
        <s v="GIPR"/>
        <s v="PBI"/>
        <s v="WHLM"/>
        <s v="SEZL"/>
        <s v="FBLA"/>
        <s v="FBRX"/>
        <s v="SHLS"/>
        <s v="SGHT"/>
        <s v="VASO"/>
        <s v="DTIL"/>
        <s v="LDWY"/>
        <s v="IIIV"/>
        <s v="NGNE"/>
        <s v="ABL"/>
        <s v="OCGN"/>
        <s v="BAH"/>
        <s v="BDPT"/>
        <s v="CLST"/>
        <s v="CHMI"/>
        <s v="VTYX"/>
        <s v="ISTR"/>
        <s v="CARV"/>
        <s v="PASG"/>
        <s v="ICCT"/>
        <s v="VVV"/>
        <s v="LXEO"/>
        <s v="GUER"/>
        <s v="FOSL"/>
        <s v="PYXS"/>
        <s v="TOI"/>
        <s v="SPRU"/>
        <s v="GLBZ"/>
        <s v="OPRT"/>
        <s v="WMT"/>
        <s v="NEM"/>
        <s v="LEXX"/>
        <s v="TTGT"/>
        <s v="GWAV"/>
        <s v="MPC"/>
        <s v="AUPH"/>
        <s v="TZUP"/>
        <s v="RVMD"/>
        <s v="BC"/>
        <s v="CTGO"/>
        <s v="MUX"/>
        <s v="TREE"/>
        <s v="SCVL"/>
        <s v="NOTV"/>
        <s v="RXT"/>
        <s v="CBZ"/>
        <s v="BLBD"/>
        <s v="ESQ"/>
        <s v="RANI"/>
        <s v="ICMB"/>
        <s v="MNR"/>
        <s v="DSS"/>
        <s v="DBI"/>
        <s v="SENS"/>
        <s v="CRDF"/>
        <s v="CTSO"/>
        <s v="JOF"/>
        <s v="KODK"/>
        <s v="IGR"/>
        <s v="FOA"/>
        <s v="OPRX"/>
        <s v="GAIIX"/>
        <s v="FFIC"/>
        <s v="APGE"/>
        <s v="DOW"/>
        <s v="LIN"/>
        <s v="MMS"/>
        <s v="APA"/>
        <s v="JNJ"/>
        <s v="FISI"/>
        <s v="FNWD"/>
        <s v="PRPO"/>
        <s v="GPN"/>
        <s v="OMCC"/>
        <s v="BCYC"/>
        <s v="DHCIX"/>
        <s v="PHAT"/>
        <s v="TDW"/>
        <s v="INVX"/>
        <s v="RYAM"/>
        <s v="OLMA"/>
        <s v="AM"/>
        <s v="LYB"/>
        <s v="XPRO"/>
        <s v="PCF"/>
        <s v="CHD"/>
        <s v="CADL"/>
        <s v="EGY"/>
        <s v="CUE"/>
      </sharedItems>
    </cacheField>
    <cacheField name="company_name" numFmtId="0">
      <sharedItems/>
    </cacheField>
    <cacheField name="trade_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trade_date" numFmtId="164">
      <sharedItems containsSemiMixedTypes="0" containsNonDate="0" containsDate="1" containsString="0" minDate="2024-01-02T00:00:00" maxDate="2024-12-17T00:00:00" count="250">
        <d v="2024-01-02T00:00:00"/>
        <d v="2024-01-03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6T00:00:00"/>
        <d v="2024-01-17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3-29T00:00:00"/>
        <d v="2024-03-31T00:00:00"/>
        <d v="2024-04-01T00:00:00"/>
        <d v="2024-04-02T00:00:00"/>
        <d v="2024-04-03T00:00:00"/>
        <d v="2024-04-04T00:00:00"/>
        <d v="2024-04-05T00:00:00"/>
        <d v="2024-04-08T00:00:00"/>
        <d v="2024-04-09T00:00:00"/>
        <d v="2024-04-10T00:00:00"/>
        <d v="2024-04-11T00:00:00"/>
        <d v="2024-04-12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9T00:00:00"/>
        <d v="2024-04-30T00:00:00"/>
        <d v="2024-05-01T00:00:00"/>
        <d v="2024-05-02T00:00:00"/>
        <d v="2024-05-03T00:00:00"/>
        <d v="2024-05-06T00:00:00"/>
        <d v="2024-05-07T00:00:00"/>
        <d v="2024-05-08T00:00:00"/>
        <d v="2024-05-09T00:00:00"/>
        <d v="2024-05-10T00:00:00"/>
        <d v="2024-05-13T00:00:00"/>
        <d v="2024-05-14T00:00:00"/>
        <d v="2024-05-15T00:00:00"/>
        <d v="2024-05-16T00:00:00"/>
        <d v="2024-05-17T00:00:00"/>
        <d v="2024-05-20T00:00:00"/>
        <d v="2024-05-21T00:00:00"/>
        <d v="2024-05-22T00:00:00"/>
        <d v="2024-05-23T00:00:00"/>
        <d v="2024-05-24T00:00:00"/>
        <d v="2024-05-28T00:00:00"/>
        <d v="2024-05-29T00:00:00"/>
        <d v="2024-05-30T00:00:00"/>
        <d v="2024-05-31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6-30T00:00:00"/>
        <d v="2024-07-01T00:00:00"/>
        <d v="2024-07-02T00:00:00"/>
        <d v="2024-07-03T00:00:00"/>
        <d v="2024-07-05T00:00:00"/>
        <d v="2024-07-08T00:00:00"/>
        <d v="2024-07-09T00:00:00"/>
        <d v="2024-07-10T00:00:00"/>
        <d v="2024-07-11T00:00:00"/>
        <d v="2024-07-12T00:00:00"/>
        <d v="2024-07-15T00:00:00"/>
        <d v="2024-07-16T00:00:00"/>
        <d v="2024-07-17T00:00:00"/>
        <d v="2024-07-18T00:00:00"/>
        <d v="2024-07-19T00:00:00"/>
        <d v="2024-07-21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6T00:00:00"/>
        <d v="2024-08-27T00:00:00"/>
        <d v="2024-08-28T00:00:00"/>
        <d v="2024-08-29T00:00:00"/>
        <d v="2024-08-30T00:00:00"/>
        <d v="2024-09-01T00:00:00"/>
        <d v="2024-09-02T00:00:00"/>
        <d v="2024-09-03T00:00:00"/>
        <d v="2024-09-04T00:00:00"/>
        <d v="2024-09-05T00:00:00"/>
        <d v="2024-09-06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09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</sharedItems>
    </cacheField>
    <cacheField name="insider_name" numFmtId="0">
      <sharedItems/>
    </cacheField>
    <cacheField name="insider_role" numFmtId="0">
      <sharedItems containsBlank="1"/>
    </cacheField>
    <cacheField name="shares" numFmtId="0">
      <sharedItems containsSemiMixedTypes="0" containsString="0" containsNumber="1" minValue="2" maxValue="374717927"/>
    </cacheField>
    <cacheField name="price" numFmtId="0">
      <sharedItems containsSemiMixedTypes="0" containsString="0" containsNumber="1" minValue="0.01" maxValue="29326030"/>
    </cacheField>
    <cacheField name="value_usd" numFmtId="0">
      <sharedItems containsSemiMixedTypes="0" containsString="0" containsNumber="1" minValue="10000" maxValue="7166800521173730"/>
    </cacheField>
    <cacheField name="size_bucket" numFmtId="0">
      <sharedItems/>
    </cacheField>
    <cacheField name="ret_10d" numFmtId="0">
      <sharedItems containsSemiMixedTypes="0" containsString="0" containsNumber="1" minValue="-0.958220723011044" maxValue="3.287128475410972"/>
    </cacheField>
    <cacheField name="10d_return_pct" numFmtId="0">
      <sharedItems containsSemiMixedTypes="0" containsString="0" containsNumber="1" minValue="-95.822100000000006" maxValue="328.71280000000002"/>
    </cacheField>
    <cacheField name="transaction_type" numFmtId="0">
      <sharedItems/>
    </cacheField>
  </cacheFields>
  <extLst>
    <ext xmlns:x14="http://schemas.microsoft.com/office/spreadsheetml/2009/9/main" uri="{725AE2AE-9491-48be-B2B4-4EB974FC3084}">
      <x14:pivotCacheDefinition pivotCacheId="247184819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75.945753125001" createdVersion="8" refreshedVersion="8" minRefreshableVersion="3" recordCount="250" xr:uid="{3860723A-C127-46C4-B399-63CBB1E54DB9}">
  <cacheSource type="worksheet">
    <worksheetSource name="Table8"/>
  </cacheSource>
  <cacheFields count="3">
    <cacheField name="date" numFmtId="14">
      <sharedItems containsSemiMixedTypes="0" containsNonDate="0" containsDate="1" containsString="0" minDate="2024-01-12T00:00:00" maxDate="2024-12-27T00:00:00"/>
    </cacheField>
    <cacheField name="Month" numFmtId="14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cumulative_return" numFmtId="0">
      <sharedItems containsSemiMixedTypes="0" containsString="0" containsNumber="1" minValue="1.022047000280071" maxValue="4564.134176427787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15">
  <r>
    <x v="0"/>
    <s v="abrdn World Healthcare Fund"/>
    <x v="0"/>
    <x v="0"/>
    <s v="Reit Todd"/>
    <s v="Director"/>
    <n v="1000"/>
    <n v="11.94"/>
    <n v="11940"/>
    <s v="normal_buy"/>
    <n v="4.296550941850108E-2"/>
    <n v="4.2965999999999998"/>
    <s v="P"/>
  </r>
  <r>
    <x v="1"/>
    <s v="Lind Capital Partners Municipal Credit Income Fund"/>
    <x v="0"/>
    <x v="0"/>
    <s v="Adler Richard H"/>
    <s v="Director"/>
    <n v="17179.38"/>
    <n v="8.73"/>
    <n v="149975.98740000001"/>
    <s v="large_buy"/>
    <n v="-1.145286717622596E-3"/>
    <n v="-0.1145"/>
    <s v="P"/>
  </r>
  <r>
    <x v="2"/>
    <s v="JOHN HANCOCK PREFERRED INCOME FUND"/>
    <x v="0"/>
    <x v="0"/>
    <s v="Garfield Dean"/>
    <s v="Director"/>
    <n v="1020.09"/>
    <n v="15.43"/>
    <n v="15739.9887"/>
    <s v="large_buy"/>
    <n v="-5.0956813469815732E-3"/>
    <n v="-0.50960000000000005"/>
    <s v="P"/>
  </r>
  <r>
    <x v="3"/>
    <s v="JOHN HANCOCK INVESTORS TRUST"/>
    <x v="0"/>
    <x v="0"/>
    <s v="Garfield Dean"/>
    <s v="Director"/>
    <n v="1131.46"/>
    <n v="14.41"/>
    <n v="16304.338599999999"/>
    <s v="large_buy"/>
    <n v="4.6439174773749148E-3"/>
    <n v="0.46439999999999998"/>
    <s v="P"/>
  </r>
  <r>
    <x v="4"/>
    <s v="JOHN HANCOCK INCOME SECURITIES TRUST"/>
    <x v="0"/>
    <x v="0"/>
    <s v="Garfield Dean"/>
    <s v="Director"/>
    <n v="1370.44"/>
    <n v="12.01"/>
    <n v="16458.984400000001"/>
    <s v="large_buy"/>
    <n v="3.6697987006777399E-3"/>
    <n v="0.36699999999999999"/>
    <s v="P"/>
  </r>
  <r>
    <x v="5"/>
    <s v="John Hancock Hedged Equity &amp; Income Fund"/>
    <x v="0"/>
    <x v="0"/>
    <s v="Garfield Dean"/>
    <s v="Director"/>
    <n v="1381.25"/>
    <n v="11.63"/>
    <n v="16063.9375"/>
    <s v="large_buy"/>
    <n v="-5.9642376216532123E-3"/>
    <n v="-0.59640000000000004"/>
    <s v="P"/>
  </r>
  <r>
    <x v="6"/>
    <s v="JOHN HANCOCK FINANCIAL OPPORTUNITIES FUND"/>
    <x v="0"/>
    <x v="0"/>
    <s v="Garfield Dean"/>
    <s v="Director"/>
    <n v="512.96"/>
    <n v="30.55"/>
    <n v="15670.928"/>
    <s v="large_buy"/>
    <n v="-2.1731900379987071E-2"/>
    <n v="-2.1732"/>
    <s v="P"/>
  </r>
  <r>
    <x v="7"/>
    <s v="MainStay CBRE Global Infrastructure Megatrends Term Fund"/>
    <x v="0"/>
    <x v="0"/>
    <s v="Saba Capital Management, L.P."/>
    <s v="TenPercentOwner"/>
    <n v="12678"/>
    <n v="13.04"/>
    <n v="165321.12"/>
    <s v="normal_buy"/>
    <n v="2.2970739823238381E-2"/>
    <n v="2.2970999999999999"/>
    <s v="P"/>
  </r>
  <r>
    <x v="7"/>
    <s v="MainStay CBRE Global Infrastructure Megatrends Term Fund"/>
    <x v="0"/>
    <x v="0"/>
    <s v="Weinstein Boaz"/>
    <s v="TenPercentOwner"/>
    <n v="12678"/>
    <n v="13.04"/>
    <n v="165321.12"/>
    <s v="normal_buy"/>
    <n v="2.2970739823238381E-2"/>
    <n v="2.2970999999999999"/>
    <s v="P"/>
  </r>
  <r>
    <x v="8"/>
    <s v="NUVEEN PENNSYLVANIA QUALITY MUNICIPAL INCOME FUND"/>
    <x v="0"/>
    <x v="0"/>
    <s v="Weinstein Boaz"/>
    <s v="TenPercentOwner"/>
    <n v="18162"/>
    <n v="11.56"/>
    <n v="209952.72"/>
    <s v="normal_buy"/>
    <n v="-6.3998733812864472E-4"/>
    <n v="-6.4000000000000001E-2"/>
    <s v="P"/>
  </r>
  <r>
    <x v="9"/>
    <s v="JOHN HANCOCK TAX-ADVANTAGED DIVIDEND INCOME FUND"/>
    <x v="0"/>
    <x v="0"/>
    <s v="Garfield Dean"/>
    <s v="Director"/>
    <n v="700.65"/>
    <n v="21.58"/>
    <n v="15120.027"/>
    <s v="large_buy"/>
    <n v="-5.6540874366919347E-3"/>
    <n v="-0.56540000000000001"/>
    <s v="P"/>
  </r>
  <r>
    <x v="8"/>
    <s v="NUVEEN PENNSYLVANIA QUALITY MUNICIPAL INCOME FUND"/>
    <x v="0"/>
    <x v="0"/>
    <s v="Saba Capital Management, L.P."/>
    <s v="TenPercentOwner"/>
    <n v="18162"/>
    <n v="11.56"/>
    <n v="209952.72"/>
    <s v="normal_buy"/>
    <n v="-6.3998733812864472E-4"/>
    <n v="-6.4000000000000001E-2"/>
    <s v="P"/>
  </r>
  <r>
    <x v="10"/>
    <s v="TILLY'S, INC."/>
    <x v="0"/>
    <x v="0"/>
    <s v="Pleasant Lake Partners LLC"/>
    <s v="TenPercentOwner"/>
    <n v="6000"/>
    <n v="7.52"/>
    <n v="45120"/>
    <s v="normal_buy"/>
    <n v="-1.593630266303725E-2"/>
    <n v="-1.5935999999999999"/>
    <s v="P"/>
  </r>
  <r>
    <x v="10"/>
    <s v="TILLY'S, INC."/>
    <x v="0"/>
    <x v="0"/>
    <s v="Pleasant Lake Onshore Feeder Fund LP"/>
    <s v="TenPercentOwner"/>
    <n v="6000"/>
    <n v="7.52"/>
    <n v="45120"/>
    <s v="normal_buy"/>
    <n v="-1.593630266303725E-2"/>
    <n v="-1.5935999999999999"/>
    <s v="P"/>
  </r>
  <r>
    <x v="10"/>
    <s v="TILLY'S, INC."/>
    <x v="0"/>
    <x v="0"/>
    <s v="Fund 1 Investments, LLC"/>
    <s v="TenPercentOwner"/>
    <n v="6000"/>
    <n v="7.52"/>
    <n v="45120"/>
    <s v="normal_buy"/>
    <n v="-1.593630266303725E-2"/>
    <n v="-1.5935999999999999"/>
    <s v="P"/>
  </r>
  <r>
    <x v="11"/>
    <s v="SYNCHRONOSS TECHNOLOGIES INC"/>
    <x v="0"/>
    <x v="0"/>
    <s v="Rendino Kevin"/>
    <s v="Director"/>
    <n v="4735"/>
    <n v="5.83"/>
    <n v="27605.05"/>
    <s v="normal_buy"/>
    <n v="-9.3442574382884724E-2"/>
    <n v="-9.3443000000000005"/>
    <s v="P"/>
  </r>
  <r>
    <x v="12"/>
    <s v="Lument Finance Trust, Inc."/>
    <x v="0"/>
    <x v="0"/>
    <s v="Henson James J"/>
    <s v="Officer"/>
    <n v="10000"/>
    <n v="2.37"/>
    <n v="23700"/>
    <s v="large_buy"/>
    <n v="3.8793213232406698E-2"/>
    <n v="3.8793000000000002"/>
    <s v="P"/>
  </r>
  <r>
    <x v="12"/>
    <s v="Lument Finance Trust, Inc."/>
    <x v="0"/>
    <x v="0"/>
    <s v="Henson James J"/>
    <s v="Officer"/>
    <n v="5000"/>
    <n v="2.38"/>
    <n v="11900"/>
    <s v="normal_buy"/>
    <n v="3.8793213232406698E-2"/>
    <n v="3.8793000000000002"/>
    <s v="P"/>
  </r>
  <r>
    <x v="13"/>
    <s v="JOHN HANCOCK PREFERRED INCOME FUND II"/>
    <x v="0"/>
    <x v="0"/>
    <s v="Garfield Dean"/>
    <s v="Director"/>
    <n v="1020.74"/>
    <n v="15.43"/>
    <n v="15750.0182"/>
    <s v="large_buy"/>
    <n v="2.5566090279507399E-3"/>
    <n v="0.25569999999999998"/>
    <s v="P"/>
  </r>
  <r>
    <x v="14"/>
    <s v="Invesco Trust for Investment Grade New York Municipals"/>
    <x v="0"/>
    <x v="0"/>
    <s v="Saba Capital Management, L.P."/>
    <s v="TenPercentOwner"/>
    <n v="7683"/>
    <n v="10.39"/>
    <n v="79826.37000000001"/>
    <s v="normal_buy"/>
    <n v="-3.7030529716879368E-3"/>
    <n v="-0.37030000000000002"/>
    <s v="P"/>
  </r>
  <r>
    <x v="14"/>
    <s v="Invesco Trust for Investment Grade New York Municipals"/>
    <x v="0"/>
    <x v="0"/>
    <s v="Weinstein Boaz"/>
    <s v="TenPercentOwner"/>
    <n v="7683"/>
    <n v="10.39"/>
    <n v="79826.37000000001"/>
    <s v="normal_buy"/>
    <n v="-3.7030529716879368E-3"/>
    <n v="-0.37030000000000002"/>
    <s v="P"/>
  </r>
  <r>
    <x v="15"/>
    <s v="abrdn Life Sciences Investors"/>
    <x v="0"/>
    <x v="0"/>
    <s v="Reit Todd"/>
    <s v="Director"/>
    <n v="1000"/>
    <n v="13.8"/>
    <n v="13800"/>
    <s v="normal_buy"/>
    <n v="1.3838366902611419E-2"/>
    <n v="1.3837999999999999"/>
    <s v="P"/>
  </r>
  <r>
    <x v="16"/>
    <s v="ASA Gold &amp; Precious Metals Ltd"/>
    <x v="0"/>
    <x v="0"/>
    <s v="Merk Alexander"/>
    <s v="Director,Officer"/>
    <n v="25549"/>
    <n v="15.19"/>
    <n v="388089.31"/>
    <s v="normal_buy"/>
    <n v="-2.8401555427452041E-2"/>
    <n v="-2.8401999999999998"/>
    <s v="P"/>
  </r>
  <r>
    <x v="17"/>
    <s v="TILE SHOP HOLDINGS, INC."/>
    <x v="0"/>
    <x v="0"/>
    <s v="Pleasant Lake Partners LLC"/>
    <s v="TenPercentOwner"/>
    <n v="5500"/>
    <n v="7.27"/>
    <n v="39985"/>
    <s v="normal_buy"/>
    <n v="-4.9518587958582772E-2"/>
    <n v="-4.9519000000000002"/>
    <s v="P"/>
  </r>
  <r>
    <x v="18"/>
    <s v="abrdn Healthcare Investors"/>
    <x v="0"/>
    <x v="0"/>
    <s v="Reit Todd"/>
    <s v="Director"/>
    <n v="1000"/>
    <n v="16.93"/>
    <n v="16930"/>
    <s v="normal_buy"/>
    <n v="1.7782985373888231E-2"/>
    <n v="1.7783"/>
    <s v="P"/>
  </r>
  <r>
    <x v="17"/>
    <s v="TILE SHOP HOLDINGS, INC."/>
    <x v="0"/>
    <x v="0"/>
    <s v="Fund 1 Investments, LLC"/>
    <s v="TenPercentOwner"/>
    <n v="5500"/>
    <n v="7.27"/>
    <n v="39985"/>
    <s v="normal_buy"/>
    <n v="-4.9518587958582772E-2"/>
    <n v="-4.9519000000000002"/>
    <s v="P"/>
  </r>
  <r>
    <x v="19"/>
    <s v="Invesco Pennsylvania Value Municipal Income Trust"/>
    <x v="0"/>
    <x v="0"/>
    <s v="Weinstein Boaz"/>
    <s v="TenPercentOwner"/>
    <n v="14926"/>
    <n v="10.02"/>
    <n v="149558.51999999999"/>
    <s v="large_buy"/>
    <n v="-2.2450713591393172E-3"/>
    <n v="-0.22450000000000001"/>
    <s v="P"/>
  </r>
  <r>
    <x v="20"/>
    <s v="Zivo Bioscience, Inc."/>
    <x v="0"/>
    <x v="0"/>
    <s v="Cornell Alison A"/>
    <s v="Director"/>
    <n v="41666"/>
    <n v="1.2"/>
    <n v="49999.199999999997"/>
    <s v="normal_buy"/>
    <n v="3.1216215040668089"/>
    <n v="312.16219999999998"/>
    <s v="P"/>
  </r>
  <r>
    <x v="21"/>
    <s v="abrdn Healthcare Opportunities Fund"/>
    <x v="0"/>
    <x v="0"/>
    <s v="Reit Todd"/>
    <s v="Director"/>
    <n v="1000"/>
    <n v="18.440000000000001"/>
    <n v="18440"/>
    <s v="normal_buy"/>
    <n v="7.6128612778803006E-3"/>
    <n v="0.76129999999999998"/>
    <s v="P"/>
  </r>
  <r>
    <x v="22"/>
    <s v="JOHN HANCOCK PREFERRED INCOME FUND III"/>
    <x v="0"/>
    <x v="0"/>
    <s v="Garfield Dean"/>
    <s v="Director"/>
    <n v="1169.06"/>
    <n v="13.88"/>
    <n v="16226.552799999999"/>
    <s v="large_buy"/>
    <n v="1.8130274048239189E-2"/>
    <n v="1.8129999999999999"/>
    <s v="P"/>
  </r>
  <r>
    <x v="19"/>
    <s v="Invesco Pennsylvania Value Municipal Income Trust"/>
    <x v="0"/>
    <x v="0"/>
    <s v="Saba Capital Management, L.P."/>
    <s v="TenPercentOwner"/>
    <n v="14926"/>
    <n v="10.02"/>
    <n v="149558.51999999999"/>
    <s v="large_buy"/>
    <n v="-2.2450713591393172E-3"/>
    <n v="-0.22450000000000001"/>
    <s v="P"/>
  </r>
  <r>
    <x v="23"/>
    <s v="BlackRock ESG Capital Allocation Term Trust"/>
    <x v="0"/>
    <x v="0"/>
    <s v="Weinstein Boaz"/>
    <s v="TenPercentOwner"/>
    <n v="114600"/>
    <n v="16.11"/>
    <n v="1846206"/>
    <s v="large_buy"/>
    <n v="1.3567781068829049E-2"/>
    <n v="1.3568"/>
    <s v="P"/>
  </r>
  <r>
    <x v="23"/>
    <s v="BlackRock ESG Capital Allocation Term Trust"/>
    <x v="0"/>
    <x v="0"/>
    <s v="Saba Capital Management, L.P."/>
    <s v="TenPercentOwner"/>
    <n v="114600"/>
    <n v="16.11"/>
    <n v="1846206"/>
    <s v="large_buy"/>
    <n v="1.3567781068829049E-2"/>
    <n v="1.3568"/>
    <s v="P"/>
  </r>
  <r>
    <x v="24"/>
    <s v="JOHN HANCOCK PREMIUM DIVIDEND FUND"/>
    <x v="0"/>
    <x v="0"/>
    <s v="Garfield Dean"/>
    <s v="Director"/>
    <n v="1336.78"/>
    <n v="12.03"/>
    <n v="16081.463400000001"/>
    <s v="large_buy"/>
    <n v="-8.173023158413173E-4"/>
    <n v="-8.1699999999999995E-2"/>
    <s v="P"/>
  </r>
  <r>
    <x v="25"/>
    <s v="NUVEEN NEW JERSEY QUALITY MUNICIPAL INCOME FUND"/>
    <x v="0"/>
    <x v="0"/>
    <s v="Saba Capital Management, L.P."/>
    <s v="TenPercentOwner"/>
    <n v="2597"/>
    <n v="11.79"/>
    <n v="30618.63"/>
    <s v="normal_buy"/>
    <n v="-1.3268860092617849E-3"/>
    <n v="-0.13270000000000001"/>
    <s v="P"/>
  </r>
  <r>
    <x v="25"/>
    <s v="NUVEEN NEW JERSEY QUALITY MUNICIPAL INCOME FUND"/>
    <x v="0"/>
    <x v="0"/>
    <s v="Weinstein Boaz"/>
    <s v="TenPercentOwner"/>
    <n v="2597"/>
    <n v="11.79"/>
    <n v="30618.63"/>
    <s v="normal_buy"/>
    <n v="-1.3268860092617849E-3"/>
    <n v="-0.13270000000000001"/>
    <s v="P"/>
  </r>
  <r>
    <x v="16"/>
    <s v="ASA Gold &amp; Precious Metals Ltd"/>
    <x v="0"/>
    <x v="0"/>
    <s v="HANSEN BRUCE D"/>
    <s v="Director"/>
    <n v="2000"/>
    <n v="15.18"/>
    <n v="30360"/>
    <s v="normal_buy"/>
    <n v="-2.8401555427452041E-2"/>
    <n v="-2.8401999999999998"/>
    <s v="P"/>
  </r>
  <r>
    <x v="26"/>
    <s v="STAAR SURGICAL CO"/>
    <x v="0"/>
    <x v="1"/>
    <s v="BROADWOOD CAPITAL INC"/>
    <s v="TenPercentOwner"/>
    <n v="6573"/>
    <n v="28.93"/>
    <n v="190156.89"/>
    <s v="normal_buy"/>
    <n v="2.3630089338378731E-2"/>
    <n v="2.363"/>
    <s v="P"/>
  </r>
  <r>
    <x v="26"/>
    <s v="STAAR SURGICAL CO"/>
    <x v="0"/>
    <x v="1"/>
    <s v="BRADSHER NEAL C"/>
    <s v="TenPercentOwner"/>
    <n v="6573"/>
    <n v="28.93"/>
    <n v="190156.89"/>
    <s v="normal_buy"/>
    <n v="2.3630089338378731E-2"/>
    <n v="2.363"/>
    <s v="P"/>
  </r>
  <r>
    <x v="26"/>
    <s v="STAAR SURGICAL CO"/>
    <x v="0"/>
    <x v="1"/>
    <s v="BROADWOOD PARTNERS, L.P."/>
    <s v="TenPercentOwner"/>
    <n v="6573"/>
    <n v="28.93"/>
    <n v="190156.89"/>
    <s v="normal_buy"/>
    <n v="2.3630089338378731E-2"/>
    <n v="2.363"/>
    <s v="P"/>
  </r>
  <r>
    <x v="7"/>
    <s v="MainStay CBRE Global Infrastructure Megatrends Term Fund"/>
    <x v="0"/>
    <x v="1"/>
    <s v="Saba Capital Management, L.P."/>
    <s v="TenPercentOwner"/>
    <n v="41808"/>
    <n v="13.02"/>
    <n v="544340.16"/>
    <s v="large_buy"/>
    <n v="-7.6417745764167933E-4"/>
    <n v="-7.6399999999999996E-2"/>
    <s v="P"/>
  </r>
  <r>
    <x v="7"/>
    <s v="MainStay CBRE Global Infrastructure Megatrends Term Fund"/>
    <x v="0"/>
    <x v="1"/>
    <s v="Weinstein Boaz"/>
    <s v="TenPercentOwner"/>
    <n v="41808"/>
    <n v="13.02"/>
    <n v="544340.16"/>
    <s v="large_buy"/>
    <n v="-7.6417745764167933E-4"/>
    <n v="-7.6399999999999996E-2"/>
    <s v="P"/>
  </r>
  <r>
    <x v="27"/>
    <s v="CASEYS GENERAL STORES INC"/>
    <x v="0"/>
    <x v="1"/>
    <s v="Spanos Mike"/>
    <s v="Director"/>
    <n v="725"/>
    <n v="275.43"/>
    <n v="199686.75"/>
    <s v="large_buy"/>
    <n v="3.2770939810548461E-2"/>
    <n v="3.2770999999999999"/>
    <s v="P"/>
  </r>
  <r>
    <x v="10"/>
    <s v="TILLY'S, INC."/>
    <x v="0"/>
    <x v="1"/>
    <s v="Pleasant Lake Partners LLC"/>
    <s v="TenPercentOwner"/>
    <n v="11000"/>
    <n v="7.29"/>
    <n v="80190"/>
    <s v="normal_buy"/>
    <n v="1.7881721428058439E-2"/>
    <n v="1.7882"/>
    <s v="P"/>
  </r>
  <r>
    <x v="10"/>
    <s v="TILLY'S, INC."/>
    <x v="0"/>
    <x v="1"/>
    <s v="Pleasant Lake Onshore Feeder Fund LP"/>
    <s v="TenPercentOwner"/>
    <n v="11000"/>
    <n v="7.29"/>
    <n v="80190"/>
    <s v="normal_buy"/>
    <n v="1.7881721428058439E-2"/>
    <n v="1.7882"/>
    <s v="P"/>
  </r>
  <r>
    <x v="10"/>
    <s v="TILLY'S, INC."/>
    <x v="0"/>
    <x v="1"/>
    <s v="Fund 1 Investments, LLC"/>
    <s v="TenPercentOwner"/>
    <n v="11000"/>
    <n v="7.29"/>
    <n v="80190"/>
    <s v="normal_buy"/>
    <n v="1.7881721428058439E-2"/>
    <n v="1.7882"/>
    <s v="P"/>
  </r>
  <r>
    <x v="28"/>
    <s v="ALLIANCEBERNSTEIN GLOBAL HIGH INCOME FUND INC"/>
    <x v="0"/>
    <x v="1"/>
    <s v="Smith William Walsh"/>
    <s v="Officer"/>
    <n v="1001"/>
    <n v="10.14"/>
    <n v="10150.14"/>
    <s v="normal_buy"/>
    <n v="7.5293144407466714E-3"/>
    <n v="0.75290000000000001"/>
    <s v="P"/>
  </r>
  <r>
    <x v="28"/>
    <s v="ALLIANCEBERNSTEIN GLOBAL HIGH INCOME FUND INC"/>
    <x v="0"/>
    <x v="1"/>
    <s v="Smith William Walsh"/>
    <s v="Officer"/>
    <n v="1003"/>
    <n v="10.15"/>
    <n v="10180.450000000001"/>
    <s v="normal_buy"/>
    <n v="7.5293144407466714E-3"/>
    <n v="0.75290000000000001"/>
    <s v="P"/>
  </r>
  <r>
    <x v="29"/>
    <s v="LIVEPERSON INC"/>
    <x v="0"/>
    <x v="1"/>
    <s v="Slusky Alexander R"/>
    <s v="TenPercentOwner"/>
    <n v="169257"/>
    <n v="3.59"/>
    <n v="607632.63"/>
    <s v="normal_buy"/>
    <n v="-0.18559561899466981"/>
    <n v="-18.5596"/>
    <s v="P"/>
  </r>
  <r>
    <x v="29"/>
    <s v="LIVEPERSON INC"/>
    <x v="0"/>
    <x v="1"/>
    <s v="VECTOR CAPITAL, L.L.C."/>
    <s v="TenPercentOwner"/>
    <n v="169257"/>
    <n v="3.59"/>
    <n v="607632.63"/>
    <s v="normal_buy"/>
    <n v="-0.18559561899466981"/>
    <n v="-18.5596"/>
    <s v="P"/>
  </r>
  <r>
    <x v="29"/>
    <s v="LIVEPERSON INC"/>
    <x v="0"/>
    <x v="1"/>
    <s v="Vector Capital Management, L.P."/>
    <s v="TenPercentOwner"/>
    <n v="169257"/>
    <n v="3.59"/>
    <n v="607632.63"/>
    <s v="normal_buy"/>
    <n v="-0.18559561899466981"/>
    <n v="-18.5596"/>
    <s v="P"/>
  </r>
  <r>
    <x v="29"/>
    <s v="LIVEPERSON INC"/>
    <x v="0"/>
    <x v="1"/>
    <s v="Vector Capital VI, L.P."/>
    <s v="TenPercentOwner"/>
    <n v="169257"/>
    <n v="3.59"/>
    <n v="607632.63"/>
    <s v="normal_buy"/>
    <n v="-0.18559561899466981"/>
    <n v="-18.5596"/>
    <s v="P"/>
  </r>
  <r>
    <x v="30"/>
    <s v="KalVista Pharmaceuticals, Inc."/>
    <x v="0"/>
    <x v="1"/>
    <s v="VHCP Management EG, LLC"/>
    <s v="TenPercentOwner"/>
    <n v="17605"/>
    <n v="12.2"/>
    <n v="214781"/>
    <s v="normal_buy"/>
    <n v="2.7205269628413738E-2"/>
    <n v="2.7204999999999999"/>
    <s v="P"/>
  </r>
  <r>
    <x v="30"/>
    <s v="KalVista Pharmaceuticals, Inc."/>
    <x v="0"/>
    <x v="1"/>
    <s v="Venrock Healthcare Capital Partners III, L.P."/>
    <s v="TenPercentOwner"/>
    <n v="17605"/>
    <n v="12.2"/>
    <n v="214781"/>
    <s v="normal_buy"/>
    <n v="2.7205269628413738E-2"/>
    <n v="2.7204999999999999"/>
    <s v="P"/>
  </r>
  <r>
    <x v="30"/>
    <s v="KalVista Pharmaceuticals, Inc."/>
    <x v="0"/>
    <x v="1"/>
    <s v="Koh Bong Y"/>
    <s v="TenPercentOwner"/>
    <n v="17605"/>
    <n v="12.2"/>
    <n v="214781"/>
    <s v="normal_buy"/>
    <n v="2.7205269628413738E-2"/>
    <n v="2.7204999999999999"/>
    <s v="P"/>
  </r>
  <r>
    <x v="30"/>
    <s v="KalVista Pharmaceuticals, Inc."/>
    <x v="0"/>
    <x v="1"/>
    <s v="Venrock Healthcare Capital Partners EG, L.P."/>
    <s v="TenPercentOwner"/>
    <n v="17605"/>
    <n v="12.2"/>
    <n v="214781"/>
    <s v="normal_buy"/>
    <n v="2.7205269628413738E-2"/>
    <n v="2.7204999999999999"/>
    <s v="P"/>
  </r>
  <r>
    <x v="30"/>
    <s v="KalVista Pharmaceuticals, Inc."/>
    <x v="0"/>
    <x v="1"/>
    <s v="VHCP Co-Investment Holdings III, LLC"/>
    <s v="TenPercentOwner"/>
    <n v="17605"/>
    <n v="12.2"/>
    <n v="214781"/>
    <s v="normal_buy"/>
    <n v="2.7205269628413738E-2"/>
    <n v="2.7204999999999999"/>
    <s v="P"/>
  </r>
  <r>
    <x v="30"/>
    <s v="KalVista Pharmaceuticals, Inc."/>
    <x v="0"/>
    <x v="1"/>
    <s v="VHCP Management III, LLC"/>
    <s v="TenPercentOwner"/>
    <n v="17605"/>
    <n v="12.2"/>
    <n v="214781"/>
    <s v="normal_buy"/>
    <n v="2.7205269628413738E-2"/>
    <n v="2.7204999999999999"/>
    <s v="P"/>
  </r>
  <r>
    <x v="30"/>
    <s v="KalVista Pharmaceuticals, Inc."/>
    <x v="0"/>
    <x v="1"/>
    <s v="Shah Nimish P"/>
    <s v="TenPercentOwner"/>
    <n v="17605"/>
    <n v="12.2"/>
    <n v="214781"/>
    <s v="normal_buy"/>
    <n v="2.7205269628413738E-2"/>
    <n v="2.7204999999999999"/>
    <s v="P"/>
  </r>
  <r>
    <x v="31"/>
    <s v="Sound Financial Bancorp, Inc."/>
    <x v="0"/>
    <x v="1"/>
    <s v="STILWELL PARTNERS L P"/>
    <s v="TenPercentOwner"/>
    <n v="500"/>
    <n v="39.43"/>
    <n v="19715"/>
    <s v="normal_buy"/>
    <n v="1.9230568865089111E-2"/>
    <n v="1.9231"/>
    <s v="P"/>
  </r>
  <r>
    <x v="31"/>
    <s v="Sound Financial Bancorp, Inc."/>
    <x v="0"/>
    <x v="1"/>
    <s v="STILWELL JOSEPH"/>
    <s v="TenPercentOwner"/>
    <n v="500"/>
    <n v="39.43"/>
    <n v="19715"/>
    <s v="normal_buy"/>
    <n v="1.9230568865089111E-2"/>
    <n v="1.9231"/>
    <s v="P"/>
  </r>
  <r>
    <x v="31"/>
    <s v="Sound Financial Bancorp, Inc."/>
    <x v="0"/>
    <x v="1"/>
    <s v="Stilwell Value LLC"/>
    <s v="TenPercentOwner"/>
    <n v="500"/>
    <n v="39.43"/>
    <n v="19715"/>
    <s v="normal_buy"/>
    <n v="1.9230568865089111E-2"/>
    <n v="1.9231"/>
    <s v="P"/>
  </r>
  <r>
    <x v="31"/>
    <s v="Sound Financial Bancorp, Inc."/>
    <x v="0"/>
    <x v="1"/>
    <s v="Stilwell Activist Fund, L.P."/>
    <s v="TenPercentOwner"/>
    <n v="500"/>
    <n v="39.43"/>
    <n v="19715"/>
    <s v="normal_buy"/>
    <n v="1.9230568865089111E-2"/>
    <n v="1.9231"/>
    <s v="P"/>
  </r>
  <r>
    <x v="31"/>
    <s v="Sound Financial Bancorp, Inc."/>
    <x v="0"/>
    <x v="1"/>
    <s v="Stilwell Activist Investments, L.P."/>
    <s v="TenPercentOwner"/>
    <n v="500"/>
    <n v="39.43"/>
    <n v="19715"/>
    <s v="normal_buy"/>
    <n v="1.9230568865089111E-2"/>
    <n v="1.9231"/>
    <s v="P"/>
  </r>
  <r>
    <x v="31"/>
    <s v="Sound Financial Bancorp, Inc."/>
    <x v="0"/>
    <x v="1"/>
    <s v="Stilwell Value Partners VII, L.P."/>
    <s v="TenPercentOwner"/>
    <n v="500"/>
    <n v="39.43"/>
    <n v="19715"/>
    <s v="normal_buy"/>
    <n v="1.9230568865089111E-2"/>
    <n v="1.9231"/>
    <s v="P"/>
  </r>
  <r>
    <x v="32"/>
    <s v="DWS STRATEGIC MUNICIPAL INCOME TRUST"/>
    <x v="0"/>
    <x v="1"/>
    <s v="Weinstein Boaz"/>
    <s v="TenPercentOwner"/>
    <n v="3508"/>
    <n v="8.68"/>
    <n v="30449.439999999999"/>
    <s v="normal_buy"/>
    <n v="-5.0692431017528286E-3"/>
    <n v="-0.50690000000000002"/>
    <s v="P"/>
  </r>
  <r>
    <x v="32"/>
    <s v="DWS STRATEGIC MUNICIPAL INCOME TRUST"/>
    <x v="0"/>
    <x v="1"/>
    <s v="Saba Capital Management, L.P."/>
    <s v="TenPercentOwner"/>
    <n v="3508"/>
    <n v="8.68"/>
    <n v="30449.439999999999"/>
    <s v="normal_buy"/>
    <n v="-5.0692431017528286E-3"/>
    <n v="-0.50690000000000002"/>
    <s v="P"/>
  </r>
  <r>
    <x v="19"/>
    <s v="Invesco Pennsylvania Value Municipal Income Trust"/>
    <x v="0"/>
    <x v="1"/>
    <s v="Weinstein Boaz"/>
    <s v="TenPercentOwner"/>
    <n v="7700"/>
    <n v="10.029999999999999"/>
    <n v="77231"/>
    <s v="normal_buy"/>
    <n v="-1.3132245001374551E-2"/>
    <n v="-1.3131999999999999"/>
    <s v="P"/>
  </r>
  <r>
    <x v="19"/>
    <s v="Invesco Pennsylvania Value Municipal Income Trust"/>
    <x v="0"/>
    <x v="1"/>
    <s v="Saba Capital Management, L.P."/>
    <s v="TenPercentOwner"/>
    <n v="7700"/>
    <n v="10.029999999999999"/>
    <n v="77231"/>
    <s v="normal_buy"/>
    <n v="-1.3132245001374551E-2"/>
    <n v="-1.3131999999999999"/>
    <s v="P"/>
  </r>
  <r>
    <x v="23"/>
    <s v="BlackRock ESG Capital Allocation Term Trust"/>
    <x v="0"/>
    <x v="1"/>
    <s v="Weinstein Boaz"/>
    <s v="TenPercentOwner"/>
    <n v="58164"/>
    <n v="16.05"/>
    <n v="933532.20000000007"/>
    <s v="normal_buy"/>
    <n v="1.6089391074062261E-2"/>
    <n v="1.6089"/>
    <s v="P"/>
  </r>
  <r>
    <x v="23"/>
    <s v="BlackRock ESG Capital Allocation Term Trust"/>
    <x v="0"/>
    <x v="1"/>
    <s v="Saba Capital Management, L.P."/>
    <s v="TenPercentOwner"/>
    <n v="58164"/>
    <n v="16.05"/>
    <n v="933532.20000000007"/>
    <s v="normal_buy"/>
    <n v="1.6089391074062261E-2"/>
    <n v="1.6089"/>
    <s v="P"/>
  </r>
  <r>
    <x v="25"/>
    <s v="NUVEEN NEW JERSEY QUALITY MUNICIPAL INCOME FUND"/>
    <x v="0"/>
    <x v="1"/>
    <s v="Saba Capital Management, L.P."/>
    <s v="TenPercentOwner"/>
    <n v="9280"/>
    <n v="11.81"/>
    <n v="109596.8"/>
    <s v="normal_buy"/>
    <n v="-1.146546240162882E-2"/>
    <n v="-1.1465000000000001"/>
    <s v="P"/>
  </r>
  <r>
    <x v="25"/>
    <s v="NUVEEN NEW JERSEY QUALITY MUNICIPAL INCOME FUND"/>
    <x v="0"/>
    <x v="1"/>
    <s v="Weinstein Boaz"/>
    <s v="TenPercentOwner"/>
    <n v="9280"/>
    <n v="11.81"/>
    <n v="109596.8"/>
    <s v="normal_buy"/>
    <n v="-1.146546240162882E-2"/>
    <n v="-1.1465000000000001"/>
    <s v="P"/>
  </r>
  <r>
    <x v="7"/>
    <s v="MainStay CBRE Global Infrastructure Megatrends Term Fund"/>
    <x v="0"/>
    <x v="2"/>
    <s v="Weinstein Boaz"/>
    <s v="TenPercentOwner"/>
    <n v="11848"/>
    <n v="13.19"/>
    <n v="156275.12"/>
    <s v="normal_buy"/>
    <n v="-1.1320763814486431E-2"/>
    <n v="-1.1321000000000001"/>
    <s v="P"/>
  </r>
  <r>
    <x v="7"/>
    <s v="MainStay CBRE Global Infrastructure Megatrends Term Fund"/>
    <x v="0"/>
    <x v="2"/>
    <s v="Saba Capital Management, L.P."/>
    <s v="TenPercentOwner"/>
    <n v="11848"/>
    <n v="13.19"/>
    <n v="156275.12"/>
    <s v="normal_buy"/>
    <n v="-1.1320763814486431E-2"/>
    <n v="-1.1321000000000001"/>
    <s v="P"/>
  </r>
  <r>
    <x v="23"/>
    <s v="BlackRock ESG Capital Allocation Term Trust"/>
    <x v="0"/>
    <x v="2"/>
    <s v="Saba Capital Management, L.P."/>
    <s v="TenPercentOwner"/>
    <n v="2885"/>
    <n v="16.13"/>
    <n v="46535.05"/>
    <s v="normal_buy"/>
    <n v="1.6670193679762409E-2"/>
    <n v="1.667"/>
    <s v="P"/>
  </r>
  <r>
    <x v="23"/>
    <s v="BlackRock ESG Capital Allocation Term Trust"/>
    <x v="0"/>
    <x v="2"/>
    <s v="Weinstein Boaz"/>
    <s v="TenPercentOwner"/>
    <n v="2885"/>
    <n v="16.13"/>
    <n v="46535.05"/>
    <s v="normal_buy"/>
    <n v="1.6670193679762409E-2"/>
    <n v="1.667"/>
    <s v="P"/>
  </r>
  <r>
    <x v="26"/>
    <s v="STAAR SURGICAL CO"/>
    <x v="0"/>
    <x v="2"/>
    <s v="BROADWOOD CAPITAL INC"/>
    <s v="TenPercentOwner"/>
    <n v="63246"/>
    <n v="28.91"/>
    <n v="1828441.86"/>
    <s v="large_buy"/>
    <n v="2.4171824718870472E-3"/>
    <n v="0.2417"/>
    <s v="P"/>
  </r>
  <r>
    <x v="26"/>
    <s v="STAAR SURGICAL CO"/>
    <x v="0"/>
    <x v="2"/>
    <s v="BRADSHER NEAL C"/>
    <s v="TenPercentOwner"/>
    <n v="63246"/>
    <n v="28.91"/>
    <n v="1828441.86"/>
    <s v="large_buy"/>
    <n v="2.4171824718870472E-3"/>
    <n v="0.2417"/>
    <s v="P"/>
  </r>
  <r>
    <x v="26"/>
    <s v="STAAR SURGICAL CO"/>
    <x v="0"/>
    <x v="2"/>
    <s v="BROADWOOD PARTNERS, L.P."/>
    <s v="TenPercentOwner"/>
    <n v="63246"/>
    <n v="28.91"/>
    <n v="1828441.86"/>
    <s v="large_buy"/>
    <n v="2.4171824718870472E-3"/>
    <n v="0.2417"/>
    <s v="P"/>
  </r>
  <r>
    <x v="11"/>
    <s v="SYNCHRONOSS TECHNOLOGIES INC"/>
    <x v="0"/>
    <x v="2"/>
    <s v="Rendino Kevin"/>
    <s v="Director"/>
    <n v="20553"/>
    <n v="5.5"/>
    <n v="113041.5"/>
    <s v="large_buy"/>
    <n v="3.8532118439704721E-2"/>
    <n v="3.8532000000000002"/>
    <s v="P"/>
  </r>
  <r>
    <x v="33"/>
    <s v="NB Bancorp, Inc."/>
    <x v="0"/>
    <x v="2"/>
    <s v="Raza Muhammad"/>
    <s v="Director"/>
    <n v="3706"/>
    <n v="13.5"/>
    <n v="50031"/>
    <s v="normal_buy"/>
    <n v="5.8045637154587222E-2"/>
    <n v="5.8045999999999998"/>
    <s v="P"/>
  </r>
  <r>
    <x v="34"/>
    <s v="Armada Hoffler Properties, Inc."/>
    <x v="0"/>
    <x v="2"/>
    <s v="Apperson Eric E."/>
    <s v="Officer"/>
    <n v="1202.8499999999999"/>
    <n v="12.18"/>
    <n v="14650.713"/>
    <s v="normal_buy"/>
    <n v="-7.3469734244151494E-3"/>
    <n v="-0.73470000000000002"/>
    <s v="P"/>
  </r>
  <r>
    <x v="29"/>
    <s v="LIVEPERSON INC"/>
    <x v="0"/>
    <x v="2"/>
    <s v="Slusky Alexander R"/>
    <s v="TenPercentOwner"/>
    <n v="182500"/>
    <n v="3.59"/>
    <n v="655175"/>
    <s v="normal_buy"/>
    <n v="-0.1983240479435692"/>
    <n v="-19.8324"/>
    <s v="P"/>
  </r>
  <r>
    <x v="29"/>
    <s v="LIVEPERSON INC"/>
    <x v="0"/>
    <x v="2"/>
    <s v="VECTOR CAPITAL, L.L.C."/>
    <s v="TenPercentOwner"/>
    <n v="182500"/>
    <n v="3.59"/>
    <n v="655175"/>
    <s v="normal_buy"/>
    <n v="-0.1983240479435692"/>
    <n v="-19.8324"/>
    <s v="P"/>
  </r>
  <r>
    <x v="29"/>
    <s v="LIVEPERSON INC"/>
    <x v="0"/>
    <x v="2"/>
    <s v="Vector Capital Management, L.P."/>
    <s v="TenPercentOwner"/>
    <n v="182500"/>
    <n v="3.59"/>
    <n v="655175"/>
    <s v="normal_buy"/>
    <n v="-0.1983240479435692"/>
    <n v="-19.8324"/>
    <s v="P"/>
  </r>
  <r>
    <x v="29"/>
    <s v="LIVEPERSON INC"/>
    <x v="0"/>
    <x v="2"/>
    <s v="Vector Capital VI, L.P."/>
    <s v="TenPercentOwner"/>
    <n v="182500"/>
    <n v="3.59"/>
    <n v="655175"/>
    <s v="normal_buy"/>
    <n v="-0.1983240479435692"/>
    <n v="-19.8324"/>
    <s v="P"/>
  </r>
  <r>
    <x v="25"/>
    <s v="NUVEEN NEW JERSEY QUALITY MUNICIPAL INCOME FUND"/>
    <x v="0"/>
    <x v="2"/>
    <s v="Saba Capital Management, L.P."/>
    <s v="TenPercentOwner"/>
    <n v="17495"/>
    <n v="11.85"/>
    <n v="207315.75"/>
    <s v="normal_buy"/>
    <n v="-1.144118085757728E-2"/>
    <n v="-1.1440999999999999"/>
    <s v="P"/>
  </r>
  <r>
    <x v="25"/>
    <s v="NUVEEN NEW JERSEY QUALITY MUNICIPAL INCOME FUND"/>
    <x v="0"/>
    <x v="2"/>
    <s v="Weinstein Boaz"/>
    <s v="TenPercentOwner"/>
    <n v="17495"/>
    <n v="11.85"/>
    <n v="207315.75"/>
    <s v="normal_buy"/>
    <n v="-1.144118085757728E-2"/>
    <n v="-1.1440999999999999"/>
    <s v="P"/>
  </r>
  <r>
    <x v="35"/>
    <s v="22nd Century Group, Inc."/>
    <x v="0"/>
    <x v="2"/>
    <s v="FIRESTONE LAWRENCE"/>
    <s v="Director,Officer"/>
    <n v="100000"/>
    <n v="0.17"/>
    <n v="17000"/>
    <s v="large_buy"/>
    <n v="-5.813916943684494E-3"/>
    <n v="-0.58140000000000003"/>
    <s v="P"/>
  </r>
  <r>
    <x v="30"/>
    <s v="KalVista Pharmaceuticals, Inc."/>
    <x v="0"/>
    <x v="2"/>
    <s v="VHCP Management EG, LLC"/>
    <s v="TenPercentOwner"/>
    <n v="41764"/>
    <n v="12.11"/>
    <n v="505762.04"/>
    <s v="normal_buy"/>
    <n v="5.7971042771766353E-2"/>
    <n v="5.7971000000000004"/>
    <s v="P"/>
  </r>
  <r>
    <x v="30"/>
    <s v="KalVista Pharmaceuticals, Inc."/>
    <x v="0"/>
    <x v="2"/>
    <s v="Venrock Healthcare Capital Partners III, L.P."/>
    <s v="TenPercentOwner"/>
    <n v="41764"/>
    <n v="12.11"/>
    <n v="505762.04"/>
    <s v="normal_buy"/>
    <n v="5.7971042771766353E-2"/>
    <n v="5.7971000000000004"/>
    <s v="P"/>
  </r>
  <r>
    <x v="30"/>
    <s v="KalVista Pharmaceuticals, Inc."/>
    <x v="0"/>
    <x v="2"/>
    <s v="Koh Bong Y"/>
    <s v="TenPercentOwner"/>
    <n v="41764"/>
    <n v="12.11"/>
    <n v="505762.04"/>
    <s v="normal_buy"/>
    <n v="5.7971042771766353E-2"/>
    <n v="5.7971000000000004"/>
    <s v="P"/>
  </r>
  <r>
    <x v="30"/>
    <s v="KalVista Pharmaceuticals, Inc."/>
    <x v="0"/>
    <x v="2"/>
    <s v="Venrock Healthcare Capital Partners EG, L.P."/>
    <s v="TenPercentOwner"/>
    <n v="41764"/>
    <n v="12.11"/>
    <n v="505762.04"/>
    <s v="normal_buy"/>
    <n v="5.7971042771766353E-2"/>
    <n v="5.7971000000000004"/>
    <s v="P"/>
  </r>
  <r>
    <x v="30"/>
    <s v="KalVista Pharmaceuticals, Inc."/>
    <x v="0"/>
    <x v="2"/>
    <s v="VHCP Co-Investment Holdings III, LLC"/>
    <s v="TenPercentOwner"/>
    <n v="41764"/>
    <n v="12.11"/>
    <n v="505762.04"/>
    <s v="normal_buy"/>
    <n v="5.7971042771766353E-2"/>
    <n v="5.7971000000000004"/>
    <s v="P"/>
  </r>
  <r>
    <x v="30"/>
    <s v="KalVista Pharmaceuticals, Inc."/>
    <x v="0"/>
    <x v="2"/>
    <s v="VHCP Management III, LLC"/>
    <s v="TenPercentOwner"/>
    <n v="41764"/>
    <n v="12.11"/>
    <n v="505762.04"/>
    <s v="normal_buy"/>
    <n v="5.7971042771766353E-2"/>
    <n v="5.7971000000000004"/>
    <s v="P"/>
  </r>
  <r>
    <x v="30"/>
    <s v="KalVista Pharmaceuticals, Inc."/>
    <x v="0"/>
    <x v="2"/>
    <s v="Shah Nimish P"/>
    <s v="TenPercentOwner"/>
    <n v="41764"/>
    <n v="12.11"/>
    <n v="505762.04"/>
    <s v="normal_buy"/>
    <n v="5.7971042771766353E-2"/>
    <n v="5.7971000000000004"/>
    <s v="P"/>
  </r>
  <r>
    <x v="36"/>
    <s v="CADIZ INC"/>
    <x v="0"/>
    <x v="2"/>
    <s v="Kennedy Susan P"/>
    <s v="Director,Officer"/>
    <n v="6762"/>
    <n v="2.81"/>
    <n v="19001.22"/>
    <s v="normal_buy"/>
    <n v="-0.1010452869047884"/>
    <n v="-10.1045"/>
    <s v="P"/>
  </r>
  <r>
    <x v="37"/>
    <s v="CHAMPIONS ONCOLOGY, INC."/>
    <x v="0"/>
    <x v="2"/>
    <s v="Mendelson Daniel Newman"/>
    <s v="Director"/>
    <n v="3000"/>
    <n v="6.12"/>
    <n v="18360"/>
    <s v="normal_buy"/>
    <n v="9.3442652552911953E-2"/>
    <n v="9.3443000000000005"/>
    <s v="P"/>
  </r>
  <r>
    <x v="8"/>
    <s v="NUVEEN PENNSYLVANIA QUALITY MUNICIPAL INCOME FUND"/>
    <x v="0"/>
    <x v="2"/>
    <s v="Weinstein Boaz"/>
    <s v="TenPercentOwner"/>
    <n v="6432"/>
    <n v="11.66"/>
    <n v="74997.119999999995"/>
    <s v="normal_buy"/>
    <n v="-1.182468789471847E-2"/>
    <n v="-1.1825000000000001"/>
    <s v="P"/>
  </r>
  <r>
    <x v="8"/>
    <s v="NUVEEN PENNSYLVANIA QUALITY MUNICIPAL INCOME FUND"/>
    <x v="0"/>
    <x v="2"/>
    <s v="Saba Capital Management, L.P."/>
    <s v="TenPercentOwner"/>
    <n v="6432"/>
    <n v="11.66"/>
    <n v="74997.119999999995"/>
    <s v="normal_buy"/>
    <n v="-1.182468789471847E-2"/>
    <n v="-1.1825000000000001"/>
    <s v="P"/>
  </r>
  <r>
    <x v="10"/>
    <s v="TILLY'S, INC."/>
    <x v="0"/>
    <x v="3"/>
    <s v="Pleasant Lake Partners LLC"/>
    <s v="TenPercentOwner"/>
    <n v="26000"/>
    <n v="7.33"/>
    <n v="190580"/>
    <s v="normal_buy"/>
    <n v="3.5519090976423813E-2"/>
    <n v="3.5518999999999998"/>
    <s v="P"/>
  </r>
  <r>
    <x v="10"/>
    <s v="TILLY'S, INC."/>
    <x v="0"/>
    <x v="3"/>
    <s v="Pleasant Lake Onshore Feeder Fund LP"/>
    <s v="TenPercentOwner"/>
    <n v="26000"/>
    <n v="7.33"/>
    <n v="190580"/>
    <s v="normal_buy"/>
    <n v="3.5519090976423813E-2"/>
    <n v="3.5518999999999998"/>
    <s v="P"/>
  </r>
  <r>
    <x v="10"/>
    <s v="TILLY'S, INC."/>
    <x v="0"/>
    <x v="3"/>
    <s v="Fund 1 Investments, LLC"/>
    <s v="TenPercentOwner"/>
    <n v="26000"/>
    <n v="7.33"/>
    <n v="190580"/>
    <s v="normal_buy"/>
    <n v="3.5519090976423813E-2"/>
    <n v="3.5518999999999998"/>
    <s v="P"/>
  </r>
  <r>
    <x v="23"/>
    <s v="BlackRock ESG Capital Allocation Term Trust"/>
    <x v="0"/>
    <x v="3"/>
    <s v="Saba Capital Management, L.P."/>
    <s v="TenPercentOwner"/>
    <n v="38697"/>
    <n v="16.190000000000001"/>
    <n v="626504.43000000005"/>
    <s v="normal_buy"/>
    <n v="1.9140569595801571E-2"/>
    <n v="1.9140999999999999"/>
    <s v="P"/>
  </r>
  <r>
    <x v="23"/>
    <s v="BlackRock ESG Capital Allocation Term Trust"/>
    <x v="0"/>
    <x v="3"/>
    <s v="Weinstein Boaz"/>
    <s v="TenPercentOwner"/>
    <n v="38697"/>
    <n v="16.190000000000001"/>
    <n v="626504.43000000005"/>
    <s v="normal_buy"/>
    <n v="1.9140569595801571E-2"/>
    <n v="1.9140999999999999"/>
    <s v="P"/>
  </r>
  <r>
    <x v="38"/>
    <s v="OPKO HEALTH, INC."/>
    <x v="0"/>
    <x v="3"/>
    <s v="PFENNIGER RICHARD C JR"/>
    <s v="Director"/>
    <n v="13000"/>
    <n v="0.93"/>
    <n v="12090"/>
    <s v="normal_buy"/>
    <n v="0.13483146819904629"/>
    <n v="13.4831"/>
    <s v="P"/>
  </r>
  <r>
    <x v="38"/>
    <s v="OPKO HEALTH, INC."/>
    <x v="0"/>
    <x v="3"/>
    <s v="PFENNIGER RICHARD C JR"/>
    <s v="Director"/>
    <n v="12000"/>
    <n v="0.95"/>
    <n v="11400"/>
    <s v="normal_buy"/>
    <n v="0.13483146819904629"/>
    <n v="13.4831"/>
    <s v="P"/>
  </r>
  <r>
    <x v="26"/>
    <s v="STAAR SURGICAL CO"/>
    <x v="0"/>
    <x v="3"/>
    <s v="BROADWOOD CAPITAL INC"/>
    <s v="TenPercentOwner"/>
    <n v="156634"/>
    <n v="28.48"/>
    <n v="4460936.32"/>
    <s v="large_buy"/>
    <n v="4.3921294455767652E-2"/>
    <n v="4.3921000000000001"/>
    <s v="P"/>
  </r>
  <r>
    <x v="26"/>
    <s v="STAAR SURGICAL CO"/>
    <x v="0"/>
    <x v="3"/>
    <s v="BRADSHER NEAL C"/>
    <s v="TenPercentOwner"/>
    <n v="156634"/>
    <n v="28.48"/>
    <n v="4460936.32"/>
    <s v="large_buy"/>
    <n v="4.3921294455767652E-2"/>
    <n v="4.3921000000000001"/>
    <s v="P"/>
  </r>
  <r>
    <x v="26"/>
    <s v="STAAR SURGICAL CO"/>
    <x v="0"/>
    <x v="3"/>
    <s v="BROADWOOD PARTNERS, L.P."/>
    <s v="TenPercentOwner"/>
    <n v="156634"/>
    <n v="28.48"/>
    <n v="4460936.32"/>
    <s v="large_buy"/>
    <n v="4.3921294455767652E-2"/>
    <n v="4.3921000000000001"/>
    <s v="P"/>
  </r>
  <r>
    <x v="35"/>
    <s v="22nd Century Group, Inc."/>
    <x v="0"/>
    <x v="3"/>
    <s v="Arno Andrew"/>
    <s v="Director"/>
    <n v="100000"/>
    <n v="0.17"/>
    <n v="17000"/>
    <s v="large_buy"/>
    <n v="-3.3333340613723839E-2"/>
    <n v="-3.3332999999999999"/>
    <s v="P"/>
  </r>
  <r>
    <x v="14"/>
    <s v="Invesco Trust for Investment Grade New York Municipals"/>
    <x v="0"/>
    <x v="3"/>
    <s v="Saba Capital Management, L.P."/>
    <s v="TenPercentOwner"/>
    <n v="43299"/>
    <n v="10.47"/>
    <n v="453340.53"/>
    <s v="large_buy"/>
    <n v="-9.3943598720112043E-3"/>
    <n v="-0.93940000000000001"/>
    <s v="P"/>
  </r>
  <r>
    <x v="14"/>
    <s v="Invesco Trust for Investment Grade New York Municipals"/>
    <x v="0"/>
    <x v="3"/>
    <s v="Weinstein Boaz"/>
    <s v="TenPercentOwner"/>
    <n v="43299"/>
    <n v="10.47"/>
    <n v="453340.53"/>
    <s v="large_buy"/>
    <n v="-9.3943598720112043E-3"/>
    <n v="-0.93940000000000001"/>
    <s v="P"/>
  </r>
  <r>
    <x v="32"/>
    <s v="DWS STRATEGIC MUNICIPAL INCOME TRUST"/>
    <x v="0"/>
    <x v="3"/>
    <s v="Saba Capital Management, L.P."/>
    <s v="TenPercentOwner"/>
    <n v="14810"/>
    <n v="8.6999999999999993"/>
    <n v="128847"/>
    <s v="large_buy"/>
    <n v="-4.6586604882559168E-4"/>
    <n v="-4.6600000000000003E-2"/>
    <s v="P"/>
  </r>
  <r>
    <x v="32"/>
    <s v="DWS STRATEGIC MUNICIPAL INCOME TRUST"/>
    <x v="0"/>
    <x v="3"/>
    <s v="Weinstein Boaz"/>
    <s v="TenPercentOwner"/>
    <n v="14810"/>
    <n v="8.6999999999999993"/>
    <n v="128847"/>
    <s v="large_buy"/>
    <n v="-4.6586604882559168E-4"/>
    <n v="-4.6600000000000003E-2"/>
    <s v="P"/>
  </r>
  <r>
    <x v="39"/>
    <s v="Nemaura Medical Inc."/>
    <x v="0"/>
    <x v="3"/>
    <s v="Ghadar-Ghadr Arash"/>
    <s v="Officer"/>
    <n v="100000"/>
    <n v="0.14000000000000001"/>
    <n v="14000"/>
    <s v="large_buy"/>
    <n v="-6.2499941792337747E-2"/>
    <n v="-6.25"/>
    <s v="P"/>
  </r>
  <r>
    <x v="38"/>
    <s v="OPKO HEALTH, INC."/>
    <x v="0"/>
    <x v="3"/>
    <s v="HSIAO JANE PH D"/>
    <s v="Director,Officer"/>
    <n v="150010"/>
    <n v="0.87"/>
    <n v="130508.7"/>
    <s v="normal_buy"/>
    <n v="0.13483146819904629"/>
    <n v="13.4831"/>
    <s v="P"/>
  </r>
  <r>
    <x v="38"/>
    <s v="OPKO HEALTH, INC."/>
    <x v="0"/>
    <x v="3"/>
    <s v="PAGANELLI JOHN A"/>
    <s v="Director"/>
    <n v="25000"/>
    <n v="0.88"/>
    <n v="22000"/>
    <s v="normal_buy"/>
    <n v="0.13483146819904629"/>
    <n v="13.4831"/>
    <s v="P"/>
  </r>
  <r>
    <x v="29"/>
    <s v="LIVEPERSON INC"/>
    <x v="0"/>
    <x v="3"/>
    <s v="Slusky Alexander R"/>
    <s v="TenPercentOwner"/>
    <n v="26630"/>
    <n v="3.59"/>
    <n v="95601.7"/>
    <s v="normal_buy"/>
    <n v="-0.17711171907584949"/>
    <n v="-17.711200000000002"/>
    <s v="P"/>
  </r>
  <r>
    <x v="29"/>
    <s v="LIVEPERSON INC"/>
    <x v="0"/>
    <x v="3"/>
    <s v="VECTOR CAPITAL, L.L.C."/>
    <s v="TenPercentOwner"/>
    <n v="26630"/>
    <n v="3.59"/>
    <n v="95601.7"/>
    <s v="normal_buy"/>
    <n v="-0.17711171907584949"/>
    <n v="-17.711200000000002"/>
    <s v="P"/>
  </r>
  <r>
    <x v="29"/>
    <s v="LIVEPERSON INC"/>
    <x v="0"/>
    <x v="3"/>
    <s v="Vector Capital Management, L.P."/>
    <s v="TenPercentOwner"/>
    <n v="26630"/>
    <n v="3.59"/>
    <n v="95601.7"/>
    <s v="normal_buy"/>
    <n v="-0.17711171907584949"/>
    <n v="-17.711200000000002"/>
    <s v="P"/>
  </r>
  <r>
    <x v="29"/>
    <s v="LIVEPERSON INC"/>
    <x v="0"/>
    <x v="3"/>
    <s v="Vector Capital VI, L.P."/>
    <s v="TenPercentOwner"/>
    <n v="26630"/>
    <n v="3.59"/>
    <n v="95601.7"/>
    <s v="normal_buy"/>
    <n v="-0.17711171907584949"/>
    <n v="-17.711200000000002"/>
    <s v="P"/>
  </r>
  <r>
    <x v="38"/>
    <s v="OPKO HEALTH, INC."/>
    <x v="0"/>
    <x v="3"/>
    <s v="Zerhouni Elias A."/>
    <s v="Director,Officer"/>
    <n v="100000"/>
    <n v="0.93"/>
    <n v="93000"/>
    <s v="normal_buy"/>
    <n v="0.13483146819904629"/>
    <n v="13.4831"/>
    <s v="P"/>
  </r>
  <r>
    <x v="40"/>
    <s v="AMREP CORP."/>
    <x v="0"/>
    <x v="3"/>
    <s v="DAHL JAMES H"/>
    <s v="TenPercentOwner"/>
    <n v="2864"/>
    <n v="20.95"/>
    <n v="60000.800000000003"/>
    <s v="normal_buy"/>
    <n v="-1.8390787058863101E-2"/>
    <n v="-1.8391"/>
    <s v="P"/>
  </r>
  <r>
    <x v="40"/>
    <s v="AMREP CORP."/>
    <x v="0"/>
    <x v="3"/>
    <s v="Lancaster Rainey E."/>
    <s v="TenPercentOwner"/>
    <n v="2864"/>
    <n v="20.95"/>
    <n v="60000.800000000003"/>
    <s v="normal_buy"/>
    <n v="-1.8390787058863101E-2"/>
    <n v="-1.8391"/>
    <s v="P"/>
  </r>
  <r>
    <x v="40"/>
    <s v="AMREP CORP."/>
    <x v="0"/>
    <x v="3"/>
    <s v="DAHL JAMES H"/>
    <s v="TenPercentOwner"/>
    <n v="5189"/>
    <n v="21.71"/>
    <n v="112653.19"/>
    <s v="large_buy"/>
    <n v="-1.8390787058863101E-2"/>
    <n v="-1.8391"/>
    <s v="P"/>
  </r>
  <r>
    <x v="40"/>
    <s v="AMREP CORP."/>
    <x v="0"/>
    <x v="3"/>
    <s v="Lancaster Rainey E."/>
    <s v="TenPercentOwner"/>
    <n v="5189"/>
    <n v="21.71"/>
    <n v="112653.19"/>
    <s v="large_buy"/>
    <n v="-1.8390787058863101E-2"/>
    <n v="-1.8391"/>
    <s v="P"/>
  </r>
  <r>
    <x v="37"/>
    <s v="CHAMPIONS ONCOLOGY, INC."/>
    <x v="0"/>
    <x v="3"/>
    <s v="Mendelson Daniel Newman"/>
    <s v="Director"/>
    <n v="2000"/>
    <n v="6.09"/>
    <n v="12180"/>
    <s v="normal_buy"/>
    <n v="5.280530935361738E-2"/>
    <n v="5.2805"/>
    <s v="P"/>
  </r>
  <r>
    <x v="25"/>
    <s v="NUVEEN NEW JERSEY QUALITY MUNICIPAL INCOME FUND"/>
    <x v="0"/>
    <x v="3"/>
    <s v="Saba Capital Management, L.P."/>
    <s v="TenPercentOwner"/>
    <n v="18390"/>
    <n v="11.88"/>
    <n v="218473.2"/>
    <s v="normal_buy"/>
    <n v="-7.2163048597982948E-3"/>
    <n v="-0.72160000000000002"/>
    <s v="P"/>
  </r>
  <r>
    <x v="25"/>
    <s v="NUVEEN NEW JERSEY QUALITY MUNICIPAL INCOME FUND"/>
    <x v="0"/>
    <x v="3"/>
    <s v="Weinstein Boaz"/>
    <s v="TenPercentOwner"/>
    <n v="18390"/>
    <n v="11.88"/>
    <n v="218473.2"/>
    <s v="normal_buy"/>
    <n v="-7.2163048597982948E-3"/>
    <n v="-0.72160000000000002"/>
    <s v="P"/>
  </r>
  <r>
    <x v="38"/>
    <s v="OPKO HEALTH, INC."/>
    <x v="0"/>
    <x v="3"/>
    <s v="Zerhouni Elias A."/>
    <s v="Director,Officer"/>
    <n v="33300"/>
    <n v="0.91"/>
    <n v="30303"/>
    <s v="normal_buy"/>
    <n v="0.13483146819904629"/>
    <n v="13.4831"/>
    <s v="P"/>
  </r>
  <r>
    <x v="38"/>
    <s v="OPKO HEALTH, INC."/>
    <x v="0"/>
    <x v="3"/>
    <s v="Zerhouni Elias A."/>
    <s v="Director,Officer"/>
    <n v="17000"/>
    <n v="0.87"/>
    <n v="14790"/>
    <s v="normal_buy"/>
    <n v="0.13483146819904629"/>
    <n v="13.4831"/>
    <s v="P"/>
  </r>
  <r>
    <x v="38"/>
    <s v="OPKO HEALTH, INC."/>
    <x v="0"/>
    <x v="3"/>
    <s v="Zerhouni Elias A."/>
    <s v="Director,Officer"/>
    <n v="400000"/>
    <n v="0.94"/>
    <n v="376000"/>
    <s v="normal_buy"/>
    <n v="0.13483146819904629"/>
    <n v="13.4831"/>
    <s v="P"/>
  </r>
  <r>
    <x v="19"/>
    <s v="Invesco Pennsylvania Value Municipal Income Trust"/>
    <x v="0"/>
    <x v="3"/>
    <s v="Saba Capital Management, L.P."/>
    <s v="TenPercentOwner"/>
    <n v="13028"/>
    <n v="10.16"/>
    <n v="132364.48000000001"/>
    <s v="normal_buy"/>
    <n v="-9.109896129243733E-3"/>
    <n v="-0.91100000000000003"/>
    <s v="P"/>
  </r>
  <r>
    <x v="19"/>
    <s v="Invesco Pennsylvania Value Municipal Income Trust"/>
    <x v="0"/>
    <x v="3"/>
    <s v="Weinstein Boaz"/>
    <s v="TenPercentOwner"/>
    <n v="13028"/>
    <n v="10.16"/>
    <n v="132364.48000000001"/>
    <s v="normal_buy"/>
    <n v="-9.109896129243733E-3"/>
    <n v="-0.91100000000000003"/>
    <s v="P"/>
  </r>
  <r>
    <x v="41"/>
    <s v="Fortress Biotech, Inc."/>
    <x v="0"/>
    <x v="3"/>
    <s v="ROSENWALD LINDSAY A MD"/>
    <s v="Director,Officer,TenPercentOwner"/>
    <n v="50000"/>
    <n v="2.38"/>
    <n v="119000"/>
    <s v="large_buy"/>
    <n v="-0.17768597239704059"/>
    <n v="-17.768599999999999"/>
    <s v="P"/>
  </r>
  <r>
    <x v="33"/>
    <s v="NB Bancorp, Inc."/>
    <x v="0"/>
    <x v="3"/>
    <s v="EVANGELISTA PAUL A"/>
    <s v="Officer"/>
    <n v="14700"/>
    <n v="13.6"/>
    <n v="199920"/>
    <s v="large_buy"/>
    <n v="7.3637748168191797E-2"/>
    <n v="7.3638000000000003"/>
    <s v="P"/>
  </r>
  <r>
    <x v="38"/>
    <s v="OPKO HEALTH, INC."/>
    <x v="0"/>
    <x v="3"/>
    <s v="FROST PHILLIP MD ET AL"/>
    <s v="Director,Officer,TenPercentOwner"/>
    <n v="1500000"/>
    <n v="0.9"/>
    <n v="1350000"/>
    <s v="large_buy"/>
    <n v="0.13483146819904629"/>
    <n v="13.4831"/>
    <s v="P"/>
  </r>
  <r>
    <x v="38"/>
    <s v="OPKO HEALTH, INC."/>
    <x v="0"/>
    <x v="3"/>
    <s v="Frost Gamma Investments Trust"/>
    <s v="TenPercentOwner"/>
    <n v="1500000"/>
    <n v="0.9"/>
    <n v="1350000"/>
    <s v="large_buy"/>
    <n v="0.13483146819904629"/>
    <n v="13.4831"/>
    <s v="P"/>
  </r>
  <r>
    <x v="23"/>
    <s v="BlackRock ESG Capital Allocation Term Trust"/>
    <x v="0"/>
    <x v="3"/>
    <s v="Rieder Richard M"/>
    <s v="Other"/>
    <n v="7000"/>
    <n v="16.2"/>
    <n v="113400"/>
    <s v="normal_buy"/>
    <n v="1.9140569595801571E-2"/>
    <n v="1.9140999999999999"/>
    <s v="P"/>
  </r>
  <r>
    <x v="8"/>
    <s v="NUVEEN PENNSYLVANIA QUALITY MUNICIPAL INCOME FUND"/>
    <x v="0"/>
    <x v="3"/>
    <s v="Weinstein Boaz"/>
    <s v="TenPercentOwner"/>
    <n v="10154"/>
    <n v="11.66"/>
    <n v="118395.64"/>
    <s v="normal_buy"/>
    <n v="-9.2299098156902737E-3"/>
    <n v="-0.92300000000000004"/>
    <s v="P"/>
  </r>
  <r>
    <x v="8"/>
    <s v="NUVEEN PENNSYLVANIA QUALITY MUNICIPAL INCOME FUND"/>
    <x v="0"/>
    <x v="3"/>
    <s v="Saba Capital Management, L.P."/>
    <s v="TenPercentOwner"/>
    <n v="10154"/>
    <n v="11.66"/>
    <n v="118395.64"/>
    <s v="normal_buy"/>
    <n v="-9.2299098156902737E-3"/>
    <n v="-0.92300000000000004"/>
    <s v="P"/>
  </r>
  <r>
    <x v="42"/>
    <s v="EATON VANCE NEW YORK MUNICIPAL BOND FUND"/>
    <x v="0"/>
    <x v="3"/>
    <s v="Saba Capital Management, L.P."/>
    <s v="TenPercentOwner"/>
    <n v="19040"/>
    <n v="9.65"/>
    <n v="183736"/>
    <s v="large_buy"/>
    <n v="-3.1693355304330821E-3"/>
    <n v="-0.31690000000000002"/>
    <s v="P"/>
  </r>
  <r>
    <x v="42"/>
    <s v="EATON VANCE NEW YORK MUNICIPAL BOND FUND"/>
    <x v="0"/>
    <x v="3"/>
    <s v="Weinstein Boaz"/>
    <s v="TenPercentOwner"/>
    <n v="19040"/>
    <n v="9.65"/>
    <n v="183736"/>
    <s v="large_buy"/>
    <n v="-3.1693355304330821E-3"/>
    <n v="-0.31690000000000002"/>
    <s v="P"/>
  </r>
  <r>
    <x v="7"/>
    <s v="MainStay CBRE Global Infrastructure Megatrends Term Fund"/>
    <x v="0"/>
    <x v="4"/>
    <s v="Perold Jacques P"/>
    <s v="Director"/>
    <n v="2700"/>
    <n v="13.48"/>
    <n v="36396"/>
    <s v="normal_buy"/>
    <n v="-2.2238801755228191E-2"/>
    <n v="-2.2239"/>
    <s v="P"/>
  </r>
  <r>
    <x v="43"/>
    <s v="Accordant ODCE Index Fund"/>
    <x v="0"/>
    <x v="4"/>
    <s v="Canter David"/>
    <s v="Director"/>
    <n v="5070.99"/>
    <n v="9.86"/>
    <n v="49999.961399999993"/>
    <s v="large_buy"/>
    <n v="-1.0140637525650751E-3"/>
    <n v="-0.1014"/>
    <s v="P"/>
  </r>
  <r>
    <x v="25"/>
    <s v="NUVEEN NEW JERSEY QUALITY MUNICIPAL INCOME FUND"/>
    <x v="0"/>
    <x v="4"/>
    <s v="Saba Capital Management, L.P."/>
    <s v="TenPercentOwner"/>
    <n v="1500"/>
    <n v="11.9"/>
    <n v="17850"/>
    <s v="normal_buy"/>
    <n v="-1.464312320352157E-2"/>
    <n v="-1.4642999999999999"/>
    <s v="P"/>
  </r>
  <r>
    <x v="25"/>
    <s v="NUVEEN NEW JERSEY QUALITY MUNICIPAL INCOME FUND"/>
    <x v="0"/>
    <x v="4"/>
    <s v="Weinstein Boaz"/>
    <s v="TenPercentOwner"/>
    <n v="1500"/>
    <n v="11.9"/>
    <n v="17850"/>
    <s v="normal_buy"/>
    <n v="-1.464312320352157E-2"/>
    <n v="-1.4642999999999999"/>
    <s v="P"/>
  </r>
  <r>
    <x v="8"/>
    <s v="NUVEEN PENNSYLVANIA QUALITY MUNICIPAL INCOME FUND"/>
    <x v="0"/>
    <x v="4"/>
    <s v="Saba Capital Management, L.P."/>
    <s v="TenPercentOwner"/>
    <n v="69038"/>
    <n v="11.71"/>
    <n v="808434.9800000001"/>
    <s v="large_buy"/>
    <n v="-1.684201588383516E-2"/>
    <n v="-1.6841999999999999"/>
    <s v="P"/>
  </r>
  <r>
    <x v="8"/>
    <s v="NUVEEN PENNSYLVANIA QUALITY MUNICIPAL INCOME FUND"/>
    <x v="0"/>
    <x v="4"/>
    <s v="Weinstein Boaz"/>
    <s v="TenPercentOwner"/>
    <n v="69038"/>
    <n v="11.71"/>
    <n v="808434.9800000001"/>
    <s v="large_buy"/>
    <n v="-1.684201588383516E-2"/>
    <n v="-1.6841999999999999"/>
    <s v="P"/>
  </r>
  <r>
    <x v="10"/>
    <s v="TILLY'S, INC."/>
    <x v="0"/>
    <x v="4"/>
    <s v="Pleasant Lake Partners LLC"/>
    <s v="TenPercentOwner"/>
    <n v="30302"/>
    <n v="7.19"/>
    <n v="217871.38"/>
    <s v="normal_buy"/>
    <n v="4.8611165380773702E-2"/>
    <n v="4.8611000000000004"/>
    <s v="P"/>
  </r>
  <r>
    <x v="10"/>
    <s v="TILLY'S, INC."/>
    <x v="0"/>
    <x v="4"/>
    <s v="Pleasant Lake Onshore Feeder Fund LP"/>
    <s v="TenPercentOwner"/>
    <n v="30302"/>
    <n v="7.19"/>
    <n v="217871.38"/>
    <s v="normal_buy"/>
    <n v="4.8611165380773702E-2"/>
    <n v="4.8611000000000004"/>
    <s v="P"/>
  </r>
  <r>
    <x v="10"/>
    <s v="TILLY'S, INC."/>
    <x v="0"/>
    <x v="4"/>
    <s v="Fund 1 Investments, LLC"/>
    <s v="TenPercentOwner"/>
    <n v="30302"/>
    <n v="7.19"/>
    <n v="217871.38"/>
    <s v="normal_buy"/>
    <n v="4.8611165380773702E-2"/>
    <n v="4.8611000000000004"/>
    <s v="P"/>
  </r>
  <r>
    <x v="44"/>
    <s v="GENERAL AMERICAN INVESTORS CO INC"/>
    <x v="0"/>
    <x v="4"/>
    <s v="Priest Jeffrey W"/>
    <s v="Officer"/>
    <n v="1000"/>
    <n v="42.19"/>
    <n v="42190"/>
    <s v="normal_buy"/>
    <n v="1.8742677349184781E-2"/>
    <n v="1.8743000000000001"/>
    <s v="P"/>
  </r>
  <r>
    <x v="38"/>
    <s v="OPKO HEALTH, INC."/>
    <x v="0"/>
    <x v="4"/>
    <s v="Nabel Gary J."/>
    <s v="Director,Officer"/>
    <n v="106989"/>
    <n v="0.93"/>
    <n v="99499.77"/>
    <s v="normal_buy"/>
    <n v="0"/>
    <n v="0"/>
    <s v="P"/>
  </r>
  <r>
    <x v="38"/>
    <s v="OPKO HEALTH, INC."/>
    <x v="0"/>
    <x v="4"/>
    <s v="Nabel Gary J."/>
    <s v="Director,Officer"/>
    <n v="108695"/>
    <n v="0.93"/>
    <n v="101086.35"/>
    <s v="normal_buy"/>
    <n v="0"/>
    <n v="0"/>
    <s v="P"/>
  </r>
  <r>
    <x v="44"/>
    <s v="GENERAL AMERICAN INVESTORS CO INC"/>
    <x v="0"/>
    <x v="4"/>
    <s v="Priest Jeffrey W"/>
    <s v="Officer"/>
    <n v="1000"/>
    <n v="42.19"/>
    <n v="42190"/>
    <s v="normal_buy"/>
    <n v="1.8742677349184781E-2"/>
    <n v="1.8743000000000001"/>
    <s v="P"/>
  </r>
  <r>
    <x v="30"/>
    <s v="KalVista Pharmaceuticals, Inc."/>
    <x v="0"/>
    <x v="4"/>
    <s v="Shah Nimish P"/>
    <s v="TenPercentOwner"/>
    <n v="69184"/>
    <n v="12.44"/>
    <n v="860648.95999999996"/>
    <s v="large_buy"/>
    <n v="-3.7692290086012603E-2"/>
    <n v="-3.7692000000000001"/>
    <s v="P"/>
  </r>
  <r>
    <x v="30"/>
    <s v="KalVista Pharmaceuticals, Inc."/>
    <x v="0"/>
    <x v="4"/>
    <s v="VHCP Co-Investment Holdings III, LLC"/>
    <s v="TenPercentOwner"/>
    <n v="69184"/>
    <n v="12.44"/>
    <n v="860648.95999999996"/>
    <s v="large_buy"/>
    <n v="-3.7692290086012603E-2"/>
    <n v="-3.7692000000000001"/>
    <s v="P"/>
  </r>
  <r>
    <x v="30"/>
    <s v="KalVista Pharmaceuticals, Inc."/>
    <x v="0"/>
    <x v="4"/>
    <s v="VHCP Management EG, LLC"/>
    <s v="TenPercentOwner"/>
    <n v="69184"/>
    <n v="12.44"/>
    <n v="860648.95999999996"/>
    <s v="large_buy"/>
    <n v="-3.7692290086012603E-2"/>
    <n v="-3.7692000000000001"/>
    <s v="P"/>
  </r>
  <r>
    <x v="30"/>
    <s v="KalVista Pharmaceuticals, Inc."/>
    <x v="0"/>
    <x v="4"/>
    <s v="VHCP Management III, LLC"/>
    <s v="TenPercentOwner"/>
    <n v="69184"/>
    <n v="12.44"/>
    <n v="860648.95999999996"/>
    <s v="large_buy"/>
    <n v="-3.7692290086012603E-2"/>
    <n v="-3.7692000000000001"/>
    <s v="P"/>
  </r>
  <r>
    <x v="30"/>
    <s v="KalVista Pharmaceuticals, Inc."/>
    <x v="0"/>
    <x v="4"/>
    <s v="Koh Bong Y"/>
    <s v="TenPercentOwner"/>
    <n v="69184"/>
    <n v="12.44"/>
    <n v="860648.95999999996"/>
    <s v="large_buy"/>
    <n v="-3.7692290086012603E-2"/>
    <n v="-3.7692000000000001"/>
    <s v="P"/>
  </r>
  <r>
    <x v="30"/>
    <s v="KalVista Pharmaceuticals, Inc."/>
    <x v="0"/>
    <x v="4"/>
    <s v="Venrock Healthcare Capital Partners EG, L.P."/>
    <s v="TenPercentOwner"/>
    <n v="69184"/>
    <n v="12.44"/>
    <n v="860648.95999999996"/>
    <s v="large_buy"/>
    <n v="-3.7692290086012603E-2"/>
    <n v="-3.7692000000000001"/>
    <s v="P"/>
  </r>
  <r>
    <x v="30"/>
    <s v="KalVista Pharmaceuticals, Inc."/>
    <x v="0"/>
    <x v="4"/>
    <s v="Venrock Healthcare Capital Partners III, L.P."/>
    <s v="TenPercentOwner"/>
    <n v="69184"/>
    <n v="12.44"/>
    <n v="860648.95999999996"/>
    <s v="large_buy"/>
    <n v="-3.7692290086012603E-2"/>
    <n v="-3.7692000000000001"/>
    <s v="P"/>
  </r>
  <r>
    <x v="29"/>
    <s v="LIVEPERSON INC"/>
    <x v="0"/>
    <x v="4"/>
    <s v="Slusky Alexander R"/>
    <s v="TenPercentOwner"/>
    <n v="30000"/>
    <n v="3.6"/>
    <n v="108000"/>
    <s v="normal_buy"/>
    <n v="-0.1325967009963667"/>
    <n v="-13.2597"/>
    <s v="P"/>
  </r>
  <r>
    <x v="29"/>
    <s v="LIVEPERSON INC"/>
    <x v="0"/>
    <x v="4"/>
    <s v="VECTOR CAPITAL, L.L.C."/>
    <s v="TenPercentOwner"/>
    <n v="30000"/>
    <n v="3.6"/>
    <n v="108000"/>
    <s v="normal_buy"/>
    <n v="-0.1325967009963667"/>
    <n v="-13.2597"/>
    <s v="P"/>
  </r>
  <r>
    <x v="29"/>
    <s v="LIVEPERSON INC"/>
    <x v="0"/>
    <x v="4"/>
    <s v="Vector Capital Management, L.P."/>
    <s v="TenPercentOwner"/>
    <n v="30000"/>
    <n v="3.6"/>
    <n v="108000"/>
    <s v="normal_buy"/>
    <n v="-0.1325967009963667"/>
    <n v="-13.2597"/>
    <s v="P"/>
  </r>
  <r>
    <x v="29"/>
    <s v="LIVEPERSON INC"/>
    <x v="0"/>
    <x v="4"/>
    <s v="Vector Capital VI, L.P."/>
    <s v="TenPercentOwner"/>
    <n v="30000"/>
    <n v="3.6"/>
    <n v="108000"/>
    <s v="normal_buy"/>
    <n v="-0.1325967009963667"/>
    <n v="-13.2597"/>
    <s v="P"/>
  </r>
  <r>
    <x v="45"/>
    <s v="CREDIT SUISSE ASSET MANAGEMENT INCOME FUND INC"/>
    <x v="0"/>
    <x v="4"/>
    <s v="DeFelice Laura A"/>
    <s v="Director,Officer"/>
    <n v="5321"/>
    <n v="3.03"/>
    <n v="16122.63"/>
    <s v="large_buy"/>
    <n v="7.7259116138015393E-3"/>
    <n v="0.77259999999999995"/>
    <s v="P"/>
  </r>
  <r>
    <x v="26"/>
    <s v="STAAR SURGICAL CO"/>
    <x v="0"/>
    <x v="4"/>
    <s v="BRADSHER NEAL C"/>
    <s v="TenPercentOwner"/>
    <n v="4042"/>
    <n v="27.11"/>
    <n v="109578.62"/>
    <s v="normal_buy"/>
    <n v="-3.8752348806113328E-2"/>
    <n v="-3.8752"/>
    <s v="P"/>
  </r>
  <r>
    <x v="26"/>
    <s v="STAAR SURGICAL CO"/>
    <x v="0"/>
    <x v="4"/>
    <s v="BROADWOOD PARTNERS, L.P."/>
    <s v="TenPercentOwner"/>
    <n v="4042"/>
    <n v="27.11"/>
    <n v="109578.62"/>
    <s v="normal_buy"/>
    <n v="-3.8752348806113328E-2"/>
    <n v="-3.8752"/>
    <s v="P"/>
  </r>
  <r>
    <x v="26"/>
    <s v="STAAR SURGICAL CO"/>
    <x v="0"/>
    <x v="4"/>
    <s v="BROADWOOD CAPITAL INC"/>
    <s v="TenPercentOwner"/>
    <n v="4042"/>
    <n v="27.11"/>
    <n v="109578.62"/>
    <s v="normal_buy"/>
    <n v="-3.8752348806113328E-2"/>
    <n v="-3.8752"/>
    <s v="P"/>
  </r>
  <r>
    <x v="7"/>
    <s v="MainStay CBRE Global Infrastructure Megatrends Term Fund"/>
    <x v="0"/>
    <x v="4"/>
    <s v="Saba Capital Management, L.P."/>
    <s v="TenPercentOwner"/>
    <n v="3821"/>
    <n v="13.41"/>
    <n v="51239.61"/>
    <s v="normal_buy"/>
    <n v="-2.2238801755228191E-2"/>
    <n v="-2.2239"/>
    <s v="P"/>
  </r>
  <r>
    <x v="7"/>
    <s v="MainStay CBRE Global Infrastructure Megatrends Term Fund"/>
    <x v="0"/>
    <x v="4"/>
    <s v="Weinstein Boaz"/>
    <s v="TenPercentOwner"/>
    <n v="3821"/>
    <n v="13.41"/>
    <n v="51239.61"/>
    <s v="normal_buy"/>
    <n v="-2.2238801755228191E-2"/>
    <n v="-2.2239"/>
    <s v="P"/>
  </r>
  <r>
    <x v="7"/>
    <s v="MainStay CBRE Global Infrastructure Megatrends Term Fund"/>
    <x v="0"/>
    <x v="4"/>
    <s v="Perold Jacques P"/>
    <s v="Director"/>
    <n v="2700"/>
    <n v="13.48"/>
    <n v="36396"/>
    <s v="normal_buy"/>
    <n v="-2.2238801755228191E-2"/>
    <n v="-2.2239"/>
    <s v="P"/>
  </r>
  <r>
    <x v="46"/>
    <s v="CREDIT SUISSE HIGH YIELD BOND FUND"/>
    <x v="0"/>
    <x v="4"/>
    <s v="DeFelice Laura A"/>
    <s v="Officer,Other"/>
    <n v="9852"/>
    <n v="2.0099999999999998"/>
    <n v="19802.52"/>
    <s v="large_buy"/>
    <n v="-1.6807477675742422E-2"/>
    <n v="-1.6807000000000001"/>
    <s v="P"/>
  </r>
  <r>
    <x v="7"/>
    <s v="MainStay CBRE Global Infrastructure Megatrends Term Fund"/>
    <x v="0"/>
    <x v="5"/>
    <s v="Perold Jacques P"/>
    <s v="Director"/>
    <n v="3000"/>
    <n v="13.43"/>
    <n v="40290"/>
    <s v="normal_buy"/>
    <n v="-2.149728326216915E-2"/>
    <n v="-2.1497000000000002"/>
    <s v="P"/>
  </r>
  <r>
    <x v="47"/>
    <s v="TORTOISE ENERGY INFRASTRUCTURE CORP"/>
    <x v="0"/>
    <x v="5"/>
    <s v="CICCOTELLO CONRAD S"/>
    <s v="Director"/>
    <n v="400"/>
    <n v="29.47"/>
    <n v="11788"/>
    <s v="normal_buy"/>
    <n v="-3.0941899646118379E-2"/>
    <n v="-3.0941999999999998"/>
    <s v="P"/>
  </r>
  <r>
    <x v="25"/>
    <s v="NUVEEN NEW JERSEY QUALITY MUNICIPAL INCOME FUND"/>
    <x v="0"/>
    <x v="5"/>
    <s v="Saba Capital Management, L.P."/>
    <s v="TenPercentOwner"/>
    <n v="11141"/>
    <n v="11.99"/>
    <n v="133580.59"/>
    <s v="normal_buy"/>
    <n v="-1.544872157255095E-2"/>
    <n v="-1.5448999999999999"/>
    <s v="P"/>
  </r>
  <r>
    <x v="25"/>
    <s v="NUVEEN NEW JERSEY QUALITY MUNICIPAL INCOME FUND"/>
    <x v="0"/>
    <x v="5"/>
    <s v="Weinstein Boaz"/>
    <s v="TenPercentOwner"/>
    <n v="11141"/>
    <n v="11.99"/>
    <n v="133580.59"/>
    <s v="normal_buy"/>
    <n v="-1.544872157255095E-2"/>
    <n v="-1.5448999999999999"/>
    <s v="P"/>
  </r>
  <r>
    <x v="10"/>
    <s v="TILLY'S, INC."/>
    <x v="0"/>
    <x v="5"/>
    <s v="Pleasant Lake Partners LLC"/>
    <s v="TenPercentOwner"/>
    <n v="54000"/>
    <n v="7.14"/>
    <n v="385560"/>
    <s v="large_buy"/>
    <n v="6.0139835329124702E-2"/>
    <n v="6.0140000000000002"/>
    <s v="P"/>
  </r>
  <r>
    <x v="10"/>
    <s v="TILLY'S, INC."/>
    <x v="0"/>
    <x v="5"/>
    <s v="Pleasant Lake Onshore Feeder Fund LP"/>
    <s v="TenPercentOwner"/>
    <n v="54000"/>
    <n v="7.14"/>
    <n v="385560"/>
    <s v="large_buy"/>
    <n v="6.0139835329124702E-2"/>
    <n v="6.0140000000000002"/>
    <s v="P"/>
  </r>
  <r>
    <x v="10"/>
    <s v="TILLY'S, INC."/>
    <x v="0"/>
    <x v="5"/>
    <s v="Fund 1 Investments, LLC"/>
    <s v="TenPercentOwner"/>
    <n v="54000"/>
    <n v="7.14"/>
    <n v="385560"/>
    <s v="large_buy"/>
    <n v="6.0139835329124702E-2"/>
    <n v="6.0140000000000002"/>
    <s v="P"/>
  </r>
  <r>
    <x v="10"/>
    <s v="TILLY'S, INC."/>
    <x v="0"/>
    <x v="5"/>
    <s v="Pleasant Lake Partners LLC"/>
    <s v="TenPercentOwner"/>
    <n v="20000"/>
    <n v="7.11"/>
    <n v="142200"/>
    <s v="normal_buy"/>
    <n v="6.0139835329124702E-2"/>
    <n v="6.0140000000000002"/>
    <s v="P"/>
  </r>
  <r>
    <x v="10"/>
    <s v="TILLY'S, INC."/>
    <x v="0"/>
    <x v="5"/>
    <s v="Pleasant Lake Onshore Feeder Fund LP"/>
    <s v="TenPercentOwner"/>
    <n v="20000"/>
    <n v="7.11"/>
    <n v="142200"/>
    <s v="normal_buy"/>
    <n v="6.0139835329124702E-2"/>
    <n v="6.0140000000000002"/>
    <s v="P"/>
  </r>
  <r>
    <x v="10"/>
    <s v="TILLY'S, INC."/>
    <x v="0"/>
    <x v="5"/>
    <s v="Fund 1 Investments, LLC"/>
    <s v="TenPercentOwner"/>
    <n v="20000"/>
    <n v="7.11"/>
    <n v="142200"/>
    <s v="normal_buy"/>
    <n v="6.0139835329124702E-2"/>
    <n v="6.0140000000000002"/>
    <s v="P"/>
  </r>
  <r>
    <x v="48"/>
    <s v="ALLSPRING MULTI-SECTOR INCOME FUND"/>
    <x v="0"/>
    <x v="5"/>
    <s v="Ebsworth William R."/>
    <s v="Director"/>
    <n v="1500"/>
    <n v="9.49"/>
    <n v="14235"/>
    <s v="large_buy"/>
    <n v="-1.3269945118098869E-2"/>
    <n v="-1.327"/>
    <s v="P"/>
  </r>
  <r>
    <x v="49"/>
    <s v="UPBOUND GROUP, INC."/>
    <x v="0"/>
    <x v="5"/>
    <s v="BROWN JEFFREY J"/>
    <s v="Director"/>
    <n v="912"/>
    <n v="32.94"/>
    <n v="30041.279999999999"/>
    <s v="normal_buy"/>
    <n v="2.755662362333822E-2"/>
    <n v="2.7557"/>
    <s v="P"/>
  </r>
  <r>
    <x v="50"/>
    <s v="Dyne Therapeutics, Inc."/>
    <x v="0"/>
    <x v="5"/>
    <s v="Kersten Dirk"/>
    <s v="Director,TenPercentOwner"/>
    <n v="1428571"/>
    <n v="17.5"/>
    <n v="24999992.5"/>
    <s v="large_buy"/>
    <n v="-9.6430544973287957E-2"/>
    <n v="-9.6431000000000004"/>
    <s v="P"/>
  </r>
  <r>
    <x v="50"/>
    <s v="Dyne Therapeutics, Inc."/>
    <x v="0"/>
    <x v="5"/>
    <s v="Kersten Dirk"/>
    <s v="Director,TenPercentOwner"/>
    <n v="285714"/>
    <n v="17.5"/>
    <n v="4999995"/>
    <s v="large_buy"/>
    <n v="-9.6430544973287957E-2"/>
    <n v="-9.6431000000000004"/>
    <s v="P"/>
  </r>
  <r>
    <x v="51"/>
    <s v="ALLSPRING UTILITIES &amp; HIGH INCOME FUND"/>
    <x v="0"/>
    <x v="5"/>
    <s v="Ebsworth William R."/>
    <s v="Director"/>
    <n v="1400"/>
    <n v="9.43"/>
    <n v="13202"/>
    <s v="large_buy"/>
    <n v="-6.6111112735822819E-2"/>
    <n v="-6.6111000000000004"/>
    <s v="P"/>
  </r>
  <r>
    <x v="52"/>
    <s v="ALLSPRING GLOBAL DIVIDEND OPPORTUNITY FUND"/>
    <x v="0"/>
    <x v="5"/>
    <s v="Ebsworth William R."/>
    <s v="Director"/>
    <n v="3000"/>
    <n v="4.33"/>
    <n v="12990"/>
    <s v="normal_buy"/>
    <n v="4.5870260853975156E-3"/>
    <n v="0.4587"/>
    <s v="P"/>
  </r>
  <r>
    <x v="30"/>
    <s v="KalVista Pharmaceuticals, Inc."/>
    <x v="0"/>
    <x v="5"/>
    <s v="Shah Nimish P"/>
    <s v="TenPercentOwner"/>
    <n v="20816"/>
    <n v="12.56"/>
    <n v="261448.95999999999"/>
    <s v="normal_buy"/>
    <n v="-4.7768252817931962E-2"/>
    <n v="-4.7767999999999997"/>
    <s v="P"/>
  </r>
  <r>
    <x v="30"/>
    <s v="KalVista Pharmaceuticals, Inc."/>
    <x v="0"/>
    <x v="5"/>
    <s v="VHCP Co-Investment Holdings III, LLC"/>
    <s v="TenPercentOwner"/>
    <n v="20816"/>
    <n v="12.56"/>
    <n v="261448.95999999999"/>
    <s v="normal_buy"/>
    <n v="-4.7768252817931962E-2"/>
    <n v="-4.7767999999999997"/>
    <s v="P"/>
  </r>
  <r>
    <x v="30"/>
    <s v="KalVista Pharmaceuticals, Inc."/>
    <x v="0"/>
    <x v="5"/>
    <s v="VHCP Management EG, LLC"/>
    <s v="TenPercentOwner"/>
    <n v="20816"/>
    <n v="12.56"/>
    <n v="261448.95999999999"/>
    <s v="normal_buy"/>
    <n v="-4.7768252817931962E-2"/>
    <n v="-4.7767999999999997"/>
    <s v="P"/>
  </r>
  <r>
    <x v="30"/>
    <s v="KalVista Pharmaceuticals, Inc."/>
    <x v="0"/>
    <x v="5"/>
    <s v="VHCP Management III, LLC"/>
    <s v="TenPercentOwner"/>
    <n v="20816"/>
    <n v="12.56"/>
    <n v="261448.95999999999"/>
    <s v="normal_buy"/>
    <n v="-4.7768252817931962E-2"/>
    <n v="-4.7767999999999997"/>
    <s v="P"/>
  </r>
  <r>
    <x v="30"/>
    <s v="KalVista Pharmaceuticals, Inc."/>
    <x v="0"/>
    <x v="5"/>
    <s v="Koh Bong Y"/>
    <s v="TenPercentOwner"/>
    <n v="20816"/>
    <n v="12.56"/>
    <n v="261448.95999999999"/>
    <s v="normal_buy"/>
    <n v="-4.7768252817931962E-2"/>
    <n v="-4.7767999999999997"/>
    <s v="P"/>
  </r>
  <r>
    <x v="30"/>
    <s v="KalVista Pharmaceuticals, Inc."/>
    <x v="0"/>
    <x v="5"/>
    <s v="Venrock Healthcare Capital Partners EG, L.P."/>
    <s v="TenPercentOwner"/>
    <n v="20816"/>
    <n v="12.56"/>
    <n v="261448.95999999999"/>
    <s v="normal_buy"/>
    <n v="-4.7768252817931962E-2"/>
    <n v="-4.7767999999999997"/>
    <s v="P"/>
  </r>
  <r>
    <x v="30"/>
    <s v="KalVista Pharmaceuticals, Inc."/>
    <x v="0"/>
    <x v="5"/>
    <s v="Venrock Healthcare Capital Partners III, L.P."/>
    <s v="TenPercentOwner"/>
    <n v="20816"/>
    <n v="12.56"/>
    <n v="261448.95999999999"/>
    <s v="normal_buy"/>
    <n v="-4.7768252817931962E-2"/>
    <n v="-4.7767999999999997"/>
    <s v="P"/>
  </r>
  <r>
    <x v="29"/>
    <s v="LIVEPERSON INC"/>
    <x v="0"/>
    <x v="5"/>
    <s v="Slusky Alexander R"/>
    <s v="TenPercentOwner"/>
    <n v="350000"/>
    <n v="3.54"/>
    <n v="1239000"/>
    <s v="large_buy"/>
    <n v="-0.1289398318385209"/>
    <n v="-12.894"/>
    <s v="P"/>
  </r>
  <r>
    <x v="29"/>
    <s v="LIVEPERSON INC"/>
    <x v="0"/>
    <x v="5"/>
    <s v="VECTOR CAPITAL, L.L.C."/>
    <s v="TenPercentOwner"/>
    <n v="350000"/>
    <n v="3.54"/>
    <n v="1239000"/>
    <s v="large_buy"/>
    <n v="-0.1289398318385209"/>
    <n v="-12.894"/>
    <s v="P"/>
  </r>
  <r>
    <x v="29"/>
    <s v="LIVEPERSON INC"/>
    <x v="0"/>
    <x v="5"/>
    <s v="Vector Capital Management, L.P."/>
    <s v="TenPercentOwner"/>
    <n v="350000"/>
    <n v="3.54"/>
    <n v="1239000"/>
    <s v="large_buy"/>
    <n v="-0.1289398318385209"/>
    <n v="-12.894"/>
    <s v="P"/>
  </r>
  <r>
    <x v="29"/>
    <s v="LIVEPERSON INC"/>
    <x v="0"/>
    <x v="5"/>
    <s v="Vector Capital VI, L.P."/>
    <s v="TenPercentOwner"/>
    <n v="350000"/>
    <n v="3.54"/>
    <n v="1239000"/>
    <s v="large_buy"/>
    <n v="-0.1289398318385209"/>
    <n v="-12.894"/>
    <s v="P"/>
  </r>
  <r>
    <x v="23"/>
    <s v="BlackRock ESG Capital Allocation Term Trust"/>
    <x v="0"/>
    <x v="5"/>
    <s v="Weinstein Boaz"/>
    <s v="TenPercentOwner"/>
    <n v="73695"/>
    <n v="16.32"/>
    <n v="1202702.3999999999"/>
    <s v="normal_buy"/>
    <n v="2.2748200638716298E-2"/>
    <n v="2.2747999999999999"/>
    <s v="P"/>
  </r>
  <r>
    <x v="23"/>
    <s v="BlackRock ESG Capital Allocation Term Trust"/>
    <x v="0"/>
    <x v="5"/>
    <s v="Saba Capital Management, L.P."/>
    <s v="TenPercentOwner"/>
    <n v="73695"/>
    <n v="16.32"/>
    <n v="1202702.3999999999"/>
    <s v="normal_buy"/>
    <n v="2.2748200638716298E-2"/>
    <n v="2.2747999999999999"/>
    <s v="P"/>
  </r>
  <r>
    <x v="37"/>
    <s v="CHAMPIONS ONCOLOGY, INC."/>
    <x v="0"/>
    <x v="5"/>
    <s v="Mendelson Daniel Newman"/>
    <s v="Director"/>
    <n v="3000"/>
    <n v="6.25"/>
    <n v="18750"/>
    <s v="large_buy"/>
    <n v="-2.2435876862301311E-2"/>
    <n v="-2.2435999999999998"/>
    <s v="P"/>
  </r>
  <r>
    <x v="7"/>
    <s v="MainStay CBRE Global Infrastructure Megatrends Term Fund"/>
    <x v="0"/>
    <x v="5"/>
    <s v="Saba Capital Management, L.P."/>
    <s v="TenPercentOwner"/>
    <n v="11633"/>
    <n v="13.44"/>
    <n v="156347.51999999999"/>
    <s v="normal_buy"/>
    <n v="-2.149728326216915E-2"/>
    <n v="-2.1497000000000002"/>
    <s v="P"/>
  </r>
  <r>
    <x v="7"/>
    <s v="MainStay CBRE Global Infrastructure Megatrends Term Fund"/>
    <x v="0"/>
    <x v="5"/>
    <s v="Weinstein Boaz"/>
    <s v="TenPercentOwner"/>
    <n v="11633"/>
    <n v="13.44"/>
    <n v="156347.51999999999"/>
    <s v="normal_buy"/>
    <n v="-2.149728326216915E-2"/>
    <n v="-2.1497000000000002"/>
    <s v="P"/>
  </r>
  <r>
    <x v="53"/>
    <s v="EyePoint Pharmaceuticals, Inc."/>
    <x v="0"/>
    <x v="5"/>
    <s v="Cormorant Global Healthcare Master Fund, LP"/>
    <s v="TenPercentOwner"/>
    <n v="105000"/>
    <n v="21.32"/>
    <n v="2238600"/>
    <s v="normal_buy"/>
    <n v="0.1150443083231385"/>
    <n v="11.5044"/>
    <s v="P"/>
  </r>
  <r>
    <x v="53"/>
    <s v="EyePoint Pharmaceuticals, Inc."/>
    <x v="0"/>
    <x v="5"/>
    <s v="Chen Bihua"/>
    <s v="TenPercentOwner"/>
    <n v="105000"/>
    <n v="21.32"/>
    <n v="2238600"/>
    <s v="normal_buy"/>
    <n v="0.1150443083231385"/>
    <n v="11.5044"/>
    <s v="P"/>
  </r>
  <r>
    <x v="53"/>
    <s v="EyePoint Pharmaceuticals, Inc."/>
    <x v="0"/>
    <x v="5"/>
    <s v="Cormorant Asset Management, LP"/>
    <s v="TenPercentOwner"/>
    <n v="105000"/>
    <n v="21.32"/>
    <n v="2238600"/>
    <s v="normal_buy"/>
    <n v="0.1150443083231385"/>
    <n v="11.5044"/>
    <s v="P"/>
  </r>
  <r>
    <x v="7"/>
    <s v="MainStay CBRE Global Infrastructure Megatrends Term Fund"/>
    <x v="0"/>
    <x v="5"/>
    <s v="Perold Jacques P"/>
    <s v="Director"/>
    <n v="3000"/>
    <n v="13.43"/>
    <n v="40290"/>
    <s v="normal_buy"/>
    <n v="-2.149728326216915E-2"/>
    <n v="-2.1497000000000002"/>
    <s v="P"/>
  </r>
  <r>
    <x v="54"/>
    <s v="ALLSPRING INCOME OPPORTUNITIES FUND"/>
    <x v="0"/>
    <x v="5"/>
    <s v="Ebsworth William R."/>
    <s v="Director"/>
    <n v="2000"/>
    <n v="6.6"/>
    <n v="13200"/>
    <s v="large_buy"/>
    <n v="6.3368751280228341E-3"/>
    <n v="0.63370000000000004"/>
    <s v="P"/>
  </r>
  <r>
    <x v="8"/>
    <s v="NUVEEN PENNSYLVANIA QUALITY MUNICIPAL INCOME FUND"/>
    <x v="0"/>
    <x v="6"/>
    <s v="Saba Capital Management, L.P."/>
    <s v="TenPercentOwner"/>
    <n v="39699"/>
    <n v="11.74"/>
    <n v="466066.26"/>
    <s v="large_buy"/>
    <n v="-1.3422554523412679E-2"/>
    <n v="-1.3423"/>
    <s v="P"/>
  </r>
  <r>
    <x v="8"/>
    <s v="NUVEEN PENNSYLVANIA QUALITY MUNICIPAL INCOME FUND"/>
    <x v="0"/>
    <x v="6"/>
    <s v="Weinstein Boaz"/>
    <s v="TenPercentOwner"/>
    <n v="39699"/>
    <n v="11.74"/>
    <n v="466066.26"/>
    <s v="large_buy"/>
    <n v="-1.3422554523412679E-2"/>
    <n v="-1.3423"/>
    <s v="P"/>
  </r>
  <r>
    <x v="40"/>
    <s v="AMREP CORP."/>
    <x v="0"/>
    <x v="6"/>
    <s v="Lancaster Rainey E."/>
    <s v="TenPercentOwner"/>
    <n v="1800"/>
    <n v="22.15"/>
    <n v="39870"/>
    <s v="normal_buy"/>
    <n v="-1.429886815399972E-2"/>
    <n v="-1.4298999999999999"/>
    <s v="P"/>
  </r>
  <r>
    <x v="40"/>
    <s v="AMREP CORP."/>
    <x v="0"/>
    <x v="6"/>
    <s v="DAHL JAMES H"/>
    <s v="TenPercentOwner"/>
    <n v="1800"/>
    <n v="22.15"/>
    <n v="39870"/>
    <s v="normal_buy"/>
    <n v="-1.429886815399972E-2"/>
    <n v="-1.4298999999999999"/>
    <s v="P"/>
  </r>
  <r>
    <x v="14"/>
    <s v="Invesco Trust for Investment Grade New York Municipals"/>
    <x v="0"/>
    <x v="6"/>
    <s v="Weinstein Boaz"/>
    <s v="TenPercentOwner"/>
    <n v="13948"/>
    <n v="10.47"/>
    <n v="146035.56"/>
    <s v="large_buy"/>
    <n v="-1.73732949596872E-3"/>
    <n v="-0.17369999999999999"/>
    <s v="P"/>
  </r>
  <r>
    <x v="14"/>
    <s v="Invesco Trust for Investment Grade New York Municipals"/>
    <x v="0"/>
    <x v="6"/>
    <s v="Saba Capital Management, L.P."/>
    <s v="TenPercentOwner"/>
    <n v="13948"/>
    <n v="10.47"/>
    <n v="146035.56"/>
    <s v="large_buy"/>
    <n v="-1.73732949596872E-3"/>
    <n v="-0.17369999999999999"/>
    <s v="P"/>
  </r>
  <r>
    <x v="55"/>
    <s v="BLACKROCK MUNIYIELD PENNSYLVANIA QUALITY FUND"/>
    <x v="0"/>
    <x v="6"/>
    <s v="Saba Capital Management, L.P."/>
    <s v="TenPercentOwner"/>
    <n v="20581"/>
    <n v="11.67"/>
    <n v="240180.27"/>
    <s v="large_buy"/>
    <n v="8.4393112751284249E-3"/>
    <n v="0.84389999999999998"/>
    <s v="P"/>
  </r>
  <r>
    <x v="55"/>
    <s v="BLACKROCK MUNIYIELD PENNSYLVANIA QUALITY FUND"/>
    <x v="0"/>
    <x v="6"/>
    <s v="Weinstein Boaz"/>
    <s v="TenPercentOwner"/>
    <n v="20581"/>
    <n v="11.67"/>
    <n v="240180.27"/>
    <s v="large_buy"/>
    <n v="8.4393112751284249E-3"/>
    <n v="0.84389999999999998"/>
    <s v="P"/>
  </r>
  <r>
    <x v="37"/>
    <s v="CHAMPIONS ONCOLOGY, INC."/>
    <x v="0"/>
    <x v="6"/>
    <s v="Mendelson Daniel Newman"/>
    <s v="Director"/>
    <n v="2944"/>
    <n v="6.31"/>
    <n v="18576.64"/>
    <s v="large_buy"/>
    <n v="-8.1301121885390959E-3"/>
    <n v="-0.81299999999999994"/>
    <s v="P"/>
  </r>
  <r>
    <x v="56"/>
    <s v="AGREE REALTY CORP"/>
    <x v="0"/>
    <x v="6"/>
    <s v="AGREE RICHARD"/>
    <s v="Director,Officer"/>
    <n v="10500"/>
    <n v="62.57"/>
    <n v="656985"/>
    <s v="normal_buy"/>
    <n v="-4.4821471973673248E-2"/>
    <n v="-4.4821"/>
    <s v="P"/>
  </r>
  <r>
    <x v="30"/>
    <s v="KalVista Pharmaceuticals, Inc."/>
    <x v="0"/>
    <x v="6"/>
    <s v="Shah Nimish P"/>
    <s v="TenPercentOwner"/>
    <n v="47700"/>
    <n v="12.67"/>
    <n v="604359"/>
    <s v="normal_buy"/>
    <n v="1.101497583812483E-2"/>
    <n v="1.1014999999999999"/>
    <s v="P"/>
  </r>
  <r>
    <x v="30"/>
    <s v="KalVista Pharmaceuticals, Inc."/>
    <x v="0"/>
    <x v="6"/>
    <s v="VHCP Co-Investment Holdings III, LLC"/>
    <s v="TenPercentOwner"/>
    <n v="47700"/>
    <n v="12.67"/>
    <n v="604359"/>
    <s v="normal_buy"/>
    <n v="1.101497583812483E-2"/>
    <n v="1.1014999999999999"/>
    <s v="P"/>
  </r>
  <r>
    <x v="30"/>
    <s v="KalVista Pharmaceuticals, Inc."/>
    <x v="0"/>
    <x v="6"/>
    <s v="VHCP Management EG, LLC"/>
    <s v="TenPercentOwner"/>
    <n v="47700"/>
    <n v="12.67"/>
    <n v="604359"/>
    <s v="normal_buy"/>
    <n v="1.101497583812483E-2"/>
    <n v="1.1014999999999999"/>
    <s v="P"/>
  </r>
  <r>
    <x v="30"/>
    <s v="KalVista Pharmaceuticals, Inc."/>
    <x v="0"/>
    <x v="6"/>
    <s v="VHCP Management III, LLC"/>
    <s v="TenPercentOwner"/>
    <n v="47700"/>
    <n v="12.67"/>
    <n v="604359"/>
    <s v="normal_buy"/>
    <n v="1.101497583812483E-2"/>
    <n v="1.1014999999999999"/>
    <s v="P"/>
  </r>
  <r>
    <x v="30"/>
    <s v="KalVista Pharmaceuticals, Inc."/>
    <x v="0"/>
    <x v="6"/>
    <s v="Koh Bong Y"/>
    <s v="TenPercentOwner"/>
    <n v="47700"/>
    <n v="12.67"/>
    <n v="604359"/>
    <s v="normal_buy"/>
    <n v="1.101497583812483E-2"/>
    <n v="1.1014999999999999"/>
    <s v="P"/>
  </r>
  <r>
    <x v="30"/>
    <s v="KalVista Pharmaceuticals, Inc."/>
    <x v="0"/>
    <x v="6"/>
    <s v="Venrock Healthcare Capital Partners EG, L.P."/>
    <s v="TenPercentOwner"/>
    <n v="47700"/>
    <n v="12.67"/>
    <n v="604359"/>
    <s v="normal_buy"/>
    <n v="1.101497583812483E-2"/>
    <n v="1.1014999999999999"/>
    <s v="P"/>
  </r>
  <r>
    <x v="30"/>
    <s v="KalVista Pharmaceuticals, Inc."/>
    <x v="0"/>
    <x v="6"/>
    <s v="Venrock Healthcare Capital Partners III, L.P."/>
    <s v="TenPercentOwner"/>
    <n v="47700"/>
    <n v="12.67"/>
    <n v="604359"/>
    <s v="normal_buy"/>
    <n v="1.101497583812483E-2"/>
    <n v="1.1014999999999999"/>
    <s v="P"/>
  </r>
  <r>
    <x v="29"/>
    <s v="LIVEPERSON INC"/>
    <x v="0"/>
    <x v="6"/>
    <s v="Slusky Alexander R"/>
    <s v="TenPercentOwner"/>
    <n v="354965"/>
    <n v="3.47"/>
    <n v="1231728.55"/>
    <s v="large_buy"/>
    <n v="-0.13165264869287671"/>
    <n v="-13.1653"/>
    <s v="P"/>
  </r>
  <r>
    <x v="25"/>
    <s v="NUVEEN NEW JERSEY QUALITY MUNICIPAL INCOME FUND"/>
    <x v="0"/>
    <x v="6"/>
    <s v="Saba Capital Management, L.P."/>
    <s v="TenPercentOwner"/>
    <n v="44247"/>
    <n v="12.01"/>
    <n v="531406.47"/>
    <s v="large_buy"/>
    <n v="-9.6032249661854863E-3"/>
    <n v="-0.96030000000000004"/>
    <s v="P"/>
  </r>
  <r>
    <x v="25"/>
    <s v="NUVEEN NEW JERSEY QUALITY MUNICIPAL INCOME FUND"/>
    <x v="0"/>
    <x v="6"/>
    <s v="Weinstein Boaz"/>
    <s v="TenPercentOwner"/>
    <n v="44247"/>
    <n v="12.01"/>
    <n v="531406.47"/>
    <s v="large_buy"/>
    <n v="-9.6032249661854863E-3"/>
    <n v="-0.96030000000000004"/>
    <s v="P"/>
  </r>
  <r>
    <x v="29"/>
    <s v="LIVEPERSON INC"/>
    <x v="0"/>
    <x v="6"/>
    <s v="VECTOR CAPITAL, L.L.C."/>
    <s v="TenPercentOwner"/>
    <n v="354965"/>
    <n v="3.47"/>
    <n v="1231728.55"/>
    <s v="large_buy"/>
    <n v="-0.13165264869287671"/>
    <n v="-13.1653"/>
    <s v="P"/>
  </r>
  <r>
    <x v="29"/>
    <s v="LIVEPERSON INC"/>
    <x v="0"/>
    <x v="6"/>
    <s v="Vector Capital Management, L.P."/>
    <s v="TenPercentOwner"/>
    <n v="354965"/>
    <n v="3.47"/>
    <n v="1231728.55"/>
    <s v="large_buy"/>
    <n v="-0.13165264869287671"/>
    <n v="-13.1653"/>
    <s v="P"/>
  </r>
  <r>
    <x v="29"/>
    <s v="LIVEPERSON INC"/>
    <x v="0"/>
    <x v="6"/>
    <s v="Vector Capital VI, L.P."/>
    <s v="TenPercentOwner"/>
    <n v="354965"/>
    <n v="3.47"/>
    <n v="1231728.55"/>
    <s v="large_buy"/>
    <n v="-0.13165264869287671"/>
    <n v="-13.1653"/>
    <s v="P"/>
  </r>
  <r>
    <x v="7"/>
    <s v="MainStay CBRE Global Infrastructure Megatrends Term Fund"/>
    <x v="0"/>
    <x v="6"/>
    <s v="Perold Jacques P"/>
    <s v="Director"/>
    <n v="2000"/>
    <n v="13.55"/>
    <n v="27100"/>
    <s v="normal_buy"/>
    <n v="-2.242993506043434E-2"/>
    <n v="-2.2429999999999999"/>
    <s v="P"/>
  </r>
  <r>
    <x v="57"/>
    <s v="Kayne Anderson Energy Infrastructure Fund, Inc."/>
    <x v="0"/>
    <x v="6"/>
    <s v="Baker James C"/>
    <s v="Director,Officer"/>
    <n v="50000"/>
    <n v="8.84"/>
    <n v="442000"/>
    <s v="normal_buy"/>
    <n v="-1.0157700634535249E-2"/>
    <n v="-1.0158"/>
    <s v="P"/>
  </r>
  <r>
    <x v="58"/>
    <s v="Destra Multi-Alternative Fund"/>
    <x v="0"/>
    <x v="6"/>
    <s v="Weinstein Boaz"/>
    <s v="TenPercentOwner"/>
    <n v="44824"/>
    <n v="6.35"/>
    <n v="284632.40000000002"/>
    <s v="normal_buy"/>
    <n v="6.3664531547428904E-2"/>
    <n v="6.3665000000000003"/>
    <s v="P"/>
  </r>
  <r>
    <x v="58"/>
    <s v="Destra Multi-Alternative Fund"/>
    <x v="0"/>
    <x v="6"/>
    <s v="Saba Capital Management, L.P."/>
    <s v="TenPercentOwner"/>
    <n v="44824"/>
    <n v="6.35"/>
    <n v="284632.40000000002"/>
    <s v="normal_buy"/>
    <n v="6.3664531547428904E-2"/>
    <n v="6.3665000000000003"/>
    <s v="P"/>
  </r>
  <r>
    <x v="59"/>
    <s v="Flat Rock Opportunity Fund"/>
    <x v="0"/>
    <x v="6"/>
    <s v="Grunewald Robert"/>
    <s v="Director,Officer,Other"/>
    <n v="3266.6"/>
    <n v="18.98"/>
    <n v="62000.067999999999"/>
    <s v="normal_buy"/>
    <n v="9.4836588292508406E-3"/>
    <n v="0.94840000000000002"/>
    <s v="P"/>
  </r>
  <r>
    <x v="10"/>
    <s v="TILLY'S, INC."/>
    <x v="0"/>
    <x v="6"/>
    <s v="Pleasant Lake Onshore Feeder Fund LP"/>
    <s v="TenPercentOwner"/>
    <n v="13900"/>
    <n v="7.24"/>
    <n v="100636"/>
    <s v="normal_buy"/>
    <n v="4.4198920135042341E-2"/>
    <n v="4.4199000000000002"/>
    <s v="P"/>
  </r>
  <r>
    <x v="10"/>
    <s v="TILLY'S, INC."/>
    <x v="0"/>
    <x v="6"/>
    <s v="Pleasant Lake Partners LLC"/>
    <s v="TenPercentOwner"/>
    <n v="13900"/>
    <n v="7.24"/>
    <n v="100636"/>
    <s v="normal_buy"/>
    <n v="4.4198920135042341E-2"/>
    <n v="4.4199000000000002"/>
    <s v="P"/>
  </r>
  <r>
    <x v="10"/>
    <s v="TILLY'S, INC."/>
    <x v="0"/>
    <x v="6"/>
    <s v="Fund 1 Investments, LLC"/>
    <s v="TenPercentOwner"/>
    <n v="13900"/>
    <n v="7.24"/>
    <n v="100636"/>
    <s v="normal_buy"/>
    <n v="4.4198920135042341E-2"/>
    <n v="4.4199000000000002"/>
    <s v="P"/>
  </r>
  <r>
    <x v="57"/>
    <s v="Kayne Anderson Energy Infrastructure Fund, Inc."/>
    <x v="0"/>
    <x v="6"/>
    <s v="MetLife Investment Management, LLC"/>
    <s v="TenPercentOwner"/>
    <n v="12500000"/>
    <n v="12500000"/>
    <n v="156250000000000"/>
    <s v="large_buy"/>
    <n v="-1.0157700634535249E-2"/>
    <n v="-1.0158"/>
    <s v="P"/>
  </r>
  <r>
    <x v="57"/>
    <s v="Kayne Anderson Energy Infrastructure Fund, Inc."/>
    <x v="0"/>
    <x v="6"/>
    <s v="MetLife Investment Management, LLC"/>
    <s v="TenPercentOwner"/>
    <n v="12500000"/>
    <n v="12500000"/>
    <n v="156250000000000"/>
    <s v="large_buy"/>
    <n v="-1.0157700634535249E-2"/>
    <n v="-1.0158"/>
    <s v="P"/>
  </r>
  <r>
    <x v="32"/>
    <s v="DWS STRATEGIC MUNICIPAL INCOME TRUST"/>
    <x v="0"/>
    <x v="6"/>
    <s v="Saba Capital Management, L.P."/>
    <s v="TenPercentOwner"/>
    <n v="4402"/>
    <n v="8.76"/>
    <n v="38561.519999999997"/>
    <s v="normal_buy"/>
    <n v="-1.0707464580759661E-2"/>
    <n v="-1.0707"/>
    <s v="P"/>
  </r>
  <r>
    <x v="32"/>
    <s v="DWS STRATEGIC MUNICIPAL INCOME TRUST"/>
    <x v="0"/>
    <x v="6"/>
    <s v="Weinstein Boaz"/>
    <s v="TenPercentOwner"/>
    <n v="4402"/>
    <n v="8.76"/>
    <n v="38561.519999999997"/>
    <s v="normal_buy"/>
    <n v="-1.0707464580759661E-2"/>
    <n v="-1.0707"/>
    <s v="P"/>
  </r>
  <r>
    <x v="23"/>
    <s v="BlackRock ESG Capital Allocation Term Trust"/>
    <x v="0"/>
    <x v="6"/>
    <s v="Saba Capital Management, L.P."/>
    <s v="TenPercentOwner"/>
    <n v="42965"/>
    <n v="16.41"/>
    <n v="705055.65"/>
    <s v="normal_buy"/>
    <n v="1.7758782119527309E-2"/>
    <n v="1.7759"/>
    <s v="P"/>
  </r>
  <r>
    <x v="23"/>
    <s v="BlackRock ESG Capital Allocation Term Trust"/>
    <x v="0"/>
    <x v="6"/>
    <s v="Weinstein Boaz"/>
    <s v="TenPercentOwner"/>
    <n v="42965"/>
    <n v="16.41"/>
    <n v="705055.65"/>
    <s v="normal_buy"/>
    <n v="1.7758782119527309E-2"/>
    <n v="1.7759"/>
    <s v="P"/>
  </r>
  <r>
    <x v="60"/>
    <s v="Solid Biosciences Inc."/>
    <x v="0"/>
    <x v="7"/>
    <s v="RA CAPITAL MANAGEMENT, L.P."/>
    <s v="Director,TenPercentOwner"/>
    <n v="904160"/>
    <n v="5.53"/>
    <n v="5000004.8"/>
    <s v="normal_buy"/>
    <n v="3.636366451222961E-2"/>
    <n v="3.6364000000000001"/>
    <s v="P"/>
  </r>
  <r>
    <x v="60"/>
    <s v="Solid Biosciences Inc."/>
    <x v="0"/>
    <x v="7"/>
    <s v="Kolchinsky Peter"/>
    <s v="Director,TenPercentOwner"/>
    <n v="904160"/>
    <n v="5.53"/>
    <n v="5000004.8"/>
    <s v="normal_buy"/>
    <n v="3.636366451222961E-2"/>
    <n v="3.6364000000000001"/>
    <s v="P"/>
  </r>
  <r>
    <x v="60"/>
    <s v="Solid Biosciences Inc."/>
    <x v="0"/>
    <x v="7"/>
    <s v="Shah Rajeev M."/>
    <s v="Director,TenPercentOwner"/>
    <n v="904160"/>
    <n v="5.53"/>
    <n v="5000004.8"/>
    <s v="normal_buy"/>
    <n v="3.636366451222961E-2"/>
    <n v="3.6364000000000001"/>
    <s v="P"/>
  </r>
  <r>
    <x v="60"/>
    <s v="Solid Biosciences Inc."/>
    <x v="0"/>
    <x v="7"/>
    <s v="RA Capital Healthcare Fund LP"/>
    <s v="Director,TenPercentOwner"/>
    <n v="904160"/>
    <n v="5.53"/>
    <n v="5000004.8"/>
    <s v="normal_buy"/>
    <n v="3.636366451222961E-2"/>
    <n v="3.6364000000000001"/>
    <s v="P"/>
  </r>
  <r>
    <x v="60"/>
    <s v="Solid Biosciences Inc."/>
    <x v="0"/>
    <x v="7"/>
    <s v="RA Capital Nexus Fund, L.P."/>
    <s v="Director,TenPercentOwner"/>
    <n v="904160"/>
    <n v="5.53"/>
    <n v="5000004.8"/>
    <s v="normal_buy"/>
    <n v="3.636366451222961E-2"/>
    <n v="3.6364000000000001"/>
    <s v="P"/>
  </r>
  <r>
    <x v="8"/>
    <s v="NUVEEN PENNSYLVANIA QUALITY MUNICIPAL INCOME FUND"/>
    <x v="0"/>
    <x v="7"/>
    <s v="Saba Capital Management, L.P."/>
    <s v="TenPercentOwner"/>
    <n v="28992"/>
    <n v="11.72"/>
    <n v="339786.23999999999"/>
    <s v="normal_buy"/>
    <n v="-1.8787511901050321E-2"/>
    <n v="-1.8788"/>
    <s v="P"/>
  </r>
  <r>
    <x v="8"/>
    <s v="NUVEEN PENNSYLVANIA QUALITY MUNICIPAL INCOME FUND"/>
    <x v="0"/>
    <x v="7"/>
    <s v="Weinstein Boaz"/>
    <s v="TenPercentOwner"/>
    <n v="28992"/>
    <n v="11.72"/>
    <n v="339786.23999999999"/>
    <s v="normal_buy"/>
    <n v="-1.8787511901050321E-2"/>
    <n v="-1.8788"/>
    <s v="P"/>
  </r>
  <r>
    <x v="40"/>
    <s v="AMREP CORP."/>
    <x v="0"/>
    <x v="7"/>
    <s v="Lancaster Rainey E."/>
    <s v="TenPercentOwner"/>
    <n v="5000"/>
    <n v="21.85"/>
    <n v="109250"/>
    <s v="large_buy"/>
    <n v="-2.0427136274652539E-2"/>
    <n v="-2.0427"/>
    <s v="P"/>
  </r>
  <r>
    <x v="40"/>
    <s v="AMREP CORP."/>
    <x v="0"/>
    <x v="7"/>
    <s v="DAHL JAMES H"/>
    <s v="TenPercentOwner"/>
    <n v="5000"/>
    <n v="21.85"/>
    <n v="109250"/>
    <s v="large_buy"/>
    <n v="-2.0427136274652539E-2"/>
    <n v="-2.0427"/>
    <s v="P"/>
  </r>
  <r>
    <x v="14"/>
    <s v="Invesco Trust for Investment Grade New York Municipals"/>
    <x v="0"/>
    <x v="7"/>
    <s v="Weinstein Boaz"/>
    <s v="TenPercentOwner"/>
    <n v="8914"/>
    <n v="10.49"/>
    <n v="93507.86"/>
    <s v="normal_buy"/>
    <n v="-6.5138630190113567E-3"/>
    <n v="-0.65139999999999998"/>
    <s v="P"/>
  </r>
  <r>
    <x v="14"/>
    <s v="Invesco Trust for Investment Grade New York Municipals"/>
    <x v="0"/>
    <x v="7"/>
    <s v="Saba Capital Management, L.P."/>
    <s v="TenPercentOwner"/>
    <n v="8914"/>
    <n v="10.49"/>
    <n v="93507.86"/>
    <s v="normal_buy"/>
    <n v="-6.5138630190113567E-3"/>
    <n v="-0.65139999999999998"/>
    <s v="P"/>
  </r>
  <r>
    <x v="37"/>
    <s v="CHAMPIONS ONCOLOGY, INC."/>
    <x v="0"/>
    <x v="7"/>
    <s v="Mendelson Daniel Newman"/>
    <s v="Director"/>
    <n v="2000"/>
    <n v="6.27"/>
    <n v="12540"/>
    <s v="normal_buy"/>
    <n v="8.0515604553494935E-3"/>
    <n v="0.80520000000000003"/>
    <s v="P"/>
  </r>
  <r>
    <x v="61"/>
    <s v="BlackRock Health Sciences Term Trust"/>
    <x v="0"/>
    <x v="7"/>
    <s v="Accettella Christopher"/>
    <s v="Other"/>
    <n v="1190"/>
    <n v="15.17"/>
    <n v="18052.3"/>
    <s v="normal_buy"/>
    <n v="9.8945396319720658E-3"/>
    <n v="0.98950000000000005"/>
    <s v="P"/>
  </r>
  <r>
    <x v="61"/>
    <s v="BlackRock Health Sciences Term Trust"/>
    <x v="0"/>
    <x v="7"/>
    <s v="Saba Capital Management, L.P."/>
    <s v="TenPercentOwner"/>
    <n v="72085"/>
    <n v="15.17"/>
    <n v="1093529.45"/>
    <s v="normal_buy"/>
    <n v="9.8945396319720658E-3"/>
    <n v="0.98950000000000005"/>
    <s v="P"/>
  </r>
  <r>
    <x v="61"/>
    <s v="BlackRock Health Sciences Term Trust"/>
    <x v="0"/>
    <x v="7"/>
    <s v="Weinstein Boaz"/>
    <s v="TenPercentOwner"/>
    <n v="72085"/>
    <n v="15.17"/>
    <n v="1093529.45"/>
    <s v="normal_buy"/>
    <n v="9.8945396319720658E-3"/>
    <n v="0.98950000000000005"/>
    <s v="P"/>
  </r>
  <r>
    <x v="62"/>
    <s v="Nordicus Partners Corp"/>
    <x v="0"/>
    <x v="7"/>
    <s v="GK Partners ApS"/>
    <s v="TenPercentOwner"/>
    <n v="55000"/>
    <n v="1"/>
    <n v="55000"/>
    <s v="normal_buy"/>
    <n v="-9.9999984105428097E-2"/>
    <n v="-10"/>
    <s v="P"/>
  </r>
  <r>
    <x v="30"/>
    <s v="KalVista Pharmaceuticals, Inc."/>
    <x v="0"/>
    <x v="7"/>
    <s v="Venrock Healthcare Capital Partners III, L.P."/>
    <s v="TenPercentOwner"/>
    <n v="6647"/>
    <n v="12.68"/>
    <n v="84283.959999999992"/>
    <s v="normal_buy"/>
    <n v="1.9054878214989079E-2"/>
    <n v="1.9055"/>
    <s v="P"/>
  </r>
  <r>
    <x v="30"/>
    <s v="KalVista Pharmaceuticals, Inc."/>
    <x v="0"/>
    <x v="7"/>
    <s v="VHCP Co-Investment Holdings III, LLC"/>
    <s v="TenPercentOwner"/>
    <n v="6647"/>
    <n v="12.68"/>
    <n v="84283.959999999992"/>
    <s v="normal_buy"/>
    <n v="1.9054878214989079E-2"/>
    <n v="1.9055"/>
    <s v="P"/>
  </r>
  <r>
    <x v="30"/>
    <s v="KalVista Pharmaceuticals, Inc."/>
    <x v="0"/>
    <x v="7"/>
    <s v="Venrock Healthcare Capital Partners EG, L.P."/>
    <s v="TenPercentOwner"/>
    <n v="6647"/>
    <n v="12.68"/>
    <n v="84283.959999999992"/>
    <s v="normal_buy"/>
    <n v="1.9054878214989079E-2"/>
    <n v="1.9055"/>
    <s v="P"/>
  </r>
  <r>
    <x v="30"/>
    <s v="KalVista Pharmaceuticals, Inc."/>
    <x v="0"/>
    <x v="7"/>
    <s v="Shah Nimish P"/>
    <s v="TenPercentOwner"/>
    <n v="6647"/>
    <n v="12.68"/>
    <n v="84283.959999999992"/>
    <s v="normal_buy"/>
    <n v="1.9054878214989079E-2"/>
    <n v="1.9055"/>
    <s v="P"/>
  </r>
  <r>
    <x v="30"/>
    <s v="KalVista Pharmaceuticals, Inc."/>
    <x v="0"/>
    <x v="7"/>
    <s v="VHCP Management EG, LLC"/>
    <s v="TenPercentOwner"/>
    <n v="6647"/>
    <n v="12.68"/>
    <n v="84283.959999999992"/>
    <s v="normal_buy"/>
    <n v="1.9054878214989079E-2"/>
    <n v="1.9055"/>
    <s v="P"/>
  </r>
  <r>
    <x v="30"/>
    <s v="KalVista Pharmaceuticals, Inc."/>
    <x v="0"/>
    <x v="7"/>
    <s v="VHCP Management III, LLC"/>
    <s v="TenPercentOwner"/>
    <n v="6647"/>
    <n v="12.68"/>
    <n v="84283.959999999992"/>
    <s v="normal_buy"/>
    <n v="1.9054878214989079E-2"/>
    <n v="1.9055"/>
    <s v="P"/>
  </r>
  <r>
    <x v="30"/>
    <s v="KalVista Pharmaceuticals, Inc."/>
    <x v="0"/>
    <x v="7"/>
    <s v="Koh Bong Y"/>
    <s v="TenPercentOwner"/>
    <n v="6647"/>
    <n v="12.68"/>
    <n v="84283.959999999992"/>
    <s v="normal_buy"/>
    <n v="1.9054878214989079E-2"/>
    <n v="1.9055"/>
    <s v="P"/>
  </r>
  <r>
    <x v="19"/>
    <s v="Invesco Pennsylvania Value Municipal Income Trust"/>
    <x v="0"/>
    <x v="7"/>
    <s v="Weinstein Boaz"/>
    <s v="TenPercentOwner"/>
    <n v="5013"/>
    <n v="10.119999999999999"/>
    <n v="50731.56"/>
    <s v="normal_buy"/>
    <n v="-8.1094836570102524E-3"/>
    <n v="-0.81089999999999995"/>
    <s v="P"/>
  </r>
  <r>
    <x v="19"/>
    <s v="Invesco Pennsylvania Value Municipal Income Trust"/>
    <x v="0"/>
    <x v="7"/>
    <s v="Saba Capital Management, L.P."/>
    <s v="TenPercentOwner"/>
    <n v="5013"/>
    <n v="10.119999999999999"/>
    <n v="50731.56"/>
    <s v="normal_buy"/>
    <n v="-8.1094836570102524E-3"/>
    <n v="-0.81089999999999995"/>
    <s v="P"/>
  </r>
  <r>
    <x v="25"/>
    <s v="NUVEEN NEW JERSEY QUALITY MUNICIPAL INCOME FUND"/>
    <x v="0"/>
    <x v="7"/>
    <s v="Saba Capital Management, L.P."/>
    <s v="TenPercentOwner"/>
    <n v="18648"/>
    <n v="11.99"/>
    <n v="223589.52"/>
    <s v="normal_buy"/>
    <n v="-1.583329312398352E-2"/>
    <n v="-1.5832999999999999"/>
    <s v="P"/>
  </r>
  <r>
    <x v="25"/>
    <s v="NUVEEN NEW JERSEY QUALITY MUNICIPAL INCOME FUND"/>
    <x v="0"/>
    <x v="7"/>
    <s v="Weinstein Boaz"/>
    <s v="TenPercentOwner"/>
    <n v="18648"/>
    <n v="11.99"/>
    <n v="223589.52"/>
    <s v="normal_buy"/>
    <n v="-1.583329312398352E-2"/>
    <n v="-1.5832999999999999"/>
    <s v="P"/>
  </r>
  <r>
    <x v="63"/>
    <s v="BlackRock Innovation &amp; Growth Term Trust"/>
    <x v="0"/>
    <x v="7"/>
    <s v="Weinstein Boaz"/>
    <s v="TenPercentOwner"/>
    <n v="64870"/>
    <n v="7.23"/>
    <n v="469010.1"/>
    <s v="normal_buy"/>
    <n v="3.7189946090264707E-2"/>
    <n v="3.7189999999999999"/>
    <s v="P"/>
  </r>
  <r>
    <x v="63"/>
    <s v="BlackRock Innovation &amp; Growth Term Trust"/>
    <x v="0"/>
    <x v="7"/>
    <s v="Saba Capital Management, L.P."/>
    <s v="TenPercentOwner"/>
    <n v="64870"/>
    <n v="7.23"/>
    <n v="469010.1"/>
    <s v="normal_buy"/>
    <n v="3.7189946090264707E-2"/>
    <n v="3.7189999999999999"/>
    <s v="P"/>
  </r>
  <r>
    <x v="17"/>
    <s v="TILE SHOP HOLDINGS, INC."/>
    <x v="0"/>
    <x v="7"/>
    <s v="Fund 1 Investments, LLC"/>
    <s v="TenPercentOwner"/>
    <n v="31000"/>
    <n v="6.92"/>
    <n v="214520"/>
    <s v="normal_buy"/>
    <n v="-5.007151875436755E-2"/>
    <n v="-5.0072000000000001"/>
    <s v="P"/>
  </r>
  <r>
    <x v="17"/>
    <s v="TILE SHOP HOLDINGS, INC."/>
    <x v="0"/>
    <x v="7"/>
    <s v="Pleasant Lake Partners LLC"/>
    <s v="TenPercentOwner"/>
    <n v="31000"/>
    <n v="6.92"/>
    <n v="214520"/>
    <s v="normal_buy"/>
    <n v="-5.007151875436755E-2"/>
    <n v="-5.0072000000000001"/>
    <s v="P"/>
  </r>
  <r>
    <x v="38"/>
    <s v="OPKO HEALTH, INC."/>
    <x v="0"/>
    <x v="7"/>
    <s v="FROST PHILLIP MD ET AL"/>
    <s v="Director,Officer,TenPercentOwner"/>
    <n v="511531"/>
    <n v="0.94"/>
    <n v="480839.14"/>
    <s v="normal_buy"/>
    <n v="3.1578980390385418E-2"/>
    <n v="3.1579000000000002"/>
    <s v="P"/>
  </r>
  <r>
    <x v="38"/>
    <s v="OPKO HEALTH, INC."/>
    <x v="0"/>
    <x v="7"/>
    <s v="Frost Gamma Investments Trust"/>
    <s v="TenPercentOwner"/>
    <n v="511531"/>
    <n v="0.94"/>
    <n v="480839.14"/>
    <s v="normal_buy"/>
    <n v="3.1578980390385418E-2"/>
    <n v="3.1579000000000002"/>
    <s v="P"/>
  </r>
  <r>
    <x v="53"/>
    <s v="EyePoint Pharmaceuticals, Inc."/>
    <x v="0"/>
    <x v="7"/>
    <s v="Cormorant Global Healthcare Master Fund, LP"/>
    <s v="TenPercentOwner"/>
    <n v="750000"/>
    <n v="19.75"/>
    <n v="14812500"/>
    <s v="large_buy"/>
    <n v="0.30009815912758109"/>
    <n v="30.009799999999998"/>
    <s v="P"/>
  </r>
  <r>
    <x v="53"/>
    <s v="EyePoint Pharmaceuticals, Inc."/>
    <x v="0"/>
    <x v="7"/>
    <s v="Chen Bihua"/>
    <s v="TenPercentOwner"/>
    <n v="750000"/>
    <n v="19.75"/>
    <n v="14812500"/>
    <s v="large_buy"/>
    <n v="0.30009815912758109"/>
    <n v="30.009799999999998"/>
    <s v="P"/>
  </r>
  <r>
    <x v="53"/>
    <s v="EyePoint Pharmaceuticals, Inc."/>
    <x v="0"/>
    <x v="7"/>
    <s v="Cormorant Asset Management, LP"/>
    <s v="TenPercentOwner"/>
    <n v="750000"/>
    <n v="19.75"/>
    <n v="14812500"/>
    <s v="large_buy"/>
    <n v="0.30009815912758109"/>
    <n v="30.009799999999998"/>
    <s v="P"/>
  </r>
  <r>
    <x v="33"/>
    <s v="NB Bancorp, Inc."/>
    <x v="0"/>
    <x v="7"/>
    <s v="Ayoub Paul J."/>
    <s v="Director"/>
    <n v="10000"/>
    <n v="13.89"/>
    <n v="138900"/>
    <s v="large_buy"/>
    <n v="5.3084660960178047E-2"/>
    <n v="5.3085000000000004"/>
    <s v="P"/>
  </r>
  <r>
    <x v="10"/>
    <s v="TILLY'S, INC."/>
    <x v="0"/>
    <x v="7"/>
    <s v="Pleasant Lake Onshore Feeder Fund LP"/>
    <s v="TenPercentOwner"/>
    <n v="21000"/>
    <n v="7.29"/>
    <n v="153090"/>
    <s v="normal_buy"/>
    <n v="2.1798343880919061E-2"/>
    <n v="2.1798000000000002"/>
    <s v="P"/>
  </r>
  <r>
    <x v="10"/>
    <s v="TILLY'S, INC."/>
    <x v="0"/>
    <x v="7"/>
    <s v="Pleasant Lake Partners LLC"/>
    <s v="TenPercentOwner"/>
    <n v="21000"/>
    <n v="7.29"/>
    <n v="153090"/>
    <s v="normal_buy"/>
    <n v="2.1798343880919061E-2"/>
    <n v="2.1798000000000002"/>
    <s v="P"/>
  </r>
  <r>
    <x v="10"/>
    <s v="TILLY'S, INC."/>
    <x v="0"/>
    <x v="7"/>
    <s v="Fund 1 Investments, LLC"/>
    <s v="TenPercentOwner"/>
    <n v="21000"/>
    <n v="7.29"/>
    <n v="153090"/>
    <s v="normal_buy"/>
    <n v="2.1798343880919061E-2"/>
    <n v="2.1798000000000002"/>
    <s v="P"/>
  </r>
  <r>
    <x v="23"/>
    <s v="BlackRock ESG Capital Allocation Term Trust"/>
    <x v="0"/>
    <x v="7"/>
    <s v="Saba Capital Management, L.P."/>
    <s v="TenPercentOwner"/>
    <n v="33594"/>
    <n v="16.22"/>
    <n v="544894.67999999993"/>
    <s v="normal_buy"/>
    <n v="2.8941117382718099E-2"/>
    <n v="2.8940999999999999"/>
    <s v="P"/>
  </r>
  <r>
    <x v="23"/>
    <s v="BlackRock ESG Capital Allocation Term Trust"/>
    <x v="0"/>
    <x v="7"/>
    <s v="Weinstein Boaz"/>
    <s v="TenPercentOwner"/>
    <n v="33594"/>
    <n v="16.22"/>
    <n v="544894.67999999993"/>
    <s v="normal_buy"/>
    <n v="2.8941117382718099E-2"/>
    <n v="2.8940999999999999"/>
    <s v="P"/>
  </r>
  <r>
    <x v="64"/>
    <s v="BlackRock Capital Allocation Term Trust"/>
    <x v="0"/>
    <x v="7"/>
    <s v="Weinstein Boaz"/>
    <s v="TenPercentOwner"/>
    <n v="32410"/>
    <n v="14.88"/>
    <n v="482260.8"/>
    <s v="normal_buy"/>
    <n v="2.6773888449830311E-2"/>
    <n v="2.6774"/>
    <s v="P"/>
  </r>
  <r>
    <x v="64"/>
    <s v="BlackRock Capital Allocation Term Trust"/>
    <x v="0"/>
    <x v="7"/>
    <s v="Saba Capital Management, L.P."/>
    <s v="TenPercentOwner"/>
    <n v="32410"/>
    <n v="14.88"/>
    <n v="482260.8"/>
    <s v="normal_buy"/>
    <n v="2.6773888449830311E-2"/>
    <n v="2.6774"/>
    <s v="P"/>
  </r>
  <r>
    <x v="60"/>
    <s v="Solid Biosciences Inc."/>
    <x v="0"/>
    <x v="7"/>
    <s v="EDELMAN JOSEPH"/>
    <s v="Director,TenPercentOwner"/>
    <n v="3410713"/>
    <n v="5.53"/>
    <n v="18861242.890000001"/>
    <s v="large_buy"/>
    <n v="3.636366451222961E-2"/>
    <n v="3.6364000000000001"/>
    <s v="P"/>
  </r>
  <r>
    <x v="60"/>
    <s v="Solid Biosciences Inc."/>
    <x v="0"/>
    <x v="7"/>
    <s v="PERCEPTIVE ADVISORS LLC"/>
    <s v="Director,TenPercentOwner"/>
    <n v="3410713"/>
    <n v="5.53"/>
    <n v="18861242.890000001"/>
    <s v="large_buy"/>
    <n v="3.636366451222961E-2"/>
    <n v="3.6364000000000001"/>
    <s v="P"/>
  </r>
  <r>
    <x v="60"/>
    <s v="Solid Biosciences Inc."/>
    <x v="0"/>
    <x v="7"/>
    <s v="PERCEPTIVE LIFE SCIENCES MASTER FUND LTD"/>
    <s v="Director,TenPercentOwner"/>
    <n v="3410713"/>
    <n v="5.53"/>
    <n v="18861242.890000001"/>
    <s v="large_buy"/>
    <n v="3.636366451222961E-2"/>
    <n v="3.6364000000000001"/>
    <s v="P"/>
  </r>
  <r>
    <x v="60"/>
    <s v="Solid Biosciences Inc."/>
    <x v="0"/>
    <x v="7"/>
    <s v="Perceptive Xontogeny Venture Fund, LP"/>
    <s v="Director,TenPercentOwner"/>
    <n v="3410713"/>
    <n v="5.53"/>
    <n v="18861242.890000001"/>
    <s v="large_buy"/>
    <n v="3.636366451222961E-2"/>
    <n v="3.6364000000000001"/>
    <s v="P"/>
  </r>
  <r>
    <x v="65"/>
    <s v="Red Violet, Inc."/>
    <x v="0"/>
    <x v="8"/>
    <s v="LIVEK WILLIAM PAUL"/>
    <s v="Director"/>
    <n v="4898"/>
    <n v="18.399999999999999"/>
    <n v="90123.199999999997"/>
    <s v="large_buy"/>
    <n v="2.9972766893665129E-2"/>
    <n v="2.9973000000000001"/>
    <s v="P"/>
  </r>
  <r>
    <x v="61"/>
    <s v="BlackRock Health Sciences Term Trust"/>
    <x v="0"/>
    <x v="8"/>
    <s v="Weinstein Boaz"/>
    <s v="TenPercentOwner"/>
    <n v="146455"/>
    <n v="15.23"/>
    <n v="2230509.65"/>
    <s v="large_buy"/>
    <n v="2.379353890871605E-2"/>
    <n v="2.3794"/>
    <s v="P"/>
  </r>
  <r>
    <x v="61"/>
    <s v="BlackRock Health Sciences Term Trust"/>
    <x v="0"/>
    <x v="8"/>
    <s v="Saba Capital Management, L.P."/>
    <s v="TenPercentOwner"/>
    <n v="146455"/>
    <n v="15.23"/>
    <n v="2230509.65"/>
    <s v="large_buy"/>
    <n v="2.379353890871605E-2"/>
    <n v="2.3794"/>
    <s v="P"/>
  </r>
  <r>
    <x v="63"/>
    <s v="BlackRock Innovation &amp; Growth Term Trust"/>
    <x v="0"/>
    <x v="8"/>
    <s v="Saba Capital Management, L.P."/>
    <s v="TenPercentOwner"/>
    <n v="77412"/>
    <n v="7.34"/>
    <n v="568204.07999999996"/>
    <s v="normal_buy"/>
    <n v="6.1983545651451477E-2"/>
    <n v="6.1984000000000004"/>
    <s v="P"/>
  </r>
  <r>
    <x v="63"/>
    <s v="BlackRock Innovation &amp; Growth Term Trust"/>
    <x v="0"/>
    <x v="8"/>
    <s v="Weinstein Boaz"/>
    <s v="TenPercentOwner"/>
    <n v="77412"/>
    <n v="7.34"/>
    <n v="568204.07999999996"/>
    <s v="normal_buy"/>
    <n v="6.1983545651451477E-2"/>
    <n v="6.1984000000000004"/>
    <s v="P"/>
  </r>
  <r>
    <x v="64"/>
    <s v="BlackRock Capital Allocation Term Trust"/>
    <x v="0"/>
    <x v="8"/>
    <s v="Weinstein Boaz"/>
    <s v="TenPercentOwner"/>
    <n v="94278"/>
    <n v="14.96"/>
    <n v="1410398.88"/>
    <s v="normal_buy"/>
    <n v="3.1354444274978022E-2"/>
    <n v="3.1354000000000002"/>
    <s v="P"/>
  </r>
  <r>
    <x v="64"/>
    <s v="BlackRock Capital Allocation Term Trust"/>
    <x v="0"/>
    <x v="8"/>
    <s v="Saba Capital Management, L.P."/>
    <s v="TenPercentOwner"/>
    <n v="94278"/>
    <n v="14.96"/>
    <n v="1410398.88"/>
    <s v="normal_buy"/>
    <n v="3.1354444274978022E-2"/>
    <n v="3.1354000000000002"/>
    <s v="P"/>
  </r>
  <r>
    <x v="66"/>
    <s v="Tilray Brands, Inc."/>
    <x v="0"/>
    <x v="8"/>
    <s v="SIMON IRWIN D"/>
    <s v="Officer"/>
    <n v="53700"/>
    <n v="1.88"/>
    <n v="100956"/>
    <s v="large_buy"/>
    <n v="4.8128319882956072E-2"/>
    <n v="4.8128000000000002"/>
    <s v="P"/>
  </r>
  <r>
    <x v="66"/>
    <s v="Tilray Brands, Inc."/>
    <x v="0"/>
    <x v="8"/>
    <s v="Gendel Mitchell"/>
    <s v="Officer"/>
    <n v="5400"/>
    <n v="1.87"/>
    <n v="10098"/>
    <s v="normal_buy"/>
    <n v="4.8128319882956072E-2"/>
    <n v="4.8128000000000002"/>
    <s v="P"/>
  </r>
  <r>
    <x v="67"/>
    <s v="DORIAN LPG LTD."/>
    <x v="0"/>
    <x v="8"/>
    <s v="HADJIPATERAS JOHN C"/>
    <s v="Director,Officer,TenPercentOwner"/>
    <n v="5000"/>
    <n v="42.58"/>
    <n v="212900"/>
    <s v="large_buy"/>
    <n v="-8.9819027971053234E-2"/>
    <n v="-8.9818999999999996"/>
    <s v="P"/>
  </r>
  <r>
    <x v="66"/>
    <s v="Tilray Brands, Inc."/>
    <x v="0"/>
    <x v="8"/>
    <s v="Merton Carl A"/>
    <s v="Officer"/>
    <n v="20000"/>
    <n v="1.87"/>
    <n v="37400"/>
    <s v="large_buy"/>
    <n v="4.8128319882956072E-2"/>
    <n v="4.8128000000000002"/>
    <s v="P"/>
  </r>
  <r>
    <x v="17"/>
    <s v="TILE SHOP HOLDINGS, INC."/>
    <x v="0"/>
    <x v="8"/>
    <s v="Fund 1 Investments, LLC"/>
    <s v="TenPercentOwner"/>
    <n v="11000"/>
    <n v="7.02"/>
    <n v="77220"/>
    <s v="normal_buy"/>
    <n v="-7.4179806103460977E-2"/>
    <n v="-7.4180000000000001"/>
    <s v="P"/>
  </r>
  <r>
    <x v="17"/>
    <s v="TILE SHOP HOLDINGS, INC."/>
    <x v="0"/>
    <x v="8"/>
    <s v="Pleasant Lake Partners LLC"/>
    <s v="TenPercentOwner"/>
    <n v="11000"/>
    <n v="7.02"/>
    <n v="77220"/>
    <s v="normal_buy"/>
    <n v="-7.4179806103460977E-2"/>
    <n v="-7.4180000000000001"/>
    <s v="P"/>
  </r>
  <r>
    <x v="68"/>
    <s v="PBF Energy Inc."/>
    <x v="0"/>
    <x v="8"/>
    <s v="Control Empresarial de Capitales S.A. de C.V."/>
    <s v="TenPercentOwner,Other"/>
    <n v="486000"/>
    <n v="42.48"/>
    <n v="20645280"/>
    <s v="large_buy"/>
    <n v="0.14115740778325961"/>
    <n v="14.1157"/>
    <s v="P"/>
  </r>
  <r>
    <x v="69"/>
    <s v="AEHR TEST SYSTEMS"/>
    <x v="0"/>
    <x v="8"/>
    <s v="Ray-Chaudhuri Avijit K."/>
    <s v="Officer"/>
    <n v="3000"/>
    <n v="17.87"/>
    <n v="53610"/>
    <s v="normal_buy"/>
    <n v="-7.3268393223027362E-2"/>
    <n v="-7.3268000000000004"/>
    <s v="P"/>
  </r>
  <r>
    <x v="10"/>
    <s v="TILLY'S, INC."/>
    <x v="0"/>
    <x v="8"/>
    <s v="Pleasant Lake Onshore Feeder Fund LP"/>
    <s v="TenPercentOwner"/>
    <n v="15500"/>
    <n v="7.39"/>
    <n v="114545"/>
    <s v="normal_buy"/>
    <n v="-1.351382263913292E-3"/>
    <n v="-0.1351"/>
    <s v="P"/>
  </r>
  <r>
    <x v="10"/>
    <s v="TILLY'S, INC."/>
    <x v="0"/>
    <x v="8"/>
    <s v="Pleasant Lake Partners LLC"/>
    <s v="TenPercentOwner"/>
    <n v="15500"/>
    <n v="7.39"/>
    <n v="114545"/>
    <s v="normal_buy"/>
    <n v="-1.351382263913292E-3"/>
    <n v="-0.1351"/>
    <s v="P"/>
  </r>
  <r>
    <x v="10"/>
    <s v="TILLY'S, INC."/>
    <x v="0"/>
    <x v="8"/>
    <s v="Fund 1 Investments, LLC"/>
    <s v="TenPercentOwner"/>
    <n v="15500"/>
    <n v="7.39"/>
    <n v="114545"/>
    <s v="normal_buy"/>
    <n v="-1.351382263913292E-3"/>
    <n v="-0.1351"/>
    <s v="P"/>
  </r>
  <r>
    <x v="70"/>
    <s v="Celularity Inc"/>
    <x v="0"/>
    <x v="8"/>
    <s v="Lim Kok Thay"/>
    <s v="TenPercentOwner"/>
    <n v="21410983"/>
    <n v="0.25"/>
    <n v="5352745.75"/>
    <s v="large_buy"/>
    <n v="0.47465434800761169"/>
    <n v="47.465400000000002"/>
    <s v="P"/>
  </r>
  <r>
    <x v="71"/>
    <s v="Blend Labs, Inc."/>
    <x v="0"/>
    <x v="8"/>
    <s v="Jafari Amir"/>
    <s v="Officer"/>
    <n v="7002"/>
    <n v="2.4300000000000002"/>
    <n v="17014.86"/>
    <s v="large_buy"/>
    <n v="0.18257253241973179"/>
    <n v="18.257300000000001"/>
    <s v="P"/>
  </r>
  <r>
    <x v="70"/>
    <s v="Celularity Inc"/>
    <x v="0"/>
    <x v="8"/>
    <s v="Dragasac Ltd"/>
    <s v="TenPercentOwner"/>
    <n v="21410983"/>
    <n v="0.25"/>
    <n v="5352745.75"/>
    <s v="large_buy"/>
    <n v="0.47465434800761169"/>
    <n v="47.465400000000002"/>
    <s v="P"/>
  </r>
  <r>
    <x v="70"/>
    <s v="Celularity Inc"/>
    <x v="0"/>
    <x v="8"/>
    <s v="Genting Berhad"/>
    <s v="TenPercentOwner"/>
    <n v="21410983"/>
    <n v="0.25"/>
    <n v="5352745.75"/>
    <s v="large_buy"/>
    <n v="0.47465434800761169"/>
    <n v="47.465400000000002"/>
    <s v="P"/>
  </r>
  <r>
    <x v="72"/>
    <s v="Worthington Steel, Inc."/>
    <x v="0"/>
    <x v="8"/>
    <s v="Chiappone Charles M"/>
    <s v="Director"/>
    <n v="1850"/>
    <n v="28.08"/>
    <n v="51948"/>
    <s v="large_buy"/>
    <n v="8.2588531866860659E-2"/>
    <n v="8.2589000000000006"/>
    <s v="P"/>
  </r>
  <r>
    <x v="19"/>
    <s v="Invesco Pennsylvania Value Municipal Income Trust"/>
    <x v="0"/>
    <x v="8"/>
    <s v="Saba Capital Management, L.P."/>
    <s v="TenPercentOwner"/>
    <n v="1787"/>
    <n v="10.14"/>
    <n v="18120.18"/>
    <s v="normal_buy"/>
    <n v="-1.186735404633765E-3"/>
    <n v="-0.1187"/>
    <s v="P"/>
  </r>
  <r>
    <x v="19"/>
    <s v="Invesco Pennsylvania Value Municipal Income Trust"/>
    <x v="0"/>
    <x v="8"/>
    <s v="Weinstein Boaz"/>
    <s v="TenPercentOwner"/>
    <n v="1787"/>
    <n v="10.14"/>
    <n v="18120.18"/>
    <s v="normal_buy"/>
    <n v="-1.186735404633765E-3"/>
    <n v="-0.1187"/>
    <s v="P"/>
  </r>
  <r>
    <x v="23"/>
    <s v="BlackRock ESG Capital Allocation Term Trust"/>
    <x v="0"/>
    <x v="8"/>
    <s v="Saba Capital Management, L.P."/>
    <s v="TenPercentOwner"/>
    <n v="21554"/>
    <n v="16.27"/>
    <n v="350683.58"/>
    <s v="normal_buy"/>
    <n v="3.380455463113563E-2"/>
    <n v="3.3805000000000001"/>
    <s v="P"/>
  </r>
  <r>
    <x v="23"/>
    <s v="BlackRock ESG Capital Allocation Term Trust"/>
    <x v="0"/>
    <x v="8"/>
    <s v="Weinstein Boaz"/>
    <s v="TenPercentOwner"/>
    <n v="21554"/>
    <n v="16.27"/>
    <n v="350683.58"/>
    <s v="normal_buy"/>
    <n v="3.380455463113563E-2"/>
    <n v="3.3805000000000001"/>
    <s v="P"/>
  </r>
  <r>
    <x v="73"/>
    <s v="Marpai, Inc."/>
    <x v="0"/>
    <x v="9"/>
    <s v="EITAN YARON"/>
    <s v="Director"/>
    <n v="210000"/>
    <n v="0.92"/>
    <n v="193200"/>
    <s v="normal_buy"/>
    <n v="0.49999996760617188"/>
    <n v="50"/>
    <s v="P"/>
  </r>
  <r>
    <x v="74"/>
    <s v="Vivani Medical, Inc."/>
    <x v="0"/>
    <x v="9"/>
    <s v="Williams Gregg"/>
    <s v="Director,TenPercentOwner"/>
    <n v="13067"/>
    <n v="1.01"/>
    <n v="13197.67"/>
    <s v="normal_buy"/>
    <n v="1.9801961500356399E-2"/>
    <n v="1.9802"/>
    <s v="P"/>
  </r>
  <r>
    <x v="14"/>
    <s v="Invesco Trust for Investment Grade New York Municipals"/>
    <x v="0"/>
    <x v="9"/>
    <s v="Saba Capital Management, L.P."/>
    <s v="TenPercentOwner"/>
    <n v="1300"/>
    <n v="10.49"/>
    <n v="13637"/>
    <s v="normal_buy"/>
    <n v="1.061767625864452E-2"/>
    <n v="1.0618000000000001"/>
    <s v="P"/>
  </r>
  <r>
    <x v="14"/>
    <s v="Invesco Trust for Investment Grade New York Municipals"/>
    <x v="0"/>
    <x v="9"/>
    <s v="Weinstein Boaz"/>
    <s v="TenPercentOwner"/>
    <n v="1300"/>
    <n v="10.49"/>
    <n v="13637"/>
    <s v="normal_buy"/>
    <n v="1.061767625864452E-2"/>
    <n v="1.0618000000000001"/>
    <s v="P"/>
  </r>
  <r>
    <x v="61"/>
    <s v="BlackRock Health Sciences Term Trust"/>
    <x v="0"/>
    <x v="9"/>
    <s v="Weinstein Boaz"/>
    <s v="TenPercentOwner"/>
    <n v="19207"/>
    <n v="15.1"/>
    <n v="290025.7"/>
    <s v="normal_buy"/>
    <n v="2.8666601666275549E-2"/>
    <n v="2.8666999999999998"/>
    <s v="P"/>
  </r>
  <r>
    <x v="61"/>
    <s v="BlackRock Health Sciences Term Trust"/>
    <x v="0"/>
    <x v="9"/>
    <s v="Saba Capital Management, L.P."/>
    <s v="TenPercentOwner"/>
    <n v="19207"/>
    <n v="15.1"/>
    <n v="290025.7"/>
    <s v="normal_buy"/>
    <n v="2.8666601666275549E-2"/>
    <n v="2.8666999999999998"/>
    <s v="P"/>
  </r>
  <r>
    <x v="63"/>
    <s v="BlackRock Innovation &amp; Growth Term Trust"/>
    <x v="0"/>
    <x v="9"/>
    <s v="Saba Capital Management, L.P."/>
    <s v="TenPercentOwner"/>
    <n v="16530"/>
    <n v="7.25"/>
    <n v="119842.5"/>
    <s v="normal_buy"/>
    <n v="6.5097069976795874E-2"/>
    <n v="6.5096999999999996"/>
    <s v="P"/>
  </r>
  <r>
    <x v="63"/>
    <s v="BlackRock Innovation &amp; Growth Term Trust"/>
    <x v="0"/>
    <x v="9"/>
    <s v="Weinstein Boaz"/>
    <s v="TenPercentOwner"/>
    <n v="16530"/>
    <n v="7.25"/>
    <n v="119842.5"/>
    <s v="normal_buy"/>
    <n v="6.5097069976795874E-2"/>
    <n v="6.5096999999999996"/>
    <s v="P"/>
  </r>
  <r>
    <x v="64"/>
    <s v="BlackRock Capital Allocation Term Trust"/>
    <x v="0"/>
    <x v="9"/>
    <s v="Weinstein Boaz"/>
    <s v="TenPercentOwner"/>
    <n v="62933"/>
    <n v="14.96"/>
    <n v="941477.68"/>
    <s v="normal_buy"/>
    <n v="3.6789158557666291E-2"/>
    <n v="3.6789000000000001"/>
    <s v="P"/>
  </r>
  <r>
    <x v="64"/>
    <s v="BlackRock Capital Allocation Term Trust"/>
    <x v="0"/>
    <x v="9"/>
    <s v="Saba Capital Management, L.P."/>
    <s v="TenPercentOwner"/>
    <n v="62933"/>
    <n v="14.96"/>
    <n v="941477.68"/>
    <s v="normal_buy"/>
    <n v="3.6789158557666291E-2"/>
    <n v="3.6789000000000001"/>
    <s v="P"/>
  </r>
  <r>
    <x v="73"/>
    <s v="Marpai, Inc."/>
    <x v="0"/>
    <x v="9"/>
    <s v="PONS ROBERT M"/>
    <s v="Director"/>
    <n v="12100"/>
    <n v="0.92"/>
    <n v="11132"/>
    <s v="normal_buy"/>
    <n v="0.49999996760617188"/>
    <n v="50"/>
    <s v="P"/>
  </r>
  <r>
    <x v="75"/>
    <s v="Ladder Capital Corp"/>
    <x v="0"/>
    <x v="9"/>
    <s v="Miceli Paul J."/>
    <s v="Officer"/>
    <n v="993.14"/>
    <n v="11.14"/>
    <n v="11063.579599999999"/>
    <s v="large_buy"/>
    <n v="1.6934169389807071E-2"/>
    <n v="1.6934"/>
    <s v="P"/>
  </r>
  <r>
    <x v="76"/>
    <s v="Collective Audience, Inc."/>
    <x v="0"/>
    <x v="9"/>
    <s v="BORDES PETER A JR"/>
    <s v="Officer"/>
    <n v="20000"/>
    <n v="0.94"/>
    <n v="18800"/>
    <s v="normal_buy"/>
    <n v="-0.17021279428921551"/>
    <n v="-17.0213"/>
    <s v="P"/>
  </r>
  <r>
    <x v="77"/>
    <s v="OLB GROUP, INC."/>
    <x v="0"/>
    <x v="9"/>
    <s v="Smith Patrick G"/>
    <s v="Officer"/>
    <n v="392106"/>
    <n v="0.77"/>
    <n v="301921.62"/>
    <s v="normal_buy"/>
    <n v="2.5463810446498151E-2"/>
    <n v="2.5464000000000002"/>
    <s v="P"/>
  </r>
  <r>
    <x v="30"/>
    <s v="KalVista Pharmaceuticals, Inc."/>
    <x v="0"/>
    <x v="9"/>
    <s v="Venrock Healthcare Capital Partners III, L.P."/>
    <s v="TenPercentOwner"/>
    <n v="19599"/>
    <n v="12.73"/>
    <n v="249495.27"/>
    <s v="normal_buy"/>
    <n v="0.15432583847893791"/>
    <n v="15.432600000000001"/>
    <s v="P"/>
  </r>
  <r>
    <x v="30"/>
    <s v="KalVista Pharmaceuticals, Inc."/>
    <x v="0"/>
    <x v="9"/>
    <s v="VHCP Co-Investment Holdings III, LLC"/>
    <s v="TenPercentOwner"/>
    <n v="19599"/>
    <n v="12.73"/>
    <n v="249495.27"/>
    <s v="normal_buy"/>
    <n v="0.15432583847893791"/>
    <n v="15.432600000000001"/>
    <s v="P"/>
  </r>
  <r>
    <x v="30"/>
    <s v="KalVista Pharmaceuticals, Inc."/>
    <x v="0"/>
    <x v="9"/>
    <s v="Venrock Healthcare Capital Partners EG, L.P."/>
    <s v="TenPercentOwner"/>
    <n v="19599"/>
    <n v="12.73"/>
    <n v="249495.27"/>
    <s v="normal_buy"/>
    <n v="0.15432583847893791"/>
    <n v="15.432600000000001"/>
    <s v="P"/>
  </r>
  <r>
    <x v="30"/>
    <s v="KalVista Pharmaceuticals, Inc."/>
    <x v="0"/>
    <x v="9"/>
    <s v="Shah Nimish P"/>
    <s v="TenPercentOwner"/>
    <n v="19599"/>
    <n v="12.73"/>
    <n v="249495.27"/>
    <s v="normal_buy"/>
    <n v="0.15432583847893791"/>
    <n v="15.432600000000001"/>
    <s v="P"/>
  </r>
  <r>
    <x v="30"/>
    <s v="KalVista Pharmaceuticals, Inc."/>
    <x v="0"/>
    <x v="9"/>
    <s v="VHCP Management EG, LLC"/>
    <s v="TenPercentOwner"/>
    <n v="19599"/>
    <n v="12.73"/>
    <n v="249495.27"/>
    <s v="normal_buy"/>
    <n v="0.15432583847893791"/>
    <n v="15.432600000000001"/>
    <s v="P"/>
  </r>
  <r>
    <x v="30"/>
    <s v="KalVista Pharmaceuticals, Inc."/>
    <x v="0"/>
    <x v="9"/>
    <s v="VHCP Management III, LLC"/>
    <s v="TenPercentOwner"/>
    <n v="19599"/>
    <n v="12.73"/>
    <n v="249495.27"/>
    <s v="normal_buy"/>
    <n v="0.15432583847893791"/>
    <n v="15.432600000000001"/>
    <s v="P"/>
  </r>
  <r>
    <x v="30"/>
    <s v="KalVista Pharmaceuticals, Inc."/>
    <x v="0"/>
    <x v="9"/>
    <s v="Koh Bong Y"/>
    <s v="TenPercentOwner"/>
    <n v="19599"/>
    <n v="12.73"/>
    <n v="249495.27"/>
    <s v="normal_buy"/>
    <n v="0.15432583847893791"/>
    <n v="15.432600000000001"/>
    <s v="P"/>
  </r>
  <r>
    <x v="66"/>
    <s v="Tilray Brands, Inc."/>
    <x v="0"/>
    <x v="9"/>
    <s v="Gendel Mitchell"/>
    <s v="Officer"/>
    <n v="7200"/>
    <n v="1.98"/>
    <n v="14256"/>
    <s v="normal_buy"/>
    <n v="-9.0909074316236071E-2"/>
    <n v="-9.0908999999999995"/>
    <s v="P"/>
  </r>
  <r>
    <x v="17"/>
    <s v="TILE SHOP HOLDINGS, INC."/>
    <x v="0"/>
    <x v="9"/>
    <s v="Pleasant Lake Partners LLC"/>
    <s v="TenPercentOwner"/>
    <n v="13225"/>
    <n v="7.03"/>
    <n v="92971.75"/>
    <s v="normal_buy"/>
    <n v="-6.4102537106523583E-2"/>
    <n v="-6.4103000000000003"/>
    <s v="P"/>
  </r>
  <r>
    <x v="77"/>
    <s v="OLB GROUP, INC."/>
    <x v="0"/>
    <x v="9"/>
    <s v="YAKOV RONNY"/>
    <s v="Director,Officer,TenPercentOwner"/>
    <n v="784212"/>
    <n v="0.77"/>
    <n v="603843.24"/>
    <s v="large_buy"/>
    <n v="2.5463810446498151E-2"/>
    <n v="2.5464000000000002"/>
    <s v="P"/>
  </r>
  <r>
    <x v="78"/>
    <s v="AVADEL PHARMACEUTICALS PLC"/>
    <x v="0"/>
    <x v="9"/>
    <s v="MCHUGH THOMAS S"/>
    <s v="Officer"/>
    <n v="2000"/>
    <n v="14.5"/>
    <n v="29000"/>
    <s v="normal_buy"/>
    <n v="-1.7473133527029169E-2"/>
    <n v="-1.7473000000000001"/>
    <s v="P"/>
  </r>
  <r>
    <x v="17"/>
    <s v="TILE SHOP HOLDINGS, INC."/>
    <x v="0"/>
    <x v="9"/>
    <s v="Fund 1 Investments, LLC"/>
    <s v="TenPercentOwner"/>
    <n v="13225"/>
    <n v="7.03"/>
    <n v="92971.75"/>
    <s v="normal_buy"/>
    <n v="-6.4102537106523583E-2"/>
    <n v="-6.4103000000000003"/>
    <s v="P"/>
  </r>
  <r>
    <x v="68"/>
    <s v="PBF Energy Inc."/>
    <x v="0"/>
    <x v="9"/>
    <s v="Control Empresarial de Capitales S.A. de C.V."/>
    <s v="TenPercentOwner,Other"/>
    <n v="770000"/>
    <n v="42.95"/>
    <n v="33071500"/>
    <s v="large_buy"/>
    <n v="0.2182897965934549"/>
    <n v="21.829000000000001"/>
    <s v="P"/>
  </r>
  <r>
    <x v="58"/>
    <s v="Destra Multi-Alternative Fund"/>
    <x v="0"/>
    <x v="9"/>
    <s v="Weinstein Boaz"/>
    <s v="TenPercentOwner"/>
    <n v="10053"/>
    <n v="6.46"/>
    <n v="64942.38"/>
    <s v="normal_buy"/>
    <n v="0.1157407908373429"/>
    <n v="11.5741"/>
    <s v="P"/>
  </r>
  <r>
    <x v="58"/>
    <s v="Destra Multi-Alternative Fund"/>
    <x v="0"/>
    <x v="9"/>
    <s v="Saba Capital Management, L.P."/>
    <s v="TenPercentOwner"/>
    <n v="10053"/>
    <n v="6.46"/>
    <n v="64942.38"/>
    <s v="normal_buy"/>
    <n v="0.1157407908373429"/>
    <n v="11.5741"/>
    <s v="P"/>
  </r>
  <r>
    <x v="79"/>
    <s v="TECOGEN INC."/>
    <x v="0"/>
    <x v="9"/>
    <s v="HATSOPOULOS JOHN"/>
    <s v="Director"/>
    <n v="100000"/>
    <n v="0.73"/>
    <n v="73000"/>
    <s v="large_buy"/>
    <n v="-8.2499979697168158E-2"/>
    <n v="-8.25"/>
    <s v="P"/>
  </r>
  <r>
    <x v="73"/>
    <s v="Marpai, Inc."/>
    <x v="0"/>
    <x v="9"/>
    <s v="Lamendola Damien"/>
    <s v="Director,Officer,TenPercentOwner"/>
    <n v="1100000"/>
    <n v="0.92"/>
    <n v="1012000"/>
    <s v="large_buy"/>
    <n v="0.49999996760617188"/>
    <n v="50"/>
    <s v="P"/>
  </r>
  <r>
    <x v="80"/>
    <s v="Smith Douglas Homes Corp."/>
    <x v="0"/>
    <x v="9"/>
    <s v="Steele Brett Allen"/>
    <s v="Officer"/>
    <n v="5000"/>
    <n v="21"/>
    <n v="105000"/>
    <s v="normal_buy"/>
    <n v="0.11801244002020291"/>
    <n v="11.8012"/>
    <s v="P"/>
  </r>
  <r>
    <x v="38"/>
    <s v="OPKO HEALTH, INC."/>
    <x v="0"/>
    <x v="9"/>
    <s v="FROST PHILLIP MD ET AL"/>
    <s v="Director,Officer,TenPercentOwner"/>
    <n v="1000000"/>
    <n v="0.95"/>
    <n v="950000"/>
    <s v="large_buy"/>
    <n v="7.446807768615793E-2"/>
    <n v="7.4467999999999996"/>
    <s v="P"/>
  </r>
  <r>
    <x v="38"/>
    <s v="OPKO HEALTH, INC."/>
    <x v="0"/>
    <x v="9"/>
    <s v="Frost Gamma Investments Trust"/>
    <s v="TenPercentOwner"/>
    <n v="1000000"/>
    <n v="0.95"/>
    <n v="950000"/>
    <s v="large_buy"/>
    <n v="7.446807768615793E-2"/>
    <n v="7.4467999999999996"/>
    <s v="P"/>
  </r>
  <r>
    <x v="8"/>
    <s v="NUVEEN PENNSYLVANIA QUALITY MUNICIPAL INCOME FUND"/>
    <x v="0"/>
    <x v="9"/>
    <s v="Weinstein Boaz"/>
    <s v="TenPercentOwner"/>
    <n v="1406"/>
    <n v="11.71"/>
    <n v="16464.259999999998"/>
    <s v="normal_buy"/>
    <n v="8.6045982800375675E-4"/>
    <n v="8.5999999999999993E-2"/>
    <s v="P"/>
  </r>
  <r>
    <x v="8"/>
    <s v="NUVEEN PENNSYLVANIA QUALITY MUNICIPAL INCOME FUND"/>
    <x v="0"/>
    <x v="9"/>
    <s v="Saba Capital Management, L.P."/>
    <s v="TenPercentOwner"/>
    <n v="1406"/>
    <n v="11.71"/>
    <n v="16464.259999999998"/>
    <s v="normal_buy"/>
    <n v="8.6045982800375675E-4"/>
    <n v="8.5999999999999993E-2"/>
    <s v="P"/>
  </r>
  <r>
    <x v="23"/>
    <s v="BlackRock ESG Capital Allocation Term Trust"/>
    <x v="0"/>
    <x v="9"/>
    <s v="Saba Capital Management, L.P."/>
    <s v="TenPercentOwner"/>
    <n v="81123"/>
    <n v="16.27"/>
    <n v="1319871.21"/>
    <s v="normal_buy"/>
    <n v="2.649427399748561E-2"/>
    <n v="2.6494"/>
    <s v="P"/>
  </r>
  <r>
    <x v="23"/>
    <s v="BlackRock ESG Capital Allocation Term Trust"/>
    <x v="0"/>
    <x v="9"/>
    <s v="Weinstein Boaz"/>
    <s v="TenPercentOwner"/>
    <n v="81123"/>
    <n v="16.27"/>
    <n v="1319871.21"/>
    <s v="normal_buy"/>
    <n v="2.649427399748561E-2"/>
    <n v="2.6494"/>
    <s v="P"/>
  </r>
  <r>
    <x v="23"/>
    <s v="BlackRock ESG Capital Allocation Term Trust"/>
    <x v="0"/>
    <x v="10"/>
    <s v="Saba Capital Management, L.P."/>
    <s v="TenPercentOwner"/>
    <n v="106270"/>
    <n v="16.13"/>
    <n v="1714135.1"/>
    <s v="normal_buy"/>
    <n v="1.297073351743072E-2"/>
    <n v="1.2970999999999999"/>
    <s v="P"/>
  </r>
  <r>
    <x v="23"/>
    <s v="BlackRock ESG Capital Allocation Term Trust"/>
    <x v="0"/>
    <x v="10"/>
    <s v="Weinstein Boaz"/>
    <s v="TenPercentOwner"/>
    <n v="106270"/>
    <n v="16.13"/>
    <n v="1714135.1"/>
    <s v="normal_buy"/>
    <n v="1.297073351743072E-2"/>
    <n v="1.2970999999999999"/>
    <s v="P"/>
  </r>
  <r>
    <x v="25"/>
    <s v="NUVEEN NEW JERSEY QUALITY MUNICIPAL INCOME FUND"/>
    <x v="0"/>
    <x v="10"/>
    <s v="Weinstein Boaz"/>
    <s v="TenPercentOwner"/>
    <n v="17723"/>
    <n v="11.83"/>
    <n v="209663.09"/>
    <s v="normal_buy"/>
    <n v="1.702113824572216E-2"/>
    <n v="1.7020999999999999"/>
    <s v="P"/>
  </r>
  <r>
    <x v="81"/>
    <s v="TALOS ENERGY INC."/>
    <x v="0"/>
    <x v="10"/>
    <s v="Control Empresarial de Capitales S.A. de C.V."/>
    <s v="TenPercentOwner,Other"/>
    <n v="19658119"/>
    <n v="11.7"/>
    <n v="229999992.30000001"/>
    <s v="large_buy"/>
    <n v="3.511576563723362E-2"/>
    <n v="3.5116000000000001"/>
    <s v="P"/>
  </r>
  <r>
    <x v="30"/>
    <s v="KalVista Pharmaceuticals, Inc."/>
    <x v="0"/>
    <x v="10"/>
    <s v="Koh Bong Y"/>
    <s v="TenPercentOwner"/>
    <n v="78925"/>
    <n v="12.6"/>
    <n v="994455"/>
    <s v="large_buy"/>
    <n v="0.21307695828951309"/>
    <n v="21.307700000000001"/>
    <s v="P"/>
  </r>
  <r>
    <x v="30"/>
    <s v="KalVista Pharmaceuticals, Inc."/>
    <x v="0"/>
    <x v="10"/>
    <s v="Venrock Healthcare Capital Partners EG, L.P."/>
    <s v="TenPercentOwner"/>
    <n v="78925"/>
    <n v="12.6"/>
    <n v="994455"/>
    <s v="large_buy"/>
    <n v="0.21307695828951309"/>
    <n v="21.307700000000001"/>
    <s v="P"/>
  </r>
  <r>
    <x v="30"/>
    <s v="KalVista Pharmaceuticals, Inc."/>
    <x v="0"/>
    <x v="10"/>
    <s v="VHCP Management III, LLC"/>
    <s v="TenPercentOwner"/>
    <n v="78925"/>
    <n v="12.6"/>
    <n v="994455"/>
    <s v="large_buy"/>
    <n v="0.21307695828951309"/>
    <n v="21.307700000000001"/>
    <s v="P"/>
  </r>
  <r>
    <x v="30"/>
    <s v="KalVista Pharmaceuticals, Inc."/>
    <x v="0"/>
    <x v="10"/>
    <s v="Venrock Healthcare Capital Partners III, L.P."/>
    <s v="TenPercentOwner"/>
    <n v="78925"/>
    <n v="12.6"/>
    <n v="994455"/>
    <s v="large_buy"/>
    <n v="0.21307695828951309"/>
    <n v="21.307700000000001"/>
    <s v="P"/>
  </r>
  <r>
    <x v="30"/>
    <s v="KalVista Pharmaceuticals, Inc."/>
    <x v="0"/>
    <x v="10"/>
    <s v="Shah Nimish P"/>
    <s v="TenPercentOwner"/>
    <n v="78925"/>
    <n v="12.6"/>
    <n v="994455"/>
    <s v="large_buy"/>
    <n v="0.21307695828951309"/>
    <n v="21.307700000000001"/>
    <s v="P"/>
  </r>
  <r>
    <x v="30"/>
    <s v="KalVista Pharmaceuticals, Inc."/>
    <x v="0"/>
    <x v="10"/>
    <s v="VHCP Management EG, LLC"/>
    <s v="TenPercentOwner"/>
    <n v="78925"/>
    <n v="12.6"/>
    <n v="994455"/>
    <s v="large_buy"/>
    <n v="0.21307695828951309"/>
    <n v="21.307700000000001"/>
    <s v="P"/>
  </r>
  <r>
    <x v="30"/>
    <s v="KalVista Pharmaceuticals, Inc."/>
    <x v="0"/>
    <x v="10"/>
    <s v="VHCP Co-Investment Holdings III, LLC"/>
    <s v="TenPercentOwner"/>
    <n v="78925"/>
    <n v="12.6"/>
    <n v="994455"/>
    <s v="large_buy"/>
    <n v="0.21307695828951309"/>
    <n v="21.307700000000001"/>
    <s v="P"/>
  </r>
  <r>
    <x v="25"/>
    <s v="NUVEEN NEW JERSEY QUALITY MUNICIPAL INCOME FUND"/>
    <x v="0"/>
    <x v="10"/>
    <s v="Saba Capital Management, L.P."/>
    <s v="TenPercentOwner"/>
    <n v="17723"/>
    <n v="11.83"/>
    <n v="209663.09"/>
    <s v="normal_buy"/>
    <n v="1.702113824572216E-2"/>
    <n v="1.7020999999999999"/>
    <s v="P"/>
  </r>
  <r>
    <x v="82"/>
    <s v="Fidelity National Information Services, Inc."/>
    <x v="0"/>
    <x v="10"/>
    <s v="Goldstein Jeffrey A"/>
    <s v="Director"/>
    <n v="899"/>
    <n v="60.32"/>
    <n v="54227.68"/>
    <s v="normal_buy"/>
    <n v="4.1137209447288381E-2"/>
    <n v="4.1136999999999997"/>
    <s v="P"/>
  </r>
  <r>
    <x v="83"/>
    <s v="FB Financial Corp"/>
    <x v="0"/>
    <x v="10"/>
    <s v="Ayers James W."/>
    <s v="TenPercentOwner"/>
    <n v="2000"/>
    <n v="35.29"/>
    <n v="70580"/>
    <s v="normal_buy"/>
    <n v="5.2854569959884579E-2"/>
    <n v="5.2854999999999999"/>
    <s v="P"/>
  </r>
  <r>
    <x v="68"/>
    <s v="PBF Energy Inc."/>
    <x v="0"/>
    <x v="10"/>
    <s v="Control Empresarial de Capitales S.A. de C.V."/>
    <s v="TenPercentOwner,Other"/>
    <n v="500000"/>
    <n v="41.57"/>
    <n v="20785000"/>
    <s v="large_buy"/>
    <n v="0.22686434935387051"/>
    <n v="22.686399999999999"/>
    <s v="P"/>
  </r>
  <r>
    <x v="84"/>
    <s v="CHEMUNG FINANCIAL CORP"/>
    <x v="0"/>
    <x v="10"/>
    <s v="Meade Joseph F IV"/>
    <s v="Director"/>
    <n v="582"/>
    <n v="48.11"/>
    <n v="28000.02"/>
    <s v="large_buy"/>
    <n v="-3.3049162449544138E-2"/>
    <n v="-3.3048999999999999"/>
    <s v="P"/>
  </r>
  <r>
    <x v="38"/>
    <s v="OPKO HEALTH, INC."/>
    <x v="0"/>
    <x v="10"/>
    <s v="HSIAO JANE PH D"/>
    <s v="Director,Officer"/>
    <n v="150000"/>
    <n v="0.95"/>
    <n v="142500"/>
    <s v="normal_buy"/>
    <n v="3.030300111189765E-2"/>
    <n v="3.0303"/>
    <s v="P"/>
  </r>
  <r>
    <x v="32"/>
    <s v="DWS STRATEGIC MUNICIPAL INCOME TRUST"/>
    <x v="0"/>
    <x v="10"/>
    <s v="Weinstein Boaz"/>
    <s v="TenPercentOwner"/>
    <n v="9353"/>
    <n v="8.74"/>
    <n v="81745.22"/>
    <s v="large_buy"/>
    <n v="2.6084885270307279E-2"/>
    <n v="2.6084999999999998"/>
    <s v="P"/>
  </r>
  <r>
    <x v="32"/>
    <s v="DWS STRATEGIC MUNICIPAL INCOME TRUST"/>
    <x v="0"/>
    <x v="10"/>
    <s v="Saba Capital Management, L.P."/>
    <s v="TenPercentOwner"/>
    <n v="9353"/>
    <n v="8.74"/>
    <n v="81745.22"/>
    <s v="large_buy"/>
    <n v="2.6084885270307279E-2"/>
    <n v="2.6084999999999998"/>
    <s v="P"/>
  </r>
  <r>
    <x v="64"/>
    <s v="BlackRock Capital Allocation Term Trust"/>
    <x v="0"/>
    <x v="10"/>
    <s v="Saba Capital Management, L.P."/>
    <s v="TenPercentOwner"/>
    <n v="24723"/>
    <n v="14.91"/>
    <n v="368619.93"/>
    <s v="normal_buy"/>
    <n v="2.4765743911719929E-2"/>
    <n v="2.4765999999999999"/>
    <s v="P"/>
  </r>
  <r>
    <x v="64"/>
    <s v="BlackRock Capital Allocation Term Trust"/>
    <x v="0"/>
    <x v="10"/>
    <s v="Weinstein Boaz"/>
    <s v="TenPercentOwner"/>
    <n v="24723"/>
    <n v="14.91"/>
    <n v="368619.93"/>
    <s v="normal_buy"/>
    <n v="2.4765743911719929E-2"/>
    <n v="2.4765999999999999"/>
    <s v="P"/>
  </r>
  <r>
    <x v="66"/>
    <s v="Tilray Brands, Inc."/>
    <x v="0"/>
    <x v="10"/>
    <s v="FALTISCHEK DENISE M"/>
    <s v="Officer"/>
    <n v="10000"/>
    <n v="2.0499999999999998"/>
    <n v="20500"/>
    <s v="normal_buy"/>
    <n v="-0.111650538923198"/>
    <n v="-11.165100000000001"/>
    <s v="P"/>
  </r>
  <r>
    <x v="10"/>
    <s v="TILLY'S, INC."/>
    <x v="0"/>
    <x v="10"/>
    <s v="Fund 1 Investments, LLC"/>
    <s v="TenPercentOwner"/>
    <n v="24000"/>
    <n v="7.4"/>
    <n v="177600"/>
    <s v="normal_buy"/>
    <n v="-9.4466526674309437E-3"/>
    <n v="-0.94469999999999998"/>
    <s v="P"/>
  </r>
  <r>
    <x v="10"/>
    <s v="TILLY'S, INC."/>
    <x v="0"/>
    <x v="10"/>
    <s v="Pleasant Lake Partners LLC"/>
    <s v="TenPercentOwner"/>
    <n v="24000"/>
    <n v="7.4"/>
    <n v="177600"/>
    <s v="normal_buy"/>
    <n v="-9.4466526674309437E-3"/>
    <n v="-0.94469999999999998"/>
    <s v="P"/>
  </r>
  <r>
    <x v="10"/>
    <s v="TILLY'S, INC."/>
    <x v="0"/>
    <x v="10"/>
    <s v="Pleasant Lake Onshore Feeder Fund LP"/>
    <s v="TenPercentOwner"/>
    <n v="24000"/>
    <n v="7.4"/>
    <n v="177600"/>
    <s v="normal_buy"/>
    <n v="-9.4466526674309437E-3"/>
    <n v="-0.94469999999999998"/>
    <s v="P"/>
  </r>
  <r>
    <x v="85"/>
    <s v="Federated Hermes Premier Municipal Income Fund"/>
    <x v="0"/>
    <x v="10"/>
    <s v="Weinstein Boaz"/>
    <s v="TenPercentOwner"/>
    <n v="3295"/>
    <n v="11"/>
    <n v="36245"/>
    <s v="normal_buy"/>
    <n v="1.4269767717068451E-2"/>
    <n v="1.427"/>
    <s v="P"/>
  </r>
  <r>
    <x v="85"/>
    <s v="Federated Hermes Premier Municipal Income Fund"/>
    <x v="0"/>
    <x v="10"/>
    <s v="Saba Capital Management, L.P."/>
    <s v="TenPercentOwner"/>
    <n v="3295"/>
    <n v="11"/>
    <n v="36245"/>
    <s v="normal_buy"/>
    <n v="1.4269767717068451E-2"/>
    <n v="1.427"/>
    <s v="P"/>
  </r>
  <r>
    <x v="61"/>
    <s v="BlackRock Health Sciences Term Trust"/>
    <x v="0"/>
    <x v="10"/>
    <s v="Saba Capital Management, L.P."/>
    <s v="TenPercentOwner"/>
    <n v="97985"/>
    <n v="14.94"/>
    <n v="1463895.9"/>
    <s v="normal_buy"/>
    <n v="3.2841904645438243E-2"/>
    <n v="3.2841999999999998"/>
    <s v="P"/>
  </r>
  <r>
    <x v="61"/>
    <s v="BlackRock Health Sciences Term Trust"/>
    <x v="0"/>
    <x v="10"/>
    <s v="Weinstein Boaz"/>
    <s v="TenPercentOwner"/>
    <n v="97985"/>
    <n v="14.94"/>
    <n v="1463895.9"/>
    <s v="normal_buy"/>
    <n v="3.2841904645438243E-2"/>
    <n v="3.2841999999999998"/>
    <s v="P"/>
  </r>
  <r>
    <x v="63"/>
    <s v="BlackRock Innovation &amp; Growth Term Trust"/>
    <x v="0"/>
    <x v="10"/>
    <s v="Saba Capital Management, L.P."/>
    <s v="TenPercentOwner"/>
    <n v="158960"/>
    <n v="7.15"/>
    <n v="1136564"/>
    <s v="normal_buy"/>
    <n v="5.86592743620169E-2"/>
    <n v="5.8658999999999999"/>
    <s v="P"/>
  </r>
  <r>
    <x v="63"/>
    <s v="BlackRock Innovation &amp; Growth Term Trust"/>
    <x v="0"/>
    <x v="10"/>
    <s v="Weinstein Boaz"/>
    <s v="TenPercentOwner"/>
    <n v="158960"/>
    <n v="7.15"/>
    <n v="1136564"/>
    <s v="normal_buy"/>
    <n v="5.86592743620169E-2"/>
    <n v="5.8658999999999999"/>
    <s v="P"/>
  </r>
  <r>
    <x v="86"/>
    <s v="ALTA EQUIPMENT GROUP INC."/>
    <x v="0"/>
    <x v="10"/>
    <s v="Voss Capital, LLC"/>
    <s v="TenPercentOwner"/>
    <n v="25000"/>
    <n v="10.87"/>
    <n v="271750"/>
    <s v="normal_buy"/>
    <n v="-1.200362008073119E-2"/>
    <n v="-1.2003999999999999"/>
    <s v="P"/>
  </r>
  <r>
    <x v="86"/>
    <s v="ALTA EQUIPMENT GROUP INC."/>
    <x v="0"/>
    <x v="10"/>
    <s v="Cocke Travis W."/>
    <s v="TenPercentOwner"/>
    <n v="25000"/>
    <n v="10.87"/>
    <n v="271750"/>
    <s v="normal_buy"/>
    <n v="-1.200362008073119E-2"/>
    <n v="-1.2003999999999999"/>
    <s v="P"/>
  </r>
  <r>
    <x v="86"/>
    <s v="ALTA EQUIPMENT GROUP INC."/>
    <x v="0"/>
    <x v="10"/>
    <s v="Voss Advisors GP, LLC"/>
    <s v="TenPercentOwner"/>
    <n v="25000"/>
    <n v="10.87"/>
    <n v="271750"/>
    <s v="normal_buy"/>
    <n v="-1.200362008073119E-2"/>
    <n v="-1.2003999999999999"/>
    <s v="P"/>
  </r>
  <r>
    <x v="86"/>
    <s v="ALTA EQUIPMENT GROUP INC."/>
    <x v="0"/>
    <x v="10"/>
    <s v="Voss Value Master Fund, LP"/>
    <s v="TenPercentOwner"/>
    <n v="25000"/>
    <n v="10.87"/>
    <n v="271750"/>
    <s v="normal_buy"/>
    <n v="-1.200362008073119E-2"/>
    <n v="-1.2003999999999999"/>
    <s v="P"/>
  </r>
  <r>
    <x v="86"/>
    <s v="ALTA EQUIPMENT GROUP INC."/>
    <x v="0"/>
    <x v="10"/>
    <s v="Voss Value-Oriented Special Situations Fund, LP"/>
    <s v="TenPercentOwner"/>
    <n v="25000"/>
    <n v="10.87"/>
    <n v="271750"/>
    <s v="normal_buy"/>
    <n v="-1.200362008073119E-2"/>
    <n v="-1.2003999999999999"/>
    <s v="P"/>
  </r>
  <r>
    <x v="87"/>
    <s v="ASSEMBLY BIOSCIENCES, INC."/>
    <x v="0"/>
    <x v="10"/>
    <s v="Schornstein Alexander"/>
    <s v="TenPercentOwner"/>
    <n v="299994"/>
    <n v="0.78"/>
    <n v="233995.32"/>
    <s v="normal_buy"/>
    <n v="0.14634141850135901"/>
    <n v="14.6341"/>
    <s v="P"/>
  </r>
  <r>
    <x v="82"/>
    <s v="Fidelity National Information Services, Inc."/>
    <x v="0"/>
    <x v="10"/>
    <s v="Alemany Ellen R"/>
    <s v="Director"/>
    <n v="735"/>
    <n v="60.32"/>
    <n v="44335.199999999997"/>
    <s v="normal_buy"/>
    <n v="4.1137209447288381E-2"/>
    <n v="4.1136999999999997"/>
    <s v="P"/>
  </r>
  <r>
    <x v="8"/>
    <s v="NUVEEN PENNSYLVANIA QUALITY MUNICIPAL INCOME FUND"/>
    <x v="0"/>
    <x v="10"/>
    <s v="Saba Capital Management, L.P."/>
    <s v="TenPercentOwner"/>
    <n v="16785"/>
    <n v="11.6"/>
    <n v="194706"/>
    <s v="normal_buy"/>
    <n v="1.2987296474035631E-2"/>
    <n v="1.2987"/>
    <s v="P"/>
  </r>
  <r>
    <x v="8"/>
    <s v="NUVEEN PENNSYLVANIA QUALITY MUNICIPAL INCOME FUND"/>
    <x v="0"/>
    <x v="10"/>
    <s v="Weinstein Boaz"/>
    <s v="TenPercentOwner"/>
    <n v="16785"/>
    <n v="11.6"/>
    <n v="194706"/>
    <s v="normal_buy"/>
    <n v="1.2987296474035631E-2"/>
    <n v="1.2987"/>
    <s v="P"/>
  </r>
  <r>
    <x v="55"/>
    <s v="BLACKROCK MUNIYIELD PENNSYLVANIA QUALITY FUND"/>
    <x v="0"/>
    <x v="10"/>
    <s v="Weinstein Boaz"/>
    <s v="TenPercentOwner"/>
    <n v="52685"/>
    <n v="11.5"/>
    <n v="605877.5"/>
    <s v="large_buy"/>
    <n v="2.6909757979182821E-2"/>
    <n v="2.6909999999999998"/>
    <s v="P"/>
  </r>
  <r>
    <x v="55"/>
    <s v="BLACKROCK MUNIYIELD PENNSYLVANIA QUALITY FUND"/>
    <x v="0"/>
    <x v="10"/>
    <s v="Saba Capital Management, L.P."/>
    <s v="TenPercentOwner"/>
    <n v="52685"/>
    <n v="11.5"/>
    <n v="605877.5"/>
    <s v="large_buy"/>
    <n v="2.6909757979182821E-2"/>
    <n v="2.6909999999999998"/>
    <s v="P"/>
  </r>
  <r>
    <x v="88"/>
    <s v="Compass Diversified Holdings"/>
    <x v="0"/>
    <x v="11"/>
    <s v="BURNS GORDON M"/>
    <s v="Other"/>
    <n v="5123"/>
    <n v="21.4"/>
    <n v="109632.2"/>
    <s v="normal_buy"/>
    <n v="4.0093211526263772E-2"/>
    <n v="4.0092999999999996"/>
    <s v="P"/>
  </r>
  <r>
    <x v="88"/>
    <s v="Compass Diversified Holdings"/>
    <x v="0"/>
    <x v="11"/>
    <s v="Mahon Nancy"/>
    <s v="Other"/>
    <n v="3087"/>
    <n v="21.4"/>
    <n v="66061.799999999988"/>
    <s v="normal_buy"/>
    <n v="4.0093211526263772E-2"/>
    <n v="4.0092999999999996"/>
    <s v="P"/>
  </r>
  <r>
    <x v="23"/>
    <s v="BlackRock ESG Capital Allocation Term Trust"/>
    <x v="0"/>
    <x v="11"/>
    <s v="Saba Capital Management, L.P."/>
    <s v="TenPercentOwner"/>
    <n v="54851"/>
    <n v="16.190000000000001"/>
    <n v="888037.69000000006"/>
    <s v="normal_buy"/>
    <n v="1.9765271930925369E-2"/>
    <n v="1.9764999999999999"/>
    <s v="P"/>
  </r>
  <r>
    <x v="23"/>
    <s v="BlackRock ESG Capital Allocation Term Trust"/>
    <x v="0"/>
    <x v="11"/>
    <s v="Weinstein Boaz"/>
    <s v="TenPercentOwner"/>
    <n v="54851"/>
    <n v="16.190000000000001"/>
    <n v="888037.69000000006"/>
    <s v="normal_buy"/>
    <n v="1.9765271930925369E-2"/>
    <n v="1.9764999999999999"/>
    <s v="P"/>
  </r>
  <r>
    <x v="58"/>
    <s v="Destra Multi-Alternative Fund"/>
    <x v="0"/>
    <x v="11"/>
    <s v="Weinstein Boaz"/>
    <s v="TenPercentOwner"/>
    <n v="23957"/>
    <n v="6.46"/>
    <n v="154762.22"/>
    <s v="normal_buy"/>
    <n v="0.1121350258913927"/>
    <n v="11.2135"/>
    <s v="P"/>
  </r>
  <r>
    <x v="58"/>
    <s v="Destra Multi-Alternative Fund"/>
    <x v="0"/>
    <x v="11"/>
    <s v="Saba Capital Management, L.P."/>
    <s v="TenPercentOwner"/>
    <n v="23957"/>
    <n v="6.46"/>
    <n v="154762.22"/>
    <s v="normal_buy"/>
    <n v="0.1121350258913927"/>
    <n v="11.2135"/>
    <s v="P"/>
  </r>
  <r>
    <x v="30"/>
    <s v="KalVista Pharmaceuticals, Inc."/>
    <x v="0"/>
    <x v="11"/>
    <s v="Koh Bong Y"/>
    <s v="TenPercentOwner"/>
    <n v="39680"/>
    <n v="12.51"/>
    <n v="496396.79999999999"/>
    <s v="normal_buy"/>
    <n v="0.26324235336511181"/>
    <n v="26.324200000000001"/>
    <s v="P"/>
  </r>
  <r>
    <x v="30"/>
    <s v="KalVista Pharmaceuticals, Inc."/>
    <x v="0"/>
    <x v="11"/>
    <s v="Venrock Healthcare Capital Partners EG, L.P."/>
    <s v="TenPercentOwner"/>
    <n v="39680"/>
    <n v="12.51"/>
    <n v="496396.79999999999"/>
    <s v="normal_buy"/>
    <n v="0.26324235336511181"/>
    <n v="26.324200000000001"/>
    <s v="P"/>
  </r>
  <r>
    <x v="30"/>
    <s v="KalVista Pharmaceuticals, Inc."/>
    <x v="0"/>
    <x v="11"/>
    <s v="VHCP Management III, LLC"/>
    <s v="TenPercentOwner"/>
    <n v="39680"/>
    <n v="12.51"/>
    <n v="496396.79999999999"/>
    <s v="normal_buy"/>
    <n v="0.26324235336511181"/>
    <n v="26.324200000000001"/>
    <s v="P"/>
  </r>
  <r>
    <x v="30"/>
    <s v="KalVista Pharmaceuticals, Inc."/>
    <x v="0"/>
    <x v="11"/>
    <s v="Venrock Healthcare Capital Partners III, L.P."/>
    <s v="TenPercentOwner"/>
    <n v="39680"/>
    <n v="12.51"/>
    <n v="496396.79999999999"/>
    <s v="normal_buy"/>
    <n v="0.26324235336511181"/>
    <n v="26.324200000000001"/>
    <s v="P"/>
  </r>
  <r>
    <x v="30"/>
    <s v="KalVista Pharmaceuticals, Inc."/>
    <x v="0"/>
    <x v="11"/>
    <s v="Shah Nimish P"/>
    <s v="TenPercentOwner"/>
    <n v="39680"/>
    <n v="12.51"/>
    <n v="496396.79999999999"/>
    <s v="normal_buy"/>
    <n v="0.26324235336511181"/>
    <n v="26.324200000000001"/>
    <s v="P"/>
  </r>
  <r>
    <x v="30"/>
    <s v="KalVista Pharmaceuticals, Inc."/>
    <x v="0"/>
    <x v="11"/>
    <s v="VHCP Management EG, LLC"/>
    <s v="TenPercentOwner"/>
    <n v="39680"/>
    <n v="12.51"/>
    <n v="496396.79999999999"/>
    <s v="normal_buy"/>
    <n v="0.26324235336511181"/>
    <n v="26.324200000000001"/>
    <s v="P"/>
  </r>
  <r>
    <x v="30"/>
    <s v="KalVista Pharmaceuticals, Inc."/>
    <x v="0"/>
    <x v="11"/>
    <s v="VHCP Co-Investment Holdings III, LLC"/>
    <s v="TenPercentOwner"/>
    <n v="39680"/>
    <n v="12.51"/>
    <n v="496396.79999999999"/>
    <s v="normal_buy"/>
    <n v="0.26324235336511181"/>
    <n v="26.324200000000001"/>
    <s v="P"/>
  </r>
  <r>
    <x v="89"/>
    <s v="CME GROUP INC."/>
    <x v="0"/>
    <x v="11"/>
    <s v="SHEPARD WILLIAM R"/>
    <s v="Director"/>
    <n v="58.69"/>
    <n v="202.44"/>
    <n v="11881.203600000001"/>
    <s v="normal_buy"/>
    <n v="1.4243574383474339E-2"/>
    <n v="1.4244000000000001"/>
    <s v="P"/>
  </r>
  <r>
    <x v="89"/>
    <s v="CME GROUP INC."/>
    <x v="0"/>
    <x v="11"/>
    <s v="SHEPARD WILLIAM R"/>
    <s v="Director"/>
    <n v="1331.2"/>
    <n v="202.44"/>
    <n v="269488.12800000003"/>
    <s v="large_buy"/>
    <n v="1.4243574383474339E-2"/>
    <n v="1.4244000000000001"/>
    <s v="P"/>
  </r>
  <r>
    <x v="90"/>
    <s v="INTERNATIONAL TOWER HILL MINES LTD"/>
    <x v="0"/>
    <x v="11"/>
    <s v="PAULSON &amp; CO. INC."/>
    <s v="TenPercentOwner"/>
    <n v="2268256"/>
    <n v="0.66"/>
    <n v="1497048.96"/>
    <s v="large_buy"/>
    <n v="0.1111111111111112"/>
    <n v="11.1111"/>
    <s v="P"/>
  </r>
  <r>
    <x v="40"/>
    <s v="AMREP CORP."/>
    <x v="0"/>
    <x v="11"/>
    <s v="DAHL JAMES H"/>
    <s v="TenPercentOwner"/>
    <n v="7000"/>
    <n v="21.91"/>
    <n v="153370"/>
    <s v="large_buy"/>
    <n v="-8.1006884524576606E-2"/>
    <n v="-8.1006999999999998"/>
    <s v="P"/>
  </r>
  <r>
    <x v="40"/>
    <s v="AMREP CORP."/>
    <x v="0"/>
    <x v="11"/>
    <s v="Lancaster Rainey E."/>
    <s v="TenPercentOwner"/>
    <n v="7000"/>
    <n v="21.91"/>
    <n v="153370"/>
    <s v="large_buy"/>
    <n v="-8.1006884524576606E-2"/>
    <n v="-8.1006999999999998"/>
    <s v="P"/>
  </r>
  <r>
    <x v="91"/>
    <s v="PERPETUA RESOURCES CORP."/>
    <x v="0"/>
    <x v="11"/>
    <s v="Robison Chris J"/>
    <s v="Director"/>
    <n v="10000"/>
    <n v="2.95"/>
    <n v="29500"/>
    <s v="large_buy"/>
    <n v="0"/>
    <n v="0"/>
    <s v="P"/>
  </r>
  <r>
    <x v="88"/>
    <s v="Compass Diversified Holdings"/>
    <x v="0"/>
    <x v="11"/>
    <s v="BOTTIGLIERI JAMES"/>
    <s v="Other"/>
    <n v="5123"/>
    <n v="21.4"/>
    <n v="109632.2"/>
    <s v="normal_buy"/>
    <n v="4.0093211526263772E-2"/>
    <n v="4.0092999999999996"/>
    <s v="P"/>
  </r>
  <r>
    <x v="88"/>
    <s v="Compass Diversified Holdings"/>
    <x v="0"/>
    <x v="11"/>
    <s v="BHATHAL ALEXANDER S."/>
    <s v="Other"/>
    <n v="5123"/>
    <n v="21.4"/>
    <n v="109632.2"/>
    <s v="normal_buy"/>
    <n v="4.0093211526263772E-2"/>
    <n v="4.0092999999999996"/>
    <s v="P"/>
  </r>
  <r>
    <x v="88"/>
    <s v="Compass Diversified Holdings"/>
    <x v="0"/>
    <x v="11"/>
    <s v="Edwards Harold S"/>
    <s v="Other"/>
    <n v="5123"/>
    <n v="21.4"/>
    <n v="109632.2"/>
    <s v="normal_buy"/>
    <n v="4.0093211526263772E-2"/>
    <n v="4.0092999999999996"/>
    <s v="P"/>
  </r>
  <r>
    <x v="92"/>
    <s v="CROWN CASTLE INC."/>
    <x v="0"/>
    <x v="11"/>
    <s v="Genrich Jason"/>
    <s v="Director"/>
    <n v="99"/>
    <n v="109.32"/>
    <n v="10822.68"/>
    <s v="large_buy"/>
    <n v="3.0336760915617988E-2"/>
    <n v="3.0337000000000001"/>
    <s v="P"/>
  </r>
  <r>
    <x v="93"/>
    <s v="Allied Gaming &amp; Entertainment Inc."/>
    <x v="0"/>
    <x v="11"/>
    <s v="Knighted Pastures LLC"/>
    <s v="TenPercentOwner"/>
    <n v="28876"/>
    <n v="0.98"/>
    <n v="28298.48"/>
    <s v="normal_buy"/>
    <n v="0.40086205789152668"/>
    <n v="40.086199999999998"/>
    <s v="P"/>
  </r>
  <r>
    <x v="83"/>
    <s v="FB Financial Corp"/>
    <x v="0"/>
    <x v="11"/>
    <s v="Ayers James W."/>
    <s v="TenPercentOwner"/>
    <n v="2000"/>
    <n v="35.5"/>
    <n v="71000"/>
    <s v="normal_buy"/>
    <n v="1.561233316722865E-2"/>
    <n v="1.5611999999999999"/>
    <s v="P"/>
  </r>
  <r>
    <x v="93"/>
    <s v="Allied Gaming &amp; Entertainment Inc."/>
    <x v="0"/>
    <x v="11"/>
    <s v="Choi Roy"/>
    <s v="TenPercentOwner"/>
    <n v="28876"/>
    <n v="0.98"/>
    <n v="28298.48"/>
    <s v="normal_buy"/>
    <n v="0.40086205789152668"/>
    <n v="40.086199999999998"/>
    <s v="P"/>
  </r>
  <r>
    <x v="88"/>
    <s v="Compass Diversified Holdings"/>
    <x v="0"/>
    <x v="11"/>
    <s v="SHAFFER TERI"/>
    <s v="Other"/>
    <n v="5123"/>
    <n v="21.4"/>
    <n v="109632.2"/>
    <s v="normal_buy"/>
    <n v="4.0093211526263772E-2"/>
    <n v="4.0092999999999996"/>
    <s v="P"/>
  </r>
  <r>
    <x v="64"/>
    <s v="BlackRock Capital Allocation Term Trust"/>
    <x v="0"/>
    <x v="11"/>
    <s v="Saba Capital Management, L.P."/>
    <s v="TenPercentOwner"/>
    <n v="34916"/>
    <n v="14.97"/>
    <n v="522692.52"/>
    <s v="normal_buy"/>
    <n v="3.664238159411104E-2"/>
    <n v="3.6642000000000001"/>
    <s v="P"/>
  </r>
  <r>
    <x v="64"/>
    <s v="BlackRock Capital Allocation Term Trust"/>
    <x v="0"/>
    <x v="11"/>
    <s v="Weinstein Boaz"/>
    <s v="TenPercentOwner"/>
    <n v="34916"/>
    <n v="14.97"/>
    <n v="522692.52"/>
    <s v="normal_buy"/>
    <n v="3.664238159411104E-2"/>
    <n v="3.6642000000000001"/>
    <s v="P"/>
  </r>
  <r>
    <x v="10"/>
    <s v="TILLY'S, INC."/>
    <x v="0"/>
    <x v="11"/>
    <s v="Fund 1 Investments, LLC"/>
    <s v="TenPercentOwner"/>
    <n v="9000"/>
    <n v="7.41"/>
    <n v="66690"/>
    <s v="normal_buy"/>
    <n v="9.459418097580885E-3"/>
    <n v="0.94589999999999996"/>
    <s v="P"/>
  </r>
  <r>
    <x v="10"/>
    <s v="TILLY'S, INC."/>
    <x v="0"/>
    <x v="11"/>
    <s v="Pleasant Lake Partners LLC"/>
    <s v="TenPercentOwner"/>
    <n v="9000"/>
    <n v="7.41"/>
    <n v="66690"/>
    <s v="normal_buy"/>
    <n v="9.459418097580885E-3"/>
    <n v="0.94589999999999996"/>
    <s v="P"/>
  </r>
  <r>
    <x v="10"/>
    <s v="TILLY'S, INC."/>
    <x v="0"/>
    <x v="11"/>
    <s v="Pleasant Lake Onshore Feeder Fund LP"/>
    <s v="TenPercentOwner"/>
    <n v="9000"/>
    <n v="7.41"/>
    <n v="66690"/>
    <s v="normal_buy"/>
    <n v="9.459418097580885E-3"/>
    <n v="0.94589999999999996"/>
    <s v="P"/>
  </r>
  <r>
    <x v="88"/>
    <s v="Compass Diversified Holdings"/>
    <x v="0"/>
    <x v="11"/>
    <s v="ENTERLINE LARRY L"/>
    <s v="Other"/>
    <n v="6172"/>
    <n v="21.39"/>
    <n v="132019.07999999999"/>
    <s v="normal_buy"/>
    <n v="4.0093211526263772E-2"/>
    <n v="4.0092999999999996"/>
    <s v="P"/>
  </r>
  <r>
    <x v="61"/>
    <s v="BlackRock Health Sciences Term Trust"/>
    <x v="0"/>
    <x v="11"/>
    <s v="Saba Capital Management, L.P."/>
    <s v="TenPercentOwner"/>
    <n v="41792"/>
    <n v="14.89"/>
    <n v="622282.88"/>
    <s v="normal_buy"/>
    <n v="4.9631099428103731E-2"/>
    <n v="4.9630999999999998"/>
    <s v="P"/>
  </r>
  <r>
    <x v="61"/>
    <s v="BlackRock Health Sciences Term Trust"/>
    <x v="0"/>
    <x v="11"/>
    <s v="Weinstein Boaz"/>
    <s v="TenPercentOwner"/>
    <n v="41792"/>
    <n v="14.89"/>
    <n v="622282.88"/>
    <s v="normal_buy"/>
    <n v="4.9631099428103731E-2"/>
    <n v="4.9630999999999998"/>
    <s v="P"/>
  </r>
  <r>
    <x v="63"/>
    <s v="BlackRock Innovation &amp; Growth Term Trust"/>
    <x v="0"/>
    <x v="11"/>
    <s v="Saba Capital Management, L.P."/>
    <s v="TenPercentOwner"/>
    <n v="39441"/>
    <n v="7.22"/>
    <n v="284764.02"/>
    <s v="normal_buy"/>
    <n v="7.2022341317134142E-2"/>
    <n v="7.2022000000000004"/>
    <s v="P"/>
  </r>
  <r>
    <x v="63"/>
    <s v="BlackRock Innovation &amp; Growth Term Trust"/>
    <x v="0"/>
    <x v="11"/>
    <s v="Weinstein Boaz"/>
    <s v="TenPercentOwner"/>
    <n v="39441"/>
    <n v="7.22"/>
    <n v="284764.02"/>
    <s v="normal_buy"/>
    <n v="7.2022341317134142E-2"/>
    <n v="7.2022000000000004"/>
    <s v="P"/>
  </r>
  <r>
    <x v="38"/>
    <s v="OPKO HEALTH, INC."/>
    <x v="0"/>
    <x v="11"/>
    <s v="Frost Gamma Investments Trust"/>
    <s v="TenPercentOwner"/>
    <n v="400000"/>
    <n v="0.97"/>
    <n v="388000"/>
    <s v="normal_buy"/>
    <n v="3.0612215108049901E-2"/>
    <n v="3.0611999999999999"/>
    <s v="P"/>
  </r>
  <r>
    <x v="38"/>
    <s v="OPKO HEALTH, INC."/>
    <x v="0"/>
    <x v="11"/>
    <s v="FROST PHILLIP MD ET AL"/>
    <s v="Director,Officer,TenPercentOwner"/>
    <n v="400000"/>
    <n v="0.97"/>
    <n v="388000"/>
    <s v="normal_buy"/>
    <n v="3.0612215108049901E-2"/>
    <n v="3.0611999999999999"/>
    <s v="P"/>
  </r>
  <r>
    <x v="86"/>
    <s v="ALTA EQUIPMENT GROUP INC."/>
    <x v="0"/>
    <x v="11"/>
    <s v="Voss Capital, LLC"/>
    <s v="TenPercentOwner"/>
    <n v="18892"/>
    <n v="10.49"/>
    <n v="198177.08"/>
    <s v="normal_buy"/>
    <n v="3.1716434278844963E-2"/>
    <n v="3.1716000000000002"/>
    <s v="P"/>
  </r>
  <r>
    <x v="86"/>
    <s v="ALTA EQUIPMENT GROUP INC."/>
    <x v="0"/>
    <x v="11"/>
    <s v="Cocke Travis W."/>
    <s v="TenPercentOwner"/>
    <n v="18892"/>
    <n v="10.49"/>
    <n v="198177.08"/>
    <s v="normal_buy"/>
    <n v="3.1716434278844963E-2"/>
    <n v="3.1716000000000002"/>
    <s v="P"/>
  </r>
  <r>
    <x v="86"/>
    <s v="ALTA EQUIPMENT GROUP INC."/>
    <x v="0"/>
    <x v="11"/>
    <s v="Voss Advisors GP, LLC"/>
    <s v="TenPercentOwner"/>
    <n v="18892"/>
    <n v="10.49"/>
    <n v="198177.08"/>
    <s v="normal_buy"/>
    <n v="3.1716434278844963E-2"/>
    <n v="3.1716000000000002"/>
    <s v="P"/>
  </r>
  <r>
    <x v="86"/>
    <s v="ALTA EQUIPMENT GROUP INC."/>
    <x v="0"/>
    <x v="11"/>
    <s v="Voss Value Master Fund, LP"/>
    <s v="TenPercentOwner"/>
    <n v="18892"/>
    <n v="10.49"/>
    <n v="198177.08"/>
    <s v="normal_buy"/>
    <n v="3.1716434278844963E-2"/>
    <n v="3.1716000000000002"/>
    <s v="P"/>
  </r>
  <r>
    <x v="86"/>
    <s v="ALTA EQUIPMENT GROUP INC."/>
    <x v="0"/>
    <x v="11"/>
    <s v="Voss Value-Oriented Special Situations Fund, LP"/>
    <s v="TenPercentOwner"/>
    <n v="18892"/>
    <n v="10.49"/>
    <n v="198177.08"/>
    <s v="normal_buy"/>
    <n v="3.1716434278844963E-2"/>
    <n v="3.1716000000000002"/>
    <s v="P"/>
  </r>
  <r>
    <x v="87"/>
    <s v="ASSEMBLY BIOSCIENCES, INC."/>
    <x v="0"/>
    <x v="11"/>
    <s v="Schornstein Alexander"/>
    <s v="TenPercentOwner"/>
    <n v="345086"/>
    <n v="0.8"/>
    <n v="276068.8"/>
    <s v="large_buy"/>
    <n v="0.18749991307656311"/>
    <n v="18.75"/>
    <s v="P"/>
  </r>
  <r>
    <x v="55"/>
    <s v="BLACKROCK MUNIYIELD PENNSYLVANIA QUALITY FUND"/>
    <x v="0"/>
    <x v="11"/>
    <s v="Weinstein Boaz"/>
    <s v="TenPercentOwner"/>
    <n v="12594"/>
    <n v="11.49"/>
    <n v="144705.06"/>
    <s v="normal_buy"/>
    <n v="4.0069664416186417E-2"/>
    <n v="4.0069999999999997"/>
    <s v="P"/>
  </r>
  <r>
    <x v="55"/>
    <s v="BLACKROCK MUNIYIELD PENNSYLVANIA QUALITY FUND"/>
    <x v="0"/>
    <x v="11"/>
    <s v="Saba Capital Management, L.P."/>
    <s v="TenPercentOwner"/>
    <n v="12594"/>
    <n v="11.49"/>
    <n v="144705.06"/>
    <s v="normal_buy"/>
    <n v="4.0069664416186417E-2"/>
    <n v="4.0069999999999997"/>
    <s v="P"/>
  </r>
  <r>
    <x v="23"/>
    <s v="BlackRock ESG Capital Allocation Term Trust"/>
    <x v="0"/>
    <x v="12"/>
    <s v="Saba Capital Management, L.P."/>
    <s v="TenPercentOwner"/>
    <n v="11171"/>
    <n v="16.27"/>
    <n v="181752.17"/>
    <s v="normal_buy"/>
    <n v="1.533737536130686E-2"/>
    <n v="1.5337000000000001"/>
    <s v="P"/>
  </r>
  <r>
    <x v="23"/>
    <s v="BlackRock ESG Capital Allocation Term Trust"/>
    <x v="0"/>
    <x v="12"/>
    <s v="Weinstein Boaz"/>
    <s v="TenPercentOwner"/>
    <n v="11171"/>
    <n v="16.27"/>
    <n v="181752.17"/>
    <s v="normal_buy"/>
    <n v="1.533737536130686E-2"/>
    <n v="1.5337000000000001"/>
    <s v="P"/>
  </r>
  <r>
    <x v="64"/>
    <s v="BlackRock Capital Allocation Term Trust"/>
    <x v="0"/>
    <x v="12"/>
    <s v="Weinstein Boaz"/>
    <s v="TenPercentOwner"/>
    <n v="190527"/>
    <n v="15.01"/>
    <n v="2859810.27"/>
    <s v="large_buy"/>
    <n v="1.6534322373327189E-2"/>
    <n v="1.6534"/>
    <s v="P"/>
  </r>
  <r>
    <x v="64"/>
    <s v="BlackRock Capital Allocation Term Trust"/>
    <x v="0"/>
    <x v="12"/>
    <s v="Saba Capital Management, L.P."/>
    <s v="TenPercentOwner"/>
    <n v="190527"/>
    <n v="15.01"/>
    <n v="2859810.27"/>
    <s v="large_buy"/>
    <n v="1.6534322373327189E-2"/>
    <n v="1.6534"/>
    <s v="P"/>
  </r>
  <r>
    <x v="94"/>
    <s v="My City Builders, Inc."/>
    <x v="0"/>
    <x v="12"/>
    <s v="Goodell Yolanda"/>
    <s v="Director,Officer,TenPercentOwner"/>
    <n v="3800000"/>
    <n v="950000"/>
    <n v="3610000000000"/>
    <s v="large_buy"/>
    <n v="2.5499998398125201"/>
    <n v="255"/>
    <s v="P"/>
  </r>
  <r>
    <x v="30"/>
    <s v="KalVista Pharmaceuticals, Inc."/>
    <x v="0"/>
    <x v="12"/>
    <s v="Koh Bong Y"/>
    <s v="TenPercentOwner"/>
    <n v="25000"/>
    <n v="12.43"/>
    <n v="310750"/>
    <s v="normal_buy"/>
    <n v="0.2264303347435315"/>
    <n v="22.643000000000001"/>
    <s v="P"/>
  </r>
  <r>
    <x v="30"/>
    <s v="KalVista Pharmaceuticals, Inc."/>
    <x v="0"/>
    <x v="12"/>
    <s v="Venrock Healthcare Capital Partners EG, L.P."/>
    <s v="TenPercentOwner"/>
    <n v="25000"/>
    <n v="12.43"/>
    <n v="310750"/>
    <s v="normal_buy"/>
    <n v="0.2264303347435315"/>
    <n v="22.643000000000001"/>
    <s v="P"/>
  </r>
  <r>
    <x v="30"/>
    <s v="KalVista Pharmaceuticals, Inc."/>
    <x v="0"/>
    <x v="12"/>
    <s v="VHCP Management III, LLC"/>
    <s v="TenPercentOwner"/>
    <n v="25000"/>
    <n v="12.43"/>
    <n v="310750"/>
    <s v="normal_buy"/>
    <n v="0.2264303347435315"/>
    <n v="22.643000000000001"/>
    <s v="P"/>
  </r>
  <r>
    <x v="30"/>
    <s v="KalVista Pharmaceuticals, Inc."/>
    <x v="0"/>
    <x v="12"/>
    <s v="Venrock Healthcare Capital Partners III, L.P."/>
    <s v="TenPercentOwner"/>
    <n v="25000"/>
    <n v="12.43"/>
    <n v="310750"/>
    <s v="normal_buy"/>
    <n v="0.2264303347435315"/>
    <n v="22.643000000000001"/>
    <s v="P"/>
  </r>
  <r>
    <x v="30"/>
    <s v="KalVista Pharmaceuticals, Inc."/>
    <x v="0"/>
    <x v="12"/>
    <s v="Shah Nimish P"/>
    <s v="TenPercentOwner"/>
    <n v="25000"/>
    <n v="12.43"/>
    <n v="310750"/>
    <s v="normal_buy"/>
    <n v="0.2264303347435315"/>
    <n v="22.643000000000001"/>
    <s v="P"/>
  </r>
  <r>
    <x v="30"/>
    <s v="KalVista Pharmaceuticals, Inc."/>
    <x v="0"/>
    <x v="12"/>
    <s v="VHCP Management EG, LLC"/>
    <s v="TenPercentOwner"/>
    <n v="25000"/>
    <n v="12.43"/>
    <n v="310750"/>
    <s v="normal_buy"/>
    <n v="0.2264303347435315"/>
    <n v="22.643000000000001"/>
    <s v="P"/>
  </r>
  <r>
    <x v="30"/>
    <s v="KalVista Pharmaceuticals, Inc."/>
    <x v="0"/>
    <x v="12"/>
    <s v="VHCP Co-Investment Holdings III, LLC"/>
    <s v="TenPercentOwner"/>
    <n v="25000"/>
    <n v="12.43"/>
    <n v="310750"/>
    <s v="normal_buy"/>
    <n v="0.2264303347435315"/>
    <n v="22.643000000000001"/>
    <s v="P"/>
  </r>
  <r>
    <x v="38"/>
    <s v="OPKO HEALTH, INC."/>
    <x v="0"/>
    <x v="12"/>
    <s v="FROST PHILLIP MD ET AL"/>
    <s v="Director,Officer,TenPercentOwner"/>
    <n v="500000"/>
    <n v="0.98"/>
    <n v="490000"/>
    <s v="normal_buy"/>
    <n v="0"/>
    <n v="0"/>
    <s v="P"/>
  </r>
  <r>
    <x v="38"/>
    <s v="OPKO HEALTH, INC."/>
    <x v="0"/>
    <x v="12"/>
    <s v="Frost Gamma Investments Trust"/>
    <s v="TenPercentOwner"/>
    <n v="500000"/>
    <n v="0.98"/>
    <n v="490000"/>
    <s v="normal_buy"/>
    <n v="0"/>
    <n v="0"/>
    <s v="P"/>
  </r>
  <r>
    <x v="61"/>
    <s v="BlackRock Health Sciences Term Trust"/>
    <x v="0"/>
    <x v="12"/>
    <s v="Weinstein Boaz"/>
    <s v="TenPercentOwner"/>
    <n v="119498"/>
    <n v="14.94"/>
    <n v="1785300.12"/>
    <s v="normal_buy"/>
    <n v="3.9491190424298717E-2"/>
    <n v="3.9491000000000001"/>
    <s v="P"/>
  </r>
  <r>
    <x v="61"/>
    <s v="BlackRock Health Sciences Term Trust"/>
    <x v="0"/>
    <x v="12"/>
    <s v="Saba Capital Management, L.P."/>
    <s v="TenPercentOwner"/>
    <n v="119498"/>
    <n v="14.94"/>
    <n v="1785300.12"/>
    <s v="normal_buy"/>
    <n v="3.9491190424298717E-2"/>
    <n v="3.9491000000000001"/>
    <s v="P"/>
  </r>
  <r>
    <x v="93"/>
    <s v="Allied Gaming &amp; Entertainment Inc."/>
    <x v="0"/>
    <x v="12"/>
    <s v="Knighted Pastures LLC"/>
    <s v="TenPercentOwner"/>
    <n v="153869"/>
    <n v="1.1000000000000001"/>
    <n v="169255.9"/>
    <s v="normal_buy"/>
    <n v="0.15454541218182369"/>
    <n v="15.454499999999999"/>
    <s v="P"/>
  </r>
  <r>
    <x v="93"/>
    <s v="Allied Gaming &amp; Entertainment Inc."/>
    <x v="0"/>
    <x v="12"/>
    <s v="Choi Roy"/>
    <s v="TenPercentOwner"/>
    <n v="153869"/>
    <n v="1.1000000000000001"/>
    <n v="169255.9"/>
    <s v="normal_buy"/>
    <n v="0.15454541218182369"/>
    <n v="15.454499999999999"/>
    <s v="P"/>
  </r>
  <r>
    <x v="95"/>
    <s v="NEXTNAV INC."/>
    <x v="0"/>
    <x v="12"/>
    <s v="SAMBERG JOSEPH D"/>
    <s v="TenPercentOwner"/>
    <n v="150000"/>
    <n v="3.86"/>
    <n v="579000"/>
    <s v="normal_buy"/>
    <n v="5.4123719575516649E-2"/>
    <n v="5.4123999999999999"/>
    <s v="P"/>
  </r>
  <r>
    <x v="10"/>
    <s v="TILLY'S, INC."/>
    <x v="0"/>
    <x v="12"/>
    <s v="Fund 1 Investments, LLC"/>
    <s v="TenPercentOwner"/>
    <n v="24500"/>
    <n v="7.44"/>
    <n v="182280"/>
    <s v="normal_buy"/>
    <n v="1.07526778347824E-2"/>
    <n v="1.0752999999999999"/>
    <s v="P"/>
  </r>
  <r>
    <x v="10"/>
    <s v="TILLY'S, INC."/>
    <x v="0"/>
    <x v="12"/>
    <s v="Pleasant Lake Partners LLC"/>
    <s v="TenPercentOwner"/>
    <n v="24500"/>
    <n v="7.44"/>
    <n v="182280"/>
    <s v="normal_buy"/>
    <n v="1.07526778347824E-2"/>
    <n v="1.0752999999999999"/>
    <s v="P"/>
  </r>
  <r>
    <x v="10"/>
    <s v="TILLY'S, INC."/>
    <x v="0"/>
    <x v="12"/>
    <s v="Pleasant Lake Onshore Feeder Fund LP"/>
    <s v="TenPercentOwner"/>
    <n v="24500"/>
    <n v="7.44"/>
    <n v="182280"/>
    <s v="normal_buy"/>
    <n v="1.07526778347824E-2"/>
    <n v="1.0752999999999999"/>
    <s v="P"/>
  </r>
  <r>
    <x v="94"/>
    <s v="My City Builders, Inc."/>
    <x v="0"/>
    <x v="12"/>
    <s v="Pittilloni Francis"/>
    <s v="Director,TenPercentOwner"/>
    <n v="3800000"/>
    <n v="950000"/>
    <n v="3610000000000"/>
    <s v="large_buy"/>
    <n v="2.5499998398125201"/>
    <n v="255"/>
    <s v="P"/>
  </r>
  <r>
    <x v="86"/>
    <s v="ALTA EQUIPMENT GROUP INC."/>
    <x v="0"/>
    <x v="12"/>
    <s v="Voss Capital, LLC"/>
    <s v="TenPercentOwner"/>
    <n v="6108"/>
    <n v="10.65"/>
    <n v="65050.2"/>
    <s v="normal_buy"/>
    <n v="1.2950940755714461E-2"/>
    <n v="1.2950999999999999"/>
    <s v="P"/>
  </r>
  <r>
    <x v="86"/>
    <s v="ALTA EQUIPMENT GROUP INC."/>
    <x v="0"/>
    <x v="12"/>
    <s v="Cocke Travis W."/>
    <s v="TenPercentOwner"/>
    <n v="6108"/>
    <n v="10.65"/>
    <n v="65050.2"/>
    <s v="normal_buy"/>
    <n v="1.2950940755714461E-2"/>
    <n v="1.2950999999999999"/>
    <s v="P"/>
  </r>
  <r>
    <x v="86"/>
    <s v="ALTA EQUIPMENT GROUP INC."/>
    <x v="0"/>
    <x v="12"/>
    <s v="Voss Advisors GP, LLC"/>
    <s v="TenPercentOwner"/>
    <n v="6108"/>
    <n v="10.65"/>
    <n v="65050.2"/>
    <s v="normal_buy"/>
    <n v="1.2950940755714461E-2"/>
    <n v="1.2950999999999999"/>
    <s v="P"/>
  </r>
  <r>
    <x v="86"/>
    <s v="ALTA EQUIPMENT GROUP INC."/>
    <x v="0"/>
    <x v="12"/>
    <s v="Voss Value Master Fund, LP"/>
    <s v="TenPercentOwner"/>
    <n v="6108"/>
    <n v="10.65"/>
    <n v="65050.2"/>
    <s v="normal_buy"/>
    <n v="1.2950940755714461E-2"/>
    <n v="1.2950999999999999"/>
    <s v="P"/>
  </r>
  <r>
    <x v="86"/>
    <s v="ALTA EQUIPMENT GROUP INC."/>
    <x v="0"/>
    <x v="12"/>
    <s v="Voss Value-Oriented Special Situations Fund, LP"/>
    <s v="TenPercentOwner"/>
    <n v="6108"/>
    <n v="10.65"/>
    <n v="65050.2"/>
    <s v="normal_buy"/>
    <n v="1.2950940755714461E-2"/>
    <n v="1.2950999999999999"/>
    <s v="P"/>
  </r>
  <r>
    <x v="44"/>
    <s v="GENERAL AMERICAN INVESTORS CO INC"/>
    <x v="0"/>
    <x v="12"/>
    <s v="Majmudar Anang K."/>
    <s v="Officer"/>
    <n v="400"/>
    <n v="42.75"/>
    <n v="17100"/>
    <s v="normal_buy"/>
    <n v="4.0243128589232402E-2"/>
    <n v="4.0243000000000002"/>
    <s v="P"/>
  </r>
  <r>
    <x v="88"/>
    <s v="Compass Diversified Holdings"/>
    <x v="0"/>
    <x v="12"/>
    <s v="Faulkingham Ryan J"/>
    <s v="Other"/>
    <n v="2300"/>
    <n v="21.26"/>
    <n v="48898"/>
    <s v="normal_buy"/>
    <n v="3.1525320766958347E-2"/>
    <n v="3.1524999999999999"/>
    <s v="P"/>
  </r>
  <r>
    <x v="63"/>
    <s v="BlackRock Innovation &amp; Growth Term Trust"/>
    <x v="0"/>
    <x v="12"/>
    <s v="Weinstein Boaz"/>
    <s v="TenPercentOwner"/>
    <n v="191272"/>
    <n v="7.25"/>
    <n v="1386722"/>
    <s v="normal_buy"/>
    <n v="7.5757529558385439E-2"/>
    <n v="7.5758000000000001"/>
    <s v="P"/>
  </r>
  <r>
    <x v="63"/>
    <s v="BlackRock Innovation &amp; Growth Term Trust"/>
    <x v="0"/>
    <x v="12"/>
    <s v="Saba Capital Management, L.P."/>
    <s v="TenPercentOwner"/>
    <n v="191272"/>
    <n v="7.25"/>
    <n v="1386722"/>
    <s v="normal_buy"/>
    <n v="7.5757529558385439E-2"/>
    <n v="7.5758000000000001"/>
    <s v="P"/>
  </r>
  <r>
    <x v="30"/>
    <s v="KalVista Pharmaceuticals, Inc."/>
    <x v="0"/>
    <x v="13"/>
    <s v="VHCP Co-Investment Holdings III, LLC"/>
    <s v="TenPercentOwner"/>
    <n v="67546"/>
    <n v="12.55"/>
    <n v="847702.3"/>
    <s v="large_buy"/>
    <n v="0.2201694119125743"/>
    <n v="22.0169"/>
    <s v="P"/>
  </r>
  <r>
    <x v="30"/>
    <s v="KalVista Pharmaceuticals, Inc."/>
    <x v="0"/>
    <x v="13"/>
    <s v="Koh Bong Y"/>
    <s v="TenPercentOwner"/>
    <n v="67546"/>
    <n v="12.55"/>
    <n v="847702.3"/>
    <s v="large_buy"/>
    <n v="0.2201694119125743"/>
    <n v="22.0169"/>
    <s v="P"/>
  </r>
  <r>
    <x v="30"/>
    <s v="KalVista Pharmaceuticals, Inc."/>
    <x v="0"/>
    <x v="13"/>
    <s v="Venrock Healthcare Capital Partners III, L.P."/>
    <s v="TenPercentOwner"/>
    <n v="67546"/>
    <n v="12.55"/>
    <n v="847702.3"/>
    <s v="large_buy"/>
    <n v="0.2201694119125743"/>
    <n v="22.0169"/>
    <s v="P"/>
  </r>
  <r>
    <x v="30"/>
    <s v="KalVista Pharmaceuticals, Inc."/>
    <x v="0"/>
    <x v="13"/>
    <s v="Venrock Healthcare Capital Partners EG, L.P."/>
    <s v="TenPercentOwner"/>
    <n v="67546"/>
    <n v="12.55"/>
    <n v="847702.3"/>
    <s v="large_buy"/>
    <n v="0.2201694119125743"/>
    <n v="22.0169"/>
    <s v="P"/>
  </r>
  <r>
    <x v="30"/>
    <s v="KalVista Pharmaceuticals, Inc."/>
    <x v="0"/>
    <x v="13"/>
    <s v="Shah Nimish P"/>
    <s v="TenPercentOwner"/>
    <n v="67546"/>
    <n v="12.55"/>
    <n v="847702.3"/>
    <s v="large_buy"/>
    <n v="0.2201694119125743"/>
    <n v="22.0169"/>
    <s v="P"/>
  </r>
  <r>
    <x v="30"/>
    <s v="KalVista Pharmaceuticals, Inc."/>
    <x v="0"/>
    <x v="13"/>
    <s v="VHCP Management III, LLC"/>
    <s v="TenPercentOwner"/>
    <n v="67546"/>
    <n v="12.55"/>
    <n v="847702.3"/>
    <s v="large_buy"/>
    <n v="0.2201694119125743"/>
    <n v="22.0169"/>
    <s v="P"/>
  </r>
  <r>
    <x v="30"/>
    <s v="KalVista Pharmaceuticals, Inc."/>
    <x v="0"/>
    <x v="13"/>
    <s v="VHCP Management EG, LLC"/>
    <s v="TenPercentOwner"/>
    <n v="67546"/>
    <n v="12.55"/>
    <n v="847702.3"/>
    <s v="large_buy"/>
    <n v="0.2201694119125743"/>
    <n v="22.0169"/>
    <s v="P"/>
  </r>
  <r>
    <x v="96"/>
    <s v="COMPASS MINERALS INTERNATIONAL INC"/>
    <x v="0"/>
    <x v="13"/>
    <s v="Reece Joseph E"/>
    <s v="Director"/>
    <n v="5000"/>
    <n v="21.24"/>
    <n v="106200"/>
    <s v="large_buy"/>
    <n v="6.9611158053213495E-2"/>
    <n v="6.9611000000000001"/>
    <s v="P"/>
  </r>
  <r>
    <x v="23"/>
    <s v="BlackRock ESG Capital Allocation Term Trust"/>
    <x v="0"/>
    <x v="13"/>
    <s v="Saba Capital Management, L.P."/>
    <s v="TenPercentOwner"/>
    <n v="27762"/>
    <n v="16.420000000000002"/>
    <n v="455852.04"/>
    <s v="normal_buy"/>
    <n v="1.3431284828088639E-2"/>
    <n v="1.3431"/>
    <s v="P"/>
  </r>
  <r>
    <x v="23"/>
    <s v="BlackRock ESG Capital Allocation Term Trust"/>
    <x v="0"/>
    <x v="13"/>
    <s v="Weinstein Boaz"/>
    <s v="TenPercentOwner"/>
    <n v="27762"/>
    <n v="16.420000000000002"/>
    <n v="455852.04"/>
    <s v="normal_buy"/>
    <n v="1.3431284828088639E-2"/>
    <n v="1.3431"/>
    <s v="P"/>
  </r>
  <r>
    <x v="64"/>
    <s v="BlackRock Capital Allocation Term Trust"/>
    <x v="0"/>
    <x v="13"/>
    <s v="Weinstein Boaz"/>
    <s v="TenPercentOwner"/>
    <n v="134946"/>
    <n v="15.19"/>
    <n v="2049829.74"/>
    <s v="large_buy"/>
    <n v="1.712785702473241E-2"/>
    <n v="1.7128000000000001"/>
    <s v="P"/>
  </r>
  <r>
    <x v="64"/>
    <s v="BlackRock Capital Allocation Term Trust"/>
    <x v="0"/>
    <x v="13"/>
    <s v="Saba Capital Management, L.P."/>
    <s v="TenPercentOwner"/>
    <n v="134946"/>
    <n v="15.19"/>
    <n v="2049829.74"/>
    <s v="large_buy"/>
    <n v="1.712785702473241E-2"/>
    <n v="1.7128000000000001"/>
    <s v="P"/>
  </r>
  <r>
    <x v="97"/>
    <s v="RAVE RESTAURANT GROUP, INC."/>
    <x v="0"/>
    <x v="13"/>
    <s v="IMA value LLP"/>
    <s v="Other"/>
    <n v="46241"/>
    <n v="1.98"/>
    <n v="91557.18"/>
    <s v="normal_buy"/>
    <n v="-4.901956201103741E-2"/>
    <n v="-4.9020000000000001"/>
    <s v="P"/>
  </r>
  <r>
    <x v="93"/>
    <s v="Allied Gaming &amp; Entertainment Inc."/>
    <x v="0"/>
    <x v="13"/>
    <s v="Knighted Pastures LLC"/>
    <s v="TenPercentOwner"/>
    <n v="21300"/>
    <n v="1.1299999999999999"/>
    <n v="24069"/>
    <s v="normal_buy"/>
    <n v="0.1327433422930191"/>
    <n v="13.2743"/>
    <s v="P"/>
  </r>
  <r>
    <x v="93"/>
    <s v="Allied Gaming &amp; Entertainment Inc."/>
    <x v="0"/>
    <x v="13"/>
    <s v="Choi Roy"/>
    <s v="TenPercentOwner"/>
    <n v="21300"/>
    <n v="1.1299999999999999"/>
    <n v="24069"/>
    <s v="normal_buy"/>
    <n v="0.1327433422930191"/>
    <n v="13.2743"/>
    <s v="P"/>
  </r>
  <r>
    <x v="98"/>
    <s v="BANCFIRST CORP /OK/"/>
    <x v="0"/>
    <x v="13"/>
    <s v="SCHMIDT DARRYL"/>
    <s v="Director,Officer"/>
    <n v="225"/>
    <n v="92.6"/>
    <n v="20835"/>
    <s v="normal_buy"/>
    <n v="-8.6454986397331068E-2"/>
    <n v="-8.6455000000000002"/>
    <s v="P"/>
  </r>
  <r>
    <x v="83"/>
    <s v="FB Financial Corp"/>
    <x v="0"/>
    <x v="13"/>
    <s v="Ayers James W."/>
    <s v="TenPercentOwner"/>
    <n v="2000"/>
    <n v="38.200000000000003"/>
    <n v="76400"/>
    <s v="normal_buy"/>
    <n v="-6.6233584777360188E-2"/>
    <n v="-6.6234000000000002"/>
    <s v="P"/>
  </r>
  <r>
    <x v="99"/>
    <s v="Viridian Therapeutics, Inc.\DE"/>
    <x v="0"/>
    <x v="13"/>
    <s v="Fairmount Healthcare Fund GP LLC"/>
    <s v="Director,Other"/>
    <n v="476190"/>
    <n v="21"/>
    <n v="9999990"/>
    <s v="normal_buy"/>
    <n v="-6.4999961853027366E-2"/>
    <n v="-6.5"/>
    <s v="P"/>
  </r>
  <r>
    <x v="99"/>
    <s v="Viridian Therapeutics, Inc.\DE"/>
    <x v="0"/>
    <x v="13"/>
    <s v="Fairmount Funds Management LLC"/>
    <s v="Director,TenPercentOwner,Other"/>
    <n v="476190"/>
    <n v="21"/>
    <n v="9999990"/>
    <s v="normal_buy"/>
    <n v="-6.4999961853027366E-2"/>
    <n v="-6.5"/>
    <s v="P"/>
  </r>
  <r>
    <x v="99"/>
    <s v="Viridian Therapeutics, Inc.\DE"/>
    <x v="0"/>
    <x v="13"/>
    <s v="Fairmount Healthcare Fund L.P."/>
    <s v="Director,Other"/>
    <n v="476190"/>
    <n v="21"/>
    <n v="9999990"/>
    <s v="normal_buy"/>
    <n v="-6.4999961853027366E-2"/>
    <n v="-6.5"/>
    <s v="P"/>
  </r>
  <r>
    <x v="99"/>
    <s v="Viridian Therapeutics, Inc.\DE"/>
    <x v="0"/>
    <x v="13"/>
    <s v="Fairmount Healthcare Fund II GP LLC"/>
    <s v="Director,TenPercentOwner,Other"/>
    <n v="476190"/>
    <n v="21"/>
    <n v="9999990"/>
    <s v="normal_buy"/>
    <n v="-6.4999961853027366E-2"/>
    <n v="-6.5"/>
    <s v="P"/>
  </r>
  <r>
    <x v="99"/>
    <s v="Viridian Therapeutics, Inc.\DE"/>
    <x v="0"/>
    <x v="13"/>
    <s v="Fairmount Healthcare Fund II L.P."/>
    <s v="Director,TenPercentOwner,Other"/>
    <n v="476190"/>
    <n v="21"/>
    <n v="9999990"/>
    <s v="normal_buy"/>
    <n v="-6.4999961853027366E-2"/>
    <n v="-6.5"/>
    <s v="P"/>
  </r>
  <r>
    <x v="100"/>
    <s v="Western Asset Diversified Income Fund"/>
    <x v="0"/>
    <x v="13"/>
    <s v="Kumar Nisha"/>
    <s v="Director"/>
    <n v="9000"/>
    <n v="14.16"/>
    <n v="127440"/>
    <s v="large_buy"/>
    <n v="2.2330083595089919E-2"/>
    <n v="2.2330000000000001"/>
    <s v="P"/>
  </r>
  <r>
    <x v="101"/>
    <s v="AMARIN CORP PLC\UK"/>
    <x v="0"/>
    <x v="13"/>
    <s v="Holt Patrick"/>
    <s v="Director,Officer"/>
    <n v="14426"/>
    <n v="1.0900000000000001"/>
    <n v="15724.34"/>
    <s v="normal_buy"/>
    <n v="2.60869731073794E-2"/>
    <n v="2.6086999999999998"/>
    <s v="P"/>
  </r>
  <r>
    <x v="40"/>
    <s v="AMREP CORP."/>
    <x v="0"/>
    <x v="13"/>
    <s v="Lancaster Rainey E."/>
    <s v="TenPercentOwner"/>
    <n v="1800"/>
    <n v="21.82"/>
    <n v="39276"/>
    <s v="normal_buy"/>
    <n v="-4.9180380592428692E-2"/>
    <n v="-4.9180000000000001"/>
    <s v="P"/>
  </r>
  <r>
    <x v="40"/>
    <s v="AMREP CORP."/>
    <x v="0"/>
    <x v="13"/>
    <s v="DAHL JAMES H"/>
    <s v="TenPercentOwner"/>
    <n v="1800"/>
    <n v="21.82"/>
    <n v="39276"/>
    <s v="normal_buy"/>
    <n v="-4.9180380592428692E-2"/>
    <n v="-4.9180000000000001"/>
    <s v="P"/>
  </r>
  <r>
    <x v="102"/>
    <s v="TEXAS CAPITAL BANCSHARES INC/TX"/>
    <x v="0"/>
    <x v="13"/>
    <s v="STALLINGS ROBERT W"/>
    <s v="Director"/>
    <n v="5000"/>
    <n v="18.95"/>
    <n v="94750"/>
    <s v="normal_buy"/>
    <n v="-7.0626735615902936E-2"/>
    <n v="-7.0627000000000004"/>
    <s v="P"/>
  </r>
  <r>
    <x v="61"/>
    <s v="BlackRock Health Sciences Term Trust"/>
    <x v="0"/>
    <x v="13"/>
    <s v="Weinstein Boaz"/>
    <s v="TenPercentOwner"/>
    <n v="54477"/>
    <n v="15.06"/>
    <n v="820423.62"/>
    <s v="normal_buy"/>
    <n v="3.8538058070326509E-2"/>
    <n v="3.8538000000000001"/>
    <s v="P"/>
  </r>
  <r>
    <x v="61"/>
    <s v="BlackRock Health Sciences Term Trust"/>
    <x v="0"/>
    <x v="13"/>
    <s v="Saba Capital Management, L.P."/>
    <s v="TenPercentOwner"/>
    <n v="54477"/>
    <n v="15.06"/>
    <n v="820423.62"/>
    <s v="normal_buy"/>
    <n v="3.8538058070326509E-2"/>
    <n v="3.8538000000000001"/>
    <s v="P"/>
  </r>
  <r>
    <x v="103"/>
    <s v="authID Inc."/>
    <x v="0"/>
    <x v="13"/>
    <s v="Garchik Stephen Jeffrey"/>
    <s v="TenPercentOwner"/>
    <n v="3311"/>
    <n v="8.89"/>
    <n v="29434.79"/>
    <s v="normal_buy"/>
    <n v="9.7237579656830997E-2"/>
    <n v="9.7238000000000007"/>
    <s v="P"/>
  </r>
  <r>
    <x v="104"/>
    <s v="BlackRock Science &amp; Technology Term Trust"/>
    <x v="0"/>
    <x v="13"/>
    <s v="McClements Kyle"/>
    <s v="Other"/>
    <n v="1000"/>
    <n v="16.809999999999999"/>
    <n v="16810"/>
    <s v="large_buy"/>
    <n v="2.9097668800029061E-2"/>
    <n v="2.9098000000000002"/>
    <s v="P"/>
  </r>
  <r>
    <x v="10"/>
    <s v="TILLY'S, INC."/>
    <x v="0"/>
    <x v="13"/>
    <s v="Pleasant Lake Onshore Feeder Fund LP"/>
    <s v="TenPercentOwner"/>
    <n v="3000"/>
    <n v="7.57"/>
    <n v="22710"/>
    <s v="normal_buy"/>
    <n v="-2.2427450924145661E-2"/>
    <n v="-2.2427000000000001"/>
    <s v="P"/>
  </r>
  <r>
    <x v="10"/>
    <s v="TILLY'S, INC."/>
    <x v="0"/>
    <x v="13"/>
    <s v="Pleasant Lake Partners LLC"/>
    <s v="TenPercentOwner"/>
    <n v="3000"/>
    <n v="7.57"/>
    <n v="22710"/>
    <s v="normal_buy"/>
    <n v="-2.2427450924145661E-2"/>
    <n v="-2.2427000000000001"/>
    <s v="P"/>
  </r>
  <r>
    <x v="10"/>
    <s v="TILLY'S, INC."/>
    <x v="0"/>
    <x v="13"/>
    <s v="Fund 1 Investments, LLC"/>
    <s v="TenPercentOwner"/>
    <n v="3000"/>
    <n v="7.57"/>
    <n v="22710"/>
    <s v="normal_buy"/>
    <n v="-2.2427450924145661E-2"/>
    <n v="-2.2427000000000001"/>
    <s v="P"/>
  </r>
  <r>
    <x v="95"/>
    <s v="NEXTNAV INC."/>
    <x v="0"/>
    <x v="13"/>
    <s v="SAMBERG JOSEPH D"/>
    <s v="TenPercentOwner"/>
    <n v="150000"/>
    <n v="3.96"/>
    <n v="594000"/>
    <s v="normal_buy"/>
    <n v="5.3164505618560121E-2"/>
    <n v="5.3164999999999996"/>
    <s v="P"/>
  </r>
  <r>
    <x v="105"/>
    <s v="Nuveen Global High Income Fund"/>
    <x v="0"/>
    <x v="13"/>
    <s v="Robert Young L"/>
    <s v="Other"/>
    <n v="16475"/>
    <n v="12.13"/>
    <n v="199841.75"/>
    <s v="large_buy"/>
    <n v="3.8746796894507218E-2"/>
    <n v="3.8746999999999998"/>
    <s v="P"/>
  </r>
  <r>
    <x v="63"/>
    <s v="BlackRock Innovation &amp; Growth Term Trust"/>
    <x v="0"/>
    <x v="13"/>
    <s v="Weinstein Boaz"/>
    <s v="TenPercentOwner"/>
    <n v="155567"/>
    <n v="7.37"/>
    <n v="1146528.79"/>
    <s v="normal_buy"/>
    <n v="4.4715432324708759E-2"/>
    <n v="4.4714999999999998"/>
    <s v="P"/>
  </r>
  <r>
    <x v="63"/>
    <s v="BlackRock Innovation &amp; Growth Term Trust"/>
    <x v="0"/>
    <x v="13"/>
    <s v="Saba Capital Management, L.P."/>
    <s v="TenPercentOwner"/>
    <n v="155567"/>
    <n v="7.37"/>
    <n v="1146528.79"/>
    <s v="normal_buy"/>
    <n v="4.4715432324708759E-2"/>
    <n v="4.4714999999999998"/>
    <s v="P"/>
  </r>
  <r>
    <x v="30"/>
    <s v="KalVista Pharmaceuticals, Inc."/>
    <x v="0"/>
    <x v="14"/>
    <s v="VHCP Co-Investment Holdings III, LLC"/>
    <s v="TenPercentOwner"/>
    <n v="10897"/>
    <n v="12.54"/>
    <n v="136648.38"/>
    <s v="normal_buy"/>
    <n v="0.18545161090149589"/>
    <n v="18.545200000000001"/>
    <s v="P"/>
  </r>
  <r>
    <x v="30"/>
    <s v="KalVista Pharmaceuticals, Inc."/>
    <x v="0"/>
    <x v="14"/>
    <s v="Koh Bong Y"/>
    <s v="TenPercentOwner"/>
    <n v="10897"/>
    <n v="12.54"/>
    <n v="136648.38"/>
    <s v="normal_buy"/>
    <n v="0.18545161090149589"/>
    <n v="18.545200000000001"/>
    <s v="P"/>
  </r>
  <r>
    <x v="30"/>
    <s v="KalVista Pharmaceuticals, Inc."/>
    <x v="0"/>
    <x v="14"/>
    <s v="Venrock Healthcare Capital Partners III, L.P."/>
    <s v="TenPercentOwner"/>
    <n v="10897"/>
    <n v="12.54"/>
    <n v="136648.38"/>
    <s v="normal_buy"/>
    <n v="0.18545161090149589"/>
    <n v="18.545200000000001"/>
    <s v="P"/>
  </r>
  <r>
    <x v="30"/>
    <s v="KalVista Pharmaceuticals, Inc."/>
    <x v="0"/>
    <x v="14"/>
    <s v="Venrock Healthcare Capital Partners EG, L.P."/>
    <s v="TenPercentOwner"/>
    <n v="10897"/>
    <n v="12.54"/>
    <n v="136648.38"/>
    <s v="normal_buy"/>
    <n v="0.18545161090149589"/>
    <n v="18.545200000000001"/>
    <s v="P"/>
  </r>
  <r>
    <x v="30"/>
    <s v="KalVista Pharmaceuticals, Inc."/>
    <x v="0"/>
    <x v="14"/>
    <s v="Shah Nimish P"/>
    <s v="TenPercentOwner"/>
    <n v="10897"/>
    <n v="12.54"/>
    <n v="136648.38"/>
    <s v="normal_buy"/>
    <n v="0.18545161090149589"/>
    <n v="18.545200000000001"/>
    <s v="P"/>
  </r>
  <r>
    <x v="30"/>
    <s v="KalVista Pharmaceuticals, Inc."/>
    <x v="0"/>
    <x v="14"/>
    <s v="VHCP Management III, LLC"/>
    <s v="TenPercentOwner"/>
    <n v="10897"/>
    <n v="12.54"/>
    <n v="136648.38"/>
    <s v="normal_buy"/>
    <n v="0.18545161090149589"/>
    <n v="18.545200000000001"/>
    <s v="P"/>
  </r>
  <r>
    <x v="30"/>
    <s v="KalVista Pharmaceuticals, Inc."/>
    <x v="0"/>
    <x v="14"/>
    <s v="VHCP Management EG, LLC"/>
    <s v="TenPercentOwner"/>
    <n v="10897"/>
    <n v="12.54"/>
    <n v="136648.38"/>
    <s v="normal_buy"/>
    <n v="0.18545161090149589"/>
    <n v="18.545200000000001"/>
    <s v="P"/>
  </r>
  <r>
    <x v="106"/>
    <s v="Edgewise Therapeutics, Inc."/>
    <x v="0"/>
    <x v="14"/>
    <s v="OrbiMed Genesis GP LLC"/>
    <s v="Director,TenPercentOwner"/>
    <n v="454545"/>
    <n v="11"/>
    <n v="4999995"/>
    <s v="large_buy"/>
    <n v="0.26972827376004588"/>
    <n v="26.972799999999999"/>
    <s v="P"/>
  </r>
  <r>
    <x v="93"/>
    <s v="Allied Gaming &amp; Entertainment Inc."/>
    <x v="0"/>
    <x v="14"/>
    <s v="Knighted Pastures LLC"/>
    <s v="TenPercentOwner"/>
    <n v="100000"/>
    <n v="1.32"/>
    <n v="132000"/>
    <s v="normal_buy"/>
    <n v="6.2399959564209073E-2"/>
    <n v="6.24"/>
    <s v="P"/>
  </r>
  <r>
    <x v="93"/>
    <s v="Allied Gaming &amp; Entertainment Inc."/>
    <x v="0"/>
    <x v="14"/>
    <s v="Choi Roy"/>
    <s v="TenPercentOwner"/>
    <n v="100000"/>
    <n v="1.32"/>
    <n v="132000"/>
    <s v="normal_buy"/>
    <n v="6.2399959564209073E-2"/>
    <n v="6.24"/>
    <s v="P"/>
  </r>
  <r>
    <x v="106"/>
    <s v="Edgewise Therapeutics, Inc."/>
    <x v="0"/>
    <x v="14"/>
    <s v="ORBIMED ADVISORS LLC"/>
    <s v="Director,TenPercentOwner"/>
    <n v="454545"/>
    <n v="11"/>
    <n v="4999995"/>
    <s v="large_buy"/>
    <n v="0.26972827376004588"/>
    <n v="26.972799999999999"/>
    <s v="P"/>
  </r>
  <r>
    <x v="106"/>
    <s v="Edgewise Therapeutics, Inc."/>
    <x v="0"/>
    <x v="14"/>
    <s v="OrbiMed Capital GP VI LLC"/>
    <s v="Director,TenPercentOwner"/>
    <n v="454545"/>
    <n v="11"/>
    <n v="4999995"/>
    <s v="large_buy"/>
    <n v="0.26972827376004588"/>
    <n v="26.972799999999999"/>
    <s v="P"/>
  </r>
  <r>
    <x v="107"/>
    <s v="CalciMedica, Inc."/>
    <x v="0"/>
    <x v="14"/>
    <s v="Sanderling Venture Partners VI Co Investment Fund LP"/>
    <s v="TenPercentOwner"/>
    <n v="28744"/>
    <n v="3.7"/>
    <n v="106352.8"/>
    <s v="normal_buy"/>
    <n v="-5.1954989840073518E-2"/>
    <n v="-5.1955"/>
    <s v="P"/>
  </r>
  <r>
    <x v="107"/>
    <s v="CalciMedica, Inc."/>
    <x v="0"/>
    <x v="14"/>
    <s v="Sanderling Ventures VII, L.P."/>
    <s v="TenPercentOwner"/>
    <n v="28744"/>
    <n v="3.7"/>
    <n v="106352.8"/>
    <s v="normal_buy"/>
    <n v="-5.1954989840073518E-2"/>
    <n v="-5.1955"/>
    <s v="P"/>
  </r>
  <r>
    <x v="107"/>
    <s v="CalciMedica, Inc."/>
    <x v="0"/>
    <x v="14"/>
    <s v="Sanderling Ventures Management VI"/>
    <s v="TenPercentOwner"/>
    <n v="28744"/>
    <n v="3.7"/>
    <n v="106352.8"/>
    <s v="normal_buy"/>
    <n v="-5.1954989840073518E-2"/>
    <n v="-5.1955"/>
    <s v="P"/>
  </r>
  <r>
    <x v="107"/>
    <s v="CalciMedica, Inc."/>
    <x v="0"/>
    <x v="14"/>
    <s v="Sanderling Ventures Management VII"/>
    <s v="TenPercentOwner"/>
    <n v="28744"/>
    <n v="3.7"/>
    <n v="106352.8"/>
    <s v="normal_buy"/>
    <n v="-5.1954989840073518E-2"/>
    <n v="-5.1955"/>
    <s v="P"/>
  </r>
  <r>
    <x v="107"/>
    <s v="CalciMedica, Inc."/>
    <x v="0"/>
    <x v="14"/>
    <s v="Sanderling Ventures VII Annex Fund, L.P."/>
    <s v="TenPercentOwner"/>
    <n v="28744"/>
    <n v="3.7"/>
    <n v="106352.8"/>
    <s v="normal_buy"/>
    <n v="-5.1954989840073518E-2"/>
    <n v="-5.1955"/>
    <s v="P"/>
  </r>
  <r>
    <x v="107"/>
    <s v="CalciMedica, Inc."/>
    <x v="0"/>
    <x v="14"/>
    <s v="Sanderling Ventures VII (Canada), L.P."/>
    <s v="TenPercentOwner"/>
    <n v="28744"/>
    <n v="3.7"/>
    <n v="106352.8"/>
    <s v="normal_buy"/>
    <n v="-5.1954989840073518E-2"/>
    <n v="-5.1955"/>
    <s v="P"/>
  </r>
  <r>
    <x v="107"/>
    <s v="CalciMedica, Inc."/>
    <x v="0"/>
    <x v="14"/>
    <s v="Sanderling Venture Partners VI LP"/>
    <s v="TenPercentOwner"/>
    <n v="28744"/>
    <n v="3.7"/>
    <n v="106352.8"/>
    <s v="normal_buy"/>
    <n v="-5.1954989840073518E-2"/>
    <n v="-5.1955"/>
    <s v="P"/>
  </r>
  <r>
    <x v="107"/>
    <s v="CalciMedica, Inc."/>
    <x v="0"/>
    <x v="14"/>
    <s v="Sanderling Venture Partners VI Co Investment Fund LP"/>
    <s v="TenPercentOwner"/>
    <n v="3920"/>
    <n v="3.7"/>
    <n v="14504"/>
    <s v="normal_buy"/>
    <n v="-5.1954989840073518E-2"/>
    <n v="-5.1955"/>
    <s v="P"/>
  </r>
  <r>
    <x v="107"/>
    <s v="CalciMedica, Inc."/>
    <x v="0"/>
    <x v="14"/>
    <s v="Sanderling Ventures VII, L.P."/>
    <s v="TenPercentOwner"/>
    <n v="3920"/>
    <n v="3.7"/>
    <n v="14504"/>
    <s v="normal_buy"/>
    <n v="-5.1954989840073518E-2"/>
    <n v="-5.1955"/>
    <s v="P"/>
  </r>
  <r>
    <x v="107"/>
    <s v="CalciMedica, Inc."/>
    <x v="0"/>
    <x v="14"/>
    <s v="Sanderling Ventures Management VI"/>
    <s v="TenPercentOwner"/>
    <n v="3920"/>
    <n v="3.7"/>
    <n v="14504"/>
    <s v="normal_buy"/>
    <n v="-5.1954989840073518E-2"/>
    <n v="-5.1955"/>
    <s v="P"/>
  </r>
  <r>
    <x v="107"/>
    <s v="CalciMedica, Inc."/>
    <x v="0"/>
    <x v="14"/>
    <s v="Sanderling Ventures Management VII"/>
    <s v="TenPercentOwner"/>
    <n v="3920"/>
    <n v="3.7"/>
    <n v="14504"/>
    <s v="normal_buy"/>
    <n v="-5.1954989840073518E-2"/>
    <n v="-5.1955"/>
    <s v="P"/>
  </r>
  <r>
    <x v="107"/>
    <s v="CalciMedica, Inc."/>
    <x v="0"/>
    <x v="14"/>
    <s v="Sanderling Ventures VII Annex Fund, L.P."/>
    <s v="TenPercentOwner"/>
    <n v="3920"/>
    <n v="3.7"/>
    <n v="14504"/>
    <s v="normal_buy"/>
    <n v="-5.1954989840073518E-2"/>
    <n v="-5.1955"/>
    <s v="P"/>
  </r>
  <r>
    <x v="107"/>
    <s v="CalciMedica, Inc."/>
    <x v="0"/>
    <x v="14"/>
    <s v="Sanderling Ventures VII (Canada), L.P."/>
    <s v="TenPercentOwner"/>
    <n v="3920"/>
    <n v="3.7"/>
    <n v="14504"/>
    <s v="normal_buy"/>
    <n v="-5.1954989840073518E-2"/>
    <n v="-5.1955"/>
    <s v="P"/>
  </r>
  <r>
    <x v="107"/>
    <s v="CalciMedica, Inc."/>
    <x v="0"/>
    <x v="14"/>
    <s v="Sanderling Venture Partners VI LP"/>
    <s v="TenPercentOwner"/>
    <n v="3920"/>
    <n v="3.7"/>
    <n v="14504"/>
    <s v="normal_buy"/>
    <n v="-5.1954989840073518E-2"/>
    <n v="-5.1955"/>
    <s v="P"/>
  </r>
  <r>
    <x v="107"/>
    <s v="CalciMedica, Inc."/>
    <x v="0"/>
    <x v="14"/>
    <s v="Sanderling Venture Partners VI Co Investment Fund LP"/>
    <s v="TenPercentOwner"/>
    <n v="13184"/>
    <n v="3.7"/>
    <n v="48780.800000000003"/>
    <s v="normal_buy"/>
    <n v="-5.1954989840073518E-2"/>
    <n v="-5.1955"/>
    <s v="P"/>
  </r>
  <r>
    <x v="107"/>
    <s v="CalciMedica, Inc."/>
    <x v="0"/>
    <x v="14"/>
    <s v="Sanderling Ventures VII, L.P."/>
    <s v="TenPercentOwner"/>
    <n v="13184"/>
    <n v="3.7"/>
    <n v="48780.800000000003"/>
    <s v="normal_buy"/>
    <n v="-5.1954989840073518E-2"/>
    <n v="-5.1955"/>
    <s v="P"/>
  </r>
  <r>
    <x v="107"/>
    <s v="CalciMedica, Inc."/>
    <x v="0"/>
    <x v="14"/>
    <s v="Sanderling Ventures Management VI"/>
    <s v="TenPercentOwner"/>
    <n v="13184"/>
    <n v="3.7"/>
    <n v="48780.800000000003"/>
    <s v="normal_buy"/>
    <n v="-5.1954989840073518E-2"/>
    <n v="-5.1955"/>
    <s v="P"/>
  </r>
  <r>
    <x v="107"/>
    <s v="CalciMedica, Inc."/>
    <x v="0"/>
    <x v="14"/>
    <s v="Sanderling Ventures Management VII"/>
    <s v="TenPercentOwner"/>
    <n v="13184"/>
    <n v="3.7"/>
    <n v="48780.800000000003"/>
    <s v="normal_buy"/>
    <n v="-5.1954989840073518E-2"/>
    <n v="-5.1955"/>
    <s v="P"/>
  </r>
  <r>
    <x v="107"/>
    <s v="CalciMedica, Inc."/>
    <x v="0"/>
    <x v="14"/>
    <s v="Sanderling Ventures VII Annex Fund, L.P."/>
    <s v="TenPercentOwner"/>
    <n v="13184"/>
    <n v="3.7"/>
    <n v="48780.800000000003"/>
    <s v="normal_buy"/>
    <n v="-5.1954989840073518E-2"/>
    <n v="-5.1955"/>
    <s v="P"/>
  </r>
  <r>
    <x v="107"/>
    <s v="CalciMedica, Inc."/>
    <x v="0"/>
    <x v="14"/>
    <s v="Sanderling Ventures VII (Canada), L.P."/>
    <s v="TenPercentOwner"/>
    <n v="13184"/>
    <n v="3.7"/>
    <n v="48780.800000000003"/>
    <s v="normal_buy"/>
    <n v="-5.1954989840073518E-2"/>
    <n v="-5.1955"/>
    <s v="P"/>
  </r>
  <r>
    <x v="107"/>
    <s v="CalciMedica, Inc."/>
    <x v="0"/>
    <x v="14"/>
    <s v="Sanderling Venture Partners VI LP"/>
    <s v="TenPercentOwner"/>
    <n v="13184"/>
    <n v="3.7"/>
    <n v="48780.800000000003"/>
    <s v="normal_buy"/>
    <n v="-5.1954989840073518E-2"/>
    <n v="-5.1955"/>
    <s v="P"/>
  </r>
  <r>
    <x v="107"/>
    <s v="CalciMedica, Inc."/>
    <x v="0"/>
    <x v="14"/>
    <s v="Sanderling Venture Partners VI Co Investment Fund LP"/>
    <s v="TenPercentOwner"/>
    <n v="51032"/>
    <n v="3.7"/>
    <n v="188818.4"/>
    <s v="normal_buy"/>
    <n v="-5.1954989840073518E-2"/>
    <n v="-5.1955"/>
    <s v="P"/>
  </r>
  <r>
    <x v="107"/>
    <s v="CalciMedica, Inc."/>
    <x v="0"/>
    <x v="14"/>
    <s v="Sanderling Ventures VII, L.P."/>
    <s v="TenPercentOwner"/>
    <n v="51032"/>
    <n v="3.7"/>
    <n v="188818.4"/>
    <s v="normal_buy"/>
    <n v="-5.1954989840073518E-2"/>
    <n v="-5.1955"/>
    <s v="P"/>
  </r>
  <r>
    <x v="107"/>
    <s v="CalciMedica, Inc."/>
    <x v="0"/>
    <x v="14"/>
    <s v="Sanderling Ventures Management VI"/>
    <s v="TenPercentOwner"/>
    <n v="51032"/>
    <n v="3.7"/>
    <n v="188818.4"/>
    <s v="normal_buy"/>
    <n v="-5.1954989840073518E-2"/>
    <n v="-5.1955"/>
    <s v="P"/>
  </r>
  <r>
    <x v="107"/>
    <s v="CalciMedica, Inc."/>
    <x v="0"/>
    <x v="14"/>
    <s v="Sanderling Ventures Management VII"/>
    <s v="TenPercentOwner"/>
    <n v="51032"/>
    <n v="3.7"/>
    <n v="188818.4"/>
    <s v="normal_buy"/>
    <n v="-5.1954989840073518E-2"/>
    <n v="-5.1955"/>
    <s v="P"/>
  </r>
  <r>
    <x v="107"/>
    <s v="CalciMedica, Inc."/>
    <x v="0"/>
    <x v="14"/>
    <s v="Sanderling Ventures VII Annex Fund, L.P."/>
    <s v="TenPercentOwner"/>
    <n v="51032"/>
    <n v="3.7"/>
    <n v="188818.4"/>
    <s v="normal_buy"/>
    <n v="-5.1954989840073518E-2"/>
    <n v="-5.1955"/>
    <s v="P"/>
  </r>
  <r>
    <x v="107"/>
    <s v="CalciMedica, Inc."/>
    <x v="0"/>
    <x v="14"/>
    <s v="Sanderling Ventures VII (Canada), L.P."/>
    <s v="TenPercentOwner"/>
    <n v="51032"/>
    <n v="3.7"/>
    <n v="188818.4"/>
    <s v="normal_buy"/>
    <n v="-5.1954989840073518E-2"/>
    <n v="-5.1955"/>
    <s v="P"/>
  </r>
  <r>
    <x v="107"/>
    <s v="CalciMedica, Inc."/>
    <x v="0"/>
    <x v="14"/>
    <s v="Sanderling Venture Partners VI LP"/>
    <s v="TenPercentOwner"/>
    <n v="51032"/>
    <n v="3.7"/>
    <n v="188818.4"/>
    <s v="normal_buy"/>
    <n v="-5.1954989840073518E-2"/>
    <n v="-5.1955"/>
    <s v="P"/>
  </r>
  <r>
    <x v="107"/>
    <s v="CalciMedica, Inc."/>
    <x v="0"/>
    <x v="14"/>
    <s v="Sanderling Venture Partners VI Co Investment Fund LP"/>
    <s v="TenPercentOwner"/>
    <n v="194472"/>
    <n v="3.7"/>
    <n v="719546.4"/>
    <s v="large_buy"/>
    <n v="-5.1954989840073518E-2"/>
    <n v="-5.1955"/>
    <s v="P"/>
  </r>
  <r>
    <x v="107"/>
    <s v="CalciMedica, Inc."/>
    <x v="0"/>
    <x v="14"/>
    <s v="Sanderling Ventures VII, L.P."/>
    <s v="TenPercentOwner"/>
    <n v="194472"/>
    <n v="3.7"/>
    <n v="719546.4"/>
    <s v="large_buy"/>
    <n v="-5.1954989840073518E-2"/>
    <n v="-5.1955"/>
    <s v="P"/>
  </r>
  <r>
    <x v="107"/>
    <s v="CalciMedica, Inc."/>
    <x v="0"/>
    <x v="14"/>
    <s v="Sanderling Ventures Management VI"/>
    <s v="TenPercentOwner"/>
    <n v="194472"/>
    <n v="3.7"/>
    <n v="719546.4"/>
    <s v="large_buy"/>
    <n v="-5.1954989840073518E-2"/>
    <n v="-5.1955"/>
    <s v="P"/>
  </r>
  <r>
    <x v="107"/>
    <s v="CalciMedica, Inc."/>
    <x v="0"/>
    <x v="14"/>
    <s v="Sanderling Ventures Management VII"/>
    <s v="TenPercentOwner"/>
    <n v="194472"/>
    <n v="3.7"/>
    <n v="719546.4"/>
    <s v="large_buy"/>
    <n v="-5.1954989840073518E-2"/>
    <n v="-5.1955"/>
    <s v="P"/>
  </r>
  <r>
    <x v="107"/>
    <s v="CalciMedica, Inc."/>
    <x v="0"/>
    <x v="14"/>
    <s v="Sanderling Ventures VII Annex Fund, L.P."/>
    <s v="TenPercentOwner"/>
    <n v="194472"/>
    <n v="3.7"/>
    <n v="719546.4"/>
    <s v="large_buy"/>
    <n v="-5.1954989840073518E-2"/>
    <n v="-5.1955"/>
    <s v="P"/>
  </r>
  <r>
    <x v="107"/>
    <s v="CalciMedica, Inc."/>
    <x v="0"/>
    <x v="14"/>
    <s v="Sanderling Ventures VII (Canada), L.P."/>
    <s v="TenPercentOwner"/>
    <n v="194472"/>
    <n v="3.7"/>
    <n v="719546.4"/>
    <s v="large_buy"/>
    <n v="-5.1954989840073518E-2"/>
    <n v="-5.1955"/>
    <s v="P"/>
  </r>
  <r>
    <x v="107"/>
    <s v="CalciMedica, Inc."/>
    <x v="0"/>
    <x v="14"/>
    <s v="Sanderling Venture Partners VI LP"/>
    <s v="TenPercentOwner"/>
    <n v="194472"/>
    <n v="3.7"/>
    <n v="719546.4"/>
    <s v="large_buy"/>
    <n v="-5.1954989840073518E-2"/>
    <n v="-5.1955"/>
    <s v="P"/>
  </r>
  <r>
    <x v="107"/>
    <s v="CalciMedica, Inc."/>
    <x v="0"/>
    <x v="14"/>
    <s v="Sanderling Venture Partners VI Co Investment Fund LP"/>
    <s v="TenPercentOwner"/>
    <n v="243356"/>
    <n v="3.7"/>
    <n v="900417.20000000007"/>
    <s v="large_buy"/>
    <n v="-5.1954989840073518E-2"/>
    <n v="-5.1955"/>
    <s v="P"/>
  </r>
  <r>
    <x v="107"/>
    <s v="CalciMedica, Inc."/>
    <x v="0"/>
    <x v="14"/>
    <s v="Sanderling Ventures VII, L.P."/>
    <s v="TenPercentOwner"/>
    <n v="243356"/>
    <n v="3.7"/>
    <n v="900417.20000000007"/>
    <s v="large_buy"/>
    <n v="-5.1954989840073518E-2"/>
    <n v="-5.1955"/>
    <s v="P"/>
  </r>
  <r>
    <x v="107"/>
    <s v="CalciMedica, Inc."/>
    <x v="0"/>
    <x v="14"/>
    <s v="Sanderling Ventures Management VI"/>
    <s v="TenPercentOwner"/>
    <n v="243356"/>
    <n v="3.7"/>
    <n v="900417.20000000007"/>
    <s v="large_buy"/>
    <n v="-5.1954989840073518E-2"/>
    <n v="-5.1955"/>
    <s v="P"/>
  </r>
  <r>
    <x v="107"/>
    <s v="CalciMedica, Inc."/>
    <x v="0"/>
    <x v="14"/>
    <s v="Sanderling Ventures Management VII"/>
    <s v="TenPercentOwner"/>
    <n v="243356"/>
    <n v="3.7"/>
    <n v="900417.20000000007"/>
    <s v="large_buy"/>
    <n v="-5.1954989840073518E-2"/>
    <n v="-5.1955"/>
    <s v="P"/>
  </r>
  <r>
    <x v="107"/>
    <s v="CalciMedica, Inc."/>
    <x v="0"/>
    <x v="14"/>
    <s v="Sanderling Ventures VII Annex Fund, L.P."/>
    <s v="TenPercentOwner"/>
    <n v="243356"/>
    <n v="3.7"/>
    <n v="900417.20000000007"/>
    <s v="large_buy"/>
    <n v="-5.1954989840073518E-2"/>
    <n v="-5.1955"/>
    <s v="P"/>
  </r>
  <r>
    <x v="107"/>
    <s v="CalciMedica, Inc."/>
    <x v="0"/>
    <x v="14"/>
    <s v="Sanderling Ventures VII (Canada), L.P."/>
    <s v="TenPercentOwner"/>
    <n v="243356"/>
    <n v="3.7"/>
    <n v="900417.20000000007"/>
    <s v="large_buy"/>
    <n v="-5.1954989840073518E-2"/>
    <n v="-5.1955"/>
    <s v="P"/>
  </r>
  <r>
    <x v="107"/>
    <s v="CalciMedica, Inc."/>
    <x v="0"/>
    <x v="14"/>
    <s v="Sanderling Venture Partners VI LP"/>
    <s v="TenPercentOwner"/>
    <n v="243356"/>
    <n v="3.7"/>
    <n v="900417.20000000007"/>
    <s v="large_buy"/>
    <n v="-5.1954989840073518E-2"/>
    <n v="-5.1955"/>
    <s v="P"/>
  </r>
  <r>
    <x v="107"/>
    <s v="CalciMedica, Inc."/>
    <x v="0"/>
    <x v="14"/>
    <s v="Sanderling Venture Partners VI Co Investment Fund LP"/>
    <s v="TenPercentOwner"/>
    <n v="144676"/>
    <n v="3.7"/>
    <n v="535301.20000000007"/>
    <s v="large_buy"/>
    <n v="-5.1954989840073518E-2"/>
    <n v="-5.1955"/>
    <s v="P"/>
  </r>
  <r>
    <x v="107"/>
    <s v="CalciMedica, Inc."/>
    <x v="0"/>
    <x v="14"/>
    <s v="Sanderling Ventures VII, L.P."/>
    <s v="TenPercentOwner"/>
    <n v="144676"/>
    <n v="3.7"/>
    <n v="535301.20000000007"/>
    <s v="large_buy"/>
    <n v="-5.1954989840073518E-2"/>
    <n v="-5.1955"/>
    <s v="P"/>
  </r>
  <r>
    <x v="107"/>
    <s v="CalciMedica, Inc."/>
    <x v="0"/>
    <x v="14"/>
    <s v="Sanderling Ventures Management VI"/>
    <s v="TenPercentOwner"/>
    <n v="144676"/>
    <n v="3.7"/>
    <n v="535301.20000000007"/>
    <s v="large_buy"/>
    <n v="-5.1954989840073518E-2"/>
    <n v="-5.1955"/>
    <s v="P"/>
  </r>
  <r>
    <x v="107"/>
    <s v="CalciMedica, Inc."/>
    <x v="0"/>
    <x v="14"/>
    <s v="Sanderling Ventures Management VII"/>
    <s v="TenPercentOwner"/>
    <n v="144676"/>
    <n v="3.7"/>
    <n v="535301.20000000007"/>
    <s v="large_buy"/>
    <n v="-5.1954989840073518E-2"/>
    <n v="-5.1955"/>
    <s v="P"/>
  </r>
  <r>
    <x v="107"/>
    <s v="CalciMedica, Inc."/>
    <x v="0"/>
    <x v="14"/>
    <s v="Sanderling Ventures VII Annex Fund, L.P."/>
    <s v="TenPercentOwner"/>
    <n v="144676"/>
    <n v="3.7"/>
    <n v="535301.20000000007"/>
    <s v="large_buy"/>
    <n v="-5.1954989840073518E-2"/>
    <n v="-5.1955"/>
    <s v="P"/>
  </r>
  <r>
    <x v="107"/>
    <s v="CalciMedica, Inc."/>
    <x v="0"/>
    <x v="14"/>
    <s v="Sanderling Ventures VII (Canada), L.P."/>
    <s v="TenPercentOwner"/>
    <n v="144676"/>
    <n v="3.7"/>
    <n v="535301.20000000007"/>
    <s v="large_buy"/>
    <n v="-5.1954989840073518E-2"/>
    <n v="-5.1955"/>
    <s v="P"/>
  </r>
  <r>
    <x v="107"/>
    <s v="CalciMedica, Inc."/>
    <x v="0"/>
    <x v="14"/>
    <s v="Sanderling Venture Partners VI LP"/>
    <s v="TenPercentOwner"/>
    <n v="144676"/>
    <n v="3.7"/>
    <n v="535301.20000000007"/>
    <s v="large_buy"/>
    <n v="-5.1954989840073518E-2"/>
    <n v="-5.1955"/>
    <s v="P"/>
  </r>
  <r>
    <x v="106"/>
    <s v="Edgewise Therapeutics, Inc."/>
    <x v="0"/>
    <x v="14"/>
    <s v="Thompson Peter A."/>
    <s v="Director,TenPercentOwner"/>
    <n v="454545"/>
    <n v="11"/>
    <n v="4999995"/>
    <s v="large_buy"/>
    <n v="0.26972827376004588"/>
    <n v="26.972799999999999"/>
    <s v="P"/>
  </r>
  <r>
    <x v="61"/>
    <s v="BlackRock Health Sciences Term Trust"/>
    <x v="0"/>
    <x v="14"/>
    <s v="Saba Capital Management, L.P."/>
    <s v="TenPercentOwner"/>
    <n v="43368"/>
    <n v="15.03"/>
    <n v="651821.03999999992"/>
    <s v="normal_buy"/>
    <n v="4.1721739078310671E-2"/>
    <n v="4.1722000000000001"/>
    <s v="P"/>
  </r>
  <r>
    <x v="61"/>
    <s v="BlackRock Health Sciences Term Trust"/>
    <x v="0"/>
    <x v="14"/>
    <s v="Weinstein Boaz"/>
    <s v="TenPercentOwner"/>
    <n v="43368"/>
    <n v="15.03"/>
    <n v="651821.03999999992"/>
    <s v="normal_buy"/>
    <n v="4.1721739078310671E-2"/>
    <n v="4.1722000000000001"/>
    <s v="P"/>
  </r>
  <r>
    <x v="63"/>
    <s v="BlackRock Innovation &amp; Growth Term Trust"/>
    <x v="0"/>
    <x v="14"/>
    <s v="Weinstein Boaz"/>
    <s v="TenPercentOwner"/>
    <n v="238492"/>
    <n v="7.41"/>
    <n v="1767225.72"/>
    <s v="large_buy"/>
    <n v="4.9932682048128951E-2"/>
    <n v="4.9932999999999996"/>
    <s v="P"/>
  </r>
  <r>
    <x v="63"/>
    <s v="BlackRock Innovation &amp; Growth Term Trust"/>
    <x v="0"/>
    <x v="14"/>
    <s v="Saba Capital Management, L.P."/>
    <s v="TenPercentOwner"/>
    <n v="238492"/>
    <n v="7.41"/>
    <n v="1767225.72"/>
    <s v="large_buy"/>
    <n v="4.9932682048128951E-2"/>
    <n v="4.9932999999999996"/>
    <s v="P"/>
  </r>
  <r>
    <x v="64"/>
    <s v="BlackRock Capital Allocation Term Trust"/>
    <x v="0"/>
    <x v="14"/>
    <s v="Saba Capital Management, L.P."/>
    <s v="TenPercentOwner"/>
    <n v="80295"/>
    <n v="15.19"/>
    <n v="1219681.05"/>
    <s v="normal_buy"/>
    <n v="1.7071358647032801E-2"/>
    <n v="1.7071000000000001"/>
    <s v="P"/>
  </r>
  <r>
    <x v="64"/>
    <s v="BlackRock Capital Allocation Term Trust"/>
    <x v="0"/>
    <x v="14"/>
    <s v="Weinstein Boaz"/>
    <s v="TenPercentOwner"/>
    <n v="80295"/>
    <n v="15.19"/>
    <n v="1219681.05"/>
    <s v="normal_buy"/>
    <n v="1.7071358647032801E-2"/>
    <n v="1.7071000000000001"/>
    <s v="P"/>
  </r>
  <r>
    <x v="100"/>
    <s v="Western Asset Diversified Income Fund"/>
    <x v="0"/>
    <x v="14"/>
    <s v="Kumar Nisha"/>
    <s v="Director"/>
    <n v="7500"/>
    <n v="14.09"/>
    <n v="105675"/>
    <s v="large_buy"/>
    <n v="2.0626012098789781E-2"/>
    <n v="2.0626000000000002"/>
    <s v="P"/>
  </r>
  <r>
    <x v="102"/>
    <s v="TEXAS CAPITAL BANCSHARES INC/TX"/>
    <x v="0"/>
    <x v="14"/>
    <s v="STALLINGS ROBERT W"/>
    <s v="Director"/>
    <n v="7000"/>
    <n v="18.93"/>
    <n v="132510"/>
    <s v="normal_buy"/>
    <n v="-5.5164705987122753E-2"/>
    <n v="-5.5164999999999997"/>
    <s v="P"/>
  </r>
  <r>
    <x v="108"/>
    <s v="COMMUNITY TRUST BANCORP INC /KY/"/>
    <x v="0"/>
    <x v="14"/>
    <s v="Smith Mark Edward"/>
    <s v="Officer"/>
    <n v="2500"/>
    <n v="41.29"/>
    <n v="103225"/>
    <s v="large_buy"/>
    <n v="-3.3180222908757773E-2"/>
    <n v="-3.3180000000000001"/>
    <s v="P"/>
  </r>
  <r>
    <x v="23"/>
    <s v="BlackRock ESG Capital Allocation Term Trust"/>
    <x v="0"/>
    <x v="14"/>
    <s v="Weinstein Boaz"/>
    <s v="TenPercentOwner"/>
    <n v="76418"/>
    <n v="16.43"/>
    <n v="1255547.74"/>
    <s v="normal_buy"/>
    <n v="1.337354904451926E-2"/>
    <n v="1.3373999999999999"/>
    <s v="P"/>
  </r>
  <r>
    <x v="23"/>
    <s v="BlackRock ESG Capital Allocation Term Trust"/>
    <x v="0"/>
    <x v="14"/>
    <s v="Saba Capital Management, L.P."/>
    <s v="TenPercentOwner"/>
    <n v="76418"/>
    <n v="16.43"/>
    <n v="1255547.74"/>
    <s v="normal_buy"/>
    <n v="1.337354904451926E-2"/>
    <n v="1.3373999999999999"/>
    <s v="P"/>
  </r>
  <r>
    <x v="10"/>
    <s v="TILLY'S, INC."/>
    <x v="0"/>
    <x v="14"/>
    <s v="Pleasant Lake Onshore Feeder Fund LP"/>
    <s v="TenPercentOwner"/>
    <n v="10500"/>
    <n v="7.57"/>
    <n v="79485"/>
    <s v="normal_buy"/>
    <n v="-1.7218557769104411E-2"/>
    <n v="-1.7219"/>
    <s v="P"/>
  </r>
  <r>
    <x v="10"/>
    <s v="TILLY'S, INC."/>
    <x v="0"/>
    <x v="14"/>
    <s v="Pleasant Lake Partners LLC"/>
    <s v="TenPercentOwner"/>
    <n v="10500"/>
    <n v="7.57"/>
    <n v="79485"/>
    <s v="normal_buy"/>
    <n v="-1.7218557769104411E-2"/>
    <n v="-1.7219"/>
    <s v="P"/>
  </r>
  <r>
    <x v="10"/>
    <s v="TILLY'S, INC."/>
    <x v="0"/>
    <x v="14"/>
    <s v="Fund 1 Investments, LLC"/>
    <s v="TenPercentOwner"/>
    <n v="10500"/>
    <n v="7.57"/>
    <n v="79485"/>
    <s v="normal_buy"/>
    <n v="-1.7218557769104411E-2"/>
    <n v="-1.7219"/>
    <s v="P"/>
  </r>
  <r>
    <x v="55"/>
    <s v="BLACKROCK MUNIYIELD PENNSYLVANIA QUALITY FUND"/>
    <x v="0"/>
    <x v="14"/>
    <s v="Weinstein Boaz"/>
    <s v="TenPercentOwner"/>
    <n v="3817"/>
    <n v="11.61"/>
    <n v="44315.37"/>
    <s v="normal_buy"/>
    <n v="2.147775380005679E-2"/>
    <n v="2.1478000000000002"/>
    <s v="P"/>
  </r>
  <r>
    <x v="55"/>
    <s v="BLACKROCK MUNIYIELD PENNSYLVANIA QUALITY FUND"/>
    <x v="0"/>
    <x v="14"/>
    <s v="Saba Capital Management, L.P."/>
    <s v="TenPercentOwner"/>
    <n v="3817"/>
    <n v="11.61"/>
    <n v="44315.37"/>
    <s v="normal_buy"/>
    <n v="2.147775380005679E-2"/>
    <n v="2.1478000000000002"/>
    <s v="P"/>
  </r>
  <r>
    <x v="109"/>
    <s v="Paysign, Inc."/>
    <x v="0"/>
    <x v="14"/>
    <s v="Topline Capital Management, LLC"/>
    <s v="Other"/>
    <n v="19098"/>
    <n v="2.74"/>
    <n v="52328.52"/>
    <s v="normal_buy"/>
    <n v="0.12727269259366111"/>
    <n v="12.7273"/>
    <s v="P"/>
  </r>
  <r>
    <x v="109"/>
    <s v="Paysign, Inc."/>
    <x v="0"/>
    <x v="14"/>
    <s v="McBirney Collin"/>
    <s v="Other"/>
    <n v="19098"/>
    <n v="2.74"/>
    <n v="52328.52"/>
    <s v="normal_buy"/>
    <n v="0.12727269259366111"/>
    <n v="12.7273"/>
    <s v="P"/>
  </r>
  <r>
    <x v="108"/>
    <s v="COMMUNITY TRUST BANCORP INC /KY/"/>
    <x v="0"/>
    <x v="14"/>
    <s v="Smith Mark Edward"/>
    <s v="Officer"/>
    <n v="2500"/>
    <n v="41.29"/>
    <n v="103225"/>
    <s v="large_buy"/>
    <n v="-3.3180222908757773E-2"/>
    <n v="-3.3180000000000001"/>
    <s v="P"/>
  </r>
  <r>
    <x v="107"/>
    <s v="CalciMedica, Inc."/>
    <x v="0"/>
    <x v="14"/>
    <s v="MIDDLETON FRED A"/>
    <s v="Director,TenPercentOwner"/>
    <n v="144676"/>
    <n v="3.7"/>
    <n v="535301.20000000007"/>
    <s v="large_buy"/>
    <n v="-5.1954989840073518E-2"/>
    <n v="-5.1955"/>
    <s v="P"/>
  </r>
  <r>
    <x v="107"/>
    <s v="CalciMedica, Inc."/>
    <x v="0"/>
    <x v="14"/>
    <s v="MIDDLETON FRED A"/>
    <s v="Director,TenPercentOwner"/>
    <n v="194472"/>
    <n v="3.7"/>
    <n v="719546.4"/>
    <s v="large_buy"/>
    <n v="-5.1954989840073518E-2"/>
    <n v="-5.1955"/>
    <s v="P"/>
  </r>
  <r>
    <x v="107"/>
    <s v="CalciMedica, Inc."/>
    <x v="0"/>
    <x v="14"/>
    <s v="MIDDLETON FRED A"/>
    <s v="Director,TenPercentOwner"/>
    <n v="13184"/>
    <n v="3.7"/>
    <n v="48780.800000000003"/>
    <s v="normal_buy"/>
    <n v="-5.1954989840073518E-2"/>
    <n v="-5.1955"/>
    <s v="P"/>
  </r>
  <r>
    <x v="107"/>
    <s v="CalciMedica, Inc."/>
    <x v="0"/>
    <x v="14"/>
    <s v="MIDDLETON FRED A"/>
    <s v="Director,TenPercentOwner"/>
    <n v="3920"/>
    <n v="3.7"/>
    <n v="14504"/>
    <s v="normal_buy"/>
    <n v="-5.1954989840073518E-2"/>
    <n v="-5.1955"/>
    <s v="P"/>
  </r>
  <r>
    <x v="107"/>
    <s v="CalciMedica, Inc."/>
    <x v="0"/>
    <x v="14"/>
    <s v="MIDDLETON FRED A"/>
    <s v="Director,TenPercentOwner"/>
    <n v="243356"/>
    <n v="3.7"/>
    <n v="900417.20000000007"/>
    <s v="large_buy"/>
    <n v="-5.1954989840073518E-2"/>
    <n v="-5.1955"/>
    <s v="P"/>
  </r>
  <r>
    <x v="107"/>
    <s v="CalciMedica, Inc."/>
    <x v="0"/>
    <x v="14"/>
    <s v="MIDDLETON FRED A"/>
    <s v="Director,TenPercentOwner"/>
    <n v="51032"/>
    <n v="3.7"/>
    <n v="188818.4"/>
    <s v="normal_buy"/>
    <n v="-5.1954989840073518E-2"/>
    <n v="-5.1955"/>
    <s v="P"/>
  </r>
  <r>
    <x v="107"/>
    <s v="CalciMedica, Inc."/>
    <x v="0"/>
    <x v="14"/>
    <s v="MIDDLETON FRED A"/>
    <s v="Director,TenPercentOwner"/>
    <n v="28744"/>
    <n v="3.7"/>
    <n v="106352.8"/>
    <s v="normal_buy"/>
    <n v="-5.1954989840073518E-2"/>
    <n v="-5.1955"/>
    <s v="P"/>
  </r>
  <r>
    <x v="109"/>
    <s v="Paysign, Inc."/>
    <x v="0"/>
    <x v="14"/>
    <s v="Topline Capital Partners, LP"/>
    <s v="TenPercentOwner"/>
    <n v="19098"/>
    <n v="2.74"/>
    <n v="52328.52"/>
    <s v="normal_buy"/>
    <n v="0.12727269259366111"/>
    <n v="12.7273"/>
    <s v="P"/>
  </r>
  <r>
    <x v="17"/>
    <s v="TILE SHOP HOLDINGS, INC."/>
    <x v="0"/>
    <x v="14"/>
    <s v="Pleasant Lake Partners LLC"/>
    <s v="TenPercentOwner"/>
    <n v="1600"/>
    <n v="6.84"/>
    <n v="10944"/>
    <s v="normal_buy"/>
    <n v="-6.8249195390328699E-2"/>
    <n v="-6.8249000000000004"/>
    <s v="P"/>
  </r>
  <r>
    <x v="17"/>
    <s v="TILE SHOP HOLDINGS, INC."/>
    <x v="0"/>
    <x v="14"/>
    <s v="Fund 1 Investments, LLC"/>
    <s v="TenPercentOwner"/>
    <n v="1600"/>
    <n v="6.84"/>
    <n v="10944"/>
    <s v="normal_buy"/>
    <n v="-6.8249195390328699E-2"/>
    <n v="-6.8249000000000004"/>
    <s v="P"/>
  </r>
  <r>
    <x v="58"/>
    <s v="Destra Multi-Alternative Fund"/>
    <x v="0"/>
    <x v="14"/>
    <s v="Saba Capital Management, L.P."/>
    <s v="TenPercentOwner"/>
    <n v="8447"/>
    <n v="6.65"/>
    <n v="56172.55"/>
    <s v="normal_buy"/>
    <n v="8.915314541988173E-2"/>
    <n v="8.9153000000000002"/>
    <s v="P"/>
  </r>
  <r>
    <x v="58"/>
    <s v="Destra Multi-Alternative Fund"/>
    <x v="0"/>
    <x v="14"/>
    <s v="Weinstein Boaz"/>
    <s v="TenPercentOwner"/>
    <n v="8447"/>
    <n v="6.65"/>
    <n v="56172.55"/>
    <s v="normal_buy"/>
    <n v="8.915314541988173E-2"/>
    <n v="8.9153000000000002"/>
    <s v="P"/>
  </r>
  <r>
    <x v="68"/>
    <s v="PBF Energy Inc."/>
    <x v="0"/>
    <x v="15"/>
    <s v="Control Empresarial de Capitales S.A. de C.V."/>
    <s v="TenPercentOwner,Other"/>
    <n v="12200"/>
    <n v="43.86"/>
    <n v="535092"/>
    <s v="normal_buy"/>
    <n v="0.17302976144506621"/>
    <n v="17.303000000000001"/>
    <s v="P"/>
  </r>
  <r>
    <x v="110"/>
    <s v="PIMCO Access Income Fund"/>
    <x v="0"/>
    <x v="15"/>
    <s v="Cogan Sarah E"/>
    <s v="Director"/>
    <n v="700"/>
    <n v="14.71"/>
    <n v="10297"/>
    <s v="large_buy"/>
    <n v="1.8417553090219529E-2"/>
    <n v="1.8418000000000001"/>
    <s v="P"/>
  </r>
  <r>
    <x v="111"/>
    <s v="PIMCO Flexible Credit Income Fund"/>
    <x v="0"/>
    <x v="15"/>
    <s v="IVASCYN DANIEL J"/>
    <s v="Other"/>
    <n v="291120.82"/>
    <n v="6.87"/>
    <n v="2000000.0334000001"/>
    <s v="large_buy"/>
    <n v="1.3597059197412831E-2"/>
    <n v="1.3596999999999999"/>
    <s v="P"/>
  </r>
  <r>
    <x v="30"/>
    <s v="KalVista Pharmaceuticals, Inc."/>
    <x v="0"/>
    <x v="15"/>
    <s v="Venrock Healthcare Capital Partners III, L.P."/>
    <s v="TenPercentOwner"/>
    <n v="20686"/>
    <n v="12.44"/>
    <n v="257333.84"/>
    <s v="normal_buy"/>
    <n v="0.18832236764710039"/>
    <n v="18.8322"/>
    <s v="P"/>
  </r>
  <r>
    <x v="30"/>
    <s v="KalVista Pharmaceuticals, Inc."/>
    <x v="0"/>
    <x v="15"/>
    <s v="Venrock Healthcare Capital Partners EG, L.P."/>
    <s v="TenPercentOwner"/>
    <n v="20686"/>
    <n v="12.44"/>
    <n v="257333.84"/>
    <s v="normal_buy"/>
    <n v="0.18832236764710039"/>
    <n v="18.8322"/>
    <s v="P"/>
  </r>
  <r>
    <x v="30"/>
    <s v="KalVista Pharmaceuticals, Inc."/>
    <x v="0"/>
    <x v="15"/>
    <s v="Shah Nimish P"/>
    <s v="TenPercentOwner"/>
    <n v="20686"/>
    <n v="12.44"/>
    <n v="257333.84"/>
    <s v="normal_buy"/>
    <n v="0.18832236764710039"/>
    <n v="18.8322"/>
    <s v="P"/>
  </r>
  <r>
    <x v="30"/>
    <s v="KalVista Pharmaceuticals, Inc."/>
    <x v="0"/>
    <x v="15"/>
    <s v="VHCP Management III, LLC"/>
    <s v="TenPercentOwner"/>
    <n v="20686"/>
    <n v="12.44"/>
    <n v="257333.84"/>
    <s v="normal_buy"/>
    <n v="0.18832236764710039"/>
    <n v="18.8322"/>
    <s v="P"/>
  </r>
  <r>
    <x v="30"/>
    <s v="KalVista Pharmaceuticals, Inc."/>
    <x v="0"/>
    <x v="15"/>
    <s v="VHCP Management EG, LLC"/>
    <s v="TenPercentOwner"/>
    <n v="20686"/>
    <n v="12.44"/>
    <n v="257333.84"/>
    <s v="normal_buy"/>
    <n v="0.18832236764710039"/>
    <n v="18.8322"/>
    <s v="P"/>
  </r>
  <r>
    <x v="30"/>
    <s v="KalVista Pharmaceuticals, Inc."/>
    <x v="0"/>
    <x v="15"/>
    <s v="VHCP Co-Investment Holdings III, LLC"/>
    <s v="TenPercentOwner"/>
    <n v="20686"/>
    <n v="12.44"/>
    <n v="257333.84"/>
    <s v="normal_buy"/>
    <n v="0.18832236764710039"/>
    <n v="18.8322"/>
    <s v="P"/>
  </r>
  <r>
    <x v="30"/>
    <s v="KalVista Pharmaceuticals, Inc."/>
    <x v="0"/>
    <x v="15"/>
    <s v="Koh Bong Y"/>
    <s v="TenPercentOwner"/>
    <n v="20686"/>
    <n v="12.44"/>
    <n v="257333.84"/>
    <s v="normal_buy"/>
    <n v="0.18832236764710039"/>
    <n v="18.8322"/>
    <s v="P"/>
  </r>
  <r>
    <x v="108"/>
    <s v="COMMUNITY TRUST BANCORP INC /KY/"/>
    <x v="0"/>
    <x v="15"/>
    <s v="DRAUGHN JAMES B"/>
    <s v="Officer"/>
    <n v="336"/>
    <n v="41.68"/>
    <n v="14004.48"/>
    <s v="normal_buy"/>
    <n v="-5.5902263809792352E-2"/>
    <n v="-5.5902000000000003"/>
    <s v="P"/>
  </r>
  <r>
    <x v="112"/>
    <s v="PIMCO MUNICIPAL INCOME FUND II"/>
    <x v="0"/>
    <x v="15"/>
    <s v="Cogan Sarah E"/>
    <s v="Director"/>
    <n v="2500"/>
    <n v="8.15"/>
    <n v="20375"/>
    <s v="large_buy"/>
    <n v="5.6511399456829148E-2"/>
    <n v="5.6510999999999996"/>
    <s v="P"/>
  </r>
  <r>
    <x v="108"/>
    <s v="COMMUNITY TRUST BANCORP INC /KY/"/>
    <x v="0"/>
    <x v="15"/>
    <s v="NEWSOM RICHARD W"/>
    <s v="Officer"/>
    <n v="356"/>
    <n v="41.68"/>
    <n v="14838.08"/>
    <s v="normal_buy"/>
    <n v="-5.5902263809792352E-2"/>
    <n v="-5.5902000000000003"/>
    <s v="P"/>
  </r>
  <r>
    <x v="61"/>
    <s v="BlackRock Health Sciences Term Trust"/>
    <x v="0"/>
    <x v="15"/>
    <s v="Saba Capital Management, L.P."/>
    <s v="TenPercentOwner"/>
    <n v="113312"/>
    <n v="15.13"/>
    <n v="1714410.56"/>
    <s v="normal_buy"/>
    <n v="5.109457612529078E-2"/>
    <n v="5.1094999999999997"/>
    <s v="P"/>
  </r>
  <r>
    <x v="61"/>
    <s v="BlackRock Health Sciences Term Trust"/>
    <x v="0"/>
    <x v="15"/>
    <s v="Weinstein Boaz"/>
    <s v="TenPercentOwner"/>
    <n v="113312"/>
    <n v="15.13"/>
    <n v="1714410.56"/>
    <s v="normal_buy"/>
    <n v="5.109457612529078E-2"/>
    <n v="5.1094999999999997"/>
    <s v="P"/>
  </r>
  <r>
    <x v="63"/>
    <s v="BlackRock Innovation &amp; Growth Term Trust"/>
    <x v="0"/>
    <x v="15"/>
    <s v="Weinstein Boaz"/>
    <s v="TenPercentOwner"/>
    <n v="307937"/>
    <n v="7.49"/>
    <n v="2306448.13"/>
    <s v="large_buy"/>
    <n v="5.77182362543609E-2"/>
    <n v="5.7717999999999998"/>
    <s v="P"/>
  </r>
  <r>
    <x v="63"/>
    <s v="BlackRock Innovation &amp; Growth Term Trust"/>
    <x v="0"/>
    <x v="15"/>
    <s v="Saba Capital Management, L.P."/>
    <s v="TenPercentOwner"/>
    <n v="307937"/>
    <n v="7.49"/>
    <n v="2306448.13"/>
    <s v="large_buy"/>
    <n v="5.77182362543609E-2"/>
    <n v="5.7717999999999998"/>
    <s v="P"/>
  </r>
  <r>
    <x v="64"/>
    <s v="BlackRock Capital Allocation Term Trust"/>
    <x v="0"/>
    <x v="15"/>
    <s v="Saba Capital Management, L.P."/>
    <s v="TenPercentOwner"/>
    <n v="54680"/>
    <n v="15.33"/>
    <n v="838244.4"/>
    <s v="normal_buy"/>
    <n v="2.0221938825084829E-2"/>
    <n v="2.0222000000000002"/>
    <s v="P"/>
  </r>
  <r>
    <x v="64"/>
    <s v="BlackRock Capital Allocation Term Trust"/>
    <x v="0"/>
    <x v="15"/>
    <s v="Weinstein Boaz"/>
    <s v="TenPercentOwner"/>
    <n v="54680"/>
    <n v="15.33"/>
    <n v="838244.4"/>
    <s v="normal_buy"/>
    <n v="2.0221938825084829E-2"/>
    <n v="2.0222000000000002"/>
    <s v="P"/>
  </r>
  <r>
    <x v="108"/>
    <s v="COMMUNITY TRUST BANCORP INC /KY/"/>
    <x v="0"/>
    <x v="15"/>
    <s v="GOOCH MARK A"/>
    <s v="Officer"/>
    <n v="856"/>
    <n v="41.68"/>
    <n v="35678.080000000002"/>
    <s v="large_buy"/>
    <n v="-5.5902263809792352E-2"/>
    <n v="-5.5902000000000003"/>
    <s v="P"/>
  </r>
  <r>
    <x v="113"/>
    <s v="Morgan Stanley Direct Lending Fund"/>
    <x v="0"/>
    <x v="15"/>
    <s v="Occi Michael Jr."/>
    <s v="Officer"/>
    <n v="7500"/>
    <n v="20.67"/>
    <n v="155025"/>
    <s v="large_buy"/>
    <n v="-1.50190689414893E-2"/>
    <n v="-1.5019"/>
    <s v="P"/>
  </r>
  <r>
    <x v="114"/>
    <s v="Perspective Therapeutics, Inc."/>
    <x v="0"/>
    <x v="15"/>
    <s v="Puhlmann Markus"/>
    <s v="Officer"/>
    <n v="280000"/>
    <n v="0.5"/>
    <n v="140000"/>
    <s v="large_buy"/>
    <n v="0.83673465812965975"/>
    <n v="83.673500000000004"/>
    <s v="P"/>
  </r>
  <r>
    <x v="103"/>
    <s v="authID Inc."/>
    <x v="0"/>
    <x v="15"/>
    <s v="Garchik Stephen Jeffrey"/>
    <s v="TenPercentOwner"/>
    <n v="5394"/>
    <n v="9"/>
    <n v="48546"/>
    <s v="normal_buy"/>
    <n v="0.13750000135465101"/>
    <n v="13.75"/>
    <s v="P"/>
  </r>
  <r>
    <x v="115"/>
    <s v="PIMCO NEW YORK MUNICIPAL INCOME FUND II"/>
    <x v="0"/>
    <x v="15"/>
    <s v="Cogan Sarah E"/>
    <s v="Director"/>
    <n v="1400"/>
    <n v="7.36"/>
    <n v="10304"/>
    <s v="large_buy"/>
    <n v="3.8251284571652062E-2"/>
    <n v="3.8250999999999999"/>
    <s v="P"/>
  </r>
  <r>
    <x v="88"/>
    <s v="Compass Diversified Holdings"/>
    <x v="0"/>
    <x v="15"/>
    <s v="SABO ELIAS"/>
    <s v="Other"/>
    <n v="30000"/>
    <n v="22.1"/>
    <n v="663000"/>
    <s v="large_buy"/>
    <n v="-2.0861517011698139E-2"/>
    <n v="-2.0861999999999998"/>
    <s v="P"/>
  </r>
  <r>
    <x v="114"/>
    <s v="Perspective Therapeutics, Inc."/>
    <x v="0"/>
    <x v="15"/>
    <s v="Williamson Robert F III"/>
    <s v="Director"/>
    <n v="29862"/>
    <n v="0.49"/>
    <n v="14632.38"/>
    <s v="normal_buy"/>
    <n v="0.83673465812965975"/>
    <n v="83.673500000000004"/>
    <s v="P"/>
  </r>
  <r>
    <x v="116"/>
    <s v="LIBERTY ALL STAR GROWTH FUND INC."/>
    <x v="0"/>
    <x v="15"/>
    <s v="NEUHAUSER JOHN J"/>
    <s v="Director"/>
    <n v="2575"/>
    <n v="5.21"/>
    <n v="13415.75"/>
    <s v="normal_buy"/>
    <n v="2.687137600540912E-2"/>
    <n v="2.6871"/>
    <s v="P"/>
  </r>
  <r>
    <x v="23"/>
    <s v="BlackRock ESG Capital Allocation Term Trust"/>
    <x v="0"/>
    <x v="15"/>
    <s v="Weinstein Boaz"/>
    <s v="TenPercentOwner"/>
    <n v="140942"/>
    <n v="16.57"/>
    <n v="2335408.94"/>
    <s v="large_buy"/>
    <n v="1.145260555215533E-2"/>
    <n v="1.1453"/>
    <s v="P"/>
  </r>
  <r>
    <x v="23"/>
    <s v="BlackRock ESG Capital Allocation Term Trust"/>
    <x v="0"/>
    <x v="15"/>
    <s v="Saba Capital Management, L.P."/>
    <s v="TenPercentOwner"/>
    <n v="140942"/>
    <n v="16.57"/>
    <n v="2335408.94"/>
    <s v="large_buy"/>
    <n v="1.145260555215533E-2"/>
    <n v="1.1453"/>
    <s v="P"/>
  </r>
  <r>
    <x v="102"/>
    <s v="TEXAS CAPITAL BANCSHARES INC/TX"/>
    <x v="0"/>
    <x v="15"/>
    <s v="STALLINGS ROBERT W"/>
    <s v="Director"/>
    <n v="4000"/>
    <n v="18.98"/>
    <n v="75920"/>
    <s v="normal_buy"/>
    <n v="-6.3691206795493116E-2"/>
    <n v="-6.3691000000000004"/>
    <s v="P"/>
  </r>
  <r>
    <x v="117"/>
    <s v="INNSUITES HOSPITALITY TRUST"/>
    <x v="0"/>
    <x v="15"/>
    <s v="Chase JR"/>
    <s v="Other"/>
    <n v="500"/>
    <n v="630"/>
    <n v="315000"/>
    <s v="large_buy"/>
    <n v="0.10937497491250189"/>
    <n v="10.9375"/>
    <s v="P"/>
  </r>
  <r>
    <x v="108"/>
    <s v="COMMUNITY TRUST BANCORP INC /KY/"/>
    <x v="0"/>
    <x v="15"/>
    <s v="Waters Andy D"/>
    <s v="Officer"/>
    <n v="283"/>
    <n v="41.68"/>
    <n v="11795.44"/>
    <s v="normal_buy"/>
    <n v="-5.5902263809792352E-2"/>
    <n v="-5.5902000000000003"/>
    <s v="P"/>
  </r>
  <r>
    <x v="108"/>
    <s v="COMMUNITY TRUST BANCORP INC /KY/"/>
    <x v="0"/>
    <x v="15"/>
    <s v="SPARKMAN RICKY D"/>
    <s v="Officer"/>
    <n v="311"/>
    <n v="41.68"/>
    <n v="12962.48"/>
    <s v="normal_buy"/>
    <n v="-5.5902263809792352E-2"/>
    <n v="-5.5902000000000003"/>
    <s v="P"/>
  </r>
  <r>
    <x v="108"/>
    <s v="COMMUNITY TRUST BANCORP INC /KY/"/>
    <x v="0"/>
    <x v="15"/>
    <s v="Jones David Andrew"/>
    <s v="Officer"/>
    <n v="280"/>
    <n v="41.68"/>
    <n v="11670.4"/>
    <s v="normal_buy"/>
    <n v="-5.5902263809792352E-2"/>
    <n v="-5.5902000000000003"/>
    <s v="P"/>
  </r>
  <r>
    <x v="108"/>
    <s v="COMMUNITY TRUST BANCORP INC /KY/"/>
    <x v="0"/>
    <x v="15"/>
    <s v="Hancock Charles Wayne II"/>
    <s v="Officer"/>
    <n v="295"/>
    <n v="41.68"/>
    <n v="12295.6"/>
    <s v="normal_buy"/>
    <n v="-5.5902263809792352E-2"/>
    <n v="-5.5902000000000003"/>
    <s v="P"/>
  </r>
  <r>
    <x v="10"/>
    <s v="TILLY'S, INC."/>
    <x v="0"/>
    <x v="15"/>
    <s v="Pleasant Lake Onshore Feeder Fund LP"/>
    <s v="TenPercentOwner"/>
    <n v="16000"/>
    <n v="7.51"/>
    <n v="120160"/>
    <s v="normal_buy"/>
    <n v="-3.4300759190187047E-2"/>
    <n v="-3.4300999999999999"/>
    <s v="P"/>
  </r>
  <r>
    <x v="10"/>
    <s v="TILLY'S, INC."/>
    <x v="0"/>
    <x v="15"/>
    <s v="Pleasant Lake Partners LLC"/>
    <s v="TenPercentOwner"/>
    <n v="16000"/>
    <n v="7.51"/>
    <n v="120160"/>
    <s v="normal_buy"/>
    <n v="-3.4300759190187047E-2"/>
    <n v="-3.4300999999999999"/>
    <s v="P"/>
  </r>
  <r>
    <x v="10"/>
    <s v="TILLY'S, INC."/>
    <x v="0"/>
    <x v="15"/>
    <s v="Fund 1 Investments, LLC"/>
    <s v="TenPercentOwner"/>
    <n v="16000"/>
    <n v="7.51"/>
    <n v="120160"/>
    <s v="normal_buy"/>
    <n v="-3.4300759190187047E-2"/>
    <n v="-3.4300999999999999"/>
    <s v="P"/>
  </r>
  <r>
    <x v="108"/>
    <s v="COMMUNITY TRUST BANCORP INC /KY/"/>
    <x v="0"/>
    <x v="15"/>
    <s v="STUMBO KEVIN J"/>
    <s v="Officer"/>
    <n v="346"/>
    <n v="41.68"/>
    <n v="14421.28"/>
    <s v="normal_buy"/>
    <n v="-5.5902263809792352E-2"/>
    <n v="-5.5902000000000003"/>
    <s v="P"/>
  </r>
  <r>
    <x v="55"/>
    <s v="BLACKROCK MUNIYIELD PENNSYLVANIA QUALITY FUND"/>
    <x v="0"/>
    <x v="15"/>
    <s v="Weinstein Boaz"/>
    <s v="TenPercentOwner"/>
    <n v="2792"/>
    <n v="11.67"/>
    <n v="32582.639999999999"/>
    <s v="normal_buy"/>
    <n v="2.744424659437561E-2"/>
    <n v="2.7444000000000002"/>
    <s v="P"/>
  </r>
  <r>
    <x v="55"/>
    <s v="BLACKROCK MUNIYIELD PENNSYLVANIA QUALITY FUND"/>
    <x v="0"/>
    <x v="15"/>
    <s v="Saba Capital Management, L.P."/>
    <s v="TenPercentOwner"/>
    <n v="2792"/>
    <n v="11.67"/>
    <n v="32582.639999999999"/>
    <s v="normal_buy"/>
    <n v="2.744424659437561E-2"/>
    <n v="2.7444000000000002"/>
    <s v="P"/>
  </r>
  <r>
    <x v="113"/>
    <s v="Morgan Stanley Direct Lending Fund"/>
    <x v="0"/>
    <x v="15"/>
    <s v="Pessah David"/>
    <s v="Officer"/>
    <n v="2000"/>
    <n v="20.67"/>
    <n v="41340"/>
    <s v="normal_buy"/>
    <n v="-1.50190689414893E-2"/>
    <n v="-1.5019"/>
    <s v="P"/>
  </r>
  <r>
    <x v="109"/>
    <s v="Paysign, Inc."/>
    <x v="0"/>
    <x v="15"/>
    <s v="Topline Capital Management, LLC"/>
    <s v="Other"/>
    <n v="73000"/>
    <n v="2.8"/>
    <n v="204400"/>
    <s v="large_buy"/>
    <n v="0.13732398475027721"/>
    <n v="13.7324"/>
    <s v="P"/>
  </r>
  <r>
    <x v="109"/>
    <s v="Paysign, Inc."/>
    <x v="0"/>
    <x v="15"/>
    <s v="McBirney Collin"/>
    <s v="Other"/>
    <n v="73000"/>
    <n v="2.8"/>
    <n v="204400"/>
    <s v="large_buy"/>
    <n v="0.13732398475027721"/>
    <n v="13.7324"/>
    <s v="P"/>
  </r>
  <r>
    <x v="109"/>
    <s v="Paysign, Inc."/>
    <x v="0"/>
    <x v="15"/>
    <s v="Topline Capital Partners, LP"/>
    <s v="TenPercentOwner"/>
    <n v="73000"/>
    <n v="2.8"/>
    <n v="204400"/>
    <s v="large_buy"/>
    <n v="0.13732398475027721"/>
    <n v="13.7324"/>
    <s v="P"/>
  </r>
  <r>
    <x v="17"/>
    <s v="TILE SHOP HOLDINGS, INC."/>
    <x v="0"/>
    <x v="15"/>
    <s v="Pleasant Lake Partners LLC"/>
    <s v="TenPercentOwner"/>
    <n v="4000"/>
    <n v="6.86"/>
    <n v="27440"/>
    <s v="normal_buy"/>
    <n v="-5.4977694578078107E-2"/>
    <n v="-5.4977999999999998"/>
    <s v="P"/>
  </r>
  <r>
    <x v="17"/>
    <s v="TILE SHOP HOLDINGS, INC."/>
    <x v="0"/>
    <x v="15"/>
    <s v="Fund 1 Investments, LLC"/>
    <s v="TenPercentOwner"/>
    <n v="4000"/>
    <n v="6.86"/>
    <n v="27440"/>
    <s v="normal_buy"/>
    <n v="-5.4977694578078107E-2"/>
    <n v="-5.4977999999999998"/>
    <s v="P"/>
  </r>
  <r>
    <x v="118"/>
    <s v="Northwest Bancshares, Inc."/>
    <x v="0"/>
    <x v="15"/>
    <s v="Watson Scott J"/>
    <s v="Officer"/>
    <n v="5000"/>
    <n v="12.9"/>
    <n v="64500"/>
    <s v="normal_buy"/>
    <n v="-7.1710091006553345E-2"/>
    <n v="-7.1710000000000003"/>
    <s v="P"/>
  </r>
  <r>
    <x v="23"/>
    <s v="BlackRock ESG Capital Allocation Term Trust"/>
    <x v="0"/>
    <x v="16"/>
    <s v="Weinstein Boaz"/>
    <s v="TenPercentOwner"/>
    <n v="209234"/>
    <n v="16.66"/>
    <n v="3485838.44"/>
    <s v="large_buy"/>
    <n v="1.5042153101955341E-2"/>
    <n v="1.5042"/>
    <s v="P"/>
  </r>
  <r>
    <x v="23"/>
    <s v="BlackRock ESG Capital Allocation Term Trust"/>
    <x v="0"/>
    <x v="16"/>
    <s v="Saba Capital Management, L.P."/>
    <s v="TenPercentOwner"/>
    <n v="209234"/>
    <n v="16.66"/>
    <n v="3485838.44"/>
    <s v="large_buy"/>
    <n v="1.5042153101955341E-2"/>
    <n v="1.5042"/>
    <s v="P"/>
  </r>
  <r>
    <x v="55"/>
    <s v="BLACKROCK MUNIYIELD PENNSYLVANIA QUALITY FUND"/>
    <x v="0"/>
    <x v="16"/>
    <s v="Weinstein Boaz"/>
    <s v="TenPercentOwner"/>
    <n v="8790"/>
    <n v="11.71"/>
    <n v="102930.9"/>
    <s v="normal_buy"/>
    <n v="2.391115820738365E-2"/>
    <n v="2.3910999999999998"/>
    <s v="P"/>
  </r>
  <r>
    <x v="55"/>
    <s v="BLACKROCK MUNIYIELD PENNSYLVANIA QUALITY FUND"/>
    <x v="0"/>
    <x v="16"/>
    <s v="Saba Capital Management, L.P."/>
    <s v="TenPercentOwner"/>
    <n v="8790"/>
    <n v="11.71"/>
    <n v="102930.9"/>
    <s v="normal_buy"/>
    <n v="2.391115820738365E-2"/>
    <n v="2.3910999999999998"/>
    <s v="P"/>
  </r>
  <r>
    <x v="119"/>
    <s v="Adicet Bio, Inc."/>
    <x v="0"/>
    <x v="16"/>
    <s v="GORDON CARL L"/>
    <s v="Director,TenPercentOwner"/>
    <n v="242200"/>
    <n v="2.4"/>
    <n v="581280"/>
    <s v="normal_buy"/>
    <n v="0.36842108311339139"/>
    <n v="36.842100000000002"/>
    <s v="P"/>
  </r>
  <r>
    <x v="119"/>
    <s v="Adicet Bio, Inc."/>
    <x v="0"/>
    <x v="16"/>
    <s v="GORDON CARL L"/>
    <s v="Director,TenPercentOwner"/>
    <n v="1041700"/>
    <n v="2.4"/>
    <n v="2500080"/>
    <s v="normal_buy"/>
    <n v="0.36842108311339139"/>
    <n v="36.842100000000002"/>
    <s v="P"/>
  </r>
  <r>
    <x v="119"/>
    <s v="Adicet Bio, Inc."/>
    <x v="0"/>
    <x v="16"/>
    <s v="GORDON CARL L"/>
    <s v="Director,TenPercentOwner"/>
    <n v="1841100"/>
    <n v="2.4"/>
    <n v="4418640"/>
    <s v="large_buy"/>
    <n v="0.36842108311339139"/>
    <n v="36.842100000000002"/>
    <s v="P"/>
  </r>
  <r>
    <x v="63"/>
    <s v="BlackRock Innovation &amp; Growth Term Trust"/>
    <x v="0"/>
    <x v="16"/>
    <s v="Weinstein Boaz"/>
    <s v="TenPercentOwner"/>
    <n v="369514"/>
    <n v="7.53"/>
    <n v="2782440.42"/>
    <s v="large_buy"/>
    <n v="6.9148947173205633E-2"/>
    <n v="6.9149000000000003"/>
    <s v="P"/>
  </r>
  <r>
    <x v="63"/>
    <s v="BlackRock Innovation &amp; Growth Term Trust"/>
    <x v="0"/>
    <x v="16"/>
    <s v="Saba Capital Management, L.P."/>
    <s v="TenPercentOwner"/>
    <n v="369514"/>
    <n v="7.53"/>
    <n v="2782440.42"/>
    <s v="large_buy"/>
    <n v="6.9148947173205633E-2"/>
    <n v="6.9149000000000003"/>
    <s v="P"/>
  </r>
  <r>
    <x v="120"/>
    <s v="DORCHESTER MINERALS, L.P."/>
    <x v="0"/>
    <x v="16"/>
    <s v="DORCHESTER MINERALS OPERATING LP"/>
    <s v="Other"/>
    <n v="1000"/>
    <n v="33.46"/>
    <n v="33460"/>
    <s v="normal_buy"/>
    <n v="-7.7690807284222507E-2"/>
    <n v="-7.7690999999999999"/>
    <s v="P"/>
  </r>
  <r>
    <x v="120"/>
    <s v="DORCHESTER MINERALS, L.P."/>
    <x v="0"/>
    <x v="16"/>
    <s v="DORCHESTER MINERALS OPERATING LP"/>
    <s v="Other"/>
    <n v="1000"/>
    <n v="33.4"/>
    <n v="33400"/>
    <s v="normal_buy"/>
    <n v="-7.7690807284222507E-2"/>
    <n v="-7.7690999999999999"/>
    <s v="P"/>
  </r>
  <r>
    <x v="120"/>
    <s v="DORCHESTER MINERALS, L.P."/>
    <x v="0"/>
    <x v="16"/>
    <s v="DORCHESTER MINERALS OPERATING LP"/>
    <s v="Other"/>
    <n v="500"/>
    <n v="33.46"/>
    <n v="16730"/>
    <s v="normal_buy"/>
    <n v="-7.7690807284222507E-2"/>
    <n v="-7.7690999999999999"/>
    <s v="P"/>
  </r>
  <r>
    <x v="120"/>
    <s v="DORCHESTER MINERALS, L.P."/>
    <x v="0"/>
    <x v="16"/>
    <s v="DORCHESTER MINERALS OPERATING LP"/>
    <s v="Other"/>
    <n v="1000"/>
    <n v="33.5"/>
    <n v="33500"/>
    <s v="normal_buy"/>
    <n v="-7.7690807284222507E-2"/>
    <n v="-7.7690999999999999"/>
    <s v="P"/>
  </r>
  <r>
    <x v="120"/>
    <s v="DORCHESTER MINERALS, L.P."/>
    <x v="0"/>
    <x v="16"/>
    <s v="DORCHESTER MINERALS OPERATING LP"/>
    <s v="Other"/>
    <n v="1000"/>
    <n v="33.47"/>
    <n v="33470"/>
    <s v="normal_buy"/>
    <n v="-7.7690807284222507E-2"/>
    <n v="-7.7690999999999999"/>
    <s v="P"/>
  </r>
  <r>
    <x v="120"/>
    <s v="DORCHESTER MINERALS, L.P."/>
    <x v="0"/>
    <x v="16"/>
    <s v="DORCHESTER MINERALS OPERATING LP"/>
    <s v="Other"/>
    <n v="1000"/>
    <n v="33.479999999999997"/>
    <n v="33480"/>
    <s v="normal_buy"/>
    <n v="-7.7690807284222507E-2"/>
    <n v="-7.7690999999999999"/>
    <s v="P"/>
  </r>
  <r>
    <x v="120"/>
    <s v="DORCHESTER MINERALS, L.P."/>
    <x v="0"/>
    <x v="16"/>
    <s v="DORCHESTER MINERALS OPERATING LP"/>
    <s v="Other"/>
    <n v="1000"/>
    <n v="33.450000000000003"/>
    <n v="33450"/>
    <s v="normal_buy"/>
    <n v="-7.7690807284222507E-2"/>
    <n v="-7.7690999999999999"/>
    <s v="P"/>
  </r>
  <r>
    <x v="120"/>
    <s v="DORCHESTER MINERALS, L.P."/>
    <x v="0"/>
    <x v="16"/>
    <s v="DORCHESTER MINERALS OPERATING LP"/>
    <s v="Other"/>
    <n v="1000"/>
    <n v="33.5"/>
    <n v="33500"/>
    <s v="normal_buy"/>
    <n v="-7.7690807284222507E-2"/>
    <n v="-7.7690999999999999"/>
    <s v="P"/>
  </r>
  <r>
    <x v="108"/>
    <s v="COMMUNITY TRUST BANCORP INC /KY/"/>
    <x v="0"/>
    <x v="16"/>
    <s v="STUMBO KEVIN J"/>
    <s v="Officer"/>
    <n v="308"/>
    <n v="42.07"/>
    <n v="12957.56"/>
    <s v="normal_buy"/>
    <n v="-6.0137806502971847E-2"/>
    <n v="-6.0137999999999998"/>
    <s v="P"/>
  </r>
  <r>
    <x v="108"/>
    <s v="COMMUNITY TRUST BANCORP INC /KY/"/>
    <x v="0"/>
    <x v="16"/>
    <s v="GOOCH MARK A"/>
    <s v="Officer"/>
    <n v="542"/>
    <n v="42.07"/>
    <n v="22801.94"/>
    <s v="normal_buy"/>
    <n v="-6.0137806502971847E-2"/>
    <n v="-6.0137999999999998"/>
    <s v="P"/>
  </r>
  <r>
    <x v="119"/>
    <s v="Adicet Bio, Inc."/>
    <x v="0"/>
    <x v="16"/>
    <s v="OrbiMed Israel GP II, L.P."/>
    <s v="Director,TenPercentOwner"/>
    <n v="242200"/>
    <n v="2.4"/>
    <n v="581280"/>
    <s v="normal_buy"/>
    <n v="0.36842108311339139"/>
    <n v="36.842100000000002"/>
    <s v="P"/>
  </r>
  <r>
    <x v="119"/>
    <s v="Adicet Bio, Inc."/>
    <x v="0"/>
    <x v="16"/>
    <s v="OrbiMed Israel BioFund GP Limited Partnership"/>
    <s v="Director,TenPercentOwner"/>
    <n v="242200"/>
    <n v="2.4"/>
    <n v="581280"/>
    <s v="normal_buy"/>
    <n v="0.36842108311339139"/>
    <n v="36.842100000000002"/>
    <s v="P"/>
  </r>
  <r>
    <x v="119"/>
    <s v="Adicet Bio, Inc."/>
    <x v="0"/>
    <x v="16"/>
    <s v="OrbiMed Genesis GP LLC"/>
    <s v="Director,TenPercentOwner"/>
    <n v="242200"/>
    <n v="2.4"/>
    <n v="581280"/>
    <s v="normal_buy"/>
    <n v="0.36842108311339139"/>
    <n v="36.842100000000002"/>
    <s v="P"/>
  </r>
  <r>
    <x v="119"/>
    <s v="Adicet Bio, Inc."/>
    <x v="0"/>
    <x v="16"/>
    <s v="OrbiMed Capital GP VI LLC"/>
    <s v="Director,TenPercentOwner"/>
    <n v="242200"/>
    <n v="2.4"/>
    <n v="581280"/>
    <s v="normal_buy"/>
    <n v="0.36842108311339139"/>
    <n v="36.842100000000002"/>
    <s v="P"/>
  </r>
  <r>
    <x v="119"/>
    <s v="Adicet Bio, Inc."/>
    <x v="0"/>
    <x v="16"/>
    <s v="OrbiMed Israel GP Ltd."/>
    <s v="Director,TenPercentOwner"/>
    <n v="242200"/>
    <n v="2.4"/>
    <n v="581280"/>
    <s v="normal_buy"/>
    <n v="0.36842108311339139"/>
    <n v="36.842100000000002"/>
    <s v="P"/>
  </r>
  <r>
    <x v="119"/>
    <s v="Adicet Bio, Inc."/>
    <x v="0"/>
    <x v="16"/>
    <s v="OrbiMed Capital GP V LLC"/>
    <s v="Director,TenPercentOwner"/>
    <n v="242200"/>
    <n v="2.4"/>
    <n v="581280"/>
    <s v="normal_buy"/>
    <n v="0.36842108311339139"/>
    <n v="36.842100000000002"/>
    <s v="P"/>
  </r>
  <r>
    <x v="119"/>
    <s v="Adicet Bio, Inc."/>
    <x v="0"/>
    <x v="16"/>
    <s v="ORBIMED ADVISORS LLC"/>
    <s v="Director,TenPercentOwner"/>
    <n v="242200"/>
    <n v="2.4"/>
    <n v="581280"/>
    <s v="normal_buy"/>
    <n v="0.36842108311339139"/>
    <n v="36.842100000000002"/>
    <s v="P"/>
  </r>
  <r>
    <x v="119"/>
    <s v="Adicet Bio, Inc."/>
    <x v="0"/>
    <x v="16"/>
    <s v="OrbiMed Advisors Israel II Ltd"/>
    <s v="Director,TenPercentOwner"/>
    <n v="242200"/>
    <n v="2.4"/>
    <n v="581280"/>
    <s v="normal_buy"/>
    <n v="0.36842108311339139"/>
    <n v="36.842100000000002"/>
    <s v="P"/>
  </r>
  <r>
    <x v="119"/>
    <s v="Adicet Bio, Inc."/>
    <x v="0"/>
    <x v="16"/>
    <s v="OrbiMed Israel GP II, L.P."/>
    <s v="Director,TenPercentOwner"/>
    <n v="1041700"/>
    <n v="2.4"/>
    <n v="2500080"/>
    <s v="normal_buy"/>
    <n v="0.36842108311339139"/>
    <n v="36.842100000000002"/>
    <s v="P"/>
  </r>
  <r>
    <x v="119"/>
    <s v="Adicet Bio, Inc."/>
    <x v="0"/>
    <x v="16"/>
    <s v="OrbiMed Israel BioFund GP Limited Partnership"/>
    <s v="Director,TenPercentOwner"/>
    <n v="1041700"/>
    <n v="2.4"/>
    <n v="2500080"/>
    <s v="normal_buy"/>
    <n v="0.36842108311339139"/>
    <n v="36.842100000000002"/>
    <s v="P"/>
  </r>
  <r>
    <x v="119"/>
    <s v="Adicet Bio, Inc."/>
    <x v="0"/>
    <x v="16"/>
    <s v="OrbiMed Genesis GP LLC"/>
    <s v="Director,TenPercentOwner"/>
    <n v="1041700"/>
    <n v="2.4"/>
    <n v="2500080"/>
    <s v="normal_buy"/>
    <n v="0.36842108311339139"/>
    <n v="36.842100000000002"/>
    <s v="P"/>
  </r>
  <r>
    <x v="119"/>
    <s v="Adicet Bio, Inc."/>
    <x v="0"/>
    <x v="16"/>
    <s v="OrbiMed Capital GP VI LLC"/>
    <s v="Director,TenPercentOwner"/>
    <n v="1041700"/>
    <n v="2.4"/>
    <n v="2500080"/>
    <s v="normal_buy"/>
    <n v="0.36842108311339139"/>
    <n v="36.842100000000002"/>
    <s v="P"/>
  </r>
  <r>
    <x v="119"/>
    <s v="Adicet Bio, Inc."/>
    <x v="0"/>
    <x v="16"/>
    <s v="OrbiMed Israel GP Ltd."/>
    <s v="Director,TenPercentOwner"/>
    <n v="1041700"/>
    <n v="2.4"/>
    <n v="2500080"/>
    <s v="normal_buy"/>
    <n v="0.36842108311339139"/>
    <n v="36.842100000000002"/>
    <s v="P"/>
  </r>
  <r>
    <x v="119"/>
    <s v="Adicet Bio, Inc."/>
    <x v="0"/>
    <x v="16"/>
    <s v="OrbiMed Capital GP V LLC"/>
    <s v="Director,TenPercentOwner"/>
    <n v="1041700"/>
    <n v="2.4"/>
    <n v="2500080"/>
    <s v="normal_buy"/>
    <n v="0.36842108311339139"/>
    <n v="36.842100000000002"/>
    <s v="P"/>
  </r>
  <r>
    <x v="119"/>
    <s v="Adicet Bio, Inc."/>
    <x v="0"/>
    <x v="16"/>
    <s v="ORBIMED ADVISORS LLC"/>
    <s v="Director,TenPercentOwner"/>
    <n v="1041700"/>
    <n v="2.4"/>
    <n v="2500080"/>
    <s v="normal_buy"/>
    <n v="0.36842108311339139"/>
    <n v="36.842100000000002"/>
    <s v="P"/>
  </r>
  <r>
    <x v="119"/>
    <s v="Adicet Bio, Inc."/>
    <x v="0"/>
    <x v="16"/>
    <s v="OrbiMed Advisors Israel II Ltd"/>
    <s v="Director,TenPercentOwner"/>
    <n v="1041700"/>
    <n v="2.4"/>
    <n v="2500080"/>
    <s v="normal_buy"/>
    <n v="0.36842108311339139"/>
    <n v="36.842100000000002"/>
    <s v="P"/>
  </r>
  <r>
    <x v="119"/>
    <s v="Adicet Bio, Inc."/>
    <x v="0"/>
    <x v="16"/>
    <s v="OrbiMed Israel GP II, L.P."/>
    <s v="Director,TenPercentOwner"/>
    <n v="1841100"/>
    <n v="2.4"/>
    <n v="4418640"/>
    <s v="large_buy"/>
    <n v="0.36842108311339139"/>
    <n v="36.842100000000002"/>
    <s v="P"/>
  </r>
  <r>
    <x v="119"/>
    <s v="Adicet Bio, Inc."/>
    <x v="0"/>
    <x v="16"/>
    <s v="OrbiMed Israel BioFund GP Limited Partnership"/>
    <s v="Director,TenPercentOwner"/>
    <n v="1841100"/>
    <n v="2.4"/>
    <n v="4418640"/>
    <s v="large_buy"/>
    <n v="0.36842108311339139"/>
    <n v="36.842100000000002"/>
    <s v="P"/>
  </r>
  <r>
    <x v="119"/>
    <s v="Adicet Bio, Inc."/>
    <x v="0"/>
    <x v="16"/>
    <s v="OrbiMed Genesis GP LLC"/>
    <s v="Director,TenPercentOwner"/>
    <n v="1841100"/>
    <n v="2.4"/>
    <n v="4418640"/>
    <s v="large_buy"/>
    <n v="0.36842108311339139"/>
    <n v="36.842100000000002"/>
    <s v="P"/>
  </r>
  <r>
    <x v="119"/>
    <s v="Adicet Bio, Inc."/>
    <x v="0"/>
    <x v="16"/>
    <s v="OrbiMed Capital GP VI LLC"/>
    <s v="Director,TenPercentOwner"/>
    <n v="1841100"/>
    <n v="2.4"/>
    <n v="4418640"/>
    <s v="large_buy"/>
    <n v="0.36842108311339139"/>
    <n v="36.842100000000002"/>
    <s v="P"/>
  </r>
  <r>
    <x v="119"/>
    <s v="Adicet Bio, Inc."/>
    <x v="0"/>
    <x v="16"/>
    <s v="OrbiMed Israel GP Ltd."/>
    <s v="Director,TenPercentOwner"/>
    <n v="1841100"/>
    <n v="2.4"/>
    <n v="4418640"/>
    <s v="large_buy"/>
    <n v="0.36842108311339139"/>
    <n v="36.842100000000002"/>
    <s v="P"/>
  </r>
  <r>
    <x v="119"/>
    <s v="Adicet Bio, Inc."/>
    <x v="0"/>
    <x v="16"/>
    <s v="OrbiMed Capital GP V LLC"/>
    <s v="Director,TenPercentOwner"/>
    <n v="1841100"/>
    <n v="2.4"/>
    <n v="4418640"/>
    <s v="large_buy"/>
    <n v="0.36842108311339139"/>
    <n v="36.842100000000002"/>
    <s v="P"/>
  </r>
  <r>
    <x v="119"/>
    <s v="Adicet Bio, Inc."/>
    <x v="0"/>
    <x v="16"/>
    <s v="ORBIMED ADVISORS LLC"/>
    <s v="Director,TenPercentOwner"/>
    <n v="1841100"/>
    <n v="2.4"/>
    <n v="4418640"/>
    <s v="large_buy"/>
    <n v="0.36842108311339139"/>
    <n v="36.842100000000002"/>
    <s v="P"/>
  </r>
  <r>
    <x v="119"/>
    <s v="Adicet Bio, Inc."/>
    <x v="0"/>
    <x v="16"/>
    <s v="OrbiMed Advisors Israel II Ltd"/>
    <s v="Director,TenPercentOwner"/>
    <n v="1841100"/>
    <n v="2.4"/>
    <n v="4418640"/>
    <s v="large_buy"/>
    <n v="0.36842108311339139"/>
    <n v="36.842100000000002"/>
    <s v="P"/>
  </r>
  <r>
    <x v="108"/>
    <s v="COMMUNITY TRUST BANCORP INC /KY/"/>
    <x v="0"/>
    <x v="16"/>
    <s v="SPARKMAN RICKY D"/>
    <s v="Officer"/>
    <n v="276"/>
    <n v="42.07"/>
    <n v="11611.32"/>
    <s v="normal_buy"/>
    <n v="-6.0137806502971847E-2"/>
    <n v="-6.0137999999999998"/>
    <s v="P"/>
  </r>
  <r>
    <x v="88"/>
    <s v="Compass Diversified Holdings"/>
    <x v="0"/>
    <x v="16"/>
    <s v="SABO ELIAS"/>
    <s v="Other"/>
    <n v="30000"/>
    <n v="22.81"/>
    <n v="684300"/>
    <s v="large_buy"/>
    <n v="-4.3459345258569197E-2"/>
    <n v="-4.3459000000000003"/>
    <s v="P"/>
  </r>
  <r>
    <x v="114"/>
    <s v="Perspective Therapeutics, Inc."/>
    <x v="0"/>
    <x v="16"/>
    <s v="Williamson Robert F III"/>
    <s v="Director"/>
    <n v="22134"/>
    <n v="0.49"/>
    <n v="10845.66"/>
    <s v="normal_buy"/>
    <n v="0.66666669783249466"/>
    <n v="66.666700000000006"/>
    <s v="P"/>
  </r>
  <r>
    <x v="61"/>
    <s v="BlackRock Health Sciences Term Trust"/>
    <x v="0"/>
    <x v="16"/>
    <s v="Weinstein Boaz"/>
    <s v="TenPercentOwner"/>
    <n v="206066"/>
    <n v="15.16"/>
    <n v="3123960.56"/>
    <s v="large_buy"/>
    <n v="4.5484535551532763E-2"/>
    <n v="4.5484999999999998"/>
    <s v="P"/>
  </r>
  <r>
    <x v="61"/>
    <s v="BlackRock Health Sciences Term Trust"/>
    <x v="0"/>
    <x v="16"/>
    <s v="Saba Capital Management, L.P."/>
    <s v="TenPercentOwner"/>
    <n v="206066"/>
    <n v="15.16"/>
    <n v="3123960.56"/>
    <s v="large_buy"/>
    <n v="4.5484535551532763E-2"/>
    <n v="4.5484999999999998"/>
    <s v="P"/>
  </r>
  <r>
    <x v="30"/>
    <s v="KalVista Pharmaceuticals, Inc."/>
    <x v="0"/>
    <x v="16"/>
    <s v="Koh Bong Y"/>
    <s v="TenPercentOwner"/>
    <n v="7030"/>
    <n v="12.73"/>
    <n v="89491.900000000009"/>
    <s v="normal_buy"/>
    <n v="0.1595330098212866"/>
    <n v="15.9533"/>
    <s v="P"/>
  </r>
  <r>
    <x v="30"/>
    <s v="KalVista Pharmaceuticals, Inc."/>
    <x v="0"/>
    <x v="16"/>
    <s v="VHCP Management EG, LLC"/>
    <s v="TenPercentOwner"/>
    <n v="7030"/>
    <n v="12.73"/>
    <n v="89491.900000000009"/>
    <s v="normal_buy"/>
    <n v="0.1595330098212866"/>
    <n v="15.9533"/>
    <s v="P"/>
  </r>
  <r>
    <x v="30"/>
    <s v="KalVista Pharmaceuticals, Inc."/>
    <x v="0"/>
    <x v="16"/>
    <s v="Shah Nimish P"/>
    <s v="TenPercentOwner"/>
    <n v="7030"/>
    <n v="12.73"/>
    <n v="89491.900000000009"/>
    <s v="normal_buy"/>
    <n v="0.1595330098212866"/>
    <n v="15.9533"/>
    <s v="P"/>
  </r>
  <r>
    <x v="30"/>
    <s v="KalVista Pharmaceuticals, Inc."/>
    <x v="0"/>
    <x v="16"/>
    <s v="VHCP Co-Investment Holdings III, LLC"/>
    <s v="TenPercentOwner"/>
    <n v="7030"/>
    <n v="12.73"/>
    <n v="89491.900000000009"/>
    <s v="normal_buy"/>
    <n v="0.1595330098212866"/>
    <n v="15.9533"/>
    <s v="P"/>
  </r>
  <r>
    <x v="30"/>
    <s v="KalVista Pharmaceuticals, Inc."/>
    <x v="0"/>
    <x v="16"/>
    <s v="VHCP Management III, LLC"/>
    <s v="TenPercentOwner"/>
    <n v="7030"/>
    <n v="12.73"/>
    <n v="89491.900000000009"/>
    <s v="normal_buy"/>
    <n v="0.1595330098212866"/>
    <n v="15.9533"/>
    <s v="P"/>
  </r>
  <r>
    <x v="30"/>
    <s v="KalVista Pharmaceuticals, Inc."/>
    <x v="0"/>
    <x v="16"/>
    <s v="Venrock Healthcare Capital Partners EG, L.P."/>
    <s v="TenPercentOwner"/>
    <n v="7030"/>
    <n v="12.73"/>
    <n v="89491.900000000009"/>
    <s v="normal_buy"/>
    <n v="0.1595330098212866"/>
    <n v="15.9533"/>
    <s v="P"/>
  </r>
  <r>
    <x v="30"/>
    <s v="KalVista Pharmaceuticals, Inc."/>
    <x v="0"/>
    <x v="16"/>
    <s v="Venrock Healthcare Capital Partners III, L.P."/>
    <s v="TenPercentOwner"/>
    <n v="7030"/>
    <n v="12.73"/>
    <n v="89491.900000000009"/>
    <s v="normal_buy"/>
    <n v="0.1595330098212866"/>
    <n v="15.9533"/>
    <s v="P"/>
  </r>
  <r>
    <x v="108"/>
    <s v="COMMUNITY TRUST BANCORP INC /KY/"/>
    <x v="0"/>
    <x v="16"/>
    <s v="Waters Andy D"/>
    <s v="Officer"/>
    <n v="249"/>
    <n v="42.07"/>
    <n v="10475.43"/>
    <s v="normal_buy"/>
    <n v="-6.0137806502971847E-2"/>
    <n v="-6.0137999999999998"/>
    <s v="P"/>
  </r>
  <r>
    <x v="108"/>
    <s v="COMMUNITY TRUST BANCORP INC /KY/"/>
    <x v="0"/>
    <x v="16"/>
    <s v="Jones David Andrew"/>
    <s v="Officer"/>
    <n v="244"/>
    <n v="42.07"/>
    <n v="10265.08"/>
    <s v="normal_buy"/>
    <n v="-6.0137806502971847E-2"/>
    <n v="-6.0137999999999998"/>
    <s v="P"/>
  </r>
  <r>
    <x v="108"/>
    <s v="COMMUNITY TRUST BANCORP INC /KY/"/>
    <x v="0"/>
    <x v="16"/>
    <s v="Hancock Charles Wayne II"/>
    <s v="Officer"/>
    <n v="262"/>
    <n v="42.07"/>
    <n v="11022.34"/>
    <s v="normal_buy"/>
    <n v="-6.0137806502971847E-2"/>
    <n v="-6.0137999999999998"/>
    <s v="P"/>
  </r>
  <r>
    <x v="108"/>
    <s v="COMMUNITY TRUST BANCORP INC /KY/"/>
    <x v="0"/>
    <x v="16"/>
    <s v="DRAUGHN JAMES B"/>
    <s v="Officer"/>
    <n v="296"/>
    <n v="42.07"/>
    <n v="12452.72"/>
    <s v="normal_buy"/>
    <n v="-6.0137806502971847E-2"/>
    <n v="-6.0137999999999998"/>
    <s v="P"/>
  </r>
  <r>
    <x v="102"/>
    <s v="TEXAS CAPITAL BANCSHARES INC/TX"/>
    <x v="0"/>
    <x v="16"/>
    <s v="STALLINGS ROBERT W"/>
    <s v="Director"/>
    <n v="5000"/>
    <n v="19.09"/>
    <n v="95450"/>
    <s v="normal_buy"/>
    <n v="-5.2959000918046513E-2"/>
    <n v="-5.2958999999999996"/>
    <s v="P"/>
  </r>
  <r>
    <x v="64"/>
    <s v="BlackRock Capital Allocation Term Trust"/>
    <x v="0"/>
    <x v="16"/>
    <s v="Saba Capital Management, L.P."/>
    <s v="TenPercentOwner"/>
    <n v="32067"/>
    <n v="15.39"/>
    <n v="493511.13"/>
    <s v="normal_buy"/>
    <n v="9.0907977646461635E-3"/>
    <n v="0.90910000000000002"/>
    <s v="P"/>
  </r>
  <r>
    <x v="64"/>
    <s v="BlackRock Capital Allocation Term Trust"/>
    <x v="0"/>
    <x v="16"/>
    <s v="Weinstein Boaz"/>
    <s v="TenPercentOwner"/>
    <n v="32067"/>
    <n v="15.39"/>
    <n v="493511.13"/>
    <s v="normal_buy"/>
    <n v="9.0907977646461635E-3"/>
    <n v="0.90910000000000002"/>
    <s v="P"/>
  </r>
  <r>
    <x v="121"/>
    <s v="NBT BANCORP INC"/>
    <x v="0"/>
    <x v="16"/>
    <s v="Kingsley Scott Allen"/>
    <s v="Officer"/>
    <n v="1000"/>
    <n v="36.799999999999997"/>
    <n v="36800"/>
    <s v="large_buy"/>
    <n v="-9.1671203509645971E-2"/>
    <n v="-9.1670999999999996"/>
    <s v="P"/>
  </r>
  <r>
    <x v="102"/>
    <s v="TEXAS CAPITAL BANCSHARES INC/TX"/>
    <x v="0"/>
    <x v="16"/>
    <s v="Whitley Laura L"/>
    <s v="Director"/>
    <n v="2000"/>
    <n v="62.56"/>
    <n v="125120"/>
    <s v="normal_buy"/>
    <n v="-5.2959000918046513E-2"/>
    <n v="-5.2958999999999996"/>
    <s v="P"/>
  </r>
  <r>
    <x v="109"/>
    <s v="Paysign, Inc."/>
    <x v="0"/>
    <x v="16"/>
    <s v="Topline Capital Management, LLC"/>
    <s v="Other"/>
    <n v="15059"/>
    <n v="2.83"/>
    <n v="42616.97"/>
    <s v="normal_buy"/>
    <n v="0.10139867514291991"/>
    <n v="10.139900000000001"/>
    <s v="P"/>
  </r>
  <r>
    <x v="109"/>
    <s v="Paysign, Inc."/>
    <x v="0"/>
    <x v="16"/>
    <s v="McBirney Collin"/>
    <s v="Other"/>
    <n v="15059"/>
    <n v="2.83"/>
    <n v="42616.97"/>
    <s v="normal_buy"/>
    <n v="0.10139867514291991"/>
    <n v="10.139900000000001"/>
    <s v="P"/>
  </r>
  <r>
    <x v="108"/>
    <s v="COMMUNITY TRUST BANCORP INC /KY/"/>
    <x v="0"/>
    <x v="16"/>
    <s v="NEWSOM RICHARD W"/>
    <s v="Officer"/>
    <n v="276"/>
    <n v="42.07"/>
    <n v="11611.32"/>
    <s v="normal_buy"/>
    <n v="-6.0137806502971847E-2"/>
    <n v="-6.0137999999999998"/>
    <s v="P"/>
  </r>
  <r>
    <x v="109"/>
    <s v="Paysign, Inc."/>
    <x v="0"/>
    <x v="16"/>
    <s v="Topline Capital Partners, LP"/>
    <s v="TenPercentOwner"/>
    <n v="15059"/>
    <n v="2.83"/>
    <n v="42616.97"/>
    <s v="normal_buy"/>
    <n v="0.10139867514291991"/>
    <n v="10.139900000000001"/>
    <s v="P"/>
  </r>
  <r>
    <x v="17"/>
    <s v="TILE SHOP HOLDINGS, INC."/>
    <x v="0"/>
    <x v="16"/>
    <s v="Pleasant Lake Partners LLC"/>
    <s v="TenPercentOwner"/>
    <n v="9000"/>
    <n v="6.66"/>
    <n v="59940"/>
    <s v="normal_buy"/>
    <n v="-5.7057003950445551E-2"/>
    <n v="-5.7057000000000002"/>
    <s v="P"/>
  </r>
  <r>
    <x v="17"/>
    <s v="TILE SHOP HOLDINGS, INC."/>
    <x v="0"/>
    <x v="16"/>
    <s v="Fund 1 Investments, LLC"/>
    <s v="TenPercentOwner"/>
    <n v="9000"/>
    <n v="6.66"/>
    <n v="59940"/>
    <s v="normal_buy"/>
    <n v="-5.7057003950445551E-2"/>
    <n v="-5.7057000000000002"/>
    <s v="P"/>
  </r>
  <r>
    <x v="23"/>
    <s v="BlackRock ESG Capital Allocation Term Trust"/>
    <x v="0"/>
    <x v="17"/>
    <s v="Weinstein Boaz"/>
    <s v="TenPercentOwner"/>
    <n v="197651"/>
    <n v="16.690000000000001"/>
    <n v="3298795.19"/>
    <s v="large_buy"/>
    <n v="1.5559421085910021E-2"/>
    <n v="1.5559000000000001"/>
    <s v="P"/>
  </r>
  <r>
    <x v="23"/>
    <s v="BlackRock ESG Capital Allocation Term Trust"/>
    <x v="0"/>
    <x v="17"/>
    <s v="Saba Capital Management, L.P."/>
    <s v="TenPercentOwner"/>
    <n v="197651"/>
    <n v="16.690000000000001"/>
    <n v="3298795.19"/>
    <s v="large_buy"/>
    <n v="1.5559421085910021E-2"/>
    <n v="1.5559000000000001"/>
    <s v="P"/>
  </r>
  <r>
    <x v="114"/>
    <s v="Perspective Therapeutics, Inc."/>
    <x v="0"/>
    <x v="17"/>
    <s v="Williamson Robert F III"/>
    <s v="Director"/>
    <n v="25000"/>
    <n v="0.55000000000000004"/>
    <n v="13750"/>
    <s v="normal_buy"/>
    <n v="0.42857138532089389"/>
    <n v="42.857100000000003"/>
    <s v="P"/>
  </r>
  <r>
    <x v="114"/>
    <s v="Perspective Therapeutics, Inc."/>
    <x v="0"/>
    <x v="17"/>
    <s v="Williamson Robert F III"/>
    <s v="Director"/>
    <n v="50000"/>
    <n v="0.54"/>
    <n v="27000"/>
    <s v="normal_buy"/>
    <n v="0.42857138532089389"/>
    <n v="42.857100000000003"/>
    <s v="P"/>
  </r>
  <r>
    <x v="63"/>
    <s v="BlackRock Innovation &amp; Growth Term Trust"/>
    <x v="0"/>
    <x v="17"/>
    <s v="Weinstein Boaz"/>
    <s v="TenPercentOwner"/>
    <n v="492596"/>
    <n v="7.57"/>
    <n v="3728951.72"/>
    <s v="large_buy"/>
    <n v="8.3665545670184915E-2"/>
    <n v="8.3666"/>
    <s v="P"/>
  </r>
  <r>
    <x v="63"/>
    <s v="BlackRock Innovation &amp; Growth Term Trust"/>
    <x v="0"/>
    <x v="17"/>
    <s v="Saba Capital Management, L.P."/>
    <s v="TenPercentOwner"/>
    <n v="492596"/>
    <n v="7.57"/>
    <n v="3728951.72"/>
    <s v="large_buy"/>
    <n v="8.3665545670184915E-2"/>
    <n v="8.3666"/>
    <s v="P"/>
  </r>
  <r>
    <x v="17"/>
    <s v="TILE SHOP HOLDINGS, INC."/>
    <x v="0"/>
    <x v="17"/>
    <s v="Fund 1 Investments, LLC"/>
    <s v="TenPercentOwner"/>
    <n v="21800"/>
    <n v="6.62"/>
    <n v="144316"/>
    <s v="normal_buy"/>
    <n v="-2.8614467024232319E-2"/>
    <n v="-2.8614000000000002"/>
    <s v="P"/>
  </r>
  <r>
    <x v="17"/>
    <s v="TILE SHOP HOLDINGS, INC."/>
    <x v="0"/>
    <x v="17"/>
    <s v="Pleasant Lake Partners LLC"/>
    <s v="TenPercentOwner"/>
    <n v="21800"/>
    <n v="6.62"/>
    <n v="144316"/>
    <s v="normal_buy"/>
    <n v="-2.8614467024232319E-2"/>
    <n v="-2.8614000000000002"/>
    <s v="P"/>
  </r>
  <r>
    <x v="122"/>
    <s v="Corbus Pharmaceuticals Holdings, Inc."/>
    <x v="0"/>
    <x v="17"/>
    <s v="Cormorant Asset Management, LP"/>
    <s v="TenPercentOwner"/>
    <n v="31028"/>
    <n v="28.82"/>
    <n v="894226.96"/>
    <s v="normal_buy"/>
    <n v="-0.24889793860820991"/>
    <n v="-24.889800000000001"/>
    <s v="P"/>
  </r>
  <r>
    <x v="102"/>
    <s v="TEXAS CAPITAL BANCSHARES INC/TX"/>
    <x v="0"/>
    <x v="17"/>
    <s v="STALLINGS ROBERT W"/>
    <s v="Director"/>
    <n v="9000"/>
    <n v="19.489999999999998"/>
    <n v="175410"/>
    <s v="large_buy"/>
    <n v="-4.0472721085851648E-2"/>
    <n v="-4.0472999999999999"/>
    <s v="P"/>
  </r>
  <r>
    <x v="122"/>
    <s v="Corbus Pharmaceuticals Holdings, Inc."/>
    <x v="0"/>
    <x v="17"/>
    <s v="Cormorant Global Healthcare Master Fund, LP"/>
    <s v="TenPercentOwner"/>
    <n v="31028"/>
    <n v="28.82"/>
    <n v="894226.96"/>
    <s v="normal_buy"/>
    <n v="-0.24889793860820991"/>
    <n v="-24.889800000000001"/>
    <s v="P"/>
  </r>
  <r>
    <x v="122"/>
    <s v="Corbus Pharmaceuticals Holdings, Inc."/>
    <x v="0"/>
    <x v="17"/>
    <s v="Chen Bihua"/>
    <s v="TenPercentOwner"/>
    <n v="31028"/>
    <n v="28.82"/>
    <n v="894226.96"/>
    <s v="normal_buy"/>
    <n v="-0.24889793860820991"/>
    <n v="-24.889800000000001"/>
    <s v="P"/>
  </r>
  <r>
    <x v="122"/>
    <s v="Corbus Pharmaceuticals Holdings, Inc."/>
    <x v="0"/>
    <x v="17"/>
    <s v="Cormorant Asset Management, LP"/>
    <s v="TenPercentOwner"/>
    <n v="36747"/>
    <n v="27.7"/>
    <n v="1017891.9"/>
    <s v="normal_buy"/>
    <n v="-0.24889793860820991"/>
    <n v="-24.889800000000001"/>
    <s v="P"/>
  </r>
  <r>
    <x v="122"/>
    <s v="Corbus Pharmaceuticals Holdings, Inc."/>
    <x v="0"/>
    <x v="17"/>
    <s v="Cormorant Global Healthcare Master Fund, LP"/>
    <s v="TenPercentOwner"/>
    <n v="36747"/>
    <n v="27.7"/>
    <n v="1017891.9"/>
    <s v="normal_buy"/>
    <n v="-0.24889793860820991"/>
    <n v="-24.889800000000001"/>
    <s v="P"/>
  </r>
  <r>
    <x v="122"/>
    <s v="Corbus Pharmaceuticals Holdings, Inc."/>
    <x v="0"/>
    <x v="17"/>
    <s v="Chen Bihua"/>
    <s v="TenPercentOwner"/>
    <n v="36747"/>
    <n v="27.7"/>
    <n v="1017891.9"/>
    <s v="normal_buy"/>
    <n v="-0.24889793860820991"/>
    <n v="-24.889800000000001"/>
    <s v="P"/>
  </r>
  <r>
    <x v="122"/>
    <s v="Corbus Pharmaceuticals Holdings, Inc."/>
    <x v="0"/>
    <x v="17"/>
    <s v="Cormorant Asset Management, LP"/>
    <s v="TenPercentOwner"/>
    <n v="15243"/>
    <n v="26.66"/>
    <n v="406378.38"/>
    <s v="normal_buy"/>
    <n v="-0.24889793860820991"/>
    <n v="-24.889800000000001"/>
    <s v="P"/>
  </r>
  <r>
    <x v="122"/>
    <s v="Corbus Pharmaceuticals Holdings, Inc."/>
    <x v="0"/>
    <x v="17"/>
    <s v="Cormorant Global Healthcare Master Fund, LP"/>
    <s v="TenPercentOwner"/>
    <n v="15243"/>
    <n v="26.66"/>
    <n v="406378.38"/>
    <s v="normal_buy"/>
    <n v="-0.24889793860820991"/>
    <n v="-24.889800000000001"/>
    <s v="P"/>
  </r>
  <r>
    <x v="122"/>
    <s v="Corbus Pharmaceuticals Holdings, Inc."/>
    <x v="0"/>
    <x v="17"/>
    <s v="Chen Bihua"/>
    <s v="TenPercentOwner"/>
    <n v="15243"/>
    <n v="26.66"/>
    <n v="406378.38"/>
    <s v="normal_buy"/>
    <n v="-0.24889793860820991"/>
    <n v="-24.889800000000001"/>
    <s v="P"/>
  </r>
  <r>
    <x v="122"/>
    <s v="Corbus Pharmaceuticals Holdings, Inc."/>
    <x v="0"/>
    <x v="17"/>
    <s v="Cormorant Asset Management, LP"/>
    <s v="TenPercentOwner"/>
    <n v="14388"/>
    <n v="25.73"/>
    <n v="370203.24"/>
    <s v="normal_buy"/>
    <n v="-0.24889793860820991"/>
    <n v="-24.889800000000001"/>
    <s v="P"/>
  </r>
  <r>
    <x v="122"/>
    <s v="Corbus Pharmaceuticals Holdings, Inc."/>
    <x v="0"/>
    <x v="17"/>
    <s v="Cormorant Global Healthcare Master Fund, LP"/>
    <s v="TenPercentOwner"/>
    <n v="14388"/>
    <n v="25.73"/>
    <n v="370203.24"/>
    <s v="normal_buy"/>
    <n v="-0.24889793860820991"/>
    <n v="-24.889800000000001"/>
    <s v="P"/>
  </r>
  <r>
    <x v="122"/>
    <s v="Corbus Pharmaceuticals Holdings, Inc."/>
    <x v="0"/>
    <x v="17"/>
    <s v="Chen Bihua"/>
    <s v="TenPercentOwner"/>
    <n v="14388"/>
    <n v="25.73"/>
    <n v="370203.24"/>
    <s v="normal_buy"/>
    <n v="-0.24889793860820991"/>
    <n v="-24.889800000000001"/>
    <s v="P"/>
  </r>
  <r>
    <x v="122"/>
    <s v="Corbus Pharmaceuticals Holdings, Inc."/>
    <x v="0"/>
    <x v="17"/>
    <s v="Cormorant Asset Management, LP"/>
    <s v="TenPercentOwner"/>
    <n v="29244"/>
    <n v="29.42"/>
    <n v="860358.4800000001"/>
    <s v="normal_buy"/>
    <n v="-0.24889793860820991"/>
    <n v="-24.889800000000001"/>
    <s v="P"/>
  </r>
  <r>
    <x v="122"/>
    <s v="Corbus Pharmaceuticals Holdings, Inc."/>
    <x v="0"/>
    <x v="17"/>
    <s v="Cormorant Global Healthcare Master Fund, LP"/>
    <s v="TenPercentOwner"/>
    <n v="29244"/>
    <n v="29.42"/>
    <n v="860358.4800000001"/>
    <s v="normal_buy"/>
    <n v="-0.24889793860820991"/>
    <n v="-24.889800000000001"/>
    <s v="P"/>
  </r>
  <r>
    <x v="122"/>
    <s v="Corbus Pharmaceuticals Holdings, Inc."/>
    <x v="0"/>
    <x v="17"/>
    <s v="Chen Bihua"/>
    <s v="TenPercentOwner"/>
    <n v="29244"/>
    <n v="29.42"/>
    <n v="860358.4800000001"/>
    <s v="normal_buy"/>
    <n v="-0.24889793860820991"/>
    <n v="-24.889800000000001"/>
    <s v="P"/>
  </r>
  <r>
    <x v="122"/>
    <s v="Corbus Pharmaceuticals Holdings, Inc."/>
    <x v="0"/>
    <x v="17"/>
    <s v="Cormorant Asset Management, LP"/>
    <s v="TenPercentOwner"/>
    <n v="3200"/>
    <n v="38.49"/>
    <n v="123168"/>
    <s v="normal_buy"/>
    <n v="-0.24889793860820991"/>
    <n v="-24.889800000000001"/>
    <s v="P"/>
  </r>
  <r>
    <x v="122"/>
    <s v="Corbus Pharmaceuticals Holdings, Inc."/>
    <x v="0"/>
    <x v="17"/>
    <s v="Cormorant Global Healthcare Master Fund, LP"/>
    <s v="TenPercentOwner"/>
    <n v="3200"/>
    <n v="38.49"/>
    <n v="123168"/>
    <s v="normal_buy"/>
    <n v="-0.24889793860820991"/>
    <n v="-24.889800000000001"/>
    <s v="P"/>
  </r>
  <r>
    <x v="122"/>
    <s v="Corbus Pharmaceuticals Holdings, Inc."/>
    <x v="0"/>
    <x v="17"/>
    <s v="Chen Bihua"/>
    <s v="TenPercentOwner"/>
    <n v="3200"/>
    <n v="38.49"/>
    <n v="123168"/>
    <s v="normal_buy"/>
    <n v="-0.24889793860820991"/>
    <n v="-24.889800000000001"/>
    <s v="P"/>
  </r>
  <r>
    <x v="122"/>
    <s v="Corbus Pharmaceuticals Holdings, Inc."/>
    <x v="0"/>
    <x v="17"/>
    <s v="Cormorant Asset Management, LP"/>
    <s v="TenPercentOwner"/>
    <n v="43754"/>
    <n v="37.49"/>
    <n v="1640337.46"/>
    <s v="large_buy"/>
    <n v="-0.24889793860820991"/>
    <n v="-24.889800000000001"/>
    <s v="P"/>
  </r>
  <r>
    <x v="122"/>
    <s v="Corbus Pharmaceuticals Holdings, Inc."/>
    <x v="0"/>
    <x v="17"/>
    <s v="Cormorant Global Healthcare Master Fund, LP"/>
    <s v="TenPercentOwner"/>
    <n v="43754"/>
    <n v="37.49"/>
    <n v="1640337.46"/>
    <s v="large_buy"/>
    <n v="-0.24889793860820991"/>
    <n v="-24.889800000000001"/>
    <s v="P"/>
  </r>
  <r>
    <x v="122"/>
    <s v="Corbus Pharmaceuticals Holdings, Inc."/>
    <x v="0"/>
    <x v="17"/>
    <s v="Chen Bihua"/>
    <s v="TenPercentOwner"/>
    <n v="43754"/>
    <n v="37.49"/>
    <n v="1640337.46"/>
    <s v="large_buy"/>
    <n v="-0.24889793860820991"/>
    <n v="-24.889800000000001"/>
    <s v="P"/>
  </r>
  <r>
    <x v="122"/>
    <s v="Corbus Pharmaceuticals Holdings, Inc."/>
    <x v="0"/>
    <x v="17"/>
    <s v="Cormorant Asset Management, LP"/>
    <s v="TenPercentOwner"/>
    <n v="2654"/>
    <n v="31"/>
    <n v="82274"/>
    <s v="normal_buy"/>
    <n v="-0.24889793860820991"/>
    <n v="-24.889800000000001"/>
    <s v="P"/>
  </r>
  <r>
    <x v="122"/>
    <s v="Corbus Pharmaceuticals Holdings, Inc."/>
    <x v="0"/>
    <x v="17"/>
    <s v="Cormorant Global Healthcare Master Fund, LP"/>
    <s v="TenPercentOwner"/>
    <n v="2654"/>
    <n v="31"/>
    <n v="82274"/>
    <s v="normal_buy"/>
    <n v="-0.24889793860820991"/>
    <n v="-24.889800000000001"/>
    <s v="P"/>
  </r>
  <r>
    <x v="122"/>
    <s v="Corbus Pharmaceuticals Holdings, Inc."/>
    <x v="0"/>
    <x v="17"/>
    <s v="Chen Bihua"/>
    <s v="TenPercentOwner"/>
    <n v="2654"/>
    <n v="31"/>
    <n v="82274"/>
    <s v="normal_buy"/>
    <n v="-0.24889793860820991"/>
    <n v="-24.889800000000001"/>
    <s v="P"/>
  </r>
  <r>
    <x v="122"/>
    <s v="Corbus Pharmaceuticals Holdings, Inc."/>
    <x v="0"/>
    <x v="17"/>
    <s v="Cormorant Asset Management, LP"/>
    <s v="TenPercentOwner"/>
    <n v="4125"/>
    <n v="31.86"/>
    <n v="131422.5"/>
    <s v="normal_buy"/>
    <n v="-0.24889793860820991"/>
    <n v="-24.889800000000001"/>
    <s v="P"/>
  </r>
  <r>
    <x v="122"/>
    <s v="Corbus Pharmaceuticals Holdings, Inc."/>
    <x v="0"/>
    <x v="17"/>
    <s v="Cormorant Global Healthcare Master Fund, LP"/>
    <s v="TenPercentOwner"/>
    <n v="4125"/>
    <n v="31.86"/>
    <n v="131422.5"/>
    <s v="normal_buy"/>
    <n v="-0.24889793860820991"/>
    <n v="-24.889800000000001"/>
    <s v="P"/>
  </r>
  <r>
    <x v="122"/>
    <s v="Corbus Pharmaceuticals Holdings, Inc."/>
    <x v="0"/>
    <x v="17"/>
    <s v="Chen Bihua"/>
    <s v="TenPercentOwner"/>
    <n v="4125"/>
    <n v="31.86"/>
    <n v="131422.5"/>
    <s v="normal_buy"/>
    <n v="-0.24889793860820991"/>
    <n v="-24.889800000000001"/>
    <s v="P"/>
  </r>
  <r>
    <x v="122"/>
    <s v="Corbus Pharmaceuticals Holdings, Inc."/>
    <x v="0"/>
    <x v="17"/>
    <s v="Cormorant Asset Management, LP"/>
    <s v="TenPercentOwner"/>
    <n v="3866"/>
    <n v="32.47"/>
    <n v="125529.02"/>
    <s v="normal_buy"/>
    <n v="-0.24889793860820991"/>
    <n v="-24.889800000000001"/>
    <s v="P"/>
  </r>
  <r>
    <x v="122"/>
    <s v="Corbus Pharmaceuticals Holdings, Inc."/>
    <x v="0"/>
    <x v="17"/>
    <s v="Cormorant Global Healthcare Master Fund, LP"/>
    <s v="TenPercentOwner"/>
    <n v="3866"/>
    <n v="32.47"/>
    <n v="125529.02"/>
    <s v="normal_buy"/>
    <n v="-0.24889793860820991"/>
    <n v="-24.889800000000001"/>
    <s v="P"/>
  </r>
  <r>
    <x v="122"/>
    <s v="Corbus Pharmaceuticals Holdings, Inc."/>
    <x v="0"/>
    <x v="17"/>
    <s v="Chen Bihua"/>
    <s v="TenPercentOwner"/>
    <n v="3866"/>
    <n v="32.47"/>
    <n v="125529.02"/>
    <s v="normal_buy"/>
    <n v="-0.24889793860820991"/>
    <n v="-24.889800000000001"/>
    <s v="P"/>
  </r>
  <r>
    <x v="122"/>
    <s v="Corbus Pharmaceuticals Holdings, Inc."/>
    <x v="0"/>
    <x v="17"/>
    <s v="Cormorant Asset Management, LP"/>
    <s v="TenPercentOwner"/>
    <n v="18055"/>
    <n v="33.71"/>
    <n v="608634.05000000005"/>
    <s v="normal_buy"/>
    <n v="-0.24889793860820991"/>
    <n v="-24.889800000000001"/>
    <s v="P"/>
  </r>
  <r>
    <x v="122"/>
    <s v="Corbus Pharmaceuticals Holdings, Inc."/>
    <x v="0"/>
    <x v="17"/>
    <s v="Cormorant Global Healthcare Master Fund, LP"/>
    <s v="TenPercentOwner"/>
    <n v="18055"/>
    <n v="33.71"/>
    <n v="608634.05000000005"/>
    <s v="normal_buy"/>
    <n v="-0.24889793860820991"/>
    <n v="-24.889800000000001"/>
    <s v="P"/>
  </r>
  <r>
    <x v="122"/>
    <s v="Corbus Pharmaceuticals Holdings, Inc."/>
    <x v="0"/>
    <x v="17"/>
    <s v="Chen Bihua"/>
    <s v="TenPercentOwner"/>
    <n v="18055"/>
    <n v="33.71"/>
    <n v="608634.05000000005"/>
    <s v="normal_buy"/>
    <n v="-0.24889793860820991"/>
    <n v="-24.889800000000001"/>
    <s v="P"/>
  </r>
  <r>
    <x v="122"/>
    <s v="Corbus Pharmaceuticals Holdings, Inc."/>
    <x v="0"/>
    <x v="17"/>
    <s v="Cormorant Asset Management, LP"/>
    <s v="TenPercentOwner"/>
    <n v="31549"/>
    <n v="34.619999999999997"/>
    <n v="1092226.3799999999"/>
    <s v="normal_buy"/>
    <n v="-0.24889793860820991"/>
    <n v="-24.889800000000001"/>
    <s v="P"/>
  </r>
  <r>
    <x v="122"/>
    <s v="Corbus Pharmaceuticals Holdings, Inc."/>
    <x v="0"/>
    <x v="17"/>
    <s v="Cormorant Global Healthcare Master Fund, LP"/>
    <s v="TenPercentOwner"/>
    <n v="31549"/>
    <n v="34.619999999999997"/>
    <n v="1092226.3799999999"/>
    <s v="normal_buy"/>
    <n v="-0.24889793860820991"/>
    <n v="-24.889800000000001"/>
    <s v="P"/>
  </r>
  <r>
    <x v="122"/>
    <s v="Corbus Pharmaceuticals Holdings, Inc."/>
    <x v="0"/>
    <x v="17"/>
    <s v="Chen Bihua"/>
    <s v="TenPercentOwner"/>
    <n v="31549"/>
    <n v="34.619999999999997"/>
    <n v="1092226.3799999999"/>
    <s v="normal_buy"/>
    <n v="-0.24889793860820991"/>
    <n v="-24.889800000000001"/>
    <s v="P"/>
  </r>
  <r>
    <x v="122"/>
    <s v="Corbus Pharmaceuticals Holdings, Inc."/>
    <x v="0"/>
    <x v="17"/>
    <s v="Cormorant Asset Management, LP"/>
    <s v="TenPercentOwner"/>
    <n v="32295"/>
    <n v="35.83"/>
    <n v="1157129.8500000001"/>
    <s v="normal_buy"/>
    <n v="-0.24889793860820991"/>
    <n v="-24.889800000000001"/>
    <s v="P"/>
  </r>
  <r>
    <x v="122"/>
    <s v="Corbus Pharmaceuticals Holdings, Inc."/>
    <x v="0"/>
    <x v="17"/>
    <s v="Cormorant Global Healthcare Master Fund, LP"/>
    <s v="TenPercentOwner"/>
    <n v="32295"/>
    <n v="35.83"/>
    <n v="1157129.8500000001"/>
    <s v="normal_buy"/>
    <n v="-0.24889793860820991"/>
    <n v="-24.889800000000001"/>
    <s v="P"/>
  </r>
  <r>
    <x v="122"/>
    <s v="Corbus Pharmaceuticals Holdings, Inc."/>
    <x v="0"/>
    <x v="17"/>
    <s v="Chen Bihua"/>
    <s v="TenPercentOwner"/>
    <n v="32295"/>
    <n v="35.83"/>
    <n v="1157129.8500000001"/>
    <s v="normal_buy"/>
    <n v="-0.24889793860820991"/>
    <n v="-24.889800000000001"/>
    <s v="P"/>
  </r>
  <r>
    <x v="122"/>
    <s v="Corbus Pharmaceuticals Holdings, Inc."/>
    <x v="0"/>
    <x v="17"/>
    <s v="Cormorant Asset Management, LP"/>
    <s v="TenPercentOwner"/>
    <n v="16484"/>
    <n v="36.53"/>
    <n v="602160.52"/>
    <s v="normal_buy"/>
    <n v="-0.24889793860820991"/>
    <n v="-24.889800000000001"/>
    <s v="P"/>
  </r>
  <r>
    <x v="122"/>
    <s v="Corbus Pharmaceuticals Holdings, Inc."/>
    <x v="0"/>
    <x v="17"/>
    <s v="Cormorant Global Healthcare Master Fund, LP"/>
    <s v="TenPercentOwner"/>
    <n v="16484"/>
    <n v="36.53"/>
    <n v="602160.52"/>
    <s v="normal_buy"/>
    <n v="-0.24889793860820991"/>
    <n v="-24.889800000000001"/>
    <s v="P"/>
  </r>
  <r>
    <x v="122"/>
    <s v="Corbus Pharmaceuticals Holdings, Inc."/>
    <x v="0"/>
    <x v="17"/>
    <s v="Chen Bihua"/>
    <s v="TenPercentOwner"/>
    <n v="16484"/>
    <n v="36.53"/>
    <n v="602160.52"/>
    <s v="normal_buy"/>
    <n v="-0.24889793860820991"/>
    <n v="-24.889800000000001"/>
    <s v="P"/>
  </r>
  <r>
    <x v="88"/>
    <s v="Compass Diversified Holdings"/>
    <x v="0"/>
    <x v="17"/>
    <s v="SABO ELIAS"/>
    <s v="Other"/>
    <n v="30000"/>
    <n v="22.95"/>
    <n v="688500"/>
    <s v="large_buy"/>
    <n v="-1.488623248495979E-2"/>
    <n v="-1.4885999999999999"/>
    <s v="P"/>
  </r>
  <r>
    <x v="61"/>
    <s v="BlackRock Health Sciences Term Trust"/>
    <x v="0"/>
    <x v="17"/>
    <s v="Weinstein Boaz"/>
    <s v="TenPercentOwner"/>
    <n v="347814"/>
    <n v="15.26"/>
    <n v="5307641.6399999997"/>
    <s v="large_buy"/>
    <n v="4.3762117281005652E-2"/>
    <n v="4.3761999999999999"/>
    <s v="P"/>
  </r>
  <r>
    <x v="61"/>
    <s v="BlackRock Health Sciences Term Trust"/>
    <x v="0"/>
    <x v="17"/>
    <s v="Saba Capital Management, L.P."/>
    <s v="TenPercentOwner"/>
    <n v="347814"/>
    <n v="15.26"/>
    <n v="5307641.6399999997"/>
    <s v="large_buy"/>
    <n v="4.3762117281005652E-2"/>
    <n v="4.3761999999999999"/>
    <s v="P"/>
  </r>
  <r>
    <x v="10"/>
    <s v="TILLY'S, INC."/>
    <x v="0"/>
    <x v="17"/>
    <s v="Fund 1 Investments, LLC"/>
    <s v="TenPercentOwner"/>
    <n v="20000"/>
    <n v="7.5"/>
    <n v="150000"/>
    <s v="normal_buy"/>
    <n v="0"/>
    <n v="0"/>
    <s v="P"/>
  </r>
  <r>
    <x v="10"/>
    <s v="TILLY'S, INC."/>
    <x v="0"/>
    <x v="17"/>
    <s v="Pleasant Lake Partners LLC"/>
    <s v="TenPercentOwner"/>
    <n v="20000"/>
    <n v="7.5"/>
    <n v="150000"/>
    <s v="normal_buy"/>
    <n v="0"/>
    <n v="0"/>
    <s v="P"/>
  </r>
  <r>
    <x v="10"/>
    <s v="TILLY'S, INC."/>
    <x v="0"/>
    <x v="17"/>
    <s v="Pleasant Lake Onshore Feeder Fund LP"/>
    <s v="TenPercentOwner"/>
    <n v="20000"/>
    <n v="7.5"/>
    <n v="150000"/>
    <s v="normal_buy"/>
    <n v="0"/>
    <n v="0"/>
    <s v="P"/>
  </r>
  <r>
    <x v="30"/>
    <s v="KalVista Pharmaceuticals, Inc."/>
    <x v="0"/>
    <x v="17"/>
    <s v="Koh Bong Y"/>
    <s v="TenPercentOwner"/>
    <n v="4174"/>
    <n v="12.98"/>
    <n v="54178.52"/>
    <s v="normal_buy"/>
    <n v="0.19670906035545871"/>
    <n v="19.6709"/>
    <s v="P"/>
  </r>
  <r>
    <x v="30"/>
    <s v="KalVista Pharmaceuticals, Inc."/>
    <x v="0"/>
    <x v="17"/>
    <s v="VHCP Management EG, LLC"/>
    <s v="TenPercentOwner"/>
    <n v="4174"/>
    <n v="12.98"/>
    <n v="54178.52"/>
    <s v="normal_buy"/>
    <n v="0.19670906035545871"/>
    <n v="19.6709"/>
    <s v="P"/>
  </r>
  <r>
    <x v="30"/>
    <s v="KalVista Pharmaceuticals, Inc."/>
    <x v="0"/>
    <x v="17"/>
    <s v="Shah Nimish P"/>
    <s v="TenPercentOwner"/>
    <n v="4174"/>
    <n v="12.98"/>
    <n v="54178.52"/>
    <s v="normal_buy"/>
    <n v="0.19670906035545871"/>
    <n v="19.6709"/>
    <s v="P"/>
  </r>
  <r>
    <x v="30"/>
    <s v="KalVista Pharmaceuticals, Inc."/>
    <x v="0"/>
    <x v="17"/>
    <s v="VHCP Co-Investment Holdings III, LLC"/>
    <s v="TenPercentOwner"/>
    <n v="4174"/>
    <n v="12.98"/>
    <n v="54178.52"/>
    <s v="normal_buy"/>
    <n v="0.19670906035545871"/>
    <n v="19.6709"/>
    <s v="P"/>
  </r>
  <r>
    <x v="30"/>
    <s v="KalVista Pharmaceuticals, Inc."/>
    <x v="0"/>
    <x v="17"/>
    <s v="VHCP Management III, LLC"/>
    <s v="TenPercentOwner"/>
    <n v="4174"/>
    <n v="12.98"/>
    <n v="54178.52"/>
    <s v="normal_buy"/>
    <n v="0.19670906035545871"/>
    <n v="19.6709"/>
    <s v="P"/>
  </r>
  <r>
    <x v="30"/>
    <s v="KalVista Pharmaceuticals, Inc."/>
    <x v="0"/>
    <x v="17"/>
    <s v="Venrock Healthcare Capital Partners EG, L.P."/>
    <s v="TenPercentOwner"/>
    <n v="4174"/>
    <n v="12.98"/>
    <n v="54178.52"/>
    <s v="normal_buy"/>
    <n v="0.19670906035545871"/>
    <n v="19.6709"/>
    <s v="P"/>
  </r>
  <r>
    <x v="30"/>
    <s v="KalVista Pharmaceuticals, Inc."/>
    <x v="0"/>
    <x v="17"/>
    <s v="Venrock Healthcare Capital Partners III, L.P."/>
    <s v="TenPercentOwner"/>
    <n v="4174"/>
    <n v="12.98"/>
    <n v="54178.52"/>
    <s v="normal_buy"/>
    <n v="0.19670906035545871"/>
    <n v="19.6709"/>
    <s v="P"/>
  </r>
  <r>
    <x v="64"/>
    <s v="BlackRock Capital Allocation Term Trust"/>
    <x v="0"/>
    <x v="17"/>
    <s v="Saba Capital Management, L.P."/>
    <s v="TenPercentOwner"/>
    <n v="14936"/>
    <n v="15.4"/>
    <n v="230014.4"/>
    <s v="normal_buy"/>
    <n v="1.564517644920782E-2"/>
    <n v="1.5645"/>
    <s v="P"/>
  </r>
  <r>
    <x v="64"/>
    <s v="BlackRock Capital Allocation Term Trust"/>
    <x v="0"/>
    <x v="17"/>
    <s v="Weinstein Boaz"/>
    <s v="TenPercentOwner"/>
    <n v="14936"/>
    <n v="15.4"/>
    <n v="230014.4"/>
    <s v="normal_buy"/>
    <n v="1.564517644920782E-2"/>
    <n v="1.5645"/>
    <s v="P"/>
  </r>
  <r>
    <x v="123"/>
    <s v="Expensify, Inc."/>
    <x v="0"/>
    <x v="17"/>
    <s v="Steven J. McLaughlin Revocable Trust"/>
    <s v="TenPercentOwner"/>
    <n v="196076"/>
    <n v="1.76"/>
    <n v="345093.76"/>
    <s v="large_buy"/>
    <n v="1.156068248902375E-2"/>
    <n v="1.1560999999999999"/>
    <s v="P"/>
  </r>
  <r>
    <x v="123"/>
    <s v="Expensify, Inc."/>
    <x v="0"/>
    <x v="17"/>
    <s v="SF Roofdeck GP LLC"/>
    <s v="TenPercentOwner"/>
    <n v="196076"/>
    <n v="1.76"/>
    <n v="345093.76"/>
    <s v="large_buy"/>
    <n v="1.156068248902375E-2"/>
    <n v="1.1560999999999999"/>
    <s v="P"/>
  </r>
  <r>
    <x v="123"/>
    <s v="Expensify, Inc."/>
    <x v="0"/>
    <x v="17"/>
    <s v="McLaughlin Steven J."/>
    <s v="TenPercentOwner"/>
    <n v="196076"/>
    <n v="1.76"/>
    <n v="345093.76"/>
    <s v="large_buy"/>
    <n v="1.156068248902375E-2"/>
    <n v="1.1560999999999999"/>
    <s v="P"/>
  </r>
  <r>
    <x v="123"/>
    <s v="Expensify, Inc."/>
    <x v="0"/>
    <x v="17"/>
    <s v="EXP 2020 SPV LP"/>
    <s v="TenPercentOwner"/>
    <n v="196076"/>
    <n v="1.76"/>
    <n v="345093.76"/>
    <s v="large_buy"/>
    <n v="1.156068248902375E-2"/>
    <n v="1.1560999999999999"/>
    <s v="P"/>
  </r>
  <r>
    <x v="124"/>
    <s v="BlackRock 2037 Municipal Target Term Trust"/>
    <x v="0"/>
    <x v="17"/>
    <s v="Romaglino Christian"/>
    <s v="Other"/>
    <n v="1350"/>
    <n v="23.92"/>
    <n v="32292"/>
    <s v="large_buy"/>
    <n v="8.4136694337393347E-3"/>
    <n v="0.84140000000000004"/>
    <s v="P"/>
  </r>
  <r>
    <x v="125"/>
    <s v="RELMADA THERAPEUTICS, INC."/>
    <x v="0"/>
    <x v="18"/>
    <s v="Shenouda Maged"/>
    <s v="Officer"/>
    <n v="10800"/>
    <n v="3.65"/>
    <n v="39420"/>
    <s v="normal_buy"/>
    <n v="0.48387095120231871"/>
    <n v="48.387099999999997"/>
    <s v="P"/>
  </r>
  <r>
    <x v="126"/>
    <s v="ISABELLA BANK Corp"/>
    <x v="0"/>
    <x v="18"/>
    <s v="Bourland Jill"/>
    <s v="Director"/>
    <n v="559.17999999999995"/>
    <n v="21.46"/>
    <n v="12000.0028"/>
    <s v="normal_buy"/>
    <n v="-4.8462296810344418E-2"/>
    <n v="-4.8461999999999996"/>
    <s v="P"/>
  </r>
  <r>
    <x v="126"/>
    <s v="ISABELLA BANK Corp"/>
    <x v="0"/>
    <x v="18"/>
    <s v="McGuirk Richard L"/>
    <s v="Director"/>
    <n v="1397.95"/>
    <n v="21.46"/>
    <n v="30000.007000000001"/>
    <s v="large_buy"/>
    <n v="-4.8462296810344418E-2"/>
    <n v="-4.8461999999999996"/>
    <s v="P"/>
  </r>
  <r>
    <x v="127"/>
    <s v="COLUMBIA BANKING SYSTEM, INC."/>
    <x v="0"/>
    <x v="18"/>
    <s v="Forrest Eric"/>
    <s v="Director"/>
    <n v="4750"/>
    <n v="20.89"/>
    <n v="99227.5"/>
    <s v="normal_buy"/>
    <n v="-7.1292020931909561E-2"/>
    <n v="-7.1292"/>
    <s v="P"/>
  </r>
  <r>
    <x v="114"/>
    <s v="Perspective Therapeutics, Inc."/>
    <x v="0"/>
    <x v="18"/>
    <s v="Williamson Robert F III"/>
    <s v="Director"/>
    <n v="21235"/>
    <n v="0.64"/>
    <n v="13590.4"/>
    <s v="normal_buy"/>
    <n v="0.23880603388333779"/>
    <n v="23.880600000000001"/>
    <s v="P"/>
  </r>
  <r>
    <x v="128"/>
    <s v="ASP Isotopes Inc."/>
    <x v="0"/>
    <x v="18"/>
    <s v="Ryan Robert John Andrew"/>
    <s v="Director"/>
    <n v="15596"/>
    <n v="2.35"/>
    <n v="36650.6"/>
    <s v="normal_buy"/>
    <n v="0.2723404812240795"/>
    <n v="27.234000000000002"/>
    <s v="P"/>
  </r>
  <r>
    <x v="129"/>
    <s v="FIRST BUSEY CORP /NV/"/>
    <x v="0"/>
    <x v="18"/>
    <s v="Jensen Karen M"/>
    <s v="Director"/>
    <n v="2500"/>
    <n v="24.4"/>
    <n v="61000"/>
    <s v="large_buy"/>
    <n v="-4.6530317436721202E-2"/>
    <n v="-4.6529999999999996"/>
    <s v="P"/>
  </r>
  <r>
    <x v="126"/>
    <s v="ISABELLA BANK Corp"/>
    <x v="0"/>
    <x v="18"/>
    <s v="Payton Chad R"/>
    <s v="Director"/>
    <n v="512.58000000000004"/>
    <n v="21.46"/>
    <n v="10999.9668"/>
    <s v="normal_buy"/>
    <n v="-4.8462296810344418E-2"/>
    <n v="-4.8461999999999996"/>
    <s v="P"/>
  </r>
  <r>
    <x v="130"/>
    <s v="Nuveen Churchill Direct Lending Corp."/>
    <x v="0"/>
    <x v="18"/>
    <s v="TEACHERS INSURANCE &amp; ANNUITY ASSOCIATION OF AMERICA"/>
    <s v="TenPercentOwner"/>
    <n v="1662050"/>
    <n v="18.05"/>
    <n v="30000002.5"/>
    <s v="large_buy"/>
    <n v="-2.8087639004796832E-3"/>
    <n v="-0.28089999999999998"/>
    <s v="P"/>
  </r>
  <r>
    <x v="131"/>
    <s v="Hanover Bancorp, Inc. /NY"/>
    <x v="0"/>
    <x v="18"/>
    <s v="Sisti Elena"/>
    <s v="Director"/>
    <n v="2750"/>
    <n v="18.010000000000002"/>
    <n v="49527.500000000007"/>
    <s v="large_buy"/>
    <n v="-3.6950297938004313E-2"/>
    <n v="-3.6949999999999998"/>
    <s v="P"/>
  </r>
  <r>
    <x v="132"/>
    <s v="RICHARDSON ELECTRONICS, LTD."/>
    <x v="0"/>
    <x v="18"/>
    <s v="Halverson Kenneth"/>
    <s v="Director"/>
    <n v="2500"/>
    <n v="10.07"/>
    <n v="25175"/>
    <s v="normal_buy"/>
    <n v="-4.4179218759723748E-2"/>
    <n v="-4.4179000000000004"/>
    <s v="P"/>
  </r>
  <r>
    <x v="17"/>
    <s v="TILE SHOP HOLDINGS, INC."/>
    <x v="0"/>
    <x v="18"/>
    <s v="Fund 1 Investments, LLC"/>
    <s v="TenPercentOwner"/>
    <n v="7400"/>
    <n v="6.52"/>
    <n v="48248"/>
    <s v="normal_buy"/>
    <n v="-6.1633225367796474E-3"/>
    <n v="-0.61629999999999996"/>
    <s v="P"/>
  </r>
  <r>
    <x v="17"/>
    <s v="TILE SHOP HOLDINGS, INC."/>
    <x v="0"/>
    <x v="18"/>
    <s v="Pleasant Lake Partners LLC"/>
    <s v="TenPercentOwner"/>
    <n v="7400"/>
    <n v="6.52"/>
    <n v="48248"/>
    <s v="normal_buy"/>
    <n v="-6.1633225367796474E-3"/>
    <n v="-0.61629999999999996"/>
    <s v="P"/>
  </r>
  <r>
    <x v="127"/>
    <s v="COLUMBIA BANKING SYSTEM, INC."/>
    <x v="0"/>
    <x v="18"/>
    <s v="SCHULTZ JOHN F"/>
    <s v="Director"/>
    <n v="8559"/>
    <n v="20.399999999999999"/>
    <n v="174603.6"/>
    <s v="large_buy"/>
    <n v="-7.1292020931909561E-2"/>
    <n v="-7.1292"/>
    <s v="P"/>
  </r>
  <r>
    <x v="97"/>
    <s v="RAVE RESTAURANT GROUP, INC."/>
    <x v="0"/>
    <x v="18"/>
    <s v="IMA value LLP"/>
    <s v="Other"/>
    <n v="51921"/>
    <n v="1.96"/>
    <n v="101765.16"/>
    <s v="large_buy"/>
    <n v="-3.6082500199706269E-2"/>
    <n v="-3.6082999999999998"/>
    <s v="P"/>
  </r>
  <r>
    <x v="133"/>
    <s v="KIMBERLY CLARK CORP"/>
    <x v="0"/>
    <x v="18"/>
    <s v="SMUCKER MARK T"/>
    <s v="Director"/>
    <n v="388"/>
    <n v="120.98"/>
    <n v="46940.24"/>
    <s v="large_buy"/>
    <n v="-9.8953410417400578E-3"/>
    <n v="-0.98950000000000005"/>
    <s v="P"/>
  </r>
  <r>
    <x v="133"/>
    <s v="KIMBERLY CLARK CORP"/>
    <x v="0"/>
    <x v="18"/>
    <s v="SMUCKER MARK T"/>
    <s v="Director"/>
    <n v="239"/>
    <n v="120.99"/>
    <n v="28916.61"/>
    <s v="normal_buy"/>
    <n v="-9.8953410417400578E-3"/>
    <n v="-0.98950000000000005"/>
    <s v="P"/>
  </r>
  <r>
    <x v="133"/>
    <s v="KIMBERLY CLARK CORP"/>
    <x v="0"/>
    <x v="18"/>
    <s v="SMUCKER MARK T"/>
    <s v="Director"/>
    <n v="200"/>
    <n v="120.97"/>
    <n v="24194"/>
    <s v="normal_buy"/>
    <n v="-9.8953410417400578E-3"/>
    <n v="-0.98950000000000005"/>
    <s v="P"/>
  </r>
  <r>
    <x v="126"/>
    <s v="ISABELLA BANK Corp"/>
    <x v="0"/>
    <x v="18"/>
    <s v="Opperman Sarah R"/>
    <s v="Director"/>
    <n v="640.73"/>
    <n v="21.46"/>
    <n v="13750.0658"/>
    <s v="normal_buy"/>
    <n v="-4.8462296810344418E-2"/>
    <n v="-4.8461999999999996"/>
    <s v="P"/>
  </r>
  <r>
    <x v="63"/>
    <s v="BlackRock Innovation &amp; Growth Term Trust"/>
    <x v="0"/>
    <x v="18"/>
    <s v="Weinstein Boaz"/>
    <s v="TenPercentOwner"/>
    <n v="212619"/>
    <n v="7.64"/>
    <n v="1624409.16"/>
    <s v="large_buy"/>
    <n v="6.3553660231471465E-2"/>
    <n v="6.3554000000000004"/>
    <s v="P"/>
  </r>
  <r>
    <x v="63"/>
    <s v="BlackRock Innovation &amp; Growth Term Trust"/>
    <x v="0"/>
    <x v="18"/>
    <s v="Saba Capital Management, L.P."/>
    <s v="TenPercentOwner"/>
    <n v="212619"/>
    <n v="7.64"/>
    <n v="1624409.16"/>
    <s v="large_buy"/>
    <n v="6.3553660231471465E-2"/>
    <n v="6.3554000000000004"/>
    <s v="P"/>
  </r>
  <r>
    <x v="109"/>
    <s v="Paysign, Inc."/>
    <x v="0"/>
    <x v="18"/>
    <s v="Topline Capital Partners, LP"/>
    <s v="TenPercentOwner"/>
    <n v="8379"/>
    <n v="2.87"/>
    <n v="24047.73"/>
    <s v="normal_buy"/>
    <n v="6.7340082746498497E-2"/>
    <n v="6.734"/>
    <s v="P"/>
  </r>
  <r>
    <x v="125"/>
    <s v="RELMADA THERAPEUTICS, INC."/>
    <x v="0"/>
    <x v="18"/>
    <s v="Ence Chuck"/>
    <s v="Officer"/>
    <n v="10800"/>
    <n v="3.65"/>
    <n v="39420"/>
    <s v="normal_buy"/>
    <n v="0.48387095120231871"/>
    <n v="48.387099999999997"/>
    <s v="P"/>
  </r>
  <r>
    <x v="134"/>
    <s v="CG Oncology, Inc."/>
    <x v="0"/>
    <x v="18"/>
    <s v="Roche Corleen M."/>
    <s v="Officer"/>
    <n v="2000"/>
    <n v="19"/>
    <n v="38000"/>
    <s v="normal_buy"/>
    <n v="0.18216220752612949"/>
    <n v="18.216200000000001"/>
    <s v="P"/>
  </r>
  <r>
    <x v="102"/>
    <s v="TEXAS CAPITAL BANCSHARES INC/TX"/>
    <x v="0"/>
    <x v="18"/>
    <s v="STALLINGS ROBERT W"/>
    <s v="Director"/>
    <n v="1000"/>
    <n v="19.48"/>
    <n v="19480"/>
    <s v="normal_buy"/>
    <n v="-6.7480783320353899E-2"/>
    <n v="-6.7481"/>
    <s v="P"/>
  </r>
  <r>
    <x v="134"/>
    <s v="CG Oncology, Inc."/>
    <x v="0"/>
    <x v="18"/>
    <s v="Decheng Capital Global Healthcare GP, LLC"/>
    <s v="TenPercentOwner"/>
    <n v="400000"/>
    <n v="19"/>
    <n v="7600000"/>
    <s v="large_buy"/>
    <n v="0.18216220752612949"/>
    <n v="18.216200000000001"/>
    <s v="P"/>
  </r>
  <r>
    <x v="10"/>
    <s v="TILLY'S, INC."/>
    <x v="0"/>
    <x v="18"/>
    <s v="Fund 1 Investments, LLC"/>
    <s v="TenPercentOwner"/>
    <n v="18000"/>
    <n v="7.42"/>
    <n v="133560"/>
    <s v="normal_buy"/>
    <n v="4.6008140558949862E-2"/>
    <n v="4.6007999999999996"/>
    <s v="P"/>
  </r>
  <r>
    <x v="10"/>
    <s v="TILLY'S, INC."/>
    <x v="0"/>
    <x v="18"/>
    <s v="Pleasant Lake Partners LLC"/>
    <s v="TenPercentOwner"/>
    <n v="18000"/>
    <n v="7.42"/>
    <n v="133560"/>
    <s v="normal_buy"/>
    <n v="4.6008140558949862E-2"/>
    <n v="4.6007999999999996"/>
    <s v="P"/>
  </r>
  <r>
    <x v="10"/>
    <s v="TILLY'S, INC."/>
    <x v="0"/>
    <x v="18"/>
    <s v="Pleasant Lake Onshore Feeder Fund LP"/>
    <s v="TenPercentOwner"/>
    <n v="18000"/>
    <n v="7.42"/>
    <n v="133560"/>
    <s v="normal_buy"/>
    <n v="4.6008140558949862E-2"/>
    <n v="4.6007999999999996"/>
    <s v="P"/>
  </r>
  <r>
    <x v="30"/>
    <s v="KalVista Pharmaceuticals, Inc."/>
    <x v="0"/>
    <x v="18"/>
    <s v="Koh Bong Y"/>
    <s v="TenPercentOwner"/>
    <n v="80600"/>
    <n v="14.22"/>
    <n v="1146132"/>
    <s v="large_buy"/>
    <n v="0.11933014661029009"/>
    <n v="11.933"/>
    <s v="P"/>
  </r>
  <r>
    <x v="30"/>
    <s v="KalVista Pharmaceuticals, Inc."/>
    <x v="0"/>
    <x v="18"/>
    <s v="VHCP Management EG, LLC"/>
    <s v="TenPercentOwner"/>
    <n v="80600"/>
    <n v="14.22"/>
    <n v="1146132"/>
    <s v="large_buy"/>
    <n v="0.11933014661029009"/>
    <n v="11.933"/>
    <s v="P"/>
  </r>
  <r>
    <x v="30"/>
    <s v="KalVista Pharmaceuticals, Inc."/>
    <x v="0"/>
    <x v="18"/>
    <s v="Shah Nimish P"/>
    <s v="TenPercentOwner"/>
    <n v="80600"/>
    <n v="14.22"/>
    <n v="1146132"/>
    <s v="large_buy"/>
    <n v="0.11933014661029009"/>
    <n v="11.933"/>
    <s v="P"/>
  </r>
  <r>
    <x v="30"/>
    <s v="KalVista Pharmaceuticals, Inc."/>
    <x v="0"/>
    <x v="18"/>
    <s v="VHCP Co-Investment Holdings III, LLC"/>
    <s v="TenPercentOwner"/>
    <n v="80600"/>
    <n v="14.22"/>
    <n v="1146132"/>
    <s v="large_buy"/>
    <n v="0.11933014661029009"/>
    <n v="11.933"/>
    <s v="P"/>
  </r>
  <r>
    <x v="30"/>
    <s v="KalVista Pharmaceuticals, Inc."/>
    <x v="0"/>
    <x v="18"/>
    <s v="VHCP Management III, LLC"/>
    <s v="TenPercentOwner"/>
    <n v="80600"/>
    <n v="14.22"/>
    <n v="1146132"/>
    <s v="large_buy"/>
    <n v="0.11933014661029009"/>
    <n v="11.933"/>
    <s v="P"/>
  </r>
  <r>
    <x v="30"/>
    <s v="KalVista Pharmaceuticals, Inc."/>
    <x v="0"/>
    <x v="18"/>
    <s v="Venrock Healthcare Capital Partners EG, L.P."/>
    <s v="TenPercentOwner"/>
    <n v="80600"/>
    <n v="14.22"/>
    <n v="1146132"/>
    <s v="large_buy"/>
    <n v="0.11933014661029009"/>
    <n v="11.933"/>
    <s v="P"/>
  </r>
  <r>
    <x v="30"/>
    <s v="KalVista Pharmaceuticals, Inc."/>
    <x v="0"/>
    <x v="18"/>
    <s v="Venrock Healthcare Capital Partners III, L.P."/>
    <s v="TenPercentOwner"/>
    <n v="80600"/>
    <n v="14.22"/>
    <n v="1146132"/>
    <s v="large_buy"/>
    <n v="0.11933014661029009"/>
    <n v="11.933"/>
    <s v="P"/>
  </r>
  <r>
    <x v="134"/>
    <s v="CG Oncology, Inc."/>
    <x v="0"/>
    <x v="18"/>
    <s v="Decheng Capital Global Life Sciences Fund IV, L.P."/>
    <s v="TenPercentOwner"/>
    <n v="400000"/>
    <n v="19"/>
    <n v="7600000"/>
    <s v="large_buy"/>
    <n v="0.18216220752612949"/>
    <n v="18.216200000000001"/>
    <s v="P"/>
  </r>
  <r>
    <x v="134"/>
    <s v="CG Oncology, Inc."/>
    <x v="0"/>
    <x v="18"/>
    <s v="Decheng Capital Management IV (Cayman), LLC"/>
    <s v="TenPercentOwner"/>
    <n v="400000"/>
    <n v="19"/>
    <n v="7600000"/>
    <s v="large_buy"/>
    <n v="0.18216220752612949"/>
    <n v="18.216200000000001"/>
    <s v="P"/>
  </r>
  <r>
    <x v="134"/>
    <s v="CG Oncology, Inc."/>
    <x v="0"/>
    <x v="18"/>
    <s v="Cui Xiangmin"/>
    <s v="TenPercentOwner"/>
    <n v="400000"/>
    <n v="19"/>
    <n v="7600000"/>
    <s v="large_buy"/>
    <n v="0.18216220752612949"/>
    <n v="18.216200000000001"/>
    <s v="P"/>
  </r>
  <r>
    <x v="134"/>
    <s v="CG Oncology, Inc."/>
    <x v="0"/>
    <x v="18"/>
    <s v="Decheng Capital Global Healthcare Fund (Master), LP"/>
    <s v="TenPercentOwner"/>
    <n v="400000"/>
    <n v="19"/>
    <n v="7600000"/>
    <s v="large_buy"/>
    <n v="0.18216220752612949"/>
    <n v="18.216200000000001"/>
    <s v="P"/>
  </r>
  <r>
    <x v="135"/>
    <s v="Galera Therapeutics, Inc."/>
    <x v="0"/>
    <x v="18"/>
    <s v="Schneid Yair"/>
    <s v="TenPercentOwner"/>
    <n v="150000"/>
    <n v="0.18"/>
    <n v="27000"/>
    <s v="normal_buy"/>
    <n v="-3.8888966154166038E-2"/>
    <n v="-3.8889"/>
    <s v="P"/>
  </r>
  <r>
    <x v="109"/>
    <s v="Paysign, Inc."/>
    <x v="0"/>
    <x v="18"/>
    <s v="Topline Capital Management, LLC"/>
    <s v="Other"/>
    <n v="8379"/>
    <n v="2.87"/>
    <n v="24047.73"/>
    <s v="normal_buy"/>
    <n v="6.7340082746498497E-2"/>
    <n v="6.734"/>
    <s v="P"/>
  </r>
  <r>
    <x v="64"/>
    <s v="BlackRock Capital Allocation Term Trust"/>
    <x v="0"/>
    <x v="18"/>
    <s v="Saba Capital Management, L.P."/>
    <s v="TenPercentOwner"/>
    <n v="44823"/>
    <n v="15.41"/>
    <n v="690722.43"/>
    <s v="normal_buy"/>
    <n v="1.617051751808285E-2"/>
    <n v="1.6171"/>
    <s v="P"/>
  </r>
  <r>
    <x v="64"/>
    <s v="BlackRock Capital Allocation Term Trust"/>
    <x v="0"/>
    <x v="18"/>
    <s v="Weinstein Boaz"/>
    <s v="TenPercentOwner"/>
    <n v="44823"/>
    <n v="15.41"/>
    <n v="690722.43"/>
    <s v="normal_buy"/>
    <n v="1.617051751808285E-2"/>
    <n v="1.6171"/>
    <s v="P"/>
  </r>
  <r>
    <x v="109"/>
    <s v="Paysign, Inc."/>
    <x v="0"/>
    <x v="18"/>
    <s v="McBirney Collin"/>
    <s v="Other"/>
    <n v="8379"/>
    <n v="2.87"/>
    <n v="24047.73"/>
    <s v="normal_buy"/>
    <n v="6.7340082746498497E-2"/>
    <n v="6.734"/>
    <s v="P"/>
  </r>
  <r>
    <x v="125"/>
    <s v="RELMADA THERAPEUTICS, INC."/>
    <x v="0"/>
    <x v="18"/>
    <s v="TRAVERSA SERGIO"/>
    <s v="Director,Officer"/>
    <n v="31541"/>
    <n v="3.71"/>
    <n v="117017.11"/>
    <s v="large_buy"/>
    <n v="0.48387095120231871"/>
    <n v="48.387099999999997"/>
    <s v="P"/>
  </r>
  <r>
    <x v="136"/>
    <s v="ADAMS NATURAL RESOURCES FUND, INC."/>
    <x v="0"/>
    <x v="18"/>
    <s v="Buckley Gregory W."/>
    <s v="Officer"/>
    <n v="3350"/>
    <n v="20.5"/>
    <n v="68675"/>
    <s v="normal_buy"/>
    <n v="3.0325529885951941E-2"/>
    <n v="3.0326"/>
    <s v="P"/>
  </r>
  <r>
    <x v="137"/>
    <s v="Arcus Biosciences, Inc."/>
    <x v="0"/>
    <x v="18"/>
    <s v="GILEAD SCIENCES, INC."/>
    <s v="TenPercentOwner"/>
    <n v="15238095"/>
    <n v="21"/>
    <n v="319999995"/>
    <s v="large_buy"/>
    <n v="7.5816920214174077E-2"/>
    <n v="7.5816999999999997"/>
    <s v="P"/>
  </r>
  <r>
    <x v="134"/>
    <s v="CG Oncology, Inc."/>
    <x v="0"/>
    <x v="18"/>
    <s v="Kasturi Vijay"/>
    <s v="Officer"/>
    <n v="1315"/>
    <n v="19"/>
    <n v="24985"/>
    <s v="normal_buy"/>
    <n v="0.18216220752612949"/>
    <n v="18.216200000000001"/>
    <s v="P"/>
  </r>
  <r>
    <x v="134"/>
    <s v="CG Oncology, Inc."/>
    <x v="0"/>
    <x v="18"/>
    <s v="Song Hong Fang"/>
    <s v="Director"/>
    <n v="263157"/>
    <n v="19"/>
    <n v="4999983"/>
    <s v="normal_buy"/>
    <n v="0.18216220752612949"/>
    <n v="18.216200000000001"/>
    <s v="P"/>
  </r>
  <r>
    <x v="138"/>
    <s v="Tourmaline Bio, Inc."/>
    <x v="0"/>
    <x v="18"/>
    <s v="MCDADE MARK"/>
    <s v="Director"/>
    <n v="100000"/>
    <n v="32.5"/>
    <n v="3250000"/>
    <s v="large_buy"/>
    <n v="1.916760005928864E-2"/>
    <n v="1.9168000000000001"/>
    <s v="P"/>
  </r>
  <r>
    <x v="139"/>
    <s v="Mobileye Global Inc."/>
    <x v="0"/>
    <x v="18"/>
    <s v="GELSINGER PATRICK P"/>
    <s v="Director"/>
    <n v="3600"/>
    <n v="27.75"/>
    <n v="99900"/>
    <s v="normal_buy"/>
    <n v="3.6036860835442219E-4"/>
    <n v="3.5999999999999997E-2"/>
    <s v="P"/>
  </r>
  <r>
    <x v="140"/>
    <s v="INTEL CORP"/>
    <x v="0"/>
    <x v="18"/>
    <s v="GELSINGER PATRICK P"/>
    <s v="Director,Officer"/>
    <n v="3000"/>
    <n v="43.36"/>
    <n v="130080"/>
    <s v="normal_buy"/>
    <n v="7.277802561101554E-3"/>
    <n v="0.7278"/>
    <s v="P"/>
  </r>
  <r>
    <x v="23"/>
    <s v="BlackRock ESG Capital Allocation Term Trust"/>
    <x v="0"/>
    <x v="18"/>
    <s v="Saba Capital Management, L.P."/>
    <s v="TenPercentOwner"/>
    <n v="140097"/>
    <n v="16.8"/>
    <n v="2353629.6"/>
    <s v="large_buy"/>
    <n v="1.4268674340397689E-2"/>
    <n v="1.4269000000000001"/>
    <s v="P"/>
  </r>
  <r>
    <x v="23"/>
    <s v="BlackRock ESG Capital Allocation Term Trust"/>
    <x v="0"/>
    <x v="18"/>
    <s v="Weinstein Boaz"/>
    <s v="TenPercentOwner"/>
    <n v="140097"/>
    <n v="16.8"/>
    <n v="2353629.6"/>
    <s v="large_buy"/>
    <n v="1.4268674340397689E-2"/>
    <n v="1.4269000000000001"/>
    <s v="P"/>
  </r>
  <r>
    <x v="61"/>
    <s v="BlackRock Health Sciences Term Trust"/>
    <x v="0"/>
    <x v="18"/>
    <s v="Saba Capital Management, L.P."/>
    <s v="TenPercentOwner"/>
    <n v="264206"/>
    <n v="15.41"/>
    <n v="4071414.46"/>
    <s v="large_buy"/>
    <n v="4.0025987555958757E-2"/>
    <n v="4.0026000000000002"/>
    <s v="P"/>
  </r>
  <r>
    <x v="61"/>
    <s v="BlackRock Health Sciences Term Trust"/>
    <x v="0"/>
    <x v="18"/>
    <s v="Weinstein Boaz"/>
    <s v="TenPercentOwner"/>
    <n v="264206"/>
    <n v="15.41"/>
    <n v="4071414.46"/>
    <s v="large_buy"/>
    <n v="4.0025987555958757E-2"/>
    <n v="4.0026000000000002"/>
    <s v="P"/>
  </r>
  <r>
    <x v="126"/>
    <s v="ISABELLA BANK Corp"/>
    <x v="0"/>
    <x v="18"/>
    <s v="Varner Gregory V"/>
    <s v="Director"/>
    <n v="931.97"/>
    <n v="21.46"/>
    <n v="20000.0762"/>
    <s v="large_buy"/>
    <n v="-4.8462296810344418E-2"/>
    <n v="-4.8461999999999996"/>
    <s v="P"/>
  </r>
  <r>
    <x v="131"/>
    <s v="Hanover Bancorp, Inc. /NY"/>
    <x v="0"/>
    <x v="18"/>
    <s v="Katz Michael David M.D."/>
    <s v="Director"/>
    <n v="700"/>
    <n v="18.02"/>
    <n v="12614"/>
    <s v="normal_buy"/>
    <n v="-3.6950297938004313E-2"/>
    <n v="-3.6949999999999998"/>
    <s v="P"/>
  </r>
  <r>
    <x v="127"/>
    <s v="COLUMBIA BANKING SYSTEM, INC."/>
    <x v="0"/>
    <x v="18"/>
    <s v="FARNSWORTH RON L"/>
    <s v="Officer"/>
    <n v="2500"/>
    <n v="20.71"/>
    <n v="51775"/>
    <s v="normal_buy"/>
    <n v="-7.1292020931909561E-2"/>
    <n v="-7.1292"/>
    <s v="P"/>
  </r>
  <r>
    <x v="38"/>
    <s v="OPKO HEALTH, INC."/>
    <x v="0"/>
    <x v="18"/>
    <s v="KRASNO RICHARD M"/>
    <s v="Director"/>
    <n v="30000"/>
    <n v="0.99"/>
    <n v="29700"/>
    <s v="normal_buy"/>
    <n v="1.9607824804414919E-2"/>
    <n v="1.9608000000000001"/>
    <s v="P"/>
  </r>
  <r>
    <x v="134"/>
    <s v="CG Oncology, Inc."/>
    <x v="0"/>
    <x v="18"/>
    <s v="Cui Xiangmin"/>
    <s v="TenPercentOwner"/>
    <n v="400000"/>
    <n v="19"/>
    <n v="7600000"/>
    <s v="large_buy"/>
    <n v="0.18216220752612949"/>
    <n v="18.216200000000001"/>
    <s v="P"/>
  </r>
  <r>
    <x v="134"/>
    <s v="CG Oncology, Inc."/>
    <x v="0"/>
    <x v="18"/>
    <s v="Decheng Capital Global Life Sciences Fund IV, L.P."/>
    <s v="TenPercentOwner"/>
    <n v="400000"/>
    <n v="19"/>
    <n v="7600000"/>
    <s v="large_buy"/>
    <n v="0.18216220752612949"/>
    <n v="18.216200000000001"/>
    <s v="P"/>
  </r>
  <r>
    <x v="134"/>
    <s v="CG Oncology, Inc."/>
    <x v="0"/>
    <x v="18"/>
    <s v="Decheng Capital Management IV (Cayman), LLC"/>
    <s v="TenPercentOwner"/>
    <n v="400000"/>
    <n v="19"/>
    <n v="7600000"/>
    <s v="large_buy"/>
    <n v="0.18216220752612949"/>
    <n v="18.216200000000001"/>
    <s v="P"/>
  </r>
  <r>
    <x v="134"/>
    <s v="CG Oncology, Inc."/>
    <x v="0"/>
    <x v="18"/>
    <s v="Decheng Capital Global Healthcare Fund (Master), LP"/>
    <s v="TenPercentOwner"/>
    <n v="400000"/>
    <n v="19"/>
    <n v="7600000"/>
    <s v="large_buy"/>
    <n v="0.18216220752612949"/>
    <n v="18.216200000000001"/>
    <s v="P"/>
  </r>
  <r>
    <x v="134"/>
    <s v="CG Oncology, Inc."/>
    <x v="0"/>
    <x v="18"/>
    <s v="Decheng Capital Global Healthcare GP, LLC"/>
    <s v="TenPercentOwner"/>
    <n v="400000"/>
    <n v="19"/>
    <n v="7600000"/>
    <s v="large_buy"/>
    <n v="0.18216220752612949"/>
    <n v="18.216200000000001"/>
    <s v="P"/>
  </r>
  <r>
    <x v="30"/>
    <s v="KalVista Pharmaceuticals, Inc."/>
    <x v="0"/>
    <x v="19"/>
    <s v="Shah Nimish P"/>
    <s v="TenPercentOwner"/>
    <n v="88099"/>
    <n v="14.47"/>
    <n v="1274792.53"/>
    <s v="large_buy"/>
    <n v="2.7008751329975489E-3"/>
    <n v="0.27010000000000001"/>
    <s v="P"/>
  </r>
  <r>
    <x v="30"/>
    <s v="KalVista Pharmaceuticals, Inc."/>
    <x v="0"/>
    <x v="19"/>
    <s v="Venrock Healthcare Capital Partners EG, L.P."/>
    <s v="TenPercentOwner"/>
    <n v="88099"/>
    <n v="14.47"/>
    <n v="1274792.53"/>
    <s v="large_buy"/>
    <n v="2.7008751329975489E-3"/>
    <n v="0.27010000000000001"/>
    <s v="P"/>
  </r>
  <r>
    <x v="30"/>
    <s v="KalVista Pharmaceuticals, Inc."/>
    <x v="0"/>
    <x v="19"/>
    <s v="VHCP Management EG, LLC"/>
    <s v="TenPercentOwner"/>
    <n v="88099"/>
    <n v="14.47"/>
    <n v="1274792.53"/>
    <s v="large_buy"/>
    <n v="2.7008751329975489E-3"/>
    <n v="0.27010000000000001"/>
    <s v="P"/>
  </r>
  <r>
    <x v="30"/>
    <s v="KalVista Pharmaceuticals, Inc."/>
    <x v="0"/>
    <x v="19"/>
    <s v="VHCP Management III, LLC"/>
    <s v="TenPercentOwner"/>
    <n v="88099"/>
    <n v="14.47"/>
    <n v="1274792.53"/>
    <s v="large_buy"/>
    <n v="2.7008751329975489E-3"/>
    <n v="0.27010000000000001"/>
    <s v="P"/>
  </r>
  <r>
    <x v="30"/>
    <s v="KalVista Pharmaceuticals, Inc."/>
    <x v="0"/>
    <x v="19"/>
    <s v="Koh Bong Y"/>
    <s v="TenPercentOwner"/>
    <n v="88099"/>
    <n v="14.47"/>
    <n v="1274792.53"/>
    <s v="large_buy"/>
    <n v="2.7008751329975489E-3"/>
    <n v="0.27010000000000001"/>
    <s v="P"/>
  </r>
  <r>
    <x v="30"/>
    <s v="KalVista Pharmaceuticals, Inc."/>
    <x v="0"/>
    <x v="19"/>
    <s v="VHCP Co-Investment Holdings III, LLC"/>
    <s v="TenPercentOwner"/>
    <n v="88099"/>
    <n v="14.47"/>
    <n v="1274792.53"/>
    <s v="large_buy"/>
    <n v="2.7008751329975489E-3"/>
    <n v="0.27010000000000001"/>
    <s v="P"/>
  </r>
  <r>
    <x v="30"/>
    <s v="KalVista Pharmaceuticals, Inc."/>
    <x v="0"/>
    <x v="19"/>
    <s v="Venrock Healthcare Capital Partners III, L.P."/>
    <s v="TenPercentOwner"/>
    <n v="88099"/>
    <n v="14.47"/>
    <n v="1274792.53"/>
    <s v="large_buy"/>
    <n v="2.7008751329975489E-3"/>
    <n v="0.27010000000000001"/>
    <s v="P"/>
  </r>
  <r>
    <x v="125"/>
    <s v="RELMADA THERAPEUTICS, INC."/>
    <x v="0"/>
    <x v="19"/>
    <s v="Shenouda Maged"/>
    <s v="Officer"/>
    <n v="15000"/>
    <n v="3.89"/>
    <n v="58350"/>
    <s v="normal_buy"/>
    <n v="0.29648236750846002"/>
    <n v="29.648199999999999"/>
    <s v="P"/>
  </r>
  <r>
    <x v="141"/>
    <s v="SOUTHSIDE BANCSHARES INC"/>
    <x v="0"/>
    <x v="19"/>
    <s v="BUIE HERBERT C"/>
    <s v="Director"/>
    <n v="1990"/>
    <n v="32.520000000000003"/>
    <n v="64714.8"/>
    <s v="large_buy"/>
    <n v="-0.10464067415530071"/>
    <n v="-10.4641"/>
    <s v="P"/>
  </r>
  <r>
    <x v="142"/>
    <s v="FARMERS NATIONAL BANC CORP /OH/"/>
    <x v="0"/>
    <x v="19"/>
    <s v="Richardson Gina A"/>
    <s v="Director"/>
    <n v="735"/>
    <n v="14.17"/>
    <n v="10414.950000000001"/>
    <s v="normal_buy"/>
    <n v="-4.9330562353994363E-2"/>
    <n v="-4.9330999999999996"/>
    <s v="P"/>
  </r>
  <r>
    <x v="127"/>
    <s v="COLUMBIA BANKING SYSTEM, INC."/>
    <x v="0"/>
    <x v="19"/>
    <s v="Stein Clint"/>
    <s v="Director,Officer"/>
    <n v="1510"/>
    <n v="20.96"/>
    <n v="31649.599999999999"/>
    <s v="normal_buy"/>
    <n v="-0.1241118748727319"/>
    <n v="-12.411199999999999"/>
    <s v="P"/>
  </r>
  <r>
    <x v="127"/>
    <s v="COLUMBIA BANKING SYSTEM, INC."/>
    <x v="0"/>
    <x v="19"/>
    <s v="Stein Clint"/>
    <s v="Director,Officer"/>
    <n v="7890"/>
    <n v="20.96"/>
    <n v="165374.39999999999"/>
    <s v="large_buy"/>
    <n v="-0.1241118748727319"/>
    <n v="-12.411199999999999"/>
    <s v="P"/>
  </r>
  <r>
    <x v="127"/>
    <s v="COLUMBIA BANKING SYSTEM, INC."/>
    <x v="0"/>
    <x v="19"/>
    <s v="Numata S Mae Fujita"/>
    <s v="Director"/>
    <n v="1000"/>
    <n v="21.09"/>
    <n v="21090"/>
    <s v="normal_buy"/>
    <n v="-0.1241118748727319"/>
    <n v="-12.411199999999999"/>
    <s v="P"/>
  </r>
  <r>
    <x v="127"/>
    <s v="COLUMBIA BANKING SYSTEM, INC."/>
    <x v="0"/>
    <x v="19"/>
    <s v="Numata S Mae Fujita"/>
    <s v="Director"/>
    <n v="1000"/>
    <n v="21.09"/>
    <n v="21090"/>
    <s v="normal_buy"/>
    <n v="-0.1241118748727319"/>
    <n v="-12.411199999999999"/>
    <s v="P"/>
  </r>
  <r>
    <x v="143"/>
    <s v="ArriVent Biopharma, Inc."/>
    <x v="0"/>
    <x v="19"/>
    <s v="GORDON CARL L"/>
    <s v="Director,TenPercentOwner"/>
    <n v="222222"/>
    <n v="18"/>
    <n v="3999996"/>
    <s v="large_buy"/>
    <n v="-4.5454718849875508E-3"/>
    <n v="-0.45450000000000002"/>
    <s v="P"/>
  </r>
  <r>
    <x v="143"/>
    <s v="ArriVent Biopharma, Inc."/>
    <x v="0"/>
    <x v="19"/>
    <s v="GORDON CARL L"/>
    <s v="Director,TenPercentOwner"/>
    <n v="222222"/>
    <n v="18"/>
    <n v="3999996"/>
    <s v="large_buy"/>
    <n v="-4.5454718849875508E-3"/>
    <n v="-0.45450000000000002"/>
    <s v="P"/>
  </r>
  <r>
    <x v="144"/>
    <s v="Vera Therapeutics, Inc."/>
    <x v="0"/>
    <x v="19"/>
    <s v="Katabi Maha"/>
    <s v="Director"/>
    <n v="161290"/>
    <n v="31"/>
    <n v="4999990"/>
    <s v="large_buy"/>
    <n v="0.2509417637962772"/>
    <n v="25.094200000000001"/>
    <s v="P"/>
  </r>
  <r>
    <x v="120"/>
    <s v="DORCHESTER MINERALS, L.P."/>
    <x v="0"/>
    <x v="19"/>
    <s v="DORCHESTER MINERALS OPERATING LP"/>
    <s v="Other"/>
    <n v="1000"/>
    <n v="31.73"/>
    <n v="31730"/>
    <s v="normal_buy"/>
    <n v="-4.8757538147540913E-2"/>
    <n v="-4.8757999999999999"/>
    <s v="P"/>
  </r>
  <r>
    <x v="120"/>
    <s v="DORCHESTER MINERALS, L.P."/>
    <x v="0"/>
    <x v="19"/>
    <s v="DORCHESTER MINERALS OPERATING LP"/>
    <s v="Other"/>
    <n v="1000"/>
    <n v="31.69"/>
    <n v="31690"/>
    <s v="normal_buy"/>
    <n v="-4.8757538147540913E-2"/>
    <n v="-4.8757999999999999"/>
    <s v="P"/>
  </r>
  <r>
    <x v="120"/>
    <s v="DORCHESTER MINERALS, L.P."/>
    <x v="0"/>
    <x v="19"/>
    <s v="DORCHESTER MINERALS OPERATING LP"/>
    <s v="Other"/>
    <n v="2000"/>
    <n v="31.58"/>
    <n v="63160"/>
    <s v="normal_buy"/>
    <n v="-4.8757538147540913E-2"/>
    <n v="-4.8757999999999999"/>
    <s v="P"/>
  </r>
  <r>
    <x v="120"/>
    <s v="DORCHESTER MINERALS, L.P."/>
    <x v="0"/>
    <x v="19"/>
    <s v="DORCHESTER MINERALS OPERATING LP"/>
    <s v="Other"/>
    <n v="1000"/>
    <n v="31.74"/>
    <n v="31740"/>
    <s v="normal_buy"/>
    <n v="-4.8757538147540913E-2"/>
    <n v="-4.8757999999999999"/>
    <s v="P"/>
  </r>
  <r>
    <x v="132"/>
    <s v="RICHARDSON ELECTRONICS, LTD."/>
    <x v="0"/>
    <x v="19"/>
    <s v="Benham James"/>
    <s v="Director"/>
    <n v="2500"/>
    <n v="9.99"/>
    <n v="24975"/>
    <s v="normal_buy"/>
    <n v="-7.3338872245224285E-2"/>
    <n v="-7.3338999999999999"/>
    <s v="P"/>
  </r>
  <r>
    <x v="145"/>
    <s v="Concentrix Corp"/>
    <x v="0"/>
    <x v="19"/>
    <s v="Fogarty Jane"/>
    <s v="Officer"/>
    <n v="200"/>
    <n v="89.27"/>
    <n v="17854"/>
    <s v="normal_buy"/>
    <n v="-0.1116846924710638"/>
    <n v="-11.1685"/>
    <s v="P"/>
  </r>
  <r>
    <x v="146"/>
    <s v="Burke &amp; Herbert Financial Services Corp."/>
    <x v="0"/>
    <x v="19"/>
    <s v="Riojas Jose David"/>
    <s v="Director"/>
    <n v="1126"/>
    <n v="60"/>
    <n v="67560"/>
    <s v="normal_buy"/>
    <n v="-0.1287370583134998"/>
    <n v="-12.873699999999999"/>
    <s v="P"/>
  </r>
  <r>
    <x v="17"/>
    <s v="TILE SHOP HOLDINGS, INC."/>
    <x v="0"/>
    <x v="19"/>
    <s v="Fund 1 Investments, LLC"/>
    <s v="TenPercentOwner"/>
    <n v="38600"/>
    <n v="6.52"/>
    <n v="251672"/>
    <s v="large_buy"/>
    <n v="-6.0882813533668763E-2"/>
    <n v="-6.0883000000000003"/>
    <s v="P"/>
  </r>
  <r>
    <x v="17"/>
    <s v="TILE SHOP HOLDINGS, INC."/>
    <x v="0"/>
    <x v="19"/>
    <s v="Pleasant Lake Partners LLC"/>
    <s v="TenPercentOwner"/>
    <n v="38600"/>
    <n v="6.52"/>
    <n v="251672"/>
    <s v="large_buy"/>
    <n v="-6.0882813533668763E-2"/>
    <n v="-6.0883000000000003"/>
    <s v="P"/>
  </r>
  <r>
    <x v="143"/>
    <s v="ArriVent Biopharma, Inc."/>
    <x v="0"/>
    <x v="19"/>
    <s v="OrbiMed Capital GP VIII LLC"/>
    <s v="Director,TenPercentOwner"/>
    <n v="222222"/>
    <n v="18"/>
    <n v="3999996"/>
    <s v="large_buy"/>
    <n v="-4.5454718849875508E-3"/>
    <n v="-0.45450000000000002"/>
    <s v="P"/>
  </r>
  <r>
    <x v="143"/>
    <s v="ArriVent Biopharma, Inc."/>
    <x v="0"/>
    <x v="19"/>
    <s v="ORBIMED ADVISORS LLC"/>
    <s v="Director,TenPercentOwner"/>
    <n v="222222"/>
    <n v="18"/>
    <n v="3999996"/>
    <s v="large_buy"/>
    <n v="-4.5454718849875508E-3"/>
    <n v="-0.45450000000000002"/>
    <s v="P"/>
  </r>
  <r>
    <x v="143"/>
    <s v="ArriVent Biopharma, Inc."/>
    <x v="0"/>
    <x v="19"/>
    <s v="OrbiMed Advisors IV Ltd"/>
    <s v="Director,TenPercentOwner"/>
    <n v="222222"/>
    <n v="18"/>
    <n v="3999996"/>
    <s v="large_buy"/>
    <n v="-4.5454718849875508E-3"/>
    <n v="-0.45450000000000002"/>
    <s v="P"/>
  </r>
  <r>
    <x v="143"/>
    <s v="ArriVent Biopharma, Inc."/>
    <x v="0"/>
    <x v="19"/>
    <s v="OrbiMed Asia GP IV, L.P."/>
    <s v="Director,TenPercentOwner"/>
    <n v="222222"/>
    <n v="18"/>
    <n v="3999996"/>
    <s v="large_buy"/>
    <n v="-4.5454718849875508E-3"/>
    <n v="-0.45450000000000002"/>
    <s v="P"/>
  </r>
  <r>
    <x v="143"/>
    <s v="ArriVent Biopharma, Inc."/>
    <x v="0"/>
    <x v="19"/>
    <s v="OrbiMed Capital GP VIII LLC"/>
    <s v="Director,TenPercentOwner"/>
    <n v="222222"/>
    <n v="18"/>
    <n v="3999996"/>
    <s v="large_buy"/>
    <n v="-4.5454718849875508E-3"/>
    <n v="-0.45450000000000002"/>
    <s v="P"/>
  </r>
  <r>
    <x v="143"/>
    <s v="ArriVent Biopharma, Inc."/>
    <x v="0"/>
    <x v="19"/>
    <s v="ORBIMED ADVISORS LLC"/>
    <s v="Director,TenPercentOwner"/>
    <n v="222222"/>
    <n v="18"/>
    <n v="3999996"/>
    <s v="large_buy"/>
    <n v="-4.5454718849875508E-3"/>
    <n v="-0.45450000000000002"/>
    <s v="P"/>
  </r>
  <r>
    <x v="143"/>
    <s v="ArriVent Biopharma, Inc."/>
    <x v="0"/>
    <x v="19"/>
    <s v="OrbiMed Advisors IV Ltd"/>
    <s v="Director,TenPercentOwner"/>
    <n v="222222"/>
    <n v="18"/>
    <n v="3999996"/>
    <s v="large_buy"/>
    <n v="-4.5454718849875508E-3"/>
    <n v="-0.45450000000000002"/>
    <s v="P"/>
  </r>
  <r>
    <x v="143"/>
    <s v="ArriVent Biopharma, Inc."/>
    <x v="0"/>
    <x v="19"/>
    <s v="OrbiMed Asia GP IV, L.P."/>
    <s v="Director,TenPercentOwner"/>
    <n v="222222"/>
    <n v="18"/>
    <n v="3999996"/>
    <s v="large_buy"/>
    <n v="-4.5454718849875508E-3"/>
    <n v="-0.45450000000000002"/>
    <s v="P"/>
  </r>
  <r>
    <x v="127"/>
    <s v="COLUMBIA BANKING SYSTEM, INC."/>
    <x v="0"/>
    <x v="19"/>
    <s v="Merrywell Christopher"/>
    <s v="Officer"/>
    <n v="5000"/>
    <n v="21.09"/>
    <n v="105450"/>
    <s v="large_buy"/>
    <n v="-0.1241118748727319"/>
    <n v="-12.411199999999999"/>
    <s v="P"/>
  </r>
  <r>
    <x v="63"/>
    <s v="BlackRock Innovation &amp; Growth Term Trust"/>
    <x v="0"/>
    <x v="19"/>
    <s v="Weinstein Boaz"/>
    <s v="TenPercentOwner"/>
    <n v="195905"/>
    <n v="7.7"/>
    <n v="1508468.5"/>
    <s v="large_buy"/>
    <n v="2.9908917249534591E-2"/>
    <n v="2.9908999999999999"/>
    <s v="P"/>
  </r>
  <r>
    <x v="63"/>
    <s v="BlackRock Innovation &amp; Growth Term Trust"/>
    <x v="0"/>
    <x v="19"/>
    <s v="Saba Capital Management, L.P."/>
    <s v="TenPercentOwner"/>
    <n v="195905"/>
    <n v="7.7"/>
    <n v="1508468.5"/>
    <s v="large_buy"/>
    <n v="2.9908917249534591E-2"/>
    <n v="2.9908999999999999"/>
    <s v="P"/>
  </r>
  <r>
    <x v="103"/>
    <s v="authID Inc."/>
    <x v="0"/>
    <x v="19"/>
    <s v="Garchik Stephen Jeffrey"/>
    <s v="TenPercentOwner"/>
    <n v="2500"/>
    <n v="9.1"/>
    <n v="22750"/>
    <s v="normal_buy"/>
    <n v="0.31607928520638962"/>
    <n v="31.607900000000001"/>
    <s v="P"/>
  </r>
  <r>
    <x v="127"/>
    <s v="COLUMBIA BANKING SYSTEM, INC."/>
    <x v="0"/>
    <x v="19"/>
    <s v="Finkelstein Mark A"/>
    <s v="Director"/>
    <n v="3592"/>
    <n v="20.87"/>
    <n v="74965.040000000008"/>
    <s v="normal_buy"/>
    <n v="-0.1241118748727319"/>
    <n v="-12.411199999999999"/>
    <s v="P"/>
  </r>
  <r>
    <x v="127"/>
    <s v="COLUMBIA BANKING SYSTEM, INC."/>
    <x v="0"/>
    <x v="19"/>
    <s v="EERKES CRAIG D"/>
    <s v="Director"/>
    <n v="2000"/>
    <n v="20.82"/>
    <n v="41640"/>
    <s v="normal_buy"/>
    <n v="-0.1241118748727319"/>
    <n v="-12.411199999999999"/>
    <s v="P"/>
  </r>
  <r>
    <x v="109"/>
    <s v="Paysign, Inc."/>
    <x v="0"/>
    <x v="19"/>
    <s v="Topline Capital Partners, LP"/>
    <s v="TenPercentOwner"/>
    <n v="12604"/>
    <n v="3.03"/>
    <n v="38190.120000000003"/>
    <s v="normal_buy"/>
    <n v="-1.9607824804414919E-2"/>
    <n v="-1.9608000000000001"/>
    <s v="P"/>
  </r>
  <r>
    <x v="125"/>
    <s v="RELMADA THERAPEUTICS, INC."/>
    <x v="0"/>
    <x v="19"/>
    <s v="Ence Chuck"/>
    <s v="Officer"/>
    <n v="14500"/>
    <n v="3.87"/>
    <n v="56115"/>
    <s v="normal_buy"/>
    <n v="0.29648236750846002"/>
    <n v="29.648199999999999"/>
    <s v="P"/>
  </r>
  <r>
    <x v="147"/>
    <s v="Processa Pharmaceuticals, Inc."/>
    <x v="0"/>
    <x v="19"/>
    <s v="Ng George K"/>
    <s v="Director,Officer"/>
    <n v="10000"/>
    <n v="2.7"/>
    <n v="27000"/>
    <s v="normal_buy"/>
    <n v="-0.13333338042836049"/>
    <n v="-13.333299999999999"/>
    <s v="P"/>
  </r>
  <r>
    <x v="143"/>
    <s v="ArriVent Biopharma, Inc."/>
    <x v="0"/>
    <x v="19"/>
    <s v="HILLHOUSE INVESTMENT MANAGEMENT, LTD."/>
    <s v="TenPercentOwner"/>
    <n v="555555"/>
    <n v="18"/>
    <n v="9999990"/>
    <s v="large_buy"/>
    <n v="-4.5454718849875508E-3"/>
    <n v="-0.45450000000000002"/>
    <s v="P"/>
  </r>
  <r>
    <x v="143"/>
    <s v="ArriVent Biopharma, Inc."/>
    <x v="0"/>
    <x v="19"/>
    <s v="HHLR ADVISORS, LTD."/>
    <s v="TenPercentOwner"/>
    <n v="555555"/>
    <n v="18"/>
    <n v="9999990"/>
    <s v="large_buy"/>
    <n v="-4.5454718849875508E-3"/>
    <n v="-0.45450000000000002"/>
    <s v="P"/>
  </r>
  <r>
    <x v="10"/>
    <s v="TILLY'S, INC."/>
    <x v="0"/>
    <x v="19"/>
    <s v="Fund 1 Investments, LLC"/>
    <s v="TenPercentOwner"/>
    <n v="20000"/>
    <n v="7.46"/>
    <n v="149200"/>
    <s v="normal_buy"/>
    <n v="-1.3458616790996689E-3"/>
    <n v="-0.1346"/>
    <s v="P"/>
  </r>
  <r>
    <x v="10"/>
    <s v="TILLY'S, INC."/>
    <x v="0"/>
    <x v="19"/>
    <s v="Pleasant Lake Partners LLC"/>
    <s v="TenPercentOwner"/>
    <n v="20000"/>
    <n v="7.46"/>
    <n v="149200"/>
    <s v="normal_buy"/>
    <n v="-1.3458616790996689E-3"/>
    <n v="-0.1346"/>
    <s v="P"/>
  </r>
  <r>
    <x v="10"/>
    <s v="TILLY'S, INC."/>
    <x v="0"/>
    <x v="19"/>
    <s v="Pleasant Lake Onshore Feeder Fund LP"/>
    <s v="TenPercentOwner"/>
    <n v="20000"/>
    <n v="7.46"/>
    <n v="149200"/>
    <s v="normal_buy"/>
    <n v="-1.3458616790996689E-3"/>
    <n v="-0.1346"/>
    <s v="P"/>
  </r>
  <r>
    <x v="148"/>
    <s v="Epsilon Energy Ltd."/>
    <x v="0"/>
    <x v="19"/>
    <s v="Stabell Jason"/>
    <s v="Director,Officer"/>
    <n v="245200"/>
    <n v="4.82"/>
    <n v="1181864"/>
    <s v="large_buy"/>
    <n v="-4.0158733832359461E-3"/>
    <n v="-0.40160000000000001"/>
    <s v="P"/>
  </r>
  <r>
    <x v="135"/>
    <s v="Galera Therapeutics, Inc."/>
    <x v="0"/>
    <x v="19"/>
    <s v="Schneid Yair"/>
    <s v="TenPercentOwner"/>
    <n v="335000"/>
    <n v="0.18"/>
    <n v="60300"/>
    <s v="large_buy"/>
    <n v="-5.9459498644397042E-2"/>
    <n v="-5.9459"/>
    <s v="P"/>
  </r>
  <r>
    <x v="143"/>
    <s v="ArriVent Biopharma, Inc."/>
    <x v="0"/>
    <x v="19"/>
    <s v="HEALY JAMES"/>
    <s v="Director"/>
    <n v="444444"/>
    <n v="18"/>
    <n v="7999992"/>
    <s v="large_buy"/>
    <n v="-4.5454718849875508E-3"/>
    <n v="-0.45450000000000002"/>
    <s v="P"/>
  </r>
  <r>
    <x v="64"/>
    <s v="BlackRock Capital Allocation Term Trust"/>
    <x v="0"/>
    <x v="19"/>
    <s v="Saba Capital Management, L.P."/>
    <s v="TenPercentOwner"/>
    <n v="42816"/>
    <n v="15.46"/>
    <n v="661935.35999999999"/>
    <s v="normal_buy"/>
    <n v="5.8064240255364394E-3"/>
    <n v="0.5806"/>
    <s v="P"/>
  </r>
  <r>
    <x v="64"/>
    <s v="BlackRock Capital Allocation Term Trust"/>
    <x v="0"/>
    <x v="19"/>
    <s v="Weinstein Boaz"/>
    <s v="TenPercentOwner"/>
    <n v="42816"/>
    <n v="15.46"/>
    <n v="661935.35999999999"/>
    <s v="normal_buy"/>
    <n v="5.8064240255364394E-3"/>
    <n v="0.5806"/>
    <s v="P"/>
  </r>
  <r>
    <x v="109"/>
    <s v="Paysign, Inc."/>
    <x v="0"/>
    <x v="19"/>
    <s v="Topline Capital Management, LLC"/>
    <s v="Other"/>
    <n v="12604"/>
    <n v="3.03"/>
    <n v="38190.120000000003"/>
    <s v="normal_buy"/>
    <n v="-1.9607824804414919E-2"/>
    <n v="-1.9608000000000001"/>
    <s v="P"/>
  </r>
  <r>
    <x v="109"/>
    <s v="Paysign, Inc."/>
    <x v="0"/>
    <x v="19"/>
    <s v="McBirney Collin"/>
    <s v="Other"/>
    <n v="12604"/>
    <n v="3.03"/>
    <n v="38190.120000000003"/>
    <s v="normal_buy"/>
    <n v="-1.9607824804414919E-2"/>
    <n v="-1.9608000000000001"/>
    <s v="P"/>
  </r>
  <r>
    <x v="125"/>
    <s v="RELMADA THERAPEUTICS, INC."/>
    <x v="0"/>
    <x v="19"/>
    <s v="TRAVERSA SERGIO"/>
    <s v="Director,Officer"/>
    <n v="40999"/>
    <n v="3.9"/>
    <n v="159896.1"/>
    <s v="large_buy"/>
    <n v="0.29648236750846002"/>
    <n v="29.648199999999999"/>
    <s v="P"/>
  </r>
  <r>
    <x v="147"/>
    <s v="Processa Pharmaceuticals, Inc."/>
    <x v="0"/>
    <x v="19"/>
    <s v="Yorke Justin W"/>
    <s v="Director"/>
    <n v="8000"/>
    <n v="2.69"/>
    <n v="21520"/>
    <s v="normal_buy"/>
    <n v="-0.13333338042836049"/>
    <n v="-13.333299999999999"/>
    <s v="P"/>
  </r>
  <r>
    <x v="123"/>
    <s v="Expensify, Inc."/>
    <x v="0"/>
    <x v="19"/>
    <s v="McLaughlin Steven J."/>
    <s v="TenPercentOwner"/>
    <n v="41456"/>
    <n v="1.77"/>
    <n v="73377.119999999995"/>
    <s v="normal_buy"/>
    <n v="-4.5180680712345933E-2"/>
    <n v="-4.5180999999999996"/>
    <s v="P"/>
  </r>
  <r>
    <x v="114"/>
    <s v="Perspective Therapeutics, Inc."/>
    <x v="0"/>
    <x v="19"/>
    <s v="Williamson Robert F III"/>
    <s v="Director"/>
    <n v="42879"/>
    <n v="0.72"/>
    <n v="30872.880000000001"/>
    <s v="normal_buy"/>
    <n v="8.0000050862630179E-2"/>
    <n v="8"/>
    <s v="P"/>
  </r>
  <r>
    <x v="114"/>
    <s v="Perspective Therapeutics, Inc."/>
    <x v="0"/>
    <x v="19"/>
    <s v="Williamson Robert F III"/>
    <s v="Director"/>
    <n v="57121"/>
    <n v="0.71"/>
    <n v="40555.910000000003"/>
    <s v="normal_buy"/>
    <n v="8.0000050862630179E-2"/>
    <n v="8"/>
    <s v="P"/>
  </r>
  <r>
    <x v="114"/>
    <s v="Perspective Therapeutics, Inc."/>
    <x v="0"/>
    <x v="19"/>
    <s v="Williamson Robert F III"/>
    <s v="Director"/>
    <n v="18579"/>
    <n v="0.71"/>
    <n v="13191.09"/>
    <s v="normal_buy"/>
    <n v="8.0000050862630179E-2"/>
    <n v="8"/>
    <s v="P"/>
  </r>
  <r>
    <x v="123"/>
    <s v="Expensify, Inc."/>
    <x v="0"/>
    <x v="19"/>
    <s v="EXP 2020 SPV LP"/>
    <s v="TenPercentOwner"/>
    <n v="41456"/>
    <n v="1.77"/>
    <n v="73377.119999999995"/>
    <s v="normal_buy"/>
    <n v="-4.5180680712345933E-2"/>
    <n v="-4.5180999999999996"/>
    <s v="P"/>
  </r>
  <r>
    <x v="123"/>
    <s v="Expensify, Inc."/>
    <x v="0"/>
    <x v="19"/>
    <s v="SF Roofdeck GP LLC"/>
    <s v="TenPercentOwner"/>
    <n v="41456"/>
    <n v="1.77"/>
    <n v="73377.119999999995"/>
    <s v="normal_buy"/>
    <n v="-4.5180680712345933E-2"/>
    <n v="-4.5180999999999996"/>
    <s v="P"/>
  </r>
  <r>
    <x v="123"/>
    <s v="Expensify, Inc."/>
    <x v="0"/>
    <x v="19"/>
    <s v="Steven J. McLaughlin Revocable Trust"/>
    <s v="TenPercentOwner"/>
    <n v="41456"/>
    <n v="1.77"/>
    <n v="73377.119999999995"/>
    <s v="normal_buy"/>
    <n v="-4.5180680712345933E-2"/>
    <n v="-4.5180999999999996"/>
    <s v="P"/>
  </r>
  <r>
    <x v="61"/>
    <s v="BlackRock Health Sciences Term Trust"/>
    <x v="0"/>
    <x v="19"/>
    <s v="Saba Capital Management, L.P."/>
    <s v="TenPercentOwner"/>
    <n v="59239"/>
    <n v="15.49"/>
    <n v="917612.11"/>
    <s v="normal_buy"/>
    <n v="1.9442651602990631E-2"/>
    <n v="1.9442999999999999"/>
    <s v="P"/>
  </r>
  <r>
    <x v="61"/>
    <s v="BlackRock Health Sciences Term Trust"/>
    <x v="0"/>
    <x v="19"/>
    <s v="Weinstein Boaz"/>
    <s v="TenPercentOwner"/>
    <n v="59239"/>
    <n v="15.49"/>
    <n v="917612.11"/>
    <s v="normal_buy"/>
    <n v="1.9442651602990631E-2"/>
    <n v="1.9442999999999999"/>
    <s v="P"/>
  </r>
  <r>
    <x v="61"/>
    <s v="BlackRock Health Sciences Term Trust"/>
    <x v="0"/>
    <x v="20"/>
    <s v="Weinstein Boaz"/>
    <s v="TenPercentOwner"/>
    <n v="134564"/>
    <n v="15.5"/>
    <n v="2085742"/>
    <s v="large_buy"/>
    <n v="2.5334464173346841E-2"/>
    <n v="2.5333999999999999"/>
    <s v="P"/>
  </r>
  <r>
    <x v="61"/>
    <s v="BlackRock Health Sciences Term Trust"/>
    <x v="0"/>
    <x v="20"/>
    <s v="Saba Capital Management, L.P."/>
    <s v="TenPercentOwner"/>
    <n v="134564"/>
    <n v="15.5"/>
    <n v="2085742"/>
    <s v="large_buy"/>
    <n v="2.5334464173346841E-2"/>
    <n v="2.5333999999999999"/>
    <s v="P"/>
  </r>
  <r>
    <x v="23"/>
    <s v="BlackRock ESG Capital Allocation Term Trust"/>
    <x v="0"/>
    <x v="20"/>
    <s v="Saba Capital Management, L.P."/>
    <s v="TenPercentOwner"/>
    <n v="72027"/>
    <n v="16.48"/>
    <n v="1187004.96"/>
    <s v="normal_buy"/>
    <n v="1.892460732357892E-2"/>
    <n v="1.8925000000000001"/>
    <s v="P"/>
  </r>
  <r>
    <x v="23"/>
    <s v="BlackRock ESG Capital Allocation Term Trust"/>
    <x v="0"/>
    <x v="20"/>
    <s v="Weinstein Boaz"/>
    <s v="TenPercentOwner"/>
    <n v="72027"/>
    <n v="16.48"/>
    <n v="1187004.96"/>
    <s v="normal_buy"/>
    <n v="1.892460732357892E-2"/>
    <n v="1.8925000000000001"/>
    <s v="P"/>
  </r>
  <r>
    <x v="125"/>
    <s v="RELMADA THERAPEUTICS, INC."/>
    <x v="0"/>
    <x v="20"/>
    <s v="Shenouda Maged"/>
    <s v="Officer"/>
    <n v="6875"/>
    <n v="4.0599999999999996"/>
    <n v="27912.5"/>
    <s v="normal_buy"/>
    <n v="0.39949107037503612"/>
    <n v="39.949100000000001"/>
    <s v="P"/>
  </r>
  <r>
    <x v="93"/>
    <s v="Allied Gaming &amp; Entertainment Inc."/>
    <x v="0"/>
    <x v="20"/>
    <s v="Knighted Pastures LLC"/>
    <s v="TenPercentOwner"/>
    <n v="159665"/>
    <n v="1.26"/>
    <n v="201177.9"/>
    <s v="normal_buy"/>
    <n v="-5.9321979961321603E-2"/>
    <n v="-5.9321999999999999"/>
    <s v="P"/>
  </r>
  <r>
    <x v="149"/>
    <s v="Skye Bioscience, Inc."/>
    <x v="0"/>
    <x v="20"/>
    <s v="5AM CO-INVESTORS II LP"/>
    <s v="TenPercentOwner"/>
    <n v="5206074"/>
    <n v="2.31"/>
    <n v="12026030.939999999"/>
    <s v="large_buy"/>
    <n v="0.4450000524520874"/>
    <n v="44.5"/>
    <s v="P"/>
  </r>
  <r>
    <x v="149"/>
    <s v="Skye Bioscience, Inc."/>
    <x v="0"/>
    <x v="20"/>
    <s v="5AM Partners VII, LLC"/>
    <s v="TenPercentOwner"/>
    <n v="5206074"/>
    <n v="2.31"/>
    <n v="12026030.939999999"/>
    <s v="large_buy"/>
    <n v="0.4450000524520874"/>
    <n v="44.5"/>
    <s v="P"/>
  </r>
  <r>
    <x v="149"/>
    <s v="Skye Bioscience, Inc."/>
    <x v="0"/>
    <x v="20"/>
    <s v="ROCKLAGE SCOTT M"/>
    <s v="TenPercentOwner"/>
    <n v="5206074"/>
    <n v="2.31"/>
    <n v="12026030.939999999"/>
    <s v="large_buy"/>
    <n v="0.4450000524520874"/>
    <n v="44.5"/>
    <s v="P"/>
  </r>
  <r>
    <x v="149"/>
    <s v="Skye Bioscience, Inc."/>
    <x v="0"/>
    <x v="20"/>
    <s v="5AM Ventures VII, L.P."/>
    <s v="TenPercentOwner"/>
    <n v="5206074"/>
    <n v="2.31"/>
    <n v="12026030.939999999"/>
    <s v="large_buy"/>
    <n v="0.4450000524520874"/>
    <n v="44.5"/>
    <s v="P"/>
  </r>
  <r>
    <x v="149"/>
    <s v="Skye Bioscience, Inc."/>
    <x v="0"/>
    <x v="20"/>
    <s v="5AM Partners II, LLC"/>
    <s v="TenPercentOwner"/>
    <n v="5206074"/>
    <n v="2.31"/>
    <n v="12026030.939999999"/>
    <s v="large_buy"/>
    <n v="0.4450000524520874"/>
    <n v="44.5"/>
    <s v="P"/>
  </r>
  <r>
    <x v="149"/>
    <s v="Skye Bioscience, Inc."/>
    <x v="0"/>
    <x v="20"/>
    <s v="5AM Ventures II LP"/>
    <s v="TenPercentOwner"/>
    <n v="5206074"/>
    <n v="2.31"/>
    <n v="12026030.939999999"/>
    <s v="large_buy"/>
    <n v="0.4450000524520874"/>
    <n v="44.5"/>
    <s v="P"/>
  </r>
  <r>
    <x v="149"/>
    <s v="Skye Bioscience, Inc."/>
    <x v="0"/>
    <x v="20"/>
    <s v="PARMAR KUSH"/>
    <s v="TenPercentOwner"/>
    <n v="5206074"/>
    <n v="2.31"/>
    <n v="12026030.939999999"/>
    <s v="large_buy"/>
    <n v="0.4450000524520874"/>
    <n v="44.5"/>
    <s v="P"/>
  </r>
  <r>
    <x v="149"/>
    <s v="Skye Bioscience, Inc."/>
    <x v="0"/>
    <x v="20"/>
    <s v="DIEKMAN JOHN D"/>
    <s v="TenPercentOwner"/>
    <n v="5206074"/>
    <n v="2.31"/>
    <n v="12026030.939999999"/>
    <s v="large_buy"/>
    <n v="0.4450000524520874"/>
    <n v="44.5"/>
    <s v="P"/>
  </r>
  <r>
    <x v="150"/>
    <s v="Bancorp, Inc."/>
    <x v="0"/>
    <x v="20"/>
    <s v="Mielke Daniela"/>
    <s v="Director"/>
    <n v="3315"/>
    <n v="45.13"/>
    <n v="149605.95000000001"/>
    <s v="large_buy"/>
    <n v="-2.1310731397406468E-2"/>
    <n v="-2.1311"/>
    <s v="P"/>
  </r>
  <r>
    <x v="146"/>
    <s v="Burke &amp; Herbert Financial Services Corp."/>
    <x v="0"/>
    <x v="20"/>
    <s v="Riojas Jose David"/>
    <s v="Director"/>
    <n v="874"/>
    <n v="60"/>
    <n v="52440"/>
    <s v="normal_buy"/>
    <n v="-2.7319763854904529E-2"/>
    <n v="-2.7320000000000002"/>
    <s v="P"/>
  </r>
  <r>
    <x v="151"/>
    <s v="Rocky Mountain Chocolate Factory, Inc."/>
    <x v="0"/>
    <x v="20"/>
    <s v="GEYGAN JEFFREY RICHART"/>
    <s v="Director,TenPercentOwner"/>
    <n v="74096"/>
    <n v="4.09"/>
    <n v="303052.64"/>
    <s v="large_buy"/>
    <n v="4.999995231628418E-2"/>
    <n v="5"/>
    <s v="P"/>
  </r>
  <r>
    <x v="103"/>
    <s v="authID Inc."/>
    <x v="0"/>
    <x v="20"/>
    <s v="Garchik Stephen Jeffrey"/>
    <s v="TenPercentOwner"/>
    <n v="5700"/>
    <n v="9.4"/>
    <n v="53580"/>
    <s v="normal_buy"/>
    <n v="0.27035828021767799"/>
    <n v="27.035799999999998"/>
    <s v="P"/>
  </r>
  <r>
    <x v="127"/>
    <s v="COLUMBIA BANKING SYSTEM, INC."/>
    <x v="0"/>
    <x v="20"/>
    <s v="Nixon Torran B"/>
    <s v="Officer"/>
    <n v="3650"/>
    <n v="20.49"/>
    <n v="74788.5"/>
    <s v="normal_buy"/>
    <n v="-7.4900858021002326E-2"/>
    <n v="-7.4901"/>
    <s v="P"/>
  </r>
  <r>
    <x v="152"/>
    <s v="QNB CORP"/>
    <x v="0"/>
    <x v="20"/>
    <s v="Bimes Randy S."/>
    <s v="Director"/>
    <n v="48978"/>
    <n v="25.66"/>
    <n v="1256775.48"/>
    <s v="large_buy"/>
    <n v="-4.6171588523263529E-2"/>
    <n v="-4.6172000000000004"/>
    <s v="P"/>
  </r>
  <r>
    <x v="102"/>
    <s v="TEXAS CAPITAL BANCSHARES INC/TX"/>
    <x v="0"/>
    <x v="20"/>
    <s v="STALLINGS ROBERT W"/>
    <s v="Director"/>
    <n v="4000"/>
    <n v="19.93"/>
    <n v="79720"/>
    <s v="normal_buy"/>
    <n v="-5.1147523473520702E-2"/>
    <n v="-5.1147999999999998"/>
    <s v="P"/>
  </r>
  <r>
    <x v="88"/>
    <s v="Compass Diversified Holdings"/>
    <x v="0"/>
    <x v="20"/>
    <s v="MACIARIELLO PATRICK A"/>
    <s v="Other"/>
    <n v="10000"/>
    <n v="22.35"/>
    <n v="223500"/>
    <s v="large_buy"/>
    <n v="8.601219336548116E-3"/>
    <n v="0.86009999999999998"/>
    <s v="P"/>
  </r>
  <r>
    <x v="124"/>
    <s v="BlackRock 2037 Municipal Target Term Trust"/>
    <x v="0"/>
    <x v="20"/>
    <s v="Romaglino Christian"/>
    <s v="Other"/>
    <n v="830"/>
    <n v="24.17"/>
    <n v="20061.099999999999"/>
    <s v="normal_buy"/>
    <n v="-8.4246905316498477E-4"/>
    <n v="-8.4199999999999997E-2"/>
    <s v="P"/>
  </r>
  <r>
    <x v="127"/>
    <s v="COLUMBIA BANKING SYSTEM, INC."/>
    <x v="0"/>
    <x v="20"/>
    <s v="MACHUCA LUIS"/>
    <s v="Director"/>
    <n v="4889"/>
    <n v="20.58"/>
    <n v="100615.62"/>
    <s v="large_buy"/>
    <n v="-7.4900858021002326E-2"/>
    <n v="-7.4901"/>
    <s v="P"/>
  </r>
  <r>
    <x v="62"/>
    <s v="Nordicus Partners Corp"/>
    <x v="0"/>
    <x v="20"/>
    <s v="GK Partners ApS"/>
    <s v="TenPercentOwner"/>
    <n v="46000"/>
    <n v="1"/>
    <n v="46000"/>
    <s v="normal_buy"/>
    <n v="0.1020408143405367"/>
    <n v="10.2041"/>
    <s v="P"/>
  </r>
  <r>
    <x v="63"/>
    <s v="BlackRock Innovation &amp; Growth Term Trust"/>
    <x v="0"/>
    <x v="20"/>
    <s v="Saba Capital Management, L.P."/>
    <s v="TenPercentOwner"/>
    <n v="340328"/>
    <n v="7.64"/>
    <n v="2600105.92"/>
    <s v="large_buy"/>
    <n v="6.1394072441794512E-2"/>
    <n v="6.1394000000000002"/>
    <s v="P"/>
  </r>
  <r>
    <x v="151"/>
    <s v="Rocky Mountain Chocolate Factory, Inc."/>
    <x v="0"/>
    <x v="20"/>
    <s v="GVP 2021-A, L.P."/>
    <s v="Other"/>
    <n v="74841"/>
    <n v="4.09"/>
    <n v="306099.69"/>
    <s v="large_buy"/>
    <n v="4.999995231628418E-2"/>
    <n v="5"/>
    <s v="P"/>
  </r>
  <r>
    <x v="151"/>
    <s v="Rocky Mountain Chocolate Factory, Inc."/>
    <x v="0"/>
    <x v="20"/>
    <s v="Rice Shawn G"/>
    <s v="Other"/>
    <n v="74841"/>
    <n v="4.09"/>
    <n v="306099.69"/>
    <s v="large_buy"/>
    <n v="4.999995231628418E-2"/>
    <n v="5"/>
    <s v="P"/>
  </r>
  <r>
    <x v="151"/>
    <s v="Rocky Mountain Chocolate Factory, Inc."/>
    <x v="0"/>
    <x v="20"/>
    <s v="GEYGAN JAMES"/>
    <s v="Other"/>
    <n v="74841"/>
    <n v="4.09"/>
    <n v="306099.69"/>
    <s v="large_buy"/>
    <n v="4.999995231628418E-2"/>
    <n v="5"/>
    <s v="P"/>
  </r>
  <r>
    <x v="151"/>
    <s v="Rocky Mountain Chocolate Factory, Inc."/>
    <x v="0"/>
    <x v="20"/>
    <s v="Geygan Kathleen"/>
    <s v="Other"/>
    <n v="74841"/>
    <n v="4.09"/>
    <n v="306099.69"/>
    <s v="large_buy"/>
    <n v="4.999995231628418E-2"/>
    <n v="5"/>
    <s v="P"/>
  </r>
  <r>
    <x v="151"/>
    <s v="Rocky Mountain Chocolate Factory, Inc."/>
    <x v="0"/>
    <x v="20"/>
    <s v="GVP 2021-A, LLC"/>
    <s v="Other"/>
    <n v="74841"/>
    <n v="4.09"/>
    <n v="306099.69"/>
    <s v="large_buy"/>
    <n v="4.999995231628418E-2"/>
    <n v="5"/>
    <s v="P"/>
  </r>
  <r>
    <x v="151"/>
    <s v="Rocky Mountain Chocolate Factory, Inc."/>
    <x v="0"/>
    <x v="20"/>
    <s v="Wilke Stacy"/>
    <s v="Other"/>
    <n v="74841"/>
    <n v="4.09"/>
    <n v="306099.69"/>
    <s v="large_buy"/>
    <n v="4.999995231628418E-2"/>
    <n v="5"/>
    <s v="P"/>
  </r>
  <r>
    <x v="151"/>
    <s v="Rocky Mountain Chocolate Factory, Inc."/>
    <x v="0"/>
    <x v="20"/>
    <s v="GLOBAL VALUE INVESTMENT CORP."/>
    <s v="TenPercentOwner"/>
    <n v="74841"/>
    <n v="4.09"/>
    <n v="306099.69"/>
    <s v="large_buy"/>
    <n v="4.999995231628418E-2"/>
    <n v="5"/>
    <s v="P"/>
  </r>
  <r>
    <x v="151"/>
    <s v="Rocky Mountain Chocolate Factory, Inc."/>
    <x v="0"/>
    <x v="20"/>
    <s v="GEYGAN JEFFREY RICHART"/>
    <s v="Director,TenPercentOwner"/>
    <n v="74841"/>
    <n v="4.09"/>
    <n v="306099.69"/>
    <s v="large_buy"/>
    <n v="4.999995231628418E-2"/>
    <n v="5"/>
    <s v="P"/>
  </r>
  <r>
    <x v="63"/>
    <s v="BlackRock Innovation &amp; Growth Term Trust"/>
    <x v="0"/>
    <x v="20"/>
    <s v="Weinstein Boaz"/>
    <s v="TenPercentOwner"/>
    <n v="340328"/>
    <n v="7.64"/>
    <n v="2600105.92"/>
    <s v="large_buy"/>
    <n v="6.1394072441794512E-2"/>
    <n v="6.1394000000000002"/>
    <s v="P"/>
  </r>
  <r>
    <x v="153"/>
    <s v="RBB Bancorp"/>
    <x v="0"/>
    <x v="20"/>
    <s v="Kao James"/>
    <s v="Director"/>
    <n v="12000"/>
    <n v="18.05"/>
    <n v="216600"/>
    <s v="large_buy"/>
    <n v="7.9141909461288851E-3"/>
    <n v="0.79139999999999999"/>
    <s v="P"/>
  </r>
  <r>
    <x v="150"/>
    <s v="Bancorp, Inc."/>
    <x v="0"/>
    <x v="20"/>
    <s v="Cohn Matthew"/>
    <s v="Director"/>
    <n v="1455"/>
    <n v="45.08"/>
    <n v="65591.399999999994"/>
    <s v="normal_buy"/>
    <n v="-2.1310731397406468E-2"/>
    <n v="-2.1311"/>
    <s v="P"/>
  </r>
  <r>
    <x v="150"/>
    <s v="Bancorp, Inc."/>
    <x v="0"/>
    <x v="20"/>
    <s v="Cohn Matthew"/>
    <s v="Director"/>
    <n v="833"/>
    <n v="45.29"/>
    <n v="37726.57"/>
    <s v="normal_buy"/>
    <n v="-2.1310731397406468E-2"/>
    <n v="-2.1311"/>
    <s v="P"/>
  </r>
  <r>
    <x v="109"/>
    <s v="Paysign, Inc."/>
    <x v="0"/>
    <x v="20"/>
    <s v="Topline Capital Partners, LP"/>
    <s v="TenPercentOwner"/>
    <n v="87344"/>
    <n v="3.08"/>
    <n v="269019.52000000002"/>
    <s v="large_buy"/>
    <n v="-2.9315933591648639E-2"/>
    <n v="-2.9316"/>
    <s v="P"/>
  </r>
  <r>
    <x v="125"/>
    <s v="RELMADA THERAPEUTICS, INC."/>
    <x v="0"/>
    <x v="20"/>
    <s v="Ence Chuck"/>
    <s v="Officer"/>
    <n v="13670"/>
    <n v="4.05"/>
    <n v="55363.5"/>
    <s v="normal_buy"/>
    <n v="0.39949107037503612"/>
    <n v="39.949100000000001"/>
    <s v="P"/>
  </r>
  <r>
    <x v="10"/>
    <s v="TILLY'S, INC."/>
    <x v="0"/>
    <x v="20"/>
    <s v="Pleasant Lake Onshore Feeder Fund LP"/>
    <s v="TenPercentOwner"/>
    <n v="30650"/>
    <n v="7.34"/>
    <n v="224971"/>
    <s v="normal_buy"/>
    <n v="2.724792985114877E-2"/>
    <n v="2.7248000000000001"/>
    <s v="P"/>
  </r>
  <r>
    <x v="10"/>
    <s v="TILLY'S, INC."/>
    <x v="0"/>
    <x v="20"/>
    <s v="Fund 1 Investments, LLC"/>
    <s v="TenPercentOwner"/>
    <n v="30650"/>
    <n v="7.34"/>
    <n v="224971"/>
    <s v="normal_buy"/>
    <n v="2.724792985114877E-2"/>
    <n v="2.7248000000000001"/>
    <s v="P"/>
  </r>
  <r>
    <x v="10"/>
    <s v="TILLY'S, INC."/>
    <x v="0"/>
    <x v="20"/>
    <s v="Pleasant Lake Partners LLC"/>
    <s v="TenPercentOwner"/>
    <n v="30650"/>
    <n v="7.34"/>
    <n v="224971"/>
    <s v="normal_buy"/>
    <n v="2.724792985114877E-2"/>
    <n v="2.7248000000000001"/>
    <s v="P"/>
  </r>
  <r>
    <x v="17"/>
    <s v="TILE SHOP HOLDINGS, INC."/>
    <x v="0"/>
    <x v="20"/>
    <s v="Pleasant Lake Partners LLC"/>
    <s v="TenPercentOwner"/>
    <n v="28700"/>
    <n v="6.51"/>
    <n v="186837"/>
    <s v="normal_buy"/>
    <n v="-1.8489967610338939E-2"/>
    <n v="-1.849"/>
    <s v="P"/>
  </r>
  <r>
    <x v="17"/>
    <s v="TILE SHOP HOLDINGS, INC."/>
    <x v="0"/>
    <x v="20"/>
    <s v="Fund 1 Investments, LLC"/>
    <s v="TenPercentOwner"/>
    <n v="28700"/>
    <n v="6.51"/>
    <n v="186837"/>
    <s v="normal_buy"/>
    <n v="-1.8489967610338939E-2"/>
    <n v="-1.849"/>
    <s v="P"/>
  </r>
  <r>
    <x v="88"/>
    <s v="Compass Diversified Holdings"/>
    <x v="0"/>
    <x v="20"/>
    <s v="Locke Simon Heidi"/>
    <s v="Other"/>
    <n v="2488"/>
    <n v="22.1"/>
    <n v="54984.800000000003"/>
    <s v="normal_buy"/>
    <n v="8.601219336548116E-3"/>
    <n v="0.86009999999999998"/>
    <s v="P"/>
  </r>
  <r>
    <x v="10"/>
    <s v="TILLY'S, INC."/>
    <x v="0"/>
    <x v="20"/>
    <s v="Pleasant Lake Partners LLC"/>
    <s v="TenPercentOwner"/>
    <n v="30650"/>
    <n v="7.34"/>
    <n v="224971"/>
    <s v="normal_buy"/>
    <n v="2.724792985114877E-2"/>
    <n v="2.7248000000000001"/>
    <s v="P"/>
  </r>
  <r>
    <x v="10"/>
    <s v="TILLY'S, INC."/>
    <x v="0"/>
    <x v="20"/>
    <s v="Pleasant Lake Onshore Feeder Fund LP"/>
    <s v="TenPercentOwner"/>
    <n v="30650"/>
    <n v="7.34"/>
    <n v="224971"/>
    <s v="normal_buy"/>
    <n v="2.724792985114877E-2"/>
    <n v="2.7248000000000001"/>
    <s v="P"/>
  </r>
  <r>
    <x v="10"/>
    <s v="TILLY'S, INC."/>
    <x v="0"/>
    <x v="20"/>
    <s v="Fund 1 Investments, LLC"/>
    <s v="TenPercentOwner"/>
    <n v="30650"/>
    <n v="7.34"/>
    <n v="224971"/>
    <s v="normal_buy"/>
    <n v="2.724792985114877E-2"/>
    <n v="2.7248000000000001"/>
    <s v="P"/>
  </r>
  <r>
    <x v="146"/>
    <s v="Burke &amp; Herbert Financial Services Corp."/>
    <x v="0"/>
    <x v="20"/>
    <s v="McLaughlin Shawn Patrick"/>
    <s v="Director"/>
    <n v="1000"/>
    <n v="60.25"/>
    <n v="60250"/>
    <s v="normal_buy"/>
    <n v="-2.7319763854904529E-2"/>
    <n v="-2.7320000000000002"/>
    <s v="P"/>
  </r>
  <r>
    <x v="154"/>
    <s v="60 DEGREES PHARMACEUTICALS, INC."/>
    <x v="0"/>
    <x v="20"/>
    <s v="XU CHERYL"/>
    <s v="Director"/>
    <n v="200000"/>
    <n v="0.38"/>
    <n v="76000"/>
    <s v="large_buy"/>
    <n v="0.17857143668090439"/>
    <n v="17.857099999999999"/>
    <s v="P"/>
  </r>
  <r>
    <x v="155"/>
    <s v="Oak Valley Bancorp"/>
    <x v="0"/>
    <x v="20"/>
    <s v="Leonard Daniel J"/>
    <s v="Director"/>
    <n v="1000"/>
    <n v="26.99"/>
    <n v="26990"/>
    <s v="normal_buy"/>
    <n v="-2.3416526688858741E-2"/>
    <n v="-2.3416999999999999"/>
    <s v="P"/>
  </r>
  <r>
    <x v="109"/>
    <s v="Paysign, Inc."/>
    <x v="0"/>
    <x v="20"/>
    <s v="Topline Capital Management, LLC"/>
    <s v="Other"/>
    <n v="87344"/>
    <n v="3.08"/>
    <n v="269019.52000000002"/>
    <s v="large_buy"/>
    <n v="-2.9315933591648639E-2"/>
    <n v="-2.9316"/>
    <s v="P"/>
  </r>
  <r>
    <x v="109"/>
    <s v="Paysign, Inc."/>
    <x v="0"/>
    <x v="20"/>
    <s v="McBirney Collin"/>
    <s v="Other"/>
    <n v="87344"/>
    <n v="3.08"/>
    <n v="269019.52000000002"/>
    <s v="large_buy"/>
    <n v="-2.9315933591648639E-2"/>
    <n v="-2.9316"/>
    <s v="P"/>
  </r>
  <r>
    <x v="156"/>
    <s v="PEOPLES FINANCIAL CORP /MS/"/>
    <x v="0"/>
    <x v="20"/>
    <s v="SWETMAN CHEVIS"/>
    <s v="Director,Officer"/>
    <n v="5212"/>
    <n v="15.65"/>
    <n v="81567.8"/>
    <s v="normal_buy"/>
    <n v="0"/>
    <n v="0"/>
    <s v="P"/>
  </r>
  <r>
    <x v="125"/>
    <s v="RELMADA THERAPEUTICS, INC."/>
    <x v="0"/>
    <x v="20"/>
    <s v="TRAVERSA SERGIO"/>
    <s v="Director,Officer"/>
    <n v="27460"/>
    <n v="4"/>
    <n v="109840"/>
    <s v="large_buy"/>
    <n v="0.39949107037503612"/>
    <n v="39.949100000000001"/>
    <s v="P"/>
  </r>
  <r>
    <x v="40"/>
    <s v="AMREP CORP."/>
    <x v="0"/>
    <x v="20"/>
    <s v="DAHL JAMES H"/>
    <s v="TenPercentOwner"/>
    <n v="44551"/>
    <n v="20"/>
    <n v="891020"/>
    <s v="large_buy"/>
    <n v="6.7222811366488111E-2"/>
    <n v="6.7222999999999997"/>
    <s v="P"/>
  </r>
  <r>
    <x v="40"/>
    <s v="AMREP CORP."/>
    <x v="0"/>
    <x v="20"/>
    <s v="Lancaster Rainey E."/>
    <s v="TenPercentOwner"/>
    <n v="44551"/>
    <n v="20"/>
    <n v="891020"/>
    <s v="large_buy"/>
    <n v="6.7222811366488111E-2"/>
    <n v="6.7222999999999997"/>
    <s v="P"/>
  </r>
  <r>
    <x v="86"/>
    <s v="ALTA EQUIPMENT GROUP INC."/>
    <x v="0"/>
    <x v="20"/>
    <s v="Voss Capital, LLC"/>
    <s v="TenPercentOwner"/>
    <n v="10000"/>
    <n v="10.82"/>
    <n v="108200"/>
    <s v="normal_buy"/>
    <n v="6.0676688354556862E-2"/>
    <n v="6.0677000000000003"/>
    <s v="P"/>
  </r>
  <r>
    <x v="86"/>
    <s v="ALTA EQUIPMENT GROUP INC."/>
    <x v="0"/>
    <x v="20"/>
    <s v="Cocke Travis W."/>
    <s v="TenPercentOwner"/>
    <n v="10000"/>
    <n v="10.82"/>
    <n v="108200"/>
    <s v="normal_buy"/>
    <n v="6.0676688354556862E-2"/>
    <n v="6.0677000000000003"/>
    <s v="P"/>
  </r>
  <r>
    <x v="86"/>
    <s v="ALTA EQUIPMENT GROUP INC."/>
    <x v="0"/>
    <x v="20"/>
    <s v="Voss Advisors GP, LLC"/>
    <s v="TenPercentOwner"/>
    <n v="10000"/>
    <n v="10.82"/>
    <n v="108200"/>
    <s v="normal_buy"/>
    <n v="6.0676688354556862E-2"/>
    <n v="6.0677000000000003"/>
    <s v="P"/>
  </r>
  <r>
    <x v="86"/>
    <s v="ALTA EQUIPMENT GROUP INC."/>
    <x v="0"/>
    <x v="20"/>
    <s v="Voss Value Master Fund, LP"/>
    <s v="TenPercentOwner"/>
    <n v="10000"/>
    <n v="10.82"/>
    <n v="108200"/>
    <s v="normal_buy"/>
    <n v="6.0676688354556862E-2"/>
    <n v="6.0677000000000003"/>
    <s v="P"/>
  </r>
  <r>
    <x v="86"/>
    <s v="ALTA EQUIPMENT GROUP INC."/>
    <x v="0"/>
    <x v="20"/>
    <s v="Voss Value-Oriented Special Situations Fund, LP"/>
    <s v="TenPercentOwner"/>
    <n v="10000"/>
    <n v="10.82"/>
    <n v="108200"/>
    <s v="normal_buy"/>
    <n v="6.0676688354556862E-2"/>
    <n v="6.0677000000000003"/>
    <s v="P"/>
  </r>
  <r>
    <x v="157"/>
    <s v="MID PENN BANCORP INC"/>
    <x v="0"/>
    <x v="20"/>
    <s v="De Soto Matthew G"/>
    <s v="Director"/>
    <n v="1120"/>
    <n v="22.31"/>
    <n v="24987.200000000001"/>
    <s v="normal_buy"/>
    <n v="-1.4632704929606329E-2"/>
    <n v="-1.4633"/>
    <s v="P"/>
  </r>
  <r>
    <x v="93"/>
    <s v="Allied Gaming &amp; Entertainment Inc."/>
    <x v="0"/>
    <x v="20"/>
    <s v="Choi Roy"/>
    <s v="TenPercentOwner"/>
    <n v="159665"/>
    <n v="1.26"/>
    <n v="201177.9"/>
    <s v="normal_buy"/>
    <n v="-5.9321979961321603E-2"/>
    <n v="-5.9321999999999999"/>
    <s v="P"/>
  </r>
  <r>
    <x v="158"/>
    <s v="Dime Community Bancshares, Inc. /NY/"/>
    <x v="0"/>
    <x v="20"/>
    <s v="BASSWOOD FINANCIAL FUND, L.P."/>
    <s v="Director,TenPercentOwner"/>
    <n v="16041"/>
    <n v="23"/>
    <n v="368943"/>
    <s v="large_buy"/>
    <n v="-0.19815860418525399"/>
    <n v="-19.815899999999999"/>
    <s v="P"/>
  </r>
  <r>
    <x v="158"/>
    <s v="Dime Community Bancshares, Inc. /NY/"/>
    <x v="0"/>
    <x v="20"/>
    <s v="BASSWOOD CAPITAL MANAGEMENT, L.L.C."/>
    <s v="Director,TenPercentOwner,Other"/>
    <n v="16041"/>
    <n v="23"/>
    <n v="368943"/>
    <s v="large_buy"/>
    <n v="-0.19815860418525399"/>
    <n v="-19.815899999999999"/>
    <s v="P"/>
  </r>
  <r>
    <x v="158"/>
    <s v="Dime Community Bancshares, Inc. /NY/"/>
    <x v="0"/>
    <x v="20"/>
    <s v="BASSWOOD OPPORTUNITY PARTNERS, L.P."/>
    <s v="Director,TenPercentOwner,Other"/>
    <n v="16041"/>
    <n v="23"/>
    <n v="368943"/>
    <s v="large_buy"/>
    <n v="-0.19815860418525399"/>
    <n v="-19.815899999999999"/>
    <s v="P"/>
  </r>
  <r>
    <x v="158"/>
    <s v="Dime Community Bancshares, Inc. /NY/"/>
    <x v="0"/>
    <x v="20"/>
    <s v="LINDENBAUM BENNETT D"/>
    <s v="Director,TenPercentOwner,Other"/>
    <n v="16041"/>
    <n v="23"/>
    <n v="368943"/>
    <s v="large_buy"/>
    <n v="-0.19815860418525399"/>
    <n v="-19.815899999999999"/>
    <s v="P"/>
  </r>
  <r>
    <x v="158"/>
    <s v="Dime Community Bancshares, Inc. /NY/"/>
    <x v="0"/>
    <x v="20"/>
    <s v="LINDENBAUM MATTHEW A"/>
    <s v="Director,TenPercentOwner,Other"/>
    <n v="16041"/>
    <n v="23"/>
    <n v="368943"/>
    <s v="large_buy"/>
    <n v="-0.19815860418525399"/>
    <n v="-19.815899999999999"/>
    <s v="P"/>
  </r>
  <r>
    <x v="158"/>
    <s v="Dime Community Bancshares, Inc. /NY/"/>
    <x v="0"/>
    <x v="20"/>
    <s v="BASSWOOD PARTNERS, L.L.C."/>
    <s v="Director,TenPercentOwner,Other"/>
    <n v="16041"/>
    <n v="23"/>
    <n v="368943"/>
    <s v="large_buy"/>
    <n v="-0.19815860418525399"/>
    <n v="-19.815899999999999"/>
    <s v="P"/>
  </r>
  <r>
    <x v="158"/>
    <s v="Dime Community Bancshares, Inc. /NY/"/>
    <x v="0"/>
    <x v="20"/>
    <s v="BASSWOOD FINANCIAL LONG ONLY FUND, L.P."/>
    <s v="Director,TenPercentOwner,Other"/>
    <n v="16041"/>
    <n v="23"/>
    <n v="368943"/>
    <s v="large_buy"/>
    <n v="-0.19815860418525399"/>
    <n v="-19.815899999999999"/>
    <s v="P"/>
  </r>
  <r>
    <x v="158"/>
    <s v="Dime Community Bancshares, Inc. /NY/"/>
    <x v="0"/>
    <x v="20"/>
    <s v="BASSWOOD FINANCIAL FUND, L.P."/>
    <s v="Director,TenPercentOwner"/>
    <n v="2635"/>
    <n v="23"/>
    <n v="60605"/>
    <s v="normal_buy"/>
    <n v="-0.19815860418525399"/>
    <n v="-19.815899999999999"/>
    <s v="P"/>
  </r>
  <r>
    <x v="158"/>
    <s v="Dime Community Bancshares, Inc. /NY/"/>
    <x v="0"/>
    <x v="20"/>
    <s v="BASSWOOD CAPITAL MANAGEMENT, L.L.C."/>
    <s v="Director,TenPercentOwner,Other"/>
    <n v="2635"/>
    <n v="23"/>
    <n v="60605"/>
    <s v="normal_buy"/>
    <n v="-0.19815860418525399"/>
    <n v="-19.815899999999999"/>
    <s v="P"/>
  </r>
  <r>
    <x v="158"/>
    <s v="Dime Community Bancshares, Inc. /NY/"/>
    <x v="0"/>
    <x v="20"/>
    <s v="BASSWOOD OPPORTUNITY PARTNERS, L.P."/>
    <s v="Director,TenPercentOwner,Other"/>
    <n v="2635"/>
    <n v="23"/>
    <n v="60605"/>
    <s v="normal_buy"/>
    <n v="-0.19815860418525399"/>
    <n v="-19.815899999999999"/>
    <s v="P"/>
  </r>
  <r>
    <x v="158"/>
    <s v="Dime Community Bancshares, Inc. /NY/"/>
    <x v="0"/>
    <x v="20"/>
    <s v="LINDENBAUM BENNETT D"/>
    <s v="Director,TenPercentOwner,Other"/>
    <n v="2635"/>
    <n v="23"/>
    <n v="60605"/>
    <s v="normal_buy"/>
    <n v="-0.19815860418525399"/>
    <n v="-19.815899999999999"/>
    <s v="P"/>
  </r>
  <r>
    <x v="158"/>
    <s v="Dime Community Bancshares, Inc. /NY/"/>
    <x v="0"/>
    <x v="20"/>
    <s v="LINDENBAUM MATTHEW A"/>
    <s v="Director,TenPercentOwner,Other"/>
    <n v="2635"/>
    <n v="23"/>
    <n v="60605"/>
    <s v="normal_buy"/>
    <n v="-0.19815860418525399"/>
    <n v="-19.815899999999999"/>
    <s v="P"/>
  </r>
  <r>
    <x v="158"/>
    <s v="Dime Community Bancshares, Inc. /NY/"/>
    <x v="0"/>
    <x v="20"/>
    <s v="BASSWOOD PARTNERS, L.L.C."/>
    <s v="Director,TenPercentOwner,Other"/>
    <n v="2635"/>
    <n v="23"/>
    <n v="60605"/>
    <s v="normal_buy"/>
    <n v="-0.19815860418525399"/>
    <n v="-19.815899999999999"/>
    <s v="P"/>
  </r>
  <r>
    <x v="158"/>
    <s v="Dime Community Bancshares, Inc. /NY/"/>
    <x v="0"/>
    <x v="20"/>
    <s v="BASSWOOD FINANCIAL LONG ONLY FUND, L.P."/>
    <s v="Director,TenPercentOwner,Other"/>
    <n v="2635"/>
    <n v="23"/>
    <n v="60605"/>
    <s v="normal_buy"/>
    <n v="-0.19815860418525399"/>
    <n v="-19.815899999999999"/>
    <s v="P"/>
  </r>
  <r>
    <x v="158"/>
    <s v="Dime Community Bancshares, Inc. /NY/"/>
    <x v="0"/>
    <x v="20"/>
    <s v="BASSWOOD FINANCIAL FUND, L.P."/>
    <s v="Director,TenPercentOwner"/>
    <n v="3849"/>
    <n v="23"/>
    <n v="88527"/>
    <s v="normal_buy"/>
    <n v="-0.19815860418525399"/>
    <n v="-19.815899999999999"/>
    <s v="P"/>
  </r>
  <r>
    <x v="158"/>
    <s v="Dime Community Bancshares, Inc. /NY/"/>
    <x v="0"/>
    <x v="20"/>
    <s v="BASSWOOD CAPITAL MANAGEMENT, L.L.C."/>
    <s v="Director,TenPercentOwner,Other"/>
    <n v="3849"/>
    <n v="23"/>
    <n v="88527"/>
    <s v="normal_buy"/>
    <n v="-0.19815860418525399"/>
    <n v="-19.815899999999999"/>
    <s v="P"/>
  </r>
  <r>
    <x v="158"/>
    <s v="Dime Community Bancshares, Inc. /NY/"/>
    <x v="0"/>
    <x v="20"/>
    <s v="BASSWOOD OPPORTUNITY PARTNERS, L.P."/>
    <s v="Director,TenPercentOwner,Other"/>
    <n v="3849"/>
    <n v="23"/>
    <n v="88527"/>
    <s v="normal_buy"/>
    <n v="-0.19815860418525399"/>
    <n v="-19.815899999999999"/>
    <s v="P"/>
  </r>
  <r>
    <x v="158"/>
    <s v="Dime Community Bancshares, Inc. /NY/"/>
    <x v="0"/>
    <x v="20"/>
    <s v="LINDENBAUM BENNETT D"/>
    <s v="Director,TenPercentOwner,Other"/>
    <n v="3849"/>
    <n v="23"/>
    <n v="88527"/>
    <s v="normal_buy"/>
    <n v="-0.19815860418525399"/>
    <n v="-19.815899999999999"/>
    <s v="P"/>
  </r>
  <r>
    <x v="158"/>
    <s v="Dime Community Bancshares, Inc. /NY/"/>
    <x v="0"/>
    <x v="20"/>
    <s v="LINDENBAUM MATTHEW A"/>
    <s v="Director,TenPercentOwner,Other"/>
    <n v="3849"/>
    <n v="23"/>
    <n v="88527"/>
    <s v="normal_buy"/>
    <n v="-0.19815860418525399"/>
    <n v="-19.815899999999999"/>
    <s v="P"/>
  </r>
  <r>
    <x v="158"/>
    <s v="Dime Community Bancshares, Inc. /NY/"/>
    <x v="0"/>
    <x v="20"/>
    <s v="BASSWOOD PARTNERS, L.L.C."/>
    <s v="Director,TenPercentOwner,Other"/>
    <n v="3849"/>
    <n v="23"/>
    <n v="88527"/>
    <s v="normal_buy"/>
    <n v="-0.19815860418525399"/>
    <n v="-19.815899999999999"/>
    <s v="P"/>
  </r>
  <r>
    <x v="158"/>
    <s v="Dime Community Bancshares, Inc. /NY/"/>
    <x v="0"/>
    <x v="20"/>
    <s v="BASSWOOD FINANCIAL LONG ONLY FUND, L.P."/>
    <s v="Director,TenPercentOwner,Other"/>
    <n v="3849"/>
    <n v="23"/>
    <n v="88527"/>
    <s v="normal_buy"/>
    <n v="-0.19815860418525399"/>
    <n v="-19.815899999999999"/>
    <s v="P"/>
  </r>
  <r>
    <x v="158"/>
    <s v="Dime Community Bancshares, Inc. /NY/"/>
    <x v="0"/>
    <x v="20"/>
    <s v="BASSWOOD FINANCIAL FUND, L.P."/>
    <s v="Director,TenPercentOwner"/>
    <n v="4543"/>
    <n v="23"/>
    <n v="104489"/>
    <s v="normal_buy"/>
    <n v="-0.19815860418525399"/>
    <n v="-19.815899999999999"/>
    <s v="P"/>
  </r>
  <r>
    <x v="158"/>
    <s v="Dime Community Bancshares, Inc. /NY/"/>
    <x v="0"/>
    <x v="20"/>
    <s v="BASSWOOD CAPITAL MANAGEMENT, L.L.C."/>
    <s v="Director,TenPercentOwner,Other"/>
    <n v="4543"/>
    <n v="23"/>
    <n v="104489"/>
    <s v="normal_buy"/>
    <n v="-0.19815860418525399"/>
    <n v="-19.815899999999999"/>
    <s v="P"/>
  </r>
  <r>
    <x v="158"/>
    <s v="Dime Community Bancshares, Inc. /NY/"/>
    <x v="0"/>
    <x v="20"/>
    <s v="BASSWOOD OPPORTUNITY PARTNERS, L.P."/>
    <s v="Director,TenPercentOwner,Other"/>
    <n v="4543"/>
    <n v="23"/>
    <n v="104489"/>
    <s v="normal_buy"/>
    <n v="-0.19815860418525399"/>
    <n v="-19.815899999999999"/>
    <s v="P"/>
  </r>
  <r>
    <x v="158"/>
    <s v="Dime Community Bancshares, Inc. /NY/"/>
    <x v="0"/>
    <x v="20"/>
    <s v="LINDENBAUM BENNETT D"/>
    <s v="Director,TenPercentOwner,Other"/>
    <n v="4543"/>
    <n v="23"/>
    <n v="104489"/>
    <s v="normal_buy"/>
    <n v="-0.19815860418525399"/>
    <n v="-19.815899999999999"/>
    <s v="P"/>
  </r>
  <r>
    <x v="158"/>
    <s v="Dime Community Bancshares, Inc. /NY/"/>
    <x v="0"/>
    <x v="20"/>
    <s v="LINDENBAUM MATTHEW A"/>
    <s v="Director,TenPercentOwner,Other"/>
    <n v="4543"/>
    <n v="23"/>
    <n v="104489"/>
    <s v="normal_buy"/>
    <n v="-0.19815860418525399"/>
    <n v="-19.815899999999999"/>
    <s v="P"/>
  </r>
  <r>
    <x v="158"/>
    <s v="Dime Community Bancshares, Inc. /NY/"/>
    <x v="0"/>
    <x v="20"/>
    <s v="BASSWOOD PARTNERS, L.L.C."/>
    <s v="Director,TenPercentOwner,Other"/>
    <n v="4543"/>
    <n v="23"/>
    <n v="104489"/>
    <s v="normal_buy"/>
    <n v="-0.19815860418525399"/>
    <n v="-19.815899999999999"/>
    <s v="P"/>
  </r>
  <r>
    <x v="158"/>
    <s v="Dime Community Bancshares, Inc. /NY/"/>
    <x v="0"/>
    <x v="20"/>
    <s v="BASSWOOD FINANCIAL LONG ONLY FUND, L.P."/>
    <s v="Director,TenPercentOwner,Other"/>
    <n v="4543"/>
    <n v="23"/>
    <n v="104489"/>
    <s v="normal_buy"/>
    <n v="-0.19815860418525399"/>
    <n v="-19.815899999999999"/>
    <s v="P"/>
  </r>
  <r>
    <x v="159"/>
    <s v="FIRST FINANCIAL CORP /IN/"/>
    <x v="1"/>
    <x v="21"/>
    <s v="Pierson Paul Joseph II"/>
    <s v="Director"/>
    <n v="500"/>
    <n v="38.69"/>
    <n v="19345"/>
    <s v="normal_buy"/>
    <n v="0"/>
    <n v="0"/>
    <s v="P"/>
  </r>
  <r>
    <x v="61"/>
    <s v="BlackRock Health Sciences Term Trust"/>
    <x v="1"/>
    <x v="21"/>
    <s v="Saba Capital Management, L.P."/>
    <s v="TenPercentOwner"/>
    <n v="35724"/>
    <n v="15.62"/>
    <n v="558008.88"/>
    <s v="normal_buy"/>
    <n v="1.667964175070025E-2"/>
    <n v="1.6679999999999999"/>
    <s v="P"/>
  </r>
  <r>
    <x v="160"/>
    <s v="UNIVEST FINANCIAL Corp"/>
    <x v="1"/>
    <x v="21"/>
    <s v="Paquin Natalye"/>
    <s v="Director"/>
    <n v="725"/>
    <n v="20.96"/>
    <n v="15196"/>
    <s v="normal_buy"/>
    <n v="1.890013180522399E-3"/>
    <n v="0.189"/>
    <s v="P"/>
  </r>
  <r>
    <x v="139"/>
    <s v="Mobileye Global Inc."/>
    <x v="1"/>
    <x v="21"/>
    <s v="Yeboah-Amankwah Safroadu"/>
    <s v="Director"/>
    <n v="940"/>
    <n v="25.68"/>
    <n v="24139.200000000001"/>
    <s v="normal_buy"/>
    <n v="1.162795167754282E-2"/>
    <n v="1.1628000000000001"/>
    <s v="P"/>
  </r>
  <r>
    <x v="23"/>
    <s v="BlackRock ESG Capital Allocation Term Trust"/>
    <x v="1"/>
    <x v="21"/>
    <s v="Saba Capital Management, L.P."/>
    <s v="TenPercentOwner"/>
    <n v="636"/>
    <n v="16.37"/>
    <n v="10411.32"/>
    <s v="normal_buy"/>
    <n v="2.1914902660359559E-2"/>
    <n v="2.1915"/>
    <s v="P"/>
  </r>
  <r>
    <x v="23"/>
    <s v="BlackRock ESG Capital Allocation Term Trust"/>
    <x v="1"/>
    <x v="21"/>
    <s v="Weinstein Boaz"/>
    <s v="TenPercentOwner"/>
    <n v="636"/>
    <n v="16.37"/>
    <n v="10411.32"/>
    <s v="normal_buy"/>
    <n v="2.1914902660359559E-2"/>
    <n v="2.1915"/>
    <s v="P"/>
  </r>
  <r>
    <x v="61"/>
    <s v="BlackRock Health Sciences Term Trust"/>
    <x v="1"/>
    <x v="21"/>
    <s v="Weinstein Boaz"/>
    <s v="TenPercentOwner"/>
    <n v="35724"/>
    <n v="15.62"/>
    <n v="558008.88"/>
    <s v="normal_buy"/>
    <n v="1.667964175070025E-2"/>
    <n v="1.6679999999999999"/>
    <s v="P"/>
  </r>
  <r>
    <x v="127"/>
    <s v="COLUMBIA BANKING SYSTEM, INC."/>
    <x v="1"/>
    <x v="21"/>
    <s v="Lund Randal Lee"/>
    <s v="Director"/>
    <n v="1000"/>
    <n v="19.29"/>
    <n v="19290"/>
    <s v="normal_buy"/>
    <n v="-1.5535826637471E-2"/>
    <n v="-1.5536000000000001"/>
    <s v="P"/>
  </r>
  <r>
    <x v="93"/>
    <s v="Allied Gaming &amp; Entertainment Inc."/>
    <x v="1"/>
    <x v="21"/>
    <s v="Knighted Pastures LLC"/>
    <s v="TenPercentOwner"/>
    <n v="110000"/>
    <n v="1.28"/>
    <n v="140800"/>
    <s v="normal_buy"/>
    <n v="-0.16538455542727831"/>
    <n v="-16.538499999999999"/>
    <s v="P"/>
  </r>
  <r>
    <x v="161"/>
    <s v="TERADYNE, INC"/>
    <x v="1"/>
    <x v="21"/>
    <s v="MADDOCK ERNEST E"/>
    <s v="Director"/>
    <n v="1000"/>
    <n v="94.07"/>
    <n v="94070"/>
    <s v="large_buy"/>
    <n v="7.9265546016513033E-2"/>
    <n v="7.9265999999999996"/>
    <s v="P"/>
  </r>
  <r>
    <x v="140"/>
    <s v="INTEL CORP"/>
    <x v="1"/>
    <x v="21"/>
    <s v="GELSINGER PATRICK P"/>
    <s v="Director,Officer"/>
    <n v="2800"/>
    <n v="42.74"/>
    <n v="119672"/>
    <s v="normal_buy"/>
    <n v="1.8891000687746299E-2"/>
    <n v="1.8891"/>
    <s v="P"/>
  </r>
  <r>
    <x v="31"/>
    <s v="Sound Financial Bancorp, Inc."/>
    <x v="1"/>
    <x v="21"/>
    <s v="Stilwell Activist Investments, L.P."/>
    <s v="TenPercentOwner"/>
    <n v="1303"/>
    <n v="39"/>
    <n v="50817"/>
    <s v="large_buy"/>
    <n v="1.777878528644861E-2"/>
    <n v="1.7779"/>
    <s v="P"/>
  </r>
  <r>
    <x v="31"/>
    <s v="Sound Financial Bancorp, Inc."/>
    <x v="1"/>
    <x v="21"/>
    <s v="Stilwell Value Partners VII, L.P."/>
    <s v="TenPercentOwner"/>
    <n v="1303"/>
    <n v="39"/>
    <n v="50817"/>
    <s v="large_buy"/>
    <n v="1.777878528644861E-2"/>
    <n v="1.7779"/>
    <s v="P"/>
  </r>
  <r>
    <x v="31"/>
    <s v="Sound Financial Bancorp, Inc."/>
    <x v="1"/>
    <x v="21"/>
    <s v="Stilwell Value LLC"/>
    <s v="TenPercentOwner"/>
    <n v="1303"/>
    <n v="39"/>
    <n v="50817"/>
    <s v="large_buy"/>
    <n v="1.777878528644861E-2"/>
    <n v="1.7779"/>
    <s v="P"/>
  </r>
  <r>
    <x v="31"/>
    <s v="Sound Financial Bancorp, Inc."/>
    <x v="1"/>
    <x v="21"/>
    <s v="STILWELL PARTNERS L P"/>
    <s v="TenPercentOwner"/>
    <n v="1303"/>
    <n v="39"/>
    <n v="50817"/>
    <s v="large_buy"/>
    <n v="1.777878528644861E-2"/>
    <n v="1.7779"/>
    <s v="P"/>
  </r>
  <r>
    <x v="31"/>
    <s v="Sound Financial Bancorp, Inc."/>
    <x v="1"/>
    <x v="21"/>
    <s v="Stilwell Activist Fund, L.P."/>
    <s v="TenPercentOwner"/>
    <n v="1303"/>
    <n v="39"/>
    <n v="50817"/>
    <s v="large_buy"/>
    <n v="1.777878528644861E-2"/>
    <n v="1.7779"/>
    <s v="P"/>
  </r>
  <r>
    <x v="31"/>
    <s v="Sound Financial Bancorp, Inc."/>
    <x v="1"/>
    <x v="21"/>
    <s v="STILWELL JOSEPH"/>
    <s v="TenPercentOwner"/>
    <n v="1303"/>
    <n v="39"/>
    <n v="50817"/>
    <s v="large_buy"/>
    <n v="1.777878528644861E-2"/>
    <n v="1.7779"/>
    <s v="P"/>
  </r>
  <r>
    <x v="162"/>
    <s v="FS Bancorp, Inc."/>
    <x v="1"/>
    <x v="21"/>
    <s v="Degner Terri L"/>
    <s v="Director,Other"/>
    <n v="500"/>
    <n v="36.090000000000003"/>
    <n v="18045"/>
    <s v="large_buy"/>
    <n v="1.908133059165928E-3"/>
    <n v="0.1908"/>
    <s v="P"/>
  </r>
  <r>
    <x v="151"/>
    <s v="Rocky Mountain Chocolate Factory, Inc."/>
    <x v="1"/>
    <x v="21"/>
    <s v="GEYGAN JEFFREY RICHART"/>
    <s v="Director,TenPercentOwner"/>
    <n v="32200"/>
    <n v="4.08"/>
    <n v="131376"/>
    <s v="normal_buy"/>
    <n v="1.7073212997464671E-2"/>
    <n v="1.7073"/>
    <s v="P"/>
  </r>
  <r>
    <x v="146"/>
    <s v="Burke &amp; Herbert Financial Services Corp."/>
    <x v="1"/>
    <x v="21"/>
    <s v="McLaughlin Shawn Patrick"/>
    <s v="Director"/>
    <n v="500"/>
    <n v="57.57"/>
    <n v="28785"/>
    <s v="normal_buy"/>
    <n v="1.8380728928168999E-4"/>
    <n v="1.84E-2"/>
    <s v="P"/>
  </r>
  <r>
    <x v="102"/>
    <s v="TEXAS CAPITAL BANCSHARES INC/TX"/>
    <x v="1"/>
    <x v="21"/>
    <s v="STALLINGS ROBERT W"/>
    <s v="Director"/>
    <n v="1000"/>
    <n v="58.8"/>
    <n v="58800"/>
    <s v="normal_buy"/>
    <n v="-4.1308657982326302E-3"/>
    <n v="-0.41310000000000002"/>
    <s v="P"/>
  </r>
  <r>
    <x v="102"/>
    <s v="TEXAS CAPITAL BANCSHARES INC/TX"/>
    <x v="1"/>
    <x v="21"/>
    <s v="STALLINGS ROBERT W"/>
    <s v="Director"/>
    <n v="4000"/>
    <n v="19.02"/>
    <n v="76080"/>
    <s v="normal_buy"/>
    <n v="-4.1308657982326302E-3"/>
    <n v="-0.41310000000000002"/>
    <s v="P"/>
  </r>
  <r>
    <x v="163"/>
    <s v="CNS Pharmaceuticals, Inc."/>
    <x v="1"/>
    <x v="21"/>
    <s v="Climaco John M"/>
    <s v="Director,Officer"/>
    <n v="166666"/>
    <n v="0.3"/>
    <n v="49999.8"/>
    <s v="large_buy"/>
    <n v="0.1185770750988142"/>
    <n v="11.857699999999999"/>
    <s v="P"/>
  </r>
  <r>
    <x v="146"/>
    <s v="Burke &amp; Herbert Financial Services Corp."/>
    <x v="1"/>
    <x v="21"/>
    <s v="Barnwell Julian Forrest Jr."/>
    <s v="Director"/>
    <n v="3970"/>
    <n v="57.75"/>
    <n v="229267.5"/>
    <s v="large_buy"/>
    <n v="1.8380728928168999E-4"/>
    <n v="1.84E-2"/>
    <s v="P"/>
  </r>
  <r>
    <x v="146"/>
    <s v="Burke &amp; Herbert Financial Services Corp."/>
    <x v="1"/>
    <x v="21"/>
    <s v="Barnwell Julian Forrest Jr."/>
    <s v="Director"/>
    <n v="1578"/>
    <n v="58"/>
    <n v="91524"/>
    <s v="normal_buy"/>
    <n v="1.8380728928168999E-4"/>
    <n v="1.84E-2"/>
    <s v="P"/>
  </r>
  <r>
    <x v="88"/>
    <s v="Compass Diversified Holdings"/>
    <x v="1"/>
    <x v="21"/>
    <s v="MACIARIELLO PATRICK A"/>
    <s v="Other"/>
    <n v="12500"/>
    <n v="22.24"/>
    <n v="278000"/>
    <s v="large_buy"/>
    <n v="3.9892385982363672E-2"/>
    <n v="3.9891999999999999"/>
    <s v="P"/>
  </r>
  <r>
    <x v="164"/>
    <s v="CLEVELAND-CLIFFS INC."/>
    <x v="1"/>
    <x v="21"/>
    <s v="Bloom Ron A."/>
    <s v="Director"/>
    <n v="25000"/>
    <n v="20.239999999999998"/>
    <n v="505999.99999999988"/>
    <s v="large_buy"/>
    <n v="-1.866409905322064E-2"/>
    <n v="-1.8664000000000001"/>
    <s v="P"/>
  </r>
  <r>
    <x v="165"/>
    <s v="CVB FINANCIAL CORP"/>
    <x v="1"/>
    <x v="21"/>
    <s v="Nicholson E Allen"/>
    <s v="Officer"/>
    <n v="2000"/>
    <n v="16.77"/>
    <n v="33540"/>
    <s v="normal_buy"/>
    <n v="8.0389796404975566E-2"/>
    <n v="8.0389999999999997"/>
    <s v="P"/>
  </r>
  <r>
    <x v="166"/>
    <s v="Astria Therapeutics, Inc."/>
    <x v="1"/>
    <x v="21"/>
    <s v="EDELMAN JOSEPH"/>
    <s v="Director"/>
    <n v="2481350"/>
    <n v="12.09"/>
    <n v="29999521.5"/>
    <s v="large_buy"/>
    <n v="4.7197593646278728E-2"/>
    <n v="4.7198000000000002"/>
    <s v="P"/>
  </r>
  <r>
    <x v="166"/>
    <s v="Astria Therapeutics, Inc."/>
    <x v="1"/>
    <x v="21"/>
    <s v="PERCEPTIVE ADVISORS LLC"/>
    <s v="Director"/>
    <n v="2481350"/>
    <n v="12.09"/>
    <n v="29999521.5"/>
    <s v="large_buy"/>
    <n v="4.7197593646278728E-2"/>
    <n v="4.7198000000000002"/>
    <s v="P"/>
  </r>
  <r>
    <x v="166"/>
    <s v="Astria Therapeutics, Inc."/>
    <x v="1"/>
    <x v="21"/>
    <s v="PERCEPTIVE LIFE SCIENCES MASTER FUND LTD"/>
    <s v="Director"/>
    <n v="2481350"/>
    <n v="12.09"/>
    <n v="29999521.5"/>
    <s v="large_buy"/>
    <n v="4.7197593646278728E-2"/>
    <n v="4.7198000000000002"/>
    <s v="P"/>
  </r>
  <r>
    <x v="167"/>
    <s v="SONIDA SENIOR LIVING, INC."/>
    <x v="1"/>
    <x v="21"/>
    <s v="Levinson Sam"/>
    <s v="TenPercentOwner"/>
    <n v="1052632"/>
    <n v="9.5"/>
    <n v="10000004"/>
    <s v="large_buy"/>
    <n v="0.33743022593557331"/>
    <n v="33.743000000000002"/>
    <s v="P"/>
  </r>
  <r>
    <x v="168"/>
    <s v="OCCIDENTAL PETROLEUM CORP /DE/"/>
    <x v="1"/>
    <x v="21"/>
    <s v="BERKSHIRE HATHAWAY INC"/>
    <s v="TenPercentOwner"/>
    <n v="164232"/>
    <n v="57.98"/>
    <n v="9522171.3599999994"/>
    <s v="normal_buy"/>
    <n v="4.8674172599405763E-2"/>
    <n v="4.8673999999999999"/>
    <s v="P"/>
  </r>
  <r>
    <x v="168"/>
    <s v="OCCIDENTAL PETROLEUM CORP /DE/"/>
    <x v="1"/>
    <x v="21"/>
    <s v="BUFFETT WARREN E"/>
    <s v="TenPercentOwner"/>
    <n v="164232"/>
    <n v="57.98"/>
    <n v="9522171.3599999994"/>
    <s v="normal_buy"/>
    <n v="4.8674172599405763E-2"/>
    <n v="4.8673999999999999"/>
    <s v="P"/>
  </r>
  <r>
    <x v="168"/>
    <s v="OCCIDENTAL PETROLEUM CORP /DE/"/>
    <x v="1"/>
    <x v="21"/>
    <s v="BERKSHIRE HATHAWAY INC"/>
    <s v="TenPercentOwner"/>
    <n v="1485345"/>
    <n v="57.39"/>
    <n v="85243949.549999997"/>
    <s v="large_buy"/>
    <n v="4.8674172599405763E-2"/>
    <n v="4.8673999999999999"/>
    <s v="P"/>
  </r>
  <r>
    <x v="168"/>
    <s v="OCCIDENTAL PETROLEUM CORP /DE/"/>
    <x v="1"/>
    <x v="21"/>
    <s v="BUFFETT WARREN E"/>
    <s v="TenPercentOwner"/>
    <n v="1485345"/>
    <n v="57.39"/>
    <n v="85243949.549999997"/>
    <s v="large_buy"/>
    <n v="4.8674172599405763E-2"/>
    <n v="4.8673999999999999"/>
    <s v="P"/>
  </r>
  <r>
    <x v="166"/>
    <s v="Astria Therapeutics, Inc."/>
    <x v="1"/>
    <x v="21"/>
    <s v="Perceptive Xontogeny Venture Fund, LP"/>
    <s v="Director"/>
    <n v="2481350"/>
    <n v="12.09"/>
    <n v="29999521.5"/>
    <s v="large_buy"/>
    <n v="4.7197593646278728E-2"/>
    <n v="4.7198000000000002"/>
    <s v="P"/>
  </r>
  <r>
    <x v="169"/>
    <s v="F&amp;M BANK CORP"/>
    <x v="1"/>
    <x v="21"/>
    <s v="Wilkerson Aubrey M."/>
    <s v="Director,Officer"/>
    <n v="1185"/>
    <n v="19.14"/>
    <n v="22680.9"/>
    <s v="large_buy"/>
    <n v="-2.0485711004113009E-2"/>
    <n v="-2.0486"/>
    <s v="P"/>
  </r>
  <r>
    <x v="170"/>
    <s v="NEW PEOPLES BANKSHARES INC"/>
    <x v="1"/>
    <x v="21"/>
    <s v="White Blaine Scott"/>
    <s v="Director,TenPercentOwner"/>
    <n v="89557"/>
    <n v="2.5"/>
    <n v="223892.5"/>
    <s v="large_buy"/>
    <n v="0"/>
    <n v="0"/>
    <s v="P"/>
  </r>
  <r>
    <x v="151"/>
    <s v="Rocky Mountain Chocolate Factory, Inc."/>
    <x v="1"/>
    <x v="21"/>
    <s v="GVP 2021-A, L.P."/>
    <s v="Other"/>
    <n v="32200"/>
    <n v="4.08"/>
    <n v="131376"/>
    <s v="normal_buy"/>
    <n v="1.7073212997464671E-2"/>
    <n v="1.7073"/>
    <s v="P"/>
  </r>
  <r>
    <x v="151"/>
    <s v="Rocky Mountain Chocolate Factory, Inc."/>
    <x v="1"/>
    <x v="21"/>
    <s v="Rice Shawn G"/>
    <s v="Other"/>
    <n v="32200"/>
    <n v="4.08"/>
    <n v="131376"/>
    <s v="normal_buy"/>
    <n v="1.7073212997464671E-2"/>
    <n v="1.7073"/>
    <s v="P"/>
  </r>
  <r>
    <x v="151"/>
    <s v="Rocky Mountain Chocolate Factory, Inc."/>
    <x v="1"/>
    <x v="21"/>
    <s v="GEYGAN JAMES"/>
    <s v="Other"/>
    <n v="32200"/>
    <n v="4.08"/>
    <n v="131376"/>
    <s v="normal_buy"/>
    <n v="1.7073212997464671E-2"/>
    <n v="1.7073"/>
    <s v="P"/>
  </r>
  <r>
    <x v="151"/>
    <s v="Rocky Mountain Chocolate Factory, Inc."/>
    <x v="1"/>
    <x v="21"/>
    <s v="Geygan Kathleen"/>
    <s v="Other"/>
    <n v="32200"/>
    <n v="4.08"/>
    <n v="131376"/>
    <s v="normal_buy"/>
    <n v="1.7073212997464671E-2"/>
    <n v="1.7073"/>
    <s v="P"/>
  </r>
  <r>
    <x v="151"/>
    <s v="Rocky Mountain Chocolate Factory, Inc."/>
    <x v="1"/>
    <x v="21"/>
    <s v="GVP 2021-A, LLC"/>
    <s v="Other"/>
    <n v="32200"/>
    <n v="4.08"/>
    <n v="131376"/>
    <s v="normal_buy"/>
    <n v="1.7073212997464671E-2"/>
    <n v="1.7073"/>
    <s v="P"/>
  </r>
  <r>
    <x v="151"/>
    <s v="Rocky Mountain Chocolate Factory, Inc."/>
    <x v="1"/>
    <x v="21"/>
    <s v="Wilke Stacy"/>
    <s v="Other"/>
    <n v="32200"/>
    <n v="4.08"/>
    <n v="131376"/>
    <s v="normal_buy"/>
    <n v="1.7073212997464671E-2"/>
    <n v="1.7073"/>
    <s v="P"/>
  </r>
  <r>
    <x v="151"/>
    <s v="Rocky Mountain Chocolate Factory, Inc."/>
    <x v="1"/>
    <x v="21"/>
    <s v="GLOBAL VALUE INVESTMENT CORP."/>
    <s v="TenPercentOwner"/>
    <n v="32200"/>
    <n v="4.08"/>
    <n v="131376"/>
    <s v="normal_buy"/>
    <n v="1.7073212997464671E-2"/>
    <n v="1.7073"/>
    <s v="P"/>
  </r>
  <r>
    <x v="151"/>
    <s v="Rocky Mountain Chocolate Factory, Inc."/>
    <x v="1"/>
    <x v="21"/>
    <s v="GEYGAN JEFFREY RICHART"/>
    <s v="Director,TenPercentOwner"/>
    <n v="32200"/>
    <n v="4.08"/>
    <n v="131376"/>
    <s v="normal_buy"/>
    <n v="1.7073212997464671E-2"/>
    <n v="1.7073"/>
    <s v="P"/>
  </r>
  <r>
    <x v="63"/>
    <s v="BlackRock Innovation &amp; Growth Term Trust"/>
    <x v="1"/>
    <x v="21"/>
    <s v="Saba Capital Management, L.P."/>
    <s v="TenPercentOwner"/>
    <n v="87443"/>
    <n v="7.66"/>
    <n v="669813.38"/>
    <s v="normal_buy"/>
    <n v="5.1146691356900531E-2"/>
    <n v="5.1147"/>
    <s v="P"/>
  </r>
  <r>
    <x v="63"/>
    <s v="BlackRock Innovation &amp; Growth Term Trust"/>
    <x v="1"/>
    <x v="21"/>
    <s v="Weinstein Boaz"/>
    <s v="TenPercentOwner"/>
    <n v="87443"/>
    <n v="7.66"/>
    <n v="669813.38"/>
    <s v="normal_buy"/>
    <n v="5.1146691356900531E-2"/>
    <n v="5.1147"/>
    <s v="P"/>
  </r>
  <r>
    <x v="153"/>
    <s v="RBB Bancorp"/>
    <x v="1"/>
    <x v="21"/>
    <s v="Kao James"/>
    <s v="Director"/>
    <n v="20000"/>
    <n v="17.27"/>
    <n v="345400"/>
    <s v="large_buy"/>
    <n v="3.8181033018709343E-2"/>
    <n v="3.8180999999999998"/>
    <s v="P"/>
  </r>
  <r>
    <x v="163"/>
    <s v="CNS Pharmaceuticals, Inc."/>
    <x v="1"/>
    <x v="21"/>
    <s v="Downs Christopher"/>
    <s v="Officer"/>
    <n v="66666"/>
    <n v="0.3"/>
    <n v="19999.8"/>
    <s v="normal_buy"/>
    <n v="0.1185770750988142"/>
    <n v="11.857699999999999"/>
    <s v="P"/>
  </r>
  <r>
    <x v="171"/>
    <s v="PARKE BANCORP, INC."/>
    <x v="1"/>
    <x v="21"/>
    <s v="PANTILIONE VITO S"/>
    <s v="Director,Officer"/>
    <n v="1000"/>
    <n v="18.010000000000002"/>
    <n v="18010"/>
    <s v="large_buy"/>
    <n v="-6.334592002954631E-2"/>
    <n v="-6.3346"/>
    <s v="P"/>
  </r>
  <r>
    <x v="171"/>
    <s v="PARKE BANCORP, INC."/>
    <x v="1"/>
    <x v="21"/>
    <s v="PANTILIONE VITO S"/>
    <s v="Director,Officer"/>
    <n v="600"/>
    <n v="18.010000000000002"/>
    <n v="10806"/>
    <s v="normal_buy"/>
    <n v="-6.334592002954631E-2"/>
    <n v="-6.3346"/>
    <s v="P"/>
  </r>
  <r>
    <x v="148"/>
    <s v="Epsilon Energy Ltd."/>
    <x v="1"/>
    <x v="21"/>
    <s v="Solas Capital Management, LLC"/>
    <s v="TenPercentOwner"/>
    <n v="178879"/>
    <n v="4.9000000000000004"/>
    <n v="876507.10000000009"/>
    <s v="large_buy"/>
    <n v="2.2449171820181139E-2"/>
    <n v="2.2448999999999999"/>
    <s v="P"/>
  </r>
  <r>
    <x v="148"/>
    <s v="Epsilon Energy Ltd."/>
    <x v="1"/>
    <x v="21"/>
    <s v="FREDERICK TUCKER GOLDEN"/>
    <s v="TenPercentOwner"/>
    <n v="178879"/>
    <n v="4.9000000000000004"/>
    <n v="876507.10000000009"/>
    <s v="large_buy"/>
    <n v="2.2449171820181139E-2"/>
    <n v="2.2448999999999999"/>
    <s v="P"/>
  </r>
  <r>
    <x v="172"/>
    <s v="Princeton Bancorp, Inc."/>
    <x v="1"/>
    <x v="21"/>
    <s v="TUCHMAN MARTIN"/>
    <s v="Director,TenPercentOwner"/>
    <n v="2047"/>
    <n v="32"/>
    <n v="65504"/>
    <s v="normal_buy"/>
    <n v="4.0582777371526817E-2"/>
    <n v="4.0583"/>
    <s v="P"/>
  </r>
  <r>
    <x v="173"/>
    <s v="LAKELAND FINANCIAL CORP"/>
    <x v="1"/>
    <x v="21"/>
    <s v="BARTELS ROBERT E JR"/>
    <s v="Director"/>
    <n v="360"/>
    <n v="64.05"/>
    <n v="23058"/>
    <s v="normal_buy"/>
    <n v="1.01730083145497E-2"/>
    <n v="1.0173000000000001"/>
    <s v="P"/>
  </r>
  <r>
    <x v="10"/>
    <s v="TILLY'S, INC."/>
    <x v="1"/>
    <x v="21"/>
    <s v="Pleasant Lake Onshore Feeder Fund LP"/>
    <s v="TenPercentOwner"/>
    <n v="41500"/>
    <n v="7.43"/>
    <n v="308345"/>
    <s v="large_buy"/>
    <n v="1.7402960922651148E-2"/>
    <n v="1.7403"/>
    <s v="P"/>
  </r>
  <r>
    <x v="10"/>
    <s v="TILLY'S, INC."/>
    <x v="1"/>
    <x v="21"/>
    <s v="Fund 1 Investments, LLC"/>
    <s v="TenPercentOwner"/>
    <n v="41500"/>
    <n v="7.43"/>
    <n v="308345"/>
    <s v="large_buy"/>
    <n v="1.7402960922651148E-2"/>
    <n v="1.7403"/>
    <s v="P"/>
  </r>
  <r>
    <x v="10"/>
    <s v="TILLY'S, INC."/>
    <x v="1"/>
    <x v="21"/>
    <s v="Pleasant Lake Partners LLC"/>
    <s v="TenPercentOwner"/>
    <n v="41500"/>
    <n v="7.43"/>
    <n v="308345"/>
    <s v="large_buy"/>
    <n v="1.7402960922651148E-2"/>
    <n v="1.7403"/>
    <s v="P"/>
  </r>
  <r>
    <x v="17"/>
    <s v="TILE SHOP HOLDINGS, INC."/>
    <x v="1"/>
    <x v="21"/>
    <s v="Pleasant Lake Partners LLC"/>
    <s v="TenPercentOwner"/>
    <n v="43000"/>
    <n v="6.33"/>
    <n v="272190"/>
    <s v="large_buy"/>
    <n v="9.4936691192342604E-2"/>
    <n v="9.4937000000000005"/>
    <s v="P"/>
  </r>
  <r>
    <x v="17"/>
    <s v="TILE SHOP HOLDINGS, INC."/>
    <x v="1"/>
    <x v="21"/>
    <s v="Fund 1 Investments, LLC"/>
    <s v="TenPercentOwner"/>
    <n v="43000"/>
    <n v="6.33"/>
    <n v="272190"/>
    <s v="large_buy"/>
    <n v="9.4936691192342604E-2"/>
    <n v="9.4937000000000005"/>
    <s v="P"/>
  </r>
  <r>
    <x v="174"/>
    <s v="UMB FINANCIAL CORP"/>
    <x v="1"/>
    <x v="21"/>
    <s v="Peterman Tamara"/>
    <s v="Director"/>
    <n v="215.66"/>
    <n v="81.73"/>
    <n v="17625.891800000001"/>
    <s v="normal_buy"/>
    <n v="-8.9883290031069762E-3"/>
    <n v="-0.89880000000000004"/>
    <s v="P"/>
  </r>
  <r>
    <x v="150"/>
    <s v="Bancorp, Inc."/>
    <x v="1"/>
    <x v="21"/>
    <s v="Cohn Matthew"/>
    <s v="Director"/>
    <n v="2327"/>
    <n v="43.66"/>
    <n v="101596.82"/>
    <s v="large_buy"/>
    <n v="3.1633619765822907E-2"/>
    <n v="3.1634000000000002"/>
    <s v="P"/>
  </r>
  <r>
    <x v="150"/>
    <s v="Bancorp, Inc."/>
    <x v="1"/>
    <x v="21"/>
    <s v="Cohn Matthew"/>
    <s v="Director"/>
    <n v="1619"/>
    <n v="43.23"/>
    <n v="69989.37"/>
    <s v="normal_buy"/>
    <n v="3.1633619765822907E-2"/>
    <n v="3.1634000000000002"/>
    <s v="P"/>
  </r>
  <r>
    <x v="175"/>
    <s v="CITIZENS HOLDING CO /MS/"/>
    <x v="1"/>
    <x v="21"/>
    <s v="Brantley Stacy M"/>
    <s v="Director,Officer"/>
    <n v="13649"/>
    <n v="7.73"/>
    <n v="105506.77"/>
    <s v="normal_buy"/>
    <n v="1.0389616313939641E-2"/>
    <n v="1.0389999999999999"/>
    <s v="P"/>
  </r>
  <r>
    <x v="10"/>
    <s v="TILLY'S, INC."/>
    <x v="1"/>
    <x v="21"/>
    <s v="Pleasant Lake Partners LLC"/>
    <s v="TenPercentOwner"/>
    <n v="41500"/>
    <n v="7.43"/>
    <n v="308345"/>
    <s v="large_buy"/>
    <n v="1.7402960922651148E-2"/>
    <n v="1.7403"/>
    <s v="P"/>
  </r>
  <r>
    <x v="10"/>
    <s v="TILLY'S, INC."/>
    <x v="1"/>
    <x v="21"/>
    <s v="Pleasant Lake Onshore Feeder Fund LP"/>
    <s v="TenPercentOwner"/>
    <n v="41500"/>
    <n v="7.43"/>
    <n v="308345"/>
    <s v="large_buy"/>
    <n v="1.7402960922651148E-2"/>
    <n v="1.7403"/>
    <s v="P"/>
  </r>
  <r>
    <x v="10"/>
    <s v="TILLY'S, INC."/>
    <x v="1"/>
    <x v="21"/>
    <s v="Fund 1 Investments, LLC"/>
    <s v="TenPercentOwner"/>
    <n v="41500"/>
    <n v="7.43"/>
    <n v="308345"/>
    <s v="large_buy"/>
    <n v="1.7402960922651148E-2"/>
    <n v="1.7403"/>
    <s v="P"/>
  </r>
  <r>
    <x v="176"/>
    <s v="Flat Rock Enhanced Income Fund"/>
    <x v="1"/>
    <x v="21"/>
    <s v="Ripp Ryan"/>
    <s v="Officer"/>
    <n v="2315.89"/>
    <n v="21.59"/>
    <n v="50000.0651"/>
    <s v="large_buy"/>
    <n v="2.7885026506573318E-3"/>
    <n v="0.27889999999999998"/>
    <s v="P"/>
  </r>
  <r>
    <x v="177"/>
    <s v="TRUSTCO BANK CORP N Y"/>
    <x v="1"/>
    <x v="21"/>
    <s v="SCHRECK ERIC W"/>
    <s v="Officer"/>
    <n v="1000"/>
    <n v="28.44"/>
    <n v="28440"/>
    <s v="large_buy"/>
    <n v="6.3424422575979467E-3"/>
    <n v="0.63419999999999999"/>
    <s v="P"/>
  </r>
  <r>
    <x v="129"/>
    <s v="FIRST BUSEY CORP /NV/"/>
    <x v="1"/>
    <x v="21"/>
    <s v="Sanford Cassandra R"/>
    <s v="Director"/>
    <n v="1000"/>
    <n v="22.9"/>
    <n v="22900"/>
    <s v="normal_buy"/>
    <n v="7.7020387160393611E-3"/>
    <n v="0.7702"/>
    <s v="P"/>
  </r>
  <r>
    <x v="178"/>
    <s v="Super Micro Computer, Inc."/>
    <x v="1"/>
    <x v="21"/>
    <s v="CHAN SHIU LEUNG"/>
    <s v="Director"/>
    <n v="2000"/>
    <n v="568"/>
    <n v="1136000"/>
    <s v="large_buy"/>
    <n v="0.7206513136484054"/>
    <n v="72.065100000000001"/>
    <s v="P"/>
  </r>
  <r>
    <x v="174"/>
    <s v="UMB FINANCIAL CORP"/>
    <x v="1"/>
    <x v="21"/>
    <s v="GRAVES GREG M"/>
    <s v="Director"/>
    <n v="284.49"/>
    <n v="81.73"/>
    <n v="23251.367699999999"/>
    <s v="normal_buy"/>
    <n v="-8.9883290031069762E-3"/>
    <n v="-0.89880000000000004"/>
    <s v="P"/>
  </r>
  <r>
    <x v="179"/>
    <s v="SOURCE CAPITAL INC /DE/"/>
    <x v="1"/>
    <x v="21"/>
    <s v="Brown Sandra"/>
    <s v="Director"/>
    <n v="372"/>
    <n v="40.28"/>
    <n v="14984.16"/>
    <s v="large_buy"/>
    <n v="1.3068203472210049E-2"/>
    <n v="1.3068"/>
    <s v="P"/>
  </r>
  <r>
    <x v="93"/>
    <s v="Allied Gaming &amp; Entertainment Inc."/>
    <x v="1"/>
    <x v="21"/>
    <s v="Choi Roy"/>
    <s v="TenPercentOwner"/>
    <n v="110000"/>
    <n v="1.28"/>
    <n v="140800"/>
    <s v="normal_buy"/>
    <n v="-0.16538455542727831"/>
    <n v="-16.538499999999999"/>
    <s v="P"/>
  </r>
  <r>
    <x v="157"/>
    <s v="MID PENN BANCORP INC"/>
    <x v="1"/>
    <x v="21"/>
    <s v="De Soto Matthew G"/>
    <s v="Director"/>
    <n v="1185"/>
    <n v="21.13"/>
    <n v="25039.05"/>
    <s v="normal_buy"/>
    <n v="3.5646375199365643E-2"/>
    <n v="3.5646"/>
    <s v="P"/>
  </r>
  <r>
    <x v="127"/>
    <s v="COLUMBIA BANKING SYSTEM, INC."/>
    <x v="1"/>
    <x v="21"/>
    <s v="Deer Aaron James"/>
    <s v="Officer"/>
    <n v="2000"/>
    <n v="19.32"/>
    <n v="38640"/>
    <s v="normal_buy"/>
    <n v="-1.5535826637471E-2"/>
    <n v="-1.5536000000000001"/>
    <s v="P"/>
  </r>
  <r>
    <x v="180"/>
    <s v="UNITED PARCEL SERVICE INC"/>
    <x v="1"/>
    <x v="22"/>
    <s v="Boratto Eva C"/>
    <s v="Director"/>
    <n v="1400"/>
    <n v="142.30000000000001"/>
    <n v="199220"/>
    <s v="normal_buy"/>
    <n v="5.7978983779781501E-2"/>
    <n v="5.7979000000000003"/>
    <s v="P"/>
  </r>
  <r>
    <x v="181"/>
    <s v="TREASURE GLOBAL INC"/>
    <x v="1"/>
    <x v="22"/>
    <s v="TEO CHONG CHAN"/>
    <s v="Director,Officer"/>
    <n v="1170000"/>
    <n v="0.08"/>
    <n v="93600"/>
    <s v="large_buy"/>
    <n v="-9.3023255813953543E-2"/>
    <n v="-9.3023000000000007"/>
    <s v="P"/>
  </r>
  <r>
    <x v="182"/>
    <s v="MIDDLEFIELD BANC CORP"/>
    <x v="1"/>
    <x v="22"/>
    <s v="Voinovich Michael C"/>
    <s v="Director"/>
    <n v="1000"/>
    <n v="26.67"/>
    <n v="26670"/>
    <s v="large_buy"/>
    <n v="-7.6337110552284759E-3"/>
    <n v="-0.76339999999999997"/>
    <s v="P"/>
  </r>
  <r>
    <x v="183"/>
    <s v="MARKEL GROUP INC."/>
    <x v="1"/>
    <x v="22"/>
    <s v="Puckett A. Lynne"/>
    <s v="Director"/>
    <n v="72"/>
    <n v="1409.28"/>
    <n v="101468.16"/>
    <s v="large_buy"/>
    <n v="3.4756171814386283E-2"/>
    <n v="3.4756"/>
    <s v="P"/>
  </r>
  <r>
    <x v="183"/>
    <s v="MARKEL GROUP INC."/>
    <x v="1"/>
    <x v="22"/>
    <s v="Cunningham Lawrence A"/>
    <s v="Director"/>
    <n v="10"/>
    <n v="1409"/>
    <n v="14090"/>
    <s v="normal_buy"/>
    <n v="3.4756171814386283E-2"/>
    <n v="3.4756"/>
    <s v="P"/>
  </r>
  <r>
    <x v="183"/>
    <s v="MARKEL GROUP INC."/>
    <x v="1"/>
    <x v="22"/>
    <s v="Cunningham Lawrence A"/>
    <s v="Director"/>
    <n v="10"/>
    <n v="1409.28"/>
    <n v="14092.8"/>
    <s v="normal_buy"/>
    <n v="3.4756171814386283E-2"/>
    <n v="3.4756"/>
    <s v="P"/>
  </r>
  <r>
    <x v="183"/>
    <s v="MARKEL GROUP INC."/>
    <x v="1"/>
    <x v="22"/>
    <s v="Cunningham Lawrence A"/>
    <s v="Director"/>
    <n v="10"/>
    <n v="1405"/>
    <n v="14050"/>
    <s v="normal_buy"/>
    <n v="3.4756171814386283E-2"/>
    <n v="3.4756"/>
    <s v="P"/>
  </r>
  <r>
    <x v="184"/>
    <s v="Calamos Aksia Alternative Credit &amp; Income Fund"/>
    <x v="1"/>
    <x v="22"/>
    <s v="Behan Robert"/>
    <s v="Officer"/>
    <n v="2408.48"/>
    <n v="10.38"/>
    <n v="25000.022400000002"/>
    <s v="normal_buy"/>
    <n v="3.853483706009575E-3"/>
    <n v="0.38529999999999998"/>
    <s v="P"/>
  </r>
  <r>
    <x v="102"/>
    <s v="TEXAS CAPITAL BANCSHARES INC/TX"/>
    <x v="1"/>
    <x v="22"/>
    <s v="STALLINGS ROBERT W"/>
    <s v="Director"/>
    <n v="5000"/>
    <n v="18.809999999999999"/>
    <n v="94050"/>
    <s v="normal_buy"/>
    <n v="-1.178226193575826E-2"/>
    <n v="-1.1781999999999999"/>
    <s v="P"/>
  </r>
  <r>
    <x v="185"/>
    <s v="RXO, Inc."/>
    <x v="1"/>
    <x v="22"/>
    <s v="MFN Partners Management, LLC"/>
    <s v="TenPercentOwner"/>
    <n v="747424"/>
    <n v="20.25"/>
    <n v="15135336"/>
    <s v="normal_buy"/>
    <n v="1.4581348194025351E-2"/>
    <n v="1.4581"/>
    <s v="P"/>
  </r>
  <r>
    <x v="185"/>
    <s v="RXO, Inc."/>
    <x v="1"/>
    <x v="22"/>
    <s v="MFN Partners Management, LP"/>
    <s v="TenPercentOwner"/>
    <n v="747424"/>
    <n v="20.25"/>
    <n v="15135336"/>
    <s v="normal_buy"/>
    <n v="1.4581348194025351E-2"/>
    <n v="1.4581"/>
    <s v="P"/>
  </r>
  <r>
    <x v="185"/>
    <s v="RXO, Inc."/>
    <x v="1"/>
    <x v="22"/>
    <s v="MFN Partners GP, LLC"/>
    <s v="TenPercentOwner"/>
    <n v="747424"/>
    <n v="20.25"/>
    <n v="15135336"/>
    <s v="normal_buy"/>
    <n v="1.4581348194025351E-2"/>
    <n v="1.4581"/>
    <s v="P"/>
  </r>
  <r>
    <x v="185"/>
    <s v="RXO, Inc."/>
    <x v="1"/>
    <x v="22"/>
    <s v="DeMichele Michael"/>
    <s v="TenPercentOwner"/>
    <n v="747424"/>
    <n v="20.25"/>
    <n v="15135336"/>
    <s v="normal_buy"/>
    <n v="1.4581348194025351E-2"/>
    <n v="1.4581"/>
    <s v="P"/>
  </r>
  <r>
    <x v="185"/>
    <s v="RXO, Inc."/>
    <x v="1"/>
    <x v="22"/>
    <s v="NANJI FARHAD"/>
    <s v="TenPercentOwner"/>
    <n v="747424"/>
    <n v="20.25"/>
    <n v="15135336"/>
    <s v="normal_buy"/>
    <n v="1.4581348194025351E-2"/>
    <n v="1.4581"/>
    <s v="P"/>
  </r>
  <r>
    <x v="185"/>
    <s v="RXO, Inc."/>
    <x v="1"/>
    <x v="22"/>
    <s v="MFN Partners, LP"/>
    <s v="TenPercentOwner"/>
    <n v="747424"/>
    <n v="20.25"/>
    <n v="15135336"/>
    <s v="normal_buy"/>
    <n v="1.4581348194025351E-2"/>
    <n v="1.4581"/>
    <s v="P"/>
  </r>
  <r>
    <x v="23"/>
    <s v="BlackRock ESG Capital Allocation Term Trust"/>
    <x v="1"/>
    <x v="22"/>
    <s v="Weinstein Boaz"/>
    <s v="TenPercentOwner"/>
    <n v="66190"/>
    <n v="16.52"/>
    <n v="1093458.8"/>
    <s v="normal_buy"/>
    <n v="1.7615830791333661E-2"/>
    <n v="1.7616000000000001"/>
    <s v="P"/>
  </r>
  <r>
    <x v="23"/>
    <s v="BlackRock ESG Capital Allocation Term Trust"/>
    <x v="1"/>
    <x v="22"/>
    <s v="Saba Capital Management, L.P."/>
    <s v="TenPercentOwner"/>
    <n v="66190"/>
    <n v="16.52"/>
    <n v="1093458.8"/>
    <s v="normal_buy"/>
    <n v="1.7615830791333661E-2"/>
    <n v="1.7616000000000001"/>
    <s v="P"/>
  </r>
  <r>
    <x v="183"/>
    <s v="MARKEL GROUP INC."/>
    <x v="1"/>
    <x v="22"/>
    <s v="GAYNER THOMAS SINNICKSON"/>
    <s v="Director,Officer"/>
    <n v="100"/>
    <n v="1414.74"/>
    <n v="141474"/>
    <s v="large_buy"/>
    <n v="3.4756171814386283E-2"/>
    <n v="3.4756"/>
    <s v="P"/>
  </r>
  <r>
    <x v="186"/>
    <s v="Dakota Gold Corp."/>
    <x v="1"/>
    <x v="22"/>
    <s v="QUARTERMAIN ROBERT"/>
    <s v="Director"/>
    <n v="7060"/>
    <n v="2.1"/>
    <n v="14826"/>
    <s v="normal_buy"/>
    <n v="-2.3809502184254931E-2"/>
    <n v="-2.3809999999999998"/>
    <s v="P"/>
  </r>
  <r>
    <x v="120"/>
    <s v="DORCHESTER MINERALS, L.P."/>
    <x v="1"/>
    <x v="22"/>
    <s v="DORCHESTER MINERALS OPERATING LP"/>
    <s v="Other"/>
    <n v="1179"/>
    <n v="30.9"/>
    <n v="36431.1"/>
    <s v="normal_buy"/>
    <n v="-7.0968034927679779E-3"/>
    <n v="-0.7097"/>
    <s v="P"/>
  </r>
  <r>
    <x v="187"/>
    <s v="RED RIVER BANCSHARES INC"/>
    <x v="1"/>
    <x v="22"/>
    <s v="Price Teddy Ray"/>
    <s v="Director"/>
    <n v="804"/>
    <n v="54.2"/>
    <n v="43576.800000000003"/>
    <s v="normal_buy"/>
    <n v="-1.6714713244554091E-2"/>
    <n v="-1.6715"/>
    <s v="P"/>
  </r>
  <r>
    <x v="168"/>
    <s v="OCCIDENTAL PETROLEUM CORP /DE/"/>
    <x v="1"/>
    <x v="22"/>
    <s v="BERKSHIRE HATHAWAY INC"/>
    <s v="TenPercentOwner"/>
    <n v="1246920"/>
    <n v="57.14"/>
    <n v="71249008.799999997"/>
    <s v="normal_buy"/>
    <n v="6.1009773396477403E-2"/>
    <n v="6.101"/>
    <s v="P"/>
  </r>
  <r>
    <x v="168"/>
    <s v="OCCIDENTAL PETROLEUM CORP /DE/"/>
    <x v="1"/>
    <x v="22"/>
    <s v="BUFFETT WARREN E"/>
    <s v="TenPercentOwner"/>
    <n v="1246920"/>
    <n v="57.14"/>
    <n v="71249008.799999997"/>
    <s v="normal_buy"/>
    <n v="6.1009773396477403E-2"/>
    <n v="6.101"/>
    <s v="P"/>
  </r>
  <r>
    <x v="188"/>
    <s v="MONRO, INC."/>
    <x v="1"/>
    <x v="22"/>
    <s v="Broderick Michael T"/>
    <s v="Director,Officer"/>
    <n v="5000"/>
    <n v="32.299999999999997"/>
    <n v="161500"/>
    <s v="large_buy"/>
    <n v="1.5351279125837001E-3"/>
    <n v="0.1535"/>
    <s v="P"/>
  </r>
  <r>
    <x v="61"/>
    <s v="BlackRock Health Sciences Term Trust"/>
    <x v="1"/>
    <x v="22"/>
    <s v="Saba Capital Management, L.P."/>
    <s v="TenPercentOwner"/>
    <n v="53462"/>
    <n v="15.6"/>
    <n v="834007.2"/>
    <s v="normal_buy"/>
    <n v="2.7773713302001509E-2"/>
    <n v="2.7774000000000001"/>
    <s v="P"/>
  </r>
  <r>
    <x v="109"/>
    <s v="Paysign, Inc."/>
    <x v="1"/>
    <x v="22"/>
    <s v="Topline Capital Partners, LP"/>
    <s v="TenPercentOwner"/>
    <n v="30149"/>
    <n v="2.98"/>
    <n v="89844.02"/>
    <s v="normal_buy"/>
    <n v="1.333332061767578E-2"/>
    <n v="1.3332999999999999"/>
    <s v="P"/>
  </r>
  <r>
    <x v="122"/>
    <s v="Corbus Pharmaceuticals Holdings, Inc."/>
    <x v="1"/>
    <x v="22"/>
    <s v="Chen Bihua"/>
    <s v="TenPercentOwner"/>
    <n v="750000"/>
    <n v="19"/>
    <n v="14250000"/>
    <s v="large_buy"/>
    <n v="-0.13547900542330901"/>
    <n v="-13.5479"/>
    <s v="P"/>
  </r>
  <r>
    <x v="122"/>
    <s v="Corbus Pharmaceuticals Holdings, Inc."/>
    <x v="1"/>
    <x v="22"/>
    <s v="Cormorant Global Healthcare Master Fund, LP"/>
    <s v="TenPercentOwner"/>
    <n v="750000"/>
    <n v="19"/>
    <n v="14250000"/>
    <s v="large_buy"/>
    <n v="-0.13547900542330901"/>
    <n v="-13.5479"/>
    <s v="P"/>
  </r>
  <r>
    <x v="122"/>
    <s v="Corbus Pharmaceuticals Holdings, Inc."/>
    <x v="1"/>
    <x v="22"/>
    <s v="Cormorant Asset Management, LP"/>
    <s v="TenPercentOwner"/>
    <n v="750000"/>
    <n v="19"/>
    <n v="14250000"/>
    <s v="large_buy"/>
    <n v="-0.13547900542330901"/>
    <n v="-13.5479"/>
    <s v="P"/>
  </r>
  <r>
    <x v="172"/>
    <s v="Princeton Bancorp, Inc."/>
    <x v="1"/>
    <x v="22"/>
    <s v="TUCHMAN MARTIN"/>
    <s v="Director,TenPercentOwner"/>
    <n v="1000"/>
    <n v="32.04"/>
    <n v="32040"/>
    <s v="normal_buy"/>
    <n v="2.971795114293729E-2"/>
    <n v="2.9718"/>
    <s v="P"/>
  </r>
  <r>
    <x v="172"/>
    <s v="Princeton Bancorp, Inc."/>
    <x v="1"/>
    <x v="22"/>
    <s v="TUCHMAN MARTIN"/>
    <s v="Director,TenPercentOwner"/>
    <n v="2804"/>
    <n v="32.229999999999997"/>
    <n v="90372.92"/>
    <s v="normal_buy"/>
    <n v="2.971795114293729E-2"/>
    <n v="2.9718"/>
    <s v="P"/>
  </r>
  <r>
    <x v="61"/>
    <s v="BlackRock Health Sciences Term Trust"/>
    <x v="1"/>
    <x v="22"/>
    <s v="Weinstein Boaz"/>
    <s v="TenPercentOwner"/>
    <n v="53462"/>
    <n v="15.6"/>
    <n v="834007.2"/>
    <s v="normal_buy"/>
    <n v="2.7773713302001509E-2"/>
    <n v="2.7774000000000001"/>
    <s v="P"/>
  </r>
  <r>
    <x v="189"/>
    <s v="SELECTIVE INSURANCE GROUP INC"/>
    <x v="1"/>
    <x v="22"/>
    <s v="Cavanaugh Terrence W"/>
    <s v="Director"/>
    <n v="1000"/>
    <n v="98.47"/>
    <n v="98470"/>
    <s v="normal_buy"/>
    <n v="4.7272408377279529E-2"/>
    <n v="4.7271999999999998"/>
    <s v="P"/>
  </r>
  <r>
    <x v="10"/>
    <s v="TILLY'S, INC."/>
    <x v="1"/>
    <x v="22"/>
    <s v="Pleasant Lake Onshore Feeder Fund LP"/>
    <s v="TenPercentOwner"/>
    <n v="4778"/>
    <n v="7.49"/>
    <n v="35787.22"/>
    <s v="normal_buy"/>
    <n v="-1.32975426463311E-3"/>
    <n v="-0.13300000000000001"/>
    <s v="P"/>
  </r>
  <r>
    <x v="10"/>
    <s v="TILLY'S, INC."/>
    <x v="1"/>
    <x v="22"/>
    <s v="Fund 1 Investments, LLC"/>
    <s v="TenPercentOwner"/>
    <n v="4778"/>
    <n v="7.49"/>
    <n v="35787.22"/>
    <s v="normal_buy"/>
    <n v="-1.32975426463311E-3"/>
    <n v="-0.13300000000000001"/>
    <s v="P"/>
  </r>
  <r>
    <x v="10"/>
    <s v="TILLY'S, INC."/>
    <x v="1"/>
    <x v="22"/>
    <s v="Pleasant Lake Partners LLC"/>
    <s v="TenPercentOwner"/>
    <n v="4778"/>
    <n v="7.49"/>
    <n v="35787.22"/>
    <s v="normal_buy"/>
    <n v="-1.32975426463311E-3"/>
    <n v="-0.13300000000000001"/>
    <s v="P"/>
  </r>
  <r>
    <x v="10"/>
    <s v="TILLY'S, INC."/>
    <x v="1"/>
    <x v="22"/>
    <s v="Pleasant Lake Onshore Feeder Fund LP"/>
    <s v="TenPercentOwner"/>
    <n v="52000"/>
    <n v="7.52"/>
    <n v="391040"/>
    <s v="large_buy"/>
    <n v="-1.32975426463311E-3"/>
    <n v="-0.13300000000000001"/>
    <s v="P"/>
  </r>
  <r>
    <x v="10"/>
    <s v="TILLY'S, INC."/>
    <x v="1"/>
    <x v="22"/>
    <s v="Fund 1 Investments, LLC"/>
    <s v="TenPercentOwner"/>
    <n v="52000"/>
    <n v="7.52"/>
    <n v="391040"/>
    <s v="large_buy"/>
    <n v="-1.32975426463311E-3"/>
    <n v="-0.13300000000000001"/>
    <s v="P"/>
  </r>
  <r>
    <x v="10"/>
    <s v="TILLY'S, INC."/>
    <x v="1"/>
    <x v="22"/>
    <s v="Pleasant Lake Partners LLC"/>
    <s v="TenPercentOwner"/>
    <n v="52000"/>
    <n v="7.52"/>
    <n v="391040"/>
    <s v="large_buy"/>
    <n v="-1.32975426463311E-3"/>
    <n v="-0.13300000000000001"/>
    <s v="P"/>
  </r>
  <r>
    <x v="17"/>
    <s v="TILE SHOP HOLDINGS, INC."/>
    <x v="1"/>
    <x v="22"/>
    <s v="Pleasant Lake Partners LLC"/>
    <s v="TenPercentOwner"/>
    <n v="65000"/>
    <n v="6.31"/>
    <n v="410150"/>
    <s v="large_buy"/>
    <n v="9.2063477166085761E-2"/>
    <n v="9.2063000000000006"/>
    <s v="P"/>
  </r>
  <r>
    <x v="17"/>
    <s v="TILE SHOP HOLDINGS, INC."/>
    <x v="1"/>
    <x v="22"/>
    <s v="Fund 1 Investments, LLC"/>
    <s v="TenPercentOwner"/>
    <n v="65000"/>
    <n v="6.31"/>
    <n v="410150"/>
    <s v="large_buy"/>
    <n v="9.2063477166085761E-2"/>
    <n v="9.2063000000000006"/>
    <s v="P"/>
  </r>
  <r>
    <x v="63"/>
    <s v="BlackRock Innovation &amp; Growth Term Trust"/>
    <x v="1"/>
    <x v="22"/>
    <s v="Weinstein Boaz"/>
    <s v="TenPercentOwner"/>
    <n v="119244"/>
    <n v="7.77"/>
    <n v="926525.88"/>
    <s v="normal_buy"/>
    <n v="3.2711942077364942E-2"/>
    <n v="3.2711999999999999"/>
    <s v="P"/>
  </r>
  <r>
    <x v="63"/>
    <s v="BlackRock Innovation &amp; Growth Term Trust"/>
    <x v="1"/>
    <x v="22"/>
    <s v="Saba Capital Management, L.P."/>
    <s v="TenPercentOwner"/>
    <n v="119244"/>
    <n v="7.77"/>
    <n v="926525.88"/>
    <s v="normal_buy"/>
    <n v="3.2711942077364942E-2"/>
    <n v="3.2711999999999999"/>
    <s v="P"/>
  </r>
  <r>
    <x v="150"/>
    <s v="Bancorp, Inc."/>
    <x v="1"/>
    <x v="22"/>
    <s v="Cohn Matthew"/>
    <s v="Director"/>
    <n v="4902"/>
    <n v="41.98"/>
    <n v="205785.96"/>
    <s v="large_buy"/>
    <n v="3.258320193671449E-2"/>
    <n v="3.2583000000000002"/>
    <s v="P"/>
  </r>
  <r>
    <x v="150"/>
    <s v="Bancorp, Inc."/>
    <x v="1"/>
    <x v="22"/>
    <s v="Cohn Matthew"/>
    <s v="Director"/>
    <n v="1032"/>
    <n v="41.97"/>
    <n v="43313.04"/>
    <s v="normal_buy"/>
    <n v="3.258320193671449E-2"/>
    <n v="3.2583000000000002"/>
    <s v="P"/>
  </r>
  <r>
    <x v="10"/>
    <s v="TILLY'S, INC."/>
    <x v="1"/>
    <x v="22"/>
    <s v="Pleasant Lake Partners LLC"/>
    <s v="TenPercentOwner"/>
    <n v="4778"/>
    <n v="7.49"/>
    <n v="35787.22"/>
    <s v="normal_buy"/>
    <n v="-1.32975426463311E-3"/>
    <n v="-0.13300000000000001"/>
    <s v="P"/>
  </r>
  <r>
    <x v="10"/>
    <s v="TILLY'S, INC."/>
    <x v="1"/>
    <x v="22"/>
    <s v="Pleasant Lake Onshore Feeder Fund LP"/>
    <s v="TenPercentOwner"/>
    <n v="4778"/>
    <n v="7.49"/>
    <n v="35787.22"/>
    <s v="normal_buy"/>
    <n v="-1.32975426463311E-3"/>
    <n v="-0.13300000000000001"/>
    <s v="P"/>
  </r>
  <r>
    <x v="10"/>
    <s v="TILLY'S, INC."/>
    <x v="1"/>
    <x v="22"/>
    <s v="Fund 1 Investments, LLC"/>
    <s v="TenPercentOwner"/>
    <n v="4778"/>
    <n v="7.49"/>
    <n v="35787.22"/>
    <s v="normal_buy"/>
    <n v="-1.32975426463311E-3"/>
    <n v="-0.13300000000000001"/>
    <s v="P"/>
  </r>
  <r>
    <x v="10"/>
    <s v="TILLY'S, INC."/>
    <x v="1"/>
    <x v="22"/>
    <s v="Pleasant Lake Partners LLC"/>
    <s v="TenPercentOwner"/>
    <n v="52000"/>
    <n v="7.52"/>
    <n v="391040"/>
    <s v="large_buy"/>
    <n v="-1.32975426463311E-3"/>
    <n v="-0.13300000000000001"/>
    <s v="P"/>
  </r>
  <r>
    <x v="10"/>
    <s v="TILLY'S, INC."/>
    <x v="1"/>
    <x v="22"/>
    <s v="Pleasant Lake Onshore Feeder Fund LP"/>
    <s v="TenPercentOwner"/>
    <n v="52000"/>
    <n v="7.52"/>
    <n v="391040"/>
    <s v="large_buy"/>
    <n v="-1.32975426463311E-3"/>
    <n v="-0.13300000000000001"/>
    <s v="P"/>
  </r>
  <r>
    <x v="10"/>
    <s v="TILLY'S, INC."/>
    <x v="1"/>
    <x v="22"/>
    <s v="Fund 1 Investments, LLC"/>
    <s v="TenPercentOwner"/>
    <n v="52000"/>
    <n v="7.52"/>
    <n v="391040"/>
    <s v="large_buy"/>
    <n v="-1.32975426463311E-3"/>
    <n v="-0.13300000000000001"/>
    <s v="P"/>
  </r>
  <r>
    <x v="190"/>
    <s v="Nuvve Holding Corp."/>
    <x v="1"/>
    <x v="22"/>
    <s v="Poilasne Gregory"/>
    <s v="Director,Officer"/>
    <n v="25000"/>
    <n v="2"/>
    <n v="50000"/>
    <s v="large_buy"/>
    <n v="-0.28319999694824222"/>
    <n v="-28.32"/>
    <s v="P"/>
  </r>
  <r>
    <x v="109"/>
    <s v="Paysign, Inc."/>
    <x v="1"/>
    <x v="22"/>
    <s v="McBirney Collin"/>
    <s v="Other"/>
    <n v="30149"/>
    <n v="2.98"/>
    <n v="89844.02"/>
    <s v="normal_buy"/>
    <n v="1.333332061767578E-2"/>
    <n v="1.3332999999999999"/>
    <s v="P"/>
  </r>
  <r>
    <x v="109"/>
    <s v="Paysign, Inc."/>
    <x v="1"/>
    <x v="22"/>
    <s v="Topline Capital Management, LLC"/>
    <s v="Other"/>
    <n v="30149"/>
    <n v="2.98"/>
    <n v="89844.02"/>
    <s v="normal_buy"/>
    <n v="1.333332061767578E-2"/>
    <n v="1.3332999999999999"/>
    <s v="P"/>
  </r>
  <r>
    <x v="177"/>
    <s v="TRUSTCO BANK CORP N Y"/>
    <x v="1"/>
    <x v="22"/>
    <s v="HALL MICHAEL JAMES"/>
    <s v="Officer"/>
    <n v="463"/>
    <n v="27.81"/>
    <n v="12876.03"/>
    <s v="normal_buy"/>
    <n v="1.7619698259455419E-2"/>
    <n v="1.762"/>
    <s v="P"/>
  </r>
  <r>
    <x v="155"/>
    <s v="Oak Valley Bancorp"/>
    <x v="1"/>
    <x v="23"/>
    <s v="HOLDER H RANDOLPH JR"/>
    <s v="Director"/>
    <n v="2500"/>
    <n v="25"/>
    <n v="62500"/>
    <s v="large_buy"/>
    <n v="-6.0728991579407374E-3"/>
    <n v="-0.60729999999999995"/>
    <s v="P"/>
  </r>
  <r>
    <x v="191"/>
    <s v="QCR HOLDINGS INC"/>
    <x v="1"/>
    <x v="23"/>
    <s v="HELLING LARRY J"/>
    <s v="Director,Officer"/>
    <n v="1000"/>
    <n v="56"/>
    <n v="56000"/>
    <s v="large_buy"/>
    <n v="-1.239761869460509E-3"/>
    <n v="-0.124"/>
    <s v="P"/>
  </r>
  <r>
    <x v="192"/>
    <s v="Thermon Group Holdings, Inc."/>
    <x v="1"/>
    <x v="23"/>
    <s v="CLARKE JOHN U"/>
    <s v="Director"/>
    <n v="5000"/>
    <n v="25.01"/>
    <n v="125050"/>
    <s v="large_buy"/>
    <n v="8.4265120840890884E-2"/>
    <n v="8.4265000000000008"/>
    <s v="P"/>
  </r>
  <r>
    <x v="19"/>
    <s v="Invesco Pennsylvania Value Municipal Income Trust"/>
    <x v="1"/>
    <x v="23"/>
    <s v="Saba Capital Management, L.P."/>
    <s v="TenPercentOwner"/>
    <n v="2602"/>
    <n v="10.11"/>
    <n v="26306.22"/>
    <s v="normal_buy"/>
    <n v="2.2735904692354758E-3"/>
    <n v="0.22739999999999999"/>
    <s v="P"/>
  </r>
  <r>
    <x v="19"/>
    <s v="Invesco Pennsylvania Value Municipal Income Trust"/>
    <x v="1"/>
    <x v="23"/>
    <s v="Weinstein Boaz"/>
    <s v="TenPercentOwner"/>
    <n v="2602"/>
    <n v="10.11"/>
    <n v="26306.22"/>
    <s v="normal_buy"/>
    <n v="2.2735904692354758E-3"/>
    <n v="0.22739999999999999"/>
    <s v="P"/>
  </r>
  <r>
    <x v="182"/>
    <s v="MIDDLEFIELD BANC CORP"/>
    <x v="1"/>
    <x v="23"/>
    <s v="Voinovich Michael C"/>
    <s v="Director"/>
    <n v="1000"/>
    <n v="25.75"/>
    <n v="25750"/>
    <s v="large_buy"/>
    <n v="-3.5294056940674223E-2"/>
    <n v="-3.5293999999999999"/>
    <s v="P"/>
  </r>
  <r>
    <x v="193"/>
    <s v="SPIRE INC"/>
    <x v="1"/>
    <x v="23"/>
    <s v="KOONCE PAUL D"/>
    <s v="Director"/>
    <n v="425"/>
    <n v="58.66"/>
    <n v="24930.5"/>
    <s v="normal_buy"/>
    <n v="3.067378821782496E-2"/>
    <n v="3.0674000000000001"/>
    <s v="P"/>
  </r>
  <r>
    <x v="8"/>
    <s v="NUVEEN PENNSYLVANIA QUALITY MUNICIPAL INCOME FUND"/>
    <x v="1"/>
    <x v="23"/>
    <s v="Weinstein Boaz"/>
    <s v="TenPercentOwner"/>
    <n v="68355"/>
    <n v="11.63"/>
    <n v="794968.65"/>
    <s v="large_buy"/>
    <n v="2.8529885305679241E-3"/>
    <n v="0.2853"/>
    <s v="P"/>
  </r>
  <r>
    <x v="8"/>
    <s v="NUVEEN PENNSYLVANIA QUALITY MUNICIPAL INCOME FUND"/>
    <x v="1"/>
    <x v="23"/>
    <s v="Saba Capital Management, L.P."/>
    <s v="TenPercentOwner"/>
    <n v="68355"/>
    <n v="11.63"/>
    <n v="794968.65"/>
    <s v="large_buy"/>
    <n v="2.8529885305679241E-3"/>
    <n v="0.2853"/>
    <s v="P"/>
  </r>
  <r>
    <x v="102"/>
    <s v="TEXAS CAPITAL BANCSHARES INC/TX"/>
    <x v="1"/>
    <x v="23"/>
    <s v="STALLINGS ROBERT W"/>
    <s v="Director"/>
    <n v="6000"/>
    <n v="18.64"/>
    <n v="111840"/>
    <s v="normal_buy"/>
    <n v="-4.8649708531790514E-3"/>
    <n v="-0.48649999999999999"/>
    <s v="P"/>
  </r>
  <r>
    <x v="121"/>
    <s v="NBT BANCORP INC"/>
    <x v="1"/>
    <x v="23"/>
    <s v="Kingsley Scott Allen"/>
    <s v="Officer"/>
    <n v="1000"/>
    <n v="34"/>
    <n v="34000"/>
    <s v="normal_buy"/>
    <n v="2.2961486189995609E-2"/>
    <n v="2.2961"/>
    <s v="P"/>
  </r>
  <r>
    <x v="23"/>
    <s v="BlackRock ESG Capital Allocation Term Trust"/>
    <x v="1"/>
    <x v="23"/>
    <s v="Weinstein Boaz"/>
    <s v="TenPercentOwner"/>
    <n v="137156"/>
    <n v="16.47"/>
    <n v="2258959.3199999998"/>
    <s v="large_buy"/>
    <n v="1.272695394301793E-2"/>
    <n v="1.2726999999999999"/>
    <s v="P"/>
  </r>
  <r>
    <x v="23"/>
    <s v="BlackRock ESG Capital Allocation Term Trust"/>
    <x v="1"/>
    <x v="23"/>
    <s v="Saba Capital Management, L.P."/>
    <s v="TenPercentOwner"/>
    <n v="137156"/>
    <n v="16.47"/>
    <n v="2258959.3199999998"/>
    <s v="large_buy"/>
    <n v="1.272695394301793E-2"/>
    <n v="1.2726999999999999"/>
    <s v="P"/>
  </r>
  <r>
    <x v="172"/>
    <s v="Princeton Bancorp, Inc."/>
    <x v="1"/>
    <x v="23"/>
    <s v="TUCHMAN MARTIN"/>
    <s v="Director,TenPercentOwner"/>
    <n v="4000"/>
    <n v="32.1"/>
    <n v="128400"/>
    <s v="normal_buy"/>
    <n v="-2.150262872733455E-3"/>
    <n v="-0.215"/>
    <s v="P"/>
  </r>
  <r>
    <x v="172"/>
    <s v="Princeton Bancorp, Inc."/>
    <x v="1"/>
    <x v="23"/>
    <s v="TUCHMAN MARTIN"/>
    <s v="Director,TenPercentOwner"/>
    <n v="4000"/>
    <n v="32.130000000000003"/>
    <n v="128520"/>
    <s v="large_buy"/>
    <n v="-2.150262872733455E-3"/>
    <n v="-0.215"/>
    <s v="P"/>
  </r>
  <r>
    <x v="168"/>
    <s v="OCCIDENTAL PETROLEUM CORP /DE/"/>
    <x v="1"/>
    <x v="23"/>
    <s v="BERKSHIRE HATHAWAY INC"/>
    <s v="TenPercentOwner"/>
    <n v="164838"/>
    <n v="57.2"/>
    <n v="9428733.5999999996"/>
    <s v="normal_buy"/>
    <n v="4.527915192970422E-2"/>
    <n v="4.5278999999999998"/>
    <s v="P"/>
  </r>
  <r>
    <x v="168"/>
    <s v="OCCIDENTAL PETROLEUM CORP /DE/"/>
    <x v="1"/>
    <x v="23"/>
    <s v="BUFFETT WARREN E"/>
    <s v="TenPercentOwner"/>
    <n v="164838"/>
    <n v="57.2"/>
    <n v="9428733.5999999996"/>
    <s v="normal_buy"/>
    <n v="4.527915192970422E-2"/>
    <n v="4.5278999999999998"/>
    <s v="P"/>
  </r>
  <r>
    <x v="168"/>
    <s v="OCCIDENTAL PETROLEUM CORP /DE/"/>
    <x v="1"/>
    <x v="23"/>
    <s v="BERKSHIRE HATHAWAY INC"/>
    <s v="TenPercentOwner"/>
    <n v="1240989"/>
    <n v="56.75"/>
    <n v="70426125.75"/>
    <s v="normal_buy"/>
    <n v="4.527915192970422E-2"/>
    <n v="4.5278999999999998"/>
    <s v="P"/>
  </r>
  <r>
    <x v="168"/>
    <s v="OCCIDENTAL PETROLEUM CORP /DE/"/>
    <x v="1"/>
    <x v="23"/>
    <s v="BUFFETT WARREN E"/>
    <s v="TenPercentOwner"/>
    <n v="1240989"/>
    <n v="56.75"/>
    <n v="70426125.75"/>
    <s v="normal_buy"/>
    <n v="4.527915192970422E-2"/>
    <n v="4.5278999999999998"/>
    <s v="P"/>
  </r>
  <r>
    <x v="194"/>
    <s v="FIRST CITIZENS BANCSHARES INC /DE/"/>
    <x v="1"/>
    <x v="23"/>
    <s v="Holding Olivia Britton"/>
    <s v="TenPercentOwner"/>
    <n v="11"/>
    <n v="1315"/>
    <n v="14465"/>
    <s v="normal_buy"/>
    <n v="-1.5881950753646071E-2"/>
    <n v="-1.5882000000000001"/>
    <s v="P"/>
  </r>
  <r>
    <x v="150"/>
    <s v="Bancorp, Inc."/>
    <x v="1"/>
    <x v="23"/>
    <s v="Cohn Matthew"/>
    <s v="Director"/>
    <n v="1457"/>
    <n v="42.12"/>
    <n v="61368.84"/>
    <s v="normal_buy"/>
    <n v="2.8558011085040521E-2"/>
    <n v="2.8557999999999999"/>
    <s v="P"/>
  </r>
  <r>
    <x v="195"/>
    <s v="HOME BANCSHARES INC"/>
    <x v="1"/>
    <x v="23"/>
    <s v="ALLISON JOHN W"/>
    <s v="Director,Officer"/>
    <n v="20000"/>
    <n v="22.74"/>
    <n v="454799.99999999988"/>
    <s v="large_buy"/>
    <n v="3.0834869627434761E-2"/>
    <n v="3.0834999999999999"/>
    <s v="P"/>
  </r>
  <r>
    <x v="196"/>
    <s v="AFLAC INC"/>
    <x v="1"/>
    <x v="23"/>
    <s v="BOWERS WILLIAM P"/>
    <s v="Director"/>
    <n v="1500"/>
    <n v="76"/>
    <n v="114000"/>
    <s v="large_buy"/>
    <n v="3.8639644749055353E-2"/>
    <n v="3.8639999999999999"/>
    <s v="P"/>
  </r>
  <r>
    <x v="192"/>
    <s v="Thermon Group Holdings, Inc."/>
    <x v="1"/>
    <x v="23"/>
    <s v="Thames Bruce"/>
    <s v="Director,Officer"/>
    <n v="2040"/>
    <n v="24.51"/>
    <n v="50000.4"/>
    <s v="normal_buy"/>
    <n v="8.4265120840890884E-2"/>
    <n v="8.4265000000000008"/>
    <s v="P"/>
  </r>
  <r>
    <x v="109"/>
    <s v="Paysign, Inc."/>
    <x v="1"/>
    <x v="23"/>
    <s v="Topline Capital Partners, LP"/>
    <s v="TenPercentOwner"/>
    <n v="43607"/>
    <n v="2.91"/>
    <n v="126896.37"/>
    <s v="normal_buy"/>
    <n v="3.7800650120745523E-2"/>
    <n v="3.7801"/>
    <s v="P"/>
  </r>
  <r>
    <x v="197"/>
    <s v="HBT Financial, Inc."/>
    <x v="1"/>
    <x v="23"/>
    <s v="Baker Roger A"/>
    <s v="Director"/>
    <n v="1512"/>
    <n v="19.079999999999998"/>
    <n v="28848.959999999999"/>
    <s v="normal_buy"/>
    <n v="7.8655760421919574E-3"/>
    <n v="0.78659999999999997"/>
    <s v="P"/>
  </r>
  <r>
    <x v="61"/>
    <s v="BlackRock Health Sciences Term Trust"/>
    <x v="1"/>
    <x v="23"/>
    <s v="Saba Capital Management, L.P."/>
    <s v="TenPercentOwner"/>
    <n v="93967"/>
    <n v="15.56"/>
    <n v="1462126.52"/>
    <s v="normal_buy"/>
    <n v="2.6989179487796781E-2"/>
    <n v="2.6989000000000001"/>
    <s v="P"/>
  </r>
  <r>
    <x v="61"/>
    <s v="BlackRock Health Sciences Term Trust"/>
    <x v="1"/>
    <x v="23"/>
    <s v="Weinstein Boaz"/>
    <s v="TenPercentOwner"/>
    <n v="93967"/>
    <n v="15.56"/>
    <n v="1462126.52"/>
    <s v="normal_buy"/>
    <n v="2.6989179487796781E-2"/>
    <n v="2.6989000000000001"/>
    <s v="P"/>
  </r>
  <r>
    <x v="64"/>
    <s v="BlackRock Capital Allocation Term Trust"/>
    <x v="1"/>
    <x v="23"/>
    <s v="Saba Capital Management, L.P."/>
    <s v="TenPercentOwner"/>
    <n v="8476"/>
    <n v="15.4"/>
    <n v="130530.4"/>
    <s v="normal_buy"/>
    <n v="6.9721617144291592E-3"/>
    <n v="0.69720000000000004"/>
    <s v="P"/>
  </r>
  <r>
    <x v="64"/>
    <s v="BlackRock Capital Allocation Term Trust"/>
    <x v="1"/>
    <x v="23"/>
    <s v="Weinstein Boaz"/>
    <s v="TenPercentOwner"/>
    <n v="8476"/>
    <n v="15.4"/>
    <n v="130530.4"/>
    <s v="normal_buy"/>
    <n v="6.9721617144291592E-3"/>
    <n v="0.69720000000000004"/>
    <s v="P"/>
  </r>
  <r>
    <x v="135"/>
    <s v="Galera Therapeutics, Inc."/>
    <x v="1"/>
    <x v="23"/>
    <s v="Schneid Yair"/>
    <s v="TenPercentOwner"/>
    <n v="97402"/>
    <n v="0.18"/>
    <n v="17532.36"/>
    <s v="normal_buy"/>
    <n v="5.9523842257369841E-2"/>
    <n v="5.9523999999999999"/>
    <s v="P"/>
  </r>
  <r>
    <x v="198"/>
    <s v="PROVIDENT FINANCIAL SERVICES INC"/>
    <x v="1"/>
    <x v="23"/>
    <s v="LISTA GEORGE"/>
    <s v="Officer"/>
    <n v="1000"/>
    <n v="15.86"/>
    <n v="15860"/>
    <s v="large_buy"/>
    <n v="-1.5329269258901319E-3"/>
    <n v="-0.15329999999999999"/>
    <s v="P"/>
  </r>
  <r>
    <x v="25"/>
    <s v="NUVEEN NEW JERSEY QUALITY MUNICIPAL INCOME FUND"/>
    <x v="1"/>
    <x v="23"/>
    <s v="Weinstein Boaz"/>
    <s v="TenPercentOwner"/>
    <n v="69158"/>
    <n v="11.94"/>
    <n v="825746.52"/>
    <s v="large_buy"/>
    <n v="1.3003921422903851E-2"/>
    <n v="1.3004"/>
    <s v="P"/>
  </r>
  <r>
    <x v="25"/>
    <s v="NUVEEN NEW JERSEY QUALITY MUNICIPAL INCOME FUND"/>
    <x v="1"/>
    <x v="23"/>
    <s v="Saba Capital Management, L.P."/>
    <s v="TenPercentOwner"/>
    <n v="69158"/>
    <n v="11.94"/>
    <n v="825746.52"/>
    <s v="large_buy"/>
    <n v="1.3003921422903851E-2"/>
    <n v="1.3004"/>
    <s v="P"/>
  </r>
  <r>
    <x v="63"/>
    <s v="BlackRock Innovation &amp; Growth Term Trust"/>
    <x v="1"/>
    <x v="23"/>
    <s v="Weinstein Boaz"/>
    <s v="TenPercentOwner"/>
    <n v="29397"/>
    <n v="7.7"/>
    <n v="226356.9"/>
    <s v="normal_buy"/>
    <n v="2.7845175077997109E-2"/>
    <n v="2.7845"/>
    <s v="P"/>
  </r>
  <r>
    <x v="63"/>
    <s v="BlackRock Innovation &amp; Growth Term Trust"/>
    <x v="1"/>
    <x v="23"/>
    <s v="Saba Capital Management, L.P."/>
    <s v="TenPercentOwner"/>
    <n v="29397"/>
    <n v="7.7"/>
    <n v="226356.9"/>
    <s v="normal_buy"/>
    <n v="2.7845175077997109E-2"/>
    <n v="2.7845"/>
    <s v="P"/>
  </r>
  <r>
    <x v="186"/>
    <s v="Dakota Gold Corp."/>
    <x v="1"/>
    <x v="23"/>
    <s v="QUARTERMAIN ROBERT"/>
    <s v="Director"/>
    <n v="10000"/>
    <n v="2.1"/>
    <n v="21000"/>
    <s v="normal_buy"/>
    <n v="2.9999971389770511E-2"/>
    <n v="3"/>
    <s v="P"/>
  </r>
  <r>
    <x v="186"/>
    <s v="Dakota Gold Corp."/>
    <x v="1"/>
    <x v="23"/>
    <s v="QUARTERMAIN ROBERT"/>
    <s v="Director"/>
    <n v="10000"/>
    <n v="2"/>
    <n v="20000"/>
    <s v="normal_buy"/>
    <n v="2.9999971389770511E-2"/>
    <n v="3"/>
    <s v="P"/>
  </r>
  <r>
    <x v="155"/>
    <s v="Oak Valley Bancorp"/>
    <x v="1"/>
    <x v="23"/>
    <s v="HOLDER H RANDOLPH JR"/>
    <s v="Director"/>
    <n v="1500"/>
    <n v="25"/>
    <n v="37500"/>
    <s v="large_buy"/>
    <n v="-6.0728991579407374E-3"/>
    <n v="-0.60729999999999995"/>
    <s v="P"/>
  </r>
  <r>
    <x v="199"/>
    <s v="AMERICAS CARMART INC"/>
    <x v="1"/>
    <x v="23"/>
    <s v="MAGNOLIA CAPITAL FUND, LP"/>
    <s v="TenPercentOwner"/>
    <n v="5000"/>
    <n v="59.75"/>
    <n v="298750"/>
    <s v="normal_buy"/>
    <n v="-1.765943309275819E-3"/>
    <n v="-0.17660000000000001"/>
    <s v="P"/>
  </r>
  <r>
    <x v="199"/>
    <s v="AMERICAS CARMART INC"/>
    <x v="1"/>
    <x v="23"/>
    <s v="Peterson Adam K"/>
    <s v="TenPercentOwner"/>
    <n v="5000"/>
    <n v="59.75"/>
    <n v="298750"/>
    <s v="normal_buy"/>
    <n v="-1.765943309275819E-3"/>
    <n v="-0.17660000000000001"/>
    <s v="P"/>
  </r>
  <r>
    <x v="199"/>
    <s v="AMERICAS CARMART INC"/>
    <x v="1"/>
    <x v="23"/>
    <s v="MAGNOLIA GROUP, LLC"/>
    <s v="TenPercentOwner"/>
    <n v="5000"/>
    <n v="59.75"/>
    <n v="298750"/>
    <s v="normal_buy"/>
    <n v="-1.765943309275819E-3"/>
    <n v="-0.17660000000000001"/>
    <s v="P"/>
  </r>
  <r>
    <x v="199"/>
    <s v="AMERICAS CARMART INC"/>
    <x v="1"/>
    <x v="23"/>
    <s v="MAGNOLIA CAPITAL FUND, LP"/>
    <s v="TenPercentOwner"/>
    <n v="6500"/>
    <n v="59.15"/>
    <n v="384475"/>
    <s v="normal_buy"/>
    <n v="-1.765943309275819E-3"/>
    <n v="-0.17660000000000001"/>
    <s v="P"/>
  </r>
  <r>
    <x v="199"/>
    <s v="AMERICAS CARMART INC"/>
    <x v="1"/>
    <x v="23"/>
    <s v="Peterson Adam K"/>
    <s v="TenPercentOwner"/>
    <n v="6500"/>
    <n v="59.15"/>
    <n v="384475"/>
    <s v="normal_buy"/>
    <n v="-1.765943309275819E-3"/>
    <n v="-0.17660000000000001"/>
    <s v="P"/>
  </r>
  <r>
    <x v="199"/>
    <s v="AMERICAS CARMART INC"/>
    <x v="1"/>
    <x v="23"/>
    <s v="MAGNOLIA GROUP, LLC"/>
    <s v="TenPercentOwner"/>
    <n v="6500"/>
    <n v="59.15"/>
    <n v="384475"/>
    <s v="normal_buy"/>
    <n v="-1.765943309275819E-3"/>
    <n v="-0.17660000000000001"/>
    <s v="P"/>
  </r>
  <r>
    <x v="199"/>
    <s v="AMERICAS CARMART INC"/>
    <x v="1"/>
    <x v="23"/>
    <s v="MAGNOLIA CAPITAL FUND, LP"/>
    <s v="TenPercentOwner"/>
    <n v="648"/>
    <n v="60.85"/>
    <n v="39430.800000000003"/>
    <s v="normal_buy"/>
    <n v="-1.765943309275819E-3"/>
    <n v="-0.17660000000000001"/>
    <s v="P"/>
  </r>
  <r>
    <x v="199"/>
    <s v="AMERICAS CARMART INC"/>
    <x v="1"/>
    <x v="23"/>
    <s v="Peterson Adam K"/>
    <s v="TenPercentOwner"/>
    <n v="648"/>
    <n v="60.85"/>
    <n v="39430.800000000003"/>
    <s v="normal_buy"/>
    <n v="-1.765943309275819E-3"/>
    <n v="-0.17660000000000001"/>
    <s v="P"/>
  </r>
  <r>
    <x v="199"/>
    <s v="AMERICAS CARMART INC"/>
    <x v="1"/>
    <x v="23"/>
    <s v="MAGNOLIA GROUP, LLC"/>
    <s v="TenPercentOwner"/>
    <n v="648"/>
    <n v="60.85"/>
    <n v="39430.800000000003"/>
    <s v="normal_buy"/>
    <n v="-1.765943309275819E-3"/>
    <n v="-0.17660000000000001"/>
    <s v="P"/>
  </r>
  <r>
    <x v="199"/>
    <s v="AMERICAS CARMART INC"/>
    <x v="1"/>
    <x v="23"/>
    <s v="MAGNOLIA CAPITAL FUND, LP"/>
    <s v="TenPercentOwner"/>
    <n v="6000"/>
    <n v="60.15"/>
    <n v="360900"/>
    <s v="normal_buy"/>
    <n v="-1.765943309275819E-3"/>
    <n v="-0.17660000000000001"/>
    <s v="P"/>
  </r>
  <r>
    <x v="199"/>
    <s v="AMERICAS CARMART INC"/>
    <x v="1"/>
    <x v="23"/>
    <s v="Peterson Adam K"/>
    <s v="TenPercentOwner"/>
    <n v="6000"/>
    <n v="60.15"/>
    <n v="360900"/>
    <s v="normal_buy"/>
    <n v="-1.765943309275819E-3"/>
    <n v="-0.17660000000000001"/>
    <s v="P"/>
  </r>
  <r>
    <x v="199"/>
    <s v="AMERICAS CARMART INC"/>
    <x v="1"/>
    <x v="23"/>
    <s v="MAGNOLIA GROUP, LLC"/>
    <s v="TenPercentOwner"/>
    <n v="6000"/>
    <n v="60.15"/>
    <n v="360900"/>
    <s v="normal_buy"/>
    <n v="-1.765943309275819E-3"/>
    <n v="-0.17660000000000001"/>
    <s v="P"/>
  </r>
  <r>
    <x v="109"/>
    <s v="Paysign, Inc."/>
    <x v="1"/>
    <x v="23"/>
    <s v="McBirney Collin"/>
    <s v="Other"/>
    <n v="43607"/>
    <n v="2.91"/>
    <n v="126896.37"/>
    <s v="normal_buy"/>
    <n v="3.7800650120745523E-2"/>
    <n v="3.7801"/>
    <s v="P"/>
  </r>
  <r>
    <x v="109"/>
    <s v="Paysign, Inc."/>
    <x v="1"/>
    <x v="23"/>
    <s v="Topline Capital Management, LLC"/>
    <s v="Other"/>
    <n v="43607"/>
    <n v="2.91"/>
    <n v="126896.37"/>
    <s v="normal_buy"/>
    <n v="3.7800650120745523E-2"/>
    <n v="3.7801"/>
    <s v="P"/>
  </r>
  <r>
    <x v="200"/>
    <s v="Fractyl Health, Inc."/>
    <x v="1"/>
    <x v="24"/>
    <s v="Mithril II UGP LLC"/>
    <s v="TenPercentOwner"/>
    <n v="333333"/>
    <n v="15"/>
    <n v="4999995"/>
    <s v="large_buy"/>
    <n v="-0.21057689045307779"/>
    <n v="-21.057700000000001"/>
    <s v="P"/>
  </r>
  <r>
    <x v="200"/>
    <s v="Fractyl Health, Inc."/>
    <x v="1"/>
    <x v="24"/>
    <s v="Mithril GP LP"/>
    <s v="TenPercentOwner"/>
    <n v="333333"/>
    <n v="15"/>
    <n v="4999995"/>
    <s v="large_buy"/>
    <n v="-0.21057689045307779"/>
    <n v="-21.057700000000001"/>
    <s v="P"/>
  </r>
  <r>
    <x v="200"/>
    <s v="Fractyl Health, Inc."/>
    <x v="1"/>
    <x v="24"/>
    <s v="MITHRIL II LP"/>
    <s v="TenPercentOwner"/>
    <n v="333333"/>
    <n v="15"/>
    <n v="4999995"/>
    <s v="large_buy"/>
    <n v="-0.21057689045307779"/>
    <n v="-21.057700000000001"/>
    <s v="P"/>
  </r>
  <r>
    <x v="200"/>
    <s v="Fractyl Health, Inc."/>
    <x v="1"/>
    <x v="24"/>
    <s v="THIEL PETER"/>
    <s v="TenPercentOwner"/>
    <n v="333333"/>
    <n v="15"/>
    <n v="4999995"/>
    <s v="large_buy"/>
    <n v="-0.21057689045307779"/>
    <n v="-21.057700000000001"/>
    <s v="P"/>
  </r>
  <r>
    <x v="200"/>
    <s v="Fractyl Health, Inc."/>
    <x v="1"/>
    <x v="24"/>
    <s v="Mithril LP"/>
    <s v="TenPercentOwner"/>
    <n v="333333"/>
    <n v="15"/>
    <n v="4999995"/>
    <s v="large_buy"/>
    <n v="-0.21057689045307779"/>
    <n v="-21.057700000000001"/>
    <s v="P"/>
  </r>
  <r>
    <x v="200"/>
    <s v="Fractyl Health, Inc."/>
    <x v="1"/>
    <x v="24"/>
    <s v="Mithril II GP LP"/>
    <s v="TenPercentOwner"/>
    <n v="333333"/>
    <n v="15"/>
    <n v="4999995"/>
    <s v="large_buy"/>
    <n v="-0.21057689045307779"/>
    <n v="-21.057700000000001"/>
    <s v="P"/>
  </r>
  <r>
    <x v="127"/>
    <s v="COLUMBIA BANKING SYSTEM, INC."/>
    <x v="1"/>
    <x v="24"/>
    <s v="SEATON ELIZABETH WHITEHEAD"/>
    <s v="Director"/>
    <n v="2685"/>
    <n v="18.48"/>
    <n v="49618.8"/>
    <s v="normal_buy"/>
    <n v="-1.614633788226838E-2"/>
    <n v="-1.6146"/>
    <s v="P"/>
  </r>
  <r>
    <x v="155"/>
    <s v="Oak Valley Bancorp"/>
    <x v="1"/>
    <x v="24"/>
    <s v="Strong Gary"/>
    <s v="Director"/>
    <n v="1200"/>
    <n v="25"/>
    <n v="30000"/>
    <s v="large_buy"/>
    <n v="-3.6478901745036429E-2"/>
    <n v="-3.6478999999999999"/>
    <s v="P"/>
  </r>
  <r>
    <x v="63"/>
    <s v="BlackRock Innovation &amp; Growth Term Trust"/>
    <x v="1"/>
    <x v="24"/>
    <s v="Weinstein Boaz"/>
    <s v="TenPercentOwner"/>
    <n v="213539"/>
    <n v="7.75"/>
    <n v="1654927.25"/>
    <s v="large_buy"/>
    <n v="1.4719290318035981E-2"/>
    <n v="1.4719"/>
    <s v="P"/>
  </r>
  <r>
    <x v="63"/>
    <s v="BlackRock Innovation &amp; Growth Term Trust"/>
    <x v="1"/>
    <x v="24"/>
    <s v="Saba Capital Management, L.P."/>
    <s v="TenPercentOwner"/>
    <n v="213539"/>
    <n v="7.75"/>
    <n v="1654927.25"/>
    <s v="large_buy"/>
    <n v="1.4719290318035981E-2"/>
    <n v="1.4719"/>
    <s v="P"/>
  </r>
  <r>
    <x v="201"/>
    <s v="AXIS CAPITAL HOLDINGS LTD"/>
    <x v="1"/>
    <x v="24"/>
    <s v="GALANSKI STANLEY A"/>
    <s v="Director"/>
    <n v="7000"/>
    <n v="58.45"/>
    <n v="409150"/>
    <s v="large_buy"/>
    <n v="5.7873988918034858E-2"/>
    <n v="5.7873999999999999"/>
    <s v="P"/>
  </r>
  <r>
    <x v="147"/>
    <s v="Processa Pharmaceuticals, Inc."/>
    <x v="1"/>
    <x v="24"/>
    <s v="Young David"/>
    <s v="Director,Officer"/>
    <n v="20000"/>
    <n v="2.5299999999999998"/>
    <n v="50599.999999999993"/>
    <s v="normal_buy"/>
    <n v="-4.6218541271055513E-2"/>
    <n v="-4.6219000000000001"/>
    <s v="P"/>
  </r>
  <r>
    <x v="165"/>
    <s v="CVB FINANCIAL CORP"/>
    <x v="1"/>
    <x v="24"/>
    <s v="Borba George A Jr"/>
    <s v="Director"/>
    <n v="59601"/>
    <n v="16.78"/>
    <n v="1000104.78"/>
    <s v="large_buy"/>
    <n v="3.915672162379491E-2"/>
    <n v="3.9157000000000002"/>
    <s v="P"/>
  </r>
  <r>
    <x v="200"/>
    <s v="Fractyl Health, Inc."/>
    <x v="1"/>
    <x v="24"/>
    <s v="Royan Ajay"/>
    <s v="Director,TenPercentOwner"/>
    <n v="333333"/>
    <n v="15"/>
    <n v="4999995"/>
    <s v="large_buy"/>
    <n v="-0.21057689045307779"/>
    <n v="-21.057700000000001"/>
    <s v="P"/>
  </r>
  <r>
    <x v="200"/>
    <s v="Fractyl Health, Inc."/>
    <x v="1"/>
    <x v="24"/>
    <s v="Elia Marc"/>
    <s v="Director"/>
    <n v="466666"/>
    <n v="15"/>
    <n v="6999990"/>
    <s v="large_buy"/>
    <n v="-0.21057689045307779"/>
    <n v="-21.057700000000001"/>
    <s v="P"/>
  </r>
  <r>
    <x v="200"/>
    <s v="Fractyl Health, Inc."/>
    <x v="1"/>
    <x v="24"/>
    <s v="M28 Capital Management LP"/>
    <s v="Director"/>
    <n v="466666"/>
    <n v="15"/>
    <n v="6999990"/>
    <s v="large_buy"/>
    <n v="-0.21057689045307779"/>
    <n v="-21.057700000000001"/>
    <s v="P"/>
  </r>
  <r>
    <x v="202"/>
    <s v="BANK OF THE JAMES FINANCIAL GROUP INC"/>
    <x v="1"/>
    <x v="24"/>
    <s v="BRYANT WILLIAM C III"/>
    <s v="Director"/>
    <n v="3450"/>
    <n v="12"/>
    <n v="41400"/>
    <s v="large_buy"/>
    <n v="-3.5000048504562183E-2"/>
    <n v="-3.5"/>
    <s v="P"/>
  </r>
  <r>
    <x v="203"/>
    <s v="Bank First Corp"/>
    <x v="1"/>
    <x v="24"/>
    <s v="Maples Phillip R"/>
    <s v="Director"/>
    <n v="650"/>
    <n v="81.72"/>
    <n v="53118"/>
    <s v="large_buy"/>
    <n v="3.4851410206692357E-2"/>
    <n v="3.4851000000000001"/>
    <s v="P"/>
  </r>
  <r>
    <x v="64"/>
    <s v="BlackRock Capital Allocation Term Trust"/>
    <x v="1"/>
    <x v="24"/>
    <s v="Weinstein Boaz"/>
    <s v="TenPercentOwner"/>
    <n v="1592"/>
    <n v="15.44"/>
    <n v="24580.48"/>
    <s v="normal_buy"/>
    <n v="1.1183115577535489E-3"/>
    <n v="0.1118"/>
    <s v="P"/>
  </r>
  <r>
    <x v="64"/>
    <s v="BlackRock Capital Allocation Term Trust"/>
    <x v="1"/>
    <x v="24"/>
    <s v="Saba Capital Management, L.P."/>
    <s v="TenPercentOwner"/>
    <n v="1592"/>
    <n v="15.44"/>
    <n v="24580.48"/>
    <s v="normal_buy"/>
    <n v="1.1183115577535489E-3"/>
    <n v="0.1118"/>
    <s v="P"/>
  </r>
  <r>
    <x v="172"/>
    <s v="Princeton Bancorp, Inc."/>
    <x v="1"/>
    <x v="24"/>
    <s v="TUCHMAN MARTIN"/>
    <s v="Director,TenPercentOwner"/>
    <n v="9000"/>
    <n v="32"/>
    <n v="288000"/>
    <s v="large_buy"/>
    <n v="1.6460782790154171E-2"/>
    <n v="1.6460999999999999"/>
    <s v="P"/>
  </r>
  <r>
    <x v="172"/>
    <s v="Princeton Bancorp, Inc."/>
    <x v="1"/>
    <x v="24"/>
    <s v="TUCHMAN MARTIN"/>
    <s v="Director,TenPercentOwner"/>
    <n v="2000"/>
    <n v="32.11"/>
    <n v="64220"/>
    <s v="normal_buy"/>
    <n v="1.6460782790154171E-2"/>
    <n v="1.6460999999999999"/>
    <s v="P"/>
  </r>
  <r>
    <x v="204"/>
    <s v="Alto Neuroscience, Inc."/>
    <x v="1"/>
    <x v="24"/>
    <s v="Smith Nicholas Conrad"/>
    <s v="Officer"/>
    <n v="1563"/>
    <n v="16"/>
    <n v="25008"/>
    <s v="normal_buy"/>
    <n v="-0.30531198086473821"/>
    <n v="-30.531199999999998"/>
    <s v="P"/>
  </r>
  <r>
    <x v="204"/>
    <s v="Alto Neuroscience, Inc."/>
    <x v="1"/>
    <x v="24"/>
    <s v="Etkin Amit"/>
    <s v="Director,Officer"/>
    <n v="3125"/>
    <n v="16"/>
    <n v="50000"/>
    <s v="normal_buy"/>
    <n v="-0.30531198086473821"/>
    <n v="-30.531199999999998"/>
    <s v="P"/>
  </r>
  <r>
    <x v="192"/>
    <s v="Thermon Group Holdings, Inc."/>
    <x v="1"/>
    <x v="24"/>
    <s v="FIX ROGER L"/>
    <s v="Director"/>
    <n v="1555"/>
    <n v="25.7"/>
    <n v="39963.5"/>
    <s v="normal_buy"/>
    <n v="5.7812481257133452E-2"/>
    <n v="5.7812000000000001"/>
    <s v="P"/>
  </r>
  <r>
    <x v="205"/>
    <s v="LCNB CORP"/>
    <x v="1"/>
    <x v="24"/>
    <s v="Mulligan Lawrence P Jr."/>
    <s v="Officer"/>
    <n v="4000"/>
    <n v="13.95"/>
    <n v="55800"/>
    <s v="large_buy"/>
    <n v="-1.202263131624093E-2"/>
    <n v="-1.2022999999999999"/>
    <s v="P"/>
  </r>
  <r>
    <x v="206"/>
    <s v="OP Bancorp"/>
    <x v="1"/>
    <x v="24"/>
    <s v="CHOI BRIAN"/>
    <s v="Director"/>
    <n v="4914"/>
    <n v="9.9499999999999993"/>
    <n v="48894.3"/>
    <s v="large_buy"/>
    <n v="4.4012163757318978E-2"/>
    <n v="4.4012000000000002"/>
    <s v="P"/>
  </r>
  <r>
    <x v="207"/>
    <s v="UNITED SECURITY BANCSHARES"/>
    <x v="1"/>
    <x v="24"/>
    <s v="ELLITHORPE G THOMPSON"/>
    <s v="Director"/>
    <n v="2000"/>
    <n v="7.19"/>
    <n v="14380"/>
    <s v="normal_buy"/>
    <n v="8.2191513842591046E-3"/>
    <n v="0.82189999999999996"/>
    <s v="P"/>
  </r>
  <r>
    <x v="208"/>
    <s v="SOUTH PLAINS FINANCIAL, INC."/>
    <x v="1"/>
    <x v="24"/>
    <s v="Valles Noe G"/>
    <s v="Director"/>
    <n v="30000"/>
    <n v="27"/>
    <n v="810000"/>
    <s v="normal_buy"/>
    <n v="1.268252866699671E-2"/>
    <n v="1.2683"/>
    <s v="P"/>
  </r>
  <r>
    <x v="204"/>
    <s v="Alto Neuroscience, Inc."/>
    <x v="1"/>
    <x v="24"/>
    <s v="Savitz Adam"/>
    <s v="Officer"/>
    <n v="17000"/>
    <n v="16"/>
    <n v="272000"/>
    <s v="normal_buy"/>
    <n v="-0.30531198086473821"/>
    <n v="-30.531199999999998"/>
    <s v="P"/>
  </r>
  <r>
    <x v="204"/>
    <s v="Alto Neuroscience, Inc."/>
    <x v="1"/>
    <x v="24"/>
    <s v="Chimera Investment LLC"/>
    <s v="TenPercentOwner"/>
    <n v="600000"/>
    <n v="16"/>
    <n v="9600000"/>
    <s v="large_buy"/>
    <n v="-0.30531198086473821"/>
    <n v="-30.531199999999998"/>
    <s v="P"/>
  </r>
  <r>
    <x v="204"/>
    <s v="Alto Neuroscience, Inc."/>
    <x v="1"/>
    <x v="24"/>
    <s v="Lunate Holding RSC Ltd"/>
    <s v="TenPercentOwner"/>
    <n v="600000"/>
    <n v="16"/>
    <n v="9600000"/>
    <s v="large_buy"/>
    <n v="-0.30531198086473821"/>
    <n v="-30.531199999999998"/>
    <s v="P"/>
  </r>
  <r>
    <x v="204"/>
    <s v="Alto Neuroscience, Inc."/>
    <x v="1"/>
    <x v="24"/>
    <s v="Alpha Wave Ventures GP, Ltd"/>
    <s v="TenPercentOwner"/>
    <n v="600000"/>
    <n v="16"/>
    <n v="9600000"/>
    <s v="large_buy"/>
    <n v="-0.30531198086473821"/>
    <n v="-30.531199999999998"/>
    <s v="P"/>
  </r>
  <r>
    <x v="204"/>
    <s v="Alto Neuroscience, Inc."/>
    <x v="1"/>
    <x v="24"/>
    <s v="Alpha Wave Global, LP"/>
    <s v="TenPercentOwner"/>
    <n v="600000"/>
    <n v="16"/>
    <n v="9600000"/>
    <s v="large_buy"/>
    <n v="-0.30531198086473821"/>
    <n v="-30.531199999999998"/>
    <s v="P"/>
  </r>
  <r>
    <x v="30"/>
    <s v="KalVista Pharmaceuticals, Inc."/>
    <x v="1"/>
    <x v="24"/>
    <s v="Venrock Healthcare Capital Partners III, L.P."/>
    <s v="TenPercentOwner"/>
    <n v="4474"/>
    <n v="14.74"/>
    <n v="65946.759999999995"/>
    <s v="normal_buy"/>
    <n v="-0.1207012792354555"/>
    <n v="-12.0701"/>
    <s v="P"/>
  </r>
  <r>
    <x v="30"/>
    <s v="KalVista Pharmaceuticals, Inc."/>
    <x v="1"/>
    <x v="24"/>
    <s v="VHCP Management III, LLC"/>
    <s v="TenPercentOwner"/>
    <n v="4474"/>
    <n v="14.74"/>
    <n v="65946.759999999995"/>
    <s v="normal_buy"/>
    <n v="-0.1207012792354555"/>
    <n v="-12.0701"/>
    <s v="P"/>
  </r>
  <r>
    <x v="30"/>
    <s v="KalVista Pharmaceuticals, Inc."/>
    <x v="1"/>
    <x v="24"/>
    <s v="VHCP Co-Investment Holdings III, LLC"/>
    <s v="TenPercentOwner"/>
    <n v="4474"/>
    <n v="14.74"/>
    <n v="65946.759999999995"/>
    <s v="normal_buy"/>
    <n v="-0.1207012792354555"/>
    <n v="-12.0701"/>
    <s v="P"/>
  </r>
  <r>
    <x v="30"/>
    <s v="KalVista Pharmaceuticals, Inc."/>
    <x v="1"/>
    <x v="24"/>
    <s v="VHCP Management EG, LLC"/>
    <s v="TenPercentOwner"/>
    <n v="4474"/>
    <n v="14.74"/>
    <n v="65946.759999999995"/>
    <s v="normal_buy"/>
    <n v="-0.1207012792354555"/>
    <n v="-12.0701"/>
    <s v="P"/>
  </r>
  <r>
    <x v="30"/>
    <s v="KalVista Pharmaceuticals, Inc."/>
    <x v="1"/>
    <x v="24"/>
    <s v="Koh Bong Y"/>
    <s v="TenPercentOwner"/>
    <n v="4474"/>
    <n v="14.74"/>
    <n v="65946.759999999995"/>
    <s v="normal_buy"/>
    <n v="-0.1207012792354555"/>
    <n v="-12.0701"/>
    <s v="P"/>
  </r>
  <r>
    <x v="30"/>
    <s v="KalVista Pharmaceuticals, Inc."/>
    <x v="1"/>
    <x v="24"/>
    <s v="Venrock Healthcare Capital Partners EG, L.P."/>
    <s v="TenPercentOwner"/>
    <n v="4474"/>
    <n v="14.74"/>
    <n v="65946.759999999995"/>
    <s v="normal_buy"/>
    <n v="-0.1207012792354555"/>
    <n v="-12.0701"/>
    <s v="P"/>
  </r>
  <r>
    <x v="30"/>
    <s v="KalVista Pharmaceuticals, Inc."/>
    <x v="1"/>
    <x v="24"/>
    <s v="Shah Nimish P"/>
    <s v="TenPercentOwner"/>
    <n v="4474"/>
    <n v="14.74"/>
    <n v="65946.759999999995"/>
    <s v="normal_buy"/>
    <n v="-0.1207012792354555"/>
    <n v="-12.0701"/>
    <s v="P"/>
  </r>
  <r>
    <x v="209"/>
    <s v="Lineage Cell Therapeutics, Inc."/>
    <x v="1"/>
    <x v="24"/>
    <s v="BROADWOOD CAPITAL INC"/>
    <s v="TenPercentOwner"/>
    <n v="6730770"/>
    <n v="1.04"/>
    <n v="7000000.7999999998"/>
    <s v="large_buy"/>
    <n v="-4.5045108901980442E-2"/>
    <n v="-4.5045000000000002"/>
    <s v="P"/>
  </r>
  <r>
    <x v="209"/>
    <s v="Lineage Cell Therapeutics, Inc."/>
    <x v="1"/>
    <x v="24"/>
    <s v="BRADSHER NEAL C"/>
    <s v="Director,TenPercentOwner"/>
    <n v="6730770"/>
    <n v="1.04"/>
    <n v="7000000.7999999998"/>
    <s v="large_buy"/>
    <n v="-4.5045108901980442E-2"/>
    <n v="-4.5045000000000002"/>
    <s v="P"/>
  </r>
  <r>
    <x v="209"/>
    <s v="Lineage Cell Therapeutics, Inc."/>
    <x v="1"/>
    <x v="24"/>
    <s v="BROADWOOD PARTNERS, L.P."/>
    <s v="Director,TenPercentOwner"/>
    <n v="6730770"/>
    <n v="1.04"/>
    <n v="7000000.7999999998"/>
    <s v="large_buy"/>
    <n v="-4.5045108901980442E-2"/>
    <n v="-4.5045000000000002"/>
    <s v="P"/>
  </r>
  <r>
    <x v="109"/>
    <s v="Paysign, Inc."/>
    <x v="1"/>
    <x v="24"/>
    <s v="Topline Capital Partners, LP"/>
    <s v="TenPercentOwner"/>
    <n v="38544"/>
    <n v="3.05"/>
    <n v="117559.2"/>
    <s v="normal_buy"/>
    <n v="-6.4516069489635166E-3"/>
    <n v="-0.6452"/>
    <s v="P"/>
  </r>
  <r>
    <x v="197"/>
    <s v="HBT Financial, Inc."/>
    <x v="1"/>
    <x v="24"/>
    <s v="Baker Roger A"/>
    <s v="Director"/>
    <n v="2103"/>
    <n v="18.84"/>
    <n v="39620.519999999997"/>
    <s v="normal_buy"/>
    <n v="-7.8411186016968948E-3"/>
    <n v="-0.78410000000000002"/>
    <s v="P"/>
  </r>
  <r>
    <x v="61"/>
    <s v="BlackRock Health Sciences Term Trust"/>
    <x v="1"/>
    <x v="24"/>
    <s v="Saba Capital Management, L.P."/>
    <s v="TenPercentOwner"/>
    <n v="69870"/>
    <n v="15.71"/>
    <n v="1097657.7"/>
    <s v="normal_buy"/>
    <n v="2.301801473711396E-2"/>
    <n v="2.3018000000000001"/>
    <s v="P"/>
  </r>
  <r>
    <x v="61"/>
    <s v="BlackRock Health Sciences Term Trust"/>
    <x v="1"/>
    <x v="24"/>
    <s v="Weinstein Boaz"/>
    <s v="TenPercentOwner"/>
    <n v="69870"/>
    <n v="15.71"/>
    <n v="1097657.7"/>
    <s v="normal_buy"/>
    <n v="2.301801473711396E-2"/>
    <n v="2.3018000000000001"/>
    <s v="P"/>
  </r>
  <r>
    <x v="210"/>
    <s v="ZIONS BANCORPORATION, NATIONAL ASSOCIATION /UT/"/>
    <x v="1"/>
    <x v="24"/>
    <s v="SIMMONS HARRIS H"/>
    <s v="Director,Officer"/>
    <n v="3600"/>
    <n v="38.99"/>
    <n v="140364"/>
    <s v="normal_buy"/>
    <n v="2.8716367503236691E-2"/>
    <n v="2.8715999999999999"/>
    <s v="P"/>
  </r>
  <r>
    <x v="165"/>
    <s v="CVB FINANCIAL CORP"/>
    <x v="1"/>
    <x v="24"/>
    <s v="Brager David A."/>
    <s v="Officer"/>
    <n v="2000"/>
    <n v="16.75"/>
    <n v="33500"/>
    <s v="normal_buy"/>
    <n v="3.915672162379491E-2"/>
    <n v="3.9157000000000002"/>
    <s v="P"/>
  </r>
  <r>
    <x v="211"/>
    <s v="CHARTER COMMUNICATIONS, INC. /MO/"/>
    <x v="1"/>
    <x v="24"/>
    <s v="Winfrey Christopher L"/>
    <s v="Director,Officer"/>
    <n v="5050"/>
    <n v="295.29000000000002"/>
    <n v="1491214.5"/>
    <s v="large_buy"/>
    <n v="-1.026598800764722E-2"/>
    <n v="-1.0266"/>
    <s v="P"/>
  </r>
  <r>
    <x v="212"/>
    <s v="ARROW FINANCIAL CORP"/>
    <x v="1"/>
    <x v="24"/>
    <s v="Wise Andrew J"/>
    <s v="Officer"/>
    <n v="1000"/>
    <n v="23.57"/>
    <n v="23570"/>
    <s v="normal_buy"/>
    <n v="3.9243928162001618E-2"/>
    <n v="3.9243999999999999"/>
    <s v="P"/>
  </r>
  <r>
    <x v="196"/>
    <s v="AFLAC INC"/>
    <x v="1"/>
    <x v="24"/>
    <s v="Lloyd Karole"/>
    <s v="Director"/>
    <n v="500"/>
    <n v="77.27"/>
    <n v="38635"/>
    <s v="normal_buy"/>
    <n v="3.6953008012606592E-2"/>
    <n v="3.6953"/>
    <s v="P"/>
  </r>
  <r>
    <x v="196"/>
    <s v="AFLAC INC"/>
    <x v="1"/>
    <x v="24"/>
    <s v="Lloyd Karole"/>
    <s v="Director"/>
    <n v="500"/>
    <n v="77.290000000000006"/>
    <n v="38645"/>
    <s v="normal_buy"/>
    <n v="3.6953008012606592E-2"/>
    <n v="3.6953"/>
    <s v="P"/>
  </r>
  <r>
    <x v="200"/>
    <s v="Fractyl Health, Inc."/>
    <x v="1"/>
    <x v="24"/>
    <s v="CVF, LLC"/>
    <s v="TenPercentOwner"/>
    <n v="333333"/>
    <n v="15"/>
    <n v="4999995"/>
    <s v="large_buy"/>
    <n v="-0.21057689045307779"/>
    <n v="-21.057700000000001"/>
    <s v="P"/>
  </r>
  <r>
    <x v="200"/>
    <s v="Fractyl Health, Inc."/>
    <x v="1"/>
    <x v="24"/>
    <s v="HCC Manager LLC"/>
    <s v="Other"/>
    <n v="333333"/>
    <n v="15"/>
    <n v="4999995"/>
    <s v="large_buy"/>
    <n v="-0.21057689045307779"/>
    <n v="-21.057700000000001"/>
    <s v="P"/>
  </r>
  <r>
    <x v="213"/>
    <s v="TAIWAN FUND INC"/>
    <x v="1"/>
    <x v="24"/>
    <s v="Clark Anthony S."/>
    <s v="Director"/>
    <n v="500"/>
    <n v="37.26"/>
    <n v="18630"/>
    <s v="normal_buy"/>
    <n v="2.8946618926136921E-2"/>
    <n v="2.8946999999999998"/>
    <s v="P"/>
  </r>
  <r>
    <x v="192"/>
    <s v="Thermon Group Holdings, Inc."/>
    <x v="1"/>
    <x v="24"/>
    <s v="Fox Kevin"/>
    <s v="Officer"/>
    <n v="1000"/>
    <n v="24.84"/>
    <n v="24840"/>
    <s v="normal_buy"/>
    <n v="5.7812481257133452E-2"/>
    <n v="5.7812000000000001"/>
    <s v="P"/>
  </r>
  <r>
    <x v="153"/>
    <s v="RBB Bancorp"/>
    <x v="1"/>
    <x v="24"/>
    <s v="Kao James"/>
    <s v="Director"/>
    <n v="5000"/>
    <n v="17.02"/>
    <n v="85100"/>
    <s v="normal_buy"/>
    <n v="1.095100736938681E-2"/>
    <n v="1.0951"/>
    <s v="P"/>
  </r>
  <r>
    <x v="109"/>
    <s v="Paysign, Inc."/>
    <x v="1"/>
    <x v="24"/>
    <s v="McBirney Collin"/>
    <s v="Other"/>
    <n v="38544"/>
    <n v="3.05"/>
    <n v="117559.2"/>
    <s v="normal_buy"/>
    <n v="-6.4516069489635166E-3"/>
    <n v="-0.6452"/>
    <s v="P"/>
  </r>
  <r>
    <x v="109"/>
    <s v="Paysign, Inc."/>
    <x v="1"/>
    <x v="24"/>
    <s v="Topline Capital Management, LLC"/>
    <s v="Other"/>
    <n v="38544"/>
    <n v="3.05"/>
    <n v="117559.2"/>
    <s v="normal_buy"/>
    <n v="-6.4516069489635166E-3"/>
    <n v="-0.6452"/>
    <s v="P"/>
  </r>
  <r>
    <x v="202"/>
    <s v="BANK OF THE JAMES FINANCIAL GROUP INC"/>
    <x v="1"/>
    <x v="24"/>
    <s v="FOSTER WATT R JR"/>
    <s v="Director"/>
    <n v="835"/>
    <n v="11.98"/>
    <n v="10003.299999999999"/>
    <s v="normal_buy"/>
    <n v="-3.5000048504562183E-2"/>
    <n v="-3.5"/>
    <s v="P"/>
  </r>
  <r>
    <x v="214"/>
    <s v="ABEONA THERAPEUTICS INC."/>
    <x v="1"/>
    <x v="24"/>
    <s v="Seshadri Vishwas"/>
    <s v="Director,Officer"/>
    <n v="20000"/>
    <n v="4.3899999999999997"/>
    <n v="87800"/>
    <s v="large_buy"/>
    <n v="0.56976737223038021"/>
    <n v="56.976700000000001"/>
    <s v="P"/>
  </r>
  <r>
    <x v="23"/>
    <s v="BlackRock ESG Capital Allocation Term Trust"/>
    <x v="1"/>
    <x v="24"/>
    <s v="Saba Capital Management, L.P."/>
    <s v="TenPercentOwner"/>
    <n v="82389"/>
    <n v="16.649999999999999"/>
    <n v="1371776.85"/>
    <s v="normal_buy"/>
    <n v="1.271185297712973E-2"/>
    <n v="1.2712000000000001"/>
    <s v="P"/>
  </r>
  <r>
    <x v="23"/>
    <s v="BlackRock ESG Capital Allocation Term Trust"/>
    <x v="1"/>
    <x v="24"/>
    <s v="Weinstein Boaz"/>
    <s v="TenPercentOwner"/>
    <n v="82389"/>
    <n v="16.649999999999999"/>
    <n v="1371776.85"/>
    <s v="normal_buy"/>
    <n v="1.271185297712973E-2"/>
    <n v="1.2712000000000001"/>
    <s v="P"/>
  </r>
  <r>
    <x v="202"/>
    <s v="BANK OF THE JAMES FINANCIAL GROUP INC"/>
    <x v="1"/>
    <x v="25"/>
    <s v="DOYLE JULIE P"/>
    <s v="Director"/>
    <n v="1000"/>
    <n v="11.93"/>
    <n v="11930"/>
    <s v="normal_buy"/>
    <n v="-3.3333263036866463E-2"/>
    <n v="-3.3332999999999999"/>
    <s v="P"/>
  </r>
  <r>
    <x v="215"/>
    <s v="FIVE STAR BANCORP"/>
    <x v="1"/>
    <x v="25"/>
    <s v="Perry-Smith Robert Truxtun"/>
    <s v="Director"/>
    <n v="3100"/>
    <n v="21.95"/>
    <n v="68045"/>
    <s v="normal_buy"/>
    <n v="3.2316829255879982E-2"/>
    <n v="3.2317"/>
    <s v="P"/>
  </r>
  <r>
    <x v="212"/>
    <s v="ARROW FINANCIAL CORP"/>
    <x v="1"/>
    <x v="25"/>
    <s v="DAKE GARY C"/>
    <s v="Director"/>
    <n v="2000"/>
    <n v="23.73"/>
    <n v="47460"/>
    <s v="large_buy"/>
    <n v="2.5663588589442291E-2"/>
    <n v="2.5663999999999998"/>
    <s v="P"/>
  </r>
  <r>
    <x v="216"/>
    <s v="Aon plc"/>
    <x v="1"/>
    <x v="25"/>
    <s v="KNIGHT LESTER B"/>
    <s v="Director"/>
    <n v="25000"/>
    <n v="301.97000000000003"/>
    <n v="7549250.0000000009"/>
    <s v="large_buy"/>
    <n v="4.4653447137182667E-2"/>
    <n v="4.4653"/>
    <s v="P"/>
  </r>
  <r>
    <x v="216"/>
    <s v="Aon plc"/>
    <x v="1"/>
    <x v="25"/>
    <s v="KNIGHT LESTER B"/>
    <s v="Director"/>
    <n v="25000"/>
    <n v="301.97000000000003"/>
    <n v="7549250.0000000009"/>
    <s v="large_buy"/>
    <n v="4.4653447137182667E-2"/>
    <n v="4.4653"/>
    <s v="P"/>
  </r>
  <r>
    <x v="217"/>
    <s v="RETRACTABLE TECHNOLOGIES INC"/>
    <x v="1"/>
    <x v="25"/>
    <s v="SHAW THOMAS J"/>
    <s v="Director,Officer,TenPercentOwner"/>
    <n v="10356"/>
    <n v="1.17"/>
    <n v="12116.52"/>
    <s v="normal_buy"/>
    <n v="0.1166666501098215"/>
    <n v="11.666700000000001"/>
    <s v="P"/>
  </r>
  <r>
    <x v="218"/>
    <s v="Richmond Mutual Bancorporation, Inc."/>
    <x v="1"/>
    <x v="25"/>
    <s v="Jackson Jeffrey A."/>
    <s v="Director"/>
    <n v="1000"/>
    <n v="10.51"/>
    <n v="10510"/>
    <s v="large_buy"/>
    <n v="3.3428852498137651E-2"/>
    <n v="3.3429000000000002"/>
    <s v="P"/>
  </r>
  <r>
    <x v="219"/>
    <s v="Clearside Biomedical, Inc."/>
    <x v="1"/>
    <x v="25"/>
    <s v="WHITMORE BRADFORD T"/>
    <s v="TenPercentOwner"/>
    <n v="444444"/>
    <n v="1.35"/>
    <n v="599999.4"/>
    <s v="large_buy"/>
    <n v="-3.6231886061067753E-2"/>
    <n v="-3.6232000000000002"/>
    <s v="P"/>
  </r>
  <r>
    <x v="151"/>
    <s v="Rocky Mountain Chocolate Factory, Inc."/>
    <x v="1"/>
    <x v="25"/>
    <s v="GEYGAN JEFFREY RICHART"/>
    <s v="Director,TenPercentOwner"/>
    <n v="3280"/>
    <n v="3.99"/>
    <n v="13087.2"/>
    <s v="normal_buy"/>
    <n v="8.749997615814209E-2"/>
    <n v="8.75"/>
    <s v="P"/>
  </r>
  <r>
    <x v="63"/>
    <s v="BlackRock Innovation &amp; Growth Term Trust"/>
    <x v="1"/>
    <x v="25"/>
    <s v="Weinstein Boaz"/>
    <s v="TenPercentOwner"/>
    <n v="401620"/>
    <n v="7.86"/>
    <n v="3156733.2"/>
    <s v="large_buy"/>
    <n v="2.3538005624096359E-2"/>
    <n v="2.3538000000000001"/>
    <s v="P"/>
  </r>
  <r>
    <x v="63"/>
    <s v="BlackRock Innovation &amp; Growth Term Trust"/>
    <x v="1"/>
    <x v="25"/>
    <s v="Saba Capital Management, L.P."/>
    <s v="TenPercentOwner"/>
    <n v="401620"/>
    <n v="7.86"/>
    <n v="3156733.2"/>
    <s v="large_buy"/>
    <n v="2.3538005624096359E-2"/>
    <n v="2.3538000000000001"/>
    <s v="P"/>
  </r>
  <r>
    <x v="205"/>
    <s v="LCNB CORP"/>
    <x v="1"/>
    <x v="25"/>
    <s v="Meilstrup Eric J"/>
    <s v="Director,Officer"/>
    <n v="800"/>
    <n v="13.68"/>
    <n v="10944"/>
    <s v="normal_buy"/>
    <n v="2.4158143637218691E-2"/>
    <n v="2.4157999999999999"/>
    <s v="P"/>
  </r>
  <r>
    <x v="220"/>
    <s v="Virtu Financial, Inc."/>
    <x v="1"/>
    <x v="25"/>
    <s v="Cifu Douglas A"/>
    <s v="Director,Officer"/>
    <n v="50000"/>
    <n v="16.21"/>
    <n v="810500"/>
    <s v="large_buy"/>
    <n v="3.3763043816942728E-2"/>
    <n v="3.3763000000000001"/>
    <s v="P"/>
  </r>
  <r>
    <x v="202"/>
    <s v="BANK OF THE JAMES FINANCIAL GROUP INC"/>
    <x v="1"/>
    <x v="25"/>
    <s v="JAMERSON PHILLIP C"/>
    <s v="Director"/>
    <n v="1600"/>
    <n v="11.88"/>
    <n v="19008"/>
    <s v="large_buy"/>
    <n v="-3.3333263036866463E-2"/>
    <n v="-3.3332999999999999"/>
    <s v="P"/>
  </r>
  <r>
    <x v="147"/>
    <s v="Processa Pharmaceuticals, Inc."/>
    <x v="1"/>
    <x v="25"/>
    <s v="Young David"/>
    <s v="Director,Officer"/>
    <n v="21000"/>
    <n v="2.4500000000000002"/>
    <n v="51450.000000000007"/>
    <s v="large_buy"/>
    <n v="1.3452901853442389E-2"/>
    <n v="1.3452999999999999"/>
    <s v="P"/>
  </r>
  <r>
    <x v="221"/>
    <s v="Adverum Biotechnologies, Inc."/>
    <x v="1"/>
    <x v="25"/>
    <s v="Lupher, Jr. Mark L."/>
    <s v="Director"/>
    <n v="130000"/>
    <n v="1.35"/>
    <n v="175500"/>
    <s v="normal_buy"/>
    <n v="-0.25266904929125028"/>
    <n v="-25.2669"/>
    <s v="P"/>
  </r>
  <r>
    <x v="38"/>
    <s v="OPKO HEALTH, INC."/>
    <x v="1"/>
    <x v="25"/>
    <s v="FROST PHILLIP MD ET AL"/>
    <s v="Director,Officer,TenPercentOwner"/>
    <n v="1500000"/>
    <n v="0.98"/>
    <n v="1470000"/>
    <s v="large_buy"/>
    <n v="-2.9999971389770511E-2"/>
    <n v="-3"/>
    <s v="P"/>
  </r>
  <r>
    <x v="38"/>
    <s v="OPKO HEALTH, INC."/>
    <x v="1"/>
    <x v="25"/>
    <s v="Frost Gamma Investments Trust"/>
    <s v="TenPercentOwner"/>
    <n v="1500000"/>
    <n v="0.98"/>
    <n v="1470000"/>
    <s v="large_buy"/>
    <n v="-2.9999971389770511E-2"/>
    <n v="-3"/>
    <s v="P"/>
  </r>
  <r>
    <x v="222"/>
    <s v="SMARTFINANCIAL INC."/>
    <x v="1"/>
    <x v="25"/>
    <s v="Welborn Wesley Miller"/>
    <s v="Director,Officer"/>
    <n v="1000"/>
    <n v="21.67"/>
    <n v="21670"/>
    <s v="large_buy"/>
    <n v="9.7537476691826885E-3"/>
    <n v="0.97540000000000004"/>
    <s v="P"/>
  </r>
  <r>
    <x v="223"/>
    <s v="ESTEE LAUDER COMPANIES INC"/>
    <x v="1"/>
    <x v="25"/>
    <s v="Hyman Jennifer"/>
    <s v="Director"/>
    <n v="1350"/>
    <n v="146.69999999999999"/>
    <n v="198045"/>
    <s v="normal_buy"/>
    <n v="4.7488211487765941E-2"/>
    <n v="4.7488000000000001"/>
    <s v="P"/>
  </r>
  <r>
    <x v="224"/>
    <s v="NEXTERA ENERGY INC"/>
    <x v="1"/>
    <x v="25"/>
    <s v="HACHIGIAN KIRK S"/>
    <s v="Director"/>
    <n v="10000"/>
    <n v="55.84"/>
    <n v="558400"/>
    <s v="large_buy"/>
    <n v="5.143515676327759E-3"/>
    <n v="0.51439999999999997"/>
    <s v="P"/>
  </r>
  <r>
    <x v="224"/>
    <s v="NEXTERA ENERGY INC"/>
    <x v="1"/>
    <x v="25"/>
    <s v="HACHIGIAN KIRK S"/>
    <s v="Director"/>
    <n v="10000"/>
    <n v="55.83"/>
    <n v="558300"/>
    <s v="normal_buy"/>
    <n v="5.143515676327759E-3"/>
    <n v="0.51439999999999997"/>
    <s v="P"/>
  </r>
  <r>
    <x v="225"/>
    <s v="PIMCO Flexible Municipal Income Fund"/>
    <x v="1"/>
    <x v="25"/>
    <s v="Christine Kyle Francis"/>
    <s v="Other"/>
    <n v="7317.07"/>
    <n v="10.25"/>
    <n v="74999.967499999999"/>
    <s v="normal_buy"/>
    <n v="4.8779959993285882E-3"/>
    <n v="0.48780000000000001"/>
    <s v="P"/>
  </r>
  <r>
    <x v="226"/>
    <s v="FIRST FINANCIAL BANKSHARES INC"/>
    <x v="1"/>
    <x v="25"/>
    <s v="Nickles Robert Clark Jr"/>
    <s v="Director"/>
    <n v="584"/>
    <n v="30.47"/>
    <n v="17794.48"/>
    <s v="normal_buy"/>
    <n v="2.185264703994361E-2"/>
    <n v="2.1852999999999998"/>
    <s v="P"/>
  </r>
  <r>
    <x v="102"/>
    <s v="TEXAS CAPITAL BANCSHARES INC/TX"/>
    <x v="1"/>
    <x v="25"/>
    <s v="STALLINGS ROBERT W"/>
    <s v="Director"/>
    <n v="4000"/>
    <n v="18.77"/>
    <n v="75080"/>
    <s v="normal_buy"/>
    <n v="3.9016037194170572E-3"/>
    <n v="0.39019999999999999"/>
    <s v="P"/>
  </r>
  <r>
    <x v="227"/>
    <s v="BioRestorative Therapies, Inc."/>
    <x v="1"/>
    <x v="25"/>
    <s v="Broadrick Dale"/>
    <s v="TenPercentOwner"/>
    <n v="36374"/>
    <n v="1.38"/>
    <n v="50196.12"/>
    <s v="normal_buy"/>
    <n v="-7.7464801147565709E-2"/>
    <n v="-7.7465000000000002"/>
    <s v="P"/>
  </r>
  <r>
    <x v="228"/>
    <s v="LEE ENTERPRISES, Inc"/>
    <x v="1"/>
    <x v="25"/>
    <s v="Fletcher Steven C."/>
    <s v="Director"/>
    <n v="1901"/>
    <n v="9.99"/>
    <n v="18990.990000000002"/>
    <s v="normal_buy"/>
    <n v="1.345756899527739E-2"/>
    <n v="1.3458000000000001"/>
    <s v="P"/>
  </r>
  <r>
    <x v="197"/>
    <s v="HBT Financial, Inc."/>
    <x v="1"/>
    <x v="25"/>
    <s v="Baker Roger A"/>
    <s v="Director"/>
    <n v="1888"/>
    <n v="18.68"/>
    <n v="35267.839999999997"/>
    <s v="normal_buy"/>
    <n v="0"/>
    <n v="0"/>
    <s v="P"/>
  </r>
  <r>
    <x v="221"/>
    <s v="Adverum Biotechnologies, Inc."/>
    <x v="1"/>
    <x v="25"/>
    <s v="Scopa James Paul"/>
    <s v="Director"/>
    <n v="100000"/>
    <n v="1.35"/>
    <n v="135000"/>
    <s v="normal_buy"/>
    <n v="-0.25266904929125028"/>
    <n v="-25.2669"/>
    <s v="P"/>
  </r>
  <r>
    <x v="151"/>
    <s v="Rocky Mountain Chocolate Factory, Inc."/>
    <x v="1"/>
    <x v="25"/>
    <s v="GEYGAN JEFFREY RICHART"/>
    <s v="Director,TenPercentOwner"/>
    <n v="3280"/>
    <n v="3.99"/>
    <n v="13087.2"/>
    <s v="normal_buy"/>
    <n v="8.749997615814209E-2"/>
    <n v="8.75"/>
    <s v="P"/>
  </r>
  <r>
    <x v="151"/>
    <s v="Rocky Mountain Chocolate Factory, Inc."/>
    <x v="1"/>
    <x v="25"/>
    <s v="GLOBAL VALUE INVESTMENT CORP."/>
    <s v="TenPercentOwner"/>
    <n v="3280"/>
    <n v="3.99"/>
    <n v="13087.2"/>
    <s v="normal_buy"/>
    <n v="8.749997615814209E-2"/>
    <n v="8.75"/>
    <s v="P"/>
  </r>
  <r>
    <x v="151"/>
    <s v="Rocky Mountain Chocolate Factory, Inc."/>
    <x v="1"/>
    <x v="25"/>
    <s v="GVP 2021-A, L.P."/>
    <s v="Other"/>
    <n v="3280"/>
    <n v="3.99"/>
    <n v="13087.2"/>
    <s v="normal_buy"/>
    <n v="8.749997615814209E-2"/>
    <n v="8.75"/>
    <s v="P"/>
  </r>
  <r>
    <x v="151"/>
    <s v="Rocky Mountain Chocolate Factory, Inc."/>
    <x v="1"/>
    <x v="25"/>
    <s v="GEYGAN JAMES"/>
    <s v="Other"/>
    <n v="3280"/>
    <n v="3.99"/>
    <n v="13087.2"/>
    <s v="normal_buy"/>
    <n v="8.749997615814209E-2"/>
    <n v="8.75"/>
    <s v="P"/>
  </r>
  <r>
    <x v="151"/>
    <s v="Rocky Mountain Chocolate Factory, Inc."/>
    <x v="1"/>
    <x v="25"/>
    <s v="Wilke Stacy"/>
    <s v="Other"/>
    <n v="3280"/>
    <n v="3.99"/>
    <n v="13087.2"/>
    <s v="normal_buy"/>
    <n v="8.749997615814209E-2"/>
    <n v="8.75"/>
    <s v="P"/>
  </r>
  <r>
    <x v="151"/>
    <s v="Rocky Mountain Chocolate Factory, Inc."/>
    <x v="1"/>
    <x v="25"/>
    <s v="Rice Shawn G"/>
    <s v="Other"/>
    <n v="3280"/>
    <n v="3.99"/>
    <n v="13087.2"/>
    <s v="normal_buy"/>
    <n v="8.749997615814209E-2"/>
    <n v="8.75"/>
    <s v="P"/>
  </r>
  <r>
    <x v="151"/>
    <s v="Rocky Mountain Chocolate Factory, Inc."/>
    <x v="1"/>
    <x v="25"/>
    <s v="Geygan Kathleen"/>
    <s v="Other"/>
    <n v="3280"/>
    <n v="3.99"/>
    <n v="13087.2"/>
    <s v="normal_buy"/>
    <n v="8.749997615814209E-2"/>
    <n v="8.75"/>
    <s v="P"/>
  </r>
  <r>
    <x v="151"/>
    <s v="Rocky Mountain Chocolate Factory, Inc."/>
    <x v="1"/>
    <x v="25"/>
    <s v="GVP 2021-A, LLC"/>
    <s v="Other"/>
    <n v="3280"/>
    <n v="3.99"/>
    <n v="13087.2"/>
    <s v="normal_buy"/>
    <n v="8.749997615814209E-2"/>
    <n v="8.75"/>
    <s v="P"/>
  </r>
  <r>
    <x v="229"/>
    <s v="BYLINE BANCORP, INC."/>
    <x v="1"/>
    <x v="25"/>
    <s v="HERSETH MARY JO S."/>
    <s v="Director"/>
    <n v="525"/>
    <n v="20.43"/>
    <n v="10725.75"/>
    <s v="normal_buy"/>
    <n v="3.1341511499455972E-2"/>
    <n v="3.1341999999999999"/>
    <s v="P"/>
  </r>
  <r>
    <x v="30"/>
    <s v="KalVista Pharmaceuticals, Inc."/>
    <x v="1"/>
    <x v="25"/>
    <s v="Venrock Healthcare Capital Partners III, L.P."/>
    <s v="TenPercentOwner"/>
    <n v="51827"/>
    <n v="14.56"/>
    <n v="754601.12"/>
    <s v="normal_buy"/>
    <n v="-0.12941175849428491"/>
    <n v="-12.9412"/>
    <s v="P"/>
  </r>
  <r>
    <x v="30"/>
    <s v="KalVista Pharmaceuticals, Inc."/>
    <x v="1"/>
    <x v="25"/>
    <s v="VHCP Management III, LLC"/>
    <s v="TenPercentOwner"/>
    <n v="51827"/>
    <n v="14.56"/>
    <n v="754601.12"/>
    <s v="normal_buy"/>
    <n v="-0.12941175849428491"/>
    <n v="-12.9412"/>
    <s v="P"/>
  </r>
  <r>
    <x v="30"/>
    <s v="KalVista Pharmaceuticals, Inc."/>
    <x v="1"/>
    <x v="25"/>
    <s v="VHCP Co-Investment Holdings III, LLC"/>
    <s v="TenPercentOwner"/>
    <n v="51827"/>
    <n v="14.56"/>
    <n v="754601.12"/>
    <s v="normal_buy"/>
    <n v="-0.12941175849428491"/>
    <n v="-12.9412"/>
    <s v="P"/>
  </r>
  <r>
    <x v="30"/>
    <s v="KalVista Pharmaceuticals, Inc."/>
    <x v="1"/>
    <x v="25"/>
    <s v="VHCP Management EG, LLC"/>
    <s v="TenPercentOwner"/>
    <n v="51827"/>
    <n v="14.56"/>
    <n v="754601.12"/>
    <s v="normal_buy"/>
    <n v="-0.12941175849428491"/>
    <n v="-12.9412"/>
    <s v="P"/>
  </r>
  <r>
    <x v="30"/>
    <s v="KalVista Pharmaceuticals, Inc."/>
    <x v="1"/>
    <x v="25"/>
    <s v="Koh Bong Y"/>
    <s v="TenPercentOwner"/>
    <n v="51827"/>
    <n v="14.56"/>
    <n v="754601.12"/>
    <s v="normal_buy"/>
    <n v="-0.12941175849428491"/>
    <n v="-12.9412"/>
    <s v="P"/>
  </r>
  <r>
    <x v="30"/>
    <s v="KalVista Pharmaceuticals, Inc."/>
    <x v="1"/>
    <x v="25"/>
    <s v="Venrock Healthcare Capital Partners EG, L.P."/>
    <s v="TenPercentOwner"/>
    <n v="51827"/>
    <n v="14.56"/>
    <n v="754601.12"/>
    <s v="normal_buy"/>
    <n v="-0.12941175849428491"/>
    <n v="-12.9412"/>
    <s v="P"/>
  </r>
  <r>
    <x v="30"/>
    <s v="KalVista Pharmaceuticals, Inc."/>
    <x v="1"/>
    <x v="25"/>
    <s v="Shah Nimish P"/>
    <s v="TenPercentOwner"/>
    <n v="51827"/>
    <n v="14.56"/>
    <n v="754601.12"/>
    <s v="normal_buy"/>
    <n v="-0.12941175849428491"/>
    <n v="-12.9412"/>
    <s v="P"/>
  </r>
  <r>
    <x v="230"/>
    <s v="PEOPLES BANCORP INC"/>
    <x v="1"/>
    <x v="25"/>
    <s v="SKINNER FRANCES A"/>
    <s v="Director"/>
    <n v="400"/>
    <n v="27.7"/>
    <n v="11080"/>
    <s v="normal_buy"/>
    <n v="1.5401091285822449E-2"/>
    <n v="1.5401"/>
    <s v="P"/>
  </r>
  <r>
    <x v="135"/>
    <s v="Galera Therapeutics, Inc."/>
    <x v="1"/>
    <x v="25"/>
    <s v="Schneid Yair"/>
    <s v="TenPercentOwner"/>
    <n v="150000"/>
    <n v="0.17"/>
    <n v="25500"/>
    <s v="normal_buy"/>
    <n v="0.23529406608594791"/>
    <n v="23.529399999999999"/>
    <s v="P"/>
  </r>
  <r>
    <x v="207"/>
    <s v="UNITED SECURITY BANCSHARES"/>
    <x v="1"/>
    <x v="25"/>
    <s v="WOODS DENNIS R"/>
    <s v="Director,Officer"/>
    <n v="2000"/>
    <n v="7.23"/>
    <n v="14460"/>
    <s v="normal_buy"/>
    <n v="4.3356538015412623E-2"/>
    <n v="4.3357000000000001"/>
    <s v="P"/>
  </r>
  <r>
    <x v="61"/>
    <s v="BlackRock Health Sciences Term Trust"/>
    <x v="1"/>
    <x v="25"/>
    <s v="Saba Capital Management, L.P."/>
    <s v="TenPercentOwner"/>
    <n v="100354"/>
    <n v="15.81"/>
    <n v="1586596.74"/>
    <s v="normal_buy"/>
    <n v="2.8612710743668671E-2"/>
    <n v="2.8613"/>
    <s v="P"/>
  </r>
  <r>
    <x v="61"/>
    <s v="BlackRock Health Sciences Term Trust"/>
    <x v="1"/>
    <x v="25"/>
    <s v="Weinstein Boaz"/>
    <s v="TenPercentOwner"/>
    <n v="100354"/>
    <n v="15.81"/>
    <n v="1586596.74"/>
    <s v="normal_buy"/>
    <n v="2.8612710743668671E-2"/>
    <n v="2.8613"/>
    <s v="P"/>
  </r>
  <r>
    <x v="205"/>
    <s v="LCNB CORP"/>
    <x v="1"/>
    <x v="25"/>
    <s v="Miller Michael Robert"/>
    <s v="Officer"/>
    <n v="1000"/>
    <n v="13.75"/>
    <n v="13750"/>
    <s v="normal_buy"/>
    <n v="2.4158143637218691E-2"/>
    <n v="2.4157999999999999"/>
    <s v="P"/>
  </r>
  <r>
    <x v="231"/>
    <s v="Virginia National Bankshares Corp"/>
    <x v="1"/>
    <x v="25"/>
    <s v="Rust Glenn W"/>
    <s v="Director,Officer"/>
    <n v="685"/>
    <n v="29.02"/>
    <n v="19878.7"/>
    <s v="normal_buy"/>
    <n v="3.0697318681644381E-2"/>
    <n v="3.0697000000000001"/>
    <s v="P"/>
  </r>
  <r>
    <x v="231"/>
    <s v="Virginia National Bankshares Corp"/>
    <x v="1"/>
    <x v="25"/>
    <s v="Wells Gregory L"/>
    <s v="Director"/>
    <n v="910"/>
    <n v="29.66"/>
    <n v="26990.6"/>
    <s v="large_buy"/>
    <n v="3.0697318681644381E-2"/>
    <n v="3.0697000000000001"/>
    <s v="P"/>
  </r>
  <r>
    <x v="153"/>
    <s v="RBB Bancorp"/>
    <x v="1"/>
    <x v="25"/>
    <s v="Kao James"/>
    <s v="Director"/>
    <n v="10000"/>
    <n v="16.8"/>
    <n v="168000"/>
    <s v="large_buy"/>
    <n v="8.7260045167276701E-3"/>
    <n v="0.87260000000000004"/>
    <s v="P"/>
  </r>
  <r>
    <x v="186"/>
    <s v="Dakota Gold Corp."/>
    <x v="1"/>
    <x v="25"/>
    <s v="O'Rourke Stephen T."/>
    <s v="Director"/>
    <n v="5000"/>
    <n v="2.0699999999999998"/>
    <n v="10350"/>
    <s v="normal_buy"/>
    <n v="-2.92682654512979E-2"/>
    <n v="-2.9268000000000001"/>
    <s v="P"/>
  </r>
  <r>
    <x v="199"/>
    <s v="AMERICAS CARMART INC"/>
    <x v="1"/>
    <x v="25"/>
    <s v="MAGNOLIA CAPITAL FUND, LP"/>
    <s v="TenPercentOwner"/>
    <n v="24001"/>
    <n v="60.58"/>
    <n v="1453980.58"/>
    <s v="large_buy"/>
    <n v="4.7284084667057469E-2"/>
    <n v="4.7283999999999997"/>
    <s v="P"/>
  </r>
  <r>
    <x v="199"/>
    <s v="AMERICAS CARMART INC"/>
    <x v="1"/>
    <x v="25"/>
    <s v="Peterson Adam K"/>
    <s v="TenPercentOwner"/>
    <n v="24001"/>
    <n v="60.58"/>
    <n v="1453980.58"/>
    <s v="large_buy"/>
    <n v="4.7284084667057469E-2"/>
    <n v="4.7283999999999997"/>
    <s v="P"/>
  </r>
  <r>
    <x v="199"/>
    <s v="AMERICAS CARMART INC"/>
    <x v="1"/>
    <x v="25"/>
    <s v="MAGNOLIA GROUP, LLC"/>
    <s v="TenPercentOwner"/>
    <n v="24001"/>
    <n v="60.58"/>
    <n v="1453980.58"/>
    <s v="large_buy"/>
    <n v="4.7284084667057469E-2"/>
    <n v="4.7283999999999997"/>
    <s v="P"/>
  </r>
  <r>
    <x v="232"/>
    <s v="Post Holdings, Inc."/>
    <x v="1"/>
    <x v="25"/>
    <s v="ERB THOMAS C"/>
    <s v="Director"/>
    <n v="1000"/>
    <n v="104.24"/>
    <n v="104240"/>
    <s v="normal_buy"/>
    <n v="1.054648554109083E-2"/>
    <n v="1.0546"/>
    <s v="P"/>
  </r>
  <r>
    <x v="175"/>
    <s v="CITIZENS HOLDING CO /MS/"/>
    <x v="1"/>
    <x v="25"/>
    <s v="Brantley Stacy M"/>
    <s v="Director,Officer"/>
    <n v="6400"/>
    <n v="7.73"/>
    <n v="49472"/>
    <s v="normal_buy"/>
    <n v="0"/>
    <n v="0"/>
    <s v="P"/>
  </r>
  <r>
    <x v="23"/>
    <s v="BlackRock ESG Capital Allocation Term Trust"/>
    <x v="1"/>
    <x v="25"/>
    <s v="Saba Capital Management, L.P."/>
    <s v="TenPercentOwner"/>
    <n v="98842"/>
    <n v="16.75"/>
    <n v="1655603.5"/>
    <s v="normal_buy"/>
    <n v="2.1107213976868659E-2"/>
    <n v="2.1107"/>
    <s v="P"/>
  </r>
  <r>
    <x v="23"/>
    <s v="BlackRock ESG Capital Allocation Term Trust"/>
    <x v="1"/>
    <x v="25"/>
    <s v="Weinstein Boaz"/>
    <s v="TenPercentOwner"/>
    <n v="98842"/>
    <n v="16.75"/>
    <n v="1655603.5"/>
    <s v="normal_buy"/>
    <n v="2.1107213976868659E-2"/>
    <n v="2.1107"/>
    <s v="P"/>
  </r>
  <r>
    <x v="233"/>
    <s v="BCB BANCORP INC"/>
    <x v="1"/>
    <x v="25"/>
    <s v="Rizzo James G."/>
    <s v="Director"/>
    <n v="1250"/>
    <n v="10.96"/>
    <n v="13700"/>
    <s v="normal_buy"/>
    <n v="2.0992395098611279E-2"/>
    <n v="2.0992000000000002"/>
    <s v="P"/>
  </r>
  <r>
    <x v="63"/>
    <s v="BlackRock Innovation &amp; Growth Term Trust"/>
    <x v="1"/>
    <x v="26"/>
    <s v="Weinstein Boaz"/>
    <s v="TenPercentOwner"/>
    <n v="64761"/>
    <n v="7.99"/>
    <n v="517440.39"/>
    <s v="normal_buy"/>
    <n v="5.670825564777493E-3"/>
    <n v="0.56710000000000005"/>
    <s v="P"/>
  </r>
  <r>
    <x v="63"/>
    <s v="BlackRock Innovation &amp; Growth Term Trust"/>
    <x v="1"/>
    <x v="26"/>
    <s v="Saba Capital Management, L.P."/>
    <s v="TenPercentOwner"/>
    <n v="64761"/>
    <n v="7.99"/>
    <n v="517440.39"/>
    <s v="normal_buy"/>
    <n v="5.670825564777493E-3"/>
    <n v="0.56710000000000005"/>
    <s v="P"/>
  </r>
  <r>
    <x v="234"/>
    <s v="Sana Biotechnology, Inc."/>
    <x v="1"/>
    <x v="26"/>
    <s v="ARCH Venture Partners IX, LLC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Fund X Overage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Fund IX Overage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Partners X Overage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Partners IX Overage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Partners IX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Partners X, LLC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Fund IX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Partners X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Fund X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Partners IX, LLC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Fund X Overage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Fund IX Overage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Partners X Overage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Partners IX Overage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Partners IX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Partners X, LLC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Fund IX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Partners X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Fund X, L.P.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ARCH Venture Partners IX, LLC"/>
    <s v="TenPercentOwner"/>
    <n v="363637"/>
    <n v="5.5"/>
    <n v="2000003.5"/>
    <s v="normal_buy"/>
    <n v="0.34496754101264121"/>
    <n v="34.4968"/>
    <s v="P"/>
  </r>
  <r>
    <x v="234"/>
    <s v="Sana Biotechnology, Inc."/>
    <x v="1"/>
    <x v="26"/>
    <s v="ARCH Venture Fund X Overage, L.P."/>
    <s v="TenPercentOwner"/>
    <n v="363637"/>
    <n v="5.5"/>
    <n v="2000003.5"/>
    <s v="normal_buy"/>
    <n v="0.34496754101264121"/>
    <n v="34.4968"/>
    <s v="P"/>
  </r>
  <r>
    <x v="234"/>
    <s v="Sana Biotechnology, Inc."/>
    <x v="1"/>
    <x v="26"/>
    <s v="ARCH Venture Fund IX Overage, L.P."/>
    <s v="TenPercentOwner"/>
    <n v="363637"/>
    <n v="5.5"/>
    <n v="2000003.5"/>
    <s v="normal_buy"/>
    <n v="0.34496754101264121"/>
    <n v="34.4968"/>
    <s v="P"/>
  </r>
  <r>
    <x v="234"/>
    <s v="Sana Biotechnology, Inc."/>
    <x v="1"/>
    <x v="26"/>
    <s v="ARCH Venture Partners X Overage, L.P."/>
    <s v="TenPercentOwner"/>
    <n v="363637"/>
    <n v="5.5"/>
    <n v="2000003.5"/>
    <s v="normal_buy"/>
    <n v="0.34496754101264121"/>
    <n v="34.4968"/>
    <s v="P"/>
  </r>
  <r>
    <x v="234"/>
    <s v="Sana Biotechnology, Inc."/>
    <x v="1"/>
    <x v="26"/>
    <s v="ARCH Venture Partners IX Overage, L.P."/>
    <s v="TenPercentOwner"/>
    <n v="363637"/>
    <n v="5.5"/>
    <n v="2000003.5"/>
    <s v="normal_buy"/>
    <n v="0.34496754101264121"/>
    <n v="34.4968"/>
    <s v="P"/>
  </r>
  <r>
    <x v="234"/>
    <s v="Sana Biotechnology, Inc."/>
    <x v="1"/>
    <x v="26"/>
    <s v="ARCH Venture Partners IX, L.P."/>
    <s v="TenPercentOwner"/>
    <n v="363637"/>
    <n v="5.5"/>
    <n v="2000003.5"/>
    <s v="normal_buy"/>
    <n v="0.34496754101264121"/>
    <n v="34.4968"/>
    <s v="P"/>
  </r>
  <r>
    <x v="185"/>
    <s v="RXO, Inc."/>
    <x v="1"/>
    <x v="26"/>
    <s v="DeMichele Michael"/>
    <s v="TenPercentOwner"/>
    <n v="919720"/>
    <n v="21.04"/>
    <n v="19350908.800000001"/>
    <s v="large_buy"/>
    <n v="3.4216823348079739E-2"/>
    <n v="3.4217"/>
    <s v="P"/>
  </r>
  <r>
    <x v="185"/>
    <s v="RXO, Inc."/>
    <x v="1"/>
    <x v="26"/>
    <s v="MFN Partners, LP"/>
    <s v="TenPercentOwner"/>
    <n v="919720"/>
    <n v="21.04"/>
    <n v="19350908.800000001"/>
    <s v="large_buy"/>
    <n v="3.4216823348079739E-2"/>
    <n v="3.4217"/>
    <s v="P"/>
  </r>
  <r>
    <x v="185"/>
    <s v="RXO, Inc."/>
    <x v="1"/>
    <x v="26"/>
    <s v="NANJI FARHAD"/>
    <s v="TenPercentOwner"/>
    <n v="919720"/>
    <n v="21.04"/>
    <n v="19350908.800000001"/>
    <s v="large_buy"/>
    <n v="3.4216823348079739E-2"/>
    <n v="3.4217"/>
    <s v="P"/>
  </r>
  <r>
    <x v="185"/>
    <s v="RXO, Inc."/>
    <x v="1"/>
    <x v="26"/>
    <s v="MFN Partners Management, LLC"/>
    <s v="TenPercentOwner"/>
    <n v="919720"/>
    <n v="21.04"/>
    <n v="19350908.800000001"/>
    <s v="large_buy"/>
    <n v="3.4216823348079739E-2"/>
    <n v="3.4217"/>
    <s v="P"/>
  </r>
  <r>
    <x v="185"/>
    <s v="RXO, Inc."/>
    <x v="1"/>
    <x v="26"/>
    <s v="MFN Partners Management, LP"/>
    <s v="TenPercentOwner"/>
    <n v="919720"/>
    <n v="21.04"/>
    <n v="19350908.800000001"/>
    <s v="large_buy"/>
    <n v="3.4216823348079739E-2"/>
    <n v="3.4217"/>
    <s v="P"/>
  </r>
  <r>
    <x v="234"/>
    <s v="Sana Biotechnology, Inc."/>
    <x v="1"/>
    <x v="26"/>
    <s v="ARCH Venture Partners X, LLC"/>
    <s v="TenPercentOwner"/>
    <n v="363637"/>
    <n v="5.5"/>
    <n v="2000003.5"/>
    <s v="normal_buy"/>
    <n v="0.34496754101264121"/>
    <n v="34.4968"/>
    <s v="P"/>
  </r>
  <r>
    <x v="234"/>
    <s v="Sana Biotechnology, Inc."/>
    <x v="1"/>
    <x v="26"/>
    <s v="ARCH Venture Fund IX, L.P."/>
    <s v="TenPercentOwner"/>
    <n v="363637"/>
    <n v="5.5"/>
    <n v="2000003.5"/>
    <s v="normal_buy"/>
    <n v="0.34496754101264121"/>
    <n v="34.4968"/>
    <s v="P"/>
  </r>
  <r>
    <x v="234"/>
    <s v="Sana Biotechnology, Inc."/>
    <x v="1"/>
    <x v="26"/>
    <s v="ARCH Venture Partners X, L.P."/>
    <s v="TenPercentOwner"/>
    <n v="363637"/>
    <n v="5.5"/>
    <n v="2000003.5"/>
    <s v="normal_buy"/>
    <n v="0.34496754101264121"/>
    <n v="34.4968"/>
    <s v="P"/>
  </r>
  <r>
    <x v="234"/>
    <s v="Sana Biotechnology, Inc."/>
    <x v="1"/>
    <x v="26"/>
    <s v="ARCH Venture Fund X, L.P."/>
    <s v="TenPercentOwner"/>
    <n v="363637"/>
    <n v="5.5"/>
    <n v="2000003.5"/>
    <s v="normal_buy"/>
    <n v="0.34496754101264121"/>
    <n v="34.4968"/>
    <s v="P"/>
  </r>
  <r>
    <x v="185"/>
    <s v="RXO, Inc."/>
    <x v="1"/>
    <x v="26"/>
    <s v="MFN Partners GP, LLC"/>
    <s v="TenPercentOwner"/>
    <n v="919720"/>
    <n v="21.04"/>
    <n v="19350908.800000001"/>
    <s v="large_buy"/>
    <n v="3.4216823348079739E-2"/>
    <n v="3.4217"/>
    <s v="P"/>
  </r>
  <r>
    <x v="23"/>
    <s v="BlackRock ESG Capital Allocation Term Trust"/>
    <x v="1"/>
    <x v="26"/>
    <s v="Weinstein Boaz"/>
    <s v="TenPercentOwner"/>
    <n v="47952"/>
    <n v="16.87"/>
    <n v="808950.24"/>
    <s v="normal_buy"/>
    <n v="1.8052149631401001E-2"/>
    <n v="1.8051999999999999"/>
    <s v="P"/>
  </r>
  <r>
    <x v="23"/>
    <s v="BlackRock ESG Capital Allocation Term Trust"/>
    <x v="1"/>
    <x v="26"/>
    <s v="Saba Capital Management, L.P."/>
    <s v="TenPercentOwner"/>
    <n v="47952"/>
    <n v="16.87"/>
    <n v="808950.24"/>
    <s v="normal_buy"/>
    <n v="1.8052149631401001E-2"/>
    <n v="1.8051999999999999"/>
    <s v="P"/>
  </r>
  <r>
    <x v="61"/>
    <s v="BlackRock Health Sciences Term Trust"/>
    <x v="1"/>
    <x v="26"/>
    <s v="Weinstein Boaz"/>
    <s v="TenPercentOwner"/>
    <n v="82426"/>
    <n v="15.82"/>
    <n v="1303979.32"/>
    <s v="normal_buy"/>
    <n v="3.3022928235770133E-2"/>
    <n v="3.3022999999999998"/>
    <s v="P"/>
  </r>
  <r>
    <x v="61"/>
    <s v="BlackRock Health Sciences Term Trust"/>
    <x v="1"/>
    <x v="26"/>
    <s v="Saba Capital Management, L.P."/>
    <s v="TenPercentOwner"/>
    <n v="82426"/>
    <n v="15.82"/>
    <n v="1303979.32"/>
    <s v="normal_buy"/>
    <n v="3.3022928235770133E-2"/>
    <n v="3.3022999999999998"/>
    <s v="P"/>
  </r>
  <r>
    <x v="184"/>
    <s v="Calamos Aksia Alternative Credit &amp; Income Fund"/>
    <x v="1"/>
    <x v="26"/>
    <s v="Nest William"/>
    <s v="Officer"/>
    <n v="9624.64"/>
    <n v="10.39"/>
    <n v="100000.0096"/>
    <s v="normal_buy"/>
    <n v="4.8121100897506866E-3"/>
    <n v="0.48120000000000002"/>
    <s v="P"/>
  </r>
  <r>
    <x v="235"/>
    <s v="SHORE BANCSHARES INC"/>
    <x v="1"/>
    <x v="26"/>
    <s v="Jones David S."/>
    <s v="Director"/>
    <n v="8043"/>
    <n v="11.01"/>
    <n v="88553.43"/>
    <s v="large_buy"/>
    <n v="3.842637996152054E-2"/>
    <n v="3.8426"/>
    <s v="P"/>
  </r>
  <r>
    <x v="236"/>
    <s v="Jasper Therapeutics, Inc."/>
    <x v="1"/>
    <x v="26"/>
    <s v="Carlyle Holdings I L.P."/>
    <s v="TenPercentOwner"/>
    <n v="190000"/>
    <n v="12.95"/>
    <n v="2460500"/>
    <s v="normal_buy"/>
    <n v="0.1658985633358383"/>
    <n v="16.5899"/>
    <s v="P"/>
  </r>
  <r>
    <x v="236"/>
    <s v="Jasper Therapeutics, Inc."/>
    <x v="1"/>
    <x v="26"/>
    <s v="Carlyle Group Inc."/>
    <s v="Other"/>
    <n v="190000"/>
    <n v="12.95"/>
    <n v="2460500"/>
    <s v="normal_buy"/>
    <n v="0.1658985633358383"/>
    <n v="16.5899"/>
    <s v="P"/>
  </r>
  <r>
    <x v="236"/>
    <s v="Jasper Therapeutics, Inc."/>
    <x v="1"/>
    <x v="26"/>
    <s v="Carlyle Investment Management LLC"/>
    <s v="TenPercentOwner"/>
    <n v="190000"/>
    <n v="12.95"/>
    <n v="2460500"/>
    <s v="normal_buy"/>
    <n v="0.1658985633358383"/>
    <n v="16.5899"/>
    <s v="P"/>
  </r>
  <r>
    <x v="236"/>
    <s v="Jasper Therapeutics, Inc."/>
    <x v="1"/>
    <x v="26"/>
    <s v="Carlyle Genesis UK LLC"/>
    <s v="TenPercentOwner"/>
    <n v="190000"/>
    <n v="12.95"/>
    <n v="2460500"/>
    <s v="normal_buy"/>
    <n v="0.1658985633358383"/>
    <n v="16.5899"/>
    <s v="P"/>
  </r>
  <r>
    <x v="236"/>
    <s v="Jasper Therapeutics, Inc."/>
    <x v="1"/>
    <x v="26"/>
    <s v="Abingworth Bioventures VII LP"/>
    <s v="TenPercentOwner"/>
    <n v="190000"/>
    <n v="12.95"/>
    <n v="2460500"/>
    <s v="normal_buy"/>
    <n v="0.1658985633358383"/>
    <n v="16.5899"/>
    <s v="P"/>
  </r>
  <r>
    <x v="236"/>
    <s v="Jasper Therapeutics, Inc."/>
    <x v="1"/>
    <x v="26"/>
    <s v="Carlyle Holdings I GP Inc."/>
    <s v="TenPercentOwner"/>
    <n v="190000"/>
    <n v="12.95"/>
    <n v="2460500"/>
    <s v="normal_buy"/>
    <n v="0.1658985633358383"/>
    <n v="16.5899"/>
    <s v="P"/>
  </r>
  <r>
    <x v="236"/>
    <s v="Jasper Therapeutics, Inc."/>
    <x v="1"/>
    <x v="26"/>
    <s v="Carlyle Holdings I GP Sub L.L.C."/>
    <s v="TenPercentOwner"/>
    <n v="190000"/>
    <n v="12.95"/>
    <n v="2460500"/>
    <s v="normal_buy"/>
    <n v="0.1658985633358383"/>
    <n v="16.5899"/>
    <s v="P"/>
  </r>
  <r>
    <x v="236"/>
    <s v="Jasper Therapeutics, Inc."/>
    <x v="1"/>
    <x v="26"/>
    <s v="TC Group, LLC"/>
    <s v="TenPercentOwner"/>
    <n v="190000"/>
    <n v="12.95"/>
    <n v="2460500"/>
    <s v="normal_buy"/>
    <n v="0.1658985633358383"/>
    <n v="16.5899"/>
    <s v="P"/>
  </r>
  <r>
    <x v="236"/>
    <s v="Jasper Therapeutics, Inc."/>
    <x v="1"/>
    <x v="26"/>
    <s v="CG Subsidiary Holdings L.L.C."/>
    <s v="TenPercentOwner"/>
    <n v="190000"/>
    <n v="12.95"/>
    <n v="2460500"/>
    <s v="normal_buy"/>
    <n v="0.1658985633358383"/>
    <n v="16.5899"/>
    <s v="P"/>
  </r>
  <r>
    <x v="236"/>
    <s v="Jasper Therapeutics, Inc."/>
    <x v="1"/>
    <x v="26"/>
    <s v="Abingworth LLP"/>
    <s v="TenPercentOwner"/>
    <n v="190000"/>
    <n v="12.95"/>
    <n v="2460500"/>
    <s v="normal_buy"/>
    <n v="0.1658985633358383"/>
    <n v="16.5899"/>
    <s v="P"/>
  </r>
  <r>
    <x v="237"/>
    <s v="Bogota Financial Corp."/>
    <x v="1"/>
    <x v="26"/>
    <s v="Masterson John J."/>
    <s v="Director"/>
    <n v="1500"/>
    <n v="8.1"/>
    <n v="12150"/>
    <s v="normal_buy"/>
    <n v="-1.747819467194911E-2"/>
    <n v="-1.7478"/>
    <s v="P"/>
  </r>
  <r>
    <x v="209"/>
    <s v="Lineage Cell Therapeutics, Inc."/>
    <x v="1"/>
    <x v="26"/>
    <s v="BAILEY DON M"/>
    <s v="Director"/>
    <n v="96155"/>
    <n v="1.04"/>
    <n v="100001.2"/>
    <s v="normal_buy"/>
    <n v="-4.6296360684027323E-2"/>
    <n v="-4.6295999999999999"/>
    <s v="P"/>
  </r>
  <r>
    <x v="184"/>
    <s v="Calamos Aksia Alternative Credit &amp; Income Fund"/>
    <x v="1"/>
    <x v="26"/>
    <s v="Behan Robert"/>
    <s v="Officer"/>
    <n v="2406.16"/>
    <n v="10.39"/>
    <n v="25000.002400000001"/>
    <s v="normal_buy"/>
    <n v="4.8121100897506866E-3"/>
    <n v="0.48120000000000002"/>
    <s v="P"/>
  </r>
  <r>
    <x v="227"/>
    <s v="BioRestorative Therapies, Inc."/>
    <x v="1"/>
    <x v="26"/>
    <s v="Broadrick Dale"/>
    <s v="TenPercentOwner"/>
    <n v="73959"/>
    <n v="1.25"/>
    <n v="92448.75"/>
    <s v="normal_buy"/>
    <n v="7.03125276486396E-2"/>
    <n v="7.0312999999999999"/>
    <s v="P"/>
  </r>
  <r>
    <x v="172"/>
    <s v="Princeton Bancorp, Inc."/>
    <x v="1"/>
    <x v="26"/>
    <s v="TUCHMAN MARTIN"/>
    <s v="Director,TenPercentOwner"/>
    <n v="1000"/>
    <n v="31.25"/>
    <n v="31250"/>
    <s v="normal_buy"/>
    <n v="-1.223388021642946E-2"/>
    <n v="-1.2234"/>
    <s v="P"/>
  </r>
  <r>
    <x v="238"/>
    <s v="KKR Real Estate Finance Trust Inc."/>
    <x v="1"/>
    <x v="26"/>
    <s v="Mattson W Patrick"/>
    <s v="Officer"/>
    <n v="10000"/>
    <n v="9.7200000000000006"/>
    <n v="97200"/>
    <s v="normal_buy"/>
    <n v="1.0309278350515429E-3"/>
    <n v="0.1031"/>
    <s v="P"/>
  </r>
  <r>
    <x v="238"/>
    <s v="KKR Real Estate Finance Trust Inc."/>
    <x v="1"/>
    <x v="26"/>
    <s v="Salem Matthew A"/>
    <s v="Director,Officer"/>
    <n v="26000"/>
    <n v="9.7200000000000006"/>
    <n v="252720"/>
    <s v="large_buy"/>
    <n v="1.0309278350515429E-3"/>
    <n v="0.1031"/>
    <s v="P"/>
  </r>
  <r>
    <x v="234"/>
    <s v="Sana Biotechnology, Inc."/>
    <x v="1"/>
    <x v="26"/>
    <s v="NELSEN ROBERT"/>
    <s v="Director,TenPercentOwner"/>
    <n v="727272"/>
    <n v="5.5"/>
    <n v="3999996"/>
    <s v="large_buy"/>
    <n v="0.34496754101264121"/>
    <n v="34.4968"/>
    <s v="P"/>
  </r>
  <r>
    <x v="234"/>
    <s v="Sana Biotechnology, Inc."/>
    <x v="1"/>
    <x v="26"/>
    <s v="NELSEN ROBERT"/>
    <s v="Director,TenPercentOwner"/>
    <n v="727272"/>
    <n v="5.5"/>
    <n v="3999996"/>
    <s v="large_buy"/>
    <n v="0.34496754101264121"/>
    <n v="34.4968"/>
    <s v="P"/>
  </r>
  <r>
    <x v="234"/>
    <s v="Sana Biotechnology, Inc."/>
    <x v="1"/>
    <x v="26"/>
    <s v="NELSEN ROBERT"/>
    <s v="Director,TenPercentOwner"/>
    <n v="363637"/>
    <n v="5.5"/>
    <n v="2000003.5"/>
    <s v="normal_buy"/>
    <n v="0.34496754101264121"/>
    <n v="34.4968"/>
    <s v="P"/>
  </r>
  <r>
    <x v="236"/>
    <s v="Jasper Therapeutics, Inc."/>
    <x v="1"/>
    <x v="26"/>
    <s v="Avego Healthcare Capital, L.P."/>
    <s v="Other"/>
    <n v="350000"/>
    <n v="12.95"/>
    <n v="4532500"/>
    <s v="large_buy"/>
    <n v="0.1658985633358383"/>
    <n v="16.5899"/>
    <s v="P"/>
  </r>
  <r>
    <x v="236"/>
    <s v="Jasper Therapeutics, Inc."/>
    <x v="1"/>
    <x v="26"/>
    <s v="Velan Capital Master Fund LP"/>
    <s v="Other"/>
    <n v="350000"/>
    <n v="12.95"/>
    <n v="4532500"/>
    <s v="large_buy"/>
    <n v="0.1658985633358383"/>
    <n v="16.5899"/>
    <s v="P"/>
  </r>
  <r>
    <x v="236"/>
    <s v="Jasper Therapeutics, Inc."/>
    <x v="1"/>
    <x v="26"/>
    <s v="Morgan Adam"/>
    <s v="TenPercentOwner"/>
    <n v="350000"/>
    <n v="12.95"/>
    <n v="4532500"/>
    <s v="large_buy"/>
    <n v="0.1658985633358383"/>
    <n v="16.5899"/>
    <s v="P"/>
  </r>
  <r>
    <x v="236"/>
    <s v="Jasper Therapeutics, Inc."/>
    <x v="1"/>
    <x v="26"/>
    <s v="Avego Management LLC"/>
    <s v="Other"/>
    <n v="350000"/>
    <n v="12.95"/>
    <n v="4532500"/>
    <s v="large_buy"/>
    <n v="0.1658985633358383"/>
    <n v="16.5899"/>
    <s v="P"/>
  </r>
  <r>
    <x v="236"/>
    <s v="Jasper Therapeutics, Inc."/>
    <x v="1"/>
    <x v="26"/>
    <s v="Velan Capital Holdings LLC"/>
    <s v="Other"/>
    <n v="350000"/>
    <n v="12.95"/>
    <n v="4532500"/>
    <s v="large_buy"/>
    <n v="0.1658985633358383"/>
    <n v="16.5899"/>
    <s v="P"/>
  </r>
  <r>
    <x v="236"/>
    <s v="Jasper Therapeutics, Inc."/>
    <x v="1"/>
    <x v="26"/>
    <s v="Velan Capital Management LLC"/>
    <s v="TenPercentOwner"/>
    <n v="350000"/>
    <n v="12.95"/>
    <n v="4532500"/>
    <s v="large_buy"/>
    <n v="0.1658985633358383"/>
    <n v="16.5899"/>
    <s v="P"/>
  </r>
  <r>
    <x v="236"/>
    <s v="Jasper Therapeutics, Inc."/>
    <x v="1"/>
    <x v="26"/>
    <s v="Velan Capital Investment Management LP"/>
    <s v="TenPercentOwner"/>
    <n v="350000"/>
    <n v="12.95"/>
    <n v="4532500"/>
    <s v="large_buy"/>
    <n v="0.1658985633358383"/>
    <n v="16.5899"/>
    <s v="P"/>
  </r>
  <r>
    <x v="236"/>
    <s v="Jasper Therapeutics, Inc."/>
    <x v="1"/>
    <x v="26"/>
    <s v="Avego Healthcare Capital Holdings, LLC"/>
    <s v="Other"/>
    <n v="350000"/>
    <n v="12.95"/>
    <n v="4532500"/>
    <s v="large_buy"/>
    <n v="0.1658985633358383"/>
    <n v="16.5899"/>
    <s v="P"/>
  </r>
  <r>
    <x v="236"/>
    <s v="Jasper Therapeutics, Inc."/>
    <x v="1"/>
    <x v="26"/>
    <s v="VENKATARAMAN BALAJI"/>
    <s v="TenPercentOwner"/>
    <n v="350000"/>
    <n v="12.95"/>
    <n v="4532500"/>
    <s v="large_buy"/>
    <n v="0.1658985633358383"/>
    <n v="16.5899"/>
    <s v="P"/>
  </r>
  <r>
    <x v="231"/>
    <s v="Virginia National Bankshares Corp"/>
    <x v="1"/>
    <x v="26"/>
    <s v="Keyser Jay B"/>
    <s v="Director"/>
    <n v="500"/>
    <n v="29.25"/>
    <n v="14625"/>
    <s v="normal_buy"/>
    <n v="2.7164722773557411E-2"/>
    <n v="2.7164999999999999"/>
    <s v="P"/>
  </r>
  <r>
    <x v="205"/>
    <s v="LCNB CORP"/>
    <x v="1"/>
    <x v="26"/>
    <s v="Mulligan Lawrence P Jr."/>
    <s v="Officer"/>
    <n v="2500"/>
    <n v="14.3"/>
    <n v="35750"/>
    <s v="large_buy"/>
    <n v="1.7130603319438279E-2"/>
    <n v="1.7131000000000001"/>
    <s v="P"/>
  </r>
  <r>
    <x v="227"/>
    <s v="BioRestorative Therapies, Inc."/>
    <x v="1"/>
    <x v="26"/>
    <s v="Broadrick Dale"/>
    <s v="TenPercentOwner"/>
    <n v="83626"/>
    <n v="1.34"/>
    <n v="112058.84"/>
    <s v="normal_buy"/>
    <n v="7.03125276486396E-2"/>
    <n v="7.0312999999999999"/>
    <s v="P"/>
  </r>
  <r>
    <x v="30"/>
    <s v="KalVista Pharmaceuticals, Inc."/>
    <x v="1"/>
    <x v="26"/>
    <s v="Venrock Healthcare Capital Partners III, L.P."/>
    <s v="TenPercentOwner"/>
    <n v="29747"/>
    <n v="14.7"/>
    <n v="437280.9"/>
    <s v="normal_buy"/>
    <n v="-0.15570468149133171"/>
    <n v="-15.570499999999999"/>
    <s v="P"/>
  </r>
  <r>
    <x v="30"/>
    <s v="KalVista Pharmaceuticals, Inc."/>
    <x v="1"/>
    <x v="26"/>
    <s v="VHCP Management III, LLC"/>
    <s v="TenPercentOwner"/>
    <n v="29747"/>
    <n v="14.7"/>
    <n v="437280.9"/>
    <s v="normal_buy"/>
    <n v="-0.15570468149133171"/>
    <n v="-15.570499999999999"/>
    <s v="P"/>
  </r>
  <r>
    <x v="30"/>
    <s v="KalVista Pharmaceuticals, Inc."/>
    <x v="1"/>
    <x v="26"/>
    <s v="VHCP Co-Investment Holdings III, LLC"/>
    <s v="TenPercentOwner"/>
    <n v="29747"/>
    <n v="14.7"/>
    <n v="437280.9"/>
    <s v="normal_buy"/>
    <n v="-0.15570468149133171"/>
    <n v="-15.570499999999999"/>
    <s v="P"/>
  </r>
  <r>
    <x v="30"/>
    <s v="KalVista Pharmaceuticals, Inc."/>
    <x v="1"/>
    <x v="26"/>
    <s v="VHCP Management EG, LLC"/>
    <s v="TenPercentOwner"/>
    <n v="29747"/>
    <n v="14.7"/>
    <n v="437280.9"/>
    <s v="normal_buy"/>
    <n v="-0.15570468149133171"/>
    <n v="-15.570499999999999"/>
    <s v="P"/>
  </r>
  <r>
    <x v="30"/>
    <s v="KalVista Pharmaceuticals, Inc."/>
    <x v="1"/>
    <x v="26"/>
    <s v="Koh Bong Y"/>
    <s v="TenPercentOwner"/>
    <n v="29747"/>
    <n v="14.7"/>
    <n v="437280.9"/>
    <s v="normal_buy"/>
    <n v="-0.15570468149133171"/>
    <n v="-15.570499999999999"/>
    <s v="P"/>
  </r>
  <r>
    <x v="30"/>
    <s v="KalVista Pharmaceuticals, Inc."/>
    <x v="1"/>
    <x v="26"/>
    <s v="Venrock Healthcare Capital Partners EG, L.P."/>
    <s v="TenPercentOwner"/>
    <n v="29747"/>
    <n v="14.7"/>
    <n v="437280.9"/>
    <s v="normal_buy"/>
    <n v="-0.15570468149133171"/>
    <n v="-15.570499999999999"/>
    <s v="P"/>
  </r>
  <r>
    <x v="30"/>
    <s v="KalVista Pharmaceuticals, Inc."/>
    <x v="1"/>
    <x v="26"/>
    <s v="Shah Nimish P"/>
    <s v="TenPercentOwner"/>
    <n v="29747"/>
    <n v="14.7"/>
    <n v="437280.9"/>
    <s v="normal_buy"/>
    <n v="-0.15570468149133171"/>
    <n v="-15.570499999999999"/>
    <s v="P"/>
  </r>
  <r>
    <x v="239"/>
    <s v="FIRST NORTHERN COMMUNITY BANCORP"/>
    <x v="1"/>
    <x v="26"/>
    <s v="Smith Jeremiah Zachary"/>
    <s v="Director,Officer"/>
    <n v="1226"/>
    <n v="8.6"/>
    <n v="10543.6"/>
    <s v="large_buy"/>
    <n v="1.0464988191631891E-2"/>
    <n v="1.0465"/>
    <s v="P"/>
  </r>
  <r>
    <x v="135"/>
    <s v="Galera Therapeutics, Inc."/>
    <x v="1"/>
    <x v="26"/>
    <s v="Schneid Yair"/>
    <s v="TenPercentOwner"/>
    <n v="150000"/>
    <n v="0.17"/>
    <n v="25500"/>
    <s v="normal_buy"/>
    <n v="9.4117661495934479E-2"/>
    <n v="9.4117999999999995"/>
    <s v="P"/>
  </r>
  <r>
    <x v="55"/>
    <s v="BLACKROCK MUNIYIELD PENNSYLVANIA QUALITY FUND"/>
    <x v="1"/>
    <x v="26"/>
    <s v="Saba Capital Management, L.P."/>
    <s v="TenPercentOwner"/>
    <n v="845"/>
    <n v="11.99"/>
    <n v="10131.549999999999"/>
    <s v="normal_buy"/>
    <n v="-1.7982608007350851E-3"/>
    <n v="-0.17979999999999999"/>
    <s v="P"/>
  </r>
  <r>
    <x v="55"/>
    <s v="BLACKROCK MUNIYIELD PENNSYLVANIA QUALITY FUND"/>
    <x v="1"/>
    <x v="26"/>
    <s v="Weinstein Boaz"/>
    <s v="TenPercentOwner"/>
    <n v="845"/>
    <n v="11.99"/>
    <n v="10131.549999999999"/>
    <s v="normal_buy"/>
    <n v="-1.7982608007350851E-3"/>
    <n v="-0.17979999999999999"/>
    <s v="P"/>
  </r>
  <r>
    <x v="240"/>
    <s v="BankFinancial CORP"/>
    <x v="1"/>
    <x v="26"/>
    <s v="O'Connor Aaron J"/>
    <s v="Director"/>
    <n v="1000"/>
    <n v="10.38"/>
    <n v="10380"/>
    <s v="large_buy"/>
    <n v="-2.6871248786922371E-2"/>
    <n v="-2.6871"/>
    <s v="P"/>
  </r>
  <r>
    <x v="234"/>
    <s v="Sana Biotechnology, Inc."/>
    <x v="1"/>
    <x v="26"/>
    <s v="BYBEE CLINTON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CRANDELL KEITH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GILLIS STEVEN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Burow Kristina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BYBEE CLINTON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CRANDELL KEITH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GILLIS STEVEN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Burow Kristina"/>
    <s v="TenPercentOwner"/>
    <n v="727272"/>
    <n v="5.5"/>
    <n v="3999996"/>
    <s v="large_buy"/>
    <n v="0.34496754101264121"/>
    <n v="34.4968"/>
    <s v="P"/>
  </r>
  <r>
    <x v="234"/>
    <s v="Sana Biotechnology, Inc."/>
    <x v="1"/>
    <x v="26"/>
    <s v="BYBEE CLINTON"/>
    <s v="TenPercentOwner"/>
    <n v="363637"/>
    <n v="5.5"/>
    <n v="2000003.5"/>
    <s v="normal_buy"/>
    <n v="0.34496754101264121"/>
    <n v="34.4968"/>
    <s v="P"/>
  </r>
  <r>
    <x v="234"/>
    <s v="Sana Biotechnology, Inc."/>
    <x v="1"/>
    <x v="26"/>
    <s v="CRANDELL KEITH"/>
    <s v="TenPercentOwner"/>
    <n v="363637"/>
    <n v="5.5"/>
    <n v="2000003.5"/>
    <s v="normal_buy"/>
    <n v="0.34496754101264121"/>
    <n v="34.4968"/>
    <s v="P"/>
  </r>
  <r>
    <x v="234"/>
    <s v="Sana Biotechnology, Inc."/>
    <x v="1"/>
    <x v="26"/>
    <s v="GILLIS STEVEN"/>
    <s v="TenPercentOwner"/>
    <n v="363637"/>
    <n v="5.5"/>
    <n v="2000003.5"/>
    <s v="normal_buy"/>
    <n v="0.34496754101264121"/>
    <n v="34.4968"/>
    <s v="P"/>
  </r>
  <r>
    <x v="234"/>
    <s v="Sana Biotechnology, Inc."/>
    <x v="1"/>
    <x v="26"/>
    <s v="Burow Kristina"/>
    <s v="TenPercentOwner"/>
    <n v="363637"/>
    <n v="5.5"/>
    <n v="2000003.5"/>
    <s v="normal_buy"/>
    <n v="0.34496754101264121"/>
    <n v="34.4968"/>
    <s v="P"/>
  </r>
  <r>
    <x v="241"/>
    <s v="Kearny Financial Corp."/>
    <x v="1"/>
    <x v="26"/>
    <s v="Petermann Christopher"/>
    <s v="Director"/>
    <n v="4953"/>
    <n v="6.15"/>
    <n v="30460.95"/>
    <s v="normal_buy"/>
    <n v="1.086955522499755E-2"/>
    <n v="1.087"/>
    <s v="P"/>
  </r>
  <r>
    <x v="241"/>
    <s v="Kearny Financial Corp."/>
    <x v="1"/>
    <x v="26"/>
    <s v="Petermann Christopher"/>
    <s v="Director"/>
    <n v="2900"/>
    <n v="6.12"/>
    <n v="17748"/>
    <s v="normal_buy"/>
    <n v="1.086955522499755E-2"/>
    <n v="1.087"/>
    <s v="P"/>
  </r>
  <r>
    <x v="63"/>
    <s v="BlackRock Innovation &amp; Growth Term Trust"/>
    <x v="1"/>
    <x v="27"/>
    <s v="Weinstein Boaz"/>
    <s v="TenPercentOwner"/>
    <n v="222038"/>
    <n v="8.1300000000000008"/>
    <n v="1805168.94"/>
    <s v="large_buy"/>
    <n v="-1.723902042595205E-3"/>
    <n v="-0.1724"/>
    <s v="P"/>
  </r>
  <r>
    <x v="63"/>
    <s v="BlackRock Innovation &amp; Growth Term Trust"/>
    <x v="1"/>
    <x v="27"/>
    <s v="Saba Capital Management, L.P."/>
    <s v="TenPercentOwner"/>
    <n v="222038"/>
    <n v="8.1300000000000008"/>
    <n v="1805168.94"/>
    <s v="large_buy"/>
    <n v="-1.723902042595205E-3"/>
    <n v="-0.1724"/>
    <s v="P"/>
  </r>
  <r>
    <x v="185"/>
    <s v="RXO, Inc."/>
    <x v="1"/>
    <x v="27"/>
    <s v="DeMichele Michael"/>
    <s v="TenPercentOwner"/>
    <n v="913186"/>
    <n v="20.29"/>
    <n v="18528543.940000001"/>
    <s v="large_buy"/>
    <n v="5.4733662002973693E-2"/>
    <n v="5.4733999999999998"/>
    <s v="P"/>
  </r>
  <r>
    <x v="185"/>
    <s v="RXO, Inc."/>
    <x v="1"/>
    <x v="27"/>
    <s v="MFN Partners, LP"/>
    <s v="TenPercentOwner"/>
    <n v="913186"/>
    <n v="20.29"/>
    <n v="18528543.940000001"/>
    <s v="large_buy"/>
    <n v="5.4733662002973693E-2"/>
    <n v="5.4733999999999998"/>
    <s v="P"/>
  </r>
  <r>
    <x v="185"/>
    <s v="RXO, Inc."/>
    <x v="1"/>
    <x v="27"/>
    <s v="NANJI FARHAD"/>
    <s v="TenPercentOwner"/>
    <n v="913186"/>
    <n v="20.29"/>
    <n v="18528543.940000001"/>
    <s v="large_buy"/>
    <n v="5.4733662002973693E-2"/>
    <n v="5.4733999999999998"/>
    <s v="P"/>
  </r>
  <r>
    <x v="185"/>
    <s v="RXO, Inc."/>
    <x v="1"/>
    <x v="27"/>
    <s v="MFN Partners Management, LLC"/>
    <s v="TenPercentOwner"/>
    <n v="913186"/>
    <n v="20.29"/>
    <n v="18528543.940000001"/>
    <s v="large_buy"/>
    <n v="5.4733662002973693E-2"/>
    <n v="5.4733999999999998"/>
    <s v="P"/>
  </r>
  <r>
    <x v="185"/>
    <s v="RXO, Inc."/>
    <x v="1"/>
    <x v="27"/>
    <s v="MFN Partners Management, LP"/>
    <s v="TenPercentOwner"/>
    <n v="913186"/>
    <n v="20.29"/>
    <n v="18528543.940000001"/>
    <s v="large_buy"/>
    <n v="5.4733662002973693E-2"/>
    <n v="5.4733999999999998"/>
    <s v="P"/>
  </r>
  <r>
    <x v="185"/>
    <s v="RXO, Inc."/>
    <x v="1"/>
    <x v="27"/>
    <s v="MFN Partners GP, LLC"/>
    <s v="TenPercentOwner"/>
    <n v="913186"/>
    <n v="20.29"/>
    <n v="18528543.940000001"/>
    <s v="large_buy"/>
    <n v="5.4733662002973693E-2"/>
    <n v="5.4733999999999998"/>
    <s v="P"/>
  </r>
  <r>
    <x v="242"/>
    <s v="V F CORP"/>
    <x v="1"/>
    <x v="27"/>
    <s v="Darrell Bracken"/>
    <s v="Director,Officer"/>
    <n v="65360"/>
    <n v="15.38"/>
    <n v="1005236.8"/>
    <s v="large_buy"/>
    <n v="1.307189542483655E-2"/>
    <n v="1.3071999999999999"/>
    <s v="P"/>
  </r>
  <r>
    <x v="243"/>
    <s v="EVEREST GROUP, LTD."/>
    <x v="1"/>
    <x v="27"/>
    <s v="KOCIANCIC MARK"/>
    <s v="Officer"/>
    <n v="1000"/>
    <n v="349"/>
    <n v="349000"/>
    <s v="large_buy"/>
    <n v="3.742658634563889E-2"/>
    <n v="3.7427000000000001"/>
    <s v="P"/>
  </r>
  <r>
    <x v="244"/>
    <s v="LINCOLN NATIONAL CORP"/>
    <x v="1"/>
    <x v="27"/>
    <s v="Ryan Owen"/>
    <s v="Director"/>
    <n v="10000"/>
    <n v="25.9"/>
    <n v="259000"/>
    <s v="large_buy"/>
    <n v="4.9142145911736927E-2"/>
    <n v="4.9142000000000001"/>
    <s v="P"/>
  </r>
  <r>
    <x v="245"/>
    <s v="JANEL CORP"/>
    <x v="1"/>
    <x v="27"/>
    <s v="van Kesteren Gerard"/>
    <s v="Director"/>
    <n v="1880"/>
    <n v="32"/>
    <n v="60160"/>
    <s v="large_buy"/>
    <n v="0.31123450115764612"/>
    <n v="31.1235"/>
    <s v="P"/>
  </r>
  <r>
    <x v="205"/>
    <s v="LCNB CORP"/>
    <x v="1"/>
    <x v="27"/>
    <s v="Mulligan Lawrence P Jr."/>
    <s v="Officer"/>
    <n v="2500"/>
    <n v="14.35"/>
    <n v="35875"/>
    <s v="large_buy"/>
    <n v="-8.4865543779396591E-3"/>
    <n v="-0.84870000000000001"/>
    <s v="P"/>
  </r>
  <r>
    <x v="243"/>
    <s v="EVEREST GROUP, LTD."/>
    <x v="1"/>
    <x v="27"/>
    <s v="KARMILOWICZ MIKE"/>
    <s v="Officer"/>
    <n v="285"/>
    <n v="352.39"/>
    <n v="100431.15"/>
    <s v="normal_buy"/>
    <n v="3.742658634563889E-2"/>
    <n v="3.7427000000000001"/>
    <s v="P"/>
  </r>
  <r>
    <x v="23"/>
    <s v="BlackRock ESG Capital Allocation Term Trust"/>
    <x v="1"/>
    <x v="27"/>
    <s v="Weinstein Boaz"/>
    <s v="TenPercentOwner"/>
    <n v="67852"/>
    <n v="16.95"/>
    <n v="1150091.3999999999"/>
    <s v="normal_buy"/>
    <n v="1.2647796704481349E-2"/>
    <n v="1.2647999999999999"/>
    <s v="P"/>
  </r>
  <r>
    <x v="23"/>
    <s v="BlackRock ESG Capital Allocation Term Trust"/>
    <x v="1"/>
    <x v="27"/>
    <s v="Saba Capital Management, L.P."/>
    <s v="TenPercentOwner"/>
    <n v="67852"/>
    <n v="16.95"/>
    <n v="1150091.3999999999"/>
    <s v="normal_buy"/>
    <n v="1.2647796704481349E-2"/>
    <n v="1.2647999999999999"/>
    <s v="P"/>
  </r>
  <r>
    <x v="61"/>
    <s v="BlackRock Health Sciences Term Trust"/>
    <x v="1"/>
    <x v="27"/>
    <s v="Weinstein Boaz"/>
    <s v="TenPercentOwner"/>
    <n v="122094"/>
    <n v="15.97"/>
    <n v="1949841.18"/>
    <s v="large_buy"/>
    <n v="2.715362302077029E-2"/>
    <n v="2.7153999999999998"/>
    <s v="P"/>
  </r>
  <r>
    <x v="61"/>
    <s v="BlackRock Health Sciences Term Trust"/>
    <x v="1"/>
    <x v="27"/>
    <s v="Saba Capital Management, L.P."/>
    <s v="TenPercentOwner"/>
    <n v="122094"/>
    <n v="15.97"/>
    <n v="1949841.18"/>
    <s v="large_buy"/>
    <n v="2.715362302077029E-2"/>
    <n v="2.7153999999999998"/>
    <s v="P"/>
  </r>
  <r>
    <x v="175"/>
    <s v="CITIZENS HOLDING CO /MS/"/>
    <x v="1"/>
    <x v="27"/>
    <s v="Brantley Stacy M"/>
    <s v="Director,Officer"/>
    <n v="4951"/>
    <n v="7.88"/>
    <n v="39013.879999999997"/>
    <s v="normal_buy"/>
    <n v="-1.1406769178233019E-2"/>
    <n v="-1.1407"/>
    <s v="P"/>
  </r>
  <r>
    <x v="246"/>
    <s v="Metagenomi, Inc."/>
    <x v="1"/>
    <x v="27"/>
    <s v="Novo Holdings A/S"/>
    <s v="TenPercentOwner"/>
    <n v="100000"/>
    <n v="10.25"/>
    <n v="1025000"/>
    <s v="normal_buy"/>
    <n v="0.15324925891368649"/>
    <n v="15.3249"/>
    <s v="P"/>
  </r>
  <r>
    <x v="235"/>
    <s v="SHORE BANCSHARES INC"/>
    <x v="1"/>
    <x v="27"/>
    <s v="Jones David S."/>
    <s v="Director"/>
    <n v="1957"/>
    <n v="10.96"/>
    <n v="21448.720000000001"/>
    <s v="normal_buy"/>
    <n v="-4.4406930892992857E-3"/>
    <n v="-0.44409999999999999"/>
    <s v="P"/>
  </r>
  <r>
    <x v="243"/>
    <s v="EVEREST GROUP, LTD."/>
    <x v="1"/>
    <x v="27"/>
    <s v="WILLIAMSON JAMES ALLAN"/>
    <s v="Officer"/>
    <n v="700"/>
    <n v="352.5"/>
    <n v="246750"/>
    <s v="normal_buy"/>
    <n v="3.742658634563889E-2"/>
    <n v="3.7427000000000001"/>
    <s v="P"/>
  </r>
  <r>
    <x v="247"/>
    <s v="Vestis Corp"/>
    <x v="1"/>
    <x v="27"/>
    <s v="Scott Kim"/>
    <s v="Director,Officer"/>
    <n v="15000"/>
    <n v="19.149999999999999"/>
    <n v="287250"/>
    <s v="normal_buy"/>
    <n v="3.7934620919731321E-2"/>
    <n v="3.7934999999999999"/>
    <s v="P"/>
  </r>
  <r>
    <x v="248"/>
    <s v="Hillenbrand, Inc."/>
    <x v="1"/>
    <x v="27"/>
    <s v="RYAN KIMBERLY K"/>
    <s v="Officer"/>
    <n v="5600"/>
    <n v="44.94"/>
    <n v="251664"/>
    <s v="large_buy"/>
    <n v="1.621643891433178E-2"/>
    <n v="1.6215999999999999"/>
    <s v="P"/>
  </r>
  <r>
    <x v="10"/>
    <s v="TILLY'S, INC."/>
    <x v="1"/>
    <x v="27"/>
    <s v="Fund 1 Investments, LLC"/>
    <s v="TenPercentOwner"/>
    <n v="23500"/>
    <n v="7.47"/>
    <n v="175545"/>
    <s v="normal_buy"/>
    <n v="-1.20000203450521E-2"/>
    <n v="-1.2"/>
    <s v="P"/>
  </r>
  <r>
    <x v="10"/>
    <s v="TILLY'S, INC."/>
    <x v="1"/>
    <x v="27"/>
    <s v="Pleasant Lake Onshore Feeder Fund LP"/>
    <s v="TenPercentOwner"/>
    <n v="23500"/>
    <n v="7.47"/>
    <n v="175545"/>
    <s v="normal_buy"/>
    <n v="-1.20000203450521E-2"/>
    <n v="-1.2"/>
    <s v="P"/>
  </r>
  <r>
    <x v="10"/>
    <s v="TILLY'S, INC."/>
    <x v="1"/>
    <x v="27"/>
    <s v="Pleasant Lake Partners LLC"/>
    <s v="TenPercentOwner"/>
    <n v="23500"/>
    <n v="7.47"/>
    <n v="175545"/>
    <s v="normal_buy"/>
    <n v="-1.20000203450521E-2"/>
    <n v="-1.2"/>
    <s v="P"/>
  </r>
  <r>
    <x v="227"/>
    <s v="BioRestorative Therapies, Inc."/>
    <x v="1"/>
    <x v="27"/>
    <s v="Broadrick Dale"/>
    <s v="TenPercentOwner"/>
    <n v="86041"/>
    <n v="1.32"/>
    <n v="113574.12"/>
    <s v="large_buy"/>
    <n v="-7.4074002123337701E-3"/>
    <n v="-0.74070000000000003"/>
    <s v="P"/>
  </r>
  <r>
    <x v="243"/>
    <s v="EVEREST GROUP, LTD."/>
    <x v="1"/>
    <x v="27"/>
    <s v="Andrade Juan C"/>
    <s v="Officer"/>
    <n v="720"/>
    <n v="349.72"/>
    <n v="251798.39999999999"/>
    <s v="normal_buy"/>
    <n v="3.742658634563889E-2"/>
    <n v="3.7427000000000001"/>
    <s v="P"/>
  </r>
  <r>
    <x v="249"/>
    <s v="MERCURY SYSTEMS INC"/>
    <x v="1"/>
    <x v="27"/>
    <s v="Farnsworth David E."/>
    <s v="Officer"/>
    <n v="3567"/>
    <n v="28.09"/>
    <n v="100197.03"/>
    <s v="normal_buy"/>
    <n v="-1.8771305507915281E-2"/>
    <n v="-1.8771"/>
    <s v="P"/>
  </r>
  <r>
    <x v="249"/>
    <s v="MERCURY SYSTEMS INC"/>
    <x v="1"/>
    <x v="27"/>
    <s v="Nearhos Barry R"/>
    <s v="Director"/>
    <n v="3500"/>
    <n v="27.15"/>
    <n v="95025"/>
    <s v="normal_buy"/>
    <n v="-1.8771305507915281E-2"/>
    <n v="-1.8771"/>
    <s v="P"/>
  </r>
  <r>
    <x v="250"/>
    <s v="Childrens Place, Inc."/>
    <x v="1"/>
    <x v="27"/>
    <s v="Snowball Compounding Ltd."/>
    <s v="TenPercentOwner"/>
    <n v="477148"/>
    <n v="12.38"/>
    <n v="5907092.2400000002"/>
    <s v="large_buy"/>
    <n v="0.62350112664687973"/>
    <n v="62.350099999999998"/>
    <s v="P"/>
  </r>
  <r>
    <x v="250"/>
    <s v="Childrens Place, Inc."/>
    <x v="1"/>
    <x v="27"/>
    <s v="Mithaq Capital"/>
    <s v="TenPercentOwner"/>
    <n v="477148"/>
    <n v="12.38"/>
    <n v="5907092.2400000002"/>
    <s v="large_buy"/>
    <n v="0.62350112664687973"/>
    <n v="62.350099999999998"/>
    <s v="P"/>
  </r>
  <r>
    <x v="250"/>
    <s v="Childrens Place, Inc."/>
    <x v="1"/>
    <x v="27"/>
    <s v="Seemab Muhammad Asif"/>
    <s v="TenPercentOwner"/>
    <n v="477148"/>
    <n v="12.38"/>
    <n v="5907092.2400000002"/>
    <s v="large_buy"/>
    <n v="0.62350112664687973"/>
    <n v="62.350099999999998"/>
    <s v="P"/>
  </r>
  <r>
    <x v="250"/>
    <s v="Childrens Place, Inc."/>
    <x v="1"/>
    <x v="27"/>
    <s v="Mithaq Global"/>
    <s v="TenPercentOwner"/>
    <n v="477148"/>
    <n v="12.38"/>
    <n v="5907092.2400000002"/>
    <s v="large_buy"/>
    <n v="0.62350112664687973"/>
    <n v="62.350099999999998"/>
    <s v="P"/>
  </r>
  <r>
    <x v="250"/>
    <s v="Childrens Place, Inc."/>
    <x v="1"/>
    <x v="27"/>
    <s v="Mithaq Capital SPC"/>
    <s v="TenPercentOwner"/>
    <n v="477148"/>
    <n v="12.38"/>
    <n v="5907092.2400000002"/>
    <s v="large_buy"/>
    <n v="0.62350112664687973"/>
    <n v="62.350099999999998"/>
    <s v="P"/>
  </r>
  <r>
    <x v="250"/>
    <s v="Childrens Place, Inc."/>
    <x v="1"/>
    <x v="27"/>
    <s v="Alrajhi Turki Saleh A."/>
    <s v="TenPercentOwner"/>
    <n v="477148"/>
    <n v="12.38"/>
    <n v="5907092.2400000002"/>
    <s v="large_buy"/>
    <n v="0.62350112664687973"/>
    <n v="62.350099999999998"/>
    <s v="P"/>
  </r>
  <r>
    <x v="250"/>
    <s v="Childrens Place, Inc."/>
    <x v="1"/>
    <x v="27"/>
    <s v="Snowball Compounding Ltd."/>
    <s v="TenPercentOwner"/>
    <n v="615095"/>
    <n v="11.7"/>
    <n v="7196611.5"/>
    <s v="large_buy"/>
    <n v="0.62350112664687973"/>
    <n v="62.350099999999998"/>
    <s v="P"/>
  </r>
  <r>
    <x v="250"/>
    <s v="Childrens Place, Inc."/>
    <x v="1"/>
    <x v="27"/>
    <s v="Mithaq Capital"/>
    <s v="TenPercentOwner"/>
    <n v="615095"/>
    <n v="11.7"/>
    <n v="7196611.5"/>
    <s v="large_buy"/>
    <n v="0.62350112664687973"/>
    <n v="62.350099999999998"/>
    <s v="P"/>
  </r>
  <r>
    <x v="250"/>
    <s v="Childrens Place, Inc."/>
    <x v="1"/>
    <x v="27"/>
    <s v="Seemab Muhammad Asif"/>
    <s v="TenPercentOwner"/>
    <n v="615095"/>
    <n v="11.7"/>
    <n v="7196611.5"/>
    <s v="large_buy"/>
    <n v="0.62350112664687973"/>
    <n v="62.350099999999998"/>
    <s v="P"/>
  </r>
  <r>
    <x v="250"/>
    <s v="Childrens Place, Inc."/>
    <x v="1"/>
    <x v="27"/>
    <s v="Mithaq Global"/>
    <s v="TenPercentOwner"/>
    <n v="615095"/>
    <n v="11.7"/>
    <n v="7196611.5"/>
    <s v="large_buy"/>
    <n v="0.62350112664687973"/>
    <n v="62.350099999999998"/>
    <s v="P"/>
  </r>
  <r>
    <x v="250"/>
    <s v="Childrens Place, Inc."/>
    <x v="1"/>
    <x v="27"/>
    <s v="Mithaq Capital SPC"/>
    <s v="TenPercentOwner"/>
    <n v="615095"/>
    <n v="11.7"/>
    <n v="7196611.5"/>
    <s v="large_buy"/>
    <n v="0.62350112664687973"/>
    <n v="62.350099999999998"/>
    <s v="P"/>
  </r>
  <r>
    <x v="250"/>
    <s v="Childrens Place, Inc."/>
    <x v="1"/>
    <x v="27"/>
    <s v="Alrajhi Turki Saleh A."/>
    <s v="TenPercentOwner"/>
    <n v="615095"/>
    <n v="11.7"/>
    <n v="7196611.5"/>
    <s v="large_buy"/>
    <n v="0.62350112664687973"/>
    <n v="62.350099999999998"/>
    <s v="P"/>
  </r>
  <r>
    <x v="250"/>
    <s v="Childrens Place, Inc."/>
    <x v="1"/>
    <x v="27"/>
    <s v="Snowball Compounding Ltd."/>
    <s v="TenPercentOwner"/>
    <n v="167906"/>
    <n v="10.39"/>
    <n v="1744543.34"/>
    <s v="normal_buy"/>
    <n v="0.62350112664687973"/>
    <n v="62.350099999999998"/>
    <s v="P"/>
  </r>
  <r>
    <x v="250"/>
    <s v="Childrens Place, Inc."/>
    <x v="1"/>
    <x v="27"/>
    <s v="Mithaq Capital"/>
    <s v="TenPercentOwner"/>
    <n v="167906"/>
    <n v="10.39"/>
    <n v="1744543.34"/>
    <s v="normal_buy"/>
    <n v="0.62350112664687973"/>
    <n v="62.350099999999998"/>
    <s v="P"/>
  </r>
  <r>
    <x v="250"/>
    <s v="Childrens Place, Inc."/>
    <x v="1"/>
    <x v="27"/>
    <s v="Seemab Muhammad Asif"/>
    <s v="TenPercentOwner"/>
    <n v="167906"/>
    <n v="10.39"/>
    <n v="1744543.34"/>
    <s v="normal_buy"/>
    <n v="0.62350112664687973"/>
    <n v="62.350099999999998"/>
    <s v="P"/>
  </r>
  <r>
    <x v="250"/>
    <s v="Childrens Place, Inc."/>
    <x v="1"/>
    <x v="27"/>
    <s v="Mithaq Global"/>
    <s v="TenPercentOwner"/>
    <n v="167906"/>
    <n v="10.39"/>
    <n v="1744543.34"/>
    <s v="normal_buy"/>
    <n v="0.62350112664687973"/>
    <n v="62.350099999999998"/>
    <s v="P"/>
  </r>
  <r>
    <x v="250"/>
    <s v="Childrens Place, Inc."/>
    <x v="1"/>
    <x v="27"/>
    <s v="Mithaq Capital SPC"/>
    <s v="TenPercentOwner"/>
    <n v="167906"/>
    <n v="10.39"/>
    <n v="1744543.34"/>
    <s v="normal_buy"/>
    <n v="0.62350112664687973"/>
    <n v="62.350099999999998"/>
    <s v="P"/>
  </r>
  <r>
    <x v="250"/>
    <s v="Childrens Place, Inc."/>
    <x v="1"/>
    <x v="27"/>
    <s v="Alrajhi Turki Saleh A."/>
    <s v="TenPercentOwner"/>
    <n v="167906"/>
    <n v="10.39"/>
    <n v="1744543.34"/>
    <s v="normal_buy"/>
    <n v="0.62350112664687973"/>
    <n v="62.350099999999998"/>
    <s v="P"/>
  </r>
  <r>
    <x v="250"/>
    <s v="Childrens Place, Inc."/>
    <x v="1"/>
    <x v="27"/>
    <s v="Snowball Compounding Ltd."/>
    <s v="TenPercentOwner"/>
    <n v="589248"/>
    <n v="9.4"/>
    <n v="5538931.2000000002"/>
    <s v="normal_buy"/>
    <n v="0.62350112664687973"/>
    <n v="62.350099999999998"/>
    <s v="P"/>
  </r>
  <r>
    <x v="250"/>
    <s v="Childrens Place, Inc."/>
    <x v="1"/>
    <x v="27"/>
    <s v="Mithaq Capital"/>
    <s v="TenPercentOwner"/>
    <n v="589248"/>
    <n v="9.4"/>
    <n v="5538931.2000000002"/>
    <s v="normal_buy"/>
    <n v="0.62350112664687973"/>
    <n v="62.350099999999998"/>
    <s v="P"/>
  </r>
  <r>
    <x v="250"/>
    <s v="Childrens Place, Inc."/>
    <x v="1"/>
    <x v="27"/>
    <s v="Seemab Muhammad Asif"/>
    <s v="TenPercentOwner"/>
    <n v="589248"/>
    <n v="9.4"/>
    <n v="5538931.2000000002"/>
    <s v="normal_buy"/>
    <n v="0.62350112664687973"/>
    <n v="62.350099999999998"/>
    <s v="P"/>
  </r>
  <r>
    <x v="250"/>
    <s v="Childrens Place, Inc."/>
    <x v="1"/>
    <x v="27"/>
    <s v="Mithaq Global"/>
    <s v="TenPercentOwner"/>
    <n v="589248"/>
    <n v="9.4"/>
    <n v="5538931.2000000002"/>
    <s v="normal_buy"/>
    <n v="0.62350112664687973"/>
    <n v="62.350099999999998"/>
    <s v="P"/>
  </r>
  <r>
    <x v="250"/>
    <s v="Childrens Place, Inc."/>
    <x v="1"/>
    <x v="27"/>
    <s v="Mithaq Capital SPC"/>
    <s v="TenPercentOwner"/>
    <n v="589248"/>
    <n v="9.4"/>
    <n v="5538931.2000000002"/>
    <s v="normal_buy"/>
    <n v="0.62350112664687973"/>
    <n v="62.350099999999998"/>
    <s v="P"/>
  </r>
  <r>
    <x v="250"/>
    <s v="Childrens Place, Inc."/>
    <x v="1"/>
    <x v="27"/>
    <s v="Alrajhi Turki Saleh A."/>
    <s v="TenPercentOwner"/>
    <n v="589248"/>
    <n v="9.4"/>
    <n v="5538931.2000000002"/>
    <s v="normal_buy"/>
    <n v="0.62350112664687973"/>
    <n v="62.350099999999998"/>
    <s v="P"/>
  </r>
  <r>
    <x v="251"/>
    <s v="PENNANTPARK INVESTMENT CORP"/>
    <x v="1"/>
    <x v="27"/>
    <s v="Briones Jose A"/>
    <s v="Director"/>
    <n v="7450"/>
    <n v="6.7"/>
    <n v="49915"/>
    <s v="large_buy"/>
    <n v="1.9599708994089578E-2"/>
    <n v="1.96"/>
    <s v="P"/>
  </r>
  <r>
    <x v="250"/>
    <s v="Childrens Place, Inc."/>
    <x v="1"/>
    <x v="27"/>
    <s v="Seemab Muhammad Asif"/>
    <s v="TenPercentOwner"/>
    <n v="167906"/>
    <n v="10.39"/>
    <n v="1744543.34"/>
    <s v="normal_buy"/>
    <n v="0.62350112664687973"/>
    <n v="62.350099999999998"/>
    <s v="P"/>
  </r>
  <r>
    <x v="250"/>
    <s v="Childrens Place, Inc."/>
    <x v="1"/>
    <x v="27"/>
    <s v="Alrajhi Turki Saleh A."/>
    <s v="TenPercentOwner"/>
    <n v="167906"/>
    <n v="10.39"/>
    <n v="1744543.34"/>
    <s v="normal_buy"/>
    <n v="0.62350112664687973"/>
    <n v="62.350099999999998"/>
    <s v="P"/>
  </r>
  <r>
    <x v="250"/>
    <s v="Childrens Place, Inc."/>
    <x v="1"/>
    <x v="27"/>
    <s v="Mithaq Capital SPC"/>
    <s v="TenPercentOwner"/>
    <n v="167906"/>
    <n v="10.39"/>
    <n v="1744543.34"/>
    <s v="normal_buy"/>
    <n v="0.62350112664687973"/>
    <n v="62.350099999999998"/>
    <s v="P"/>
  </r>
  <r>
    <x v="250"/>
    <s v="Childrens Place, Inc."/>
    <x v="1"/>
    <x v="27"/>
    <s v="Seemab Muhammad Asif"/>
    <s v="TenPercentOwner"/>
    <n v="477148"/>
    <n v="12.38"/>
    <n v="5907092.2400000002"/>
    <s v="large_buy"/>
    <n v="0.62350112664687973"/>
    <n v="62.350099999999998"/>
    <s v="P"/>
  </r>
  <r>
    <x v="250"/>
    <s v="Childrens Place, Inc."/>
    <x v="1"/>
    <x v="27"/>
    <s v="Alrajhi Turki Saleh A."/>
    <s v="TenPercentOwner"/>
    <n v="477148"/>
    <n v="12.38"/>
    <n v="5907092.2400000002"/>
    <s v="large_buy"/>
    <n v="0.62350112664687973"/>
    <n v="62.350099999999998"/>
    <s v="P"/>
  </r>
  <r>
    <x v="250"/>
    <s v="Childrens Place, Inc."/>
    <x v="1"/>
    <x v="27"/>
    <s v="Mithaq Capital SPC"/>
    <s v="TenPercentOwner"/>
    <n v="477148"/>
    <n v="12.38"/>
    <n v="5907092.2400000002"/>
    <s v="large_buy"/>
    <n v="0.62350112664687973"/>
    <n v="62.350099999999998"/>
    <s v="P"/>
  </r>
  <r>
    <x v="250"/>
    <s v="Childrens Place, Inc."/>
    <x v="1"/>
    <x v="27"/>
    <s v="Seemab Muhammad Asif"/>
    <s v="TenPercentOwner"/>
    <n v="589248"/>
    <n v="9.4"/>
    <n v="5538931.2000000002"/>
    <s v="normal_buy"/>
    <n v="0.62350112664687973"/>
    <n v="62.350099999999998"/>
    <s v="P"/>
  </r>
  <r>
    <x v="250"/>
    <s v="Childrens Place, Inc."/>
    <x v="1"/>
    <x v="27"/>
    <s v="Alrajhi Turki Saleh A."/>
    <s v="TenPercentOwner"/>
    <n v="589248"/>
    <n v="9.4"/>
    <n v="5538931.2000000002"/>
    <s v="normal_buy"/>
    <n v="0.62350112664687973"/>
    <n v="62.350099999999998"/>
    <s v="P"/>
  </r>
  <r>
    <x v="250"/>
    <s v="Childrens Place, Inc."/>
    <x v="1"/>
    <x v="27"/>
    <s v="Mithaq Capital SPC"/>
    <s v="TenPercentOwner"/>
    <n v="589248"/>
    <n v="9.4"/>
    <n v="5538931.2000000002"/>
    <s v="normal_buy"/>
    <n v="0.62350112664687973"/>
    <n v="62.350099999999998"/>
    <s v="P"/>
  </r>
  <r>
    <x v="250"/>
    <s v="Childrens Place, Inc."/>
    <x v="1"/>
    <x v="27"/>
    <s v="Seemab Muhammad Asif"/>
    <s v="TenPercentOwner"/>
    <n v="615095"/>
    <n v="11.7"/>
    <n v="7196611.5"/>
    <s v="large_buy"/>
    <n v="0.62350112664687973"/>
    <n v="62.350099999999998"/>
    <s v="P"/>
  </r>
  <r>
    <x v="250"/>
    <s v="Childrens Place, Inc."/>
    <x v="1"/>
    <x v="27"/>
    <s v="Alrajhi Turki Saleh A."/>
    <s v="TenPercentOwner"/>
    <n v="615095"/>
    <n v="11.7"/>
    <n v="7196611.5"/>
    <s v="large_buy"/>
    <n v="0.62350112664687973"/>
    <n v="62.350099999999998"/>
    <s v="P"/>
  </r>
  <r>
    <x v="250"/>
    <s v="Childrens Place, Inc."/>
    <x v="1"/>
    <x v="27"/>
    <s v="Mithaq Capital SPC"/>
    <s v="TenPercentOwner"/>
    <n v="615095"/>
    <n v="11.7"/>
    <n v="7196611.5"/>
    <s v="large_buy"/>
    <n v="0.62350112664687973"/>
    <n v="62.350099999999998"/>
    <s v="P"/>
  </r>
  <r>
    <x v="172"/>
    <s v="Princeton Bancorp, Inc."/>
    <x v="1"/>
    <x v="27"/>
    <s v="TUCHMAN MARTIN"/>
    <s v="Director,TenPercentOwner"/>
    <n v="2000"/>
    <n v="31.45"/>
    <n v="62900"/>
    <s v="normal_buy"/>
    <n v="-1.4372345562813421E-2"/>
    <n v="-1.4372"/>
    <s v="P"/>
  </r>
  <r>
    <x v="252"/>
    <s v="RAYMOND JAMES FINANCIAL INC"/>
    <x v="1"/>
    <x v="27"/>
    <s v="GARCIA ART A"/>
    <s v="Director"/>
    <n v="879"/>
    <n v="112.3"/>
    <n v="98711.7"/>
    <s v="large_buy"/>
    <n v="3.2816987232831663E-2"/>
    <n v="3.2816999999999998"/>
    <s v="P"/>
  </r>
  <r>
    <x v="253"/>
    <s v="Lumen Technologies, Inc."/>
    <x v="1"/>
    <x v="27"/>
    <s v="Fowler James"/>
    <s v="Director"/>
    <n v="30000"/>
    <n v="1.5"/>
    <n v="45000"/>
    <s v="normal_buy"/>
    <n v="-2.6315764707210979E-2"/>
    <n v="-2.6316000000000002"/>
    <s v="P"/>
  </r>
  <r>
    <x v="17"/>
    <s v="TILE SHOP HOLDINGS, INC."/>
    <x v="1"/>
    <x v="27"/>
    <s v="Fund 1 Investments, LLC"/>
    <s v="TenPercentOwner"/>
    <n v="9500"/>
    <n v="6.45"/>
    <n v="61275"/>
    <s v="normal_buy"/>
    <n v="5.4263626638711981E-2"/>
    <n v="5.4264000000000001"/>
    <s v="P"/>
  </r>
  <r>
    <x v="17"/>
    <s v="TILE SHOP HOLDINGS, INC."/>
    <x v="1"/>
    <x v="27"/>
    <s v="Pleasant Lake Partners LLC"/>
    <s v="TenPercentOwner"/>
    <n v="9500"/>
    <n v="6.45"/>
    <n v="61275"/>
    <s v="normal_buy"/>
    <n v="5.4263626638711981E-2"/>
    <n v="5.4264000000000001"/>
    <s v="P"/>
  </r>
  <r>
    <x v="254"/>
    <s v="PepGen Inc."/>
    <x v="1"/>
    <x v="27"/>
    <s v="RA Capital Healthcare Fund LP"/>
    <s v="Director,TenPercentOwner"/>
    <n v="2557593"/>
    <n v="10.64"/>
    <n v="27212789.52"/>
    <s v="large_buy"/>
    <n v="-8.8676750200558097E-3"/>
    <n v="-0.88680000000000003"/>
    <s v="P"/>
  </r>
  <r>
    <x v="254"/>
    <s v="PepGen Inc."/>
    <x v="1"/>
    <x v="27"/>
    <s v="Shah Rajeev M."/>
    <s v="Director,TenPercentOwner"/>
    <n v="2557593"/>
    <n v="10.64"/>
    <n v="27212789.52"/>
    <s v="large_buy"/>
    <n v="-8.8676750200558097E-3"/>
    <n v="-0.88680000000000003"/>
    <s v="P"/>
  </r>
  <r>
    <x v="254"/>
    <s v="PepGen Inc."/>
    <x v="1"/>
    <x v="27"/>
    <s v="RA Capital Nexus Fund II, L.P."/>
    <s v="Director,TenPercentOwner"/>
    <n v="2557593"/>
    <n v="10.64"/>
    <n v="27212789.52"/>
    <s v="large_buy"/>
    <n v="-8.8676750200558097E-3"/>
    <n v="-0.88680000000000003"/>
    <s v="P"/>
  </r>
  <r>
    <x v="254"/>
    <s v="PepGen Inc."/>
    <x v="1"/>
    <x v="27"/>
    <s v="RA CAPITAL MANAGEMENT, L.P."/>
    <s v="Director,TenPercentOwner"/>
    <n v="2557593"/>
    <n v="10.64"/>
    <n v="27212789.52"/>
    <s v="large_buy"/>
    <n v="-8.8676750200558097E-3"/>
    <n v="-0.88680000000000003"/>
    <s v="P"/>
  </r>
  <r>
    <x v="254"/>
    <s v="PepGen Inc."/>
    <x v="1"/>
    <x v="27"/>
    <s v="Kolchinsky Peter"/>
    <s v="Director,TenPercentOwner"/>
    <n v="2557593"/>
    <n v="10.64"/>
    <n v="27212789.52"/>
    <s v="large_buy"/>
    <n v="-8.8676750200558097E-3"/>
    <n v="-0.88680000000000003"/>
    <s v="P"/>
  </r>
  <r>
    <x v="248"/>
    <s v="Hillenbrand, Inc."/>
    <x v="1"/>
    <x v="27"/>
    <s v="VanHimbergen Robert M"/>
    <s v="Officer"/>
    <n v="11319"/>
    <n v="45.23"/>
    <n v="511958.36999999988"/>
    <s v="large_buy"/>
    <n v="1.621643891433178E-2"/>
    <n v="1.6215999999999999"/>
    <s v="P"/>
  </r>
  <r>
    <x v="249"/>
    <s v="MERCURY SYSTEMS INC"/>
    <x v="1"/>
    <x v="27"/>
    <s v="Ballhaus William L"/>
    <s v="Director,Officer"/>
    <n v="3653.2"/>
    <n v="28.22"/>
    <n v="103093.304"/>
    <s v="normal_buy"/>
    <n v="-1.8771305507915281E-2"/>
    <n v="-1.8771"/>
    <s v="P"/>
  </r>
  <r>
    <x v="187"/>
    <s v="RED RIVER BANCSHARES INC"/>
    <x v="1"/>
    <x v="27"/>
    <s v="BROWN MICHAEL J"/>
    <s v="Director"/>
    <n v="633"/>
    <n v="51.65"/>
    <n v="32694.45"/>
    <s v="normal_buy"/>
    <n v="-5.9341528689670693E-2"/>
    <n v="-5.9341999999999997"/>
    <s v="P"/>
  </r>
  <r>
    <x v="249"/>
    <s v="MERCURY SYSTEMS INC"/>
    <x v="1"/>
    <x v="27"/>
    <s v="JANA Partners Management, LP"/>
    <s v="Director,TenPercentOwner,Other"/>
    <n v="1335848"/>
    <n v="27.9"/>
    <n v="37270159.200000003"/>
    <s v="large_buy"/>
    <n v="-1.8771305507915281E-2"/>
    <n v="-1.8771"/>
    <s v="P"/>
  </r>
  <r>
    <x v="249"/>
    <s v="MERCURY SYSTEMS INC"/>
    <x v="1"/>
    <x v="27"/>
    <s v="LANCE HOWARD L"/>
    <s v="Director"/>
    <n v="7485"/>
    <n v="26.77"/>
    <n v="200373.45"/>
    <s v="normal_buy"/>
    <n v="-1.8771305507915281E-2"/>
    <n v="-1.8771"/>
    <s v="P"/>
  </r>
  <r>
    <x v="175"/>
    <s v="CITIZENS HOLDING CO /MS/"/>
    <x v="1"/>
    <x v="27"/>
    <s v="KING HERBERT A"/>
    <s v="Director"/>
    <n v="14000"/>
    <n v="7.89"/>
    <n v="110460"/>
    <s v="large_buy"/>
    <n v="-1.1406769178233019E-2"/>
    <n v="-1.1407"/>
    <s v="P"/>
  </r>
  <r>
    <x v="250"/>
    <s v="Childrens Place, Inc."/>
    <x v="1"/>
    <x v="28"/>
    <s v="Mithaq Capital SPC"/>
    <s v="TenPercentOwner"/>
    <n v="329553"/>
    <n v="14.42"/>
    <n v="4752154.26"/>
    <s v="normal_buy"/>
    <n v="0.22330689345380231"/>
    <n v="22.3307"/>
    <s v="P"/>
  </r>
  <r>
    <x v="250"/>
    <s v="Childrens Place, Inc."/>
    <x v="1"/>
    <x v="28"/>
    <s v="Alrajhi Turki Saleh A."/>
    <s v="TenPercentOwner"/>
    <n v="329553"/>
    <n v="14.42"/>
    <n v="4752154.26"/>
    <s v="normal_buy"/>
    <n v="0.22330689345380231"/>
    <n v="22.3307"/>
    <s v="P"/>
  </r>
  <r>
    <x v="250"/>
    <s v="Childrens Place, Inc."/>
    <x v="1"/>
    <x v="28"/>
    <s v="Snowball Compounding Ltd."/>
    <s v="TenPercentOwner"/>
    <n v="329553"/>
    <n v="14.42"/>
    <n v="4752154.26"/>
    <s v="normal_buy"/>
    <n v="0.22330689345380231"/>
    <n v="22.3307"/>
    <s v="P"/>
  </r>
  <r>
    <x v="250"/>
    <s v="Childrens Place, Inc."/>
    <x v="1"/>
    <x v="28"/>
    <s v="Mithaq Capital"/>
    <s v="TenPercentOwner"/>
    <n v="329553"/>
    <n v="14.42"/>
    <n v="4752154.26"/>
    <s v="normal_buy"/>
    <n v="0.22330689345380231"/>
    <n v="22.3307"/>
    <s v="P"/>
  </r>
  <r>
    <x v="250"/>
    <s v="Childrens Place, Inc."/>
    <x v="1"/>
    <x v="28"/>
    <s v="Seemab Muhammad Asif"/>
    <s v="TenPercentOwner"/>
    <n v="329553"/>
    <n v="14.42"/>
    <n v="4752154.26"/>
    <s v="normal_buy"/>
    <n v="0.22330689345380231"/>
    <n v="22.3307"/>
    <s v="P"/>
  </r>
  <r>
    <x v="250"/>
    <s v="Childrens Place, Inc."/>
    <x v="1"/>
    <x v="28"/>
    <s v="Mithaq Global"/>
    <s v="TenPercentOwner"/>
    <n v="329553"/>
    <n v="14.42"/>
    <n v="4752154.26"/>
    <s v="normal_buy"/>
    <n v="0.22330689345380231"/>
    <n v="22.3307"/>
    <s v="P"/>
  </r>
  <r>
    <x v="250"/>
    <s v="Childrens Place, Inc."/>
    <x v="1"/>
    <x v="28"/>
    <s v="Mithaq Capital SPC"/>
    <s v="TenPercentOwner"/>
    <n v="37500"/>
    <n v="17"/>
    <n v="637500"/>
    <s v="normal_buy"/>
    <n v="0.22330689345380231"/>
    <n v="22.3307"/>
    <s v="P"/>
  </r>
  <r>
    <x v="250"/>
    <s v="Childrens Place, Inc."/>
    <x v="1"/>
    <x v="28"/>
    <s v="Alrajhi Turki Saleh A."/>
    <s v="TenPercentOwner"/>
    <n v="37500"/>
    <n v="17"/>
    <n v="637500"/>
    <s v="normal_buy"/>
    <n v="0.22330689345380231"/>
    <n v="22.3307"/>
    <s v="P"/>
  </r>
  <r>
    <x v="250"/>
    <s v="Childrens Place, Inc."/>
    <x v="1"/>
    <x v="28"/>
    <s v="Snowball Compounding Ltd."/>
    <s v="TenPercentOwner"/>
    <n v="37500"/>
    <n v="17"/>
    <n v="637500"/>
    <s v="normal_buy"/>
    <n v="0.22330689345380231"/>
    <n v="22.3307"/>
    <s v="P"/>
  </r>
  <r>
    <x v="250"/>
    <s v="Childrens Place, Inc."/>
    <x v="1"/>
    <x v="28"/>
    <s v="Mithaq Capital"/>
    <s v="TenPercentOwner"/>
    <n v="37500"/>
    <n v="17"/>
    <n v="637500"/>
    <s v="normal_buy"/>
    <n v="0.22330689345380231"/>
    <n v="22.3307"/>
    <s v="P"/>
  </r>
  <r>
    <x v="250"/>
    <s v="Childrens Place, Inc."/>
    <x v="1"/>
    <x v="28"/>
    <s v="Seemab Muhammad Asif"/>
    <s v="TenPercentOwner"/>
    <n v="37500"/>
    <n v="17"/>
    <n v="637500"/>
    <s v="normal_buy"/>
    <n v="0.22330689345380231"/>
    <n v="22.3307"/>
    <s v="P"/>
  </r>
  <r>
    <x v="250"/>
    <s v="Childrens Place, Inc."/>
    <x v="1"/>
    <x v="28"/>
    <s v="Mithaq Global"/>
    <s v="TenPercentOwner"/>
    <n v="37500"/>
    <n v="17"/>
    <n v="637500"/>
    <s v="normal_buy"/>
    <n v="0.22330689345380231"/>
    <n v="22.3307"/>
    <s v="P"/>
  </r>
  <r>
    <x v="250"/>
    <s v="Childrens Place, Inc."/>
    <x v="1"/>
    <x v="28"/>
    <s v="Mithaq Capital SPC"/>
    <s v="TenPercentOwner"/>
    <n v="35192"/>
    <n v="12.59"/>
    <n v="443067.28"/>
    <s v="normal_buy"/>
    <n v="0.22330689345380231"/>
    <n v="22.3307"/>
    <s v="P"/>
  </r>
  <r>
    <x v="250"/>
    <s v="Childrens Place, Inc."/>
    <x v="1"/>
    <x v="28"/>
    <s v="Alrajhi Turki Saleh A."/>
    <s v="TenPercentOwner"/>
    <n v="35192"/>
    <n v="12.59"/>
    <n v="443067.28"/>
    <s v="normal_buy"/>
    <n v="0.22330689345380231"/>
    <n v="22.3307"/>
    <s v="P"/>
  </r>
  <r>
    <x v="250"/>
    <s v="Childrens Place, Inc."/>
    <x v="1"/>
    <x v="28"/>
    <s v="Snowball Compounding Ltd."/>
    <s v="TenPercentOwner"/>
    <n v="35192"/>
    <n v="12.59"/>
    <n v="443067.28"/>
    <s v="normal_buy"/>
    <n v="0.22330689345380231"/>
    <n v="22.3307"/>
    <s v="P"/>
  </r>
  <r>
    <x v="250"/>
    <s v="Childrens Place, Inc."/>
    <x v="1"/>
    <x v="28"/>
    <s v="Mithaq Capital"/>
    <s v="TenPercentOwner"/>
    <n v="35192"/>
    <n v="12.59"/>
    <n v="443067.28"/>
    <s v="normal_buy"/>
    <n v="0.22330689345380231"/>
    <n v="22.3307"/>
    <s v="P"/>
  </r>
  <r>
    <x v="250"/>
    <s v="Childrens Place, Inc."/>
    <x v="1"/>
    <x v="28"/>
    <s v="Seemab Muhammad Asif"/>
    <s v="TenPercentOwner"/>
    <n v="35192"/>
    <n v="12.59"/>
    <n v="443067.28"/>
    <s v="normal_buy"/>
    <n v="0.22330689345380231"/>
    <n v="22.3307"/>
    <s v="P"/>
  </r>
  <r>
    <x v="250"/>
    <s v="Childrens Place, Inc."/>
    <x v="1"/>
    <x v="28"/>
    <s v="Mithaq Global"/>
    <s v="TenPercentOwner"/>
    <n v="35192"/>
    <n v="12.59"/>
    <n v="443067.28"/>
    <s v="normal_buy"/>
    <n v="0.22330689345380231"/>
    <n v="22.3307"/>
    <s v="P"/>
  </r>
  <r>
    <x v="250"/>
    <s v="Childrens Place, Inc."/>
    <x v="1"/>
    <x v="28"/>
    <s v="Mithaq Capital SPC"/>
    <s v="TenPercentOwner"/>
    <n v="31033"/>
    <n v="13.73"/>
    <n v="426083.09"/>
    <s v="normal_buy"/>
    <n v="0.22330689345380231"/>
    <n v="22.3307"/>
    <s v="P"/>
  </r>
  <r>
    <x v="255"/>
    <s v="Sable Offshore Corp."/>
    <x v="1"/>
    <x v="28"/>
    <s v="FLORES JAMES C"/>
    <s v="Director,Officer,TenPercentOwner"/>
    <n v="9000"/>
    <n v="11.15"/>
    <n v="100350"/>
    <s v="normal_buy"/>
    <n v="0.1153152872956666"/>
    <n v="11.531499999999999"/>
    <s v="P"/>
  </r>
  <r>
    <x v="250"/>
    <s v="Childrens Place, Inc."/>
    <x v="1"/>
    <x v="28"/>
    <s v="Alrajhi Turki Saleh A."/>
    <s v="TenPercentOwner"/>
    <n v="31033"/>
    <n v="13.73"/>
    <n v="426083.09"/>
    <s v="normal_buy"/>
    <n v="0.22330689345380231"/>
    <n v="22.3307"/>
    <s v="P"/>
  </r>
  <r>
    <x v="250"/>
    <s v="Childrens Place, Inc."/>
    <x v="1"/>
    <x v="28"/>
    <s v="Snowball Compounding Ltd."/>
    <s v="TenPercentOwner"/>
    <n v="31033"/>
    <n v="13.73"/>
    <n v="426083.09"/>
    <s v="normal_buy"/>
    <n v="0.22330689345380231"/>
    <n v="22.3307"/>
    <s v="P"/>
  </r>
  <r>
    <x v="250"/>
    <s v="Childrens Place, Inc."/>
    <x v="1"/>
    <x v="28"/>
    <s v="Mithaq Capital"/>
    <s v="TenPercentOwner"/>
    <n v="31033"/>
    <n v="13.73"/>
    <n v="426083.09"/>
    <s v="normal_buy"/>
    <n v="0.22330689345380231"/>
    <n v="22.3307"/>
    <s v="P"/>
  </r>
  <r>
    <x v="250"/>
    <s v="Childrens Place, Inc."/>
    <x v="1"/>
    <x v="28"/>
    <s v="Seemab Muhammad Asif"/>
    <s v="TenPercentOwner"/>
    <n v="31033"/>
    <n v="13.73"/>
    <n v="426083.09"/>
    <s v="normal_buy"/>
    <n v="0.22330689345380231"/>
    <n v="22.3307"/>
    <s v="P"/>
  </r>
  <r>
    <x v="250"/>
    <s v="Childrens Place, Inc."/>
    <x v="1"/>
    <x v="28"/>
    <s v="Mithaq Global"/>
    <s v="TenPercentOwner"/>
    <n v="31033"/>
    <n v="13.73"/>
    <n v="426083.09"/>
    <s v="normal_buy"/>
    <n v="0.22330689345380231"/>
    <n v="22.3307"/>
    <s v="P"/>
  </r>
  <r>
    <x v="250"/>
    <s v="Childrens Place, Inc."/>
    <x v="1"/>
    <x v="28"/>
    <s v="Mithaq Capital SPC"/>
    <s v="TenPercentOwner"/>
    <n v="273106"/>
    <n v="15.49"/>
    <n v="4230411.9400000004"/>
    <s v="normal_buy"/>
    <n v="0.22330689345380231"/>
    <n v="22.3307"/>
    <s v="P"/>
  </r>
  <r>
    <x v="250"/>
    <s v="Childrens Place, Inc."/>
    <x v="1"/>
    <x v="28"/>
    <s v="Alrajhi Turki Saleh A."/>
    <s v="TenPercentOwner"/>
    <n v="273106"/>
    <n v="15.49"/>
    <n v="4230411.9400000004"/>
    <s v="normal_buy"/>
    <n v="0.22330689345380231"/>
    <n v="22.3307"/>
    <s v="P"/>
  </r>
  <r>
    <x v="250"/>
    <s v="Childrens Place, Inc."/>
    <x v="1"/>
    <x v="28"/>
    <s v="Snowball Compounding Ltd."/>
    <s v="TenPercentOwner"/>
    <n v="273106"/>
    <n v="15.49"/>
    <n v="4230411.9400000004"/>
    <s v="normal_buy"/>
    <n v="0.22330689345380231"/>
    <n v="22.3307"/>
    <s v="P"/>
  </r>
  <r>
    <x v="250"/>
    <s v="Childrens Place, Inc."/>
    <x v="1"/>
    <x v="28"/>
    <s v="Mithaq Capital"/>
    <s v="TenPercentOwner"/>
    <n v="273106"/>
    <n v="15.49"/>
    <n v="4230411.9400000004"/>
    <s v="normal_buy"/>
    <n v="0.22330689345380231"/>
    <n v="22.3307"/>
    <s v="P"/>
  </r>
  <r>
    <x v="250"/>
    <s v="Childrens Place, Inc."/>
    <x v="1"/>
    <x v="28"/>
    <s v="Seemab Muhammad Asif"/>
    <s v="TenPercentOwner"/>
    <n v="273106"/>
    <n v="15.49"/>
    <n v="4230411.9400000004"/>
    <s v="normal_buy"/>
    <n v="0.22330689345380231"/>
    <n v="22.3307"/>
    <s v="P"/>
  </r>
  <r>
    <x v="250"/>
    <s v="Childrens Place, Inc."/>
    <x v="1"/>
    <x v="28"/>
    <s v="Mithaq Global"/>
    <s v="TenPercentOwner"/>
    <n v="273106"/>
    <n v="15.49"/>
    <n v="4230411.9400000004"/>
    <s v="normal_buy"/>
    <n v="0.22330689345380231"/>
    <n v="22.3307"/>
    <s v="P"/>
  </r>
  <r>
    <x v="250"/>
    <s v="Childrens Place, Inc."/>
    <x v="1"/>
    <x v="28"/>
    <s v="Mithaq Capital SPC"/>
    <s v="TenPercentOwner"/>
    <n v="860091"/>
    <n v="16.579999999999998"/>
    <n v="14260308.779999999"/>
    <s v="large_buy"/>
    <n v="0.22330689345380231"/>
    <n v="22.3307"/>
    <s v="P"/>
  </r>
  <r>
    <x v="250"/>
    <s v="Childrens Place, Inc."/>
    <x v="1"/>
    <x v="28"/>
    <s v="Alrajhi Turki Saleh A."/>
    <s v="TenPercentOwner"/>
    <n v="860091"/>
    <n v="16.579999999999998"/>
    <n v="14260308.779999999"/>
    <s v="large_buy"/>
    <n v="0.22330689345380231"/>
    <n v="22.3307"/>
    <s v="P"/>
  </r>
  <r>
    <x v="250"/>
    <s v="Childrens Place, Inc."/>
    <x v="1"/>
    <x v="28"/>
    <s v="Snowball Compounding Ltd."/>
    <s v="TenPercentOwner"/>
    <n v="860091"/>
    <n v="16.579999999999998"/>
    <n v="14260308.779999999"/>
    <s v="large_buy"/>
    <n v="0.22330689345380231"/>
    <n v="22.3307"/>
    <s v="P"/>
  </r>
  <r>
    <x v="250"/>
    <s v="Childrens Place, Inc."/>
    <x v="1"/>
    <x v="28"/>
    <s v="Mithaq Capital"/>
    <s v="TenPercentOwner"/>
    <n v="860091"/>
    <n v="16.579999999999998"/>
    <n v="14260308.779999999"/>
    <s v="large_buy"/>
    <n v="0.22330689345380231"/>
    <n v="22.3307"/>
    <s v="P"/>
  </r>
  <r>
    <x v="250"/>
    <s v="Childrens Place, Inc."/>
    <x v="1"/>
    <x v="28"/>
    <s v="Seemab Muhammad Asif"/>
    <s v="TenPercentOwner"/>
    <n v="860091"/>
    <n v="16.579999999999998"/>
    <n v="14260308.779999999"/>
    <s v="large_buy"/>
    <n v="0.22330689345380231"/>
    <n v="22.3307"/>
    <s v="P"/>
  </r>
  <r>
    <x v="250"/>
    <s v="Childrens Place, Inc."/>
    <x v="1"/>
    <x v="28"/>
    <s v="Mithaq Global"/>
    <s v="TenPercentOwner"/>
    <n v="860091"/>
    <n v="16.579999999999998"/>
    <n v="14260308.779999999"/>
    <s v="large_buy"/>
    <n v="0.22330689345380231"/>
    <n v="22.3307"/>
    <s v="P"/>
  </r>
  <r>
    <x v="250"/>
    <s v="Childrens Place, Inc."/>
    <x v="1"/>
    <x v="28"/>
    <s v="Mithaq Capital SPC"/>
    <s v="TenPercentOwner"/>
    <n v="860091"/>
    <n v="16.579999999999998"/>
    <n v="14260308.779999999"/>
    <s v="large_buy"/>
    <n v="0.22330689345380231"/>
    <n v="22.3307"/>
    <s v="P"/>
  </r>
  <r>
    <x v="250"/>
    <s v="Childrens Place, Inc."/>
    <x v="1"/>
    <x v="28"/>
    <s v="Mithaq Global"/>
    <s v="TenPercentOwner"/>
    <n v="860091"/>
    <n v="16.579999999999998"/>
    <n v="14260308.779999999"/>
    <s v="large_buy"/>
    <n v="0.22330689345380231"/>
    <n v="22.3307"/>
    <s v="P"/>
  </r>
  <r>
    <x v="250"/>
    <s v="Childrens Place, Inc."/>
    <x v="1"/>
    <x v="28"/>
    <s v="Snowball Compounding Ltd."/>
    <s v="TenPercentOwner"/>
    <n v="860091"/>
    <n v="16.579999999999998"/>
    <n v="14260308.779999999"/>
    <s v="large_buy"/>
    <n v="0.22330689345380231"/>
    <n v="22.3307"/>
    <s v="P"/>
  </r>
  <r>
    <x v="250"/>
    <s v="Childrens Place, Inc."/>
    <x v="1"/>
    <x v="28"/>
    <s v="Alrajhi Turki Saleh A."/>
    <s v="TenPercentOwner"/>
    <n v="860091"/>
    <n v="16.579999999999998"/>
    <n v="14260308.779999999"/>
    <s v="large_buy"/>
    <n v="0.22330689345380231"/>
    <n v="22.3307"/>
    <s v="P"/>
  </r>
  <r>
    <x v="250"/>
    <s v="Childrens Place, Inc."/>
    <x v="1"/>
    <x v="28"/>
    <s v="Seemab Muhammad Asif"/>
    <s v="TenPercentOwner"/>
    <n v="860091"/>
    <n v="16.579999999999998"/>
    <n v="14260308.779999999"/>
    <s v="large_buy"/>
    <n v="0.22330689345380231"/>
    <n v="22.3307"/>
    <s v="P"/>
  </r>
  <r>
    <x v="250"/>
    <s v="Childrens Place, Inc."/>
    <x v="1"/>
    <x v="28"/>
    <s v="Mithaq Capital SPC"/>
    <s v="TenPercentOwner"/>
    <n v="329553"/>
    <n v="14.42"/>
    <n v="4752154.26"/>
    <s v="normal_buy"/>
    <n v="0.22330689345380231"/>
    <n v="22.3307"/>
    <s v="P"/>
  </r>
  <r>
    <x v="250"/>
    <s v="Childrens Place, Inc."/>
    <x v="1"/>
    <x v="28"/>
    <s v="Mithaq Global"/>
    <s v="TenPercentOwner"/>
    <n v="329553"/>
    <n v="14.42"/>
    <n v="4752154.26"/>
    <s v="normal_buy"/>
    <n v="0.22330689345380231"/>
    <n v="22.3307"/>
    <s v="P"/>
  </r>
  <r>
    <x v="250"/>
    <s v="Childrens Place, Inc."/>
    <x v="1"/>
    <x v="28"/>
    <s v="Snowball Compounding Ltd."/>
    <s v="TenPercentOwner"/>
    <n v="329553"/>
    <n v="14.42"/>
    <n v="4752154.26"/>
    <s v="normal_buy"/>
    <n v="0.22330689345380231"/>
    <n v="22.3307"/>
    <s v="P"/>
  </r>
  <r>
    <x v="250"/>
    <s v="Childrens Place, Inc."/>
    <x v="1"/>
    <x v="28"/>
    <s v="Alrajhi Turki Saleh A."/>
    <s v="TenPercentOwner"/>
    <n v="329553"/>
    <n v="14.42"/>
    <n v="4752154.26"/>
    <s v="normal_buy"/>
    <n v="0.22330689345380231"/>
    <n v="22.3307"/>
    <s v="P"/>
  </r>
  <r>
    <x v="250"/>
    <s v="Childrens Place, Inc."/>
    <x v="1"/>
    <x v="28"/>
    <s v="Seemab Muhammad Asif"/>
    <s v="TenPercentOwner"/>
    <n v="329553"/>
    <n v="14.42"/>
    <n v="4752154.26"/>
    <s v="normal_buy"/>
    <n v="0.22330689345380231"/>
    <n v="22.3307"/>
    <s v="P"/>
  </r>
  <r>
    <x v="250"/>
    <s v="Childrens Place, Inc."/>
    <x v="1"/>
    <x v="28"/>
    <s v="Mithaq Capital SPC"/>
    <s v="TenPercentOwner"/>
    <n v="31033"/>
    <n v="13.73"/>
    <n v="426083.09"/>
    <s v="normal_buy"/>
    <n v="0.22330689345380231"/>
    <n v="22.3307"/>
    <s v="P"/>
  </r>
  <r>
    <x v="250"/>
    <s v="Childrens Place, Inc."/>
    <x v="1"/>
    <x v="28"/>
    <s v="Mithaq Global"/>
    <s v="TenPercentOwner"/>
    <n v="31033"/>
    <n v="13.73"/>
    <n v="426083.09"/>
    <s v="normal_buy"/>
    <n v="0.22330689345380231"/>
    <n v="22.3307"/>
    <s v="P"/>
  </r>
  <r>
    <x v="250"/>
    <s v="Childrens Place, Inc."/>
    <x v="1"/>
    <x v="28"/>
    <s v="Snowball Compounding Ltd."/>
    <s v="TenPercentOwner"/>
    <n v="31033"/>
    <n v="13.73"/>
    <n v="426083.09"/>
    <s v="normal_buy"/>
    <n v="0.22330689345380231"/>
    <n v="22.3307"/>
    <s v="P"/>
  </r>
  <r>
    <x v="250"/>
    <s v="Childrens Place, Inc."/>
    <x v="1"/>
    <x v="28"/>
    <s v="Alrajhi Turki Saleh A."/>
    <s v="TenPercentOwner"/>
    <n v="31033"/>
    <n v="13.73"/>
    <n v="426083.09"/>
    <s v="normal_buy"/>
    <n v="0.22330689345380231"/>
    <n v="22.3307"/>
    <s v="P"/>
  </r>
  <r>
    <x v="250"/>
    <s v="Childrens Place, Inc."/>
    <x v="1"/>
    <x v="28"/>
    <s v="Seemab Muhammad Asif"/>
    <s v="TenPercentOwner"/>
    <n v="31033"/>
    <n v="13.73"/>
    <n v="426083.09"/>
    <s v="normal_buy"/>
    <n v="0.22330689345380231"/>
    <n v="22.3307"/>
    <s v="P"/>
  </r>
  <r>
    <x v="250"/>
    <s v="Childrens Place, Inc."/>
    <x v="1"/>
    <x v="28"/>
    <s v="Mithaq Capital SPC"/>
    <s v="TenPercentOwner"/>
    <n v="35192"/>
    <n v="12.59"/>
    <n v="443067.28"/>
    <s v="normal_buy"/>
    <n v="0.22330689345380231"/>
    <n v="22.3307"/>
    <s v="P"/>
  </r>
  <r>
    <x v="250"/>
    <s v="Childrens Place, Inc."/>
    <x v="1"/>
    <x v="28"/>
    <s v="Mithaq Global"/>
    <s v="TenPercentOwner"/>
    <n v="35192"/>
    <n v="12.59"/>
    <n v="443067.28"/>
    <s v="normal_buy"/>
    <n v="0.22330689345380231"/>
    <n v="22.3307"/>
    <s v="P"/>
  </r>
  <r>
    <x v="250"/>
    <s v="Childrens Place, Inc."/>
    <x v="1"/>
    <x v="28"/>
    <s v="Snowball Compounding Ltd."/>
    <s v="TenPercentOwner"/>
    <n v="35192"/>
    <n v="12.59"/>
    <n v="443067.28"/>
    <s v="normal_buy"/>
    <n v="0.22330689345380231"/>
    <n v="22.3307"/>
    <s v="P"/>
  </r>
  <r>
    <x v="250"/>
    <s v="Childrens Place, Inc."/>
    <x v="1"/>
    <x v="28"/>
    <s v="Alrajhi Turki Saleh A."/>
    <s v="TenPercentOwner"/>
    <n v="35192"/>
    <n v="12.59"/>
    <n v="443067.28"/>
    <s v="normal_buy"/>
    <n v="0.22330689345380231"/>
    <n v="22.3307"/>
    <s v="P"/>
  </r>
  <r>
    <x v="250"/>
    <s v="Childrens Place, Inc."/>
    <x v="1"/>
    <x v="28"/>
    <s v="Seemab Muhammad Asif"/>
    <s v="TenPercentOwner"/>
    <n v="35192"/>
    <n v="12.59"/>
    <n v="443067.28"/>
    <s v="normal_buy"/>
    <n v="0.22330689345380231"/>
    <n v="22.3307"/>
    <s v="P"/>
  </r>
  <r>
    <x v="250"/>
    <s v="Childrens Place, Inc."/>
    <x v="1"/>
    <x v="28"/>
    <s v="Mithaq Capital SPC"/>
    <s v="TenPercentOwner"/>
    <n v="37500"/>
    <n v="17"/>
    <n v="637500"/>
    <s v="normal_buy"/>
    <n v="0.22330689345380231"/>
    <n v="22.3307"/>
    <s v="P"/>
  </r>
  <r>
    <x v="250"/>
    <s v="Childrens Place, Inc."/>
    <x v="1"/>
    <x v="28"/>
    <s v="Mithaq Global"/>
    <s v="TenPercentOwner"/>
    <n v="37500"/>
    <n v="17"/>
    <n v="637500"/>
    <s v="normal_buy"/>
    <n v="0.22330689345380231"/>
    <n v="22.3307"/>
    <s v="P"/>
  </r>
  <r>
    <x v="250"/>
    <s v="Childrens Place, Inc."/>
    <x v="1"/>
    <x v="28"/>
    <s v="Snowball Compounding Ltd."/>
    <s v="TenPercentOwner"/>
    <n v="37500"/>
    <n v="17"/>
    <n v="637500"/>
    <s v="normal_buy"/>
    <n v="0.22330689345380231"/>
    <n v="22.3307"/>
    <s v="P"/>
  </r>
  <r>
    <x v="250"/>
    <s v="Childrens Place, Inc."/>
    <x v="1"/>
    <x v="28"/>
    <s v="Alrajhi Turki Saleh A."/>
    <s v="TenPercentOwner"/>
    <n v="37500"/>
    <n v="17"/>
    <n v="637500"/>
    <s v="normal_buy"/>
    <n v="0.22330689345380231"/>
    <n v="22.3307"/>
    <s v="P"/>
  </r>
  <r>
    <x v="250"/>
    <s v="Childrens Place, Inc."/>
    <x v="1"/>
    <x v="28"/>
    <s v="Seemab Muhammad Asif"/>
    <s v="TenPercentOwner"/>
    <n v="37500"/>
    <n v="17"/>
    <n v="637500"/>
    <s v="normal_buy"/>
    <n v="0.22330689345380231"/>
    <n v="22.3307"/>
    <s v="P"/>
  </r>
  <r>
    <x v="250"/>
    <s v="Childrens Place, Inc."/>
    <x v="1"/>
    <x v="28"/>
    <s v="Mithaq Capital SPC"/>
    <s v="TenPercentOwner"/>
    <n v="273106"/>
    <n v="15.49"/>
    <n v="4230411.9400000004"/>
    <s v="normal_buy"/>
    <n v="0.22330689345380231"/>
    <n v="22.3307"/>
    <s v="P"/>
  </r>
  <r>
    <x v="250"/>
    <s v="Childrens Place, Inc."/>
    <x v="1"/>
    <x v="28"/>
    <s v="Mithaq Global"/>
    <s v="TenPercentOwner"/>
    <n v="273106"/>
    <n v="15.49"/>
    <n v="4230411.9400000004"/>
    <s v="normal_buy"/>
    <n v="0.22330689345380231"/>
    <n v="22.3307"/>
    <s v="P"/>
  </r>
  <r>
    <x v="250"/>
    <s v="Childrens Place, Inc."/>
    <x v="1"/>
    <x v="28"/>
    <s v="Snowball Compounding Ltd."/>
    <s v="TenPercentOwner"/>
    <n v="273106"/>
    <n v="15.49"/>
    <n v="4230411.9400000004"/>
    <s v="normal_buy"/>
    <n v="0.22330689345380231"/>
    <n v="22.3307"/>
    <s v="P"/>
  </r>
  <r>
    <x v="250"/>
    <s v="Childrens Place, Inc."/>
    <x v="1"/>
    <x v="28"/>
    <s v="Alrajhi Turki Saleh A."/>
    <s v="TenPercentOwner"/>
    <n v="273106"/>
    <n v="15.49"/>
    <n v="4230411.9400000004"/>
    <s v="normal_buy"/>
    <n v="0.22330689345380231"/>
    <n v="22.3307"/>
    <s v="P"/>
  </r>
  <r>
    <x v="250"/>
    <s v="Childrens Place, Inc."/>
    <x v="1"/>
    <x v="28"/>
    <s v="Seemab Muhammad Asif"/>
    <s v="TenPercentOwner"/>
    <n v="273106"/>
    <n v="15.49"/>
    <n v="4230411.9400000004"/>
    <s v="normal_buy"/>
    <n v="0.22330689345380231"/>
    <n v="22.3307"/>
    <s v="P"/>
  </r>
  <r>
    <x v="256"/>
    <s v="CANTALOUPE, INC."/>
    <x v="1"/>
    <x v="28"/>
    <s v="Venkatesan Ravi"/>
    <s v="Director,Officer"/>
    <n v="7749"/>
    <n v="6.45"/>
    <n v="49981.05"/>
    <s v="normal_buy"/>
    <n v="6.1824482206049858E-3"/>
    <n v="0.61819999999999997"/>
    <s v="P"/>
  </r>
  <r>
    <x v="242"/>
    <s v="V F CORP"/>
    <x v="1"/>
    <x v="28"/>
    <s v="CHUGG JULIANA L"/>
    <s v="Director"/>
    <n v="11301"/>
    <n v="17.559999999999999"/>
    <n v="198445.56"/>
    <s v="normal_buy"/>
    <n v="-7.8555065140693325E-2"/>
    <n v="-7.8555000000000001"/>
    <s v="P"/>
  </r>
  <r>
    <x v="257"/>
    <s v="Kyverna Therapeutics, Inc."/>
    <x v="1"/>
    <x v="28"/>
    <s v="GILEAD SCIENCES, INC."/>
    <s v="TenPercentOwner"/>
    <n v="910000"/>
    <n v="22"/>
    <n v="20020000"/>
    <s v="large_buy"/>
    <n v="-8.0855330825888916E-2"/>
    <n v="-8.0854999999999997"/>
    <s v="P"/>
  </r>
  <r>
    <x v="63"/>
    <s v="BlackRock Innovation &amp; Growth Term Trust"/>
    <x v="1"/>
    <x v="28"/>
    <s v="Weinstein Boaz"/>
    <s v="TenPercentOwner"/>
    <n v="432560"/>
    <n v="8.23"/>
    <n v="3559968.8"/>
    <s v="large_buy"/>
    <n v="-2.9139741396286829E-3"/>
    <n v="-0.29139999999999999"/>
    <s v="P"/>
  </r>
  <r>
    <x v="63"/>
    <s v="BlackRock Innovation &amp; Growth Term Trust"/>
    <x v="1"/>
    <x v="28"/>
    <s v="Saba Capital Management, L.P."/>
    <s v="TenPercentOwner"/>
    <n v="432560"/>
    <n v="8.23"/>
    <n v="3559968.8"/>
    <s v="large_buy"/>
    <n v="-2.9139741396286829E-3"/>
    <n v="-0.29139999999999999"/>
    <s v="P"/>
  </r>
  <r>
    <x v="258"/>
    <s v="CSB Bancorp, Inc."/>
    <x v="1"/>
    <x v="28"/>
    <s v="STEINER EDDIE L"/>
    <s v="Director,Officer"/>
    <n v="500"/>
    <n v="38.6"/>
    <n v="19300"/>
    <s v="normal_buy"/>
    <n v="-2.2564145745260219E-2"/>
    <n v="-2.2564000000000002"/>
    <s v="P"/>
  </r>
  <r>
    <x v="258"/>
    <s v="CSB Bancorp, Inc."/>
    <x v="1"/>
    <x v="28"/>
    <s v="STEINER EDDIE L"/>
    <s v="Director,Officer"/>
    <n v="2000"/>
    <n v="39.380000000000003"/>
    <n v="78760"/>
    <s v="large_buy"/>
    <n v="-2.2564145745260219E-2"/>
    <n v="-2.2564000000000002"/>
    <s v="P"/>
  </r>
  <r>
    <x v="259"/>
    <s v="Blackstone Inc."/>
    <x v="1"/>
    <x v="28"/>
    <s v="Porat Ruth"/>
    <s v="Director"/>
    <n v="139.52000000000001"/>
    <n v="127.33"/>
    <n v="17765.081600000001"/>
    <s v="large_buy"/>
    <n v="-2.559964571473794E-2"/>
    <n v="-2.56"/>
    <s v="P"/>
  </r>
  <r>
    <x v="259"/>
    <s v="Blackstone Inc."/>
    <x v="1"/>
    <x v="28"/>
    <s v="Porat Ruth"/>
    <s v="Director"/>
    <n v="92.21"/>
    <n v="126.71"/>
    <n v="11683.929099999999"/>
    <s v="normal_buy"/>
    <n v="-2.559964571473794E-2"/>
    <n v="-2.56"/>
    <s v="P"/>
  </r>
  <r>
    <x v="151"/>
    <s v="Rocky Mountain Chocolate Factory, Inc."/>
    <x v="1"/>
    <x v="28"/>
    <s v="GEYGAN JEFFREY RICHART"/>
    <s v="Director,TenPercentOwner"/>
    <n v="10650"/>
    <n v="4.09"/>
    <n v="43558.5"/>
    <s v="normal_buy"/>
    <n v="7.3709414510774174E-3"/>
    <n v="0.73709999999999998"/>
    <s v="P"/>
  </r>
  <r>
    <x v="151"/>
    <s v="Rocky Mountain Chocolate Factory, Inc."/>
    <x v="1"/>
    <x v="28"/>
    <s v="Wilke Stacy"/>
    <s v="Other"/>
    <n v="10650"/>
    <n v="4.09"/>
    <n v="43558.5"/>
    <s v="normal_buy"/>
    <n v="7.3709414510774174E-3"/>
    <n v="0.73709999999999998"/>
    <s v="P"/>
  </r>
  <r>
    <x v="151"/>
    <s v="Rocky Mountain Chocolate Factory, Inc."/>
    <x v="1"/>
    <x v="28"/>
    <s v="GVP 2021-A, L.P."/>
    <s v="Other"/>
    <n v="10650"/>
    <n v="4.09"/>
    <n v="43558.5"/>
    <s v="normal_buy"/>
    <n v="7.3709414510774174E-3"/>
    <n v="0.73709999999999998"/>
    <s v="P"/>
  </r>
  <r>
    <x v="151"/>
    <s v="Rocky Mountain Chocolate Factory, Inc."/>
    <x v="1"/>
    <x v="28"/>
    <s v="Rice Shawn G"/>
    <s v="Other"/>
    <n v="10650"/>
    <n v="4.09"/>
    <n v="43558.5"/>
    <s v="normal_buy"/>
    <n v="7.3709414510774174E-3"/>
    <n v="0.73709999999999998"/>
    <s v="P"/>
  </r>
  <r>
    <x v="151"/>
    <s v="Rocky Mountain Chocolate Factory, Inc."/>
    <x v="1"/>
    <x v="28"/>
    <s v="GVP 2021-A, LLC"/>
    <s v="Other"/>
    <n v="10650"/>
    <n v="4.09"/>
    <n v="43558.5"/>
    <s v="normal_buy"/>
    <n v="7.3709414510774174E-3"/>
    <n v="0.73709999999999998"/>
    <s v="P"/>
  </r>
  <r>
    <x v="151"/>
    <s v="Rocky Mountain Chocolate Factory, Inc."/>
    <x v="1"/>
    <x v="28"/>
    <s v="GLOBAL VALUE INVESTMENT CORP."/>
    <s v="TenPercentOwner"/>
    <n v="10650"/>
    <n v="4.09"/>
    <n v="43558.5"/>
    <s v="normal_buy"/>
    <n v="7.3709414510774174E-3"/>
    <n v="0.73709999999999998"/>
    <s v="P"/>
  </r>
  <r>
    <x v="151"/>
    <s v="Rocky Mountain Chocolate Factory, Inc."/>
    <x v="1"/>
    <x v="28"/>
    <s v="Geygan Kathleen"/>
    <s v="Other"/>
    <n v="10650"/>
    <n v="4.09"/>
    <n v="43558.5"/>
    <s v="normal_buy"/>
    <n v="7.3709414510774174E-3"/>
    <n v="0.73709999999999998"/>
    <s v="P"/>
  </r>
  <r>
    <x v="151"/>
    <s v="Rocky Mountain Chocolate Factory, Inc."/>
    <x v="1"/>
    <x v="28"/>
    <s v="GEYGAN JAMES"/>
    <s v="Other"/>
    <n v="10650"/>
    <n v="4.09"/>
    <n v="43558.5"/>
    <s v="normal_buy"/>
    <n v="7.3709414510774174E-3"/>
    <n v="0.73709999999999998"/>
    <s v="P"/>
  </r>
  <r>
    <x v="260"/>
    <s v="Tenaya Therapeutics, Inc."/>
    <x v="1"/>
    <x v="28"/>
    <s v="TCG Opportunity III GP, LLC"/>
    <s v="TenPercentOwner"/>
    <n v="2222222"/>
    <n v="4.5"/>
    <n v="9999999"/>
    <s v="large_buy"/>
    <n v="3.1802174916679922E-2"/>
    <n v="3.1802000000000001"/>
    <s v="P"/>
  </r>
  <r>
    <x v="260"/>
    <s v="Tenaya Therapeutics, Inc."/>
    <x v="1"/>
    <x v="28"/>
    <s v="COLUMN GROUP III, LP"/>
    <s v="TenPercentOwner"/>
    <n v="2222222"/>
    <n v="4.5"/>
    <n v="9999999"/>
    <s v="large_buy"/>
    <n v="3.1802174916679922E-2"/>
    <n v="3.1802000000000001"/>
    <s v="P"/>
  </r>
  <r>
    <x v="260"/>
    <s v="Tenaya Therapeutics, Inc."/>
    <x v="1"/>
    <x v="28"/>
    <s v="Column Group Opportunity III GP, LP"/>
    <s v="TenPercentOwner"/>
    <n v="2222222"/>
    <n v="4.5"/>
    <n v="9999999"/>
    <s v="large_buy"/>
    <n v="3.1802174916679922E-2"/>
    <n v="3.1802000000000001"/>
    <s v="P"/>
  </r>
  <r>
    <x v="260"/>
    <s v="Tenaya Therapeutics, Inc."/>
    <x v="1"/>
    <x v="28"/>
    <s v="Column Group Opportunity III, LP"/>
    <s v="TenPercentOwner"/>
    <n v="2222222"/>
    <n v="4.5"/>
    <n v="9999999"/>
    <s v="large_buy"/>
    <n v="3.1802174916679922E-2"/>
    <n v="3.1802000000000001"/>
    <s v="P"/>
  </r>
  <r>
    <x v="260"/>
    <s v="Tenaya Therapeutics, Inc."/>
    <x v="1"/>
    <x v="28"/>
    <s v="COLUMN GROUP III GP, LP"/>
    <s v="TenPercentOwner"/>
    <n v="2222222"/>
    <n v="4.5"/>
    <n v="9999999"/>
    <s v="large_buy"/>
    <n v="3.1802174916679922E-2"/>
    <n v="3.1802000000000001"/>
    <s v="P"/>
  </r>
  <r>
    <x v="260"/>
    <s v="Tenaya Therapeutics, Inc."/>
    <x v="1"/>
    <x v="28"/>
    <s v="COLUMN GROUP III-A, LP"/>
    <s v="TenPercentOwner"/>
    <n v="2222222"/>
    <n v="4.5"/>
    <n v="9999999"/>
    <s v="large_buy"/>
    <n v="3.1802174916679922E-2"/>
    <n v="3.1802000000000001"/>
    <s v="P"/>
  </r>
  <r>
    <x v="261"/>
    <s v="Clough Global Opportunities Fund"/>
    <x v="1"/>
    <x v="28"/>
    <s v="Clough Charles JR"/>
    <s v="Other"/>
    <n v="20000"/>
    <n v="5.04"/>
    <n v="100800"/>
    <s v="normal_buy"/>
    <n v="-2.4136661835291169E-3"/>
    <n v="-0.2414"/>
    <s v="P"/>
  </r>
  <r>
    <x v="23"/>
    <s v="BlackRock ESG Capital Allocation Term Trust"/>
    <x v="1"/>
    <x v="28"/>
    <s v="Weinstein Boaz"/>
    <s v="TenPercentOwner"/>
    <n v="138735"/>
    <n v="17.04"/>
    <n v="2364044.4"/>
    <s v="large_buy"/>
    <n v="1.381171827564298E-2"/>
    <n v="1.3812"/>
    <s v="P"/>
  </r>
  <r>
    <x v="23"/>
    <s v="BlackRock ESG Capital Allocation Term Trust"/>
    <x v="1"/>
    <x v="28"/>
    <s v="Saba Capital Management, L.P."/>
    <s v="TenPercentOwner"/>
    <n v="138735"/>
    <n v="17.04"/>
    <n v="2364044.4"/>
    <s v="large_buy"/>
    <n v="1.381171827564298E-2"/>
    <n v="1.3812"/>
    <s v="P"/>
  </r>
  <r>
    <x v="61"/>
    <s v="BlackRock Health Sciences Term Trust"/>
    <x v="1"/>
    <x v="28"/>
    <s v="Weinstein Boaz"/>
    <s v="TenPercentOwner"/>
    <n v="83360"/>
    <n v="16.079999999999998"/>
    <n v="1340428.8"/>
    <s v="normal_buy"/>
    <n v="3.0102214771669859E-2"/>
    <n v="3.0102000000000002"/>
    <s v="P"/>
  </r>
  <r>
    <x v="61"/>
    <s v="BlackRock Health Sciences Term Trust"/>
    <x v="1"/>
    <x v="28"/>
    <s v="Saba Capital Management, L.P."/>
    <s v="TenPercentOwner"/>
    <n v="83360"/>
    <n v="16.079999999999998"/>
    <n v="1340428.8"/>
    <s v="normal_buy"/>
    <n v="3.0102214771669859E-2"/>
    <n v="3.0102000000000002"/>
    <s v="P"/>
  </r>
  <r>
    <x v="262"/>
    <s v="Perfect Moment Ltd."/>
    <x v="1"/>
    <x v="28"/>
    <s v="Gottschalk Jane"/>
    <s v="Director,Officer,TenPercentOwner"/>
    <n v="16600"/>
    <n v="6"/>
    <n v="99600"/>
    <s v="large_buy"/>
    <n v="-0.14545458013361151"/>
    <n v="-14.545500000000001"/>
    <s v="P"/>
  </r>
  <r>
    <x v="262"/>
    <s v="Perfect Moment Ltd."/>
    <x v="1"/>
    <x v="28"/>
    <s v="Gottschalk Jane"/>
    <s v="Director,Officer,TenPercentOwner"/>
    <n v="16600"/>
    <n v="6"/>
    <n v="99600"/>
    <s v="large_buy"/>
    <n v="-0.14545458013361151"/>
    <n v="-14.545500000000001"/>
    <s v="P"/>
  </r>
  <r>
    <x v="263"/>
    <s v="Oaktree Specialty Lending Corp"/>
    <x v="1"/>
    <x v="28"/>
    <s v="CALDWELL PHYLLIS R"/>
    <s v="Director"/>
    <n v="2000"/>
    <n v="20.07"/>
    <n v="40140"/>
    <s v="large_buy"/>
    <n v="-3.9878188887401134E-3"/>
    <n v="-0.39879999999999999"/>
    <s v="P"/>
  </r>
  <r>
    <x v="257"/>
    <s v="Kyverna Therapeutics, Inc."/>
    <x v="1"/>
    <x v="28"/>
    <s v="Rubin Michael P."/>
    <s v="Other"/>
    <n v="450000"/>
    <n v="22"/>
    <n v="9900000"/>
    <s v="large_buy"/>
    <n v="-8.0855330825888916E-2"/>
    <n v="-8.0854999999999997"/>
    <s v="P"/>
  </r>
  <r>
    <x v="257"/>
    <s v="Kyverna Therapeutics, Inc."/>
    <x v="1"/>
    <x v="28"/>
    <s v="Northpond Ventures III, LP"/>
    <s v="Other"/>
    <n v="450000"/>
    <n v="22"/>
    <n v="9900000"/>
    <s v="large_buy"/>
    <n v="-8.0855330825888916E-2"/>
    <n v="-8.0854999999999997"/>
    <s v="P"/>
  </r>
  <r>
    <x v="257"/>
    <s v="Kyverna Therapeutics, Inc."/>
    <x v="1"/>
    <x v="28"/>
    <s v="Northpond Ventures III GP, LLC"/>
    <s v="Other"/>
    <n v="450000"/>
    <n v="22"/>
    <n v="9900000"/>
    <s v="large_buy"/>
    <n v="-8.0855330825888916E-2"/>
    <n v="-8.0854999999999997"/>
    <s v="P"/>
  </r>
  <r>
    <x v="257"/>
    <s v="Kyverna Therapeutics, Inc."/>
    <x v="1"/>
    <x v="28"/>
    <s v="Vida Ventures III, L.P."/>
    <s v="TenPercentOwner"/>
    <n v="583"/>
    <n v="22"/>
    <n v="12826"/>
    <s v="normal_buy"/>
    <n v="-8.0855330825888916E-2"/>
    <n v="-8.0854999999999997"/>
    <s v="P"/>
  </r>
  <r>
    <x v="257"/>
    <s v="Kyverna Therapeutics, Inc."/>
    <x v="1"/>
    <x v="28"/>
    <s v="Vida Ventures III-A, L.P."/>
    <s v="TenPercentOwner"/>
    <n v="252553"/>
    <n v="22"/>
    <n v="5556166"/>
    <s v="normal_buy"/>
    <n v="-8.0855330825888916E-2"/>
    <n v="-8.0854999999999997"/>
    <s v="P"/>
  </r>
  <r>
    <x v="257"/>
    <s v="Kyverna Therapeutics, Inc."/>
    <x v="1"/>
    <x v="28"/>
    <s v="Vida Ventures III, L.P."/>
    <s v="TenPercentOwner"/>
    <n v="252553"/>
    <n v="22"/>
    <n v="5556166"/>
    <s v="normal_buy"/>
    <n v="-8.0855330825888916E-2"/>
    <n v="-8.0854999999999997"/>
    <s v="P"/>
  </r>
  <r>
    <x v="257"/>
    <s v="Kyverna Therapeutics, Inc."/>
    <x v="1"/>
    <x v="28"/>
    <s v="Vida Ventures, LLC"/>
    <s v="TenPercentOwner"/>
    <n v="252553"/>
    <n v="22"/>
    <n v="5556166"/>
    <s v="normal_buy"/>
    <n v="-8.0855330825888916E-2"/>
    <n v="-8.0854999999999997"/>
    <s v="P"/>
  </r>
  <r>
    <x v="257"/>
    <s v="Kyverna Therapeutics, Inc."/>
    <x v="1"/>
    <x v="28"/>
    <s v="Vida Ventures GP III, L.L.C."/>
    <s v="TenPercentOwner"/>
    <n v="252553"/>
    <n v="22"/>
    <n v="5556166"/>
    <s v="normal_buy"/>
    <n v="-8.0855330825888916E-2"/>
    <n v="-8.0854999999999997"/>
    <s v="P"/>
  </r>
  <r>
    <x v="257"/>
    <s v="Kyverna Therapeutics, Inc."/>
    <x v="1"/>
    <x v="28"/>
    <s v="Vida Ventures III-A, L.P."/>
    <s v="TenPercentOwner"/>
    <n v="583"/>
    <n v="22"/>
    <n v="12826"/>
    <s v="normal_buy"/>
    <n v="-8.0855330825888916E-2"/>
    <n v="-8.0854999999999997"/>
    <s v="P"/>
  </r>
  <r>
    <x v="257"/>
    <s v="Kyverna Therapeutics, Inc."/>
    <x v="1"/>
    <x v="28"/>
    <s v="Vida Ventures, LLC"/>
    <s v="TenPercentOwner"/>
    <n v="583"/>
    <n v="22"/>
    <n v="12826"/>
    <s v="normal_buy"/>
    <n v="-8.0855330825888916E-2"/>
    <n v="-8.0854999999999997"/>
    <s v="P"/>
  </r>
  <r>
    <x v="257"/>
    <s v="Kyverna Therapeutics, Inc."/>
    <x v="1"/>
    <x v="28"/>
    <s v="Vida Ventures GP III, L.L.C."/>
    <s v="TenPercentOwner"/>
    <n v="583"/>
    <n v="22"/>
    <n v="12826"/>
    <s v="normal_buy"/>
    <n v="-8.0855330825888916E-2"/>
    <n v="-8.0854999999999997"/>
    <s v="P"/>
  </r>
  <r>
    <x v="262"/>
    <s v="Perfect Moment Ltd."/>
    <x v="1"/>
    <x v="28"/>
    <s v="Gottschalk Max"/>
    <s v="Director,TenPercentOwner"/>
    <n v="16600"/>
    <n v="6"/>
    <n v="99600"/>
    <s v="large_buy"/>
    <n v="-0.14545458013361151"/>
    <n v="-14.545500000000001"/>
    <s v="P"/>
  </r>
  <r>
    <x v="262"/>
    <s v="Perfect Moment Ltd."/>
    <x v="1"/>
    <x v="28"/>
    <s v="Gottschalk Max"/>
    <s v="Director,TenPercentOwner"/>
    <n v="16600"/>
    <n v="6"/>
    <n v="99600"/>
    <s v="large_buy"/>
    <n v="-0.14545458013361151"/>
    <n v="-14.545500000000001"/>
    <s v="P"/>
  </r>
  <r>
    <x v="264"/>
    <s v="Green Plains Inc."/>
    <x v="1"/>
    <x v="28"/>
    <s v="Knudsen Ejnar A III"/>
    <s v="Director"/>
    <n v="4000"/>
    <n v="24.73"/>
    <n v="98920"/>
    <s v="large_buy"/>
    <n v="-0.1129622355830487"/>
    <n v="-11.296200000000001"/>
    <s v="P"/>
  </r>
  <r>
    <x v="265"/>
    <s v="ROCKWELL AUTOMATION, INC"/>
    <x v="1"/>
    <x v="28"/>
    <s v="Moret Blake D."/>
    <s v="Director,Officer"/>
    <n v="3500"/>
    <n v="283.64999999999998"/>
    <n v="992774.99999999988"/>
    <s v="normal_buy"/>
    <n v="5.4643024906741999E-3"/>
    <n v="0.5464"/>
    <s v="P"/>
  </r>
  <r>
    <x v="266"/>
    <s v="Mineralys Therapeutics, Inc."/>
    <x v="1"/>
    <x v="28"/>
    <s v="Samsara BioCapital GP, LLC"/>
    <s v="TenPercentOwner"/>
    <n v="555555"/>
    <n v="13.5"/>
    <n v="7499992.5"/>
    <s v="large_buy"/>
    <n v="8.6277138658347408E-2"/>
    <n v="8.6277000000000008"/>
    <s v="P"/>
  </r>
  <r>
    <x v="266"/>
    <s v="Mineralys Therapeutics, Inc."/>
    <x v="1"/>
    <x v="28"/>
    <s v="Samsara BioCapital, L.P."/>
    <s v="TenPercentOwner"/>
    <n v="555555"/>
    <n v="13.5"/>
    <n v="7499992.5"/>
    <s v="large_buy"/>
    <n v="8.6277138658347408E-2"/>
    <n v="8.6277000000000008"/>
    <s v="P"/>
  </r>
  <r>
    <x v="267"/>
    <s v="Clough Global Equity Fund"/>
    <x v="1"/>
    <x v="28"/>
    <s v="Clough Charles JR"/>
    <s v="Other"/>
    <n v="20000"/>
    <n v="6.39"/>
    <n v="127800"/>
    <s v="normal_buy"/>
    <n v="4.4789975235604018E-5"/>
    <n v="4.4999999999999997E-3"/>
    <s v="P"/>
  </r>
  <r>
    <x v="205"/>
    <s v="LCNB CORP"/>
    <x v="1"/>
    <x v="28"/>
    <s v="Bedinghaus Robert A."/>
    <s v="Director"/>
    <n v="1000"/>
    <n v="14.36"/>
    <n v="14360"/>
    <s v="normal_buy"/>
    <n v="-3.4989591717948798E-3"/>
    <n v="-0.34989999999999999"/>
    <s v="P"/>
  </r>
  <r>
    <x v="268"/>
    <s v="VARONIS SYSTEMS INC"/>
    <x v="1"/>
    <x v="28"/>
    <s v="Kess Avrohom J."/>
    <s v="Director"/>
    <n v="230"/>
    <n v="51.75"/>
    <n v="11902.5"/>
    <s v="large_buy"/>
    <n v="1.9215354324756628E-2"/>
    <n v="1.9215"/>
    <s v="P"/>
  </r>
  <r>
    <x v="17"/>
    <s v="TILE SHOP HOLDINGS, INC."/>
    <x v="1"/>
    <x v="28"/>
    <s v="Fund 1 Investments, LLC"/>
    <s v="TenPercentOwner"/>
    <n v="4500"/>
    <n v="6.45"/>
    <n v="29025"/>
    <s v="normal_buy"/>
    <n v="8.8372122250701013E-2"/>
    <n v="8.8371999999999993"/>
    <s v="P"/>
  </r>
  <r>
    <x v="262"/>
    <s v="Perfect Moment Ltd."/>
    <x v="1"/>
    <x v="28"/>
    <s v="Buckley Mark"/>
    <s v="Director,Officer"/>
    <n v="17000"/>
    <n v="6"/>
    <n v="102000"/>
    <s v="large_buy"/>
    <n v="-0.14545458013361151"/>
    <n v="-14.545500000000001"/>
    <s v="P"/>
  </r>
  <r>
    <x v="260"/>
    <s v="Tenaya Therapeutics, Inc."/>
    <x v="1"/>
    <x v="28"/>
    <s v="GOEDDEL DAVID V"/>
    <s v="Director,TenPercentOwner"/>
    <n v="2222222"/>
    <n v="4.5"/>
    <n v="9999999"/>
    <s v="large_buy"/>
    <n v="3.1802174916679922E-2"/>
    <n v="3.1802000000000001"/>
    <s v="P"/>
  </r>
  <r>
    <x v="17"/>
    <s v="TILE SHOP HOLDINGS, INC."/>
    <x v="1"/>
    <x v="28"/>
    <s v="Pleasant Lake Partners LLC"/>
    <s v="TenPercentOwner"/>
    <n v="4500"/>
    <n v="6.45"/>
    <n v="29025"/>
    <s v="normal_buy"/>
    <n v="8.8372122250701013E-2"/>
    <n v="8.8371999999999993"/>
    <s v="P"/>
  </r>
  <r>
    <x v="269"/>
    <s v="HANMI FINANCIAL CORP"/>
    <x v="1"/>
    <x v="28"/>
    <s v="SANTAROSA ROMOLO"/>
    <s v="Officer"/>
    <n v="1000"/>
    <n v="16.5"/>
    <n v="16500"/>
    <s v="large_buy"/>
    <n v="-1.8661495745822761E-2"/>
    <n v="-1.8661000000000001"/>
    <s v="P"/>
  </r>
  <r>
    <x v="270"/>
    <s v="RxSight, Inc."/>
    <x v="1"/>
    <x v="28"/>
    <s v="Tammenoms Bakker Juliet"/>
    <s v="Director"/>
    <n v="4000"/>
    <n v="50.38"/>
    <n v="201520"/>
    <s v="normal_buy"/>
    <n v="0.13948447929346691"/>
    <n v="13.948399999999999"/>
    <s v="P"/>
  </r>
  <r>
    <x v="257"/>
    <s v="Kyverna Therapeutics, Inc."/>
    <x v="1"/>
    <x v="28"/>
    <s v="Bain Capital Life Sciences Opportunities III, LP"/>
    <s v="TenPercentOwner"/>
    <n v="450000"/>
    <n v="22"/>
    <n v="9900000"/>
    <s v="large_buy"/>
    <n v="-8.0855330825888916E-2"/>
    <n v="-8.0854999999999997"/>
    <s v="P"/>
  </r>
  <r>
    <x v="257"/>
    <s v="Kyverna Therapeutics, Inc."/>
    <x v="1"/>
    <x v="28"/>
    <s v="Bain Capital Life Sciences Opportunities III GP, LLC"/>
    <s v="TenPercentOwner"/>
    <n v="450000"/>
    <n v="22"/>
    <n v="9900000"/>
    <s v="large_buy"/>
    <n v="-8.0855330825888916E-2"/>
    <n v="-8.0854999999999997"/>
    <s v="P"/>
  </r>
  <r>
    <x v="257"/>
    <s v="Kyverna Therapeutics, Inc."/>
    <x v="1"/>
    <x v="28"/>
    <s v="Bain Capital Life Sciences III General Partner, LLC"/>
    <s v="TenPercentOwner"/>
    <n v="450000"/>
    <n v="22"/>
    <n v="9900000"/>
    <s v="large_buy"/>
    <n v="-8.0855330825888916E-2"/>
    <n v="-8.0854999999999997"/>
    <s v="P"/>
  </r>
  <r>
    <x v="257"/>
    <s v="Kyverna Therapeutics, Inc."/>
    <x v="1"/>
    <x v="28"/>
    <s v="Bain Capital Life Sciences Investors, LLC"/>
    <s v="TenPercentOwner"/>
    <n v="450000"/>
    <n v="22"/>
    <n v="9900000"/>
    <s v="large_buy"/>
    <n v="-8.0855330825888916E-2"/>
    <n v="-8.0854999999999997"/>
    <s v="P"/>
  </r>
  <r>
    <x v="257"/>
    <s v="Kyverna Therapeutics, Inc."/>
    <x v="1"/>
    <x v="28"/>
    <s v="Bain Capital Life Sciences Fund III, L.P."/>
    <s v="TenPercentOwner"/>
    <n v="450000"/>
    <n v="22"/>
    <n v="9900000"/>
    <s v="large_buy"/>
    <n v="-8.0855330825888916E-2"/>
    <n v="-8.0854999999999997"/>
    <s v="P"/>
  </r>
  <r>
    <x v="151"/>
    <s v="Rocky Mountain Chocolate Factory, Inc."/>
    <x v="1"/>
    <x v="28"/>
    <s v="GEYGAN JEFFREY RICHART"/>
    <s v="Director,TenPercentOwner"/>
    <n v="10650"/>
    <n v="4.09"/>
    <n v="43558.5"/>
    <s v="normal_buy"/>
    <n v="7.3709414510774174E-3"/>
    <n v="0.73709999999999998"/>
    <s v="P"/>
  </r>
  <r>
    <x v="271"/>
    <s v="WD 40 CO"/>
    <x v="1"/>
    <x v="28"/>
    <s v="LINDEMAN JEFFREY G"/>
    <s v="Officer"/>
    <n v="182"/>
    <n v="272.42"/>
    <n v="49580.44"/>
    <s v="normal_buy"/>
    <n v="-1.2932536946388179E-2"/>
    <n v="-1.2932999999999999"/>
    <s v="P"/>
  </r>
  <r>
    <x v="272"/>
    <s v="Nomura Alternative Income Fund"/>
    <x v="1"/>
    <x v="28"/>
    <s v="Falcon Michael I."/>
    <s v="Other"/>
    <n v="24900.400000000001"/>
    <n v="10.039999999999999"/>
    <n v="250000.016"/>
    <s v="large_buy"/>
    <n v="-2.9880909501252E-3"/>
    <n v="-0.29880000000000001"/>
    <s v="P"/>
  </r>
  <r>
    <x v="249"/>
    <s v="MERCURY SYSTEMS INC"/>
    <x v="1"/>
    <x v="28"/>
    <s v="Ballhaus William L"/>
    <s v="Director,Officer"/>
    <n v="3412.97"/>
    <n v="29.3"/>
    <n v="100000.02099999999"/>
    <s v="normal_buy"/>
    <n v="-1.9076295543295929E-2"/>
    <n v="-1.9076"/>
    <s v="P"/>
  </r>
  <r>
    <x v="243"/>
    <s v="EVEREST GROUP, LTD."/>
    <x v="1"/>
    <x v="28"/>
    <s v="Singer Roger M."/>
    <s v="Director"/>
    <n v="500"/>
    <n v="357.21"/>
    <n v="178605"/>
    <s v="normal_buy"/>
    <n v="1.878471733530707E-2"/>
    <n v="1.8785000000000001"/>
    <s v="P"/>
  </r>
  <r>
    <x v="243"/>
    <s v="EVEREST GROUP, LTD."/>
    <x v="1"/>
    <x v="28"/>
    <s v="GRAF JOHN A"/>
    <s v="Director"/>
    <n v="695"/>
    <n v="356.75"/>
    <n v="247941.25"/>
    <s v="normal_buy"/>
    <n v="1.878471733530707E-2"/>
    <n v="1.8785000000000001"/>
    <s v="P"/>
  </r>
  <r>
    <x v="273"/>
    <s v="Embecta Corp."/>
    <x v="1"/>
    <x v="28"/>
    <s v="Melcher David F"/>
    <s v="Director"/>
    <n v="2000"/>
    <n v="16.25"/>
    <n v="32500"/>
    <s v="large_buy"/>
    <n v="-2.672009972290379E-2"/>
    <n v="-2.6720000000000002"/>
    <s v="P"/>
  </r>
  <r>
    <x v="235"/>
    <s v="SHORE BANCSHARES INC"/>
    <x v="1"/>
    <x v="29"/>
    <s v="Willey Dawn M."/>
    <s v="Director"/>
    <n v="10000"/>
    <n v="11.02"/>
    <n v="110200"/>
    <s v="large_buy"/>
    <n v="1.630433488646732E-2"/>
    <n v="1.6304000000000001"/>
    <s v="P"/>
  </r>
  <r>
    <x v="255"/>
    <s v="Sable Offshore Corp."/>
    <x v="1"/>
    <x v="29"/>
    <s v="FLORES JAMES C"/>
    <s v="Director,Officer,TenPercentOwner"/>
    <n v="8500"/>
    <n v="11.73"/>
    <n v="99705"/>
    <s v="normal_buy"/>
    <n v="1.666665077209473E-2"/>
    <n v="1.6667000000000001"/>
    <s v="P"/>
  </r>
  <r>
    <x v="153"/>
    <s v="RBB Bancorp"/>
    <x v="1"/>
    <x v="29"/>
    <s v="Kao James"/>
    <s v="Director"/>
    <n v="6000"/>
    <n v="17.059999999999999"/>
    <n v="102360"/>
    <s v="normal_buy"/>
    <n v="-3.4662103461462368E-2"/>
    <n v="-3.4662000000000002"/>
    <s v="P"/>
  </r>
  <r>
    <x v="274"/>
    <s v="AMTECH SYSTEMS INC"/>
    <x v="1"/>
    <x v="29"/>
    <s v="DAIGLE ROBERT C"/>
    <s v="Director,Officer"/>
    <n v="3500"/>
    <n v="4.21"/>
    <n v="14735"/>
    <s v="normal_buy"/>
    <n v="0.1320755777939622"/>
    <n v="13.207599999999999"/>
    <s v="P"/>
  </r>
  <r>
    <x v="275"/>
    <s v="NewAmsterdam Pharma Co N.V."/>
    <x v="1"/>
    <x v="29"/>
    <s v="LANGE LOUIS G"/>
    <s v="Director"/>
    <n v="5000"/>
    <n v="19"/>
    <n v="95000"/>
    <s v="large_buy"/>
    <n v="0.18100004196166999"/>
    <n v="18.100000000000001"/>
    <s v="P"/>
  </r>
  <r>
    <x v="177"/>
    <s v="TRUSTCO BANK CORP N Y"/>
    <x v="1"/>
    <x v="29"/>
    <s v="CURLEY KEVIN M"/>
    <s v="Officer"/>
    <n v="916"/>
    <n v="27.3"/>
    <n v="25006.799999999999"/>
    <s v="large_buy"/>
    <n v="7.3306392464056458E-4"/>
    <n v="7.3300000000000004E-2"/>
    <s v="P"/>
  </r>
  <r>
    <x v="230"/>
    <s v="PEOPLES BANCORP INC"/>
    <x v="1"/>
    <x v="29"/>
    <s v="Smith Dwight Eric"/>
    <s v="Director"/>
    <n v="500"/>
    <n v="28.15"/>
    <n v="14075"/>
    <s v="normal_buy"/>
    <n v="9.4067280496024086E-3"/>
    <n v="0.94069999999999998"/>
    <s v="P"/>
  </r>
  <r>
    <x v="253"/>
    <s v="Lumen Technologies, Inc."/>
    <x v="1"/>
    <x v="29"/>
    <s v="Fowler James"/>
    <s v="Director"/>
    <n v="31000"/>
    <n v="1.69"/>
    <n v="52390"/>
    <s v="normal_buy"/>
    <n v="-6.1728336011249718E-3"/>
    <n v="-0.61729999999999996"/>
    <s v="P"/>
  </r>
  <r>
    <x v="61"/>
    <s v="BlackRock Health Sciences Term Trust"/>
    <x v="1"/>
    <x v="29"/>
    <s v="Weinstein Boaz"/>
    <s v="TenPercentOwner"/>
    <n v="120820"/>
    <n v="15.85"/>
    <n v="1914997"/>
    <s v="large_buy"/>
    <n v="5.3708574864651297E-2"/>
    <n v="5.3708999999999998"/>
    <s v="P"/>
  </r>
  <r>
    <x v="61"/>
    <s v="BlackRock Health Sciences Term Trust"/>
    <x v="1"/>
    <x v="29"/>
    <s v="Saba Capital Management, L.P."/>
    <s v="TenPercentOwner"/>
    <n v="120820"/>
    <n v="15.85"/>
    <n v="1914997"/>
    <s v="large_buy"/>
    <n v="5.3708574864651297E-2"/>
    <n v="5.3708999999999998"/>
    <s v="P"/>
  </r>
  <r>
    <x v="276"/>
    <s v="BioCardia, Inc."/>
    <x v="1"/>
    <x v="29"/>
    <s v="Altman Peter"/>
    <s v="Director,Officer"/>
    <n v="108108"/>
    <n v="0.46"/>
    <n v="49729.68"/>
    <s v="large_buy"/>
    <n v="0.1555555838125724"/>
    <n v="15.5556"/>
    <s v="P"/>
  </r>
  <r>
    <x v="155"/>
    <s v="Oak Valley Bancorp"/>
    <x v="1"/>
    <x v="29"/>
    <s v="Courtney Christopher M."/>
    <s v="Director,Officer"/>
    <n v="400"/>
    <n v="26.53"/>
    <n v="10612"/>
    <s v="normal_buy"/>
    <n v="-2.0566943381961078E-3"/>
    <n v="-0.20569999999999999"/>
    <s v="P"/>
  </r>
  <r>
    <x v="172"/>
    <s v="Princeton Bancorp, Inc."/>
    <x v="1"/>
    <x v="29"/>
    <s v="TUCHMAN MARTIN"/>
    <s v="Director,TenPercentOwner"/>
    <n v="5004"/>
    <n v="31.52"/>
    <n v="157726.07999999999"/>
    <s v="large_buy"/>
    <n v="-2.6265178401402189E-2"/>
    <n v="-2.6265000000000001"/>
    <s v="P"/>
  </r>
  <r>
    <x v="64"/>
    <s v="BlackRock Capital Allocation Term Trust"/>
    <x v="1"/>
    <x v="29"/>
    <s v="Saba Capital Management, L.P."/>
    <s v="TenPercentOwner"/>
    <n v="17896"/>
    <n v="15.56"/>
    <n v="278461.76"/>
    <s v="normal_buy"/>
    <n v="3.104366949760351E-3"/>
    <n v="0.31040000000000001"/>
    <s v="P"/>
  </r>
  <r>
    <x v="64"/>
    <s v="BlackRock Capital Allocation Term Trust"/>
    <x v="1"/>
    <x v="29"/>
    <s v="Weinstein Boaz"/>
    <s v="TenPercentOwner"/>
    <n v="17896"/>
    <n v="15.56"/>
    <n v="278461.76"/>
    <s v="normal_buy"/>
    <n v="3.104366949760351E-3"/>
    <n v="0.31040000000000001"/>
    <s v="P"/>
  </r>
  <r>
    <x v="102"/>
    <s v="TEXAS CAPITAL BANCSHARES INC/TX"/>
    <x v="1"/>
    <x v="29"/>
    <s v="STALLINGS ROBERT W"/>
    <s v="Director"/>
    <n v="4000"/>
    <n v="56.48"/>
    <n v="225920"/>
    <s v="large_buy"/>
    <n v="2.2719183099577659E-2"/>
    <n v="2.2719"/>
    <s v="P"/>
  </r>
  <r>
    <x v="151"/>
    <s v="Rocky Mountain Chocolate Factory, Inc."/>
    <x v="1"/>
    <x v="29"/>
    <s v="GEYGAN JEFFREY RICHART"/>
    <s v="Director,TenPercentOwner"/>
    <n v="21763"/>
    <n v="4.0999999999999996"/>
    <n v="89228.299999999988"/>
    <s v="normal_buy"/>
    <n v="-4.9881243763457039E-2"/>
    <n v="-4.9881000000000002"/>
    <s v="P"/>
  </r>
  <r>
    <x v="151"/>
    <s v="Rocky Mountain Chocolate Factory, Inc."/>
    <x v="1"/>
    <x v="29"/>
    <s v="Wilke Stacy"/>
    <s v="Other"/>
    <n v="21763"/>
    <n v="4.0999999999999996"/>
    <n v="89228.299999999988"/>
    <s v="normal_buy"/>
    <n v="-4.9881243763457039E-2"/>
    <n v="-4.9881000000000002"/>
    <s v="P"/>
  </r>
  <r>
    <x v="151"/>
    <s v="Rocky Mountain Chocolate Factory, Inc."/>
    <x v="1"/>
    <x v="29"/>
    <s v="GVP 2021-A, L.P."/>
    <s v="Other"/>
    <n v="21763"/>
    <n v="4.0999999999999996"/>
    <n v="89228.299999999988"/>
    <s v="normal_buy"/>
    <n v="-4.9881243763457039E-2"/>
    <n v="-4.9881000000000002"/>
    <s v="P"/>
  </r>
  <r>
    <x v="151"/>
    <s v="Rocky Mountain Chocolate Factory, Inc."/>
    <x v="1"/>
    <x v="29"/>
    <s v="Rice Shawn G"/>
    <s v="Other"/>
    <n v="21763"/>
    <n v="4.0999999999999996"/>
    <n v="89228.299999999988"/>
    <s v="normal_buy"/>
    <n v="-4.9881243763457039E-2"/>
    <n v="-4.9881000000000002"/>
    <s v="P"/>
  </r>
  <r>
    <x v="151"/>
    <s v="Rocky Mountain Chocolate Factory, Inc."/>
    <x v="1"/>
    <x v="29"/>
    <s v="GVP 2021-A, LLC"/>
    <s v="Other"/>
    <n v="21763"/>
    <n v="4.0999999999999996"/>
    <n v="89228.299999999988"/>
    <s v="normal_buy"/>
    <n v="-4.9881243763457039E-2"/>
    <n v="-4.9881000000000002"/>
    <s v="P"/>
  </r>
  <r>
    <x v="151"/>
    <s v="Rocky Mountain Chocolate Factory, Inc."/>
    <x v="1"/>
    <x v="29"/>
    <s v="GLOBAL VALUE INVESTMENT CORP."/>
    <s v="TenPercentOwner"/>
    <n v="21763"/>
    <n v="4.0999999999999996"/>
    <n v="89228.299999999988"/>
    <s v="normal_buy"/>
    <n v="-4.9881243763457039E-2"/>
    <n v="-4.9881000000000002"/>
    <s v="P"/>
  </r>
  <r>
    <x v="151"/>
    <s v="Rocky Mountain Chocolate Factory, Inc."/>
    <x v="1"/>
    <x v="29"/>
    <s v="Geygan Kathleen"/>
    <s v="Other"/>
    <n v="21763"/>
    <n v="4.0999999999999996"/>
    <n v="89228.299999999988"/>
    <s v="normal_buy"/>
    <n v="-4.9881243763457039E-2"/>
    <n v="-4.9881000000000002"/>
    <s v="P"/>
  </r>
  <r>
    <x v="151"/>
    <s v="Rocky Mountain Chocolate Factory, Inc."/>
    <x v="1"/>
    <x v="29"/>
    <s v="GEYGAN JAMES"/>
    <s v="Other"/>
    <n v="21763"/>
    <n v="4.0999999999999996"/>
    <n v="89228.299999999988"/>
    <s v="normal_buy"/>
    <n v="-4.9881243763457039E-2"/>
    <n v="-4.9881000000000002"/>
    <s v="P"/>
  </r>
  <r>
    <x v="274"/>
    <s v="AMTECH SYSTEMS INC"/>
    <x v="1"/>
    <x v="29"/>
    <s v="Averick Robert M"/>
    <s v="Director,TenPercentOwner"/>
    <n v="20500"/>
    <n v="4.21"/>
    <n v="86305"/>
    <s v="large_buy"/>
    <n v="0.1320755777939622"/>
    <n v="13.207599999999999"/>
    <s v="P"/>
  </r>
  <r>
    <x v="250"/>
    <s v="Childrens Place, Inc."/>
    <x v="1"/>
    <x v="29"/>
    <s v="Snowball Compounding Ltd."/>
    <s v="TenPercentOwner"/>
    <n v="547172"/>
    <n v="11"/>
    <n v="6018892"/>
    <s v="large_buy"/>
    <n v="0.70062009103746337"/>
    <n v="70.061999999999998"/>
    <s v="P"/>
  </r>
  <r>
    <x v="250"/>
    <s v="Childrens Place, Inc."/>
    <x v="1"/>
    <x v="29"/>
    <s v="Seemab Muhammad Asif"/>
    <s v="TenPercentOwner"/>
    <n v="547172"/>
    <n v="11"/>
    <n v="6018892"/>
    <s v="large_buy"/>
    <n v="0.70062009103746337"/>
    <n v="70.061999999999998"/>
    <s v="P"/>
  </r>
  <r>
    <x v="250"/>
    <s v="Childrens Place, Inc."/>
    <x v="1"/>
    <x v="29"/>
    <s v="Alrajhi Turki Saleh A."/>
    <s v="TenPercentOwner"/>
    <n v="547172"/>
    <n v="11"/>
    <n v="6018892"/>
    <s v="large_buy"/>
    <n v="0.70062009103746337"/>
    <n v="70.061999999999998"/>
    <s v="P"/>
  </r>
  <r>
    <x v="250"/>
    <s v="Childrens Place, Inc."/>
    <x v="1"/>
    <x v="29"/>
    <s v="Mithaq Global"/>
    <s v="TenPercentOwner"/>
    <n v="547172"/>
    <n v="11"/>
    <n v="6018892"/>
    <s v="large_buy"/>
    <n v="0.70062009103746337"/>
    <n v="70.061999999999998"/>
    <s v="P"/>
  </r>
  <r>
    <x v="250"/>
    <s v="Childrens Place, Inc."/>
    <x v="1"/>
    <x v="29"/>
    <s v="Mithaq Capital SPC"/>
    <s v="TenPercentOwner"/>
    <n v="547172"/>
    <n v="11"/>
    <n v="6018892"/>
    <s v="large_buy"/>
    <n v="0.70062009103746337"/>
    <n v="70.061999999999998"/>
    <s v="P"/>
  </r>
  <r>
    <x v="250"/>
    <s v="Childrens Place, Inc."/>
    <x v="1"/>
    <x v="29"/>
    <s v="Snowball Compounding Ltd."/>
    <s v="TenPercentOwner"/>
    <n v="282022"/>
    <n v="10.79"/>
    <n v="3043017.38"/>
    <s v="normal_buy"/>
    <n v="0.70062009103746337"/>
    <n v="70.061999999999998"/>
    <s v="P"/>
  </r>
  <r>
    <x v="250"/>
    <s v="Childrens Place, Inc."/>
    <x v="1"/>
    <x v="29"/>
    <s v="Seemab Muhammad Asif"/>
    <s v="TenPercentOwner"/>
    <n v="282022"/>
    <n v="10.79"/>
    <n v="3043017.38"/>
    <s v="normal_buy"/>
    <n v="0.70062009103746337"/>
    <n v="70.061999999999998"/>
    <s v="P"/>
  </r>
  <r>
    <x v="250"/>
    <s v="Childrens Place, Inc."/>
    <x v="1"/>
    <x v="29"/>
    <s v="Alrajhi Turki Saleh A."/>
    <s v="TenPercentOwner"/>
    <n v="282022"/>
    <n v="10.79"/>
    <n v="3043017.38"/>
    <s v="normal_buy"/>
    <n v="0.70062009103746337"/>
    <n v="70.061999999999998"/>
    <s v="P"/>
  </r>
  <r>
    <x v="250"/>
    <s v="Childrens Place, Inc."/>
    <x v="1"/>
    <x v="29"/>
    <s v="Mithaq Global"/>
    <s v="TenPercentOwner"/>
    <n v="282022"/>
    <n v="10.79"/>
    <n v="3043017.38"/>
    <s v="normal_buy"/>
    <n v="0.70062009103746337"/>
    <n v="70.061999999999998"/>
    <s v="P"/>
  </r>
  <r>
    <x v="250"/>
    <s v="Childrens Place, Inc."/>
    <x v="1"/>
    <x v="29"/>
    <s v="Mithaq Capital SPC"/>
    <s v="TenPercentOwner"/>
    <n v="282022"/>
    <n v="10.79"/>
    <n v="3043017.38"/>
    <s v="normal_buy"/>
    <n v="0.70062009103746337"/>
    <n v="70.061999999999998"/>
    <s v="P"/>
  </r>
  <r>
    <x v="250"/>
    <s v="Childrens Place, Inc."/>
    <x v="1"/>
    <x v="29"/>
    <s v="Snowball Compounding Ltd."/>
    <s v="TenPercentOwner"/>
    <n v="137150"/>
    <n v="12.52"/>
    <n v="1717118"/>
    <s v="normal_buy"/>
    <n v="0.70062009103746337"/>
    <n v="70.061999999999998"/>
    <s v="P"/>
  </r>
  <r>
    <x v="108"/>
    <s v="COMMUNITY TRUST BANCORP INC /KY/"/>
    <x v="1"/>
    <x v="29"/>
    <s v="Sandlin Jefferson F"/>
    <s v="Director"/>
    <n v="510"/>
    <n v="39.07"/>
    <n v="19925.7"/>
    <s v="normal_buy"/>
    <n v="7.7061567948077947E-3"/>
    <n v="0.77059999999999995"/>
    <s v="P"/>
  </r>
  <r>
    <x v="250"/>
    <s v="Childrens Place, Inc."/>
    <x v="1"/>
    <x v="29"/>
    <s v="Seemab Muhammad Asif"/>
    <s v="TenPercentOwner"/>
    <n v="137150"/>
    <n v="12.52"/>
    <n v="1717118"/>
    <s v="normal_buy"/>
    <n v="0.70062009103746337"/>
    <n v="70.061999999999998"/>
    <s v="P"/>
  </r>
  <r>
    <x v="250"/>
    <s v="Childrens Place, Inc."/>
    <x v="1"/>
    <x v="29"/>
    <s v="Alrajhi Turki Saleh A."/>
    <s v="TenPercentOwner"/>
    <n v="137150"/>
    <n v="12.52"/>
    <n v="1717118"/>
    <s v="normal_buy"/>
    <n v="0.70062009103746337"/>
    <n v="70.061999999999998"/>
    <s v="P"/>
  </r>
  <r>
    <x v="250"/>
    <s v="Childrens Place, Inc."/>
    <x v="1"/>
    <x v="29"/>
    <s v="Mithaq Global"/>
    <s v="TenPercentOwner"/>
    <n v="137150"/>
    <n v="12.52"/>
    <n v="1717118"/>
    <s v="normal_buy"/>
    <n v="0.70062009103746337"/>
    <n v="70.061999999999998"/>
    <s v="P"/>
  </r>
  <r>
    <x v="250"/>
    <s v="Childrens Place, Inc."/>
    <x v="1"/>
    <x v="29"/>
    <s v="Mithaq Capital SPC"/>
    <s v="TenPercentOwner"/>
    <n v="137150"/>
    <n v="12.52"/>
    <n v="1717118"/>
    <s v="normal_buy"/>
    <n v="0.70062009103746337"/>
    <n v="70.061999999999998"/>
    <s v="P"/>
  </r>
  <r>
    <x v="246"/>
    <s v="Metagenomi, Inc."/>
    <x v="1"/>
    <x v="29"/>
    <s v="Novo Holdings A/S"/>
    <s v="TenPercentOwner"/>
    <n v="800000"/>
    <n v="15"/>
    <n v="12000000"/>
    <s v="large_buy"/>
    <n v="-1.454226935173719E-2"/>
    <n v="-1.4541999999999999"/>
    <s v="P"/>
  </r>
  <r>
    <x v="256"/>
    <s v="CANTALOUPE, INC."/>
    <x v="1"/>
    <x v="29"/>
    <s v="Baird Lisa P."/>
    <s v="Director"/>
    <n v="3000"/>
    <n v="6.25"/>
    <n v="18750"/>
    <s v="normal_buy"/>
    <n v="3.0595822230808482E-2"/>
    <n v="3.0596000000000001"/>
    <s v="P"/>
  </r>
  <r>
    <x v="277"/>
    <s v="RGC RESOURCES INC"/>
    <x v="1"/>
    <x v="29"/>
    <s v="JOHNSTON ROBERT B"/>
    <s v="Director"/>
    <n v="710"/>
    <n v="18.66"/>
    <n v="13248.6"/>
    <s v="normal_buy"/>
    <n v="2.5040716657606099E-2"/>
    <n v="2.5041000000000002"/>
    <s v="P"/>
  </r>
  <r>
    <x v="278"/>
    <s v="HAIN CELESTIAL GROUP INC"/>
    <x v="1"/>
    <x v="29"/>
    <s v="Davidson Wendy P"/>
    <s v="Director,Officer"/>
    <n v="5000"/>
    <n v="9.4600000000000009"/>
    <n v="47300.000000000007"/>
    <s v="normal_buy"/>
    <n v="3.837949384702144E-2"/>
    <n v="3.8378999999999999"/>
    <s v="P"/>
  </r>
  <r>
    <x v="10"/>
    <s v="TILLY'S, INC."/>
    <x v="1"/>
    <x v="29"/>
    <s v="Fund 1 Investments, LLC"/>
    <s v="TenPercentOwner"/>
    <n v="26000"/>
    <n v="7.45"/>
    <n v="193700"/>
    <s v="normal_buy"/>
    <n v="1.3477075957459389E-2"/>
    <n v="1.3476999999999999"/>
    <s v="P"/>
  </r>
  <r>
    <x v="10"/>
    <s v="TILLY'S, INC."/>
    <x v="1"/>
    <x v="29"/>
    <s v="Pleasant Lake Onshore Feeder Fund LP"/>
    <s v="TenPercentOwner"/>
    <n v="26000"/>
    <n v="7.45"/>
    <n v="193700"/>
    <s v="normal_buy"/>
    <n v="1.3477075957459389E-2"/>
    <n v="1.3476999999999999"/>
    <s v="P"/>
  </r>
  <r>
    <x v="10"/>
    <s v="TILLY'S, INC."/>
    <x v="1"/>
    <x v="29"/>
    <s v="Pleasant Lake Partners LLC"/>
    <s v="TenPercentOwner"/>
    <n v="26000"/>
    <n v="7.45"/>
    <n v="193700"/>
    <s v="normal_buy"/>
    <n v="1.3477075957459389E-2"/>
    <n v="1.3476999999999999"/>
    <s v="P"/>
  </r>
  <r>
    <x v="279"/>
    <s v="Seneca Foods Corp"/>
    <x v="1"/>
    <x v="29"/>
    <s v="Wolcott Michael S"/>
    <s v="Officer"/>
    <n v="898"/>
    <n v="45"/>
    <n v="40410"/>
    <s v="normal_buy"/>
    <n v="0.116472137943421"/>
    <n v="11.6472"/>
    <s v="P"/>
  </r>
  <r>
    <x v="279"/>
    <s v="Seneca Foods Corp"/>
    <x v="1"/>
    <x v="29"/>
    <s v="Wolcott Michael S"/>
    <s v="Officer"/>
    <n v="1000"/>
    <n v="45.1"/>
    <n v="45100"/>
    <s v="large_buy"/>
    <n v="0.116472137943421"/>
    <n v="11.6472"/>
    <s v="P"/>
  </r>
  <r>
    <x v="280"/>
    <s v="Azitra, Inc."/>
    <x v="1"/>
    <x v="29"/>
    <s v="Salva Francisco D."/>
    <s v="Director,Officer"/>
    <n v="333300"/>
    <n v="0.3"/>
    <n v="99990"/>
    <s v="large_buy"/>
    <n v="-0.6954022988505747"/>
    <n v="-69.540199999999999"/>
    <s v="P"/>
  </r>
  <r>
    <x v="281"/>
    <s v="USCB FINANCIAL HOLDINGS, INC."/>
    <x v="1"/>
    <x v="29"/>
    <s v="Priam Capital Associates II LLC"/>
    <s v="TenPercentOwner"/>
    <n v="10000"/>
    <n v="11.18"/>
    <n v="111800"/>
    <s v="large_buy"/>
    <n v="-9.1324131074829173E-3"/>
    <n v="-0.91320000000000001"/>
    <s v="P"/>
  </r>
  <r>
    <x v="281"/>
    <s v="USCB FINANCIAL HOLDINGS, INC."/>
    <x v="1"/>
    <x v="29"/>
    <s v="Feinglass Howard"/>
    <s v="Director,TenPercentOwner"/>
    <n v="10000"/>
    <n v="11.18"/>
    <n v="111800"/>
    <s v="large_buy"/>
    <n v="-9.1324131074829173E-3"/>
    <n v="-0.91320000000000001"/>
    <s v="P"/>
  </r>
  <r>
    <x v="281"/>
    <s v="USCB FINANCIAL HOLDINGS, INC."/>
    <x v="1"/>
    <x v="29"/>
    <s v="Priam Capital Fund II, L.P."/>
    <s v="TenPercentOwner"/>
    <n v="10000"/>
    <n v="11.18"/>
    <n v="111800"/>
    <s v="large_buy"/>
    <n v="-9.1324131074829173E-3"/>
    <n v="-0.91320000000000001"/>
    <s v="P"/>
  </r>
  <r>
    <x v="186"/>
    <s v="Dakota Gold Corp."/>
    <x v="1"/>
    <x v="29"/>
    <s v="QUARTERMAIN ROBERT"/>
    <s v="Director"/>
    <n v="10000"/>
    <n v="2"/>
    <n v="20000"/>
    <s v="normal_buy"/>
    <n v="2.9999971389770511E-2"/>
    <n v="3"/>
    <s v="P"/>
  </r>
  <r>
    <x v="282"/>
    <s v="Forum Real Estate Income Fund"/>
    <x v="1"/>
    <x v="29"/>
    <s v="Peters Raleigh"/>
    <s v="Director"/>
    <n v="200000"/>
    <n v="9.5399999999999991"/>
    <n v="1908000"/>
    <s v="large_buy"/>
    <n v="4.1926981417652609E-3"/>
    <n v="0.41930000000000001"/>
    <s v="P"/>
  </r>
  <r>
    <x v="283"/>
    <s v="LANTRONIX INC"/>
    <x v="1"/>
    <x v="29"/>
    <s v="Awsare Saleel"/>
    <s v="Director,Officer"/>
    <n v="20000"/>
    <n v="3.91"/>
    <n v="78200"/>
    <s v="large_buy"/>
    <n v="4.3814451360767892E-2"/>
    <n v="4.3814000000000002"/>
    <s v="P"/>
  </r>
  <r>
    <x v="283"/>
    <s v="LANTRONIX INC"/>
    <x v="1"/>
    <x v="29"/>
    <s v="BRACE PHILIP G"/>
    <s v="Director"/>
    <n v="15000"/>
    <n v="3.95"/>
    <n v="59250"/>
    <s v="normal_buy"/>
    <n v="4.3814451360767892E-2"/>
    <n v="4.3814000000000002"/>
    <s v="P"/>
  </r>
  <r>
    <x v="187"/>
    <s v="RED RIVER BANCSHARES INC"/>
    <x v="1"/>
    <x v="29"/>
    <s v="BROWN MICHAEL J"/>
    <s v="Director"/>
    <n v="867"/>
    <n v="50.99"/>
    <n v="44208.33"/>
    <s v="normal_buy"/>
    <n v="6.9599211408895023E-3"/>
    <n v="0.69599999999999995"/>
    <s v="P"/>
  </r>
  <r>
    <x v="63"/>
    <s v="BlackRock Innovation &amp; Growth Term Trust"/>
    <x v="1"/>
    <x v="29"/>
    <s v="Weinstein Boaz"/>
    <s v="TenPercentOwner"/>
    <n v="312718"/>
    <n v="8.01"/>
    <n v="2504871.1800000002"/>
    <s v="large_buy"/>
    <n v="1.07498411353526E-2"/>
    <n v="1.075"/>
    <s v="P"/>
  </r>
  <r>
    <x v="63"/>
    <s v="BlackRock Innovation &amp; Growth Term Trust"/>
    <x v="1"/>
    <x v="29"/>
    <s v="Saba Capital Management, L.P."/>
    <s v="TenPercentOwner"/>
    <n v="312718"/>
    <n v="8.01"/>
    <n v="2504871.1800000002"/>
    <s v="large_buy"/>
    <n v="1.07498411353526E-2"/>
    <n v="1.075"/>
    <s v="P"/>
  </r>
  <r>
    <x v="284"/>
    <s v="Telomir Pharmaceuticals, Inc."/>
    <x v="1"/>
    <x v="29"/>
    <s v="Bay Shore Trust"/>
    <s v="TenPercentOwner"/>
    <n v="49000"/>
    <n v="7"/>
    <n v="343000"/>
    <s v="large_buy"/>
    <n v="0.27532086854287008"/>
    <n v="27.5321"/>
    <s v="P"/>
  </r>
  <r>
    <x v="284"/>
    <s v="Telomir Pharmaceuticals, Inc."/>
    <x v="1"/>
    <x v="29"/>
    <s v="McNulty Brian Patrick"/>
    <s v="TenPercentOwner"/>
    <n v="49000"/>
    <n v="7"/>
    <n v="343000"/>
    <s v="large_buy"/>
    <n v="0.27532086854287008"/>
    <n v="27.5321"/>
    <s v="P"/>
  </r>
  <r>
    <x v="284"/>
    <s v="Telomir Pharmaceuticals, Inc."/>
    <x v="1"/>
    <x v="29"/>
    <s v="Bay Shore Trust"/>
    <s v="TenPercentOwner"/>
    <n v="40000"/>
    <n v="7"/>
    <n v="280000"/>
    <s v="normal_buy"/>
    <n v="0.27532086854287008"/>
    <n v="27.5321"/>
    <s v="P"/>
  </r>
  <r>
    <x v="284"/>
    <s v="Telomir Pharmaceuticals, Inc."/>
    <x v="1"/>
    <x v="29"/>
    <s v="McNulty Brian Patrick"/>
    <s v="TenPercentOwner"/>
    <n v="40000"/>
    <n v="7"/>
    <n v="280000"/>
    <s v="normal_buy"/>
    <n v="0.27532086854287008"/>
    <n v="27.5321"/>
    <s v="P"/>
  </r>
  <r>
    <x v="284"/>
    <s v="Telomir Pharmaceuticals, Inc."/>
    <x v="1"/>
    <x v="29"/>
    <s v="Bay Shore Trust"/>
    <s v="TenPercentOwner"/>
    <n v="49000"/>
    <n v="7"/>
    <n v="343000"/>
    <s v="large_buy"/>
    <n v="0.27532086854287008"/>
    <n v="27.5321"/>
    <s v="P"/>
  </r>
  <r>
    <x v="284"/>
    <s v="Telomir Pharmaceuticals, Inc."/>
    <x v="1"/>
    <x v="29"/>
    <s v="McNulty Brian Patrick"/>
    <s v="TenPercentOwner"/>
    <n v="49000"/>
    <n v="7"/>
    <n v="343000"/>
    <s v="large_buy"/>
    <n v="0.27532086854287008"/>
    <n v="27.5321"/>
    <s v="P"/>
  </r>
  <r>
    <x v="71"/>
    <s v="Blend Labs, Inc."/>
    <x v="1"/>
    <x v="29"/>
    <s v="Jafari Amir"/>
    <s v="Officer"/>
    <n v="6051"/>
    <n v="2.61"/>
    <n v="15793.11"/>
    <s v="normal_buy"/>
    <n v="-9.0909090909090939E-2"/>
    <n v="-9.0908999999999995"/>
    <s v="P"/>
  </r>
  <r>
    <x v="251"/>
    <s v="PENNANTPARK INVESTMENT CORP"/>
    <x v="1"/>
    <x v="29"/>
    <s v="Briones Jose A"/>
    <s v="Director"/>
    <n v="3800"/>
    <n v="6.67"/>
    <n v="25346"/>
    <s v="normal_buy"/>
    <n v="2.11800602676393E-2"/>
    <n v="2.1179999999999999"/>
    <s v="P"/>
  </r>
  <r>
    <x v="250"/>
    <s v="Childrens Place, Inc."/>
    <x v="1"/>
    <x v="29"/>
    <s v="Seemab Muhammad Asif"/>
    <s v="TenPercentOwner"/>
    <n v="282022"/>
    <n v="10.79"/>
    <n v="3043017.38"/>
    <s v="normal_buy"/>
    <n v="0.70062009103746337"/>
    <n v="70.061999999999998"/>
    <s v="P"/>
  </r>
  <r>
    <x v="250"/>
    <s v="Childrens Place, Inc."/>
    <x v="1"/>
    <x v="29"/>
    <s v="Mithaq Capital SPC"/>
    <s v="TenPercentOwner"/>
    <n v="282022"/>
    <n v="10.79"/>
    <n v="3043017.38"/>
    <s v="normal_buy"/>
    <n v="0.70062009103746337"/>
    <n v="70.061999999999998"/>
    <s v="P"/>
  </r>
  <r>
    <x v="250"/>
    <s v="Childrens Place, Inc."/>
    <x v="1"/>
    <x v="29"/>
    <s v="Alrajhi Turki Saleh A."/>
    <s v="TenPercentOwner"/>
    <n v="282022"/>
    <n v="10.79"/>
    <n v="3043017.38"/>
    <s v="normal_buy"/>
    <n v="0.70062009103746337"/>
    <n v="70.061999999999998"/>
    <s v="P"/>
  </r>
  <r>
    <x v="250"/>
    <s v="Childrens Place, Inc."/>
    <x v="1"/>
    <x v="29"/>
    <s v="Mithaq Global"/>
    <s v="TenPercentOwner"/>
    <n v="282022"/>
    <n v="10.79"/>
    <n v="3043017.38"/>
    <s v="normal_buy"/>
    <n v="0.70062009103746337"/>
    <n v="70.061999999999998"/>
    <s v="P"/>
  </r>
  <r>
    <x v="250"/>
    <s v="Childrens Place, Inc."/>
    <x v="1"/>
    <x v="29"/>
    <s v="Snowball Compounding Ltd."/>
    <s v="TenPercentOwner"/>
    <n v="282022"/>
    <n v="10.79"/>
    <n v="3043017.38"/>
    <s v="normal_buy"/>
    <n v="0.70062009103746337"/>
    <n v="70.061999999999998"/>
    <s v="P"/>
  </r>
  <r>
    <x v="250"/>
    <s v="Childrens Place, Inc."/>
    <x v="1"/>
    <x v="29"/>
    <s v="Seemab Muhammad Asif"/>
    <s v="TenPercentOwner"/>
    <n v="547172"/>
    <n v="11"/>
    <n v="6018892"/>
    <s v="large_buy"/>
    <n v="0.70062009103746337"/>
    <n v="70.061999999999998"/>
    <s v="P"/>
  </r>
  <r>
    <x v="250"/>
    <s v="Childrens Place, Inc."/>
    <x v="1"/>
    <x v="29"/>
    <s v="Mithaq Capital SPC"/>
    <s v="TenPercentOwner"/>
    <n v="547172"/>
    <n v="11"/>
    <n v="6018892"/>
    <s v="large_buy"/>
    <n v="0.70062009103746337"/>
    <n v="70.061999999999998"/>
    <s v="P"/>
  </r>
  <r>
    <x v="250"/>
    <s v="Childrens Place, Inc."/>
    <x v="1"/>
    <x v="29"/>
    <s v="Alrajhi Turki Saleh A."/>
    <s v="TenPercentOwner"/>
    <n v="547172"/>
    <n v="11"/>
    <n v="6018892"/>
    <s v="large_buy"/>
    <n v="0.70062009103746337"/>
    <n v="70.061999999999998"/>
    <s v="P"/>
  </r>
  <r>
    <x v="250"/>
    <s v="Childrens Place, Inc."/>
    <x v="1"/>
    <x v="29"/>
    <s v="Mithaq Global"/>
    <s v="TenPercentOwner"/>
    <n v="547172"/>
    <n v="11"/>
    <n v="6018892"/>
    <s v="large_buy"/>
    <n v="0.70062009103746337"/>
    <n v="70.061999999999998"/>
    <s v="P"/>
  </r>
  <r>
    <x v="250"/>
    <s v="Childrens Place, Inc."/>
    <x v="1"/>
    <x v="29"/>
    <s v="Snowball Compounding Ltd."/>
    <s v="TenPercentOwner"/>
    <n v="547172"/>
    <n v="11"/>
    <n v="6018892"/>
    <s v="large_buy"/>
    <n v="0.70062009103746337"/>
    <n v="70.061999999999998"/>
    <s v="P"/>
  </r>
  <r>
    <x v="250"/>
    <s v="Childrens Place, Inc."/>
    <x v="1"/>
    <x v="29"/>
    <s v="Seemab Muhammad Asif"/>
    <s v="TenPercentOwner"/>
    <n v="137150"/>
    <n v="12.52"/>
    <n v="1717118"/>
    <s v="normal_buy"/>
    <n v="0.70062009103746337"/>
    <n v="70.061999999999998"/>
    <s v="P"/>
  </r>
  <r>
    <x v="250"/>
    <s v="Childrens Place, Inc."/>
    <x v="1"/>
    <x v="29"/>
    <s v="Mithaq Capital SPC"/>
    <s v="TenPercentOwner"/>
    <n v="137150"/>
    <n v="12.52"/>
    <n v="1717118"/>
    <s v="normal_buy"/>
    <n v="0.70062009103746337"/>
    <n v="70.061999999999998"/>
    <s v="P"/>
  </r>
  <r>
    <x v="250"/>
    <s v="Childrens Place, Inc."/>
    <x v="1"/>
    <x v="29"/>
    <s v="Alrajhi Turki Saleh A."/>
    <s v="TenPercentOwner"/>
    <n v="137150"/>
    <n v="12.52"/>
    <n v="1717118"/>
    <s v="normal_buy"/>
    <n v="0.70062009103746337"/>
    <n v="70.061999999999998"/>
    <s v="P"/>
  </r>
  <r>
    <x v="250"/>
    <s v="Childrens Place, Inc."/>
    <x v="1"/>
    <x v="29"/>
    <s v="Mithaq Global"/>
    <s v="TenPercentOwner"/>
    <n v="137150"/>
    <n v="12.52"/>
    <n v="1717118"/>
    <s v="normal_buy"/>
    <n v="0.70062009103746337"/>
    <n v="70.061999999999998"/>
    <s v="P"/>
  </r>
  <r>
    <x v="250"/>
    <s v="Childrens Place, Inc."/>
    <x v="1"/>
    <x v="29"/>
    <s v="Snowball Compounding Ltd."/>
    <s v="TenPercentOwner"/>
    <n v="137150"/>
    <n v="12.52"/>
    <n v="1717118"/>
    <s v="normal_buy"/>
    <n v="0.70062009103746337"/>
    <n v="70.061999999999998"/>
    <s v="P"/>
  </r>
  <r>
    <x v="171"/>
    <s v="PARKE BANCORP, INC."/>
    <x v="1"/>
    <x v="29"/>
    <s v="PANTILIONE VITO S"/>
    <s v="Director,Officer"/>
    <n v="1000"/>
    <n v="15.94"/>
    <n v="15940"/>
    <s v="normal_buy"/>
    <n v="7.07907940490764E-2"/>
    <n v="7.0791000000000004"/>
    <s v="P"/>
  </r>
  <r>
    <x v="285"/>
    <s v="WisdomTree, Inc."/>
    <x v="1"/>
    <x v="29"/>
    <s v="Steinberg Jonathan L"/>
    <s v="Director,Officer"/>
    <n v="303781"/>
    <n v="7.2"/>
    <n v="2187223.2000000002"/>
    <s v="large_buy"/>
    <n v="0.1223919815692216"/>
    <n v="12.2392"/>
    <s v="P"/>
  </r>
  <r>
    <x v="17"/>
    <s v="TILE SHOP HOLDINGS, INC."/>
    <x v="1"/>
    <x v="29"/>
    <s v="Fund 1 Investments, LLC"/>
    <s v="TenPercentOwner"/>
    <n v="22600"/>
    <n v="6.21"/>
    <n v="140346"/>
    <s v="normal_buy"/>
    <n v="0.12641810750830709"/>
    <n v="12.6418"/>
    <s v="P"/>
  </r>
  <r>
    <x v="17"/>
    <s v="TILE SHOP HOLDINGS, INC."/>
    <x v="1"/>
    <x v="29"/>
    <s v="Pleasant Lake Partners LLC"/>
    <s v="TenPercentOwner"/>
    <n v="22600"/>
    <n v="6.21"/>
    <n v="140346"/>
    <s v="normal_buy"/>
    <n v="0.12641810750830709"/>
    <n v="12.6418"/>
    <s v="P"/>
  </r>
  <r>
    <x v="23"/>
    <s v="BlackRock ESG Capital Allocation Term Trust"/>
    <x v="1"/>
    <x v="29"/>
    <s v="Weinstein Boaz"/>
    <s v="TenPercentOwner"/>
    <n v="184717"/>
    <n v="16.760000000000002"/>
    <n v="3095856.92"/>
    <s v="large_buy"/>
    <n v="3.2082435733485681E-2"/>
    <n v="3.2082000000000002"/>
    <s v="P"/>
  </r>
  <r>
    <x v="23"/>
    <s v="BlackRock ESG Capital Allocation Term Trust"/>
    <x v="1"/>
    <x v="29"/>
    <s v="Saba Capital Management, L.P."/>
    <s v="TenPercentOwner"/>
    <n v="184717"/>
    <n v="16.760000000000002"/>
    <n v="3095856.92"/>
    <s v="large_buy"/>
    <n v="3.2082435733485681E-2"/>
    <n v="3.2082000000000002"/>
    <s v="P"/>
  </r>
  <r>
    <x v="83"/>
    <s v="FB Financial Corp"/>
    <x v="1"/>
    <x v="29"/>
    <s v="Ayers James W."/>
    <s v="TenPercentOwner"/>
    <n v="3000"/>
    <n v="35.909999999999997"/>
    <n v="107730"/>
    <s v="large_buy"/>
    <n v="-9.098621298084808E-3"/>
    <n v="-0.90990000000000004"/>
    <s v="P"/>
  </r>
  <r>
    <x v="286"/>
    <s v="NGL Energy Partners LP"/>
    <x v="1"/>
    <x v="29"/>
    <s v="COLLINGSWORTH JAMES M"/>
    <s v="Director"/>
    <n v="30101"/>
    <n v="5.81"/>
    <n v="174886.81"/>
    <s v="normal_buy"/>
    <n v="1.0344817380417931E-2"/>
    <n v="1.0345"/>
    <s v="P"/>
  </r>
  <r>
    <x v="151"/>
    <s v="Rocky Mountain Chocolate Factory, Inc."/>
    <x v="1"/>
    <x v="29"/>
    <s v="GEYGAN JEFFREY RICHART"/>
    <s v="Director,TenPercentOwner"/>
    <n v="21763"/>
    <n v="4.0999999999999996"/>
    <n v="89228.299999999988"/>
    <s v="normal_buy"/>
    <n v="-4.9881243763457039E-2"/>
    <n v="-4.9881000000000002"/>
    <s v="P"/>
  </r>
  <r>
    <x v="255"/>
    <s v="Sable Offshore Corp."/>
    <x v="1"/>
    <x v="30"/>
    <s v="Sarofim Christopher Binyon"/>
    <s v="Director,TenPercentOwner"/>
    <n v="3000000"/>
    <n v="10"/>
    <n v="30000000"/>
    <s v="large_buy"/>
    <n v="9.9173456013152972E-3"/>
    <n v="0.99170000000000003"/>
    <s v="P"/>
  </r>
  <r>
    <x v="255"/>
    <s v="Sable Offshore Corp."/>
    <x v="1"/>
    <x v="30"/>
    <s v="Sarofim Christopher Binyon"/>
    <s v="Director,TenPercentOwner"/>
    <n v="3000000"/>
    <n v="10"/>
    <n v="30000000"/>
    <s v="large_buy"/>
    <n v="9.9173456013152972E-3"/>
    <n v="0.99170000000000003"/>
    <s v="P"/>
  </r>
  <r>
    <x v="255"/>
    <s v="Sable Offshore Corp."/>
    <x v="1"/>
    <x v="30"/>
    <s v="FLORES JAMES C"/>
    <s v="Director,Officer,TenPercentOwner"/>
    <n v="700000"/>
    <n v="10"/>
    <n v="7000000"/>
    <s v="normal_buy"/>
    <n v="9.9173456013152972E-3"/>
    <n v="0.99170000000000003"/>
    <s v="P"/>
  </r>
  <r>
    <x v="255"/>
    <s v="Sable Offshore Corp."/>
    <x v="1"/>
    <x v="30"/>
    <s v="FLORES JAMES C"/>
    <s v="Director,Officer,TenPercentOwner"/>
    <n v="2500000"/>
    <n v="10"/>
    <n v="25000000"/>
    <s v="large_buy"/>
    <n v="9.9173456013152972E-3"/>
    <n v="0.99170000000000003"/>
    <s v="P"/>
  </r>
  <r>
    <x v="287"/>
    <s v="BANC OF CALIFORNIA, INC."/>
    <x v="1"/>
    <x v="30"/>
    <s v="Barker James Andrew"/>
    <s v="Director"/>
    <n v="10000"/>
    <n v="13.16"/>
    <n v="131600"/>
    <s v="normal_buy"/>
    <n v="9.1791091932259317E-2"/>
    <n v="9.1791"/>
    <s v="P"/>
  </r>
  <r>
    <x v="288"/>
    <s v="Arena Group Holdings, Inc."/>
    <x v="1"/>
    <x v="30"/>
    <s v="Bhargava Manoj"/>
    <s v="TenPercentOwner"/>
    <n v="5555555"/>
    <n v="2.16"/>
    <n v="11999998.800000001"/>
    <s v="large_buy"/>
    <n v="0.3884891851873451"/>
    <n v="38.8489"/>
    <s v="P"/>
  </r>
  <r>
    <x v="288"/>
    <s v="Arena Group Holdings, Inc."/>
    <x v="1"/>
    <x v="30"/>
    <s v="Simplify Inventions, LLC"/>
    <s v="TenPercentOwner"/>
    <n v="5555555"/>
    <n v="2.16"/>
    <n v="11999998.800000001"/>
    <s v="large_buy"/>
    <n v="0.3884891851873451"/>
    <n v="38.8489"/>
    <s v="P"/>
  </r>
  <r>
    <x v="64"/>
    <s v="BlackRock Capital Allocation Term Trust"/>
    <x v="1"/>
    <x v="30"/>
    <s v="Saba Capital Management, L.P."/>
    <s v="TenPercentOwner"/>
    <n v="124348"/>
    <n v="15.53"/>
    <n v="1931124.44"/>
    <s v="large_buy"/>
    <n v="3.873553968704035E-3"/>
    <n v="0.38740000000000002"/>
    <s v="P"/>
  </r>
  <r>
    <x v="289"/>
    <s v="Calamos Long/Short Equity &amp; Dynamic Income Trust"/>
    <x v="1"/>
    <x v="30"/>
    <s v="Mickey Mark"/>
    <s v="Officer"/>
    <n v="1500"/>
    <n v="14.9"/>
    <n v="22350"/>
    <s v="normal_buy"/>
    <n v="0"/>
    <n v="0"/>
    <s v="P"/>
  </r>
  <r>
    <x v="64"/>
    <s v="BlackRock Capital Allocation Term Trust"/>
    <x v="1"/>
    <x v="30"/>
    <s v="Weinstein Boaz"/>
    <s v="TenPercentOwner"/>
    <n v="124348"/>
    <n v="15.53"/>
    <n v="1931124.44"/>
    <s v="large_buy"/>
    <n v="3.873553968704035E-3"/>
    <n v="0.38740000000000002"/>
    <s v="P"/>
  </r>
  <r>
    <x v="151"/>
    <s v="Rocky Mountain Chocolate Factory, Inc."/>
    <x v="1"/>
    <x v="30"/>
    <s v="GEYGAN JEFFREY RICHART"/>
    <s v="Director,TenPercentOwner"/>
    <n v="5867"/>
    <n v="4.13"/>
    <n v="24230.71"/>
    <s v="normal_buy"/>
    <n v="-3.5714196510051373E-2"/>
    <n v="-3.5714000000000001"/>
    <s v="P"/>
  </r>
  <r>
    <x v="151"/>
    <s v="Rocky Mountain Chocolate Factory, Inc."/>
    <x v="1"/>
    <x v="30"/>
    <s v="Wilke Stacy"/>
    <s v="Other"/>
    <n v="5867"/>
    <n v="4.13"/>
    <n v="24230.71"/>
    <s v="normal_buy"/>
    <n v="-3.5714196510051373E-2"/>
    <n v="-3.5714000000000001"/>
    <s v="P"/>
  </r>
  <r>
    <x v="151"/>
    <s v="Rocky Mountain Chocolate Factory, Inc."/>
    <x v="1"/>
    <x v="30"/>
    <s v="GVP 2021-A, L.P."/>
    <s v="Other"/>
    <n v="5867"/>
    <n v="4.13"/>
    <n v="24230.71"/>
    <s v="normal_buy"/>
    <n v="-3.5714196510051373E-2"/>
    <n v="-3.5714000000000001"/>
    <s v="P"/>
  </r>
  <r>
    <x v="151"/>
    <s v="Rocky Mountain Chocolate Factory, Inc."/>
    <x v="1"/>
    <x v="30"/>
    <s v="Rice Shawn G"/>
    <s v="Other"/>
    <n v="5867"/>
    <n v="4.13"/>
    <n v="24230.71"/>
    <s v="normal_buy"/>
    <n v="-3.5714196510051373E-2"/>
    <n v="-3.5714000000000001"/>
    <s v="P"/>
  </r>
  <r>
    <x v="151"/>
    <s v="Rocky Mountain Chocolate Factory, Inc."/>
    <x v="1"/>
    <x v="30"/>
    <s v="GVP 2021-A, LLC"/>
    <s v="Other"/>
    <n v="5867"/>
    <n v="4.13"/>
    <n v="24230.71"/>
    <s v="normal_buy"/>
    <n v="-3.5714196510051373E-2"/>
    <n v="-3.5714000000000001"/>
    <s v="P"/>
  </r>
  <r>
    <x v="151"/>
    <s v="Rocky Mountain Chocolate Factory, Inc."/>
    <x v="1"/>
    <x v="30"/>
    <s v="GLOBAL VALUE INVESTMENT CORP."/>
    <s v="TenPercentOwner"/>
    <n v="5867"/>
    <n v="4.13"/>
    <n v="24230.71"/>
    <s v="normal_buy"/>
    <n v="-3.5714196510051373E-2"/>
    <n v="-3.5714000000000001"/>
    <s v="P"/>
  </r>
  <r>
    <x v="151"/>
    <s v="Rocky Mountain Chocolate Factory, Inc."/>
    <x v="1"/>
    <x v="30"/>
    <s v="Geygan Kathleen"/>
    <s v="Other"/>
    <n v="5867"/>
    <n v="4.13"/>
    <n v="24230.71"/>
    <s v="normal_buy"/>
    <n v="-3.5714196510051373E-2"/>
    <n v="-3.5714000000000001"/>
    <s v="P"/>
  </r>
  <r>
    <x v="151"/>
    <s v="Rocky Mountain Chocolate Factory, Inc."/>
    <x v="1"/>
    <x v="30"/>
    <s v="GEYGAN JAMES"/>
    <s v="Other"/>
    <n v="5867"/>
    <n v="4.13"/>
    <n v="24230.71"/>
    <s v="normal_buy"/>
    <n v="-3.5714196510051373E-2"/>
    <n v="-3.5714000000000001"/>
    <s v="P"/>
  </r>
  <r>
    <x v="290"/>
    <s v="Larimar Therapeutics, Inc."/>
    <x v="1"/>
    <x v="30"/>
    <s v="THOMAS FRANK E"/>
    <s v="Director"/>
    <n v="2000"/>
    <n v="11"/>
    <n v="22000"/>
    <s v="normal_buy"/>
    <n v="-3.8461541528409859E-2"/>
    <n v="-3.8462000000000001"/>
    <s v="P"/>
  </r>
  <r>
    <x v="291"/>
    <s v="BLACKBERRY Ltd"/>
    <x v="1"/>
    <x v="30"/>
    <s v="BRACE PHILIP G"/>
    <s v="Director"/>
    <n v="35000"/>
    <n v="2.79"/>
    <n v="97650"/>
    <s v="large_buy"/>
    <n v="0"/>
    <n v="0"/>
    <s v="P"/>
  </r>
  <r>
    <x v="292"/>
    <s v="COMMUNITY BANK SYSTEM, INC."/>
    <x v="1"/>
    <x v="30"/>
    <s v="Karaivanov Dimitar"/>
    <s v="Director,Officer"/>
    <n v="1000"/>
    <n v="43.7"/>
    <n v="43700"/>
    <s v="large_buy"/>
    <n v="1.7063276734481599E-2"/>
    <n v="1.7062999999999999"/>
    <s v="P"/>
  </r>
  <r>
    <x v="255"/>
    <s v="Sable Offshore Corp."/>
    <x v="1"/>
    <x v="30"/>
    <s v="Pipkin Gregory Phillip"/>
    <s v="Director"/>
    <n v="100000"/>
    <n v="10"/>
    <n v="1000000"/>
    <s v="normal_buy"/>
    <n v="9.9173456013152972E-3"/>
    <n v="0.99170000000000003"/>
    <s v="P"/>
  </r>
  <r>
    <x v="142"/>
    <s v="FARMERS NATIONAL BANC CORP /OH/"/>
    <x v="1"/>
    <x v="30"/>
    <s v="Richardson Gina A"/>
    <s v="Director"/>
    <n v="742"/>
    <n v="13.57"/>
    <n v="10068.94"/>
    <s v="normal_buy"/>
    <n v="-1.9636486188892799E-2"/>
    <n v="-1.9636"/>
    <s v="P"/>
  </r>
  <r>
    <x v="255"/>
    <s v="Sable Offshore Corp."/>
    <x v="1"/>
    <x v="30"/>
    <s v="Flores James Caldwell"/>
    <s v="Officer"/>
    <n v="300000"/>
    <n v="10"/>
    <n v="3000000"/>
    <s v="normal_buy"/>
    <n v="9.9173456013152972E-3"/>
    <n v="0.99170000000000003"/>
    <s v="P"/>
  </r>
  <r>
    <x v="255"/>
    <s v="Sable Offshore Corp."/>
    <x v="1"/>
    <x v="30"/>
    <s v="Pipkin Gregory Phillip"/>
    <s v="Director"/>
    <n v="100000"/>
    <n v="10"/>
    <n v="1000000"/>
    <s v="normal_buy"/>
    <n v="9.9173456013152972E-3"/>
    <n v="0.99170000000000003"/>
    <s v="P"/>
  </r>
  <r>
    <x v="23"/>
    <s v="BlackRock ESG Capital Allocation Term Trust"/>
    <x v="1"/>
    <x v="30"/>
    <s v="Weinstein Boaz"/>
    <s v="TenPercentOwner"/>
    <n v="35287"/>
    <n v="16.579999999999998"/>
    <n v="585058.46"/>
    <s v="normal_buy"/>
    <n v="3.3816555902905783E-2"/>
    <n v="3.3816999999999999"/>
    <s v="P"/>
  </r>
  <r>
    <x v="23"/>
    <s v="BlackRock ESG Capital Allocation Term Trust"/>
    <x v="1"/>
    <x v="30"/>
    <s v="Saba Capital Management, L.P."/>
    <s v="TenPercentOwner"/>
    <n v="35287"/>
    <n v="16.579999999999998"/>
    <n v="585058.46"/>
    <s v="normal_buy"/>
    <n v="3.3816555902905783E-2"/>
    <n v="3.3816999999999999"/>
    <s v="P"/>
  </r>
  <r>
    <x v="151"/>
    <s v="Rocky Mountain Chocolate Factory, Inc."/>
    <x v="1"/>
    <x v="30"/>
    <s v="GEYGAN JEFFREY RICHART"/>
    <s v="Director,TenPercentOwner"/>
    <n v="5867"/>
    <n v="4.13"/>
    <n v="24230.71"/>
    <s v="normal_buy"/>
    <n v="-3.5714196510051373E-2"/>
    <n v="-3.5714000000000001"/>
    <s v="P"/>
  </r>
  <r>
    <x v="270"/>
    <s v="RxSight, Inc."/>
    <x v="1"/>
    <x v="30"/>
    <s v="Tammenoms Bakker Juliet"/>
    <s v="Director"/>
    <n v="4000"/>
    <n v="51.29"/>
    <n v="205160"/>
    <s v="normal_buy"/>
    <n v="4.7609897004638801E-2"/>
    <n v="4.7610000000000001"/>
    <s v="P"/>
  </r>
  <r>
    <x v="286"/>
    <s v="NGL Energy Partners LP"/>
    <x v="1"/>
    <x v="30"/>
    <s v="COLLINGSWORTH JAMES M"/>
    <s v="Director"/>
    <n v="69899"/>
    <n v="5.82"/>
    <n v="406812.18"/>
    <s v="large_buy"/>
    <n v="1.721168771384329E-2"/>
    <n v="1.7212000000000001"/>
    <s v="P"/>
  </r>
  <r>
    <x v="241"/>
    <s v="Kearny Financial Corp."/>
    <x v="1"/>
    <x v="30"/>
    <s v="Wong-Zaza Melvina"/>
    <s v="Director"/>
    <n v="3245"/>
    <n v="6.48"/>
    <n v="21027.599999999999"/>
    <s v="normal_buy"/>
    <n v="-1.8518527747060531E-2"/>
    <n v="-1.8519000000000001"/>
    <s v="P"/>
  </r>
  <r>
    <x v="293"/>
    <s v="ENNIS, INC."/>
    <x v="1"/>
    <x v="30"/>
    <s v="BURNETT VERA"/>
    <s v="Officer"/>
    <n v="716"/>
    <n v="20.47"/>
    <n v="14656.52"/>
    <s v="large_buy"/>
    <n v="-1.4741324499663029E-3"/>
    <n v="-0.1474"/>
    <s v="P"/>
  </r>
  <r>
    <x v="294"/>
    <s v="Phillips 66"/>
    <x v="1"/>
    <x v="31"/>
    <s v="Pease Robert W"/>
    <s v="Director"/>
    <n v="682"/>
    <n v="146.58000000000001"/>
    <n v="99967.560000000012"/>
    <s v="large_buy"/>
    <n v="-7.7069536839953212E-3"/>
    <n v="-0.77070000000000005"/>
    <s v="P"/>
  </r>
  <r>
    <x v="295"/>
    <s v="BIOGEN INC."/>
    <x v="1"/>
    <x v="31"/>
    <s v="Rowinsky Eric K"/>
    <s v="Director"/>
    <n v="455"/>
    <n v="222.54"/>
    <n v="101255.7"/>
    <s v="large_buy"/>
    <n v="-1.074550745327096E-2"/>
    <n v="-1.0746"/>
    <s v="P"/>
  </r>
  <r>
    <x v="296"/>
    <s v="Regional Management Corp."/>
    <x v="1"/>
    <x v="31"/>
    <s v="LINDENBAUM MATTHEW A"/>
    <s v="Director,TenPercentOwner,Other"/>
    <n v="9598"/>
    <n v="22.85"/>
    <n v="219314.3"/>
    <s v="large_buy"/>
    <n v="-3.070583586133746E-2"/>
    <n v="-3.0706000000000002"/>
    <s v="P"/>
  </r>
  <r>
    <x v="296"/>
    <s v="Regional Management Corp."/>
    <x v="1"/>
    <x v="31"/>
    <s v="BASSWOOD OPPORTUNITY FUND INC"/>
    <s v="Director,TenPercentOwner,Other"/>
    <n v="9598"/>
    <n v="22.85"/>
    <n v="219314.3"/>
    <s v="large_buy"/>
    <n v="-3.070583586133746E-2"/>
    <n v="-3.0706000000000002"/>
    <s v="P"/>
  </r>
  <r>
    <x v="296"/>
    <s v="Regional Management Corp."/>
    <x v="1"/>
    <x v="31"/>
    <s v="BASSWOOD OPPORTUNITY PARTNERS, L.P."/>
    <s v="Director,TenPercentOwner,Other"/>
    <n v="9598"/>
    <n v="22.85"/>
    <n v="219314.3"/>
    <s v="large_buy"/>
    <n v="-3.070583586133746E-2"/>
    <n v="-3.0706000000000002"/>
    <s v="P"/>
  </r>
  <r>
    <x v="296"/>
    <s v="Regional Management Corp."/>
    <x v="1"/>
    <x v="31"/>
    <s v="LINDENBAUM BENNETT D"/>
    <s v="Director,TenPercentOwner,Other"/>
    <n v="9598"/>
    <n v="22.85"/>
    <n v="219314.3"/>
    <s v="large_buy"/>
    <n v="-3.070583586133746E-2"/>
    <n v="-3.0706000000000002"/>
    <s v="P"/>
  </r>
  <r>
    <x v="296"/>
    <s v="Regional Management Corp."/>
    <x v="1"/>
    <x v="31"/>
    <s v="BASSWOOD PARTNERS, L.L.C."/>
    <s v="Director,TenPercentOwner,Other"/>
    <n v="9598"/>
    <n v="22.85"/>
    <n v="219314.3"/>
    <s v="large_buy"/>
    <n v="-3.070583586133746E-2"/>
    <n v="-3.0706000000000002"/>
    <s v="P"/>
  </r>
  <r>
    <x v="296"/>
    <s v="Regional Management Corp."/>
    <x v="1"/>
    <x v="31"/>
    <s v="BASSWOOD CAPITAL MANAGEMENT, L.L.C."/>
    <s v="Director,TenPercentOwner,Other"/>
    <n v="9598"/>
    <n v="22.85"/>
    <n v="219314.3"/>
    <s v="large_buy"/>
    <n v="-3.070583586133746E-2"/>
    <n v="-3.0706000000000002"/>
    <s v="P"/>
  </r>
  <r>
    <x v="296"/>
    <s v="Regional Management Corp."/>
    <x v="1"/>
    <x v="31"/>
    <s v="BASSWOOD FINANCIAL FUND, L.P."/>
    <s v="Director,TenPercentOwner,Other"/>
    <n v="9598"/>
    <n v="22.85"/>
    <n v="219314.3"/>
    <s v="large_buy"/>
    <n v="-3.070583586133746E-2"/>
    <n v="-3.0706000000000002"/>
    <s v="P"/>
  </r>
  <r>
    <x v="296"/>
    <s v="Regional Management Corp."/>
    <x v="1"/>
    <x v="31"/>
    <s v="LINDENBAUM MATTHEW A"/>
    <s v="Director,TenPercentOwner,Other"/>
    <n v="633"/>
    <n v="22.85"/>
    <n v="14464.05"/>
    <s v="normal_buy"/>
    <n v="-3.070583586133746E-2"/>
    <n v="-3.0706000000000002"/>
    <s v="P"/>
  </r>
  <r>
    <x v="296"/>
    <s v="Regional Management Corp."/>
    <x v="1"/>
    <x v="31"/>
    <s v="BASSWOOD OPPORTUNITY FUND INC"/>
    <s v="Director,TenPercentOwner,Other"/>
    <n v="633"/>
    <n v="22.85"/>
    <n v="14464.05"/>
    <s v="normal_buy"/>
    <n v="-3.070583586133746E-2"/>
    <n v="-3.0706000000000002"/>
    <s v="P"/>
  </r>
  <r>
    <x v="296"/>
    <s v="Regional Management Corp."/>
    <x v="1"/>
    <x v="31"/>
    <s v="BASSWOOD OPPORTUNITY PARTNERS, L.P."/>
    <s v="Director,TenPercentOwner,Other"/>
    <n v="633"/>
    <n v="22.85"/>
    <n v="14464.05"/>
    <s v="normal_buy"/>
    <n v="-3.070583586133746E-2"/>
    <n v="-3.0706000000000002"/>
    <s v="P"/>
  </r>
  <r>
    <x v="296"/>
    <s v="Regional Management Corp."/>
    <x v="1"/>
    <x v="31"/>
    <s v="LINDENBAUM BENNETT D"/>
    <s v="Director,TenPercentOwner,Other"/>
    <n v="633"/>
    <n v="22.85"/>
    <n v="14464.05"/>
    <s v="normal_buy"/>
    <n v="-3.070583586133746E-2"/>
    <n v="-3.0706000000000002"/>
    <s v="P"/>
  </r>
  <r>
    <x v="296"/>
    <s v="Regional Management Corp."/>
    <x v="1"/>
    <x v="31"/>
    <s v="BASSWOOD PARTNERS, L.L.C."/>
    <s v="Director,TenPercentOwner,Other"/>
    <n v="633"/>
    <n v="22.85"/>
    <n v="14464.05"/>
    <s v="normal_buy"/>
    <n v="-3.070583586133746E-2"/>
    <n v="-3.0706000000000002"/>
    <s v="P"/>
  </r>
  <r>
    <x v="296"/>
    <s v="Regional Management Corp."/>
    <x v="1"/>
    <x v="31"/>
    <s v="BASSWOOD CAPITAL MANAGEMENT, L.L.C."/>
    <s v="Director,TenPercentOwner,Other"/>
    <n v="633"/>
    <n v="22.85"/>
    <n v="14464.05"/>
    <s v="normal_buy"/>
    <n v="-3.070583586133746E-2"/>
    <n v="-3.0706000000000002"/>
    <s v="P"/>
  </r>
  <r>
    <x v="296"/>
    <s v="Regional Management Corp."/>
    <x v="1"/>
    <x v="31"/>
    <s v="BASSWOOD FINANCIAL FUND, L.P."/>
    <s v="Director,TenPercentOwner,Other"/>
    <n v="633"/>
    <n v="22.85"/>
    <n v="14464.05"/>
    <s v="normal_buy"/>
    <n v="-3.070583586133746E-2"/>
    <n v="-3.0706000000000002"/>
    <s v="P"/>
  </r>
  <r>
    <x v="296"/>
    <s v="Regional Management Corp."/>
    <x v="1"/>
    <x v="31"/>
    <s v="LINDENBAUM MATTHEW A"/>
    <s v="Director,TenPercentOwner,Other"/>
    <n v="2676"/>
    <n v="22.85"/>
    <n v="61146.600000000013"/>
    <s v="normal_buy"/>
    <n v="-3.070583586133746E-2"/>
    <n v="-3.0706000000000002"/>
    <s v="P"/>
  </r>
  <r>
    <x v="296"/>
    <s v="Regional Management Corp."/>
    <x v="1"/>
    <x v="31"/>
    <s v="BASSWOOD OPPORTUNITY FUND INC"/>
    <s v="Director,TenPercentOwner,Other"/>
    <n v="2676"/>
    <n v="22.85"/>
    <n v="61146.600000000013"/>
    <s v="normal_buy"/>
    <n v="-3.070583586133746E-2"/>
    <n v="-3.0706000000000002"/>
    <s v="P"/>
  </r>
  <r>
    <x v="296"/>
    <s v="Regional Management Corp."/>
    <x v="1"/>
    <x v="31"/>
    <s v="BASSWOOD OPPORTUNITY PARTNERS, L.P."/>
    <s v="Director,TenPercentOwner,Other"/>
    <n v="2676"/>
    <n v="22.85"/>
    <n v="61146.600000000013"/>
    <s v="normal_buy"/>
    <n v="-3.070583586133746E-2"/>
    <n v="-3.0706000000000002"/>
    <s v="P"/>
  </r>
  <r>
    <x v="296"/>
    <s v="Regional Management Corp."/>
    <x v="1"/>
    <x v="31"/>
    <s v="LINDENBAUM BENNETT D"/>
    <s v="Director,TenPercentOwner,Other"/>
    <n v="2676"/>
    <n v="22.85"/>
    <n v="61146.600000000013"/>
    <s v="normal_buy"/>
    <n v="-3.070583586133746E-2"/>
    <n v="-3.0706000000000002"/>
    <s v="P"/>
  </r>
  <r>
    <x v="296"/>
    <s v="Regional Management Corp."/>
    <x v="1"/>
    <x v="31"/>
    <s v="BASSWOOD PARTNERS, L.L.C."/>
    <s v="Director,TenPercentOwner,Other"/>
    <n v="2676"/>
    <n v="22.85"/>
    <n v="61146.600000000013"/>
    <s v="normal_buy"/>
    <n v="-3.070583586133746E-2"/>
    <n v="-3.0706000000000002"/>
    <s v="P"/>
  </r>
  <r>
    <x v="296"/>
    <s v="Regional Management Corp."/>
    <x v="1"/>
    <x v="31"/>
    <s v="BASSWOOD CAPITAL MANAGEMENT, L.L.C."/>
    <s v="Director,TenPercentOwner,Other"/>
    <n v="2676"/>
    <n v="22.85"/>
    <n v="61146.600000000013"/>
    <s v="normal_buy"/>
    <n v="-3.070583586133746E-2"/>
    <n v="-3.0706000000000002"/>
    <s v="P"/>
  </r>
  <r>
    <x v="296"/>
    <s v="Regional Management Corp."/>
    <x v="1"/>
    <x v="31"/>
    <s v="BASSWOOD FINANCIAL FUND, L.P."/>
    <s v="Director,TenPercentOwner,Other"/>
    <n v="2676"/>
    <n v="22.85"/>
    <n v="61146.600000000013"/>
    <s v="normal_buy"/>
    <n v="-3.070583586133746E-2"/>
    <n v="-3.0706000000000002"/>
    <s v="P"/>
  </r>
  <r>
    <x v="297"/>
    <s v="GOODYEAR TIRE &amp; RUBBER CO /OH/"/>
    <x v="1"/>
    <x v="31"/>
    <s v="MITCHELL MAX H"/>
    <s v="Director"/>
    <n v="42000"/>
    <n v="12.15"/>
    <n v="510300"/>
    <s v="large_buy"/>
    <n v="-4.3230071513126411E-2"/>
    <n v="-4.3230000000000004"/>
    <s v="P"/>
  </r>
  <r>
    <x v="56"/>
    <s v="AGREE REALTY CORP"/>
    <x v="1"/>
    <x v="31"/>
    <s v="Agree Joey"/>
    <s v="Director,Officer"/>
    <n v="2000"/>
    <n v="57.56"/>
    <n v="115120"/>
    <s v="normal_buy"/>
    <n v="-9.2340427004454773E-3"/>
    <n v="-0.9234"/>
    <s v="P"/>
  </r>
  <r>
    <x v="298"/>
    <s v="AGENUS INC"/>
    <x v="1"/>
    <x v="31"/>
    <s v="ARMEN GARO H"/>
    <s v="Director,Officer"/>
    <n v="500000"/>
    <n v="0.65"/>
    <n v="325000"/>
    <s v="large_buy"/>
    <n v="1.538460071270276E-2"/>
    <n v="1.5385"/>
    <s v="P"/>
  </r>
  <r>
    <x v="61"/>
    <s v="BlackRock Health Sciences Term Trust"/>
    <x v="1"/>
    <x v="31"/>
    <s v="Weinstein Boaz"/>
    <s v="TenPercentOwner"/>
    <n v="41462"/>
    <n v="15.82"/>
    <n v="655928.84"/>
    <s v="normal_buy"/>
    <n v="4.3615935926944793E-2"/>
    <n v="4.3616000000000001"/>
    <s v="P"/>
  </r>
  <r>
    <x v="61"/>
    <s v="BlackRock Health Sciences Term Trust"/>
    <x v="1"/>
    <x v="31"/>
    <s v="Saba Capital Management, L.P."/>
    <s v="TenPercentOwner"/>
    <n v="41462"/>
    <n v="15.82"/>
    <n v="655928.84"/>
    <s v="normal_buy"/>
    <n v="4.3615935926944793E-2"/>
    <n v="4.3616000000000001"/>
    <s v="P"/>
  </r>
  <r>
    <x v="299"/>
    <s v="Prime Medicine, Inc."/>
    <x v="1"/>
    <x v="31"/>
    <s v="ARCH Venture Partners XII, L.P."/>
    <s v="TenPercentOwner"/>
    <n v="3200000"/>
    <n v="6.25"/>
    <n v="20000000"/>
    <s v="large_buy"/>
    <n v="0.1205127637688865"/>
    <n v="12.051299999999999"/>
    <s v="P"/>
  </r>
  <r>
    <x v="299"/>
    <s v="Prime Medicine, Inc."/>
    <x v="1"/>
    <x v="31"/>
    <s v="ARCH Venture Fund XII, L.P."/>
    <s v="TenPercentOwner"/>
    <n v="3200000"/>
    <n v="6.25"/>
    <n v="20000000"/>
    <s v="large_buy"/>
    <n v="0.1205127637688865"/>
    <n v="12.051299999999999"/>
    <s v="P"/>
  </r>
  <r>
    <x v="299"/>
    <s v="Prime Medicine, Inc."/>
    <x v="1"/>
    <x v="31"/>
    <s v="ARCH Venture Partners XII, LLC"/>
    <s v="TenPercentOwner"/>
    <n v="3200000"/>
    <n v="6.25"/>
    <n v="20000000"/>
    <s v="large_buy"/>
    <n v="0.1205127637688865"/>
    <n v="12.051299999999999"/>
    <s v="P"/>
  </r>
  <r>
    <x v="17"/>
    <s v="TILE SHOP HOLDINGS, INC."/>
    <x v="1"/>
    <x v="31"/>
    <s v="Pleasant Lake Partners LLC"/>
    <s v="TenPercentOwner"/>
    <n v="6900"/>
    <n v="6.9"/>
    <n v="47610"/>
    <s v="normal_buy"/>
    <n v="5.7803412445118774E-3"/>
    <n v="0.57799999999999996"/>
    <s v="P"/>
  </r>
  <r>
    <x v="17"/>
    <s v="TILE SHOP HOLDINGS, INC."/>
    <x v="1"/>
    <x v="31"/>
    <s v="Fund 1 Investments, LLC"/>
    <s v="TenPercentOwner"/>
    <n v="6900"/>
    <n v="6.9"/>
    <n v="47610"/>
    <s v="normal_buy"/>
    <n v="5.7803412445118774E-3"/>
    <n v="0.57799999999999996"/>
    <s v="P"/>
  </r>
  <r>
    <x v="64"/>
    <s v="BlackRock Capital Allocation Term Trust"/>
    <x v="1"/>
    <x v="31"/>
    <s v="Saba Capital Management, L.P."/>
    <s v="TenPercentOwner"/>
    <n v="21342"/>
    <n v="15.55"/>
    <n v="331868.09999999998"/>
    <s v="normal_buy"/>
    <n v="1.286187954712315E-2"/>
    <n v="1.2862"/>
    <s v="P"/>
  </r>
  <r>
    <x v="64"/>
    <s v="BlackRock Capital Allocation Term Trust"/>
    <x v="1"/>
    <x v="31"/>
    <s v="Weinstein Boaz"/>
    <s v="TenPercentOwner"/>
    <n v="21342"/>
    <n v="15.55"/>
    <n v="331868.09999999998"/>
    <s v="normal_buy"/>
    <n v="1.286187954712315E-2"/>
    <n v="1.2862"/>
    <s v="P"/>
  </r>
  <r>
    <x v="299"/>
    <s v="Prime Medicine, Inc."/>
    <x v="1"/>
    <x v="31"/>
    <s v="NELSEN ROBERT"/>
    <s v="Director,TenPercentOwner"/>
    <n v="3200000"/>
    <n v="6.25"/>
    <n v="20000000"/>
    <s v="large_buy"/>
    <n v="0.1205127637688865"/>
    <n v="12.051299999999999"/>
    <s v="P"/>
  </r>
  <r>
    <x v="63"/>
    <s v="BlackRock Innovation &amp; Growth Term Trust"/>
    <x v="1"/>
    <x v="31"/>
    <s v="Weinstein Boaz"/>
    <s v="TenPercentOwner"/>
    <n v="486478"/>
    <n v="8.07"/>
    <n v="3925877.46"/>
    <s v="large_buy"/>
    <n v="2.4722570606106049E-3"/>
    <n v="0.2472"/>
    <s v="P"/>
  </r>
  <r>
    <x v="63"/>
    <s v="BlackRock Innovation &amp; Growth Term Trust"/>
    <x v="1"/>
    <x v="31"/>
    <s v="Saba Capital Management, L.P."/>
    <s v="TenPercentOwner"/>
    <n v="486478"/>
    <n v="8.07"/>
    <n v="3925877.46"/>
    <s v="large_buy"/>
    <n v="2.4722570606106049E-3"/>
    <n v="0.2472"/>
    <s v="P"/>
  </r>
  <r>
    <x v="300"/>
    <s v="ENERGIZER HOLDINGS, INC."/>
    <x v="1"/>
    <x v="31"/>
    <s v="MOORE PATRICK J"/>
    <s v="Director"/>
    <n v="5000"/>
    <n v="30.5"/>
    <n v="152500"/>
    <s v="large_buy"/>
    <n v="-5.3277262730678343E-2"/>
    <n v="-5.3277000000000001"/>
    <s v="P"/>
  </r>
  <r>
    <x v="299"/>
    <s v="Prime Medicine, Inc."/>
    <x v="1"/>
    <x v="31"/>
    <s v="ARCH Venture Partners X, LLC"/>
    <s v="TenPercentOwner"/>
    <n v="3200000"/>
    <n v="6.25"/>
    <n v="20000000"/>
    <s v="large_buy"/>
    <n v="0.1205127637688865"/>
    <n v="12.051299999999999"/>
    <s v="P"/>
  </r>
  <r>
    <x v="299"/>
    <s v="Prime Medicine, Inc."/>
    <x v="1"/>
    <x v="31"/>
    <s v="ARCH Venture Fund X Overage, L.P."/>
    <s v="TenPercentOwner"/>
    <n v="3200000"/>
    <n v="6.25"/>
    <n v="20000000"/>
    <s v="large_buy"/>
    <n v="0.1205127637688865"/>
    <n v="12.051299999999999"/>
    <s v="P"/>
  </r>
  <r>
    <x v="299"/>
    <s v="Prime Medicine, Inc."/>
    <x v="1"/>
    <x v="31"/>
    <s v="ARCH Venture Fund X, L.P."/>
    <s v="TenPercentOwner"/>
    <n v="3200000"/>
    <n v="6.25"/>
    <n v="20000000"/>
    <s v="large_buy"/>
    <n v="0.1205127637688865"/>
    <n v="12.051299999999999"/>
    <s v="P"/>
  </r>
  <r>
    <x v="299"/>
    <s v="Prime Medicine, Inc."/>
    <x v="1"/>
    <x v="31"/>
    <s v="GILLIS STEVEN"/>
    <s v="TenPercentOwner"/>
    <n v="3200000"/>
    <n v="6.25"/>
    <n v="20000000"/>
    <s v="large_buy"/>
    <n v="0.1205127637688865"/>
    <n v="12.051299999999999"/>
    <s v="P"/>
  </r>
  <r>
    <x v="299"/>
    <s v="Prime Medicine, Inc."/>
    <x v="1"/>
    <x v="31"/>
    <s v="CRANDELL KEITH"/>
    <s v="TenPercentOwner"/>
    <n v="3200000"/>
    <n v="6.25"/>
    <n v="20000000"/>
    <s v="large_buy"/>
    <n v="0.1205127637688865"/>
    <n v="12.051299999999999"/>
    <s v="P"/>
  </r>
  <r>
    <x v="299"/>
    <s v="Prime Medicine, Inc."/>
    <x v="1"/>
    <x v="31"/>
    <s v="Burow Kristina"/>
    <s v="TenPercentOwner"/>
    <n v="3200000"/>
    <n v="6.25"/>
    <n v="20000000"/>
    <s v="large_buy"/>
    <n v="0.1205127637688865"/>
    <n v="12.051299999999999"/>
    <s v="P"/>
  </r>
  <r>
    <x v="299"/>
    <s v="Prime Medicine, Inc."/>
    <x v="1"/>
    <x v="31"/>
    <s v="ARCH Venture Partners X Overage, L.P."/>
    <s v="TenPercentOwner"/>
    <n v="3200000"/>
    <n v="6.25"/>
    <n v="20000000"/>
    <s v="large_buy"/>
    <n v="0.1205127637688865"/>
    <n v="12.051299999999999"/>
    <s v="P"/>
  </r>
  <r>
    <x v="299"/>
    <s v="Prime Medicine, Inc."/>
    <x v="1"/>
    <x v="31"/>
    <s v="ARCH Venture Partners X, L.P."/>
    <s v="TenPercentOwner"/>
    <n v="3200000"/>
    <n v="6.25"/>
    <n v="20000000"/>
    <s v="large_buy"/>
    <n v="0.1205127637688865"/>
    <n v="12.051299999999999"/>
    <s v="P"/>
  </r>
  <r>
    <x v="217"/>
    <s v="RETRACTABLE TECHNOLOGIES INC"/>
    <x v="1"/>
    <x v="31"/>
    <s v="SHAW THOMAS J"/>
    <s v="Director,Officer,TenPercentOwner"/>
    <n v="10721"/>
    <n v="1.28"/>
    <n v="13722.88"/>
    <s v="normal_buy"/>
    <n v="-7.8124927240422748E-3"/>
    <n v="-0.78120000000000001"/>
    <s v="P"/>
  </r>
  <r>
    <x v="301"/>
    <s v="SR Bancorp, Inc."/>
    <x v="1"/>
    <x v="31"/>
    <s v="Taylor William P"/>
    <s v="Director,Officer"/>
    <n v="5200"/>
    <n v="9.5"/>
    <n v="49400"/>
    <s v="normal_buy"/>
    <n v="-1.578935399555614E-2"/>
    <n v="-1.5789"/>
    <s v="P"/>
  </r>
  <r>
    <x v="23"/>
    <s v="BlackRock ESG Capital Allocation Term Trust"/>
    <x v="1"/>
    <x v="31"/>
    <s v="Weinstein Boaz"/>
    <s v="TenPercentOwner"/>
    <n v="65034"/>
    <n v="16.68"/>
    <n v="1084767.1200000001"/>
    <s v="normal_buy"/>
    <n v="3.3492705495153492E-2"/>
    <n v="3.3492999999999999"/>
    <s v="P"/>
  </r>
  <r>
    <x v="23"/>
    <s v="BlackRock ESG Capital Allocation Term Trust"/>
    <x v="1"/>
    <x v="31"/>
    <s v="Saba Capital Management, L.P."/>
    <s v="TenPercentOwner"/>
    <n v="65034"/>
    <n v="16.68"/>
    <n v="1084767.1200000001"/>
    <s v="normal_buy"/>
    <n v="3.3492705495153492E-2"/>
    <n v="3.3492999999999999"/>
    <s v="P"/>
  </r>
  <r>
    <x v="302"/>
    <s v="Greenwich LifeSciences, Inc."/>
    <x v="1"/>
    <x v="31"/>
    <s v="Patel Snehal"/>
    <s v="Director,Officer,TenPercentOwner"/>
    <n v="12700"/>
    <n v="11.07"/>
    <n v="140589"/>
    <s v="large_buy"/>
    <n v="0.1206896183181756"/>
    <n v="12.069000000000001"/>
    <s v="P"/>
  </r>
  <r>
    <x v="245"/>
    <s v="JANEL CORP"/>
    <x v="1"/>
    <x v="32"/>
    <s v="van Kesteren Gerard"/>
    <s v="Director"/>
    <n v="1500"/>
    <n v="34.18"/>
    <n v="51270"/>
    <s v="normal_buy"/>
    <n v="0.2"/>
    <n v="20"/>
    <s v="P"/>
  </r>
  <r>
    <x v="303"/>
    <s v="HERBALIFE LTD."/>
    <x v="1"/>
    <x v="32"/>
    <s v="JOHNSON MICHAEL"/>
    <s v="Director,Officer"/>
    <n v="61725"/>
    <n v="8.07"/>
    <n v="498120.75"/>
    <s v="large_buy"/>
    <n v="4.2131371182820843E-2"/>
    <n v="4.2130999999999998"/>
    <s v="P"/>
  </r>
  <r>
    <x v="199"/>
    <s v="AMERICAS CARMART INC"/>
    <x v="1"/>
    <x v="32"/>
    <s v="Peterson Adam K"/>
    <s v="TenPercentOwner"/>
    <n v="5599"/>
    <n v="62.75"/>
    <n v="351337.25"/>
    <s v="normal_buy"/>
    <n v="2.491219099169761E-2"/>
    <n v="2.4912000000000001"/>
    <s v="P"/>
  </r>
  <r>
    <x v="199"/>
    <s v="AMERICAS CARMART INC"/>
    <x v="1"/>
    <x v="32"/>
    <s v="MAGNOLIA CAPITAL FUND, LP"/>
    <s v="TenPercentOwner"/>
    <n v="5599"/>
    <n v="62.75"/>
    <n v="351337.25"/>
    <s v="normal_buy"/>
    <n v="2.491219099169761E-2"/>
    <n v="2.4912000000000001"/>
    <s v="P"/>
  </r>
  <r>
    <x v="199"/>
    <s v="AMERICAS CARMART INC"/>
    <x v="1"/>
    <x v="32"/>
    <s v="MAGNOLIA GROUP, LLC"/>
    <s v="TenPercentOwner"/>
    <n v="5599"/>
    <n v="62.75"/>
    <n v="351337.25"/>
    <s v="normal_buy"/>
    <n v="2.491219099169761E-2"/>
    <n v="2.4912000000000001"/>
    <s v="P"/>
  </r>
  <r>
    <x v="63"/>
    <s v="BlackRock Innovation &amp; Growth Term Trust"/>
    <x v="1"/>
    <x v="32"/>
    <s v="Saba Capital Management, L.P."/>
    <s v="TenPercentOwner"/>
    <n v="163564"/>
    <n v="8.06"/>
    <n v="1318325.8400000001"/>
    <s v="normal_buy"/>
    <n v="8.728164012307138E-3"/>
    <n v="0.87280000000000002"/>
    <s v="P"/>
  </r>
  <r>
    <x v="63"/>
    <s v="BlackRock Innovation &amp; Growth Term Trust"/>
    <x v="1"/>
    <x v="32"/>
    <s v="Weinstein Boaz"/>
    <s v="TenPercentOwner"/>
    <n v="163564"/>
    <n v="8.06"/>
    <n v="1318325.8400000001"/>
    <s v="normal_buy"/>
    <n v="8.728164012307138E-3"/>
    <n v="0.87280000000000002"/>
    <s v="P"/>
  </r>
  <r>
    <x v="304"/>
    <s v="OLD REPUBLIC INTERNATIONAL CORP"/>
    <x v="1"/>
    <x v="32"/>
    <s v="ADACHI BARBARA"/>
    <s v="Director"/>
    <n v="1925"/>
    <n v="28.6"/>
    <n v="55055"/>
    <s v="normal_buy"/>
    <n v="2.9235723052618349E-2"/>
    <n v="2.9236"/>
    <s v="P"/>
  </r>
  <r>
    <x v="305"/>
    <s v="CoreCard Corp"/>
    <x v="1"/>
    <x v="32"/>
    <s v="White Matthew A"/>
    <s v="Officer"/>
    <n v="4000"/>
    <n v="10.57"/>
    <n v="42280"/>
    <s v="normal_buy"/>
    <n v="3.5747053050166899E-2"/>
    <n v="3.5747"/>
    <s v="P"/>
  </r>
  <r>
    <x v="306"/>
    <s v="Modular Medical, Inc."/>
    <x v="1"/>
    <x v="32"/>
    <s v="Manchester Explorer, L.P."/>
    <s v="Other"/>
    <n v="900000"/>
    <n v="1.1000000000000001"/>
    <n v="990000.00000000012"/>
    <s v="large_buy"/>
    <n v="9.7142832619803388E-2"/>
    <n v="9.7142999999999997"/>
    <s v="P"/>
  </r>
  <r>
    <x v="306"/>
    <s v="Modular Medical, Inc."/>
    <x v="1"/>
    <x v="32"/>
    <s v="BESSER JAMES E"/>
    <s v="Officer,TenPercentOwner"/>
    <n v="900000"/>
    <n v="1.1000000000000001"/>
    <n v="990000.00000000012"/>
    <s v="large_buy"/>
    <n v="9.7142832619803388E-2"/>
    <n v="9.7142999999999997"/>
    <s v="P"/>
  </r>
  <r>
    <x v="306"/>
    <s v="Modular Medical, Inc."/>
    <x v="1"/>
    <x v="32"/>
    <s v="MANCHESTER MANAGEMENT CO LLC"/>
    <s v="Director,TenPercentOwner,Other"/>
    <n v="900000"/>
    <n v="1.1000000000000001"/>
    <n v="990000.00000000012"/>
    <s v="large_buy"/>
    <n v="9.7142832619803388E-2"/>
    <n v="9.7142999999999997"/>
    <s v="P"/>
  </r>
  <r>
    <x v="306"/>
    <s v="Modular Medical, Inc."/>
    <x v="1"/>
    <x v="32"/>
    <s v="MANCHESTER MANAGEMENT PR, LLC"/>
    <s v="Director,TenPercentOwner,Other"/>
    <n v="900000"/>
    <n v="1.1000000000000001"/>
    <n v="990000.00000000012"/>
    <s v="large_buy"/>
    <n v="9.7142832619803388E-2"/>
    <n v="9.7142999999999997"/>
    <s v="P"/>
  </r>
  <r>
    <x v="306"/>
    <s v="Modular Medical, Inc."/>
    <x v="1"/>
    <x v="32"/>
    <s v="JEB Partners, L.P."/>
    <s v="Other"/>
    <n v="900000"/>
    <n v="1.1000000000000001"/>
    <n v="990000.00000000012"/>
    <s v="large_buy"/>
    <n v="9.7142832619803388E-2"/>
    <n v="9.7142999999999997"/>
    <s v="P"/>
  </r>
  <r>
    <x v="306"/>
    <s v="Modular Medical, Inc."/>
    <x v="1"/>
    <x v="32"/>
    <s v="BESSER JAMES E"/>
    <s v="Officer,TenPercentOwner"/>
    <n v="900000"/>
    <n v="1.1000000000000001"/>
    <n v="990000.00000000012"/>
    <s v="large_buy"/>
    <n v="9.7142832619803388E-2"/>
    <n v="9.7142999999999997"/>
    <s v="P"/>
  </r>
  <r>
    <x v="306"/>
    <s v="Modular Medical, Inc."/>
    <x v="1"/>
    <x v="32"/>
    <s v="MANCHESTER MANAGEMENT CO LLC"/>
    <s v="Director,TenPercentOwner,Other"/>
    <n v="900000"/>
    <n v="1.1000000000000001"/>
    <n v="990000.00000000012"/>
    <s v="large_buy"/>
    <n v="9.7142832619803388E-2"/>
    <n v="9.7142999999999997"/>
    <s v="P"/>
  </r>
  <r>
    <x v="306"/>
    <s v="Modular Medical, Inc."/>
    <x v="1"/>
    <x v="32"/>
    <s v="MANCHESTER MANAGEMENT PR, LLC"/>
    <s v="Director,TenPercentOwner,Other"/>
    <n v="900000"/>
    <n v="1.1000000000000001"/>
    <n v="990000.00000000012"/>
    <s v="large_buy"/>
    <n v="9.7142832619803388E-2"/>
    <n v="9.7142999999999997"/>
    <s v="P"/>
  </r>
  <r>
    <x v="306"/>
    <s v="Modular Medical, Inc."/>
    <x v="1"/>
    <x v="32"/>
    <s v="Manchester Explorer, L.P."/>
    <s v="Other"/>
    <n v="900000"/>
    <n v="1.1000000000000001"/>
    <n v="990000.00000000012"/>
    <s v="large_buy"/>
    <n v="9.7142832619803388E-2"/>
    <n v="9.7142999999999997"/>
    <s v="P"/>
  </r>
  <r>
    <x v="283"/>
    <s v="LANTRONIX INC"/>
    <x v="1"/>
    <x v="32"/>
    <s v="Steele Christa"/>
    <s v="Director"/>
    <n v="11630"/>
    <n v="4.25"/>
    <n v="49427.5"/>
    <s v="normal_buy"/>
    <n v="-6.7915682236163066E-2"/>
    <n v="-6.7915999999999999"/>
    <s v="P"/>
  </r>
  <r>
    <x v="23"/>
    <s v="BlackRock ESG Capital Allocation Term Trust"/>
    <x v="1"/>
    <x v="32"/>
    <s v="Weinstein Boaz"/>
    <s v="TenPercentOwner"/>
    <n v="25699"/>
    <n v="16.7"/>
    <n v="429173.3"/>
    <s v="normal_buy"/>
    <n v="3.175564937320341E-2"/>
    <n v="3.1756000000000002"/>
    <s v="P"/>
  </r>
  <r>
    <x v="109"/>
    <s v="Paysign, Inc."/>
    <x v="1"/>
    <x v="32"/>
    <s v="Topline Capital Management, LLC"/>
    <s v="Other"/>
    <n v="25736"/>
    <n v="3.03"/>
    <n v="77980.08"/>
    <s v="normal_buy"/>
    <n v="-8.5526313725600933E-2"/>
    <n v="-8.5526"/>
    <s v="P"/>
  </r>
  <r>
    <x v="109"/>
    <s v="Paysign, Inc."/>
    <x v="1"/>
    <x v="32"/>
    <s v="McBirney Collin"/>
    <s v="Other"/>
    <n v="25736"/>
    <n v="3.03"/>
    <n v="77980.08"/>
    <s v="normal_buy"/>
    <n v="-8.5526313725600933E-2"/>
    <n v="-8.5526"/>
    <s v="P"/>
  </r>
  <r>
    <x v="23"/>
    <s v="BlackRock ESG Capital Allocation Term Trust"/>
    <x v="1"/>
    <x v="32"/>
    <s v="Saba Capital Management, L.P."/>
    <s v="TenPercentOwner"/>
    <n v="25699"/>
    <n v="16.7"/>
    <n v="429173.3"/>
    <s v="normal_buy"/>
    <n v="3.175564937320341E-2"/>
    <n v="3.1756000000000002"/>
    <s v="P"/>
  </r>
  <r>
    <x v="17"/>
    <s v="TILE SHOP HOLDINGS, INC."/>
    <x v="1"/>
    <x v="32"/>
    <s v="Pleasant Lake Partners LLC"/>
    <s v="TenPercentOwner"/>
    <n v="5000"/>
    <n v="6.88"/>
    <n v="34400"/>
    <s v="normal_buy"/>
    <n v="-3.3430234774374901E-2"/>
    <n v="-3.343"/>
    <s v="P"/>
  </r>
  <r>
    <x v="17"/>
    <s v="TILE SHOP HOLDINGS, INC."/>
    <x v="1"/>
    <x v="32"/>
    <s v="Fund 1 Investments, LLC"/>
    <s v="TenPercentOwner"/>
    <n v="5000"/>
    <n v="6.88"/>
    <n v="34400"/>
    <s v="normal_buy"/>
    <n v="-3.3430234774374901E-2"/>
    <n v="-3.343"/>
    <s v="P"/>
  </r>
  <r>
    <x v="290"/>
    <s v="Larimar Therapeutics, Inc."/>
    <x v="1"/>
    <x v="32"/>
    <s v="Deerfield Mgmt III,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Mgmt IV,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Private Design Fund IV,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MANAGEMENT COMPANY, L.P. (SERIES C)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Mgmt HIF,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PARTNERS,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Healthcare Innovations Fund,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Private Design Fund III,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Flynn James E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Mgmt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Mgmt III,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Mgmt IV,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Private Design Fund IV,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MANAGEMENT COMPANY, L.P. (SERIES C)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Mgmt HIF,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PARTNERS,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Healthcare Innovations Fund,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Private Design Fund III,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Flynn James E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Mgmt L.P."/>
    <s v="Director,TenPercentOwner,Other"/>
    <n v="1430206"/>
    <n v="8.74"/>
    <n v="12500000.439999999"/>
    <s v="large_buy"/>
    <n v="-0.10641625078978489"/>
    <n v="-10.6416"/>
    <s v="P"/>
  </r>
  <r>
    <x v="290"/>
    <s v="Larimar Therapeutics, Inc."/>
    <x v="1"/>
    <x v="32"/>
    <s v="Deerfield Mgmt III, L.P."/>
    <s v="Director,TenPercentOwner,Other"/>
    <n v="1430205"/>
    <n v="8.74"/>
    <n v="12499991.699999999"/>
    <s v="normal_buy"/>
    <n v="-0.10641625078978489"/>
    <n v="-10.6416"/>
    <s v="P"/>
  </r>
  <r>
    <x v="290"/>
    <s v="Larimar Therapeutics, Inc."/>
    <x v="1"/>
    <x v="32"/>
    <s v="Deerfield Mgmt IV, L.P."/>
    <s v="Director,TenPercentOwner,Other"/>
    <n v="1430205"/>
    <n v="8.74"/>
    <n v="12499991.699999999"/>
    <s v="normal_buy"/>
    <n v="-0.10641625078978489"/>
    <n v="-10.6416"/>
    <s v="P"/>
  </r>
  <r>
    <x v="290"/>
    <s v="Larimar Therapeutics, Inc."/>
    <x v="1"/>
    <x v="32"/>
    <s v="Deerfield Private Design Fund IV, L.P."/>
    <s v="Director,TenPercentOwner,Other"/>
    <n v="1430205"/>
    <n v="8.74"/>
    <n v="12499991.699999999"/>
    <s v="normal_buy"/>
    <n v="-0.10641625078978489"/>
    <n v="-10.6416"/>
    <s v="P"/>
  </r>
  <r>
    <x v="290"/>
    <s v="Larimar Therapeutics, Inc."/>
    <x v="1"/>
    <x v="32"/>
    <s v="DEERFIELD MANAGEMENT COMPANY, L.P. (SERIES C)"/>
    <s v="Director,TenPercentOwner,Other"/>
    <n v="1430205"/>
    <n v="8.74"/>
    <n v="12499991.699999999"/>
    <s v="normal_buy"/>
    <n v="-0.10641625078978489"/>
    <n v="-10.6416"/>
    <s v="P"/>
  </r>
  <r>
    <x v="290"/>
    <s v="Larimar Therapeutics, Inc."/>
    <x v="1"/>
    <x v="32"/>
    <s v="Deerfield Mgmt HIF, L.P."/>
    <s v="Director,TenPercentOwner,Other"/>
    <n v="1430205"/>
    <n v="8.74"/>
    <n v="12499991.699999999"/>
    <s v="normal_buy"/>
    <n v="-0.10641625078978489"/>
    <n v="-10.6416"/>
    <s v="P"/>
  </r>
  <r>
    <x v="290"/>
    <s v="Larimar Therapeutics, Inc."/>
    <x v="1"/>
    <x v="32"/>
    <s v="DEERFIELD PARTNERS, L.P."/>
    <s v="Director,TenPercentOwner,Other"/>
    <n v="1430205"/>
    <n v="8.74"/>
    <n v="12499991.699999999"/>
    <s v="normal_buy"/>
    <n v="-0.10641625078978489"/>
    <n v="-10.6416"/>
    <s v="P"/>
  </r>
  <r>
    <x v="290"/>
    <s v="Larimar Therapeutics, Inc."/>
    <x v="1"/>
    <x v="32"/>
    <s v="Deerfield Healthcare Innovations Fund, L.P."/>
    <s v="Director,TenPercentOwner,Other"/>
    <n v="1430205"/>
    <n v="8.74"/>
    <n v="12499991.699999999"/>
    <s v="normal_buy"/>
    <n v="-0.10641625078978489"/>
    <n v="-10.6416"/>
    <s v="P"/>
  </r>
  <r>
    <x v="290"/>
    <s v="Larimar Therapeutics, Inc."/>
    <x v="1"/>
    <x v="32"/>
    <s v="Deerfield Private Design Fund III, L.P."/>
    <s v="Director,TenPercentOwner,Other"/>
    <n v="1430205"/>
    <n v="8.74"/>
    <n v="12499991.699999999"/>
    <s v="normal_buy"/>
    <n v="-0.10641625078978489"/>
    <n v="-10.6416"/>
    <s v="P"/>
  </r>
  <r>
    <x v="290"/>
    <s v="Larimar Therapeutics, Inc."/>
    <x v="1"/>
    <x v="32"/>
    <s v="Flynn James E"/>
    <s v="Director,TenPercentOwner,Other"/>
    <n v="1430205"/>
    <n v="8.74"/>
    <n v="12499991.699999999"/>
    <s v="normal_buy"/>
    <n v="-0.10641625078978489"/>
    <n v="-10.6416"/>
    <s v="P"/>
  </r>
  <r>
    <x v="290"/>
    <s v="Larimar Therapeutics, Inc."/>
    <x v="1"/>
    <x v="32"/>
    <s v="Deerfield Mgmt L.P."/>
    <s v="Director,TenPercentOwner,Other"/>
    <n v="1430205"/>
    <n v="8.74"/>
    <n v="12499991.699999999"/>
    <s v="normal_buy"/>
    <n v="-0.10641625078978489"/>
    <n v="-10.6416"/>
    <s v="P"/>
  </r>
  <r>
    <x v="307"/>
    <s v="Reservoir Media, Inc."/>
    <x v="1"/>
    <x v="32"/>
    <s v="Khosrowshahi Hassan"/>
    <s v="TenPercentOwner"/>
    <n v="23392"/>
    <n v="7"/>
    <n v="163744"/>
    <s v="normal_buy"/>
    <n v="4.5977035906248798E-2"/>
    <n v="4.5976999999999997"/>
    <s v="P"/>
  </r>
  <r>
    <x v="308"/>
    <s v="Gates Industrial Corp plc"/>
    <x v="1"/>
    <x v="32"/>
    <s v="Jurek Ivo"/>
    <s v="Director,Officer"/>
    <n v="20492"/>
    <n v="12.2"/>
    <n v="250002.4"/>
    <s v="normal_buy"/>
    <n v="0.1180450881435267"/>
    <n v="11.804500000000001"/>
    <s v="P"/>
  </r>
  <r>
    <x v="309"/>
    <s v="Cosmos Health Inc."/>
    <x v="1"/>
    <x v="32"/>
    <s v="Siokas Grigorios"/>
    <s v="Director,Officer,TenPercentOwner"/>
    <n v="60000"/>
    <n v="0.83"/>
    <n v="49800"/>
    <s v="normal_buy"/>
    <n v="-4.8192726093168943E-2"/>
    <n v="-4.8193000000000001"/>
    <s v="P"/>
  </r>
  <r>
    <x v="55"/>
    <s v="BLACKROCK MUNIYIELD PENNSYLVANIA QUALITY FUND"/>
    <x v="1"/>
    <x v="32"/>
    <s v="Weinstein Boaz"/>
    <s v="TenPercentOwner"/>
    <n v="17455"/>
    <n v="11.88"/>
    <n v="207365.4"/>
    <s v="large_buy"/>
    <n v="-1.6778182137849759E-2"/>
    <n v="-1.6778"/>
    <s v="P"/>
  </r>
  <r>
    <x v="55"/>
    <s v="BLACKROCK MUNIYIELD PENNSYLVANIA QUALITY FUND"/>
    <x v="1"/>
    <x v="32"/>
    <s v="Saba Capital Management, L.P."/>
    <s v="TenPercentOwner"/>
    <n v="17455"/>
    <n v="11.88"/>
    <n v="207365.4"/>
    <s v="large_buy"/>
    <n v="-1.6778182137849759E-2"/>
    <n v="-1.6778"/>
    <s v="P"/>
  </r>
  <r>
    <x v="64"/>
    <s v="BlackRock Capital Allocation Term Trust"/>
    <x v="1"/>
    <x v="32"/>
    <s v="Weinstein Boaz"/>
    <s v="TenPercentOwner"/>
    <n v="20351"/>
    <n v="15.56"/>
    <n v="316661.56"/>
    <s v="normal_buy"/>
    <n v="9.0088911483869882E-3"/>
    <n v="0.90090000000000003"/>
    <s v="P"/>
  </r>
  <r>
    <x v="64"/>
    <s v="BlackRock Capital Allocation Term Trust"/>
    <x v="1"/>
    <x v="32"/>
    <s v="Saba Capital Management, L.P."/>
    <s v="TenPercentOwner"/>
    <n v="20351"/>
    <n v="15.56"/>
    <n v="316661.56"/>
    <s v="normal_buy"/>
    <n v="9.0088911483869882E-3"/>
    <n v="0.90090000000000003"/>
    <s v="P"/>
  </r>
  <r>
    <x v="56"/>
    <s v="AGREE REALTY CORP"/>
    <x v="1"/>
    <x v="32"/>
    <s v="RAKOLTA JOHN JR"/>
    <s v="Director"/>
    <n v="20430"/>
    <n v="57"/>
    <n v="1164510"/>
    <s v="large_buy"/>
    <n v="8.3042402836075446E-3"/>
    <n v="0.83040000000000003"/>
    <s v="P"/>
  </r>
  <r>
    <x v="117"/>
    <s v="INNSUITES HOSPITALITY TRUST"/>
    <x v="1"/>
    <x v="32"/>
    <s v="WIRTH JAMES F"/>
    <s v="Officer,TenPercentOwner,Other"/>
    <n v="878"/>
    <n v="1231.6400000000001"/>
    <n v="1081379.92"/>
    <s v="large_buy"/>
    <n v="0.13970589411797121"/>
    <n v="13.970599999999999"/>
    <s v="P"/>
  </r>
  <r>
    <x v="296"/>
    <s v="Regional Management Corp."/>
    <x v="1"/>
    <x v="32"/>
    <s v="BASSWOOD OPPORTUNITY FUND INC"/>
    <s v="Director,TenPercentOwner,Other"/>
    <n v="730"/>
    <n v="23.46"/>
    <n v="17125.8"/>
    <s v="normal_buy"/>
    <n v="-2.8750707026442561E-3"/>
    <n v="-0.28749999999999998"/>
    <s v="P"/>
  </r>
  <r>
    <x v="296"/>
    <s v="Regional Management Corp."/>
    <x v="1"/>
    <x v="32"/>
    <s v="BASSWOOD CAPITAL MANAGEMENT, L.L.C."/>
    <s v="Director,TenPercentOwner,Other"/>
    <n v="730"/>
    <n v="23.46"/>
    <n v="17125.8"/>
    <s v="normal_buy"/>
    <n v="-2.8750707026442561E-3"/>
    <n v="-0.28749999999999998"/>
    <s v="P"/>
  </r>
  <r>
    <x v="296"/>
    <s v="Regional Management Corp."/>
    <x v="1"/>
    <x v="32"/>
    <s v="LINDENBAUM MATTHEW A"/>
    <s v="Director,TenPercentOwner,Other"/>
    <n v="730"/>
    <n v="23.46"/>
    <n v="17125.8"/>
    <s v="normal_buy"/>
    <n v="-2.8750707026442561E-3"/>
    <n v="-0.28749999999999998"/>
    <s v="P"/>
  </r>
  <r>
    <x v="296"/>
    <s v="Regional Management Corp."/>
    <x v="1"/>
    <x v="32"/>
    <s v="BASSWOOD PARTNERS, L.L.C."/>
    <s v="Director,TenPercentOwner,Other"/>
    <n v="730"/>
    <n v="23.46"/>
    <n v="17125.8"/>
    <s v="normal_buy"/>
    <n v="-2.8750707026442561E-3"/>
    <n v="-0.28749999999999998"/>
    <s v="P"/>
  </r>
  <r>
    <x v="296"/>
    <s v="Regional Management Corp."/>
    <x v="1"/>
    <x v="32"/>
    <s v="BASSWOOD FINANCIAL FUND, L.P."/>
    <s v="Director,TenPercentOwner,Other"/>
    <n v="730"/>
    <n v="23.46"/>
    <n v="17125.8"/>
    <s v="normal_buy"/>
    <n v="-2.8750707026442561E-3"/>
    <n v="-0.28749999999999998"/>
    <s v="P"/>
  </r>
  <r>
    <x v="296"/>
    <s v="Regional Management Corp."/>
    <x v="1"/>
    <x v="32"/>
    <s v="LINDENBAUM BENNETT D"/>
    <s v="Director,TenPercentOwner,Other"/>
    <n v="730"/>
    <n v="23.46"/>
    <n v="17125.8"/>
    <s v="normal_buy"/>
    <n v="-2.8750707026442561E-3"/>
    <n v="-0.28749999999999998"/>
    <s v="P"/>
  </r>
  <r>
    <x v="296"/>
    <s v="Regional Management Corp."/>
    <x v="1"/>
    <x v="32"/>
    <s v="BASSWOOD OPPORTUNITY PARTNERS, L.P."/>
    <s v="Director,TenPercentOwner,Other"/>
    <n v="730"/>
    <n v="23.46"/>
    <n v="17125.8"/>
    <s v="normal_buy"/>
    <n v="-2.8750707026442561E-3"/>
    <n v="-0.28749999999999998"/>
    <s v="P"/>
  </r>
  <r>
    <x v="296"/>
    <s v="Regional Management Corp."/>
    <x v="1"/>
    <x v="32"/>
    <s v="BASSWOOD OPPORTUNITY FUND INC"/>
    <s v="Director,TenPercentOwner,Other"/>
    <n v="11074"/>
    <n v="23.46"/>
    <n v="259796.04"/>
    <s v="large_buy"/>
    <n v="-2.8750707026442561E-3"/>
    <n v="-0.28749999999999998"/>
    <s v="P"/>
  </r>
  <r>
    <x v="296"/>
    <s v="Regional Management Corp."/>
    <x v="1"/>
    <x v="32"/>
    <s v="BASSWOOD CAPITAL MANAGEMENT, L.L.C."/>
    <s v="Director,TenPercentOwner,Other"/>
    <n v="11074"/>
    <n v="23.46"/>
    <n v="259796.04"/>
    <s v="large_buy"/>
    <n v="-2.8750707026442561E-3"/>
    <n v="-0.28749999999999998"/>
    <s v="P"/>
  </r>
  <r>
    <x v="296"/>
    <s v="Regional Management Corp."/>
    <x v="1"/>
    <x v="32"/>
    <s v="LINDENBAUM MATTHEW A"/>
    <s v="Director,TenPercentOwner,Other"/>
    <n v="11074"/>
    <n v="23.46"/>
    <n v="259796.04"/>
    <s v="large_buy"/>
    <n v="-2.8750707026442561E-3"/>
    <n v="-0.28749999999999998"/>
    <s v="P"/>
  </r>
  <r>
    <x v="296"/>
    <s v="Regional Management Corp."/>
    <x v="1"/>
    <x v="32"/>
    <s v="BASSWOOD PARTNERS, L.L.C."/>
    <s v="Director,TenPercentOwner,Other"/>
    <n v="11074"/>
    <n v="23.46"/>
    <n v="259796.04"/>
    <s v="large_buy"/>
    <n v="-2.8750707026442561E-3"/>
    <n v="-0.28749999999999998"/>
    <s v="P"/>
  </r>
  <r>
    <x v="296"/>
    <s v="Regional Management Corp."/>
    <x v="1"/>
    <x v="32"/>
    <s v="BASSWOOD FINANCIAL FUND, L.P."/>
    <s v="Director,TenPercentOwner,Other"/>
    <n v="11074"/>
    <n v="23.46"/>
    <n v="259796.04"/>
    <s v="large_buy"/>
    <n v="-2.8750707026442561E-3"/>
    <n v="-0.28749999999999998"/>
    <s v="P"/>
  </r>
  <r>
    <x v="296"/>
    <s v="Regional Management Corp."/>
    <x v="1"/>
    <x v="32"/>
    <s v="LINDENBAUM BENNETT D"/>
    <s v="Director,TenPercentOwner,Other"/>
    <n v="11074"/>
    <n v="23.46"/>
    <n v="259796.04"/>
    <s v="large_buy"/>
    <n v="-2.8750707026442561E-3"/>
    <n v="-0.28749999999999998"/>
    <s v="P"/>
  </r>
  <r>
    <x v="296"/>
    <s v="Regional Management Corp."/>
    <x v="1"/>
    <x v="32"/>
    <s v="BASSWOOD OPPORTUNITY PARTNERS, L.P."/>
    <s v="Director,TenPercentOwner,Other"/>
    <n v="11074"/>
    <n v="23.46"/>
    <n v="259796.04"/>
    <s v="large_buy"/>
    <n v="-2.8750707026442561E-3"/>
    <n v="-0.28749999999999998"/>
    <s v="P"/>
  </r>
  <r>
    <x v="296"/>
    <s v="Regional Management Corp."/>
    <x v="1"/>
    <x v="32"/>
    <s v="BASSWOOD OPPORTUNITY FUND INC"/>
    <s v="Director,TenPercentOwner,Other"/>
    <n v="3088"/>
    <n v="23.46"/>
    <n v="72444.479999999996"/>
    <s v="normal_buy"/>
    <n v="-2.8750707026442561E-3"/>
    <n v="-0.28749999999999998"/>
    <s v="P"/>
  </r>
  <r>
    <x v="296"/>
    <s v="Regional Management Corp."/>
    <x v="1"/>
    <x v="32"/>
    <s v="BASSWOOD CAPITAL MANAGEMENT, L.L.C."/>
    <s v="Director,TenPercentOwner,Other"/>
    <n v="3088"/>
    <n v="23.46"/>
    <n v="72444.479999999996"/>
    <s v="normal_buy"/>
    <n v="-2.8750707026442561E-3"/>
    <n v="-0.28749999999999998"/>
    <s v="P"/>
  </r>
  <r>
    <x v="296"/>
    <s v="Regional Management Corp."/>
    <x v="1"/>
    <x v="32"/>
    <s v="LINDENBAUM MATTHEW A"/>
    <s v="Director,TenPercentOwner,Other"/>
    <n v="3088"/>
    <n v="23.46"/>
    <n v="72444.479999999996"/>
    <s v="normal_buy"/>
    <n v="-2.8750707026442561E-3"/>
    <n v="-0.28749999999999998"/>
    <s v="P"/>
  </r>
  <r>
    <x v="296"/>
    <s v="Regional Management Corp."/>
    <x v="1"/>
    <x v="32"/>
    <s v="BASSWOOD PARTNERS, L.L.C."/>
    <s v="Director,TenPercentOwner,Other"/>
    <n v="3088"/>
    <n v="23.46"/>
    <n v="72444.479999999996"/>
    <s v="normal_buy"/>
    <n v="-2.8750707026442561E-3"/>
    <n v="-0.28749999999999998"/>
    <s v="P"/>
  </r>
  <r>
    <x v="296"/>
    <s v="Regional Management Corp."/>
    <x v="1"/>
    <x v="32"/>
    <s v="BASSWOOD FINANCIAL FUND, L.P."/>
    <s v="Director,TenPercentOwner,Other"/>
    <n v="3088"/>
    <n v="23.46"/>
    <n v="72444.479999999996"/>
    <s v="normal_buy"/>
    <n v="-2.8750707026442561E-3"/>
    <n v="-0.28749999999999998"/>
    <s v="P"/>
  </r>
  <r>
    <x v="296"/>
    <s v="Regional Management Corp."/>
    <x v="1"/>
    <x v="32"/>
    <s v="LINDENBAUM BENNETT D"/>
    <s v="Director,TenPercentOwner,Other"/>
    <n v="3088"/>
    <n v="23.46"/>
    <n v="72444.479999999996"/>
    <s v="normal_buy"/>
    <n v="-2.8750707026442561E-3"/>
    <n v="-0.28749999999999998"/>
    <s v="P"/>
  </r>
  <r>
    <x v="296"/>
    <s v="Regional Management Corp."/>
    <x v="1"/>
    <x v="32"/>
    <s v="BASSWOOD OPPORTUNITY PARTNERS, L.P."/>
    <s v="Director,TenPercentOwner,Other"/>
    <n v="3088"/>
    <n v="23.46"/>
    <n v="72444.479999999996"/>
    <s v="normal_buy"/>
    <n v="-2.8750707026442561E-3"/>
    <n v="-0.28749999999999998"/>
    <s v="P"/>
  </r>
  <r>
    <x v="109"/>
    <s v="Paysign, Inc."/>
    <x v="1"/>
    <x v="32"/>
    <s v="Topline Capital Partners, LP"/>
    <s v="TenPercentOwner"/>
    <n v="25736"/>
    <n v="3.03"/>
    <n v="77980.08"/>
    <s v="normal_buy"/>
    <n v="-8.5526313725600933E-2"/>
    <n v="-8.5526"/>
    <s v="P"/>
  </r>
  <r>
    <x v="310"/>
    <s v="CSP INC /MA/"/>
    <x v="1"/>
    <x v="32"/>
    <s v="NERGES JOSEPH R"/>
    <s v="TenPercentOwner,Other"/>
    <n v="500"/>
    <n v="33"/>
    <n v="16500"/>
    <s v="normal_buy"/>
    <n v="0.42133250436278652"/>
    <n v="42.133299999999998"/>
    <s v="P"/>
  </r>
  <r>
    <x v="305"/>
    <s v="CoreCard Corp"/>
    <x v="1"/>
    <x v="32"/>
    <s v="STRANGE J LELAND"/>
    <s v="Director,Officer,TenPercentOwner"/>
    <n v="7022"/>
    <n v="10.8"/>
    <n v="75837.600000000006"/>
    <s v="large_buy"/>
    <n v="3.5747053050166899E-2"/>
    <n v="3.5747"/>
    <s v="P"/>
  </r>
  <r>
    <x v="311"/>
    <s v="CHARLES &amp; COLVARD LTD"/>
    <x v="1"/>
    <x v="32"/>
    <s v="SYKES OLLIN B"/>
    <s v="Director"/>
    <n v="125000"/>
    <n v="0.37"/>
    <n v="46250"/>
    <s v="large_buy"/>
    <n v="0"/>
    <n v="0"/>
    <s v="P"/>
  </r>
  <r>
    <x v="308"/>
    <s v="Gates Industrial Corp plc"/>
    <x v="1"/>
    <x v="32"/>
    <s v="Eliasson Fredrik J"/>
    <s v="Director"/>
    <n v="40893"/>
    <n v="12.2"/>
    <n v="498894.6"/>
    <s v="normal_buy"/>
    <n v="0.1180450881435267"/>
    <n v="11.804500000000001"/>
    <s v="P"/>
  </r>
  <r>
    <x v="202"/>
    <s v="BANK OF THE JAMES FINANCIAL GROUP INC"/>
    <x v="1"/>
    <x v="32"/>
    <s v="BRYANT WILLIAM C III"/>
    <s v="Director"/>
    <n v="955"/>
    <n v="11.79"/>
    <n v="11259.45"/>
    <s v="normal_buy"/>
    <n v="-6.4888610756552723E-4"/>
    <n v="-6.4899999999999999E-2"/>
    <s v="P"/>
  </r>
  <r>
    <x v="217"/>
    <s v="RETRACTABLE TECHNOLOGIES INC"/>
    <x v="1"/>
    <x v="32"/>
    <s v="SHAW THOMAS J"/>
    <s v="Director,Officer,TenPercentOwner"/>
    <n v="10966"/>
    <n v="1.28"/>
    <n v="14036.48"/>
    <s v="normal_buy"/>
    <n v="-1.538460127700658E-2"/>
    <n v="-1.5385"/>
    <s v="P"/>
  </r>
  <r>
    <x v="312"/>
    <s v="Rezolute, Inc."/>
    <x v="1"/>
    <x v="32"/>
    <s v="Evans Daron"/>
    <s v="Officer"/>
    <n v="41900"/>
    <n v="1.3"/>
    <n v="54470"/>
    <s v="large_buy"/>
    <n v="0.4222221653157312"/>
    <n v="42.222200000000001"/>
    <s v="P"/>
  </r>
  <r>
    <x v="302"/>
    <s v="Greenwich LifeSciences, Inc."/>
    <x v="1"/>
    <x v="32"/>
    <s v="Patel Snehal"/>
    <s v="Director,Officer,TenPercentOwner"/>
    <n v="10800"/>
    <n v="11.16"/>
    <n v="120528"/>
    <s v="large_buy"/>
    <n v="0.1530249379051101"/>
    <n v="15.3025"/>
    <s v="P"/>
  </r>
  <r>
    <x v="290"/>
    <s v="Larimar Therapeutics, Inc."/>
    <x v="1"/>
    <x v="32"/>
    <s v="Hamilton Thomas Edward"/>
    <s v="Director"/>
    <n v="57208"/>
    <n v="8.74"/>
    <n v="499997.92"/>
    <s v="normal_buy"/>
    <n v="-0.10641625078978489"/>
    <n v="-10.6416"/>
    <s v="P"/>
  </r>
  <r>
    <x v="308"/>
    <s v="Gates Industrial Corp plc"/>
    <x v="1"/>
    <x v="32"/>
    <s v="SIMPKINS NEIL P"/>
    <s v="Director"/>
    <n v="1000000"/>
    <n v="12.2"/>
    <n v="12200000"/>
    <s v="large_buy"/>
    <n v="0.1180450881435267"/>
    <n v="11.804500000000001"/>
    <s v="P"/>
  </r>
  <r>
    <x v="61"/>
    <s v="BlackRock Health Sciences Term Trust"/>
    <x v="1"/>
    <x v="32"/>
    <s v="Weinstein Boaz"/>
    <s v="TenPercentOwner"/>
    <n v="74566"/>
    <n v="15.87"/>
    <n v="1183362.42"/>
    <s v="normal_buy"/>
    <n v="3.9697355076594658E-2"/>
    <n v="3.9697"/>
    <s v="P"/>
  </r>
  <r>
    <x v="61"/>
    <s v="BlackRock Health Sciences Term Trust"/>
    <x v="1"/>
    <x v="32"/>
    <s v="Saba Capital Management, L.P."/>
    <s v="TenPercentOwner"/>
    <n v="74566"/>
    <n v="15.87"/>
    <n v="1183362.42"/>
    <s v="normal_buy"/>
    <n v="3.9697355076594658E-2"/>
    <n v="3.9697"/>
    <s v="P"/>
  </r>
  <r>
    <x v="313"/>
    <s v="HAWTHORN BANCSHARES, INC."/>
    <x v="1"/>
    <x v="32"/>
    <s v="Eden Douglas Todd"/>
    <s v="Director"/>
    <n v="7000"/>
    <n v="22.32"/>
    <n v="156240"/>
    <s v="large_buy"/>
    <n v="-8.3406599516540281E-2"/>
    <n v="-8.3407"/>
    <s v="P"/>
  </r>
  <r>
    <x v="314"/>
    <s v="Maplebear Inc."/>
    <x v="1"/>
    <x v="33"/>
    <s v="SC US (TTGP), LTD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equoia Grove Manager, LLC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EQUOIA CAPITAL U.S. GROWTH FUND VI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C U.S. Growth VII Management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C U.S. GROWTH VI MANAGEMENT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EQUOIA CAPITAL U.S. GROWTH VI PRINCIPALS FUND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EQUOIA CAPITAL U.S. GROWTH VII PRINCIPALS FUND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EQUOIA CAPITAL U.S. GROWTH FUND VII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EQUOIA CAPITAL U.S. VENTURE PARTNERS FUND XIV (Q)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EQUOIA CAPITAL USV XIV HOLDCO, LTD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C US (TTGP), LTD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Grove Manager, LLC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CAPITAL U.S. GROWTH FUND VI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C U.S. Growth VII Management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C U.S. GROWTH VI MANAGEMENT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CAPITAL U.S. GROWTH VI PRINCIPALS FUND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CAPITAL U.S. GROWTH VII PRINCIPALS FUND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CAPITAL U.S. GROWTH FUND VII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CAPITAL U.S. VENTURE PARTNERS FUND XIV (Q)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CAPITAL USV XIV HOLDCO, LTD."/>
    <s v="TenPercentOwner"/>
    <n v="309078"/>
    <n v="28.28"/>
    <n v="8740725.8399999999"/>
    <s v="normal_buy"/>
    <n v="0.18447655124935469"/>
    <n v="18.447700000000001"/>
    <s v="P"/>
  </r>
  <r>
    <x v="199"/>
    <s v="AMERICAS CARMART INC"/>
    <x v="1"/>
    <x v="33"/>
    <s v="Peterson Adam K"/>
    <s v="TenPercentOwner"/>
    <n v="17506"/>
    <n v="61.23"/>
    <n v="1071892.3799999999"/>
    <s v="large_buy"/>
    <n v="5.95044918090748E-3"/>
    <n v="0.59499999999999997"/>
    <s v="P"/>
  </r>
  <r>
    <x v="199"/>
    <s v="AMERICAS CARMART INC"/>
    <x v="1"/>
    <x v="33"/>
    <s v="MAGNOLIA CAPITAL FUND, LP"/>
    <s v="TenPercentOwner"/>
    <n v="17506"/>
    <n v="61.23"/>
    <n v="1071892.3799999999"/>
    <s v="large_buy"/>
    <n v="5.95044918090748E-3"/>
    <n v="0.59499999999999997"/>
    <s v="P"/>
  </r>
  <r>
    <x v="199"/>
    <s v="AMERICAS CARMART INC"/>
    <x v="1"/>
    <x v="33"/>
    <s v="MAGNOLIA GROUP, LLC"/>
    <s v="TenPercentOwner"/>
    <n v="17506"/>
    <n v="61.23"/>
    <n v="1071892.3799999999"/>
    <s v="large_buy"/>
    <n v="5.95044918090748E-3"/>
    <n v="0.59499999999999997"/>
    <s v="P"/>
  </r>
  <r>
    <x v="63"/>
    <s v="BlackRock Innovation &amp; Growth Term Trust"/>
    <x v="1"/>
    <x v="33"/>
    <s v="Saba Capital Management, L.P."/>
    <s v="TenPercentOwner"/>
    <n v="56252"/>
    <n v="7.91"/>
    <n v="444953.32"/>
    <s v="normal_buy"/>
    <n v="5.0760570538697092E-3"/>
    <n v="0.50760000000000005"/>
    <s v="P"/>
  </r>
  <r>
    <x v="63"/>
    <s v="BlackRock Innovation &amp; Growth Term Trust"/>
    <x v="1"/>
    <x v="33"/>
    <s v="Weinstein Boaz"/>
    <s v="TenPercentOwner"/>
    <n v="56252"/>
    <n v="7.91"/>
    <n v="444953.32"/>
    <s v="normal_buy"/>
    <n v="5.0760570538697092E-3"/>
    <n v="0.50760000000000005"/>
    <s v="P"/>
  </r>
  <r>
    <x v="315"/>
    <s v="IOVANCE BIOTHERAPEUTICS, INC."/>
    <x v="1"/>
    <x v="33"/>
    <s v="Rothbaum Wayne P."/>
    <s v="Director"/>
    <n v="5000000"/>
    <n v="9.15"/>
    <n v="45750000"/>
    <s v="large_buy"/>
    <n v="0.37073982852412191"/>
    <n v="37.073999999999998"/>
    <s v="P"/>
  </r>
  <r>
    <x v="151"/>
    <s v="Rocky Mountain Chocolate Factory, Inc."/>
    <x v="1"/>
    <x v="33"/>
    <s v="GVP 2021-A, L.P."/>
    <s v="Oth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Rice Shawn G"/>
    <s v="Oth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GEYGAN JEFFREY RICHART"/>
    <s v="Director,TenPercentOwn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Wilke Stacy"/>
    <s v="Oth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Geygan Kathleen"/>
    <s v="Oth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GEYGAN JAMES"/>
    <s v="Oth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GVP 2021-A, LLC"/>
    <s v="Oth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GLOBAL VALUE INVESTMENT CORP."/>
    <s v="TenPercentOwner"/>
    <n v="7148"/>
    <n v="4.2"/>
    <n v="30021.599999999999"/>
    <s v="normal_buy"/>
    <n v="-4.7393322087358143E-2"/>
    <n v="-4.7393000000000001"/>
    <s v="P"/>
  </r>
  <r>
    <x v="194"/>
    <s v="FIRST CITIZENS BANCSHARES INC /DE/"/>
    <x v="1"/>
    <x v="33"/>
    <s v="HOLDING FRANK B JR"/>
    <s v="Director,Officer,TenPercentOwner"/>
    <n v="622"/>
    <n v="1315"/>
    <n v="817930"/>
    <s v="large_buy"/>
    <n v="6.1416704324909643E-2"/>
    <n v="6.1417000000000002"/>
    <s v="P"/>
  </r>
  <r>
    <x v="316"/>
    <s v="NorthWestern Energy Group, Inc."/>
    <x v="1"/>
    <x v="33"/>
    <s v="YAZDI MAHVASH"/>
    <s v="Director"/>
    <n v="1000"/>
    <n v="48.8"/>
    <n v="48800"/>
    <s v="large_buy"/>
    <n v="-1.7988586882569099E-2"/>
    <n v="-1.7988999999999999"/>
    <s v="P"/>
  </r>
  <r>
    <x v="317"/>
    <s v="PREDEX"/>
    <x v="1"/>
    <x v="33"/>
    <s v="Mooney Edward Patrick Jr."/>
    <s v="Director"/>
    <n v="2036.66"/>
    <n v="24.55"/>
    <n v="50000.002999999997"/>
    <s v="large_buy"/>
    <n v="-9.3685777942054127E-3"/>
    <n v="-0.93689999999999996"/>
    <s v="P"/>
  </r>
  <r>
    <x v="318"/>
    <s v="FIDELITY D &amp; D BANCORP INC"/>
    <x v="1"/>
    <x v="33"/>
    <s v="CALI BRIAN J"/>
    <s v="Director,Officer"/>
    <n v="1250"/>
    <n v="46.96"/>
    <n v="58700"/>
    <s v="large_buy"/>
    <n v="5.8986260858488793E-2"/>
    <n v="5.8986000000000001"/>
    <s v="P"/>
  </r>
  <r>
    <x v="194"/>
    <s v="FIRST CITIZENS BANCSHARES INC /DE/"/>
    <x v="1"/>
    <x v="33"/>
    <s v="BRYANT HOPE HOLDING"/>
    <s v="Director,Officer,TenPercentOwner"/>
    <n v="466"/>
    <n v="1314.95"/>
    <n v="612766.70000000007"/>
    <s v="normal_buy"/>
    <n v="6.1416704324909643E-2"/>
    <n v="6.1417000000000002"/>
    <s v="P"/>
  </r>
  <r>
    <x v="151"/>
    <s v="Rocky Mountain Chocolate Factory, Inc."/>
    <x v="1"/>
    <x v="33"/>
    <s v="GEYGAN JEFFREY RICHART"/>
    <s v="Director,TenPercentOwner"/>
    <n v="7148"/>
    <n v="4.2"/>
    <n v="30021.599999999999"/>
    <s v="normal_buy"/>
    <n v="-4.7393322087358143E-2"/>
    <n v="-4.7393000000000001"/>
    <s v="P"/>
  </r>
  <r>
    <x v="319"/>
    <s v="HUMANA INC"/>
    <x v="1"/>
    <x v="33"/>
    <s v="Mesquita Jorge S."/>
    <s v="Director"/>
    <n v="545"/>
    <n v="367.09"/>
    <n v="200064.05"/>
    <s v="large_buy"/>
    <n v="-7.9587990404134223E-2"/>
    <n v="-7.9588000000000001"/>
    <s v="P"/>
  </r>
  <r>
    <x v="320"/>
    <s v="ALLIANT ENERGY CORP"/>
    <x v="1"/>
    <x v="33"/>
    <s v="Barton Lisa M"/>
    <s v="Director,Officer"/>
    <n v="1100"/>
    <n v="48.56"/>
    <n v="53416"/>
    <s v="large_buy"/>
    <n v="5.3885612305941688E-3"/>
    <n v="0.53890000000000005"/>
    <s v="P"/>
  </r>
  <r>
    <x v="109"/>
    <s v="Paysign, Inc."/>
    <x v="1"/>
    <x v="33"/>
    <s v="Topline Capital Management, LLC"/>
    <s v="Other"/>
    <n v="26444"/>
    <n v="3.01"/>
    <n v="79596.439999999988"/>
    <s v="normal_buy"/>
    <n v="-5.298016120569693E-2"/>
    <n v="-5.298"/>
    <s v="P"/>
  </r>
  <r>
    <x v="109"/>
    <s v="Paysign, Inc."/>
    <x v="1"/>
    <x v="33"/>
    <s v="McBirney Collin"/>
    <s v="Other"/>
    <n v="26444"/>
    <n v="3.01"/>
    <n v="79596.439999999988"/>
    <s v="normal_buy"/>
    <n v="-5.298016120569693E-2"/>
    <n v="-5.298"/>
    <s v="P"/>
  </r>
  <r>
    <x v="321"/>
    <s v="PCB BANCORP"/>
    <x v="1"/>
    <x v="33"/>
    <s v="LEE SANG YOUNG"/>
    <s v="Director,TenPercentOwner"/>
    <n v="2000"/>
    <n v="16.11"/>
    <n v="32220"/>
    <s v="normal_buy"/>
    <n v="-8.7337893667215338E-3"/>
    <n v="-0.87339999999999995"/>
    <s v="P"/>
  </r>
  <r>
    <x v="23"/>
    <s v="BlackRock ESG Capital Allocation Term Trust"/>
    <x v="1"/>
    <x v="33"/>
    <s v="Weinstein Boaz"/>
    <s v="TenPercentOwner"/>
    <n v="91079"/>
    <n v="16.66"/>
    <n v="1517376.14"/>
    <s v="normal_buy"/>
    <n v="7.2029656104348749E-3"/>
    <n v="0.72030000000000005"/>
    <s v="P"/>
  </r>
  <r>
    <x v="23"/>
    <s v="BlackRock ESG Capital Allocation Term Trust"/>
    <x v="1"/>
    <x v="33"/>
    <s v="Saba Capital Management, L.P."/>
    <s v="TenPercentOwner"/>
    <n v="91079"/>
    <n v="16.66"/>
    <n v="1517376.14"/>
    <s v="normal_buy"/>
    <n v="7.2029656104348749E-3"/>
    <n v="0.72030000000000005"/>
    <s v="P"/>
  </r>
  <r>
    <x v="320"/>
    <s v="ALLIANT ENERGY CORP"/>
    <x v="1"/>
    <x v="33"/>
    <s v="Sundararajan Raja"/>
    <s v="Officer"/>
    <n v="500"/>
    <n v="48.26"/>
    <n v="24130"/>
    <s v="normal_buy"/>
    <n v="5.3885612305941688E-3"/>
    <n v="0.53890000000000005"/>
    <s v="P"/>
  </r>
  <r>
    <x v="314"/>
    <s v="Maplebear Inc."/>
    <x v="1"/>
    <x v="33"/>
    <s v="Sequoia Grove II, LLC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C US/E Expansion Fund I Management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Capital US/E Expansion Fund I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LEONE DOUGLAS M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Grove UK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C US (TTGP), LTD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BOTHA ROELOF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Grove II, LLC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C US/E Expansion Fund I Management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equoia Capital US/E Expansion Fund I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LEONE DOUGLAS M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equoia Grove UK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C US (TTGP), LTD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BOTHA ROELOF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Gupta Ravi"/>
    <s v="Director,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Gupta Ravi"/>
    <s v="Director,TenPercentOwner"/>
    <n v="727605"/>
    <n v="27.74"/>
    <n v="20183762.699999999"/>
    <s v="large_buy"/>
    <n v="0.18447655124935469"/>
    <n v="18.447700000000001"/>
    <s v="P"/>
  </r>
  <r>
    <x v="307"/>
    <s v="Reservoir Media, Inc."/>
    <x v="1"/>
    <x v="33"/>
    <s v="Khosrowshahi Hassan"/>
    <s v="TenPercentOwner"/>
    <n v="25000"/>
    <n v="7.04"/>
    <n v="176000"/>
    <s v="normal_buy"/>
    <n v="4.8571450369698572E-2"/>
    <n v="4.8571"/>
    <s v="P"/>
  </r>
  <r>
    <x v="322"/>
    <s v="Beneficient"/>
    <x v="1"/>
    <x v="33"/>
    <s v="CANGANY PETER T JR"/>
    <s v="Director"/>
    <n v="200000"/>
    <n v="0.26"/>
    <n v="52000"/>
    <s v="large_buy"/>
    <n v="-0.58661418579303093"/>
    <n v="-58.6614"/>
    <s v="P"/>
  </r>
  <r>
    <x v="315"/>
    <s v="IOVANCE BIOTHERAPEUTICS, INC."/>
    <x v="1"/>
    <x v="33"/>
    <s v="MCPEAK MERRILL A"/>
    <s v="Director"/>
    <n v="250000"/>
    <n v="9.15"/>
    <n v="2287500"/>
    <s v="normal_buy"/>
    <n v="0.37073982852412191"/>
    <n v="37.073999999999998"/>
    <s v="P"/>
  </r>
  <r>
    <x v="308"/>
    <s v="Gates Industrial Corp plc"/>
    <x v="1"/>
    <x v="33"/>
    <s v="Neely Wilson S"/>
    <s v="Director"/>
    <n v="10000"/>
    <n v="13.24"/>
    <n v="132400"/>
    <s v="normal_buy"/>
    <n v="0.1044327081763132"/>
    <n v="10.443300000000001"/>
    <s v="P"/>
  </r>
  <r>
    <x v="207"/>
    <s v="UNITED SECURITY BANCSHARES"/>
    <x v="1"/>
    <x v="33"/>
    <s v="ELLITHORPE G THOMPSON"/>
    <s v="Director"/>
    <n v="1449"/>
    <n v="7.59"/>
    <n v="10997.91"/>
    <s v="normal_buy"/>
    <n v="-2.2368455263470751E-2"/>
    <n v="-2.2368000000000001"/>
    <s v="P"/>
  </r>
  <r>
    <x v="323"/>
    <s v="DIEBOLD NIXDORF, Inc"/>
    <x v="1"/>
    <x v="33"/>
    <s v="BOWEN MARJORIE L."/>
    <s v="Director"/>
    <n v="2290"/>
    <n v="33.979999999999997"/>
    <n v="77814.2"/>
    <s v="large_buy"/>
    <n v="-5.8552030184852777E-2"/>
    <n v="-5.8552"/>
    <s v="P"/>
  </r>
  <r>
    <x v="64"/>
    <s v="BlackRock Capital Allocation Term Trust"/>
    <x v="1"/>
    <x v="33"/>
    <s v="Weinstein Boaz"/>
    <s v="TenPercentOwner"/>
    <n v="214640"/>
    <n v="15.49"/>
    <n v="3324773.6"/>
    <s v="large_buy"/>
    <n v="9.0789992383846219E-3"/>
    <n v="0.90790000000000004"/>
    <s v="P"/>
  </r>
  <r>
    <x v="64"/>
    <s v="BlackRock Capital Allocation Term Trust"/>
    <x v="1"/>
    <x v="33"/>
    <s v="Saba Capital Management, L.P."/>
    <s v="TenPercentOwner"/>
    <n v="214640"/>
    <n v="15.49"/>
    <n v="3324773.6"/>
    <s v="large_buy"/>
    <n v="9.0789992383846219E-3"/>
    <n v="0.90790000000000004"/>
    <s v="P"/>
  </r>
  <r>
    <x v="324"/>
    <s v="CITIZENS FINANCIAL SERVICES INC"/>
    <x v="1"/>
    <x v="33"/>
    <s v="BLACK RANDALL E"/>
    <s v="Director,Officer"/>
    <n v="400"/>
    <n v="48"/>
    <n v="19200"/>
    <s v="large_buy"/>
    <n v="-4.198253832780785E-2"/>
    <n v="-4.1982999999999997"/>
    <s v="P"/>
  </r>
  <r>
    <x v="109"/>
    <s v="Paysign, Inc."/>
    <x v="1"/>
    <x v="33"/>
    <s v="Topline Capital Partners, LP"/>
    <s v="TenPercentOwner"/>
    <n v="26444"/>
    <n v="3.01"/>
    <n v="79596.439999999988"/>
    <s v="normal_buy"/>
    <n v="-5.298016120569693E-2"/>
    <n v="-5.298"/>
    <s v="P"/>
  </r>
  <r>
    <x v="310"/>
    <s v="CSP INC /MA/"/>
    <x v="1"/>
    <x v="33"/>
    <s v="NERGES JOSEPH R"/>
    <s v="TenPercentOwner,Other"/>
    <n v="1200"/>
    <n v="32.450000000000003"/>
    <n v="38940"/>
    <s v="large_buy"/>
    <n v="0.5762442603454514"/>
    <n v="57.624400000000001"/>
    <s v="P"/>
  </r>
  <r>
    <x v="310"/>
    <s v="CSP INC /MA/"/>
    <x v="1"/>
    <x v="33"/>
    <s v="NERGES JOSEPH R"/>
    <s v="TenPercentOwner,Other"/>
    <n v="800"/>
    <n v="32.049999999999997"/>
    <n v="25640"/>
    <s v="large_buy"/>
    <n v="0.5762442603454514"/>
    <n v="57.624400000000001"/>
    <s v="P"/>
  </r>
  <r>
    <x v="310"/>
    <s v="CSP INC /MA/"/>
    <x v="1"/>
    <x v="33"/>
    <s v="NERGES JOSEPH R"/>
    <s v="TenPercentOwner,Other"/>
    <n v="400"/>
    <n v="30.75"/>
    <n v="12300"/>
    <s v="normal_buy"/>
    <n v="0.5762442603454514"/>
    <n v="57.624400000000001"/>
    <s v="P"/>
  </r>
  <r>
    <x v="310"/>
    <s v="CSP INC /MA/"/>
    <x v="1"/>
    <x v="33"/>
    <s v="NERGES JOSEPH R"/>
    <s v="TenPercentOwner,Other"/>
    <n v="700"/>
    <n v="30.5"/>
    <n v="21350"/>
    <s v="large_buy"/>
    <n v="0.5762442603454514"/>
    <n v="57.624400000000001"/>
    <s v="P"/>
  </r>
  <r>
    <x v="310"/>
    <s v="CSP INC /MA/"/>
    <x v="1"/>
    <x v="33"/>
    <s v="NERGES JOSEPH R"/>
    <s v="TenPercentOwner,Other"/>
    <n v="400"/>
    <n v="30.1"/>
    <n v="12040"/>
    <s v="normal_buy"/>
    <n v="0.5762442603454514"/>
    <n v="57.624400000000001"/>
    <s v="P"/>
  </r>
  <r>
    <x v="325"/>
    <s v="InMed Pharmaceuticals Inc."/>
    <x v="1"/>
    <x v="33"/>
    <s v="ADAMS ERIC A"/>
    <s v="Director,Officer"/>
    <n v="41600"/>
    <n v="0.36"/>
    <n v="14976"/>
    <s v="large_buy"/>
    <n v="-3.4574435200017677E-2"/>
    <n v="-3.4573999999999998"/>
    <s v="P"/>
  </r>
  <r>
    <x v="314"/>
    <s v="Maplebear Inc."/>
    <x v="1"/>
    <x v="33"/>
    <s v="SEQUOIA CAPITAL U.S. VENTURE PARTNERS FUND XIV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CAPITAL U.S. VENTURE FUND XIV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Capital Global Growth Fund III - Endurance Partners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C Global Growth II Management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C US (TTGP), LTD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C U.S. VENTURE XIV MANAGEMENT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CGGF III - U.S./India Management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CGGF III - Endurance Partners Management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CAPITAL GLOBAL GROWTH FUND II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CAPITAL GLOBAL GROWTH II PRINCIPALS FUND, L.P."/>
    <s v="TenPercentOwner"/>
    <n v="309078"/>
    <n v="28.28"/>
    <n v="8740725.8399999999"/>
    <s v="normal_buy"/>
    <n v="0.18447655124935469"/>
    <n v="18.447700000000001"/>
    <s v="P"/>
  </r>
  <r>
    <x v="314"/>
    <s v="Maplebear Inc."/>
    <x v="1"/>
    <x v="33"/>
    <s v="SEQUOIA CAPITAL U.S. VENTURE PARTNERS FUND XIV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EQUOIA CAPITAL U.S. VENTURE FUND XIV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equoia Capital Global Growth Fund III - Endurance Partners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C Global Growth II Management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C US (TTGP), LTD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C U.S. VENTURE XIV MANAGEMENT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CGGF III - U.S./India Management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CGGF III - Endurance Partners Management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EQUOIA CAPITAL GLOBAL GROWTH FUND II, L.P."/>
    <s v="TenPercentOwner"/>
    <n v="727605"/>
    <n v="27.74"/>
    <n v="20183762.699999999"/>
    <s v="large_buy"/>
    <n v="0.18447655124935469"/>
    <n v="18.447700000000001"/>
    <s v="P"/>
  </r>
  <r>
    <x v="314"/>
    <s v="Maplebear Inc."/>
    <x v="1"/>
    <x v="33"/>
    <s v="SEQUOIA CAPITAL GLOBAL GROWTH II PRINCIPALS FUND, L.P."/>
    <s v="TenPercentOwner"/>
    <n v="727605"/>
    <n v="27.74"/>
    <n v="20183762.699999999"/>
    <s v="large_buy"/>
    <n v="0.18447655124935469"/>
    <n v="18.447700000000001"/>
    <s v="P"/>
  </r>
  <r>
    <x v="194"/>
    <s v="FIRST CITIZENS BANCSHARES INC /DE/"/>
    <x v="1"/>
    <x v="33"/>
    <s v="Holding Olivia Britton"/>
    <s v="TenPercentOwner"/>
    <n v="466"/>
    <n v="1315"/>
    <n v="612790"/>
    <s v="large_buy"/>
    <n v="6.1416704324909643E-2"/>
    <n v="6.1417000000000002"/>
    <s v="P"/>
  </r>
  <r>
    <x v="326"/>
    <s v="Great Elm Group, Inc."/>
    <x v="1"/>
    <x v="33"/>
    <s v="Reese Jason W."/>
    <s v="Director,Officer,TenPercentOwner"/>
    <n v="6307"/>
    <n v="1.98"/>
    <n v="12487.86"/>
    <s v="normal_buy"/>
    <n v="-1.005024162345081E-2"/>
    <n v="-1.0049999999999999"/>
    <s v="P"/>
  </r>
  <r>
    <x v="326"/>
    <s v="Great Elm Group, Inc."/>
    <x v="1"/>
    <x v="33"/>
    <s v="LONG BALL PARTNERS LLC"/>
    <s v="TenPercentOwner"/>
    <n v="6307"/>
    <n v="1.98"/>
    <n v="12487.86"/>
    <s v="normal_buy"/>
    <n v="-1.005024162345081E-2"/>
    <n v="-1.0049999999999999"/>
    <s v="P"/>
  </r>
  <r>
    <x v="326"/>
    <s v="Great Elm Group, Inc."/>
    <x v="1"/>
    <x v="33"/>
    <s v="Imperial Capital Group Holdings II, LLC"/>
    <s v="TenPercentOwner"/>
    <n v="6307"/>
    <n v="1.98"/>
    <n v="12487.86"/>
    <s v="normal_buy"/>
    <n v="-1.005024162345081E-2"/>
    <n v="-1.0049999999999999"/>
    <s v="P"/>
  </r>
  <r>
    <x v="326"/>
    <s v="Great Elm Group, Inc."/>
    <x v="1"/>
    <x v="33"/>
    <s v="Imperial Capital Asset Management, LLC"/>
    <s v="TenPercentOwner"/>
    <n v="6307"/>
    <n v="1.98"/>
    <n v="12487.86"/>
    <s v="normal_buy"/>
    <n v="-1.005024162345081E-2"/>
    <n v="-1.0049999999999999"/>
    <s v="P"/>
  </r>
  <r>
    <x v="327"/>
    <s v="TOMPKINS FINANCIAL CORP"/>
    <x v="1"/>
    <x v="33"/>
    <s v="Rahilly Ita M"/>
    <s v="Director"/>
    <n v="1981.65"/>
    <n v="50.46"/>
    <n v="99994.059000000008"/>
    <s v="large_buy"/>
    <n v="-1.9705528772683389E-2"/>
    <n v="-1.9705999999999999"/>
    <s v="P"/>
  </r>
  <r>
    <x v="151"/>
    <s v="Rocky Mountain Chocolate Factory, Inc."/>
    <x v="1"/>
    <x v="33"/>
    <s v="GEYGAN JEFFREY RICHART"/>
    <s v="Director,TenPercentOwn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GEYGAN JAMES"/>
    <s v="Oth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Rice Shawn G"/>
    <s v="Oth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GVP 2021-A, L.P."/>
    <s v="Oth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GVP 2021-A, LLC"/>
    <s v="Oth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GLOBAL VALUE INVESTMENT CORP."/>
    <s v="TenPercentOwn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GEYGAN JEFFREY RICHART"/>
    <s v="Director,TenPercentOwn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Geygan Kathleen"/>
    <s v="Other"/>
    <n v="7148"/>
    <n v="4.2"/>
    <n v="30021.599999999999"/>
    <s v="normal_buy"/>
    <n v="-4.7393322087358143E-2"/>
    <n v="-4.7393000000000001"/>
    <s v="P"/>
  </r>
  <r>
    <x v="151"/>
    <s v="Rocky Mountain Chocolate Factory, Inc."/>
    <x v="1"/>
    <x v="33"/>
    <s v="Wilke Stacy"/>
    <s v="Other"/>
    <n v="7148"/>
    <n v="4.2"/>
    <n v="30021.599999999999"/>
    <s v="normal_buy"/>
    <n v="-4.7393322087358143E-2"/>
    <n v="-4.7393000000000001"/>
    <s v="P"/>
  </r>
  <r>
    <x v="317"/>
    <s v="PREDEX"/>
    <x v="1"/>
    <x v="33"/>
    <s v="Downing George Keith"/>
    <s v="Officer"/>
    <n v="1018.33"/>
    <n v="24.55"/>
    <n v="25000.001499999998"/>
    <s v="normal_buy"/>
    <n v="-9.3685777942054127E-3"/>
    <n v="-0.93689999999999996"/>
    <s v="P"/>
  </r>
  <r>
    <x v="328"/>
    <s v="CIVISTA BANCSHARES, INC."/>
    <x v="1"/>
    <x v="33"/>
    <s v="MULFORD MICHAEL D."/>
    <s v="Officer"/>
    <n v="2000"/>
    <n v="15.82"/>
    <n v="31640"/>
    <s v="large_buy"/>
    <n v="-5.2224579154184207E-2"/>
    <n v="-5.2225000000000001"/>
    <s v="P"/>
  </r>
  <r>
    <x v="61"/>
    <s v="BlackRock Health Sciences Term Trust"/>
    <x v="1"/>
    <x v="33"/>
    <s v="Weinstein Boaz"/>
    <s v="TenPercentOwner"/>
    <n v="193297"/>
    <n v="15.92"/>
    <n v="3077288.24"/>
    <s v="large_buy"/>
    <n v="1.6917300206306999E-2"/>
    <n v="1.6917"/>
    <s v="P"/>
  </r>
  <r>
    <x v="61"/>
    <s v="BlackRock Health Sciences Term Trust"/>
    <x v="1"/>
    <x v="33"/>
    <s v="Saba Capital Management, L.P."/>
    <s v="TenPercentOwner"/>
    <n v="193297"/>
    <n v="15.92"/>
    <n v="3077288.24"/>
    <s v="large_buy"/>
    <n v="1.6917300206306999E-2"/>
    <n v="1.6917"/>
    <s v="P"/>
  </r>
  <r>
    <x v="315"/>
    <s v="IOVANCE BIOTHERAPEUTICS, INC."/>
    <x v="1"/>
    <x v="33"/>
    <s v="Dukes Iain D."/>
    <s v="Director"/>
    <n v="32000"/>
    <n v="9.15"/>
    <n v="292800"/>
    <s v="normal_buy"/>
    <n v="0.37073982852412191"/>
    <n v="37.073999999999998"/>
    <s v="P"/>
  </r>
  <r>
    <x v="10"/>
    <s v="TILLY'S, INC."/>
    <x v="1"/>
    <x v="34"/>
    <s v="Pleasant Lake Partners LLC"/>
    <s v="TenPercentOwner"/>
    <n v="32500"/>
    <n v="6.99"/>
    <n v="227175"/>
    <s v="normal_buy"/>
    <n v="5.5476508512967371E-2"/>
    <n v="5.5476999999999999"/>
    <s v="P"/>
  </r>
  <r>
    <x v="10"/>
    <s v="TILLY'S, INC."/>
    <x v="1"/>
    <x v="34"/>
    <s v="Fund 1 Investments, LLC"/>
    <s v="TenPercentOwner"/>
    <n v="32500"/>
    <n v="6.99"/>
    <n v="227175"/>
    <s v="normal_buy"/>
    <n v="5.5476508512967371E-2"/>
    <n v="5.5476999999999999"/>
    <s v="P"/>
  </r>
  <r>
    <x v="10"/>
    <s v="TILLY'S, INC."/>
    <x v="1"/>
    <x v="34"/>
    <s v="Pleasant Lake Onshore Feeder Fund LP"/>
    <s v="TenPercentOwner"/>
    <n v="32500"/>
    <n v="6.99"/>
    <n v="227175"/>
    <s v="normal_buy"/>
    <n v="5.5476508512967371E-2"/>
    <n v="5.5476999999999999"/>
    <s v="P"/>
  </r>
  <r>
    <x v="329"/>
    <s v="COMMUNITY BANCORP /VT"/>
    <x v="1"/>
    <x v="34"/>
    <s v="Marvin Emma"/>
    <s v="Director"/>
    <n v="720"/>
    <n v="17.350000000000001"/>
    <n v="12492"/>
    <s v="normal_buy"/>
    <n v="-4.3227701925481643E-2"/>
    <n v="-4.3228"/>
    <s v="P"/>
  </r>
  <r>
    <x v="314"/>
    <s v="Maplebear Inc."/>
    <x v="1"/>
    <x v="34"/>
    <s v="SC US (TTGP), LTD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equoia Grove Manager, LLC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EQUOIA CAPITAL U.S. GROWTH FUND VI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C U.S. Growth VII Management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C U.S. GROWTH VI MANAGEMENT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EQUOIA CAPITAL U.S. GROWTH VI PRINCIPALS FUND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EQUOIA CAPITAL U.S. GROWTH VII PRINCIPALS FUND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EQUOIA CAPITAL U.S. GROWTH FUND VII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EQUOIA CAPITAL U.S. VENTURE PARTNERS FUND XIV (Q)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EQUOIA CAPITAL USV XIV HOLDCO, LTD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C US (TTGP), LTD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Grove Manager, LLC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CAPITAL U.S. GROWTH FUND VI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C U.S. Growth VII Management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C U.S. GROWTH VI MANAGEMENT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CAPITAL U.S. GROWTH VI PRINCIPALS FUND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CAPITAL U.S. GROWTH VII PRINCIPALS FUND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CAPITAL U.S. GROWTH FUND VII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CAPITAL U.S. VENTURE PARTNERS FUND XIV (Q)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CAPITAL USV XIV HOLDCO, LTD."/>
    <s v="TenPercentOwner"/>
    <n v="537815"/>
    <n v="28.82"/>
    <n v="15499828.300000001"/>
    <s v="large_buy"/>
    <n v="0.1661463413407793"/>
    <n v="16.614599999999999"/>
    <s v="P"/>
  </r>
  <r>
    <x v="330"/>
    <s v="Marygold Companies, Inc."/>
    <x v="1"/>
    <x v="34"/>
    <s v="Nicholas &amp; Melinda Gerber Living Trust"/>
    <s v="Director,Officer,TenPercentOwner"/>
    <n v="13751"/>
    <n v="1.1100000000000001"/>
    <n v="15263.61"/>
    <s v="normal_buy"/>
    <n v="-0.21235520098180591"/>
    <n v="-21.235499999999998"/>
    <s v="P"/>
  </r>
  <r>
    <x v="151"/>
    <s v="Rocky Mountain Chocolate Factory, Inc."/>
    <x v="1"/>
    <x v="34"/>
    <s v="GEYGAN JEFFREY RICHART"/>
    <s v="Director,TenPercentOwner"/>
    <n v="3265"/>
    <n v="4.37"/>
    <n v="14268.05"/>
    <s v="normal_buy"/>
    <n v="-7.3563149848217768E-2"/>
    <n v="-7.3563000000000001"/>
    <s v="P"/>
  </r>
  <r>
    <x v="151"/>
    <s v="Rocky Mountain Chocolate Factory, Inc."/>
    <x v="1"/>
    <x v="34"/>
    <s v="Wilke Stacy"/>
    <s v="Other"/>
    <n v="3265"/>
    <n v="4.37"/>
    <n v="14268.05"/>
    <s v="normal_buy"/>
    <n v="-7.3563149848217768E-2"/>
    <n v="-7.3563000000000001"/>
    <s v="P"/>
  </r>
  <r>
    <x v="151"/>
    <s v="Rocky Mountain Chocolate Factory, Inc."/>
    <x v="1"/>
    <x v="34"/>
    <s v="Geygan Kathleen"/>
    <s v="Other"/>
    <n v="3265"/>
    <n v="4.37"/>
    <n v="14268.05"/>
    <s v="normal_buy"/>
    <n v="-7.3563149848217768E-2"/>
    <n v="-7.3563000000000001"/>
    <s v="P"/>
  </r>
  <r>
    <x v="151"/>
    <s v="Rocky Mountain Chocolate Factory, Inc."/>
    <x v="1"/>
    <x v="34"/>
    <s v="GEYGAN JAMES"/>
    <s v="Other"/>
    <n v="3265"/>
    <n v="4.37"/>
    <n v="14268.05"/>
    <s v="normal_buy"/>
    <n v="-7.3563149848217768E-2"/>
    <n v="-7.3563000000000001"/>
    <s v="P"/>
  </r>
  <r>
    <x v="151"/>
    <s v="Rocky Mountain Chocolate Factory, Inc."/>
    <x v="1"/>
    <x v="34"/>
    <s v="GVP 2021-A, LLC"/>
    <s v="Other"/>
    <n v="3265"/>
    <n v="4.37"/>
    <n v="14268.05"/>
    <s v="normal_buy"/>
    <n v="-7.3563149848217768E-2"/>
    <n v="-7.3563000000000001"/>
    <s v="P"/>
  </r>
  <r>
    <x v="151"/>
    <s v="Rocky Mountain Chocolate Factory, Inc."/>
    <x v="1"/>
    <x v="34"/>
    <s v="GLOBAL VALUE INVESTMENT CORP."/>
    <s v="TenPercentOwner"/>
    <n v="3265"/>
    <n v="4.37"/>
    <n v="14268.05"/>
    <s v="normal_buy"/>
    <n v="-7.3563149848217768E-2"/>
    <n v="-7.3563000000000001"/>
    <s v="P"/>
  </r>
  <r>
    <x v="151"/>
    <s v="Rocky Mountain Chocolate Factory, Inc."/>
    <x v="1"/>
    <x v="34"/>
    <s v="GVP 2021-A, L.P."/>
    <s v="Other"/>
    <n v="3265"/>
    <n v="4.37"/>
    <n v="14268.05"/>
    <s v="normal_buy"/>
    <n v="-7.3563149848217768E-2"/>
    <n v="-7.3563000000000001"/>
    <s v="P"/>
  </r>
  <r>
    <x v="151"/>
    <s v="Rocky Mountain Chocolate Factory, Inc."/>
    <x v="1"/>
    <x v="34"/>
    <s v="Rice Shawn G"/>
    <s v="Other"/>
    <n v="3265"/>
    <n v="4.37"/>
    <n v="14268.05"/>
    <s v="normal_buy"/>
    <n v="-7.3563149848217768E-2"/>
    <n v="-7.3563000000000001"/>
    <s v="P"/>
  </r>
  <r>
    <x v="325"/>
    <s v="InMed Pharmaceuticals Inc."/>
    <x v="1"/>
    <x v="34"/>
    <s v="HULL ANDREW"/>
    <s v="Director"/>
    <n v="37500"/>
    <n v="0.39"/>
    <n v="14625"/>
    <s v="normal_buy"/>
    <n v="-0.10891090628096051"/>
    <n v="-10.8911"/>
    <s v="P"/>
  </r>
  <r>
    <x v="38"/>
    <s v="OPKO HEALTH, INC."/>
    <x v="1"/>
    <x v="34"/>
    <s v="Frost Gamma Investments Trust"/>
    <s v="TenPercentOwner"/>
    <n v="1000000"/>
    <n v="0.99"/>
    <n v="990000"/>
    <s v="large_buy"/>
    <n v="-6.9306924265747472E-2"/>
    <n v="-6.9306999999999999"/>
    <s v="P"/>
  </r>
  <r>
    <x v="38"/>
    <s v="OPKO HEALTH, INC."/>
    <x v="1"/>
    <x v="34"/>
    <s v="FROST PHILLIP MD ET AL"/>
    <s v="Director,Officer,TenPercentOwner"/>
    <n v="1000000"/>
    <n v="0.99"/>
    <n v="990000"/>
    <s v="large_buy"/>
    <n v="-6.9306924265747472E-2"/>
    <n v="-6.9306999999999999"/>
    <s v="P"/>
  </r>
  <r>
    <x v="331"/>
    <s v="Capitol Federal Financial, Inc."/>
    <x v="1"/>
    <x v="34"/>
    <s v="Jackson Rick C"/>
    <s v="Officer"/>
    <n v="1773"/>
    <n v="5.86"/>
    <n v="10389.780000000001"/>
    <s v="normal_buy"/>
    <n v="-1.6835058402723369E-2"/>
    <n v="-1.6835"/>
    <s v="P"/>
  </r>
  <r>
    <x v="332"/>
    <s v="EXELIXIS, INC."/>
    <x v="1"/>
    <x v="34"/>
    <s v="JOHNSON DAVID EDWARD"/>
    <s v="Director"/>
    <n v="190000"/>
    <n v="20.7"/>
    <n v="3933000"/>
    <s v="normal_buy"/>
    <n v="8.0115825406529062E-2"/>
    <n v="8.0115999999999996"/>
    <s v="P"/>
  </r>
  <r>
    <x v="332"/>
    <s v="EXELIXIS, INC."/>
    <x v="1"/>
    <x v="34"/>
    <s v="Caligan Partners LP"/>
    <s v="Director,Other"/>
    <n v="190000"/>
    <n v="20.7"/>
    <n v="3933000"/>
    <s v="normal_buy"/>
    <n v="8.0115825406529062E-2"/>
    <n v="8.0115999999999996"/>
    <s v="P"/>
  </r>
  <r>
    <x v="194"/>
    <s v="FIRST CITIZENS BANCSHARES INC /DE/"/>
    <x v="1"/>
    <x v="34"/>
    <s v="BRYANT HOPE HOLDING"/>
    <s v="Director,Officer,TenPercentOwner"/>
    <n v="300"/>
    <n v="1315"/>
    <n v="394500"/>
    <s v="normal_buy"/>
    <n v="3.3149520211326562E-2"/>
    <n v="3.3149999999999999"/>
    <s v="P"/>
  </r>
  <r>
    <x v="313"/>
    <s v="HAWTHORN BANCSHARES, INC."/>
    <x v="1"/>
    <x v="34"/>
    <s v="Hettinger Shawna M."/>
    <s v="Director"/>
    <n v="700"/>
    <n v="23.16"/>
    <n v="16212"/>
    <s v="normal_buy"/>
    <n v="-7.1395855577708667E-2"/>
    <n v="-7.1395999999999997"/>
    <s v="P"/>
  </r>
  <r>
    <x v="151"/>
    <s v="Rocky Mountain Chocolate Factory, Inc."/>
    <x v="1"/>
    <x v="34"/>
    <s v="GEYGAN JEFFREY RICHART"/>
    <s v="Director,TenPercentOwner"/>
    <n v="3265"/>
    <n v="4.37"/>
    <n v="14268.05"/>
    <s v="normal_buy"/>
    <n v="-7.3563149848217768E-2"/>
    <n v="-7.3563000000000001"/>
    <s v="P"/>
  </r>
  <r>
    <x v="109"/>
    <s v="Paysign, Inc."/>
    <x v="1"/>
    <x v="34"/>
    <s v="Topline Capital Management, LLC"/>
    <s v="Other"/>
    <n v="25082"/>
    <n v="3.08"/>
    <n v="77252.56"/>
    <s v="normal_buy"/>
    <n v="-4.8701253462488103E-2"/>
    <n v="-4.8700999999999999"/>
    <s v="P"/>
  </r>
  <r>
    <x v="109"/>
    <s v="Paysign, Inc."/>
    <x v="1"/>
    <x v="34"/>
    <s v="McBirney Collin"/>
    <s v="Other"/>
    <n v="25082"/>
    <n v="3.08"/>
    <n v="77252.56"/>
    <s v="normal_buy"/>
    <n v="-4.8701253462488103E-2"/>
    <n v="-4.8700999999999999"/>
    <s v="P"/>
  </r>
  <r>
    <x v="321"/>
    <s v="PCB BANCORP"/>
    <x v="1"/>
    <x v="34"/>
    <s v="LEE SANG YOUNG"/>
    <s v="Director,TenPercentOwner"/>
    <n v="1000"/>
    <n v="15.85"/>
    <n v="15850"/>
    <s v="normal_buy"/>
    <n v="3.1625230252310121E-3"/>
    <n v="0.31630000000000003"/>
    <s v="P"/>
  </r>
  <r>
    <x v="322"/>
    <s v="Beneficient"/>
    <x v="1"/>
    <x v="34"/>
    <s v="CANGANY PETER T JR"/>
    <s v="Director"/>
    <n v="200000"/>
    <n v="0.25"/>
    <n v="50000"/>
    <s v="large_buy"/>
    <n v="-0.58333334989017849"/>
    <n v="-58.333300000000001"/>
    <s v="P"/>
  </r>
  <r>
    <x v="314"/>
    <s v="Maplebear Inc."/>
    <x v="1"/>
    <x v="34"/>
    <s v="Sequoia Grove II, LLC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C US/E Expansion Fund I Management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Capital US/E Expansion Fund I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LEONE DOUGLAS M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Grove UK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C US (TTGP), LTD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BOTHA ROELOF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Grove II, LLC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C US/E Expansion Fund I Management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equoia Capital US/E Expansion Fund I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LEONE DOUGLAS M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equoia Grove UK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C US (TTGP), LTD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BOTHA ROELOF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Gupta Ravi"/>
    <s v="Director,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Gupta Ravi"/>
    <s v="Director,TenPercentOwner"/>
    <n v="7414"/>
    <n v="29.14"/>
    <n v="216043.96"/>
    <s v="normal_buy"/>
    <n v="0.1661463413407793"/>
    <n v="16.614599999999999"/>
    <s v="P"/>
  </r>
  <r>
    <x v="307"/>
    <s v="Reservoir Media, Inc."/>
    <x v="1"/>
    <x v="34"/>
    <s v="Khosrowshahi Hassan"/>
    <s v="TenPercentOwner"/>
    <n v="35000"/>
    <n v="7.05"/>
    <n v="246750"/>
    <s v="normal_buy"/>
    <n v="3.9829263814321392E-2"/>
    <n v="3.9828999999999999"/>
    <s v="P"/>
  </r>
  <r>
    <x v="56"/>
    <s v="AGREE REALTY CORP"/>
    <x v="1"/>
    <x v="34"/>
    <s v="RAKOLTA JOHN JR"/>
    <s v="Director"/>
    <n v="20000"/>
    <n v="56.75"/>
    <n v="1135000"/>
    <s v="large_buy"/>
    <n v="7.2436278144942801E-3"/>
    <n v="0.72440000000000004"/>
    <s v="P"/>
  </r>
  <r>
    <x v="259"/>
    <s v="Blackstone Inc."/>
    <x v="1"/>
    <x v="34"/>
    <s v="Brown Reginald J"/>
    <s v="Director"/>
    <n v="2400"/>
    <n v="125.63"/>
    <n v="301512"/>
    <s v="large_buy"/>
    <n v="-2.29019856524697E-2"/>
    <n v="-2.2902"/>
    <s v="P"/>
  </r>
  <r>
    <x v="63"/>
    <s v="BlackRock Innovation &amp; Growth Term Trust"/>
    <x v="1"/>
    <x v="34"/>
    <s v="Weinstein Boaz"/>
    <s v="TenPercentOwner"/>
    <n v="137229"/>
    <n v="7.87"/>
    <n v="1079992.23"/>
    <s v="normal_buy"/>
    <n v="1.9108321285290279E-2"/>
    <n v="1.9108000000000001"/>
    <s v="P"/>
  </r>
  <r>
    <x v="63"/>
    <s v="BlackRock Innovation &amp; Growth Term Trust"/>
    <x v="1"/>
    <x v="34"/>
    <s v="Saba Capital Management, L.P."/>
    <s v="TenPercentOwner"/>
    <n v="137229"/>
    <n v="7.87"/>
    <n v="1079992.23"/>
    <s v="normal_buy"/>
    <n v="1.9108321285290279E-2"/>
    <n v="1.9108000000000001"/>
    <s v="P"/>
  </r>
  <r>
    <x v="83"/>
    <s v="FB Financial Corp"/>
    <x v="1"/>
    <x v="34"/>
    <s v="Ayers James W."/>
    <s v="TenPercentOwner"/>
    <n v="2000"/>
    <n v="36.35"/>
    <n v="72700"/>
    <s v="normal_buy"/>
    <n v="-4.9835282259945712E-3"/>
    <n v="-0.49840000000000001"/>
    <s v="P"/>
  </r>
  <r>
    <x v="61"/>
    <s v="BlackRock Health Sciences Term Trust"/>
    <x v="1"/>
    <x v="34"/>
    <s v="Saba Capital Management, L.P."/>
    <s v="TenPercentOwner"/>
    <n v="116688"/>
    <n v="16.07"/>
    <n v="1875176.16"/>
    <s v="large_buy"/>
    <n v="2.0000136177690479E-2"/>
    <n v="2"/>
    <s v="P"/>
  </r>
  <r>
    <x v="61"/>
    <s v="BlackRock Health Sciences Term Trust"/>
    <x v="1"/>
    <x v="34"/>
    <s v="Weinstein Boaz"/>
    <s v="TenPercentOwner"/>
    <n v="116688"/>
    <n v="16.07"/>
    <n v="1875176.16"/>
    <s v="large_buy"/>
    <n v="2.0000136177690479E-2"/>
    <n v="2"/>
    <s v="P"/>
  </r>
  <r>
    <x v="64"/>
    <s v="BlackRock Capital Allocation Term Trust"/>
    <x v="1"/>
    <x v="34"/>
    <s v="Weinstein Boaz"/>
    <s v="TenPercentOwner"/>
    <n v="2100"/>
    <n v="15.38"/>
    <n v="32298"/>
    <s v="normal_buy"/>
    <n v="1.755530961071039E-2"/>
    <n v="1.7555000000000001"/>
    <s v="P"/>
  </r>
  <r>
    <x v="64"/>
    <s v="BlackRock Capital Allocation Term Trust"/>
    <x v="1"/>
    <x v="34"/>
    <s v="Saba Capital Management, L.P."/>
    <s v="TenPercentOwner"/>
    <n v="2100"/>
    <n v="15.38"/>
    <n v="32298"/>
    <s v="normal_buy"/>
    <n v="1.755530961071039E-2"/>
    <n v="1.7555000000000001"/>
    <s v="P"/>
  </r>
  <r>
    <x v="109"/>
    <s v="Paysign, Inc."/>
    <x v="1"/>
    <x v="34"/>
    <s v="Topline Capital Partners, LP"/>
    <s v="TenPercentOwner"/>
    <n v="25082"/>
    <n v="3.08"/>
    <n v="77252.56"/>
    <s v="normal_buy"/>
    <n v="-4.8701253462488103E-2"/>
    <n v="-4.8700999999999999"/>
    <s v="P"/>
  </r>
  <r>
    <x v="333"/>
    <s v="Firsthand Technology Value Fund, Inc."/>
    <x v="1"/>
    <x v="34"/>
    <s v="Star Equity Fund GP, LLC"/>
    <s v="TenPercentOwner"/>
    <n v="150000"/>
    <n v="0.28000000000000003"/>
    <n v="42000.000000000007"/>
    <s v="large_buy"/>
    <n v="4.3478218616745952E-2"/>
    <n v="4.3478000000000003"/>
    <s v="P"/>
  </r>
  <r>
    <x v="333"/>
    <s v="Firsthand Technology Value Fund, Inc."/>
    <x v="1"/>
    <x v="34"/>
    <s v="Star Equity Fund, LP"/>
    <s v="TenPercentOwner"/>
    <n v="150000"/>
    <n v="0.28000000000000003"/>
    <n v="42000.000000000007"/>
    <s v="large_buy"/>
    <n v="4.3478218616745952E-2"/>
    <n v="4.3478000000000003"/>
    <s v="P"/>
  </r>
  <r>
    <x v="333"/>
    <s v="Firsthand Technology Value Fund, Inc."/>
    <x v="1"/>
    <x v="34"/>
    <s v="Star Investment Management LLC"/>
    <s v="TenPercentOwner"/>
    <n v="150000"/>
    <n v="0.28000000000000003"/>
    <n v="42000.000000000007"/>
    <s v="large_buy"/>
    <n v="4.3478218616745952E-2"/>
    <n v="4.3478000000000003"/>
    <s v="P"/>
  </r>
  <r>
    <x v="333"/>
    <s v="Firsthand Technology Value Fund, Inc."/>
    <x v="1"/>
    <x v="34"/>
    <s v="Star Value Investments, LLC"/>
    <s v="TenPercentOwner"/>
    <n v="150000"/>
    <n v="0.28000000000000003"/>
    <n v="42000.000000000007"/>
    <s v="large_buy"/>
    <n v="4.3478218616745952E-2"/>
    <n v="4.3478000000000003"/>
    <s v="P"/>
  </r>
  <r>
    <x v="333"/>
    <s v="Firsthand Technology Value Fund, Inc."/>
    <x v="1"/>
    <x v="34"/>
    <s v="Eberwein Jeffrey E."/>
    <s v="TenPercentOwner"/>
    <n v="150000"/>
    <n v="0.28000000000000003"/>
    <n v="42000.000000000007"/>
    <s v="large_buy"/>
    <n v="4.3478218616745952E-2"/>
    <n v="4.3478000000000003"/>
    <s v="P"/>
  </r>
  <r>
    <x v="333"/>
    <s v="Firsthand Technology Value Fund, Inc."/>
    <x v="1"/>
    <x v="34"/>
    <s v="STAR EQUITY HOLDINGS, INC."/>
    <s v="TenPercentOwner"/>
    <n v="150000"/>
    <n v="0.28000000000000003"/>
    <n v="42000.000000000007"/>
    <s v="large_buy"/>
    <n v="4.3478218616745952E-2"/>
    <n v="4.3478000000000003"/>
    <s v="P"/>
  </r>
  <r>
    <x v="314"/>
    <s v="Maplebear Inc."/>
    <x v="1"/>
    <x v="34"/>
    <s v="SEQUOIA CAPITAL U.S. VENTURE PARTNERS FUND XIV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CAPITAL U.S. VENTURE FUND XIV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Capital Global Growth Fund III - Endurance Partners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C Global Growth II Management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C US (TTGP), LTD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C U.S. VENTURE XIV MANAGEMENT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CGGF III - U.S./India Management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CGGF III - Endurance Partners Management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CAPITAL GLOBAL GROWTH FUND II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CAPITAL GLOBAL GROWTH II PRINCIPALS FUND, L.P."/>
    <s v="TenPercentOwner"/>
    <n v="537815"/>
    <n v="28.82"/>
    <n v="15499828.300000001"/>
    <s v="large_buy"/>
    <n v="0.1661463413407793"/>
    <n v="16.614599999999999"/>
    <s v="P"/>
  </r>
  <r>
    <x v="314"/>
    <s v="Maplebear Inc."/>
    <x v="1"/>
    <x v="34"/>
    <s v="SEQUOIA CAPITAL U.S. VENTURE PARTNERS FUND XIV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EQUOIA CAPITAL U.S. VENTURE FUND XIV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equoia Capital Global Growth Fund III - Endurance Partners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C Global Growth II Management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C US (TTGP), LTD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C U.S. VENTURE XIV MANAGEMENT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CGGF III - U.S./India Management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CGGF III - Endurance Partners Management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EQUOIA CAPITAL GLOBAL GROWTH FUND II, L.P."/>
    <s v="TenPercentOwner"/>
    <n v="7414"/>
    <n v="29.14"/>
    <n v="216043.96"/>
    <s v="normal_buy"/>
    <n v="0.1661463413407793"/>
    <n v="16.614599999999999"/>
    <s v="P"/>
  </r>
  <r>
    <x v="314"/>
    <s v="Maplebear Inc."/>
    <x v="1"/>
    <x v="34"/>
    <s v="SEQUOIA CAPITAL GLOBAL GROWTH II PRINCIPALS FUND, L.P."/>
    <s v="TenPercentOwner"/>
    <n v="7414"/>
    <n v="29.14"/>
    <n v="216043.96"/>
    <s v="normal_buy"/>
    <n v="0.1661463413407793"/>
    <n v="16.614599999999999"/>
    <s v="P"/>
  </r>
  <r>
    <x v="334"/>
    <s v="Hudson Pacific Properties, Inc."/>
    <x v="1"/>
    <x v="34"/>
    <s v="SHOLEM BARRY A"/>
    <s v="Director"/>
    <n v="40000"/>
    <n v="6.69"/>
    <n v="267600"/>
    <s v="large_buy"/>
    <n v="-7.4738341154710897E-3"/>
    <n v="-0.74739999999999995"/>
    <s v="P"/>
  </r>
  <r>
    <x v="229"/>
    <s v="BYLINE BANCORP, INC."/>
    <x v="1"/>
    <x v="34"/>
    <s v="DEL VALLE PEROCHENA ANTONIO"/>
    <s v="Director,TenPercentOwner"/>
    <n v="10000"/>
    <n v="20.94"/>
    <n v="209400"/>
    <s v="large_buy"/>
    <n v="-4.2734705169471532E-3"/>
    <n v="-0.42730000000000001"/>
    <s v="P"/>
  </r>
  <r>
    <x v="23"/>
    <s v="BlackRock ESG Capital Allocation Term Trust"/>
    <x v="1"/>
    <x v="34"/>
    <s v="Weinstein Boaz"/>
    <s v="TenPercentOwner"/>
    <n v="23672"/>
    <n v="16.72"/>
    <n v="395795.84"/>
    <s v="normal_buy"/>
    <n v="1.374789620786321E-2"/>
    <n v="1.3748"/>
    <s v="P"/>
  </r>
  <r>
    <x v="23"/>
    <s v="BlackRock ESG Capital Allocation Term Trust"/>
    <x v="1"/>
    <x v="34"/>
    <s v="Saba Capital Management, L.P."/>
    <s v="TenPercentOwner"/>
    <n v="23672"/>
    <n v="16.72"/>
    <n v="395795.84"/>
    <s v="normal_buy"/>
    <n v="1.374789620786321E-2"/>
    <n v="1.3748"/>
    <s v="P"/>
  </r>
  <r>
    <x v="194"/>
    <s v="FIRST CITIZENS BANCSHARES INC /DE/"/>
    <x v="1"/>
    <x v="34"/>
    <s v="Holding Olivia Britton"/>
    <s v="TenPercentOwner"/>
    <n v="166"/>
    <n v="1315"/>
    <n v="218290"/>
    <s v="normal_buy"/>
    <n v="3.3149520211326562E-2"/>
    <n v="3.3149999999999999"/>
    <s v="P"/>
  </r>
  <r>
    <x v="151"/>
    <s v="Rocky Mountain Chocolate Factory, Inc."/>
    <x v="1"/>
    <x v="34"/>
    <s v="GEYGAN JEFFREY RICHART"/>
    <s v="Director,TenPercentOwner"/>
    <n v="3265"/>
    <n v="4.37"/>
    <n v="14268.05"/>
    <s v="normal_buy"/>
    <n v="-7.3563149848217768E-2"/>
    <n v="-7.3563000000000001"/>
    <s v="P"/>
  </r>
  <r>
    <x v="229"/>
    <s v="BYLINE BANCORP, INC."/>
    <x v="1"/>
    <x v="34"/>
    <s v="MBG INVESTORS I, L.P."/>
    <s v="TenPercentOwner"/>
    <n v="10000"/>
    <n v="20.94"/>
    <n v="209400"/>
    <s v="large_buy"/>
    <n v="-4.2734705169471532E-3"/>
    <n v="-0.42730000000000001"/>
    <s v="P"/>
  </r>
  <r>
    <x v="56"/>
    <s v="AGREE REALTY CORP"/>
    <x v="1"/>
    <x v="34"/>
    <s v="Agree Joey"/>
    <s v="Director,Officer"/>
    <n v="3500"/>
    <n v="56.92"/>
    <n v="199220"/>
    <s v="normal_buy"/>
    <n v="7.2436278144942801E-3"/>
    <n v="0.72440000000000004"/>
    <s v="P"/>
  </r>
  <r>
    <x v="151"/>
    <s v="Rocky Mountain Chocolate Factory, Inc."/>
    <x v="1"/>
    <x v="34"/>
    <s v="GEYGAN JAMES"/>
    <s v="Other"/>
    <n v="3265"/>
    <n v="4.37"/>
    <n v="14268.05"/>
    <s v="normal_buy"/>
    <n v="-7.3563149848217768E-2"/>
    <n v="-7.3563000000000001"/>
    <s v="P"/>
  </r>
  <r>
    <x v="151"/>
    <s v="Rocky Mountain Chocolate Factory, Inc."/>
    <x v="1"/>
    <x v="34"/>
    <s v="Rice Shawn G"/>
    <s v="Other"/>
    <n v="3265"/>
    <n v="4.37"/>
    <n v="14268.05"/>
    <s v="normal_buy"/>
    <n v="-7.3563149848217768E-2"/>
    <n v="-7.3563000000000001"/>
    <s v="P"/>
  </r>
  <r>
    <x v="151"/>
    <s v="Rocky Mountain Chocolate Factory, Inc."/>
    <x v="1"/>
    <x v="34"/>
    <s v="GVP 2021-A, L.P."/>
    <s v="Other"/>
    <n v="3265"/>
    <n v="4.37"/>
    <n v="14268.05"/>
    <s v="normal_buy"/>
    <n v="-7.3563149848217768E-2"/>
    <n v="-7.3563000000000001"/>
    <s v="P"/>
  </r>
  <r>
    <x v="151"/>
    <s v="Rocky Mountain Chocolate Factory, Inc."/>
    <x v="1"/>
    <x v="34"/>
    <s v="GVP 2021-A, LLC"/>
    <s v="Other"/>
    <n v="3265"/>
    <n v="4.37"/>
    <n v="14268.05"/>
    <s v="normal_buy"/>
    <n v="-7.3563149848217768E-2"/>
    <n v="-7.3563000000000001"/>
    <s v="P"/>
  </r>
  <r>
    <x v="151"/>
    <s v="Rocky Mountain Chocolate Factory, Inc."/>
    <x v="1"/>
    <x v="34"/>
    <s v="GLOBAL VALUE INVESTMENT CORP."/>
    <s v="TenPercentOwner"/>
    <n v="3265"/>
    <n v="4.37"/>
    <n v="14268.05"/>
    <s v="normal_buy"/>
    <n v="-7.3563149848217768E-2"/>
    <n v="-7.3563000000000001"/>
    <s v="P"/>
  </r>
  <r>
    <x v="151"/>
    <s v="Rocky Mountain Chocolate Factory, Inc."/>
    <x v="1"/>
    <x v="34"/>
    <s v="GEYGAN JEFFREY RICHART"/>
    <s v="Director,TenPercentOwner"/>
    <n v="3265"/>
    <n v="4.37"/>
    <n v="14268.05"/>
    <s v="normal_buy"/>
    <n v="-7.3563149848217768E-2"/>
    <n v="-7.3563000000000001"/>
    <s v="P"/>
  </r>
  <r>
    <x v="151"/>
    <s v="Rocky Mountain Chocolate Factory, Inc."/>
    <x v="1"/>
    <x v="34"/>
    <s v="Geygan Kathleen"/>
    <s v="Other"/>
    <n v="3265"/>
    <n v="4.37"/>
    <n v="14268.05"/>
    <s v="normal_buy"/>
    <n v="-7.3563149848217768E-2"/>
    <n v="-7.3563000000000001"/>
    <s v="P"/>
  </r>
  <r>
    <x v="151"/>
    <s v="Rocky Mountain Chocolate Factory, Inc."/>
    <x v="1"/>
    <x v="34"/>
    <s v="Wilke Stacy"/>
    <s v="Other"/>
    <n v="3265"/>
    <n v="4.37"/>
    <n v="14268.05"/>
    <s v="normal_buy"/>
    <n v="-7.3563149848217768E-2"/>
    <n v="-7.3563000000000001"/>
    <s v="P"/>
  </r>
  <r>
    <x v="335"/>
    <s v="WEST BANCORPORATION INC"/>
    <x v="1"/>
    <x v="34"/>
    <s v="NELSON DAVID D"/>
    <s v="Director,Officer"/>
    <n v="770"/>
    <n v="17.55"/>
    <n v="13513.5"/>
    <s v="normal_buy"/>
    <n v="-1.7144679057443659E-3"/>
    <n v="-0.1714"/>
    <s v="P"/>
  </r>
  <r>
    <x v="335"/>
    <s v="WEST BANCORPORATION INC"/>
    <x v="1"/>
    <x v="34"/>
    <s v="NELSON DAVID D"/>
    <s v="Director,Officer"/>
    <n v="1237"/>
    <n v="17.55"/>
    <n v="21709.35"/>
    <s v="large_buy"/>
    <n v="-1.7144679057443659E-3"/>
    <n v="-0.1714"/>
    <s v="P"/>
  </r>
  <r>
    <x v="172"/>
    <s v="Princeton Bancorp, Inc."/>
    <x v="1"/>
    <x v="34"/>
    <s v="TUCHMAN MARTIN"/>
    <s v="Director,TenPercentOwner"/>
    <n v="1377"/>
    <n v="31.74"/>
    <n v="43705.98"/>
    <s v="normal_buy"/>
    <n v="-3.8961110202935252E-2"/>
    <n v="-3.8961000000000001"/>
    <s v="P"/>
  </r>
  <r>
    <x v="146"/>
    <s v="Burke &amp; Herbert Financial Services Corp."/>
    <x v="1"/>
    <x v="34"/>
    <s v="Anderson Mark Guthrie"/>
    <s v="Director"/>
    <n v="2400"/>
    <n v="55.35"/>
    <n v="132840"/>
    <s v="large_buy"/>
    <n v="-8.3332228531866059E-3"/>
    <n v="-0.83330000000000004"/>
    <s v="P"/>
  </r>
  <r>
    <x v="336"/>
    <s v="HEARTLAND EXPRESS INC"/>
    <x v="1"/>
    <x v="35"/>
    <s v="Durr Julie J"/>
    <s v="Other"/>
    <n v="14933"/>
    <n v="12.39"/>
    <n v="185019.87"/>
    <s v="normal_buy"/>
    <n v="-1.521207633981914E-2"/>
    <n v="-1.5212000000000001"/>
    <s v="P"/>
  </r>
  <r>
    <x v="336"/>
    <s v="HEARTLAND EXPRESS INC"/>
    <x v="1"/>
    <x v="35"/>
    <s v="Gerdin Ann S"/>
    <s v="TenPercentOwner"/>
    <n v="14933"/>
    <n v="12.39"/>
    <n v="185019.87"/>
    <s v="normal_buy"/>
    <n v="-1.521207633981914E-2"/>
    <n v="-1.5212000000000001"/>
    <s v="P"/>
  </r>
  <r>
    <x v="336"/>
    <s v="HEARTLAND EXPRESS INC"/>
    <x v="1"/>
    <x v="35"/>
    <s v="Ann S. Gerdin Revocable Trust"/>
    <s v="TenPercentOwner,Other"/>
    <n v="14933"/>
    <n v="12.39"/>
    <n v="185019.87"/>
    <s v="normal_buy"/>
    <n v="-1.521207633981914E-2"/>
    <n v="-1.5212000000000001"/>
    <s v="P"/>
  </r>
  <r>
    <x v="336"/>
    <s v="HEARTLAND EXPRESS INC"/>
    <x v="1"/>
    <x v="35"/>
    <s v="Janssen Angela K"/>
    <s v="Other"/>
    <n v="14933"/>
    <n v="12.39"/>
    <n v="185019.87"/>
    <s v="normal_buy"/>
    <n v="-1.521207633981914E-2"/>
    <n v="-1.5212000000000001"/>
    <s v="P"/>
  </r>
  <r>
    <x v="337"/>
    <s v="Columbia Financial, Inc."/>
    <x v="1"/>
    <x v="35"/>
    <s v="Van Dyk Robert"/>
    <s v="Director"/>
    <n v="1000"/>
    <n v="16.690000000000001"/>
    <n v="16690"/>
    <s v="large_buy"/>
    <n v="-1.133654722332267E-2"/>
    <n v="-1.1336999999999999"/>
    <s v="P"/>
  </r>
  <r>
    <x v="338"/>
    <s v="STRATTEC SECURITY CORP"/>
    <x v="1"/>
    <x v="35"/>
    <s v="FLORSHEIM THOMAS W JR"/>
    <s v="Director"/>
    <n v="1000"/>
    <n v="24.95"/>
    <n v="24950"/>
    <s v="normal_buy"/>
    <n v="1.187547122328758E-2"/>
    <n v="1.1875"/>
    <s v="P"/>
  </r>
  <r>
    <x v="10"/>
    <s v="TILLY'S, INC."/>
    <x v="1"/>
    <x v="35"/>
    <s v="Pleasant Lake Partners LLC"/>
    <s v="TenPercentOwner"/>
    <n v="20500"/>
    <n v="7.13"/>
    <n v="146165"/>
    <s v="normal_buy"/>
    <n v="3.6363601199548963E-2"/>
    <n v="3.6364000000000001"/>
    <s v="P"/>
  </r>
  <r>
    <x v="10"/>
    <s v="TILLY'S, INC."/>
    <x v="1"/>
    <x v="35"/>
    <s v="Fund 1 Investments, LLC"/>
    <s v="TenPercentOwner"/>
    <n v="20500"/>
    <n v="7.13"/>
    <n v="146165"/>
    <s v="normal_buy"/>
    <n v="3.6363601199548963E-2"/>
    <n v="3.6364000000000001"/>
    <s v="P"/>
  </r>
  <r>
    <x v="10"/>
    <s v="TILLY'S, INC."/>
    <x v="1"/>
    <x v="35"/>
    <s v="Pleasant Lake Onshore Feeder Fund LP"/>
    <s v="TenPercentOwner"/>
    <n v="20500"/>
    <n v="7.13"/>
    <n v="146165"/>
    <s v="normal_buy"/>
    <n v="3.6363601199548963E-2"/>
    <n v="3.6364000000000001"/>
    <s v="P"/>
  </r>
  <r>
    <x v="10"/>
    <s v="TILLY'S, INC."/>
    <x v="1"/>
    <x v="35"/>
    <s v="Pleasant Lake Partners LLC"/>
    <s v="TenPercentOwner"/>
    <n v="25000"/>
    <n v="7.11"/>
    <n v="177750"/>
    <s v="normal_buy"/>
    <n v="3.6363601199548963E-2"/>
    <n v="3.6364000000000001"/>
    <s v="P"/>
  </r>
  <r>
    <x v="10"/>
    <s v="TILLY'S, INC."/>
    <x v="1"/>
    <x v="35"/>
    <s v="Fund 1 Investments, LLC"/>
    <s v="TenPercentOwner"/>
    <n v="25000"/>
    <n v="7.11"/>
    <n v="177750"/>
    <s v="normal_buy"/>
    <n v="3.6363601199548963E-2"/>
    <n v="3.6364000000000001"/>
    <s v="P"/>
  </r>
  <r>
    <x v="10"/>
    <s v="TILLY'S, INC."/>
    <x v="1"/>
    <x v="35"/>
    <s v="Pleasant Lake Onshore Feeder Fund LP"/>
    <s v="TenPercentOwner"/>
    <n v="25000"/>
    <n v="7.11"/>
    <n v="177750"/>
    <s v="normal_buy"/>
    <n v="3.6363601199548963E-2"/>
    <n v="3.6364000000000001"/>
    <s v="P"/>
  </r>
  <r>
    <x v="314"/>
    <s v="Maplebear Inc."/>
    <x v="1"/>
    <x v="35"/>
    <s v="SC US (TTGP), LTD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equoia Grove Manager, LLC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EQUOIA CAPITAL U.S. GROWTH FUND VI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C U.S. Growth VII Management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C U.S. GROWTH VI MANAGEMENT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EQUOIA CAPITAL U.S. GROWTH VI PRINCIPALS FUND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EQUOIA CAPITAL U.S. GROWTH VII PRINCIPALS FUND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EQUOIA CAPITAL U.S. GROWTH FUND VII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EQUOIA CAPITAL U.S. VENTURE PARTNERS FUND XIV (Q)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EQUOIA CAPITAL USV XIV HOLDCO, LTD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C US (TTGP), LTD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equoia Grove Manager, LLC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EQUOIA CAPITAL U.S. GROWTH FUND VI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C U.S. Growth VII Management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C U.S. GROWTH VI MANAGEMENT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EQUOIA CAPITAL U.S. GROWTH VI PRINCIPALS FUND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EQUOIA CAPITAL U.S. GROWTH VII PRINCIPALS FUND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EQUOIA CAPITAL U.S. GROWTH FUND VII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EQUOIA CAPITAL U.S. VENTURE PARTNERS FUND XIV (Q)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EQUOIA CAPITAL USV XIV HOLDCO, LTD."/>
    <s v="TenPercentOwner"/>
    <n v="203213"/>
    <n v="29.95"/>
    <n v="6086229.3499999996"/>
    <s v="normal_buy"/>
    <n v="0.15093709355934681"/>
    <n v="15.0937"/>
    <s v="P"/>
  </r>
  <r>
    <x v="339"/>
    <s v="GeoVax Labs, Inc."/>
    <x v="1"/>
    <x v="35"/>
    <s v="DODD DAVID A"/>
    <s v="Director,Officer"/>
    <n v="8209"/>
    <n v="2.27"/>
    <n v="18634.43"/>
    <s v="large_buy"/>
    <n v="-4.5662164583715747E-2"/>
    <n v="-4.5662000000000003"/>
    <s v="P"/>
  </r>
  <r>
    <x v="151"/>
    <s v="Rocky Mountain Chocolate Factory, Inc."/>
    <x v="1"/>
    <x v="35"/>
    <s v="GEYGAN JEFFREY RICHART"/>
    <s v="Director,TenPercentOwner"/>
    <n v="22348"/>
    <n v="4.32"/>
    <n v="96543.360000000001"/>
    <s v="normal_buy"/>
    <n v="-8.0459749955358206E-2"/>
    <n v="-8.0459999999999994"/>
    <s v="P"/>
  </r>
  <r>
    <x v="151"/>
    <s v="Rocky Mountain Chocolate Factory, Inc."/>
    <x v="1"/>
    <x v="35"/>
    <s v="Wilke Stacy"/>
    <s v="Other"/>
    <n v="22348"/>
    <n v="4.32"/>
    <n v="96543.360000000001"/>
    <s v="normal_buy"/>
    <n v="-8.0459749955358206E-2"/>
    <n v="-8.0459999999999994"/>
    <s v="P"/>
  </r>
  <r>
    <x v="151"/>
    <s v="Rocky Mountain Chocolate Factory, Inc."/>
    <x v="1"/>
    <x v="35"/>
    <s v="Geygan Kathleen"/>
    <s v="Other"/>
    <n v="22348"/>
    <n v="4.32"/>
    <n v="96543.360000000001"/>
    <s v="normal_buy"/>
    <n v="-8.0459749955358206E-2"/>
    <n v="-8.0459999999999994"/>
    <s v="P"/>
  </r>
  <r>
    <x v="151"/>
    <s v="Rocky Mountain Chocolate Factory, Inc."/>
    <x v="1"/>
    <x v="35"/>
    <s v="GEYGAN JAMES"/>
    <s v="Other"/>
    <n v="22348"/>
    <n v="4.32"/>
    <n v="96543.360000000001"/>
    <s v="normal_buy"/>
    <n v="-8.0459749955358206E-2"/>
    <n v="-8.0459999999999994"/>
    <s v="P"/>
  </r>
  <r>
    <x v="151"/>
    <s v="Rocky Mountain Chocolate Factory, Inc."/>
    <x v="1"/>
    <x v="35"/>
    <s v="GVP 2021-A, LLC"/>
    <s v="Other"/>
    <n v="22348"/>
    <n v="4.32"/>
    <n v="96543.360000000001"/>
    <s v="normal_buy"/>
    <n v="-8.0459749955358206E-2"/>
    <n v="-8.0459999999999994"/>
    <s v="P"/>
  </r>
  <r>
    <x v="151"/>
    <s v="Rocky Mountain Chocolate Factory, Inc."/>
    <x v="1"/>
    <x v="35"/>
    <s v="GLOBAL VALUE INVESTMENT CORP."/>
    <s v="TenPercentOwner"/>
    <n v="22348"/>
    <n v="4.32"/>
    <n v="96543.360000000001"/>
    <s v="normal_buy"/>
    <n v="-8.0459749955358206E-2"/>
    <n v="-8.0459999999999994"/>
    <s v="P"/>
  </r>
  <r>
    <x v="123"/>
    <s v="Expensify, Inc."/>
    <x v="1"/>
    <x v="35"/>
    <s v="McLaughlin Steven J."/>
    <s v="TenPercentOwner"/>
    <n v="182941"/>
    <n v="1.59"/>
    <n v="290876.19"/>
    <s v="large_buy"/>
    <n v="0.40880500786968721"/>
    <n v="40.880499999999998"/>
    <s v="P"/>
  </r>
  <r>
    <x v="123"/>
    <s v="Expensify, Inc."/>
    <x v="1"/>
    <x v="35"/>
    <s v="Steven J. McLaughlin Revocable Trust"/>
    <s v="TenPercentOwner"/>
    <n v="182941"/>
    <n v="1.59"/>
    <n v="290876.19"/>
    <s v="large_buy"/>
    <n v="0.40880500786968721"/>
    <n v="40.880499999999998"/>
    <s v="P"/>
  </r>
  <r>
    <x v="123"/>
    <s v="Expensify, Inc."/>
    <x v="1"/>
    <x v="35"/>
    <s v="SF Roofdeck GP LLC"/>
    <s v="TenPercentOwner"/>
    <n v="182941"/>
    <n v="1.59"/>
    <n v="290876.19"/>
    <s v="large_buy"/>
    <n v="0.40880500786968721"/>
    <n v="40.880499999999998"/>
    <s v="P"/>
  </r>
  <r>
    <x v="123"/>
    <s v="Expensify, Inc."/>
    <x v="1"/>
    <x v="35"/>
    <s v="EXP 2020 SPV LP"/>
    <s v="TenPercentOwner"/>
    <n v="182941"/>
    <n v="1.59"/>
    <n v="290876.19"/>
    <s v="large_buy"/>
    <n v="0.40880500786968721"/>
    <n v="40.880499999999998"/>
    <s v="P"/>
  </r>
  <r>
    <x v="321"/>
    <s v="PCB BANCORP"/>
    <x v="1"/>
    <x v="35"/>
    <s v="LEE SANG YOUNG"/>
    <s v="Director,TenPercentOwner"/>
    <n v="4000"/>
    <n v="15.95"/>
    <n v="63800"/>
    <s v="large_buy"/>
    <n v="-1.8855231147226761E-3"/>
    <n v="-0.18859999999999999"/>
    <s v="P"/>
  </r>
  <r>
    <x v="311"/>
    <s v="CHARLES &amp; COLVARD LTD"/>
    <x v="1"/>
    <x v="35"/>
    <s v="O'CONNELL DON"/>
    <s v="Director,Officer"/>
    <n v="30000"/>
    <n v="0.34"/>
    <n v="10200"/>
    <s v="normal_buy"/>
    <n v="0.1176470134497527"/>
    <n v="11.764699999999999"/>
    <s v="P"/>
  </r>
  <r>
    <x v="151"/>
    <s v="Rocky Mountain Chocolate Factory, Inc."/>
    <x v="1"/>
    <x v="35"/>
    <s v="GVP 2021-A, L.P."/>
    <s v="Other"/>
    <n v="22348"/>
    <n v="4.32"/>
    <n v="96543.360000000001"/>
    <s v="normal_buy"/>
    <n v="-8.0459749955358206E-2"/>
    <n v="-8.0459999999999994"/>
    <s v="P"/>
  </r>
  <r>
    <x v="151"/>
    <s v="Rocky Mountain Chocolate Factory, Inc."/>
    <x v="1"/>
    <x v="35"/>
    <s v="Rice Shawn G"/>
    <s v="Other"/>
    <n v="22348"/>
    <n v="4.32"/>
    <n v="96543.360000000001"/>
    <s v="normal_buy"/>
    <n v="-8.0459749955358206E-2"/>
    <n v="-8.0459999999999994"/>
    <s v="P"/>
  </r>
  <r>
    <x v="340"/>
    <s v="ILLUMINA, INC."/>
    <x v="1"/>
    <x v="35"/>
    <s v="Thaysen Jacob"/>
    <s v="Director,Officer"/>
    <n v="692"/>
    <n v="137.18"/>
    <n v="94928.56"/>
    <s v="normal_buy"/>
    <n v="3.3198155308302719E-3"/>
    <n v="0.33200000000000002"/>
    <s v="P"/>
  </r>
  <r>
    <x v="340"/>
    <s v="ILLUMINA, INC."/>
    <x v="1"/>
    <x v="35"/>
    <s v="Thaysen Jacob"/>
    <s v="Director,Officer"/>
    <n v="5085"/>
    <n v="134.91"/>
    <n v="686017.35"/>
    <s v="large_buy"/>
    <n v="3.3198155308302719E-3"/>
    <n v="0.33200000000000002"/>
    <s v="P"/>
  </r>
  <r>
    <x v="340"/>
    <s v="ILLUMINA, INC."/>
    <x v="1"/>
    <x v="35"/>
    <s v="Thaysen Jacob"/>
    <s v="Director,Officer"/>
    <n v="1553"/>
    <n v="135.69"/>
    <n v="210726.57"/>
    <s v="normal_buy"/>
    <n v="3.3198155308302719E-3"/>
    <n v="0.33200000000000002"/>
    <s v="P"/>
  </r>
  <r>
    <x v="341"/>
    <s v="INNOSPEC INC."/>
    <x v="1"/>
    <x v="35"/>
    <s v="PARRETTE LESLIE J"/>
    <s v="Director"/>
    <n v="410"/>
    <n v="123.96"/>
    <n v="50823.6"/>
    <s v="large_buy"/>
    <n v="1.6214943266421141E-2"/>
    <n v="1.6214999999999999"/>
    <s v="P"/>
  </r>
  <r>
    <x v="197"/>
    <s v="HBT Financial, Inc."/>
    <x v="1"/>
    <x v="35"/>
    <s v="Baker Roger A"/>
    <s v="Director"/>
    <n v="3632"/>
    <n v="18.86"/>
    <n v="68499.520000000004"/>
    <s v="large_buy"/>
    <n v="2.9023647433009451E-2"/>
    <n v="2.9024000000000001"/>
    <s v="P"/>
  </r>
  <r>
    <x v="342"/>
    <s v="EAGLE CAPITAL GROWTH FUND, INC."/>
    <x v="1"/>
    <x v="35"/>
    <s v="Sims David C"/>
    <s v="Director,Officer"/>
    <n v="5133"/>
    <n v="9.19"/>
    <n v="47172.27"/>
    <s v="large_buy"/>
    <n v="-5.4054283568889527E-3"/>
    <n v="-0.54049999999999998"/>
    <s v="P"/>
  </r>
  <r>
    <x v="343"/>
    <s v="HIGHWOODS PROPERTIES, INC."/>
    <x v="1"/>
    <x v="35"/>
    <s v="Evans Carlos E"/>
    <s v="Director"/>
    <n v="20000"/>
    <n v="23.67"/>
    <n v="473400.00000000012"/>
    <s v="large_buy"/>
    <n v="2.6448473903154749E-2"/>
    <n v="2.6448"/>
    <s v="P"/>
  </r>
  <r>
    <x v="151"/>
    <s v="Rocky Mountain Chocolate Factory, Inc."/>
    <x v="1"/>
    <x v="35"/>
    <s v="GEYGAN JEFFREY RICHART"/>
    <s v="Director,TenPercentOwner"/>
    <n v="22048"/>
    <n v="4.33"/>
    <n v="95467.839999999997"/>
    <s v="normal_buy"/>
    <n v="-8.0459749955358206E-2"/>
    <n v="-8.0459999999999994"/>
    <s v="P"/>
  </r>
  <r>
    <x v="17"/>
    <s v="TILE SHOP HOLDINGS, INC."/>
    <x v="1"/>
    <x v="35"/>
    <s v="Pleasant Lake Partners LLC"/>
    <s v="TenPercentOwner"/>
    <n v="35000"/>
    <n v="6.5"/>
    <n v="227500"/>
    <s v="large_buy"/>
    <n v="4.0185508085485377E-2"/>
    <n v="4.0186000000000002"/>
    <s v="P"/>
  </r>
  <r>
    <x v="17"/>
    <s v="TILE SHOP HOLDINGS, INC."/>
    <x v="1"/>
    <x v="35"/>
    <s v="Fund 1 Investments, LLC"/>
    <s v="TenPercentOwner"/>
    <n v="35000"/>
    <n v="6.5"/>
    <n v="227500"/>
    <s v="large_buy"/>
    <n v="4.0185508085485377E-2"/>
    <n v="4.0186000000000002"/>
    <s v="P"/>
  </r>
  <r>
    <x v="17"/>
    <s v="TILE SHOP HOLDINGS, INC."/>
    <x v="1"/>
    <x v="35"/>
    <s v="Pleasant Lake Onshore Feeder Fund LP"/>
    <s v="TenPercentOwner"/>
    <n v="35000"/>
    <n v="6.5"/>
    <n v="227500"/>
    <s v="large_buy"/>
    <n v="4.0185508085485377E-2"/>
    <n v="4.0186000000000002"/>
    <s v="P"/>
  </r>
  <r>
    <x v="17"/>
    <s v="TILE SHOP HOLDINGS, INC."/>
    <x v="1"/>
    <x v="35"/>
    <s v="Pleasant Lake Partners LLC"/>
    <s v="TenPercentOwner"/>
    <n v="25000"/>
    <n v="6.49"/>
    <n v="162250"/>
    <s v="normal_buy"/>
    <n v="4.0185508085485377E-2"/>
    <n v="4.0186000000000002"/>
    <s v="P"/>
  </r>
  <r>
    <x v="17"/>
    <s v="TILE SHOP HOLDINGS, INC."/>
    <x v="1"/>
    <x v="35"/>
    <s v="Fund 1 Investments, LLC"/>
    <s v="TenPercentOwner"/>
    <n v="25000"/>
    <n v="6.49"/>
    <n v="162250"/>
    <s v="normal_buy"/>
    <n v="4.0185508085485377E-2"/>
    <n v="4.0186000000000002"/>
    <s v="P"/>
  </r>
  <r>
    <x v="17"/>
    <s v="TILE SHOP HOLDINGS, INC."/>
    <x v="1"/>
    <x v="35"/>
    <s v="Pleasant Lake Onshore Feeder Fund LP"/>
    <s v="TenPercentOwner"/>
    <n v="25000"/>
    <n v="6.49"/>
    <n v="162250"/>
    <s v="normal_buy"/>
    <n v="4.0185508085485377E-2"/>
    <n v="4.0186000000000002"/>
    <s v="P"/>
  </r>
  <r>
    <x v="344"/>
    <s v="Westlake Chemical Partners LP"/>
    <x v="1"/>
    <x v="35"/>
    <s v="Kenner Andrew"/>
    <s v="Officer"/>
    <n v="10000"/>
    <n v="22.12"/>
    <n v="221200"/>
    <s v="large_buy"/>
    <n v="-4.8651798173672267E-3"/>
    <n v="-0.48649999999999999"/>
    <s v="P"/>
  </r>
  <r>
    <x v="314"/>
    <s v="Maplebear Inc."/>
    <x v="1"/>
    <x v="35"/>
    <s v="Sequoia Grove II, LLC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C US/E Expansion Fund I Management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equoia Capital US/E Expansion Fund I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LEONE DOUGLAS M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equoia Grove UK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C US (TTGP), LTD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BOTHA ROELOF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equoia Grove II, LLC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C US/E Expansion Fund I Management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equoia Capital US/E Expansion Fund I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LEONE DOUGLAS M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equoia Grove UK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C US (TTGP), LTD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BOTHA ROELOF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Gupta Ravi"/>
    <s v="Director,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Gupta Ravi"/>
    <s v="Director,TenPercentOwner"/>
    <n v="235148"/>
    <n v="29.46"/>
    <n v="6927460.0800000001"/>
    <s v="normal_buy"/>
    <n v="0.15093709355934681"/>
    <n v="15.0937"/>
    <s v="P"/>
  </r>
  <r>
    <x v="63"/>
    <s v="BlackRock Innovation &amp; Growth Term Trust"/>
    <x v="1"/>
    <x v="35"/>
    <s v="Weinstein Boaz"/>
    <s v="TenPercentOwner"/>
    <n v="178566"/>
    <n v="8.0299999999999994"/>
    <n v="1433884.98"/>
    <s v="normal_buy"/>
    <n v="2.493835325716232E-3"/>
    <n v="0.24940000000000001"/>
    <s v="P"/>
  </r>
  <r>
    <x v="63"/>
    <s v="BlackRock Innovation &amp; Growth Term Trust"/>
    <x v="1"/>
    <x v="35"/>
    <s v="Saba Capital Management, L.P."/>
    <s v="TenPercentOwner"/>
    <n v="178566"/>
    <n v="8.0299999999999994"/>
    <n v="1433884.98"/>
    <s v="normal_buy"/>
    <n v="2.493835325716232E-3"/>
    <n v="0.24940000000000001"/>
    <s v="P"/>
  </r>
  <r>
    <x v="345"/>
    <s v="Meridian Corp"/>
    <x v="1"/>
    <x v="35"/>
    <s v="Annas Christopher J."/>
    <s v="Director,Officer"/>
    <n v="2000"/>
    <n v="9.93"/>
    <n v="19860"/>
    <s v="large_buy"/>
    <n v="5.7291616231407883E-2"/>
    <n v="5.7291999999999996"/>
    <s v="P"/>
  </r>
  <r>
    <x v="311"/>
    <s v="CHARLES &amp; COLVARD LTD"/>
    <x v="1"/>
    <x v="35"/>
    <s v="SYKES OLLIN B"/>
    <s v="Director,TenPercentOwner"/>
    <n v="107500"/>
    <n v="0.33"/>
    <n v="35475"/>
    <s v="normal_buy"/>
    <n v="0.1176470134497527"/>
    <n v="11.764699999999999"/>
    <s v="P"/>
  </r>
  <r>
    <x v="186"/>
    <s v="Dakota Gold Corp."/>
    <x v="1"/>
    <x v="35"/>
    <s v="SCHROEDER ALICE D."/>
    <s v="Director"/>
    <n v="7410"/>
    <n v="1.96"/>
    <n v="14523.6"/>
    <s v="normal_buy"/>
    <n v="7.5376931984211692E-2"/>
    <n v="7.5377000000000001"/>
    <s v="P"/>
  </r>
  <r>
    <x v="346"/>
    <s v="Organon &amp; Co."/>
    <x v="1"/>
    <x v="35"/>
    <s v="Weaver Kirke"/>
    <s v="Officer"/>
    <n v="2720"/>
    <n v="18.36"/>
    <n v="49939.199999999997"/>
    <s v="large_buy"/>
    <n v="-2.189396830248103E-3"/>
    <n v="-0.21890000000000001"/>
    <s v="P"/>
  </r>
  <r>
    <x v="347"/>
    <s v="Texas Pacific Land Corp"/>
    <x v="1"/>
    <x v="35"/>
    <s v="HORIZON KINETICS ASSET MANAGEMENT LLC"/>
    <m/>
    <n v="2"/>
    <n v="105134"/>
    <n v="210268"/>
    <s v="large_buy"/>
    <n v="-3.7344120174378048E-2"/>
    <n v="-3.7343999999999999"/>
    <s v="P"/>
  </r>
  <r>
    <x v="347"/>
    <s v="Texas Pacific Land Corp"/>
    <x v="1"/>
    <x v="35"/>
    <s v="STAHL MURRAY"/>
    <s v="Director,TenPercentOwner"/>
    <n v="2"/>
    <n v="105134"/>
    <n v="210268"/>
    <s v="large_buy"/>
    <n v="-3.7344120174378048E-2"/>
    <n v="-3.7343999999999999"/>
    <s v="P"/>
  </r>
  <r>
    <x v="61"/>
    <s v="BlackRock Health Sciences Term Trust"/>
    <x v="1"/>
    <x v="35"/>
    <s v="Saba Capital Management, L.P."/>
    <s v="TenPercentOwner"/>
    <n v="154932"/>
    <n v="16.13"/>
    <n v="2499053.16"/>
    <s v="large_buy"/>
    <n v="1.419749273700721E-2"/>
    <n v="1.4197"/>
    <s v="P"/>
  </r>
  <r>
    <x v="61"/>
    <s v="BlackRock Health Sciences Term Trust"/>
    <x v="1"/>
    <x v="35"/>
    <s v="Weinstein Boaz"/>
    <s v="TenPercentOwner"/>
    <n v="154932"/>
    <n v="16.13"/>
    <n v="2499053.16"/>
    <s v="large_buy"/>
    <n v="1.419749273700721E-2"/>
    <n v="1.4197"/>
    <s v="P"/>
  </r>
  <r>
    <x v="64"/>
    <s v="BlackRock Capital Allocation Term Trust"/>
    <x v="1"/>
    <x v="35"/>
    <s v="Weinstein Boaz"/>
    <s v="TenPercentOwner"/>
    <n v="126947"/>
    <n v="15.51"/>
    <n v="1968947.97"/>
    <s v="large_buy"/>
    <n v="1.8029823464978501E-2"/>
    <n v="1.8029999999999999"/>
    <s v="P"/>
  </r>
  <r>
    <x v="64"/>
    <s v="BlackRock Capital Allocation Term Trust"/>
    <x v="1"/>
    <x v="35"/>
    <s v="Saba Capital Management, L.P."/>
    <s v="TenPercentOwner"/>
    <n v="126947"/>
    <n v="15.51"/>
    <n v="1968947.97"/>
    <s v="large_buy"/>
    <n v="1.8029823464978501E-2"/>
    <n v="1.8029999999999999"/>
    <s v="P"/>
  </r>
  <r>
    <x v="23"/>
    <s v="BlackRock ESG Capital Allocation Term Trust"/>
    <x v="1"/>
    <x v="35"/>
    <s v="Weinstein Boaz"/>
    <s v="TenPercentOwner"/>
    <n v="43233"/>
    <n v="16.96"/>
    <n v="733231.68"/>
    <s v="normal_buy"/>
    <n v="7.6557831266759191E-3"/>
    <n v="0.76559999999999995"/>
    <s v="P"/>
  </r>
  <r>
    <x v="314"/>
    <s v="Maplebear Inc."/>
    <x v="1"/>
    <x v="35"/>
    <s v="SEQUOIA CAPITAL U.S. VENTURE PARTNERS FUND XIV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EQUOIA CAPITAL U.S. VENTURE FUND XIV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equoia Capital Global Growth Fund III - Endurance Partners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C Global Growth II Management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C US (TTGP), LTD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C U.S. VENTURE XIV MANAGEMENT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CGGF III - U.S./India Management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CGGF III - Endurance Partners Management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EQUOIA CAPITAL GLOBAL GROWTH FUND II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EQUOIA CAPITAL GLOBAL GROWTH II PRINCIPALS FUND, L.P."/>
    <s v="TenPercentOwner"/>
    <n v="203213"/>
    <n v="29.95"/>
    <n v="6086229.3499999996"/>
    <s v="normal_buy"/>
    <n v="0.15093709355934681"/>
    <n v="15.0937"/>
    <s v="P"/>
  </r>
  <r>
    <x v="314"/>
    <s v="Maplebear Inc."/>
    <x v="1"/>
    <x v="35"/>
    <s v="SEQUOIA CAPITAL U.S. VENTURE PARTNERS FUND XIV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EQUOIA CAPITAL U.S. VENTURE FUND XIV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equoia Capital Global Growth Fund III - Endurance Partners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C Global Growth II Management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C US (TTGP), LTD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C U.S. VENTURE XIV MANAGEMENT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CGGF III - U.S./India Management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CGGF III - Endurance Partners Management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EQUOIA CAPITAL GLOBAL GROWTH FUND II, L.P."/>
    <s v="TenPercentOwner"/>
    <n v="235148"/>
    <n v="29.46"/>
    <n v="6927460.0800000001"/>
    <s v="normal_buy"/>
    <n v="0.15093709355934681"/>
    <n v="15.0937"/>
    <s v="P"/>
  </r>
  <r>
    <x v="314"/>
    <s v="Maplebear Inc."/>
    <x v="1"/>
    <x v="35"/>
    <s v="SEQUOIA CAPITAL GLOBAL GROWTH II PRINCIPALS FUND, L.P."/>
    <s v="TenPercentOwner"/>
    <n v="235148"/>
    <n v="29.46"/>
    <n v="6927460.0800000001"/>
    <s v="normal_buy"/>
    <n v="0.15093709355934681"/>
    <n v="15.0937"/>
    <s v="P"/>
  </r>
  <r>
    <x v="334"/>
    <s v="Hudson Pacific Properties, Inc."/>
    <x v="1"/>
    <x v="35"/>
    <s v="SHOLEM BARRY A"/>
    <s v="Director"/>
    <n v="40000"/>
    <n v="6.69"/>
    <n v="267600"/>
    <s v="large_buy"/>
    <n v="2.7692193952668202E-2"/>
    <n v="2.7692000000000001"/>
    <s v="P"/>
  </r>
  <r>
    <x v="348"/>
    <s v="MALIBU BOATS, INC."/>
    <x v="1"/>
    <x v="35"/>
    <s v="Hooks Michael K."/>
    <s v="Director,Officer"/>
    <n v="12500"/>
    <n v="42.82"/>
    <n v="535250"/>
    <s v="normal_buy"/>
    <n v="-1.9488185679291559E-2"/>
    <n v="-1.9488000000000001"/>
    <s v="P"/>
  </r>
  <r>
    <x v="229"/>
    <s v="BYLINE BANCORP, INC."/>
    <x v="1"/>
    <x v="35"/>
    <s v="DEL VALLE PEROCHENA ANTONIO"/>
    <s v="Director,TenPercentOwner"/>
    <n v="5444"/>
    <n v="20.92"/>
    <n v="113888.48"/>
    <s v="normal_buy"/>
    <n v="4.7496428939486362E-4"/>
    <n v="4.7500000000000001E-2"/>
    <s v="P"/>
  </r>
  <r>
    <x v="23"/>
    <s v="BlackRock ESG Capital Allocation Term Trust"/>
    <x v="1"/>
    <x v="35"/>
    <s v="Saba Capital Management, L.P."/>
    <s v="TenPercentOwner"/>
    <n v="43233"/>
    <n v="16.96"/>
    <n v="733231.68"/>
    <s v="normal_buy"/>
    <n v="7.6557831266759191E-3"/>
    <n v="0.76559999999999995"/>
    <s v="P"/>
  </r>
  <r>
    <x v="11"/>
    <s v="SYNCHRONOSS TECHNOLOGIES INC"/>
    <x v="1"/>
    <x v="35"/>
    <s v="Rendino Kevin"/>
    <s v="Director"/>
    <n v="5000"/>
    <n v="9.3000000000000007"/>
    <n v="46500"/>
    <s v="normal_buy"/>
    <n v="0.15943592958573821"/>
    <n v="15.9436"/>
    <s v="P"/>
  </r>
  <r>
    <x v="307"/>
    <s v="Reservoir Media, Inc."/>
    <x v="1"/>
    <x v="35"/>
    <s v="Khosrowshahi Hassan"/>
    <s v="TenPercentOwner"/>
    <n v="16608"/>
    <n v="7.08"/>
    <n v="117584.64"/>
    <s v="normal_buy"/>
    <n v="4.2613663687563363E-2"/>
    <n v="4.2614000000000001"/>
    <s v="P"/>
  </r>
  <r>
    <x v="151"/>
    <s v="Rocky Mountain Chocolate Factory, Inc."/>
    <x v="1"/>
    <x v="35"/>
    <s v="GEYGAN JEFFREY RICHART"/>
    <s v="Director,TenPercentOwner"/>
    <n v="22348"/>
    <n v="4.32"/>
    <n v="96543.360000000001"/>
    <s v="normal_buy"/>
    <n v="-8.0459749955358206E-2"/>
    <n v="-8.0459999999999994"/>
    <s v="P"/>
  </r>
  <r>
    <x v="349"/>
    <s v="Allegion plc"/>
    <x v="1"/>
    <x v="35"/>
    <s v="Stone John H"/>
    <s v="Director,Officer"/>
    <n v="10000"/>
    <n v="132.41"/>
    <n v="1324100"/>
    <s v="large_buy"/>
    <n v="1.727587875592107E-2"/>
    <n v="1.7276"/>
    <s v="P"/>
  </r>
  <r>
    <x v="229"/>
    <s v="BYLINE BANCORP, INC."/>
    <x v="1"/>
    <x v="35"/>
    <s v="MBG INVESTORS I, L.P."/>
    <s v="TenPercentOwner"/>
    <n v="5444"/>
    <n v="20.92"/>
    <n v="113888.48"/>
    <s v="normal_buy"/>
    <n v="4.7496428939486362E-4"/>
    <n v="4.7500000000000001E-2"/>
    <s v="P"/>
  </r>
  <r>
    <x v="151"/>
    <s v="Rocky Mountain Chocolate Factory, Inc."/>
    <x v="1"/>
    <x v="35"/>
    <s v="GEYGAN JAMES"/>
    <s v="Other"/>
    <n v="22048"/>
    <n v="4.33"/>
    <n v="95467.839999999997"/>
    <s v="normal_buy"/>
    <n v="-8.0459749955358206E-2"/>
    <n v="-8.0459999999999994"/>
    <s v="P"/>
  </r>
  <r>
    <x v="151"/>
    <s v="Rocky Mountain Chocolate Factory, Inc."/>
    <x v="1"/>
    <x v="35"/>
    <s v="Rice Shawn G"/>
    <s v="Other"/>
    <n v="22048"/>
    <n v="4.33"/>
    <n v="95467.839999999997"/>
    <s v="normal_buy"/>
    <n v="-8.0459749955358206E-2"/>
    <n v="-8.0459999999999994"/>
    <s v="P"/>
  </r>
  <r>
    <x v="151"/>
    <s v="Rocky Mountain Chocolate Factory, Inc."/>
    <x v="1"/>
    <x v="35"/>
    <s v="GVP 2021-A, L.P."/>
    <s v="Other"/>
    <n v="22048"/>
    <n v="4.33"/>
    <n v="95467.839999999997"/>
    <s v="normal_buy"/>
    <n v="-8.0459749955358206E-2"/>
    <n v="-8.0459999999999994"/>
    <s v="P"/>
  </r>
  <r>
    <x v="151"/>
    <s v="Rocky Mountain Chocolate Factory, Inc."/>
    <x v="1"/>
    <x v="35"/>
    <s v="GVP 2021-A, LLC"/>
    <s v="Other"/>
    <n v="22048"/>
    <n v="4.33"/>
    <n v="95467.839999999997"/>
    <s v="normal_buy"/>
    <n v="-8.0459749955358206E-2"/>
    <n v="-8.0459999999999994"/>
    <s v="P"/>
  </r>
  <r>
    <x v="151"/>
    <s v="Rocky Mountain Chocolate Factory, Inc."/>
    <x v="1"/>
    <x v="35"/>
    <s v="GLOBAL VALUE INVESTMENT CORP."/>
    <s v="TenPercentOwner"/>
    <n v="22048"/>
    <n v="4.33"/>
    <n v="95467.839999999997"/>
    <s v="normal_buy"/>
    <n v="-8.0459749955358206E-2"/>
    <n v="-8.0459999999999994"/>
    <s v="P"/>
  </r>
  <r>
    <x v="151"/>
    <s v="Rocky Mountain Chocolate Factory, Inc."/>
    <x v="1"/>
    <x v="35"/>
    <s v="GEYGAN JEFFREY RICHART"/>
    <s v="Director,TenPercentOwner"/>
    <n v="22048"/>
    <n v="4.33"/>
    <n v="95467.839999999997"/>
    <s v="normal_buy"/>
    <n v="-8.0459749955358206E-2"/>
    <n v="-8.0459999999999994"/>
    <s v="P"/>
  </r>
  <r>
    <x v="151"/>
    <s v="Rocky Mountain Chocolate Factory, Inc."/>
    <x v="1"/>
    <x v="35"/>
    <s v="Geygan Kathleen"/>
    <s v="Other"/>
    <n v="22048"/>
    <n v="4.33"/>
    <n v="95467.839999999997"/>
    <s v="normal_buy"/>
    <n v="-8.0459749955358206E-2"/>
    <n v="-8.0459999999999994"/>
    <s v="P"/>
  </r>
  <r>
    <x v="151"/>
    <s v="Rocky Mountain Chocolate Factory, Inc."/>
    <x v="1"/>
    <x v="35"/>
    <s v="Wilke Stacy"/>
    <s v="Other"/>
    <n v="22048"/>
    <n v="4.33"/>
    <n v="95467.839999999997"/>
    <s v="normal_buy"/>
    <n v="-8.0459749955358206E-2"/>
    <n v="-8.0459999999999994"/>
    <s v="P"/>
  </r>
  <r>
    <x v="245"/>
    <s v="JANEL CORP"/>
    <x v="1"/>
    <x v="36"/>
    <s v="van Kesteren Gerard"/>
    <s v="Director"/>
    <n v="608"/>
    <n v="40.36"/>
    <n v="24538.880000000001"/>
    <s v="normal_buy"/>
    <n v="1.4943351510230409E-3"/>
    <n v="0.14940000000000001"/>
    <s v="P"/>
  </r>
  <r>
    <x v="350"/>
    <s v="RIVERVIEW BANCORP INC"/>
    <x v="1"/>
    <x v="36"/>
    <s v="NIES GERALD LEE"/>
    <s v="Director"/>
    <n v="22000"/>
    <n v="4.8499999999999996"/>
    <n v="106700"/>
    <s v="large_buy"/>
    <n v="-1.2422349432368749E-2"/>
    <n v="-1.2422"/>
    <s v="P"/>
  </r>
  <r>
    <x v="314"/>
    <s v="Maplebear Inc."/>
    <x v="1"/>
    <x v="36"/>
    <s v="Gupta Ravi"/>
    <s v="Director,TenPercentOwner"/>
    <n v="135072"/>
    <n v="29.93"/>
    <n v="4042704.96"/>
    <s v="normal_buy"/>
    <n v="0.1238967275783656"/>
    <n v="12.389699999999999"/>
    <s v="P"/>
  </r>
  <r>
    <x v="351"/>
    <s v="Enact Holdings, Inc."/>
    <x v="1"/>
    <x v="36"/>
    <s v="Gupta Rohit"/>
    <s v="Director,Officer"/>
    <n v="10000"/>
    <n v="26.97"/>
    <n v="269700"/>
    <s v="large_buy"/>
    <n v="7.1745700638830012E-2"/>
    <n v="7.1745999999999999"/>
    <s v="P"/>
  </r>
  <r>
    <x v="312"/>
    <s v="Rezolute, Inc."/>
    <x v="1"/>
    <x v="36"/>
    <s v="ROBERTS BRIAN KENNETH"/>
    <s v="Officer"/>
    <n v="6000"/>
    <n v="1.69"/>
    <n v="10140"/>
    <s v="normal_buy"/>
    <n v="0.10465113055454631"/>
    <n v="10.4651"/>
    <s v="P"/>
  </r>
  <r>
    <x v="352"/>
    <s v="CATERPILLAR INC"/>
    <x v="1"/>
    <x v="36"/>
    <s v="MacLennan David"/>
    <s v="Director"/>
    <n v="350"/>
    <n v="323.37"/>
    <n v="113179.5"/>
    <s v="large_buy"/>
    <n v="4.7270506617025372E-2"/>
    <n v="4.7271000000000001"/>
    <s v="P"/>
  </r>
  <r>
    <x v="10"/>
    <s v="TILLY'S, INC."/>
    <x v="1"/>
    <x v="36"/>
    <s v="Pleasant Lake Partners LLC"/>
    <s v="TenPercentOwner"/>
    <n v="24000"/>
    <n v="7.3"/>
    <n v="175200"/>
    <s v="normal_buy"/>
    <n v="-5.4347773270932986E-3"/>
    <n v="-0.54349999999999998"/>
    <s v="P"/>
  </r>
  <r>
    <x v="10"/>
    <s v="TILLY'S, INC."/>
    <x v="1"/>
    <x v="36"/>
    <s v="Fund 1 Investments, LLC"/>
    <s v="TenPercentOwner"/>
    <n v="24000"/>
    <n v="7.3"/>
    <n v="175200"/>
    <s v="normal_buy"/>
    <n v="-5.4347773270932986E-3"/>
    <n v="-0.54349999999999998"/>
    <s v="P"/>
  </r>
  <r>
    <x v="10"/>
    <s v="TILLY'S, INC."/>
    <x v="1"/>
    <x v="36"/>
    <s v="Pleasant Lake Onshore Feeder Fund LP"/>
    <s v="TenPercentOwner"/>
    <n v="24000"/>
    <n v="7.3"/>
    <n v="175200"/>
    <s v="normal_buy"/>
    <n v="-5.4347773270932986E-3"/>
    <n v="-0.54349999999999998"/>
    <s v="P"/>
  </r>
  <r>
    <x v="353"/>
    <s v="CNX Resources Corp"/>
    <x v="1"/>
    <x v="36"/>
    <s v="Bedard Timothy Scott"/>
    <s v="Officer"/>
    <n v="1226"/>
    <n v="20.5"/>
    <n v="25133"/>
    <s v="normal_buy"/>
    <n v="3.2802716844750217E-2"/>
    <n v="3.2803"/>
    <s v="P"/>
  </r>
  <r>
    <x v="314"/>
    <s v="Maplebear Inc."/>
    <x v="1"/>
    <x v="36"/>
    <s v="SEQUOIA CAPITAL GLOBAL GROWTH FUND II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C U.S. VENTURE XIV MANAGEMENT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CGGF III - U.S./India Management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C Global Growth II Management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EQUOIA CAPITAL GLOBAL GROWTH II PRINCIPALS FUND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EQUOIA CAPITAL U.S. VENTURE FUND XIV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equoia Capital Global Growth Fund III - Endurance Partners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C US (TTGP), LTD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CGGF III - Endurance Partners Management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EQUOIA CAPITAL U.S. VENTURE PARTNERS FUND XIV, L.P."/>
    <s v="TenPercentOwner"/>
    <n v="135072"/>
    <n v="29.93"/>
    <n v="4042704.96"/>
    <s v="normal_buy"/>
    <n v="0.1238967275783656"/>
    <n v="12.389699999999999"/>
    <s v="P"/>
  </r>
  <r>
    <x v="353"/>
    <s v="CNX Resources Corp"/>
    <x v="1"/>
    <x v="36"/>
    <s v="Bedard Timothy Scott"/>
    <s v="Officer"/>
    <n v="1226"/>
    <n v="20.5"/>
    <n v="25133"/>
    <s v="normal_buy"/>
    <n v="3.2802716844750217E-2"/>
    <n v="3.2803"/>
    <s v="P"/>
  </r>
  <r>
    <x v="354"/>
    <s v="QuidelOrtho Corp"/>
    <x v="1"/>
    <x v="36"/>
    <s v="Busky Joseph M"/>
    <s v="Officer"/>
    <n v="2150"/>
    <n v="46.36"/>
    <n v="99674"/>
    <s v="normal_buy"/>
    <n v="-1.34357235298731E-2"/>
    <n v="-1.3435999999999999"/>
    <s v="P"/>
  </r>
  <r>
    <x v="63"/>
    <s v="BlackRock Innovation &amp; Growth Term Trust"/>
    <x v="1"/>
    <x v="36"/>
    <s v="Saba Capital Management, L.P."/>
    <s v="TenPercentOwner"/>
    <n v="391649"/>
    <n v="8.07"/>
    <n v="3160607.43"/>
    <s v="large_buy"/>
    <n v="0"/>
    <n v="0"/>
    <s v="P"/>
  </r>
  <r>
    <x v="63"/>
    <s v="BlackRock Innovation &amp; Growth Term Trust"/>
    <x v="1"/>
    <x v="36"/>
    <s v="Weinstein Boaz"/>
    <s v="TenPercentOwner"/>
    <n v="391649"/>
    <n v="8.07"/>
    <n v="3160607.43"/>
    <s v="large_buy"/>
    <n v="0"/>
    <n v="0"/>
    <s v="P"/>
  </r>
  <r>
    <x v="355"/>
    <s v="WARRIOR MET COAL, INC."/>
    <x v="1"/>
    <x v="36"/>
    <s v="SCHUMACHER ALAN H"/>
    <s v="Director"/>
    <n v="2000"/>
    <n v="58.15"/>
    <n v="116300"/>
    <s v="large_buy"/>
    <n v="6.2899163363328681E-2"/>
    <n v="6.2899000000000003"/>
    <s v="P"/>
  </r>
  <r>
    <x v="61"/>
    <s v="BlackRock Health Sciences Term Trust"/>
    <x v="1"/>
    <x v="36"/>
    <s v="Saba Capital Management, L.P."/>
    <s v="TenPercentOwner"/>
    <n v="111946"/>
    <n v="16.309999999999999"/>
    <n v="1825839.26"/>
    <s v="normal_buy"/>
    <n v="1.534660079603611E-2"/>
    <n v="1.5347"/>
    <s v="P"/>
  </r>
  <r>
    <x v="61"/>
    <s v="BlackRock Health Sciences Term Trust"/>
    <x v="1"/>
    <x v="36"/>
    <s v="Weinstein Boaz"/>
    <s v="TenPercentOwner"/>
    <n v="111946"/>
    <n v="16.309999999999999"/>
    <n v="1825839.26"/>
    <s v="normal_buy"/>
    <n v="1.534660079603611E-2"/>
    <n v="1.5347"/>
    <s v="P"/>
  </r>
  <r>
    <x v="17"/>
    <s v="TILE SHOP HOLDINGS, INC."/>
    <x v="1"/>
    <x v="36"/>
    <s v="Pleasant Lake Partners LLC"/>
    <s v="TenPercentOwner"/>
    <n v="38000"/>
    <n v="6.59"/>
    <n v="250420"/>
    <s v="large_buy"/>
    <n v="3.0303074089730542E-2"/>
    <n v="3.0303"/>
    <s v="P"/>
  </r>
  <r>
    <x v="17"/>
    <s v="TILE SHOP HOLDINGS, INC."/>
    <x v="1"/>
    <x v="36"/>
    <s v="Fund 1 Investments, LLC"/>
    <s v="TenPercentOwner"/>
    <n v="38000"/>
    <n v="6.59"/>
    <n v="250420"/>
    <s v="large_buy"/>
    <n v="3.0303074089730542E-2"/>
    <n v="3.0303"/>
    <s v="P"/>
  </r>
  <r>
    <x v="17"/>
    <s v="TILE SHOP HOLDINGS, INC."/>
    <x v="1"/>
    <x v="36"/>
    <s v="Pleasant Lake Onshore Feeder Fund LP"/>
    <s v="TenPercentOwner"/>
    <n v="38000"/>
    <n v="6.59"/>
    <n v="250420"/>
    <s v="large_buy"/>
    <n v="3.0303074089730542E-2"/>
    <n v="3.0303"/>
    <s v="P"/>
  </r>
  <r>
    <x v="356"/>
    <s v="AG Mortgage Investment Trust, Inc."/>
    <x v="1"/>
    <x v="36"/>
    <s v="Durkin Thomas"/>
    <s v="Director,Officer"/>
    <n v="50000"/>
    <n v="6.12"/>
    <n v="306000"/>
    <s v="large_buy"/>
    <n v="-2.411560514224087E-2"/>
    <n v="-2.4116"/>
    <s v="P"/>
  </r>
  <r>
    <x v="314"/>
    <s v="Maplebear Inc."/>
    <x v="1"/>
    <x v="36"/>
    <s v="SEQUOIA CAPITAL U.S. GROWTH VI PRINCIPALS FUND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EQUOIA CAPITAL U.S. GROWTH FUND VI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EQUOIA CAPITAL USV XIV HOLDCO, LTD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EQUOIA CAPITAL U.S. VENTURE PARTNERS FUND XIV (Q)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equoia Grove Manager, LLC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C U.S. Growth VII Management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EQUOIA CAPITAL U.S. GROWTH VII PRINCIPALS FUND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C U.S. GROWTH VI MANAGEMENT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EQUOIA CAPITAL U.S. GROWTH FUND VII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C US (TTGP), LTD."/>
    <s v="TenPercentOwner"/>
    <n v="135072"/>
    <n v="29.93"/>
    <n v="4042704.96"/>
    <s v="normal_buy"/>
    <n v="0.1238967275783656"/>
    <n v="12.389699999999999"/>
    <s v="P"/>
  </r>
  <r>
    <x v="357"/>
    <s v="PhenixFIN Corp"/>
    <x v="1"/>
    <x v="36"/>
    <s v="Lorber David A"/>
    <s v="Director,Officer"/>
    <n v="1686"/>
    <n v="44.48"/>
    <n v="74993.279999999999"/>
    <s v="large_buy"/>
    <n v="7.5629981440366034E-3"/>
    <n v="0.75629999999999997"/>
    <s v="P"/>
  </r>
  <r>
    <x v="258"/>
    <s v="CSB Bancorp, Inc."/>
    <x v="1"/>
    <x v="36"/>
    <s v="BAKER ROBERT K"/>
    <s v="Director"/>
    <n v="300"/>
    <n v="39"/>
    <n v="11700"/>
    <s v="normal_buy"/>
    <n v="-9.5988208782116224E-3"/>
    <n v="-0.95989999999999998"/>
    <s v="P"/>
  </r>
  <r>
    <x v="258"/>
    <s v="CSB Bancorp, Inc."/>
    <x v="1"/>
    <x v="36"/>
    <s v="BAKER ROBERT K"/>
    <s v="Director"/>
    <n v="300"/>
    <n v="38"/>
    <n v="11400"/>
    <s v="normal_buy"/>
    <n v="-9.5988208782116224E-3"/>
    <n v="-0.95989999999999998"/>
    <s v="P"/>
  </r>
  <r>
    <x v="213"/>
    <s v="TAIWAN FUND INC"/>
    <x v="1"/>
    <x v="36"/>
    <s v="Clark Anthony S."/>
    <s v="Director"/>
    <n v="500"/>
    <n v="39.130000000000003"/>
    <n v="19565"/>
    <s v="large_buy"/>
    <n v="4.1634507390556852E-2"/>
    <n v="4.1635"/>
    <s v="P"/>
  </r>
  <r>
    <x v="358"/>
    <s v="AXCELIS TECHNOLOGIES INC"/>
    <x v="1"/>
    <x v="36"/>
    <s v="Lawson Douglas A."/>
    <s v="Officer"/>
    <n v="500"/>
    <n v="111.04"/>
    <n v="55520"/>
    <s v="large_buy"/>
    <n v="2.061105430716359E-2"/>
    <n v="2.0611000000000002"/>
    <s v="P"/>
  </r>
  <r>
    <x v="357"/>
    <s v="PhenixFIN Corp"/>
    <x v="1"/>
    <x v="36"/>
    <s v="Lorber David A"/>
    <s v="Director,Officer"/>
    <n v="1300"/>
    <n v="44.5"/>
    <n v="57850"/>
    <s v="normal_buy"/>
    <n v="7.5629981440366034E-3"/>
    <n v="0.75629999999999997"/>
    <s v="P"/>
  </r>
  <r>
    <x v="314"/>
    <s v="Maplebear Inc."/>
    <x v="1"/>
    <x v="36"/>
    <s v="BOTHA ROELOF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C US (TTGP), LTD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equoia Grove II, LLC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C US/E Expansion Fund I Management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equoia Grove UK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Sequoia Capital US/E Expansion Fund I, L.P."/>
    <s v="TenPercentOwner"/>
    <n v="135072"/>
    <n v="29.93"/>
    <n v="4042704.96"/>
    <s v="normal_buy"/>
    <n v="0.1238967275783656"/>
    <n v="12.389699999999999"/>
    <s v="P"/>
  </r>
  <r>
    <x v="314"/>
    <s v="Maplebear Inc."/>
    <x v="1"/>
    <x v="36"/>
    <s v="LEONE DOUGLAS M"/>
    <s v="TenPercentOwner"/>
    <n v="135072"/>
    <n v="29.93"/>
    <n v="4042704.96"/>
    <s v="normal_buy"/>
    <n v="0.1238967275783656"/>
    <n v="12.389699999999999"/>
    <s v="P"/>
  </r>
  <r>
    <x v="359"/>
    <s v="AUTONATION, INC."/>
    <x v="1"/>
    <x v="36"/>
    <s v="Szlosek Thomas A"/>
    <s v="Officer"/>
    <n v="1421"/>
    <n v="140.76"/>
    <n v="200019.96"/>
    <s v="large_buy"/>
    <n v="5.7333443915258409E-2"/>
    <n v="5.7332999999999998"/>
    <s v="P"/>
  </r>
  <r>
    <x v="52"/>
    <s v="ALLSPRING GLOBAL DIVIDEND OPPORTUNITY FUND"/>
    <x v="1"/>
    <x v="36"/>
    <s v="Fioramonti Vincent J"/>
    <s v="Other"/>
    <n v="4000"/>
    <n v="4.54"/>
    <n v="18160"/>
    <s v="large_buy"/>
    <n v="1.9823848028664989E-2"/>
    <n v="1.9823999999999999"/>
    <s v="P"/>
  </r>
  <r>
    <x v="360"/>
    <s v="COLONY BANKCORP INC"/>
    <x v="1"/>
    <x v="36"/>
    <s v="Bateman Leonard H JR"/>
    <s v="Officer"/>
    <n v="1009.34"/>
    <n v="11.11"/>
    <n v="11213.767400000001"/>
    <s v="large_buy"/>
    <n v="-8.9207630933911819E-3"/>
    <n v="-0.8921"/>
    <s v="P"/>
  </r>
  <r>
    <x v="64"/>
    <s v="BlackRock Capital Allocation Term Trust"/>
    <x v="1"/>
    <x v="36"/>
    <s v="Saba Capital Management, L.P."/>
    <s v="TenPercentOwner"/>
    <n v="40366"/>
    <n v="15.59"/>
    <n v="629305.93999999994"/>
    <s v="normal_buy"/>
    <n v="1.279578691678873E-2"/>
    <n v="1.2796000000000001"/>
    <s v="P"/>
  </r>
  <r>
    <x v="64"/>
    <s v="BlackRock Capital Allocation Term Trust"/>
    <x v="1"/>
    <x v="36"/>
    <s v="Weinstein Boaz"/>
    <s v="TenPercentOwner"/>
    <n v="40366"/>
    <n v="15.59"/>
    <n v="629305.93999999994"/>
    <s v="normal_buy"/>
    <n v="1.279578691678873E-2"/>
    <n v="1.2796000000000001"/>
    <s v="P"/>
  </r>
  <r>
    <x v="23"/>
    <s v="BlackRock ESG Capital Allocation Term Trust"/>
    <x v="1"/>
    <x v="36"/>
    <s v="Weinstein Boaz"/>
    <s v="TenPercentOwner"/>
    <n v="65882"/>
    <n v="17.05"/>
    <n v="1123288.1000000001"/>
    <s v="normal_buy"/>
    <n v="2.9378869761638171E-3"/>
    <n v="0.29380000000000001"/>
    <s v="P"/>
  </r>
  <r>
    <x v="23"/>
    <s v="BlackRock ESG Capital Allocation Term Trust"/>
    <x v="1"/>
    <x v="36"/>
    <s v="Saba Capital Management, L.P."/>
    <s v="TenPercentOwner"/>
    <n v="65882"/>
    <n v="17.05"/>
    <n v="1123288.1000000001"/>
    <s v="normal_buy"/>
    <n v="2.9378869761638171E-3"/>
    <n v="0.29380000000000001"/>
    <s v="P"/>
  </r>
  <r>
    <x v="361"/>
    <s v="FTI CONSULTING, INC"/>
    <x v="1"/>
    <x v="36"/>
    <s v="Bacon Brenda J"/>
    <s v="Director"/>
    <n v="1120"/>
    <n v="222.96"/>
    <n v="249715.20000000001"/>
    <s v="large_buy"/>
    <n v="-5.5622415238170568E-2"/>
    <n v="-5.5621999999999998"/>
    <s v="P"/>
  </r>
  <r>
    <x v="362"/>
    <s v="Clearfield, Inc."/>
    <x v="1"/>
    <x v="36"/>
    <s v="ROTH RONALD G"/>
    <s v="Director,Other"/>
    <n v="2000"/>
    <n v="29.62"/>
    <n v="59240"/>
    <s v="normal_buy"/>
    <n v="5.0645811259490081E-2"/>
    <n v="5.0646000000000004"/>
    <s v="P"/>
  </r>
  <r>
    <x v="217"/>
    <s v="RETRACTABLE TECHNOLOGIES INC"/>
    <x v="1"/>
    <x v="37"/>
    <s v="SHAW THOMAS J"/>
    <s v="Director,Officer,TenPercentOwner"/>
    <n v="13396"/>
    <n v="1.25"/>
    <n v="16745"/>
    <s v="normal_buy"/>
    <n v="-6.9767377388159524E-2"/>
    <n v="-6.9767000000000001"/>
    <s v="P"/>
  </r>
  <r>
    <x v="345"/>
    <s v="Meridian Corp"/>
    <x v="1"/>
    <x v="37"/>
    <s v="Lindsay Denise"/>
    <s v="Director,Officer"/>
    <n v="2000"/>
    <n v="9.66"/>
    <n v="19320"/>
    <s v="large_buy"/>
    <n v="6.1974778756931137E-2"/>
    <n v="6.1974999999999998"/>
    <s v="P"/>
  </r>
  <r>
    <x v="314"/>
    <s v="Maplebear Inc."/>
    <x v="1"/>
    <x v="37"/>
    <s v="Gupta Ravi"/>
    <s v="Director,TenPercentOwner"/>
    <n v="2400"/>
    <n v="29.96"/>
    <n v="71904"/>
    <s v="normal_buy"/>
    <n v="9.9076160268329216E-2"/>
    <n v="9.9076000000000004"/>
    <s v="P"/>
  </r>
  <r>
    <x v="363"/>
    <s v="Goosehead Insurance, Inc."/>
    <x v="1"/>
    <x v="37"/>
    <s v="Jones Mark E. Jr."/>
    <s v="Officer,TenPercentOwner,Other"/>
    <n v="1332"/>
    <n v="74.86"/>
    <n v="99713.52"/>
    <s v="normal_buy"/>
    <n v="1.191119387043948E-2"/>
    <n v="1.1911"/>
    <s v="P"/>
  </r>
  <r>
    <x v="363"/>
    <s v="Goosehead Insurance, Inc."/>
    <x v="1"/>
    <x v="37"/>
    <s v="O'Connor John Terry"/>
    <s v="Officer"/>
    <n v="1000"/>
    <n v="73.459999999999994"/>
    <n v="73460"/>
    <s v="normal_buy"/>
    <n v="1.191119387043948E-2"/>
    <n v="1.1911"/>
    <s v="P"/>
  </r>
  <r>
    <x v="364"/>
    <s v="Black Stone Minerals, L.P."/>
    <x v="1"/>
    <x v="37"/>
    <s v="DeWalch D Mark"/>
    <s v="Director"/>
    <n v="3250"/>
    <n v="15.47"/>
    <n v="50277.5"/>
    <s v="normal_buy"/>
    <n v="7.7569847451535168E-3"/>
    <n v="0.77569999999999995"/>
    <s v="P"/>
  </r>
  <r>
    <x v="365"/>
    <s v="Energy Services of America CORP"/>
    <x v="1"/>
    <x v="37"/>
    <s v="Prince Mark"/>
    <s v="Director"/>
    <n v="12500"/>
    <n v="7.57"/>
    <n v="94625"/>
    <s v="large_buy"/>
    <n v="-5.0761467905624516E-3"/>
    <n v="-0.50760000000000005"/>
    <s v="P"/>
  </r>
  <r>
    <x v="366"/>
    <s v="Option Care Health, Inc."/>
    <x v="1"/>
    <x v="37"/>
    <s v="KRAEMER HARRY M JANSEN JR"/>
    <s v="Director"/>
    <n v="35000"/>
    <n v="31.55"/>
    <n v="1104250"/>
    <s v="large_buy"/>
    <n v="3.7096252971883459E-2"/>
    <n v="3.7096"/>
    <s v="P"/>
  </r>
  <r>
    <x v="251"/>
    <s v="PENNANTPARK INVESTMENT CORP"/>
    <x v="1"/>
    <x v="37"/>
    <s v="Briones Jose A"/>
    <s v="Director"/>
    <n v="4956"/>
    <n v="6.86"/>
    <n v="33998.160000000003"/>
    <s v="normal_buy"/>
    <n v="1.4728899612106441E-3"/>
    <n v="0.14729999999999999"/>
    <s v="P"/>
  </r>
  <r>
    <x v="314"/>
    <s v="Maplebear Inc."/>
    <x v="1"/>
    <x v="37"/>
    <s v="SEQUOIA CAPITAL GLOBAL GROWTH FUND II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C U.S. VENTURE XIV MANAGEMENT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CGGF III - U.S./India Management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C Global Growth II Management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EQUOIA CAPITAL GLOBAL GROWTH II PRINCIPALS FUND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EQUOIA CAPITAL U.S. VENTURE FUND XIV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equoia Capital Global Growth Fund III - Endurance Partners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C US (TTGP), LTD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CGGF III - Endurance Partners Management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EQUOIA CAPITAL U.S. VENTURE PARTNERS FUND XIV, L.P."/>
    <s v="TenPercentOwner"/>
    <n v="2400"/>
    <n v="29.96"/>
    <n v="71904"/>
    <s v="normal_buy"/>
    <n v="9.9076160268329216E-2"/>
    <n v="9.9076000000000004"/>
    <s v="P"/>
  </r>
  <r>
    <x v="242"/>
    <s v="V F CORP"/>
    <x v="1"/>
    <x v="37"/>
    <s v="Carucci Richard"/>
    <s v="Director"/>
    <n v="20000"/>
    <n v="15.53"/>
    <n v="310600"/>
    <s v="normal_buy"/>
    <n v="3.8064503267990712E-2"/>
    <n v="3.8065000000000002"/>
    <s v="P"/>
  </r>
  <r>
    <x v="55"/>
    <s v="BLACKROCK MUNIYIELD PENNSYLVANIA QUALITY FUND"/>
    <x v="1"/>
    <x v="37"/>
    <s v="Saba Capital Management, L.P."/>
    <s v="TenPercentOwner"/>
    <n v="5033"/>
    <n v="11.9"/>
    <n v="59892.7"/>
    <s v="normal_buy"/>
    <n v="1.5966156861913609E-2"/>
    <n v="1.5966"/>
    <s v="P"/>
  </r>
  <r>
    <x v="55"/>
    <s v="BLACKROCK MUNIYIELD PENNSYLVANIA QUALITY FUND"/>
    <x v="1"/>
    <x v="37"/>
    <s v="Weinstein Boaz"/>
    <s v="TenPercentOwner"/>
    <n v="5033"/>
    <n v="11.9"/>
    <n v="59892.7"/>
    <s v="normal_buy"/>
    <n v="1.5966156861913609E-2"/>
    <n v="1.5966"/>
    <s v="P"/>
  </r>
  <r>
    <x v="63"/>
    <s v="BlackRock Innovation &amp; Growth Term Trust"/>
    <x v="1"/>
    <x v="37"/>
    <s v="Saba Capital Management, L.P."/>
    <s v="TenPercentOwner"/>
    <n v="273686"/>
    <n v="8.11"/>
    <n v="2219593.46"/>
    <s v="large_buy"/>
    <n v="-1.2345583803649361E-2"/>
    <n v="-1.2345999999999999"/>
    <s v="P"/>
  </r>
  <r>
    <x v="63"/>
    <s v="BlackRock Innovation &amp; Growth Term Trust"/>
    <x v="1"/>
    <x v="37"/>
    <s v="Weinstein Boaz"/>
    <s v="TenPercentOwner"/>
    <n v="273686"/>
    <n v="8.11"/>
    <n v="2219593.46"/>
    <s v="large_buy"/>
    <n v="-1.2345583803649361E-2"/>
    <n v="-1.2345999999999999"/>
    <s v="P"/>
  </r>
  <r>
    <x v="253"/>
    <s v="Lumen Technologies, Inc."/>
    <x v="1"/>
    <x v="37"/>
    <s v="GLENN T MICHAEL"/>
    <s v="Director"/>
    <n v="50000"/>
    <n v="1.47"/>
    <n v="73500"/>
    <s v="large_buy"/>
    <n v="0.1891891674197794"/>
    <n v="18.918900000000001"/>
    <s v="P"/>
  </r>
  <r>
    <x v="367"/>
    <s v="Broadstone Net Lease, Inc."/>
    <x v="1"/>
    <x v="37"/>
    <s v="COKE MICHAEL A"/>
    <s v="Director"/>
    <n v="10000"/>
    <n v="14.67"/>
    <n v="146700"/>
    <s v="normal_buy"/>
    <n v="1.5796613444082119E-2"/>
    <n v="1.5797000000000001"/>
    <s v="P"/>
  </r>
  <r>
    <x v="367"/>
    <s v="Broadstone Net Lease, Inc."/>
    <x v="1"/>
    <x v="37"/>
    <s v="Moragne John David"/>
    <s v="Director,Officer"/>
    <n v="10000"/>
    <n v="14.77"/>
    <n v="147700"/>
    <s v="large_buy"/>
    <n v="1.5796613444082119E-2"/>
    <n v="1.5797000000000001"/>
    <s v="P"/>
  </r>
  <r>
    <x v="368"/>
    <s v="MGP INGREDIENTS INC"/>
    <x v="1"/>
    <x v="37"/>
    <s v="Lapish Erika"/>
    <s v="Officer"/>
    <n v="500"/>
    <n v="77.86"/>
    <n v="38930"/>
    <s v="large_buy"/>
    <n v="9.4717978853130269E-2"/>
    <n v="9.4718"/>
    <s v="P"/>
  </r>
  <r>
    <x v="369"/>
    <s v="Ondas Holdings Inc."/>
    <x v="1"/>
    <x v="37"/>
    <s v="Popolo Joseph V"/>
    <s v="TenPercentOwner"/>
    <n v="1785714"/>
    <n v="1.1200000000000001"/>
    <n v="1999999.68"/>
    <s v="large_buy"/>
    <n v="-0.21428568387518079"/>
    <n v="-21.428599999999999"/>
    <s v="P"/>
  </r>
  <r>
    <x v="370"/>
    <s v="American Homes 4 Rent"/>
    <x v="1"/>
    <x v="37"/>
    <s v="CORRIGAN JACK E"/>
    <s v="Director"/>
    <n v="1000"/>
    <n v="23.95"/>
    <n v="23950"/>
    <s v="normal_buy"/>
    <n v="3.0073057658454031E-2"/>
    <n v="3.0072999999999999"/>
    <s v="P"/>
  </r>
  <r>
    <x v="370"/>
    <s v="American Homes 4 Rent"/>
    <x v="1"/>
    <x v="37"/>
    <s v="CORRIGAN JACK E"/>
    <s v="Director"/>
    <n v="500"/>
    <n v="24"/>
    <n v="12000"/>
    <s v="normal_buy"/>
    <n v="3.0073057658454031E-2"/>
    <n v="3.0072999999999999"/>
    <s v="P"/>
  </r>
  <r>
    <x v="370"/>
    <s v="American Homes 4 Rent"/>
    <x v="1"/>
    <x v="37"/>
    <s v="CORRIGAN JACK E"/>
    <s v="Director"/>
    <n v="2000"/>
    <n v="24.03"/>
    <n v="48060"/>
    <s v="normal_buy"/>
    <n v="3.0073057658454031E-2"/>
    <n v="3.0072999999999999"/>
    <s v="P"/>
  </r>
  <r>
    <x v="370"/>
    <s v="American Homes 4 Rent"/>
    <x v="1"/>
    <x v="37"/>
    <s v="CORRIGAN JACK E"/>
    <s v="Director"/>
    <n v="3000"/>
    <n v="24.05"/>
    <n v="72150"/>
    <s v="large_buy"/>
    <n v="3.0073057658454031E-2"/>
    <n v="3.0072999999999999"/>
    <s v="P"/>
  </r>
  <r>
    <x v="155"/>
    <s v="Oak Valley Bancorp"/>
    <x v="1"/>
    <x v="37"/>
    <s v="Leonard Daniel J"/>
    <s v="Director"/>
    <n v="1000"/>
    <n v="24"/>
    <n v="24000"/>
    <s v="normal_buy"/>
    <n v="1.778328296074649E-2"/>
    <n v="1.7783"/>
    <s v="P"/>
  </r>
  <r>
    <x v="371"/>
    <s v="Pinstripes Holdings, Inc."/>
    <x v="1"/>
    <x v="37"/>
    <s v="Querciagrossa Anthony"/>
    <s v="Officer"/>
    <n v="100000"/>
    <n v="3.43"/>
    <n v="343000"/>
    <s v="large_buy"/>
    <n v="0.1160714634168321"/>
    <n v="11.607100000000001"/>
    <s v="P"/>
  </r>
  <r>
    <x v="372"/>
    <s v="Mativ Holdings, Inc."/>
    <x v="1"/>
    <x v="37"/>
    <s v="Keenan Jeffrey"/>
    <s v="Director"/>
    <n v="3000"/>
    <n v="16.059999999999999"/>
    <n v="48179.999999999993"/>
    <s v="large_buy"/>
    <n v="0.1209375906110248"/>
    <n v="12.0938"/>
    <s v="P"/>
  </r>
  <r>
    <x v="61"/>
    <s v="BlackRock Health Sciences Term Trust"/>
    <x v="1"/>
    <x v="37"/>
    <s v="Saba Capital Management, L.P."/>
    <s v="TenPercentOwner"/>
    <n v="113930"/>
    <n v="16.34"/>
    <n v="1861616.2"/>
    <s v="large_buy"/>
    <n v="8.5781485191367413E-3"/>
    <n v="0.85780000000000001"/>
    <s v="P"/>
  </r>
  <r>
    <x v="61"/>
    <s v="BlackRock Health Sciences Term Trust"/>
    <x v="1"/>
    <x v="37"/>
    <s v="Weinstein Boaz"/>
    <s v="TenPercentOwner"/>
    <n v="113930"/>
    <n v="16.34"/>
    <n v="1861616.2"/>
    <s v="large_buy"/>
    <n v="8.5781485191367413E-3"/>
    <n v="0.85780000000000001"/>
    <s v="P"/>
  </r>
  <r>
    <x v="373"/>
    <s v="Sphere Entertainment Co."/>
    <x v="1"/>
    <x v="37"/>
    <s v="DOLAN JAMES LAWRENCE"/>
    <s v="Director,Officer,Other"/>
    <n v="4281"/>
    <n v="41.59"/>
    <n v="178046.79"/>
    <s v="normal_buy"/>
    <n v="0.18637381793582031"/>
    <n v="18.6374"/>
    <s v="P"/>
  </r>
  <r>
    <x v="373"/>
    <s v="Sphere Entertainment Co."/>
    <x v="1"/>
    <x v="37"/>
    <s v="Dolan Kristin A"/>
    <s v="Director"/>
    <n v="4281"/>
    <n v="41.59"/>
    <n v="178046.79"/>
    <s v="normal_buy"/>
    <n v="0.18637381793582031"/>
    <n v="18.6374"/>
    <s v="P"/>
  </r>
  <r>
    <x v="373"/>
    <s v="Sphere Entertainment Co."/>
    <x v="1"/>
    <x v="37"/>
    <s v="DOLAN JAMES LAWRENCE"/>
    <s v="Director,Officer,Other"/>
    <n v="55093"/>
    <n v="41.08"/>
    <n v="2263220.44"/>
    <s v="normal_buy"/>
    <n v="0.18637381793582031"/>
    <n v="18.6374"/>
    <s v="P"/>
  </r>
  <r>
    <x v="373"/>
    <s v="Sphere Entertainment Co."/>
    <x v="1"/>
    <x v="37"/>
    <s v="Dolan Kristin A"/>
    <s v="Director"/>
    <n v="55093"/>
    <n v="41.08"/>
    <n v="2263220.44"/>
    <s v="normal_buy"/>
    <n v="0.18637381793582031"/>
    <n v="18.6374"/>
    <s v="P"/>
  </r>
  <r>
    <x v="117"/>
    <s v="INNSUITES HOSPITALITY TRUST"/>
    <x v="1"/>
    <x v="37"/>
    <s v="WIRTH JAMES F"/>
    <s v="Officer,TenPercentOwner,Other"/>
    <n v="660"/>
    <n v="971.16"/>
    <n v="640965.6"/>
    <s v="large_buy"/>
    <n v="8.2191716167610895E-2"/>
    <n v="8.2192000000000007"/>
    <s v="P"/>
  </r>
  <r>
    <x v="374"/>
    <s v="Liberty Latin America Ltd."/>
    <x v="1"/>
    <x v="37"/>
    <s v="Nair Balan"/>
    <s v="Director,Officer"/>
    <n v="16313"/>
    <n v="6.14"/>
    <n v="100161.82"/>
    <s v="normal_buy"/>
    <n v="4.7308312632792893E-2"/>
    <n v="4.7308000000000003"/>
    <s v="P"/>
  </r>
  <r>
    <x v="363"/>
    <s v="Goosehead Insurance, Inc."/>
    <x v="1"/>
    <x v="37"/>
    <s v="Miller Mark"/>
    <s v="Director,Officer"/>
    <n v="2500"/>
    <n v="74"/>
    <n v="185000"/>
    <s v="normal_buy"/>
    <n v="1.191119387043948E-2"/>
    <n v="1.1911"/>
    <s v="P"/>
  </r>
  <r>
    <x v="314"/>
    <s v="Maplebear Inc."/>
    <x v="1"/>
    <x v="37"/>
    <s v="SEQUOIA CAPITAL U.S. GROWTH VI PRINCIPALS FUND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EQUOIA CAPITAL U.S. GROWTH FUND VI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EQUOIA CAPITAL USV XIV HOLDCO, LTD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EQUOIA CAPITAL U.S. VENTURE PARTNERS FUND XIV (Q)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equoia Grove Manager, LLC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C U.S. Growth VII Management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EQUOIA CAPITAL U.S. GROWTH VII PRINCIPALS FUND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C U.S. GROWTH VI MANAGEMENT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EQUOIA CAPITAL U.S. GROWTH FUND VII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C US (TTGP), LTD."/>
    <s v="TenPercentOwner"/>
    <n v="2400"/>
    <n v="29.96"/>
    <n v="71904"/>
    <s v="normal_buy"/>
    <n v="9.9076160268329216E-2"/>
    <n v="9.9076000000000004"/>
    <s v="P"/>
  </r>
  <r>
    <x v="363"/>
    <s v="Goosehead Insurance, Inc."/>
    <x v="1"/>
    <x v="37"/>
    <s v="Miller Mark"/>
    <s v="Director,Officer"/>
    <n v="2500"/>
    <n v="73.709999999999994"/>
    <n v="184275"/>
    <s v="normal_buy"/>
    <n v="1.191119387043948E-2"/>
    <n v="1.1911"/>
    <s v="P"/>
  </r>
  <r>
    <x v="375"/>
    <s v="OCULAR THERAPEUTIX, INC"/>
    <x v="1"/>
    <x v="37"/>
    <s v="SUMMER ROAD LLC"/>
    <s v="TenPercentOwner"/>
    <n v="930851"/>
    <n v="7.52"/>
    <n v="6999999.5199999996"/>
    <s v="large_buy"/>
    <n v="-1.717172553984225E-2"/>
    <n v="-1.7172000000000001"/>
    <s v="P"/>
  </r>
  <r>
    <x v="249"/>
    <s v="MERCURY SYSTEMS INC"/>
    <x v="1"/>
    <x v="37"/>
    <s v="JANA Partners Management, LP"/>
    <s v="Director,TenPercentOwner,Other"/>
    <n v="18618"/>
    <n v="28.53"/>
    <n v="531171.54"/>
    <s v="normal_buy"/>
    <n v="7.582609757133163E-2"/>
    <n v="7.5826000000000002"/>
    <s v="P"/>
  </r>
  <r>
    <x v="338"/>
    <s v="STRATTEC SECURITY CORP"/>
    <x v="1"/>
    <x v="37"/>
    <s v="LIEBAU FREDERIC JACK JR"/>
    <s v="Director"/>
    <n v="2000"/>
    <n v="24.94"/>
    <n v="49880"/>
    <s v="normal_buy"/>
    <n v="-1.7777799355863318E-2"/>
    <n v="-1.7778"/>
    <s v="P"/>
  </r>
  <r>
    <x v="314"/>
    <s v="Maplebear Inc."/>
    <x v="1"/>
    <x v="37"/>
    <s v="BOTHA ROELOF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C US (TTGP), LTD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equoia Grove II, LLC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C US/E Expansion Fund I Management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equoia Grove UK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Sequoia Capital US/E Expansion Fund I, L.P."/>
    <s v="TenPercentOwner"/>
    <n v="2400"/>
    <n v="29.96"/>
    <n v="71904"/>
    <s v="normal_buy"/>
    <n v="9.9076160268329216E-2"/>
    <n v="9.9076000000000004"/>
    <s v="P"/>
  </r>
  <r>
    <x v="314"/>
    <s v="Maplebear Inc."/>
    <x v="1"/>
    <x v="37"/>
    <s v="LEONE DOUGLAS M"/>
    <s v="TenPercentOwner"/>
    <n v="2400"/>
    <n v="29.96"/>
    <n v="71904"/>
    <s v="normal_buy"/>
    <n v="9.9076160268329216E-2"/>
    <n v="9.9076000000000004"/>
    <s v="P"/>
  </r>
  <r>
    <x v="376"/>
    <s v="DT Midstream, Inc."/>
    <x v="1"/>
    <x v="37"/>
    <s v="SKAGGS ROBERT C JR"/>
    <s v="Director"/>
    <n v="1000"/>
    <n v="56.87"/>
    <n v="56870"/>
    <s v="large_buy"/>
    <n v="3.1343499174660172E-2"/>
    <n v="3.1343000000000001"/>
    <s v="P"/>
  </r>
  <r>
    <x v="377"/>
    <s v="Western Midstream Partners, LP"/>
    <x v="1"/>
    <x v="37"/>
    <s v="Owen Kenneth F."/>
    <s v="Director"/>
    <n v="7000"/>
    <n v="33.96"/>
    <n v="237720"/>
    <s v="large_buy"/>
    <n v="3.246743571032606E-3"/>
    <n v="0.32469999999999999"/>
    <s v="P"/>
  </r>
  <r>
    <x v="378"/>
    <s v="RCI HOSPITALITY HOLDINGS, INC."/>
    <x v="1"/>
    <x v="37"/>
    <s v="Barabash Yura V"/>
    <s v="Director"/>
    <n v="188"/>
    <n v="55.95"/>
    <n v="10518.6"/>
    <s v="normal_buy"/>
    <n v="-2.8822675087906151E-3"/>
    <n v="-0.28820000000000001"/>
    <s v="P"/>
  </r>
  <r>
    <x v="379"/>
    <s v="Thryv Holdings, Inc."/>
    <x v="1"/>
    <x v="37"/>
    <s v="Walsh Joe"/>
    <s v="Director,Officer"/>
    <n v="5000"/>
    <n v="19.010000000000002"/>
    <n v="95050.000000000015"/>
    <s v="large_buy"/>
    <n v="0.1293634762310869"/>
    <n v="12.936299999999999"/>
    <s v="P"/>
  </r>
  <r>
    <x v="380"/>
    <s v="IMMUNIC, INC."/>
    <x v="1"/>
    <x v="37"/>
    <s v="Vitt Daniel"/>
    <s v="Director,Officer"/>
    <n v="14000"/>
    <n v="1.31"/>
    <n v="18340"/>
    <s v="normal_buy"/>
    <n v="0.1171874839928928"/>
    <n v="11.7187"/>
    <s v="P"/>
  </r>
  <r>
    <x v="381"/>
    <s v="FIRST COMMUNITY CORP /SC/"/>
    <x v="1"/>
    <x v="37"/>
    <s v="Sosebee Jane S"/>
    <s v="Director"/>
    <n v="2500"/>
    <n v="16.399999999999999"/>
    <n v="41000"/>
    <s v="large_buy"/>
    <n v="5.2147307495913793E-2"/>
    <n v="5.2146999999999997"/>
    <s v="P"/>
  </r>
  <r>
    <x v="382"/>
    <s v="OPENLANE, Inc."/>
    <x v="1"/>
    <x v="37"/>
    <s v="Kelly Peter J"/>
    <s v="Director,Officer"/>
    <n v="10000"/>
    <n v="14.87"/>
    <n v="148700"/>
    <s v="normal_buy"/>
    <n v="6.9266963073178589E-2"/>
    <n v="6.9267000000000003"/>
    <s v="P"/>
  </r>
  <r>
    <x v="383"/>
    <s v="FNB CORP/PA/"/>
    <x v="1"/>
    <x v="37"/>
    <s v="CAMPBELL WILLIAM B"/>
    <s v="Director"/>
    <n v="2500"/>
    <n v="13.41"/>
    <n v="33525"/>
    <s v="normal_buy"/>
    <n v="1.722098607987177E-2"/>
    <n v="1.7221"/>
    <s v="P"/>
  </r>
  <r>
    <x v="64"/>
    <s v="BlackRock Capital Allocation Term Trust"/>
    <x v="1"/>
    <x v="37"/>
    <s v="Saba Capital Management, L.P."/>
    <s v="TenPercentOwner"/>
    <n v="72909"/>
    <n v="15.65"/>
    <n v="1141025.8500000001"/>
    <s v="normal_buy"/>
    <n v="1.0883495602227461E-2"/>
    <n v="1.0883"/>
    <s v="P"/>
  </r>
  <r>
    <x v="64"/>
    <s v="BlackRock Capital Allocation Term Trust"/>
    <x v="1"/>
    <x v="37"/>
    <s v="Weinstein Boaz"/>
    <s v="TenPercentOwner"/>
    <n v="72909"/>
    <n v="15.65"/>
    <n v="1141025.8500000001"/>
    <s v="normal_buy"/>
    <n v="1.0883495602227461E-2"/>
    <n v="1.0883"/>
    <s v="P"/>
  </r>
  <r>
    <x v="384"/>
    <s v="HF Sinclair Corp"/>
    <x v="1"/>
    <x v="37"/>
    <s v="MYERS FRANKLIN"/>
    <s v="Director"/>
    <n v="4180"/>
    <n v="58.94"/>
    <n v="246369.2"/>
    <s v="large_buy"/>
    <n v="-3.088539358245157E-2"/>
    <n v="-3.0884999999999998"/>
    <s v="P"/>
  </r>
  <r>
    <x v="385"/>
    <s v="Western Union CO"/>
    <x v="1"/>
    <x v="37"/>
    <s v="Murphy Timothy P."/>
    <s v="Director"/>
    <n v="10000"/>
    <n v="12.85"/>
    <n v="128500"/>
    <s v="large_buy"/>
    <n v="9.843750830855269E-2"/>
    <n v="9.8437999999999999"/>
    <s v="P"/>
  </r>
  <r>
    <x v="23"/>
    <s v="BlackRock ESG Capital Allocation Term Trust"/>
    <x v="1"/>
    <x v="37"/>
    <s v="Weinstein Boaz"/>
    <s v="TenPercentOwner"/>
    <n v="246840"/>
    <n v="17.079999999999998"/>
    <n v="4216027.1999999993"/>
    <s v="large_buy"/>
    <n v="1.1742268272572081E-3"/>
    <n v="0.1174"/>
    <s v="P"/>
  </r>
  <r>
    <x v="23"/>
    <s v="BlackRock ESG Capital Allocation Term Trust"/>
    <x v="1"/>
    <x v="37"/>
    <s v="Saba Capital Management, L.P."/>
    <s v="TenPercentOwner"/>
    <n v="246840"/>
    <n v="17.079999999999998"/>
    <n v="4216027.1999999993"/>
    <s v="large_buy"/>
    <n v="1.1742268272572081E-3"/>
    <n v="0.1174"/>
    <s v="P"/>
  </r>
  <r>
    <x v="367"/>
    <s v="Broadstone Net Lease, Inc."/>
    <x v="1"/>
    <x v="37"/>
    <s v="Fennell Kevin"/>
    <s v="Officer"/>
    <n v="4000"/>
    <n v="14.63"/>
    <n v="58520"/>
    <s v="normal_buy"/>
    <n v="1.5796613444082119E-2"/>
    <n v="1.5797000000000001"/>
    <s v="P"/>
  </r>
  <r>
    <x v="386"/>
    <s v="Transocean Ltd."/>
    <x v="1"/>
    <x v="38"/>
    <s v="Perestroika (Cyprus) Ltd"/>
    <s v="Director,TenPercentOwner"/>
    <n v="1000000"/>
    <n v="4.8899999999999997"/>
    <n v="4890000"/>
    <s v="normal_buy"/>
    <n v="0.12008280183595139"/>
    <n v="12.0083"/>
    <s v="P"/>
  </r>
  <r>
    <x v="102"/>
    <s v="TEXAS CAPITAL BANCSHARES INC/TX"/>
    <x v="1"/>
    <x v="38"/>
    <s v="Long Thomas E"/>
    <s v="Director"/>
    <n v="2000"/>
    <n v="58.78"/>
    <n v="117560"/>
    <s v="normal_buy"/>
    <n v="1.366825676478212E-2"/>
    <n v="1.3668"/>
    <s v="P"/>
  </r>
  <r>
    <x v="377"/>
    <s v="Western Midstream Partners, LP"/>
    <x v="1"/>
    <x v="38"/>
    <s v="Brown Oscar K"/>
    <s v="Director"/>
    <n v="3500"/>
    <n v="34.14"/>
    <n v="119490"/>
    <s v="normal_buy"/>
    <n v="-2.3502830727678559E-3"/>
    <n v="-0.23499999999999999"/>
    <s v="P"/>
  </r>
  <r>
    <x v="387"/>
    <s v="WESBANCO INC"/>
    <x v="1"/>
    <x v="38"/>
    <s v="STEMLER KERRY M"/>
    <s v="Director"/>
    <n v="662"/>
    <n v="28.66"/>
    <n v="18972.919999999998"/>
    <s v="normal_buy"/>
    <n v="2.1114574441092989E-2"/>
    <n v="2.1114999999999999"/>
    <s v="P"/>
  </r>
  <r>
    <x v="387"/>
    <s v="WESBANCO INC"/>
    <x v="1"/>
    <x v="38"/>
    <s v="STEMLER KERRY M"/>
    <s v="Director"/>
    <n v="733"/>
    <n v="28.65"/>
    <n v="21000.45"/>
    <s v="large_buy"/>
    <n v="2.1114574441092989E-2"/>
    <n v="2.1114999999999999"/>
    <s v="P"/>
  </r>
  <r>
    <x v="210"/>
    <s v="ZIONS BANCORPORATION, NATIONAL ASSOCIATION /UT/"/>
    <x v="1"/>
    <x v="38"/>
    <s v="SIMMONS HARRIS H"/>
    <s v="Director,Officer"/>
    <n v="4000"/>
    <n v="38.54"/>
    <n v="154160"/>
    <s v="large_buy"/>
    <n v="5.7393949760403913E-2"/>
    <n v="5.7393999999999998"/>
    <s v="P"/>
  </r>
  <r>
    <x v="388"/>
    <s v="A-Mark Precious Metals, Inc."/>
    <x v="1"/>
    <x v="38"/>
    <s v="RAVICH JESS M"/>
    <s v="Director"/>
    <n v="20000"/>
    <n v="25.63"/>
    <n v="512600"/>
    <s v="large_buy"/>
    <n v="8.7480521460818528E-2"/>
    <n v="8.7481000000000009"/>
    <s v="P"/>
  </r>
  <r>
    <x v="389"/>
    <s v="CITY HOLDING CO"/>
    <x v="1"/>
    <x v="38"/>
    <s v="STRONG-TREISTER DIANE W"/>
    <s v="Director"/>
    <n v="121"/>
    <n v="101.03"/>
    <n v="12224.63"/>
    <s v="normal_buy"/>
    <n v="9.7980028975279687E-3"/>
    <n v="0.9798"/>
    <s v="P"/>
  </r>
  <r>
    <x v="386"/>
    <s v="Transocean Ltd."/>
    <x v="1"/>
    <x v="38"/>
    <s v="Perestroika"/>
    <s v="Director,TenPercentOwner"/>
    <n v="1000000"/>
    <n v="4.8899999999999997"/>
    <n v="4890000"/>
    <s v="normal_buy"/>
    <n v="0.12008280183595139"/>
    <n v="12.0083"/>
    <s v="P"/>
  </r>
  <r>
    <x v="390"/>
    <s v="AMN HEALTHCARE SERVICES INC"/>
    <x v="1"/>
    <x v="38"/>
    <s v="Grace Caroline"/>
    <s v="Director,Officer"/>
    <n v="9917"/>
    <n v="56.39"/>
    <n v="559219.63"/>
    <s v="large_buy"/>
    <n v="7.669883642349995E-2"/>
    <n v="7.6699000000000002"/>
    <s v="P"/>
  </r>
  <r>
    <x v="390"/>
    <s v="AMN HEALTHCARE SERVICES INC"/>
    <x v="1"/>
    <x v="38"/>
    <s v="Grace Caroline"/>
    <s v="Director,Officer"/>
    <n v="7583"/>
    <n v="57.06"/>
    <n v="432685.98"/>
    <s v="large_buy"/>
    <n v="7.669883642349995E-2"/>
    <n v="7.6699000000000002"/>
    <s v="P"/>
  </r>
  <r>
    <x v="326"/>
    <s v="Great Elm Group, Inc."/>
    <x v="1"/>
    <x v="38"/>
    <s v="LONG BALL PARTNERS LLC"/>
    <s v="TenPercentOwner"/>
    <n v="120000"/>
    <n v="1.92"/>
    <n v="230400"/>
    <s v="large_buy"/>
    <n v="-5.2355971926772993E-3"/>
    <n v="-0.52359999999999995"/>
    <s v="P"/>
  </r>
  <r>
    <x v="326"/>
    <s v="Great Elm Group, Inc."/>
    <x v="1"/>
    <x v="38"/>
    <s v="Imperial Capital Asset Management, LLC"/>
    <s v="TenPercentOwner"/>
    <n v="120000"/>
    <n v="1.92"/>
    <n v="230400"/>
    <s v="large_buy"/>
    <n v="-5.2355971926772993E-3"/>
    <n v="-0.52359999999999995"/>
    <s v="P"/>
  </r>
  <r>
    <x v="326"/>
    <s v="Great Elm Group, Inc."/>
    <x v="1"/>
    <x v="38"/>
    <s v="Reese Jason W."/>
    <s v="Director,Officer,TenPercentOwner"/>
    <n v="120000"/>
    <n v="1.92"/>
    <n v="230400"/>
    <s v="large_buy"/>
    <n v="-5.2355971926772993E-3"/>
    <n v="-0.52359999999999995"/>
    <s v="P"/>
  </r>
  <r>
    <x v="326"/>
    <s v="Great Elm Group, Inc."/>
    <x v="1"/>
    <x v="38"/>
    <s v="Imperial Capital Group Holdings II, LLC"/>
    <s v="TenPercentOwner"/>
    <n v="120000"/>
    <n v="1.92"/>
    <n v="230400"/>
    <s v="large_buy"/>
    <n v="-5.2355971926772993E-3"/>
    <n v="-0.52359999999999995"/>
    <s v="P"/>
  </r>
  <r>
    <x v="391"/>
    <s v="Energy Recovery, Inc."/>
    <x v="1"/>
    <x v="38"/>
    <s v="Moon David W"/>
    <s v="Director,Officer"/>
    <n v="10750"/>
    <n v="15.51"/>
    <n v="166732.5"/>
    <s v="large_buy"/>
    <n v="-5.1446956972484581E-2"/>
    <n v="-5.1447000000000003"/>
    <s v="P"/>
  </r>
  <r>
    <x v="61"/>
    <s v="BlackRock Health Sciences Term Trust"/>
    <x v="1"/>
    <x v="38"/>
    <s v="Saba Capital Management, L.P."/>
    <s v="TenPercentOwner"/>
    <n v="56448"/>
    <n v="16.45"/>
    <n v="928569.6"/>
    <s v="normal_buy"/>
    <n v="-6.0604999325749587E-3"/>
    <n v="-0.60599999999999998"/>
    <s v="P"/>
  </r>
  <r>
    <x v="61"/>
    <s v="BlackRock Health Sciences Term Trust"/>
    <x v="1"/>
    <x v="38"/>
    <s v="Weinstein Boaz"/>
    <s v="TenPercentOwner"/>
    <n v="56448"/>
    <n v="16.45"/>
    <n v="928569.6"/>
    <s v="normal_buy"/>
    <n v="-6.0604999325749587E-3"/>
    <n v="-0.60599999999999998"/>
    <s v="P"/>
  </r>
  <r>
    <x v="386"/>
    <s v="Transocean Ltd."/>
    <x v="1"/>
    <x v="38"/>
    <s v="Mohn Frederik Wilhelm"/>
    <s v="Director,TenPercentOwner"/>
    <n v="1000000"/>
    <n v="4.8899999999999997"/>
    <n v="4890000"/>
    <s v="normal_buy"/>
    <n v="0.12008280183595139"/>
    <n v="12.0083"/>
    <s v="P"/>
  </r>
  <r>
    <x v="17"/>
    <s v="TILE SHOP HOLDINGS, INC."/>
    <x v="1"/>
    <x v="38"/>
    <s v="Pleasant Lake Onshore Feeder Fund LP"/>
    <s v="TenPercentOwner"/>
    <n v="37500"/>
    <n v="6.8"/>
    <n v="255000"/>
    <s v="large_buy"/>
    <n v="-4.7008536268186803E-2"/>
    <n v="-4.7008999999999999"/>
    <s v="P"/>
  </r>
  <r>
    <x v="17"/>
    <s v="TILE SHOP HOLDINGS, INC."/>
    <x v="1"/>
    <x v="38"/>
    <s v="Fund 1 Investments, LLC"/>
    <s v="TenPercentOwner"/>
    <n v="37500"/>
    <n v="6.8"/>
    <n v="255000"/>
    <s v="large_buy"/>
    <n v="-4.7008536268186803E-2"/>
    <n v="-4.7008999999999999"/>
    <s v="P"/>
  </r>
  <r>
    <x v="17"/>
    <s v="TILE SHOP HOLDINGS, INC."/>
    <x v="1"/>
    <x v="38"/>
    <s v="Pleasant Lake Partners LLC"/>
    <s v="TenPercentOwner"/>
    <n v="37500"/>
    <n v="6.8"/>
    <n v="255000"/>
    <s v="large_buy"/>
    <n v="-4.7008536268186803E-2"/>
    <n v="-4.7008999999999999"/>
    <s v="P"/>
  </r>
  <r>
    <x v="17"/>
    <s v="TILE SHOP HOLDINGS, INC."/>
    <x v="1"/>
    <x v="38"/>
    <s v="Pleasant Lake Onshore Feeder Fund LP"/>
    <s v="TenPercentOwner"/>
    <n v="56300"/>
    <n v="6.95"/>
    <n v="391285"/>
    <s v="large_buy"/>
    <n v="-4.7008536268186803E-2"/>
    <n v="-4.7008999999999999"/>
    <s v="P"/>
  </r>
  <r>
    <x v="17"/>
    <s v="TILE SHOP HOLDINGS, INC."/>
    <x v="1"/>
    <x v="38"/>
    <s v="Fund 1 Investments, LLC"/>
    <s v="TenPercentOwner"/>
    <n v="56300"/>
    <n v="6.95"/>
    <n v="391285"/>
    <s v="large_buy"/>
    <n v="-4.7008536268186803E-2"/>
    <n v="-4.7008999999999999"/>
    <s v="P"/>
  </r>
  <r>
    <x v="17"/>
    <s v="TILE SHOP HOLDINGS, INC."/>
    <x v="1"/>
    <x v="38"/>
    <s v="Pleasant Lake Partners LLC"/>
    <s v="TenPercentOwner"/>
    <n v="56300"/>
    <n v="6.95"/>
    <n v="391285"/>
    <s v="large_buy"/>
    <n v="-4.7008536268186803E-2"/>
    <n v="-4.7008999999999999"/>
    <s v="P"/>
  </r>
  <r>
    <x v="370"/>
    <s v="American Homes 4 Rent"/>
    <x v="1"/>
    <x v="38"/>
    <s v="CORRIGAN JACK E"/>
    <s v="Director"/>
    <n v="1000"/>
    <n v="24"/>
    <n v="24000"/>
    <s v="normal_buy"/>
    <n v="1.8800170541455771E-2"/>
    <n v="1.88"/>
    <s v="P"/>
  </r>
  <r>
    <x v="157"/>
    <s v="MID PENN BANCORP INC"/>
    <x v="1"/>
    <x v="38"/>
    <s v="De Soto Matthew G"/>
    <s v="Director"/>
    <n v="1192"/>
    <n v="20.92"/>
    <n v="24936.639999999999"/>
    <s v="normal_buy"/>
    <n v="-2.4510472463949991E-3"/>
    <n v="-0.24510000000000001"/>
    <s v="P"/>
  </r>
  <r>
    <x v="367"/>
    <s v="Broadstone Net Lease, Inc."/>
    <x v="1"/>
    <x v="38"/>
    <s v="NARASIMHAN SHEKAR"/>
    <s v="Director"/>
    <n v="5000"/>
    <n v="14.87"/>
    <n v="74350"/>
    <s v="normal_buy"/>
    <n v="-8.0483105528756926E-3"/>
    <n v="-0.80479999999999996"/>
    <s v="P"/>
  </r>
  <r>
    <x v="392"/>
    <s v="Health Catalyst, Inc."/>
    <x v="1"/>
    <x v="38"/>
    <s v="Burton Daniel D."/>
    <s v="Director,Officer"/>
    <n v="26200"/>
    <n v="7.81"/>
    <n v="204622"/>
    <s v="large_buy"/>
    <n v="-1.9254006378715219E-2"/>
    <n v="-1.9254"/>
    <s v="P"/>
  </r>
  <r>
    <x v="372"/>
    <s v="Mativ Holdings, Inc."/>
    <x v="1"/>
    <x v="38"/>
    <s v="Keenan Jeffrey"/>
    <s v="Director"/>
    <n v="1000"/>
    <n v="17"/>
    <n v="17000"/>
    <s v="normal_buy"/>
    <n v="6.7756426208723131E-2"/>
    <n v="6.7755999999999998"/>
    <s v="P"/>
  </r>
  <r>
    <x v="63"/>
    <s v="BlackRock Innovation &amp; Growth Term Trust"/>
    <x v="1"/>
    <x v="38"/>
    <s v="Weinstein Boaz"/>
    <s v="TenPercentOwner"/>
    <n v="331804"/>
    <n v="8.15"/>
    <n v="2704202.6"/>
    <s v="large_buy"/>
    <n v="-1.4760339046329229E-2"/>
    <n v="-1.476"/>
    <s v="P"/>
  </r>
  <r>
    <x v="63"/>
    <s v="BlackRock Innovation &amp; Growth Term Trust"/>
    <x v="1"/>
    <x v="38"/>
    <s v="Saba Capital Management, L.P."/>
    <s v="TenPercentOwner"/>
    <n v="331804"/>
    <n v="8.15"/>
    <n v="2704202.6"/>
    <s v="large_buy"/>
    <n v="-1.4760339046329229E-2"/>
    <n v="-1.476"/>
    <s v="P"/>
  </r>
  <r>
    <x v="64"/>
    <s v="BlackRock Capital Allocation Term Trust"/>
    <x v="1"/>
    <x v="38"/>
    <s v="Weinstein Boaz"/>
    <s v="TenPercentOwner"/>
    <n v="153644"/>
    <n v="15.7"/>
    <n v="2412210.7999999998"/>
    <s v="large_buy"/>
    <n v="3.1888761709559792E-3"/>
    <n v="0.31890000000000002"/>
    <s v="P"/>
  </r>
  <r>
    <x v="64"/>
    <s v="BlackRock Capital Allocation Term Trust"/>
    <x v="1"/>
    <x v="38"/>
    <s v="Saba Capital Management, L.P."/>
    <s v="TenPercentOwner"/>
    <n v="153644"/>
    <n v="15.7"/>
    <n v="2412210.7999999998"/>
    <s v="large_buy"/>
    <n v="3.1888761709559792E-3"/>
    <n v="0.31890000000000002"/>
    <s v="P"/>
  </r>
  <r>
    <x v="281"/>
    <s v="USCB FINANCIAL HOLDINGS, INC."/>
    <x v="1"/>
    <x v="38"/>
    <s v="Priam Capital Associates II LLC"/>
    <s v="TenPercentOwner"/>
    <n v="10000"/>
    <n v="11.07"/>
    <n v="110700"/>
    <s v="large_buy"/>
    <n v="9.1155832244531609E-3"/>
    <n v="0.91159999999999997"/>
    <s v="P"/>
  </r>
  <r>
    <x v="281"/>
    <s v="USCB FINANCIAL HOLDINGS, INC."/>
    <x v="1"/>
    <x v="38"/>
    <s v="Feinglass Howard"/>
    <s v="Director,TenPercentOwner"/>
    <n v="10000"/>
    <n v="11.07"/>
    <n v="110700"/>
    <s v="large_buy"/>
    <n v="9.1155832244531609E-3"/>
    <n v="0.91159999999999997"/>
    <s v="P"/>
  </r>
  <r>
    <x v="281"/>
    <s v="USCB FINANCIAL HOLDINGS, INC."/>
    <x v="1"/>
    <x v="38"/>
    <s v="Priam Capital Fund II, L.P."/>
    <s v="TenPercentOwner"/>
    <n v="10000"/>
    <n v="11.07"/>
    <n v="110700"/>
    <s v="large_buy"/>
    <n v="9.1155832244531609E-3"/>
    <n v="0.91159999999999997"/>
    <s v="P"/>
  </r>
  <r>
    <x v="393"/>
    <s v="Cohen &amp; Steers Closed-End Opportunity Fund, Inc."/>
    <x v="1"/>
    <x v="38"/>
    <s v="Palma Jeffrey"/>
    <s v="Other"/>
    <n v="4500"/>
    <n v="11.11"/>
    <n v="49995"/>
    <s v="large_buy"/>
    <n v="4.4045951196116873E-2"/>
    <n v="4.4046000000000003"/>
    <s v="P"/>
  </r>
  <r>
    <x v="153"/>
    <s v="RBB Bancorp"/>
    <x v="1"/>
    <x v="38"/>
    <s v="Kao James"/>
    <s v="Director"/>
    <n v="4000"/>
    <n v="16.95"/>
    <n v="67800"/>
    <s v="normal_buy"/>
    <n v="3.2181043688878752E-2"/>
    <n v="3.2181000000000002"/>
    <s v="P"/>
  </r>
  <r>
    <x v="10"/>
    <s v="TILLY'S, INC."/>
    <x v="1"/>
    <x v="38"/>
    <s v="Pleasant Lake Onshore Feeder Fund LP"/>
    <s v="TenPercentOwner"/>
    <n v="25000"/>
    <n v="7.57"/>
    <n v="189250"/>
    <s v="normal_buy"/>
    <n v="-5.3947349020648572E-2"/>
    <n v="-5.3947000000000003"/>
    <s v="P"/>
  </r>
  <r>
    <x v="394"/>
    <s v="Apple Hospitality REIT, Inc."/>
    <x v="1"/>
    <x v="38"/>
    <s v="Woolley Howard E."/>
    <s v="Director"/>
    <n v="1000"/>
    <n v="15.97"/>
    <n v="15970"/>
    <s v="normal_buy"/>
    <n v="5.2135572713272627E-2"/>
    <n v="5.2135999999999996"/>
    <s v="P"/>
  </r>
  <r>
    <x v="10"/>
    <s v="TILLY'S, INC."/>
    <x v="1"/>
    <x v="38"/>
    <s v="Fund 1 Investments, LLC"/>
    <s v="TenPercentOwner"/>
    <n v="25000"/>
    <n v="7.57"/>
    <n v="189250"/>
    <s v="normal_buy"/>
    <n v="-5.3947349020648572E-2"/>
    <n v="-5.3947000000000003"/>
    <s v="P"/>
  </r>
  <r>
    <x v="10"/>
    <s v="TILLY'S, INC."/>
    <x v="1"/>
    <x v="38"/>
    <s v="Pleasant Lake Partners LLC"/>
    <s v="TenPercentOwner"/>
    <n v="25000"/>
    <n v="7.57"/>
    <n v="189250"/>
    <s v="normal_buy"/>
    <n v="-5.3947349020648572E-2"/>
    <n v="-5.3947000000000003"/>
    <s v="P"/>
  </r>
  <r>
    <x v="357"/>
    <s v="PhenixFIN Corp"/>
    <x v="1"/>
    <x v="38"/>
    <s v="Lorber David A"/>
    <s v="Director,Officer"/>
    <n v="927"/>
    <n v="44.97"/>
    <n v="41687.19"/>
    <s v="normal_buy"/>
    <n v="4.4439478782742897E-4"/>
    <n v="4.4400000000000002E-2"/>
    <s v="P"/>
  </r>
  <r>
    <x v="357"/>
    <s v="PhenixFIN Corp"/>
    <x v="1"/>
    <x v="38"/>
    <s v="Lorber David A"/>
    <s v="Director,Officer"/>
    <n v="927"/>
    <n v="44.97"/>
    <n v="41687.19"/>
    <s v="normal_buy"/>
    <n v="4.4439478782742897E-4"/>
    <n v="4.4400000000000002E-2"/>
    <s v="P"/>
  </r>
  <r>
    <x v="249"/>
    <s v="MERCURY SYSTEMS INC"/>
    <x v="1"/>
    <x v="38"/>
    <s v="JANA Partners Management, LP"/>
    <s v="Director,TenPercentOwner,Other"/>
    <n v="284295"/>
    <n v="29.21"/>
    <n v="8304256.9500000002"/>
    <s v="large_buy"/>
    <n v="3.0706231147361599E-2"/>
    <n v="3.0706000000000002"/>
    <s v="P"/>
  </r>
  <r>
    <x v="389"/>
    <s v="CITY HOLDING CO"/>
    <x v="1"/>
    <x v="38"/>
    <s v="FISHER ROBERT D"/>
    <s v="Director"/>
    <n v="131"/>
    <n v="101.03"/>
    <n v="13234.93"/>
    <s v="normal_buy"/>
    <n v="9.7980028975279687E-3"/>
    <n v="0.9798"/>
    <s v="P"/>
  </r>
  <r>
    <x v="237"/>
    <s v="Bogota Financial Corp."/>
    <x v="1"/>
    <x v="38"/>
    <s v="Masterson John J."/>
    <s v="Director"/>
    <n v="3078"/>
    <n v="7.8"/>
    <n v="24008.400000000001"/>
    <s v="large_buy"/>
    <n v="-5.9125967319003991E-2"/>
    <n v="-5.9126000000000003"/>
    <s v="P"/>
  </r>
  <r>
    <x v="389"/>
    <s v="CITY HOLDING CO"/>
    <x v="1"/>
    <x v="38"/>
    <s v="FILE W H III"/>
    <s v="Director"/>
    <n v="126"/>
    <n v="101.03"/>
    <n v="12729.78"/>
    <s v="normal_buy"/>
    <n v="9.7980028975279687E-3"/>
    <n v="0.9798"/>
    <s v="P"/>
  </r>
  <r>
    <x v="395"/>
    <s v="Enphase Energy, Inc."/>
    <x v="1"/>
    <x v="38"/>
    <s v="Kothandaraman Badrinarayanan"/>
    <s v="Director,Officer"/>
    <n v="4000"/>
    <n v="120.54"/>
    <n v="482160"/>
    <s v="large_buy"/>
    <n v="-9.0827024851125593E-4"/>
    <n v="-9.0800000000000006E-2"/>
    <s v="P"/>
  </r>
  <r>
    <x v="388"/>
    <s v="A-Mark Precious Metals, Inc."/>
    <x v="1"/>
    <x v="38"/>
    <s v="RAVICH JESS M"/>
    <s v="Director"/>
    <n v="20000"/>
    <n v="25.63"/>
    <n v="512600"/>
    <s v="large_buy"/>
    <n v="8.7480521460818528E-2"/>
    <n v="8.7481000000000009"/>
    <s v="P"/>
  </r>
  <r>
    <x v="389"/>
    <s v="CITY HOLDING CO"/>
    <x v="1"/>
    <x v="38"/>
    <s v="Burton Gregory A"/>
    <s v="Director"/>
    <n v="114"/>
    <n v="101.03"/>
    <n v="11517.42"/>
    <s v="normal_buy"/>
    <n v="9.7980028975279687E-3"/>
    <n v="0.9798"/>
    <s v="P"/>
  </r>
  <r>
    <x v="208"/>
    <s v="SOUTH PLAINS FINANCIAL, INC."/>
    <x v="1"/>
    <x v="38"/>
    <s v="Valles Noe G"/>
    <s v="Director"/>
    <n v="50000"/>
    <n v="25"/>
    <n v="1250000"/>
    <s v="normal_buy"/>
    <n v="-6.9204505557522999E-3"/>
    <n v="-0.69199999999999995"/>
    <s v="P"/>
  </r>
  <r>
    <x v="155"/>
    <s v="Oak Valley Bancorp"/>
    <x v="1"/>
    <x v="38"/>
    <s v="Strong Gary"/>
    <s v="Director"/>
    <n v="1000"/>
    <n v="24"/>
    <n v="24000"/>
    <s v="normal_buy"/>
    <n v="1.533367211074466E-2"/>
    <n v="1.5334000000000001"/>
    <s v="P"/>
  </r>
  <r>
    <x v="396"/>
    <s v="BEXIL INVESTMENT TRUST"/>
    <x v="1"/>
    <x v="38"/>
    <s v="WINMILL THOMAS BASSETT"/>
    <s v="Director,Officer"/>
    <n v="975"/>
    <n v="12.4"/>
    <n v="12090"/>
    <s v="normal_buy"/>
    <n v="7.8553848145024308E-3"/>
    <n v="0.78549999999999998"/>
    <s v="P"/>
  </r>
  <r>
    <x v="396"/>
    <s v="BEXIL INVESTMENT TRUST"/>
    <x v="1"/>
    <x v="38"/>
    <s v="WINMILL THOMAS BASSETT"/>
    <s v="Director,Officer"/>
    <n v="4025"/>
    <n v="12.61"/>
    <n v="50755.25"/>
    <s v="normal_buy"/>
    <n v="7.8553848145024308E-3"/>
    <n v="0.78549999999999998"/>
    <s v="P"/>
  </r>
  <r>
    <x v="382"/>
    <s v="OPENLANE, Inc."/>
    <x v="1"/>
    <x v="38"/>
    <s v="Kelly Peter J"/>
    <s v="Director,Officer"/>
    <n v="24000"/>
    <n v="14.98"/>
    <n v="359520"/>
    <s v="large_buy"/>
    <n v="5.9960000320220967E-2"/>
    <n v="5.9960000000000004"/>
    <s v="P"/>
  </r>
  <r>
    <x v="397"/>
    <s v="CUMMINS INC"/>
    <x v="1"/>
    <x v="38"/>
    <s v="Fisher Daniel William"/>
    <s v="Director"/>
    <n v="562"/>
    <n v="266.57"/>
    <n v="149812.34"/>
    <s v="normal_buy"/>
    <n v="4.5802995253727552E-3"/>
    <n v="0.45800000000000002"/>
    <s v="P"/>
  </r>
  <r>
    <x v="377"/>
    <s v="Western Midstream Partners, LP"/>
    <x v="1"/>
    <x v="38"/>
    <s v="SCHULTE DAVID J"/>
    <s v="Director"/>
    <n v="800"/>
    <n v="34.24"/>
    <n v="27392"/>
    <s v="normal_buy"/>
    <n v="-2.3502830727678559E-3"/>
    <n v="-0.23499999999999999"/>
    <s v="P"/>
  </r>
  <r>
    <x v="23"/>
    <s v="BlackRock ESG Capital Allocation Term Trust"/>
    <x v="1"/>
    <x v="38"/>
    <s v="Saba Capital Management, L.P."/>
    <s v="TenPercentOwner"/>
    <n v="278093"/>
    <n v="17.13"/>
    <n v="4763733.09"/>
    <s v="large_buy"/>
    <n v="-1.166927331908707E-3"/>
    <n v="-0.1167"/>
    <s v="P"/>
  </r>
  <r>
    <x v="23"/>
    <s v="BlackRock ESG Capital Allocation Term Trust"/>
    <x v="1"/>
    <x v="38"/>
    <s v="Weinstein Boaz"/>
    <s v="TenPercentOwner"/>
    <n v="278093"/>
    <n v="17.13"/>
    <n v="4763733.09"/>
    <s v="large_buy"/>
    <n v="-1.166927331908707E-3"/>
    <n v="-0.1167"/>
    <s v="P"/>
  </r>
  <r>
    <x v="379"/>
    <s v="Thryv Holdings, Inc."/>
    <x v="1"/>
    <x v="38"/>
    <s v="Slater John"/>
    <s v="Director"/>
    <n v="500"/>
    <n v="20.37"/>
    <n v="10185"/>
    <s v="normal_buy"/>
    <n v="9.7249483442040985E-2"/>
    <n v="9.7248999999999999"/>
    <s v="P"/>
  </r>
  <r>
    <x v="398"/>
    <s v="APPLIED OPTOELECTRONICS, INC."/>
    <x v="1"/>
    <x v="38"/>
    <s v="Yeh William H"/>
    <s v="Director"/>
    <n v="10000"/>
    <n v="15.29"/>
    <n v="152900"/>
    <s v="large_buy"/>
    <n v="-7.5226967683057588E-2"/>
    <n v="-7.5227000000000004"/>
    <s v="P"/>
  </r>
  <r>
    <x v="205"/>
    <s v="LCNB CORP"/>
    <x v="1"/>
    <x v="38"/>
    <s v="KAUFMAN WILLIAM H"/>
    <s v="Director"/>
    <n v="1000"/>
    <n v="14.28"/>
    <n v="14280"/>
    <s v="normal_buy"/>
    <n v="4.5216906793249079E-2"/>
    <n v="4.5217000000000001"/>
    <s v="P"/>
  </r>
  <r>
    <x v="399"/>
    <s v="NATIONAL HEALTH INVESTORS INC"/>
    <x v="1"/>
    <x v="38"/>
    <s v="SWAFFORD CHARLOTTE A"/>
    <s v="Director"/>
    <n v="10000"/>
    <n v="58.69"/>
    <n v="586900"/>
    <s v="large_buy"/>
    <n v="1.206462052157109E-2"/>
    <n v="1.2064999999999999"/>
    <s v="P"/>
  </r>
  <r>
    <x v="389"/>
    <s v="CITY HOLDING CO"/>
    <x v="1"/>
    <x v="38"/>
    <s v="HYLTON TRACY W II"/>
    <s v="Director"/>
    <n v="121"/>
    <n v="101.03"/>
    <n v="12224.63"/>
    <s v="normal_buy"/>
    <n v="9.7980028975279687E-3"/>
    <n v="0.9798"/>
    <s v="P"/>
  </r>
  <r>
    <x v="159"/>
    <s v="FIRST FINANCIAL CORP /IN/"/>
    <x v="1"/>
    <x v="39"/>
    <s v="Pierson Paul Joseph II"/>
    <s v="Director"/>
    <n v="500"/>
    <n v="36.81"/>
    <n v="18405"/>
    <s v="normal_buy"/>
    <n v="3.301502242793708E-2"/>
    <n v="3.3014999999999999"/>
    <s v="P"/>
  </r>
  <r>
    <x v="400"/>
    <s v="FRESH DEL MONTE PRODUCE INC"/>
    <x v="1"/>
    <x v="39"/>
    <s v="ABU GHAZALEH AMIR"/>
    <s v="Director"/>
    <n v="10000"/>
    <n v="23.62"/>
    <n v="236200"/>
    <s v="large_buy"/>
    <n v="5.5736582934253098E-2"/>
    <n v="5.5736999999999997"/>
    <s v="P"/>
  </r>
  <r>
    <x v="401"/>
    <s v="CALIFORNIA FIRST LEASING CORP"/>
    <x v="1"/>
    <x v="39"/>
    <s v="PADDON PATRICK E"/>
    <s v="Director,Officer,TenPercentOwner"/>
    <n v="24991"/>
    <n v="17.850000000000001"/>
    <n v="446089.35"/>
    <s v="large_buy"/>
    <n v="2.2408924776778472E-2"/>
    <n v="2.2408999999999999"/>
    <s v="P"/>
  </r>
  <r>
    <x v="245"/>
    <s v="JANEL CORP"/>
    <x v="1"/>
    <x v="39"/>
    <s v="van Kesteren Gerard"/>
    <s v="Director"/>
    <n v="792"/>
    <n v="42"/>
    <n v="33264"/>
    <s v="normal_buy"/>
    <n v="-1.6190483456566259E-2"/>
    <n v="-1.619"/>
    <s v="P"/>
  </r>
  <r>
    <x v="390"/>
    <s v="AMN HEALTHCARE SERVICES INC"/>
    <x v="1"/>
    <x v="39"/>
    <s v="Knudson Jeffrey R"/>
    <s v="Officer"/>
    <n v="6951"/>
    <n v="57.75"/>
    <n v="401420.25"/>
    <s v="large_buy"/>
    <n v="6.3540349112743089E-2"/>
    <n v="6.3540000000000001"/>
    <s v="P"/>
  </r>
  <r>
    <x v="390"/>
    <s v="AMN HEALTHCARE SERVICES INC"/>
    <x v="1"/>
    <x v="39"/>
    <s v="WHEAT DOUGLAS D"/>
    <s v="Director"/>
    <n v="2620"/>
    <n v="56.87"/>
    <n v="148999.4"/>
    <s v="normal_buy"/>
    <n v="6.3540349112743089E-2"/>
    <n v="6.3540000000000001"/>
    <s v="P"/>
  </r>
  <r>
    <x v="377"/>
    <s v="Western Midstream Partners, LP"/>
    <x v="1"/>
    <x v="39"/>
    <s v="Brown Oscar K"/>
    <s v="Director"/>
    <n v="3500"/>
    <n v="33.35"/>
    <n v="116725"/>
    <s v="normal_buy"/>
    <n v="1.7055752746570011E-2"/>
    <n v="1.7056"/>
    <s v="P"/>
  </r>
  <r>
    <x v="372"/>
    <s v="Mativ Holdings, Inc."/>
    <x v="1"/>
    <x v="39"/>
    <s v="Keenan Jeffrey"/>
    <s v="Director"/>
    <n v="2000"/>
    <n v="16.309999999999999"/>
    <n v="32620"/>
    <s v="normal_buy"/>
    <n v="9.7706293127307609E-2"/>
    <n v="9.7706"/>
    <s v="P"/>
  </r>
  <r>
    <x v="402"/>
    <s v="FS KKR Capital Corp"/>
    <x v="1"/>
    <x v="39"/>
    <s v="Pietrzak Daniel"/>
    <s v="Director,Officer"/>
    <n v="7300"/>
    <n v="18.73"/>
    <n v="136729"/>
    <s v="large_buy"/>
    <n v="4.4269235363672672E-2"/>
    <n v="4.4268999999999998"/>
    <s v="P"/>
  </r>
  <r>
    <x v="402"/>
    <s v="FS KKR Capital Corp"/>
    <x v="1"/>
    <x v="39"/>
    <s v="Pietrzak Daniel"/>
    <s v="Director,Officer"/>
    <n v="2700"/>
    <n v="18.760000000000002"/>
    <n v="50652.000000000007"/>
    <s v="normal_buy"/>
    <n v="4.4269235363672672E-2"/>
    <n v="4.4268999999999998"/>
    <s v="P"/>
  </r>
  <r>
    <x v="370"/>
    <s v="American Homes 4 Rent"/>
    <x v="1"/>
    <x v="39"/>
    <s v="CORRIGAN JACK E"/>
    <s v="Director"/>
    <n v="1000"/>
    <n v="24.1"/>
    <n v="24100"/>
    <s v="normal_buy"/>
    <n v="1.8237003652360251E-2"/>
    <n v="1.8237000000000001"/>
    <s v="P"/>
  </r>
  <r>
    <x v="390"/>
    <s v="AMN HEALTHCARE SERVICES INC"/>
    <x v="1"/>
    <x v="39"/>
    <s v="Laughlin Whitney M"/>
    <s v="Officer"/>
    <n v="863"/>
    <n v="57.74"/>
    <n v="49829.62"/>
    <s v="normal_buy"/>
    <n v="6.3540349112743089E-2"/>
    <n v="6.3540000000000001"/>
    <s v="P"/>
  </r>
  <r>
    <x v="403"/>
    <s v="Veradigm Inc."/>
    <x v="1"/>
    <x v="39"/>
    <s v="Arora Samir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STONEHILL CAPITAL MANAGEMENT LLC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Zwahlen Garrett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THOYER MICHAEL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Stern Michael Lenard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STONEHILL MASTER FUND LTD.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STONEHILL INSTITUTIONAL PARTNERS LP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Sacks Jonathan S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MOTULSKY JOHN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SISITSKY PETER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Arora Samir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STONEHILL CAPITAL MANAGEMENT LLC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Zwahlen Garrett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THOYER MICHAEL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Stern Michael Lenard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STONEHILL MASTER FUND LTD.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STONEHILL INSTITUTIONAL PARTNERS LP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Sacks Jonathan S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MOTULSKY JOHN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SISITSKY PETER"/>
    <s v="TenPercentOwner"/>
    <n v="3021000"/>
    <n v="6.81"/>
    <n v="20573010"/>
    <s v="large_buy"/>
    <n v="0.18208520680973869"/>
    <n v="18.208500000000001"/>
    <s v="P"/>
  </r>
  <r>
    <x v="404"/>
    <s v="Ivanhoe Electric Inc."/>
    <x v="1"/>
    <x v="39"/>
    <s v="Joseph Cassandra Pulskamp"/>
    <s v="Officer"/>
    <n v="2000"/>
    <n v="7.42"/>
    <n v="14840"/>
    <s v="normal_buy"/>
    <n v="0.21997302942053151"/>
    <n v="21.997299999999999"/>
    <s v="P"/>
  </r>
  <r>
    <x v="373"/>
    <s v="Sphere Entertainment Co."/>
    <x v="1"/>
    <x v="39"/>
    <s v="Dolan Kristin A"/>
    <s v="Director"/>
    <n v="70643"/>
    <n v="40.700000000000003"/>
    <n v="2875170.1"/>
    <s v="large_buy"/>
    <n v="0.1846040355549603"/>
    <n v="18.4604"/>
    <s v="P"/>
  </r>
  <r>
    <x v="373"/>
    <s v="Sphere Entertainment Co."/>
    <x v="1"/>
    <x v="39"/>
    <s v="DOLAN JAMES LAWRENCE"/>
    <s v="Director,Officer,Other"/>
    <n v="70643"/>
    <n v="40.700000000000003"/>
    <n v="2875170.1"/>
    <s v="large_buy"/>
    <n v="0.1846040355549603"/>
    <n v="18.4604"/>
    <s v="P"/>
  </r>
  <r>
    <x v="373"/>
    <s v="Sphere Entertainment Co."/>
    <x v="1"/>
    <x v="39"/>
    <s v="Dolan Kristin A"/>
    <s v="Director"/>
    <n v="5496"/>
    <n v="41.1"/>
    <n v="225885.6"/>
    <s v="normal_buy"/>
    <n v="0.1846040355549603"/>
    <n v="18.4604"/>
    <s v="P"/>
  </r>
  <r>
    <x v="373"/>
    <s v="Sphere Entertainment Co."/>
    <x v="1"/>
    <x v="39"/>
    <s v="DOLAN JAMES LAWRENCE"/>
    <s v="Director,Officer,Other"/>
    <n v="5496"/>
    <n v="41.1"/>
    <n v="225885.6"/>
    <s v="normal_buy"/>
    <n v="0.1846040355549603"/>
    <n v="18.4604"/>
    <s v="P"/>
  </r>
  <r>
    <x v="61"/>
    <s v="BlackRock Health Sciences Term Trust"/>
    <x v="1"/>
    <x v="39"/>
    <s v="Saba Capital Management, L.P."/>
    <s v="TenPercentOwner"/>
    <n v="41300"/>
    <n v="16.46"/>
    <n v="679798"/>
    <s v="normal_buy"/>
    <n v="-6.6747329959501167E-3"/>
    <n v="-0.66749999999999998"/>
    <s v="P"/>
  </r>
  <r>
    <x v="61"/>
    <s v="BlackRock Health Sciences Term Trust"/>
    <x v="1"/>
    <x v="39"/>
    <s v="Weinstein Boaz"/>
    <s v="TenPercentOwner"/>
    <n v="41300"/>
    <n v="16.46"/>
    <n v="679798"/>
    <s v="normal_buy"/>
    <n v="-6.6747329959501167E-3"/>
    <n v="-0.66749999999999998"/>
    <s v="P"/>
  </r>
  <r>
    <x v="17"/>
    <s v="TILE SHOP HOLDINGS, INC."/>
    <x v="1"/>
    <x v="39"/>
    <s v="Pleasant Lake Onshore Feeder Fund LP"/>
    <s v="TenPercentOwner"/>
    <n v="33000"/>
    <n v="6.94"/>
    <n v="229020"/>
    <s v="large_buy"/>
    <n v="-2.8776951763151759E-2"/>
    <n v="-2.8776999999999999"/>
    <s v="P"/>
  </r>
  <r>
    <x v="17"/>
    <s v="TILE SHOP HOLDINGS, INC."/>
    <x v="1"/>
    <x v="39"/>
    <s v="Fund 1 Investments, LLC"/>
    <s v="TenPercentOwner"/>
    <n v="33000"/>
    <n v="6.94"/>
    <n v="229020"/>
    <s v="large_buy"/>
    <n v="-2.8776951763151759E-2"/>
    <n v="-2.8776999999999999"/>
    <s v="P"/>
  </r>
  <r>
    <x v="17"/>
    <s v="TILE SHOP HOLDINGS, INC."/>
    <x v="1"/>
    <x v="39"/>
    <s v="Pleasant Lake Partners LLC"/>
    <s v="TenPercentOwner"/>
    <n v="33000"/>
    <n v="6.94"/>
    <n v="229020"/>
    <s v="large_buy"/>
    <n v="-2.8776951763151759E-2"/>
    <n v="-2.8776999999999999"/>
    <s v="P"/>
  </r>
  <r>
    <x v="405"/>
    <s v="Stagwell Inc"/>
    <x v="1"/>
    <x v="39"/>
    <s v="Penn Mark Jeffery"/>
    <s v="Director,Officer,TenPercentOwner"/>
    <n v="10000"/>
    <n v="5.2"/>
    <n v="52000"/>
    <s v="normal_buy"/>
    <n v="0.1307692942534702"/>
    <n v="13.0769"/>
    <s v="P"/>
  </r>
  <r>
    <x v="406"/>
    <s v="AMMO, INC."/>
    <x v="1"/>
    <x v="39"/>
    <s v="Smith Jared Rowe"/>
    <s v="Director,Officer"/>
    <n v="8000"/>
    <n v="2.33"/>
    <n v="18640"/>
    <s v="large_buy"/>
    <n v="5.1724192858027429E-2"/>
    <n v="5.1723999999999997"/>
    <s v="P"/>
  </r>
  <r>
    <x v="356"/>
    <s v="AG Mortgage Investment Trust, Inc."/>
    <x v="1"/>
    <x v="39"/>
    <s v="Quateman Lisa G"/>
    <s v="Director"/>
    <n v="4000"/>
    <n v="6.03"/>
    <n v="24120"/>
    <s v="normal_buy"/>
    <n v="1.7035732130681099E-2"/>
    <n v="1.7036"/>
    <s v="P"/>
  </r>
  <r>
    <x v="63"/>
    <s v="BlackRock Innovation &amp; Growth Term Trust"/>
    <x v="1"/>
    <x v="39"/>
    <s v="Weinstein Boaz"/>
    <s v="TenPercentOwner"/>
    <n v="79201"/>
    <n v="8.02"/>
    <n v="635192.02"/>
    <s v="normal_buy"/>
    <n v="5.0252664670003E-3"/>
    <n v="0.50249999999999995"/>
    <s v="P"/>
  </r>
  <r>
    <x v="63"/>
    <s v="BlackRock Innovation &amp; Growth Term Trust"/>
    <x v="1"/>
    <x v="39"/>
    <s v="Saba Capital Management, L.P."/>
    <s v="TenPercentOwner"/>
    <n v="79201"/>
    <n v="8.02"/>
    <n v="635192.02"/>
    <s v="normal_buy"/>
    <n v="5.0252664670003E-3"/>
    <n v="0.50249999999999995"/>
    <s v="P"/>
  </r>
  <r>
    <x v="405"/>
    <s v="Stagwell Inc"/>
    <x v="1"/>
    <x v="39"/>
    <s v="Oosterman Wade"/>
    <s v="Director"/>
    <n v="5000"/>
    <n v="5.04"/>
    <n v="25200"/>
    <s v="normal_buy"/>
    <n v="0.1307692942534702"/>
    <n v="13.0769"/>
    <s v="P"/>
  </r>
  <r>
    <x v="363"/>
    <s v="Goosehead Insurance, Inc."/>
    <x v="1"/>
    <x v="39"/>
    <s v="Cruzado Waded"/>
    <s v="Director"/>
    <n v="250"/>
    <n v="75.099999999999994"/>
    <n v="18775"/>
    <s v="normal_buy"/>
    <n v="-3.2894684506213911E-3"/>
    <n v="-0.32890000000000003"/>
    <s v="P"/>
  </r>
  <r>
    <x v="153"/>
    <s v="RBB Bancorp"/>
    <x v="1"/>
    <x v="39"/>
    <s v="Kao James"/>
    <s v="Director"/>
    <n v="3000"/>
    <n v="16.68"/>
    <n v="50040"/>
    <s v="normal_buy"/>
    <n v="2.9323820500412271E-2"/>
    <n v="2.9323999999999999"/>
    <s v="P"/>
  </r>
  <r>
    <x v="38"/>
    <s v="OPKO HEALTH, INC."/>
    <x v="1"/>
    <x v="39"/>
    <s v="Frost Gamma Investments Trust"/>
    <s v="TenPercentOwner"/>
    <n v="500000"/>
    <n v="0.99"/>
    <n v="495000"/>
    <s v="large_buy"/>
    <n v="-7.070706280113892E-2"/>
    <n v="-7.0707000000000004"/>
    <s v="P"/>
  </r>
  <r>
    <x v="38"/>
    <s v="OPKO HEALTH, INC."/>
    <x v="1"/>
    <x v="39"/>
    <s v="FROST PHILLIP MD ET AL"/>
    <s v="Director,Officer,TenPercentOwner"/>
    <n v="500000"/>
    <n v="0.99"/>
    <n v="495000"/>
    <s v="large_buy"/>
    <n v="-7.070706280113892E-2"/>
    <n v="-7.0707000000000004"/>
    <s v="P"/>
  </r>
  <r>
    <x v="10"/>
    <s v="TILLY'S, INC."/>
    <x v="1"/>
    <x v="39"/>
    <s v="Pleasant Lake Onshore Feeder Fund LP"/>
    <s v="TenPercentOwner"/>
    <n v="16000"/>
    <n v="7.53"/>
    <n v="120480"/>
    <s v="normal_buy"/>
    <n v="-2.659571938462901E-2"/>
    <n v="-2.6596000000000002"/>
    <s v="P"/>
  </r>
  <r>
    <x v="10"/>
    <s v="TILLY'S, INC."/>
    <x v="1"/>
    <x v="39"/>
    <s v="Fund 1 Investments, LLC"/>
    <s v="TenPercentOwner"/>
    <n v="16000"/>
    <n v="7.53"/>
    <n v="120480"/>
    <s v="normal_buy"/>
    <n v="-2.659571938462901E-2"/>
    <n v="-2.6596000000000002"/>
    <s v="P"/>
  </r>
  <r>
    <x v="10"/>
    <s v="TILLY'S, INC."/>
    <x v="1"/>
    <x v="39"/>
    <s v="Pleasant Lake Partners LLC"/>
    <s v="TenPercentOwner"/>
    <n v="16000"/>
    <n v="7.53"/>
    <n v="120480"/>
    <s v="normal_buy"/>
    <n v="-2.659571938462901E-2"/>
    <n v="-2.6596000000000002"/>
    <s v="P"/>
  </r>
  <r>
    <x v="377"/>
    <s v="Western Midstream Partners, LP"/>
    <x v="1"/>
    <x v="39"/>
    <s v="STEWART LISA A"/>
    <s v="Director"/>
    <n v="2500"/>
    <n v="33.380000000000003"/>
    <n v="83450"/>
    <s v="normal_buy"/>
    <n v="1.7055752746570011E-2"/>
    <n v="1.7056"/>
    <s v="P"/>
  </r>
  <r>
    <x v="407"/>
    <s v="AVITA Medical, Inc."/>
    <x v="1"/>
    <x v="39"/>
    <s v="O'Toole David D"/>
    <s v="Officer"/>
    <n v="1000"/>
    <n v="17.38"/>
    <n v="17380"/>
    <s v="large_buy"/>
    <n v="1.304085965679702E-2"/>
    <n v="1.3041"/>
    <s v="P"/>
  </r>
  <r>
    <x v="331"/>
    <s v="Capitol Federal Financial, Inc."/>
    <x v="1"/>
    <x v="39"/>
    <s v="HUEY MORRIS J II"/>
    <s v="Director"/>
    <n v="5000"/>
    <n v="5.7"/>
    <n v="28500"/>
    <s v="normal_buy"/>
    <n v="1.745186477472593E-2"/>
    <n v="1.7452000000000001"/>
    <s v="P"/>
  </r>
  <r>
    <x v="383"/>
    <s v="FNB CORP/PA/"/>
    <x v="1"/>
    <x v="39"/>
    <s v="CAMPBELL WILLIAM B"/>
    <s v="Director"/>
    <n v="1500"/>
    <n v="13.52"/>
    <n v="20280"/>
    <s v="normal_buy"/>
    <n v="2.3378479904363921E-2"/>
    <n v="2.3378000000000001"/>
    <s v="P"/>
  </r>
  <r>
    <x v="408"/>
    <s v="AMERICAN STATES WATER CO"/>
    <x v="1"/>
    <x v="39"/>
    <s v="Eichelberger Thomas A."/>
    <s v="Director"/>
    <n v="1400"/>
    <n v="71.209999999999994"/>
    <n v="99693.999999999985"/>
    <s v="large_buy"/>
    <n v="2.7213761130785219E-2"/>
    <n v="2.7214"/>
    <s v="P"/>
  </r>
  <r>
    <x v="409"/>
    <s v="AmBase Corp"/>
    <x v="1"/>
    <x v="39"/>
    <s v="Barc Investments LLC"/>
    <s v="TenPercentOwner"/>
    <n v="44200460"/>
    <n v="0.2"/>
    <n v="8840092"/>
    <s v="large_buy"/>
    <n v="-1.376142775547773E-2"/>
    <n v="-1.3761000000000001"/>
    <s v="P"/>
  </r>
  <r>
    <x v="249"/>
    <s v="MERCURY SYSTEMS INC"/>
    <x v="1"/>
    <x v="39"/>
    <s v="JANA Partners Management, LP"/>
    <s v="Director,TenPercentOwner,Other"/>
    <n v="75000"/>
    <n v="29.63"/>
    <n v="2222250"/>
    <s v="large_buy"/>
    <n v="9.4690797949017469E-3"/>
    <n v="0.94689999999999996"/>
    <s v="P"/>
  </r>
  <r>
    <x v="321"/>
    <s v="PCB BANCORP"/>
    <x v="1"/>
    <x v="39"/>
    <s v="LEE SANG YOUNG"/>
    <s v="Director,TenPercentOwner"/>
    <n v="1000"/>
    <n v="15.9"/>
    <n v="15900"/>
    <s v="normal_buy"/>
    <n v="-1.703472021996566E-2"/>
    <n v="-1.7035"/>
    <s v="P"/>
  </r>
  <r>
    <x v="237"/>
    <s v="Bogota Financial Corp."/>
    <x v="1"/>
    <x v="39"/>
    <s v="Masterson John J."/>
    <s v="Director"/>
    <n v="2075"/>
    <n v="7.8"/>
    <n v="16185"/>
    <s v="normal_buy"/>
    <n v="-5.3984584186057671E-2"/>
    <n v="-5.3985000000000003"/>
    <s v="P"/>
  </r>
  <r>
    <x v="321"/>
    <s v="PCB BANCORP"/>
    <x v="1"/>
    <x v="39"/>
    <s v="LEE SANG YOUNG"/>
    <s v="Director,TenPercentOwner"/>
    <n v="1000"/>
    <n v="15.85"/>
    <n v="15850"/>
    <s v="normal_buy"/>
    <n v="-1.703472021996566E-2"/>
    <n v="-1.7035"/>
    <s v="P"/>
  </r>
  <r>
    <x v="321"/>
    <s v="PCB BANCORP"/>
    <x v="1"/>
    <x v="39"/>
    <s v="LEE SANG YOUNG"/>
    <s v="Director,TenPercentOwner"/>
    <n v="2000"/>
    <n v="15.8"/>
    <n v="31600"/>
    <s v="normal_buy"/>
    <n v="-1.703472021996566E-2"/>
    <n v="-1.7035"/>
    <s v="P"/>
  </r>
  <r>
    <x v="321"/>
    <s v="PCB BANCORP"/>
    <x v="1"/>
    <x v="39"/>
    <s v="LEE SANG YOUNG"/>
    <s v="Director,TenPercentOwner"/>
    <n v="1123"/>
    <n v="15.75"/>
    <n v="17687.25"/>
    <s v="normal_buy"/>
    <n v="-1.703472021996566E-2"/>
    <n v="-1.7035"/>
    <s v="P"/>
  </r>
  <r>
    <x v="321"/>
    <s v="PCB BANCORP"/>
    <x v="1"/>
    <x v="39"/>
    <s v="LEE SANG YOUNG"/>
    <s v="Director,TenPercentOwner"/>
    <n v="1000"/>
    <n v="15.95"/>
    <n v="15950"/>
    <s v="normal_buy"/>
    <n v="-1.703472021996566E-2"/>
    <n v="-1.7035"/>
    <s v="P"/>
  </r>
  <r>
    <x v="308"/>
    <s v="Gates Industrial Corp plc"/>
    <x v="1"/>
    <x v="39"/>
    <s v="Neely Wilson S"/>
    <s v="Director"/>
    <n v="50000"/>
    <n v="14.55"/>
    <n v="727500"/>
    <s v="large_buy"/>
    <n v="0.196551750446188"/>
    <n v="19.655200000000001"/>
    <s v="P"/>
  </r>
  <r>
    <x v="403"/>
    <s v="Veradigm Inc."/>
    <x v="1"/>
    <x v="39"/>
    <s v="THOYER MICHAEL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Sacks Jonathan S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STONEHILL INSTITUTIONAL PARTNERS LP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STONEHILL CAPITAL MANAGEMENT LLC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Stern Michael Lenard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MOTULSKY JOHN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SISITSKY PETER"/>
    <s v="TenPercentOwner"/>
    <n v="3021000"/>
    <n v="6.81"/>
    <n v="20573010"/>
    <s v="large_buy"/>
    <n v="0.18208520680973869"/>
    <n v="18.208500000000001"/>
    <s v="P"/>
  </r>
  <r>
    <x v="403"/>
    <s v="Veradigm Inc."/>
    <x v="1"/>
    <x v="39"/>
    <s v="THOYER MICHAEL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Sacks Jonathan S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STONEHILL INSTITUTIONAL PARTNERS LP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STONEHILL CAPITAL MANAGEMENT LLC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Stern Michael Lenard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MOTULSKY JOHN"/>
    <s v="TenPercentOwner"/>
    <n v="2679000"/>
    <n v="6.81"/>
    <n v="18243990"/>
    <s v="large_buy"/>
    <n v="0.18208520680973869"/>
    <n v="18.208500000000001"/>
    <s v="P"/>
  </r>
  <r>
    <x v="403"/>
    <s v="Veradigm Inc."/>
    <x v="1"/>
    <x v="39"/>
    <s v="SISITSKY PETER"/>
    <s v="TenPercentOwner"/>
    <n v="2679000"/>
    <n v="6.81"/>
    <n v="18243990"/>
    <s v="large_buy"/>
    <n v="0.18208520680973869"/>
    <n v="18.208500000000001"/>
    <s v="P"/>
  </r>
  <r>
    <x v="23"/>
    <s v="BlackRock ESG Capital Allocation Term Trust"/>
    <x v="1"/>
    <x v="39"/>
    <s v="Saba Capital Management, L.P."/>
    <s v="TenPercentOwner"/>
    <n v="34662"/>
    <n v="16.989999999999998"/>
    <n v="588907.37999999989"/>
    <s v="normal_buy"/>
    <n v="1.759710045022622E-3"/>
    <n v="0.17599999999999999"/>
    <s v="P"/>
  </r>
  <r>
    <x v="23"/>
    <s v="BlackRock ESG Capital Allocation Term Trust"/>
    <x v="1"/>
    <x v="39"/>
    <s v="Weinstein Boaz"/>
    <s v="TenPercentOwner"/>
    <n v="34662"/>
    <n v="16.989999999999998"/>
    <n v="588907.37999999989"/>
    <s v="normal_buy"/>
    <n v="1.759710045022622E-3"/>
    <n v="0.17599999999999999"/>
    <s v="P"/>
  </r>
  <r>
    <x v="379"/>
    <s v="Thryv Holdings, Inc."/>
    <x v="1"/>
    <x v="39"/>
    <s v="Slater John"/>
    <s v="Director"/>
    <n v="500"/>
    <n v="20.25"/>
    <n v="10125"/>
    <s v="normal_buy"/>
    <n v="7.7148435499111656E-2"/>
    <n v="7.7148000000000003"/>
    <s v="P"/>
  </r>
  <r>
    <x v="400"/>
    <s v="FRESH DEL MONTE PRODUCE INC"/>
    <x v="1"/>
    <x v="40"/>
    <s v="ABU GHAZALEH AMIR"/>
    <s v="Director"/>
    <n v="3249"/>
    <n v="23.63"/>
    <n v="76773.87"/>
    <s v="normal_buy"/>
    <n v="2.436381960623191E-2"/>
    <n v="2.4363999999999999"/>
    <s v="P"/>
  </r>
  <r>
    <x v="410"/>
    <s v="Gogo Inc."/>
    <x v="1"/>
    <x v="40"/>
    <s v="WILLIAMS HARRIS N"/>
    <s v="Director"/>
    <n v="12000"/>
    <n v="8.1"/>
    <n v="97200"/>
    <s v="normal_buy"/>
    <n v="0.1066176350278973"/>
    <n v="10.661799999999999"/>
    <s v="P"/>
  </r>
  <r>
    <x v="153"/>
    <s v="RBB Bancorp"/>
    <x v="1"/>
    <x v="40"/>
    <s v="Kao James"/>
    <s v="Director"/>
    <n v="2000"/>
    <n v="16.98"/>
    <n v="33960"/>
    <s v="normal_buy"/>
    <n v="-2.4390188060106951E-2"/>
    <n v="-2.4390000000000001"/>
    <s v="P"/>
  </r>
  <r>
    <x v="313"/>
    <s v="HAWTHORN BANCSHARES, INC."/>
    <x v="1"/>
    <x v="40"/>
    <s v="Schwartz Jason E"/>
    <s v="Officer"/>
    <n v="1000"/>
    <n v="21.5"/>
    <n v="21500"/>
    <s v="normal_buy"/>
    <n v="-0.12504247679298541"/>
    <n v="-12.504200000000001"/>
    <s v="P"/>
  </r>
  <r>
    <x v="411"/>
    <s v="J M SMUCKER Co"/>
    <x v="1"/>
    <x v="40"/>
    <s v="AMIN TARANG"/>
    <s v="Director"/>
    <n v="900"/>
    <n v="122.22"/>
    <n v="109998"/>
    <s v="large_buy"/>
    <n v="1.289854737577523E-2"/>
    <n v="1.2899"/>
    <s v="P"/>
  </r>
  <r>
    <x v="63"/>
    <s v="BlackRock Innovation &amp; Growth Term Trust"/>
    <x v="1"/>
    <x v="40"/>
    <s v="Saba Capital Management, L.P."/>
    <s v="TenPercentOwner"/>
    <n v="60078"/>
    <n v="8.01"/>
    <n v="481224.78"/>
    <s v="normal_buy"/>
    <n v="-1.4498034466941199E-2"/>
    <n v="-1.4498"/>
    <s v="P"/>
  </r>
  <r>
    <x v="63"/>
    <s v="BlackRock Innovation &amp; Growth Term Trust"/>
    <x v="1"/>
    <x v="40"/>
    <s v="Weinstein Boaz"/>
    <s v="TenPercentOwner"/>
    <n v="60078"/>
    <n v="8.01"/>
    <n v="481224.78"/>
    <s v="normal_buy"/>
    <n v="-1.4498034466941199E-2"/>
    <n v="-1.4498"/>
    <s v="P"/>
  </r>
  <r>
    <x v="229"/>
    <s v="BYLINE BANCORP, INC."/>
    <x v="1"/>
    <x v="40"/>
    <s v="DEL VALLE PEROCHENA ANTONIO"/>
    <s v="Director,TenPercentOwner"/>
    <n v="2897"/>
    <n v="20.76"/>
    <n v="60141.72"/>
    <s v="normal_buy"/>
    <n v="-2.591168869611293E-2"/>
    <n v="-2.5912000000000002"/>
    <s v="P"/>
  </r>
  <r>
    <x v="365"/>
    <s v="Energy Services of America CORP"/>
    <x v="1"/>
    <x v="40"/>
    <s v="Prince Mark"/>
    <s v="Director"/>
    <n v="15000"/>
    <n v="7.99"/>
    <n v="119850"/>
    <s v="large_buy"/>
    <n v="-2.6785692872319359E-2"/>
    <n v="-2.6785999999999999"/>
    <s v="P"/>
  </r>
  <r>
    <x v="311"/>
    <s v="CHARLES &amp; COLVARD LTD"/>
    <x v="1"/>
    <x v="40"/>
    <s v="SYKES OLLIN B"/>
    <s v="Director,TenPercentOwner"/>
    <n v="38000"/>
    <n v="0.38"/>
    <n v="14440"/>
    <s v="normal_buy"/>
    <n v="0"/>
    <n v="0"/>
    <s v="P"/>
  </r>
  <r>
    <x v="390"/>
    <s v="AMN HEALTHCARE SERVICES INC"/>
    <x v="1"/>
    <x v="40"/>
    <s v="FOLETTA MARK G"/>
    <s v="Director"/>
    <n v="500"/>
    <n v="56.9"/>
    <n v="28450"/>
    <s v="normal_buy"/>
    <n v="1.883777083113158E-2"/>
    <n v="1.8837999999999999"/>
    <s v="P"/>
  </r>
  <r>
    <x v="412"/>
    <s v="DARLING INGREDIENTS INC."/>
    <x v="1"/>
    <x v="40"/>
    <s v="Stoffel Kurt"/>
    <s v="Director"/>
    <n v="8000"/>
    <n v="41.62"/>
    <n v="332960"/>
    <s v="large_buy"/>
    <n v="3.8288794122030463E-2"/>
    <n v="3.8289"/>
    <s v="P"/>
  </r>
  <r>
    <x v="370"/>
    <s v="American Homes 4 Rent"/>
    <x v="1"/>
    <x v="40"/>
    <s v="CORRIGAN JACK E"/>
    <s v="Director"/>
    <n v="976"/>
    <n v="24.2"/>
    <n v="23619.200000000001"/>
    <s v="normal_buy"/>
    <n v="-1.167021418299752E-2"/>
    <n v="-1.167"/>
    <s v="P"/>
  </r>
  <r>
    <x v="287"/>
    <s v="BANC OF CALIFORNIA, INC."/>
    <x v="1"/>
    <x v="40"/>
    <s v="LASHLEY RICHARD J"/>
    <s v="Director"/>
    <n v="10000"/>
    <n v="21.4"/>
    <n v="214000"/>
    <s v="large_buy"/>
    <n v="-2.3490537575706631E-2"/>
    <n v="-2.3491"/>
    <s v="P"/>
  </r>
  <r>
    <x v="404"/>
    <s v="Ivanhoe Electric Inc."/>
    <x v="1"/>
    <x v="40"/>
    <s v="Boyd Graham Richard Thomas"/>
    <s v="Officer"/>
    <n v="4000"/>
    <n v="7.44"/>
    <n v="29760"/>
    <s v="normal_buy"/>
    <n v="0.18513518172167201"/>
    <n v="18.513500000000001"/>
    <s v="P"/>
  </r>
  <r>
    <x v="403"/>
    <s v="Veradigm Inc."/>
    <x v="1"/>
    <x v="40"/>
    <s v="Arora Samir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STONEHILL CAPITAL MANAGEMENT LLC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Zwahlen Garrett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THOYER MICHAEL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Stern Michael Lenard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STONEHILL MASTER FUND LTD.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STONEHILL INSTITUTIONAL PARTNERS LP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Sacks Jonathan S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MOTULSKY JOHN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SISITSKY PETER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Arora Samir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STONEHILL CAPITAL MANAGEMENT LLC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Zwahlen Garrett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THOYER MICHAEL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Stern Michael Lenard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STONEHILL MASTER FUND LTD.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STONEHILL INSTITUTIONAL PARTNERS LP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Sacks Jonathan S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MOTULSKY JOHN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SISITSKY PETER"/>
    <s v="TenPercentOwner"/>
    <n v="278250"/>
    <n v="6.09"/>
    <n v="1694542.5"/>
    <s v="normal_buy"/>
    <n v="0.3939901002552153"/>
    <n v="39.399000000000001"/>
    <s v="P"/>
  </r>
  <r>
    <x v="413"/>
    <s v="SOLAREDGE TECHNOLOGIES, INC."/>
    <x v="1"/>
    <x v="40"/>
    <s v="AVERY MORE"/>
    <s v="Director"/>
    <n v="7000"/>
    <n v="67.75"/>
    <n v="474250"/>
    <s v="normal_buy"/>
    <n v="-3.8707734777386871E-2"/>
    <n v="-3.8708"/>
    <s v="P"/>
  </r>
  <r>
    <x v="396"/>
    <s v="BEXIL INVESTMENT TRUST"/>
    <x v="1"/>
    <x v="40"/>
    <s v="WINMILL THOMAS BASSETT"/>
    <s v="Director,Officer"/>
    <n v="2680"/>
    <n v="12.7"/>
    <n v="34036"/>
    <s v="normal_buy"/>
    <n v="1.8111385369558471E-2"/>
    <n v="1.8110999999999999"/>
    <s v="P"/>
  </r>
  <r>
    <x v="414"/>
    <s v="E.W. SCRIPPS Co"/>
    <x v="1"/>
    <x v="40"/>
    <s v="Barmonde Charles L."/>
    <s v="Director,TenPercentOwner"/>
    <n v="10500"/>
    <n v="4.28"/>
    <n v="44940"/>
    <s v="large_buy"/>
    <n v="-1.2406979715881341E-2"/>
    <n v="-1.2406999999999999"/>
    <s v="P"/>
  </r>
  <r>
    <x v="17"/>
    <s v="TILE SHOP HOLDINGS, INC."/>
    <x v="1"/>
    <x v="40"/>
    <s v="Pleasant Lake Partners LLC"/>
    <s v="TenPercentOwner"/>
    <n v="155829"/>
    <n v="6.94"/>
    <n v="1081453.26"/>
    <s v="large_buy"/>
    <n v="-6.3309293878933803E-2"/>
    <n v="-6.3308999999999997"/>
    <s v="P"/>
  </r>
  <r>
    <x v="415"/>
    <s v="Emmaus Life Sciences, Inc."/>
    <x v="1"/>
    <x v="40"/>
    <s v="LEE WILLIS C"/>
    <s v="Director,Officer"/>
    <n v="77000"/>
    <n v="0.13"/>
    <n v="10010"/>
    <s v="large_buy"/>
    <n v="-3.059932048544145E-2"/>
    <n v="-3.0598999999999998"/>
    <s v="P"/>
  </r>
  <r>
    <x v="17"/>
    <s v="TILE SHOP HOLDINGS, INC."/>
    <x v="1"/>
    <x v="40"/>
    <s v="Pleasant Lake Onshore Feeder Fund LP"/>
    <s v="TenPercentOwner"/>
    <n v="155829"/>
    <n v="6.94"/>
    <n v="1081453.26"/>
    <s v="large_buy"/>
    <n v="-6.3309293878933803E-2"/>
    <n v="-6.3308999999999997"/>
    <s v="P"/>
  </r>
  <r>
    <x v="17"/>
    <s v="TILE SHOP HOLDINGS, INC."/>
    <x v="1"/>
    <x v="40"/>
    <s v="Fund 1 Investments, LLC"/>
    <s v="TenPercentOwner"/>
    <n v="155829"/>
    <n v="6.94"/>
    <n v="1081453.26"/>
    <s v="large_buy"/>
    <n v="-6.3309293878933803E-2"/>
    <n v="-6.3308999999999997"/>
    <s v="P"/>
  </r>
  <r>
    <x v="416"/>
    <s v="PERRIGO Co plc"/>
    <x v="1"/>
    <x v="40"/>
    <s v="Ives Alison"/>
    <s v="Officer"/>
    <n v="1545"/>
    <n v="26.44"/>
    <n v="40849.800000000003"/>
    <s v="normal_buy"/>
    <n v="0.1872171863558916"/>
    <n v="18.721699999999998"/>
    <s v="P"/>
  </r>
  <r>
    <x v="307"/>
    <s v="Reservoir Media, Inc."/>
    <x v="1"/>
    <x v="40"/>
    <s v="Khosrowshahi Hassan"/>
    <s v="TenPercentOwner"/>
    <n v="30000"/>
    <n v="7.27"/>
    <n v="218100"/>
    <s v="normal_buy"/>
    <n v="2.7700871456256101E-2"/>
    <n v="2.7700999999999998"/>
    <s v="P"/>
  </r>
  <r>
    <x v="10"/>
    <s v="TILLY'S, INC."/>
    <x v="1"/>
    <x v="40"/>
    <s v="Fund 1 Investments, LLC"/>
    <s v="TenPercentOwner"/>
    <n v="21000"/>
    <n v="7.68"/>
    <n v="161280"/>
    <s v="normal_buy"/>
    <n v="-6.3719147504458173E-2"/>
    <n v="-6.3719000000000001"/>
    <s v="P"/>
  </r>
  <r>
    <x v="10"/>
    <s v="TILLY'S, INC."/>
    <x v="1"/>
    <x v="40"/>
    <s v="Pleasant Lake Onshore Feeder Fund LP"/>
    <s v="TenPercentOwner"/>
    <n v="21000"/>
    <n v="7.68"/>
    <n v="161280"/>
    <s v="normal_buy"/>
    <n v="-6.3719147504458173E-2"/>
    <n v="-6.3719000000000001"/>
    <s v="P"/>
  </r>
  <r>
    <x v="10"/>
    <s v="TILLY'S, INC."/>
    <x v="1"/>
    <x v="40"/>
    <s v="Pleasant Lake Partners LLC"/>
    <s v="TenPercentOwner"/>
    <n v="21000"/>
    <n v="7.68"/>
    <n v="161280"/>
    <s v="normal_buy"/>
    <n v="-6.3719147504458173E-2"/>
    <n v="-6.3719000000000001"/>
    <s v="P"/>
  </r>
  <r>
    <x v="416"/>
    <s v="PERRIGO Co plc"/>
    <x v="1"/>
    <x v="40"/>
    <s v="Willis Robert"/>
    <s v="Officer"/>
    <n v="6000"/>
    <n v="25.87"/>
    <n v="155220"/>
    <s v="large_buy"/>
    <n v="0.1872171863558916"/>
    <n v="18.721699999999998"/>
    <s v="P"/>
  </r>
  <r>
    <x v="313"/>
    <s v="HAWTHORN BANCSHARES, INC."/>
    <x v="1"/>
    <x v="40"/>
    <s v="States Jonathan L"/>
    <s v="Director"/>
    <n v="1200"/>
    <n v="21.57"/>
    <n v="25884"/>
    <s v="normal_buy"/>
    <n v="-0.12504247679298541"/>
    <n v="-12.504200000000001"/>
    <s v="P"/>
  </r>
  <r>
    <x v="416"/>
    <s v="PERRIGO Co plc"/>
    <x v="1"/>
    <x v="40"/>
    <s v="Lockwood-Taylor Patrick"/>
    <s v="Director,Officer"/>
    <n v="9500"/>
    <n v="26.54"/>
    <n v="252130"/>
    <s v="large_buy"/>
    <n v="0.1872171863558916"/>
    <n v="18.721699999999998"/>
    <s v="P"/>
  </r>
  <r>
    <x v="417"/>
    <s v="CAPITAL CITY BANK GROUP INC"/>
    <x v="1"/>
    <x v="40"/>
    <s v="Criser Marshall M III"/>
    <s v="Director"/>
    <n v="1300"/>
    <n v="28.19"/>
    <n v="36647"/>
    <s v="large_buy"/>
    <n v="-3.5897253958382058E-2"/>
    <n v="-3.5897000000000001"/>
    <s v="P"/>
  </r>
  <r>
    <x v="417"/>
    <s v="CAPITAL CITY BANK GROUP INC"/>
    <x v="1"/>
    <x v="40"/>
    <s v="Criser Marshall M III"/>
    <s v="Director"/>
    <n v="1300"/>
    <n v="28.19"/>
    <n v="36647"/>
    <s v="large_buy"/>
    <n v="-3.5897253958382058E-2"/>
    <n v="-3.5897000000000001"/>
    <s v="P"/>
  </r>
  <r>
    <x v="229"/>
    <s v="BYLINE BANCORP, INC."/>
    <x v="1"/>
    <x v="40"/>
    <s v="MBG INVESTORS I, L.P."/>
    <s v="TenPercentOwner"/>
    <n v="2897"/>
    <n v="20.76"/>
    <n v="60141.72"/>
    <s v="normal_buy"/>
    <n v="-2.591168869611293E-2"/>
    <n v="-2.5912000000000002"/>
    <s v="P"/>
  </r>
  <r>
    <x v="390"/>
    <s v="AMN HEALTHCARE SERVICES INC"/>
    <x v="1"/>
    <x v="40"/>
    <s v="HARRIS R JEFFREY"/>
    <s v="Director"/>
    <n v="2640"/>
    <n v="56.97"/>
    <n v="150400.79999999999"/>
    <s v="normal_buy"/>
    <n v="1.883777083113158E-2"/>
    <n v="1.8837999999999999"/>
    <s v="P"/>
  </r>
  <r>
    <x v="23"/>
    <s v="BlackRock ESG Capital Allocation Term Trust"/>
    <x v="1"/>
    <x v="40"/>
    <s v="Weinstein Boaz"/>
    <s v="TenPercentOwner"/>
    <n v="49946"/>
    <n v="17.13"/>
    <n v="855574.98"/>
    <s v="normal_buy"/>
    <n v="-1.7068701042533E-2"/>
    <n v="-1.7069000000000001"/>
    <s v="P"/>
  </r>
  <r>
    <x v="23"/>
    <s v="BlackRock ESG Capital Allocation Term Trust"/>
    <x v="1"/>
    <x v="40"/>
    <s v="Saba Capital Management, L.P."/>
    <s v="TenPercentOwner"/>
    <n v="49946"/>
    <n v="17.13"/>
    <n v="855574.98"/>
    <s v="normal_buy"/>
    <n v="-1.7068701042533E-2"/>
    <n v="-1.7069000000000001"/>
    <s v="P"/>
  </r>
  <r>
    <x v="405"/>
    <s v="Stagwell Inc"/>
    <x v="1"/>
    <x v="40"/>
    <s v="Penn Mark Jeffery"/>
    <s v="Director,Officer,TenPercentOwner"/>
    <n v="10000"/>
    <n v="5.28"/>
    <n v="52800"/>
    <s v="large_buy"/>
    <n v="8.8014939468471276E-2"/>
    <n v="8.8015000000000008"/>
    <s v="P"/>
  </r>
  <r>
    <x v="402"/>
    <s v="FS KKR Capital Corp"/>
    <x v="1"/>
    <x v="40"/>
    <s v="Sandler Elizabeth"/>
    <s v="Director"/>
    <n v="1000"/>
    <n v="18.8"/>
    <n v="18800"/>
    <s v="normal_buy"/>
    <n v="8.9769387964799829E-3"/>
    <n v="0.89770000000000005"/>
    <s v="P"/>
  </r>
  <r>
    <x v="169"/>
    <s v="F&amp;M BANK CORP"/>
    <x v="1"/>
    <x v="40"/>
    <s v="Wilkerson Aubrey M."/>
    <s v="Director,Officer"/>
    <n v="700"/>
    <n v="18"/>
    <n v="12600"/>
    <s v="normal_buy"/>
    <n v="-1.722206295775686E-2"/>
    <n v="-1.7222"/>
    <s v="P"/>
  </r>
  <r>
    <x v="237"/>
    <s v="Bogota Financial Corp."/>
    <x v="1"/>
    <x v="40"/>
    <s v="Masterson John J."/>
    <s v="Director"/>
    <n v="2900"/>
    <n v="7.79"/>
    <n v="22591"/>
    <s v="large_buy"/>
    <n v="-6.4102562535052088E-2"/>
    <n v="-6.4103000000000003"/>
    <s v="P"/>
  </r>
  <r>
    <x v="379"/>
    <s v="Thryv Holdings, Inc."/>
    <x v="1"/>
    <x v="40"/>
    <s v="OHARA RYAN"/>
    <s v="Director"/>
    <n v="1000"/>
    <n v="20.6"/>
    <n v="20600"/>
    <s v="normal_buy"/>
    <n v="4.5845227315600028E-2"/>
    <n v="4.5845000000000002"/>
    <s v="P"/>
  </r>
  <r>
    <x v="358"/>
    <s v="AXCELIS TECHNOLOGIES INC"/>
    <x v="1"/>
    <x v="40"/>
    <s v="COOGAN JAMES GORDON"/>
    <s v="Officer"/>
    <n v="100"/>
    <n v="112.23"/>
    <n v="11223"/>
    <s v="normal_buy"/>
    <n v="-4.0472154368514042E-2"/>
    <n v="-4.0472000000000001"/>
    <s v="P"/>
  </r>
  <r>
    <x v="418"/>
    <s v="Citi Trends Inc"/>
    <x v="1"/>
    <x v="40"/>
    <s v="Pleasant Lake Onshore Feeder Fund LP"/>
    <s v="TenPercentOwner"/>
    <n v="70804"/>
    <n v="30.51"/>
    <n v="2160230.04"/>
    <s v="large_buy"/>
    <n v="-9.6776408533894021E-4"/>
    <n v="-9.6799999999999997E-2"/>
    <s v="P"/>
  </r>
  <r>
    <x v="418"/>
    <s v="Citi Trends Inc"/>
    <x v="1"/>
    <x v="40"/>
    <s v="Pleasant Lake Partners LLC"/>
    <s v="TenPercentOwner"/>
    <n v="70804"/>
    <n v="30.51"/>
    <n v="2160230.04"/>
    <s v="large_buy"/>
    <n v="-9.6776408533894021E-4"/>
    <n v="-9.6799999999999997E-2"/>
    <s v="P"/>
  </r>
  <r>
    <x v="418"/>
    <s v="Citi Trends Inc"/>
    <x v="1"/>
    <x v="40"/>
    <s v="Fund 1 Investments, LLC"/>
    <s v="TenPercentOwner"/>
    <n v="70804"/>
    <n v="30.51"/>
    <n v="2160230.04"/>
    <s v="large_buy"/>
    <n v="-9.6776408533894021E-4"/>
    <n v="-9.6799999999999997E-2"/>
    <s v="P"/>
  </r>
  <r>
    <x v="410"/>
    <s v="Gogo Inc."/>
    <x v="1"/>
    <x v="40"/>
    <s v="TOWNSEND CHARLES C"/>
    <s v="Director"/>
    <n v="103405"/>
    <n v="8.17"/>
    <n v="844818.85"/>
    <s v="normal_buy"/>
    <n v="0.1066176350278973"/>
    <n v="10.661799999999999"/>
    <s v="P"/>
  </r>
  <r>
    <x v="419"/>
    <s v="POWER SOLUTIONS INTERNATIONAL, INC."/>
    <x v="1"/>
    <x v="40"/>
    <s v="Gagnon Neil"/>
    <s v="TenPercentOwner"/>
    <n v="25069"/>
    <n v="1.95"/>
    <n v="48884.55"/>
    <s v="large_buy"/>
    <n v="3.9215649608829839E-2"/>
    <n v="3.9216000000000002"/>
    <s v="P"/>
  </r>
  <r>
    <x v="258"/>
    <s v="CSB Bancorp, Inc."/>
    <x v="1"/>
    <x v="40"/>
    <s v="STEINER EDDIE L"/>
    <s v="Director,Officer"/>
    <n v="300"/>
    <n v="38.119999999999997"/>
    <n v="11436"/>
    <s v="normal_buy"/>
    <n v="-6.0903613740678209E-3"/>
    <n v="-0.60899999999999999"/>
    <s v="P"/>
  </r>
  <r>
    <x v="61"/>
    <s v="BlackRock Health Sciences Term Trust"/>
    <x v="1"/>
    <x v="40"/>
    <s v="Weinstein Boaz"/>
    <s v="TenPercentOwner"/>
    <n v="46958"/>
    <n v="16.3"/>
    <n v="765415.4"/>
    <s v="normal_buy"/>
    <n v="-2.4864323286298839E-3"/>
    <n v="-0.24859999999999999"/>
    <s v="P"/>
  </r>
  <r>
    <x v="403"/>
    <s v="Veradigm Inc."/>
    <x v="1"/>
    <x v="40"/>
    <s v="THOYER MICHAEL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Sacks Jonathan S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STONEHILL INSTITUTIONAL PARTNERS LP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STONEHILL CAPITAL MANAGEMENT LLC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Stern Michael Lenard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MOTULSKY JOHN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SISITSKY PETER"/>
    <s v="TenPercentOwner"/>
    <n v="246750"/>
    <n v="6.09"/>
    <n v="1502707.5"/>
    <s v="normal_buy"/>
    <n v="0.3939901002552153"/>
    <n v="39.399000000000001"/>
    <s v="P"/>
  </r>
  <r>
    <x v="403"/>
    <s v="Veradigm Inc."/>
    <x v="1"/>
    <x v="40"/>
    <s v="THOYER MICHAEL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Sacks Jonathan S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STONEHILL INSTITUTIONAL PARTNERS LP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STONEHILL CAPITAL MANAGEMENT LLC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Stern Michael Lenard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MOTULSKY JOHN"/>
    <s v="TenPercentOwner"/>
    <n v="278250"/>
    <n v="6.09"/>
    <n v="1694542.5"/>
    <s v="normal_buy"/>
    <n v="0.3939901002552153"/>
    <n v="39.399000000000001"/>
    <s v="P"/>
  </r>
  <r>
    <x v="403"/>
    <s v="Veradigm Inc."/>
    <x v="1"/>
    <x v="40"/>
    <s v="SISITSKY PETER"/>
    <s v="TenPercentOwner"/>
    <n v="278250"/>
    <n v="6.09"/>
    <n v="1694542.5"/>
    <s v="normal_buy"/>
    <n v="0.3939901002552153"/>
    <n v="39.399000000000001"/>
    <s v="P"/>
  </r>
  <r>
    <x v="61"/>
    <s v="BlackRock Health Sciences Term Trust"/>
    <x v="1"/>
    <x v="40"/>
    <s v="Saba Capital Management, L.P."/>
    <s v="TenPercentOwner"/>
    <n v="46958"/>
    <n v="16.3"/>
    <n v="765415.4"/>
    <s v="normal_buy"/>
    <n v="-2.4864323286298839E-3"/>
    <n v="-0.24859999999999999"/>
    <s v="P"/>
  </r>
  <r>
    <x v="420"/>
    <s v="GENESIS ENERGY LP"/>
    <x v="1"/>
    <x v="40"/>
    <s v="SIMS RYAN S"/>
    <s v="Officer"/>
    <n v="1500"/>
    <n v="11.55"/>
    <n v="17325"/>
    <s v="normal_buy"/>
    <n v="-0.1085069015735817"/>
    <n v="-10.8507"/>
    <s v="P"/>
  </r>
  <r>
    <x v="421"/>
    <s v="MainStreet Bancshares, Inc."/>
    <x v="1"/>
    <x v="40"/>
    <s v="DICK JEFF W"/>
    <s v="Director,Officer"/>
    <n v="675"/>
    <n v="18"/>
    <n v="12150"/>
    <s v="normal_buy"/>
    <n v="-5.5493626741176527E-3"/>
    <n v="-0.55489999999999995"/>
    <s v="P"/>
  </r>
  <r>
    <x v="56"/>
    <s v="AGREE REALTY CORP"/>
    <x v="1"/>
    <x v="40"/>
    <s v="AGREE RICHARD"/>
    <s v="Director,Officer"/>
    <n v="16000"/>
    <n v="55.5"/>
    <n v="888000"/>
    <s v="normal_buy"/>
    <n v="5.0954644052980669E-3"/>
    <n v="0.50949999999999995"/>
    <s v="P"/>
  </r>
  <r>
    <x v="345"/>
    <s v="Meridian Corp"/>
    <x v="2"/>
    <x v="41"/>
    <s v="Annas Christopher J."/>
    <s v="Director,Officer"/>
    <n v="2000"/>
    <n v="9.64"/>
    <n v="19280"/>
    <s v="normal_buy"/>
    <n v="-5.7323603833114864E-3"/>
    <n v="-0.57320000000000004"/>
    <s v="P"/>
  </r>
  <r>
    <x v="419"/>
    <s v="POWER SOLUTIONS INTERNATIONAL, INC."/>
    <x v="2"/>
    <x v="41"/>
    <s v="Gagnon Neil"/>
    <s v="TenPercentOwner"/>
    <n v="5000"/>
    <n v="2"/>
    <n v="10000"/>
    <s v="normal_buy"/>
    <n v="5.8823591285099619E-2"/>
    <n v="5.8823999999999996"/>
    <s v="P"/>
  </r>
  <r>
    <x v="422"/>
    <s v="Jazz Pharmaceuticals plc"/>
    <x v="2"/>
    <x v="41"/>
    <s v="Johnson Philip L"/>
    <s v="Officer"/>
    <n v="12000"/>
    <n v="119.65"/>
    <n v="1435800"/>
    <s v="large_buy"/>
    <n v="1.724865862917269E-2"/>
    <n v="1.7249000000000001"/>
    <s v="P"/>
  </r>
  <r>
    <x v="423"/>
    <s v="Skyward Specialty Insurance Group, Inc."/>
    <x v="2"/>
    <x v="41"/>
    <s v="Kuczinski Anthony J"/>
    <s v="Director"/>
    <n v="400"/>
    <n v="36.17"/>
    <n v="14468"/>
    <s v="large_buy"/>
    <n v="-6.6667132907443083E-3"/>
    <n v="-0.66669999999999996"/>
    <s v="P"/>
  </r>
  <r>
    <x v="33"/>
    <s v="NB Bancorp, Inc."/>
    <x v="2"/>
    <x v="41"/>
    <s v="CAMPANELLI JOSEPH P"/>
    <s v="Director,Officer,Other"/>
    <n v="25000"/>
    <n v="13.97"/>
    <n v="349250"/>
    <s v="large_buy"/>
    <n v="-3.5663973400814619E-3"/>
    <n v="-0.35659999999999997"/>
    <s v="P"/>
  </r>
  <r>
    <x v="33"/>
    <s v="NB Bancorp, Inc."/>
    <x v="2"/>
    <x v="41"/>
    <s v="CAMPANELLI JOSEPH P"/>
    <s v="Director,Officer,Other"/>
    <n v="1000"/>
    <n v="13.89"/>
    <n v="13890"/>
    <s v="normal_buy"/>
    <n v="-3.5663973400814619E-3"/>
    <n v="-0.35659999999999997"/>
    <s v="P"/>
  </r>
  <r>
    <x v="19"/>
    <s v="Invesco Pennsylvania Value Municipal Income Trust"/>
    <x v="2"/>
    <x v="41"/>
    <s v="Saba Capital Management, L.P."/>
    <s v="TenPercentOwner"/>
    <n v="4373"/>
    <n v="10.1"/>
    <n v="44167.3"/>
    <s v="normal_buy"/>
    <n v="5.2210185966192757E-3"/>
    <n v="0.52210000000000001"/>
    <s v="P"/>
  </r>
  <r>
    <x v="19"/>
    <s v="Invesco Pennsylvania Value Municipal Income Trust"/>
    <x v="2"/>
    <x v="41"/>
    <s v="Weinstein Boaz"/>
    <s v="TenPercentOwner"/>
    <n v="4373"/>
    <n v="10.1"/>
    <n v="44167.3"/>
    <s v="normal_buy"/>
    <n v="5.2210185966192757E-3"/>
    <n v="0.52210000000000001"/>
    <s v="P"/>
  </r>
  <r>
    <x v="424"/>
    <s v="Gaming &amp; Leisure Properties, Inc."/>
    <x v="2"/>
    <x v="41"/>
    <s v="Urdang E Scott"/>
    <s v="Director"/>
    <n v="2500"/>
    <n v="45"/>
    <n v="112500"/>
    <s v="large_buy"/>
    <n v="1.080455351362075E-2"/>
    <n v="1.0805"/>
    <s v="P"/>
  </r>
  <r>
    <x v="425"/>
    <s v="INDEPENDENT BANK CORP"/>
    <x v="2"/>
    <x v="41"/>
    <s v="Ruggiero Mark J"/>
    <s v="Officer"/>
    <n v="500"/>
    <n v="51.09"/>
    <n v="25545"/>
    <s v="large_buy"/>
    <n v="-2.0019594044160541E-2"/>
    <n v="-2.0019999999999998"/>
    <s v="P"/>
  </r>
  <r>
    <x v="426"/>
    <s v="Ribbon Communications Inc."/>
    <x v="2"/>
    <x v="41"/>
    <s v="McClelland Bruce William"/>
    <s v="Director,Officer"/>
    <n v="10000"/>
    <n v="3.02"/>
    <n v="30200"/>
    <s v="normal_buy"/>
    <n v="-3.3898272208872089E-3"/>
    <n v="-0.33900000000000002"/>
    <s v="P"/>
  </r>
  <r>
    <x v="153"/>
    <s v="RBB Bancorp"/>
    <x v="2"/>
    <x v="41"/>
    <s v="Kao James"/>
    <s v="Director"/>
    <n v="2510"/>
    <n v="16.96"/>
    <n v="42569.599999999999"/>
    <s v="normal_buy"/>
    <n v="-6.3695430780345008E-3"/>
    <n v="-0.63700000000000001"/>
    <s v="P"/>
  </r>
  <r>
    <x v="372"/>
    <s v="Mativ Holdings, Inc."/>
    <x v="2"/>
    <x v="41"/>
    <s v="Keenan Jeffrey"/>
    <s v="Director"/>
    <n v="1000"/>
    <n v="17.600000000000001"/>
    <n v="17600"/>
    <s v="normal_buy"/>
    <n v="2.1571725558123589E-2"/>
    <n v="2.1572"/>
    <s v="P"/>
  </r>
  <r>
    <x v="63"/>
    <s v="BlackRock Innovation &amp; Growth Term Trust"/>
    <x v="2"/>
    <x v="41"/>
    <s v="Saba Capital Management, L.P."/>
    <s v="TenPercentOwner"/>
    <n v="44091"/>
    <n v="8.06"/>
    <n v="355373.46"/>
    <s v="normal_buy"/>
    <n v="-3.5329344128618552E-2"/>
    <n v="-3.5329000000000002"/>
    <s v="P"/>
  </r>
  <r>
    <x v="63"/>
    <s v="BlackRock Innovation &amp; Growth Term Trust"/>
    <x v="2"/>
    <x v="41"/>
    <s v="Weinstein Boaz"/>
    <s v="TenPercentOwner"/>
    <n v="44091"/>
    <n v="8.06"/>
    <n v="355373.46"/>
    <s v="normal_buy"/>
    <n v="-3.5329344128618552E-2"/>
    <n v="-3.5329000000000002"/>
    <s v="P"/>
  </r>
  <r>
    <x v="321"/>
    <s v="PCB BANCORP"/>
    <x v="2"/>
    <x v="41"/>
    <s v="LEE SANG YOUNG"/>
    <s v="Director,TenPercentOwner"/>
    <n v="2872"/>
    <n v="15.95"/>
    <n v="45808.4"/>
    <s v="normal_buy"/>
    <n v="-1.4357161464176319E-2"/>
    <n v="-1.4357"/>
    <s v="P"/>
  </r>
  <r>
    <x v="321"/>
    <s v="PCB BANCORP"/>
    <x v="2"/>
    <x v="41"/>
    <s v="LEE SANG YOUNG"/>
    <s v="Director,TenPercentOwner"/>
    <n v="2136"/>
    <n v="15.9"/>
    <n v="33962.400000000001"/>
    <s v="normal_buy"/>
    <n v="-1.4357161464176319E-2"/>
    <n v="-1.4357"/>
    <s v="P"/>
  </r>
  <r>
    <x v="321"/>
    <s v="PCB BANCORP"/>
    <x v="2"/>
    <x v="41"/>
    <s v="LEE SANG YOUNG"/>
    <s v="Director,TenPercentOwner"/>
    <n v="2000"/>
    <n v="15.85"/>
    <n v="31700"/>
    <s v="normal_buy"/>
    <n v="-1.4357161464176319E-2"/>
    <n v="-1.4357"/>
    <s v="P"/>
  </r>
  <r>
    <x v="229"/>
    <s v="BYLINE BANCORP, INC."/>
    <x v="2"/>
    <x v="41"/>
    <s v="DEL VALLE PEROCHENA ANTONIO"/>
    <s v="Director,TenPercentOwner"/>
    <n v="7103"/>
    <n v="20.65"/>
    <n v="146676.95000000001"/>
    <s v="large_buy"/>
    <n v="-1.8822276164265461E-2"/>
    <n v="-1.8822000000000001"/>
    <s v="P"/>
  </r>
  <r>
    <x v="370"/>
    <s v="American Homes 4 Rent"/>
    <x v="2"/>
    <x v="41"/>
    <s v="CORRIGAN JACK E"/>
    <s v="Director"/>
    <n v="1000"/>
    <n v="24.2"/>
    <n v="24200"/>
    <s v="normal_buy"/>
    <n v="-6.8550248870394848E-3"/>
    <n v="-0.6855"/>
    <s v="P"/>
  </r>
  <r>
    <x v="370"/>
    <s v="American Homes 4 Rent"/>
    <x v="2"/>
    <x v="41"/>
    <s v="CORRIGAN JACK E"/>
    <s v="Director"/>
    <n v="1000"/>
    <n v="24.19"/>
    <n v="24190"/>
    <s v="normal_buy"/>
    <n v="-6.8550248870394848E-3"/>
    <n v="-0.6855"/>
    <s v="P"/>
  </r>
  <r>
    <x v="370"/>
    <s v="American Homes 4 Rent"/>
    <x v="2"/>
    <x v="41"/>
    <s v="CORRIGAN JACK E"/>
    <s v="Director"/>
    <n v="1000"/>
    <n v="24.19"/>
    <n v="24190"/>
    <s v="normal_buy"/>
    <n v="-6.8550248870394848E-3"/>
    <n v="-0.6855"/>
    <s v="P"/>
  </r>
  <r>
    <x v="287"/>
    <s v="BANC OF CALIFORNIA, INC."/>
    <x v="2"/>
    <x v="41"/>
    <s v="LASHLEY RICHARD J"/>
    <s v="Director"/>
    <n v="15000"/>
    <n v="14.44"/>
    <n v="216600"/>
    <s v="large_buy"/>
    <n v="-2.4016971072295279E-2"/>
    <n v="-2.4016999999999999"/>
    <s v="P"/>
  </r>
  <r>
    <x v="403"/>
    <s v="Veradigm Inc."/>
    <x v="2"/>
    <x v="41"/>
    <s v="Arora Samir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STONEHILL CAPITAL MANAGEMENT LLC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Zwahlen Garrett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THOYER MICHAEL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Stern Michael Lenard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STONEHILL MASTER FUND LTD.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STONEHILL INSTITUTIONAL PARTNERS LP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Sacks Jonathan S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MOTULSKY JOHN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SISITSKY PETER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Arora Samir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STONEHILL CAPITAL MANAGEMENT LLC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Zwahlen Garrett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THOYER MICHAEL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Stern Michael Lenard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STONEHILL MASTER FUND LTD.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STONEHILL INSTITUTIONAL PARTNERS LP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Sacks Jonathan S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MOTULSKY JOHN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SISITSKY PETER"/>
    <s v="TenPercentOwner"/>
    <n v="2398725"/>
    <n v="6"/>
    <n v="14392350"/>
    <s v="normal_buy"/>
    <n v="0.3703098632480839"/>
    <n v="37.030999999999999"/>
    <s v="P"/>
  </r>
  <r>
    <x v="427"/>
    <s v="Absci Corp"/>
    <x v="2"/>
    <x v="41"/>
    <s v="Redmile Group, LLC"/>
    <s v="Director"/>
    <n v="222222"/>
    <n v="4.5"/>
    <n v="999999"/>
    <s v="large_buy"/>
    <n v="-0.10256409136758821"/>
    <n v="-10.256399999999999"/>
    <s v="P"/>
  </r>
  <r>
    <x v="427"/>
    <s v="Absci Corp"/>
    <x v="2"/>
    <x v="41"/>
    <s v="Green Jeremy"/>
    <s v="Director"/>
    <n v="222222"/>
    <n v="4.5"/>
    <n v="999999"/>
    <s v="large_buy"/>
    <n v="-0.10256409136758821"/>
    <n v="-10.256399999999999"/>
    <s v="P"/>
  </r>
  <r>
    <x v="428"/>
    <s v="NEXGEL, INC."/>
    <x v="2"/>
    <x v="41"/>
    <s v="glassman steven mark"/>
    <s v="Director"/>
    <n v="11848"/>
    <n v="2.11"/>
    <n v="24999.279999999999"/>
    <s v="normal_buy"/>
    <n v="7.2463749515758513E-2"/>
    <n v="7.2464000000000004"/>
    <s v="P"/>
  </r>
  <r>
    <x v="396"/>
    <s v="BEXIL INVESTMENT TRUST"/>
    <x v="2"/>
    <x v="41"/>
    <s v="WINMILL THOMAS BASSETT"/>
    <s v="Director,Officer"/>
    <n v="3750"/>
    <n v="12.7"/>
    <n v="47625"/>
    <s v="normal_buy"/>
    <n v="1.409573919064799E-2"/>
    <n v="1.4096"/>
    <s v="P"/>
  </r>
  <r>
    <x v="426"/>
    <s v="Ribbon Communications Inc."/>
    <x v="2"/>
    <x v="41"/>
    <s v="McClelland Bruce William"/>
    <s v="Director,Officer"/>
    <n v="9900"/>
    <n v="3.02"/>
    <n v="29898"/>
    <s v="normal_buy"/>
    <n v="-3.3898272208872089E-3"/>
    <n v="-0.33900000000000002"/>
    <s v="P"/>
  </r>
  <r>
    <x v="429"/>
    <s v="Aclaris Therapeutics, Inc."/>
    <x v="2"/>
    <x v="41"/>
    <s v="Powell Andrew Kenneth William"/>
    <s v="Director"/>
    <n v="8500"/>
    <n v="1.23"/>
    <n v="10455"/>
    <s v="normal_buy"/>
    <n v="-5.6451654769131047E-2"/>
    <n v="-5.6452"/>
    <s v="P"/>
  </r>
  <r>
    <x v="307"/>
    <s v="Reservoir Media, Inc."/>
    <x v="2"/>
    <x v="41"/>
    <s v="Khosrowshahi Hassan"/>
    <s v="TenPercentOwner"/>
    <n v="40000"/>
    <n v="7.33"/>
    <n v="293200"/>
    <s v="normal_buy"/>
    <n v="2.3192370813558408E-2"/>
    <n v="2.3191999999999999"/>
    <s v="P"/>
  </r>
  <r>
    <x v="430"/>
    <s v="Personalis, Inc."/>
    <x v="2"/>
    <x v="41"/>
    <s v="MYERS WOODROW A JR"/>
    <s v="Director"/>
    <n v="10000"/>
    <n v="1.67"/>
    <n v="16700"/>
    <s v="normal_buy"/>
    <n v="-4.7337301897445012E-2"/>
    <n v="-4.7336999999999998"/>
    <s v="P"/>
  </r>
  <r>
    <x v="129"/>
    <s v="FIRST BUSEY CORP /NV/"/>
    <x v="2"/>
    <x v="41"/>
    <s v="Jensen Karen M"/>
    <s v="Director"/>
    <n v="2000"/>
    <n v="22.98"/>
    <n v="45960"/>
    <s v="large_buy"/>
    <n v="-6.1003327055684231E-3"/>
    <n v="-0.61"/>
    <s v="P"/>
  </r>
  <r>
    <x v="25"/>
    <s v="NUVEEN NEW JERSEY QUALITY MUNICIPAL INCOME FUND"/>
    <x v="2"/>
    <x v="41"/>
    <s v="Weinstein Boaz"/>
    <s v="TenPercentOwner"/>
    <n v="2380"/>
    <n v="12"/>
    <n v="28560"/>
    <s v="normal_buy"/>
    <n v="1.13522676482436E-2"/>
    <n v="1.1352"/>
    <s v="P"/>
  </r>
  <r>
    <x v="25"/>
    <s v="NUVEEN NEW JERSEY QUALITY MUNICIPAL INCOME FUND"/>
    <x v="2"/>
    <x v="41"/>
    <s v="Saba Capital Management, L.P."/>
    <s v="TenPercentOwner"/>
    <n v="2380"/>
    <n v="12"/>
    <n v="28560"/>
    <s v="normal_buy"/>
    <n v="1.13522676482436E-2"/>
    <n v="1.1352"/>
    <s v="P"/>
  </r>
  <r>
    <x v="32"/>
    <s v="DWS STRATEGIC MUNICIPAL INCOME TRUST"/>
    <x v="2"/>
    <x v="41"/>
    <s v="Saba Capital Management, L.P."/>
    <s v="TenPercentOwner"/>
    <n v="3345"/>
    <n v="8.8000000000000007"/>
    <n v="29436"/>
    <s v="normal_buy"/>
    <n v="1.132506130527555E-2"/>
    <n v="1.1325000000000001"/>
    <s v="P"/>
  </r>
  <r>
    <x v="32"/>
    <s v="DWS STRATEGIC MUNICIPAL INCOME TRUST"/>
    <x v="2"/>
    <x v="41"/>
    <s v="Weinstein Boaz"/>
    <s v="TenPercentOwner"/>
    <n v="3345"/>
    <n v="8.8000000000000007"/>
    <n v="29436"/>
    <s v="normal_buy"/>
    <n v="1.132506130527555E-2"/>
    <n v="1.1325000000000001"/>
    <s v="P"/>
  </r>
  <r>
    <x v="10"/>
    <s v="TILLY'S, INC."/>
    <x v="2"/>
    <x v="41"/>
    <s v="Fund 1 Investments, LLC"/>
    <s v="TenPercentOwner"/>
    <n v="22000"/>
    <n v="7.67"/>
    <n v="168740"/>
    <s v="normal_buy"/>
    <n v="-9.9999999999999978E-2"/>
    <n v="-10"/>
    <s v="P"/>
  </r>
  <r>
    <x v="431"/>
    <s v="JBG SMITH Properties"/>
    <x v="2"/>
    <x v="41"/>
    <s v="Stewart Robert Alexander"/>
    <s v="Director"/>
    <n v="30000"/>
    <n v="16.87"/>
    <n v="506100.00000000012"/>
    <s v="large_buy"/>
    <n v="-1.886801364290136E-2"/>
    <n v="-1.8868"/>
    <s v="P"/>
  </r>
  <r>
    <x v="432"/>
    <s v="BARNWELL INDUSTRIES INC"/>
    <x v="2"/>
    <x v="41"/>
    <s v="Horowitz Joshua"/>
    <s v="Director"/>
    <n v="8252"/>
    <n v="2.27"/>
    <n v="18732.04"/>
    <s v="normal_buy"/>
    <n v="3.9647539614770189E-2"/>
    <n v="3.9647999999999999"/>
    <s v="P"/>
  </r>
  <r>
    <x v="10"/>
    <s v="TILLY'S, INC."/>
    <x v="2"/>
    <x v="41"/>
    <s v="Pleasant Lake Onshore Feeder Fund LP"/>
    <s v="TenPercentOwner"/>
    <n v="22000"/>
    <n v="7.67"/>
    <n v="168740"/>
    <s v="normal_buy"/>
    <n v="-9.9999999999999978E-2"/>
    <n v="-10"/>
    <s v="P"/>
  </r>
  <r>
    <x v="10"/>
    <s v="TILLY'S, INC."/>
    <x v="2"/>
    <x v="41"/>
    <s v="Pleasant Lake Partners LLC"/>
    <s v="TenPercentOwner"/>
    <n v="22000"/>
    <n v="7.67"/>
    <n v="168740"/>
    <s v="normal_buy"/>
    <n v="-9.9999999999999978E-2"/>
    <n v="-10"/>
    <s v="P"/>
  </r>
  <r>
    <x v="433"/>
    <s v="Mueller Water Products, Inc."/>
    <x v="2"/>
    <x v="41"/>
    <s v="Van Arsdell Stephen C"/>
    <s v="Director"/>
    <n v="10000"/>
    <n v="15.42"/>
    <n v="154200"/>
    <s v="large_buy"/>
    <n v="2.6007516051937958E-3"/>
    <n v="0.2601"/>
    <s v="P"/>
  </r>
  <r>
    <x v="377"/>
    <s v="Western Midstream Partners, LP"/>
    <x v="2"/>
    <x v="41"/>
    <s v="Ure Michael"/>
    <s v="Director,Officer"/>
    <n v="5000"/>
    <n v="33.65"/>
    <n v="168250"/>
    <s v="large_buy"/>
    <n v="5.8258446360388572E-3"/>
    <n v="0.58260000000000001"/>
    <s v="P"/>
  </r>
  <r>
    <x v="404"/>
    <s v="Ivanhoe Electric Inc."/>
    <x v="2"/>
    <x v="41"/>
    <s v="Markin Quentin"/>
    <s v="Officer"/>
    <n v="20000"/>
    <n v="7.45"/>
    <n v="149000"/>
    <s v="large_buy"/>
    <n v="0.21204193595639961"/>
    <n v="21.2042"/>
    <s v="P"/>
  </r>
  <r>
    <x v="376"/>
    <s v="DT Midstream, Inc."/>
    <x v="2"/>
    <x v="41"/>
    <s v="Archon Angela N"/>
    <s v="Director"/>
    <n v="500"/>
    <n v="57.87"/>
    <n v="28935"/>
    <s v="normal_buy"/>
    <n v="1.069995268203194E-2"/>
    <n v="1.07"/>
    <s v="P"/>
  </r>
  <r>
    <x v="17"/>
    <s v="TILE SHOP HOLDINGS, INC."/>
    <x v="2"/>
    <x v="41"/>
    <s v="Pleasant Lake Onshore Feeder Fund LP"/>
    <s v="TenPercentOwner"/>
    <n v="25000"/>
    <n v="6.96"/>
    <n v="174000"/>
    <s v="normal_buy"/>
    <n v="-6.1781584192793448E-2"/>
    <n v="-6.1782000000000004"/>
    <s v="P"/>
  </r>
  <r>
    <x v="17"/>
    <s v="TILE SHOP HOLDINGS, INC."/>
    <x v="2"/>
    <x v="41"/>
    <s v="Fund 1 Investments, LLC"/>
    <s v="TenPercentOwner"/>
    <n v="25000"/>
    <n v="6.96"/>
    <n v="174000"/>
    <s v="normal_buy"/>
    <n v="-6.1781584192793448E-2"/>
    <n v="-6.1782000000000004"/>
    <s v="P"/>
  </r>
  <r>
    <x v="17"/>
    <s v="TILE SHOP HOLDINGS, INC."/>
    <x v="2"/>
    <x v="41"/>
    <s v="Pleasant Lake Partners LLC"/>
    <s v="TenPercentOwner"/>
    <n v="25000"/>
    <n v="6.96"/>
    <n v="174000"/>
    <s v="normal_buy"/>
    <n v="-6.1781584192793448E-2"/>
    <n v="-6.1782000000000004"/>
    <s v="P"/>
  </r>
  <r>
    <x v="338"/>
    <s v="STRATTEC SECURITY CORP"/>
    <x v="2"/>
    <x v="41"/>
    <s v="Chang Tina M"/>
    <s v="Director"/>
    <n v="500"/>
    <n v="25.96"/>
    <n v="12980"/>
    <s v="normal_buy"/>
    <n v="-0.109263666028241"/>
    <n v="-10.926399999999999"/>
    <s v="P"/>
  </r>
  <r>
    <x v="434"/>
    <s v="Zai Lab Ltd"/>
    <x v="2"/>
    <x v="41"/>
    <s v="Smiley Joshua L"/>
    <s v="Officer"/>
    <n v="3000"/>
    <n v="20.83"/>
    <n v="62489.999999999993"/>
    <s v="normal_buy"/>
    <n v="-0.1246445981311419"/>
    <n v="-12.464499999999999"/>
    <s v="P"/>
  </r>
  <r>
    <x v="435"/>
    <s v="FARMERS &amp; MERCHANTS BANCORP INC"/>
    <x v="2"/>
    <x v="41"/>
    <s v="Hornish Jo Ellen"/>
    <s v="Director"/>
    <n v="3594"/>
    <n v="20.56"/>
    <n v="73892.639999999999"/>
    <s v="large_buy"/>
    <n v="-3.0647567581569831E-2"/>
    <n v="-3.0648"/>
    <s v="P"/>
  </r>
  <r>
    <x v="428"/>
    <s v="NEXGEL, INC."/>
    <x v="2"/>
    <x v="41"/>
    <s v="Drapczuk Adam E III"/>
    <s v="Officer"/>
    <n v="47394"/>
    <n v="2.11"/>
    <n v="100001.34"/>
    <s v="large_buy"/>
    <n v="7.2463749515758513E-2"/>
    <n v="7.2464000000000004"/>
    <s v="P"/>
  </r>
  <r>
    <x v="229"/>
    <s v="BYLINE BANCORP, INC."/>
    <x v="2"/>
    <x v="41"/>
    <s v="MBG INVESTORS I, L.P."/>
    <s v="TenPercentOwner"/>
    <n v="7103"/>
    <n v="20.65"/>
    <n v="146676.95000000001"/>
    <s v="large_buy"/>
    <n v="-1.8822276164265461E-2"/>
    <n v="-1.8822000000000001"/>
    <s v="P"/>
  </r>
  <r>
    <x v="436"/>
    <s v="TRIMAS CORP"/>
    <x v="2"/>
    <x v="41"/>
    <s v="AMATO THOMAS A"/>
    <s v="Director,Officer"/>
    <n v="10000"/>
    <n v="23.62"/>
    <n v="236200"/>
    <s v="large_buy"/>
    <n v="6.1328728207667549E-2"/>
    <n v="6.1329000000000002"/>
    <s v="P"/>
  </r>
  <r>
    <x v="23"/>
    <s v="BlackRock ESG Capital Allocation Term Trust"/>
    <x v="2"/>
    <x v="41"/>
    <s v="Weinstein Boaz"/>
    <s v="TenPercentOwner"/>
    <n v="133395"/>
    <n v="17.2"/>
    <n v="2294394"/>
    <s v="large_buy"/>
    <n v="-3.4927138262258461E-2"/>
    <n v="-3.4927000000000001"/>
    <s v="P"/>
  </r>
  <r>
    <x v="23"/>
    <s v="BlackRock ESG Capital Allocation Term Trust"/>
    <x v="2"/>
    <x v="41"/>
    <s v="Saba Capital Management, L.P."/>
    <s v="TenPercentOwner"/>
    <n v="133395"/>
    <n v="17.2"/>
    <n v="2294394"/>
    <s v="large_buy"/>
    <n v="-3.4927138262258461E-2"/>
    <n v="-3.4927000000000001"/>
    <s v="P"/>
  </r>
  <r>
    <x v="331"/>
    <s v="Capitol Federal Financial, Inc."/>
    <x v="2"/>
    <x v="41"/>
    <s v="Jackson Rick C"/>
    <s v="Officer"/>
    <n v="10000"/>
    <n v="5.68"/>
    <n v="56800"/>
    <s v="large_buy"/>
    <n v="3.1858432861366907E-2"/>
    <n v="3.1858"/>
    <s v="P"/>
  </r>
  <r>
    <x v="253"/>
    <s v="Lumen Technologies, Inc."/>
    <x v="2"/>
    <x v="41"/>
    <s v="SIEGEL LAURIE"/>
    <s v="Director"/>
    <n v="30000"/>
    <n v="1.6"/>
    <n v="48000"/>
    <s v="normal_buy"/>
    <n v="-3.0864168005624859E-2"/>
    <n v="-3.0863999999999998"/>
    <s v="P"/>
  </r>
  <r>
    <x v="85"/>
    <s v="Federated Hermes Premier Municipal Income Fund"/>
    <x v="2"/>
    <x v="41"/>
    <s v="Weinstein Boaz"/>
    <s v="TenPercentOwner"/>
    <n v="8384"/>
    <n v="11.06"/>
    <n v="92727.040000000008"/>
    <s v="normal_buy"/>
    <n v="9.0270307615503143E-4"/>
    <n v="9.0300000000000005E-2"/>
    <s v="P"/>
  </r>
  <r>
    <x v="85"/>
    <s v="Federated Hermes Premier Municipal Income Fund"/>
    <x v="2"/>
    <x v="41"/>
    <s v="Saba Capital Management, L.P."/>
    <s v="TenPercentOwner"/>
    <n v="8384"/>
    <n v="11.06"/>
    <n v="92727.040000000008"/>
    <s v="normal_buy"/>
    <n v="9.0270307615503143E-4"/>
    <n v="9.0300000000000005E-2"/>
    <s v="P"/>
  </r>
  <r>
    <x v="437"/>
    <s v="CARVANA CO."/>
    <x v="2"/>
    <x v="41"/>
    <s v="PARIKH NEHA"/>
    <s v="Director"/>
    <n v="1300"/>
    <n v="77"/>
    <n v="100100"/>
    <s v="large_buy"/>
    <n v="-4.074249386112383E-2"/>
    <n v="-4.0742000000000003"/>
    <s v="P"/>
  </r>
  <r>
    <x v="438"/>
    <s v="ONEOK INC /NEW/"/>
    <x v="2"/>
    <x v="41"/>
    <s v="Smith Wayne Thomas"/>
    <s v="Director"/>
    <n v="2700"/>
    <n v="75.25"/>
    <n v="203175"/>
    <s v="large_buy"/>
    <n v="2.489020783201279E-2"/>
    <n v="2.4889999999999999"/>
    <s v="P"/>
  </r>
  <r>
    <x v="439"/>
    <s v="Electromed, Inc."/>
    <x v="2"/>
    <x v="41"/>
    <s v="Cunniff James L."/>
    <s v="Director,Officer"/>
    <n v="9000"/>
    <n v="15.25"/>
    <n v="137250"/>
    <s v="large_buy"/>
    <n v="0.1413680796329839"/>
    <n v="14.136799999999999"/>
    <s v="P"/>
  </r>
  <r>
    <x v="14"/>
    <s v="Invesco Trust for Investment Grade New York Municipals"/>
    <x v="2"/>
    <x v="41"/>
    <s v="Weinstein Boaz"/>
    <s v="TenPercentOwner"/>
    <n v="15773"/>
    <n v="10.52"/>
    <n v="165931.96"/>
    <s v="large_buy"/>
    <n v="1.41190617955631E-2"/>
    <n v="1.4118999999999999"/>
    <s v="P"/>
  </r>
  <r>
    <x v="14"/>
    <s v="Invesco Trust for Investment Grade New York Municipals"/>
    <x v="2"/>
    <x v="41"/>
    <s v="Saba Capital Management, L.P."/>
    <s v="TenPercentOwner"/>
    <n v="15773"/>
    <n v="10.52"/>
    <n v="165931.96"/>
    <s v="large_buy"/>
    <n v="1.41190617955631E-2"/>
    <n v="1.4118999999999999"/>
    <s v="P"/>
  </r>
  <r>
    <x v="418"/>
    <s v="Citi Trends Inc"/>
    <x v="2"/>
    <x v="41"/>
    <s v="Pleasant Lake Onshore Feeder Fund LP"/>
    <s v="TenPercentOwner"/>
    <n v="39000"/>
    <n v="31.33"/>
    <n v="1221870"/>
    <s v="large_buy"/>
    <n v="-4.6708457333417767E-2"/>
    <n v="-4.6707999999999998"/>
    <s v="P"/>
  </r>
  <r>
    <x v="418"/>
    <s v="Citi Trends Inc"/>
    <x v="2"/>
    <x v="41"/>
    <s v="Pleasant Lake Partners LLC"/>
    <s v="TenPercentOwner"/>
    <n v="39000"/>
    <n v="31.33"/>
    <n v="1221870"/>
    <s v="large_buy"/>
    <n v="-4.6708457333417767E-2"/>
    <n v="-4.6707999999999998"/>
    <s v="P"/>
  </r>
  <r>
    <x v="418"/>
    <s v="Citi Trends Inc"/>
    <x v="2"/>
    <x v="41"/>
    <s v="Fund 1 Investments, LLC"/>
    <s v="TenPercentOwner"/>
    <n v="39000"/>
    <n v="31.33"/>
    <n v="1221870"/>
    <s v="large_buy"/>
    <n v="-4.6708457333417767E-2"/>
    <n v="-4.6707999999999998"/>
    <s v="P"/>
  </r>
  <r>
    <x v="410"/>
    <s v="Gogo Inc."/>
    <x v="2"/>
    <x v="41"/>
    <s v="TOWNSEND CHARLES C"/>
    <s v="Director"/>
    <n v="186249"/>
    <n v="8.41"/>
    <n v="1566354.09"/>
    <s v="large_buy"/>
    <n v="4.5184318827050873E-2"/>
    <n v="4.5183999999999997"/>
    <s v="P"/>
  </r>
  <r>
    <x v="357"/>
    <s v="PhenixFIN Corp"/>
    <x v="2"/>
    <x v="41"/>
    <s v="Lorber David A"/>
    <s v="Director,Officer,TenPercentOwner"/>
    <n v="560"/>
    <n v="45.08"/>
    <n v="25244.799999999999"/>
    <s v="normal_buy"/>
    <n v="-4.001685238143815E-3"/>
    <n v="-0.4002"/>
    <s v="P"/>
  </r>
  <r>
    <x v="357"/>
    <s v="PhenixFIN Corp"/>
    <x v="2"/>
    <x v="41"/>
    <s v="Lorber David A"/>
    <s v="Director,Officer,TenPercentOwner"/>
    <n v="18934"/>
    <n v="45.08"/>
    <n v="853544.72"/>
    <s v="large_buy"/>
    <n v="-4.001685238143815E-3"/>
    <n v="-0.4002"/>
    <s v="P"/>
  </r>
  <r>
    <x v="428"/>
    <s v="NEXGEL, INC."/>
    <x v="2"/>
    <x v="41"/>
    <s v="Henry Scott Robert"/>
    <s v="Director"/>
    <n v="23697"/>
    <n v="2.11"/>
    <n v="50000.67"/>
    <s v="large_buy"/>
    <n v="7.2463749515758513E-2"/>
    <n v="7.2464000000000004"/>
    <s v="P"/>
  </r>
  <r>
    <x v="403"/>
    <s v="Veradigm Inc."/>
    <x v="2"/>
    <x v="41"/>
    <s v="THOYER MICHAEL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Sacks Jonathan S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STONEHILL INSTITUTIONAL PARTNERS LP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STONEHILL CAPITAL MANAGEMENT LLC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Stern Michael Lenard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MOTULSKY JOHN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SISITSKY PETER"/>
    <s v="TenPercentOwner"/>
    <n v="1599150"/>
    <n v="6"/>
    <n v="9594900"/>
    <s v="normal_buy"/>
    <n v="0.3703098632480839"/>
    <n v="37.030999999999999"/>
    <s v="P"/>
  </r>
  <r>
    <x v="403"/>
    <s v="Veradigm Inc."/>
    <x v="2"/>
    <x v="41"/>
    <s v="THOYER MICHAEL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Sacks Jonathan S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STONEHILL INSTITUTIONAL PARTNERS LP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STONEHILL CAPITAL MANAGEMENT LLC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Stern Michael Lenard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MOTULSKY JOHN"/>
    <s v="TenPercentOwner"/>
    <n v="2398725"/>
    <n v="6"/>
    <n v="14392350"/>
    <s v="normal_buy"/>
    <n v="0.3703098632480839"/>
    <n v="37.030999999999999"/>
    <s v="P"/>
  </r>
  <r>
    <x v="403"/>
    <s v="Veradigm Inc."/>
    <x v="2"/>
    <x v="41"/>
    <s v="SISITSKY PETER"/>
    <s v="TenPercentOwner"/>
    <n v="2398725"/>
    <n v="6"/>
    <n v="14392350"/>
    <s v="normal_buy"/>
    <n v="0.3703098632480839"/>
    <n v="37.030999999999999"/>
    <s v="P"/>
  </r>
  <r>
    <x v="197"/>
    <s v="HBT Financial, Inc."/>
    <x v="2"/>
    <x v="41"/>
    <s v="PFEIFFER GERALD E"/>
    <s v="Director"/>
    <n v="1385"/>
    <n v="18.850000000000001"/>
    <n v="26107.25"/>
    <s v="normal_buy"/>
    <n v="5.8231884082904362E-3"/>
    <n v="0.58230000000000004"/>
    <s v="P"/>
  </r>
  <r>
    <x v="61"/>
    <s v="BlackRock Health Sciences Term Trust"/>
    <x v="2"/>
    <x v="41"/>
    <s v="Weinstein Boaz"/>
    <s v="TenPercentOwner"/>
    <n v="112050"/>
    <n v="16.489999999999998"/>
    <n v="1847704.5"/>
    <s v="large_buy"/>
    <n v="-1.761555789915803E-2"/>
    <n v="-1.7616000000000001"/>
    <s v="P"/>
  </r>
  <r>
    <x v="61"/>
    <s v="BlackRock Health Sciences Term Trust"/>
    <x v="2"/>
    <x v="41"/>
    <s v="Saba Capital Management, L.P."/>
    <s v="TenPercentOwner"/>
    <n v="112050"/>
    <n v="16.489999999999998"/>
    <n v="1847704.5"/>
    <s v="large_buy"/>
    <n v="-1.761555789915803E-2"/>
    <n v="-1.7616000000000001"/>
    <s v="P"/>
  </r>
  <r>
    <x v="440"/>
    <s v="FLYEXCLUSIVE INC."/>
    <x v="2"/>
    <x v="42"/>
    <s v="Hymowitz Gregg"/>
    <s v="Director,TenPercentOwner"/>
    <n v="25000"/>
    <n v="1000"/>
    <n v="25000000"/>
    <s v="large_buy"/>
    <n v="7.8114978031012861E-2"/>
    <n v="7.8114999999999997"/>
    <s v="P"/>
  </r>
  <r>
    <x v="441"/>
    <s v="Advantage Solutions Inc."/>
    <x v="2"/>
    <x v="42"/>
    <s v="PEACOCK DAVID A"/>
    <s v="Director,Officer"/>
    <n v="15000"/>
    <n v="3.6"/>
    <n v="54000"/>
    <s v="normal_buy"/>
    <n v="0.15977958827017399"/>
    <n v="15.978"/>
    <s v="P"/>
  </r>
  <r>
    <x v="442"/>
    <s v="FRANKLIN STREET PROPERTIES CORP /MA/"/>
    <x v="2"/>
    <x v="42"/>
    <s v="HANSEN BRIAN N"/>
    <s v="Director"/>
    <n v="50000"/>
    <n v="2.33"/>
    <n v="116500"/>
    <s v="large_buy"/>
    <n v="-9.6638514953960142E-2"/>
    <n v="-9.6638999999999999"/>
    <s v="P"/>
  </r>
  <r>
    <x v="443"/>
    <s v="HUNT J B TRANSPORT SERVICES INC"/>
    <x v="2"/>
    <x v="42"/>
    <s v="Ottensmeyer Patrick J"/>
    <s v="Director"/>
    <n v="5000"/>
    <n v="202.99"/>
    <n v="1014950"/>
    <s v="large_buy"/>
    <n v="-5.0456957039442973E-2"/>
    <n v="-5.0457000000000001"/>
    <s v="P"/>
  </r>
  <r>
    <x v="372"/>
    <s v="Mativ Holdings, Inc."/>
    <x v="2"/>
    <x v="42"/>
    <s v="Keenan Jeffrey"/>
    <s v="Director"/>
    <n v="2000"/>
    <n v="18.04"/>
    <n v="36080"/>
    <s v="normal_buy"/>
    <n v="-5.0757296246717321E-3"/>
    <n v="-0.50760000000000005"/>
    <s v="P"/>
  </r>
  <r>
    <x v="321"/>
    <s v="PCB BANCORP"/>
    <x v="2"/>
    <x v="42"/>
    <s v="LEE SANG YOUNG"/>
    <s v="Director,TenPercentOwner"/>
    <n v="1500"/>
    <n v="15.95"/>
    <n v="23925"/>
    <s v="normal_buy"/>
    <n v="-1.9096183581750029E-2"/>
    <n v="-1.9096"/>
    <s v="P"/>
  </r>
  <r>
    <x v="444"/>
    <s v="DOMINION ENERGY, INC"/>
    <x v="2"/>
    <x v="42"/>
    <s v="BLUE ROBERT M"/>
    <s v="Director,Officer"/>
    <n v="21735"/>
    <n v="45.91"/>
    <n v="997853.85"/>
    <s v="large_buy"/>
    <n v="3.8757981963724493E-2"/>
    <n v="3.8757999999999999"/>
    <s v="P"/>
  </r>
  <r>
    <x v="302"/>
    <s v="Greenwich LifeSciences, Inc."/>
    <x v="2"/>
    <x v="42"/>
    <s v="Patel Snehal"/>
    <s v="Director,Officer,TenPercentOwner"/>
    <n v="4100"/>
    <n v="13.03"/>
    <n v="53423"/>
    <s v="normal_buy"/>
    <n v="0.31404325899064323"/>
    <n v="31.404299999999999"/>
    <s v="P"/>
  </r>
  <r>
    <x v="373"/>
    <s v="Sphere Entertainment Co."/>
    <x v="2"/>
    <x v="42"/>
    <s v="DOLAN JAMES LAWRENCE"/>
    <s v="Director,Officer,Other"/>
    <n v="76079"/>
    <n v="47.19"/>
    <n v="3590168.01"/>
    <s v="large_buy"/>
    <n v="-2.945503360272439E-2"/>
    <n v="-2.9455"/>
    <s v="P"/>
  </r>
  <r>
    <x v="373"/>
    <s v="Sphere Entertainment Co."/>
    <x v="2"/>
    <x v="42"/>
    <s v="Dolan Kristin A"/>
    <s v="Director"/>
    <n v="76079"/>
    <n v="47.19"/>
    <n v="3590168.01"/>
    <s v="large_buy"/>
    <n v="-2.945503360272439E-2"/>
    <n v="-2.9455"/>
    <s v="P"/>
  </r>
  <r>
    <x v="373"/>
    <s v="Sphere Entertainment Co."/>
    <x v="2"/>
    <x v="42"/>
    <s v="DOLAN JAMES LAWRENCE"/>
    <s v="Director,Officer,Other"/>
    <n v="1251"/>
    <n v="47.6"/>
    <n v="59547.6"/>
    <s v="normal_buy"/>
    <n v="-2.945503360272439E-2"/>
    <n v="-2.9455"/>
    <s v="P"/>
  </r>
  <r>
    <x v="373"/>
    <s v="Sphere Entertainment Co."/>
    <x v="2"/>
    <x v="42"/>
    <s v="Dolan Kristin A"/>
    <s v="Director"/>
    <n v="1251"/>
    <n v="47.6"/>
    <n v="59547.6"/>
    <s v="normal_buy"/>
    <n v="-2.945503360272439E-2"/>
    <n v="-2.9455"/>
    <s v="P"/>
  </r>
  <r>
    <x v="373"/>
    <s v="Sphere Entertainment Co."/>
    <x v="2"/>
    <x v="42"/>
    <s v="DOLAN JAMES LAWRENCE"/>
    <s v="Director,Officer,Other"/>
    <n v="32826"/>
    <n v="46.14"/>
    <n v="1514591.64"/>
    <s v="normal_buy"/>
    <n v="-2.945503360272439E-2"/>
    <n v="-2.9455"/>
    <s v="P"/>
  </r>
  <r>
    <x v="373"/>
    <s v="Sphere Entertainment Co."/>
    <x v="2"/>
    <x v="42"/>
    <s v="Dolan Kristin A"/>
    <s v="Director"/>
    <n v="32826"/>
    <n v="46.14"/>
    <n v="1514591.64"/>
    <s v="normal_buy"/>
    <n v="-2.945503360272439E-2"/>
    <n v="-2.9455"/>
    <s v="P"/>
  </r>
  <r>
    <x v="347"/>
    <s v="Texas Pacific Land Corp"/>
    <x v="2"/>
    <x v="42"/>
    <s v="OLIVER ERIC L"/>
    <s v="Director"/>
    <n v="60"/>
    <n v="1542.01"/>
    <n v="92520.6"/>
    <s v="normal_buy"/>
    <n v="8.5686157153769482E-2"/>
    <n v="8.5686"/>
    <s v="P"/>
  </r>
  <r>
    <x v="347"/>
    <s v="Texas Pacific Land Corp"/>
    <x v="2"/>
    <x v="42"/>
    <s v="OLIVER ERIC L"/>
    <s v="Director"/>
    <n v="40"/>
    <n v="1542.87"/>
    <n v="61714.8"/>
    <s v="normal_buy"/>
    <n v="8.5686157153769482E-2"/>
    <n v="8.5686"/>
    <s v="P"/>
  </r>
  <r>
    <x v="445"/>
    <s v="SunOpta Inc."/>
    <x v="2"/>
    <x v="42"/>
    <s v="Kocher Brian W"/>
    <s v="Director,Officer"/>
    <n v="36000"/>
    <n v="6.75"/>
    <n v="243000"/>
    <s v="normal_buy"/>
    <n v="2.835821830288943E-2"/>
    <n v="2.8357999999999999"/>
    <s v="P"/>
  </r>
  <r>
    <x v="446"/>
    <s v="WillScot Mobile Mini Holdings Corp."/>
    <x v="2"/>
    <x v="42"/>
    <s v="Soultz Bradley Lee"/>
    <s v="Director,Officer"/>
    <n v="5000"/>
    <n v="47.76"/>
    <n v="238800"/>
    <s v="large_buy"/>
    <n v="-5.6544467761286188E-2"/>
    <n v="-5.6543999999999999"/>
    <s v="P"/>
  </r>
  <r>
    <x v="237"/>
    <s v="Bogota Financial Corp."/>
    <x v="2"/>
    <x v="42"/>
    <s v="Masterson John J."/>
    <s v="Director"/>
    <n v="1300"/>
    <n v="7.7"/>
    <n v="10010"/>
    <s v="normal_buy"/>
    <n v="-7.272726709755406E-2"/>
    <n v="-7.2727000000000004"/>
    <s v="P"/>
  </r>
  <r>
    <x v="153"/>
    <s v="RBB Bancorp"/>
    <x v="2"/>
    <x v="42"/>
    <s v="Kao James"/>
    <s v="Director"/>
    <n v="2000"/>
    <n v="16.98"/>
    <n v="33960"/>
    <s v="normal_buy"/>
    <n v="-1.5734265734265729E-2"/>
    <n v="-1.5733999999999999"/>
    <s v="P"/>
  </r>
  <r>
    <x v="447"/>
    <s v="Fulcrum Therapeutics, Inc."/>
    <x v="2"/>
    <x v="42"/>
    <s v="Sapir Alex"/>
    <s v="Director,Officer"/>
    <n v="43360"/>
    <n v="11.35"/>
    <n v="492136"/>
    <s v="large_buy"/>
    <n v="-0.1067961205908976"/>
    <n v="-10.679600000000001"/>
    <s v="P"/>
  </r>
  <r>
    <x v="331"/>
    <s v="Capitol Federal Financial, Inc."/>
    <x v="2"/>
    <x v="42"/>
    <s v="HUEY MORRIS J II"/>
    <s v="Director"/>
    <n v="4000"/>
    <n v="5.58"/>
    <n v="22320"/>
    <s v="normal_buy"/>
    <n v="5.3860001504109078E-3"/>
    <n v="0.53859999999999997"/>
    <s v="P"/>
  </r>
  <r>
    <x v="362"/>
    <s v="Clearfield, Inc."/>
    <x v="2"/>
    <x v="42"/>
    <s v="Jones Walter Louis JR"/>
    <s v="Director"/>
    <n v="818"/>
    <n v="30.41"/>
    <n v="24875.38"/>
    <s v="normal_buy"/>
    <n v="-5.0953294976105117E-2"/>
    <n v="-5.0952999999999999"/>
    <s v="P"/>
  </r>
  <r>
    <x v="448"/>
    <s v="FMC CORP"/>
    <x v="2"/>
    <x v="42"/>
    <s v="Sandifer Andrew D"/>
    <s v="Officer"/>
    <n v="2150"/>
    <n v="59.22"/>
    <n v="127323"/>
    <s v="large_buy"/>
    <n v="0.1234693498330393"/>
    <n v="12.3469"/>
    <s v="P"/>
  </r>
  <r>
    <x v="449"/>
    <s v="Fluence Energy, Inc."/>
    <x v="2"/>
    <x v="42"/>
    <s v="Pasha Ahmed"/>
    <s v="Officer"/>
    <n v="3300"/>
    <n v="15.2"/>
    <n v="50160"/>
    <s v="normal_buy"/>
    <n v="-6.3534087356695634E-2"/>
    <n v="-6.3533999999999997"/>
    <s v="P"/>
  </r>
  <r>
    <x v="449"/>
    <s v="Fluence Energy, Inc."/>
    <x v="2"/>
    <x v="42"/>
    <s v="Nebreda Julian"/>
    <s v="Director,Officer"/>
    <n v="6700"/>
    <n v="14.77"/>
    <n v="98959"/>
    <s v="normal_buy"/>
    <n v="-6.3534087356695634E-2"/>
    <n v="-6.3533999999999997"/>
    <s v="P"/>
  </r>
  <r>
    <x v="450"/>
    <s v="First Trust Intermediate Duration Preferred &amp; Income Fund"/>
    <x v="2"/>
    <x v="42"/>
    <s v="Graci Angelo D"/>
    <s v="Other"/>
    <n v="6000"/>
    <n v="17.399999999999999"/>
    <n v="104400"/>
    <s v="large_buy"/>
    <n v="2.7522862983355711E-2"/>
    <n v="2.7523"/>
    <s v="P"/>
  </r>
  <r>
    <x v="451"/>
    <s v="STANDARD BIOTOOLS INC."/>
    <x v="2"/>
    <x v="42"/>
    <s v="CASDIN PRIVATE GROWTH EQUITY FUND GP, LLC"/>
    <s v="Director"/>
    <n v="250000"/>
    <n v="2.57"/>
    <n v="642500"/>
    <s v="normal_buy"/>
    <n v="3.8759654104532082E-3"/>
    <n v="0.3876"/>
    <s v="P"/>
  </r>
  <r>
    <x v="451"/>
    <s v="STANDARD BIOTOOLS INC."/>
    <x v="2"/>
    <x v="42"/>
    <s v="Casdin Partners Master Fund, L.P."/>
    <s v="Director,TenPercentOwner"/>
    <n v="250000"/>
    <n v="2.57"/>
    <n v="642500"/>
    <s v="normal_buy"/>
    <n v="3.8759654104532082E-3"/>
    <n v="0.3876"/>
    <s v="P"/>
  </r>
  <r>
    <x v="451"/>
    <s v="STANDARD BIOTOOLS INC."/>
    <x v="2"/>
    <x v="42"/>
    <s v="Casdin Partners GP, LLC"/>
    <s v="Director,TenPercentOwner"/>
    <n v="250000"/>
    <n v="2.57"/>
    <n v="642500"/>
    <s v="normal_buy"/>
    <n v="3.8759654104532082E-3"/>
    <n v="0.3876"/>
    <s v="P"/>
  </r>
  <r>
    <x v="451"/>
    <s v="STANDARD BIOTOOLS INC."/>
    <x v="2"/>
    <x v="42"/>
    <s v="Casdin Private Growth Equity Fund II, L.P."/>
    <s v="Director"/>
    <n v="250000"/>
    <n v="2.57"/>
    <n v="642500"/>
    <s v="normal_buy"/>
    <n v="3.8759654104532082E-3"/>
    <n v="0.3876"/>
    <s v="P"/>
  </r>
  <r>
    <x v="451"/>
    <s v="STANDARD BIOTOOLS INC."/>
    <x v="2"/>
    <x v="42"/>
    <s v="Casdin Private Growth Equity Fund, L.P."/>
    <s v="Director"/>
    <n v="250000"/>
    <n v="2.57"/>
    <n v="642500"/>
    <s v="normal_buy"/>
    <n v="3.8759654104532082E-3"/>
    <n v="0.3876"/>
    <s v="P"/>
  </r>
  <r>
    <x v="451"/>
    <s v="STANDARD BIOTOOLS INC."/>
    <x v="2"/>
    <x v="42"/>
    <s v="Casdin Private Growth Equity Fund II GP, LLC"/>
    <s v="Director"/>
    <n v="250000"/>
    <n v="2.57"/>
    <n v="642500"/>
    <s v="normal_buy"/>
    <n v="3.8759654104532082E-3"/>
    <n v="0.3876"/>
    <s v="P"/>
  </r>
  <r>
    <x v="452"/>
    <s v="SLR Investment Corp."/>
    <x v="2"/>
    <x v="42"/>
    <s v="GROSS MICHAEL S"/>
    <s v="Director,Officer"/>
    <n v="40000"/>
    <n v="15.08"/>
    <n v="603200"/>
    <s v="normal_buy"/>
    <n v="2.2697275076697391E-2"/>
    <n v="2.2696999999999998"/>
    <s v="P"/>
  </r>
  <r>
    <x v="451"/>
    <s v="STANDARD BIOTOOLS INC."/>
    <x v="2"/>
    <x v="42"/>
    <s v="Casdin Eli"/>
    <s v="Director,TenPercentOwner"/>
    <n v="250000"/>
    <n v="2.57"/>
    <n v="642500"/>
    <s v="normal_buy"/>
    <n v="3.8759654104532082E-3"/>
    <n v="0.3876"/>
    <s v="P"/>
  </r>
  <r>
    <x v="451"/>
    <s v="STANDARD BIOTOOLS INC."/>
    <x v="2"/>
    <x v="42"/>
    <s v="Casdin Capital, LLC"/>
    <s v="Director,TenPercentOwner"/>
    <n v="250000"/>
    <n v="2.57"/>
    <n v="642500"/>
    <s v="normal_buy"/>
    <n v="3.8759654104532082E-3"/>
    <n v="0.3876"/>
    <s v="P"/>
  </r>
  <r>
    <x v="451"/>
    <s v="STANDARD BIOTOOLS INC."/>
    <x v="2"/>
    <x v="42"/>
    <s v="Casdin Partners FO1-MSV, LP"/>
    <s v="Director"/>
    <n v="250000"/>
    <n v="2.57"/>
    <n v="642500"/>
    <s v="normal_buy"/>
    <n v="3.8759654104532082E-3"/>
    <n v="0.3876"/>
    <s v="P"/>
  </r>
  <r>
    <x v="40"/>
    <s v="AMREP CORP."/>
    <x v="2"/>
    <x v="42"/>
    <s v="DAHL JAMES H"/>
    <s v="TenPercentOwner"/>
    <n v="643"/>
    <n v="21.75"/>
    <n v="13985.25"/>
    <s v="normal_buy"/>
    <n v="8.5481652531640862E-2"/>
    <n v="8.5481999999999996"/>
    <s v="P"/>
  </r>
  <r>
    <x v="40"/>
    <s v="AMREP CORP."/>
    <x v="2"/>
    <x v="42"/>
    <s v="Lancaster Rainey E."/>
    <s v="TenPercentOwner"/>
    <n v="643"/>
    <n v="21.75"/>
    <n v="13985.25"/>
    <s v="normal_buy"/>
    <n v="8.5481652531640862E-2"/>
    <n v="8.5481999999999996"/>
    <s v="P"/>
  </r>
  <r>
    <x v="453"/>
    <s v="CrossAmerica Partners LP"/>
    <x v="2"/>
    <x v="42"/>
    <s v="Kelso Thomas E"/>
    <s v="Director"/>
    <n v="500"/>
    <n v="21.64"/>
    <n v="10820"/>
    <s v="large_buy"/>
    <n v="3.6010859840894797E-2"/>
    <n v="3.6011000000000002"/>
    <s v="P"/>
  </r>
  <r>
    <x v="33"/>
    <s v="NB Bancorp, Inc."/>
    <x v="2"/>
    <x v="42"/>
    <s v="EVANGELISTA PAUL A"/>
    <s v="Officer"/>
    <n v="2500"/>
    <n v="14.09"/>
    <n v="35225"/>
    <s v="normal_buy"/>
    <n v="-2.5714238432355652E-2"/>
    <n v="-2.5714000000000001"/>
    <s v="P"/>
  </r>
  <r>
    <x v="307"/>
    <s v="Reservoir Media, Inc."/>
    <x v="2"/>
    <x v="42"/>
    <s v="Khosrowshahi Hassan"/>
    <s v="TenPercentOwner"/>
    <n v="30000"/>
    <n v="7.23"/>
    <n v="216900"/>
    <s v="normal_buy"/>
    <n v="2.9532921642098749E-2"/>
    <n v="2.9533"/>
    <s v="P"/>
  </r>
  <r>
    <x v="10"/>
    <s v="TILLY'S, INC."/>
    <x v="2"/>
    <x v="42"/>
    <s v="Fund 1 Investments, LLC"/>
    <s v="TenPercentOwner"/>
    <n v="10000"/>
    <n v="7.66"/>
    <n v="76600"/>
    <s v="normal_buy"/>
    <n v="-0.11573470219287429"/>
    <n v="-11.573499999999999"/>
    <s v="P"/>
  </r>
  <r>
    <x v="10"/>
    <s v="TILLY'S, INC."/>
    <x v="2"/>
    <x v="42"/>
    <s v="Pleasant Lake Onshore Feeder Fund LP"/>
    <s v="TenPercentOwner"/>
    <n v="10000"/>
    <n v="7.66"/>
    <n v="76600"/>
    <s v="normal_buy"/>
    <n v="-0.11573470219287429"/>
    <n v="-11.573499999999999"/>
    <s v="P"/>
  </r>
  <r>
    <x v="10"/>
    <s v="TILLY'S, INC."/>
    <x v="2"/>
    <x v="42"/>
    <s v="Pleasant Lake Partners LLC"/>
    <s v="TenPercentOwner"/>
    <n v="10000"/>
    <n v="7.66"/>
    <n v="76600"/>
    <s v="normal_buy"/>
    <n v="-0.11573470219287429"/>
    <n v="-11.573499999999999"/>
    <s v="P"/>
  </r>
  <r>
    <x v="146"/>
    <s v="Burke &amp; Herbert Financial Services Corp."/>
    <x v="2"/>
    <x v="42"/>
    <s v="McLaughlin Shawn Patrick"/>
    <s v="Director"/>
    <n v="500"/>
    <n v="55.65"/>
    <n v="27825"/>
    <s v="normal_buy"/>
    <n v="-6.8646995926230359E-2"/>
    <n v="-6.8647"/>
    <s v="P"/>
  </r>
  <r>
    <x v="452"/>
    <s v="SLR Investment Corp."/>
    <x v="2"/>
    <x v="42"/>
    <s v="SPOHLER BRUCE J"/>
    <s v="Director,Officer"/>
    <n v="40000"/>
    <n v="15.08"/>
    <n v="603200"/>
    <s v="normal_buy"/>
    <n v="2.2697275076697391E-2"/>
    <n v="2.2696999999999998"/>
    <s v="P"/>
  </r>
  <r>
    <x v="454"/>
    <s v="Arcutis Biotherapeutics, Inc."/>
    <x v="2"/>
    <x v="42"/>
    <s v="Heron Patrick J"/>
    <s v="Director"/>
    <n v="21052"/>
    <n v="9.5"/>
    <n v="199994"/>
    <s v="large_buy"/>
    <n v="-6.5296818725321448E-2"/>
    <n v="-6.5297000000000001"/>
    <s v="P"/>
  </r>
  <r>
    <x v="455"/>
    <s v="Biglari Holdings Inc."/>
    <x v="2"/>
    <x v="42"/>
    <s v="LION FUND, L.P."/>
    <s v="TenPercentOwner"/>
    <n v="1692"/>
    <n v="178.06"/>
    <n v="301277.52"/>
    <s v="normal_buy"/>
    <n v="0.1117618452033273"/>
    <n v="11.1762"/>
    <s v="P"/>
  </r>
  <r>
    <x v="455"/>
    <s v="Biglari Holdings Inc."/>
    <x v="2"/>
    <x v="42"/>
    <s v="BIGLARI CAPITAL CORP."/>
    <s v="TenPercentOwner"/>
    <n v="1692"/>
    <n v="178.06"/>
    <n v="301277.52"/>
    <s v="normal_buy"/>
    <n v="0.1117618452033273"/>
    <n v="11.1762"/>
    <s v="P"/>
  </r>
  <r>
    <x v="455"/>
    <s v="Biglari Holdings Inc."/>
    <x v="2"/>
    <x v="42"/>
    <s v="BIGLARI, SARDAR"/>
    <s v="Director,Officer,TenPercentOwner"/>
    <n v="1692"/>
    <n v="178.06"/>
    <n v="301277.52"/>
    <s v="normal_buy"/>
    <n v="0.1117618452033273"/>
    <n v="11.1762"/>
    <s v="P"/>
  </r>
  <r>
    <x v="456"/>
    <s v="89bio, Inc."/>
    <x v="2"/>
    <x v="42"/>
    <s v="Shah Rajeev M."/>
    <s v="Director,TenPercentOwner"/>
    <n v="1350000"/>
    <n v="15.35"/>
    <n v="20722500"/>
    <s v="large_buy"/>
    <n v="-8.496732297741405E-2"/>
    <n v="-8.4967000000000006"/>
    <s v="P"/>
  </r>
  <r>
    <x v="456"/>
    <s v="89bio, Inc."/>
    <x v="2"/>
    <x v="42"/>
    <s v="RA CAPITAL MANAGEMENT, L.P."/>
    <s v="Director,TenPercentOwner"/>
    <n v="1350000"/>
    <n v="15.35"/>
    <n v="20722500"/>
    <s v="large_buy"/>
    <n v="-8.496732297741405E-2"/>
    <n v="-8.4967000000000006"/>
    <s v="P"/>
  </r>
  <r>
    <x v="456"/>
    <s v="89bio, Inc."/>
    <x v="2"/>
    <x v="42"/>
    <s v="RA Capital Healthcare Fund LP"/>
    <s v="Director,TenPercentOwner"/>
    <n v="1350000"/>
    <n v="15.35"/>
    <n v="20722500"/>
    <s v="large_buy"/>
    <n v="-8.496732297741405E-2"/>
    <n v="-8.4967000000000006"/>
    <s v="P"/>
  </r>
  <r>
    <x v="456"/>
    <s v="89bio, Inc."/>
    <x v="2"/>
    <x v="42"/>
    <s v="RA Capital Nexus Fund, L.P."/>
    <s v="Director,TenPercentOwner"/>
    <n v="1350000"/>
    <n v="15.35"/>
    <n v="20722500"/>
    <s v="large_buy"/>
    <n v="-8.496732297741405E-2"/>
    <n v="-8.4967000000000006"/>
    <s v="P"/>
  </r>
  <r>
    <x v="456"/>
    <s v="89bio, Inc."/>
    <x v="2"/>
    <x v="42"/>
    <s v="Kolchinsky Peter"/>
    <s v="Director,TenPercentOwner"/>
    <n v="1350000"/>
    <n v="15.35"/>
    <n v="20722500"/>
    <s v="large_buy"/>
    <n v="-8.496732297741405E-2"/>
    <n v="-8.4967000000000006"/>
    <s v="P"/>
  </r>
  <r>
    <x v="457"/>
    <s v="HEALTHPEAK PROPERTIES, INC."/>
    <x v="2"/>
    <x v="42"/>
    <s v="Lewis Sara Grootwassink"/>
    <s v="Director"/>
    <n v="18000"/>
    <n v="16.71"/>
    <n v="300780"/>
    <s v="large_buy"/>
    <n v="2.789334302102198E-2"/>
    <n v="2.7892999999999999"/>
    <s v="P"/>
  </r>
  <r>
    <x v="390"/>
    <s v="AMN HEALTHCARE SERVICES INC"/>
    <x v="2"/>
    <x v="42"/>
    <s v="Fontenot Teri G."/>
    <s v="Director"/>
    <n v="1732"/>
    <n v="57.64"/>
    <n v="99832.48"/>
    <s v="normal_buy"/>
    <n v="8.5275308142327422E-2"/>
    <n v="8.5274999999999999"/>
    <s v="P"/>
  </r>
  <r>
    <x v="458"/>
    <s v="GeneDx Holdings Corp."/>
    <x v="2"/>
    <x v="42"/>
    <s v="Casdin Partners FO1-MSV, LP"/>
    <s v="Director"/>
    <n v="40000"/>
    <n v="8.74"/>
    <n v="349600"/>
    <s v="normal_buy"/>
    <n v="7.8124978380011756E-2"/>
    <n v="7.8125"/>
    <s v="P"/>
  </r>
  <r>
    <x v="458"/>
    <s v="GeneDx Holdings Corp."/>
    <x v="2"/>
    <x v="42"/>
    <s v="Casdin Eli"/>
    <s v="Director,TenPercentOwner"/>
    <n v="40000"/>
    <n v="8.74"/>
    <n v="349600"/>
    <s v="normal_buy"/>
    <n v="7.8124978380011756E-2"/>
    <n v="7.8125"/>
    <s v="P"/>
  </r>
  <r>
    <x v="458"/>
    <s v="GeneDx Holdings Corp."/>
    <x v="2"/>
    <x v="42"/>
    <s v="Casdin Partners GP, LLC"/>
    <s v="Director,TenPercentOwner"/>
    <n v="40000"/>
    <n v="8.74"/>
    <n v="349600"/>
    <s v="normal_buy"/>
    <n v="7.8124978380011756E-2"/>
    <n v="7.8125"/>
    <s v="P"/>
  </r>
  <r>
    <x v="458"/>
    <s v="GeneDx Holdings Corp."/>
    <x v="2"/>
    <x v="42"/>
    <s v="Casdin Capital, LLC"/>
    <s v="Director,TenPercentOwner"/>
    <n v="40000"/>
    <n v="8.74"/>
    <n v="349600"/>
    <s v="normal_buy"/>
    <n v="7.8124978380011756E-2"/>
    <n v="7.8125"/>
    <s v="P"/>
  </r>
  <r>
    <x v="458"/>
    <s v="GeneDx Holdings Corp."/>
    <x v="2"/>
    <x v="42"/>
    <s v="Casdin Partners Master Fund, L.P."/>
    <s v="Director,TenPercentOwner"/>
    <n v="40000"/>
    <n v="8.74"/>
    <n v="349600"/>
    <s v="normal_buy"/>
    <n v="7.8124978380011756E-2"/>
    <n v="7.8125"/>
    <s v="P"/>
  </r>
  <r>
    <x v="459"/>
    <s v="ACHIEVE LIFE SCIENCES, INC."/>
    <x v="2"/>
    <x v="42"/>
    <s v="Stewart Richard Alistair"/>
    <s v="Director,Officer"/>
    <n v="10000"/>
    <n v="4.59"/>
    <n v="45900"/>
    <s v="large_buy"/>
    <n v="4.072394236009802E-2"/>
    <n v="4.0724"/>
    <s v="P"/>
  </r>
  <r>
    <x v="460"/>
    <s v="MOTORCAR PARTS OF AMERICA INC"/>
    <x v="2"/>
    <x v="42"/>
    <s v="Bryan David"/>
    <s v="Director"/>
    <n v="1200"/>
    <n v="9.09"/>
    <n v="10908"/>
    <s v="normal_buy"/>
    <n v="-0.15497741388558409"/>
    <n v="-15.4977"/>
    <s v="P"/>
  </r>
  <r>
    <x v="461"/>
    <s v="Hilton Grand Vacations Inc."/>
    <x v="2"/>
    <x v="42"/>
    <s v="Bacon Brenda J"/>
    <s v="Director"/>
    <n v="5425"/>
    <n v="46.07"/>
    <n v="249929.75"/>
    <s v="large_buy"/>
    <n v="1.6471108918387101E-2"/>
    <n v="1.6471"/>
    <s v="P"/>
  </r>
  <r>
    <x v="436"/>
    <s v="TRIMAS CORP"/>
    <x v="2"/>
    <x v="42"/>
    <s v="Fielkow Jeffrey A"/>
    <s v="Director"/>
    <n v="1000"/>
    <n v="23.86"/>
    <n v="23860"/>
    <s v="normal_buy"/>
    <n v="6.1860054327597107E-2"/>
    <n v="6.1859999999999999"/>
    <s v="P"/>
  </r>
  <r>
    <x v="462"/>
    <s v="DEVON ENERGY CORP/DE"/>
    <x v="2"/>
    <x v="42"/>
    <s v="Muncrief Richard E"/>
    <s v="Director,Officer"/>
    <n v="15000"/>
    <n v="44.42"/>
    <n v="666300"/>
    <s v="large_buy"/>
    <n v="7.988921600198351E-2"/>
    <n v="7.9889000000000001"/>
    <s v="P"/>
  </r>
  <r>
    <x v="463"/>
    <s v="HORACE MANN EDUCATORS CORP /DE/"/>
    <x v="2"/>
    <x v="42"/>
    <s v="Fetter Victor"/>
    <s v="Director"/>
    <n v="3700"/>
    <n v="35.950000000000003"/>
    <n v="133015"/>
    <s v="large_buy"/>
    <n v="-2.72390986023674E-3"/>
    <n v="-0.27239999999999998"/>
    <s v="P"/>
  </r>
  <r>
    <x v="464"/>
    <s v="Palmer Square Capital BDC Inc."/>
    <x v="2"/>
    <x v="42"/>
    <s v="Bloomfield Matthew L"/>
    <s v="Officer"/>
    <n v="15000"/>
    <n v="16.440000000000001"/>
    <n v="246600"/>
    <s v="normal_buy"/>
    <n v="2.1578384758595751E-2"/>
    <n v="2.1577999999999999"/>
    <s v="P"/>
  </r>
  <r>
    <x v="396"/>
    <s v="BEXIL INVESTMENT TRUST"/>
    <x v="2"/>
    <x v="42"/>
    <s v="WINMILL THOMAS BASSETT"/>
    <s v="Director,Officer"/>
    <n v="2900"/>
    <n v="12.66"/>
    <n v="36714"/>
    <s v="normal_buy"/>
    <n v="2.2940397162633411E-2"/>
    <n v="2.294"/>
    <s v="P"/>
  </r>
  <r>
    <x v="465"/>
    <s v="Jackson Financial Inc."/>
    <x v="2"/>
    <x v="42"/>
    <s v="Kirkland Derek G"/>
    <s v="Director"/>
    <n v="3500"/>
    <n v="55.67"/>
    <n v="194845"/>
    <s v="large_buy"/>
    <n v="0.13170665267472209"/>
    <n v="13.1707"/>
    <s v="P"/>
  </r>
  <r>
    <x v="14"/>
    <s v="Invesco Trust for Investment Grade New York Municipals"/>
    <x v="2"/>
    <x v="42"/>
    <s v="Weinstein Boaz"/>
    <s v="TenPercentOwner"/>
    <n v="9182"/>
    <n v="10.51"/>
    <n v="96502.819999999992"/>
    <s v="normal_buy"/>
    <n v="2.078436974510511E-2"/>
    <n v="2.0783999999999998"/>
    <s v="P"/>
  </r>
  <r>
    <x v="14"/>
    <s v="Invesco Trust for Investment Grade New York Municipals"/>
    <x v="2"/>
    <x v="42"/>
    <s v="Saba Capital Management, L.P."/>
    <s v="TenPercentOwner"/>
    <n v="9182"/>
    <n v="10.51"/>
    <n v="96502.819999999992"/>
    <s v="normal_buy"/>
    <n v="2.078436974510511E-2"/>
    <n v="2.0783999999999998"/>
    <s v="P"/>
  </r>
  <r>
    <x v="466"/>
    <s v="Orion Group Holdings Inc"/>
    <x v="2"/>
    <x v="42"/>
    <s v="Earle Edward Chipman"/>
    <s v="Officer"/>
    <n v="8000"/>
    <n v="6.88"/>
    <n v="55040"/>
    <s v="normal_buy"/>
    <n v="0.19472912716877119"/>
    <n v="19.472899999999999"/>
    <s v="P"/>
  </r>
  <r>
    <x v="418"/>
    <s v="Citi Trends Inc"/>
    <x v="2"/>
    <x v="42"/>
    <s v="Pleasant Lake Onshore Feeder Fund LP"/>
    <s v="TenPercentOwner"/>
    <n v="31634"/>
    <n v="31.21"/>
    <n v="987297.14"/>
    <s v="large_buy"/>
    <n v="-2.3233594540539301E-2"/>
    <n v="-2.3233999999999999"/>
    <s v="P"/>
  </r>
  <r>
    <x v="418"/>
    <s v="Citi Trends Inc"/>
    <x v="2"/>
    <x v="42"/>
    <s v="Pleasant Lake Partners LLC"/>
    <s v="TenPercentOwner"/>
    <n v="31634"/>
    <n v="31.21"/>
    <n v="987297.14"/>
    <s v="large_buy"/>
    <n v="-2.3233594540539301E-2"/>
    <n v="-2.3233999999999999"/>
    <s v="P"/>
  </r>
  <r>
    <x v="418"/>
    <s v="Citi Trends Inc"/>
    <x v="2"/>
    <x v="42"/>
    <s v="Fund 1 Investments, LLC"/>
    <s v="TenPercentOwner"/>
    <n v="31634"/>
    <n v="31.21"/>
    <n v="987297.14"/>
    <s v="large_buy"/>
    <n v="-2.3233594540539301E-2"/>
    <n v="-2.3233999999999999"/>
    <s v="P"/>
  </r>
  <r>
    <x v="467"/>
    <s v="Archer Aviation Inc."/>
    <x v="2"/>
    <x v="42"/>
    <s v="STELLANTIS EUROPE S.P.A."/>
    <s v="TenPercentOwner"/>
    <n v="930000"/>
    <n v="4.51"/>
    <n v="4194300"/>
    <s v="normal_buy"/>
    <n v="8.7053541255620814E-2"/>
    <n v="8.7053999999999991"/>
    <s v="P"/>
  </r>
  <r>
    <x v="467"/>
    <s v="Archer Aviation Inc."/>
    <x v="2"/>
    <x v="42"/>
    <s v="FCA NORTH AMERICA HOLDINGS LLC"/>
    <s v="TenPercentOwner"/>
    <n v="930000"/>
    <n v="4.51"/>
    <n v="4194300"/>
    <s v="normal_buy"/>
    <n v="8.7053541255620814E-2"/>
    <n v="8.7053999999999991"/>
    <s v="P"/>
  </r>
  <r>
    <x v="467"/>
    <s v="Archer Aviation Inc."/>
    <x v="2"/>
    <x v="42"/>
    <s v="FCA US LLC"/>
    <s v="TenPercentOwner"/>
    <n v="930000"/>
    <n v="4.51"/>
    <n v="4194300"/>
    <s v="normal_buy"/>
    <n v="8.7053541255620814E-2"/>
    <n v="8.7053999999999991"/>
    <s v="P"/>
  </r>
  <r>
    <x v="467"/>
    <s v="Archer Aviation Inc."/>
    <x v="2"/>
    <x v="42"/>
    <s v="SFS UK 1 LTD."/>
    <s v="TenPercentOwner"/>
    <n v="930000"/>
    <n v="4.51"/>
    <n v="4194300"/>
    <s v="normal_buy"/>
    <n v="8.7053541255620814E-2"/>
    <n v="8.7053999999999991"/>
    <s v="P"/>
  </r>
  <r>
    <x v="467"/>
    <s v="Archer Aviation Inc."/>
    <x v="2"/>
    <x v="42"/>
    <s v="FCA FOREIGN SALES HOLDCO LTD."/>
    <s v="TenPercentOwner"/>
    <n v="930000"/>
    <n v="4.51"/>
    <n v="4194300"/>
    <s v="normal_buy"/>
    <n v="8.7053541255620814E-2"/>
    <n v="8.7053999999999991"/>
    <s v="P"/>
  </r>
  <r>
    <x v="467"/>
    <s v="Archer Aviation Inc."/>
    <x v="2"/>
    <x v="42"/>
    <s v="Stellantis N.V."/>
    <s v="TenPercentOwner"/>
    <n v="930000"/>
    <n v="4.51"/>
    <n v="4194300"/>
    <s v="normal_buy"/>
    <n v="8.7053541255620814E-2"/>
    <n v="8.7053999999999991"/>
    <s v="P"/>
  </r>
  <r>
    <x v="468"/>
    <s v="Sunshine Biopharma, Inc"/>
    <x v="2"/>
    <x v="42"/>
    <s v="Slilaty Steve N."/>
    <s v="Director,Officer,TenPercentOwner"/>
    <n v="100000"/>
    <n v="0.1"/>
    <n v="10000"/>
    <s v="large_buy"/>
    <n v="0.2"/>
    <n v="20"/>
    <s v="P"/>
  </r>
  <r>
    <x v="469"/>
    <s v="IRONWOOD PHARMACEUTICALS INC"/>
    <x v="2"/>
    <x v="42"/>
    <s v="Emany Sravan Kumar"/>
    <s v="Officer"/>
    <n v="10684"/>
    <n v="9.3800000000000008"/>
    <n v="100215.92"/>
    <s v="large_buy"/>
    <n v="-8.7888499628036354E-2"/>
    <n v="-8.7888000000000002"/>
    <s v="P"/>
  </r>
  <r>
    <x v="459"/>
    <s v="ACHIEVE LIFE SCIENCES, INC."/>
    <x v="2"/>
    <x v="42"/>
    <s v="Bencich John"/>
    <s v="Director,Officer"/>
    <n v="10000"/>
    <n v="4.59"/>
    <n v="45900"/>
    <s v="large_buy"/>
    <n v="4.072394236009802E-2"/>
    <n v="4.0724"/>
    <s v="P"/>
  </r>
  <r>
    <x v="412"/>
    <s v="DARLING INGREDIENTS INC."/>
    <x v="2"/>
    <x v="42"/>
    <s v="JANSEN MATTHEW J"/>
    <s v="Officer"/>
    <n v="6000"/>
    <n v="42.76"/>
    <n v="256560"/>
    <s v="normal_buy"/>
    <n v="5.3025003152181949E-2"/>
    <n v="5.3025000000000002"/>
    <s v="P"/>
  </r>
  <r>
    <x v="33"/>
    <s v="NB Bancorp, Inc."/>
    <x v="2"/>
    <x v="42"/>
    <s v="Orfanello Francis"/>
    <s v="Director"/>
    <n v="7500"/>
    <n v="14.01"/>
    <n v="105075"/>
    <s v="large_buy"/>
    <n v="-2.5714238432355652E-2"/>
    <n v="-2.5714000000000001"/>
    <s v="P"/>
  </r>
  <r>
    <x v="329"/>
    <s v="COMMUNITY BANCORP /VT"/>
    <x v="2"/>
    <x v="42"/>
    <s v="Marvin Emma"/>
    <s v="Director"/>
    <n v="900"/>
    <n v="16.7"/>
    <n v="15030"/>
    <s v="normal_buy"/>
    <n v="-1.210681871920527E-3"/>
    <n v="-0.1211"/>
    <s v="P"/>
  </r>
  <r>
    <x v="466"/>
    <s v="Orion Group Holdings Inc"/>
    <x v="2"/>
    <x v="42"/>
    <s v="Boone Travis J"/>
    <s v="Director,Officer"/>
    <n v="12000"/>
    <n v="7.01"/>
    <n v="84120"/>
    <s v="large_buy"/>
    <n v="0.19472912716877119"/>
    <n v="19.472899999999999"/>
    <s v="P"/>
  </r>
  <r>
    <x v="470"/>
    <s v="Bakkt Holdings, Inc."/>
    <x v="2"/>
    <x v="42"/>
    <s v="Intercontinental Exchange Holdings, Inc."/>
    <s v="TenPercentOwner"/>
    <n v="2762009"/>
    <n v="0.87"/>
    <n v="2402947.83"/>
    <s v="large_buy"/>
    <n v="-0.17041804113825909"/>
    <n v="-17.041799999999999"/>
    <s v="P"/>
  </r>
  <r>
    <x v="470"/>
    <s v="Bakkt Holdings, Inc."/>
    <x v="2"/>
    <x v="42"/>
    <s v="Intercontinental Exchange, Inc."/>
    <s v="TenPercentOwner"/>
    <n v="2762009"/>
    <n v="0.87"/>
    <n v="2402947.83"/>
    <s v="large_buy"/>
    <n v="-0.17041804113825909"/>
    <n v="-17.041799999999999"/>
    <s v="P"/>
  </r>
  <r>
    <x v="471"/>
    <s v="Green Brick Partners, Inc."/>
    <x v="2"/>
    <x v="43"/>
    <s v="Press Richard S"/>
    <s v="Director"/>
    <n v="1000"/>
    <n v="51.61"/>
    <n v="51610"/>
    <s v="normal_buy"/>
    <n v="9.3176101633034136E-2"/>
    <n v="9.3176000000000005"/>
    <s v="P"/>
  </r>
  <r>
    <x v="472"/>
    <s v="Essential Utilities, Inc."/>
    <x v="2"/>
    <x v="43"/>
    <s v="Amato Elizabeth B"/>
    <s v="Director"/>
    <n v="3100"/>
    <n v="35.020000000000003"/>
    <n v="108562"/>
    <s v="large_buy"/>
    <n v="4.1968174126806763E-2"/>
    <n v="4.1967999999999996"/>
    <s v="P"/>
  </r>
  <r>
    <x v="445"/>
    <s v="SunOpta Inc."/>
    <x v="2"/>
    <x v="43"/>
    <s v="Kocher Brian W"/>
    <s v="Director,Officer"/>
    <n v="38000"/>
    <n v="6.65"/>
    <n v="252700"/>
    <s v="large_buy"/>
    <n v="2.5563920880598449E-2"/>
    <n v="2.5564"/>
    <s v="P"/>
  </r>
  <r>
    <x v="473"/>
    <s v="Quantum-Si Inc"/>
    <x v="2"/>
    <x v="43"/>
    <s v="Keyes Jeffry R."/>
    <s v="Officer"/>
    <n v="50000"/>
    <n v="1.61"/>
    <n v="80500"/>
    <s v="large_buy"/>
    <n v="0.17391302416268631"/>
    <n v="17.391300000000001"/>
    <s v="P"/>
  </r>
  <r>
    <x v="19"/>
    <s v="Invesco Pennsylvania Value Municipal Income Trust"/>
    <x v="2"/>
    <x v="43"/>
    <s v="Weinstein Boaz"/>
    <s v="TenPercentOwner"/>
    <n v="27103"/>
    <n v="10.15"/>
    <n v="275095.45"/>
    <s v="large_buy"/>
    <n v="9.1668764506362965E-3"/>
    <n v="0.91669999999999996"/>
    <s v="P"/>
  </r>
  <r>
    <x v="19"/>
    <s v="Invesco Pennsylvania Value Municipal Income Trust"/>
    <x v="2"/>
    <x v="43"/>
    <s v="Saba Capital Management, L.P."/>
    <s v="TenPercentOwner"/>
    <n v="27103"/>
    <n v="10.15"/>
    <n v="275095.45"/>
    <s v="large_buy"/>
    <n v="9.1668764506362965E-3"/>
    <n v="0.91669999999999996"/>
    <s v="P"/>
  </r>
  <r>
    <x v="408"/>
    <s v="AMERICAN STATES WATER CO"/>
    <x v="2"/>
    <x v="43"/>
    <s v="DAVIS STEVEN D"/>
    <s v="Director"/>
    <n v="750"/>
    <n v="71.39"/>
    <n v="53542.5"/>
    <s v="normal_buy"/>
    <n v="-8.428217820398487E-3"/>
    <n v="-0.84279999999999999"/>
    <s v="P"/>
  </r>
  <r>
    <x v="437"/>
    <s v="CARVANA CO."/>
    <x v="2"/>
    <x v="43"/>
    <s v="PARIKH NEHA"/>
    <s v="Director"/>
    <n v="1300"/>
    <n v="76.680000000000007"/>
    <n v="99684.000000000015"/>
    <s v="normal_buy"/>
    <n v="2.004390774164988E-2"/>
    <n v="2.0044"/>
    <s v="P"/>
  </r>
  <r>
    <x v="199"/>
    <s v="AMERICAS CARMART INC"/>
    <x v="2"/>
    <x v="43"/>
    <s v="Peterson Adam K"/>
    <s v="TenPercentOwner"/>
    <n v="4145"/>
    <n v="63.13"/>
    <n v="261673.85"/>
    <s v="normal_buy"/>
    <n v="-1.438845279231271E-2"/>
    <n v="-1.4388000000000001"/>
    <s v="P"/>
  </r>
  <r>
    <x v="199"/>
    <s v="AMERICAS CARMART INC"/>
    <x v="2"/>
    <x v="43"/>
    <s v="MAGNOLIA GROUP, LLC"/>
    <s v="TenPercentOwner"/>
    <n v="4145"/>
    <n v="63.13"/>
    <n v="261673.85"/>
    <s v="normal_buy"/>
    <n v="-1.438845279231271E-2"/>
    <n v="-1.4388000000000001"/>
    <s v="P"/>
  </r>
  <r>
    <x v="199"/>
    <s v="AMERICAS CARMART INC"/>
    <x v="2"/>
    <x v="43"/>
    <s v="MAGNOLIA CAPITAL FUND, LP"/>
    <s v="TenPercentOwner"/>
    <n v="4145"/>
    <n v="63.13"/>
    <n v="261673.85"/>
    <s v="normal_buy"/>
    <n v="-1.438845279231271E-2"/>
    <n v="-1.4388000000000001"/>
    <s v="P"/>
  </r>
  <r>
    <x v="109"/>
    <s v="Paysign, Inc."/>
    <x v="2"/>
    <x v="43"/>
    <s v="McBirney Collin"/>
    <s v="Other"/>
    <n v="39674"/>
    <n v="2.86"/>
    <n v="113467.64"/>
    <s v="normal_buy"/>
    <n v="0.1363636780452078"/>
    <n v="13.6364"/>
    <s v="P"/>
  </r>
  <r>
    <x v="109"/>
    <s v="Paysign, Inc."/>
    <x v="2"/>
    <x v="43"/>
    <s v="Topline Capital Management, LLC"/>
    <s v="Other"/>
    <n v="39674"/>
    <n v="2.86"/>
    <n v="113467.64"/>
    <s v="normal_buy"/>
    <n v="0.1363636780452078"/>
    <n v="13.6364"/>
    <s v="P"/>
  </r>
  <r>
    <x v="474"/>
    <s v="Blue Owl Capital Corp"/>
    <x v="2"/>
    <x v="43"/>
    <s v="DAlelio Edward H"/>
    <s v="Director"/>
    <n v="3000"/>
    <n v="15.07"/>
    <n v="45210"/>
    <s v="normal_buy"/>
    <n v="1.8716569484835469E-2"/>
    <n v="1.8716999999999999"/>
    <s v="P"/>
  </r>
  <r>
    <x v="475"/>
    <s v="UPEXI, INC."/>
    <x v="2"/>
    <x v="43"/>
    <s v="MARSHALL ALLAN"/>
    <s v="Director,Officer,TenPercentOwner"/>
    <n v="103013"/>
    <n v="0.7"/>
    <n v="72109.099999999991"/>
    <s v="large_buy"/>
    <n v="2.189778925938235E-2"/>
    <n v="2.1898"/>
    <s v="P"/>
  </r>
  <r>
    <x v="476"/>
    <s v="P10, Inc."/>
    <x v="2"/>
    <x v="43"/>
    <s v="Jon I. Madorsky Revocable Trust dated December 1, 2008"/>
    <s v="Other"/>
    <n v="12500"/>
    <n v="7.98"/>
    <n v="99750"/>
    <s v="normal_buy"/>
    <n v="3.2370377541336433E-2"/>
    <n v="3.2370000000000001"/>
    <s v="P"/>
  </r>
  <r>
    <x v="476"/>
    <s v="P10, Inc."/>
    <x v="2"/>
    <x v="43"/>
    <s v="Nelson Andrew Rowan"/>
    <s v="Other"/>
    <n v="12500"/>
    <n v="7.98"/>
    <n v="99750"/>
    <s v="normal_buy"/>
    <n v="3.2370377541336433E-2"/>
    <n v="3.2370000000000001"/>
    <s v="P"/>
  </r>
  <r>
    <x v="476"/>
    <s v="P10, Inc."/>
    <x v="2"/>
    <x v="43"/>
    <s v="Charles K. Huebner Trust"/>
    <s v="Other"/>
    <n v="12500"/>
    <n v="7.98"/>
    <n v="99750"/>
    <s v="normal_buy"/>
    <n v="3.2370377541336433E-2"/>
    <n v="3.2370000000000001"/>
    <s v="P"/>
  </r>
  <r>
    <x v="476"/>
    <s v="P10, Inc."/>
    <x v="2"/>
    <x v="43"/>
    <s v="Abell Alexander I."/>
    <s v="Other"/>
    <n v="12500"/>
    <n v="7.98"/>
    <n v="99750"/>
    <s v="normal_buy"/>
    <n v="3.2370377541336433E-2"/>
    <n v="3.2370000000000001"/>
    <s v="P"/>
  </r>
  <r>
    <x v="476"/>
    <s v="P10, Inc."/>
    <x v="2"/>
    <x v="43"/>
    <s v="Thomas P. Danis, Jr. Revocable Living Trust dated March 10, 2003"/>
    <s v="Other"/>
    <n v="12500"/>
    <n v="7.98"/>
    <n v="99750"/>
    <s v="normal_buy"/>
    <n v="3.2370377541336433E-2"/>
    <n v="3.2370000000000001"/>
    <s v="P"/>
  </r>
  <r>
    <x v="476"/>
    <s v="P10, Inc."/>
    <x v="2"/>
    <x v="43"/>
    <s v="Blatherwick Nell M."/>
    <s v="Other"/>
    <n v="12500"/>
    <n v="7.98"/>
    <n v="99750"/>
    <s v="normal_buy"/>
    <n v="3.2370377541336433E-2"/>
    <n v="3.2370000000000001"/>
    <s v="P"/>
  </r>
  <r>
    <x v="302"/>
    <s v="Greenwich LifeSciences, Inc."/>
    <x v="2"/>
    <x v="43"/>
    <s v="Patel Snehal"/>
    <s v="Director,Officer,TenPercentOwner"/>
    <n v="3500"/>
    <n v="12.49"/>
    <n v="43715"/>
    <s v="normal_buy"/>
    <n v="0.34844878078387942"/>
    <n v="34.844900000000003"/>
    <s v="P"/>
  </r>
  <r>
    <x v="477"/>
    <s v="TIPTREE INC."/>
    <x v="2"/>
    <x v="43"/>
    <s v="Ilany Jonathan"/>
    <s v="Director,Officer"/>
    <n v="2900"/>
    <n v="16.95"/>
    <n v="49155"/>
    <s v="large_buy"/>
    <n v="-1.0408342591889721E-2"/>
    <n v="-1.0407999999999999"/>
    <s v="P"/>
  </r>
  <r>
    <x v="33"/>
    <s v="NB Bancorp, Inc."/>
    <x v="2"/>
    <x v="43"/>
    <s v="EVANGELISTA PAUL A"/>
    <s v="Officer"/>
    <n v="2000"/>
    <n v="13.97"/>
    <n v="27940"/>
    <s v="normal_buy"/>
    <n v="-2.1536223858690359E-2"/>
    <n v="-2.1536"/>
    <s v="P"/>
  </r>
  <r>
    <x v="478"/>
    <s v="Ready Capital Corp"/>
    <x v="2"/>
    <x v="43"/>
    <s v="LUEBBERS KEVIN M"/>
    <s v="Director"/>
    <n v="5000"/>
    <n v="8.43"/>
    <n v="42150"/>
    <s v="normal_buy"/>
    <n v="5.8125779793116512E-2"/>
    <n v="5.8125999999999998"/>
    <s v="P"/>
  </r>
  <r>
    <x v="347"/>
    <s v="Texas Pacific Land Corp"/>
    <x v="2"/>
    <x v="43"/>
    <s v="OLIVER ERIC L"/>
    <s v="Director"/>
    <n v="100"/>
    <n v="1552.47"/>
    <n v="155247"/>
    <s v="large_buy"/>
    <n v="0.1123573473615145"/>
    <n v="11.2357"/>
    <s v="P"/>
  </r>
  <r>
    <x v="479"/>
    <s v="Keurig Dr Pepper Inc."/>
    <x v="2"/>
    <x v="43"/>
    <s v="HARF PETER"/>
    <s v="Director"/>
    <n v="171821"/>
    <n v="29.1"/>
    <n v="4999991.1000000006"/>
    <s v="large_buy"/>
    <n v="7.5627230735664241E-3"/>
    <n v="0.75629999999999997"/>
    <s v="P"/>
  </r>
  <r>
    <x v="302"/>
    <s v="Greenwich LifeSciences, Inc."/>
    <x v="2"/>
    <x v="43"/>
    <s v="Patel Snehal"/>
    <s v="Director,Officer,TenPercentOwner"/>
    <n v="30500"/>
    <n v="12.49"/>
    <n v="380945"/>
    <s v="large_buy"/>
    <n v="0.34844878078387942"/>
    <n v="34.844900000000003"/>
    <s v="P"/>
  </r>
  <r>
    <x v="452"/>
    <s v="SLR Investment Corp."/>
    <x v="2"/>
    <x v="43"/>
    <s v="GROSS MICHAEL S"/>
    <s v="Director,Officer"/>
    <n v="46700"/>
    <n v="15.23"/>
    <n v="711241"/>
    <s v="normal_buy"/>
    <n v="1.265914945366187E-2"/>
    <n v="1.2659"/>
    <s v="P"/>
  </r>
  <r>
    <x v="479"/>
    <s v="Keurig Dr Pepper Inc."/>
    <x v="2"/>
    <x v="43"/>
    <s v="Sudhanshu Priyadarshi"/>
    <s v="Officer"/>
    <n v="85910"/>
    <n v="29.1"/>
    <n v="2499981"/>
    <s v="normal_buy"/>
    <n v="7.5627230735664241E-3"/>
    <n v="0.75629999999999997"/>
    <s v="P"/>
  </r>
  <r>
    <x v="452"/>
    <s v="SLR Investment Corp."/>
    <x v="2"/>
    <x v="43"/>
    <s v="SPOHLER BRUCE J"/>
    <s v="Director,Officer"/>
    <n v="46700"/>
    <n v="15.23"/>
    <n v="711241"/>
    <s v="normal_buy"/>
    <n v="1.265914945366187E-2"/>
    <n v="1.2659"/>
    <s v="P"/>
  </r>
  <r>
    <x v="480"/>
    <s v="LAKE SHORE BANCORP, INC."/>
    <x v="2"/>
    <x v="43"/>
    <s v="Passafaro Ronald J"/>
    <s v="Director"/>
    <n v="1500"/>
    <n v="11.41"/>
    <n v="17115"/>
    <s v="normal_buy"/>
    <n v="-4.121092884892319E-2"/>
    <n v="-4.1211000000000002"/>
    <s v="P"/>
  </r>
  <r>
    <x v="25"/>
    <s v="NUVEEN NEW JERSEY QUALITY MUNICIPAL INCOME FUND"/>
    <x v="2"/>
    <x v="43"/>
    <s v="Saba Capital Management, L.P."/>
    <s v="TenPercentOwner"/>
    <n v="21556"/>
    <n v="12.08"/>
    <n v="260396.48"/>
    <s v="large_buy"/>
    <n v="1.3818547448966489E-2"/>
    <n v="1.3818999999999999"/>
    <s v="P"/>
  </r>
  <r>
    <x v="25"/>
    <s v="NUVEEN NEW JERSEY QUALITY MUNICIPAL INCOME FUND"/>
    <x v="2"/>
    <x v="43"/>
    <s v="Weinstein Boaz"/>
    <s v="TenPercentOwner"/>
    <n v="21556"/>
    <n v="12.08"/>
    <n v="260396.48"/>
    <s v="large_buy"/>
    <n v="1.3818547448966489E-2"/>
    <n v="1.3818999999999999"/>
    <s v="P"/>
  </r>
  <r>
    <x v="455"/>
    <s v="Biglari Holdings Inc."/>
    <x v="2"/>
    <x v="43"/>
    <s v="LION FUND, L.P."/>
    <s v="TenPercentOwner"/>
    <n v="277"/>
    <n v="180.38"/>
    <n v="49965.26"/>
    <s v="normal_buy"/>
    <n v="0.11948698328941081"/>
    <n v="11.948700000000001"/>
    <s v="P"/>
  </r>
  <r>
    <x v="455"/>
    <s v="Biglari Holdings Inc."/>
    <x v="2"/>
    <x v="43"/>
    <s v="BIGLARI CAPITAL CORP."/>
    <s v="TenPercentOwner"/>
    <n v="277"/>
    <n v="180.38"/>
    <n v="49965.26"/>
    <s v="normal_buy"/>
    <n v="0.11948698328941081"/>
    <n v="11.948700000000001"/>
    <s v="P"/>
  </r>
  <r>
    <x v="455"/>
    <s v="Biglari Holdings Inc."/>
    <x v="2"/>
    <x v="43"/>
    <s v="BIGLARI, SARDAR"/>
    <s v="Director,Officer,TenPercentOwner"/>
    <n v="277"/>
    <n v="180.38"/>
    <n v="49965.26"/>
    <s v="normal_buy"/>
    <n v="0.11948698328941081"/>
    <n v="11.948700000000001"/>
    <s v="P"/>
  </r>
  <r>
    <x v="17"/>
    <s v="TILE SHOP HOLDINGS, INC."/>
    <x v="2"/>
    <x v="43"/>
    <s v="Pleasant Lake Onshore Feeder Fund LP"/>
    <s v="TenPercentOwner"/>
    <n v="12822"/>
    <n v="6.69"/>
    <n v="85779.180000000008"/>
    <s v="normal_buy"/>
    <n v="3.1390139962752528E-2"/>
    <n v="3.1389999999999998"/>
    <s v="P"/>
  </r>
  <r>
    <x v="17"/>
    <s v="TILE SHOP HOLDINGS, INC."/>
    <x v="2"/>
    <x v="43"/>
    <s v="Fund 1 Investments, LLC"/>
    <s v="TenPercentOwner"/>
    <n v="12822"/>
    <n v="6.69"/>
    <n v="85779.180000000008"/>
    <s v="normal_buy"/>
    <n v="3.1390139962752528E-2"/>
    <n v="3.1389999999999998"/>
    <s v="P"/>
  </r>
  <r>
    <x v="17"/>
    <s v="TILE SHOP HOLDINGS, INC."/>
    <x v="2"/>
    <x v="43"/>
    <s v="Pleasant Lake Partners LLC"/>
    <s v="TenPercentOwner"/>
    <n v="12822"/>
    <n v="6.69"/>
    <n v="85779.180000000008"/>
    <s v="normal_buy"/>
    <n v="3.1390139962752528E-2"/>
    <n v="3.1389999999999998"/>
    <s v="P"/>
  </r>
  <r>
    <x v="109"/>
    <s v="Paysign, Inc."/>
    <x v="2"/>
    <x v="43"/>
    <s v="Topline Capital Partners, LP"/>
    <s v="TenPercentOwner"/>
    <n v="39674"/>
    <n v="2.86"/>
    <n v="113467.64"/>
    <s v="normal_buy"/>
    <n v="0.1363636780452078"/>
    <n v="13.6364"/>
    <s v="P"/>
  </r>
  <r>
    <x v="362"/>
    <s v="Clearfield, Inc."/>
    <x v="2"/>
    <x v="43"/>
    <s v="Harding Roger G"/>
    <s v="Director"/>
    <n v="6500"/>
    <n v="29.47"/>
    <n v="191555"/>
    <s v="large_buy"/>
    <n v="-8.9163316269670334E-3"/>
    <n v="-0.89159999999999995"/>
    <s v="P"/>
  </r>
  <r>
    <x v="481"/>
    <s v="Nautilus Biotechnology, Inc."/>
    <x v="2"/>
    <x v="43"/>
    <s v="Patel Sujal M"/>
    <s v="Director,Officer,TenPercentOwner"/>
    <n v="7405"/>
    <n v="2.65"/>
    <n v="19623.25"/>
    <s v="normal_buy"/>
    <n v="-3.8314141245932021E-3"/>
    <n v="-0.3831"/>
    <s v="P"/>
  </r>
  <r>
    <x v="482"/>
    <s v="CommScope Holding Company, Inc."/>
    <x v="2"/>
    <x v="43"/>
    <s v="Watts Claudius E. IV"/>
    <s v="Director"/>
    <n v="15000"/>
    <n v="1.05"/>
    <n v="15750"/>
    <s v="normal_buy"/>
    <n v="0.29807699361496681"/>
    <n v="29.807700000000001"/>
    <s v="P"/>
  </r>
  <r>
    <x v="483"/>
    <s v="IonQ, Inc."/>
    <x v="2"/>
    <x v="43"/>
    <s v="You Harry L."/>
    <s v="Director"/>
    <n v="115000"/>
    <n v="9.2799999999999994"/>
    <n v="1067200"/>
    <s v="large_buy"/>
    <n v="-1.3874078551620039E-2"/>
    <n v="-1.3874"/>
    <s v="P"/>
  </r>
  <r>
    <x v="396"/>
    <s v="BEXIL INVESTMENT TRUST"/>
    <x v="2"/>
    <x v="43"/>
    <s v="WINMILL THOMAS BASSETT"/>
    <s v="Director,Officer"/>
    <n v="4250"/>
    <n v="12.48"/>
    <n v="53040"/>
    <s v="normal_buy"/>
    <n v="3.5228216649531907E-2"/>
    <n v="3.5228000000000002"/>
    <s v="P"/>
  </r>
  <r>
    <x v="416"/>
    <s v="PERRIGO Co plc"/>
    <x v="2"/>
    <x v="43"/>
    <s v="Ives Alison"/>
    <s v="Officer"/>
    <n v="2490"/>
    <n v="27.26"/>
    <n v="67877.400000000009"/>
    <s v="normal_buy"/>
    <n v="0.1203255706448179"/>
    <n v="12.0326"/>
    <s v="P"/>
  </r>
  <r>
    <x v="479"/>
    <s v="Keurig Dr Pepper Inc."/>
    <x v="2"/>
    <x v="43"/>
    <s v="Goudet Olivier"/>
    <s v="Director"/>
    <n v="171821"/>
    <n v="29.1"/>
    <n v="4999991.1000000006"/>
    <s v="large_buy"/>
    <n v="7.5627230735664241E-3"/>
    <n v="0.75629999999999997"/>
    <s v="P"/>
  </r>
  <r>
    <x v="484"/>
    <s v="Palomar Holdings, Inc."/>
    <x v="2"/>
    <x v="43"/>
    <s v="BRADLEY THOMAS A"/>
    <s v="Director"/>
    <n v="1500"/>
    <n v="74.3"/>
    <n v="111450"/>
    <s v="large_buy"/>
    <n v="0.13693793978364899"/>
    <n v="13.6938"/>
    <s v="P"/>
  </r>
  <r>
    <x v="467"/>
    <s v="Archer Aviation Inc."/>
    <x v="2"/>
    <x v="43"/>
    <s v="STELLANTIS EUROPE S.P.A."/>
    <s v="TenPercentOwner"/>
    <n v="900000"/>
    <n v="4.22"/>
    <n v="3798000"/>
    <s v="normal_buy"/>
    <n v="0.13776720153222161"/>
    <n v="13.7767"/>
    <s v="P"/>
  </r>
  <r>
    <x v="467"/>
    <s v="Archer Aviation Inc."/>
    <x v="2"/>
    <x v="43"/>
    <s v="FCA NORTH AMERICA HOLDINGS LLC"/>
    <s v="TenPercentOwner"/>
    <n v="900000"/>
    <n v="4.22"/>
    <n v="3798000"/>
    <s v="normal_buy"/>
    <n v="0.13776720153222161"/>
    <n v="13.7767"/>
    <s v="P"/>
  </r>
  <r>
    <x v="467"/>
    <s v="Archer Aviation Inc."/>
    <x v="2"/>
    <x v="43"/>
    <s v="FCA US LLC"/>
    <s v="TenPercentOwner"/>
    <n v="900000"/>
    <n v="4.22"/>
    <n v="3798000"/>
    <s v="normal_buy"/>
    <n v="0.13776720153222161"/>
    <n v="13.7767"/>
    <s v="P"/>
  </r>
  <r>
    <x v="467"/>
    <s v="Archer Aviation Inc."/>
    <x v="2"/>
    <x v="43"/>
    <s v="SFS UK 1 LTD."/>
    <s v="TenPercentOwner"/>
    <n v="900000"/>
    <n v="4.22"/>
    <n v="3798000"/>
    <s v="normal_buy"/>
    <n v="0.13776720153222161"/>
    <n v="13.7767"/>
    <s v="P"/>
  </r>
  <r>
    <x v="10"/>
    <s v="TILLY'S, INC."/>
    <x v="2"/>
    <x v="43"/>
    <s v="Pleasant Lake Onshore Feeder Fund LP"/>
    <s v="TenPercentOwner"/>
    <n v="30000"/>
    <n v="7.49"/>
    <n v="224700"/>
    <s v="normal_buy"/>
    <n v="-0.1026666641235352"/>
    <n v="-10.2667"/>
    <s v="P"/>
  </r>
  <r>
    <x v="10"/>
    <s v="TILLY'S, INC."/>
    <x v="2"/>
    <x v="43"/>
    <s v="Fund 1 Investments, LLC"/>
    <s v="TenPercentOwner"/>
    <n v="30000"/>
    <n v="7.49"/>
    <n v="224700"/>
    <s v="normal_buy"/>
    <n v="-0.1026666641235352"/>
    <n v="-10.2667"/>
    <s v="P"/>
  </r>
  <r>
    <x v="10"/>
    <s v="TILLY'S, INC."/>
    <x v="2"/>
    <x v="43"/>
    <s v="Pleasant Lake Partners LLC"/>
    <s v="TenPercentOwner"/>
    <n v="30000"/>
    <n v="7.49"/>
    <n v="224700"/>
    <s v="normal_buy"/>
    <n v="-0.1026666641235352"/>
    <n v="-10.2667"/>
    <s v="P"/>
  </r>
  <r>
    <x v="467"/>
    <s v="Archer Aviation Inc."/>
    <x v="2"/>
    <x v="43"/>
    <s v="FCA FOREIGN SALES HOLDCO LTD."/>
    <s v="TenPercentOwner"/>
    <n v="900000"/>
    <n v="4.22"/>
    <n v="3798000"/>
    <s v="normal_buy"/>
    <n v="0.13776720153222161"/>
    <n v="13.7767"/>
    <s v="P"/>
  </r>
  <r>
    <x v="467"/>
    <s v="Archer Aviation Inc."/>
    <x v="2"/>
    <x v="43"/>
    <s v="Stellantis N.V."/>
    <s v="TenPercentOwner"/>
    <n v="900000"/>
    <n v="4.22"/>
    <n v="3798000"/>
    <s v="normal_buy"/>
    <n v="0.13776720153222161"/>
    <n v="13.7767"/>
    <s v="P"/>
  </r>
  <r>
    <x v="8"/>
    <s v="NUVEEN PENNSYLVANIA QUALITY MUNICIPAL INCOME FUND"/>
    <x v="2"/>
    <x v="43"/>
    <s v="Weinstein Boaz"/>
    <s v="TenPercentOwner"/>
    <n v="26653"/>
    <n v="11.73"/>
    <n v="312639.69"/>
    <s v="normal_buy"/>
    <n v="1.3313470414664691E-2"/>
    <n v="1.3312999999999999"/>
    <s v="P"/>
  </r>
  <r>
    <x v="8"/>
    <s v="NUVEEN PENNSYLVANIA QUALITY MUNICIPAL INCOME FUND"/>
    <x v="2"/>
    <x v="43"/>
    <s v="Saba Capital Management, L.P."/>
    <s v="TenPercentOwner"/>
    <n v="26653"/>
    <n v="11.73"/>
    <n v="312639.69"/>
    <s v="normal_buy"/>
    <n v="1.3313470414664691E-2"/>
    <n v="1.3312999999999999"/>
    <s v="P"/>
  </r>
  <r>
    <x v="32"/>
    <s v="DWS STRATEGIC MUNICIPAL INCOME TRUST"/>
    <x v="2"/>
    <x v="43"/>
    <s v="Weinstein Boaz"/>
    <s v="TenPercentOwner"/>
    <n v="2434"/>
    <n v="8.81"/>
    <n v="21443.54"/>
    <s v="normal_buy"/>
    <n v="1.474445448825357E-2"/>
    <n v="1.4743999999999999"/>
    <s v="P"/>
  </r>
  <r>
    <x v="32"/>
    <s v="DWS STRATEGIC MUNICIPAL INCOME TRUST"/>
    <x v="2"/>
    <x v="43"/>
    <s v="Saba Capital Management, L.P."/>
    <s v="TenPercentOwner"/>
    <n v="2434"/>
    <n v="8.81"/>
    <n v="21443.54"/>
    <s v="normal_buy"/>
    <n v="1.474445448825357E-2"/>
    <n v="1.4743999999999999"/>
    <s v="P"/>
  </r>
  <r>
    <x v="479"/>
    <s v="Keurig Dr Pepper Inc."/>
    <x v="2"/>
    <x v="43"/>
    <s v="Gamgort Robert James"/>
    <s v="Director,Officer"/>
    <n v="171821"/>
    <n v="29.1"/>
    <n v="4999991.1000000006"/>
    <s v="large_buy"/>
    <n v="7.5627230735664241E-3"/>
    <n v="0.75629999999999997"/>
    <s v="P"/>
  </r>
  <r>
    <x v="485"/>
    <s v="CECO ENVIRONMENTAL CORP"/>
    <x v="2"/>
    <x v="44"/>
    <s v="WALLMAN RICHARD F"/>
    <s v="Director"/>
    <n v="50000"/>
    <n v="19.78"/>
    <n v="989000"/>
    <s v="large_buy"/>
    <n v="0.12605463839272321"/>
    <n v="12.605499999999999"/>
    <s v="P"/>
  </r>
  <r>
    <x v="486"/>
    <s v="Snowflake Inc."/>
    <x v="2"/>
    <x v="44"/>
    <s v="MCLAUGHLIN MARK D"/>
    <s v="Director"/>
    <n v="3030"/>
    <n v="165.45"/>
    <n v="501313.49999999988"/>
    <s v="normal_buy"/>
    <n v="-2.371261505309696E-2"/>
    <n v="-2.3713000000000002"/>
    <s v="P"/>
  </r>
  <r>
    <x v="390"/>
    <s v="AMN HEALTHCARE SERVICES INC"/>
    <x v="2"/>
    <x v="44"/>
    <s v="Caballero Jorge A."/>
    <s v="Director"/>
    <n v="2000"/>
    <n v="56.8"/>
    <n v="113600"/>
    <s v="normal_buy"/>
    <n v="0.133813609535997"/>
    <n v="13.381399999999999"/>
    <s v="P"/>
  </r>
  <r>
    <x v="19"/>
    <s v="Invesco Pennsylvania Value Municipal Income Trust"/>
    <x v="2"/>
    <x v="44"/>
    <s v="Weinstein Boaz"/>
    <s v="TenPercentOwner"/>
    <n v="57930"/>
    <n v="10.15"/>
    <n v="587989.5"/>
    <s v="large_buy"/>
    <n v="1.1151126278990731E-2"/>
    <n v="1.1151"/>
    <s v="P"/>
  </r>
  <r>
    <x v="19"/>
    <s v="Invesco Pennsylvania Value Municipal Income Trust"/>
    <x v="2"/>
    <x v="44"/>
    <s v="Saba Capital Management, L.P."/>
    <s v="TenPercentOwner"/>
    <n v="57930"/>
    <n v="10.15"/>
    <n v="587989.5"/>
    <s v="large_buy"/>
    <n v="1.1151126278990731E-2"/>
    <n v="1.1151"/>
    <s v="P"/>
  </r>
  <r>
    <x v="23"/>
    <s v="BlackRock ESG Capital Allocation Term Trust"/>
    <x v="2"/>
    <x v="44"/>
    <s v="Weinstein Boaz"/>
    <s v="TenPercentOwner"/>
    <n v="53685"/>
    <n v="16.920000000000002"/>
    <n v="908350.20000000007"/>
    <s v="normal_buy"/>
    <n v="4.1013189476126746E-3"/>
    <n v="0.41010000000000002"/>
    <s v="P"/>
  </r>
  <r>
    <x v="23"/>
    <s v="BlackRock ESG Capital Allocation Term Trust"/>
    <x v="2"/>
    <x v="44"/>
    <s v="Saba Capital Management, L.P."/>
    <s v="TenPercentOwner"/>
    <n v="53685"/>
    <n v="16.920000000000002"/>
    <n v="908350.20000000007"/>
    <s v="normal_buy"/>
    <n v="4.1013189476126746E-3"/>
    <n v="0.41010000000000002"/>
    <s v="P"/>
  </r>
  <r>
    <x v="33"/>
    <s v="NB Bancorp, Inc."/>
    <x v="2"/>
    <x v="44"/>
    <s v="Jackson Angela"/>
    <s v="Director"/>
    <n v="3540"/>
    <n v="13.99"/>
    <n v="49524.6"/>
    <s v="normal_buy"/>
    <n v="-2.086336492986374E-2"/>
    <n v="-2.0863"/>
    <s v="P"/>
  </r>
  <r>
    <x v="485"/>
    <s v="CECO ENVIRONMENTAL CORP"/>
    <x v="2"/>
    <x v="44"/>
    <s v="SIEGEL LAURIE"/>
    <s v="Director"/>
    <n v="2500"/>
    <n v="19.87"/>
    <n v="49675"/>
    <s v="normal_buy"/>
    <n v="0.12605463839272321"/>
    <n v="12.605499999999999"/>
    <s v="P"/>
  </r>
  <r>
    <x v="199"/>
    <s v="AMERICAS CARMART INC"/>
    <x v="2"/>
    <x v="44"/>
    <s v="Peterson Adam K"/>
    <s v="TenPercentOwner"/>
    <n v="8000"/>
    <n v="60.3"/>
    <n v="482400"/>
    <s v="normal_buy"/>
    <n v="4.8065813480581372E-2"/>
    <n v="4.8066000000000004"/>
    <s v="P"/>
  </r>
  <r>
    <x v="199"/>
    <s v="AMERICAS CARMART INC"/>
    <x v="2"/>
    <x v="44"/>
    <s v="MAGNOLIA GROUP, LLC"/>
    <s v="TenPercentOwner"/>
    <n v="8000"/>
    <n v="60.3"/>
    <n v="482400"/>
    <s v="normal_buy"/>
    <n v="4.8065813480581372E-2"/>
    <n v="4.8066000000000004"/>
    <s v="P"/>
  </r>
  <r>
    <x v="199"/>
    <s v="AMERICAS CARMART INC"/>
    <x v="2"/>
    <x v="44"/>
    <s v="MAGNOLIA CAPITAL FUND, LP"/>
    <s v="TenPercentOwner"/>
    <n v="8000"/>
    <n v="60.3"/>
    <n v="482400"/>
    <s v="normal_buy"/>
    <n v="4.8065813480581372E-2"/>
    <n v="4.8066000000000004"/>
    <s v="P"/>
  </r>
  <r>
    <x v="109"/>
    <s v="Paysign, Inc."/>
    <x v="2"/>
    <x v="44"/>
    <s v="McBirney Collin"/>
    <s v="Other"/>
    <n v="55049"/>
    <n v="2.9"/>
    <n v="159642.1"/>
    <s v="large_buy"/>
    <n v="0.15017058320031129"/>
    <n v="15.017099999999999"/>
    <s v="P"/>
  </r>
  <r>
    <x v="109"/>
    <s v="Paysign, Inc."/>
    <x v="2"/>
    <x v="44"/>
    <s v="Topline Capital Management, LLC"/>
    <s v="Other"/>
    <n v="55049"/>
    <n v="2.9"/>
    <n v="159642.1"/>
    <s v="large_buy"/>
    <n v="0.15017058320031129"/>
    <n v="15.017099999999999"/>
    <s v="P"/>
  </r>
  <r>
    <x v="444"/>
    <s v="DOMINION ENERGY, INC"/>
    <x v="2"/>
    <x v="44"/>
    <s v="RIGBY JOSEPH M"/>
    <s v="Director"/>
    <n v="2130.17"/>
    <n v="46.94"/>
    <n v="99990.179799999998"/>
    <s v="normal_buy"/>
    <n v="2.250540532340262E-2"/>
    <n v="2.2505000000000002"/>
    <s v="P"/>
  </r>
  <r>
    <x v="487"/>
    <s v="Elanco Animal Health Inc"/>
    <x v="2"/>
    <x v="44"/>
    <s v="HOOVER R DAVID"/>
    <s v="Director"/>
    <n v="20000"/>
    <n v="16.14"/>
    <n v="322800"/>
    <s v="large_buy"/>
    <n v="8.0997554077792966E-3"/>
    <n v="0.81"/>
    <s v="P"/>
  </r>
  <r>
    <x v="488"/>
    <s v="EchoStar CORP"/>
    <x v="2"/>
    <x v="44"/>
    <s v="DEFRANCO JAMES"/>
    <s v="Director"/>
    <n v="70000"/>
    <n v="13.14"/>
    <n v="919800"/>
    <s v="normal_buy"/>
    <n v="2.0648947220246901E-2"/>
    <n v="2.0649000000000002"/>
    <s v="P"/>
  </r>
  <r>
    <x v="452"/>
    <s v="SLR Investment Corp."/>
    <x v="2"/>
    <x v="44"/>
    <s v="GROSS MICHAEL S"/>
    <s v="Director,Officer"/>
    <n v="46700"/>
    <n v="15.44"/>
    <n v="721048"/>
    <s v="large_buy"/>
    <n v="2.8238139925920169E-3"/>
    <n v="0.28239999999999998"/>
    <s v="P"/>
  </r>
  <r>
    <x v="452"/>
    <s v="SLR Investment Corp."/>
    <x v="2"/>
    <x v="44"/>
    <s v="SPOHLER BRUCE J"/>
    <s v="Director,Officer"/>
    <n v="46700"/>
    <n v="15.44"/>
    <n v="721048"/>
    <s v="large_buy"/>
    <n v="2.8238139925920169E-3"/>
    <n v="0.28239999999999998"/>
    <s v="P"/>
  </r>
  <r>
    <x v="418"/>
    <s v="Citi Trends Inc"/>
    <x v="2"/>
    <x v="44"/>
    <s v="Pleasant Lake Partners LLC"/>
    <s v="TenPercentOwner"/>
    <n v="12961"/>
    <n v="31.78"/>
    <n v="411900.58"/>
    <s v="normal_buy"/>
    <n v="-0.106249988079071"/>
    <n v="-10.625"/>
    <s v="P"/>
  </r>
  <r>
    <x v="418"/>
    <s v="Citi Trends Inc"/>
    <x v="2"/>
    <x v="44"/>
    <s v="Fund 1 Investments, LLC"/>
    <s v="TenPercentOwner"/>
    <n v="12961"/>
    <n v="31.78"/>
    <n v="411900.58"/>
    <s v="normal_buy"/>
    <n v="-0.106249988079071"/>
    <n v="-10.625"/>
    <s v="P"/>
  </r>
  <r>
    <x v="418"/>
    <s v="Citi Trends Inc"/>
    <x v="2"/>
    <x v="44"/>
    <s v="Pleasant Lake Onshore Feeder Fund LP"/>
    <s v="TenPercentOwner"/>
    <n v="12961"/>
    <n v="31.78"/>
    <n v="411900.58"/>
    <s v="normal_buy"/>
    <n v="-0.106249988079071"/>
    <n v="-10.625"/>
    <s v="P"/>
  </r>
  <r>
    <x v="469"/>
    <s v="IRONWOOD PHARMACEUTICALS INC"/>
    <x v="2"/>
    <x v="44"/>
    <s v="Duane Jon R"/>
    <s v="Director"/>
    <n v="6920"/>
    <n v="8.6999999999999993"/>
    <n v="60203.999999999993"/>
    <s v="normal_buy"/>
    <n v="5.6844521766067579E-2"/>
    <n v="5.6844999999999999"/>
    <s v="P"/>
  </r>
  <r>
    <x v="377"/>
    <s v="Western Midstream Partners, LP"/>
    <x v="2"/>
    <x v="44"/>
    <s v="STEWART LISA A"/>
    <s v="Director"/>
    <n v="2500"/>
    <n v="34.869999999999997"/>
    <n v="87175"/>
    <s v="normal_buy"/>
    <n v="4.8949892401846107E-3"/>
    <n v="0.48949999999999999"/>
    <s v="P"/>
  </r>
  <r>
    <x v="489"/>
    <s v="MGE ENERGY INC"/>
    <x v="2"/>
    <x v="44"/>
    <s v="Berbee James G"/>
    <s v="Director"/>
    <n v="457.7"/>
    <n v="82.16"/>
    <n v="37604.631999999998"/>
    <s v="large_buy"/>
    <n v="-6.6228423472436293E-2"/>
    <n v="-6.6227999999999998"/>
    <s v="P"/>
  </r>
  <r>
    <x v="344"/>
    <s v="Westlake Chemical Partners LP"/>
    <x v="2"/>
    <x v="44"/>
    <s v="Kenner Andrew"/>
    <s v="Officer"/>
    <n v="5000"/>
    <n v="22.3"/>
    <n v="111500"/>
    <s v="normal_buy"/>
    <n v="7.1878215243146304E-3"/>
    <n v="0.71879999999999999"/>
    <s v="P"/>
  </r>
  <r>
    <x v="347"/>
    <s v="Texas Pacific Land Corp"/>
    <x v="2"/>
    <x v="44"/>
    <s v="OLIVER ERIC L"/>
    <s v="Director"/>
    <n v="100"/>
    <n v="1500"/>
    <n v="150000"/>
    <s v="large_buy"/>
    <n v="0.1389218864326229"/>
    <n v="13.892200000000001"/>
    <s v="P"/>
  </r>
  <r>
    <x v="296"/>
    <s v="Regional Management Corp."/>
    <x v="2"/>
    <x v="44"/>
    <s v="BASSWOOD OPPORTUNITY FUND INC"/>
    <s v="Director,TenPercentOwner,Other"/>
    <n v="3296"/>
    <n v="22.72"/>
    <n v="74885.119999999995"/>
    <s v="normal_buy"/>
    <n v="0.10087345171482549"/>
    <n v="10.087300000000001"/>
    <s v="P"/>
  </r>
  <r>
    <x v="296"/>
    <s v="Regional Management Corp."/>
    <x v="2"/>
    <x v="44"/>
    <s v="LINDENBAUM MATTHEW A"/>
    <s v="Director,TenPercentOwner,Other"/>
    <n v="3296"/>
    <n v="22.72"/>
    <n v="74885.119999999995"/>
    <s v="normal_buy"/>
    <n v="0.10087345171482549"/>
    <n v="10.087300000000001"/>
    <s v="P"/>
  </r>
  <r>
    <x v="296"/>
    <s v="Regional Management Corp."/>
    <x v="2"/>
    <x v="44"/>
    <s v="LINDENBAUM BENNETT D"/>
    <s v="Director,TenPercentOwner,Other"/>
    <n v="3296"/>
    <n v="22.72"/>
    <n v="74885.119999999995"/>
    <s v="normal_buy"/>
    <n v="0.10087345171482549"/>
    <n v="10.087300000000001"/>
    <s v="P"/>
  </r>
  <r>
    <x v="296"/>
    <s v="Regional Management Corp."/>
    <x v="2"/>
    <x v="44"/>
    <s v="BASSWOOD FINANCIAL LONG ONLY FUND, L.P."/>
    <s v="Director,TenPercentOwner,Other"/>
    <n v="3296"/>
    <n v="22.72"/>
    <n v="74885.119999999995"/>
    <s v="normal_buy"/>
    <n v="0.10087345171482549"/>
    <n v="10.087300000000001"/>
    <s v="P"/>
  </r>
  <r>
    <x v="296"/>
    <s v="Regional Management Corp."/>
    <x v="2"/>
    <x v="44"/>
    <s v="BASSWOOD OPPORTUNITY PARTNERS, L.P."/>
    <s v="Director,TenPercentOwner,Other"/>
    <n v="3296"/>
    <n v="22.72"/>
    <n v="74885.119999999995"/>
    <s v="normal_buy"/>
    <n v="0.10087345171482549"/>
    <n v="10.087300000000001"/>
    <s v="P"/>
  </r>
  <r>
    <x v="296"/>
    <s v="Regional Management Corp."/>
    <x v="2"/>
    <x v="44"/>
    <s v="BASSWOOD CAPITAL MANAGEMENT, L.L.C."/>
    <s v="Director,TenPercentOwner,Other"/>
    <n v="3296"/>
    <n v="22.72"/>
    <n v="74885.119999999995"/>
    <s v="normal_buy"/>
    <n v="0.10087345171482549"/>
    <n v="10.087300000000001"/>
    <s v="P"/>
  </r>
  <r>
    <x v="296"/>
    <s v="Regional Management Corp."/>
    <x v="2"/>
    <x v="44"/>
    <s v="BASSWOOD FINANCIAL FUND, L.P."/>
    <s v="Director,TenPercentOwner,Other"/>
    <n v="3296"/>
    <n v="22.72"/>
    <n v="74885.119999999995"/>
    <s v="normal_buy"/>
    <n v="0.10087345171482549"/>
    <n v="10.087300000000001"/>
    <s v="P"/>
  </r>
  <r>
    <x v="296"/>
    <s v="Regional Management Corp."/>
    <x v="2"/>
    <x v="44"/>
    <s v="BASSWOOD PARTNERS, L.L.C."/>
    <s v="Director,TenPercentOwner,Other"/>
    <n v="3296"/>
    <n v="22.72"/>
    <n v="74885.119999999995"/>
    <s v="normal_buy"/>
    <n v="0.10087345171482549"/>
    <n v="10.087300000000001"/>
    <s v="P"/>
  </r>
  <r>
    <x v="296"/>
    <s v="Regional Management Corp."/>
    <x v="2"/>
    <x v="44"/>
    <s v="BASSWOOD OPPORTUNITY FUND INC"/>
    <s v="Director,TenPercentOwner,Other"/>
    <n v="2667"/>
    <n v="22.72"/>
    <n v="60594.239999999998"/>
    <s v="normal_buy"/>
    <n v="0.10087345171482549"/>
    <n v="10.087300000000001"/>
    <s v="P"/>
  </r>
  <r>
    <x v="296"/>
    <s v="Regional Management Corp."/>
    <x v="2"/>
    <x v="44"/>
    <s v="LINDENBAUM MATTHEW A"/>
    <s v="Director,TenPercentOwner,Other"/>
    <n v="2667"/>
    <n v="22.72"/>
    <n v="60594.239999999998"/>
    <s v="normal_buy"/>
    <n v="0.10087345171482549"/>
    <n v="10.087300000000001"/>
    <s v="P"/>
  </r>
  <r>
    <x v="296"/>
    <s v="Regional Management Corp."/>
    <x v="2"/>
    <x v="44"/>
    <s v="LINDENBAUM BENNETT D"/>
    <s v="Director,TenPercentOwner,Other"/>
    <n v="2667"/>
    <n v="22.72"/>
    <n v="60594.239999999998"/>
    <s v="normal_buy"/>
    <n v="0.10087345171482549"/>
    <n v="10.087300000000001"/>
    <s v="P"/>
  </r>
  <r>
    <x v="296"/>
    <s v="Regional Management Corp."/>
    <x v="2"/>
    <x v="44"/>
    <s v="BASSWOOD FINANCIAL LONG ONLY FUND, L.P."/>
    <s v="Director,TenPercentOwner,Other"/>
    <n v="2667"/>
    <n v="22.72"/>
    <n v="60594.239999999998"/>
    <s v="normal_buy"/>
    <n v="0.10087345171482549"/>
    <n v="10.087300000000001"/>
    <s v="P"/>
  </r>
  <r>
    <x v="296"/>
    <s v="Regional Management Corp."/>
    <x v="2"/>
    <x v="44"/>
    <s v="BASSWOOD OPPORTUNITY PARTNERS, L.P."/>
    <s v="Director,TenPercentOwner,Other"/>
    <n v="2667"/>
    <n v="22.72"/>
    <n v="60594.239999999998"/>
    <s v="normal_buy"/>
    <n v="0.10087345171482549"/>
    <n v="10.087300000000001"/>
    <s v="P"/>
  </r>
  <r>
    <x v="296"/>
    <s v="Regional Management Corp."/>
    <x v="2"/>
    <x v="44"/>
    <s v="BASSWOOD CAPITAL MANAGEMENT, L.L.C."/>
    <s v="Director,TenPercentOwner,Other"/>
    <n v="2667"/>
    <n v="22.72"/>
    <n v="60594.239999999998"/>
    <s v="normal_buy"/>
    <n v="0.10087345171482549"/>
    <n v="10.087300000000001"/>
    <s v="P"/>
  </r>
  <r>
    <x v="296"/>
    <s v="Regional Management Corp."/>
    <x v="2"/>
    <x v="44"/>
    <s v="BASSWOOD FINANCIAL FUND, L.P."/>
    <s v="Director,TenPercentOwner,Other"/>
    <n v="2667"/>
    <n v="22.72"/>
    <n v="60594.239999999998"/>
    <s v="normal_buy"/>
    <n v="0.10087345171482549"/>
    <n v="10.087300000000001"/>
    <s v="P"/>
  </r>
  <r>
    <x v="296"/>
    <s v="Regional Management Corp."/>
    <x v="2"/>
    <x v="44"/>
    <s v="BASSWOOD PARTNERS, L.L.C."/>
    <s v="Director,TenPercentOwner,Other"/>
    <n v="2667"/>
    <n v="22.72"/>
    <n v="60594.239999999998"/>
    <s v="normal_buy"/>
    <n v="0.10087345171482549"/>
    <n v="10.087300000000001"/>
    <s v="P"/>
  </r>
  <r>
    <x v="296"/>
    <s v="Regional Management Corp."/>
    <x v="2"/>
    <x v="44"/>
    <s v="BASSWOOD OPPORTUNITY FUND INC"/>
    <s v="Director,TenPercentOwner,Other"/>
    <n v="1197"/>
    <n v="22.72"/>
    <n v="27195.84"/>
    <s v="normal_buy"/>
    <n v="0.10087345171482549"/>
    <n v="10.087300000000001"/>
    <s v="P"/>
  </r>
  <r>
    <x v="296"/>
    <s v="Regional Management Corp."/>
    <x v="2"/>
    <x v="44"/>
    <s v="LINDENBAUM MATTHEW A"/>
    <s v="Director,TenPercentOwner,Other"/>
    <n v="1197"/>
    <n v="22.72"/>
    <n v="27195.84"/>
    <s v="normal_buy"/>
    <n v="0.10087345171482549"/>
    <n v="10.087300000000001"/>
    <s v="P"/>
  </r>
  <r>
    <x v="296"/>
    <s v="Regional Management Corp."/>
    <x v="2"/>
    <x v="44"/>
    <s v="LINDENBAUM BENNETT D"/>
    <s v="Director,TenPercentOwner,Other"/>
    <n v="1197"/>
    <n v="22.72"/>
    <n v="27195.84"/>
    <s v="normal_buy"/>
    <n v="0.10087345171482549"/>
    <n v="10.087300000000001"/>
    <s v="P"/>
  </r>
  <r>
    <x v="296"/>
    <s v="Regional Management Corp."/>
    <x v="2"/>
    <x v="44"/>
    <s v="BASSWOOD FINANCIAL LONG ONLY FUND, L.P."/>
    <s v="Director,TenPercentOwner,Other"/>
    <n v="1197"/>
    <n v="22.72"/>
    <n v="27195.84"/>
    <s v="normal_buy"/>
    <n v="0.10087345171482549"/>
    <n v="10.087300000000001"/>
    <s v="P"/>
  </r>
  <r>
    <x v="296"/>
    <s v="Regional Management Corp."/>
    <x v="2"/>
    <x v="44"/>
    <s v="BASSWOOD OPPORTUNITY PARTNERS, L.P."/>
    <s v="Director,TenPercentOwner,Other"/>
    <n v="1197"/>
    <n v="22.72"/>
    <n v="27195.84"/>
    <s v="normal_buy"/>
    <n v="0.10087345171482549"/>
    <n v="10.087300000000001"/>
    <s v="P"/>
  </r>
  <r>
    <x v="296"/>
    <s v="Regional Management Corp."/>
    <x v="2"/>
    <x v="44"/>
    <s v="BASSWOOD CAPITAL MANAGEMENT, L.L.C."/>
    <s v="Director,TenPercentOwner,Other"/>
    <n v="1197"/>
    <n v="22.72"/>
    <n v="27195.84"/>
    <s v="normal_buy"/>
    <n v="0.10087345171482549"/>
    <n v="10.087300000000001"/>
    <s v="P"/>
  </r>
  <r>
    <x v="296"/>
    <s v="Regional Management Corp."/>
    <x v="2"/>
    <x v="44"/>
    <s v="BASSWOOD FINANCIAL FUND, L.P."/>
    <s v="Director,TenPercentOwner,Other"/>
    <n v="1197"/>
    <n v="22.72"/>
    <n v="27195.84"/>
    <s v="normal_buy"/>
    <n v="0.10087345171482549"/>
    <n v="10.087300000000001"/>
    <s v="P"/>
  </r>
  <r>
    <x v="296"/>
    <s v="Regional Management Corp."/>
    <x v="2"/>
    <x v="44"/>
    <s v="BASSWOOD PARTNERS, L.L.C."/>
    <s v="Director,TenPercentOwner,Other"/>
    <n v="1197"/>
    <n v="22.72"/>
    <n v="27195.84"/>
    <s v="normal_buy"/>
    <n v="0.10087345171482549"/>
    <n v="10.087300000000001"/>
    <s v="P"/>
  </r>
  <r>
    <x v="153"/>
    <s v="RBB Bancorp"/>
    <x v="2"/>
    <x v="44"/>
    <s v="Kao James"/>
    <s v="Director"/>
    <n v="2289"/>
    <n v="16.97"/>
    <n v="38844.329999999987"/>
    <s v="normal_buy"/>
    <n v="8.5228431288417728E-3"/>
    <n v="0.85229999999999995"/>
    <s v="P"/>
  </r>
  <r>
    <x v="490"/>
    <s v="Caesars Entertainment, Inc."/>
    <x v="2"/>
    <x v="44"/>
    <s v="Pegram Michael E"/>
    <s v="Director"/>
    <n v="15000"/>
    <n v="41.45"/>
    <n v="621750"/>
    <s v="large_buy"/>
    <n v="1.829714489604406E-2"/>
    <n v="1.8297000000000001"/>
    <s v="P"/>
  </r>
  <r>
    <x v="237"/>
    <s v="Bogota Financial Corp."/>
    <x v="2"/>
    <x v="44"/>
    <s v="Masterson John J."/>
    <s v="Director"/>
    <n v="2300"/>
    <n v="7.51"/>
    <n v="17273"/>
    <s v="normal_buy"/>
    <n v="-4.5333353678385417E-2"/>
    <n v="-4.5332999999999997"/>
    <s v="P"/>
  </r>
  <r>
    <x v="491"/>
    <s v="Brookdale Senior Living Inc."/>
    <x v="2"/>
    <x v="44"/>
    <s v="HICKS GEORGE T"/>
    <s v="Officer"/>
    <n v="9140"/>
    <n v="5.5"/>
    <n v="50270"/>
    <s v="large_buy"/>
    <n v="0.14362651512434099"/>
    <n v="14.3627"/>
    <s v="P"/>
  </r>
  <r>
    <x v="492"/>
    <s v="PACIFIC BIOSCIENCES OF CALIFORNIA, INC."/>
    <x v="2"/>
    <x v="44"/>
    <s v="Meline David W"/>
    <s v="Director"/>
    <n v="40000"/>
    <n v="4.4000000000000004"/>
    <n v="176000"/>
    <s v="large_buy"/>
    <n v="-8.6124380354080099E-2"/>
    <n v="-8.6123999999999992"/>
    <s v="P"/>
  </r>
  <r>
    <x v="40"/>
    <s v="AMREP CORP."/>
    <x v="2"/>
    <x v="44"/>
    <s v="DAHL JAMES H"/>
    <s v="TenPercentOwner"/>
    <n v="2736"/>
    <n v="22.35"/>
    <n v="61149.600000000013"/>
    <s v="normal_buy"/>
    <n v="6.9777764214409732E-2"/>
    <n v="6.9778000000000002"/>
    <s v="P"/>
  </r>
  <r>
    <x v="40"/>
    <s v="AMREP CORP."/>
    <x v="2"/>
    <x v="44"/>
    <s v="Lancaster Rainey E."/>
    <s v="TenPercentOwner"/>
    <n v="2736"/>
    <n v="22.35"/>
    <n v="61149.600000000013"/>
    <s v="normal_buy"/>
    <n v="6.9777764214409732E-2"/>
    <n v="6.9778000000000002"/>
    <s v="P"/>
  </r>
  <r>
    <x v="63"/>
    <s v="BlackRock Innovation &amp; Growth Term Trust"/>
    <x v="2"/>
    <x v="44"/>
    <s v="Saba Capital Management, L.P."/>
    <s v="TenPercentOwner"/>
    <n v="106541"/>
    <n v="7.99"/>
    <n v="851262.59"/>
    <s v="normal_buy"/>
    <n v="-3.210327781382416E-3"/>
    <n v="-0.32100000000000001"/>
    <s v="P"/>
  </r>
  <r>
    <x v="63"/>
    <s v="BlackRock Innovation &amp; Growth Term Trust"/>
    <x v="2"/>
    <x v="44"/>
    <s v="Weinstein Boaz"/>
    <s v="TenPercentOwner"/>
    <n v="106541"/>
    <n v="7.99"/>
    <n v="851262.59"/>
    <s v="normal_buy"/>
    <n v="-3.210327781382416E-3"/>
    <n v="-0.32100000000000001"/>
    <s v="P"/>
  </r>
  <r>
    <x v="17"/>
    <s v="TILE SHOP HOLDINGS, INC."/>
    <x v="2"/>
    <x v="44"/>
    <s v="Pleasant Lake Partners LLC"/>
    <s v="TenPercentOwner"/>
    <n v="32500"/>
    <n v="6.78"/>
    <n v="220350"/>
    <s v="large_buy"/>
    <n v="1.612898151151354E-2"/>
    <n v="1.6129"/>
    <s v="P"/>
  </r>
  <r>
    <x v="17"/>
    <s v="TILE SHOP HOLDINGS, INC."/>
    <x v="2"/>
    <x v="44"/>
    <s v="Pleasant Lake Onshore Feeder Fund LP"/>
    <s v="TenPercentOwner"/>
    <n v="32500"/>
    <n v="6.78"/>
    <n v="220350"/>
    <s v="large_buy"/>
    <n v="1.612898151151354E-2"/>
    <n v="1.6129"/>
    <s v="P"/>
  </r>
  <r>
    <x v="17"/>
    <s v="TILE SHOP HOLDINGS, INC."/>
    <x v="2"/>
    <x v="44"/>
    <s v="Fund 1 Investments, LLC"/>
    <s v="TenPercentOwner"/>
    <n v="32500"/>
    <n v="6.78"/>
    <n v="220350"/>
    <s v="large_buy"/>
    <n v="1.612898151151354E-2"/>
    <n v="1.6129"/>
    <s v="P"/>
  </r>
  <r>
    <x v="114"/>
    <s v="Perspective Therapeutics, Inc."/>
    <x v="2"/>
    <x v="44"/>
    <s v="Lantheus Holdings, Inc."/>
    <s v="TenPercentOwner"/>
    <n v="60431039"/>
    <n v="0.95"/>
    <n v="57409487.049999997"/>
    <s v="large_buy"/>
    <n v="0.17647061023470201"/>
    <n v="17.647099999999998"/>
    <s v="P"/>
  </r>
  <r>
    <x v="114"/>
    <s v="Perspective Therapeutics, Inc."/>
    <x v="2"/>
    <x v="44"/>
    <s v="Lantheus Alpha Therapy, LLC"/>
    <s v="TenPercentOwner"/>
    <n v="60431039"/>
    <n v="0.95"/>
    <n v="57409487.049999997"/>
    <s v="large_buy"/>
    <n v="0.17647061023470201"/>
    <n v="17.647099999999998"/>
    <s v="P"/>
  </r>
  <r>
    <x v="25"/>
    <s v="NUVEEN NEW JERSEY QUALITY MUNICIPAL INCOME FUND"/>
    <x v="2"/>
    <x v="44"/>
    <s v="Saba Capital Management, L.P."/>
    <s v="TenPercentOwner"/>
    <n v="17011"/>
    <n v="12.09"/>
    <n v="205662.99"/>
    <s v="normal_buy"/>
    <n v="7.9925702439738178E-3"/>
    <n v="0.79930000000000001"/>
    <s v="P"/>
  </r>
  <r>
    <x v="25"/>
    <s v="NUVEEN NEW JERSEY QUALITY MUNICIPAL INCOME FUND"/>
    <x v="2"/>
    <x v="44"/>
    <s v="Weinstein Boaz"/>
    <s v="TenPercentOwner"/>
    <n v="17011"/>
    <n v="12.09"/>
    <n v="205662.99"/>
    <s v="normal_buy"/>
    <n v="7.9925702439738178E-3"/>
    <n v="0.79930000000000001"/>
    <s v="P"/>
  </r>
  <r>
    <x v="493"/>
    <s v="Lemonade, Inc."/>
    <x v="2"/>
    <x v="44"/>
    <s v="BIXBY TIMOTHY E"/>
    <s v="Officer"/>
    <n v="10000"/>
    <n v="16.54"/>
    <n v="165400"/>
    <s v="normal_buy"/>
    <n v="4.1019256752832023E-2"/>
    <n v="4.1018999999999997"/>
    <s v="P"/>
  </r>
  <r>
    <x v="455"/>
    <s v="Biglari Holdings Inc."/>
    <x v="2"/>
    <x v="44"/>
    <s v="LION FUND, L.P."/>
    <s v="TenPercentOwner"/>
    <n v="632"/>
    <n v="186.54"/>
    <n v="117893.28"/>
    <s v="normal_buy"/>
    <n v="4.892155441544066E-2"/>
    <n v="4.8921999999999999"/>
    <s v="P"/>
  </r>
  <r>
    <x v="455"/>
    <s v="Biglari Holdings Inc."/>
    <x v="2"/>
    <x v="44"/>
    <s v="BIGLARI CAPITAL CORP."/>
    <s v="TenPercentOwner"/>
    <n v="632"/>
    <n v="186.54"/>
    <n v="117893.28"/>
    <s v="normal_buy"/>
    <n v="4.892155441544066E-2"/>
    <n v="4.8921999999999999"/>
    <s v="P"/>
  </r>
  <r>
    <x v="455"/>
    <s v="Biglari Holdings Inc."/>
    <x v="2"/>
    <x v="44"/>
    <s v="BIGLARI, SARDAR"/>
    <s v="Director,Officer,TenPercentOwner"/>
    <n v="632"/>
    <n v="186.54"/>
    <n v="117893.28"/>
    <s v="normal_buy"/>
    <n v="4.892155441544066E-2"/>
    <n v="4.8921999999999999"/>
    <s v="P"/>
  </r>
  <r>
    <x v="455"/>
    <s v="Biglari Holdings Inc."/>
    <x v="2"/>
    <x v="44"/>
    <s v="LION FUND, L.P."/>
    <s v="TenPercentOwner"/>
    <n v="42"/>
    <n v="923.1"/>
    <n v="38770.199999999997"/>
    <s v="normal_buy"/>
    <n v="4.892155441544066E-2"/>
    <n v="4.8921999999999999"/>
    <s v="P"/>
  </r>
  <r>
    <x v="455"/>
    <s v="Biglari Holdings Inc."/>
    <x v="2"/>
    <x v="44"/>
    <s v="BIGLARI CAPITAL CORP."/>
    <s v="TenPercentOwner"/>
    <n v="42"/>
    <n v="923.1"/>
    <n v="38770.199999999997"/>
    <s v="normal_buy"/>
    <n v="4.892155441544066E-2"/>
    <n v="4.8921999999999999"/>
    <s v="P"/>
  </r>
  <r>
    <x v="455"/>
    <s v="Biglari Holdings Inc."/>
    <x v="2"/>
    <x v="44"/>
    <s v="BIGLARI, SARDAR"/>
    <s v="Director,Officer,TenPercentOwner"/>
    <n v="42"/>
    <n v="923.1"/>
    <n v="38770.199999999997"/>
    <s v="normal_buy"/>
    <n v="4.892155441544066E-2"/>
    <n v="4.8921999999999999"/>
    <s v="P"/>
  </r>
  <r>
    <x v="494"/>
    <s v="Star Holdings"/>
    <x v="2"/>
    <x v="44"/>
    <s v="COWEN INC."/>
    <s v="TenPercentOwner"/>
    <n v="9307"/>
    <n v="12.01"/>
    <n v="111777.07"/>
    <s v="large_buy"/>
    <n v="9.1596654414221934E-2"/>
    <n v="9.1597000000000008"/>
    <s v="P"/>
  </r>
  <r>
    <x v="494"/>
    <s v="Star Holdings"/>
    <x v="2"/>
    <x v="44"/>
    <s v="Cowen Overseas Investment LP"/>
    <s v="TenPercentOwner"/>
    <n v="9307"/>
    <n v="12.01"/>
    <n v="111777.07"/>
    <s v="large_buy"/>
    <n v="9.1596654414221934E-2"/>
    <n v="9.1597000000000008"/>
    <s v="P"/>
  </r>
  <r>
    <x v="494"/>
    <s v="Star Holdings"/>
    <x v="2"/>
    <x v="44"/>
    <s v="COWEN AND COMPANY, LLC"/>
    <s v="TenPercentOwner"/>
    <n v="9307"/>
    <n v="12.01"/>
    <n v="111777.07"/>
    <s v="large_buy"/>
    <n v="9.1596654414221934E-2"/>
    <n v="9.1597000000000008"/>
    <s v="P"/>
  </r>
  <r>
    <x v="494"/>
    <s v="Star Holdings"/>
    <x v="2"/>
    <x v="44"/>
    <s v="Cowen Holdings, Inc."/>
    <s v="TenPercentOwner"/>
    <n v="9307"/>
    <n v="12.01"/>
    <n v="111777.07"/>
    <s v="large_buy"/>
    <n v="9.1596654414221934E-2"/>
    <n v="9.1597000000000008"/>
    <s v="P"/>
  </r>
  <r>
    <x v="494"/>
    <s v="Star Holdings"/>
    <x v="2"/>
    <x v="44"/>
    <s v="RCG LV Pearl LLC"/>
    <s v="TenPercentOwner"/>
    <n v="9307"/>
    <n v="12.01"/>
    <n v="111777.07"/>
    <s v="large_buy"/>
    <n v="9.1596654414221934E-2"/>
    <n v="9.1597000000000008"/>
    <s v="P"/>
  </r>
  <r>
    <x v="258"/>
    <s v="CSB Bancorp, Inc."/>
    <x v="2"/>
    <x v="44"/>
    <s v="Coblentz Julian L"/>
    <s v="Director"/>
    <n v="1000"/>
    <n v="38"/>
    <n v="38000"/>
    <s v="large_buy"/>
    <n v="5.3799088423962749E-2"/>
    <n v="5.3799000000000001"/>
    <s v="P"/>
  </r>
  <r>
    <x v="258"/>
    <s v="CSB Bancorp, Inc."/>
    <x v="2"/>
    <x v="44"/>
    <s v="Coblentz Julian L"/>
    <s v="Director"/>
    <n v="1000"/>
    <n v="38"/>
    <n v="38000"/>
    <s v="large_buy"/>
    <n v="5.3799088423962749E-2"/>
    <n v="5.3799000000000001"/>
    <s v="P"/>
  </r>
  <r>
    <x v="164"/>
    <s v="CLEVELAND-CLIFFS INC."/>
    <x v="2"/>
    <x v="44"/>
    <s v="Yocum Arlene M"/>
    <s v="Director"/>
    <n v="2000"/>
    <n v="20.03"/>
    <n v="40060"/>
    <s v="normal_buy"/>
    <n v="5.5251398801436917E-2"/>
    <n v="5.5251000000000001"/>
    <s v="P"/>
  </r>
  <r>
    <x v="109"/>
    <s v="Paysign, Inc."/>
    <x v="2"/>
    <x v="44"/>
    <s v="Topline Capital Partners, LP"/>
    <s v="TenPercentOwner"/>
    <n v="55049"/>
    <n v="2.9"/>
    <n v="159642.1"/>
    <s v="large_buy"/>
    <n v="0.15017058320031129"/>
    <n v="15.017099999999999"/>
    <s v="P"/>
  </r>
  <r>
    <x v="495"/>
    <s v="Evolv Technologies Holdings, Inc."/>
    <x v="2"/>
    <x v="44"/>
    <s v="Gonzales David Mounts"/>
    <s v="Director"/>
    <n v="50000"/>
    <n v="3.86"/>
    <n v="193000"/>
    <s v="large_buy"/>
    <n v="-3.7940407244771657E-2"/>
    <n v="-3.794"/>
    <s v="P"/>
  </r>
  <r>
    <x v="441"/>
    <s v="Advantage Solutions Inc."/>
    <x v="2"/>
    <x v="44"/>
    <s v="Growe Christopher"/>
    <s v="Officer"/>
    <n v="10000"/>
    <n v="3.49"/>
    <n v="34900"/>
    <s v="normal_buy"/>
    <n v="0.21142850603376109"/>
    <n v="21.142900000000001"/>
    <s v="P"/>
  </r>
  <r>
    <x v="496"/>
    <s v="SAUL CENTERS, INC."/>
    <x v="2"/>
    <x v="44"/>
    <s v="SAUL B FRANCIS II"/>
    <s v="Director,Officer,TenPercentOwner"/>
    <n v="8600"/>
    <n v="37.799999999999997"/>
    <n v="325080"/>
    <s v="large_buy"/>
    <n v="-3.9580343665782669E-3"/>
    <n v="-0.39579999999999999"/>
    <s v="P"/>
  </r>
  <r>
    <x v="497"/>
    <s v="RAND CAPITAL CORP"/>
    <x v="2"/>
    <x v="44"/>
    <s v="Godley Benjamin E"/>
    <s v="Director"/>
    <n v="852"/>
    <n v="13.95"/>
    <n v="11885.4"/>
    <s v="normal_buy"/>
    <n v="7.405258028740036E-3"/>
    <n v="0.74050000000000005"/>
    <s v="P"/>
  </r>
  <r>
    <x v="498"/>
    <s v="MIDDLESEX WATER CO"/>
    <x v="2"/>
    <x v="44"/>
    <s v="Cosgrove James F. Jr."/>
    <s v="Director"/>
    <n v="1600"/>
    <n v="51.7"/>
    <n v="82720"/>
    <s v="large_buy"/>
    <n v="-9.2485777848256845E-3"/>
    <n v="-0.92490000000000006"/>
    <s v="P"/>
  </r>
  <r>
    <x v="481"/>
    <s v="Nautilus Biotechnology, Inc."/>
    <x v="2"/>
    <x v="44"/>
    <s v="Patel Sujal M"/>
    <s v="Director,Officer,TenPercentOwner"/>
    <n v="9267"/>
    <n v="2.7"/>
    <n v="25020.9"/>
    <s v="normal_buy"/>
    <n v="1.865669816075188E-2"/>
    <n v="1.8656999999999999"/>
    <s v="P"/>
  </r>
  <r>
    <x v="404"/>
    <s v="Ivanhoe Electric Inc."/>
    <x v="2"/>
    <x v="44"/>
    <s v="Kuntz Glen Nickolas"/>
    <s v="Officer"/>
    <n v="1342"/>
    <n v="8.23"/>
    <n v="11044.66"/>
    <s v="normal_buy"/>
    <n v="5.773694181969935E-3"/>
    <n v="0.57740000000000002"/>
    <s v="P"/>
  </r>
  <r>
    <x v="499"/>
    <s v="Fortinet, Inc."/>
    <x v="2"/>
    <x v="44"/>
    <s v="NEUKOM WILLIAM H."/>
    <s v="Director"/>
    <n v="497"/>
    <n v="70.3"/>
    <n v="34939.1"/>
    <s v="normal_buy"/>
    <n v="-4.8373485179537323E-2"/>
    <n v="-4.8372999999999999"/>
    <s v="P"/>
  </r>
  <r>
    <x v="372"/>
    <s v="Mativ Holdings, Inc."/>
    <x v="2"/>
    <x v="44"/>
    <s v="Keenan Jeffrey"/>
    <s v="Director"/>
    <n v="3000"/>
    <n v="18.03"/>
    <n v="54090"/>
    <s v="large_buy"/>
    <n v="5.0167041098607701E-3"/>
    <n v="0.50170000000000003"/>
    <s v="P"/>
  </r>
  <r>
    <x v="466"/>
    <s v="Orion Group Holdings Inc"/>
    <x v="2"/>
    <x v="44"/>
    <s v="Caliel Michael J"/>
    <s v="Director"/>
    <n v="2430"/>
    <n v="7.07"/>
    <n v="17180.099999999999"/>
    <s v="normal_buy"/>
    <n v="0.15469612168041641"/>
    <n v="15.4696"/>
    <s v="P"/>
  </r>
  <r>
    <x v="467"/>
    <s v="Archer Aviation Inc."/>
    <x v="2"/>
    <x v="44"/>
    <s v="STELLANTIS EUROPE S.P.A."/>
    <s v="TenPercentOwner"/>
    <n v="1073583"/>
    <n v="4.32"/>
    <n v="4637878.5600000015"/>
    <s v="large_buy"/>
    <n v="0.19058822183048019"/>
    <n v="19.058800000000002"/>
    <s v="P"/>
  </r>
  <r>
    <x v="467"/>
    <s v="Archer Aviation Inc."/>
    <x v="2"/>
    <x v="44"/>
    <s v="FCA NORTH AMERICA HOLDINGS LLC"/>
    <s v="TenPercentOwner"/>
    <n v="1073583"/>
    <n v="4.32"/>
    <n v="4637878.5600000015"/>
    <s v="large_buy"/>
    <n v="0.19058822183048019"/>
    <n v="19.058800000000002"/>
    <s v="P"/>
  </r>
  <r>
    <x v="467"/>
    <s v="Archer Aviation Inc."/>
    <x v="2"/>
    <x v="44"/>
    <s v="FCA US LLC"/>
    <s v="TenPercentOwner"/>
    <n v="1073583"/>
    <n v="4.32"/>
    <n v="4637878.5600000015"/>
    <s v="large_buy"/>
    <n v="0.19058822183048019"/>
    <n v="19.058800000000002"/>
    <s v="P"/>
  </r>
  <r>
    <x v="467"/>
    <s v="Archer Aviation Inc."/>
    <x v="2"/>
    <x v="44"/>
    <s v="SFS UK 1 LTD."/>
    <s v="TenPercentOwner"/>
    <n v="1073583"/>
    <n v="4.32"/>
    <n v="4637878.5600000015"/>
    <s v="large_buy"/>
    <n v="0.19058822183048019"/>
    <n v="19.058800000000002"/>
    <s v="P"/>
  </r>
  <r>
    <x v="467"/>
    <s v="Archer Aviation Inc."/>
    <x v="2"/>
    <x v="44"/>
    <s v="FCA FOREIGN SALES HOLDCO LTD."/>
    <s v="TenPercentOwner"/>
    <n v="1073583"/>
    <n v="4.32"/>
    <n v="4637878.5600000015"/>
    <s v="large_buy"/>
    <n v="0.19058822183048019"/>
    <n v="19.058800000000002"/>
    <s v="P"/>
  </r>
  <r>
    <x v="467"/>
    <s v="Archer Aviation Inc."/>
    <x v="2"/>
    <x v="44"/>
    <s v="Stellantis N.V."/>
    <s v="TenPercentOwner"/>
    <n v="1073583"/>
    <n v="4.32"/>
    <n v="4637878.5600000015"/>
    <s v="large_buy"/>
    <n v="0.19058822183048019"/>
    <n v="19.058800000000002"/>
    <s v="P"/>
  </r>
  <r>
    <x v="10"/>
    <s v="TILLY'S, INC."/>
    <x v="2"/>
    <x v="44"/>
    <s v="Pleasant Lake Onshore Feeder Fund LP"/>
    <s v="TenPercentOwner"/>
    <n v="6000"/>
    <n v="7.43"/>
    <n v="44580"/>
    <s v="normal_buy"/>
    <n v="-8.6253350391507722E-2"/>
    <n v="-8.6252999999999993"/>
    <s v="P"/>
  </r>
  <r>
    <x v="10"/>
    <s v="TILLY'S, INC."/>
    <x v="2"/>
    <x v="44"/>
    <s v="Fund 1 Investments, LLC"/>
    <s v="TenPercentOwner"/>
    <n v="6000"/>
    <n v="7.43"/>
    <n v="44580"/>
    <s v="normal_buy"/>
    <n v="-8.6253350391507722E-2"/>
    <n v="-8.6252999999999993"/>
    <s v="P"/>
  </r>
  <r>
    <x v="10"/>
    <s v="TILLY'S, INC."/>
    <x v="2"/>
    <x v="44"/>
    <s v="Pleasant Lake Partners LLC"/>
    <s v="TenPercentOwner"/>
    <n v="6000"/>
    <n v="7.43"/>
    <n v="44580"/>
    <s v="normal_buy"/>
    <n v="-8.6253350391507722E-2"/>
    <n v="-8.6252999999999993"/>
    <s v="P"/>
  </r>
  <r>
    <x v="396"/>
    <s v="BEXIL INVESTMENT TRUST"/>
    <x v="2"/>
    <x v="44"/>
    <s v="WINMILL THOMAS BASSETT"/>
    <s v="Director,Officer"/>
    <n v="3250"/>
    <n v="12.51"/>
    <n v="40657.5"/>
    <s v="normal_buy"/>
    <n v="3.4341406008474351E-2"/>
    <n v="3.4340999999999999"/>
    <s v="P"/>
  </r>
  <r>
    <x v="8"/>
    <s v="NUVEEN PENNSYLVANIA QUALITY MUNICIPAL INCOME FUND"/>
    <x v="2"/>
    <x v="44"/>
    <s v="Weinstein Boaz"/>
    <s v="TenPercentOwner"/>
    <n v="20488"/>
    <n v="11.74"/>
    <n v="240529.12"/>
    <s v="normal_buy"/>
    <n v="1.245121431966068E-2"/>
    <n v="1.2451000000000001"/>
    <s v="P"/>
  </r>
  <r>
    <x v="8"/>
    <s v="NUVEEN PENNSYLVANIA QUALITY MUNICIPAL INCOME FUND"/>
    <x v="2"/>
    <x v="44"/>
    <s v="Saba Capital Management, L.P."/>
    <s v="TenPercentOwner"/>
    <n v="20488"/>
    <n v="11.74"/>
    <n v="240529.12"/>
    <s v="normal_buy"/>
    <n v="1.245121431966068E-2"/>
    <n v="1.2451000000000001"/>
    <s v="P"/>
  </r>
  <r>
    <x v="61"/>
    <s v="BlackRock Health Sciences Term Trust"/>
    <x v="2"/>
    <x v="44"/>
    <s v="Saba Capital Management, L.P."/>
    <s v="TenPercentOwner"/>
    <n v="13781"/>
    <n v="16.28"/>
    <n v="224354.68"/>
    <s v="normal_buy"/>
    <n v="-7.410538169546621E-3"/>
    <n v="-0.74109999999999998"/>
    <s v="P"/>
  </r>
  <r>
    <x v="61"/>
    <s v="BlackRock Health Sciences Term Trust"/>
    <x v="2"/>
    <x v="44"/>
    <s v="Weinstein Boaz"/>
    <s v="TenPercentOwner"/>
    <n v="13781"/>
    <n v="16.28"/>
    <n v="224354.68"/>
    <s v="normal_buy"/>
    <n v="-7.410538169546621E-3"/>
    <n v="-0.74109999999999998"/>
    <s v="P"/>
  </r>
  <r>
    <x v="372"/>
    <s v="Mativ Holdings, Inc."/>
    <x v="2"/>
    <x v="45"/>
    <s v="Keenan Jeffrey"/>
    <s v="Director"/>
    <n v="2000"/>
    <n v="18.190000000000001"/>
    <n v="36380"/>
    <s v="normal_buy"/>
    <n v="-1.485143503471509E-2"/>
    <n v="-1.4851000000000001"/>
    <s v="P"/>
  </r>
  <r>
    <x v="500"/>
    <s v="Dave Inc./DE"/>
    <x v="2"/>
    <x v="45"/>
    <s v="Rozov Yadin"/>
    <s v="Director"/>
    <n v="800"/>
    <n v="37.31"/>
    <n v="29848"/>
    <s v="normal_buy"/>
    <n v="-2.9648733201707018E-3"/>
    <n v="-0.29649999999999999"/>
    <s v="P"/>
  </r>
  <r>
    <x v="8"/>
    <s v="NUVEEN PENNSYLVANIA QUALITY MUNICIPAL INCOME FUND"/>
    <x v="2"/>
    <x v="45"/>
    <s v="Saba Capital Management, L.P."/>
    <s v="TenPercentOwner"/>
    <n v="10171"/>
    <n v="11.78"/>
    <n v="119814.38"/>
    <s v="normal_buy"/>
    <n v="8.1680358742803882E-3"/>
    <n v="0.81679999999999997"/>
    <s v="P"/>
  </r>
  <r>
    <x v="8"/>
    <s v="NUVEEN PENNSYLVANIA QUALITY MUNICIPAL INCOME FUND"/>
    <x v="2"/>
    <x v="45"/>
    <s v="Weinstein Boaz"/>
    <s v="TenPercentOwner"/>
    <n v="10171"/>
    <n v="11.78"/>
    <n v="119814.38"/>
    <s v="normal_buy"/>
    <n v="8.1680358742803882E-3"/>
    <n v="0.81679999999999997"/>
    <s v="P"/>
  </r>
  <r>
    <x v="501"/>
    <s v="Globalstar, Inc."/>
    <x v="2"/>
    <x v="45"/>
    <s v="Lynch James F"/>
    <s v="Director"/>
    <n v="660000"/>
    <n v="1.31"/>
    <n v="864600"/>
    <s v="normal_buy"/>
    <n v="7.6923076923076872E-2"/>
    <n v="7.6923000000000004"/>
    <s v="P"/>
  </r>
  <r>
    <x v="73"/>
    <s v="Marpai, Inc."/>
    <x v="2"/>
    <x v="45"/>
    <s v="Lamendola Damien"/>
    <s v="Director,Officer,TenPercentOwner"/>
    <n v="910000"/>
    <n v="1.65"/>
    <n v="1501500"/>
    <s v="large_buy"/>
    <n v="0.30303037965702839"/>
    <n v="30.303000000000001"/>
    <s v="P"/>
  </r>
  <r>
    <x v="502"/>
    <s v="Pathfinder Bancorp, Inc."/>
    <x v="2"/>
    <x v="45"/>
    <s v="Butkowski Robert G. Jr."/>
    <s v="Officer"/>
    <n v="3500"/>
    <n v="11.95"/>
    <n v="41825"/>
    <s v="large_buy"/>
    <n v="7.5567801395139966E-3"/>
    <n v="0.75570000000000004"/>
    <s v="P"/>
  </r>
  <r>
    <x v="312"/>
    <s v="Rezolute, Inc."/>
    <x v="2"/>
    <x v="45"/>
    <s v="Kim Young-Jin"/>
    <s v="Director"/>
    <n v="36503"/>
    <n v="1.91"/>
    <n v="69720.73"/>
    <s v="large_buy"/>
    <n v="6.077349048762537E-2"/>
    <n v="6.0773000000000001"/>
    <s v="P"/>
  </r>
  <r>
    <x v="23"/>
    <s v="BlackRock ESG Capital Allocation Term Trust"/>
    <x v="2"/>
    <x v="45"/>
    <s v="Weinstein Boaz"/>
    <s v="TenPercentOwner"/>
    <n v="36450"/>
    <n v="17.079999999999998"/>
    <n v="622565.99999999988"/>
    <s v="normal_buy"/>
    <n v="3.553483694114012E-3"/>
    <n v="0.3553"/>
    <s v="P"/>
  </r>
  <r>
    <x v="23"/>
    <s v="BlackRock ESG Capital Allocation Term Trust"/>
    <x v="2"/>
    <x v="45"/>
    <s v="Saba Capital Management, L.P."/>
    <s v="TenPercentOwner"/>
    <n v="36450"/>
    <n v="17.079999999999998"/>
    <n v="622565.99999999988"/>
    <s v="normal_buy"/>
    <n v="3.553483694114012E-3"/>
    <n v="0.3553"/>
    <s v="P"/>
  </r>
  <r>
    <x v="503"/>
    <s v="First Northwest Bancorp"/>
    <x v="2"/>
    <x v="45"/>
    <s v="DEINES MATTHEW"/>
    <s v="Director,Officer"/>
    <n v="1500"/>
    <n v="15.75"/>
    <n v="23625"/>
    <s v="normal_buy"/>
    <n v="-8.922838829070745E-3"/>
    <n v="-0.89229999999999998"/>
    <s v="P"/>
  </r>
  <r>
    <x v="109"/>
    <s v="Paysign, Inc."/>
    <x v="2"/>
    <x v="45"/>
    <s v="McBirney Collin"/>
    <s v="Other"/>
    <n v="86978"/>
    <n v="2.99"/>
    <n v="260064.22"/>
    <s v="large_buy"/>
    <n v="6.5573787150989382E-2"/>
    <n v="6.5574000000000003"/>
    <s v="P"/>
  </r>
  <r>
    <x v="109"/>
    <s v="Paysign, Inc."/>
    <x v="2"/>
    <x v="45"/>
    <s v="Topline Capital Management, LLC"/>
    <s v="Other"/>
    <n v="86978"/>
    <n v="2.99"/>
    <n v="260064.22"/>
    <s v="large_buy"/>
    <n v="6.5573787150989382E-2"/>
    <n v="6.5574000000000003"/>
    <s v="P"/>
  </r>
  <r>
    <x v="504"/>
    <s v="Nuveen Core Plus Impact Fund"/>
    <x v="2"/>
    <x v="45"/>
    <s v="Weinstein Boaz"/>
    <s v="TenPercentOwner"/>
    <n v="53622"/>
    <n v="10.31"/>
    <n v="552842.82000000007"/>
    <s v="large_buy"/>
    <n v="1.7741029380124781E-2"/>
    <n v="1.7741"/>
    <s v="P"/>
  </r>
  <r>
    <x v="504"/>
    <s v="Nuveen Core Plus Impact Fund"/>
    <x v="2"/>
    <x v="45"/>
    <s v="Saba Capital Management, L.P."/>
    <s v="TenPercentOwner"/>
    <n v="53622"/>
    <n v="10.31"/>
    <n v="552842.82000000007"/>
    <s v="large_buy"/>
    <n v="1.7741029380124781E-2"/>
    <n v="1.7741"/>
    <s v="P"/>
  </r>
  <r>
    <x v="488"/>
    <s v="EchoStar CORP"/>
    <x v="2"/>
    <x v="45"/>
    <s v="DEFRANCO JAMES"/>
    <s v="Director"/>
    <n v="20000"/>
    <n v="13.44"/>
    <n v="268800"/>
    <s v="normal_buy"/>
    <n v="1.580461679763023E-2"/>
    <n v="1.5805"/>
    <s v="P"/>
  </r>
  <r>
    <x v="452"/>
    <s v="SLR Investment Corp."/>
    <x v="2"/>
    <x v="45"/>
    <s v="GROSS MICHAEL S"/>
    <s v="Director,Officer"/>
    <n v="46700"/>
    <n v="15.72"/>
    <n v="734124"/>
    <s v="large_buy"/>
    <n v="-1.4265389929033701E-2"/>
    <n v="-1.4265000000000001"/>
    <s v="P"/>
  </r>
  <r>
    <x v="452"/>
    <s v="SLR Investment Corp."/>
    <x v="2"/>
    <x v="45"/>
    <s v="SPOHLER BRUCE J"/>
    <s v="Director,Officer"/>
    <n v="46700"/>
    <n v="15.72"/>
    <n v="734124"/>
    <s v="large_buy"/>
    <n v="-1.4265389929033701E-2"/>
    <n v="-1.4265000000000001"/>
    <s v="P"/>
  </r>
  <r>
    <x v="418"/>
    <s v="Citi Trends Inc"/>
    <x v="2"/>
    <x v="45"/>
    <s v="Pleasant Lake Partners LLC"/>
    <s v="TenPercentOwner"/>
    <n v="34500"/>
    <n v="31.8"/>
    <n v="1097100"/>
    <s v="large_buy"/>
    <n v="-0.1203267336753457"/>
    <n v="-12.0327"/>
    <s v="P"/>
  </r>
  <r>
    <x v="418"/>
    <s v="Citi Trends Inc"/>
    <x v="2"/>
    <x v="45"/>
    <s v="Fund 1 Investments, LLC"/>
    <s v="TenPercentOwner"/>
    <n v="34500"/>
    <n v="31.8"/>
    <n v="1097100"/>
    <s v="large_buy"/>
    <n v="-0.1203267336753457"/>
    <n v="-12.0327"/>
    <s v="P"/>
  </r>
  <r>
    <x v="418"/>
    <s v="Citi Trends Inc"/>
    <x v="2"/>
    <x v="45"/>
    <s v="Pleasant Lake Onshore Feeder Fund LP"/>
    <s v="TenPercentOwner"/>
    <n v="34500"/>
    <n v="31.8"/>
    <n v="1097100"/>
    <s v="large_buy"/>
    <n v="-0.1203267336753457"/>
    <n v="-12.0327"/>
    <s v="P"/>
  </r>
  <r>
    <x v="313"/>
    <s v="HAWTHORN BANCSHARES, INC."/>
    <x v="2"/>
    <x v="45"/>
    <s v="Holtaway Jonathan"/>
    <s v="Director"/>
    <n v="7100"/>
    <n v="19.95"/>
    <n v="141645"/>
    <s v="large_buy"/>
    <n v="2.941115219661028E-2"/>
    <n v="2.9411"/>
    <s v="P"/>
  </r>
  <r>
    <x v="505"/>
    <s v="ENTRAVISION COMMUNICATIONS CORP"/>
    <x v="2"/>
    <x v="45"/>
    <s v="Christenson Michael J"/>
    <s v="Director,Officer"/>
    <n v="100000"/>
    <n v="1.67"/>
    <n v="167000"/>
    <s v="large_buy"/>
    <n v="7.8826045248525434E-2"/>
    <n v="7.8826000000000001"/>
    <s v="P"/>
  </r>
  <r>
    <x v="506"/>
    <s v="Bankwell Financial Group, Inc."/>
    <x v="2"/>
    <x v="45"/>
    <s v="Dale Eric J"/>
    <s v="Director"/>
    <n v="560"/>
    <n v="25.08"/>
    <n v="14044.8"/>
    <s v="normal_buy"/>
    <n v="3.9525853997469218E-2"/>
    <n v="3.9525999999999999"/>
    <s v="P"/>
  </r>
  <r>
    <x v="296"/>
    <s v="Regional Management Corp."/>
    <x v="2"/>
    <x v="45"/>
    <s v="BASSWOOD OPPORTUNITY FUND INC"/>
    <s v="Director,TenPercentOwner,Other"/>
    <n v="1123"/>
    <n v="22.99"/>
    <n v="25817.77"/>
    <s v="normal_buy"/>
    <n v="9.1974069355339916E-2"/>
    <n v="9.1974"/>
    <s v="P"/>
  </r>
  <r>
    <x v="296"/>
    <s v="Regional Management Corp."/>
    <x v="2"/>
    <x v="45"/>
    <s v="LINDENBAUM MATTHEW A"/>
    <s v="Director,TenPercentOwner,Other"/>
    <n v="1123"/>
    <n v="22.99"/>
    <n v="25817.77"/>
    <s v="normal_buy"/>
    <n v="9.1974069355339916E-2"/>
    <n v="9.1974"/>
    <s v="P"/>
  </r>
  <r>
    <x v="296"/>
    <s v="Regional Management Corp."/>
    <x v="2"/>
    <x v="45"/>
    <s v="LINDENBAUM BENNETT D"/>
    <s v="Director,TenPercentOwner,Other"/>
    <n v="1123"/>
    <n v="22.99"/>
    <n v="25817.77"/>
    <s v="normal_buy"/>
    <n v="9.1974069355339916E-2"/>
    <n v="9.1974"/>
    <s v="P"/>
  </r>
  <r>
    <x v="296"/>
    <s v="Regional Management Corp."/>
    <x v="2"/>
    <x v="45"/>
    <s v="BASSWOOD FINANCIAL LONG ONLY FUND, L.P."/>
    <s v="Director,TenPercentOwner,Other"/>
    <n v="1123"/>
    <n v="22.99"/>
    <n v="25817.77"/>
    <s v="normal_buy"/>
    <n v="9.1974069355339916E-2"/>
    <n v="9.1974"/>
    <s v="P"/>
  </r>
  <r>
    <x v="296"/>
    <s v="Regional Management Corp."/>
    <x v="2"/>
    <x v="45"/>
    <s v="BASSWOOD OPPORTUNITY PARTNERS, L.P."/>
    <s v="Director,TenPercentOwner,Other"/>
    <n v="1123"/>
    <n v="22.99"/>
    <n v="25817.77"/>
    <s v="normal_buy"/>
    <n v="9.1974069355339916E-2"/>
    <n v="9.1974"/>
    <s v="P"/>
  </r>
  <r>
    <x v="296"/>
    <s v="Regional Management Corp."/>
    <x v="2"/>
    <x v="45"/>
    <s v="BASSWOOD CAPITAL MANAGEMENT, L.L.C."/>
    <s v="Director,TenPercentOwner,Other"/>
    <n v="1123"/>
    <n v="22.99"/>
    <n v="25817.77"/>
    <s v="normal_buy"/>
    <n v="9.1974069355339916E-2"/>
    <n v="9.1974"/>
    <s v="P"/>
  </r>
  <r>
    <x v="296"/>
    <s v="Regional Management Corp."/>
    <x v="2"/>
    <x v="45"/>
    <s v="BASSWOOD FINANCIAL FUND, L.P."/>
    <s v="Director,TenPercentOwner,Other"/>
    <n v="1123"/>
    <n v="22.99"/>
    <n v="25817.77"/>
    <s v="normal_buy"/>
    <n v="9.1974069355339916E-2"/>
    <n v="9.1974"/>
    <s v="P"/>
  </r>
  <r>
    <x v="296"/>
    <s v="Regional Management Corp."/>
    <x v="2"/>
    <x v="45"/>
    <s v="BASSWOOD PARTNERS, L.L.C."/>
    <s v="Director,TenPercentOwner,Other"/>
    <n v="1123"/>
    <n v="22.99"/>
    <n v="25817.77"/>
    <s v="normal_buy"/>
    <n v="9.1974069355339916E-2"/>
    <n v="9.1974"/>
    <s v="P"/>
  </r>
  <r>
    <x v="296"/>
    <s v="Regional Management Corp."/>
    <x v="2"/>
    <x v="45"/>
    <s v="BASSWOOD OPPORTUNITY FUND INC"/>
    <s v="Director,TenPercentOwner,Other"/>
    <n v="1526"/>
    <n v="22.99"/>
    <n v="35082.74"/>
    <s v="normal_buy"/>
    <n v="9.1974069355339916E-2"/>
    <n v="9.1974"/>
    <s v="P"/>
  </r>
  <r>
    <x v="63"/>
    <s v="BlackRock Innovation &amp; Growth Term Trust"/>
    <x v="2"/>
    <x v="45"/>
    <s v="Weinstein Boaz"/>
    <s v="TenPercentOwner"/>
    <n v="17047"/>
    <n v="8.0399999999999991"/>
    <n v="137057.88"/>
    <s v="normal_buy"/>
    <n v="8.0901487673092909E-3"/>
    <n v="0.80900000000000005"/>
    <s v="P"/>
  </r>
  <r>
    <x v="63"/>
    <s v="BlackRock Innovation &amp; Growth Term Trust"/>
    <x v="2"/>
    <x v="45"/>
    <s v="Saba Capital Management, L.P."/>
    <s v="TenPercentOwner"/>
    <n v="17047"/>
    <n v="8.0399999999999991"/>
    <n v="137057.88"/>
    <s v="normal_buy"/>
    <n v="8.0901487673092909E-3"/>
    <n v="0.80900000000000005"/>
    <s v="P"/>
  </r>
  <r>
    <x v="296"/>
    <s v="Regional Management Corp."/>
    <x v="2"/>
    <x v="45"/>
    <s v="LINDENBAUM MATTHEW A"/>
    <s v="Director,TenPercentOwner,Other"/>
    <n v="1526"/>
    <n v="22.99"/>
    <n v="35082.74"/>
    <s v="normal_buy"/>
    <n v="9.1974069355339916E-2"/>
    <n v="9.1974"/>
    <s v="P"/>
  </r>
  <r>
    <x v="296"/>
    <s v="Regional Management Corp."/>
    <x v="2"/>
    <x v="45"/>
    <s v="LINDENBAUM BENNETT D"/>
    <s v="Director,TenPercentOwner,Other"/>
    <n v="1526"/>
    <n v="22.99"/>
    <n v="35082.74"/>
    <s v="normal_buy"/>
    <n v="9.1974069355339916E-2"/>
    <n v="9.1974"/>
    <s v="P"/>
  </r>
  <r>
    <x v="296"/>
    <s v="Regional Management Corp."/>
    <x v="2"/>
    <x v="45"/>
    <s v="BASSWOOD FINANCIAL LONG ONLY FUND, L.P."/>
    <s v="Director,TenPercentOwner,Other"/>
    <n v="1526"/>
    <n v="22.99"/>
    <n v="35082.74"/>
    <s v="normal_buy"/>
    <n v="9.1974069355339916E-2"/>
    <n v="9.1974"/>
    <s v="P"/>
  </r>
  <r>
    <x v="296"/>
    <s v="Regional Management Corp."/>
    <x v="2"/>
    <x v="45"/>
    <s v="BASSWOOD OPPORTUNITY PARTNERS, L.P."/>
    <s v="Director,TenPercentOwner,Other"/>
    <n v="1526"/>
    <n v="22.99"/>
    <n v="35082.74"/>
    <s v="normal_buy"/>
    <n v="9.1974069355339916E-2"/>
    <n v="9.1974"/>
    <s v="P"/>
  </r>
  <r>
    <x v="296"/>
    <s v="Regional Management Corp."/>
    <x v="2"/>
    <x v="45"/>
    <s v="BASSWOOD CAPITAL MANAGEMENT, L.L.C."/>
    <s v="Director,TenPercentOwner,Other"/>
    <n v="1526"/>
    <n v="22.99"/>
    <n v="35082.74"/>
    <s v="normal_buy"/>
    <n v="9.1974069355339916E-2"/>
    <n v="9.1974"/>
    <s v="P"/>
  </r>
  <r>
    <x v="296"/>
    <s v="Regional Management Corp."/>
    <x v="2"/>
    <x v="45"/>
    <s v="BASSWOOD FINANCIAL FUND, L.P."/>
    <s v="Director,TenPercentOwner,Other"/>
    <n v="1526"/>
    <n v="22.99"/>
    <n v="35082.74"/>
    <s v="normal_buy"/>
    <n v="9.1974069355339916E-2"/>
    <n v="9.1974"/>
    <s v="P"/>
  </r>
  <r>
    <x v="296"/>
    <s v="Regional Management Corp."/>
    <x v="2"/>
    <x v="45"/>
    <s v="BASSWOOD PARTNERS, L.L.C."/>
    <s v="Director,TenPercentOwner,Other"/>
    <n v="1526"/>
    <n v="22.99"/>
    <n v="35082.74"/>
    <s v="normal_buy"/>
    <n v="9.1974069355339916E-2"/>
    <n v="9.1974"/>
    <s v="P"/>
  </r>
  <r>
    <x v="296"/>
    <s v="Regional Management Corp."/>
    <x v="2"/>
    <x v="45"/>
    <s v="BASSWOOD OPPORTUNITY FUND INC"/>
    <s v="Director,TenPercentOwner,Other"/>
    <n v="530"/>
    <n v="22.99"/>
    <n v="12184.7"/>
    <s v="normal_buy"/>
    <n v="9.1974069355339916E-2"/>
    <n v="9.1974"/>
    <s v="P"/>
  </r>
  <r>
    <x v="296"/>
    <s v="Regional Management Corp."/>
    <x v="2"/>
    <x v="45"/>
    <s v="LINDENBAUM MATTHEW A"/>
    <s v="Director,TenPercentOwner,Other"/>
    <n v="530"/>
    <n v="22.99"/>
    <n v="12184.7"/>
    <s v="normal_buy"/>
    <n v="9.1974069355339916E-2"/>
    <n v="9.1974"/>
    <s v="P"/>
  </r>
  <r>
    <x v="296"/>
    <s v="Regional Management Corp."/>
    <x v="2"/>
    <x v="45"/>
    <s v="LINDENBAUM BENNETT D"/>
    <s v="Director,TenPercentOwner,Other"/>
    <n v="530"/>
    <n v="22.99"/>
    <n v="12184.7"/>
    <s v="normal_buy"/>
    <n v="9.1974069355339916E-2"/>
    <n v="9.1974"/>
    <s v="P"/>
  </r>
  <r>
    <x v="296"/>
    <s v="Regional Management Corp."/>
    <x v="2"/>
    <x v="45"/>
    <s v="BASSWOOD FINANCIAL LONG ONLY FUND, L.P."/>
    <s v="Director,TenPercentOwner,Other"/>
    <n v="530"/>
    <n v="22.99"/>
    <n v="12184.7"/>
    <s v="normal_buy"/>
    <n v="9.1974069355339916E-2"/>
    <n v="9.1974"/>
    <s v="P"/>
  </r>
  <r>
    <x v="296"/>
    <s v="Regional Management Corp."/>
    <x v="2"/>
    <x v="45"/>
    <s v="BASSWOOD OPPORTUNITY PARTNERS, L.P."/>
    <s v="Director,TenPercentOwner,Other"/>
    <n v="530"/>
    <n v="22.99"/>
    <n v="12184.7"/>
    <s v="normal_buy"/>
    <n v="9.1974069355339916E-2"/>
    <n v="9.1974"/>
    <s v="P"/>
  </r>
  <r>
    <x v="296"/>
    <s v="Regional Management Corp."/>
    <x v="2"/>
    <x v="45"/>
    <s v="BASSWOOD CAPITAL MANAGEMENT, L.L.C."/>
    <s v="Director,TenPercentOwner,Other"/>
    <n v="530"/>
    <n v="22.99"/>
    <n v="12184.7"/>
    <s v="normal_buy"/>
    <n v="9.1974069355339916E-2"/>
    <n v="9.1974"/>
    <s v="P"/>
  </r>
  <r>
    <x v="296"/>
    <s v="Regional Management Corp."/>
    <x v="2"/>
    <x v="45"/>
    <s v="BASSWOOD FINANCIAL FUND, L.P."/>
    <s v="Director,TenPercentOwner,Other"/>
    <n v="530"/>
    <n v="22.99"/>
    <n v="12184.7"/>
    <s v="normal_buy"/>
    <n v="9.1974069355339916E-2"/>
    <n v="9.1974"/>
    <s v="P"/>
  </r>
  <r>
    <x v="296"/>
    <s v="Regional Management Corp."/>
    <x v="2"/>
    <x v="45"/>
    <s v="BASSWOOD PARTNERS, L.L.C."/>
    <s v="Director,TenPercentOwner,Other"/>
    <n v="530"/>
    <n v="22.99"/>
    <n v="12184.7"/>
    <s v="normal_buy"/>
    <n v="9.1974069355339916E-2"/>
    <n v="9.1974"/>
    <s v="P"/>
  </r>
  <r>
    <x v="296"/>
    <s v="Regional Management Corp."/>
    <x v="2"/>
    <x v="45"/>
    <s v="BASSWOOD OPPORTUNITY FUND INC"/>
    <s v="Director,TenPercentOwner,Other"/>
    <n v="910"/>
    <n v="22.99"/>
    <n v="20920.900000000001"/>
    <s v="normal_buy"/>
    <n v="9.1974069355339916E-2"/>
    <n v="9.1974"/>
    <s v="P"/>
  </r>
  <r>
    <x v="296"/>
    <s v="Regional Management Corp."/>
    <x v="2"/>
    <x v="45"/>
    <s v="LINDENBAUM MATTHEW A"/>
    <s v="Director,TenPercentOwner,Other"/>
    <n v="910"/>
    <n v="22.99"/>
    <n v="20920.900000000001"/>
    <s v="normal_buy"/>
    <n v="9.1974069355339916E-2"/>
    <n v="9.1974"/>
    <s v="P"/>
  </r>
  <r>
    <x v="296"/>
    <s v="Regional Management Corp."/>
    <x v="2"/>
    <x v="45"/>
    <s v="LINDENBAUM BENNETT D"/>
    <s v="Director,TenPercentOwner,Other"/>
    <n v="910"/>
    <n v="22.99"/>
    <n v="20920.900000000001"/>
    <s v="normal_buy"/>
    <n v="9.1974069355339916E-2"/>
    <n v="9.1974"/>
    <s v="P"/>
  </r>
  <r>
    <x v="296"/>
    <s v="Regional Management Corp."/>
    <x v="2"/>
    <x v="45"/>
    <s v="BASSWOOD FINANCIAL LONG ONLY FUND, L.P."/>
    <s v="Director,TenPercentOwner,Other"/>
    <n v="910"/>
    <n v="22.99"/>
    <n v="20920.900000000001"/>
    <s v="normal_buy"/>
    <n v="9.1974069355339916E-2"/>
    <n v="9.1974"/>
    <s v="P"/>
  </r>
  <r>
    <x v="296"/>
    <s v="Regional Management Corp."/>
    <x v="2"/>
    <x v="45"/>
    <s v="BASSWOOD OPPORTUNITY PARTNERS, L.P."/>
    <s v="Director,TenPercentOwner,Other"/>
    <n v="910"/>
    <n v="22.99"/>
    <n v="20920.900000000001"/>
    <s v="normal_buy"/>
    <n v="9.1974069355339916E-2"/>
    <n v="9.1974"/>
    <s v="P"/>
  </r>
  <r>
    <x v="296"/>
    <s v="Regional Management Corp."/>
    <x v="2"/>
    <x v="45"/>
    <s v="BASSWOOD CAPITAL MANAGEMENT, L.L.C."/>
    <s v="Director,TenPercentOwner,Other"/>
    <n v="910"/>
    <n v="22.99"/>
    <n v="20920.900000000001"/>
    <s v="normal_buy"/>
    <n v="9.1974069355339916E-2"/>
    <n v="9.1974"/>
    <s v="P"/>
  </r>
  <r>
    <x v="296"/>
    <s v="Regional Management Corp."/>
    <x v="2"/>
    <x v="45"/>
    <s v="BASSWOOD FINANCIAL FUND, L.P."/>
    <s v="Director,TenPercentOwner,Other"/>
    <n v="910"/>
    <n v="22.99"/>
    <n v="20920.900000000001"/>
    <s v="normal_buy"/>
    <n v="9.1974069355339916E-2"/>
    <n v="9.1974"/>
    <s v="P"/>
  </r>
  <r>
    <x v="296"/>
    <s v="Regional Management Corp."/>
    <x v="2"/>
    <x v="45"/>
    <s v="BASSWOOD PARTNERS, L.L.C."/>
    <s v="Director,TenPercentOwner,Other"/>
    <n v="910"/>
    <n v="22.99"/>
    <n v="20920.900000000001"/>
    <s v="normal_buy"/>
    <n v="9.1974069355339916E-2"/>
    <n v="9.1974"/>
    <s v="P"/>
  </r>
  <r>
    <x v="237"/>
    <s v="Bogota Financial Corp."/>
    <x v="2"/>
    <x v="45"/>
    <s v="Masterson John J."/>
    <s v="Director"/>
    <n v="2000"/>
    <n v="7.4"/>
    <n v="14800"/>
    <s v="normal_buy"/>
    <n v="-3.6486483438769153E-2"/>
    <n v="-3.6486000000000001"/>
    <s v="P"/>
  </r>
  <r>
    <x v="455"/>
    <s v="Biglari Holdings Inc."/>
    <x v="2"/>
    <x v="45"/>
    <s v="BIGLARI CAPITAL CORP."/>
    <s v="TenPercentOwner"/>
    <n v="419"/>
    <n v="190.11"/>
    <n v="79656.090000000011"/>
    <s v="normal_buy"/>
    <n v="7.322885622344244E-2"/>
    <n v="7.3228999999999997"/>
    <s v="P"/>
  </r>
  <r>
    <x v="455"/>
    <s v="Biglari Holdings Inc."/>
    <x v="2"/>
    <x v="45"/>
    <s v="LION FUND, L.P."/>
    <s v="TenPercentOwner"/>
    <n v="419"/>
    <n v="190.11"/>
    <n v="79656.090000000011"/>
    <s v="normal_buy"/>
    <n v="7.322885622344244E-2"/>
    <n v="7.3228999999999997"/>
    <s v="P"/>
  </r>
  <r>
    <x v="455"/>
    <s v="Biglari Holdings Inc."/>
    <x v="2"/>
    <x v="45"/>
    <s v="BIGLARI, SARDAR"/>
    <s v="Director,Officer,TenPercentOwner"/>
    <n v="419"/>
    <n v="190.11"/>
    <n v="79656.090000000011"/>
    <s v="normal_buy"/>
    <n v="7.322885622344244E-2"/>
    <n v="7.3228999999999997"/>
    <s v="P"/>
  </r>
  <r>
    <x v="122"/>
    <s v="Corbus Pharmaceuticals Holdings, Inc."/>
    <x v="2"/>
    <x v="45"/>
    <s v="Cormorant Asset Management, LP"/>
    <s v="TenPercentOwner"/>
    <n v="90325"/>
    <n v="39.99"/>
    <n v="3612096.75"/>
    <s v="large_buy"/>
    <n v="-5.3819399438732367E-2"/>
    <n v="-5.3818999999999999"/>
    <s v="P"/>
  </r>
  <r>
    <x v="122"/>
    <s v="Corbus Pharmaceuticals Holdings, Inc."/>
    <x v="2"/>
    <x v="45"/>
    <s v="Cormorant Global Healthcare Master Fund, LP"/>
    <s v="TenPercentOwner"/>
    <n v="90325"/>
    <n v="39.99"/>
    <n v="3612096.75"/>
    <s v="large_buy"/>
    <n v="-5.3819399438732367E-2"/>
    <n v="-5.3818999999999999"/>
    <s v="P"/>
  </r>
  <r>
    <x v="122"/>
    <s v="Corbus Pharmaceuticals Holdings, Inc."/>
    <x v="2"/>
    <x v="45"/>
    <s v="Chen Bihua"/>
    <s v="TenPercentOwner"/>
    <n v="90325"/>
    <n v="39.99"/>
    <n v="3612096.75"/>
    <s v="large_buy"/>
    <n v="-5.3819399438732367E-2"/>
    <n v="-5.3818999999999999"/>
    <s v="P"/>
  </r>
  <r>
    <x v="122"/>
    <s v="Corbus Pharmaceuticals Holdings, Inc."/>
    <x v="2"/>
    <x v="45"/>
    <s v="Cormorant Asset Management, LP"/>
    <s v="TenPercentOwner"/>
    <n v="10736"/>
    <n v="39.130000000000003"/>
    <n v="420099.68000000011"/>
    <s v="normal_buy"/>
    <n v="-5.3819399438732367E-2"/>
    <n v="-5.3818999999999999"/>
    <s v="P"/>
  </r>
  <r>
    <x v="122"/>
    <s v="Corbus Pharmaceuticals Holdings, Inc."/>
    <x v="2"/>
    <x v="45"/>
    <s v="Cormorant Global Healthcare Master Fund, LP"/>
    <s v="TenPercentOwner"/>
    <n v="10736"/>
    <n v="39.130000000000003"/>
    <n v="420099.68000000011"/>
    <s v="normal_buy"/>
    <n v="-5.3819399438732367E-2"/>
    <n v="-5.3818999999999999"/>
    <s v="P"/>
  </r>
  <r>
    <x v="122"/>
    <s v="Corbus Pharmaceuticals Holdings, Inc."/>
    <x v="2"/>
    <x v="45"/>
    <s v="Chen Bihua"/>
    <s v="TenPercentOwner"/>
    <n v="10736"/>
    <n v="39.130000000000003"/>
    <n v="420099.68000000011"/>
    <s v="normal_buy"/>
    <n v="-5.3819399438732367E-2"/>
    <n v="-5.3818999999999999"/>
    <s v="P"/>
  </r>
  <r>
    <x v="122"/>
    <s v="Corbus Pharmaceuticals Holdings, Inc."/>
    <x v="2"/>
    <x v="45"/>
    <s v="Cormorant Asset Management, LP"/>
    <s v="TenPercentOwner"/>
    <n v="46799"/>
    <n v="37.82"/>
    <n v="1769938.18"/>
    <s v="large_buy"/>
    <n v="-5.3819399438732367E-2"/>
    <n v="-5.3818999999999999"/>
    <s v="P"/>
  </r>
  <r>
    <x v="122"/>
    <s v="Corbus Pharmaceuticals Holdings, Inc."/>
    <x v="2"/>
    <x v="45"/>
    <s v="Cormorant Global Healthcare Master Fund, LP"/>
    <s v="TenPercentOwner"/>
    <n v="46799"/>
    <n v="37.82"/>
    <n v="1769938.18"/>
    <s v="large_buy"/>
    <n v="-5.3819399438732367E-2"/>
    <n v="-5.3818999999999999"/>
    <s v="P"/>
  </r>
  <r>
    <x v="122"/>
    <s v="Corbus Pharmaceuticals Holdings, Inc."/>
    <x v="2"/>
    <x v="45"/>
    <s v="Chen Bihua"/>
    <s v="TenPercentOwner"/>
    <n v="46799"/>
    <n v="37.82"/>
    <n v="1769938.18"/>
    <s v="large_buy"/>
    <n v="-5.3819399438732367E-2"/>
    <n v="-5.3818999999999999"/>
    <s v="P"/>
  </r>
  <r>
    <x v="122"/>
    <s v="Corbus Pharmaceuticals Holdings, Inc."/>
    <x v="2"/>
    <x v="45"/>
    <s v="Cormorant Asset Management, LP"/>
    <s v="TenPercentOwner"/>
    <n v="102140"/>
    <n v="41.23"/>
    <n v="4211232.1999999993"/>
    <s v="large_buy"/>
    <n v="-5.3819399438732367E-2"/>
    <n v="-5.3818999999999999"/>
    <s v="P"/>
  </r>
  <r>
    <x v="122"/>
    <s v="Corbus Pharmaceuticals Holdings, Inc."/>
    <x v="2"/>
    <x v="45"/>
    <s v="Cormorant Global Healthcare Master Fund, LP"/>
    <s v="TenPercentOwner"/>
    <n v="102140"/>
    <n v="41.23"/>
    <n v="4211232.1999999993"/>
    <s v="large_buy"/>
    <n v="-5.3819399438732367E-2"/>
    <n v="-5.3818999999999999"/>
    <s v="P"/>
  </r>
  <r>
    <x v="122"/>
    <s v="Corbus Pharmaceuticals Holdings, Inc."/>
    <x v="2"/>
    <x v="45"/>
    <s v="Chen Bihua"/>
    <s v="TenPercentOwner"/>
    <n v="102140"/>
    <n v="41.23"/>
    <n v="4211232.1999999993"/>
    <s v="large_buy"/>
    <n v="-5.3819399438732367E-2"/>
    <n v="-5.3818999999999999"/>
    <s v="P"/>
  </r>
  <r>
    <x v="479"/>
    <s v="Keurig Dr Pepper Inc."/>
    <x v="2"/>
    <x v="45"/>
    <s v="Rotem-Wildeman Karin"/>
    <s v="Officer"/>
    <n v="4075"/>
    <n v="29.11"/>
    <n v="118623.25"/>
    <s v="normal_buy"/>
    <n v="2.140891557437441E-2"/>
    <n v="2.1408999999999998"/>
    <s v="P"/>
  </r>
  <r>
    <x v="19"/>
    <s v="Invesco Pennsylvania Value Municipal Income Trust"/>
    <x v="2"/>
    <x v="45"/>
    <s v="Weinstein Boaz"/>
    <s v="TenPercentOwner"/>
    <n v="27652"/>
    <n v="10.15"/>
    <n v="280667.8"/>
    <s v="large_buy"/>
    <n v="9.1609394843956693E-3"/>
    <n v="0.91610000000000003"/>
    <s v="P"/>
  </r>
  <r>
    <x v="19"/>
    <s v="Invesco Pennsylvania Value Municipal Income Trust"/>
    <x v="2"/>
    <x v="45"/>
    <s v="Saba Capital Management, L.P."/>
    <s v="TenPercentOwner"/>
    <n v="27652"/>
    <n v="10.15"/>
    <n v="280667.8"/>
    <s v="large_buy"/>
    <n v="9.1609394843956693E-3"/>
    <n v="0.91610000000000003"/>
    <s v="P"/>
  </r>
  <r>
    <x v="507"/>
    <s v="Outlook Therapeutics, Inc."/>
    <x v="2"/>
    <x v="45"/>
    <s v="Evanson Jeff"/>
    <s v="Officer"/>
    <n v="62484"/>
    <n v="0.42"/>
    <n v="26243.279999999999"/>
    <s v="normal_buy"/>
    <n v="-0.14355234389819579"/>
    <n v="-14.3552"/>
    <s v="P"/>
  </r>
  <r>
    <x v="25"/>
    <s v="NUVEEN NEW JERSEY QUALITY MUNICIPAL INCOME FUND"/>
    <x v="2"/>
    <x v="45"/>
    <s v="Saba Capital Management, L.P."/>
    <s v="TenPercentOwner"/>
    <n v="7098"/>
    <n v="12.16"/>
    <n v="86311.680000000008"/>
    <s v="normal_buy"/>
    <n v="6.3311427827399402E-3"/>
    <n v="0.6331"/>
    <s v="P"/>
  </r>
  <r>
    <x v="25"/>
    <s v="NUVEEN NEW JERSEY QUALITY MUNICIPAL INCOME FUND"/>
    <x v="2"/>
    <x v="45"/>
    <s v="Weinstein Boaz"/>
    <s v="TenPercentOwner"/>
    <n v="7098"/>
    <n v="12.16"/>
    <n v="86311.680000000008"/>
    <s v="normal_buy"/>
    <n v="6.3311427827399402E-3"/>
    <n v="0.6331"/>
    <s v="P"/>
  </r>
  <r>
    <x v="17"/>
    <s v="TILE SHOP HOLDINGS, INC."/>
    <x v="2"/>
    <x v="45"/>
    <s v="Pleasant Lake Partners LLC"/>
    <s v="TenPercentOwner"/>
    <n v="55600"/>
    <n v="6.74"/>
    <n v="374744"/>
    <s v="large_buy"/>
    <n v="4.0118867780283278E-2"/>
    <n v="4.0118999999999998"/>
    <s v="P"/>
  </r>
  <r>
    <x v="17"/>
    <s v="TILE SHOP HOLDINGS, INC."/>
    <x v="2"/>
    <x v="45"/>
    <s v="Pleasant Lake Onshore Feeder Fund LP"/>
    <s v="TenPercentOwner"/>
    <n v="55600"/>
    <n v="6.74"/>
    <n v="374744"/>
    <s v="large_buy"/>
    <n v="4.0118867780283278E-2"/>
    <n v="4.0118999999999998"/>
    <s v="P"/>
  </r>
  <r>
    <x v="17"/>
    <s v="TILE SHOP HOLDINGS, INC."/>
    <x v="2"/>
    <x v="45"/>
    <s v="Fund 1 Investments, LLC"/>
    <s v="TenPercentOwner"/>
    <n v="55600"/>
    <n v="6.74"/>
    <n v="374744"/>
    <s v="large_buy"/>
    <n v="4.0118867780283278E-2"/>
    <n v="4.0118999999999998"/>
    <s v="P"/>
  </r>
  <r>
    <x v="508"/>
    <s v="TruBridge, Inc."/>
    <x v="2"/>
    <x v="45"/>
    <s v="TOBIN GLENN"/>
    <s v="Director"/>
    <n v="10500"/>
    <n v="8.0399999999999991"/>
    <n v="84419.999999999985"/>
    <s v="normal_buy"/>
    <n v="0.17348210968365901"/>
    <n v="17.348199999999999"/>
    <s v="P"/>
  </r>
  <r>
    <x v="494"/>
    <s v="Star Holdings"/>
    <x v="2"/>
    <x v="45"/>
    <s v="COWEN INC."/>
    <s v="TenPercentOwner"/>
    <n v="1746"/>
    <n v="11.85"/>
    <n v="20690.099999999999"/>
    <s v="normal_buy"/>
    <n v="9.991608306495392E-2"/>
    <n v="9.9916"/>
    <s v="P"/>
  </r>
  <r>
    <x v="494"/>
    <s v="Star Holdings"/>
    <x v="2"/>
    <x v="45"/>
    <s v="Cowen Overseas Investment LP"/>
    <s v="TenPercentOwner"/>
    <n v="1746"/>
    <n v="11.85"/>
    <n v="20690.099999999999"/>
    <s v="normal_buy"/>
    <n v="9.991608306495392E-2"/>
    <n v="9.9916"/>
    <s v="P"/>
  </r>
  <r>
    <x v="494"/>
    <s v="Star Holdings"/>
    <x v="2"/>
    <x v="45"/>
    <s v="COWEN AND COMPANY, LLC"/>
    <s v="TenPercentOwner"/>
    <n v="1746"/>
    <n v="11.85"/>
    <n v="20690.099999999999"/>
    <s v="normal_buy"/>
    <n v="9.991608306495392E-2"/>
    <n v="9.9916"/>
    <s v="P"/>
  </r>
  <r>
    <x v="494"/>
    <s v="Star Holdings"/>
    <x v="2"/>
    <x v="45"/>
    <s v="Cowen Holdings, Inc."/>
    <s v="TenPercentOwner"/>
    <n v="1746"/>
    <n v="11.85"/>
    <n v="20690.099999999999"/>
    <s v="normal_buy"/>
    <n v="9.991608306495392E-2"/>
    <n v="9.9916"/>
    <s v="P"/>
  </r>
  <r>
    <x v="494"/>
    <s v="Star Holdings"/>
    <x v="2"/>
    <x v="45"/>
    <s v="RCG LV Pearl LLC"/>
    <s v="TenPercentOwner"/>
    <n v="1746"/>
    <n v="11.85"/>
    <n v="20690.099999999999"/>
    <s v="normal_buy"/>
    <n v="9.991608306495392E-2"/>
    <n v="9.9916"/>
    <s v="P"/>
  </r>
  <r>
    <x v="509"/>
    <s v="Alphatec Holdings, Inc."/>
    <x v="2"/>
    <x v="45"/>
    <s v="Blackford Quentin S."/>
    <s v="Director"/>
    <n v="20000"/>
    <n v="12.83"/>
    <n v="256600"/>
    <s v="normal_buy"/>
    <n v="6.5166732082261536E-2"/>
    <n v="6.5167000000000002"/>
    <s v="P"/>
  </r>
  <r>
    <x v="109"/>
    <s v="Paysign, Inc."/>
    <x v="2"/>
    <x v="45"/>
    <s v="Topline Capital Partners, LP"/>
    <s v="TenPercentOwner"/>
    <n v="86978"/>
    <n v="2.99"/>
    <n v="260064.22"/>
    <s v="large_buy"/>
    <n v="6.5573787150989382E-2"/>
    <n v="6.5574000000000003"/>
    <s v="P"/>
  </r>
  <r>
    <x v="496"/>
    <s v="SAUL CENTERS, INC."/>
    <x v="2"/>
    <x v="45"/>
    <s v="SAUL B FRANCIS II"/>
    <s v="Director,Officer,TenPercentOwner"/>
    <n v="1400"/>
    <n v="37.840000000000003"/>
    <n v="52976.000000000007"/>
    <s v="normal_buy"/>
    <n v="-5.2724873676690542E-4"/>
    <n v="-5.2699999999999997E-2"/>
    <s v="P"/>
  </r>
  <r>
    <x v="481"/>
    <s v="Nautilus Biotechnology, Inc."/>
    <x v="2"/>
    <x v="45"/>
    <s v="Patel Sujal M"/>
    <s v="Director,Officer,TenPercentOwner"/>
    <n v="18854"/>
    <n v="2.89"/>
    <n v="54488.06"/>
    <s v="large_buy"/>
    <n v="-6.1224511310852943E-2"/>
    <n v="-6.1224999999999996"/>
    <s v="P"/>
  </r>
  <r>
    <x v="510"/>
    <s v="FIBROGEN INC"/>
    <x v="2"/>
    <x v="45"/>
    <s v="Wettig Thane"/>
    <s v="Officer"/>
    <n v="50000"/>
    <n v="1.91"/>
    <n v="95500"/>
    <s v="large_buy"/>
    <n v="0.35754189944134079"/>
    <n v="35.754199999999997"/>
    <s v="P"/>
  </r>
  <r>
    <x v="466"/>
    <s v="Orion Group Holdings Inc"/>
    <x v="2"/>
    <x v="45"/>
    <s v="Caliel Michael J"/>
    <s v="Director"/>
    <n v="4578"/>
    <n v="7.18"/>
    <n v="32870.04"/>
    <s v="normal_buy"/>
    <n v="0.17962468441498031"/>
    <n v="17.962499999999999"/>
    <s v="P"/>
  </r>
  <r>
    <x v="10"/>
    <s v="TILLY'S, INC."/>
    <x v="2"/>
    <x v="45"/>
    <s v="Pleasant Lake Onshore Feeder Fund LP"/>
    <s v="TenPercentOwner"/>
    <n v="2500"/>
    <n v="7.46"/>
    <n v="18650"/>
    <s v="normal_buy"/>
    <n v="-8.0971648716310574E-2"/>
    <n v="-8.0972000000000008"/>
    <s v="P"/>
  </r>
  <r>
    <x v="10"/>
    <s v="TILLY'S, INC."/>
    <x v="2"/>
    <x v="45"/>
    <s v="Fund 1 Investments, LLC"/>
    <s v="TenPercentOwner"/>
    <n v="2500"/>
    <n v="7.46"/>
    <n v="18650"/>
    <s v="normal_buy"/>
    <n v="-8.0971648716310574E-2"/>
    <n v="-8.0972000000000008"/>
    <s v="P"/>
  </r>
  <r>
    <x v="10"/>
    <s v="TILLY'S, INC."/>
    <x v="2"/>
    <x v="45"/>
    <s v="Pleasant Lake Partners LLC"/>
    <s v="TenPercentOwner"/>
    <n v="2500"/>
    <n v="7.46"/>
    <n v="18650"/>
    <s v="normal_buy"/>
    <n v="-8.0971648716310574E-2"/>
    <n v="-8.0972000000000008"/>
    <s v="P"/>
  </r>
  <r>
    <x v="396"/>
    <s v="BEXIL INVESTMENT TRUST"/>
    <x v="2"/>
    <x v="45"/>
    <s v="WINMILL THOMAS BASSETT"/>
    <s v="Director,Officer"/>
    <n v="1333"/>
    <n v="12.59"/>
    <n v="16782.47"/>
    <s v="normal_buy"/>
    <n v="4.067480499218612E-2"/>
    <n v="4.0674999999999999"/>
    <s v="P"/>
  </r>
  <r>
    <x v="467"/>
    <s v="Archer Aviation Inc."/>
    <x v="2"/>
    <x v="45"/>
    <s v="STELLANTIS EUROPE S.P.A."/>
    <s v="TenPercentOwner"/>
    <n v="700000"/>
    <n v="4.28"/>
    <n v="2996000"/>
    <s v="normal_buy"/>
    <n v="0.19114223285614779"/>
    <n v="19.1142"/>
    <s v="P"/>
  </r>
  <r>
    <x v="467"/>
    <s v="Archer Aviation Inc."/>
    <x v="2"/>
    <x v="45"/>
    <s v="FCA NORTH AMERICA HOLDINGS LLC"/>
    <s v="TenPercentOwner"/>
    <n v="700000"/>
    <n v="4.28"/>
    <n v="2996000"/>
    <s v="normal_buy"/>
    <n v="0.19114223285614779"/>
    <n v="19.1142"/>
    <s v="P"/>
  </r>
  <r>
    <x v="467"/>
    <s v="Archer Aviation Inc."/>
    <x v="2"/>
    <x v="45"/>
    <s v="FCA US LLC"/>
    <s v="TenPercentOwner"/>
    <n v="700000"/>
    <n v="4.28"/>
    <n v="2996000"/>
    <s v="normal_buy"/>
    <n v="0.19114223285614779"/>
    <n v="19.1142"/>
    <s v="P"/>
  </r>
  <r>
    <x v="467"/>
    <s v="Archer Aviation Inc."/>
    <x v="2"/>
    <x v="45"/>
    <s v="SFS UK 1 LTD."/>
    <s v="TenPercentOwner"/>
    <n v="700000"/>
    <n v="4.28"/>
    <n v="2996000"/>
    <s v="normal_buy"/>
    <n v="0.19114223285614779"/>
    <n v="19.1142"/>
    <s v="P"/>
  </r>
  <r>
    <x v="467"/>
    <s v="Archer Aviation Inc."/>
    <x v="2"/>
    <x v="45"/>
    <s v="FCA FOREIGN SALES HOLDCO LTD."/>
    <s v="TenPercentOwner"/>
    <n v="700000"/>
    <n v="4.28"/>
    <n v="2996000"/>
    <s v="normal_buy"/>
    <n v="0.19114223285614779"/>
    <n v="19.1142"/>
    <s v="P"/>
  </r>
  <r>
    <x v="467"/>
    <s v="Archer Aviation Inc."/>
    <x v="2"/>
    <x v="45"/>
    <s v="Stellantis N.V."/>
    <s v="TenPercentOwner"/>
    <n v="700000"/>
    <n v="4.28"/>
    <n v="2996000"/>
    <s v="normal_buy"/>
    <n v="0.19114223285614779"/>
    <n v="19.1142"/>
    <s v="P"/>
  </r>
  <r>
    <x v="502"/>
    <s v="Pathfinder Bancorp, Inc."/>
    <x v="2"/>
    <x v="45"/>
    <s v="Rusnak Walter"/>
    <s v="Officer"/>
    <n v="1500"/>
    <n v="11.85"/>
    <n v="17775"/>
    <s v="normal_buy"/>
    <n v="7.5567801395139966E-3"/>
    <n v="0.75570000000000004"/>
    <s v="P"/>
  </r>
  <r>
    <x v="296"/>
    <s v="Regional Management Corp."/>
    <x v="2"/>
    <x v="46"/>
    <s v="BASSWOOD CAPITAL MANAGEMENT, L.L.C."/>
    <s v="Director,TenPercentOwner,Other"/>
    <n v="811"/>
    <n v="23.71"/>
    <n v="19228.810000000001"/>
    <s v="normal_buy"/>
    <n v="2.6559976127947579E-2"/>
    <n v="2.6560000000000001"/>
    <s v="P"/>
  </r>
  <r>
    <x v="296"/>
    <s v="Regional Management Corp."/>
    <x v="2"/>
    <x v="46"/>
    <s v="LINDENBAUM MATTHEW A"/>
    <s v="Director,TenPercentOwner,Other"/>
    <n v="811"/>
    <n v="23.71"/>
    <n v="19228.810000000001"/>
    <s v="normal_buy"/>
    <n v="2.6559976127947579E-2"/>
    <n v="2.6560000000000001"/>
    <s v="P"/>
  </r>
  <r>
    <x v="296"/>
    <s v="Regional Management Corp."/>
    <x v="2"/>
    <x v="46"/>
    <s v="BASSWOOD FINANCIAL LONG ONLY FUND, L.P."/>
    <s v="Director,TenPercentOwner,Other"/>
    <n v="811"/>
    <n v="23.71"/>
    <n v="19228.810000000001"/>
    <s v="normal_buy"/>
    <n v="2.6559976127947579E-2"/>
    <n v="2.6560000000000001"/>
    <s v="P"/>
  </r>
  <r>
    <x v="296"/>
    <s v="Regional Management Corp."/>
    <x v="2"/>
    <x v="46"/>
    <s v="BASSWOOD PARTNERS, L.L.C."/>
    <s v="Director,TenPercentOwner,Other"/>
    <n v="811"/>
    <n v="23.71"/>
    <n v="19228.810000000001"/>
    <s v="normal_buy"/>
    <n v="2.6559976127947579E-2"/>
    <n v="2.6560000000000001"/>
    <s v="P"/>
  </r>
  <r>
    <x v="296"/>
    <s v="Regional Management Corp."/>
    <x v="2"/>
    <x v="46"/>
    <s v="LINDENBAUM BENNETT D"/>
    <s v="Director,TenPercentOwner,Other"/>
    <n v="811"/>
    <n v="23.71"/>
    <n v="19228.810000000001"/>
    <s v="normal_buy"/>
    <n v="2.6559976127947579E-2"/>
    <n v="2.6560000000000001"/>
    <s v="P"/>
  </r>
  <r>
    <x v="296"/>
    <s v="Regional Management Corp."/>
    <x v="2"/>
    <x v="46"/>
    <s v="BASSWOOD FINANCIAL FUND, L.P."/>
    <s v="Director,TenPercentOwner,Other"/>
    <n v="811"/>
    <n v="23.71"/>
    <n v="19228.810000000001"/>
    <s v="normal_buy"/>
    <n v="2.6559976127947579E-2"/>
    <n v="2.6560000000000001"/>
    <s v="P"/>
  </r>
  <r>
    <x v="296"/>
    <s v="Regional Management Corp."/>
    <x v="2"/>
    <x v="46"/>
    <s v="BASSWOOD OPPORTUNITY PARTNERS, L.P."/>
    <s v="Director,TenPercentOwner,Other"/>
    <n v="811"/>
    <n v="23.71"/>
    <n v="19228.810000000001"/>
    <s v="normal_buy"/>
    <n v="2.6559976127947579E-2"/>
    <n v="2.6560000000000001"/>
    <s v="P"/>
  </r>
  <r>
    <x v="296"/>
    <s v="Regional Management Corp."/>
    <x v="2"/>
    <x v="46"/>
    <s v="BASSWOOD OPPORTUNITY FUND INC"/>
    <s v="Director,TenPercentOwner,Other"/>
    <n v="811"/>
    <n v="23.71"/>
    <n v="19228.810000000001"/>
    <s v="normal_buy"/>
    <n v="2.6559976127947579E-2"/>
    <n v="2.6560000000000001"/>
    <s v="P"/>
  </r>
  <r>
    <x v="296"/>
    <s v="Regional Management Corp."/>
    <x v="2"/>
    <x v="46"/>
    <s v="BASSWOOD CAPITAL MANAGEMENT, L.L.C."/>
    <s v="Director,TenPercentOwner,Other"/>
    <n v="1021"/>
    <n v="23.71"/>
    <n v="24207.91"/>
    <s v="normal_buy"/>
    <n v="2.6559976127947579E-2"/>
    <n v="2.6560000000000001"/>
    <s v="P"/>
  </r>
  <r>
    <x v="296"/>
    <s v="Regional Management Corp."/>
    <x v="2"/>
    <x v="46"/>
    <s v="LINDENBAUM MATTHEW A"/>
    <s v="Director,TenPercentOwner,Other"/>
    <n v="1021"/>
    <n v="23.71"/>
    <n v="24207.91"/>
    <s v="normal_buy"/>
    <n v="2.6559976127947579E-2"/>
    <n v="2.6560000000000001"/>
    <s v="P"/>
  </r>
  <r>
    <x v="296"/>
    <s v="Regional Management Corp."/>
    <x v="2"/>
    <x v="46"/>
    <s v="BASSWOOD FINANCIAL LONG ONLY FUND, L.P."/>
    <s v="Director,TenPercentOwner,Other"/>
    <n v="1021"/>
    <n v="23.71"/>
    <n v="24207.91"/>
    <s v="normal_buy"/>
    <n v="2.6559976127947579E-2"/>
    <n v="2.6560000000000001"/>
    <s v="P"/>
  </r>
  <r>
    <x v="296"/>
    <s v="Regional Management Corp."/>
    <x v="2"/>
    <x v="46"/>
    <s v="BASSWOOD PARTNERS, L.L.C."/>
    <s v="Director,TenPercentOwner,Other"/>
    <n v="1021"/>
    <n v="23.71"/>
    <n v="24207.91"/>
    <s v="normal_buy"/>
    <n v="2.6559976127947579E-2"/>
    <n v="2.6560000000000001"/>
    <s v="P"/>
  </r>
  <r>
    <x v="296"/>
    <s v="Regional Management Corp."/>
    <x v="2"/>
    <x v="46"/>
    <s v="LINDENBAUM BENNETT D"/>
    <s v="Director,TenPercentOwner,Other"/>
    <n v="1021"/>
    <n v="23.71"/>
    <n v="24207.91"/>
    <s v="normal_buy"/>
    <n v="2.6559976127947579E-2"/>
    <n v="2.6560000000000001"/>
    <s v="P"/>
  </r>
  <r>
    <x v="296"/>
    <s v="Regional Management Corp."/>
    <x v="2"/>
    <x v="46"/>
    <s v="BASSWOOD FINANCIAL FUND, L.P."/>
    <s v="Director,TenPercentOwner,Other"/>
    <n v="1021"/>
    <n v="23.71"/>
    <n v="24207.91"/>
    <s v="normal_buy"/>
    <n v="2.6559976127947579E-2"/>
    <n v="2.6560000000000001"/>
    <s v="P"/>
  </r>
  <r>
    <x v="296"/>
    <s v="Regional Management Corp."/>
    <x v="2"/>
    <x v="46"/>
    <s v="BASSWOOD OPPORTUNITY PARTNERS, L.P."/>
    <s v="Director,TenPercentOwner,Other"/>
    <n v="1021"/>
    <n v="23.71"/>
    <n v="24207.91"/>
    <s v="normal_buy"/>
    <n v="2.6559976127947579E-2"/>
    <n v="2.6560000000000001"/>
    <s v="P"/>
  </r>
  <r>
    <x v="296"/>
    <s v="Regional Management Corp."/>
    <x v="2"/>
    <x v="46"/>
    <s v="BASSWOOD OPPORTUNITY FUND INC"/>
    <s v="Director,TenPercentOwner,Other"/>
    <n v="1021"/>
    <n v="23.71"/>
    <n v="24207.91"/>
    <s v="normal_buy"/>
    <n v="2.6559976127947579E-2"/>
    <n v="2.6560000000000001"/>
    <s v="P"/>
  </r>
  <r>
    <x v="296"/>
    <s v="Regional Management Corp."/>
    <x v="2"/>
    <x v="46"/>
    <s v="BASSWOOD CAPITAL MANAGEMENT, L.L.C."/>
    <s v="Director,TenPercentOwner,Other"/>
    <n v="431"/>
    <n v="23.71"/>
    <n v="10219.01"/>
    <s v="normal_buy"/>
    <n v="2.6559976127947579E-2"/>
    <n v="2.6560000000000001"/>
    <s v="P"/>
  </r>
  <r>
    <x v="296"/>
    <s v="Regional Management Corp."/>
    <x v="2"/>
    <x v="46"/>
    <s v="LINDENBAUM MATTHEW A"/>
    <s v="Director,TenPercentOwner,Other"/>
    <n v="431"/>
    <n v="23.71"/>
    <n v="10219.01"/>
    <s v="normal_buy"/>
    <n v="2.6559976127947579E-2"/>
    <n v="2.6560000000000001"/>
    <s v="P"/>
  </r>
  <r>
    <x v="296"/>
    <s v="Regional Management Corp."/>
    <x v="2"/>
    <x v="46"/>
    <s v="BASSWOOD FINANCIAL LONG ONLY FUND, L.P."/>
    <s v="Director,TenPercentOwner,Other"/>
    <n v="431"/>
    <n v="23.71"/>
    <n v="10219.01"/>
    <s v="normal_buy"/>
    <n v="2.6559976127947579E-2"/>
    <n v="2.6560000000000001"/>
    <s v="P"/>
  </r>
  <r>
    <x v="296"/>
    <s v="Regional Management Corp."/>
    <x v="2"/>
    <x v="46"/>
    <s v="BASSWOOD PARTNERS, L.L.C."/>
    <s v="Director,TenPercentOwner,Other"/>
    <n v="431"/>
    <n v="23.71"/>
    <n v="10219.01"/>
    <s v="normal_buy"/>
    <n v="2.6559976127947579E-2"/>
    <n v="2.6560000000000001"/>
    <s v="P"/>
  </r>
  <r>
    <x v="296"/>
    <s v="Regional Management Corp."/>
    <x v="2"/>
    <x v="46"/>
    <s v="LINDENBAUM BENNETT D"/>
    <s v="Director,TenPercentOwner,Other"/>
    <n v="431"/>
    <n v="23.71"/>
    <n v="10219.01"/>
    <s v="normal_buy"/>
    <n v="2.6559976127947579E-2"/>
    <n v="2.6560000000000001"/>
    <s v="P"/>
  </r>
  <r>
    <x v="296"/>
    <s v="Regional Management Corp."/>
    <x v="2"/>
    <x v="46"/>
    <s v="BASSWOOD FINANCIAL FUND, L.P."/>
    <s v="Director,TenPercentOwner,Other"/>
    <n v="431"/>
    <n v="23.71"/>
    <n v="10219.01"/>
    <s v="normal_buy"/>
    <n v="2.6559976127947579E-2"/>
    <n v="2.6560000000000001"/>
    <s v="P"/>
  </r>
  <r>
    <x v="296"/>
    <s v="Regional Management Corp."/>
    <x v="2"/>
    <x v="46"/>
    <s v="BASSWOOD OPPORTUNITY PARTNERS, L.P."/>
    <s v="Director,TenPercentOwner,Other"/>
    <n v="431"/>
    <n v="23.71"/>
    <n v="10219.01"/>
    <s v="normal_buy"/>
    <n v="2.6559976127947579E-2"/>
    <n v="2.6560000000000001"/>
    <s v="P"/>
  </r>
  <r>
    <x v="296"/>
    <s v="Regional Management Corp."/>
    <x v="2"/>
    <x v="46"/>
    <s v="BASSWOOD OPPORTUNITY FUND INC"/>
    <s v="Director,TenPercentOwner,Other"/>
    <n v="431"/>
    <n v="23.71"/>
    <n v="10219.01"/>
    <s v="normal_buy"/>
    <n v="2.6559976127947579E-2"/>
    <n v="2.6560000000000001"/>
    <s v="P"/>
  </r>
  <r>
    <x v="488"/>
    <s v="EchoStar CORP"/>
    <x v="2"/>
    <x v="46"/>
    <s v="DEFRANCO JAMES"/>
    <s v="Director"/>
    <n v="110000"/>
    <n v="13.48"/>
    <n v="1482800"/>
    <s v="normal_buy"/>
    <n v="3.6284609364127811E-3"/>
    <n v="0.36280000000000001"/>
    <s v="P"/>
  </r>
  <r>
    <x v="372"/>
    <s v="Mativ Holdings, Inc."/>
    <x v="2"/>
    <x v="46"/>
    <s v="Keenan Jeffrey"/>
    <s v="Director"/>
    <n v="2000"/>
    <n v="18.260000000000002"/>
    <n v="36520"/>
    <s v="large_buy"/>
    <n v="-3.0555637286170501E-2"/>
    <n v="-3.0556000000000001"/>
    <s v="P"/>
  </r>
  <r>
    <x v="511"/>
    <s v="Grove Collaborative Holdings, Inc."/>
    <x v="2"/>
    <x v="46"/>
    <s v="Landesberg Stuart"/>
    <s v="Director,Other"/>
    <n v="10800"/>
    <n v="2.15"/>
    <n v="23220"/>
    <s v="normal_buy"/>
    <n v="-0.1218274142392045"/>
    <n v="-12.182700000000001"/>
    <s v="P"/>
  </r>
  <r>
    <x v="512"/>
    <s v="Anywhere Real Estate Inc."/>
    <x v="2"/>
    <x v="46"/>
    <s v="Williams Felicia"/>
    <s v="Director"/>
    <n v="8424"/>
    <n v="5.94"/>
    <n v="50038.559999999998"/>
    <s v="large_buy"/>
    <n v="-7.718121396019173E-2"/>
    <n v="-7.7180999999999997"/>
    <s v="P"/>
  </r>
  <r>
    <x v="55"/>
    <s v="BLACKROCK MUNIYIELD PENNSYLVANIA QUALITY FUND"/>
    <x v="2"/>
    <x v="46"/>
    <s v="Saba Capital Management, L.P."/>
    <s v="TenPercentOwner"/>
    <n v="11249"/>
    <n v="11.99"/>
    <n v="134875.51"/>
    <s v="normal_buy"/>
    <n v="1.062427459936832E-2"/>
    <n v="1.0624"/>
    <s v="P"/>
  </r>
  <r>
    <x v="55"/>
    <s v="BLACKROCK MUNIYIELD PENNSYLVANIA QUALITY FUND"/>
    <x v="2"/>
    <x v="46"/>
    <s v="Weinstein Boaz"/>
    <s v="TenPercentOwner"/>
    <n v="11249"/>
    <n v="11.99"/>
    <n v="134875.51"/>
    <s v="normal_buy"/>
    <n v="1.062427459936832E-2"/>
    <n v="1.0624"/>
    <s v="P"/>
  </r>
  <r>
    <x v="33"/>
    <s v="NB Bancorp, Inc."/>
    <x v="2"/>
    <x v="46"/>
    <s v="CAMPANELLI JOSEPH P"/>
    <s v="Director,Officer,Other"/>
    <n v="4000"/>
    <n v="13.85"/>
    <n v="55400"/>
    <s v="normal_buy"/>
    <n v="1.4533885513392519E-3"/>
    <n v="0.14530000000000001"/>
    <s v="P"/>
  </r>
  <r>
    <x v="501"/>
    <s v="Globalstar, Inc."/>
    <x v="2"/>
    <x v="46"/>
    <s v="Lynch James F"/>
    <s v="Director"/>
    <n v="660000"/>
    <n v="1.34"/>
    <n v="884400"/>
    <s v="normal_buy"/>
    <n v="5.3030362872128027E-2"/>
    <n v="5.3029999999999999"/>
    <s v="P"/>
  </r>
  <r>
    <x v="471"/>
    <s v="Green Brick Partners, Inc."/>
    <x v="2"/>
    <x v="46"/>
    <s v="Press Richard S"/>
    <s v="Director"/>
    <n v="1000"/>
    <n v="52.41"/>
    <n v="52410"/>
    <s v="normal_buy"/>
    <n v="0.1223363800831874"/>
    <n v="12.233599999999999"/>
    <s v="P"/>
  </r>
  <r>
    <x v="513"/>
    <s v="PureCycle Technologies, Inc."/>
    <x v="2"/>
    <x v="46"/>
    <s v="Musa Fernando"/>
    <s v="Director"/>
    <n v="18303"/>
    <n v="5.46"/>
    <n v="99934.38"/>
    <s v="normal_buy"/>
    <n v="0.18323587451282219"/>
    <n v="18.323599999999999"/>
    <s v="P"/>
  </r>
  <r>
    <x v="511"/>
    <s v="Grove Collaborative Holdings, Inc."/>
    <x v="2"/>
    <x v="46"/>
    <s v="Yurcisin Jeffrey Michael"/>
    <s v="Director,Officer"/>
    <n v="5417"/>
    <n v="1.95"/>
    <n v="10563.15"/>
    <s v="normal_buy"/>
    <n v="-0.1218274142392045"/>
    <n v="-12.182700000000001"/>
    <s v="P"/>
  </r>
  <r>
    <x v="514"/>
    <s v="TheRealReal, Inc."/>
    <x v="2"/>
    <x v="46"/>
    <s v="KATZ KAREN"/>
    <s v="Director"/>
    <n v="6500"/>
    <n v="3.85"/>
    <n v="25025"/>
    <s v="normal_buy"/>
    <n v="-3.0054680583276091E-2"/>
    <n v="-3.0055000000000001"/>
    <s v="P"/>
  </r>
  <r>
    <x v="23"/>
    <s v="BlackRock ESG Capital Allocation Term Trust"/>
    <x v="2"/>
    <x v="46"/>
    <s v="Weinstein Boaz"/>
    <s v="TenPercentOwner"/>
    <n v="40028"/>
    <n v="17.170000000000002"/>
    <n v="687280.76000000013"/>
    <s v="normal_buy"/>
    <n v="6.4958370272361074E-3"/>
    <n v="0.64959999999999996"/>
    <s v="P"/>
  </r>
  <r>
    <x v="23"/>
    <s v="BlackRock ESG Capital Allocation Term Trust"/>
    <x v="2"/>
    <x v="46"/>
    <s v="Saba Capital Management, L.P."/>
    <s v="TenPercentOwner"/>
    <n v="40028"/>
    <n v="17.170000000000002"/>
    <n v="687280.76000000013"/>
    <s v="normal_buy"/>
    <n v="6.4958370272361074E-3"/>
    <n v="0.64959999999999996"/>
    <s v="P"/>
  </r>
  <r>
    <x v="513"/>
    <s v="PureCycle Technologies, Inc."/>
    <x v="2"/>
    <x v="46"/>
    <s v="Musa Fernando"/>
    <s v="Director"/>
    <n v="18303"/>
    <n v="5.46"/>
    <n v="99934.38"/>
    <s v="normal_buy"/>
    <n v="0.18323587451282219"/>
    <n v="18.323599999999999"/>
    <s v="P"/>
  </r>
  <r>
    <x v="515"/>
    <s v="MAGNACHIP SEMICONDUCTOR Corp"/>
    <x v="2"/>
    <x v="46"/>
    <s v="Kim Young-Joon"/>
    <s v="Director,Officer"/>
    <n v="17826"/>
    <n v="5.61"/>
    <n v="100003.86"/>
    <s v="large_buy"/>
    <n v="-1.06761466194536E-2"/>
    <n v="-1.0676000000000001"/>
    <s v="P"/>
  </r>
  <r>
    <x v="504"/>
    <s v="Nuveen Core Plus Impact Fund"/>
    <x v="2"/>
    <x v="46"/>
    <s v="Weinstein Boaz"/>
    <s v="TenPercentOwner"/>
    <n v="146466"/>
    <n v="10.33"/>
    <n v="1512993.78"/>
    <s v="large_buy"/>
    <n v="6.0010673667318937E-3"/>
    <n v="0.60009999999999997"/>
    <s v="P"/>
  </r>
  <r>
    <x v="504"/>
    <s v="Nuveen Core Plus Impact Fund"/>
    <x v="2"/>
    <x v="46"/>
    <s v="Saba Capital Management, L.P."/>
    <s v="TenPercentOwner"/>
    <n v="146466"/>
    <n v="10.33"/>
    <n v="1512993.78"/>
    <s v="large_buy"/>
    <n v="6.0010673667318937E-3"/>
    <n v="0.60009999999999997"/>
    <s v="P"/>
  </r>
  <r>
    <x v="452"/>
    <s v="SLR Investment Corp."/>
    <x v="2"/>
    <x v="46"/>
    <s v="GROSS MICHAEL S"/>
    <s v="Director,Officer"/>
    <n v="22636"/>
    <n v="15.74"/>
    <n v="356290.64"/>
    <s v="normal_buy"/>
    <n v="-1.192931843923295E-2"/>
    <n v="-1.1929000000000001"/>
    <s v="P"/>
  </r>
  <r>
    <x v="452"/>
    <s v="SLR Investment Corp."/>
    <x v="2"/>
    <x v="46"/>
    <s v="SPOHLER BRUCE J"/>
    <s v="Director,Officer"/>
    <n v="22636"/>
    <n v="15.74"/>
    <n v="356290.64"/>
    <s v="normal_buy"/>
    <n v="-1.192931843923295E-2"/>
    <n v="-1.1929000000000001"/>
    <s v="P"/>
  </r>
  <r>
    <x v="418"/>
    <s v="Citi Trends Inc"/>
    <x v="2"/>
    <x v="46"/>
    <s v="Pleasant Lake Partners LLC"/>
    <s v="TenPercentOwner"/>
    <n v="12500"/>
    <n v="31.43"/>
    <n v="392875"/>
    <s v="normal_buy"/>
    <n v="-9.8236801534911211E-2"/>
    <n v="-9.8237000000000005"/>
    <s v="P"/>
  </r>
  <r>
    <x v="418"/>
    <s v="Citi Trends Inc"/>
    <x v="2"/>
    <x v="46"/>
    <s v="Fund 1 Investments, LLC"/>
    <s v="TenPercentOwner"/>
    <n v="12500"/>
    <n v="31.43"/>
    <n v="392875"/>
    <s v="normal_buy"/>
    <n v="-9.8236801534911211E-2"/>
    <n v="-9.8237000000000005"/>
    <s v="P"/>
  </r>
  <r>
    <x v="418"/>
    <s v="Citi Trends Inc"/>
    <x v="2"/>
    <x v="46"/>
    <s v="Pleasant Lake Onshore Feeder Fund LP"/>
    <s v="TenPercentOwner"/>
    <n v="12500"/>
    <n v="31.43"/>
    <n v="392875"/>
    <s v="normal_buy"/>
    <n v="-9.8236801534911211E-2"/>
    <n v="-9.8237000000000005"/>
    <s v="P"/>
  </r>
  <r>
    <x v="313"/>
    <s v="HAWTHORN BANCSHARES, INC."/>
    <x v="2"/>
    <x v="46"/>
    <s v="Holtaway Jonathan"/>
    <s v="Director"/>
    <n v="2900"/>
    <n v="20.100000000000001"/>
    <n v="58290.000000000007"/>
    <s v="normal_buy"/>
    <n v="2.5326412990342551E-2"/>
    <n v="2.5326"/>
    <s v="P"/>
  </r>
  <r>
    <x v="487"/>
    <s v="Elanco Animal Health Inc"/>
    <x v="2"/>
    <x v="46"/>
    <s v="Harrington Michael J"/>
    <s v="Director"/>
    <n v="3100"/>
    <n v="16.29"/>
    <n v="50499"/>
    <s v="normal_buy"/>
    <n v="-3.8297935495211433E-2"/>
    <n v="-3.8298000000000001"/>
    <s v="P"/>
  </r>
  <r>
    <x v="506"/>
    <s v="Bankwell Financial Group, Inc."/>
    <x v="2"/>
    <x v="46"/>
    <s v="Dale Eric J"/>
    <s v="Director"/>
    <n v="545"/>
    <n v="25.47"/>
    <n v="13881.15"/>
    <s v="normal_buy"/>
    <n v="9.4302082092005968E-3"/>
    <n v="0.94299999999999995"/>
    <s v="P"/>
  </r>
  <r>
    <x v="516"/>
    <s v="Tecnoglass Inc."/>
    <x v="2"/>
    <x v="46"/>
    <s v="Giraldo Santiago"/>
    <s v="Officer"/>
    <n v="563"/>
    <n v="44.47"/>
    <n v="25036.61"/>
    <s v="large_buy"/>
    <n v="0.16443838815358311"/>
    <n v="16.4438"/>
    <s v="P"/>
  </r>
  <r>
    <x v="517"/>
    <s v="DBV Technologies S.A."/>
    <x v="2"/>
    <x v="46"/>
    <s v="Tasse Daniel"/>
    <s v="Director,Officer"/>
    <n v="17094"/>
    <n v="0.83"/>
    <n v="14188.02"/>
    <s v="large_buy"/>
    <n v="-7.2261046675648144E-2"/>
    <n v="-7.2260999999999997"/>
    <s v="P"/>
  </r>
  <r>
    <x v="518"/>
    <s v="Atlantic Union Bankshares Corp"/>
    <x v="2"/>
    <x v="46"/>
    <s v="KIMBLE DONALD R"/>
    <s v="Director"/>
    <n v="7000"/>
    <n v="35.130000000000003"/>
    <n v="245910"/>
    <s v="large_buy"/>
    <n v="-9.129768352835077E-3"/>
    <n v="-0.91300000000000003"/>
    <s v="P"/>
  </r>
  <r>
    <x v="63"/>
    <s v="BlackRock Innovation &amp; Growth Term Trust"/>
    <x v="2"/>
    <x v="46"/>
    <s v="Weinstein Boaz"/>
    <s v="TenPercentOwner"/>
    <n v="52761"/>
    <n v="8.11"/>
    <n v="427891.71"/>
    <s v="normal_buy"/>
    <n v="-5.6681505832899548E-3"/>
    <n v="-0.56679999999999997"/>
    <s v="P"/>
  </r>
  <r>
    <x v="63"/>
    <s v="BlackRock Innovation &amp; Growth Term Trust"/>
    <x v="2"/>
    <x v="46"/>
    <s v="Saba Capital Management, L.P."/>
    <s v="TenPercentOwner"/>
    <n v="52761"/>
    <n v="8.11"/>
    <n v="427891.71"/>
    <s v="normal_buy"/>
    <n v="-5.6681505832899548E-3"/>
    <n v="-0.56679999999999997"/>
    <s v="P"/>
  </r>
  <r>
    <x v="467"/>
    <s v="Archer Aviation Inc."/>
    <x v="2"/>
    <x v="46"/>
    <s v="FCA US LLC"/>
    <s v="TenPercentOwner"/>
    <n v="800000"/>
    <n v="4.5999999999999996"/>
    <n v="3680000"/>
    <s v="normal_buy"/>
    <n v="6.7685578153611425E-2"/>
    <n v="6.7686000000000002"/>
    <s v="P"/>
  </r>
  <r>
    <x v="455"/>
    <s v="Biglari Holdings Inc."/>
    <x v="2"/>
    <x v="46"/>
    <s v="BIGLARI, SARDAR"/>
    <s v="Director,Officer,TenPercentOwner"/>
    <n v="101"/>
    <n v="924.26"/>
    <n v="93350.26"/>
    <s v="normal_buy"/>
    <n v="9.2326865774981393E-2"/>
    <n v="9.2326999999999995"/>
    <s v="P"/>
  </r>
  <r>
    <x v="122"/>
    <s v="Corbus Pharmaceuticals Holdings, Inc."/>
    <x v="2"/>
    <x v="46"/>
    <s v="Cormorant Asset Management, LP"/>
    <s v="TenPercentOwner"/>
    <n v="24983"/>
    <n v="42.25"/>
    <n v="1055531.75"/>
    <s v="normal_buy"/>
    <n v="-0.22234590720258651"/>
    <n v="-22.2346"/>
    <s v="P"/>
  </r>
  <r>
    <x v="122"/>
    <s v="Corbus Pharmaceuticals Holdings, Inc."/>
    <x v="2"/>
    <x v="46"/>
    <s v="Cormorant Global Healthcare Master Fund, LP"/>
    <s v="TenPercentOwner"/>
    <n v="24983"/>
    <n v="42.25"/>
    <n v="1055531.75"/>
    <s v="normal_buy"/>
    <n v="-0.22234590720258651"/>
    <n v="-22.2346"/>
    <s v="P"/>
  </r>
  <r>
    <x v="122"/>
    <s v="Corbus Pharmaceuticals Holdings, Inc."/>
    <x v="2"/>
    <x v="46"/>
    <s v="Chen Bihua"/>
    <s v="TenPercentOwner"/>
    <n v="24983"/>
    <n v="42.25"/>
    <n v="1055531.75"/>
    <s v="normal_buy"/>
    <n v="-0.22234590720258651"/>
    <n v="-22.2346"/>
    <s v="P"/>
  </r>
  <r>
    <x v="122"/>
    <s v="Corbus Pharmaceuticals Holdings, Inc."/>
    <x v="2"/>
    <x v="46"/>
    <s v="Cormorant Asset Management, LP"/>
    <s v="TenPercentOwner"/>
    <n v="61668"/>
    <n v="44.62"/>
    <n v="2751626.16"/>
    <s v="large_buy"/>
    <n v="-0.22234590720258651"/>
    <n v="-22.2346"/>
    <s v="P"/>
  </r>
  <r>
    <x v="122"/>
    <s v="Corbus Pharmaceuticals Holdings, Inc."/>
    <x v="2"/>
    <x v="46"/>
    <s v="Cormorant Global Healthcare Master Fund, LP"/>
    <s v="TenPercentOwner"/>
    <n v="61668"/>
    <n v="44.62"/>
    <n v="2751626.16"/>
    <s v="large_buy"/>
    <n v="-0.22234590720258651"/>
    <n v="-22.2346"/>
    <s v="P"/>
  </r>
  <r>
    <x v="122"/>
    <s v="Corbus Pharmaceuticals Holdings, Inc."/>
    <x v="2"/>
    <x v="46"/>
    <s v="Chen Bihua"/>
    <s v="TenPercentOwner"/>
    <n v="61668"/>
    <n v="44.62"/>
    <n v="2751626.16"/>
    <s v="large_buy"/>
    <n v="-0.22234590720258651"/>
    <n v="-22.2346"/>
    <s v="P"/>
  </r>
  <r>
    <x v="122"/>
    <s v="Corbus Pharmaceuticals Holdings, Inc."/>
    <x v="2"/>
    <x v="46"/>
    <s v="Cormorant Asset Management, LP"/>
    <s v="TenPercentOwner"/>
    <n v="18548"/>
    <n v="43.26"/>
    <n v="802386.48"/>
    <s v="normal_buy"/>
    <n v="-0.22234590720258651"/>
    <n v="-22.2346"/>
    <s v="P"/>
  </r>
  <r>
    <x v="122"/>
    <s v="Corbus Pharmaceuticals Holdings, Inc."/>
    <x v="2"/>
    <x v="46"/>
    <s v="Cormorant Global Healthcare Master Fund, LP"/>
    <s v="TenPercentOwner"/>
    <n v="18548"/>
    <n v="43.26"/>
    <n v="802386.48"/>
    <s v="normal_buy"/>
    <n v="-0.22234590720258651"/>
    <n v="-22.2346"/>
    <s v="P"/>
  </r>
  <r>
    <x v="122"/>
    <s v="Corbus Pharmaceuticals Holdings, Inc."/>
    <x v="2"/>
    <x v="46"/>
    <s v="Chen Bihua"/>
    <s v="TenPercentOwner"/>
    <n v="18548"/>
    <n v="43.26"/>
    <n v="802386.48"/>
    <s v="normal_buy"/>
    <n v="-0.22234590720258651"/>
    <n v="-22.2346"/>
    <s v="P"/>
  </r>
  <r>
    <x v="122"/>
    <s v="Corbus Pharmaceuticals Holdings, Inc."/>
    <x v="2"/>
    <x v="46"/>
    <s v="Cormorant Asset Management, LP"/>
    <s v="TenPercentOwner"/>
    <n v="8862"/>
    <n v="45.96"/>
    <n v="407297.52"/>
    <s v="normal_buy"/>
    <n v="-0.22234590720258651"/>
    <n v="-22.2346"/>
    <s v="P"/>
  </r>
  <r>
    <x v="122"/>
    <s v="Corbus Pharmaceuticals Holdings, Inc."/>
    <x v="2"/>
    <x v="46"/>
    <s v="Cormorant Global Healthcare Master Fund, LP"/>
    <s v="TenPercentOwner"/>
    <n v="8862"/>
    <n v="45.96"/>
    <n v="407297.52"/>
    <s v="normal_buy"/>
    <n v="-0.22234590720258651"/>
    <n v="-22.2346"/>
    <s v="P"/>
  </r>
  <r>
    <x v="122"/>
    <s v="Corbus Pharmaceuticals Holdings, Inc."/>
    <x v="2"/>
    <x v="46"/>
    <s v="Chen Bihua"/>
    <s v="TenPercentOwner"/>
    <n v="8862"/>
    <n v="45.96"/>
    <n v="407297.52"/>
    <s v="normal_buy"/>
    <n v="-0.22234590720258651"/>
    <n v="-22.2346"/>
    <s v="P"/>
  </r>
  <r>
    <x v="122"/>
    <s v="Corbus Pharmaceuticals Holdings, Inc."/>
    <x v="2"/>
    <x v="46"/>
    <s v="Cormorant Asset Management, LP"/>
    <s v="TenPercentOwner"/>
    <n v="156597"/>
    <n v="45.26"/>
    <n v="7087580.2199999997"/>
    <s v="large_buy"/>
    <n v="-0.22234590720258651"/>
    <n v="-22.2346"/>
    <s v="P"/>
  </r>
  <r>
    <x v="122"/>
    <s v="Corbus Pharmaceuticals Holdings, Inc."/>
    <x v="2"/>
    <x v="46"/>
    <s v="Cormorant Global Healthcare Master Fund, LP"/>
    <s v="TenPercentOwner"/>
    <n v="156597"/>
    <n v="45.26"/>
    <n v="7087580.2199999997"/>
    <s v="large_buy"/>
    <n v="-0.22234590720258651"/>
    <n v="-22.2346"/>
    <s v="P"/>
  </r>
  <r>
    <x v="122"/>
    <s v="Corbus Pharmaceuticals Holdings, Inc."/>
    <x v="2"/>
    <x v="46"/>
    <s v="Chen Bihua"/>
    <s v="TenPercentOwner"/>
    <n v="156597"/>
    <n v="45.26"/>
    <n v="7087580.2199999997"/>
    <s v="large_buy"/>
    <n v="-0.22234590720258651"/>
    <n v="-22.2346"/>
    <s v="P"/>
  </r>
  <r>
    <x v="122"/>
    <s v="Corbus Pharmaceuticals Holdings, Inc."/>
    <x v="2"/>
    <x v="46"/>
    <s v="Cormorant Asset Management, LP"/>
    <s v="TenPercentOwner"/>
    <n v="29342"/>
    <n v="41.23"/>
    <n v="1209770.6599999999"/>
    <s v="normal_buy"/>
    <n v="-0.22234590720258651"/>
    <n v="-22.2346"/>
    <s v="P"/>
  </r>
  <r>
    <x v="122"/>
    <s v="Corbus Pharmaceuticals Holdings, Inc."/>
    <x v="2"/>
    <x v="46"/>
    <s v="Cormorant Global Healthcare Master Fund, LP"/>
    <s v="TenPercentOwner"/>
    <n v="29342"/>
    <n v="41.23"/>
    <n v="1209770.6599999999"/>
    <s v="normal_buy"/>
    <n v="-0.22234590720258651"/>
    <n v="-22.2346"/>
    <s v="P"/>
  </r>
  <r>
    <x v="122"/>
    <s v="Corbus Pharmaceuticals Holdings, Inc."/>
    <x v="2"/>
    <x v="46"/>
    <s v="Chen Bihua"/>
    <s v="TenPercentOwner"/>
    <n v="29342"/>
    <n v="41.23"/>
    <n v="1209770.6599999999"/>
    <s v="normal_buy"/>
    <n v="-0.22234590720258651"/>
    <n v="-22.2346"/>
    <s v="P"/>
  </r>
  <r>
    <x v="33"/>
    <s v="NB Bancorp, Inc."/>
    <x v="2"/>
    <x v="46"/>
    <s v="CAMPANELLI JOSEPH P"/>
    <s v="Director,Officer,Other"/>
    <n v="1000"/>
    <n v="13.82"/>
    <n v="13820"/>
    <s v="normal_buy"/>
    <n v="1.4533885513392519E-3"/>
    <n v="0.14530000000000001"/>
    <s v="P"/>
  </r>
  <r>
    <x v="33"/>
    <s v="NB Bancorp, Inc."/>
    <x v="2"/>
    <x v="46"/>
    <s v="CAMPANELLI JOSEPH P"/>
    <s v="Director,Officer,Other"/>
    <n v="1000"/>
    <n v="13.78"/>
    <n v="13780"/>
    <s v="normal_buy"/>
    <n v="1.4533885513392519E-3"/>
    <n v="0.14530000000000001"/>
    <s v="P"/>
  </r>
  <r>
    <x v="33"/>
    <s v="NB Bancorp, Inc."/>
    <x v="2"/>
    <x v="46"/>
    <s v="CAMPANELLI JOSEPH P"/>
    <s v="Director,Officer,Other"/>
    <n v="1000"/>
    <n v="13.9"/>
    <n v="13900"/>
    <s v="normal_buy"/>
    <n v="1.4533885513392519E-3"/>
    <n v="0.14530000000000001"/>
    <s v="P"/>
  </r>
  <r>
    <x v="33"/>
    <s v="NB Bancorp, Inc."/>
    <x v="2"/>
    <x v="46"/>
    <s v="CAMPANELLI JOSEPH P"/>
    <s v="Director,Officer,Other"/>
    <n v="1000"/>
    <n v="13.9"/>
    <n v="13900"/>
    <s v="normal_buy"/>
    <n v="1.4533885513392519E-3"/>
    <n v="0.14530000000000001"/>
    <s v="P"/>
  </r>
  <r>
    <x v="303"/>
    <s v="HERBALIFE LTD."/>
    <x v="2"/>
    <x v="46"/>
    <s v="Mendoza Juan Miguel"/>
    <s v="Director"/>
    <n v="6500"/>
    <n v="9.14"/>
    <n v="59410.000000000007"/>
    <s v="normal_buy"/>
    <n v="-1.521732527727304E-2"/>
    <n v="-1.5217000000000001"/>
    <s v="P"/>
  </r>
  <r>
    <x v="467"/>
    <s v="Archer Aviation Inc."/>
    <x v="2"/>
    <x v="46"/>
    <s v="Stellantis N.V."/>
    <s v="TenPercentOwner"/>
    <n v="800000"/>
    <n v="4.5999999999999996"/>
    <n v="3680000"/>
    <s v="normal_buy"/>
    <n v="6.7685578153611425E-2"/>
    <n v="6.7686000000000002"/>
    <s v="P"/>
  </r>
  <r>
    <x v="467"/>
    <s v="Archer Aviation Inc."/>
    <x v="2"/>
    <x v="46"/>
    <s v="SFS UK 1 LTD."/>
    <s v="TenPercentOwner"/>
    <n v="800000"/>
    <n v="4.5999999999999996"/>
    <n v="3680000"/>
    <s v="normal_buy"/>
    <n v="6.7685578153611425E-2"/>
    <n v="6.7686000000000002"/>
    <s v="P"/>
  </r>
  <r>
    <x v="467"/>
    <s v="Archer Aviation Inc."/>
    <x v="2"/>
    <x v="46"/>
    <s v="STELLANTIS EUROPE S.P.A."/>
    <s v="TenPercentOwner"/>
    <n v="800000"/>
    <n v="4.5999999999999996"/>
    <n v="3680000"/>
    <s v="normal_buy"/>
    <n v="6.7685578153611425E-2"/>
    <n v="6.7686000000000002"/>
    <s v="P"/>
  </r>
  <r>
    <x v="467"/>
    <s v="Archer Aviation Inc."/>
    <x v="2"/>
    <x v="46"/>
    <s v="FCA FOREIGN SALES HOLDCO LTD."/>
    <s v="TenPercentOwner"/>
    <n v="800000"/>
    <n v="4.5999999999999996"/>
    <n v="3680000"/>
    <s v="normal_buy"/>
    <n v="6.7685578153611425E-2"/>
    <n v="6.7686000000000002"/>
    <s v="P"/>
  </r>
  <r>
    <x v="467"/>
    <s v="Archer Aviation Inc."/>
    <x v="2"/>
    <x v="46"/>
    <s v="FCA NORTH AMERICA HOLDINGS LLC"/>
    <s v="TenPercentOwner"/>
    <n v="800000"/>
    <n v="4.5999999999999996"/>
    <n v="3680000"/>
    <s v="normal_buy"/>
    <n v="6.7685578153611425E-2"/>
    <n v="6.7686000000000002"/>
    <s v="P"/>
  </r>
  <r>
    <x v="519"/>
    <s v="CARRIAGE SERVICES INC"/>
    <x v="2"/>
    <x v="46"/>
    <s v="Fargason Charles"/>
    <s v="Director"/>
    <n v="5000"/>
    <n v="26.1"/>
    <n v="130500"/>
    <s v="large_buy"/>
    <n v="1.7374398963337031E-2"/>
    <n v="1.7374000000000001"/>
    <s v="P"/>
  </r>
  <r>
    <x v="455"/>
    <s v="Biglari Holdings Inc."/>
    <x v="2"/>
    <x v="46"/>
    <s v="BIGLARI CAPITAL CORP."/>
    <s v="TenPercentOwner"/>
    <n v="1005"/>
    <n v="185.24"/>
    <n v="186166.2"/>
    <s v="normal_buy"/>
    <n v="9.2326865774981393E-2"/>
    <n v="9.2326999999999995"/>
    <s v="P"/>
  </r>
  <r>
    <x v="455"/>
    <s v="Biglari Holdings Inc."/>
    <x v="2"/>
    <x v="46"/>
    <s v="LION FUND, L.P."/>
    <s v="TenPercentOwner"/>
    <n v="1005"/>
    <n v="185.24"/>
    <n v="186166.2"/>
    <s v="normal_buy"/>
    <n v="9.2326865774981393E-2"/>
    <n v="9.2326999999999995"/>
    <s v="P"/>
  </r>
  <r>
    <x v="455"/>
    <s v="Biglari Holdings Inc."/>
    <x v="2"/>
    <x v="46"/>
    <s v="BIGLARI, SARDAR"/>
    <s v="Director,Officer,TenPercentOwner"/>
    <n v="1005"/>
    <n v="185.24"/>
    <n v="186166.2"/>
    <s v="normal_buy"/>
    <n v="9.2326865774981393E-2"/>
    <n v="9.2326999999999995"/>
    <s v="P"/>
  </r>
  <r>
    <x v="455"/>
    <s v="Biglari Holdings Inc."/>
    <x v="2"/>
    <x v="46"/>
    <s v="BIGLARI CAPITAL CORP."/>
    <s v="TenPercentOwner"/>
    <n v="101"/>
    <n v="924.26"/>
    <n v="93350.26"/>
    <s v="normal_buy"/>
    <n v="9.2326865774981393E-2"/>
    <n v="9.2326999999999995"/>
    <s v="P"/>
  </r>
  <r>
    <x v="455"/>
    <s v="Biglari Holdings Inc."/>
    <x v="2"/>
    <x v="46"/>
    <s v="LION FUND, L.P."/>
    <s v="TenPercentOwner"/>
    <n v="101"/>
    <n v="924.26"/>
    <n v="93350.26"/>
    <s v="normal_buy"/>
    <n v="9.2326865774981393E-2"/>
    <n v="9.2326999999999995"/>
    <s v="P"/>
  </r>
  <r>
    <x v="14"/>
    <s v="Invesco Trust for Investment Grade New York Municipals"/>
    <x v="2"/>
    <x v="46"/>
    <s v="Weinstein Boaz"/>
    <s v="TenPercentOwner"/>
    <n v="12890"/>
    <n v="10.63"/>
    <n v="137020.70000000001"/>
    <s v="normal_buy"/>
    <n v="1.876528563727331E-2"/>
    <n v="1.8765000000000001"/>
    <s v="P"/>
  </r>
  <r>
    <x v="14"/>
    <s v="Invesco Trust for Investment Grade New York Municipals"/>
    <x v="2"/>
    <x v="46"/>
    <s v="Saba Capital Management, L.P."/>
    <s v="TenPercentOwner"/>
    <n v="12890"/>
    <n v="10.63"/>
    <n v="137020.70000000001"/>
    <s v="normal_buy"/>
    <n v="1.876528563727331E-2"/>
    <n v="1.8765000000000001"/>
    <s v="P"/>
  </r>
  <r>
    <x v="17"/>
    <s v="TILE SHOP HOLDINGS, INC."/>
    <x v="2"/>
    <x v="46"/>
    <s v="Pleasant Lake Partners LLC"/>
    <s v="TenPercentOwner"/>
    <n v="10000"/>
    <n v="6.82"/>
    <n v="68200"/>
    <s v="normal_buy"/>
    <n v="2.7941113978523061E-2"/>
    <n v="2.7940999999999998"/>
    <s v="P"/>
  </r>
  <r>
    <x v="25"/>
    <s v="NUVEEN NEW JERSEY QUALITY MUNICIPAL INCOME FUND"/>
    <x v="2"/>
    <x v="46"/>
    <s v="Saba Capital Management, L.P."/>
    <s v="TenPercentOwner"/>
    <n v="2442"/>
    <n v="12.18"/>
    <n v="29743.56"/>
    <s v="normal_buy"/>
    <n v="5.5056480793818094E-3"/>
    <n v="0.55059999999999998"/>
    <s v="P"/>
  </r>
  <r>
    <x v="25"/>
    <s v="NUVEEN NEW JERSEY QUALITY MUNICIPAL INCOME FUND"/>
    <x v="2"/>
    <x v="46"/>
    <s v="Weinstein Boaz"/>
    <s v="TenPercentOwner"/>
    <n v="2442"/>
    <n v="12.18"/>
    <n v="29743.56"/>
    <s v="normal_buy"/>
    <n v="5.5056480793818094E-3"/>
    <n v="0.55059999999999998"/>
    <s v="P"/>
  </r>
  <r>
    <x v="17"/>
    <s v="TILE SHOP HOLDINGS, INC."/>
    <x v="2"/>
    <x v="46"/>
    <s v="Pleasant Lake Onshore Feeder Fund LP"/>
    <s v="TenPercentOwner"/>
    <n v="10000"/>
    <n v="6.82"/>
    <n v="68200"/>
    <s v="normal_buy"/>
    <n v="2.7941113978523061E-2"/>
    <n v="2.7940999999999998"/>
    <s v="P"/>
  </r>
  <r>
    <x v="17"/>
    <s v="TILE SHOP HOLDINGS, INC."/>
    <x v="2"/>
    <x v="46"/>
    <s v="Fund 1 Investments, LLC"/>
    <s v="TenPercentOwner"/>
    <n v="10000"/>
    <n v="6.82"/>
    <n v="68200"/>
    <s v="normal_buy"/>
    <n v="2.7941113978523061E-2"/>
    <n v="2.7940999999999998"/>
    <s v="P"/>
  </r>
  <r>
    <x v="487"/>
    <s v="Elanco Animal Health Inc"/>
    <x v="2"/>
    <x v="46"/>
    <s v="DOYLE WILLIAM F"/>
    <s v="Director"/>
    <n v="15000"/>
    <n v="16.3"/>
    <n v="244500"/>
    <s v="normal_buy"/>
    <n v="-3.8297935495211433E-2"/>
    <n v="-3.8298000000000001"/>
    <s v="P"/>
  </r>
  <r>
    <x v="10"/>
    <s v="TILLY'S, INC."/>
    <x v="2"/>
    <x v="46"/>
    <s v="Fund 1 Investments, LLC"/>
    <s v="TenPercentOwner"/>
    <n v="57520"/>
    <n v="7.25"/>
    <n v="417020"/>
    <s v="large_buy"/>
    <n v="-0.12431698127169991"/>
    <n v="-12.431699999999999"/>
    <s v="P"/>
  </r>
  <r>
    <x v="10"/>
    <s v="TILLY'S, INC."/>
    <x v="2"/>
    <x v="46"/>
    <s v="Pleasant Lake Onshore Feeder Fund LP"/>
    <s v="TenPercentOwner"/>
    <n v="57520"/>
    <n v="7.25"/>
    <n v="417020"/>
    <s v="large_buy"/>
    <n v="-0.12431698127169991"/>
    <n v="-12.431699999999999"/>
    <s v="P"/>
  </r>
  <r>
    <x v="10"/>
    <s v="TILLY'S, INC."/>
    <x v="2"/>
    <x v="46"/>
    <s v="Pleasant Lake Partners LLC"/>
    <s v="TenPercentOwner"/>
    <n v="57520"/>
    <n v="7.25"/>
    <n v="417020"/>
    <s v="large_buy"/>
    <n v="-0.12431698127169991"/>
    <n v="-12.431699999999999"/>
    <s v="P"/>
  </r>
  <r>
    <x v="10"/>
    <s v="TILLY'S, INC."/>
    <x v="2"/>
    <x v="46"/>
    <s v="Fund 1 Investments, LLC"/>
    <s v="TenPercentOwner"/>
    <n v="17500"/>
    <n v="7.33"/>
    <n v="128275"/>
    <s v="normal_buy"/>
    <n v="-0.12431698127169991"/>
    <n v="-12.431699999999999"/>
    <s v="P"/>
  </r>
  <r>
    <x v="10"/>
    <s v="TILLY'S, INC."/>
    <x v="2"/>
    <x v="46"/>
    <s v="Pleasant Lake Onshore Feeder Fund LP"/>
    <s v="TenPercentOwner"/>
    <n v="17500"/>
    <n v="7.33"/>
    <n v="128275"/>
    <s v="normal_buy"/>
    <n v="-0.12431698127169991"/>
    <n v="-12.431699999999999"/>
    <s v="P"/>
  </r>
  <r>
    <x v="10"/>
    <s v="TILLY'S, INC."/>
    <x v="2"/>
    <x v="46"/>
    <s v="Pleasant Lake Partners LLC"/>
    <s v="TenPercentOwner"/>
    <n v="17500"/>
    <n v="7.33"/>
    <n v="128275"/>
    <s v="normal_buy"/>
    <n v="-0.12431698127169991"/>
    <n v="-12.431699999999999"/>
    <s v="P"/>
  </r>
  <r>
    <x v="312"/>
    <s v="Rezolute, Inc."/>
    <x v="2"/>
    <x v="46"/>
    <s v="Evans Daron"/>
    <s v="Officer"/>
    <n v="50000"/>
    <n v="1.93"/>
    <n v="96500"/>
    <s v="large_buy"/>
    <n v="5.2631592156154212E-2"/>
    <n v="5.2632000000000003"/>
    <s v="P"/>
  </r>
  <r>
    <x v="520"/>
    <s v="Celanese Corp"/>
    <x v="2"/>
    <x v="46"/>
    <s v="Murray Mark Christopher"/>
    <s v="Officer"/>
    <n v="597"/>
    <n v="156.43"/>
    <n v="93388.71"/>
    <s v="normal_buy"/>
    <n v="6.3798324350038182E-2"/>
    <n v="6.3798000000000004"/>
    <s v="P"/>
  </r>
  <r>
    <x v="514"/>
    <s v="TheRealReal, Inc."/>
    <x v="2"/>
    <x v="46"/>
    <s v="KATZ KAREN"/>
    <s v="Director"/>
    <n v="6400"/>
    <n v="3.85"/>
    <n v="24640"/>
    <s v="normal_buy"/>
    <n v="-3.0054680583276091E-2"/>
    <n v="-3.0055000000000001"/>
    <s v="P"/>
  </r>
  <r>
    <x v="494"/>
    <s v="Star Holdings"/>
    <x v="2"/>
    <x v="46"/>
    <s v="Cowen Holdings, Inc."/>
    <s v="TenPercentOwner"/>
    <n v="11472"/>
    <n v="12.2"/>
    <n v="139958.39999999999"/>
    <s v="large_buy"/>
    <n v="5.3322444182081867E-2"/>
    <n v="5.3322000000000003"/>
    <s v="P"/>
  </r>
  <r>
    <x v="494"/>
    <s v="Star Holdings"/>
    <x v="2"/>
    <x v="46"/>
    <s v="RCG LV Pearl LLC"/>
    <s v="TenPercentOwner"/>
    <n v="11472"/>
    <n v="12.2"/>
    <n v="139958.39999999999"/>
    <s v="large_buy"/>
    <n v="5.3322444182081867E-2"/>
    <n v="5.3322000000000003"/>
    <s v="P"/>
  </r>
  <r>
    <x v="494"/>
    <s v="Star Holdings"/>
    <x v="2"/>
    <x v="46"/>
    <s v="COWEN AND COMPANY, LLC"/>
    <s v="TenPercentOwner"/>
    <n v="11472"/>
    <n v="12.2"/>
    <n v="139958.39999999999"/>
    <s v="large_buy"/>
    <n v="5.3322444182081867E-2"/>
    <n v="5.3322000000000003"/>
    <s v="P"/>
  </r>
  <r>
    <x v="494"/>
    <s v="Star Holdings"/>
    <x v="2"/>
    <x v="46"/>
    <s v="COWEN INC."/>
    <s v="TenPercentOwner"/>
    <n v="11472"/>
    <n v="12.2"/>
    <n v="139958.39999999999"/>
    <s v="large_buy"/>
    <n v="5.3322444182081867E-2"/>
    <n v="5.3322000000000003"/>
    <s v="P"/>
  </r>
  <r>
    <x v="494"/>
    <s v="Star Holdings"/>
    <x v="2"/>
    <x v="46"/>
    <s v="Cowen Overseas Investment LP"/>
    <s v="TenPercentOwner"/>
    <n v="11472"/>
    <n v="12.2"/>
    <n v="139958.39999999999"/>
    <s v="large_buy"/>
    <n v="5.3322444182081867E-2"/>
    <n v="5.3322000000000003"/>
    <s v="P"/>
  </r>
  <r>
    <x v="494"/>
    <s v="Star Holdings"/>
    <x v="2"/>
    <x v="46"/>
    <s v="Cowen Holdings, Inc."/>
    <s v="TenPercentOwner"/>
    <n v="4431"/>
    <n v="12.26"/>
    <n v="54324.06"/>
    <s v="normal_buy"/>
    <n v="5.3322444182081867E-2"/>
    <n v="5.3322000000000003"/>
    <s v="P"/>
  </r>
  <r>
    <x v="494"/>
    <s v="Star Holdings"/>
    <x v="2"/>
    <x v="46"/>
    <s v="RCG LV Pearl LLC"/>
    <s v="TenPercentOwner"/>
    <n v="4431"/>
    <n v="12.26"/>
    <n v="54324.06"/>
    <s v="normal_buy"/>
    <n v="5.3322444182081867E-2"/>
    <n v="5.3322000000000003"/>
    <s v="P"/>
  </r>
  <r>
    <x v="494"/>
    <s v="Star Holdings"/>
    <x v="2"/>
    <x v="46"/>
    <s v="COWEN AND COMPANY, LLC"/>
    <s v="TenPercentOwner"/>
    <n v="4431"/>
    <n v="12.26"/>
    <n v="54324.06"/>
    <s v="normal_buy"/>
    <n v="5.3322444182081867E-2"/>
    <n v="5.3322000000000003"/>
    <s v="P"/>
  </r>
  <r>
    <x v="494"/>
    <s v="Star Holdings"/>
    <x v="2"/>
    <x v="46"/>
    <s v="COWEN INC."/>
    <s v="TenPercentOwner"/>
    <n v="4431"/>
    <n v="12.26"/>
    <n v="54324.06"/>
    <s v="normal_buy"/>
    <n v="5.3322444182081867E-2"/>
    <n v="5.3322000000000003"/>
    <s v="P"/>
  </r>
  <r>
    <x v="494"/>
    <s v="Star Holdings"/>
    <x v="2"/>
    <x v="46"/>
    <s v="Cowen Overseas Investment LP"/>
    <s v="TenPercentOwner"/>
    <n v="4431"/>
    <n v="12.26"/>
    <n v="54324.06"/>
    <s v="normal_buy"/>
    <n v="5.3322444182081867E-2"/>
    <n v="5.3322000000000003"/>
    <s v="P"/>
  </r>
  <r>
    <x v="521"/>
    <s v="Horizon Technology Finance Corp"/>
    <x v="2"/>
    <x v="46"/>
    <s v="Michaud Gerald A."/>
    <s v="Director,Officer"/>
    <n v="3650"/>
    <n v="11.77"/>
    <n v="42960.5"/>
    <s v="normal_buy"/>
    <n v="-3.3494720453358662E-2"/>
    <n v="-3.3494999999999999"/>
    <s v="P"/>
  </r>
  <r>
    <x v="85"/>
    <s v="Federated Hermes Premier Municipal Income Fund"/>
    <x v="2"/>
    <x v="46"/>
    <s v="Saba Capital Management, L.P."/>
    <s v="TenPercentOwner"/>
    <n v="2449"/>
    <n v="11.15"/>
    <n v="27306.35"/>
    <s v="normal_buy"/>
    <n v="-4.497637263985999E-4"/>
    <n v="-4.4999999999999998E-2"/>
    <s v="P"/>
  </r>
  <r>
    <x v="85"/>
    <s v="Federated Hermes Premier Municipal Income Fund"/>
    <x v="2"/>
    <x v="46"/>
    <s v="Weinstein Boaz"/>
    <s v="TenPercentOwner"/>
    <n v="2449"/>
    <n v="11.15"/>
    <n v="27306.35"/>
    <s v="normal_buy"/>
    <n v="-4.497637263985999E-4"/>
    <n v="-4.4999999999999998E-2"/>
    <s v="P"/>
  </r>
  <r>
    <x v="522"/>
    <s v="Net Lease Office Properties"/>
    <x v="2"/>
    <x v="46"/>
    <s v="PINOLA RICHARD J"/>
    <s v="Director"/>
    <n v="2066"/>
    <n v="24.21"/>
    <n v="50017.86"/>
    <s v="large_buy"/>
    <n v="1.633011765746217E-2"/>
    <n v="1.633"/>
    <s v="P"/>
  </r>
  <r>
    <x v="501"/>
    <s v="Globalstar, Inc."/>
    <x v="2"/>
    <x v="47"/>
    <s v="Lynch James F"/>
    <s v="Director"/>
    <n v="660000"/>
    <n v="1.42"/>
    <n v="937200"/>
    <s v="normal_buy"/>
    <n v="-3.4965033721389149E-2"/>
    <n v="-3.4965000000000002"/>
    <s v="P"/>
  </r>
  <r>
    <x v="515"/>
    <s v="MAGNACHIP SEMICONDUCTOR Corp"/>
    <x v="2"/>
    <x v="47"/>
    <s v="Kim Theodore S"/>
    <s v="Officer"/>
    <n v="5000"/>
    <n v="5.6"/>
    <n v="28000"/>
    <s v="normal_buy"/>
    <n v="-3.074142311828898E-2"/>
    <n v="-3.0741000000000001"/>
    <s v="P"/>
  </r>
  <r>
    <x v="296"/>
    <s v="Regional Management Corp."/>
    <x v="2"/>
    <x v="47"/>
    <s v="BASSWOOD CAPITAL MANAGEMENT, L.L.C."/>
    <s v="Director,TenPercentOwner,Other"/>
    <n v="1882"/>
    <n v="24.59"/>
    <n v="46278.38"/>
    <s v="normal_buy"/>
    <n v="4.5568854461486294E-3"/>
    <n v="0.45569999999999999"/>
    <s v="P"/>
  </r>
  <r>
    <x v="296"/>
    <s v="Regional Management Corp."/>
    <x v="2"/>
    <x v="47"/>
    <s v="LINDENBAUM MATTHEW A"/>
    <s v="Director,TenPercentOwner,Other"/>
    <n v="1882"/>
    <n v="24.59"/>
    <n v="46278.38"/>
    <s v="normal_buy"/>
    <n v="4.5568854461486294E-3"/>
    <n v="0.45569999999999999"/>
    <s v="P"/>
  </r>
  <r>
    <x v="296"/>
    <s v="Regional Management Corp."/>
    <x v="2"/>
    <x v="47"/>
    <s v="BASSWOOD FINANCIAL LONG ONLY FUND, L.P."/>
    <s v="Director,TenPercentOwner,Other"/>
    <n v="1882"/>
    <n v="24.59"/>
    <n v="46278.38"/>
    <s v="normal_buy"/>
    <n v="4.5568854461486294E-3"/>
    <n v="0.45569999999999999"/>
    <s v="P"/>
  </r>
  <r>
    <x v="296"/>
    <s v="Regional Management Corp."/>
    <x v="2"/>
    <x v="47"/>
    <s v="BASSWOOD PARTNERS, L.L.C."/>
    <s v="Director,TenPercentOwner,Other"/>
    <n v="1882"/>
    <n v="24.59"/>
    <n v="46278.38"/>
    <s v="normal_buy"/>
    <n v="4.5568854461486294E-3"/>
    <n v="0.45569999999999999"/>
    <s v="P"/>
  </r>
  <r>
    <x v="296"/>
    <s v="Regional Management Corp."/>
    <x v="2"/>
    <x v="47"/>
    <s v="LINDENBAUM BENNETT D"/>
    <s v="Director,TenPercentOwner,Other"/>
    <n v="1882"/>
    <n v="24.59"/>
    <n v="46278.38"/>
    <s v="normal_buy"/>
    <n v="4.5568854461486294E-3"/>
    <n v="0.45569999999999999"/>
    <s v="P"/>
  </r>
  <r>
    <x v="296"/>
    <s v="Regional Management Corp."/>
    <x v="2"/>
    <x v="47"/>
    <s v="BASSWOOD FINANCIAL FUND, L.P."/>
    <s v="Director,TenPercentOwner,Other"/>
    <n v="1882"/>
    <n v="24.59"/>
    <n v="46278.38"/>
    <s v="normal_buy"/>
    <n v="4.5568854461486294E-3"/>
    <n v="0.45569999999999999"/>
    <s v="P"/>
  </r>
  <r>
    <x v="296"/>
    <s v="Regional Management Corp."/>
    <x v="2"/>
    <x v="47"/>
    <s v="BASSWOOD OPPORTUNITY PARTNERS, L.P."/>
    <s v="Director,TenPercentOwner,Other"/>
    <n v="1882"/>
    <n v="24.59"/>
    <n v="46278.38"/>
    <s v="normal_buy"/>
    <n v="4.5568854461486294E-3"/>
    <n v="0.45569999999999999"/>
    <s v="P"/>
  </r>
  <r>
    <x v="296"/>
    <s v="Regional Management Corp."/>
    <x v="2"/>
    <x v="47"/>
    <s v="BASSWOOD OPPORTUNITY FUND INC"/>
    <s v="Director,TenPercentOwner,Other"/>
    <n v="1882"/>
    <n v="24.59"/>
    <n v="46278.38"/>
    <s v="normal_buy"/>
    <n v="4.5568854461486294E-3"/>
    <n v="0.45569999999999999"/>
    <s v="P"/>
  </r>
  <r>
    <x v="296"/>
    <s v="Regional Management Corp."/>
    <x v="2"/>
    <x v="47"/>
    <s v="BASSWOOD CAPITAL MANAGEMENT, L.L.C."/>
    <s v="Director,TenPercentOwner,Other"/>
    <n v="3812"/>
    <n v="24.59"/>
    <n v="93737.08"/>
    <s v="normal_buy"/>
    <n v="4.5568854461486294E-3"/>
    <n v="0.45569999999999999"/>
    <s v="P"/>
  </r>
  <r>
    <x v="296"/>
    <s v="Regional Management Corp."/>
    <x v="2"/>
    <x v="47"/>
    <s v="LINDENBAUM MATTHEW A"/>
    <s v="Director,TenPercentOwner,Other"/>
    <n v="3812"/>
    <n v="24.59"/>
    <n v="93737.08"/>
    <s v="normal_buy"/>
    <n v="4.5568854461486294E-3"/>
    <n v="0.45569999999999999"/>
    <s v="P"/>
  </r>
  <r>
    <x v="296"/>
    <s v="Regional Management Corp."/>
    <x v="2"/>
    <x v="47"/>
    <s v="BASSWOOD FINANCIAL LONG ONLY FUND, L.P."/>
    <s v="Director,TenPercentOwner,Other"/>
    <n v="3812"/>
    <n v="24.59"/>
    <n v="93737.08"/>
    <s v="normal_buy"/>
    <n v="4.5568854461486294E-3"/>
    <n v="0.45569999999999999"/>
    <s v="P"/>
  </r>
  <r>
    <x v="296"/>
    <s v="Regional Management Corp."/>
    <x v="2"/>
    <x v="47"/>
    <s v="BASSWOOD PARTNERS, L.L.C."/>
    <s v="Director,TenPercentOwner,Other"/>
    <n v="3812"/>
    <n v="24.59"/>
    <n v="93737.08"/>
    <s v="normal_buy"/>
    <n v="4.5568854461486294E-3"/>
    <n v="0.45569999999999999"/>
    <s v="P"/>
  </r>
  <r>
    <x v="296"/>
    <s v="Regional Management Corp."/>
    <x v="2"/>
    <x v="47"/>
    <s v="LINDENBAUM BENNETT D"/>
    <s v="Director,TenPercentOwner,Other"/>
    <n v="3812"/>
    <n v="24.59"/>
    <n v="93737.08"/>
    <s v="normal_buy"/>
    <n v="4.5568854461486294E-3"/>
    <n v="0.45569999999999999"/>
    <s v="P"/>
  </r>
  <r>
    <x v="296"/>
    <s v="Regional Management Corp."/>
    <x v="2"/>
    <x v="47"/>
    <s v="BASSWOOD FINANCIAL FUND, L.P."/>
    <s v="Director,TenPercentOwner,Other"/>
    <n v="3812"/>
    <n v="24.59"/>
    <n v="93737.08"/>
    <s v="normal_buy"/>
    <n v="4.5568854461486294E-3"/>
    <n v="0.45569999999999999"/>
    <s v="P"/>
  </r>
  <r>
    <x v="296"/>
    <s v="Regional Management Corp."/>
    <x v="2"/>
    <x v="47"/>
    <s v="BASSWOOD OPPORTUNITY PARTNERS, L.P."/>
    <s v="Director,TenPercentOwner,Other"/>
    <n v="3812"/>
    <n v="24.59"/>
    <n v="93737.08"/>
    <s v="normal_buy"/>
    <n v="4.5568854461486294E-3"/>
    <n v="0.45569999999999999"/>
    <s v="P"/>
  </r>
  <r>
    <x v="296"/>
    <s v="Regional Management Corp."/>
    <x v="2"/>
    <x v="47"/>
    <s v="BASSWOOD OPPORTUNITY FUND INC"/>
    <s v="Director,TenPercentOwner,Other"/>
    <n v="3812"/>
    <n v="24.59"/>
    <n v="93737.08"/>
    <s v="normal_buy"/>
    <n v="4.5568854461486294E-3"/>
    <n v="0.45569999999999999"/>
    <s v="P"/>
  </r>
  <r>
    <x v="296"/>
    <s v="Regional Management Corp."/>
    <x v="2"/>
    <x v="47"/>
    <s v="BASSWOOD CAPITAL MANAGEMENT, L.L.C."/>
    <s v="Director,TenPercentOwner,Other"/>
    <n v="3778"/>
    <n v="24.59"/>
    <n v="92901.02"/>
    <s v="normal_buy"/>
    <n v="4.5568854461486294E-3"/>
    <n v="0.45569999999999999"/>
    <s v="P"/>
  </r>
  <r>
    <x v="296"/>
    <s v="Regional Management Corp."/>
    <x v="2"/>
    <x v="47"/>
    <s v="LINDENBAUM MATTHEW A"/>
    <s v="Director,TenPercentOwner,Other"/>
    <n v="3778"/>
    <n v="24.59"/>
    <n v="92901.02"/>
    <s v="normal_buy"/>
    <n v="4.5568854461486294E-3"/>
    <n v="0.45569999999999999"/>
    <s v="P"/>
  </r>
  <r>
    <x v="296"/>
    <s v="Regional Management Corp."/>
    <x v="2"/>
    <x v="47"/>
    <s v="BASSWOOD FINANCIAL LONG ONLY FUND, L.P."/>
    <s v="Director,TenPercentOwner,Other"/>
    <n v="3778"/>
    <n v="24.59"/>
    <n v="92901.02"/>
    <s v="normal_buy"/>
    <n v="4.5568854461486294E-3"/>
    <n v="0.45569999999999999"/>
    <s v="P"/>
  </r>
  <r>
    <x v="296"/>
    <s v="Regional Management Corp."/>
    <x v="2"/>
    <x v="47"/>
    <s v="BASSWOOD PARTNERS, L.L.C."/>
    <s v="Director,TenPercentOwner,Other"/>
    <n v="3778"/>
    <n v="24.59"/>
    <n v="92901.02"/>
    <s v="normal_buy"/>
    <n v="4.5568854461486294E-3"/>
    <n v="0.45569999999999999"/>
    <s v="P"/>
  </r>
  <r>
    <x v="296"/>
    <s v="Regional Management Corp."/>
    <x v="2"/>
    <x v="47"/>
    <s v="LINDENBAUM BENNETT D"/>
    <s v="Director,TenPercentOwner,Other"/>
    <n v="3778"/>
    <n v="24.59"/>
    <n v="92901.02"/>
    <s v="normal_buy"/>
    <n v="4.5568854461486294E-3"/>
    <n v="0.45569999999999999"/>
    <s v="P"/>
  </r>
  <r>
    <x v="296"/>
    <s v="Regional Management Corp."/>
    <x v="2"/>
    <x v="47"/>
    <s v="BASSWOOD FINANCIAL FUND, L.P."/>
    <s v="Director,TenPercentOwner,Other"/>
    <n v="3778"/>
    <n v="24.59"/>
    <n v="92901.02"/>
    <s v="normal_buy"/>
    <n v="4.5568854461486294E-3"/>
    <n v="0.45569999999999999"/>
    <s v="P"/>
  </r>
  <r>
    <x v="296"/>
    <s v="Regional Management Corp."/>
    <x v="2"/>
    <x v="47"/>
    <s v="BASSWOOD OPPORTUNITY PARTNERS, L.P."/>
    <s v="Director,TenPercentOwner,Other"/>
    <n v="3778"/>
    <n v="24.59"/>
    <n v="92901.02"/>
    <s v="normal_buy"/>
    <n v="4.5568854461486294E-3"/>
    <n v="0.45569999999999999"/>
    <s v="P"/>
  </r>
  <r>
    <x v="296"/>
    <s v="Regional Management Corp."/>
    <x v="2"/>
    <x v="47"/>
    <s v="BASSWOOD OPPORTUNITY FUND INC"/>
    <s v="Director,TenPercentOwner,Other"/>
    <n v="3778"/>
    <n v="24.59"/>
    <n v="92901.02"/>
    <s v="normal_buy"/>
    <n v="4.5568854461486294E-3"/>
    <n v="0.45569999999999999"/>
    <s v="P"/>
  </r>
  <r>
    <x v="296"/>
    <s v="Regional Management Corp."/>
    <x v="2"/>
    <x v="47"/>
    <s v="BASSWOOD CAPITAL MANAGEMENT, L.L.C."/>
    <s v="Director,TenPercentOwner,Other"/>
    <n v="5447"/>
    <n v="24.59"/>
    <n v="133941.73000000001"/>
    <s v="large_buy"/>
    <n v="4.5568854461486294E-3"/>
    <n v="0.45569999999999999"/>
    <s v="P"/>
  </r>
  <r>
    <x v="296"/>
    <s v="Regional Management Corp."/>
    <x v="2"/>
    <x v="47"/>
    <s v="LINDENBAUM MATTHEW A"/>
    <s v="Director,TenPercentOwner,Other"/>
    <n v="5447"/>
    <n v="24.59"/>
    <n v="133941.73000000001"/>
    <s v="large_buy"/>
    <n v="4.5568854461486294E-3"/>
    <n v="0.45569999999999999"/>
    <s v="P"/>
  </r>
  <r>
    <x v="296"/>
    <s v="Regional Management Corp."/>
    <x v="2"/>
    <x v="47"/>
    <s v="BASSWOOD FINANCIAL LONG ONLY FUND, L.P."/>
    <s v="Director,TenPercentOwner,Other"/>
    <n v="5447"/>
    <n v="24.59"/>
    <n v="133941.73000000001"/>
    <s v="large_buy"/>
    <n v="4.5568854461486294E-3"/>
    <n v="0.45569999999999999"/>
    <s v="P"/>
  </r>
  <r>
    <x v="296"/>
    <s v="Regional Management Corp."/>
    <x v="2"/>
    <x v="47"/>
    <s v="BASSWOOD PARTNERS, L.L.C."/>
    <s v="Director,TenPercentOwner,Other"/>
    <n v="5447"/>
    <n v="24.59"/>
    <n v="133941.73000000001"/>
    <s v="large_buy"/>
    <n v="4.5568854461486294E-3"/>
    <n v="0.45569999999999999"/>
    <s v="P"/>
  </r>
  <r>
    <x v="296"/>
    <s v="Regional Management Corp."/>
    <x v="2"/>
    <x v="47"/>
    <s v="LINDENBAUM BENNETT D"/>
    <s v="Director,TenPercentOwner,Other"/>
    <n v="5447"/>
    <n v="24.59"/>
    <n v="133941.73000000001"/>
    <s v="large_buy"/>
    <n v="4.5568854461486294E-3"/>
    <n v="0.45569999999999999"/>
    <s v="P"/>
  </r>
  <r>
    <x v="296"/>
    <s v="Regional Management Corp."/>
    <x v="2"/>
    <x v="47"/>
    <s v="BASSWOOD FINANCIAL FUND, L.P."/>
    <s v="Director,TenPercentOwner,Other"/>
    <n v="5447"/>
    <n v="24.59"/>
    <n v="133941.73000000001"/>
    <s v="large_buy"/>
    <n v="4.5568854461486294E-3"/>
    <n v="0.45569999999999999"/>
    <s v="P"/>
  </r>
  <r>
    <x v="296"/>
    <s v="Regional Management Corp."/>
    <x v="2"/>
    <x v="47"/>
    <s v="BASSWOOD OPPORTUNITY PARTNERS, L.P."/>
    <s v="Director,TenPercentOwner,Other"/>
    <n v="5447"/>
    <n v="24.59"/>
    <n v="133941.73000000001"/>
    <s v="large_buy"/>
    <n v="4.5568854461486294E-3"/>
    <n v="0.45569999999999999"/>
    <s v="P"/>
  </r>
  <r>
    <x v="296"/>
    <s v="Regional Management Corp."/>
    <x v="2"/>
    <x v="47"/>
    <s v="BASSWOOD OPPORTUNITY FUND INC"/>
    <s v="Director,TenPercentOwner,Other"/>
    <n v="5447"/>
    <n v="24.59"/>
    <n v="133941.73000000001"/>
    <s v="large_buy"/>
    <n v="4.5568854461486294E-3"/>
    <n v="0.45569999999999999"/>
    <s v="P"/>
  </r>
  <r>
    <x v="8"/>
    <s v="NUVEEN PENNSYLVANIA QUALITY MUNICIPAL INCOME FUND"/>
    <x v="2"/>
    <x v="47"/>
    <s v="Weinstein Boaz"/>
    <s v="TenPercentOwner"/>
    <n v="16774"/>
    <n v="11.81"/>
    <n v="198100.94"/>
    <s v="normal_buy"/>
    <n v="1.356483243469375E-3"/>
    <n v="0.1356"/>
    <s v="P"/>
  </r>
  <r>
    <x v="8"/>
    <s v="NUVEEN PENNSYLVANIA QUALITY MUNICIPAL INCOME FUND"/>
    <x v="2"/>
    <x v="47"/>
    <s v="Saba Capital Management, L.P."/>
    <s v="TenPercentOwner"/>
    <n v="16774"/>
    <n v="11.81"/>
    <n v="198100.94"/>
    <s v="normal_buy"/>
    <n v="1.356483243469375E-3"/>
    <n v="0.1356"/>
    <s v="P"/>
  </r>
  <r>
    <x v="504"/>
    <s v="Nuveen Core Plus Impact Fund"/>
    <x v="2"/>
    <x v="47"/>
    <s v="Saba Capital Management, L.P."/>
    <s v="TenPercentOwner"/>
    <n v="9650"/>
    <n v="10.34"/>
    <n v="99781"/>
    <s v="normal_buy"/>
    <n v="4.0643743831523249E-3"/>
    <n v="0.40639999999999998"/>
    <s v="P"/>
  </r>
  <r>
    <x v="504"/>
    <s v="Nuveen Core Plus Impact Fund"/>
    <x v="2"/>
    <x v="47"/>
    <s v="Weinstein Boaz"/>
    <s v="TenPercentOwner"/>
    <n v="9650"/>
    <n v="10.34"/>
    <n v="99781"/>
    <s v="normal_buy"/>
    <n v="4.0643743831523249E-3"/>
    <n v="0.40639999999999998"/>
    <s v="P"/>
  </r>
  <r>
    <x v="418"/>
    <s v="Citi Trends Inc"/>
    <x v="2"/>
    <x v="47"/>
    <s v="Pleasant Lake Partners LLC"/>
    <s v="TenPercentOwner"/>
    <n v="15000"/>
    <n v="30.33"/>
    <n v="454950"/>
    <s v="large_buy"/>
    <n v="-0.1114786299343576"/>
    <n v="-11.1479"/>
    <s v="P"/>
  </r>
  <r>
    <x v="418"/>
    <s v="Citi Trends Inc"/>
    <x v="2"/>
    <x v="47"/>
    <s v="Fund 1 Investments, LLC"/>
    <s v="TenPercentOwner"/>
    <n v="15000"/>
    <n v="30.33"/>
    <n v="454950"/>
    <s v="large_buy"/>
    <n v="-0.1114786299343576"/>
    <n v="-11.1479"/>
    <s v="P"/>
  </r>
  <r>
    <x v="418"/>
    <s v="Citi Trends Inc"/>
    <x v="2"/>
    <x v="47"/>
    <s v="Pleasant Lake Onshore Feeder Fund LP"/>
    <s v="TenPercentOwner"/>
    <n v="15000"/>
    <n v="30.33"/>
    <n v="454950"/>
    <s v="large_buy"/>
    <n v="-0.1114786299343576"/>
    <n v="-11.1479"/>
    <s v="P"/>
  </r>
  <r>
    <x v="372"/>
    <s v="Mativ Holdings, Inc."/>
    <x v="2"/>
    <x v="47"/>
    <s v="Keenan Jeffrey"/>
    <s v="Director"/>
    <n v="2000"/>
    <n v="18.22"/>
    <n v="36440"/>
    <s v="normal_buy"/>
    <n v="-3.4122321685905121E-2"/>
    <n v="-3.4121999999999999"/>
    <s v="P"/>
  </r>
  <r>
    <x v="310"/>
    <s v="CSP INC /MA/"/>
    <x v="2"/>
    <x v="47"/>
    <s v="NERGES JOSEPH R"/>
    <s v="TenPercentOwner,Other"/>
    <n v="800"/>
    <n v="35.75"/>
    <n v="28600"/>
    <s v="large_buy"/>
    <n v="0.13544195666795969"/>
    <n v="13.5442"/>
    <s v="P"/>
  </r>
  <r>
    <x v="511"/>
    <s v="Grove Collaborative Holdings, Inc."/>
    <x v="2"/>
    <x v="47"/>
    <s v="Yurcisin Jeffrey Michael"/>
    <s v="Director,Officer"/>
    <n v="5406"/>
    <n v="1.85"/>
    <n v="10001.1"/>
    <s v="normal_buy"/>
    <n v="-8.5561479258507989E-2"/>
    <n v="-8.5561000000000007"/>
    <s v="P"/>
  </r>
  <r>
    <x v="523"/>
    <s v="Medalist Diversified REIT, Inc."/>
    <x v="2"/>
    <x v="47"/>
    <s v="Farmer Neil P"/>
    <s v="Director"/>
    <n v="2635"/>
    <n v="5.64"/>
    <n v="14861.4"/>
    <s v="normal_buy"/>
    <n v="2.771404960248058E-2"/>
    <n v="2.7713999999999999"/>
    <s v="P"/>
  </r>
  <r>
    <x v="207"/>
    <s v="UNITED SECURITY BANCSHARES"/>
    <x v="2"/>
    <x v="47"/>
    <s v="GILL JAGROOP"/>
    <s v="Director"/>
    <n v="2860"/>
    <n v="7.5"/>
    <n v="21450"/>
    <s v="normal_buy"/>
    <n v="-2.1305137912886019E-2"/>
    <n v="-2.1305000000000001"/>
    <s v="P"/>
  </r>
  <r>
    <x v="524"/>
    <s v="GREEN DOT CORP"/>
    <x v="2"/>
    <x v="47"/>
    <s v="Ruppel Christian Devin"/>
    <s v="Officer"/>
    <n v="18450"/>
    <n v="8.99"/>
    <n v="165865.5"/>
    <s v="normal_buy"/>
    <n v="3.3259125774622871E-3"/>
    <n v="0.33260000000000001"/>
    <s v="P"/>
  </r>
  <r>
    <x v="525"/>
    <s v="GEN Restaurant Group, Inc."/>
    <x v="2"/>
    <x v="47"/>
    <s v="Kim Don"/>
    <s v="TenPercentOwner"/>
    <n v="9078"/>
    <n v="6.05"/>
    <n v="54921.9"/>
    <s v="normal_buy"/>
    <n v="0.69090898411001489"/>
    <n v="69.090900000000005"/>
    <s v="P"/>
  </r>
  <r>
    <x v="525"/>
    <s v="GEN Restaurant Group, Inc."/>
    <x v="2"/>
    <x v="47"/>
    <s v="Kim Don"/>
    <s v="TenPercentOwner"/>
    <n v="9471"/>
    <n v="6.04"/>
    <n v="57204.84"/>
    <s v="normal_buy"/>
    <n v="0.69090898411001489"/>
    <n v="69.090900000000005"/>
    <s v="P"/>
  </r>
  <r>
    <x v="525"/>
    <s v="GEN Restaurant Group, Inc."/>
    <x v="2"/>
    <x v="47"/>
    <s v="Kim Don"/>
    <s v="TenPercentOwner"/>
    <n v="5950"/>
    <n v="6.03"/>
    <n v="35878.5"/>
    <s v="normal_buy"/>
    <n v="0.69090898411001489"/>
    <n v="69.090900000000005"/>
    <s v="P"/>
  </r>
  <r>
    <x v="525"/>
    <s v="GEN Restaurant Group, Inc."/>
    <x v="2"/>
    <x v="47"/>
    <s v="Kim Don"/>
    <s v="TenPercentOwner"/>
    <n v="8266"/>
    <n v="6.02"/>
    <n v="49761.32"/>
    <s v="normal_buy"/>
    <n v="0.69090898411001489"/>
    <n v="69.090900000000005"/>
    <s v="P"/>
  </r>
  <r>
    <x v="525"/>
    <s v="GEN Restaurant Group, Inc."/>
    <x v="2"/>
    <x v="47"/>
    <s v="Kim Don"/>
    <s v="TenPercentOwner"/>
    <n v="2177"/>
    <n v="6"/>
    <n v="13062"/>
    <s v="normal_buy"/>
    <n v="0.69090898411001489"/>
    <n v="69.090900000000005"/>
    <s v="P"/>
  </r>
  <r>
    <x v="525"/>
    <s v="GEN Restaurant Group, Inc."/>
    <x v="2"/>
    <x v="47"/>
    <s v="Kim Don"/>
    <s v="TenPercentOwner"/>
    <n v="12200"/>
    <n v="6"/>
    <n v="73200"/>
    <s v="large_buy"/>
    <n v="0.69090898411001489"/>
    <n v="69.090900000000005"/>
    <s v="P"/>
  </r>
  <r>
    <x v="524"/>
    <s v="GREEN DOT CORP"/>
    <x v="2"/>
    <x v="47"/>
    <s v="Ruppel Christian Devin"/>
    <s v="Officer"/>
    <n v="14550"/>
    <n v="9.16"/>
    <n v="133278"/>
    <s v="normal_buy"/>
    <n v="3.3259125774622871E-3"/>
    <n v="0.33260000000000001"/>
    <s v="P"/>
  </r>
  <r>
    <x v="441"/>
    <s v="Advantage Solutions Inc."/>
    <x v="2"/>
    <x v="47"/>
    <s v="Pestello Jack Anthony"/>
    <s v="Officer"/>
    <n v="10000"/>
    <n v="3.87"/>
    <n v="38700"/>
    <s v="normal_buy"/>
    <n v="8.4398894640271171E-2"/>
    <n v="8.4398999999999997"/>
    <s v="P"/>
  </r>
  <r>
    <x v="19"/>
    <s v="Invesco Pennsylvania Value Municipal Income Trust"/>
    <x v="2"/>
    <x v="47"/>
    <s v="Weinstein Boaz"/>
    <s v="TenPercentOwner"/>
    <n v="10373"/>
    <n v="10.220000000000001"/>
    <n v="106012.06"/>
    <s v="normal_buy"/>
    <n v="2.9444600691408418E-4"/>
    <n v="2.9399999999999999E-2"/>
    <s v="P"/>
  </r>
  <r>
    <x v="19"/>
    <s v="Invesco Pennsylvania Value Municipal Income Trust"/>
    <x v="2"/>
    <x v="47"/>
    <s v="Saba Capital Management, L.P."/>
    <s v="TenPercentOwner"/>
    <n v="10373"/>
    <n v="10.220000000000001"/>
    <n v="106012.06"/>
    <s v="normal_buy"/>
    <n v="2.9444600691408418E-4"/>
    <n v="2.9399999999999999E-2"/>
    <s v="P"/>
  </r>
  <r>
    <x v="471"/>
    <s v="Green Brick Partners, Inc."/>
    <x v="2"/>
    <x v="47"/>
    <s v="Press Richard S"/>
    <s v="Director"/>
    <n v="1000"/>
    <n v="51.84"/>
    <n v="51840"/>
    <s v="normal_buy"/>
    <n v="0.12681434897339769"/>
    <n v="12.6814"/>
    <s v="P"/>
  </r>
  <r>
    <x v="523"/>
    <s v="Medalist Diversified REIT, Inc."/>
    <x v="2"/>
    <x v="47"/>
    <s v="KAVANAUGH FRANK"/>
    <s v="Director,Officer,TenPercentOwner"/>
    <n v="20191"/>
    <n v="5.57"/>
    <n v="112463.87"/>
    <s v="large_buy"/>
    <n v="2.771404960248058E-2"/>
    <n v="2.7713999999999999"/>
    <s v="P"/>
  </r>
  <r>
    <x v="502"/>
    <s v="Pathfinder Bancorp, Inc."/>
    <x v="2"/>
    <x v="47"/>
    <s v="Rusnak Walter"/>
    <s v="Officer"/>
    <n v="1500"/>
    <n v="11.89"/>
    <n v="17835"/>
    <s v="normal_buy"/>
    <n v="7.1244667380185422E-2"/>
    <n v="7.1245000000000003"/>
    <s v="P"/>
  </r>
  <r>
    <x v="481"/>
    <s v="Nautilus Biotechnology, Inc."/>
    <x v="2"/>
    <x v="47"/>
    <s v="Patel Sujal M"/>
    <s v="Director,Officer,TenPercentOwner"/>
    <n v="12044"/>
    <n v="2.84"/>
    <n v="34204.959999999999"/>
    <s v="normal_buy"/>
    <n v="9.9585062651157186E-2"/>
    <n v="9.9585000000000008"/>
    <s v="P"/>
  </r>
  <r>
    <x v="511"/>
    <s v="Grove Collaborative Holdings, Inc."/>
    <x v="2"/>
    <x v="47"/>
    <s v="REPLOGLE JOHN B"/>
    <s v="Director"/>
    <n v="25900"/>
    <n v="1.93"/>
    <n v="49987"/>
    <s v="large_buy"/>
    <n v="-8.5561479258507989E-2"/>
    <n v="-8.5561000000000007"/>
    <s v="P"/>
  </r>
  <r>
    <x v="525"/>
    <s v="GEN Restaurant Group, Inc."/>
    <x v="2"/>
    <x v="47"/>
    <s v="Kim David Wook Jin"/>
    <s v="Director,Officer,TenPercentOwner"/>
    <n v="12200"/>
    <n v="6"/>
    <n v="73200"/>
    <s v="large_buy"/>
    <n v="0.69090898411001489"/>
    <n v="69.090900000000005"/>
    <s v="P"/>
  </r>
  <r>
    <x v="525"/>
    <s v="GEN Restaurant Group, Inc."/>
    <x v="2"/>
    <x v="47"/>
    <s v="Kim David Wook Jin"/>
    <s v="Director,Officer,TenPercentOwner"/>
    <n v="5950"/>
    <n v="6.03"/>
    <n v="35878.5"/>
    <s v="normal_buy"/>
    <n v="0.69090898411001489"/>
    <n v="69.090900000000005"/>
    <s v="P"/>
  </r>
  <r>
    <x v="525"/>
    <s v="GEN Restaurant Group, Inc."/>
    <x v="2"/>
    <x v="47"/>
    <s v="Kim David Wook Jin"/>
    <s v="Director,Officer,TenPercentOwner"/>
    <n v="2177"/>
    <n v="6"/>
    <n v="13062"/>
    <s v="normal_buy"/>
    <n v="0.69090898411001489"/>
    <n v="69.090900000000005"/>
    <s v="P"/>
  </r>
  <r>
    <x v="525"/>
    <s v="GEN Restaurant Group, Inc."/>
    <x v="2"/>
    <x v="47"/>
    <s v="Kim David Wook Jin"/>
    <s v="Director,Officer,TenPercentOwner"/>
    <n v="8266"/>
    <n v="6.02"/>
    <n v="49761.32"/>
    <s v="normal_buy"/>
    <n v="0.69090898411001489"/>
    <n v="69.090900000000005"/>
    <s v="P"/>
  </r>
  <r>
    <x v="525"/>
    <s v="GEN Restaurant Group, Inc."/>
    <x v="2"/>
    <x v="47"/>
    <s v="Kim David Wook Jin"/>
    <s v="Director,Officer,TenPercentOwner"/>
    <n v="9471"/>
    <n v="6.04"/>
    <n v="57204.84"/>
    <s v="normal_buy"/>
    <n v="0.69090898411001489"/>
    <n v="69.090900000000005"/>
    <s v="P"/>
  </r>
  <r>
    <x v="525"/>
    <s v="GEN Restaurant Group, Inc."/>
    <x v="2"/>
    <x v="47"/>
    <s v="Kim David Wook Jin"/>
    <s v="Director,Officer,TenPercentOwner"/>
    <n v="9078"/>
    <n v="6.05"/>
    <n v="54921.9"/>
    <s v="normal_buy"/>
    <n v="0.69090898411001489"/>
    <n v="69.090900000000005"/>
    <s v="P"/>
  </r>
  <r>
    <x v="526"/>
    <s v="PROSPECT CAPITAL CORP"/>
    <x v="2"/>
    <x v="47"/>
    <s v="Van Dask Kristin Lea"/>
    <s v="Officer"/>
    <n v="5000"/>
    <n v="5.44"/>
    <n v="27200"/>
    <s v="normal_buy"/>
    <n v="3.6298279723057099E-3"/>
    <n v="0.36299999999999999"/>
    <s v="P"/>
  </r>
  <r>
    <x v="357"/>
    <s v="PhenixFIN Corp"/>
    <x v="2"/>
    <x v="47"/>
    <s v="McMillan Ellida"/>
    <s v="Officer"/>
    <n v="225"/>
    <n v="45.01"/>
    <n v="10127.25"/>
    <s v="normal_buy"/>
    <n v="-2.176800615340857E-2"/>
    <n v="-2.1768000000000001"/>
    <s v="P"/>
  </r>
  <r>
    <x v="527"/>
    <s v="NUVEEN FLOATING RATE INCOME FUND"/>
    <x v="2"/>
    <x v="47"/>
    <s v="PERRY MICHAEL A"/>
    <s v="Officer"/>
    <n v="5844"/>
    <n v="8.67"/>
    <n v="50667.48"/>
    <s v="normal_buy"/>
    <n v="3.9929527764943629E-3"/>
    <n v="0.39929999999999999"/>
    <s v="P"/>
  </r>
  <r>
    <x v="527"/>
    <s v="NUVEEN FLOATING RATE INCOME FUND"/>
    <x v="2"/>
    <x v="47"/>
    <s v="PERRY MICHAEL A"/>
    <s v="Officer"/>
    <n v="6600"/>
    <n v="8.67"/>
    <n v="57222"/>
    <s v="large_buy"/>
    <n v="3.9929527764943629E-3"/>
    <n v="0.39929999999999999"/>
    <s v="P"/>
  </r>
  <r>
    <x v="109"/>
    <s v="Paysign, Inc."/>
    <x v="2"/>
    <x v="47"/>
    <s v="Topline Capital Management, LLC"/>
    <s v="Other"/>
    <n v="30100"/>
    <n v="2.99"/>
    <n v="89999"/>
    <s v="normal_buy"/>
    <n v="9.933773318245076E-2"/>
    <n v="9.9337999999999997"/>
    <s v="P"/>
  </r>
  <r>
    <x v="109"/>
    <s v="Paysign, Inc."/>
    <x v="2"/>
    <x v="47"/>
    <s v="McBirney Collin"/>
    <s v="Other"/>
    <n v="30100"/>
    <n v="2.99"/>
    <n v="89999"/>
    <s v="normal_buy"/>
    <n v="9.933773318245076E-2"/>
    <n v="9.9337999999999997"/>
    <s v="P"/>
  </r>
  <r>
    <x v="525"/>
    <s v="GEN Restaurant Group, Inc."/>
    <x v="2"/>
    <x v="47"/>
    <s v="Wang Lauren"/>
    <s v="TenPercentOwner"/>
    <n v="12200"/>
    <n v="6"/>
    <n v="73200"/>
    <s v="large_buy"/>
    <n v="0.69090898411001489"/>
    <n v="69.090900000000005"/>
    <s v="P"/>
  </r>
  <r>
    <x v="525"/>
    <s v="GEN Restaurant Group, Inc."/>
    <x v="2"/>
    <x v="47"/>
    <s v="Wang Lauren"/>
    <s v="TenPercentOwner"/>
    <n v="2177"/>
    <n v="6"/>
    <n v="13062"/>
    <s v="normal_buy"/>
    <n v="0.69090898411001489"/>
    <n v="69.090900000000005"/>
    <s v="P"/>
  </r>
  <r>
    <x v="525"/>
    <s v="GEN Restaurant Group, Inc."/>
    <x v="2"/>
    <x v="47"/>
    <s v="Wang Lauren"/>
    <s v="TenPercentOwner"/>
    <n v="8266"/>
    <n v="6.02"/>
    <n v="49761.32"/>
    <s v="normal_buy"/>
    <n v="0.69090898411001489"/>
    <n v="69.090900000000005"/>
    <s v="P"/>
  </r>
  <r>
    <x v="525"/>
    <s v="GEN Restaurant Group, Inc."/>
    <x v="2"/>
    <x v="47"/>
    <s v="Wang Lauren"/>
    <s v="TenPercentOwner"/>
    <n v="5950"/>
    <n v="6.03"/>
    <n v="35878.5"/>
    <s v="normal_buy"/>
    <n v="0.69090898411001489"/>
    <n v="69.090900000000005"/>
    <s v="P"/>
  </r>
  <r>
    <x v="525"/>
    <s v="GEN Restaurant Group, Inc."/>
    <x v="2"/>
    <x v="47"/>
    <s v="Wang Lauren"/>
    <s v="TenPercentOwner"/>
    <n v="9471"/>
    <n v="6.04"/>
    <n v="57204.84"/>
    <s v="normal_buy"/>
    <n v="0.69090898411001489"/>
    <n v="69.090900000000005"/>
    <s v="P"/>
  </r>
  <r>
    <x v="525"/>
    <s v="GEN Restaurant Group, Inc."/>
    <x v="2"/>
    <x v="47"/>
    <s v="Wang Lauren"/>
    <s v="TenPercentOwner"/>
    <n v="9078"/>
    <n v="6.05"/>
    <n v="54921.9"/>
    <s v="normal_buy"/>
    <n v="0.69090898411001489"/>
    <n v="69.090900000000005"/>
    <s v="P"/>
  </r>
  <r>
    <x v="347"/>
    <s v="Texas Pacific Land Corp"/>
    <x v="2"/>
    <x v="47"/>
    <s v="OLIVER ERIC L"/>
    <s v="Director"/>
    <n v="7"/>
    <n v="1541.26"/>
    <n v="10788.82"/>
    <s v="normal_buy"/>
    <n v="0.1104557559800232"/>
    <n v="11.0456"/>
    <s v="P"/>
  </r>
  <r>
    <x v="347"/>
    <s v="Texas Pacific Land Corp"/>
    <x v="2"/>
    <x v="47"/>
    <s v="OLIVER ERIC L"/>
    <s v="Director"/>
    <n v="93"/>
    <n v="1542"/>
    <n v="143406"/>
    <s v="large_buy"/>
    <n v="0.1104557559800232"/>
    <n v="11.0456"/>
    <s v="P"/>
  </r>
  <r>
    <x v="528"/>
    <s v="TriplePoint Venture Growth BDC Corp."/>
    <x v="2"/>
    <x v="47"/>
    <s v="Cassani Stephen"/>
    <s v="Director"/>
    <n v="1103"/>
    <n v="9.99"/>
    <n v="11018.97"/>
    <s v="normal_buy"/>
    <n v="-2.9130757506804938E-2"/>
    <n v="-2.9131"/>
    <s v="P"/>
  </r>
  <r>
    <x v="529"/>
    <s v="KRONOS WORLDWIDE INC"/>
    <x v="2"/>
    <x v="47"/>
    <s v="Hanley Bryan A."/>
    <s v="Officer"/>
    <n v="1000"/>
    <n v="10.65"/>
    <n v="10650"/>
    <s v="large_buy"/>
    <n v="8.356057502966574E-2"/>
    <n v="8.3560999999999996"/>
    <s v="P"/>
  </r>
  <r>
    <x v="358"/>
    <s v="AXCELIS TECHNOLOGIES INC"/>
    <x v="2"/>
    <x v="47"/>
    <s v="Low Russell"/>
    <s v="Director,Officer"/>
    <n v="440"/>
    <n v="112.39"/>
    <n v="49451.6"/>
    <s v="normal_buy"/>
    <n v="-2.6049077326909309E-2"/>
    <n v="-2.6049000000000002"/>
    <s v="P"/>
  </r>
  <r>
    <x v="116"/>
    <s v="LIBERTY ALL STAR GROWTH FUND INC."/>
    <x v="2"/>
    <x v="47"/>
    <s v="Usifer Maureen K"/>
    <s v="Other"/>
    <n v="2800"/>
    <n v="5.43"/>
    <n v="15204"/>
    <s v="normal_buy"/>
    <n v="1.845112147310868E-3"/>
    <n v="0.1845"/>
    <s v="P"/>
  </r>
  <r>
    <x v="525"/>
    <s v="GEN Restaurant Group, Inc."/>
    <x v="2"/>
    <x v="47"/>
    <s v="Manzanarez Jose"/>
    <s v="TenPercentOwner"/>
    <n v="8266"/>
    <n v="6.02"/>
    <n v="49761.32"/>
    <s v="normal_buy"/>
    <n v="0.69090898411001489"/>
    <n v="69.090900000000005"/>
    <s v="P"/>
  </r>
  <r>
    <x v="525"/>
    <s v="GEN Restaurant Group, Inc."/>
    <x v="2"/>
    <x v="47"/>
    <s v="Manzanarez Jose"/>
    <s v="TenPercentOwner"/>
    <n v="2177"/>
    <n v="6"/>
    <n v="13062"/>
    <s v="normal_buy"/>
    <n v="0.69090898411001489"/>
    <n v="69.090900000000005"/>
    <s v="P"/>
  </r>
  <r>
    <x v="525"/>
    <s v="GEN Restaurant Group, Inc."/>
    <x v="2"/>
    <x v="47"/>
    <s v="Manzanarez Jose"/>
    <s v="TenPercentOwner"/>
    <n v="5950"/>
    <n v="6.03"/>
    <n v="35878.5"/>
    <s v="normal_buy"/>
    <n v="0.69090898411001489"/>
    <n v="69.090900000000005"/>
    <s v="P"/>
  </r>
  <r>
    <x v="525"/>
    <s v="GEN Restaurant Group, Inc."/>
    <x v="2"/>
    <x v="47"/>
    <s v="Manzanarez Jose"/>
    <s v="TenPercentOwner"/>
    <n v="9078"/>
    <n v="6.05"/>
    <n v="54921.9"/>
    <s v="normal_buy"/>
    <n v="0.69090898411001489"/>
    <n v="69.090900000000005"/>
    <s v="P"/>
  </r>
  <r>
    <x v="525"/>
    <s v="GEN Restaurant Group, Inc."/>
    <x v="2"/>
    <x v="47"/>
    <s v="Manzanarez Jose"/>
    <s v="TenPercentOwner"/>
    <n v="9471"/>
    <n v="6.04"/>
    <n v="57204.84"/>
    <s v="normal_buy"/>
    <n v="0.69090898411001489"/>
    <n v="69.090900000000005"/>
    <s v="P"/>
  </r>
  <r>
    <x v="525"/>
    <s v="GEN Restaurant Group, Inc."/>
    <x v="2"/>
    <x v="47"/>
    <s v="Manzanarez Jose"/>
    <s v="TenPercentOwner"/>
    <n v="12200"/>
    <n v="6"/>
    <n v="73200"/>
    <s v="large_buy"/>
    <n v="0.69090898411001489"/>
    <n v="69.090900000000005"/>
    <s v="P"/>
  </r>
  <r>
    <x v="523"/>
    <s v="Medalist Diversified REIT, Inc."/>
    <x v="2"/>
    <x v="47"/>
    <s v="KAVANAUGH FRANK"/>
    <s v="Director,Officer,TenPercentOwner"/>
    <n v="20191"/>
    <n v="5.57"/>
    <n v="112463.87"/>
    <s v="large_buy"/>
    <n v="2.771404960248058E-2"/>
    <n v="2.7713999999999999"/>
    <s v="P"/>
  </r>
  <r>
    <x v="455"/>
    <s v="Biglari Holdings Inc."/>
    <x v="2"/>
    <x v="47"/>
    <s v="BIGLARI CAPITAL CORP."/>
    <s v="TenPercentOwner"/>
    <n v="1908"/>
    <n v="187.87"/>
    <n v="358455.96"/>
    <s v="normal_buy"/>
    <n v="8.5297290698902017E-2"/>
    <n v="8.5297000000000001"/>
    <s v="P"/>
  </r>
  <r>
    <x v="455"/>
    <s v="Biglari Holdings Inc."/>
    <x v="2"/>
    <x v="47"/>
    <s v="LION FUND, L.P."/>
    <s v="TenPercentOwner"/>
    <n v="1908"/>
    <n v="187.87"/>
    <n v="358455.96"/>
    <s v="normal_buy"/>
    <n v="8.5297290698902017E-2"/>
    <n v="8.5297000000000001"/>
    <s v="P"/>
  </r>
  <r>
    <x v="455"/>
    <s v="Biglari Holdings Inc."/>
    <x v="2"/>
    <x v="47"/>
    <s v="BIGLARI, SARDAR"/>
    <s v="Director,Officer,TenPercentOwner"/>
    <n v="1908"/>
    <n v="187.87"/>
    <n v="358455.96"/>
    <s v="normal_buy"/>
    <n v="8.5297290698902017E-2"/>
    <n v="8.5297000000000001"/>
    <s v="P"/>
  </r>
  <r>
    <x v="303"/>
    <s v="HERBALIFE LTD."/>
    <x v="2"/>
    <x v="47"/>
    <s v="Mendoza Juan Miguel"/>
    <s v="Director"/>
    <n v="4421"/>
    <n v="9.14"/>
    <n v="40407.94"/>
    <s v="normal_buy"/>
    <n v="-2.9136289591502829E-2"/>
    <n v="-2.9136000000000002"/>
    <s v="P"/>
  </r>
  <r>
    <x v="152"/>
    <s v="QNB CORP"/>
    <x v="2"/>
    <x v="47"/>
    <s v="Bimes Randy S."/>
    <s v="Director"/>
    <n v="17437"/>
    <n v="23.95"/>
    <n v="417616.15"/>
    <s v="large_buy"/>
    <n v="2.782319832040803E-2"/>
    <n v="2.7823000000000002"/>
    <s v="P"/>
  </r>
  <r>
    <x v="467"/>
    <s v="Archer Aviation Inc."/>
    <x v="2"/>
    <x v="47"/>
    <s v="FCA US LLC"/>
    <s v="TenPercentOwner"/>
    <n v="800000"/>
    <n v="4.83"/>
    <n v="3864000"/>
    <s v="normal_buy"/>
    <n v="3.5564768199791257E-2"/>
    <n v="3.5565000000000002"/>
    <s v="P"/>
  </r>
  <r>
    <x v="467"/>
    <s v="Archer Aviation Inc."/>
    <x v="2"/>
    <x v="47"/>
    <s v="Stellantis N.V."/>
    <s v="TenPercentOwner"/>
    <n v="800000"/>
    <n v="4.83"/>
    <n v="3864000"/>
    <s v="normal_buy"/>
    <n v="3.5564768199791257E-2"/>
    <n v="3.5565000000000002"/>
    <s v="P"/>
  </r>
  <r>
    <x v="467"/>
    <s v="Archer Aviation Inc."/>
    <x v="2"/>
    <x v="47"/>
    <s v="SFS UK 1 LTD."/>
    <s v="TenPercentOwner"/>
    <n v="800000"/>
    <n v="4.83"/>
    <n v="3864000"/>
    <s v="normal_buy"/>
    <n v="3.5564768199791257E-2"/>
    <n v="3.5565000000000002"/>
    <s v="P"/>
  </r>
  <r>
    <x v="467"/>
    <s v="Archer Aviation Inc."/>
    <x v="2"/>
    <x v="47"/>
    <s v="STELLANTIS EUROPE S.P.A."/>
    <s v="TenPercentOwner"/>
    <n v="800000"/>
    <n v="4.83"/>
    <n v="3864000"/>
    <s v="normal_buy"/>
    <n v="3.5564768199791257E-2"/>
    <n v="3.5565000000000002"/>
    <s v="P"/>
  </r>
  <r>
    <x v="467"/>
    <s v="Archer Aviation Inc."/>
    <x v="2"/>
    <x v="47"/>
    <s v="FCA FOREIGN SALES HOLDCO LTD."/>
    <s v="TenPercentOwner"/>
    <n v="800000"/>
    <n v="4.83"/>
    <n v="3864000"/>
    <s v="normal_buy"/>
    <n v="3.5564768199791257E-2"/>
    <n v="3.5565000000000002"/>
    <s v="P"/>
  </r>
  <r>
    <x v="467"/>
    <s v="Archer Aviation Inc."/>
    <x v="2"/>
    <x v="47"/>
    <s v="FCA NORTH AMERICA HOLDINGS LLC"/>
    <s v="TenPercentOwner"/>
    <n v="800000"/>
    <n v="4.83"/>
    <n v="3864000"/>
    <s v="normal_buy"/>
    <n v="3.5564768199791257E-2"/>
    <n v="3.5565000000000002"/>
    <s v="P"/>
  </r>
  <r>
    <x v="455"/>
    <s v="Biglari Holdings Inc."/>
    <x v="2"/>
    <x v="47"/>
    <s v="BIGLARI CAPITAL CORP."/>
    <s v="TenPercentOwner"/>
    <n v="149"/>
    <n v="948.54"/>
    <n v="141332.46"/>
    <s v="normal_buy"/>
    <n v="8.5297290698902017E-2"/>
    <n v="8.5297000000000001"/>
    <s v="P"/>
  </r>
  <r>
    <x v="455"/>
    <s v="Biglari Holdings Inc."/>
    <x v="2"/>
    <x v="47"/>
    <s v="LION FUND, L.P."/>
    <s v="TenPercentOwner"/>
    <n v="149"/>
    <n v="948.54"/>
    <n v="141332.46"/>
    <s v="normal_buy"/>
    <n v="8.5297290698902017E-2"/>
    <n v="8.5297000000000001"/>
    <s v="P"/>
  </r>
  <r>
    <x v="455"/>
    <s v="Biglari Holdings Inc."/>
    <x v="2"/>
    <x v="47"/>
    <s v="BIGLARI, SARDAR"/>
    <s v="Director,Officer,TenPercentOwner"/>
    <n v="149"/>
    <n v="948.54"/>
    <n v="141332.46"/>
    <s v="normal_buy"/>
    <n v="8.5297290698902017E-2"/>
    <n v="8.5297000000000001"/>
    <s v="P"/>
  </r>
  <r>
    <x v="32"/>
    <s v="DWS STRATEGIC MUNICIPAL INCOME TRUST"/>
    <x v="2"/>
    <x v="47"/>
    <s v="Saba Capital Management, L.P."/>
    <s v="TenPercentOwner"/>
    <n v="6711"/>
    <n v="8.91"/>
    <n v="59795.01"/>
    <s v="normal_buy"/>
    <n v="1.23849124923372E-2"/>
    <n v="1.2384999999999999"/>
    <s v="P"/>
  </r>
  <r>
    <x v="32"/>
    <s v="DWS STRATEGIC MUNICIPAL INCOME TRUST"/>
    <x v="2"/>
    <x v="47"/>
    <s v="Weinstein Boaz"/>
    <s v="TenPercentOwner"/>
    <n v="6711"/>
    <n v="8.91"/>
    <n v="59795.01"/>
    <s v="normal_buy"/>
    <n v="1.23849124923372E-2"/>
    <n v="1.2384999999999999"/>
    <s v="P"/>
  </r>
  <r>
    <x v="23"/>
    <s v="BlackRock ESG Capital Allocation Term Trust"/>
    <x v="2"/>
    <x v="47"/>
    <s v="Saba Capital Management, L.P."/>
    <s v="TenPercentOwner"/>
    <n v="73028"/>
    <n v="17.05"/>
    <n v="1245127.3999999999"/>
    <s v="normal_buy"/>
    <n v="1.300208640359268E-2"/>
    <n v="1.3002"/>
    <s v="P"/>
  </r>
  <r>
    <x v="23"/>
    <s v="BlackRock ESG Capital Allocation Term Trust"/>
    <x v="2"/>
    <x v="47"/>
    <s v="Weinstein Boaz"/>
    <s v="TenPercentOwner"/>
    <n v="73028"/>
    <n v="17.05"/>
    <n v="1245127.3999999999"/>
    <s v="normal_buy"/>
    <n v="1.300208640359268E-2"/>
    <n v="1.3002"/>
    <s v="P"/>
  </r>
  <r>
    <x v="10"/>
    <s v="TILLY'S, INC."/>
    <x v="2"/>
    <x v="47"/>
    <s v="Fund 1 Investments, LLC"/>
    <s v="TenPercentOwner"/>
    <n v="27500"/>
    <n v="7.2"/>
    <n v="198000"/>
    <s v="normal_buy"/>
    <n v="-0.1065006886438692"/>
    <n v="-10.6501"/>
    <s v="P"/>
  </r>
  <r>
    <x v="10"/>
    <s v="TILLY'S, INC."/>
    <x v="2"/>
    <x v="47"/>
    <s v="Pleasant Lake Onshore Feeder Fund LP"/>
    <s v="TenPercentOwner"/>
    <n v="27500"/>
    <n v="7.2"/>
    <n v="198000"/>
    <s v="normal_buy"/>
    <n v="-0.1065006886438692"/>
    <n v="-10.6501"/>
    <s v="P"/>
  </r>
  <r>
    <x v="10"/>
    <s v="TILLY'S, INC."/>
    <x v="2"/>
    <x v="47"/>
    <s v="Pleasant Lake Partners LLC"/>
    <s v="TenPercentOwner"/>
    <n v="27500"/>
    <n v="7.2"/>
    <n v="198000"/>
    <s v="normal_buy"/>
    <n v="-0.1065006886438692"/>
    <n v="-10.6501"/>
    <s v="P"/>
  </r>
  <r>
    <x v="494"/>
    <s v="Star Holdings"/>
    <x v="2"/>
    <x v="47"/>
    <s v="Cowen Holdings, Inc."/>
    <s v="TenPercentOwner"/>
    <n v="4595"/>
    <n v="12.03"/>
    <n v="55277.85"/>
    <s v="normal_buy"/>
    <n v="5.6951451346194393E-2"/>
    <n v="5.6951000000000001"/>
    <s v="P"/>
  </r>
  <r>
    <x v="494"/>
    <s v="Star Holdings"/>
    <x v="2"/>
    <x v="47"/>
    <s v="RCG LV Pearl LLC"/>
    <s v="TenPercentOwner"/>
    <n v="4595"/>
    <n v="12.03"/>
    <n v="55277.85"/>
    <s v="normal_buy"/>
    <n v="5.6951451346194393E-2"/>
    <n v="5.6951000000000001"/>
    <s v="P"/>
  </r>
  <r>
    <x v="494"/>
    <s v="Star Holdings"/>
    <x v="2"/>
    <x v="47"/>
    <s v="COWEN AND COMPANY, LLC"/>
    <s v="TenPercentOwner"/>
    <n v="4595"/>
    <n v="12.03"/>
    <n v="55277.85"/>
    <s v="normal_buy"/>
    <n v="5.6951451346194393E-2"/>
    <n v="5.6951000000000001"/>
    <s v="P"/>
  </r>
  <r>
    <x v="494"/>
    <s v="Star Holdings"/>
    <x v="2"/>
    <x v="47"/>
    <s v="COWEN INC."/>
    <s v="TenPercentOwner"/>
    <n v="4595"/>
    <n v="12.03"/>
    <n v="55277.85"/>
    <s v="normal_buy"/>
    <n v="5.6951451346194393E-2"/>
    <n v="5.6951000000000001"/>
    <s v="P"/>
  </r>
  <r>
    <x v="494"/>
    <s v="Star Holdings"/>
    <x v="2"/>
    <x v="47"/>
    <s v="Cowen Overseas Investment LP"/>
    <s v="TenPercentOwner"/>
    <n v="4595"/>
    <n v="12.03"/>
    <n v="55277.85"/>
    <s v="normal_buy"/>
    <n v="5.6951451346194393E-2"/>
    <n v="5.6951000000000001"/>
    <s v="P"/>
  </r>
  <r>
    <x v="14"/>
    <s v="Invesco Trust for Investment Grade New York Municipals"/>
    <x v="2"/>
    <x v="47"/>
    <s v="Saba Capital Management, L.P."/>
    <s v="TenPercentOwner"/>
    <n v="3373"/>
    <n v="10.66"/>
    <n v="35956.18"/>
    <s v="normal_buy"/>
    <n v="1.401080865439841E-2"/>
    <n v="1.4011"/>
    <s v="P"/>
  </r>
  <r>
    <x v="14"/>
    <s v="Invesco Trust for Investment Grade New York Municipals"/>
    <x v="2"/>
    <x v="47"/>
    <s v="Weinstein Boaz"/>
    <s v="TenPercentOwner"/>
    <n v="3373"/>
    <n v="10.66"/>
    <n v="35956.18"/>
    <s v="normal_buy"/>
    <n v="1.401080865439841E-2"/>
    <n v="1.4011"/>
    <s v="P"/>
  </r>
  <r>
    <x v="25"/>
    <s v="NUVEEN NEW JERSEY QUALITY MUNICIPAL INCOME FUND"/>
    <x v="2"/>
    <x v="47"/>
    <s v="Saba Capital Management, L.P."/>
    <s v="TenPercentOwner"/>
    <n v="7244"/>
    <n v="12.2"/>
    <n v="88376.799999999988"/>
    <s v="normal_buy"/>
    <n v="-2.5614414889707499E-4"/>
    <n v="-2.5600000000000001E-2"/>
    <s v="P"/>
  </r>
  <r>
    <x v="25"/>
    <s v="NUVEEN NEW JERSEY QUALITY MUNICIPAL INCOME FUND"/>
    <x v="2"/>
    <x v="47"/>
    <s v="Weinstein Boaz"/>
    <s v="TenPercentOwner"/>
    <n v="7244"/>
    <n v="12.2"/>
    <n v="88376.799999999988"/>
    <s v="normal_buy"/>
    <n v="-2.5614414889707499E-4"/>
    <n v="-2.5600000000000001E-2"/>
    <s v="P"/>
  </r>
  <r>
    <x v="55"/>
    <s v="BLACKROCK MUNIYIELD PENNSYLVANIA QUALITY FUND"/>
    <x v="2"/>
    <x v="47"/>
    <s v="Saba Capital Management, L.P."/>
    <s v="TenPercentOwner"/>
    <n v="6963"/>
    <n v="12.09"/>
    <n v="84182.67"/>
    <s v="normal_buy"/>
    <n v="6.4446380132376913E-3"/>
    <n v="0.64449999999999996"/>
    <s v="P"/>
  </r>
  <r>
    <x v="55"/>
    <s v="BLACKROCK MUNIYIELD PENNSYLVANIA QUALITY FUND"/>
    <x v="2"/>
    <x v="47"/>
    <s v="Weinstein Boaz"/>
    <s v="TenPercentOwner"/>
    <n v="6963"/>
    <n v="12.09"/>
    <n v="84182.67"/>
    <s v="normal_buy"/>
    <n v="6.4446380132376913E-3"/>
    <n v="0.64449999999999996"/>
    <s v="P"/>
  </r>
  <r>
    <x v="85"/>
    <s v="Federated Hermes Premier Municipal Income Fund"/>
    <x v="2"/>
    <x v="47"/>
    <s v="Saba Capital Management, L.P."/>
    <s v="TenPercentOwner"/>
    <n v="15489"/>
    <n v="11.17"/>
    <n v="173012.13"/>
    <s v="large_buy"/>
    <n v="-8.5260634873525198E-3"/>
    <n v="-0.85260000000000002"/>
    <s v="P"/>
  </r>
  <r>
    <x v="85"/>
    <s v="Federated Hermes Premier Municipal Income Fund"/>
    <x v="2"/>
    <x v="47"/>
    <s v="Weinstein Boaz"/>
    <s v="TenPercentOwner"/>
    <n v="15489"/>
    <n v="11.17"/>
    <n v="173012.13"/>
    <s v="large_buy"/>
    <n v="-8.5260634873525198E-3"/>
    <n v="-0.85260000000000002"/>
    <s v="P"/>
  </r>
  <r>
    <x v="530"/>
    <s v="UNITED NATURAL FOODS INC"/>
    <x v="2"/>
    <x v="47"/>
    <s v="Howard John W"/>
    <s v="Officer"/>
    <n v="6275"/>
    <n v="11.99"/>
    <n v="75237.25"/>
    <s v="large_buy"/>
    <n v="-1.258386053441285E-2"/>
    <n v="-1.2584"/>
    <s v="P"/>
  </r>
  <r>
    <x v="258"/>
    <s v="CSB Bancorp, Inc."/>
    <x v="2"/>
    <x v="47"/>
    <s v="Briggs Vikki G"/>
    <s v="Director"/>
    <n v="500"/>
    <n v="36.5"/>
    <n v="18250"/>
    <s v="normal_buy"/>
    <n v="5.6300732661638708E-2"/>
    <n v="5.6300999999999997"/>
    <s v="P"/>
  </r>
  <r>
    <x v="303"/>
    <s v="HERBALIFE LTD."/>
    <x v="2"/>
    <x v="47"/>
    <s v="Macadrai Rodica"/>
    <s v="Director"/>
    <n v="5175"/>
    <n v="9.31"/>
    <n v="48179.25"/>
    <s v="normal_buy"/>
    <n v="-2.9136289591502829E-2"/>
    <n v="-2.9136000000000002"/>
    <s v="P"/>
  </r>
  <r>
    <x v="109"/>
    <s v="Paysign, Inc."/>
    <x v="2"/>
    <x v="47"/>
    <s v="Topline Capital Partners, LP"/>
    <s v="TenPercentOwner"/>
    <n v="30100"/>
    <n v="2.99"/>
    <n v="89999"/>
    <s v="normal_buy"/>
    <n v="9.933773318245076E-2"/>
    <n v="9.9337999999999997"/>
    <s v="P"/>
  </r>
  <r>
    <x v="258"/>
    <s v="CSB Bancorp, Inc."/>
    <x v="2"/>
    <x v="47"/>
    <s v="Coblentz Julian L"/>
    <s v="Director"/>
    <n v="900"/>
    <n v="36.5"/>
    <n v="32850"/>
    <s v="large_buy"/>
    <n v="5.6300732661638708E-2"/>
    <n v="5.6300999999999997"/>
    <s v="P"/>
  </r>
  <r>
    <x v="531"/>
    <s v="Nerdy Inc."/>
    <x v="2"/>
    <x v="47"/>
    <s v="Cohn Charles K."/>
    <s v="Director,Officer,TenPercentOwner"/>
    <n v="67991"/>
    <n v="2.88"/>
    <n v="195814.08"/>
    <s v="normal_buy"/>
    <n v="5.6140382871807892E-2"/>
    <n v="5.6139999999999999"/>
    <s v="P"/>
  </r>
  <r>
    <x v="502"/>
    <s v="Pathfinder Bancorp, Inc."/>
    <x v="2"/>
    <x v="47"/>
    <s v="Crawford-Hamlin Meghan"/>
    <s v="Director"/>
    <n v="1000"/>
    <n v="11.5"/>
    <n v="11500"/>
    <s v="normal_buy"/>
    <n v="7.1244667380185422E-2"/>
    <n v="7.1245000000000003"/>
    <s v="P"/>
  </r>
  <r>
    <x v="532"/>
    <s v="CENTERSPACE"/>
    <x v="2"/>
    <x v="47"/>
    <s v="Schissel John A"/>
    <s v="Director"/>
    <n v="500"/>
    <n v="56.4"/>
    <n v="28200"/>
    <s v="large_buy"/>
    <n v="-1.308348052355934E-2"/>
    <n v="-1.3083"/>
    <s v="P"/>
  </r>
  <r>
    <x v="533"/>
    <s v="Nuveen Preferred &amp; Income Opportunities Fund"/>
    <x v="2"/>
    <x v="47"/>
    <s v="PERRY MICHAEL A"/>
    <s v="Officer"/>
    <n v="7900"/>
    <n v="7.19"/>
    <n v="56801"/>
    <s v="large_buy"/>
    <n v="-1.719631484764395E-3"/>
    <n v="-0.17199999999999999"/>
    <s v="P"/>
  </r>
  <r>
    <x v="313"/>
    <s v="HAWTHORN BANCSHARES, INC."/>
    <x v="2"/>
    <x v="47"/>
    <s v="Eden Douglas Todd"/>
    <s v="Director"/>
    <n v="5000"/>
    <n v="20.37"/>
    <n v="101850"/>
    <s v="normal_buy"/>
    <n v="4.6643412528083461E-2"/>
    <n v="4.6642999999999999"/>
    <s v="P"/>
  </r>
  <r>
    <x v="534"/>
    <s v="MidWestOne Financial Group, Inc."/>
    <x v="2"/>
    <x v="47"/>
    <s v="REEVES CHARLES N"/>
    <s v="Director,Officer"/>
    <n v="4447"/>
    <n v="22.49"/>
    <n v="100013.03"/>
    <s v="large_buy"/>
    <n v="4.8888425397837221E-3"/>
    <n v="0.4889"/>
    <s v="P"/>
  </r>
  <r>
    <x v="455"/>
    <s v="Biglari Holdings Inc."/>
    <x v="2"/>
    <x v="48"/>
    <s v="LION FUND, L.P."/>
    <s v="TenPercentOwner"/>
    <n v="659"/>
    <n v="191.17"/>
    <n v="125981.03"/>
    <s v="normal_buy"/>
    <n v="-1.967038779437336E-2"/>
    <n v="-1.9670000000000001"/>
    <s v="P"/>
  </r>
  <r>
    <x v="455"/>
    <s v="Biglari Holdings Inc."/>
    <x v="2"/>
    <x v="48"/>
    <s v="BIGLARI, SARDAR"/>
    <s v="Director,Officer,TenPercentOwner"/>
    <n v="659"/>
    <n v="191.17"/>
    <n v="125981.03"/>
    <s v="normal_buy"/>
    <n v="-1.967038779437336E-2"/>
    <n v="-1.9670000000000001"/>
    <s v="P"/>
  </r>
  <r>
    <x v="455"/>
    <s v="Biglari Holdings Inc."/>
    <x v="2"/>
    <x v="48"/>
    <s v="BIGLARI CAPITAL CORP."/>
    <s v="TenPercentOwner"/>
    <n v="659"/>
    <n v="191.17"/>
    <n v="125981.03"/>
    <s v="normal_buy"/>
    <n v="-1.967038779437336E-2"/>
    <n v="-1.9670000000000001"/>
    <s v="P"/>
  </r>
  <r>
    <x v="455"/>
    <s v="Biglari Holdings Inc."/>
    <x v="2"/>
    <x v="48"/>
    <s v="LION FUND, L.P."/>
    <s v="TenPercentOwner"/>
    <n v="497"/>
    <n v="950.54"/>
    <n v="472418.38"/>
    <s v="normal_buy"/>
    <n v="-1.967038779437336E-2"/>
    <n v="-1.9670000000000001"/>
    <s v="P"/>
  </r>
  <r>
    <x v="455"/>
    <s v="Biglari Holdings Inc."/>
    <x v="2"/>
    <x v="48"/>
    <s v="BIGLARI, SARDAR"/>
    <s v="Director,Officer,TenPercentOwner"/>
    <n v="497"/>
    <n v="950.54"/>
    <n v="472418.38"/>
    <s v="normal_buy"/>
    <n v="-1.967038779437336E-2"/>
    <n v="-1.9670000000000001"/>
    <s v="P"/>
  </r>
  <r>
    <x v="455"/>
    <s v="Biglari Holdings Inc."/>
    <x v="2"/>
    <x v="48"/>
    <s v="BIGLARI CAPITAL CORP."/>
    <s v="TenPercentOwner"/>
    <n v="497"/>
    <n v="950.54"/>
    <n v="472418.38"/>
    <s v="normal_buy"/>
    <n v="-1.967038779437336E-2"/>
    <n v="-1.9670000000000001"/>
    <s v="P"/>
  </r>
  <r>
    <x v="535"/>
    <s v="POTBELLY CORP"/>
    <x v="2"/>
    <x v="48"/>
    <s v="Cirulis Steven"/>
    <s v="Officer"/>
    <n v="1000"/>
    <n v="11.65"/>
    <n v="11650"/>
    <s v="normal_buy"/>
    <n v="5.3164484429194969E-2"/>
    <n v="5.3163999999999998"/>
    <s v="P"/>
  </r>
  <r>
    <x v="536"/>
    <s v="TEAM INC"/>
    <x v="2"/>
    <x v="48"/>
    <s v="Stenger Edward J."/>
    <s v="Director"/>
    <n v="4000"/>
    <n v="5.81"/>
    <n v="23240"/>
    <s v="normal_buy"/>
    <n v="0.25636360862038349"/>
    <n v="25.636399999999998"/>
    <s v="P"/>
  </r>
  <r>
    <x v="29"/>
    <s v="LIVEPERSON INC"/>
    <x v="2"/>
    <x v="48"/>
    <s v="Wesemann William"/>
    <s v="Director"/>
    <n v="100000"/>
    <n v="1"/>
    <n v="100000"/>
    <s v="normal_buy"/>
    <n v="2.9703021403977289E-2"/>
    <n v="2.9702999999999999"/>
    <s v="P"/>
  </r>
  <r>
    <x v="501"/>
    <s v="Globalstar, Inc."/>
    <x v="2"/>
    <x v="48"/>
    <s v="Lynch James F"/>
    <s v="Director"/>
    <n v="660000"/>
    <n v="1.44"/>
    <n v="950400"/>
    <s v="normal_buy"/>
    <n v="-7.534244964708392E-2"/>
    <n v="-7.5342000000000002"/>
    <s v="P"/>
  </r>
  <r>
    <x v="497"/>
    <s v="RAND CAPITAL CORP"/>
    <x v="2"/>
    <x v="48"/>
    <s v="Godley Benjamin E"/>
    <s v="Director"/>
    <n v="1965"/>
    <n v="13.95"/>
    <n v="27411.75"/>
    <s v="large_buy"/>
    <n v="-5.7638505498781578E-3"/>
    <n v="-0.57640000000000002"/>
    <s v="P"/>
  </r>
  <r>
    <x v="515"/>
    <s v="MAGNACHIP SEMICONDUCTOR Corp"/>
    <x v="2"/>
    <x v="48"/>
    <s v="Kim Theodore S"/>
    <s v="Officer"/>
    <n v="2000"/>
    <n v="5.55"/>
    <n v="11100"/>
    <s v="normal_buy"/>
    <n v="1.090908050537109E-2"/>
    <n v="1.0909"/>
    <s v="P"/>
  </r>
  <r>
    <x v="537"/>
    <s v="LIBERTY ALL STAR EQUITY FUND"/>
    <x v="2"/>
    <x v="48"/>
    <s v="Usifer Maureen K"/>
    <s v="Other"/>
    <n v="2200"/>
    <n v="6.82"/>
    <n v="15004"/>
    <s v="normal_buy"/>
    <n v="2.3121400158426338E-2"/>
    <n v="2.3121"/>
    <s v="P"/>
  </r>
  <r>
    <x v="8"/>
    <s v="NUVEEN PENNSYLVANIA QUALITY MUNICIPAL INCOME FUND"/>
    <x v="2"/>
    <x v="48"/>
    <s v="Weinstein Boaz"/>
    <s v="TenPercentOwner"/>
    <n v="1154"/>
    <n v="11.8"/>
    <n v="13617.2"/>
    <s v="normal_buy"/>
    <n v="2.205231314100109E-3"/>
    <n v="0.2205"/>
    <s v="P"/>
  </r>
  <r>
    <x v="8"/>
    <s v="NUVEEN PENNSYLVANIA QUALITY MUNICIPAL INCOME FUND"/>
    <x v="2"/>
    <x v="48"/>
    <s v="Saba Capital Management, L.P."/>
    <s v="TenPercentOwner"/>
    <n v="1154"/>
    <n v="11.8"/>
    <n v="13617.2"/>
    <s v="normal_buy"/>
    <n v="2.205231314100109E-3"/>
    <n v="0.2205"/>
    <s v="P"/>
  </r>
  <r>
    <x v="504"/>
    <s v="Nuveen Core Plus Impact Fund"/>
    <x v="2"/>
    <x v="48"/>
    <s v="Saba Capital Management, L.P."/>
    <s v="TenPercentOwner"/>
    <n v="3056"/>
    <n v="10.34"/>
    <n v="31599.040000000001"/>
    <s v="normal_buy"/>
    <n v="3.090457178353212E-3"/>
    <n v="0.309"/>
    <s v="P"/>
  </r>
  <r>
    <x v="504"/>
    <s v="Nuveen Core Plus Impact Fund"/>
    <x v="2"/>
    <x v="48"/>
    <s v="Weinstein Boaz"/>
    <s v="TenPercentOwner"/>
    <n v="3056"/>
    <n v="10.34"/>
    <n v="31599.040000000001"/>
    <s v="normal_buy"/>
    <n v="3.090457178353212E-3"/>
    <n v="0.309"/>
    <s v="P"/>
  </r>
  <r>
    <x v="418"/>
    <s v="Citi Trends Inc"/>
    <x v="2"/>
    <x v="48"/>
    <s v="Pleasant Lake Partners LLC"/>
    <s v="TenPercentOwner"/>
    <n v="4000"/>
    <n v="30.42"/>
    <n v="121680"/>
    <s v="normal_buy"/>
    <n v="-0.124713569921155"/>
    <n v="-12.471399999999999"/>
    <s v="P"/>
  </r>
  <r>
    <x v="418"/>
    <s v="Citi Trends Inc"/>
    <x v="2"/>
    <x v="48"/>
    <s v="Fund 1 Investments, LLC"/>
    <s v="TenPercentOwner"/>
    <n v="4000"/>
    <n v="30.42"/>
    <n v="121680"/>
    <s v="normal_buy"/>
    <n v="-0.124713569921155"/>
    <n v="-12.471399999999999"/>
    <s v="P"/>
  </r>
  <r>
    <x v="418"/>
    <s v="Citi Trends Inc"/>
    <x v="2"/>
    <x v="48"/>
    <s v="Pleasant Lake Onshore Feeder Fund LP"/>
    <s v="TenPercentOwner"/>
    <n v="4000"/>
    <n v="30.42"/>
    <n v="121680"/>
    <s v="normal_buy"/>
    <n v="-0.124713569921155"/>
    <n v="-12.471399999999999"/>
    <s v="P"/>
  </r>
  <r>
    <x v="538"/>
    <s v="Primis Financial Corp."/>
    <x v="2"/>
    <x v="48"/>
    <s v="Fulk Rickey Allen"/>
    <s v="Officer"/>
    <n v="1000"/>
    <n v="12.11"/>
    <n v="12110"/>
    <s v="normal_buy"/>
    <n v="-2.3140499757604901E-2"/>
    <n v="-2.3140000000000001"/>
    <s v="P"/>
  </r>
  <r>
    <x v="539"/>
    <s v="Midland States Bancorp, Inc."/>
    <x v="2"/>
    <x v="48"/>
    <s v="Carlson Gerald Joseph"/>
    <s v="Director"/>
    <n v="1000"/>
    <n v="24.23"/>
    <n v="24230"/>
    <s v="normal_buy"/>
    <n v="-7.4533510803311831E-3"/>
    <n v="-0.74529999999999996"/>
    <s v="P"/>
  </r>
  <r>
    <x v="540"/>
    <s v="AerSale Corp"/>
    <x v="2"/>
    <x v="48"/>
    <s v="Garmendia Martin"/>
    <s v="Officer"/>
    <n v="4000"/>
    <n v="6.65"/>
    <n v="26600"/>
    <s v="normal_buy"/>
    <n v="4.7552401568640823E-2"/>
    <n v="4.7552000000000003"/>
    <s v="P"/>
  </r>
  <r>
    <x v="540"/>
    <s v="AerSale Corp"/>
    <x v="2"/>
    <x v="48"/>
    <s v="Wright Frederick Craig"/>
    <s v="Officer"/>
    <n v="5000"/>
    <n v="7.13"/>
    <n v="35650"/>
    <s v="normal_buy"/>
    <n v="4.7552401568640823E-2"/>
    <n v="4.7552000000000003"/>
    <s v="P"/>
  </r>
  <r>
    <x v="525"/>
    <s v="GEN Restaurant Group, Inc."/>
    <x v="2"/>
    <x v="48"/>
    <s v="Kim Don"/>
    <s v="TenPercentOwner"/>
    <n v="26000"/>
    <n v="6.2"/>
    <n v="161200"/>
    <s v="large_buy"/>
    <n v="0.60668780822410162"/>
    <n v="60.668799999999997"/>
    <s v="P"/>
  </r>
  <r>
    <x v="525"/>
    <s v="GEN Restaurant Group, Inc."/>
    <x v="2"/>
    <x v="48"/>
    <s v="Kim Don"/>
    <s v="TenPercentOwner"/>
    <n v="41451"/>
    <n v="6.2"/>
    <n v="256996.2"/>
    <s v="large_buy"/>
    <n v="0.60668780822410162"/>
    <n v="60.668799999999997"/>
    <s v="P"/>
  </r>
  <r>
    <x v="525"/>
    <s v="GEN Restaurant Group, Inc."/>
    <x v="2"/>
    <x v="48"/>
    <s v="Chang Jae"/>
    <s v="Director,Officer,TenPercentOwner"/>
    <n v="2000"/>
    <n v="6.25"/>
    <n v="12500"/>
    <s v="normal_buy"/>
    <n v="0.60668780822410162"/>
    <n v="60.668799999999997"/>
    <s v="P"/>
  </r>
  <r>
    <x v="150"/>
    <s v="Bancorp, Inc."/>
    <x v="2"/>
    <x v="48"/>
    <s v="Cohn Matthew"/>
    <s v="Director"/>
    <n v="964"/>
    <n v="36.729999999999997"/>
    <n v="35407.719999999987"/>
    <s v="normal_buy"/>
    <n v="-0.1237963763837592"/>
    <n v="-12.3796"/>
    <s v="P"/>
  </r>
  <r>
    <x v="150"/>
    <s v="Bancorp, Inc."/>
    <x v="2"/>
    <x v="48"/>
    <s v="Cohn Matthew"/>
    <s v="Director"/>
    <n v="964"/>
    <n v="36.51"/>
    <n v="35195.64"/>
    <s v="normal_buy"/>
    <n v="-0.1237963763837592"/>
    <n v="-12.3796"/>
    <s v="P"/>
  </r>
  <r>
    <x v="19"/>
    <s v="Invesco Pennsylvania Value Municipal Income Trust"/>
    <x v="2"/>
    <x v="48"/>
    <s v="Weinstein Boaz"/>
    <s v="TenPercentOwner"/>
    <n v="6989"/>
    <n v="10.23"/>
    <n v="71497.47"/>
    <s v="normal_buy"/>
    <n v="4.2170835925665617E-3"/>
    <n v="0.42170000000000002"/>
    <s v="P"/>
  </r>
  <r>
    <x v="19"/>
    <s v="Invesco Pennsylvania Value Municipal Income Trust"/>
    <x v="2"/>
    <x v="48"/>
    <s v="Saba Capital Management, L.P."/>
    <s v="TenPercentOwner"/>
    <n v="6989"/>
    <n v="10.23"/>
    <n v="71497.47"/>
    <s v="normal_buy"/>
    <n v="4.2170835925665617E-3"/>
    <n v="0.42170000000000002"/>
    <s v="P"/>
  </r>
  <r>
    <x v="64"/>
    <s v="BlackRock Capital Allocation Term Trust"/>
    <x v="2"/>
    <x v="48"/>
    <s v="Weinstein Boaz"/>
    <s v="TenPercentOwner"/>
    <n v="1061017"/>
    <n v="15.78"/>
    <n v="16742848.26"/>
    <s v="large_buy"/>
    <n v="3.4407968803340523E-2"/>
    <n v="3.4407999999999999"/>
    <s v="P"/>
  </r>
  <r>
    <x v="64"/>
    <s v="BlackRock Capital Allocation Term Trust"/>
    <x v="2"/>
    <x v="48"/>
    <s v="Saba Capital Management, L.P."/>
    <s v="TenPercentOwner"/>
    <n v="1061017"/>
    <n v="15.78"/>
    <n v="16742848.26"/>
    <s v="large_buy"/>
    <n v="3.4407968803340523E-2"/>
    <n v="3.4407999999999999"/>
    <s v="P"/>
  </r>
  <r>
    <x v="523"/>
    <s v="Medalist Diversified REIT, Inc."/>
    <x v="2"/>
    <x v="48"/>
    <s v="KAVANAUGH FRANK"/>
    <s v="Director,Officer,TenPercentOwner"/>
    <n v="16610"/>
    <n v="5.66"/>
    <n v="94012.6"/>
    <s v="large_buy"/>
    <n v="4.0353873436997027E-2"/>
    <n v="4.0354000000000001"/>
    <s v="P"/>
  </r>
  <r>
    <x v="150"/>
    <s v="Bancorp, Inc."/>
    <x v="2"/>
    <x v="48"/>
    <s v="Mudick Stephanie B"/>
    <s v="Director"/>
    <n v="2000"/>
    <n v="37.11"/>
    <n v="74220"/>
    <s v="normal_buy"/>
    <n v="-0.1237963763837592"/>
    <n v="-12.3796"/>
    <s v="P"/>
  </r>
  <r>
    <x v="475"/>
    <s v="UPEXI, INC."/>
    <x v="2"/>
    <x v="48"/>
    <s v="MARSHALL ALLAN"/>
    <s v="Director,Officer,TenPercentOwner"/>
    <n v="64150"/>
    <n v="0.56999999999999995"/>
    <n v="36565.5"/>
    <s v="normal_buy"/>
    <n v="0.17799997329711911"/>
    <n v="17.8"/>
    <s v="P"/>
  </r>
  <r>
    <x v="372"/>
    <s v="Mativ Holdings, Inc."/>
    <x v="2"/>
    <x v="48"/>
    <s v="Keenan Jeffrey"/>
    <s v="Director"/>
    <n v="2000"/>
    <n v="18.03"/>
    <n v="36060"/>
    <s v="normal_buy"/>
    <n v="-1.3865917956998869E-2"/>
    <n v="-1.3866000000000001"/>
    <s v="P"/>
  </r>
  <r>
    <x v="525"/>
    <s v="GEN Restaurant Group, Inc."/>
    <x v="2"/>
    <x v="48"/>
    <s v="Kim David Wook Jin"/>
    <s v="Director,Officer,TenPercentOwner"/>
    <n v="41451"/>
    <n v="6.2"/>
    <n v="256996.2"/>
    <s v="large_buy"/>
    <n v="0.60668780822410162"/>
    <n v="60.668799999999997"/>
    <s v="P"/>
  </r>
  <r>
    <x v="525"/>
    <s v="GEN Restaurant Group, Inc."/>
    <x v="2"/>
    <x v="48"/>
    <s v="Kim David Wook Jin"/>
    <s v="Director,Officer,TenPercentOwner"/>
    <n v="26000"/>
    <n v="6.2"/>
    <n v="161200"/>
    <s v="large_buy"/>
    <n v="0.60668780822410162"/>
    <n v="60.668799999999997"/>
    <s v="P"/>
  </r>
  <r>
    <x v="38"/>
    <s v="OPKO HEALTH, INC."/>
    <x v="2"/>
    <x v="48"/>
    <s v="FROST PHILLIP MD ET AL"/>
    <s v="Director,Officer,TenPercentOwner"/>
    <n v="600000"/>
    <n v="0.93"/>
    <n v="558000"/>
    <s v="large_buy"/>
    <n v="8.6021486769275013E-2"/>
    <n v="8.6021000000000001"/>
    <s v="P"/>
  </r>
  <r>
    <x v="38"/>
    <s v="OPKO HEALTH, INC."/>
    <x v="2"/>
    <x v="48"/>
    <s v="Frost Gamma Investments Trust"/>
    <s v="TenPercentOwner"/>
    <n v="600000"/>
    <n v="0.93"/>
    <n v="558000"/>
    <s v="large_buy"/>
    <n v="8.6021486769275013E-2"/>
    <n v="8.6021000000000001"/>
    <s v="P"/>
  </r>
  <r>
    <x v="482"/>
    <s v="CommScope Holding Company, Inc."/>
    <x v="2"/>
    <x v="48"/>
    <s v="KRAUSE L WILLIAM"/>
    <s v="Director"/>
    <n v="57300"/>
    <n v="1.59"/>
    <n v="91107"/>
    <s v="normal_buy"/>
    <n v="-0.23749999348074199"/>
    <n v="-23.75"/>
    <s v="P"/>
  </r>
  <r>
    <x v="538"/>
    <s v="Primis Financial Corp."/>
    <x v="2"/>
    <x v="48"/>
    <s v="KABBASH CHARLES A"/>
    <s v="Director"/>
    <n v="1465"/>
    <n v="12.49"/>
    <n v="18297.849999999999"/>
    <s v="normal_buy"/>
    <n v="-2.3140499757604901E-2"/>
    <n v="-2.3140000000000001"/>
    <s v="P"/>
  </r>
  <r>
    <x v="538"/>
    <s v="Primis Financial Corp."/>
    <x v="2"/>
    <x v="48"/>
    <s v="KABBASH CHARLES A"/>
    <s v="Director"/>
    <n v="1600"/>
    <n v="12.5"/>
    <n v="20000"/>
    <s v="normal_buy"/>
    <n v="-2.3140499757604901E-2"/>
    <n v="-2.3140000000000001"/>
    <s v="P"/>
  </r>
  <r>
    <x v="109"/>
    <s v="Paysign, Inc."/>
    <x v="2"/>
    <x v="48"/>
    <s v="Topline Capital Management, LLC"/>
    <s v="Other"/>
    <n v="37517"/>
    <n v="3.01"/>
    <n v="112926.17"/>
    <s v="normal_buy"/>
    <n v="0.11920534297618079"/>
    <n v="11.920500000000001"/>
    <s v="P"/>
  </r>
  <r>
    <x v="109"/>
    <s v="Paysign, Inc."/>
    <x v="2"/>
    <x v="48"/>
    <s v="McBirney Collin"/>
    <s v="Other"/>
    <n v="37517"/>
    <n v="3.01"/>
    <n v="112926.17"/>
    <s v="normal_buy"/>
    <n v="0.11920534297618079"/>
    <n v="11.920500000000001"/>
    <s v="P"/>
  </r>
  <r>
    <x v="525"/>
    <s v="GEN Restaurant Group, Inc."/>
    <x v="2"/>
    <x v="48"/>
    <s v="Wang Lauren"/>
    <s v="TenPercentOwner"/>
    <n v="41451"/>
    <n v="6.2"/>
    <n v="256996.2"/>
    <s v="large_buy"/>
    <n v="0.60668780822410162"/>
    <n v="60.668799999999997"/>
    <s v="P"/>
  </r>
  <r>
    <x v="525"/>
    <s v="GEN Restaurant Group, Inc."/>
    <x v="2"/>
    <x v="48"/>
    <s v="Wang Lauren"/>
    <s v="TenPercentOwner"/>
    <n v="26000"/>
    <n v="6.2"/>
    <n v="161200"/>
    <s v="large_buy"/>
    <n v="0.60668780822410162"/>
    <n v="60.668799999999997"/>
    <s v="P"/>
  </r>
  <r>
    <x v="541"/>
    <s v="BLACKROCK CALIFORNIA MUNICIPAL INCOME TRUST"/>
    <x v="2"/>
    <x v="48"/>
    <s v="Weinstein Boaz"/>
    <s v="TenPercentOwner"/>
    <n v="35703"/>
    <n v="11.95"/>
    <n v="426650.85"/>
    <s v="large_buy"/>
    <n v="-1.2490618011698261E-2"/>
    <n v="-1.2491000000000001"/>
    <s v="P"/>
  </r>
  <r>
    <x v="347"/>
    <s v="Texas Pacific Land Corp"/>
    <x v="2"/>
    <x v="48"/>
    <s v="OLIVER ERIC L"/>
    <s v="Director"/>
    <n v="11"/>
    <n v="1570.36"/>
    <n v="17273.96"/>
    <s v="normal_buy"/>
    <n v="6.5827791231215738E-2"/>
    <n v="6.5827999999999998"/>
    <s v="P"/>
  </r>
  <r>
    <x v="347"/>
    <s v="Texas Pacific Land Corp"/>
    <x v="2"/>
    <x v="48"/>
    <s v="OLIVER ERIC L"/>
    <s v="Director"/>
    <n v="17"/>
    <n v="1569.16"/>
    <n v="26675.72"/>
    <s v="normal_buy"/>
    <n v="6.5827791231215738E-2"/>
    <n v="6.5827999999999998"/>
    <s v="P"/>
  </r>
  <r>
    <x v="347"/>
    <s v="Texas Pacific Land Corp"/>
    <x v="2"/>
    <x v="48"/>
    <s v="OLIVER ERIC L"/>
    <s v="Director"/>
    <n v="72"/>
    <n v="1567.1"/>
    <n v="112831.2"/>
    <s v="large_buy"/>
    <n v="6.5827791231215738E-2"/>
    <n v="6.5827999999999998"/>
    <s v="P"/>
  </r>
  <r>
    <x v="542"/>
    <s v="YORK WATER CO"/>
    <x v="2"/>
    <x v="48"/>
    <s v="Hand Joseph Thomas"/>
    <s v="Director,Officer"/>
    <n v="282"/>
    <n v="35.54"/>
    <n v="10022.280000000001"/>
    <s v="large_buy"/>
    <n v="-6.4715688834434681E-3"/>
    <n v="-0.6472"/>
    <s v="P"/>
  </r>
  <r>
    <x v="541"/>
    <s v="BLACKROCK CALIFORNIA MUNICIPAL INCOME TRUST"/>
    <x v="2"/>
    <x v="48"/>
    <s v="Saba Capital Management, L.P."/>
    <s v="TenPercentOwner"/>
    <n v="35703"/>
    <n v="11.95"/>
    <n v="426650.85"/>
    <s v="large_buy"/>
    <n v="-1.2490618011698261E-2"/>
    <n v="-1.2491000000000001"/>
    <s v="P"/>
  </r>
  <r>
    <x v="467"/>
    <s v="Archer Aviation Inc."/>
    <x v="2"/>
    <x v="48"/>
    <s v="SFS UK 1 LTD."/>
    <s v="TenPercentOwner"/>
    <n v="336419"/>
    <n v="5.0599999999999996"/>
    <n v="1702280.14"/>
    <s v="normal_buy"/>
    <n v="-6.0784303642428261E-2"/>
    <n v="-6.0784000000000002"/>
    <s v="P"/>
  </r>
  <r>
    <x v="467"/>
    <s v="Archer Aviation Inc."/>
    <x v="2"/>
    <x v="48"/>
    <s v="STELLANTIS EUROPE S.P.A."/>
    <s v="TenPercentOwner"/>
    <n v="336419"/>
    <n v="5.0599999999999996"/>
    <n v="1702280.14"/>
    <s v="normal_buy"/>
    <n v="-6.0784303642428261E-2"/>
    <n v="-6.0784000000000002"/>
    <s v="P"/>
  </r>
  <r>
    <x v="467"/>
    <s v="Archer Aviation Inc."/>
    <x v="2"/>
    <x v="48"/>
    <s v="FCA NORTH AMERICA HOLDINGS LLC"/>
    <s v="TenPercentOwner"/>
    <n v="336419"/>
    <n v="5.0599999999999996"/>
    <n v="1702280.14"/>
    <s v="normal_buy"/>
    <n v="-6.0784303642428261E-2"/>
    <n v="-6.0784000000000002"/>
    <s v="P"/>
  </r>
  <r>
    <x v="467"/>
    <s v="Archer Aviation Inc."/>
    <x v="2"/>
    <x v="48"/>
    <s v="Stellantis N.V."/>
    <s v="TenPercentOwner"/>
    <n v="336419"/>
    <n v="5.0599999999999996"/>
    <n v="1702280.14"/>
    <s v="normal_buy"/>
    <n v="-6.0784303642428261E-2"/>
    <n v="-6.0784000000000002"/>
    <s v="P"/>
  </r>
  <r>
    <x v="467"/>
    <s v="Archer Aviation Inc."/>
    <x v="2"/>
    <x v="48"/>
    <s v="FCA FOREIGN SALES HOLDCO LTD."/>
    <s v="TenPercentOwner"/>
    <n v="336419"/>
    <n v="5.0599999999999996"/>
    <n v="1702280.14"/>
    <s v="normal_buy"/>
    <n v="-6.0784303642428261E-2"/>
    <n v="-6.0784000000000002"/>
    <s v="P"/>
  </r>
  <r>
    <x v="467"/>
    <s v="Archer Aviation Inc."/>
    <x v="2"/>
    <x v="48"/>
    <s v="FCA US LLC"/>
    <s v="TenPercentOwner"/>
    <n v="336419"/>
    <n v="5.0599999999999996"/>
    <n v="1702280.14"/>
    <s v="normal_buy"/>
    <n v="-6.0784303642428261E-2"/>
    <n v="-6.0784000000000002"/>
    <s v="P"/>
  </r>
  <r>
    <x v="467"/>
    <s v="Archer Aviation Inc."/>
    <x v="2"/>
    <x v="48"/>
    <s v="SFS UK 1 LTD."/>
    <s v="TenPercentOwner"/>
    <n v="463581"/>
    <n v="4.93"/>
    <n v="2285454.33"/>
    <s v="normal_buy"/>
    <n v="-6.0784303642428261E-2"/>
    <n v="-6.0784000000000002"/>
    <s v="P"/>
  </r>
  <r>
    <x v="467"/>
    <s v="Archer Aviation Inc."/>
    <x v="2"/>
    <x v="48"/>
    <s v="STELLANTIS EUROPE S.P.A."/>
    <s v="TenPercentOwner"/>
    <n v="463581"/>
    <n v="4.93"/>
    <n v="2285454.33"/>
    <s v="normal_buy"/>
    <n v="-6.0784303642428261E-2"/>
    <n v="-6.0784000000000002"/>
    <s v="P"/>
  </r>
  <r>
    <x v="467"/>
    <s v="Archer Aviation Inc."/>
    <x v="2"/>
    <x v="48"/>
    <s v="FCA NORTH AMERICA HOLDINGS LLC"/>
    <s v="TenPercentOwner"/>
    <n v="463581"/>
    <n v="4.93"/>
    <n v="2285454.33"/>
    <s v="normal_buy"/>
    <n v="-6.0784303642428261E-2"/>
    <n v="-6.0784000000000002"/>
    <s v="P"/>
  </r>
  <r>
    <x v="467"/>
    <s v="Archer Aviation Inc."/>
    <x v="2"/>
    <x v="48"/>
    <s v="Stellantis N.V."/>
    <s v="TenPercentOwner"/>
    <n v="463581"/>
    <n v="4.93"/>
    <n v="2285454.33"/>
    <s v="normal_buy"/>
    <n v="-6.0784303642428261E-2"/>
    <n v="-6.0784000000000002"/>
    <s v="P"/>
  </r>
  <r>
    <x v="467"/>
    <s v="Archer Aviation Inc."/>
    <x v="2"/>
    <x v="48"/>
    <s v="FCA FOREIGN SALES HOLDCO LTD."/>
    <s v="TenPercentOwner"/>
    <n v="463581"/>
    <n v="4.93"/>
    <n v="2285454.33"/>
    <s v="normal_buy"/>
    <n v="-6.0784303642428261E-2"/>
    <n v="-6.0784000000000002"/>
    <s v="P"/>
  </r>
  <r>
    <x v="467"/>
    <s v="Archer Aviation Inc."/>
    <x v="2"/>
    <x v="48"/>
    <s v="FCA US LLC"/>
    <s v="TenPercentOwner"/>
    <n v="463581"/>
    <n v="4.93"/>
    <n v="2285454.33"/>
    <s v="normal_buy"/>
    <n v="-6.0784303642428261E-2"/>
    <n v="-6.0784000000000002"/>
    <s v="P"/>
  </r>
  <r>
    <x v="251"/>
    <s v="PENNANTPARK INVESTMENT CORP"/>
    <x v="2"/>
    <x v="48"/>
    <s v="Allorto Richard T JR"/>
    <s v="Officer"/>
    <n v="5000"/>
    <n v="6.8"/>
    <n v="34000"/>
    <s v="large_buy"/>
    <n v="1.7011107633080341E-4"/>
    <n v="1.7000000000000001E-2"/>
    <s v="P"/>
  </r>
  <r>
    <x v="543"/>
    <s v="Kodiak Gas Services, Inc."/>
    <x v="2"/>
    <x v="48"/>
    <s v="Montana Margaret C"/>
    <s v="Director"/>
    <n v="2000"/>
    <n v="25.25"/>
    <n v="50500"/>
    <s v="large_buy"/>
    <n v="3.3294105937196949E-2"/>
    <n v="3.3294000000000001"/>
    <s v="P"/>
  </r>
  <r>
    <x v="172"/>
    <s v="Princeton Bancorp, Inc."/>
    <x v="2"/>
    <x v="48"/>
    <s v="TUCHMAN MARTIN"/>
    <s v="Director,TenPercentOwner"/>
    <n v="3168"/>
    <n v="29.99"/>
    <n v="95008.319999999992"/>
    <s v="normal_buy"/>
    <n v="-6.878531835999846E-3"/>
    <n v="-0.68789999999999996"/>
    <s v="P"/>
  </r>
  <r>
    <x v="540"/>
    <s v="AerSale Corp"/>
    <x v="2"/>
    <x v="48"/>
    <s v="Finazzo Nicolas"/>
    <s v="Director,Officer"/>
    <n v="10000"/>
    <n v="6.65"/>
    <n v="66500"/>
    <s v="large_buy"/>
    <n v="4.7552401568640823E-2"/>
    <n v="4.7552000000000003"/>
    <s v="P"/>
  </r>
  <r>
    <x v="540"/>
    <s v="AerSale Corp"/>
    <x v="2"/>
    <x v="48"/>
    <s v="Finazzo Nicolas"/>
    <s v="Director,Officer"/>
    <n v="25000"/>
    <n v="6.97"/>
    <n v="174250"/>
    <s v="large_buy"/>
    <n v="4.7552401568640823E-2"/>
    <n v="4.7552000000000003"/>
    <s v="P"/>
  </r>
  <r>
    <x v="525"/>
    <s v="GEN Restaurant Group, Inc."/>
    <x v="2"/>
    <x v="48"/>
    <s v="Manzanarez Jose"/>
    <s v="TenPercentOwner"/>
    <n v="26000"/>
    <n v="6.2"/>
    <n v="161200"/>
    <s v="large_buy"/>
    <n v="0.60668780822410162"/>
    <n v="60.668799999999997"/>
    <s v="P"/>
  </r>
  <r>
    <x v="525"/>
    <s v="GEN Restaurant Group, Inc."/>
    <x v="2"/>
    <x v="48"/>
    <s v="Manzanarez Jose"/>
    <s v="TenPercentOwner"/>
    <n v="41451"/>
    <n v="6.2"/>
    <n v="256996.2"/>
    <s v="large_buy"/>
    <n v="0.60668780822410162"/>
    <n v="60.668799999999997"/>
    <s v="P"/>
  </r>
  <r>
    <x v="523"/>
    <s v="Medalist Diversified REIT, Inc."/>
    <x v="2"/>
    <x v="48"/>
    <s v="KAVANAUGH FRANK"/>
    <s v="Director,Officer,TenPercentOwner"/>
    <n v="16610"/>
    <n v="5.66"/>
    <n v="94012.6"/>
    <s v="large_buy"/>
    <n v="4.0353873436997027E-2"/>
    <n v="4.0354000000000001"/>
    <s v="P"/>
  </r>
  <r>
    <x v="281"/>
    <s v="USCB FINANCIAL HOLDINGS, INC."/>
    <x v="2"/>
    <x v="48"/>
    <s v="Anderson Robert B."/>
    <s v="Officer"/>
    <n v="3600"/>
    <n v="11.29"/>
    <n v="40644"/>
    <s v="normal_buy"/>
    <n v="5.4202109633747497E-3"/>
    <n v="0.54200000000000004"/>
    <s v="P"/>
  </r>
  <r>
    <x v="34"/>
    <s v="Armada Hoffler Properties, Inc."/>
    <x v="2"/>
    <x v="48"/>
    <s v="Allen George F"/>
    <s v="Director"/>
    <n v="1716"/>
    <n v="10.64"/>
    <n v="18258.240000000002"/>
    <s v="normal_buy"/>
    <n v="-3.1101743292495491E-2"/>
    <n v="-3.1101999999999999"/>
    <s v="P"/>
  </r>
  <r>
    <x v="544"/>
    <s v="MAMMOTH ENERGY SERVICES, INC."/>
    <x v="2"/>
    <x v="48"/>
    <s v="Amron Arthur H"/>
    <s v="Director"/>
    <n v="3000"/>
    <n v="3.72"/>
    <n v="11160"/>
    <s v="large_buy"/>
    <n v="2.1917786744058091E-2"/>
    <n v="2.1918000000000002"/>
    <s v="P"/>
  </r>
  <r>
    <x v="531"/>
    <s v="Nerdy Inc."/>
    <x v="2"/>
    <x v="48"/>
    <s v="Cohn Charles K."/>
    <s v="Director,Officer,TenPercentOwner"/>
    <n v="37500"/>
    <n v="2.79"/>
    <n v="104625"/>
    <s v="normal_buy"/>
    <n v="9.1240875594839066E-2"/>
    <n v="9.1241000000000003"/>
    <s v="P"/>
  </r>
  <r>
    <x v="531"/>
    <s v="Nerdy Inc."/>
    <x v="2"/>
    <x v="48"/>
    <s v="Cohn Charles K."/>
    <s v="Director,Officer,TenPercentOwner"/>
    <n v="37500"/>
    <n v="2.79"/>
    <n v="104625"/>
    <s v="normal_buy"/>
    <n v="9.1240875594839066E-2"/>
    <n v="9.1241000000000003"/>
    <s v="P"/>
  </r>
  <r>
    <x v="23"/>
    <s v="BlackRock ESG Capital Allocation Term Trust"/>
    <x v="2"/>
    <x v="48"/>
    <s v="Saba Capital Management, L.P."/>
    <s v="TenPercentOwner"/>
    <n v="1000"/>
    <n v="17.11"/>
    <n v="17110"/>
    <s v="normal_buy"/>
    <n v="8.8600632006430313E-3"/>
    <n v="0.88600000000000001"/>
    <s v="P"/>
  </r>
  <r>
    <x v="23"/>
    <s v="BlackRock ESG Capital Allocation Term Trust"/>
    <x v="2"/>
    <x v="48"/>
    <s v="Weinstein Boaz"/>
    <s v="TenPercentOwner"/>
    <n v="1000"/>
    <n v="17.11"/>
    <n v="17110"/>
    <s v="normal_buy"/>
    <n v="8.8600632006430313E-3"/>
    <n v="0.88600000000000001"/>
    <s v="P"/>
  </r>
  <r>
    <x v="10"/>
    <s v="TILLY'S, INC."/>
    <x v="2"/>
    <x v="48"/>
    <s v="Fund 1 Investments, LLC"/>
    <s v="TenPercentOwner"/>
    <n v="16000"/>
    <n v="7.16"/>
    <n v="114560"/>
    <s v="normal_buy"/>
    <n v="-9.1794136600779841E-2"/>
    <n v="-9.1793999999999993"/>
    <s v="P"/>
  </r>
  <r>
    <x v="10"/>
    <s v="TILLY'S, INC."/>
    <x v="2"/>
    <x v="48"/>
    <s v="Pleasant Lake Onshore Feeder Fund LP"/>
    <s v="TenPercentOwner"/>
    <n v="16000"/>
    <n v="7.16"/>
    <n v="114560"/>
    <s v="normal_buy"/>
    <n v="-9.1794136600779841E-2"/>
    <n v="-9.1793999999999993"/>
    <s v="P"/>
  </r>
  <r>
    <x v="10"/>
    <s v="TILLY'S, INC."/>
    <x v="2"/>
    <x v="48"/>
    <s v="Pleasant Lake Partners LLC"/>
    <s v="TenPercentOwner"/>
    <n v="16000"/>
    <n v="7.16"/>
    <n v="114560"/>
    <s v="normal_buy"/>
    <n v="-9.1794136600779841E-2"/>
    <n v="-9.1793999999999993"/>
    <s v="P"/>
  </r>
  <r>
    <x v="545"/>
    <s v="Thirdline Real Estate Income Fund"/>
    <x v="2"/>
    <x v="48"/>
    <s v="Hutchens Charles Carter"/>
    <s v="Director,Officer"/>
    <n v="1477.83"/>
    <n v="10.15"/>
    <n v="14999.9745"/>
    <s v="normal_buy"/>
    <n v="9.8521941828577653E-3"/>
    <n v="0.98519999999999996"/>
    <s v="P"/>
  </r>
  <r>
    <x v="494"/>
    <s v="Star Holdings"/>
    <x v="2"/>
    <x v="48"/>
    <s v="Cowen Holdings, Inc."/>
    <s v="TenPercentOwner"/>
    <n v="1100"/>
    <n v="11.75"/>
    <n v="12925"/>
    <s v="normal_buy"/>
    <n v="5.9221724281936387E-2"/>
    <n v="5.9222000000000001"/>
    <s v="P"/>
  </r>
  <r>
    <x v="494"/>
    <s v="Star Holdings"/>
    <x v="2"/>
    <x v="48"/>
    <s v="RCG LV Pearl LLC"/>
    <s v="TenPercentOwner"/>
    <n v="1100"/>
    <n v="11.75"/>
    <n v="12925"/>
    <s v="normal_buy"/>
    <n v="5.9221724281936387E-2"/>
    <n v="5.9222000000000001"/>
    <s v="P"/>
  </r>
  <r>
    <x v="494"/>
    <s v="Star Holdings"/>
    <x v="2"/>
    <x v="48"/>
    <s v="COWEN AND COMPANY, LLC"/>
    <s v="TenPercentOwner"/>
    <n v="1100"/>
    <n v="11.75"/>
    <n v="12925"/>
    <s v="normal_buy"/>
    <n v="5.9221724281936387E-2"/>
    <n v="5.9222000000000001"/>
    <s v="P"/>
  </r>
  <r>
    <x v="494"/>
    <s v="Star Holdings"/>
    <x v="2"/>
    <x v="48"/>
    <s v="COWEN INC."/>
    <s v="TenPercentOwner"/>
    <n v="1100"/>
    <n v="11.75"/>
    <n v="12925"/>
    <s v="normal_buy"/>
    <n v="5.9221724281936387E-2"/>
    <n v="5.9222000000000001"/>
    <s v="P"/>
  </r>
  <r>
    <x v="494"/>
    <s v="Star Holdings"/>
    <x v="2"/>
    <x v="48"/>
    <s v="Cowen Overseas Investment LP"/>
    <s v="TenPercentOwner"/>
    <n v="1100"/>
    <n v="11.75"/>
    <n v="12925"/>
    <s v="normal_buy"/>
    <n v="5.9221724281936387E-2"/>
    <n v="5.9222000000000001"/>
    <s v="P"/>
  </r>
  <r>
    <x v="55"/>
    <s v="BLACKROCK MUNIYIELD PENNSYLVANIA QUALITY FUND"/>
    <x v="2"/>
    <x v="48"/>
    <s v="Saba Capital Management, L.P."/>
    <s v="TenPercentOwner"/>
    <n v="5974"/>
    <n v="12.11"/>
    <n v="72345.14"/>
    <s v="normal_buy"/>
    <n v="2.2994304666477121E-3"/>
    <n v="0.22989999999999999"/>
    <s v="P"/>
  </r>
  <r>
    <x v="55"/>
    <s v="BLACKROCK MUNIYIELD PENNSYLVANIA QUALITY FUND"/>
    <x v="2"/>
    <x v="48"/>
    <s v="Weinstein Boaz"/>
    <s v="TenPercentOwner"/>
    <n v="5974"/>
    <n v="12.11"/>
    <n v="72345.14"/>
    <s v="normal_buy"/>
    <n v="2.2994304666477121E-3"/>
    <n v="0.22989999999999999"/>
    <s v="P"/>
  </r>
  <r>
    <x v="515"/>
    <s v="MAGNACHIP SEMICONDUCTOR Corp"/>
    <x v="2"/>
    <x v="48"/>
    <s v="Park Shin Young"/>
    <s v="Officer"/>
    <n v="9000"/>
    <n v="5.56"/>
    <n v="50040"/>
    <s v="normal_buy"/>
    <n v="1.090908050537109E-2"/>
    <n v="1.0909"/>
    <s v="P"/>
  </r>
  <r>
    <x v="109"/>
    <s v="Paysign, Inc."/>
    <x v="2"/>
    <x v="48"/>
    <s v="Topline Capital Partners, LP"/>
    <s v="TenPercentOwner"/>
    <n v="37517"/>
    <n v="3.01"/>
    <n v="112926.17"/>
    <s v="normal_buy"/>
    <n v="0.11920534297618079"/>
    <n v="11.920500000000001"/>
    <s v="P"/>
  </r>
  <r>
    <x v="546"/>
    <s v="NEPHROS INC"/>
    <x v="2"/>
    <x v="48"/>
    <s v="Amron Arthur H"/>
    <s v="Director"/>
    <n v="7000"/>
    <n v="2.4500000000000002"/>
    <n v="17150"/>
    <s v="normal_buy"/>
    <n v="-4.7413749250445843E-2"/>
    <n v="-4.7413999999999996"/>
    <s v="P"/>
  </r>
  <r>
    <x v="547"/>
    <s v="Fluent, Inc."/>
    <x v="2"/>
    <x v="48"/>
    <s v="Schulke Ryan"/>
    <s v="Director,Officer,TenPercentOwner"/>
    <n v="20000"/>
    <n v="0.59"/>
    <n v="11800"/>
    <s v="normal_buy"/>
    <n v="-1.9999980926513668E-2"/>
    <n v="-2"/>
    <s v="P"/>
  </r>
  <r>
    <x v="177"/>
    <s v="TRUSTCO BANK CORP N Y"/>
    <x v="2"/>
    <x v="48"/>
    <s v="HALL MICHAEL JAMES"/>
    <s v="Officer"/>
    <n v="500"/>
    <n v="27.4"/>
    <n v="13700"/>
    <s v="normal_buy"/>
    <n v="-8.843034266937666E-3"/>
    <n v="-0.88429999999999997"/>
    <s v="P"/>
  </r>
  <r>
    <x v="149"/>
    <s v="Skye Bioscience, Inc."/>
    <x v="2"/>
    <x v="49"/>
    <s v="5AM Ventures II LP"/>
    <s v="TenPercentOwner"/>
    <n v="450000"/>
    <n v="10"/>
    <n v="4500000"/>
    <s v="normal_buy"/>
    <n v="0.3592416960505318"/>
    <n v="35.924199999999999"/>
    <s v="P"/>
  </r>
  <r>
    <x v="149"/>
    <s v="Skye Bioscience, Inc."/>
    <x v="2"/>
    <x v="49"/>
    <s v="5AM Ventures VII, L.P."/>
    <s v="TenPercentOwner"/>
    <n v="450000"/>
    <n v="10"/>
    <n v="4500000"/>
    <s v="normal_buy"/>
    <n v="0.3592416960505318"/>
    <n v="35.924199999999999"/>
    <s v="P"/>
  </r>
  <r>
    <x v="149"/>
    <s v="Skye Bioscience, Inc."/>
    <x v="2"/>
    <x v="49"/>
    <s v="DIEKMAN JOHN D"/>
    <s v="TenPercentOwner"/>
    <n v="450000"/>
    <n v="10"/>
    <n v="4500000"/>
    <s v="normal_buy"/>
    <n v="0.3592416960505318"/>
    <n v="35.924199999999999"/>
    <s v="P"/>
  </r>
  <r>
    <x v="149"/>
    <s v="Skye Bioscience, Inc."/>
    <x v="2"/>
    <x v="49"/>
    <s v="ROCKLAGE SCOTT M"/>
    <s v="TenPercentOwner"/>
    <n v="450000"/>
    <n v="10"/>
    <n v="4500000"/>
    <s v="normal_buy"/>
    <n v="0.3592416960505318"/>
    <n v="35.924199999999999"/>
    <s v="P"/>
  </r>
  <r>
    <x v="149"/>
    <s v="Skye Bioscience, Inc."/>
    <x v="2"/>
    <x v="49"/>
    <s v="5AM Partners VII, LLC"/>
    <s v="TenPercentOwner"/>
    <n v="450000"/>
    <n v="10"/>
    <n v="4500000"/>
    <s v="normal_buy"/>
    <n v="0.3592416960505318"/>
    <n v="35.924199999999999"/>
    <s v="P"/>
  </r>
  <r>
    <x v="149"/>
    <s v="Skye Bioscience, Inc."/>
    <x v="2"/>
    <x v="49"/>
    <s v="5AM CO-INVESTORS II LP"/>
    <s v="TenPercentOwner"/>
    <n v="450000"/>
    <n v="10"/>
    <n v="4500000"/>
    <s v="normal_buy"/>
    <n v="0.3592416960505318"/>
    <n v="35.924199999999999"/>
    <s v="P"/>
  </r>
  <r>
    <x v="149"/>
    <s v="Skye Bioscience, Inc."/>
    <x v="2"/>
    <x v="49"/>
    <s v="5AM Partners II, LLC"/>
    <s v="TenPercentOwner"/>
    <n v="450000"/>
    <n v="10"/>
    <n v="4500000"/>
    <s v="normal_buy"/>
    <n v="0.3592416960505318"/>
    <n v="35.924199999999999"/>
    <s v="P"/>
  </r>
  <r>
    <x v="149"/>
    <s v="Skye Bioscience, Inc."/>
    <x v="2"/>
    <x v="49"/>
    <s v="PARMAR KUSH"/>
    <s v="TenPercentOwner"/>
    <n v="450000"/>
    <n v="10"/>
    <n v="4500000"/>
    <s v="normal_buy"/>
    <n v="0.3592416960505318"/>
    <n v="35.924199999999999"/>
    <s v="P"/>
  </r>
  <r>
    <x v="81"/>
    <s v="TALOS ENERGY INC."/>
    <x v="2"/>
    <x v="49"/>
    <s v="Control Empresarial de Capitales S.A. de C.V."/>
    <s v="TenPercentOwner,Other"/>
    <n v="468729"/>
    <n v="12.77"/>
    <n v="5985669.3300000001"/>
    <s v="normal_buy"/>
    <n v="4.9999970656174897E-2"/>
    <n v="5"/>
    <s v="P"/>
  </r>
  <r>
    <x v="455"/>
    <s v="Biglari Holdings Inc."/>
    <x v="2"/>
    <x v="49"/>
    <s v="LION FUND, L.P."/>
    <s v="TenPercentOwner"/>
    <n v="940"/>
    <n v="194.1"/>
    <n v="182454"/>
    <s v="normal_buy"/>
    <n v="-2.7784933434822578E-2"/>
    <n v="-2.7785000000000002"/>
    <s v="P"/>
  </r>
  <r>
    <x v="455"/>
    <s v="Biglari Holdings Inc."/>
    <x v="2"/>
    <x v="49"/>
    <s v="BIGLARI, SARDAR"/>
    <s v="Director,Officer,TenPercentOwner"/>
    <n v="940"/>
    <n v="194.1"/>
    <n v="182454"/>
    <s v="normal_buy"/>
    <n v="-2.7784933434822578E-2"/>
    <n v="-2.7785000000000002"/>
    <s v="P"/>
  </r>
  <r>
    <x v="455"/>
    <s v="Biglari Holdings Inc."/>
    <x v="2"/>
    <x v="49"/>
    <s v="BIGLARI CAPITAL CORP."/>
    <s v="TenPercentOwner"/>
    <n v="940"/>
    <n v="194.1"/>
    <n v="182454"/>
    <s v="normal_buy"/>
    <n v="-2.7784933434822578E-2"/>
    <n v="-2.7785000000000002"/>
    <s v="P"/>
  </r>
  <r>
    <x v="455"/>
    <s v="Biglari Holdings Inc."/>
    <x v="2"/>
    <x v="49"/>
    <s v="LION FUND, L.P."/>
    <s v="TenPercentOwner"/>
    <n v="69"/>
    <n v="976.62"/>
    <n v="67386.78"/>
    <s v="normal_buy"/>
    <n v="-2.7784933434822578E-2"/>
    <n v="-2.7785000000000002"/>
    <s v="P"/>
  </r>
  <r>
    <x v="455"/>
    <s v="Biglari Holdings Inc."/>
    <x v="2"/>
    <x v="49"/>
    <s v="BIGLARI, SARDAR"/>
    <s v="Director,Officer,TenPercentOwner"/>
    <n v="69"/>
    <n v="976.62"/>
    <n v="67386.78"/>
    <s v="normal_buy"/>
    <n v="-2.7784933434822578E-2"/>
    <n v="-2.7785000000000002"/>
    <s v="P"/>
  </r>
  <r>
    <x v="455"/>
    <s v="Biglari Holdings Inc."/>
    <x v="2"/>
    <x v="49"/>
    <s v="BIGLARI CAPITAL CORP."/>
    <s v="TenPercentOwner"/>
    <n v="69"/>
    <n v="976.62"/>
    <n v="67386.78"/>
    <s v="normal_buy"/>
    <n v="-2.7784933434822578E-2"/>
    <n v="-2.7785000000000002"/>
    <s v="P"/>
  </r>
  <r>
    <x v="40"/>
    <s v="AMREP CORP."/>
    <x v="2"/>
    <x v="49"/>
    <s v="Lancaster Rainey E."/>
    <s v="TenPercentOwner"/>
    <n v="2000"/>
    <n v="23.38"/>
    <n v="46760"/>
    <s v="normal_buy"/>
    <n v="-2.1052631578947319E-2"/>
    <n v="-2.1053000000000002"/>
    <s v="P"/>
  </r>
  <r>
    <x v="40"/>
    <s v="AMREP CORP."/>
    <x v="2"/>
    <x v="49"/>
    <s v="DAHL JAMES H"/>
    <s v="TenPercentOwner"/>
    <n v="2000"/>
    <n v="23.38"/>
    <n v="46760"/>
    <s v="normal_buy"/>
    <n v="-2.1052631578947319E-2"/>
    <n v="-2.1053000000000002"/>
    <s v="P"/>
  </r>
  <r>
    <x v="38"/>
    <s v="OPKO HEALTH, INC."/>
    <x v="2"/>
    <x v="49"/>
    <s v="FROST PHILLIP MD ET AL"/>
    <s v="Director,Officer,TenPercentOwner"/>
    <n v="500000"/>
    <n v="0.93"/>
    <n v="465000"/>
    <s v="normal_buy"/>
    <n v="0.16304351417576601"/>
    <n v="16.304400000000001"/>
    <s v="P"/>
  </r>
  <r>
    <x v="38"/>
    <s v="OPKO HEALTH, INC."/>
    <x v="2"/>
    <x v="49"/>
    <s v="Frost Gamma Investments Trust"/>
    <s v="TenPercentOwner"/>
    <n v="500000"/>
    <n v="0.93"/>
    <n v="465000"/>
    <s v="normal_buy"/>
    <n v="0.16304351417576601"/>
    <n v="16.304400000000001"/>
    <s v="P"/>
  </r>
  <r>
    <x v="548"/>
    <s v="Quest Resource Holding Corp"/>
    <x v="2"/>
    <x v="49"/>
    <s v="WYNNEFIELD PARTNERS SMALL CAP VALUE LP"/>
    <s v="TenPercentOwner"/>
    <n v="14918"/>
    <n v="6.94"/>
    <n v="103530.92"/>
    <s v="normal_buy"/>
    <n v="0.25000006734988189"/>
    <n v="25"/>
    <s v="P"/>
  </r>
  <r>
    <x v="548"/>
    <s v="Quest Resource Holding Corp"/>
    <x v="2"/>
    <x v="49"/>
    <s v="WYNNEFIELD PARTNERS SMALL CAP VALUE LP I"/>
    <s v="TenPercentOwner"/>
    <n v="14918"/>
    <n v="6.94"/>
    <n v="103530.92"/>
    <s v="normal_buy"/>
    <n v="0.25000006734988189"/>
    <n v="25"/>
    <s v="P"/>
  </r>
  <r>
    <x v="548"/>
    <s v="Quest Resource Holding Corp"/>
    <x v="2"/>
    <x v="49"/>
    <s v="WYNNEFIELD CAPITAL INC"/>
    <s v="TenPercentOwner"/>
    <n v="14918"/>
    <n v="6.94"/>
    <n v="103530.92"/>
    <s v="normal_buy"/>
    <n v="0.25000006734988189"/>
    <n v="25"/>
    <s v="P"/>
  </r>
  <r>
    <x v="548"/>
    <s v="Quest Resource Holding Corp"/>
    <x v="2"/>
    <x v="49"/>
    <s v="WYNNEFIELD CAPITAL MANAGEMENT LLC"/>
    <s v="TenPercentOwner"/>
    <n v="14918"/>
    <n v="6.94"/>
    <n v="103530.92"/>
    <s v="normal_buy"/>
    <n v="0.25000006734988189"/>
    <n v="25"/>
    <s v="P"/>
  </r>
  <r>
    <x v="548"/>
    <s v="Quest Resource Holding Corp"/>
    <x v="2"/>
    <x v="49"/>
    <s v="WYNNEFIELD SMALL CAP VALUE OFFSHORE FUND LTD"/>
    <s v="TenPercentOwner"/>
    <n v="14918"/>
    <n v="6.94"/>
    <n v="103530.92"/>
    <s v="normal_buy"/>
    <n v="0.25000006734988189"/>
    <n v="25"/>
    <s v="P"/>
  </r>
  <r>
    <x v="548"/>
    <s v="Quest Resource Holding Corp"/>
    <x v="2"/>
    <x v="49"/>
    <s v="LANDES JOSHUA"/>
    <s v="TenPercentOwner"/>
    <n v="14918"/>
    <n v="6.94"/>
    <n v="103530.92"/>
    <s v="normal_buy"/>
    <n v="0.25000006734988189"/>
    <n v="25"/>
    <s v="P"/>
  </r>
  <r>
    <x v="548"/>
    <s v="Quest Resource Holding Corp"/>
    <x v="2"/>
    <x v="49"/>
    <s v="OBUS NELSON"/>
    <s v="TenPercentOwner"/>
    <n v="14918"/>
    <n v="6.94"/>
    <n v="103530.92"/>
    <s v="normal_buy"/>
    <n v="0.25000006734988189"/>
    <n v="25"/>
    <s v="P"/>
  </r>
  <r>
    <x v="548"/>
    <s v="Quest Resource Holding Corp"/>
    <x v="2"/>
    <x v="49"/>
    <s v="Wynnefield Capital, Inc. Profit Sharing Plan"/>
    <s v="TenPercentOwner"/>
    <n v="14918"/>
    <n v="6.94"/>
    <n v="103530.92"/>
    <s v="normal_buy"/>
    <n v="0.25000006734988189"/>
    <n v="25"/>
    <s v="P"/>
  </r>
  <r>
    <x v="548"/>
    <s v="Quest Resource Holding Corp"/>
    <x v="2"/>
    <x v="49"/>
    <s v="WYNNEFIELD PARTNERS SMALL CAP VALUE LP"/>
    <s v="TenPercentOwner"/>
    <n v="15658"/>
    <n v="6.94"/>
    <n v="108666.52"/>
    <s v="large_buy"/>
    <n v="0.25000006734988189"/>
    <n v="25"/>
    <s v="P"/>
  </r>
  <r>
    <x v="548"/>
    <s v="Quest Resource Holding Corp"/>
    <x v="2"/>
    <x v="49"/>
    <s v="WYNNEFIELD PARTNERS SMALL CAP VALUE LP I"/>
    <s v="TenPercentOwner"/>
    <n v="15658"/>
    <n v="6.94"/>
    <n v="108666.52"/>
    <s v="large_buy"/>
    <n v="0.25000006734988189"/>
    <n v="25"/>
    <s v="P"/>
  </r>
  <r>
    <x v="549"/>
    <s v="Silvercrest Asset Management Group Inc."/>
    <x v="2"/>
    <x v="49"/>
    <s v="Gray John Allen"/>
    <s v="Officer"/>
    <n v="3135"/>
    <n v="15.84"/>
    <n v="49658.400000000001"/>
    <s v="normal_buy"/>
    <n v="7.6823218992505549E-3"/>
    <n v="0.76819999999999999"/>
    <s v="P"/>
  </r>
  <r>
    <x v="548"/>
    <s v="Quest Resource Holding Corp"/>
    <x v="2"/>
    <x v="49"/>
    <s v="WYNNEFIELD CAPITAL INC"/>
    <s v="TenPercentOwner"/>
    <n v="15658"/>
    <n v="6.94"/>
    <n v="108666.52"/>
    <s v="large_buy"/>
    <n v="0.25000006734988189"/>
    <n v="25"/>
    <s v="P"/>
  </r>
  <r>
    <x v="548"/>
    <s v="Quest Resource Holding Corp"/>
    <x v="2"/>
    <x v="49"/>
    <s v="WYNNEFIELD CAPITAL MANAGEMENT LLC"/>
    <s v="TenPercentOwner"/>
    <n v="15658"/>
    <n v="6.94"/>
    <n v="108666.52"/>
    <s v="large_buy"/>
    <n v="0.25000006734988189"/>
    <n v="25"/>
    <s v="P"/>
  </r>
  <r>
    <x v="548"/>
    <s v="Quest Resource Holding Corp"/>
    <x v="2"/>
    <x v="49"/>
    <s v="WYNNEFIELD SMALL CAP VALUE OFFSHORE FUND LTD"/>
    <s v="TenPercentOwner"/>
    <n v="15658"/>
    <n v="6.94"/>
    <n v="108666.52"/>
    <s v="large_buy"/>
    <n v="0.25000006734988189"/>
    <n v="25"/>
    <s v="P"/>
  </r>
  <r>
    <x v="548"/>
    <s v="Quest Resource Holding Corp"/>
    <x v="2"/>
    <x v="49"/>
    <s v="LANDES JOSHUA"/>
    <s v="TenPercentOwner"/>
    <n v="15658"/>
    <n v="6.94"/>
    <n v="108666.52"/>
    <s v="large_buy"/>
    <n v="0.25000006734988189"/>
    <n v="25"/>
    <s v="P"/>
  </r>
  <r>
    <x v="548"/>
    <s v="Quest Resource Holding Corp"/>
    <x v="2"/>
    <x v="49"/>
    <s v="OBUS NELSON"/>
    <s v="TenPercentOwner"/>
    <n v="15658"/>
    <n v="6.94"/>
    <n v="108666.52"/>
    <s v="large_buy"/>
    <n v="0.25000006734988189"/>
    <n v="25"/>
    <s v="P"/>
  </r>
  <r>
    <x v="548"/>
    <s v="Quest Resource Holding Corp"/>
    <x v="2"/>
    <x v="49"/>
    <s v="Wynnefield Capital, Inc. Profit Sharing Plan"/>
    <s v="TenPercentOwner"/>
    <n v="15658"/>
    <n v="6.94"/>
    <n v="108666.52"/>
    <s v="large_buy"/>
    <n v="0.25000006734988189"/>
    <n v="25"/>
    <s v="P"/>
  </r>
  <r>
    <x v="538"/>
    <s v="Primis Financial Corp."/>
    <x v="2"/>
    <x v="49"/>
    <s v="COOK WILLIAM RAND"/>
    <s v="Director"/>
    <n v="1650"/>
    <n v="12.2"/>
    <n v="20130"/>
    <s v="normal_buy"/>
    <n v="-1.7312535218199199E-2"/>
    <n v="-1.7313000000000001"/>
    <s v="P"/>
  </r>
  <r>
    <x v="550"/>
    <s v="CorMedix Inc."/>
    <x v="2"/>
    <x v="49"/>
    <s v="Todisco Joseph"/>
    <s v="Director,Officer"/>
    <n v="13561"/>
    <n v="3.74"/>
    <n v="50718.14"/>
    <s v="large_buy"/>
    <n v="6.6666601458168051E-2"/>
    <n v="6.6666999999999996"/>
    <s v="P"/>
  </r>
  <r>
    <x v="551"/>
    <s v="Hartford Great Health Corp."/>
    <x v="2"/>
    <x v="49"/>
    <s v="Chang Sheng-Yih"/>
    <s v="Director,Officer"/>
    <n v="600000"/>
    <n v="0.02"/>
    <n v="12000"/>
    <s v="normal_buy"/>
    <n v="-0.43181817873942951"/>
    <n v="-43.181800000000003"/>
    <s v="P"/>
  </r>
  <r>
    <x v="372"/>
    <s v="Mativ Holdings, Inc."/>
    <x v="2"/>
    <x v="49"/>
    <s v="Keenan Jeffrey"/>
    <s v="Director"/>
    <n v="3000"/>
    <n v="18.05"/>
    <n v="54150"/>
    <s v="large_buy"/>
    <n v="1.6565261942600881E-2"/>
    <n v="1.6565000000000001"/>
    <s v="P"/>
  </r>
  <r>
    <x v="153"/>
    <s v="RBB Bancorp"/>
    <x v="2"/>
    <x v="49"/>
    <s v="Kao James"/>
    <s v="Director"/>
    <n v="2000"/>
    <n v="16.98"/>
    <n v="33960"/>
    <s v="normal_buy"/>
    <n v="4.0697674418604723E-2"/>
    <n v="4.0697999999999999"/>
    <s v="P"/>
  </r>
  <r>
    <x v="525"/>
    <s v="GEN Restaurant Group, Inc."/>
    <x v="2"/>
    <x v="49"/>
    <s v="Chang Jae"/>
    <s v="Director,Officer,TenPercentOwner"/>
    <n v="2000"/>
    <n v="6.5"/>
    <n v="13000"/>
    <s v="normal_buy"/>
    <n v="0.48729444467814131"/>
    <n v="48.729399999999998"/>
    <s v="P"/>
  </r>
  <r>
    <x v="55"/>
    <s v="BLACKROCK MUNIYIELD PENNSYLVANIA QUALITY FUND"/>
    <x v="2"/>
    <x v="49"/>
    <s v="Weinstein Boaz"/>
    <s v="TenPercentOwner"/>
    <n v="21878"/>
    <n v="12.18"/>
    <n v="266474.03999999998"/>
    <s v="large_buy"/>
    <n v="2.3060511431092219E-3"/>
    <n v="0.2306"/>
    <s v="P"/>
  </r>
  <r>
    <x v="55"/>
    <s v="BLACKROCK MUNIYIELD PENNSYLVANIA QUALITY FUND"/>
    <x v="2"/>
    <x v="49"/>
    <s v="Saba Capital Management, L.P."/>
    <s v="TenPercentOwner"/>
    <n v="21878"/>
    <n v="12.18"/>
    <n v="266474.03999999998"/>
    <s v="large_buy"/>
    <n v="2.3060511431092219E-3"/>
    <n v="0.2306"/>
    <s v="P"/>
  </r>
  <r>
    <x v="552"/>
    <s v="OneSpan Inc."/>
    <x v="2"/>
    <x v="49"/>
    <s v="Zenner Marc"/>
    <s v="Director"/>
    <n v="2500"/>
    <n v="9.89"/>
    <n v="24725"/>
    <s v="normal_buy"/>
    <n v="0.19105679098030201"/>
    <n v="19.105699999999999"/>
    <s v="P"/>
  </r>
  <r>
    <x v="323"/>
    <s v="DIEBOLD NIXDORF, Inc"/>
    <x v="2"/>
    <x v="49"/>
    <s v="Marquez Octavio"/>
    <s v="Director,Officer"/>
    <n v="978"/>
    <n v="34.270000000000003"/>
    <n v="33516.06"/>
    <s v="normal_buy"/>
    <n v="1.6509475339645311E-2"/>
    <n v="1.6509"/>
    <s v="P"/>
  </r>
  <r>
    <x v="553"/>
    <s v="FS Credit Opportunities Corp."/>
    <x v="2"/>
    <x v="49"/>
    <s v="Bethel Keith"/>
    <s v="Director"/>
    <n v="6500"/>
    <n v="5.8"/>
    <n v="37700"/>
    <s v="large_buy"/>
    <n v="1.3595302578949029E-2"/>
    <n v="1.3594999999999999"/>
    <s v="P"/>
  </r>
  <r>
    <x v="553"/>
    <s v="FS Credit Opportunities Corp."/>
    <x v="2"/>
    <x v="49"/>
    <s v="Bethel Keith"/>
    <s v="Director"/>
    <n v="2500"/>
    <n v="5.8"/>
    <n v="14500"/>
    <s v="normal_buy"/>
    <n v="1.3595302578949029E-2"/>
    <n v="1.3594999999999999"/>
    <s v="P"/>
  </r>
  <r>
    <x v="501"/>
    <s v="Globalstar, Inc."/>
    <x v="2"/>
    <x v="49"/>
    <s v="Lynch James F"/>
    <s v="Director"/>
    <n v="660000"/>
    <n v="1.46"/>
    <n v="963600"/>
    <s v="normal_buy"/>
    <n v="-4.1958111602210191E-2"/>
    <n v="-4.1958000000000002"/>
    <s v="P"/>
  </r>
  <r>
    <x v="554"/>
    <s v="DELUXE CORP"/>
    <x v="2"/>
    <x v="49"/>
    <s v="McCarthy Barry C"/>
    <s v="Director,Officer"/>
    <n v="2666"/>
    <n v="19.25"/>
    <n v="51320.5"/>
    <s v="normal_buy"/>
    <n v="7.0796390783062435E-2"/>
    <n v="7.0796000000000001"/>
    <s v="P"/>
  </r>
  <r>
    <x v="482"/>
    <s v="CommScope Holding Company, Inc."/>
    <x v="2"/>
    <x v="49"/>
    <s v="KRAUSE L WILLIAM"/>
    <s v="Director"/>
    <n v="92127"/>
    <n v="1.6"/>
    <n v="147403.20000000001"/>
    <s v="large_buy"/>
    <n v="-0.18064514838942089"/>
    <n v="-18.064499999999999"/>
    <s v="P"/>
  </r>
  <r>
    <x v="538"/>
    <s v="Primis Financial Corp."/>
    <x v="2"/>
    <x v="49"/>
    <s v="KABBASH CHARLES A"/>
    <s v="Director"/>
    <n v="2025"/>
    <n v="12.4"/>
    <n v="25110"/>
    <s v="large_buy"/>
    <n v="-1.7312535218199199E-2"/>
    <n v="-1.7313000000000001"/>
    <s v="P"/>
  </r>
  <r>
    <x v="555"/>
    <s v="ASTROTECH Corp"/>
    <x v="2"/>
    <x v="49"/>
    <s v="Wilkinson Thomas Wiley"/>
    <s v="Director"/>
    <n v="1300"/>
    <n v="8.2799999999999994"/>
    <n v="10764"/>
    <s v="normal_buy"/>
    <n v="7.3170779929993435E-2"/>
    <n v="7.3170999999999999"/>
    <s v="P"/>
  </r>
  <r>
    <x v="109"/>
    <s v="Paysign, Inc."/>
    <x v="2"/>
    <x v="49"/>
    <s v="Topline Capital Management, LLC"/>
    <s v="Other"/>
    <n v="36781"/>
    <n v="3.04"/>
    <n v="111814.24"/>
    <s v="normal_buy"/>
    <n v="0.31578949019519281"/>
    <n v="31.578900000000001"/>
    <s v="P"/>
  </r>
  <r>
    <x v="109"/>
    <s v="Paysign, Inc."/>
    <x v="2"/>
    <x v="49"/>
    <s v="McBirney Collin"/>
    <s v="Other"/>
    <n v="36781"/>
    <n v="3.04"/>
    <n v="111814.24"/>
    <s v="normal_buy"/>
    <n v="0.31578949019519281"/>
    <n v="31.578900000000001"/>
    <s v="P"/>
  </r>
  <r>
    <x v="281"/>
    <s v="USCB FINANCIAL HOLDINGS, INC."/>
    <x v="2"/>
    <x v="49"/>
    <s v="Anderson Robert B."/>
    <s v="Officer"/>
    <n v="3400"/>
    <n v="11.33"/>
    <n v="38522"/>
    <s v="normal_buy"/>
    <n v="-3.5460271299634361E-3"/>
    <n v="-0.35460000000000003"/>
    <s v="P"/>
  </r>
  <r>
    <x v="347"/>
    <s v="Texas Pacific Land Corp"/>
    <x v="2"/>
    <x v="49"/>
    <s v="OLIVER ERIC L"/>
    <s v="Director"/>
    <n v="11"/>
    <n v="1622.25"/>
    <n v="17844.75"/>
    <s v="normal_buy"/>
    <n v="7.626674463090044E-2"/>
    <n v="7.6266999999999996"/>
    <s v="P"/>
  </r>
  <r>
    <x v="347"/>
    <s v="Texas Pacific Land Corp"/>
    <x v="2"/>
    <x v="49"/>
    <s v="OLIVER ERIC L"/>
    <s v="Director"/>
    <n v="47"/>
    <n v="1621.24"/>
    <n v="76198.28"/>
    <s v="normal_buy"/>
    <n v="7.626674463090044E-2"/>
    <n v="7.6266999999999996"/>
    <s v="P"/>
  </r>
  <r>
    <x v="347"/>
    <s v="Texas Pacific Land Corp"/>
    <x v="2"/>
    <x v="49"/>
    <s v="OLIVER ERIC L"/>
    <s v="Director"/>
    <n v="42"/>
    <n v="1619.77"/>
    <n v="68030.34"/>
    <s v="normal_buy"/>
    <n v="7.626674463090044E-2"/>
    <n v="7.6266999999999996"/>
    <s v="P"/>
  </r>
  <r>
    <x v="467"/>
    <s v="Archer Aviation Inc."/>
    <x v="2"/>
    <x v="49"/>
    <s v="SFS UK 1 LTD."/>
    <s v="TenPercentOwner"/>
    <n v="800000"/>
    <n v="5.36"/>
    <n v="4288000"/>
    <s v="large_buy"/>
    <n v="-7.7821032248572064E-2"/>
    <n v="-7.7820999999999998"/>
    <s v="P"/>
  </r>
  <r>
    <x v="8"/>
    <s v="NUVEEN PENNSYLVANIA QUALITY MUNICIPAL INCOME FUND"/>
    <x v="2"/>
    <x v="49"/>
    <s v="Weinstein Boaz"/>
    <s v="TenPercentOwner"/>
    <n v="2687"/>
    <n v="11.82"/>
    <n v="31760.34"/>
    <s v="normal_buy"/>
    <n v="3.9069945081282587E-3"/>
    <n v="0.39069999999999999"/>
    <s v="P"/>
  </r>
  <r>
    <x v="8"/>
    <s v="NUVEEN PENNSYLVANIA QUALITY MUNICIPAL INCOME FUND"/>
    <x v="2"/>
    <x v="49"/>
    <s v="Saba Capital Management, L.P."/>
    <s v="TenPercentOwner"/>
    <n v="2687"/>
    <n v="11.82"/>
    <n v="31760.34"/>
    <s v="normal_buy"/>
    <n v="3.9069945081282587E-3"/>
    <n v="0.39069999999999999"/>
    <s v="P"/>
  </r>
  <r>
    <x v="556"/>
    <s v="Traeger, Inc."/>
    <x v="2"/>
    <x v="49"/>
    <s v="ANDRUS JEREMY"/>
    <s v="Director,Officer"/>
    <n v="184589"/>
    <n v="2.3199999999999998"/>
    <n v="428246.48"/>
    <s v="normal_buy"/>
    <n v="5.4393251178351372E-2"/>
    <n v="5.4393000000000002"/>
    <s v="P"/>
  </r>
  <r>
    <x v="467"/>
    <s v="Archer Aviation Inc."/>
    <x v="2"/>
    <x v="49"/>
    <s v="STELLANTIS EUROPE S.P.A."/>
    <s v="TenPercentOwner"/>
    <n v="800000"/>
    <n v="5.36"/>
    <n v="4288000"/>
    <s v="large_buy"/>
    <n v="-7.7821032248572064E-2"/>
    <n v="-7.7820999999999998"/>
    <s v="P"/>
  </r>
  <r>
    <x v="467"/>
    <s v="Archer Aviation Inc."/>
    <x v="2"/>
    <x v="49"/>
    <s v="FCA NORTH AMERICA HOLDINGS LLC"/>
    <s v="TenPercentOwner"/>
    <n v="800000"/>
    <n v="5.36"/>
    <n v="4288000"/>
    <s v="large_buy"/>
    <n v="-7.7821032248572064E-2"/>
    <n v="-7.7820999999999998"/>
    <s v="P"/>
  </r>
  <r>
    <x v="467"/>
    <s v="Archer Aviation Inc."/>
    <x v="2"/>
    <x v="49"/>
    <s v="Stellantis N.V."/>
    <s v="TenPercentOwner"/>
    <n v="800000"/>
    <n v="5.36"/>
    <n v="4288000"/>
    <s v="large_buy"/>
    <n v="-7.7821032248572064E-2"/>
    <n v="-7.7820999999999998"/>
    <s v="P"/>
  </r>
  <r>
    <x v="467"/>
    <s v="Archer Aviation Inc."/>
    <x v="2"/>
    <x v="49"/>
    <s v="FCA FOREIGN SALES HOLDCO LTD."/>
    <s v="TenPercentOwner"/>
    <n v="800000"/>
    <n v="5.36"/>
    <n v="4288000"/>
    <s v="large_buy"/>
    <n v="-7.7821032248572064E-2"/>
    <n v="-7.7820999999999998"/>
    <s v="P"/>
  </r>
  <r>
    <x v="467"/>
    <s v="Archer Aviation Inc."/>
    <x v="2"/>
    <x v="49"/>
    <s v="FCA US LLC"/>
    <s v="TenPercentOwner"/>
    <n v="800000"/>
    <n v="5.36"/>
    <n v="4288000"/>
    <s v="large_buy"/>
    <n v="-7.7821032248572064E-2"/>
    <n v="-7.7820999999999998"/>
    <s v="P"/>
  </r>
  <r>
    <x v="557"/>
    <s v="ROKU, INC"/>
    <x v="2"/>
    <x v="49"/>
    <s v="Blackburn Jeffrey M"/>
    <s v="Director"/>
    <n v="8000"/>
    <n v="63.96"/>
    <n v="511680"/>
    <s v="large_buy"/>
    <n v="1.7217319518137542E-2"/>
    <n v="1.7217"/>
    <s v="P"/>
  </r>
  <r>
    <x v="558"/>
    <s v="PROKIDNEY CORP."/>
    <x v="2"/>
    <x v="49"/>
    <s v="Control Empresarial de Capitales S.A. de C.V."/>
    <s v="TenPercentOwner,Other"/>
    <n v="50000"/>
    <n v="1.5"/>
    <n v="75000"/>
    <s v="normal_buy"/>
    <n v="5.3691303626378639E-2"/>
    <n v="5.3691000000000004"/>
    <s v="P"/>
  </r>
  <r>
    <x v="559"/>
    <s v="Aprea Therapeutics, Inc."/>
    <x v="2"/>
    <x v="49"/>
    <s v="HENNEMAN JOHN B III"/>
    <s v="Director"/>
    <n v="6860"/>
    <n v="7.29"/>
    <n v="50009.4"/>
    <s v="large_buy"/>
    <n v="9.3693687037092133E-2"/>
    <n v="9.3694000000000006"/>
    <s v="P"/>
  </r>
  <r>
    <x v="551"/>
    <s v="Hartford Great Health Corp."/>
    <x v="2"/>
    <x v="49"/>
    <s v="Dong Xin"/>
    <s v="Director"/>
    <n v="4900000"/>
    <n v="0.02"/>
    <n v="98000"/>
    <s v="normal_buy"/>
    <n v="-0.43181817873942951"/>
    <n v="-43.181800000000003"/>
    <s v="P"/>
  </r>
  <r>
    <x v="540"/>
    <s v="AerSale Corp"/>
    <x v="2"/>
    <x v="49"/>
    <s v="Nichols Robert B."/>
    <s v="Director"/>
    <n v="3000"/>
    <n v="6.91"/>
    <n v="20730"/>
    <s v="normal_buy"/>
    <n v="0.10672514660650891"/>
    <n v="10.672499999999999"/>
    <s v="P"/>
  </r>
  <r>
    <x v="326"/>
    <s v="Great Elm Group, Inc."/>
    <x v="2"/>
    <x v="49"/>
    <s v="LONG BALL PARTNERS LLC"/>
    <s v="TenPercentOwner"/>
    <n v="16200"/>
    <n v="1.94"/>
    <n v="31428"/>
    <s v="normal_buy"/>
    <n v="1.5789458824326589E-2"/>
    <n v="1.5789"/>
    <s v="P"/>
  </r>
  <r>
    <x v="326"/>
    <s v="Great Elm Group, Inc."/>
    <x v="2"/>
    <x v="49"/>
    <s v="Imperial Capital Group Holdings II, LLC"/>
    <s v="TenPercentOwner"/>
    <n v="16200"/>
    <n v="1.94"/>
    <n v="31428"/>
    <s v="normal_buy"/>
    <n v="1.5789458824326589E-2"/>
    <n v="1.5789"/>
    <s v="P"/>
  </r>
  <r>
    <x v="326"/>
    <s v="Great Elm Group, Inc."/>
    <x v="2"/>
    <x v="49"/>
    <s v="Imperial Capital Asset Management, LLC"/>
    <s v="TenPercentOwner"/>
    <n v="16200"/>
    <n v="1.94"/>
    <n v="31428"/>
    <s v="normal_buy"/>
    <n v="1.5789458824326589E-2"/>
    <n v="1.5789"/>
    <s v="P"/>
  </r>
  <r>
    <x v="326"/>
    <s v="Great Elm Group, Inc."/>
    <x v="2"/>
    <x v="49"/>
    <s v="Reese Jason W."/>
    <s v="Director,Officer,TenPercentOwner"/>
    <n v="16200"/>
    <n v="1.94"/>
    <n v="31428"/>
    <s v="normal_buy"/>
    <n v="1.5789458824326589E-2"/>
    <n v="1.5789"/>
    <s v="P"/>
  </r>
  <r>
    <x v="559"/>
    <s v="Aprea Therapeutics, Inc."/>
    <x v="2"/>
    <x v="49"/>
    <s v="Seizinger Bernd R."/>
    <s v="Director"/>
    <n v="6860"/>
    <n v="7.29"/>
    <n v="50009.4"/>
    <s v="large_buy"/>
    <n v="9.3693687037092133E-2"/>
    <n v="9.3694000000000006"/>
    <s v="P"/>
  </r>
  <r>
    <x v="559"/>
    <s v="Aprea Therapeutics, Inc."/>
    <x v="2"/>
    <x v="49"/>
    <s v="Gilad Oren"/>
    <s v="Director,Officer"/>
    <n v="2000"/>
    <n v="7.29"/>
    <n v="14580"/>
    <s v="normal_buy"/>
    <n v="9.3693687037092133E-2"/>
    <n v="9.3694000000000006"/>
    <s v="P"/>
  </r>
  <r>
    <x v="71"/>
    <s v="Blend Labs, Inc."/>
    <x v="2"/>
    <x v="49"/>
    <s v="Jafari Amir"/>
    <s v="Officer"/>
    <n v="5555"/>
    <n v="3"/>
    <n v="16665"/>
    <s v="normal_buy"/>
    <n v="0.2107280508969791"/>
    <n v="21.072800000000001"/>
    <s v="P"/>
  </r>
  <r>
    <x v="531"/>
    <s v="Nerdy Inc."/>
    <x v="2"/>
    <x v="49"/>
    <s v="Cohn Charles K."/>
    <s v="Director,Officer,TenPercentOwner"/>
    <n v="37500"/>
    <n v="2.79"/>
    <n v="104625"/>
    <s v="normal_buy"/>
    <n v="9.3283579765913949E-2"/>
    <n v="9.3284000000000002"/>
    <s v="P"/>
  </r>
  <r>
    <x v="531"/>
    <s v="Nerdy Inc."/>
    <x v="2"/>
    <x v="49"/>
    <s v="Cohn Charles K."/>
    <s v="Director,Officer,TenPercentOwner"/>
    <n v="37500"/>
    <n v="2.79"/>
    <n v="104625"/>
    <s v="normal_buy"/>
    <n v="9.3283579765913949E-2"/>
    <n v="9.3284000000000002"/>
    <s v="P"/>
  </r>
  <r>
    <x v="560"/>
    <s v="UNITED FIRE GROUP INC"/>
    <x v="2"/>
    <x v="49"/>
    <s v="Woolstenhulme Micah G"/>
    <s v="Officer"/>
    <n v="1000"/>
    <n v="21.76"/>
    <n v="21760"/>
    <s v="large_buy"/>
    <n v="-5.9144622257134571E-3"/>
    <n v="-0.59140000000000004"/>
    <s v="P"/>
  </r>
  <r>
    <x v="330"/>
    <s v="Marygold Companies, Inc."/>
    <x v="2"/>
    <x v="49"/>
    <s v="Nicholas &amp; Melinda Gerber Living Trust"/>
    <s v="Director,Officer,TenPercentOwner"/>
    <n v="25000"/>
    <n v="1.1100000000000001"/>
    <n v="27750"/>
    <s v="normal_buy"/>
    <n v="0.17499992549419699"/>
    <n v="17.5"/>
    <s v="P"/>
  </r>
  <r>
    <x v="538"/>
    <s v="Primis Financial Corp."/>
    <x v="2"/>
    <x v="49"/>
    <s v="Biagas John Fitzgerald"/>
    <s v="Director"/>
    <n v="1635"/>
    <n v="12.22"/>
    <n v="19979.7"/>
    <s v="normal_buy"/>
    <n v="-1.7312535218199199E-2"/>
    <n v="-1.7313000000000001"/>
    <s v="P"/>
  </r>
  <r>
    <x v="109"/>
    <s v="Paysign, Inc."/>
    <x v="2"/>
    <x v="49"/>
    <s v="Topline Capital Partners, LP"/>
    <s v="TenPercentOwner"/>
    <n v="36781"/>
    <n v="3.04"/>
    <n v="111814.24"/>
    <s v="normal_buy"/>
    <n v="0.31578949019519281"/>
    <n v="31.578900000000001"/>
    <s v="P"/>
  </r>
  <r>
    <x v="560"/>
    <s v="UNITED FIRE GROUP INC"/>
    <x v="2"/>
    <x v="49"/>
    <s v="Woolstenhulme Micah G"/>
    <s v="Officer"/>
    <n v="500"/>
    <n v="21.75"/>
    <n v="10875"/>
    <s v="normal_buy"/>
    <n v="-5.9144622257134571E-3"/>
    <n v="-0.59140000000000004"/>
    <s v="P"/>
  </r>
  <r>
    <x v="523"/>
    <s v="Medalist Diversified REIT, Inc."/>
    <x v="2"/>
    <x v="49"/>
    <s v="KAVANAUGH FRANK"/>
    <s v="Director,Officer,TenPercentOwner"/>
    <n v="6749"/>
    <n v="5.75"/>
    <n v="38806.75"/>
    <s v="normal_buy"/>
    <n v="1.936643609502053E-2"/>
    <n v="1.9366000000000001"/>
    <s v="P"/>
  </r>
  <r>
    <x v="551"/>
    <s v="Hartford Great Health Corp."/>
    <x v="2"/>
    <x v="49"/>
    <s v="Lu Yuan"/>
    <s v="Director"/>
    <n v="4900000"/>
    <n v="0.02"/>
    <n v="98000"/>
    <s v="normal_buy"/>
    <n v="-0.43181817873942951"/>
    <n v="-43.181800000000003"/>
    <s v="P"/>
  </r>
  <r>
    <x v="561"/>
    <s v="MasterCraft Boat Holdings, Inc."/>
    <x v="2"/>
    <x v="50"/>
    <s v="COLISEUM CAPITAL PARTNERS, L.P."/>
    <s v="TenPercentOwner"/>
    <n v="24167"/>
    <n v="20.72"/>
    <n v="500740.24"/>
    <s v="normal_buy"/>
    <n v="0.13819573606907889"/>
    <n v="13.819599999999999"/>
    <s v="P"/>
  </r>
  <r>
    <x v="561"/>
    <s v="MasterCraft Boat Holdings, Inc."/>
    <x v="2"/>
    <x v="50"/>
    <s v="Shackelton Christopher S"/>
    <s v="TenPercentOwner"/>
    <n v="24167"/>
    <n v="20.72"/>
    <n v="500740.24"/>
    <s v="normal_buy"/>
    <n v="0.13819573606907889"/>
    <n v="13.819599999999999"/>
    <s v="P"/>
  </r>
  <r>
    <x v="561"/>
    <s v="MasterCraft Boat Holdings, Inc."/>
    <x v="2"/>
    <x v="50"/>
    <s v="Coliseum Capital Management, LLC"/>
    <s v="TenPercentOwner"/>
    <n v="24167"/>
    <n v="20.72"/>
    <n v="500740.24"/>
    <s v="normal_buy"/>
    <n v="0.13819573606907889"/>
    <n v="13.819599999999999"/>
    <s v="P"/>
  </r>
  <r>
    <x v="561"/>
    <s v="MasterCraft Boat Holdings, Inc."/>
    <x v="2"/>
    <x v="50"/>
    <s v="Gray Adam"/>
    <s v="TenPercentOwner"/>
    <n v="24167"/>
    <n v="20.72"/>
    <n v="500740.24"/>
    <s v="normal_buy"/>
    <n v="0.13819573606907889"/>
    <n v="13.819599999999999"/>
    <s v="P"/>
  </r>
  <r>
    <x v="561"/>
    <s v="MasterCraft Boat Holdings, Inc."/>
    <x v="2"/>
    <x v="50"/>
    <s v="Coliseum Capital, LLC"/>
    <s v="TenPercentOwner"/>
    <n v="24167"/>
    <n v="20.72"/>
    <n v="500740.24"/>
    <s v="normal_buy"/>
    <n v="0.13819573606907889"/>
    <n v="13.819599999999999"/>
    <s v="P"/>
  </r>
  <r>
    <x v="10"/>
    <s v="TILLY'S, INC."/>
    <x v="2"/>
    <x v="50"/>
    <s v="Fund 1 Investments, LLC"/>
    <s v="TenPercentOwner"/>
    <n v="23892"/>
    <n v="7.13"/>
    <n v="170349.96"/>
    <s v="normal_buy"/>
    <n v="-5.5555504045367347E-2"/>
    <n v="-5.5556000000000001"/>
    <s v="P"/>
  </r>
  <r>
    <x v="10"/>
    <s v="TILLY'S, INC."/>
    <x v="2"/>
    <x v="50"/>
    <s v="Pleasant Lake Partners LLC"/>
    <s v="TenPercentOwner"/>
    <n v="23892"/>
    <n v="7.13"/>
    <n v="170349.96"/>
    <s v="normal_buy"/>
    <n v="-5.5555504045367347E-2"/>
    <n v="-5.5556000000000001"/>
    <s v="P"/>
  </r>
  <r>
    <x v="10"/>
    <s v="TILLY'S, INC."/>
    <x v="2"/>
    <x v="50"/>
    <s v="Pleasant Lake Onshore Feeder Fund LP"/>
    <s v="TenPercentOwner"/>
    <n v="23892"/>
    <n v="7.13"/>
    <n v="170349.96"/>
    <s v="normal_buy"/>
    <n v="-5.5555504045367347E-2"/>
    <n v="-5.5556000000000001"/>
    <s v="P"/>
  </r>
  <r>
    <x v="562"/>
    <s v="Cartesian Therapeutics, Inc."/>
    <x v="2"/>
    <x v="50"/>
    <s v="SPRINGER TIMOTHY A"/>
    <s v="Director,TenPercentOwner"/>
    <n v="648372"/>
    <n v="0.54"/>
    <n v="350120.88"/>
    <s v="normal_buy"/>
    <n v="0.21495332878104861"/>
    <n v="21.4953"/>
    <s v="P"/>
  </r>
  <r>
    <x v="563"/>
    <s v="Alignment Healthcare, Inc."/>
    <x v="2"/>
    <x v="50"/>
    <s v="KAO JOHN E"/>
    <s v="Director,Officer"/>
    <n v="103000"/>
    <n v="4.82"/>
    <n v="496460.00000000012"/>
    <s v="large_buy"/>
    <n v="2.904561441900122E-2"/>
    <n v="2.9045999999999998"/>
    <s v="P"/>
  </r>
  <r>
    <x v="564"/>
    <s v="STEM, INC."/>
    <x v="2"/>
    <x v="50"/>
    <s v="Carlson Michael James"/>
    <s v="Officer"/>
    <n v="10118"/>
    <n v="1.75"/>
    <n v="17706.5"/>
    <s v="normal_buy"/>
    <n v="0.23033710995522449"/>
    <n v="23.0337"/>
    <s v="P"/>
  </r>
  <r>
    <x v="565"/>
    <s v="CLOVER HEALTH INVESTMENTS, CORP. /DE"/>
    <x v="2"/>
    <x v="50"/>
    <s v="Loengard Anna U"/>
    <s v="Director"/>
    <n v="137000"/>
    <n v="0.73"/>
    <n v="100010"/>
    <s v="normal_buy"/>
    <n v="9.5172418555804938E-2"/>
    <n v="9.5172000000000008"/>
    <s v="P"/>
  </r>
  <r>
    <x v="566"/>
    <s v="MYOMO, INC."/>
    <x v="2"/>
    <x v="50"/>
    <s v="KIRK THOMAS F"/>
    <s v="Director"/>
    <n v="50000"/>
    <n v="3.5"/>
    <n v="175000"/>
    <s v="large_buy"/>
    <n v="-4.9418626007613042E-2"/>
    <n v="-4.9419000000000004"/>
    <s v="P"/>
  </r>
  <r>
    <x v="237"/>
    <s v="Bogota Financial Corp."/>
    <x v="2"/>
    <x v="50"/>
    <s v="Masterson John J."/>
    <s v="Director"/>
    <n v="1929"/>
    <n v="7.3"/>
    <n v="14081.7"/>
    <s v="normal_buy"/>
    <n v="-3.013702209323665E-2"/>
    <n v="-3.0137"/>
    <s v="P"/>
  </r>
  <r>
    <x v="520"/>
    <s v="Celanese Corp"/>
    <x v="2"/>
    <x v="50"/>
    <s v="Kelly Thomas Francis"/>
    <s v="Officer"/>
    <n v="1400"/>
    <n v="156.69999999999999"/>
    <n v="219380"/>
    <s v="large_buy"/>
    <n v="8.9376388288004982E-2"/>
    <n v="8.9375999999999998"/>
    <s v="P"/>
  </r>
  <r>
    <x v="81"/>
    <s v="TALOS ENERGY INC."/>
    <x v="2"/>
    <x v="50"/>
    <s v="Control Empresarial de Capitales S.A. de C.V."/>
    <s v="TenPercentOwner,Other"/>
    <n v="645838"/>
    <n v="12.8"/>
    <n v="8266726.4000000004"/>
    <s v="large_buy"/>
    <n v="8.6583513008951174E-2"/>
    <n v="8.6584000000000003"/>
    <s v="P"/>
  </r>
  <r>
    <x v="347"/>
    <s v="Texas Pacific Land Corp"/>
    <x v="2"/>
    <x v="50"/>
    <s v="Roosa Robert M."/>
    <s v="Director"/>
    <n v="10"/>
    <n v="1646.22"/>
    <n v="16462.2"/>
    <s v="normal_buy"/>
    <n v="5.6440082892325723E-2"/>
    <n v="5.6440000000000001"/>
    <s v="P"/>
  </r>
  <r>
    <x v="347"/>
    <s v="Texas Pacific Land Corp"/>
    <x v="2"/>
    <x v="50"/>
    <s v="Roosa Robert M."/>
    <s v="Director"/>
    <n v="37"/>
    <n v="1642.68"/>
    <n v="60779.16"/>
    <s v="normal_buy"/>
    <n v="5.6440082892325723E-2"/>
    <n v="5.6440000000000001"/>
    <s v="P"/>
  </r>
  <r>
    <x v="347"/>
    <s v="Texas Pacific Land Corp"/>
    <x v="2"/>
    <x v="50"/>
    <s v="Roosa Robert M."/>
    <s v="Director"/>
    <n v="58"/>
    <n v="1634"/>
    <n v="94772"/>
    <s v="normal_buy"/>
    <n v="5.6440082892325723E-2"/>
    <n v="5.6440000000000001"/>
    <s v="P"/>
  </r>
  <r>
    <x v="347"/>
    <s v="Texas Pacific Land Corp"/>
    <x v="2"/>
    <x v="50"/>
    <s v="Roosa Robert M."/>
    <s v="Director"/>
    <n v="9"/>
    <n v="1646.42"/>
    <n v="14817.78"/>
    <s v="normal_buy"/>
    <n v="5.6440082892325723E-2"/>
    <n v="5.6440000000000001"/>
    <s v="P"/>
  </r>
  <r>
    <x v="347"/>
    <s v="Texas Pacific Land Corp"/>
    <x v="2"/>
    <x v="50"/>
    <s v="Roosa Robert M."/>
    <s v="Director"/>
    <n v="26"/>
    <n v="1642.79"/>
    <n v="42712.54"/>
    <s v="normal_buy"/>
    <n v="5.6440082892325723E-2"/>
    <n v="5.6440000000000001"/>
    <s v="P"/>
  </r>
  <r>
    <x v="347"/>
    <s v="Texas Pacific Land Corp"/>
    <x v="2"/>
    <x v="50"/>
    <s v="Roosa Robert M."/>
    <s v="Director"/>
    <n v="60"/>
    <n v="1634"/>
    <n v="98040"/>
    <s v="normal_buy"/>
    <n v="5.6440082892325723E-2"/>
    <n v="5.6440000000000001"/>
    <s v="P"/>
  </r>
  <r>
    <x v="347"/>
    <s v="Texas Pacific Land Corp"/>
    <x v="2"/>
    <x v="50"/>
    <s v="Roosa Robert M."/>
    <s v="Director"/>
    <n v="45"/>
    <n v="1648.5"/>
    <n v="74182.5"/>
    <s v="normal_buy"/>
    <n v="5.6440082892325723E-2"/>
    <n v="5.6440000000000001"/>
    <s v="P"/>
  </r>
  <r>
    <x v="347"/>
    <s v="Texas Pacific Land Corp"/>
    <x v="2"/>
    <x v="50"/>
    <s v="Roosa Robert M."/>
    <s v="Director"/>
    <n v="41"/>
    <n v="1648.35"/>
    <n v="67582.349999999991"/>
    <s v="normal_buy"/>
    <n v="5.6440082892325723E-2"/>
    <n v="5.6440000000000001"/>
    <s v="P"/>
  </r>
  <r>
    <x v="313"/>
    <s v="HAWTHORN BANCSHARES, INC."/>
    <x v="2"/>
    <x v="50"/>
    <s v="Holtaway Jonathan"/>
    <s v="Director"/>
    <n v="5500"/>
    <n v="19.12"/>
    <n v="105160"/>
    <s v="normal_buy"/>
    <n v="8.9019320854597517E-2"/>
    <n v="8.9018999999999995"/>
    <s v="P"/>
  </r>
  <r>
    <x v="26"/>
    <s v="STAAR SURGICAL CO"/>
    <x v="2"/>
    <x v="50"/>
    <s v="WEISNER AIMEE S"/>
    <s v="Director"/>
    <n v="1750"/>
    <n v="38.11"/>
    <n v="66692.5"/>
    <s v="normal_buy"/>
    <n v="6.57375777082847E-3"/>
    <n v="0.65739999999999998"/>
    <s v="P"/>
  </r>
  <r>
    <x v="567"/>
    <s v="DocGo Inc."/>
    <x v="2"/>
    <x v="50"/>
    <s v="Burdiek Michael J"/>
    <s v="Director"/>
    <n v="10000"/>
    <n v="3.61"/>
    <n v="36100"/>
    <s v="normal_buy"/>
    <n v="0.13483146819904629"/>
    <n v="13.4831"/>
    <s v="P"/>
  </r>
  <r>
    <x v="568"/>
    <s v="NU RIDE INC."/>
    <x v="2"/>
    <x v="50"/>
    <s v="ESOPUS CREEK VALUE SERIES FUND LP - SERIES A"/>
    <s v="Director"/>
    <n v="52603"/>
    <n v="2.25"/>
    <n v="118356.75"/>
    <s v="normal_buy"/>
    <n v="-0.23809522335073691"/>
    <n v="-23.8095"/>
    <s v="P"/>
  </r>
  <r>
    <x v="569"/>
    <s v="BALL Corp"/>
    <x v="2"/>
    <x v="50"/>
    <s v="Fisher Daniel William"/>
    <s v="Director,Officer"/>
    <n v="3869"/>
    <n v="64.56"/>
    <n v="249782.64"/>
    <s v="large_buy"/>
    <n v="4.1595927401365973E-2"/>
    <n v="4.1596000000000002"/>
    <s v="P"/>
  </r>
  <r>
    <x v="567"/>
    <s v="DocGo Inc."/>
    <x v="2"/>
    <x v="50"/>
    <s v="ROSENBERG NORMAN"/>
    <s v="Officer"/>
    <n v="10000"/>
    <n v="3.61"/>
    <n v="36100"/>
    <s v="normal_buy"/>
    <n v="0.13483146819904629"/>
    <n v="13.4831"/>
    <s v="P"/>
  </r>
  <r>
    <x v="570"/>
    <s v="Holley Inc."/>
    <x v="2"/>
    <x v="50"/>
    <s v="Clempson Graham"/>
    <s v="Director"/>
    <n v="59076"/>
    <n v="4.18"/>
    <n v="246937.68"/>
    <s v="large_buy"/>
    <n v="5.9382422264783852E-2"/>
    <n v="5.9382000000000001"/>
    <s v="P"/>
  </r>
  <r>
    <x v="571"/>
    <s v="Sunrun Inc."/>
    <x v="2"/>
    <x v="50"/>
    <s v="FERBER ALAN"/>
    <s v="Director"/>
    <n v="10000"/>
    <n v="9.73"/>
    <n v="97300"/>
    <s v="large_buy"/>
    <n v="0.38590956760949058"/>
    <n v="38.591000000000001"/>
    <s v="P"/>
  </r>
  <r>
    <x v="509"/>
    <s v="Alphatec Holdings, Inc."/>
    <x v="2"/>
    <x v="50"/>
    <s v="Bakst Evan"/>
    <s v="Director"/>
    <n v="15000"/>
    <n v="13.53"/>
    <n v="202950"/>
    <s v="normal_buy"/>
    <n v="3.2958769124384217E-2"/>
    <n v="3.2959000000000001"/>
    <s v="P"/>
  </r>
  <r>
    <x v="572"/>
    <s v="First Eagle Credit Opportunities Fund"/>
    <x v="2"/>
    <x v="50"/>
    <s v="Krull Steven F."/>
    <s v="Other"/>
    <n v="424.27"/>
    <n v="23.57"/>
    <n v="10000.043900000001"/>
    <s v="large_buy"/>
    <n v="0.31979689132104322"/>
    <n v="31.979700000000001"/>
    <s v="P"/>
  </r>
  <r>
    <x v="573"/>
    <s v="MAIA Biotechnology, Inc."/>
    <x v="2"/>
    <x v="50"/>
    <s v="CHAOUKI STEVEN M"/>
    <s v="Director"/>
    <n v="34641"/>
    <n v="1.17"/>
    <n v="40529.97"/>
    <s v="normal_buy"/>
    <n v="0.67938942273217506"/>
    <n v="67.938900000000004"/>
    <s v="P"/>
  </r>
  <r>
    <x v="528"/>
    <s v="TriplePoint Venture Growth BDC Corp."/>
    <x v="2"/>
    <x v="50"/>
    <s v="Park Katherine J"/>
    <s v="Director"/>
    <n v="2500"/>
    <n v="9.35"/>
    <n v="23375"/>
    <s v="normal_buy"/>
    <n v="3.9473663172464368E-2"/>
    <n v="3.9474"/>
    <s v="P"/>
  </r>
  <r>
    <x v="547"/>
    <s v="Fluent, Inc."/>
    <x v="2"/>
    <x v="50"/>
    <s v="Schulke Ryan"/>
    <s v="Director,Officer,TenPercentOwner"/>
    <n v="21000"/>
    <n v="0.53"/>
    <n v="11130"/>
    <s v="normal_buy"/>
    <n v="-3.921564960882995E-2"/>
    <n v="-3.9216000000000002"/>
    <s v="P"/>
  </r>
  <r>
    <x v="525"/>
    <s v="GEN Restaurant Group, Inc."/>
    <x v="2"/>
    <x v="50"/>
    <s v="Kim Don"/>
    <s v="TenPercentOwner"/>
    <n v="5000"/>
    <n v="7.45"/>
    <n v="37250"/>
    <s v="normal_buy"/>
    <n v="0.55733340709743873"/>
    <n v="55.7333"/>
    <s v="P"/>
  </r>
  <r>
    <x v="538"/>
    <s v="Primis Financial Corp."/>
    <x v="2"/>
    <x v="50"/>
    <s v="COOK WILLIAM RAND"/>
    <s v="Director"/>
    <n v="2110"/>
    <n v="11.84"/>
    <n v="24982.400000000001"/>
    <s v="large_buy"/>
    <n v="2.8740586128355838E-2"/>
    <n v="2.8740999999999999"/>
    <s v="P"/>
  </r>
  <r>
    <x v="574"/>
    <s v="L3HARRIS TECHNOLOGIES, INC. /DE/"/>
    <x v="2"/>
    <x v="50"/>
    <s v="SWANSON WILLIAM H"/>
    <s v="Director"/>
    <n v="1250"/>
    <n v="215.35"/>
    <n v="269187.5"/>
    <s v="large_buy"/>
    <n v="-1.218537872914593E-3"/>
    <n v="-0.12189999999999999"/>
    <s v="P"/>
  </r>
  <r>
    <x v="575"/>
    <s v="AMERICAN INTERNATIONAL GROUP, INC."/>
    <x v="2"/>
    <x v="50"/>
    <s v="Inglis John C"/>
    <s v="Director"/>
    <n v="659"/>
    <n v="75.39"/>
    <n v="49682.01"/>
    <s v="normal_buy"/>
    <n v="3.058667056191533E-2"/>
    <n v="3.0587"/>
    <s v="P"/>
  </r>
  <r>
    <x v="410"/>
    <s v="Gogo Inc."/>
    <x v="2"/>
    <x v="50"/>
    <s v="TOWNSEND CHARLES C"/>
    <s v="Director"/>
    <n v="28857"/>
    <n v="9.0299999999999994"/>
    <n v="260578.71"/>
    <s v="normal_buy"/>
    <n v="-2.768549362046779E-2"/>
    <n v="-2.7685"/>
    <s v="P"/>
  </r>
  <r>
    <x v="372"/>
    <s v="Mativ Holdings, Inc."/>
    <x v="2"/>
    <x v="50"/>
    <s v="Keenan Jeffrey"/>
    <s v="Director"/>
    <n v="2000"/>
    <n v="17.52"/>
    <n v="35040"/>
    <s v="normal_buy"/>
    <n v="6.8984885882842795E-2"/>
    <n v="6.8985000000000003"/>
    <s v="P"/>
  </r>
  <r>
    <x v="573"/>
    <s v="MAIA Biotechnology, Inc."/>
    <x v="2"/>
    <x v="50"/>
    <s v="Luput Cristian"/>
    <s v="Director"/>
    <n v="69282"/>
    <n v="1.17"/>
    <n v="81059.94"/>
    <s v="normal_buy"/>
    <n v="0.67938942273217506"/>
    <n v="67.938900000000004"/>
    <s v="P"/>
  </r>
  <r>
    <x v="525"/>
    <s v="GEN Restaurant Group, Inc."/>
    <x v="2"/>
    <x v="50"/>
    <s v="Kim David Wook Jin"/>
    <s v="Director,Officer,TenPercentOwner"/>
    <n v="5000"/>
    <n v="7.45"/>
    <n v="37250"/>
    <s v="normal_buy"/>
    <n v="0.55733340709743873"/>
    <n v="55.7333"/>
    <s v="P"/>
  </r>
  <r>
    <x v="576"/>
    <s v="BrightSpring Health Services, Inc."/>
    <x v="2"/>
    <x v="50"/>
    <s v="Mattingly James F Jr"/>
    <s v="Officer"/>
    <n v="12280"/>
    <n v="8.18"/>
    <n v="100450.4"/>
    <s v="normal_buy"/>
    <n v="0.3207777023284486"/>
    <n v="32.077800000000003"/>
    <s v="P"/>
  </r>
  <r>
    <x v="153"/>
    <s v="RBB Bancorp"/>
    <x v="2"/>
    <x v="50"/>
    <s v="Kao James"/>
    <s v="Director"/>
    <n v="16201"/>
    <n v="16.88"/>
    <n v="273472.88"/>
    <s v="large_buy"/>
    <n v="7.202387403143673E-2"/>
    <n v="7.2023999999999999"/>
    <s v="P"/>
  </r>
  <r>
    <x v="323"/>
    <s v="DIEBOLD NIXDORF, Inc"/>
    <x v="2"/>
    <x v="50"/>
    <s v="Marquez Octavio"/>
    <s v="Director,Officer"/>
    <n v="500"/>
    <n v="33.799999999999997"/>
    <n v="16900"/>
    <s v="normal_buy"/>
    <n v="1.6228953879194871E-2"/>
    <n v="1.6229"/>
    <s v="P"/>
  </r>
  <r>
    <x v="62"/>
    <s v="Nordicus Partners Corp"/>
    <x v="2"/>
    <x v="50"/>
    <s v="GK Partners ApS"/>
    <s v="TenPercentOwner"/>
    <n v="25000"/>
    <n v="1"/>
    <n v="25000"/>
    <s v="normal_buy"/>
    <n v="1.666665077209473E-2"/>
    <n v="1.6667000000000001"/>
    <s v="P"/>
  </r>
  <r>
    <x v="17"/>
    <s v="TILE SHOP HOLDINGS, INC."/>
    <x v="2"/>
    <x v="50"/>
    <s v="Pleasant Lake Onshore Feeder Fund LP"/>
    <s v="TenPercentOwner"/>
    <n v="10000"/>
    <n v="6.55"/>
    <n v="65500"/>
    <s v="normal_buy"/>
    <n v="7.9877106396942343E-2"/>
    <n v="7.9877000000000002"/>
    <s v="P"/>
  </r>
  <r>
    <x v="17"/>
    <s v="TILE SHOP HOLDINGS, INC."/>
    <x v="2"/>
    <x v="50"/>
    <s v="Fund 1 Investments, LLC"/>
    <s v="TenPercentOwner"/>
    <n v="10000"/>
    <n v="6.55"/>
    <n v="65500"/>
    <s v="normal_buy"/>
    <n v="7.9877106396942343E-2"/>
    <n v="7.9877000000000002"/>
    <s v="P"/>
  </r>
  <r>
    <x v="17"/>
    <s v="TILE SHOP HOLDINGS, INC."/>
    <x v="2"/>
    <x v="50"/>
    <s v="Pleasant Lake Partners LLC"/>
    <s v="TenPercentOwner"/>
    <n v="10000"/>
    <n v="6.55"/>
    <n v="65500"/>
    <s v="normal_buy"/>
    <n v="7.9877106396942343E-2"/>
    <n v="7.9877000000000002"/>
    <s v="P"/>
  </r>
  <r>
    <x v="312"/>
    <s v="Rezolute, Inc."/>
    <x v="2"/>
    <x v="50"/>
    <s v="ROBERTS BRIAN KENNETH"/>
    <s v="Officer"/>
    <n v="10000"/>
    <n v="1.88"/>
    <n v="18800"/>
    <s v="normal_buy"/>
    <n v="0.40109883451962958"/>
    <n v="40.109900000000003"/>
    <s v="P"/>
  </r>
  <r>
    <x v="573"/>
    <s v="MAIA Biotechnology, Inc."/>
    <x v="2"/>
    <x v="50"/>
    <s v="Louie Ngar Yee"/>
    <s v="Director"/>
    <n v="170940"/>
    <n v="1.17"/>
    <n v="199999.8"/>
    <s v="normal_buy"/>
    <n v="0.67938942273217506"/>
    <n v="67.938900000000004"/>
    <s v="P"/>
  </r>
  <r>
    <x v="467"/>
    <s v="Archer Aviation Inc."/>
    <x v="2"/>
    <x v="50"/>
    <s v="STELLANTIS EUROPE S.P.A."/>
    <s v="TenPercentOwner"/>
    <n v="423176"/>
    <n v="4.93"/>
    <n v="2086257.68"/>
    <s v="normal_buy"/>
    <n v="-5.5214721533430322E-2"/>
    <n v="-5.5214999999999996"/>
    <s v="P"/>
  </r>
  <r>
    <x v="467"/>
    <s v="Archer Aviation Inc."/>
    <x v="2"/>
    <x v="50"/>
    <s v="SFS UK 1 LTD."/>
    <s v="TenPercentOwner"/>
    <n v="423176"/>
    <n v="4.93"/>
    <n v="2086257.68"/>
    <s v="normal_buy"/>
    <n v="-5.5214721533430322E-2"/>
    <n v="-5.5214999999999996"/>
    <s v="P"/>
  </r>
  <r>
    <x v="467"/>
    <s v="Archer Aviation Inc."/>
    <x v="2"/>
    <x v="50"/>
    <s v="FCA US LLC"/>
    <s v="TenPercentOwner"/>
    <n v="423176"/>
    <n v="4.93"/>
    <n v="2086257.68"/>
    <s v="normal_buy"/>
    <n v="-5.5214721533430322E-2"/>
    <n v="-5.5214999999999996"/>
    <s v="P"/>
  </r>
  <r>
    <x v="467"/>
    <s v="Archer Aviation Inc."/>
    <x v="2"/>
    <x v="50"/>
    <s v="FCA NORTH AMERICA HOLDINGS LLC"/>
    <s v="TenPercentOwner"/>
    <n v="423176"/>
    <n v="4.93"/>
    <n v="2086257.68"/>
    <s v="normal_buy"/>
    <n v="-5.5214721533430322E-2"/>
    <n v="-5.5214999999999996"/>
    <s v="P"/>
  </r>
  <r>
    <x v="467"/>
    <s v="Archer Aviation Inc."/>
    <x v="2"/>
    <x v="50"/>
    <s v="Stellantis N.V."/>
    <s v="TenPercentOwner"/>
    <n v="423176"/>
    <n v="4.93"/>
    <n v="2086257.68"/>
    <s v="normal_buy"/>
    <n v="-5.5214721533430322E-2"/>
    <n v="-5.5214999999999996"/>
    <s v="P"/>
  </r>
  <r>
    <x v="467"/>
    <s v="Archer Aviation Inc."/>
    <x v="2"/>
    <x v="50"/>
    <s v="FCA FOREIGN SALES HOLDCO LTD."/>
    <s v="TenPercentOwner"/>
    <n v="423176"/>
    <n v="4.93"/>
    <n v="2086257.68"/>
    <s v="normal_buy"/>
    <n v="-5.5214721533430322E-2"/>
    <n v="-5.5214999999999996"/>
    <s v="P"/>
  </r>
  <r>
    <x v="467"/>
    <s v="Archer Aviation Inc."/>
    <x v="2"/>
    <x v="50"/>
    <s v="STELLANTIS EUROPE S.P.A."/>
    <s v="TenPercentOwner"/>
    <n v="326824"/>
    <n v="5.07"/>
    <n v="1656997.68"/>
    <s v="normal_buy"/>
    <n v="-5.5214721533430322E-2"/>
    <n v="-5.5214999999999996"/>
    <s v="P"/>
  </r>
  <r>
    <x v="467"/>
    <s v="Archer Aviation Inc."/>
    <x v="2"/>
    <x v="50"/>
    <s v="SFS UK 1 LTD."/>
    <s v="TenPercentOwner"/>
    <n v="326824"/>
    <n v="5.07"/>
    <n v="1656997.68"/>
    <s v="normal_buy"/>
    <n v="-5.5214721533430322E-2"/>
    <n v="-5.5214999999999996"/>
    <s v="P"/>
  </r>
  <r>
    <x v="467"/>
    <s v="Archer Aviation Inc."/>
    <x v="2"/>
    <x v="50"/>
    <s v="FCA US LLC"/>
    <s v="TenPercentOwner"/>
    <n v="326824"/>
    <n v="5.07"/>
    <n v="1656997.68"/>
    <s v="normal_buy"/>
    <n v="-5.5214721533430322E-2"/>
    <n v="-5.5214999999999996"/>
    <s v="P"/>
  </r>
  <r>
    <x v="467"/>
    <s v="Archer Aviation Inc."/>
    <x v="2"/>
    <x v="50"/>
    <s v="FCA NORTH AMERICA HOLDINGS LLC"/>
    <s v="TenPercentOwner"/>
    <n v="326824"/>
    <n v="5.07"/>
    <n v="1656997.68"/>
    <s v="normal_buy"/>
    <n v="-5.5214721533430322E-2"/>
    <n v="-5.5214999999999996"/>
    <s v="P"/>
  </r>
  <r>
    <x v="467"/>
    <s v="Archer Aviation Inc."/>
    <x v="2"/>
    <x v="50"/>
    <s v="Stellantis N.V."/>
    <s v="TenPercentOwner"/>
    <n v="326824"/>
    <n v="5.07"/>
    <n v="1656997.68"/>
    <s v="normal_buy"/>
    <n v="-5.5214721533430322E-2"/>
    <n v="-5.5214999999999996"/>
    <s v="P"/>
  </r>
  <r>
    <x v="467"/>
    <s v="Archer Aviation Inc."/>
    <x v="2"/>
    <x v="50"/>
    <s v="FCA FOREIGN SALES HOLDCO LTD."/>
    <s v="TenPercentOwner"/>
    <n v="326824"/>
    <n v="5.07"/>
    <n v="1656997.68"/>
    <s v="normal_buy"/>
    <n v="-5.5214721533430322E-2"/>
    <n v="-5.5214999999999996"/>
    <s v="P"/>
  </r>
  <r>
    <x v="38"/>
    <s v="OPKO HEALTH, INC."/>
    <x v="2"/>
    <x v="50"/>
    <s v="Frost Gamma Investments Trust"/>
    <s v="TenPercentOwner"/>
    <n v="500000"/>
    <n v="0.89"/>
    <n v="445000"/>
    <s v="normal_buy"/>
    <n v="0.348314681990463"/>
    <n v="34.831499999999998"/>
    <s v="P"/>
  </r>
  <r>
    <x v="38"/>
    <s v="OPKO HEALTH, INC."/>
    <x v="2"/>
    <x v="50"/>
    <s v="FROST PHILLIP MD ET AL"/>
    <s v="Director,Officer,TenPercentOwner"/>
    <n v="500000"/>
    <n v="0.89"/>
    <n v="445000"/>
    <s v="normal_buy"/>
    <n v="0.348314681990463"/>
    <n v="34.831499999999998"/>
    <s v="P"/>
  </r>
  <r>
    <x v="281"/>
    <s v="USCB FINANCIAL HOLDINGS, INC."/>
    <x v="2"/>
    <x v="50"/>
    <s v="Anderson Robert B."/>
    <s v="Officer"/>
    <n v="4000"/>
    <n v="11.21"/>
    <n v="44840"/>
    <s v="normal_buy"/>
    <n v="2.4258749848863559E-2"/>
    <n v="2.4258999999999999"/>
    <s v="P"/>
  </r>
  <r>
    <x v="577"/>
    <s v="Phunware, Inc."/>
    <x v="2"/>
    <x v="50"/>
    <s v="Reisner Troy Lee"/>
    <s v="Officer"/>
    <n v="2000"/>
    <n v="8.76"/>
    <n v="17520"/>
    <s v="normal_buy"/>
    <n v="2.1664717270921448E-2"/>
    <n v="2.1665000000000001"/>
    <s v="P"/>
  </r>
  <r>
    <x v="578"/>
    <s v="Granite Ridge Resources, Inc."/>
    <x v="2"/>
    <x v="50"/>
    <s v="Miller Matthew Reade"/>
    <s v="Director"/>
    <n v="3250"/>
    <n v="6.2"/>
    <n v="20150"/>
    <s v="normal_buy"/>
    <n v="4.838712500973763E-2"/>
    <n v="4.8387000000000002"/>
    <s v="P"/>
  </r>
  <r>
    <x v="579"/>
    <s v="VICI PROPERTIES INC."/>
    <x v="2"/>
    <x v="50"/>
    <s v="ABRAHAMSON JAMES R"/>
    <s v="Director"/>
    <n v="3000"/>
    <n v="28.85"/>
    <n v="86550"/>
    <s v="normal_buy"/>
    <n v="4.8679652740374779E-2"/>
    <n v="4.8680000000000003"/>
    <s v="P"/>
  </r>
  <r>
    <x v="580"/>
    <s v="Heritage Insurance Holdings, Inc."/>
    <x v="2"/>
    <x v="50"/>
    <s v="WHITING PAUL L"/>
    <s v="Director"/>
    <n v="20000"/>
    <n v="8.14"/>
    <n v="162800"/>
    <s v="large_buy"/>
    <n v="0.354961760511878"/>
    <n v="35.496200000000002"/>
    <s v="P"/>
  </r>
  <r>
    <x v="576"/>
    <s v="BrightSpring Health Services, Inc."/>
    <x v="2"/>
    <x v="50"/>
    <s v="ROUSSEAU JON B"/>
    <s v="Director,Officer"/>
    <n v="37405"/>
    <n v="8.1199999999999992"/>
    <n v="303728.59999999998"/>
    <s v="normal_buy"/>
    <n v="0.3207777023284486"/>
    <n v="32.077800000000003"/>
    <s v="P"/>
  </r>
  <r>
    <x v="576"/>
    <s v="BrightSpring Health Services, Inc."/>
    <x v="2"/>
    <x v="50"/>
    <s v="Phipps Jennifer A"/>
    <s v="Officer"/>
    <n v="12300"/>
    <n v="8.14"/>
    <n v="100122"/>
    <s v="normal_buy"/>
    <n v="0.3207777023284486"/>
    <n v="32.077800000000003"/>
    <s v="P"/>
  </r>
  <r>
    <x v="556"/>
    <s v="Traeger, Inc."/>
    <x v="2"/>
    <x v="50"/>
    <s v="ANDRUS JEREMY"/>
    <s v="Director,Officer"/>
    <n v="212100"/>
    <n v="2.38"/>
    <n v="504798"/>
    <s v="large_buy"/>
    <n v="5.8577347422839932E-2"/>
    <n v="5.8577000000000004"/>
    <s v="P"/>
  </r>
  <r>
    <x v="581"/>
    <s v="CENTRAL SECURITIES CORP"/>
    <x v="2"/>
    <x v="50"/>
    <s v="Hill John C"/>
    <s v="Director,Officer"/>
    <n v="300"/>
    <n v="39.94"/>
    <n v="11982"/>
    <s v="normal_buy"/>
    <n v="5.1611080595603147E-2"/>
    <n v="5.1611000000000002"/>
    <s v="P"/>
  </r>
  <r>
    <x v="558"/>
    <s v="PROKIDNEY CORP."/>
    <x v="2"/>
    <x v="50"/>
    <s v="Control Empresarial de Capitales S.A. de C.V."/>
    <s v="TenPercentOwner,Other"/>
    <n v="50000"/>
    <n v="1.36"/>
    <n v="68000"/>
    <s v="normal_buy"/>
    <n v="0.20588232973867651"/>
    <n v="20.588200000000001"/>
    <s v="P"/>
  </r>
  <r>
    <x v="109"/>
    <s v="Paysign, Inc."/>
    <x v="2"/>
    <x v="50"/>
    <s v="Topline Capital Management, LLC"/>
    <s v="Other"/>
    <n v="51300"/>
    <n v="2.93"/>
    <n v="150309"/>
    <s v="large_buy"/>
    <n v="0.26643596988798213"/>
    <n v="26.643599999999999"/>
    <s v="P"/>
  </r>
  <r>
    <x v="109"/>
    <s v="Paysign, Inc."/>
    <x v="2"/>
    <x v="50"/>
    <s v="McBirney Collin"/>
    <s v="Other"/>
    <n v="51300"/>
    <n v="2.93"/>
    <n v="150309"/>
    <s v="large_buy"/>
    <n v="0.26643596988798213"/>
    <n v="26.643599999999999"/>
    <s v="P"/>
  </r>
  <r>
    <x v="109"/>
    <s v="Paysign, Inc."/>
    <x v="2"/>
    <x v="50"/>
    <s v="Topline Capital Partners, LP"/>
    <s v="TenPercentOwner"/>
    <n v="51300"/>
    <n v="2.93"/>
    <n v="150309"/>
    <s v="large_buy"/>
    <n v="0.26643596988798213"/>
    <n v="26.643599999999999"/>
    <s v="P"/>
  </r>
  <r>
    <x v="287"/>
    <s v="BANC OF CALIFORNIA, INC."/>
    <x v="2"/>
    <x v="50"/>
    <s v="LASHLEY RICHARD J"/>
    <s v="Director"/>
    <n v="7500"/>
    <n v="14.48"/>
    <n v="108600"/>
    <s v="normal_buy"/>
    <n v="7.1881645423030882E-2"/>
    <n v="7.1882000000000001"/>
    <s v="P"/>
  </r>
  <r>
    <x v="478"/>
    <s v="Ready Capital Corp"/>
    <x v="2"/>
    <x v="50"/>
    <s v="NATHAN GILBERT E"/>
    <s v="Director"/>
    <n v="10000"/>
    <n v="8.65"/>
    <n v="86500"/>
    <s v="large_buy"/>
    <n v="8.9244046982489333E-2"/>
    <n v="8.9244000000000003"/>
    <s v="P"/>
  </r>
  <r>
    <x v="582"/>
    <s v="Plymouth Industrial REIT, Inc."/>
    <x v="2"/>
    <x v="50"/>
    <s v="WHITE PENDLETON P"/>
    <s v="Director"/>
    <n v="4000"/>
    <n v="21.58"/>
    <n v="86320"/>
    <s v="normal_buy"/>
    <n v="5.1753250537981188E-2"/>
    <n v="5.1753"/>
    <s v="P"/>
  </r>
  <r>
    <x v="583"/>
    <s v="Runway Growth Finance Corp."/>
    <x v="2"/>
    <x v="50"/>
    <s v="SPRENG R DAVID"/>
    <s v="Director,Officer"/>
    <n v="20460"/>
    <n v="11.61"/>
    <n v="237540.6"/>
    <s v="large_buy"/>
    <n v="4.4827501000114678E-2"/>
    <n v="4.4828000000000001"/>
    <s v="P"/>
  </r>
  <r>
    <x v="584"/>
    <s v="ALX ONCOLOGY HOLDINGS INC"/>
    <x v="2"/>
    <x v="50"/>
    <s v="Lettmann Jason"/>
    <s v="Director,Officer"/>
    <n v="4400"/>
    <n v="11.31"/>
    <n v="49764"/>
    <s v="normal_buy"/>
    <n v="0"/>
    <n v="0"/>
    <s v="P"/>
  </r>
  <r>
    <x v="577"/>
    <s v="Phunware, Inc."/>
    <x v="2"/>
    <x v="50"/>
    <s v="Snavely Michael"/>
    <s v="Director,Officer"/>
    <n v="2500"/>
    <n v="9.0399999999999991"/>
    <n v="22600"/>
    <s v="large_buy"/>
    <n v="2.1664717270921448E-2"/>
    <n v="2.1665000000000001"/>
    <s v="P"/>
  </r>
  <r>
    <x v="525"/>
    <s v="GEN Restaurant Group, Inc."/>
    <x v="2"/>
    <x v="50"/>
    <s v="Wang Lauren"/>
    <s v="TenPercentOwner"/>
    <n v="5000"/>
    <n v="7.45"/>
    <n v="37250"/>
    <s v="normal_buy"/>
    <n v="0.55733340709743873"/>
    <n v="55.7333"/>
    <s v="P"/>
  </r>
  <r>
    <x v="313"/>
    <s v="HAWTHORN BANCSHARES, INC."/>
    <x v="2"/>
    <x v="50"/>
    <s v="GILES BRENT M"/>
    <s v="Director,Officer"/>
    <n v="1224"/>
    <n v="19.510000000000002"/>
    <n v="23880.240000000002"/>
    <s v="normal_buy"/>
    <n v="8.9019320854597517E-2"/>
    <n v="8.9018999999999995"/>
    <s v="P"/>
  </r>
  <r>
    <x v="585"/>
    <s v="Trinity Capital Inc."/>
    <x v="2"/>
    <x v="50"/>
    <s v="Brown Kyle Steven"/>
    <s v="Director,Officer"/>
    <n v="3354"/>
    <n v="14.91"/>
    <n v="50008.14"/>
    <s v="normal_buy"/>
    <n v="3.5708992695491881E-2"/>
    <n v="3.5709"/>
    <s v="P"/>
  </r>
  <r>
    <x v="531"/>
    <s v="Nerdy Inc."/>
    <x v="2"/>
    <x v="50"/>
    <s v="Cohn Charles K."/>
    <s v="Director,Officer,TenPercentOwner"/>
    <n v="37500"/>
    <n v="2.84"/>
    <n v="106500"/>
    <s v="normal_buy"/>
    <n v="2.4647948513002671E-2"/>
    <n v="2.4647999999999999"/>
    <s v="P"/>
  </r>
  <r>
    <x v="531"/>
    <s v="Nerdy Inc."/>
    <x v="2"/>
    <x v="50"/>
    <s v="Cohn Charles K."/>
    <s v="Director,Officer,TenPercentOwner"/>
    <n v="37500"/>
    <n v="2.84"/>
    <n v="106500"/>
    <s v="normal_buy"/>
    <n v="2.4647948513002671E-2"/>
    <n v="2.4647999999999999"/>
    <s v="P"/>
  </r>
  <r>
    <x v="473"/>
    <s v="Quantum-Si Inc"/>
    <x v="2"/>
    <x v="50"/>
    <s v="Hawkins Jeffrey Alan"/>
    <s v="Director,Officer"/>
    <n v="25000"/>
    <n v="1.76"/>
    <n v="44000"/>
    <s v="normal_buy"/>
    <n v="0.11299437844006351"/>
    <n v="11.2994"/>
    <s v="P"/>
  </r>
  <r>
    <x v="573"/>
    <s v="MAIA Biotechnology, Inc."/>
    <x v="2"/>
    <x v="50"/>
    <s v="Smith Stan"/>
    <s v="Director"/>
    <n v="170940"/>
    <n v="1.17"/>
    <n v="199999.8"/>
    <s v="normal_buy"/>
    <n v="0.67938942273217506"/>
    <n v="67.938900000000004"/>
    <s v="P"/>
  </r>
  <r>
    <x v="583"/>
    <s v="Runway Growth Finance Corp."/>
    <x v="2"/>
    <x v="50"/>
    <s v="Raterman Thomas B."/>
    <s v="Officer"/>
    <n v="20460"/>
    <n v="11.61"/>
    <n v="237540.6"/>
    <s v="large_buy"/>
    <n v="4.4827501000114678E-2"/>
    <n v="4.4828000000000001"/>
    <s v="P"/>
  </r>
  <r>
    <x v="586"/>
    <s v="GERMAN AMERICAN BANCORP, INC."/>
    <x v="2"/>
    <x v="50"/>
    <s v="Medley Diane B"/>
    <s v="Director"/>
    <n v="1000"/>
    <n v="33.64"/>
    <n v="33640"/>
    <s v="large_buy"/>
    <n v="8.623376590672005E-2"/>
    <n v="8.6234000000000002"/>
    <s v="P"/>
  </r>
  <r>
    <x v="587"/>
    <s v="GEO GROUP INC"/>
    <x v="2"/>
    <x v="50"/>
    <s v="ZOLEY GEORGE C"/>
    <s v="Director,Officer"/>
    <n v="50000"/>
    <n v="12.48"/>
    <n v="624000"/>
    <s v="large_buy"/>
    <n v="0.13141028874019309"/>
    <n v="13.141"/>
    <s v="P"/>
  </r>
  <r>
    <x v="525"/>
    <s v="GEN Restaurant Group, Inc."/>
    <x v="2"/>
    <x v="50"/>
    <s v="Manzanarez Jose"/>
    <s v="TenPercentOwner"/>
    <n v="5000"/>
    <n v="7.45"/>
    <n v="37250"/>
    <s v="normal_buy"/>
    <n v="0.55733340709743873"/>
    <n v="55.7333"/>
    <s v="P"/>
  </r>
  <r>
    <x v="576"/>
    <s v="BrightSpring Health Services, Inc."/>
    <x v="2"/>
    <x v="50"/>
    <s v="ROUSSEAU JON B"/>
    <s v="Director,Officer"/>
    <n v="37405"/>
    <n v="8.1199999999999992"/>
    <n v="303728.59999999998"/>
    <s v="normal_buy"/>
    <n v="0.3207777023284486"/>
    <n v="32.077800000000003"/>
    <s v="P"/>
  </r>
  <r>
    <x v="538"/>
    <s v="Primis Financial Corp."/>
    <x v="2"/>
    <x v="50"/>
    <s v="Biagas John Fitzgerald"/>
    <s v="Director"/>
    <n v="2100"/>
    <n v="11.86"/>
    <n v="24906"/>
    <s v="normal_buy"/>
    <n v="2.8740586128355838E-2"/>
    <n v="2.8740999999999999"/>
    <s v="P"/>
  </r>
  <r>
    <x v="540"/>
    <s v="AerSale Corp"/>
    <x v="2"/>
    <x v="50"/>
    <s v="Fedder Judith Ann"/>
    <s v="Director"/>
    <n v="2800"/>
    <n v="7.35"/>
    <n v="20580"/>
    <s v="normal_buy"/>
    <n v="-6.9156556850563664E-3"/>
    <n v="-0.69159999999999999"/>
    <s v="P"/>
  </r>
  <r>
    <x v="56"/>
    <s v="AGREE REALTY CORP"/>
    <x v="2"/>
    <x v="50"/>
    <s v="Breslin Stephen"/>
    <s v="Officer"/>
    <n v="450"/>
    <n v="55.33"/>
    <n v="24898.5"/>
    <s v="normal_buy"/>
    <n v="3.8802474956427968E-2"/>
    <n v="3.8801999999999999"/>
    <s v="P"/>
  </r>
  <r>
    <x v="588"/>
    <s v="Crocs, Inc."/>
    <x v="2"/>
    <x v="50"/>
    <s v="REPLOGLE JOHN B"/>
    <s v="Director"/>
    <n v="1972"/>
    <n v="126.75"/>
    <n v="249951"/>
    <s v="normal_buy"/>
    <n v="0.14136046900521329"/>
    <n v="14.135999999999999"/>
    <s v="P"/>
  </r>
  <r>
    <x v="523"/>
    <s v="Medalist Diversified REIT, Inc."/>
    <x v="2"/>
    <x v="50"/>
    <s v="KAVANAUGH FRANK"/>
    <s v="Director,Officer,TenPercentOwner"/>
    <n v="7705"/>
    <n v="5.89"/>
    <n v="45382.45"/>
    <s v="normal_buy"/>
    <n v="-3.8333286012962493E-2"/>
    <n v="-3.8332999999999999"/>
    <s v="P"/>
  </r>
  <r>
    <x v="568"/>
    <s v="NU RIDE INC."/>
    <x v="2"/>
    <x v="50"/>
    <s v="Sole Andrew L."/>
    <s v="Director"/>
    <n v="52603"/>
    <n v="2.25"/>
    <n v="118356.75"/>
    <s v="normal_buy"/>
    <n v="-0.23809522335073691"/>
    <n v="-23.8095"/>
    <s v="P"/>
  </r>
  <r>
    <x v="589"/>
    <s v="AWARE INC /MA/"/>
    <x v="2"/>
    <x v="51"/>
    <s v="Eckel Robert A"/>
    <s v="Director,Officer"/>
    <n v="13735"/>
    <n v="1.67"/>
    <n v="22937.45"/>
    <s v="large_buy"/>
    <n v="0.102409686573637"/>
    <n v="10.241"/>
    <s v="P"/>
  </r>
  <r>
    <x v="10"/>
    <s v="TILLY'S, INC."/>
    <x v="2"/>
    <x v="51"/>
    <s v="Fund 1 Investments, LLC"/>
    <s v="TenPercentOwner"/>
    <n v="10000"/>
    <n v="6.95"/>
    <n v="69500"/>
    <s v="normal_buy"/>
    <n v="1.443034506428464E-3"/>
    <n v="0.14430000000000001"/>
    <s v="P"/>
  </r>
  <r>
    <x v="10"/>
    <s v="TILLY'S, INC."/>
    <x v="2"/>
    <x v="51"/>
    <s v="Pleasant Lake Partners LLC"/>
    <s v="TenPercentOwner"/>
    <n v="10000"/>
    <n v="6.95"/>
    <n v="69500"/>
    <s v="normal_buy"/>
    <n v="1.443034506428464E-3"/>
    <n v="0.14430000000000001"/>
    <s v="P"/>
  </r>
  <r>
    <x v="10"/>
    <s v="TILLY'S, INC."/>
    <x v="2"/>
    <x v="51"/>
    <s v="Pleasant Lake Onshore Feeder Fund LP"/>
    <s v="TenPercentOwner"/>
    <n v="10000"/>
    <n v="6.95"/>
    <n v="69500"/>
    <s v="normal_buy"/>
    <n v="1.443034506428464E-3"/>
    <n v="0.14430000000000001"/>
    <s v="P"/>
  </r>
  <r>
    <x v="10"/>
    <s v="TILLY'S, INC."/>
    <x v="2"/>
    <x v="51"/>
    <s v="Fund 1 Investments, LLC"/>
    <s v="TenPercentOwner"/>
    <n v="35000"/>
    <n v="6.87"/>
    <n v="240450"/>
    <s v="large_buy"/>
    <n v="1.443034506428464E-3"/>
    <n v="0.14430000000000001"/>
    <s v="P"/>
  </r>
  <r>
    <x v="10"/>
    <s v="TILLY'S, INC."/>
    <x v="2"/>
    <x v="51"/>
    <s v="Pleasant Lake Partners LLC"/>
    <s v="TenPercentOwner"/>
    <n v="35000"/>
    <n v="6.87"/>
    <n v="240450"/>
    <s v="large_buy"/>
    <n v="1.443034506428464E-3"/>
    <n v="0.14430000000000001"/>
    <s v="P"/>
  </r>
  <r>
    <x v="10"/>
    <s v="TILLY'S, INC."/>
    <x v="2"/>
    <x v="51"/>
    <s v="Pleasant Lake Onshore Feeder Fund LP"/>
    <s v="TenPercentOwner"/>
    <n v="35000"/>
    <n v="6.87"/>
    <n v="240450"/>
    <s v="large_buy"/>
    <n v="1.443034506428464E-3"/>
    <n v="0.14430000000000001"/>
    <s v="P"/>
  </r>
  <r>
    <x v="10"/>
    <s v="TILLY'S, INC."/>
    <x v="2"/>
    <x v="51"/>
    <s v="Fund 1 Investments, LLC"/>
    <s v="TenPercentOwner"/>
    <n v="25000"/>
    <n v="6.9"/>
    <n v="172500"/>
    <s v="normal_buy"/>
    <n v="1.443034506428464E-3"/>
    <n v="0.14430000000000001"/>
    <s v="P"/>
  </r>
  <r>
    <x v="10"/>
    <s v="TILLY'S, INC."/>
    <x v="2"/>
    <x v="51"/>
    <s v="Pleasant Lake Partners LLC"/>
    <s v="TenPercentOwner"/>
    <n v="25000"/>
    <n v="6.9"/>
    <n v="172500"/>
    <s v="normal_buy"/>
    <n v="1.443034506428464E-3"/>
    <n v="0.14430000000000001"/>
    <s v="P"/>
  </r>
  <r>
    <x v="10"/>
    <s v="TILLY'S, INC."/>
    <x v="2"/>
    <x v="51"/>
    <s v="Pleasant Lake Onshore Feeder Fund LP"/>
    <s v="TenPercentOwner"/>
    <n v="25000"/>
    <n v="6.9"/>
    <n v="172500"/>
    <s v="normal_buy"/>
    <n v="1.443034506428464E-3"/>
    <n v="0.14430000000000001"/>
    <s v="P"/>
  </r>
  <r>
    <x v="10"/>
    <s v="TILLY'S, INC."/>
    <x v="2"/>
    <x v="51"/>
    <s v="Fund 1 Investments, LLC"/>
    <s v="TenPercentOwner"/>
    <n v="35000"/>
    <n v="7.01"/>
    <n v="245350"/>
    <s v="large_buy"/>
    <n v="1.443034506428464E-3"/>
    <n v="0.14430000000000001"/>
    <s v="P"/>
  </r>
  <r>
    <x v="10"/>
    <s v="TILLY'S, INC."/>
    <x v="2"/>
    <x v="51"/>
    <s v="Pleasant Lake Partners LLC"/>
    <s v="TenPercentOwner"/>
    <n v="35000"/>
    <n v="7.01"/>
    <n v="245350"/>
    <s v="large_buy"/>
    <n v="1.443034506428464E-3"/>
    <n v="0.14430000000000001"/>
    <s v="P"/>
  </r>
  <r>
    <x v="10"/>
    <s v="TILLY'S, INC."/>
    <x v="2"/>
    <x v="51"/>
    <s v="Pleasant Lake Onshore Feeder Fund LP"/>
    <s v="TenPercentOwner"/>
    <n v="35000"/>
    <n v="7.01"/>
    <n v="245350"/>
    <s v="large_buy"/>
    <n v="1.443034506428464E-3"/>
    <n v="0.14430000000000001"/>
    <s v="P"/>
  </r>
  <r>
    <x v="562"/>
    <s v="Cartesian Therapeutics, Inc."/>
    <x v="2"/>
    <x v="51"/>
    <s v="SPRINGER TIMOTHY A"/>
    <s v="Director,TenPercentOwner"/>
    <n v="537500"/>
    <n v="0.59"/>
    <n v="317125"/>
    <s v="normal_buy"/>
    <n v="-3.4482781300222087E-2"/>
    <n v="-3.4483000000000001"/>
    <s v="P"/>
  </r>
  <r>
    <x v="564"/>
    <s v="STEM, INC."/>
    <x v="2"/>
    <x v="51"/>
    <s v="Carlson Michael James"/>
    <s v="Officer"/>
    <n v="44882"/>
    <n v="1.75"/>
    <n v="78543.5"/>
    <s v="normal_buy"/>
    <n v="0.14054056116052571"/>
    <n v="14.0541"/>
    <s v="P"/>
  </r>
  <r>
    <x v="567"/>
    <s v="DocGo Inc."/>
    <x v="2"/>
    <x v="51"/>
    <s v="KATZ STEVEN"/>
    <s v="Director"/>
    <n v="13500"/>
    <n v="3.64"/>
    <n v="49140"/>
    <s v="large_buy"/>
    <n v="0.1038251003035406"/>
    <n v="10.3825"/>
    <s v="P"/>
  </r>
  <r>
    <x v="590"/>
    <s v="Laird Superfood, Inc."/>
    <x v="2"/>
    <x v="51"/>
    <s v="Naylor Maile"/>
    <s v="Director"/>
    <n v="8850"/>
    <n v="2.27"/>
    <n v="20089.5"/>
    <s v="normal_buy"/>
    <n v="-0.1744548087615633"/>
    <n v="-17.445499999999999"/>
    <s v="P"/>
  </r>
  <r>
    <x v="426"/>
    <s v="Ribbon Communications Inc."/>
    <x v="2"/>
    <x v="51"/>
    <s v="GRAYSON BRUNS H"/>
    <s v="Director"/>
    <n v="100000"/>
    <n v="2.89"/>
    <n v="289000"/>
    <s v="large_buy"/>
    <n v="8.503401195044713E-2"/>
    <n v="8.5033999999999992"/>
    <s v="P"/>
  </r>
  <r>
    <x v="378"/>
    <s v="RCI HOSPITALITY HOLDINGS, INC."/>
    <x v="2"/>
    <x v="51"/>
    <s v="LANGAN ERIC SCOTT"/>
    <s v="Director,Officer"/>
    <n v="1000"/>
    <n v="54.54"/>
    <n v="54540"/>
    <s v="large_buy"/>
    <n v="4.4244512096740518E-2"/>
    <n v="4.4245000000000001"/>
    <s v="P"/>
  </r>
  <r>
    <x v="237"/>
    <s v="Bogota Financial Corp."/>
    <x v="2"/>
    <x v="51"/>
    <s v="Masterson John J."/>
    <s v="Director"/>
    <n v="1400"/>
    <n v="7.3"/>
    <n v="10220"/>
    <s v="normal_buy"/>
    <n v="-4.1095915465265698E-2"/>
    <n v="-4.1096000000000004"/>
    <s v="P"/>
  </r>
  <r>
    <x v="146"/>
    <s v="Burke &amp; Herbert Financial Services Corp."/>
    <x v="2"/>
    <x v="51"/>
    <s v="Barnwell Julian Forrest Jr."/>
    <s v="Director"/>
    <n v="3000"/>
    <n v="52"/>
    <n v="156000"/>
    <s v="large_buy"/>
    <n v="4.2577475309615982E-2"/>
    <n v="4.2576999999999998"/>
    <s v="P"/>
  </r>
  <r>
    <x v="591"/>
    <s v="ONE Group Hospitality, Inc."/>
    <x v="2"/>
    <x v="51"/>
    <s v="Kanen Wealth Management LLC"/>
    <s v="TenPercentOwner,Other"/>
    <n v="191585"/>
    <n v="3.75"/>
    <n v="718443.75"/>
    <s v="large_buy"/>
    <n v="0.41183878556182729"/>
    <n v="41.183900000000001"/>
    <s v="P"/>
  </r>
  <r>
    <x v="591"/>
    <s v="ONE Group Hospitality, Inc."/>
    <x v="2"/>
    <x v="51"/>
    <s v="Philotimo Focused Growth &amp; Income Fund"/>
    <s v="TenPercentOwner,Other"/>
    <n v="191585"/>
    <n v="3.75"/>
    <n v="718443.75"/>
    <s v="large_buy"/>
    <n v="0.41183878556182729"/>
    <n v="41.183900000000001"/>
    <s v="P"/>
  </r>
  <r>
    <x v="591"/>
    <s v="ONE Group Hospitality, Inc."/>
    <x v="2"/>
    <x v="51"/>
    <s v="Kanen David"/>
    <s v="TenPercentOwner,Other"/>
    <n v="191585"/>
    <n v="3.75"/>
    <n v="718443.75"/>
    <s v="large_buy"/>
    <n v="0.41183878556182729"/>
    <n v="41.183900000000001"/>
    <s v="P"/>
  </r>
  <r>
    <x v="591"/>
    <s v="ONE Group Hospitality, Inc."/>
    <x v="2"/>
    <x v="51"/>
    <s v="Philotimo Fund, LP"/>
    <s v="TenPercentOwner,Other"/>
    <n v="191585"/>
    <n v="3.75"/>
    <n v="718443.75"/>
    <s v="large_buy"/>
    <n v="0.41183878556182729"/>
    <n v="41.183900000000001"/>
    <s v="P"/>
  </r>
  <r>
    <x v="592"/>
    <s v="XCel Brands, Inc."/>
    <x v="2"/>
    <x v="51"/>
    <s v="DiSanto Mark"/>
    <s v="Director"/>
    <n v="146250"/>
    <n v="0.65"/>
    <n v="95062.5"/>
    <s v="large_buy"/>
    <n v="0.23541249260918379"/>
    <n v="23.5412"/>
    <s v="P"/>
  </r>
  <r>
    <x v="568"/>
    <s v="NU RIDE INC."/>
    <x v="2"/>
    <x v="51"/>
    <s v="ESOPUS CREEK VALUE SERIES FUND LP - SERIES A"/>
    <s v="Director"/>
    <n v="225000"/>
    <n v="2.2999999999999998"/>
    <n v="517499.99999999988"/>
    <s v="normal_buy"/>
    <n v="-0.10447763141460149"/>
    <n v="-10.447800000000001"/>
    <s v="P"/>
  </r>
  <r>
    <x v="455"/>
    <s v="Biglari Holdings Inc."/>
    <x v="2"/>
    <x v="51"/>
    <s v="BIGLARI, SARDAR"/>
    <s v="Director,Officer,TenPercentOwner"/>
    <n v="157"/>
    <n v="984.3"/>
    <n v="154535.1"/>
    <s v="normal_buy"/>
    <n v="2.222571292080477E-3"/>
    <n v="0.2223"/>
    <s v="P"/>
  </r>
  <r>
    <x v="455"/>
    <s v="Biglari Holdings Inc."/>
    <x v="2"/>
    <x v="51"/>
    <s v="LION FUND, L.P."/>
    <s v="TenPercentOwner"/>
    <n v="157"/>
    <n v="984.3"/>
    <n v="154535.1"/>
    <s v="normal_buy"/>
    <n v="2.222571292080477E-3"/>
    <n v="0.2223"/>
    <s v="P"/>
  </r>
  <r>
    <x v="455"/>
    <s v="Biglari Holdings Inc."/>
    <x v="2"/>
    <x v="51"/>
    <s v="BIGLARI CAPITAL CORP."/>
    <s v="TenPercentOwner"/>
    <n v="157"/>
    <n v="984.3"/>
    <n v="154535.1"/>
    <s v="normal_buy"/>
    <n v="2.222571292080477E-3"/>
    <n v="0.2223"/>
    <s v="P"/>
  </r>
  <r>
    <x v="455"/>
    <s v="Biglari Holdings Inc."/>
    <x v="2"/>
    <x v="51"/>
    <s v="BIGLARI, SARDAR"/>
    <s v="Director,Officer,TenPercentOwner"/>
    <n v="3873"/>
    <n v="192.37"/>
    <n v="745049.01"/>
    <s v="large_buy"/>
    <n v="2.222571292080477E-3"/>
    <n v="0.2223"/>
    <s v="P"/>
  </r>
  <r>
    <x v="455"/>
    <s v="Biglari Holdings Inc."/>
    <x v="2"/>
    <x v="51"/>
    <s v="LION FUND, L.P."/>
    <s v="TenPercentOwner"/>
    <n v="3873"/>
    <n v="192.37"/>
    <n v="745049.01"/>
    <s v="large_buy"/>
    <n v="2.222571292080477E-3"/>
    <n v="0.2223"/>
    <s v="P"/>
  </r>
  <r>
    <x v="455"/>
    <s v="Biglari Holdings Inc."/>
    <x v="2"/>
    <x v="51"/>
    <s v="BIGLARI CAPITAL CORP."/>
    <s v="TenPercentOwner"/>
    <n v="3873"/>
    <n v="192.37"/>
    <n v="745049.01"/>
    <s v="large_buy"/>
    <n v="2.222571292080477E-3"/>
    <n v="0.2223"/>
    <s v="P"/>
  </r>
  <r>
    <x v="570"/>
    <s v="Holley Inc."/>
    <x v="2"/>
    <x v="51"/>
    <s v="Clempson Graham"/>
    <s v="Director"/>
    <n v="40924"/>
    <n v="4.2300000000000004"/>
    <n v="173108.52"/>
    <s v="normal_buy"/>
    <n v="8.9805799960325228E-2"/>
    <n v="8.9806000000000008"/>
    <s v="P"/>
  </r>
  <r>
    <x v="310"/>
    <s v="CSP INC /MA/"/>
    <x v="2"/>
    <x v="51"/>
    <s v="NERGES JOSEPH R"/>
    <s v="TenPercentOwner,Other"/>
    <n v="300"/>
    <n v="38.5"/>
    <n v="11550"/>
    <s v="normal_buy"/>
    <n v="-0.12876566226493411"/>
    <n v="-12.8766"/>
    <s v="P"/>
  </r>
  <r>
    <x v="310"/>
    <s v="CSP INC /MA/"/>
    <x v="2"/>
    <x v="51"/>
    <s v="NERGES JOSEPH R"/>
    <s v="TenPercentOwner,Other"/>
    <n v="300"/>
    <n v="38.51"/>
    <n v="11553"/>
    <s v="normal_buy"/>
    <n v="-0.12876566226493411"/>
    <n v="-12.8766"/>
    <s v="P"/>
  </r>
  <r>
    <x v="593"/>
    <s v="AIM ImmunoTech Inc."/>
    <x v="2"/>
    <x v="51"/>
    <s v="Rodino Peter W III"/>
    <s v="Officer"/>
    <n v="37879"/>
    <n v="0.33"/>
    <n v="12500.07"/>
    <s v="normal_buy"/>
    <n v="0.48484848484848492"/>
    <n v="48.4848"/>
    <s v="P"/>
  </r>
  <r>
    <x v="593"/>
    <s v="AIM ImmunoTech Inc."/>
    <x v="2"/>
    <x v="51"/>
    <s v="Equels Thomas K"/>
    <s v="Director,Officer"/>
    <n v="75758"/>
    <n v="0.33"/>
    <n v="25000.14"/>
    <s v="large_buy"/>
    <n v="0.48484848484848492"/>
    <n v="48.4848"/>
    <s v="P"/>
  </r>
  <r>
    <x v="594"/>
    <s v="Coeur Mining, Inc."/>
    <x v="2"/>
    <x v="51"/>
    <s v="McGrath Aoife"/>
    <s v="Officer"/>
    <n v="6200"/>
    <n v="3.23"/>
    <n v="20026"/>
    <s v="large_buy"/>
    <n v="0.28220854005113999"/>
    <n v="28.2209"/>
    <s v="P"/>
  </r>
  <r>
    <x v="595"/>
    <s v="System1, Inc."/>
    <x v="2"/>
    <x v="51"/>
    <s v="Blend Stanley"/>
    <s v="TenPercentOwner"/>
    <n v="11368"/>
    <n v="1.42"/>
    <n v="16142.56"/>
    <s v="normal_buy"/>
    <n v="0.27083331401701272"/>
    <n v="27.083300000000001"/>
    <s v="P"/>
  </r>
  <r>
    <x v="596"/>
    <s v="Core Scientific, Inc./tx"/>
    <x v="2"/>
    <x v="51"/>
    <s v="Rozov Yadin"/>
    <s v="Director"/>
    <n v="80000"/>
    <n v="3.07"/>
    <n v="245600"/>
    <s v="large_buy"/>
    <n v="3.2163711298809572E-2"/>
    <n v="3.2164000000000001"/>
    <s v="P"/>
  </r>
  <r>
    <x v="574"/>
    <s v="L3HARRIS TECHNOLOGIES, INC. /DE/"/>
    <x v="2"/>
    <x v="51"/>
    <s v="SWANSON WILLIAM H"/>
    <s v="Director"/>
    <n v="1250"/>
    <n v="213.39"/>
    <n v="266737.5"/>
    <s v="normal_buy"/>
    <n v="-2.0201224024950611E-2"/>
    <n v="-2.0200999999999998"/>
    <s v="P"/>
  </r>
  <r>
    <x v="597"/>
    <s v="RARE ELEMENT RESOURCES LTD"/>
    <x v="2"/>
    <x v="51"/>
    <s v="Synchron"/>
    <s v="TenPercentOwner"/>
    <n v="244383591"/>
    <n v="29326030"/>
    <n v="7166800521173730"/>
    <s v="large_buy"/>
    <n v="-9.999997764825852E-2"/>
    <n v="-10"/>
    <s v="P"/>
  </r>
  <r>
    <x v="150"/>
    <s v="Bancorp, Inc."/>
    <x v="2"/>
    <x v="51"/>
    <s v="Cohn Matthew"/>
    <s v="Director"/>
    <n v="1485"/>
    <n v="34"/>
    <n v="50490"/>
    <s v="normal_buy"/>
    <n v="-4.1327181560490978E-2"/>
    <n v="-4.1326999999999998"/>
    <s v="P"/>
  </r>
  <r>
    <x v="150"/>
    <s v="Bancorp, Inc."/>
    <x v="2"/>
    <x v="51"/>
    <s v="Cohn Matthew"/>
    <s v="Director"/>
    <n v="1000"/>
    <n v="34.51"/>
    <n v="34510"/>
    <s v="normal_buy"/>
    <n v="-4.1327181560490978E-2"/>
    <n v="-4.1326999999999998"/>
    <s v="P"/>
  </r>
  <r>
    <x v="157"/>
    <s v="MID PENN BANCORP INC"/>
    <x v="2"/>
    <x v="51"/>
    <s v="MOWERY THEODORE W"/>
    <s v="Director"/>
    <n v="2000"/>
    <n v="20.420000000000002"/>
    <n v="40840"/>
    <s v="large_buy"/>
    <n v="-3.3751158045833729E-2"/>
    <n v="-3.3751000000000002"/>
    <s v="P"/>
  </r>
  <r>
    <x v="596"/>
    <s v="Core Scientific, Inc./tx"/>
    <x v="2"/>
    <x v="51"/>
    <s v="Patten Jarrod M"/>
    <s v="Director"/>
    <n v="100000"/>
    <n v="3.32"/>
    <n v="332000"/>
    <s v="large_buy"/>
    <n v="3.2163711298809572E-2"/>
    <n v="3.2164000000000001"/>
    <s v="P"/>
  </r>
  <r>
    <x v="598"/>
    <s v="FIRST BANCORP /NC/"/>
    <x v="2"/>
    <x v="51"/>
    <s v="McLamb Carlie C Jr"/>
    <s v="Director"/>
    <n v="306"/>
    <n v="33.840000000000003"/>
    <n v="10355.040000000001"/>
    <s v="large_buy"/>
    <n v="4.4780352752237462E-2"/>
    <n v="4.4779999999999998"/>
    <s v="P"/>
  </r>
  <r>
    <x v="599"/>
    <s v="Cardlytics, Inc."/>
    <x v="2"/>
    <x v="51"/>
    <s v="SOSIN CLIFFORD"/>
    <s v="TenPercentOwner"/>
    <n v="311715"/>
    <n v="13.71"/>
    <n v="4273612.6500000004"/>
    <s v="large_buy"/>
    <n v="-2.7586180588294869E-3"/>
    <n v="-0.27589999999999998"/>
    <s v="P"/>
  </r>
  <r>
    <x v="578"/>
    <s v="Granite Ridge Resources, Inc."/>
    <x v="2"/>
    <x v="51"/>
    <s v="Brandenberg Luke C"/>
    <s v="Officer"/>
    <n v="5000"/>
    <n v="6.2"/>
    <n v="31000"/>
    <s v="normal_buy"/>
    <n v="4.4799997638225397E-2"/>
    <n v="4.4800000000000004"/>
    <s v="P"/>
  </r>
  <r>
    <x v="326"/>
    <s v="Great Elm Group, Inc."/>
    <x v="2"/>
    <x v="51"/>
    <s v="Imperial Capital Group Holdings II, LLC"/>
    <s v="TenPercentOwner"/>
    <n v="7843"/>
    <n v="2"/>
    <n v="15686"/>
    <s v="normal_buy"/>
    <n v="-0.1037735477721132"/>
    <n v="-10.3774"/>
    <s v="P"/>
  </r>
  <r>
    <x v="326"/>
    <s v="Great Elm Group, Inc."/>
    <x v="2"/>
    <x v="51"/>
    <s v="Imperial Capital Asset Management, LLC"/>
    <s v="TenPercentOwner"/>
    <n v="7843"/>
    <n v="2"/>
    <n v="15686"/>
    <s v="normal_buy"/>
    <n v="-0.1037735477721132"/>
    <n v="-10.3774"/>
    <s v="P"/>
  </r>
  <r>
    <x v="326"/>
    <s v="Great Elm Group, Inc."/>
    <x v="2"/>
    <x v="51"/>
    <s v="LONG BALL PARTNERS LLC"/>
    <s v="TenPercentOwner"/>
    <n v="7843"/>
    <n v="2"/>
    <n v="15686"/>
    <s v="normal_buy"/>
    <n v="-0.1037735477721132"/>
    <n v="-10.3774"/>
    <s v="P"/>
  </r>
  <r>
    <x v="326"/>
    <s v="Great Elm Group, Inc."/>
    <x v="2"/>
    <x v="51"/>
    <s v="Reese Jason W."/>
    <s v="Director,Officer,TenPercentOwner"/>
    <n v="7843"/>
    <n v="2"/>
    <n v="15686"/>
    <s v="normal_buy"/>
    <n v="-0.1037735477721132"/>
    <n v="-10.3774"/>
    <s v="P"/>
  </r>
  <r>
    <x v="592"/>
    <s v="XCel Brands, Inc."/>
    <x v="2"/>
    <x v="51"/>
    <s v="Burroughs Seth"/>
    <s v="Officer"/>
    <n v="32500"/>
    <n v="0.65"/>
    <n v="21125"/>
    <s v="normal_buy"/>
    <n v="0.23541249260918379"/>
    <n v="23.5412"/>
    <s v="P"/>
  </r>
  <r>
    <x v="596"/>
    <s v="Core Scientific, Inc./tx"/>
    <x v="2"/>
    <x v="51"/>
    <s v="Weiss Eric Stanton"/>
    <s v="Director"/>
    <n v="15000"/>
    <n v="3.03"/>
    <n v="45450"/>
    <s v="normal_buy"/>
    <n v="3.2163711298809572E-2"/>
    <n v="3.2164000000000001"/>
    <s v="P"/>
  </r>
  <r>
    <x v="578"/>
    <s v="Granite Ridge Resources, Inc."/>
    <x v="2"/>
    <x v="51"/>
    <s v="Farquharson Tyler"/>
    <s v="Officer"/>
    <n v="5000"/>
    <n v="6.2"/>
    <n v="31000"/>
    <s v="normal_buy"/>
    <n v="4.4799997638225397E-2"/>
    <n v="4.4800000000000004"/>
    <s v="P"/>
  </r>
  <r>
    <x v="600"/>
    <s v="Anixa Biosciences Inc"/>
    <x v="2"/>
    <x v="51"/>
    <s v="Baskies Arnold M"/>
    <s v="Director"/>
    <n v="10000"/>
    <n v="3.63"/>
    <n v="36300"/>
    <s v="normal_buy"/>
    <n v="-9.2140961332125348E-2"/>
    <n v="-9.2141000000000002"/>
    <s v="P"/>
  </r>
  <r>
    <x v="203"/>
    <s v="Bank First Corp"/>
    <x v="2"/>
    <x v="51"/>
    <s v="Bourbulas Mary Kay"/>
    <s v="Director"/>
    <n v="300"/>
    <n v="83"/>
    <n v="24900"/>
    <s v="normal_buy"/>
    <n v="1.2576662475103809E-2"/>
    <n v="1.2577"/>
    <s v="P"/>
  </r>
  <r>
    <x v="203"/>
    <s v="Bank First Corp"/>
    <x v="2"/>
    <x v="51"/>
    <s v="Bourbulas Mary Kay"/>
    <s v="Director"/>
    <n v="300"/>
    <n v="82.75"/>
    <n v="24825"/>
    <s v="normal_buy"/>
    <n v="1.2576662475103809E-2"/>
    <n v="1.2577"/>
    <s v="P"/>
  </r>
  <r>
    <x v="473"/>
    <s v="Quantum-Si Inc"/>
    <x v="2"/>
    <x v="51"/>
    <s v="LaPointe Christian"/>
    <s v="Officer"/>
    <n v="10000"/>
    <n v="1.74"/>
    <n v="17400"/>
    <s v="normal_buy"/>
    <n v="6.9364163841245663E-2"/>
    <n v="6.9363999999999999"/>
    <s v="P"/>
  </r>
  <r>
    <x v="590"/>
    <s v="Laird Superfood, Inc."/>
    <x v="2"/>
    <x v="51"/>
    <s v="Barker Geoffrey T"/>
    <s v="Director"/>
    <n v="42298"/>
    <n v="2.71"/>
    <n v="114627.58"/>
    <s v="large_buy"/>
    <n v="-0.1744548087615633"/>
    <n v="-17.445499999999999"/>
    <s v="P"/>
  </r>
  <r>
    <x v="590"/>
    <s v="Laird Superfood, Inc."/>
    <x v="2"/>
    <x v="51"/>
    <s v="Barker Geoffrey T"/>
    <s v="Director"/>
    <n v="7702"/>
    <n v="3.2"/>
    <n v="24646.400000000001"/>
    <s v="normal_buy"/>
    <n v="-0.1744548087615633"/>
    <n v="-17.445499999999999"/>
    <s v="P"/>
  </r>
  <r>
    <x v="467"/>
    <s v="Archer Aviation Inc."/>
    <x v="2"/>
    <x v="51"/>
    <s v="STELLANTIS EUROPE S.P.A."/>
    <s v="TenPercentOwner"/>
    <n v="740500"/>
    <n v="5.2"/>
    <n v="3850600"/>
    <s v="normal_buy"/>
    <n v="-0.10358565396459229"/>
    <n v="-10.358599999999999"/>
    <s v="P"/>
  </r>
  <r>
    <x v="467"/>
    <s v="Archer Aviation Inc."/>
    <x v="2"/>
    <x v="51"/>
    <s v="SFS UK 1 LTD."/>
    <s v="TenPercentOwner"/>
    <n v="740500"/>
    <n v="5.2"/>
    <n v="3850600"/>
    <s v="normal_buy"/>
    <n v="-0.10358565396459229"/>
    <n v="-10.358599999999999"/>
    <s v="P"/>
  </r>
  <r>
    <x v="467"/>
    <s v="Archer Aviation Inc."/>
    <x v="2"/>
    <x v="51"/>
    <s v="FCA US LLC"/>
    <s v="TenPercentOwner"/>
    <n v="740500"/>
    <n v="5.2"/>
    <n v="3850600"/>
    <s v="normal_buy"/>
    <n v="-0.10358565396459229"/>
    <n v="-10.358599999999999"/>
    <s v="P"/>
  </r>
  <r>
    <x v="467"/>
    <s v="Archer Aviation Inc."/>
    <x v="2"/>
    <x v="51"/>
    <s v="FCA NORTH AMERICA HOLDINGS LLC"/>
    <s v="TenPercentOwner"/>
    <n v="740500"/>
    <n v="5.2"/>
    <n v="3850600"/>
    <s v="normal_buy"/>
    <n v="-0.10358565396459229"/>
    <n v="-10.358599999999999"/>
    <s v="P"/>
  </r>
  <r>
    <x v="467"/>
    <s v="Archer Aviation Inc."/>
    <x v="2"/>
    <x v="51"/>
    <s v="Stellantis N.V."/>
    <s v="TenPercentOwner"/>
    <n v="740500"/>
    <n v="5.2"/>
    <n v="3850600"/>
    <s v="normal_buy"/>
    <n v="-0.10358565396459229"/>
    <n v="-10.358599999999999"/>
    <s v="P"/>
  </r>
  <r>
    <x v="467"/>
    <s v="Archer Aviation Inc."/>
    <x v="2"/>
    <x v="51"/>
    <s v="FCA FOREIGN SALES HOLDCO LTD."/>
    <s v="TenPercentOwner"/>
    <n v="740500"/>
    <n v="5.2"/>
    <n v="3850600"/>
    <s v="normal_buy"/>
    <n v="-0.10358565396459229"/>
    <n v="-10.358599999999999"/>
    <s v="P"/>
  </r>
  <r>
    <x v="467"/>
    <s v="Archer Aviation Inc."/>
    <x v="2"/>
    <x v="51"/>
    <s v="STELLANTIS EUROPE S.P.A."/>
    <s v="TenPercentOwner"/>
    <n v="9500"/>
    <n v="4.92"/>
    <n v="46740"/>
    <s v="normal_buy"/>
    <n v="-0.10358565396459229"/>
    <n v="-10.358599999999999"/>
    <s v="P"/>
  </r>
  <r>
    <x v="467"/>
    <s v="Archer Aviation Inc."/>
    <x v="2"/>
    <x v="51"/>
    <s v="SFS UK 1 LTD."/>
    <s v="TenPercentOwner"/>
    <n v="9500"/>
    <n v="4.92"/>
    <n v="46740"/>
    <s v="normal_buy"/>
    <n v="-0.10358565396459229"/>
    <n v="-10.358599999999999"/>
    <s v="P"/>
  </r>
  <r>
    <x v="467"/>
    <s v="Archer Aviation Inc."/>
    <x v="2"/>
    <x v="51"/>
    <s v="FCA US LLC"/>
    <s v="TenPercentOwner"/>
    <n v="9500"/>
    <n v="4.92"/>
    <n v="46740"/>
    <s v="normal_buy"/>
    <n v="-0.10358565396459229"/>
    <n v="-10.358599999999999"/>
    <s v="P"/>
  </r>
  <r>
    <x v="467"/>
    <s v="Archer Aviation Inc."/>
    <x v="2"/>
    <x v="51"/>
    <s v="FCA NORTH AMERICA HOLDINGS LLC"/>
    <s v="TenPercentOwner"/>
    <n v="9500"/>
    <n v="4.92"/>
    <n v="46740"/>
    <s v="normal_buy"/>
    <n v="-0.10358565396459229"/>
    <n v="-10.358599999999999"/>
    <s v="P"/>
  </r>
  <r>
    <x v="467"/>
    <s v="Archer Aviation Inc."/>
    <x v="2"/>
    <x v="51"/>
    <s v="Stellantis N.V."/>
    <s v="TenPercentOwner"/>
    <n v="9500"/>
    <n v="4.92"/>
    <n v="46740"/>
    <s v="normal_buy"/>
    <n v="-0.10358565396459229"/>
    <n v="-10.358599999999999"/>
    <s v="P"/>
  </r>
  <r>
    <x v="467"/>
    <s v="Archer Aviation Inc."/>
    <x v="2"/>
    <x v="51"/>
    <s v="FCA FOREIGN SALES HOLDCO LTD."/>
    <s v="TenPercentOwner"/>
    <n v="9500"/>
    <n v="4.92"/>
    <n v="46740"/>
    <s v="normal_buy"/>
    <n v="-0.10358565396459229"/>
    <n v="-10.358599999999999"/>
    <s v="P"/>
  </r>
  <r>
    <x v="601"/>
    <s v="Village Farms International, Inc."/>
    <x v="2"/>
    <x v="51"/>
    <s v="McLernon John R."/>
    <s v="Director"/>
    <n v="14200"/>
    <n v="0.77"/>
    <n v="10934"/>
    <s v="normal_buy"/>
    <n v="0.87499998987692851"/>
    <n v="87.5"/>
    <s v="P"/>
  </r>
  <r>
    <x v="596"/>
    <s v="Core Scientific, Inc./tx"/>
    <x v="2"/>
    <x v="51"/>
    <s v="Sullivan Adam Taylor"/>
    <s v="Director,Officer"/>
    <n v="65300"/>
    <n v="3.06"/>
    <n v="199818"/>
    <s v="normal_buy"/>
    <n v="3.2163711298809572E-2"/>
    <n v="3.2164000000000001"/>
    <s v="P"/>
  </r>
  <r>
    <x v="596"/>
    <s v="Core Scientific, Inc./tx"/>
    <x v="2"/>
    <x v="51"/>
    <s v="Becker Todd A"/>
    <s v="Director"/>
    <n v="130000"/>
    <n v="3.16"/>
    <n v="410800"/>
    <s v="large_buy"/>
    <n v="3.2163711298809572E-2"/>
    <n v="3.2164000000000001"/>
    <s v="P"/>
  </r>
  <r>
    <x v="578"/>
    <s v="Granite Ridge Resources, Inc."/>
    <x v="2"/>
    <x v="51"/>
    <s v="Miller Matthew Reade"/>
    <s v="Director"/>
    <n v="1650"/>
    <n v="6.22"/>
    <n v="10263"/>
    <s v="normal_buy"/>
    <n v="4.4799997638225397E-2"/>
    <n v="4.4800000000000004"/>
    <s v="P"/>
  </r>
  <r>
    <x v="564"/>
    <s v="STEM, INC."/>
    <x v="2"/>
    <x v="51"/>
    <s v="BUZBY DAVID S"/>
    <s v="Director"/>
    <n v="62500"/>
    <n v="1.84"/>
    <n v="115000"/>
    <s v="large_buy"/>
    <n v="0.14054056116052571"/>
    <n v="14.0541"/>
    <s v="P"/>
  </r>
  <r>
    <x v="312"/>
    <s v="Rezolute, Inc."/>
    <x v="2"/>
    <x v="51"/>
    <s v="Evans Daron"/>
    <s v="Officer"/>
    <n v="20000"/>
    <n v="1.69"/>
    <n v="33800"/>
    <s v="normal_buy"/>
    <n v="0.35955062651179831"/>
    <n v="35.955100000000002"/>
    <s v="P"/>
  </r>
  <r>
    <x v="579"/>
    <s v="VICI PROPERTIES INC."/>
    <x v="2"/>
    <x v="51"/>
    <s v="ABRAHAMSON JAMES R"/>
    <s v="Director"/>
    <n v="7000"/>
    <n v="28.79"/>
    <n v="201530"/>
    <s v="large_buy"/>
    <n v="3.8029118644782089E-2"/>
    <n v="3.8029000000000002"/>
    <s v="P"/>
  </r>
  <r>
    <x v="600"/>
    <s v="Anixa Biosciences Inc"/>
    <x v="2"/>
    <x v="51"/>
    <s v="KUMAR AMIT"/>
    <s v="Officer"/>
    <n v="30000"/>
    <n v="3.22"/>
    <n v="96600"/>
    <s v="large_buy"/>
    <n v="-9.2140961332125348E-2"/>
    <n v="-9.2141000000000002"/>
    <s v="P"/>
  </r>
  <r>
    <x v="576"/>
    <s v="BrightSpring Health Services, Inc."/>
    <x v="2"/>
    <x v="51"/>
    <s v="ROUSSEAU JON B"/>
    <s v="Director,Officer"/>
    <n v="18400"/>
    <n v="8.09"/>
    <n v="148856"/>
    <s v="normal_buy"/>
    <n v="0.33373787334788058"/>
    <n v="33.373800000000003"/>
    <s v="P"/>
  </r>
  <r>
    <x v="576"/>
    <s v="BrightSpring Health Services, Inc."/>
    <x v="2"/>
    <x v="51"/>
    <s v="ROUSSEAU JON B"/>
    <s v="Director,Officer"/>
    <n v="18400"/>
    <n v="8.09"/>
    <n v="148856"/>
    <s v="normal_buy"/>
    <n v="0.33373787334788058"/>
    <n v="33.373800000000003"/>
    <s v="P"/>
  </r>
  <r>
    <x v="172"/>
    <s v="Princeton Bancorp, Inc."/>
    <x v="2"/>
    <x v="51"/>
    <s v="TUCHMAN MARTIN"/>
    <s v="Director,TenPercentOwner"/>
    <n v="10000"/>
    <n v="29.75"/>
    <n v="297500"/>
    <s v="large_buy"/>
    <n v="5.6328962925726866E-3"/>
    <n v="0.56330000000000002"/>
    <s v="P"/>
  </r>
  <r>
    <x v="172"/>
    <s v="Princeton Bancorp, Inc."/>
    <x v="2"/>
    <x v="51"/>
    <s v="TUCHMAN MARTIN"/>
    <s v="Director,TenPercentOwner"/>
    <n v="5000"/>
    <n v="29.74"/>
    <n v="148700"/>
    <s v="large_buy"/>
    <n v="5.6328962925726866E-3"/>
    <n v="0.56330000000000002"/>
    <s v="P"/>
  </r>
  <r>
    <x v="535"/>
    <s v="POTBELLY CORP"/>
    <x v="2"/>
    <x v="51"/>
    <s v="Wright Robert D."/>
    <s v="Director,Officer"/>
    <n v="1750"/>
    <n v="11.62"/>
    <n v="20335"/>
    <s v="normal_buy"/>
    <n v="1.484716848260415E-2"/>
    <n v="1.4846999999999999"/>
    <s v="P"/>
  </r>
  <r>
    <x v="602"/>
    <s v="Mayville Engineering Company, Inc."/>
    <x v="2"/>
    <x v="51"/>
    <s v="Reddy Jagadeesh A"/>
    <s v="Director,Officer"/>
    <n v="1560"/>
    <n v="12.85"/>
    <n v="20046"/>
    <s v="normal_buy"/>
    <n v="9.0272358986454249E-2"/>
    <n v="9.0272000000000006"/>
    <s v="P"/>
  </r>
  <r>
    <x v="592"/>
    <s v="XCel Brands, Inc."/>
    <x v="2"/>
    <x v="51"/>
    <s v="D LOREN ROBERT W"/>
    <s v="Director,Officer,TenPercentOwner"/>
    <n v="146250"/>
    <n v="0.65"/>
    <n v="95062.5"/>
    <s v="large_buy"/>
    <n v="0.23541249260918379"/>
    <n v="23.5412"/>
    <s v="P"/>
  </r>
  <r>
    <x v="109"/>
    <s v="Paysign, Inc."/>
    <x v="2"/>
    <x v="51"/>
    <s v="Topline Capital Management, LLC"/>
    <s v="Other"/>
    <n v="54183"/>
    <n v="2.97"/>
    <n v="160923.51"/>
    <s v="large_buy"/>
    <n v="0.32580653546876398"/>
    <n v="32.5807"/>
    <s v="P"/>
  </r>
  <r>
    <x v="109"/>
    <s v="Paysign, Inc."/>
    <x v="2"/>
    <x v="51"/>
    <s v="McBirney Collin"/>
    <s v="Other"/>
    <n v="54183"/>
    <n v="2.97"/>
    <n v="160923.51"/>
    <s v="large_buy"/>
    <n v="0.32580653546876398"/>
    <n v="32.5807"/>
    <s v="P"/>
  </r>
  <r>
    <x v="109"/>
    <s v="Paysign, Inc."/>
    <x v="2"/>
    <x v="51"/>
    <s v="Topline Capital Partners, LP"/>
    <s v="TenPercentOwner"/>
    <n v="54183"/>
    <n v="2.97"/>
    <n v="160923.51"/>
    <s v="large_buy"/>
    <n v="0.32580653546876398"/>
    <n v="32.5807"/>
    <s v="P"/>
  </r>
  <r>
    <x v="525"/>
    <s v="GEN Restaurant Group, Inc."/>
    <x v="2"/>
    <x v="51"/>
    <s v="Kim David Wook Jin"/>
    <s v="Director,Officer,TenPercentOwner"/>
    <n v="3000"/>
    <n v="8.1"/>
    <n v="24300"/>
    <s v="normal_buy"/>
    <n v="0.54433498265298641"/>
    <n v="54.433500000000002"/>
    <s v="P"/>
  </r>
  <r>
    <x v="525"/>
    <s v="GEN Restaurant Group, Inc."/>
    <x v="2"/>
    <x v="51"/>
    <s v="Kim Don"/>
    <s v="TenPercentOwner"/>
    <n v="3000"/>
    <n v="8.1"/>
    <n v="24300"/>
    <s v="normal_buy"/>
    <n v="0.54433498265298641"/>
    <n v="54.433500000000002"/>
    <s v="P"/>
  </r>
  <r>
    <x v="525"/>
    <s v="GEN Restaurant Group, Inc."/>
    <x v="2"/>
    <x v="51"/>
    <s v="Wang Lauren"/>
    <s v="TenPercentOwner"/>
    <n v="3000"/>
    <n v="8.1"/>
    <n v="24300"/>
    <s v="normal_buy"/>
    <n v="0.54433498265298641"/>
    <n v="54.433500000000002"/>
    <s v="P"/>
  </r>
  <r>
    <x v="593"/>
    <s v="AIM ImmunoTech Inc."/>
    <x v="2"/>
    <x v="51"/>
    <s v="APPELROUTH STEWART"/>
    <s v="Director"/>
    <n v="90910"/>
    <n v="0.33"/>
    <n v="30000.3"/>
    <s v="large_buy"/>
    <n v="0.48484848484848492"/>
    <n v="48.4848"/>
    <s v="P"/>
  </r>
  <r>
    <x v="578"/>
    <s v="Granite Ridge Resources, Inc."/>
    <x v="2"/>
    <x v="51"/>
    <s v="MCCARTNEY JOHN"/>
    <s v="Director"/>
    <n v="2000"/>
    <n v="6.19"/>
    <n v="12380"/>
    <s v="normal_buy"/>
    <n v="4.4799997638225397E-2"/>
    <n v="4.4800000000000004"/>
    <s v="P"/>
  </r>
  <r>
    <x v="564"/>
    <s v="STEM, INC."/>
    <x v="2"/>
    <x v="51"/>
    <s v="Homenock Kim"/>
    <s v="Officer"/>
    <n v="24000"/>
    <n v="1.84"/>
    <n v="44160"/>
    <s v="normal_buy"/>
    <n v="0.14054056116052571"/>
    <n v="14.0541"/>
    <s v="P"/>
  </r>
  <r>
    <x v="108"/>
    <s v="COMMUNITY TRUST BANCORP INC /KY/"/>
    <x v="2"/>
    <x v="51"/>
    <s v="MINNIFIELD FRANKY"/>
    <s v="Officer"/>
    <n v="2000"/>
    <n v="39.28"/>
    <n v="78560"/>
    <s v="large_buy"/>
    <n v="6.4351400127670155E-2"/>
    <n v="6.4351000000000003"/>
    <s v="P"/>
  </r>
  <r>
    <x v="603"/>
    <s v="ASCENT INDUSTRIES CO."/>
    <x v="2"/>
    <x v="51"/>
    <s v="Pan Anthony X"/>
    <s v="Officer"/>
    <n v="1300"/>
    <n v="10.5"/>
    <n v="13650"/>
    <s v="normal_buy"/>
    <n v="-3.0697667321493479E-2"/>
    <n v="-3.0697999999999999"/>
    <s v="P"/>
  </r>
  <r>
    <x v="34"/>
    <s v="Armada Hoffler Properties, Inc."/>
    <x v="2"/>
    <x v="51"/>
    <s v="Gartman Dennis H."/>
    <s v="Director"/>
    <n v="4500"/>
    <n v="10.37"/>
    <n v="46665"/>
    <s v="normal_buy"/>
    <n v="4.4980182759231102E-3"/>
    <n v="0.44979999999999998"/>
    <s v="P"/>
  </r>
  <r>
    <x v="604"/>
    <s v="Axos Financial, Inc."/>
    <x v="2"/>
    <x v="51"/>
    <s v="Wardell-Smith Sara"/>
    <s v="Director"/>
    <n v="5000"/>
    <n v="49.75"/>
    <n v="248750"/>
    <s v="large_buy"/>
    <n v="6.0691887142996233E-2"/>
    <n v="6.0692000000000004"/>
    <s v="P"/>
  </r>
  <r>
    <x v="81"/>
    <s v="TALOS ENERGY INC."/>
    <x v="2"/>
    <x v="51"/>
    <s v="Control Empresarial de Capitales S.A. de C.V."/>
    <s v="TenPercentOwner,Other"/>
    <n v="60556"/>
    <n v="12.82"/>
    <n v="776327.92"/>
    <s v="normal_buy"/>
    <n v="8.3268456269246949E-2"/>
    <n v="8.3268000000000004"/>
    <s v="P"/>
  </r>
  <r>
    <x v="605"/>
    <s v="ADVANCE AUTO PARTS INC"/>
    <x v="2"/>
    <x v="51"/>
    <s v="Windom Brent"/>
    <s v="Director"/>
    <n v="2683"/>
    <n v="80.569999999999993"/>
    <n v="216169.31"/>
    <s v="normal_buy"/>
    <n v="4.4759922941238539E-2"/>
    <n v="4.476"/>
    <s v="P"/>
  </r>
  <r>
    <x v="606"/>
    <s v="DICK'S SPORTING GOODS, INC."/>
    <x v="2"/>
    <x v="51"/>
    <s v="William Colombo Trustee U/A DTD 10/05/2020 Edward W Stack Non-Grantor Trust"/>
    <s v="TenPercentOwner"/>
    <n v="40000"/>
    <n v="213.93"/>
    <n v="8557200"/>
    <s v="large_buy"/>
    <n v="5.4342362217469457E-2"/>
    <n v="5.4341999999999997"/>
    <s v="P"/>
  </r>
  <r>
    <x v="531"/>
    <s v="Nerdy Inc."/>
    <x v="2"/>
    <x v="51"/>
    <s v="Cohn Charles K."/>
    <s v="Director,Officer,TenPercentOwner"/>
    <n v="37500"/>
    <n v="2.99"/>
    <n v="112125"/>
    <s v="normal_buy"/>
    <n v="-1.003343521541278E-2"/>
    <n v="-1.0033000000000001"/>
    <s v="P"/>
  </r>
  <r>
    <x v="531"/>
    <s v="Nerdy Inc."/>
    <x v="2"/>
    <x v="51"/>
    <s v="Cohn Charles K."/>
    <s v="Director,Officer,TenPercentOwner"/>
    <n v="37500"/>
    <n v="2.99"/>
    <n v="112125"/>
    <s v="normal_buy"/>
    <n v="-1.003343521541278E-2"/>
    <n v="-1.0033000000000001"/>
    <s v="P"/>
  </r>
  <r>
    <x v="540"/>
    <s v="AerSale Corp"/>
    <x v="2"/>
    <x v="51"/>
    <s v="Nichols Robert B."/>
    <s v="Director"/>
    <n v="5500"/>
    <n v="7.31"/>
    <n v="40205"/>
    <s v="normal_buy"/>
    <n v="-2.257637072473229E-2"/>
    <n v="-2.2576000000000001"/>
    <s v="P"/>
  </r>
  <r>
    <x v="576"/>
    <s v="BrightSpring Health Services, Inc."/>
    <x v="2"/>
    <x v="51"/>
    <s v="Yowler Jennifer"/>
    <s v="Officer"/>
    <n v="3000"/>
    <n v="8.2100000000000009"/>
    <n v="24630"/>
    <s v="normal_buy"/>
    <n v="0.33373787334788058"/>
    <n v="33.373800000000003"/>
    <s v="P"/>
  </r>
  <r>
    <x v="538"/>
    <s v="Primis Financial Corp."/>
    <x v="2"/>
    <x v="51"/>
    <s v="Diaz Deborah"/>
    <s v="Director"/>
    <n v="1650"/>
    <n v="12.01"/>
    <n v="19816.5"/>
    <s v="normal_buy"/>
    <n v="-8.4246019968869934E-4"/>
    <n v="-8.4199999999999997E-2"/>
    <s v="P"/>
  </r>
  <r>
    <x v="496"/>
    <s v="SAUL CENTERS, INC."/>
    <x v="2"/>
    <x v="51"/>
    <s v="Pearson David Todd"/>
    <s v="Director,Officer"/>
    <n v="2300"/>
    <n v="36.520000000000003"/>
    <n v="83996"/>
    <s v="normal_buy"/>
    <n v="3.2319457344160529E-2"/>
    <n v="3.2319"/>
    <s v="P"/>
  </r>
  <r>
    <x v="525"/>
    <s v="GEN Restaurant Group, Inc."/>
    <x v="2"/>
    <x v="51"/>
    <s v="Manzanarez Jose"/>
    <s v="TenPercentOwner"/>
    <n v="3000"/>
    <n v="8.1"/>
    <n v="24300"/>
    <s v="normal_buy"/>
    <n v="0.54433498265298641"/>
    <n v="54.433500000000002"/>
    <s v="P"/>
  </r>
  <r>
    <x v="607"/>
    <s v="Latham Group, Inc."/>
    <x v="2"/>
    <x v="51"/>
    <s v="Gloe Oliver C."/>
    <s v="Officer"/>
    <n v="27500"/>
    <n v="2.92"/>
    <n v="80300"/>
    <s v="large_buy"/>
    <n v="0.31358889590760719"/>
    <n v="31.358899999999998"/>
    <s v="P"/>
  </r>
  <r>
    <x v="608"/>
    <s v="Alpha Metallurgical Resources, Inc."/>
    <x v="2"/>
    <x v="51"/>
    <s v="MG Capital Management Ltd."/>
    <s v="Director,TenPercentOwner,Other"/>
    <n v="4570"/>
    <n v="299.33999999999997"/>
    <n v="1367983.8"/>
    <s v="large_buy"/>
    <n v="5.4924810958131509E-2"/>
    <n v="5.4924999999999997"/>
    <s v="P"/>
  </r>
  <r>
    <x v="608"/>
    <s v="Alpha Metallurgical Resources, Inc."/>
    <x v="2"/>
    <x v="51"/>
    <s v="Percy Rockdale LLC"/>
    <s v="Director,TenPercentOwner,Other"/>
    <n v="4570"/>
    <n v="299.33999999999997"/>
    <n v="1367983.8"/>
    <s v="large_buy"/>
    <n v="5.4924810958131509E-2"/>
    <n v="5.4924999999999997"/>
    <s v="P"/>
  </r>
  <r>
    <x v="608"/>
    <s v="Alpha Metallurgical Resources, Inc."/>
    <x v="2"/>
    <x v="51"/>
    <s v="Gorzynski Michael"/>
    <s v="Director,TenPercentOwner,Other"/>
    <n v="4570"/>
    <n v="299.33999999999997"/>
    <n v="1367983.8"/>
    <s v="large_buy"/>
    <n v="5.4924810958131509E-2"/>
    <n v="5.4924999999999997"/>
    <s v="P"/>
  </r>
  <r>
    <x v="608"/>
    <s v="Alpha Metallurgical Resources, Inc."/>
    <x v="2"/>
    <x v="51"/>
    <s v="CONTINENTAL GENERAL INSURANCE CO"/>
    <s v="Director,TenPercentOwner,Other"/>
    <n v="4570"/>
    <n v="299.33999999999997"/>
    <n v="1367983.8"/>
    <s v="large_buy"/>
    <n v="5.4924810958131509E-2"/>
    <n v="5.4924999999999997"/>
    <s v="P"/>
  </r>
  <r>
    <x v="608"/>
    <s v="Alpha Metallurgical Resources, Inc."/>
    <x v="2"/>
    <x v="51"/>
    <s v="Continental Insurance Group, Ltd."/>
    <s v="Director,TenPercentOwner,Other"/>
    <n v="4570"/>
    <n v="299.33999999999997"/>
    <n v="1367983.8"/>
    <s v="large_buy"/>
    <n v="5.4924810958131509E-2"/>
    <n v="5.4924999999999997"/>
    <s v="P"/>
  </r>
  <r>
    <x v="608"/>
    <s v="Alpha Metallurgical Resources, Inc."/>
    <x v="2"/>
    <x v="51"/>
    <s v="Continental General Holdings LLC"/>
    <s v="Director,TenPercentOwner,Other"/>
    <n v="4570"/>
    <n v="299.33999999999997"/>
    <n v="1367983.8"/>
    <s v="large_buy"/>
    <n v="5.4924810958131509E-2"/>
    <n v="5.4924999999999997"/>
    <s v="P"/>
  </r>
  <r>
    <x v="608"/>
    <s v="Alpha Metallurgical Resources, Inc."/>
    <x v="2"/>
    <x v="51"/>
    <s v="MG Capital Management Ltd."/>
    <s v="Director,TenPercentOwner,Other"/>
    <n v="430"/>
    <n v="300.17"/>
    <n v="129073.1"/>
    <s v="normal_buy"/>
    <n v="5.4924810958131509E-2"/>
    <n v="5.4924999999999997"/>
    <s v="P"/>
  </r>
  <r>
    <x v="608"/>
    <s v="Alpha Metallurgical Resources, Inc."/>
    <x v="2"/>
    <x v="51"/>
    <s v="Percy Rockdale LLC"/>
    <s v="Director,TenPercentOwner,Other"/>
    <n v="430"/>
    <n v="300.17"/>
    <n v="129073.1"/>
    <s v="normal_buy"/>
    <n v="5.4924810958131509E-2"/>
    <n v="5.4924999999999997"/>
    <s v="P"/>
  </r>
  <r>
    <x v="608"/>
    <s v="Alpha Metallurgical Resources, Inc."/>
    <x v="2"/>
    <x v="51"/>
    <s v="Gorzynski Michael"/>
    <s v="Director,TenPercentOwner,Other"/>
    <n v="430"/>
    <n v="300.17"/>
    <n v="129073.1"/>
    <s v="normal_buy"/>
    <n v="5.4924810958131509E-2"/>
    <n v="5.4924999999999997"/>
    <s v="P"/>
  </r>
  <r>
    <x v="608"/>
    <s v="Alpha Metallurgical Resources, Inc."/>
    <x v="2"/>
    <x v="51"/>
    <s v="CONTINENTAL GENERAL INSURANCE CO"/>
    <s v="Director,TenPercentOwner,Other"/>
    <n v="430"/>
    <n v="300.17"/>
    <n v="129073.1"/>
    <s v="normal_buy"/>
    <n v="5.4924810958131509E-2"/>
    <n v="5.4924999999999997"/>
    <s v="P"/>
  </r>
  <r>
    <x v="608"/>
    <s v="Alpha Metallurgical Resources, Inc."/>
    <x v="2"/>
    <x v="51"/>
    <s v="Continental Insurance Group, Ltd."/>
    <s v="Director,TenPercentOwner,Other"/>
    <n v="430"/>
    <n v="300.17"/>
    <n v="129073.1"/>
    <s v="normal_buy"/>
    <n v="5.4924810958131509E-2"/>
    <n v="5.4924999999999997"/>
    <s v="P"/>
  </r>
  <r>
    <x v="608"/>
    <s v="Alpha Metallurgical Resources, Inc."/>
    <x v="2"/>
    <x v="51"/>
    <s v="Continental General Holdings LLC"/>
    <s v="Director,TenPercentOwner,Other"/>
    <n v="430"/>
    <n v="300.17"/>
    <n v="129073.1"/>
    <s v="normal_buy"/>
    <n v="5.4924810958131509E-2"/>
    <n v="5.4924999999999997"/>
    <s v="P"/>
  </r>
  <r>
    <x v="608"/>
    <s v="Alpha Metallurgical Resources, Inc."/>
    <x v="2"/>
    <x v="51"/>
    <s v="MG Capital Management Ltd."/>
    <s v="Director,TenPercentOwner,Other"/>
    <n v="113"/>
    <n v="295.82"/>
    <n v="33427.660000000003"/>
    <s v="normal_buy"/>
    <n v="5.4924810958131509E-2"/>
    <n v="5.4924999999999997"/>
    <s v="P"/>
  </r>
  <r>
    <x v="608"/>
    <s v="Alpha Metallurgical Resources, Inc."/>
    <x v="2"/>
    <x v="51"/>
    <s v="Percy Rockdale LLC"/>
    <s v="Director,TenPercentOwner,Other"/>
    <n v="113"/>
    <n v="295.82"/>
    <n v="33427.660000000003"/>
    <s v="normal_buy"/>
    <n v="5.4924810958131509E-2"/>
    <n v="5.4924999999999997"/>
    <s v="P"/>
  </r>
  <r>
    <x v="608"/>
    <s v="Alpha Metallurgical Resources, Inc."/>
    <x v="2"/>
    <x v="51"/>
    <s v="Gorzynski Michael"/>
    <s v="Director,TenPercentOwner,Other"/>
    <n v="113"/>
    <n v="295.82"/>
    <n v="33427.660000000003"/>
    <s v="normal_buy"/>
    <n v="5.4924810958131509E-2"/>
    <n v="5.4924999999999997"/>
    <s v="P"/>
  </r>
  <r>
    <x v="608"/>
    <s v="Alpha Metallurgical Resources, Inc."/>
    <x v="2"/>
    <x v="51"/>
    <s v="CONTINENTAL GENERAL INSURANCE CO"/>
    <s v="Director,TenPercentOwner,Other"/>
    <n v="113"/>
    <n v="295.82"/>
    <n v="33427.660000000003"/>
    <s v="normal_buy"/>
    <n v="5.4924810958131509E-2"/>
    <n v="5.4924999999999997"/>
    <s v="P"/>
  </r>
  <r>
    <x v="608"/>
    <s v="Alpha Metallurgical Resources, Inc."/>
    <x v="2"/>
    <x v="51"/>
    <s v="Continental Insurance Group, Ltd."/>
    <s v="Director,TenPercentOwner,Other"/>
    <n v="113"/>
    <n v="295.82"/>
    <n v="33427.660000000003"/>
    <s v="normal_buy"/>
    <n v="5.4924810958131509E-2"/>
    <n v="5.4924999999999997"/>
    <s v="P"/>
  </r>
  <r>
    <x v="608"/>
    <s v="Alpha Metallurgical Resources, Inc."/>
    <x v="2"/>
    <x v="51"/>
    <s v="Continental General Holdings LLC"/>
    <s v="Director,TenPercentOwner,Other"/>
    <n v="113"/>
    <n v="295.82"/>
    <n v="33427.660000000003"/>
    <s v="normal_buy"/>
    <n v="5.4924810958131509E-2"/>
    <n v="5.4924999999999997"/>
    <s v="P"/>
  </r>
  <r>
    <x v="608"/>
    <s v="Alpha Metallurgical Resources, Inc."/>
    <x v="2"/>
    <x v="51"/>
    <s v="MG Capital Management Ltd."/>
    <s v="Director,TenPercentOwner,Other"/>
    <n v="5716"/>
    <n v="295.24"/>
    <n v="1687591.84"/>
    <s v="large_buy"/>
    <n v="5.4924810958131509E-2"/>
    <n v="5.4924999999999997"/>
    <s v="P"/>
  </r>
  <r>
    <x v="608"/>
    <s v="Alpha Metallurgical Resources, Inc."/>
    <x v="2"/>
    <x v="51"/>
    <s v="Percy Rockdale LLC"/>
    <s v="Director,TenPercentOwner,Other"/>
    <n v="5716"/>
    <n v="295.24"/>
    <n v="1687591.84"/>
    <s v="large_buy"/>
    <n v="5.4924810958131509E-2"/>
    <n v="5.4924999999999997"/>
    <s v="P"/>
  </r>
  <r>
    <x v="608"/>
    <s v="Alpha Metallurgical Resources, Inc."/>
    <x v="2"/>
    <x v="51"/>
    <s v="Gorzynski Michael"/>
    <s v="Director,TenPercentOwner,Other"/>
    <n v="5716"/>
    <n v="295.24"/>
    <n v="1687591.84"/>
    <s v="large_buy"/>
    <n v="5.4924810958131509E-2"/>
    <n v="5.4924999999999997"/>
    <s v="P"/>
  </r>
  <r>
    <x v="608"/>
    <s v="Alpha Metallurgical Resources, Inc."/>
    <x v="2"/>
    <x v="51"/>
    <s v="CONTINENTAL GENERAL INSURANCE CO"/>
    <s v="Director,TenPercentOwner,Other"/>
    <n v="5716"/>
    <n v="295.24"/>
    <n v="1687591.84"/>
    <s v="large_buy"/>
    <n v="5.4924810958131509E-2"/>
    <n v="5.4924999999999997"/>
    <s v="P"/>
  </r>
  <r>
    <x v="608"/>
    <s v="Alpha Metallurgical Resources, Inc."/>
    <x v="2"/>
    <x v="51"/>
    <s v="Continental Insurance Group, Ltd."/>
    <s v="Director,TenPercentOwner,Other"/>
    <n v="5716"/>
    <n v="295.24"/>
    <n v="1687591.84"/>
    <s v="large_buy"/>
    <n v="5.4924810958131509E-2"/>
    <n v="5.4924999999999997"/>
    <s v="P"/>
  </r>
  <r>
    <x v="608"/>
    <s v="Alpha Metallurgical Resources, Inc."/>
    <x v="2"/>
    <x v="51"/>
    <s v="Continental General Holdings LLC"/>
    <s v="Director,TenPercentOwner,Other"/>
    <n v="5716"/>
    <n v="295.24"/>
    <n v="1687591.84"/>
    <s v="large_buy"/>
    <n v="5.4924810958131509E-2"/>
    <n v="5.4924999999999997"/>
    <s v="P"/>
  </r>
  <r>
    <x v="608"/>
    <s v="Alpha Metallurgical Resources, Inc."/>
    <x v="2"/>
    <x v="51"/>
    <s v="MG Capital Management Ltd."/>
    <s v="Director,TenPercentOwner,Other"/>
    <n v="368"/>
    <n v="293.60000000000002"/>
    <n v="108044.8"/>
    <s v="normal_buy"/>
    <n v="5.4924810958131509E-2"/>
    <n v="5.4924999999999997"/>
    <s v="P"/>
  </r>
  <r>
    <x v="609"/>
    <s v="ACADIA REALTY TRUST"/>
    <x v="2"/>
    <x v="51"/>
    <s v="ZOBA C DAVID"/>
    <s v="Director"/>
    <n v="1000"/>
    <n v="16.3"/>
    <n v="16300"/>
    <s v="large_buy"/>
    <n v="5.4416261764323348E-2"/>
    <n v="5.4416000000000002"/>
    <s v="P"/>
  </r>
  <r>
    <x v="608"/>
    <s v="Alpha Metallurgical Resources, Inc."/>
    <x v="2"/>
    <x v="51"/>
    <s v="Percy Rockdale LLC"/>
    <s v="Director,TenPercentOwner,Other"/>
    <n v="368"/>
    <n v="293.60000000000002"/>
    <n v="108044.8"/>
    <s v="normal_buy"/>
    <n v="5.4924810958131509E-2"/>
    <n v="5.4924999999999997"/>
    <s v="P"/>
  </r>
  <r>
    <x v="608"/>
    <s v="Alpha Metallurgical Resources, Inc."/>
    <x v="2"/>
    <x v="51"/>
    <s v="Gorzynski Michael"/>
    <s v="Director,TenPercentOwner,Other"/>
    <n v="368"/>
    <n v="293.60000000000002"/>
    <n v="108044.8"/>
    <s v="normal_buy"/>
    <n v="5.4924810958131509E-2"/>
    <n v="5.4924999999999997"/>
    <s v="P"/>
  </r>
  <r>
    <x v="608"/>
    <s v="Alpha Metallurgical Resources, Inc."/>
    <x v="2"/>
    <x v="51"/>
    <s v="CONTINENTAL GENERAL INSURANCE CO"/>
    <s v="Director,TenPercentOwner,Other"/>
    <n v="368"/>
    <n v="293.60000000000002"/>
    <n v="108044.8"/>
    <s v="normal_buy"/>
    <n v="5.4924810958131509E-2"/>
    <n v="5.4924999999999997"/>
    <s v="P"/>
  </r>
  <r>
    <x v="608"/>
    <s v="Alpha Metallurgical Resources, Inc."/>
    <x v="2"/>
    <x v="51"/>
    <s v="Continental Insurance Group, Ltd."/>
    <s v="Director,TenPercentOwner,Other"/>
    <n v="368"/>
    <n v="293.60000000000002"/>
    <n v="108044.8"/>
    <s v="normal_buy"/>
    <n v="5.4924810958131509E-2"/>
    <n v="5.4924999999999997"/>
    <s v="P"/>
  </r>
  <r>
    <x v="608"/>
    <s v="Alpha Metallurgical Resources, Inc."/>
    <x v="2"/>
    <x v="51"/>
    <s v="Continental General Holdings LLC"/>
    <s v="Director,TenPercentOwner,Other"/>
    <n v="368"/>
    <n v="293.60000000000002"/>
    <n v="108044.8"/>
    <s v="normal_buy"/>
    <n v="5.4924810958131509E-2"/>
    <n v="5.4924999999999997"/>
    <s v="P"/>
  </r>
  <r>
    <x v="608"/>
    <s v="Alpha Metallurgical Resources, Inc."/>
    <x v="2"/>
    <x v="51"/>
    <s v="MG Capital Management Ltd."/>
    <s v="Director,TenPercentOwner,Other"/>
    <n v="473"/>
    <n v="292.60000000000002"/>
    <n v="138399.79999999999"/>
    <s v="normal_buy"/>
    <n v="5.4924810958131509E-2"/>
    <n v="5.4924999999999997"/>
    <s v="P"/>
  </r>
  <r>
    <x v="608"/>
    <s v="Alpha Metallurgical Resources, Inc."/>
    <x v="2"/>
    <x v="51"/>
    <s v="Percy Rockdale LLC"/>
    <s v="Director,TenPercentOwner,Other"/>
    <n v="473"/>
    <n v="292.60000000000002"/>
    <n v="138399.79999999999"/>
    <s v="normal_buy"/>
    <n v="5.4924810958131509E-2"/>
    <n v="5.4924999999999997"/>
    <s v="P"/>
  </r>
  <r>
    <x v="608"/>
    <s v="Alpha Metallurgical Resources, Inc."/>
    <x v="2"/>
    <x v="51"/>
    <s v="Gorzynski Michael"/>
    <s v="Director,TenPercentOwner,Other"/>
    <n v="473"/>
    <n v="292.60000000000002"/>
    <n v="138399.79999999999"/>
    <s v="normal_buy"/>
    <n v="5.4924810958131509E-2"/>
    <n v="5.4924999999999997"/>
    <s v="P"/>
  </r>
  <r>
    <x v="608"/>
    <s v="Alpha Metallurgical Resources, Inc."/>
    <x v="2"/>
    <x v="51"/>
    <s v="CONTINENTAL GENERAL INSURANCE CO"/>
    <s v="Director,TenPercentOwner,Other"/>
    <n v="473"/>
    <n v="292.60000000000002"/>
    <n v="138399.79999999999"/>
    <s v="normal_buy"/>
    <n v="5.4924810958131509E-2"/>
    <n v="5.4924999999999997"/>
    <s v="P"/>
  </r>
  <r>
    <x v="608"/>
    <s v="Alpha Metallurgical Resources, Inc."/>
    <x v="2"/>
    <x v="51"/>
    <s v="Continental Insurance Group, Ltd."/>
    <s v="Director,TenPercentOwner,Other"/>
    <n v="473"/>
    <n v="292.60000000000002"/>
    <n v="138399.79999999999"/>
    <s v="normal_buy"/>
    <n v="5.4924810958131509E-2"/>
    <n v="5.4924999999999997"/>
    <s v="P"/>
  </r>
  <r>
    <x v="608"/>
    <s v="Alpha Metallurgical Resources, Inc."/>
    <x v="2"/>
    <x v="51"/>
    <s v="Continental General Holdings LLC"/>
    <s v="Director,TenPercentOwner,Other"/>
    <n v="473"/>
    <n v="292.60000000000002"/>
    <n v="138399.79999999999"/>
    <s v="normal_buy"/>
    <n v="5.4924810958131509E-2"/>
    <n v="5.4924999999999997"/>
    <s v="P"/>
  </r>
  <r>
    <x v="608"/>
    <s v="Alpha Metallurgical Resources, Inc."/>
    <x v="2"/>
    <x v="51"/>
    <s v="MG Capital Management Ltd."/>
    <s v="Director,TenPercentOwner,Other"/>
    <n v="3330"/>
    <n v="291.35000000000002"/>
    <n v="970195.50000000012"/>
    <s v="large_buy"/>
    <n v="5.4924810958131509E-2"/>
    <n v="5.4924999999999997"/>
    <s v="P"/>
  </r>
  <r>
    <x v="608"/>
    <s v="Alpha Metallurgical Resources, Inc."/>
    <x v="2"/>
    <x v="51"/>
    <s v="Percy Rockdale LLC"/>
    <s v="Director,TenPercentOwner,Other"/>
    <n v="3330"/>
    <n v="291.35000000000002"/>
    <n v="970195.50000000012"/>
    <s v="large_buy"/>
    <n v="5.4924810958131509E-2"/>
    <n v="5.4924999999999997"/>
    <s v="P"/>
  </r>
  <r>
    <x v="608"/>
    <s v="Alpha Metallurgical Resources, Inc."/>
    <x v="2"/>
    <x v="51"/>
    <s v="Gorzynski Michael"/>
    <s v="Director,TenPercentOwner,Other"/>
    <n v="3330"/>
    <n v="291.35000000000002"/>
    <n v="970195.50000000012"/>
    <s v="large_buy"/>
    <n v="5.4924810958131509E-2"/>
    <n v="5.4924999999999997"/>
    <s v="P"/>
  </r>
  <r>
    <x v="608"/>
    <s v="Alpha Metallurgical Resources, Inc."/>
    <x v="2"/>
    <x v="51"/>
    <s v="CONTINENTAL GENERAL INSURANCE CO"/>
    <s v="Director,TenPercentOwner,Other"/>
    <n v="3330"/>
    <n v="291.35000000000002"/>
    <n v="970195.50000000012"/>
    <s v="large_buy"/>
    <n v="5.4924810958131509E-2"/>
    <n v="5.4924999999999997"/>
    <s v="P"/>
  </r>
  <r>
    <x v="608"/>
    <s v="Alpha Metallurgical Resources, Inc."/>
    <x v="2"/>
    <x v="51"/>
    <s v="Continental Insurance Group, Ltd."/>
    <s v="Director,TenPercentOwner,Other"/>
    <n v="3330"/>
    <n v="291.35000000000002"/>
    <n v="970195.50000000012"/>
    <s v="large_buy"/>
    <n v="5.4924810958131509E-2"/>
    <n v="5.4924999999999997"/>
    <s v="P"/>
  </r>
  <r>
    <x v="608"/>
    <s v="Alpha Metallurgical Resources, Inc."/>
    <x v="2"/>
    <x v="51"/>
    <s v="Continental General Holdings LLC"/>
    <s v="Director,TenPercentOwner,Other"/>
    <n v="3330"/>
    <n v="291.35000000000002"/>
    <n v="970195.50000000012"/>
    <s v="large_buy"/>
    <n v="5.4924810958131509E-2"/>
    <n v="5.4924999999999997"/>
    <s v="P"/>
  </r>
  <r>
    <x v="540"/>
    <s v="AerSale Corp"/>
    <x v="2"/>
    <x v="51"/>
    <s v="Finazzo Nicolas"/>
    <s v="Director,Officer"/>
    <n v="35277"/>
    <n v="7.52"/>
    <n v="265283.03999999998"/>
    <s v="large_buy"/>
    <n v="-2.257637072473229E-2"/>
    <n v="-2.2576000000000001"/>
    <s v="P"/>
  </r>
  <r>
    <x v="610"/>
    <s v="Sonendo, Inc."/>
    <x v="2"/>
    <x v="51"/>
    <s v="Pudipeddi Vamsi Mohan Raj"/>
    <s v="Director"/>
    <n v="800000"/>
    <n v="0.1"/>
    <n v="80000"/>
    <s v="large_buy"/>
    <n v="1.192748143701983E-2"/>
    <n v="1.1927000000000001"/>
    <s v="P"/>
  </r>
  <r>
    <x v="552"/>
    <s v="OneSpan Inc."/>
    <x v="2"/>
    <x v="51"/>
    <s v="McConnell Michael J"/>
    <s v="Director"/>
    <n v="5000"/>
    <n v="9.83"/>
    <n v="49150"/>
    <s v="large_buy"/>
    <n v="0.1346899676894138"/>
    <n v="13.468999999999999"/>
    <s v="P"/>
  </r>
  <r>
    <x v="576"/>
    <s v="BrightSpring Health Services, Inc."/>
    <x v="2"/>
    <x v="51"/>
    <s v="Mattingly James F Jr"/>
    <s v="Officer"/>
    <n v="6080"/>
    <n v="8.26"/>
    <n v="50220.800000000003"/>
    <s v="normal_buy"/>
    <n v="0.33373787334788058"/>
    <n v="33.373800000000003"/>
    <s v="P"/>
  </r>
  <r>
    <x v="153"/>
    <s v="RBB Bancorp"/>
    <x v="2"/>
    <x v="51"/>
    <s v="Kao James"/>
    <s v="Director"/>
    <n v="688"/>
    <n v="16.68"/>
    <n v="11475.84"/>
    <s v="normal_buy"/>
    <n v="1.7482281837316149E-2"/>
    <n v="1.7482"/>
    <s v="P"/>
  </r>
  <r>
    <x v="564"/>
    <s v="STEM, INC."/>
    <x v="2"/>
    <x v="51"/>
    <s v="BUZBY DAVID S"/>
    <s v="Director"/>
    <n v="62500"/>
    <n v="1.84"/>
    <n v="115000"/>
    <s v="large_buy"/>
    <n v="0.14054056116052571"/>
    <n v="14.0541"/>
    <s v="P"/>
  </r>
  <r>
    <x v="568"/>
    <s v="NU RIDE INC."/>
    <x v="2"/>
    <x v="51"/>
    <s v="Sole Andrew L."/>
    <s v="Director"/>
    <n v="225000"/>
    <n v="2.2999999999999998"/>
    <n v="517499.99999999988"/>
    <s v="normal_buy"/>
    <n v="-0.10447763141460149"/>
    <n v="-10.447800000000001"/>
    <s v="P"/>
  </r>
  <r>
    <x v="611"/>
    <s v="BRT Apartments Corp."/>
    <x v="2"/>
    <x v="52"/>
    <s v="GOULD MATTHEW J"/>
    <s v="Director,Officer"/>
    <n v="2277"/>
    <n v="16.29"/>
    <n v="37092.329999999987"/>
    <s v="normal_buy"/>
    <n v="2.367284872973285E-2"/>
    <n v="2.3673000000000002"/>
    <s v="P"/>
  </r>
  <r>
    <x v="611"/>
    <s v="BRT Apartments Corp."/>
    <x v="2"/>
    <x v="52"/>
    <s v="GOULD INVESTORS L P"/>
    <s v="TenPercentOwner"/>
    <n v="2277"/>
    <n v="16.29"/>
    <n v="37092.329999999987"/>
    <s v="normal_buy"/>
    <n v="2.367284872973285E-2"/>
    <n v="2.3673000000000002"/>
    <s v="P"/>
  </r>
  <r>
    <x v="612"/>
    <s v="Immuneering Corp"/>
    <x v="2"/>
    <x v="52"/>
    <s v="BERMAN ANN E"/>
    <s v="Director"/>
    <n v="57965"/>
    <n v="2.13"/>
    <n v="123465.45"/>
    <s v="large_buy"/>
    <n v="-2.343747817212671E-2"/>
    <n v="-2.3437000000000001"/>
    <s v="P"/>
  </r>
  <r>
    <x v="612"/>
    <s v="Immuneering Corp"/>
    <x v="2"/>
    <x v="52"/>
    <s v="Feinberg Peter"/>
    <s v="Director"/>
    <n v="4976"/>
    <n v="3.05"/>
    <n v="15176.8"/>
    <s v="normal_buy"/>
    <n v="-2.343747817212671E-2"/>
    <n v="-2.3437000000000001"/>
    <s v="P"/>
  </r>
  <r>
    <x v="612"/>
    <s v="Immuneering Corp"/>
    <x v="2"/>
    <x v="52"/>
    <s v="Feinberg Peter"/>
    <s v="Director"/>
    <n v="45024"/>
    <n v="2.31"/>
    <n v="104005.44"/>
    <s v="large_buy"/>
    <n v="-2.343747817212671E-2"/>
    <n v="-2.3437000000000001"/>
    <s v="P"/>
  </r>
  <r>
    <x v="613"/>
    <s v="FTC Solar, Inc."/>
    <x v="2"/>
    <x v="52"/>
    <s v="Chatila Ahmad R"/>
    <s v="Director"/>
    <n v="101800"/>
    <n v="0.49"/>
    <n v="49882"/>
    <s v="normal_buy"/>
    <n v="-2.4144847208223848E-2"/>
    <n v="-2.4144999999999999"/>
    <s v="P"/>
  </r>
  <r>
    <x v="614"/>
    <s v="Nuvectis Pharma, Inc."/>
    <x v="2"/>
    <x v="52"/>
    <s v="BENTSUR RON"/>
    <s v="Director,Officer,TenPercentOwner"/>
    <n v="5000"/>
    <n v="10.29"/>
    <n v="51449.999999999993"/>
    <s v="normal_buy"/>
    <n v="-0.24019136821603301"/>
    <n v="-24.019100000000002"/>
    <s v="P"/>
  </r>
  <r>
    <x v="561"/>
    <s v="MasterCraft Boat Holdings, Inc."/>
    <x v="2"/>
    <x v="52"/>
    <s v="COLISEUM CAPITAL PARTNERS, L.P."/>
    <s v="TenPercentOwner"/>
    <n v="118620"/>
    <n v="21.84"/>
    <n v="2590660.7999999998"/>
    <s v="large_buy"/>
    <n v="6.5059159916173837E-2"/>
    <n v="6.5058999999999996"/>
    <s v="P"/>
  </r>
  <r>
    <x v="561"/>
    <s v="MasterCraft Boat Holdings, Inc."/>
    <x v="2"/>
    <x v="52"/>
    <s v="Shackelton Christopher S"/>
    <s v="TenPercentOwner"/>
    <n v="118620"/>
    <n v="21.84"/>
    <n v="2590660.7999999998"/>
    <s v="large_buy"/>
    <n v="6.5059159916173837E-2"/>
    <n v="6.5058999999999996"/>
    <s v="P"/>
  </r>
  <r>
    <x v="561"/>
    <s v="MasterCraft Boat Holdings, Inc."/>
    <x v="2"/>
    <x v="52"/>
    <s v="Coliseum Capital Management, LLC"/>
    <s v="TenPercentOwner"/>
    <n v="118620"/>
    <n v="21.84"/>
    <n v="2590660.7999999998"/>
    <s v="large_buy"/>
    <n v="6.5059159916173837E-2"/>
    <n v="6.5058999999999996"/>
    <s v="P"/>
  </r>
  <r>
    <x v="561"/>
    <s v="MasterCraft Boat Holdings, Inc."/>
    <x v="2"/>
    <x v="52"/>
    <s v="Gray Adam"/>
    <s v="TenPercentOwner"/>
    <n v="118620"/>
    <n v="21.84"/>
    <n v="2590660.7999999998"/>
    <s v="large_buy"/>
    <n v="6.5059159916173837E-2"/>
    <n v="6.5058999999999996"/>
    <s v="P"/>
  </r>
  <r>
    <x v="561"/>
    <s v="MasterCraft Boat Holdings, Inc."/>
    <x v="2"/>
    <x v="52"/>
    <s v="Coliseum Capital, LLC"/>
    <s v="TenPercentOwner"/>
    <n v="118620"/>
    <n v="21.84"/>
    <n v="2590660.7999999998"/>
    <s v="large_buy"/>
    <n v="6.5059159916173837E-2"/>
    <n v="6.5058999999999996"/>
    <s v="P"/>
  </r>
  <r>
    <x v="10"/>
    <s v="TILLY'S, INC."/>
    <x v="2"/>
    <x v="52"/>
    <s v="Fund 1 Investments, LLC"/>
    <s v="TenPercentOwner"/>
    <n v="49500"/>
    <n v="6.84"/>
    <n v="338580"/>
    <s v="large_buy"/>
    <n v="-7.3529690194699127E-3"/>
    <n v="-0.73529999999999995"/>
    <s v="P"/>
  </r>
  <r>
    <x v="10"/>
    <s v="TILLY'S, INC."/>
    <x v="2"/>
    <x v="52"/>
    <s v="Pleasant Lake Partners LLC"/>
    <s v="TenPercentOwner"/>
    <n v="49500"/>
    <n v="6.84"/>
    <n v="338580"/>
    <s v="large_buy"/>
    <n v="-7.3529690194699127E-3"/>
    <n v="-0.73529999999999995"/>
    <s v="P"/>
  </r>
  <r>
    <x v="10"/>
    <s v="TILLY'S, INC."/>
    <x v="2"/>
    <x v="52"/>
    <s v="Pleasant Lake Onshore Feeder Fund LP"/>
    <s v="TenPercentOwner"/>
    <n v="49500"/>
    <n v="6.84"/>
    <n v="338580"/>
    <s v="large_buy"/>
    <n v="-7.3529690194699127E-3"/>
    <n v="-0.73529999999999995"/>
    <s v="P"/>
  </r>
  <r>
    <x v="398"/>
    <s v="APPLIED OPTOELECTRONICS, INC."/>
    <x v="2"/>
    <x v="52"/>
    <s v="Lin Chih-Hsiang (Thompson)"/>
    <s v="Director,Officer"/>
    <n v="11780"/>
    <n v="12.66"/>
    <n v="149134.79999999999"/>
    <s v="normal_buy"/>
    <n v="3.1587119841745892E-2"/>
    <n v="3.1587000000000001"/>
    <s v="P"/>
  </r>
  <r>
    <x v="611"/>
    <s v="BRT Apartments Corp."/>
    <x v="2"/>
    <x v="52"/>
    <s v="GOULD JEFFREY"/>
    <s v="Director,Officer"/>
    <n v="2277"/>
    <n v="16.29"/>
    <n v="37092.329999999987"/>
    <s v="normal_buy"/>
    <n v="2.367284872973285E-2"/>
    <n v="2.3673000000000002"/>
    <s v="P"/>
  </r>
  <r>
    <x v="615"/>
    <s v="RE/MAX Holdings, Inc."/>
    <x v="2"/>
    <x v="52"/>
    <s v="Peterson Adam K"/>
    <s v="TenPercentOwner"/>
    <n v="54000"/>
    <n v="7.64"/>
    <n v="412560"/>
    <s v="large_buy"/>
    <n v="6.08931385970779E-2"/>
    <n v="6.0892999999999997"/>
    <s v="P"/>
  </r>
  <r>
    <x v="615"/>
    <s v="RE/MAX Holdings, Inc."/>
    <x v="2"/>
    <x v="52"/>
    <s v="MAGNOLIA GROUP, LLC"/>
    <s v="TenPercentOwner"/>
    <n v="54000"/>
    <n v="7.64"/>
    <n v="412560"/>
    <s v="large_buy"/>
    <n v="6.08931385970779E-2"/>
    <n v="6.0892999999999997"/>
    <s v="P"/>
  </r>
  <r>
    <x v="615"/>
    <s v="RE/MAX Holdings, Inc."/>
    <x v="2"/>
    <x v="52"/>
    <s v="MAGNOLIA CAPITAL FUND, LP"/>
    <s v="TenPercentOwner"/>
    <n v="54000"/>
    <n v="7.64"/>
    <n v="412560"/>
    <s v="large_buy"/>
    <n v="6.08931385970779E-2"/>
    <n v="6.0892999999999997"/>
    <s v="P"/>
  </r>
  <r>
    <x v="616"/>
    <s v="ARROWHEAD PHARMACEUTICALS, INC."/>
    <x v="2"/>
    <x v="52"/>
    <s v="Lu Hongbo"/>
    <s v="Director"/>
    <n v="1000"/>
    <n v="27.49"/>
    <n v="27490"/>
    <s v="normal_buy"/>
    <n v="-6.9296336101135281E-2"/>
    <n v="-6.9295999999999998"/>
    <s v="P"/>
  </r>
  <r>
    <x v="591"/>
    <s v="ONE Group Hospitality, Inc."/>
    <x v="2"/>
    <x v="52"/>
    <s v="Kanen Wealth Management LLC"/>
    <s v="TenPercentOwner,Other"/>
    <n v="73733"/>
    <n v="4.21"/>
    <n v="310415.93"/>
    <s v="large_buy"/>
    <n v="0.36428578078341628"/>
    <n v="36.428600000000003"/>
    <s v="P"/>
  </r>
  <r>
    <x v="591"/>
    <s v="ONE Group Hospitality, Inc."/>
    <x v="2"/>
    <x v="52"/>
    <s v="Philotimo Focused Growth &amp; Income Fund"/>
    <s v="TenPercentOwner,Other"/>
    <n v="73733"/>
    <n v="4.21"/>
    <n v="310415.93"/>
    <s v="large_buy"/>
    <n v="0.36428578078341628"/>
    <n v="36.428600000000003"/>
    <s v="P"/>
  </r>
  <r>
    <x v="591"/>
    <s v="ONE Group Hospitality, Inc."/>
    <x v="2"/>
    <x v="52"/>
    <s v="Kanen David"/>
    <s v="TenPercentOwner,Other"/>
    <n v="73733"/>
    <n v="4.21"/>
    <n v="310415.93"/>
    <s v="large_buy"/>
    <n v="0.36428578078341628"/>
    <n v="36.428600000000003"/>
    <s v="P"/>
  </r>
  <r>
    <x v="591"/>
    <s v="ONE Group Hospitality, Inc."/>
    <x v="2"/>
    <x v="52"/>
    <s v="Philotimo Fund, LP"/>
    <s v="TenPercentOwner,Other"/>
    <n v="73733"/>
    <n v="4.21"/>
    <n v="310415.93"/>
    <s v="large_buy"/>
    <n v="0.36428578078341628"/>
    <n v="36.428600000000003"/>
    <s v="P"/>
  </r>
  <r>
    <x v="568"/>
    <s v="NU RIDE INC."/>
    <x v="2"/>
    <x v="52"/>
    <s v="ESOPUS CREEK VALUE SERIES FUND LP - SERIES A"/>
    <s v="Director"/>
    <n v="264963"/>
    <n v="2.2999999999999998"/>
    <n v="609414.89999999991"/>
    <s v="large_buy"/>
    <n v="-0.20454547178646709"/>
    <n v="-20.454499999999999"/>
    <s v="P"/>
  </r>
  <r>
    <x v="617"/>
    <s v="Guardant Health, Inc."/>
    <x v="2"/>
    <x v="52"/>
    <s v="Kalia Kumud"/>
    <s v="Officer"/>
    <n v="2187"/>
    <n v="17.82"/>
    <n v="38972.339999999997"/>
    <s v="large_buy"/>
    <n v="0.1914040118371472"/>
    <n v="19.1404"/>
    <s v="P"/>
  </r>
  <r>
    <x v="330"/>
    <s v="Marygold Companies, Inc."/>
    <x v="2"/>
    <x v="52"/>
    <s v="Nicholas &amp; Melinda Gerber Living Trust"/>
    <s v="Director,Officer,TenPercentOwner"/>
    <n v="50000"/>
    <n v="1.36"/>
    <n v="68000"/>
    <s v="normal_buy"/>
    <n v="-0.1379310628321726"/>
    <n v="-13.793100000000001"/>
    <s v="P"/>
  </r>
  <r>
    <x v="28"/>
    <s v="ALLIANCEBERNSTEIN GLOBAL HIGH INCOME FUND INC"/>
    <x v="2"/>
    <x v="52"/>
    <s v="Wrapp Emilie D."/>
    <s v="Other"/>
    <n v="2392"/>
    <n v="10.45"/>
    <n v="24996.400000000001"/>
    <s v="large_buy"/>
    <n v="1.7257944580235881E-2"/>
    <n v="1.7258"/>
    <s v="P"/>
  </r>
  <r>
    <x v="618"/>
    <s v="Mirum Pharmaceuticals, Inc."/>
    <x v="2"/>
    <x v="52"/>
    <s v="BJERKHOLT ERIC"/>
    <s v="Officer"/>
    <n v="2000"/>
    <n v="25.8"/>
    <n v="51600"/>
    <s v="large_buy"/>
    <n v="-2.9638201359929339E-2"/>
    <n v="-2.9638"/>
    <s v="P"/>
  </r>
  <r>
    <x v="605"/>
    <s v="ADVANCE AUTO PARTS INC"/>
    <x v="2"/>
    <x v="52"/>
    <s v="Bailo Carla Jean"/>
    <s v="Director"/>
    <n v="310"/>
    <n v="81.19"/>
    <n v="25168.9"/>
    <s v="normal_buy"/>
    <n v="-3.206931129224877E-3"/>
    <n v="-0.32069999999999999"/>
    <s v="P"/>
  </r>
  <r>
    <x v="619"/>
    <s v="Cannabist Co Holdings Inc."/>
    <x v="2"/>
    <x v="52"/>
    <s v="CLARKE JEFF"/>
    <s v="Director"/>
    <n v="50000"/>
    <n v="0.26"/>
    <n v="13000"/>
    <s v="normal_buy"/>
    <n v="0.27340830198973493"/>
    <n v="27.340800000000002"/>
    <s v="P"/>
  </r>
  <r>
    <x v="619"/>
    <s v="Cannabist Co Holdings Inc."/>
    <x v="2"/>
    <x v="52"/>
    <s v="CLARKE JEFF"/>
    <s v="Director"/>
    <n v="50000"/>
    <n v="0.26"/>
    <n v="13000"/>
    <s v="normal_buy"/>
    <n v="0.27340830198973493"/>
    <n v="27.340800000000002"/>
    <s v="P"/>
  </r>
  <r>
    <x v="95"/>
    <s v="NEXTNAV INC."/>
    <x v="2"/>
    <x v="52"/>
    <s v="SAMBERG JOSEPH D"/>
    <s v="TenPercentOwner"/>
    <n v="183000"/>
    <n v="4.5199999999999996"/>
    <n v="827159.99999999988"/>
    <s v="large_buy"/>
    <n v="0.48625796648207792"/>
    <n v="48.625799999999998"/>
    <s v="P"/>
  </r>
  <r>
    <x v="95"/>
    <s v="NEXTNAV INC."/>
    <x v="2"/>
    <x v="52"/>
    <s v="SAMBERG JOSEPH D"/>
    <s v="TenPercentOwner"/>
    <n v="300000"/>
    <n v="4.5199999999999996"/>
    <n v="1356000"/>
    <s v="large_buy"/>
    <n v="0.48625796648207792"/>
    <n v="48.625799999999998"/>
    <s v="P"/>
  </r>
  <r>
    <x v="564"/>
    <s v="STEM, INC."/>
    <x v="2"/>
    <x v="52"/>
    <s v="BUZBY DAVID S"/>
    <s v="Director"/>
    <n v="33800"/>
    <n v="1.81"/>
    <n v="61178"/>
    <s v="normal_buy"/>
    <n v="8.9887665733065836E-2"/>
    <n v="8.9887999999999995"/>
    <s v="P"/>
  </r>
  <r>
    <x v="8"/>
    <s v="NUVEEN PENNSYLVANIA QUALITY MUNICIPAL INCOME FUND"/>
    <x v="2"/>
    <x v="52"/>
    <s v="Weinstein Boaz"/>
    <s v="TenPercentOwner"/>
    <n v="36800"/>
    <n v="11.79"/>
    <n v="433871.99999999988"/>
    <s v="large_buy"/>
    <n v="-2.542453852909965E-3"/>
    <n v="-0.25419999999999998"/>
    <s v="P"/>
  </r>
  <r>
    <x v="8"/>
    <s v="NUVEEN PENNSYLVANIA QUALITY MUNICIPAL INCOME FUND"/>
    <x v="2"/>
    <x v="52"/>
    <s v="Saba Capital Management, L.P."/>
    <s v="TenPercentOwner"/>
    <n v="36800"/>
    <n v="11.79"/>
    <n v="433871.99999999988"/>
    <s v="large_buy"/>
    <n v="-2.542453852909965E-3"/>
    <n v="-0.25419999999999998"/>
    <s v="P"/>
  </r>
  <r>
    <x v="398"/>
    <s v="APPLIED OPTOELECTRONICS, INC."/>
    <x v="2"/>
    <x v="52"/>
    <s v="Yeh William H"/>
    <s v="Director"/>
    <n v="8000"/>
    <n v="12.75"/>
    <n v="102000"/>
    <s v="normal_buy"/>
    <n v="3.1587119841745892E-2"/>
    <n v="3.1587000000000001"/>
    <s v="P"/>
  </r>
  <r>
    <x v="372"/>
    <s v="Mativ Holdings, Inc."/>
    <x v="2"/>
    <x v="52"/>
    <s v="Keenan Jeffrey"/>
    <s v="Director"/>
    <n v="2000"/>
    <n v="17.73"/>
    <n v="35460"/>
    <s v="normal_buy"/>
    <n v="5.0704042326291672E-2"/>
    <n v="5.0704000000000002"/>
    <s v="P"/>
  </r>
  <r>
    <x v="95"/>
    <s v="NEXTNAV INC."/>
    <x v="2"/>
    <x v="52"/>
    <s v="SUBIN NEIL S"/>
    <s v="Director"/>
    <n v="50000"/>
    <n v="4.28"/>
    <n v="214000"/>
    <s v="normal_buy"/>
    <n v="0.48625796648207792"/>
    <n v="48.625799999999998"/>
    <s v="P"/>
  </r>
  <r>
    <x v="620"/>
    <s v="Ovid Therapeutics Inc."/>
    <x v="2"/>
    <x v="52"/>
    <s v="LEVIN JEREMY M"/>
    <s v="Director,Officer"/>
    <n v="18248"/>
    <n v="2.76"/>
    <n v="50364.480000000003"/>
    <s v="large_buy"/>
    <n v="0.11721609194398459"/>
    <n v="11.7216"/>
    <s v="P"/>
  </r>
  <r>
    <x v="17"/>
    <s v="TILE SHOP HOLDINGS, INC."/>
    <x v="2"/>
    <x v="52"/>
    <s v="Pleasant Lake Onshore Feeder Fund LP"/>
    <s v="TenPercentOwner"/>
    <n v="242000"/>
    <n v="6.5"/>
    <n v="1573000"/>
    <s v="large_buy"/>
    <n v="4.2360019261046711E-2"/>
    <n v="4.2359999999999998"/>
    <s v="P"/>
  </r>
  <r>
    <x v="17"/>
    <s v="TILE SHOP HOLDINGS, INC."/>
    <x v="2"/>
    <x v="52"/>
    <s v="Fund 1 Investments, LLC"/>
    <s v="TenPercentOwner"/>
    <n v="242000"/>
    <n v="6.5"/>
    <n v="1573000"/>
    <s v="large_buy"/>
    <n v="4.2360019261046711E-2"/>
    <n v="4.2359999999999998"/>
    <s v="P"/>
  </r>
  <r>
    <x v="17"/>
    <s v="TILE SHOP HOLDINGS, INC."/>
    <x v="2"/>
    <x v="52"/>
    <s v="Pleasant Lake Partners LLC"/>
    <s v="TenPercentOwner"/>
    <n v="242000"/>
    <n v="6.5"/>
    <n v="1573000"/>
    <s v="large_buy"/>
    <n v="4.2360019261046711E-2"/>
    <n v="4.2359999999999998"/>
    <s v="P"/>
  </r>
  <r>
    <x v="17"/>
    <s v="TILE SHOP HOLDINGS, INC."/>
    <x v="2"/>
    <x v="52"/>
    <s v="Pleasant Lake Onshore Feeder Fund LP"/>
    <s v="TenPercentOwner"/>
    <n v="37000"/>
    <n v="6.6"/>
    <n v="244200"/>
    <s v="large_buy"/>
    <n v="4.2360019261046711E-2"/>
    <n v="4.2359999999999998"/>
    <s v="P"/>
  </r>
  <r>
    <x v="17"/>
    <s v="TILE SHOP HOLDINGS, INC."/>
    <x v="2"/>
    <x v="52"/>
    <s v="Fund 1 Investments, LLC"/>
    <s v="TenPercentOwner"/>
    <n v="37000"/>
    <n v="6.6"/>
    <n v="244200"/>
    <s v="large_buy"/>
    <n v="4.2360019261046711E-2"/>
    <n v="4.2359999999999998"/>
    <s v="P"/>
  </r>
  <r>
    <x v="17"/>
    <s v="TILE SHOP HOLDINGS, INC."/>
    <x v="2"/>
    <x v="52"/>
    <s v="Pleasant Lake Partners LLC"/>
    <s v="TenPercentOwner"/>
    <n v="37000"/>
    <n v="6.6"/>
    <n v="244200"/>
    <s v="large_buy"/>
    <n v="4.2360019261046711E-2"/>
    <n v="4.2359999999999998"/>
    <s v="P"/>
  </r>
  <r>
    <x v="621"/>
    <s v="ARBOR REALTY TRUST INC"/>
    <x v="2"/>
    <x v="52"/>
    <s v="Green William C"/>
    <s v="Director"/>
    <n v="3091"/>
    <n v="12.92"/>
    <n v="39935.72"/>
    <s v="normal_buy"/>
    <n v="1.172796588308622E-2"/>
    <n v="1.1728000000000001"/>
    <s v="P"/>
  </r>
  <r>
    <x v="621"/>
    <s v="ARBOR REALTY TRUST INC"/>
    <x v="2"/>
    <x v="52"/>
    <s v="Green William C"/>
    <s v="Director"/>
    <n v="1630"/>
    <n v="12.93"/>
    <n v="21075.9"/>
    <s v="normal_buy"/>
    <n v="1.172796588308622E-2"/>
    <n v="1.1728000000000001"/>
    <s v="P"/>
  </r>
  <r>
    <x v="621"/>
    <s v="ARBOR REALTY TRUST INC"/>
    <x v="2"/>
    <x v="52"/>
    <s v="Green William C"/>
    <s v="Director"/>
    <n v="5388"/>
    <n v="12.94"/>
    <n v="69720.72"/>
    <s v="large_buy"/>
    <n v="1.172796588308622E-2"/>
    <n v="1.1728000000000001"/>
    <s v="P"/>
  </r>
  <r>
    <x v="228"/>
    <s v="LEE ENTERPRISES, Inc"/>
    <x v="2"/>
    <x v="52"/>
    <s v="Quint Digital Ltd"/>
    <s v="TenPercentOwner"/>
    <n v="8000"/>
    <n v="13.36"/>
    <n v="106880"/>
    <s v="large_buy"/>
    <n v="-8.9563287760737409E-2"/>
    <n v="-8.9563000000000006"/>
    <s v="P"/>
  </r>
  <r>
    <x v="228"/>
    <s v="LEE ENTERPRISES, Inc"/>
    <x v="2"/>
    <x v="52"/>
    <s v="Quint Digital Ltd"/>
    <s v="TenPercentOwner"/>
    <n v="5000"/>
    <n v="13.25"/>
    <n v="66250"/>
    <s v="large_buy"/>
    <n v="-8.9563287760737409E-2"/>
    <n v="-8.9563000000000006"/>
    <s v="P"/>
  </r>
  <r>
    <x v="228"/>
    <s v="LEE ENTERPRISES, Inc"/>
    <x v="2"/>
    <x v="52"/>
    <s v="Quint Digital Ltd"/>
    <s v="TenPercentOwner"/>
    <n v="5000"/>
    <n v="12.57"/>
    <n v="62850"/>
    <s v="large_buy"/>
    <n v="-8.9563287760737409E-2"/>
    <n v="-8.9563000000000006"/>
    <s v="P"/>
  </r>
  <r>
    <x v="228"/>
    <s v="LEE ENTERPRISES, Inc"/>
    <x v="2"/>
    <x v="52"/>
    <s v="Quint Digital Ltd"/>
    <s v="TenPercentOwner"/>
    <n v="5000"/>
    <n v="12.43"/>
    <n v="62150"/>
    <s v="normal_buy"/>
    <n v="-8.9563287760737409E-2"/>
    <n v="-8.9563000000000006"/>
    <s v="P"/>
  </r>
  <r>
    <x v="228"/>
    <s v="LEE ENTERPRISES, Inc"/>
    <x v="2"/>
    <x v="52"/>
    <s v="Quint Digital Ltd"/>
    <s v="TenPercentOwner"/>
    <n v="5000"/>
    <n v="12.23"/>
    <n v="61150"/>
    <s v="normal_buy"/>
    <n v="-8.9563287760737409E-2"/>
    <n v="-8.9563000000000006"/>
    <s v="P"/>
  </r>
  <r>
    <x v="228"/>
    <s v="LEE ENTERPRISES, Inc"/>
    <x v="2"/>
    <x v="52"/>
    <s v="Quint Digital Ltd"/>
    <s v="TenPercentOwner"/>
    <n v="5000"/>
    <n v="12.25"/>
    <n v="61250"/>
    <s v="normal_buy"/>
    <n v="-8.9563287760737409E-2"/>
    <n v="-8.9563000000000006"/>
    <s v="P"/>
  </r>
  <r>
    <x v="228"/>
    <s v="LEE ENTERPRISES, Inc"/>
    <x v="2"/>
    <x v="52"/>
    <s v="Quint Digital Ltd"/>
    <s v="TenPercentOwner"/>
    <n v="3000"/>
    <n v="13.49"/>
    <n v="40470"/>
    <s v="normal_buy"/>
    <n v="-8.9563287760737409E-2"/>
    <n v="-8.9563000000000006"/>
    <s v="P"/>
  </r>
  <r>
    <x v="228"/>
    <s v="LEE ENTERPRISES, Inc"/>
    <x v="2"/>
    <x v="52"/>
    <s v="Quint Digital Ltd"/>
    <s v="TenPercentOwner"/>
    <n v="3000"/>
    <n v="13.71"/>
    <n v="41130"/>
    <s v="normal_buy"/>
    <n v="-8.9563287760737409E-2"/>
    <n v="-8.9563000000000006"/>
    <s v="P"/>
  </r>
  <r>
    <x v="228"/>
    <s v="LEE ENTERPRISES, Inc"/>
    <x v="2"/>
    <x v="52"/>
    <s v="Quint Digital Ltd"/>
    <s v="TenPercentOwner"/>
    <n v="2500"/>
    <n v="13.74"/>
    <n v="34350"/>
    <s v="normal_buy"/>
    <n v="-8.9563287760737409E-2"/>
    <n v="-8.9563000000000006"/>
    <s v="P"/>
  </r>
  <r>
    <x v="228"/>
    <s v="LEE ENTERPRISES, Inc"/>
    <x v="2"/>
    <x v="52"/>
    <s v="Quint Digital Ltd"/>
    <s v="TenPercentOwner"/>
    <n v="5000"/>
    <n v="12.89"/>
    <n v="64450"/>
    <s v="large_buy"/>
    <n v="-8.9563287760737409E-2"/>
    <n v="-8.9563000000000006"/>
    <s v="P"/>
  </r>
  <r>
    <x v="599"/>
    <s v="Cardlytics, Inc."/>
    <x v="2"/>
    <x v="52"/>
    <s v="SOSIN CLIFFORD"/>
    <s v="TenPercentOwner"/>
    <n v="350000"/>
    <n v="13.4"/>
    <n v="4690000"/>
    <s v="large_buy"/>
    <n v="4.5176047469904328E-2"/>
    <n v="4.5175999999999998"/>
    <s v="P"/>
  </r>
  <r>
    <x v="241"/>
    <s v="Kearny Financial Corp."/>
    <x v="2"/>
    <x v="52"/>
    <s v="Suchodolski Keith"/>
    <s v="Officer"/>
    <n v="2000"/>
    <n v="5.87"/>
    <n v="11740"/>
    <s v="normal_buy"/>
    <n v="6.1016973272200133E-2"/>
    <n v="6.1017000000000001"/>
    <s v="P"/>
  </r>
  <r>
    <x v="418"/>
    <s v="Citi Trends Inc"/>
    <x v="2"/>
    <x v="52"/>
    <s v="Pleasant Lake Partners LLC"/>
    <s v="TenPercentOwner"/>
    <n v="11000"/>
    <n v="29.5"/>
    <n v="324500"/>
    <s v="normal_buy"/>
    <n v="-0.1195829264395495"/>
    <n v="-11.958299999999999"/>
    <s v="P"/>
  </r>
  <r>
    <x v="418"/>
    <s v="Citi Trends Inc"/>
    <x v="2"/>
    <x v="52"/>
    <s v="Fund 1 Investments, LLC"/>
    <s v="TenPercentOwner"/>
    <n v="11000"/>
    <n v="29.5"/>
    <n v="324500"/>
    <s v="normal_buy"/>
    <n v="-0.1195829264395495"/>
    <n v="-11.958299999999999"/>
    <s v="P"/>
  </r>
  <r>
    <x v="418"/>
    <s v="Citi Trends Inc"/>
    <x v="2"/>
    <x v="52"/>
    <s v="Pleasant Lake Onshore Feeder Fund LP"/>
    <s v="TenPercentOwner"/>
    <n v="11000"/>
    <n v="29.5"/>
    <n v="324500"/>
    <s v="normal_buy"/>
    <n v="-0.1195829264395495"/>
    <n v="-11.958299999999999"/>
    <s v="P"/>
  </r>
  <r>
    <x v="622"/>
    <s v="LIPELLA PHARMACEUTICALS INC."/>
    <x v="2"/>
    <x v="52"/>
    <s v="Kaufman Jonathan H"/>
    <s v="Director,Officer,TenPercentOwner"/>
    <n v="30000"/>
    <n v="0.79"/>
    <n v="23700"/>
    <s v="large_buy"/>
    <n v="-9.0909083871942631E-2"/>
    <n v="-9.0908999999999995"/>
    <s v="P"/>
  </r>
  <r>
    <x v="619"/>
    <s v="Cannabist Co Holdings Inc."/>
    <x v="2"/>
    <x v="52"/>
    <s v="HART DAVID JAMES"/>
    <s v="Officer"/>
    <n v="100000"/>
    <n v="0.26"/>
    <n v="26000"/>
    <s v="large_buy"/>
    <n v="0.27340830198973493"/>
    <n v="27.340800000000002"/>
    <s v="P"/>
  </r>
  <r>
    <x v="398"/>
    <s v="APPLIED OPTOELECTRONICS, INC."/>
    <x v="2"/>
    <x v="52"/>
    <s v="Lin Che-Wei"/>
    <s v="Director"/>
    <n v="31370"/>
    <n v="12.7"/>
    <n v="398399"/>
    <s v="large_buy"/>
    <n v="3.1587119841745892E-2"/>
    <n v="3.1587000000000001"/>
    <s v="P"/>
  </r>
  <r>
    <x v="109"/>
    <s v="Paysign, Inc."/>
    <x v="2"/>
    <x v="52"/>
    <s v="Topline Capital Management, LLC"/>
    <s v="Other"/>
    <n v="7242"/>
    <n v="3.07"/>
    <n v="22232.94"/>
    <s v="normal_buy"/>
    <n v="0.37987016405056462"/>
    <n v="37.987000000000002"/>
    <s v="P"/>
  </r>
  <r>
    <x v="109"/>
    <s v="Paysign, Inc."/>
    <x v="2"/>
    <x v="52"/>
    <s v="McBirney Collin"/>
    <s v="Other"/>
    <n v="7242"/>
    <n v="3.07"/>
    <n v="22232.94"/>
    <s v="normal_buy"/>
    <n v="0.37987016405056462"/>
    <n v="37.987000000000002"/>
    <s v="P"/>
  </r>
  <r>
    <x v="109"/>
    <s v="Paysign, Inc."/>
    <x v="2"/>
    <x v="52"/>
    <s v="Topline Capital Partners, LP"/>
    <s v="TenPercentOwner"/>
    <n v="7242"/>
    <n v="3.07"/>
    <n v="22232.94"/>
    <s v="normal_buy"/>
    <n v="0.37987016405056462"/>
    <n v="37.987000000000002"/>
    <s v="P"/>
  </r>
  <r>
    <x v="623"/>
    <s v="Kinetik Holdings Inc."/>
    <x v="2"/>
    <x v="52"/>
    <s v="Welch Jamie"/>
    <s v="Director,Officer"/>
    <n v="14814"/>
    <n v="33.75"/>
    <n v="499972.5"/>
    <s v="large_buy"/>
    <n v="8.1373346004178115E-2"/>
    <n v="8.1372999999999998"/>
    <s v="P"/>
  </r>
  <r>
    <x v="562"/>
    <s v="Cartesian Therapeutics, Inc."/>
    <x v="2"/>
    <x v="52"/>
    <s v="SPRINGER TIMOTHY A"/>
    <s v="Director,TenPercentOwner"/>
    <n v="19044"/>
    <n v="0.6"/>
    <n v="11426.4"/>
    <s v="normal_buy"/>
    <n v="-0.16139238468889891"/>
    <n v="-16.139199999999999"/>
    <s v="P"/>
  </r>
  <r>
    <x v="23"/>
    <s v="BlackRock ESG Capital Allocation Term Trust"/>
    <x v="2"/>
    <x v="52"/>
    <s v="Weinstein Boaz"/>
    <s v="TenPercentOwner"/>
    <n v="77855"/>
    <n v="16.68"/>
    <n v="1298621.3999999999"/>
    <s v="normal_buy"/>
    <n v="2.5194873683184401E-2"/>
    <n v="2.5194999999999999"/>
    <s v="P"/>
  </r>
  <r>
    <x v="23"/>
    <s v="BlackRock ESG Capital Allocation Term Trust"/>
    <x v="2"/>
    <x v="52"/>
    <s v="Saba Capital Management, L.P."/>
    <s v="TenPercentOwner"/>
    <n v="77855"/>
    <n v="16.68"/>
    <n v="1298621.3999999999"/>
    <s v="normal_buy"/>
    <n v="2.5194873683184401E-2"/>
    <n v="2.5194999999999999"/>
    <s v="P"/>
  </r>
  <r>
    <x v="624"/>
    <s v="DOLLAR TREE, INC."/>
    <x v="2"/>
    <x v="52"/>
    <s v="HEINRICH DANIEL J"/>
    <s v="Director"/>
    <n v="1000"/>
    <n v="127.85"/>
    <n v="127850"/>
    <s v="normal_buy"/>
    <n v="5.8781891768479921E-2"/>
    <n v="5.8781999999999996"/>
    <s v="P"/>
  </r>
  <r>
    <x v="553"/>
    <s v="FS Credit Opportunities Corp."/>
    <x v="2"/>
    <x v="52"/>
    <s v="Fouss Barbara J"/>
    <s v="Director"/>
    <n v="11000"/>
    <n v="5.87"/>
    <n v="64570"/>
    <s v="large_buy"/>
    <n v="6.6822128075614273E-3"/>
    <n v="0.66820000000000002"/>
    <s v="P"/>
  </r>
  <r>
    <x v="199"/>
    <s v="AMERICAS CARMART INC"/>
    <x v="2"/>
    <x v="52"/>
    <s v="Peterson Adam K"/>
    <s v="TenPercentOwner"/>
    <n v="4500"/>
    <n v="60.75"/>
    <n v="273375"/>
    <s v="normal_buy"/>
    <n v="2.0584293313736349E-2"/>
    <n v="2.0583999999999998"/>
    <s v="P"/>
  </r>
  <r>
    <x v="199"/>
    <s v="AMERICAS CARMART INC"/>
    <x v="2"/>
    <x v="52"/>
    <s v="MAGNOLIA CAPITAL FUND, LP"/>
    <s v="TenPercentOwner"/>
    <n v="4500"/>
    <n v="60.75"/>
    <n v="273375"/>
    <s v="normal_buy"/>
    <n v="2.0584293313736349E-2"/>
    <n v="2.0583999999999998"/>
    <s v="P"/>
  </r>
  <r>
    <x v="199"/>
    <s v="AMERICAS CARMART INC"/>
    <x v="2"/>
    <x v="52"/>
    <s v="MAGNOLIA GROUP, LLC"/>
    <s v="TenPercentOwner"/>
    <n v="4500"/>
    <n v="60.75"/>
    <n v="273375"/>
    <s v="normal_buy"/>
    <n v="2.0584293313736349E-2"/>
    <n v="2.0583999999999998"/>
    <s v="P"/>
  </r>
  <r>
    <x v="199"/>
    <s v="AMERICAS CARMART INC"/>
    <x v="2"/>
    <x v="52"/>
    <s v="Peterson Adam K"/>
    <s v="TenPercentOwner"/>
    <n v="3500"/>
    <n v="59.15"/>
    <n v="207025"/>
    <s v="normal_buy"/>
    <n v="2.0584293313736349E-2"/>
    <n v="2.0583999999999998"/>
    <s v="P"/>
  </r>
  <r>
    <x v="199"/>
    <s v="AMERICAS CARMART INC"/>
    <x v="2"/>
    <x v="52"/>
    <s v="MAGNOLIA CAPITAL FUND, LP"/>
    <s v="TenPercentOwner"/>
    <n v="3500"/>
    <n v="59.15"/>
    <n v="207025"/>
    <s v="normal_buy"/>
    <n v="2.0584293313736349E-2"/>
    <n v="2.0583999999999998"/>
    <s v="P"/>
  </r>
  <r>
    <x v="199"/>
    <s v="AMERICAS CARMART INC"/>
    <x v="2"/>
    <x v="52"/>
    <s v="MAGNOLIA GROUP, LLC"/>
    <s v="TenPercentOwner"/>
    <n v="3500"/>
    <n v="59.15"/>
    <n v="207025"/>
    <s v="normal_buy"/>
    <n v="2.0584293313736349E-2"/>
    <n v="2.0583999999999998"/>
    <s v="P"/>
  </r>
  <r>
    <x v="199"/>
    <s v="AMERICAS CARMART INC"/>
    <x v="2"/>
    <x v="52"/>
    <s v="Peterson Adam K"/>
    <s v="TenPercentOwner"/>
    <n v="3500"/>
    <n v="60.45"/>
    <n v="211575"/>
    <s v="normal_buy"/>
    <n v="2.0584293313736349E-2"/>
    <n v="2.0583999999999998"/>
    <s v="P"/>
  </r>
  <r>
    <x v="199"/>
    <s v="AMERICAS CARMART INC"/>
    <x v="2"/>
    <x v="52"/>
    <s v="MAGNOLIA CAPITAL FUND, LP"/>
    <s v="TenPercentOwner"/>
    <n v="3500"/>
    <n v="60.45"/>
    <n v="211575"/>
    <s v="normal_buy"/>
    <n v="2.0584293313736349E-2"/>
    <n v="2.0583999999999998"/>
    <s v="P"/>
  </r>
  <r>
    <x v="199"/>
    <s v="AMERICAS CARMART INC"/>
    <x v="2"/>
    <x v="52"/>
    <s v="MAGNOLIA GROUP, LLC"/>
    <s v="TenPercentOwner"/>
    <n v="3500"/>
    <n v="60.45"/>
    <n v="211575"/>
    <s v="normal_buy"/>
    <n v="2.0584293313736349E-2"/>
    <n v="2.0583999999999998"/>
    <s v="P"/>
  </r>
  <r>
    <x v="38"/>
    <s v="OPKO HEALTH, INC."/>
    <x v="2"/>
    <x v="52"/>
    <s v="FROST PHILLIP MD ET AL"/>
    <s v="Director,Officer,TenPercentOwner"/>
    <n v="500000"/>
    <n v="0.87"/>
    <n v="435000"/>
    <s v="normal_buy"/>
    <n v="0.55172415683064435"/>
    <n v="55.172400000000003"/>
    <s v="P"/>
  </r>
  <r>
    <x v="38"/>
    <s v="OPKO HEALTH, INC."/>
    <x v="2"/>
    <x v="52"/>
    <s v="Frost Gamma Investments Trust"/>
    <s v="TenPercentOwner"/>
    <n v="500000"/>
    <n v="0.87"/>
    <n v="435000"/>
    <s v="normal_buy"/>
    <n v="0.55172415683064435"/>
    <n v="55.172400000000003"/>
    <s v="P"/>
  </r>
  <r>
    <x v="241"/>
    <s v="Kearny Financial Corp."/>
    <x v="2"/>
    <x v="52"/>
    <s v="BILOTTA ANTHONY V JR"/>
    <s v="Officer"/>
    <n v="2000"/>
    <n v="5.85"/>
    <n v="11700"/>
    <s v="normal_buy"/>
    <n v="6.1016973272200133E-2"/>
    <n v="6.1017000000000001"/>
    <s v="P"/>
  </r>
  <r>
    <x v="564"/>
    <s v="STEM, INC."/>
    <x v="2"/>
    <x v="52"/>
    <s v="BUZBY DAVID S"/>
    <s v="Director"/>
    <n v="33800"/>
    <n v="1.81"/>
    <n v="61178"/>
    <s v="normal_buy"/>
    <n v="8.9887665733065836E-2"/>
    <n v="8.9887999999999995"/>
    <s v="P"/>
  </r>
  <r>
    <x v="568"/>
    <s v="NU RIDE INC."/>
    <x v="2"/>
    <x v="52"/>
    <s v="Sole Andrew L."/>
    <s v="Director"/>
    <n v="264963"/>
    <n v="2.2999999999999998"/>
    <n v="609414.89999999991"/>
    <s v="large_buy"/>
    <n v="-0.20454547178646709"/>
    <n v="-20.454499999999999"/>
    <s v="P"/>
  </r>
  <r>
    <x v="611"/>
    <s v="BRT Apartments Corp."/>
    <x v="2"/>
    <x v="53"/>
    <s v="GOULD MATTHEW J"/>
    <s v="Director,Officer"/>
    <n v="991"/>
    <n v="16.25"/>
    <n v="16103.75"/>
    <s v="normal_buy"/>
    <n v="4.8025047201273319E-2"/>
    <n v="4.8025000000000002"/>
    <s v="P"/>
  </r>
  <r>
    <x v="599"/>
    <s v="Cardlytics, Inc."/>
    <x v="2"/>
    <x v="53"/>
    <s v="SOSIN CLIFFORD"/>
    <s v="TenPercentOwner"/>
    <n v="350000"/>
    <n v="14.16"/>
    <n v="4956000"/>
    <s v="large_buy"/>
    <n v="-5.6028364573042722E-2"/>
    <n v="-5.6028000000000002"/>
    <s v="P"/>
  </r>
  <r>
    <x v="625"/>
    <s v="Entrada Therapeutics, Inc."/>
    <x v="2"/>
    <x v="53"/>
    <s v="KIM PETER S"/>
    <s v="Director"/>
    <n v="900"/>
    <n v="12.66"/>
    <n v="11394"/>
    <s v="normal_buy"/>
    <n v="8.740162417496844E-2"/>
    <n v="8.7401999999999997"/>
    <s v="P"/>
  </r>
  <r>
    <x v="626"/>
    <s v="DELCATH SYSTEMS, INC."/>
    <x v="2"/>
    <x v="53"/>
    <s v="Aharon Gil"/>
    <s v="Director"/>
    <n v="26882"/>
    <n v="3.72"/>
    <n v="100001.04"/>
    <s v="large_buy"/>
    <n v="0.1378503847730306"/>
    <n v="13.785"/>
    <s v="P"/>
  </r>
  <r>
    <x v="611"/>
    <s v="BRT Apartments Corp."/>
    <x v="2"/>
    <x v="53"/>
    <s v="GOULD INVESTORS L P"/>
    <s v="TenPercentOwner"/>
    <n v="991"/>
    <n v="16.25"/>
    <n v="16103.75"/>
    <s v="normal_buy"/>
    <n v="4.8025047201273319E-2"/>
    <n v="4.8025000000000002"/>
    <s v="P"/>
  </r>
  <r>
    <x v="7"/>
    <s v="MainStay CBRE Global Infrastructure Megatrends Term Fund"/>
    <x v="2"/>
    <x v="53"/>
    <s v="Saba Capital Management, L.P."/>
    <s v="TenPercentOwner"/>
    <n v="22144"/>
    <n v="12.3"/>
    <n v="272371.20000000001"/>
    <s v="normal_buy"/>
    <n v="4.4014999646235786E-3"/>
    <n v="0.44009999999999999"/>
    <s v="P"/>
  </r>
  <r>
    <x v="7"/>
    <s v="MainStay CBRE Global Infrastructure Megatrends Term Fund"/>
    <x v="2"/>
    <x v="53"/>
    <s v="Weinstein Boaz"/>
    <s v="TenPercentOwner"/>
    <n v="22144"/>
    <n v="12.3"/>
    <n v="272371.20000000001"/>
    <s v="normal_buy"/>
    <n v="4.4014999646235786E-3"/>
    <n v="0.44009999999999999"/>
    <s v="P"/>
  </r>
  <r>
    <x v="612"/>
    <s v="Immuneering Corp"/>
    <x v="2"/>
    <x v="53"/>
    <s v="Feinberg Peter"/>
    <s v="Director"/>
    <n v="25000"/>
    <n v="2.56"/>
    <n v="64000"/>
    <s v="large_buy"/>
    <n v="-6.6147798556890347E-2"/>
    <n v="-6.6147999999999998"/>
    <s v="P"/>
  </r>
  <r>
    <x v="611"/>
    <s v="BRT Apartments Corp."/>
    <x v="2"/>
    <x v="53"/>
    <s v="GOULD JEFFREY"/>
    <s v="Director,Officer"/>
    <n v="991"/>
    <n v="16.25"/>
    <n v="16103.75"/>
    <s v="normal_buy"/>
    <n v="4.8025047201273319E-2"/>
    <n v="4.8025000000000002"/>
    <s v="P"/>
  </r>
  <r>
    <x v="616"/>
    <s v="ARROWHEAD PHARMACEUTICALS, INC."/>
    <x v="2"/>
    <x v="53"/>
    <s v="Lu Hongbo"/>
    <s v="Director"/>
    <n v="1000"/>
    <n v="28"/>
    <n v="28000"/>
    <s v="large_buy"/>
    <n v="-4.6453039044394351E-2"/>
    <n v="-4.6452999999999998"/>
    <s v="P"/>
  </r>
  <r>
    <x v="591"/>
    <s v="ONE Group Hospitality, Inc."/>
    <x v="2"/>
    <x v="53"/>
    <s v="Kanen Wealth Management LLC"/>
    <s v="TenPercentOwner,Other"/>
    <n v="7103"/>
    <n v="4.1900000000000004"/>
    <n v="29761.57"/>
    <s v="normal_buy"/>
    <n v="0.32638884059809059"/>
    <n v="32.6389"/>
    <s v="P"/>
  </r>
  <r>
    <x v="591"/>
    <s v="ONE Group Hospitality, Inc."/>
    <x v="2"/>
    <x v="53"/>
    <s v="Philotimo Focused Growth &amp; Income Fund"/>
    <s v="TenPercentOwner,Other"/>
    <n v="7103"/>
    <n v="4.1900000000000004"/>
    <n v="29761.57"/>
    <s v="normal_buy"/>
    <n v="0.32638884059809059"/>
    <n v="32.6389"/>
    <s v="P"/>
  </r>
  <r>
    <x v="591"/>
    <s v="ONE Group Hospitality, Inc."/>
    <x v="2"/>
    <x v="53"/>
    <s v="Kanen David"/>
    <s v="TenPercentOwner,Other"/>
    <n v="7103"/>
    <n v="4.1900000000000004"/>
    <n v="29761.57"/>
    <s v="normal_buy"/>
    <n v="0.32638884059809059"/>
    <n v="32.6389"/>
    <s v="P"/>
  </r>
  <r>
    <x v="591"/>
    <s v="ONE Group Hospitality, Inc."/>
    <x v="2"/>
    <x v="53"/>
    <s v="Philotimo Fund, LP"/>
    <s v="TenPercentOwner,Other"/>
    <n v="7103"/>
    <n v="4.1900000000000004"/>
    <n v="29761.57"/>
    <s v="normal_buy"/>
    <n v="0.32638884059809059"/>
    <n v="32.6389"/>
    <s v="P"/>
  </r>
  <r>
    <x v="33"/>
    <s v="NB Bancorp, Inc."/>
    <x v="2"/>
    <x v="53"/>
    <s v="NOLAN JOSEPH R JR"/>
    <s v="Director"/>
    <n v="10000"/>
    <n v="13.5"/>
    <n v="135000"/>
    <s v="large_buy"/>
    <n v="-9.5377994611169914E-3"/>
    <n v="-0.95379999999999998"/>
    <s v="P"/>
  </r>
  <r>
    <x v="551"/>
    <s v="Hartford Great Health Corp."/>
    <x v="2"/>
    <x v="53"/>
    <s v="Wang Rose Hong"/>
    <s v="Other"/>
    <n v="2940000"/>
    <n v="0.02"/>
    <n v="58800"/>
    <s v="normal_buy"/>
    <n v="-0.31806819990585178"/>
    <n v="-31.806799999999999"/>
    <s v="P"/>
  </r>
  <r>
    <x v="627"/>
    <s v="City Office REIT, Inc."/>
    <x v="2"/>
    <x v="53"/>
    <s v="Mazan Michael"/>
    <s v="Director"/>
    <n v="39000"/>
    <n v="4.22"/>
    <n v="164580"/>
    <s v="large_buy"/>
    <n v="0.1303319102939382"/>
    <n v="13.033200000000001"/>
    <s v="P"/>
  </r>
  <r>
    <x v="626"/>
    <s v="DELCATH SYSTEMS, INC."/>
    <x v="2"/>
    <x v="53"/>
    <s v="SALAMON STEVEN A J"/>
    <s v="Director"/>
    <n v="26882"/>
    <n v="3.72"/>
    <n v="100001.04"/>
    <s v="large_buy"/>
    <n v="0.1378503847730306"/>
    <n v="13.785"/>
    <s v="P"/>
  </r>
  <r>
    <x v="25"/>
    <s v="NUVEEN NEW JERSEY QUALITY MUNICIPAL INCOME FUND"/>
    <x v="2"/>
    <x v="53"/>
    <s v="Saba Capital Management, L.P."/>
    <s v="TenPercentOwner"/>
    <n v="9550"/>
    <n v="12.22"/>
    <n v="116701"/>
    <s v="normal_buy"/>
    <n v="-1.7199170559813681E-2"/>
    <n v="-1.7199"/>
    <s v="P"/>
  </r>
  <r>
    <x v="25"/>
    <s v="NUVEEN NEW JERSEY QUALITY MUNICIPAL INCOME FUND"/>
    <x v="2"/>
    <x v="53"/>
    <s v="Weinstein Boaz"/>
    <s v="TenPercentOwner"/>
    <n v="9550"/>
    <n v="12.22"/>
    <n v="116701"/>
    <s v="normal_buy"/>
    <n v="-1.7199170559813681E-2"/>
    <n v="-1.7199"/>
    <s v="P"/>
  </r>
  <r>
    <x v="8"/>
    <s v="NUVEEN PENNSYLVANIA QUALITY MUNICIPAL INCOME FUND"/>
    <x v="2"/>
    <x v="53"/>
    <s v="Weinstein Boaz"/>
    <s v="TenPercentOwner"/>
    <n v="21700"/>
    <n v="11.85"/>
    <n v="257145"/>
    <s v="normal_buy"/>
    <n v="-9.2830535420459492E-3"/>
    <n v="-0.92830000000000001"/>
    <s v="P"/>
  </r>
  <r>
    <x v="8"/>
    <s v="NUVEEN PENNSYLVANIA QUALITY MUNICIPAL INCOME FUND"/>
    <x v="2"/>
    <x v="53"/>
    <s v="Saba Capital Management, L.P."/>
    <s v="TenPercentOwner"/>
    <n v="21700"/>
    <n v="11.85"/>
    <n v="257145"/>
    <s v="normal_buy"/>
    <n v="-9.2830535420459492E-3"/>
    <n v="-0.92830000000000001"/>
    <s v="P"/>
  </r>
  <r>
    <x v="628"/>
    <s v="BAR HARBOR BANKSHARES"/>
    <x v="2"/>
    <x v="53"/>
    <s v="Simard Curtis C"/>
    <s v="Director,Officer"/>
    <n v="759.37"/>
    <n v="24.8"/>
    <n v="18832.376"/>
    <s v="normal_buy"/>
    <n v="2.352947430507291E-2"/>
    <n v="2.3529"/>
    <s v="P"/>
  </r>
  <r>
    <x v="95"/>
    <s v="NEXTNAV INC."/>
    <x v="2"/>
    <x v="53"/>
    <s v="SUBIN NEIL S"/>
    <s v="Director"/>
    <n v="50000"/>
    <n v="4.76"/>
    <n v="238000"/>
    <s v="normal_buy"/>
    <n v="0.55485237161108603"/>
    <n v="55.485199999999999"/>
    <s v="P"/>
  </r>
  <r>
    <x v="629"/>
    <s v="abrdn Global Infrastructure Income Fund"/>
    <x v="2"/>
    <x v="53"/>
    <s v="Weinstein Boaz"/>
    <s v="TenPercentOwner"/>
    <n v="36975"/>
    <n v="17.75"/>
    <n v="656306.25"/>
    <s v="large_buy"/>
    <n v="-1.0746373017747951E-2"/>
    <n v="-1.0746"/>
    <s v="P"/>
  </r>
  <r>
    <x v="629"/>
    <s v="abrdn Global Infrastructure Income Fund"/>
    <x v="2"/>
    <x v="53"/>
    <s v="Saba Capital Management, L.P."/>
    <s v="TenPercentOwner"/>
    <n v="36975"/>
    <n v="17.75"/>
    <n v="656306.25"/>
    <s v="large_buy"/>
    <n v="-1.0746373017747951E-2"/>
    <n v="-1.0746"/>
    <s v="P"/>
  </r>
  <r>
    <x v="551"/>
    <s v="Hartford Great Health Corp."/>
    <x v="2"/>
    <x v="53"/>
    <s v="Song Lianyue"/>
    <s v="TenPercentOwner"/>
    <n v="9674000"/>
    <n v="0.02"/>
    <n v="193480"/>
    <s v="large_buy"/>
    <n v="-0.31806819990585178"/>
    <n v="-31.806799999999999"/>
    <s v="P"/>
  </r>
  <r>
    <x v="536"/>
    <s v="TEAM INC"/>
    <x v="2"/>
    <x v="53"/>
    <s v="Corre Opportunities Qualified Master Fund, LP"/>
    <s v="TenPercentOwner"/>
    <n v="20342"/>
    <n v="5.71"/>
    <n v="116152.82"/>
    <s v="large_buy"/>
    <n v="0.56379299940592675"/>
    <n v="56.379300000000001"/>
    <s v="P"/>
  </r>
  <r>
    <x v="536"/>
    <s v="TEAM INC"/>
    <x v="2"/>
    <x v="53"/>
    <s v="Corre Partners Management, LLC"/>
    <s v="TenPercentOwner"/>
    <n v="20342"/>
    <n v="5.71"/>
    <n v="116152.82"/>
    <s v="large_buy"/>
    <n v="0.56379299940592675"/>
    <n v="56.379300000000001"/>
    <s v="P"/>
  </r>
  <r>
    <x v="536"/>
    <s v="TEAM INC"/>
    <x v="2"/>
    <x v="53"/>
    <s v="Corre Horizon II Fund, LP"/>
    <s v="TenPercentOwner"/>
    <n v="20342"/>
    <n v="5.71"/>
    <n v="116152.82"/>
    <s v="large_buy"/>
    <n v="0.56379299940592675"/>
    <n v="56.379300000000001"/>
    <s v="P"/>
  </r>
  <r>
    <x v="536"/>
    <s v="TEAM INC"/>
    <x v="2"/>
    <x v="53"/>
    <s v="CORRE HORIZON FUND, LP"/>
    <s v="TenPercentOwner"/>
    <n v="20342"/>
    <n v="5.71"/>
    <n v="116152.82"/>
    <s v="large_buy"/>
    <n v="0.56379299940592675"/>
    <n v="56.379300000000001"/>
    <s v="P"/>
  </r>
  <r>
    <x v="418"/>
    <s v="Citi Trends Inc"/>
    <x v="2"/>
    <x v="53"/>
    <s v="Pleasant Lake Partners LLC"/>
    <s v="TenPercentOwner"/>
    <n v="85423"/>
    <n v="28.55"/>
    <n v="2438826.65"/>
    <s v="large_buy"/>
    <n v="-6.3304337211277151E-2"/>
    <n v="-6.3304"/>
    <s v="P"/>
  </r>
  <r>
    <x v="536"/>
    <s v="TEAM INC"/>
    <x v="2"/>
    <x v="53"/>
    <s v="ANDERSON J MICHAEL"/>
    <s v="Director"/>
    <n v="3000"/>
    <n v="5.5"/>
    <n v="16500"/>
    <s v="normal_buy"/>
    <n v="0.56379299940592675"/>
    <n v="56.379300000000001"/>
    <s v="P"/>
  </r>
  <r>
    <x v="553"/>
    <s v="FS Credit Opportunities Corp."/>
    <x v="2"/>
    <x v="53"/>
    <s v="Nix Robert N.C. III"/>
    <s v="Director"/>
    <n v="4100"/>
    <n v="5.96"/>
    <n v="24436"/>
    <s v="normal_buy"/>
    <n v="-1.01180733545736E-2"/>
    <n v="-1.0118"/>
    <s v="P"/>
  </r>
  <r>
    <x v="418"/>
    <s v="Citi Trends Inc"/>
    <x v="2"/>
    <x v="53"/>
    <s v="Fund 1 Investments, LLC"/>
    <s v="TenPercentOwner"/>
    <n v="85423"/>
    <n v="28.55"/>
    <n v="2438826.65"/>
    <s v="large_buy"/>
    <n v="-6.3304337211277151E-2"/>
    <n v="-6.3304"/>
    <s v="P"/>
  </r>
  <r>
    <x v="418"/>
    <s v="Citi Trends Inc"/>
    <x v="2"/>
    <x v="53"/>
    <s v="Pleasant Lake Onshore Feeder Fund LP"/>
    <s v="TenPercentOwner"/>
    <n v="85423"/>
    <n v="28.55"/>
    <n v="2438826.65"/>
    <s v="large_buy"/>
    <n v="-6.3304337211277151E-2"/>
    <n v="-6.3304"/>
    <s v="P"/>
  </r>
  <r>
    <x v="630"/>
    <s v="Nuveen Multi-Asset Income Fund"/>
    <x v="2"/>
    <x v="53"/>
    <s v="Weinstein Boaz"/>
    <s v="TenPercentOwner"/>
    <n v="28148"/>
    <n v="11.93"/>
    <n v="335805.64"/>
    <s v="large_buy"/>
    <n v="3.0859250834333048E-2"/>
    <n v="3.0859000000000001"/>
    <s v="P"/>
  </r>
  <r>
    <x v="612"/>
    <s v="Immuneering Corp"/>
    <x v="2"/>
    <x v="53"/>
    <s v="Zeskind Benjamin J."/>
    <s v="Director,Officer,TenPercentOwner"/>
    <n v="20000"/>
    <n v="2.77"/>
    <n v="55400"/>
    <s v="normal_buy"/>
    <n v="-6.6147798556890347E-2"/>
    <n v="-6.6147999999999998"/>
    <s v="P"/>
  </r>
  <r>
    <x v="630"/>
    <s v="Nuveen Multi-Asset Income Fund"/>
    <x v="2"/>
    <x v="53"/>
    <s v="Saba Capital Management, L.P."/>
    <s v="TenPercentOwner"/>
    <n v="28148"/>
    <n v="11.93"/>
    <n v="335805.64"/>
    <s v="large_buy"/>
    <n v="3.0859250834333048E-2"/>
    <n v="3.0859000000000001"/>
    <s v="P"/>
  </r>
  <r>
    <x v="622"/>
    <s v="LIPELLA PHARMACEUTICALS INC."/>
    <x v="2"/>
    <x v="53"/>
    <s v="Kaufman Jonathan H"/>
    <s v="Director,Officer,TenPercentOwner"/>
    <n v="25000"/>
    <n v="0.87"/>
    <n v="21750"/>
    <s v="normal_buy"/>
    <n v="-7.5067017274081382E-2"/>
    <n v="-7.5067000000000004"/>
    <s v="P"/>
  </r>
  <r>
    <x v="605"/>
    <s v="ADVANCE AUTO PARTS INC"/>
    <x v="2"/>
    <x v="53"/>
    <s v="Windom Brent"/>
    <s v="Director"/>
    <n v="2617"/>
    <n v="83"/>
    <n v="217211"/>
    <s v="large_buy"/>
    <n v="3.9366559530145118E-3"/>
    <n v="0.39369999999999999"/>
    <s v="P"/>
  </r>
  <r>
    <x v="631"/>
    <s v="Heritage Global Inc."/>
    <x v="2"/>
    <x v="53"/>
    <s v="Dove Nicholas Kirk"/>
    <s v="Officer"/>
    <n v="5000"/>
    <n v="2.88"/>
    <n v="14400"/>
    <s v="normal_buy"/>
    <n v="-4.7445297076074588E-2"/>
    <n v="-4.7445000000000004"/>
    <s v="P"/>
  </r>
  <r>
    <x v="23"/>
    <s v="BlackRock ESG Capital Allocation Term Trust"/>
    <x v="2"/>
    <x v="53"/>
    <s v="Weinstein Boaz"/>
    <s v="TenPercentOwner"/>
    <n v="51583"/>
    <n v="16.71"/>
    <n v="861951.93"/>
    <s v="normal_buy"/>
    <n v="1.6736369203218079E-2"/>
    <n v="1.6736"/>
    <s v="P"/>
  </r>
  <r>
    <x v="23"/>
    <s v="BlackRock ESG Capital Allocation Term Trust"/>
    <x v="2"/>
    <x v="53"/>
    <s v="Saba Capital Management, L.P."/>
    <s v="TenPercentOwner"/>
    <n v="51583"/>
    <n v="16.71"/>
    <n v="861951.93"/>
    <s v="normal_buy"/>
    <n v="1.6736369203218079E-2"/>
    <n v="1.6736"/>
    <s v="P"/>
  </r>
  <r>
    <x v="519"/>
    <s v="CARRIAGE SERVICES INC"/>
    <x v="2"/>
    <x v="53"/>
    <s v="Fargason Charles"/>
    <s v="Director"/>
    <n v="6000"/>
    <n v="25.58"/>
    <n v="153480"/>
    <s v="large_buy"/>
    <n v="-8.4680030221431224E-3"/>
    <n v="-0.8468"/>
    <s v="P"/>
  </r>
  <r>
    <x v="632"/>
    <s v="Track Group, Inc."/>
    <x v="2"/>
    <x v="53"/>
    <s v="Sehnaoui Karim"/>
    <s v="Director"/>
    <n v="370000"/>
    <n v="0.27"/>
    <n v="99900"/>
    <s v="large_buy"/>
    <n v="0.29999993294477562"/>
    <n v="30"/>
    <s v="P"/>
  </r>
  <r>
    <x v="19"/>
    <s v="Invesco Pennsylvania Value Municipal Income Trust"/>
    <x v="2"/>
    <x v="53"/>
    <s v="Weinstein Boaz"/>
    <s v="TenPercentOwner"/>
    <n v="11342"/>
    <n v="10.210000000000001"/>
    <n v="115801.82"/>
    <s v="normal_buy"/>
    <n v="-1.077388345844355E-2"/>
    <n v="-1.0773999999999999"/>
    <s v="P"/>
  </r>
  <r>
    <x v="19"/>
    <s v="Invesco Pennsylvania Value Municipal Income Trust"/>
    <x v="2"/>
    <x v="53"/>
    <s v="Saba Capital Management, L.P."/>
    <s v="TenPercentOwner"/>
    <n v="11342"/>
    <n v="10.210000000000001"/>
    <n v="115801.82"/>
    <s v="normal_buy"/>
    <n v="-1.077388345844355E-2"/>
    <n v="-1.0773999999999999"/>
    <s v="P"/>
  </r>
  <r>
    <x v="504"/>
    <s v="Nuveen Core Plus Impact Fund"/>
    <x v="2"/>
    <x v="53"/>
    <s v="Weinstein Boaz"/>
    <s v="TenPercentOwner"/>
    <n v="13886"/>
    <n v="10.28"/>
    <n v="142748.07999999999"/>
    <s v="normal_buy"/>
    <n v="4.8639129170624518E-3"/>
    <n v="0.4864"/>
    <s v="P"/>
  </r>
  <r>
    <x v="504"/>
    <s v="Nuveen Core Plus Impact Fund"/>
    <x v="2"/>
    <x v="53"/>
    <s v="Saba Capital Management, L.P."/>
    <s v="TenPercentOwner"/>
    <n v="13886"/>
    <n v="10.28"/>
    <n v="142748.07999999999"/>
    <s v="normal_buy"/>
    <n v="4.8639129170624518E-3"/>
    <n v="0.4864"/>
    <s v="P"/>
  </r>
  <r>
    <x v="419"/>
    <s v="POWER SOLUTIONS INTERNATIONAL, INC."/>
    <x v="2"/>
    <x v="54"/>
    <s v="Gagnon Neil"/>
    <s v="TenPercentOwner"/>
    <n v="5392"/>
    <n v="2"/>
    <n v="10784"/>
    <s v="normal_buy"/>
    <n v="0.144278588671132"/>
    <n v="14.427899999999999"/>
    <s v="P"/>
  </r>
  <r>
    <x v="625"/>
    <s v="Entrada Therapeutics, Inc."/>
    <x v="2"/>
    <x v="54"/>
    <s v="KIM PETER S"/>
    <s v="Director"/>
    <n v="1128"/>
    <n v="12.66"/>
    <n v="14280.48"/>
    <s v="normal_buy"/>
    <n v="3.5955020862964433E-2"/>
    <n v="3.5954999999999999"/>
    <s v="P"/>
  </r>
  <r>
    <x v="612"/>
    <s v="Immuneering Corp"/>
    <x v="2"/>
    <x v="54"/>
    <s v="Hall Brett Matthew"/>
    <s v="Officer"/>
    <n v="7000"/>
    <n v="2.86"/>
    <n v="20020"/>
    <s v="normal_buy"/>
    <n v="-0.15467628459803101"/>
    <n v="-15.467599999999999"/>
    <s v="P"/>
  </r>
  <r>
    <x v="365"/>
    <s v="Energy Services of America CORP"/>
    <x v="2"/>
    <x v="54"/>
    <s v="Prince Mark"/>
    <s v="Director"/>
    <n v="4000"/>
    <n v="8.09"/>
    <n v="32360"/>
    <s v="normal_buy"/>
    <n v="1.368147024489952E-2"/>
    <n v="1.3681000000000001"/>
    <s v="P"/>
  </r>
  <r>
    <x v="616"/>
    <s v="ARROWHEAD PHARMACEUTICALS, INC."/>
    <x v="2"/>
    <x v="54"/>
    <s v="Lu Hongbo"/>
    <s v="Director"/>
    <n v="1000"/>
    <n v="27.5"/>
    <n v="27500"/>
    <s v="large_buy"/>
    <n v="-7.2798268755990048E-2"/>
    <n v="-7.2797999999999998"/>
    <s v="P"/>
  </r>
  <r>
    <x v="17"/>
    <s v="TILE SHOP HOLDINGS, INC."/>
    <x v="2"/>
    <x v="54"/>
    <s v="Pleasant Lake Onshore Feeder Fund LP"/>
    <s v="TenPercentOwner"/>
    <n v="24000"/>
    <n v="6.89"/>
    <n v="165360"/>
    <s v="normal_buy"/>
    <n v="1.443034506428464E-3"/>
    <n v="0.14430000000000001"/>
    <s v="P"/>
  </r>
  <r>
    <x v="17"/>
    <s v="TILE SHOP HOLDINGS, INC."/>
    <x v="2"/>
    <x v="54"/>
    <s v="Pleasant Lake Partners LLC"/>
    <s v="TenPercentOwner"/>
    <n v="24000"/>
    <n v="6.89"/>
    <n v="165360"/>
    <s v="normal_buy"/>
    <n v="1.443034506428464E-3"/>
    <n v="0.14430000000000001"/>
    <s v="P"/>
  </r>
  <r>
    <x v="17"/>
    <s v="TILE SHOP HOLDINGS, INC."/>
    <x v="2"/>
    <x v="54"/>
    <s v="Fund 1 Investments, LLC"/>
    <s v="TenPercentOwner"/>
    <n v="24000"/>
    <n v="6.89"/>
    <n v="165360"/>
    <s v="normal_buy"/>
    <n v="1.443034506428464E-3"/>
    <n v="0.14430000000000001"/>
    <s v="P"/>
  </r>
  <r>
    <x v="633"/>
    <s v="HARROW, INC."/>
    <x v="2"/>
    <x v="54"/>
    <s v="Opaleye Management Inc."/>
    <s v="TenPercentOwner"/>
    <n v="50600"/>
    <n v="9.65"/>
    <n v="488290"/>
    <s v="large_buy"/>
    <n v="0.24999990934655189"/>
    <n v="25"/>
    <s v="P"/>
  </r>
  <r>
    <x v="634"/>
    <s v="CION Investment Corp"/>
    <x v="2"/>
    <x v="54"/>
    <s v="BRESNER GREGG A."/>
    <s v="Officer"/>
    <n v="4000"/>
    <n v="10.78"/>
    <n v="43120"/>
    <s v="large_buy"/>
    <n v="4.4549741678992387E-2"/>
    <n v="4.4550000000000001"/>
    <s v="P"/>
  </r>
  <r>
    <x v="536"/>
    <s v="TEAM INC"/>
    <x v="2"/>
    <x v="54"/>
    <s v="Caliel Michael J"/>
    <s v="Director"/>
    <n v="2782"/>
    <n v="5.68"/>
    <n v="15801.76"/>
    <s v="normal_buy"/>
    <n v="0.42356676460304249"/>
    <n v="42.356699999999996"/>
    <s v="P"/>
  </r>
  <r>
    <x v="267"/>
    <s v="Clough Global Equity Fund"/>
    <x v="2"/>
    <x v="54"/>
    <s v="Clough Charles JR"/>
    <s v="Other"/>
    <n v="20000"/>
    <n v="6.42"/>
    <n v="128400"/>
    <s v="normal_buy"/>
    <n v="-3.100757721435143E-3"/>
    <n v="-0.31009999999999999"/>
    <s v="P"/>
  </r>
  <r>
    <x v="374"/>
    <s v="Liberty Latin America Ltd."/>
    <x v="2"/>
    <x v="54"/>
    <s v="MALONE JOHN C"/>
    <s v="TenPercentOwner"/>
    <n v="35780"/>
    <n v="6.43"/>
    <n v="230065.4"/>
    <s v="normal_buy"/>
    <n v="0.1080669740633253"/>
    <n v="10.806699999999999"/>
    <s v="P"/>
  </r>
  <r>
    <x v="62"/>
    <s v="Nordicus Partners Corp"/>
    <x v="2"/>
    <x v="54"/>
    <s v="GK Partners ApS"/>
    <s v="TenPercentOwner"/>
    <n v="250000"/>
    <n v="1"/>
    <n v="250000"/>
    <s v="large_buy"/>
    <n v="0"/>
    <n v="0"/>
    <s v="P"/>
  </r>
  <r>
    <x v="635"/>
    <s v="FREQUENCY ELECTRONICS INC"/>
    <x v="2"/>
    <x v="54"/>
    <s v="Brolin Jonathan"/>
    <s v="Director,TenPercentOwner"/>
    <n v="10000"/>
    <n v="9.94"/>
    <n v="99400"/>
    <s v="large_buy"/>
    <n v="-7.7071078098420731E-3"/>
    <n v="-0.77070000000000005"/>
    <s v="P"/>
  </r>
  <r>
    <x v="635"/>
    <s v="FREQUENCY ELECTRONICS INC"/>
    <x v="2"/>
    <x v="54"/>
    <s v="EDENBROOK LONG ONLY VALUE FUND, LP"/>
    <s v="Director,TenPercentOwner"/>
    <n v="10000"/>
    <n v="9.94"/>
    <n v="99400"/>
    <s v="large_buy"/>
    <n v="-7.7071078098420731E-3"/>
    <n v="-0.77070000000000005"/>
    <s v="P"/>
  </r>
  <r>
    <x v="635"/>
    <s v="FREQUENCY ELECTRONICS INC"/>
    <x v="2"/>
    <x v="54"/>
    <s v="Edenbrook Capital, LLC"/>
    <s v="Director,TenPercentOwner"/>
    <n v="10000"/>
    <n v="9.94"/>
    <n v="99400"/>
    <s v="large_buy"/>
    <n v="-7.7071078098420731E-3"/>
    <n v="-0.77070000000000005"/>
    <s v="P"/>
  </r>
  <r>
    <x v="63"/>
    <s v="BlackRock Innovation &amp; Growth Term Trust"/>
    <x v="2"/>
    <x v="54"/>
    <s v="Weinstein Boaz"/>
    <s v="TenPercentOwner"/>
    <n v="241858"/>
    <n v="7.84"/>
    <n v="1896166.72"/>
    <s v="large_buy"/>
    <n v="-1.891554458706712E-2"/>
    <n v="-1.8915999999999999"/>
    <s v="P"/>
  </r>
  <r>
    <x v="63"/>
    <s v="BlackRock Innovation &amp; Growth Term Trust"/>
    <x v="2"/>
    <x v="54"/>
    <s v="Saba Capital Management, L.P."/>
    <s v="TenPercentOwner"/>
    <n v="241858"/>
    <n v="7.84"/>
    <n v="1896166.72"/>
    <s v="large_buy"/>
    <n v="-1.891554458706712E-2"/>
    <n v="-1.8915999999999999"/>
    <s v="P"/>
  </r>
  <r>
    <x v="612"/>
    <s v="Immuneering Corp"/>
    <x v="2"/>
    <x v="54"/>
    <s v="Neufeld Leah R"/>
    <s v="Officer"/>
    <n v="3818"/>
    <n v="2.88"/>
    <n v="10995.84"/>
    <s v="normal_buy"/>
    <n v="-0.15467628459803101"/>
    <n v="-15.467599999999999"/>
    <s v="P"/>
  </r>
  <r>
    <x v="95"/>
    <s v="NEXTNAV INC."/>
    <x v="2"/>
    <x v="54"/>
    <s v="SUBIN NEIL S"/>
    <s v="Director"/>
    <n v="50000"/>
    <n v="4.72"/>
    <n v="236000"/>
    <s v="normal_buy"/>
    <n v="0.50414932402399493"/>
    <n v="50.414900000000003"/>
    <s v="P"/>
  </r>
  <r>
    <x v="261"/>
    <s v="Clough Global Opportunities Fund"/>
    <x v="2"/>
    <x v="54"/>
    <s v="Clough Charles JR"/>
    <s v="Other"/>
    <n v="20000"/>
    <n v="5.01"/>
    <n v="100200"/>
    <s v="normal_buy"/>
    <n v="-7.9211312548258528E-3"/>
    <n v="-0.79210000000000003"/>
    <s v="P"/>
  </r>
  <r>
    <x v="636"/>
    <s v="ProtoKinetix, Inc."/>
    <x v="2"/>
    <x v="54"/>
    <s v="SMITH CLARENCE EDWARD"/>
    <s v="Director,Officer,TenPercentOwner"/>
    <n v="666667"/>
    <n v="0.02"/>
    <n v="13333.34"/>
    <s v="normal_buy"/>
    <n v="-0.12814072162618101"/>
    <n v="-12.8141"/>
    <s v="P"/>
  </r>
  <r>
    <x v="536"/>
    <s v="TEAM INC"/>
    <x v="2"/>
    <x v="54"/>
    <s v="Corre Opportunities Qualified Master Fund, LP"/>
    <s v="TenPercentOwner"/>
    <n v="30000"/>
    <n v="5.85"/>
    <n v="175500"/>
    <s v="large_buy"/>
    <n v="0.42356676460304249"/>
    <n v="42.356699999999996"/>
    <s v="P"/>
  </r>
  <r>
    <x v="536"/>
    <s v="TEAM INC"/>
    <x v="2"/>
    <x v="54"/>
    <s v="Corre Partners Management, LLC"/>
    <s v="TenPercentOwner"/>
    <n v="30000"/>
    <n v="5.85"/>
    <n v="175500"/>
    <s v="large_buy"/>
    <n v="0.42356676460304249"/>
    <n v="42.356699999999996"/>
    <s v="P"/>
  </r>
  <r>
    <x v="536"/>
    <s v="TEAM INC"/>
    <x v="2"/>
    <x v="54"/>
    <s v="Corre Horizon II Fund, LP"/>
    <s v="TenPercentOwner"/>
    <n v="30000"/>
    <n v="5.85"/>
    <n v="175500"/>
    <s v="large_buy"/>
    <n v="0.42356676460304249"/>
    <n v="42.356699999999996"/>
    <s v="P"/>
  </r>
  <r>
    <x v="536"/>
    <s v="TEAM INC"/>
    <x v="2"/>
    <x v="54"/>
    <s v="CORRE HORIZON FUND, LP"/>
    <s v="TenPercentOwner"/>
    <n v="30000"/>
    <n v="5.85"/>
    <n v="175500"/>
    <s v="large_buy"/>
    <n v="0.42356676460304249"/>
    <n v="42.356699999999996"/>
    <s v="P"/>
  </r>
  <r>
    <x v="613"/>
    <s v="FTC Solar, Inc."/>
    <x v="2"/>
    <x v="54"/>
    <s v="Chatila Ahmad R"/>
    <s v="Director"/>
    <n v="92500"/>
    <n v="0.54"/>
    <n v="49950"/>
    <s v="normal_buy"/>
    <n v="-1.462521513245829E-2"/>
    <n v="-1.4624999999999999"/>
    <s v="P"/>
  </r>
  <r>
    <x v="418"/>
    <s v="Citi Trends Inc"/>
    <x v="2"/>
    <x v="54"/>
    <s v="Pleasant Lake Partners LLC"/>
    <s v="TenPercentOwner"/>
    <n v="14500"/>
    <n v="28.69"/>
    <n v="416005"/>
    <s v="normal_buy"/>
    <n v="-0.1164335622129432"/>
    <n v="-11.6434"/>
    <s v="P"/>
  </r>
  <r>
    <x v="418"/>
    <s v="Citi Trends Inc"/>
    <x v="2"/>
    <x v="54"/>
    <s v="Fund 1 Investments, LLC"/>
    <s v="TenPercentOwner"/>
    <n v="14500"/>
    <n v="28.69"/>
    <n v="416005"/>
    <s v="normal_buy"/>
    <n v="-0.1164335622129432"/>
    <n v="-11.6434"/>
    <s v="P"/>
  </r>
  <r>
    <x v="418"/>
    <s v="Citi Trends Inc"/>
    <x v="2"/>
    <x v="54"/>
    <s v="Pleasant Lake Onshore Feeder Fund LP"/>
    <s v="TenPercentOwner"/>
    <n v="14500"/>
    <n v="28.69"/>
    <n v="416005"/>
    <s v="normal_buy"/>
    <n v="-0.1164335622129432"/>
    <n v="-11.6434"/>
    <s v="P"/>
  </r>
  <r>
    <x v="558"/>
    <s v="PROKIDNEY CORP."/>
    <x v="2"/>
    <x v="54"/>
    <s v="Control Empresarial de Capitales S.A. de C.V."/>
    <s v="TenPercentOwner,Other"/>
    <n v="33000"/>
    <n v="1.4"/>
    <n v="46200"/>
    <s v="normal_buy"/>
    <n v="-1.3698616715036249E-2"/>
    <n v="-1.3698999999999999"/>
    <s v="P"/>
  </r>
  <r>
    <x v="219"/>
    <s v="Clearside Biomedical, Inc."/>
    <x v="2"/>
    <x v="54"/>
    <s v="Chong Ngai Hang Victor"/>
    <s v="Officer"/>
    <n v="30000"/>
    <n v="1.6"/>
    <n v="48000"/>
    <s v="normal_buy"/>
    <n v="-0.18404908836922149"/>
    <n v="-18.404900000000001"/>
    <s v="P"/>
  </r>
  <r>
    <x v="374"/>
    <s v="Liberty Latin America Ltd."/>
    <x v="2"/>
    <x v="54"/>
    <s v="GOULD PAUL A"/>
    <s v="Director"/>
    <n v="75000"/>
    <n v="6.47"/>
    <n v="485250"/>
    <s v="normal_buy"/>
    <n v="0.1080669740633253"/>
    <n v="10.806699999999999"/>
    <s v="P"/>
  </r>
  <r>
    <x v="374"/>
    <s v="Liberty Latin America Ltd."/>
    <x v="2"/>
    <x v="54"/>
    <s v="GOULD PAUL A"/>
    <s v="Director"/>
    <n v="125000"/>
    <n v="6.48"/>
    <n v="810000"/>
    <s v="large_buy"/>
    <n v="0.1080669740633253"/>
    <n v="10.806699999999999"/>
    <s v="P"/>
  </r>
  <r>
    <x v="631"/>
    <s v="Heritage Global Inc."/>
    <x v="2"/>
    <x v="54"/>
    <s v="DOVE ROSS"/>
    <s v="Director,Officer"/>
    <n v="7297"/>
    <n v="2.75"/>
    <n v="20066.75"/>
    <s v="large_buy"/>
    <n v="-4.3636322021484382E-2"/>
    <n v="-4.3635999999999999"/>
    <s v="P"/>
  </r>
  <r>
    <x v="302"/>
    <s v="Greenwich LifeSciences, Inc."/>
    <x v="2"/>
    <x v="54"/>
    <s v="Patel Snehal"/>
    <s v="Director,Officer,TenPercentOwner"/>
    <n v="1500"/>
    <n v="17.68"/>
    <n v="26520"/>
    <s v="normal_buy"/>
    <n v="-2.3394908458157612E-2"/>
    <n v="-2.3395000000000001"/>
    <s v="P"/>
  </r>
  <r>
    <x v="23"/>
    <s v="BlackRock ESG Capital Allocation Term Trust"/>
    <x v="2"/>
    <x v="54"/>
    <s v="Saba Capital Management, L.P."/>
    <s v="TenPercentOwner"/>
    <n v="107194"/>
    <n v="16.86"/>
    <n v="1807290.84"/>
    <s v="large_buy"/>
    <n v="-2.962008739095356E-3"/>
    <n v="-0.29620000000000002"/>
    <s v="P"/>
  </r>
  <r>
    <x v="23"/>
    <s v="BlackRock ESG Capital Allocation Term Trust"/>
    <x v="2"/>
    <x v="54"/>
    <s v="Weinstein Boaz"/>
    <s v="TenPercentOwner"/>
    <n v="107194"/>
    <n v="16.86"/>
    <n v="1807290.84"/>
    <s v="large_buy"/>
    <n v="-2.962008739095356E-3"/>
    <n v="-0.29620000000000002"/>
    <s v="P"/>
  </r>
  <r>
    <x v="637"/>
    <s v="Babcock &amp; Wilcox Enterprises, Inc."/>
    <x v="2"/>
    <x v="54"/>
    <s v="Young Kenneth M"/>
    <s v="Director,Officer"/>
    <n v="29229"/>
    <n v="1.03"/>
    <n v="30105.87"/>
    <s v="large_buy"/>
    <n v="6.4814750427083734E-2"/>
    <n v="6.4814999999999996"/>
    <s v="P"/>
  </r>
  <r>
    <x v="583"/>
    <s v="Runway Growth Finance Corp."/>
    <x v="2"/>
    <x v="55"/>
    <s v="SPRENG R DAVID"/>
    <s v="Director,Officer"/>
    <n v="5000"/>
    <n v="11.88"/>
    <n v="59400.000000000007"/>
    <s v="normal_buy"/>
    <n v="2.2406609393540441E-2"/>
    <n v="2.2406999999999999"/>
    <s v="P"/>
  </r>
  <r>
    <x v="536"/>
    <s v="TEAM INC"/>
    <x v="2"/>
    <x v="55"/>
    <s v="Caliel Michael J"/>
    <s v="Director"/>
    <n v="2218"/>
    <n v="6.49"/>
    <n v="14394.82"/>
    <s v="normal_buy"/>
    <n v="0.48562297934548693"/>
    <n v="48.5623"/>
    <s v="P"/>
  </r>
  <r>
    <x v="541"/>
    <s v="BLACKROCK CALIFORNIA MUNICIPAL INCOME TRUST"/>
    <x v="2"/>
    <x v="55"/>
    <s v="Saba Capital Management, L.P."/>
    <s v="TenPercentOwner"/>
    <n v="14317"/>
    <n v="11.68"/>
    <n v="167222.56"/>
    <s v="normal_buy"/>
    <n v="5.9880515703341084E-3"/>
    <n v="0.5988"/>
    <s v="P"/>
  </r>
  <r>
    <x v="541"/>
    <s v="BLACKROCK CALIFORNIA MUNICIPAL INCOME TRUST"/>
    <x v="2"/>
    <x v="55"/>
    <s v="Weinstein Boaz"/>
    <s v="TenPercentOwner"/>
    <n v="14317"/>
    <n v="11.68"/>
    <n v="167222.56"/>
    <s v="normal_buy"/>
    <n v="5.9880515703341084E-3"/>
    <n v="0.5988"/>
    <s v="P"/>
  </r>
  <r>
    <x v="638"/>
    <s v="ROYCE MICRO-CAP TRUST, INC."/>
    <x v="2"/>
    <x v="55"/>
    <s v="Gannon Francis D."/>
    <s v="Officer"/>
    <n v="2500"/>
    <n v="9.25"/>
    <n v="23125"/>
    <s v="normal_buy"/>
    <n v="-1.0752796147133091E-2"/>
    <n v="-1.0752999999999999"/>
    <s v="P"/>
  </r>
  <r>
    <x v="639"/>
    <s v="LENZ Therapeutics, Inc."/>
    <x v="2"/>
    <x v="55"/>
    <s v="Shah Rajeev M."/>
    <s v="Director,TenPercentOwner"/>
    <n v="64971"/>
    <n v="15.03"/>
    <n v="976514.13"/>
    <s v="normal_buy"/>
    <n v="0.35083054259505492"/>
    <n v="35.083100000000002"/>
    <s v="P"/>
  </r>
  <r>
    <x v="639"/>
    <s v="LENZ Therapeutics, Inc."/>
    <x v="2"/>
    <x v="55"/>
    <s v="RA Capital Healthcare Fund LP"/>
    <s v="Director,TenPercentOwner"/>
    <n v="64971"/>
    <n v="15.03"/>
    <n v="976514.13"/>
    <s v="normal_buy"/>
    <n v="0.35083054259505492"/>
    <n v="35.083100000000002"/>
    <s v="P"/>
  </r>
  <r>
    <x v="639"/>
    <s v="LENZ Therapeutics, Inc."/>
    <x v="2"/>
    <x v="55"/>
    <s v="RA CAPITAL MANAGEMENT, L.P."/>
    <s v="Director,TenPercentOwner"/>
    <n v="64971"/>
    <n v="15.03"/>
    <n v="976514.13"/>
    <s v="normal_buy"/>
    <n v="0.35083054259505492"/>
    <n v="35.083100000000002"/>
    <s v="P"/>
  </r>
  <r>
    <x v="639"/>
    <s v="LENZ Therapeutics, Inc."/>
    <x v="2"/>
    <x v="55"/>
    <s v="Kolchinsky Peter"/>
    <s v="Director,TenPercentOwner"/>
    <n v="64971"/>
    <n v="15.03"/>
    <n v="976514.13"/>
    <s v="normal_buy"/>
    <n v="0.35083054259505492"/>
    <n v="35.083100000000002"/>
    <s v="P"/>
  </r>
  <r>
    <x v="639"/>
    <s v="LENZ Therapeutics, Inc."/>
    <x v="2"/>
    <x v="55"/>
    <s v="RA Capital Nexus Fund II, L.P."/>
    <s v="Director,TenPercentOwner"/>
    <n v="64971"/>
    <n v="15.03"/>
    <n v="976514.13"/>
    <s v="normal_buy"/>
    <n v="0.35083054259505492"/>
    <n v="35.083100000000002"/>
    <s v="P"/>
  </r>
  <r>
    <x v="639"/>
    <s v="LENZ Therapeutics, Inc."/>
    <x v="2"/>
    <x v="55"/>
    <s v="Shah Rajeev M."/>
    <s v="Director,TenPercentOwner"/>
    <n v="933038"/>
    <n v="15.03"/>
    <n v="14023561.140000001"/>
    <s v="large_buy"/>
    <n v="0.35083054259505492"/>
    <n v="35.083100000000002"/>
    <s v="P"/>
  </r>
  <r>
    <x v="639"/>
    <s v="LENZ Therapeutics, Inc."/>
    <x v="2"/>
    <x v="55"/>
    <s v="RA Capital Healthcare Fund LP"/>
    <s v="Director,TenPercentOwner"/>
    <n v="933038"/>
    <n v="15.03"/>
    <n v="14023561.140000001"/>
    <s v="large_buy"/>
    <n v="0.35083054259505492"/>
    <n v="35.083100000000002"/>
    <s v="P"/>
  </r>
  <r>
    <x v="639"/>
    <s v="LENZ Therapeutics, Inc."/>
    <x v="2"/>
    <x v="55"/>
    <s v="RA CAPITAL MANAGEMENT, L.P."/>
    <s v="Director,TenPercentOwner"/>
    <n v="933038"/>
    <n v="15.03"/>
    <n v="14023561.140000001"/>
    <s v="large_buy"/>
    <n v="0.35083054259505492"/>
    <n v="35.083100000000002"/>
    <s v="P"/>
  </r>
  <r>
    <x v="639"/>
    <s v="LENZ Therapeutics, Inc."/>
    <x v="2"/>
    <x v="55"/>
    <s v="Kolchinsky Peter"/>
    <s v="Director,TenPercentOwner"/>
    <n v="933038"/>
    <n v="15.03"/>
    <n v="14023561.140000001"/>
    <s v="large_buy"/>
    <n v="0.35083054259505492"/>
    <n v="35.083100000000002"/>
    <s v="P"/>
  </r>
  <r>
    <x v="639"/>
    <s v="LENZ Therapeutics, Inc."/>
    <x v="2"/>
    <x v="55"/>
    <s v="RA Capital Nexus Fund II, L.P."/>
    <s v="Director,TenPercentOwner"/>
    <n v="933038"/>
    <n v="15.03"/>
    <n v="14023561.140000001"/>
    <s v="large_buy"/>
    <n v="0.35083054259505492"/>
    <n v="35.083100000000002"/>
    <s v="P"/>
  </r>
  <r>
    <x v="23"/>
    <s v="BlackRock ESG Capital Allocation Term Trust"/>
    <x v="2"/>
    <x v="55"/>
    <s v="Weinstein Boaz"/>
    <s v="TenPercentOwner"/>
    <n v="97886"/>
    <n v="16.97"/>
    <n v="1661125.42"/>
    <s v="normal_buy"/>
    <n v="-5.8756027459009319E-3"/>
    <n v="-0.58760000000000001"/>
    <s v="P"/>
  </r>
  <r>
    <x v="23"/>
    <s v="BlackRock ESG Capital Allocation Term Trust"/>
    <x v="2"/>
    <x v="55"/>
    <s v="Saba Capital Management, L.P."/>
    <s v="TenPercentOwner"/>
    <n v="97886"/>
    <n v="16.97"/>
    <n v="1661125.42"/>
    <s v="normal_buy"/>
    <n v="-5.8756027459009319E-3"/>
    <n v="-0.58760000000000001"/>
    <s v="P"/>
  </r>
  <r>
    <x v="63"/>
    <s v="BlackRock Innovation &amp; Growth Term Trust"/>
    <x v="2"/>
    <x v="55"/>
    <s v="Saba Capital Management, L.P."/>
    <s v="TenPercentOwner"/>
    <n v="193972"/>
    <n v="8.0500000000000007"/>
    <n v="1561474.6"/>
    <s v="large_buy"/>
    <n v="-2.6054781358644918E-2"/>
    <n v="-2.6055000000000001"/>
    <s v="P"/>
  </r>
  <r>
    <x v="63"/>
    <s v="BlackRock Innovation &amp; Growth Term Trust"/>
    <x v="2"/>
    <x v="55"/>
    <s v="Weinstein Boaz"/>
    <s v="TenPercentOwner"/>
    <n v="193972"/>
    <n v="8.0500000000000007"/>
    <n v="1561474.6"/>
    <s v="large_buy"/>
    <n v="-2.6054781358644918E-2"/>
    <n v="-2.6055000000000001"/>
    <s v="P"/>
  </r>
  <r>
    <x v="640"/>
    <s v="Tego Cyber, Inc."/>
    <x v="2"/>
    <x v="55"/>
    <s v="Mikkelsen Robert E"/>
    <s v="Officer"/>
    <n v="360000"/>
    <n v="0.05"/>
    <n v="18000"/>
    <s v="large_buy"/>
    <n v="1.064205357778947"/>
    <n v="106.4205"/>
    <s v="P"/>
  </r>
  <r>
    <x v="17"/>
    <s v="TILE SHOP HOLDINGS, INC."/>
    <x v="2"/>
    <x v="55"/>
    <s v="Pleasant Lake Onshore Feeder Fund LP"/>
    <s v="TenPercentOwner"/>
    <n v="119500"/>
    <n v="7"/>
    <n v="836500"/>
    <s v="large_buy"/>
    <n v="-8.5714203970772562E-3"/>
    <n v="-0.85709999999999997"/>
    <s v="P"/>
  </r>
  <r>
    <x v="17"/>
    <s v="TILE SHOP HOLDINGS, INC."/>
    <x v="2"/>
    <x v="55"/>
    <s v="Pleasant Lake Partners LLC"/>
    <s v="TenPercentOwner"/>
    <n v="119500"/>
    <n v="7"/>
    <n v="836500"/>
    <s v="large_buy"/>
    <n v="-8.5714203970772562E-3"/>
    <n v="-0.85709999999999997"/>
    <s v="P"/>
  </r>
  <r>
    <x v="17"/>
    <s v="TILE SHOP HOLDINGS, INC."/>
    <x v="2"/>
    <x v="55"/>
    <s v="Fund 1 Investments, LLC"/>
    <s v="TenPercentOwner"/>
    <n v="119500"/>
    <n v="7"/>
    <n v="836500"/>
    <s v="large_buy"/>
    <n v="-8.5714203970772562E-3"/>
    <n v="-0.85709999999999997"/>
    <s v="P"/>
  </r>
  <r>
    <x v="641"/>
    <s v="ROYCE VALUE TRUST, INC."/>
    <x v="2"/>
    <x v="55"/>
    <s v="Gannon Francis D."/>
    <s v="Officer"/>
    <n v="2000"/>
    <n v="14.76"/>
    <n v="29520"/>
    <s v="normal_buy"/>
    <n v="0"/>
    <n v="0"/>
    <s v="P"/>
  </r>
  <r>
    <x v="44"/>
    <s v="GENERAL AMERICAN INVESTORS CO INC"/>
    <x v="2"/>
    <x v="55"/>
    <s v="Majmudar Anang K."/>
    <s v="Officer"/>
    <n v="430"/>
    <n v="46.19"/>
    <n v="19861.7"/>
    <s v="normal_buy"/>
    <n v="1.7301210260325379E-3"/>
    <n v="0.17299999999999999"/>
    <s v="P"/>
  </r>
  <r>
    <x v="637"/>
    <s v="Babcock &amp; Wilcox Enterprises, Inc."/>
    <x v="2"/>
    <x v="55"/>
    <s v="Moeller Philip D"/>
    <s v="Director"/>
    <n v="20000"/>
    <n v="1.1000000000000001"/>
    <n v="22000"/>
    <s v="normal_buy"/>
    <n v="6.6037788896981198E-2"/>
    <n v="6.6037999999999997"/>
    <s v="P"/>
  </r>
  <r>
    <x v="365"/>
    <s v="Energy Services of America CORP"/>
    <x v="2"/>
    <x v="55"/>
    <s v="Prince Mark"/>
    <s v="Director"/>
    <n v="10000"/>
    <n v="8.25"/>
    <n v="82500"/>
    <s v="normal_buy"/>
    <n v="-2.4389386354290998E-3"/>
    <n v="-0.24390000000000001"/>
    <s v="P"/>
  </r>
  <r>
    <x v="642"/>
    <s v="Noble Corp plc"/>
    <x v="2"/>
    <x v="55"/>
    <s v="Barker Richard B."/>
    <s v="Officer"/>
    <n v="1994"/>
    <n v="47.99"/>
    <n v="95692.06"/>
    <s v="normal_buy"/>
    <n v="5.1260875154640839E-2"/>
    <n v="5.1261000000000001"/>
    <s v="P"/>
  </r>
  <r>
    <x v="643"/>
    <s v="Cascade Private Capital Fund"/>
    <x v="2"/>
    <x v="55"/>
    <s v="Williams Paul Jay"/>
    <s v="Director"/>
    <n v="12408.76"/>
    <n v="13.7"/>
    <n v="170000.01199999999"/>
    <s v="large_buy"/>
    <n v="6.2043834955014088E-2"/>
    <n v="6.2043999999999997"/>
    <s v="P"/>
  </r>
  <r>
    <x v="374"/>
    <s v="Liberty Latin America Ltd."/>
    <x v="2"/>
    <x v="55"/>
    <s v="MALONE JOHN C"/>
    <s v="TenPercentOwner"/>
    <n v="473084"/>
    <n v="6.79"/>
    <n v="3212240.36"/>
    <s v="large_buy"/>
    <n v="8.3086118491632499E-2"/>
    <n v="8.3086000000000002"/>
    <s v="P"/>
  </r>
  <r>
    <x v="644"/>
    <s v="CITIZENS, INC."/>
    <x v="2"/>
    <x v="55"/>
    <s v="Shields Gerald"/>
    <s v="Director,Officer"/>
    <n v="16000"/>
    <n v="2.2200000000000002"/>
    <n v="35520"/>
    <s v="normal_buy"/>
    <n v="9.1370590935567764E-2"/>
    <n v="9.1371000000000002"/>
    <s v="P"/>
  </r>
  <r>
    <x v="645"/>
    <s v="MARKETWISE, INC."/>
    <x v="2"/>
    <x v="55"/>
    <s v="Mickels Erik"/>
    <s v="Officer"/>
    <n v="11363"/>
    <n v="1.73"/>
    <n v="19657.990000000002"/>
    <s v="large_buy"/>
    <n v="-7.3446483849658351E-2"/>
    <n v="-7.3445999999999998"/>
    <s v="P"/>
  </r>
  <r>
    <x v="641"/>
    <s v="ROYCE VALUE TRUST, INC."/>
    <x v="2"/>
    <x v="55"/>
    <s v="CLARK CHRISTOPHER D"/>
    <s v="Director,Officer,Other"/>
    <n v="3300"/>
    <n v="14.76"/>
    <n v="48708"/>
    <s v="normal_buy"/>
    <n v="0"/>
    <n v="0"/>
    <s v="P"/>
  </r>
  <r>
    <x v="638"/>
    <s v="ROYCE MICRO-CAP TRUST, INC."/>
    <x v="2"/>
    <x v="55"/>
    <s v="CLARK CHRISTOPHER D"/>
    <s v="Director,Officer,Other"/>
    <n v="5000"/>
    <n v="9.24"/>
    <n v="46200"/>
    <s v="normal_buy"/>
    <n v="-1.0752796147133091E-2"/>
    <n v="-1.0752999999999999"/>
    <s v="P"/>
  </r>
  <r>
    <x v="536"/>
    <s v="TEAM INC"/>
    <x v="2"/>
    <x v="55"/>
    <s v="Corre Opportunities Qualified Master Fund, LP"/>
    <s v="TenPercentOwner"/>
    <n v="5250"/>
    <n v="6.26"/>
    <n v="32865"/>
    <s v="normal_buy"/>
    <n v="0.48562297934548693"/>
    <n v="48.5623"/>
    <s v="P"/>
  </r>
  <r>
    <x v="536"/>
    <s v="TEAM INC"/>
    <x v="2"/>
    <x v="55"/>
    <s v="Corre Partners Management, LLC"/>
    <s v="TenPercentOwner"/>
    <n v="5250"/>
    <n v="6.26"/>
    <n v="32865"/>
    <s v="normal_buy"/>
    <n v="0.48562297934548693"/>
    <n v="48.5623"/>
    <s v="P"/>
  </r>
  <r>
    <x v="536"/>
    <s v="TEAM INC"/>
    <x v="2"/>
    <x v="55"/>
    <s v="Corre Horizon II Fund, LP"/>
    <s v="TenPercentOwner"/>
    <n v="5250"/>
    <n v="6.26"/>
    <n v="32865"/>
    <s v="normal_buy"/>
    <n v="0.48562297934548693"/>
    <n v="48.5623"/>
    <s v="P"/>
  </r>
  <r>
    <x v="536"/>
    <s v="TEAM INC"/>
    <x v="2"/>
    <x v="55"/>
    <s v="CORRE HORIZON FUND, LP"/>
    <s v="TenPercentOwner"/>
    <n v="5250"/>
    <n v="6.26"/>
    <n v="32865"/>
    <s v="normal_buy"/>
    <n v="0.48562297934548693"/>
    <n v="48.5623"/>
    <s v="P"/>
  </r>
  <r>
    <x v="344"/>
    <s v="Westlake Chemical Partners LP"/>
    <x v="2"/>
    <x v="55"/>
    <s v="Kenner Andrew"/>
    <s v="Officer"/>
    <n v="4230"/>
    <n v="22.16"/>
    <n v="93736.8"/>
    <s v="normal_buy"/>
    <n v="-2.2533298303930578E-3"/>
    <n v="-0.2253"/>
    <s v="P"/>
  </r>
  <r>
    <x v="374"/>
    <s v="Liberty Latin America Ltd."/>
    <x v="2"/>
    <x v="55"/>
    <s v="GOULD PAUL A"/>
    <s v="Director"/>
    <n v="50000"/>
    <n v="6.77"/>
    <n v="338500"/>
    <s v="normal_buy"/>
    <n v="8.3086118491632499E-2"/>
    <n v="8.3086000000000002"/>
    <s v="P"/>
  </r>
  <r>
    <x v="611"/>
    <s v="BRT Apartments Corp."/>
    <x v="2"/>
    <x v="55"/>
    <s v="GOULD INVESTORS L P"/>
    <s v="TenPercentOwner"/>
    <n v="3471"/>
    <n v="16.260000000000002"/>
    <n v="56438.460000000006"/>
    <s v="normal_buy"/>
    <n v="1.308205911034821E-2"/>
    <n v="1.3082"/>
    <s v="P"/>
  </r>
  <r>
    <x v="646"/>
    <s v="Legacy Housing Corp"/>
    <x v="2"/>
    <x v="55"/>
    <s v="Stouder Jeffrey Kyle"/>
    <s v="Director"/>
    <n v="4900"/>
    <n v="21.11"/>
    <n v="103439"/>
    <s v="large_buy"/>
    <n v="1.3422759880358241E-2"/>
    <n v="1.3423"/>
    <s v="P"/>
  </r>
  <r>
    <x v="647"/>
    <s v="HALLADOR ENERGY CO"/>
    <x v="2"/>
    <x v="55"/>
    <s v="Wesley Charles Ray IV"/>
    <s v="Director"/>
    <n v="2100"/>
    <n v="5.25"/>
    <n v="11025"/>
    <s v="normal_buy"/>
    <n v="-6.0998139189211147E-2"/>
    <n v="-6.0998000000000001"/>
    <s v="P"/>
  </r>
  <r>
    <x v="593"/>
    <s v="AIM ImmunoTech Inc."/>
    <x v="2"/>
    <x v="55"/>
    <s v="BRYAN NANCY"/>
    <s v="Director"/>
    <n v="38462"/>
    <n v="0.39"/>
    <n v="15000.18"/>
    <s v="normal_buy"/>
    <n v="0.28947368421052633"/>
    <n v="28.947399999999998"/>
    <s v="P"/>
  </r>
  <r>
    <x v="611"/>
    <s v="BRT Apartments Corp."/>
    <x v="2"/>
    <x v="56"/>
    <s v="GOULD MATTHEW J"/>
    <s v="Director,Officer"/>
    <n v="3471"/>
    <n v="16.260000000000002"/>
    <n v="56438.460000000006"/>
    <s v="normal_buy"/>
    <n v="6.4301813791884266E-2"/>
    <n v="6.4302000000000001"/>
    <s v="P"/>
  </r>
  <r>
    <x v="625"/>
    <s v="Entrada Therapeutics, Inc."/>
    <x v="2"/>
    <x v="56"/>
    <s v="KIM PETER S"/>
    <s v="Director"/>
    <n v="3118"/>
    <n v="13.76"/>
    <n v="42903.68"/>
    <s v="large_buy"/>
    <n v="-1.967933327323057E-2"/>
    <n v="-1.9679"/>
    <s v="P"/>
  </r>
  <r>
    <x v="478"/>
    <s v="Ready Capital Corp"/>
    <x v="2"/>
    <x v="56"/>
    <s v="NATHAN GILBERT E"/>
    <s v="Director"/>
    <n v="7000"/>
    <n v="9.1199999999999992"/>
    <n v="63839.999999999993"/>
    <s v="normal_buy"/>
    <n v="-7.7851050368810126E-3"/>
    <n v="-0.77849999999999997"/>
    <s v="P"/>
  </r>
  <r>
    <x v="478"/>
    <s v="Ready Capital Corp"/>
    <x v="2"/>
    <x v="56"/>
    <s v="NATHAN GILBERT E"/>
    <s v="Director"/>
    <n v="2150"/>
    <n v="9.1300000000000008"/>
    <n v="19629.5"/>
    <s v="normal_buy"/>
    <n v="-7.7851050368810126E-3"/>
    <n v="-0.77849999999999997"/>
    <s v="P"/>
  </r>
  <r>
    <x v="167"/>
    <s v="SONIDA SENIOR LIVING, INC."/>
    <x v="2"/>
    <x v="56"/>
    <s v="Levinson Sam"/>
    <s v="TenPercentOwner"/>
    <n v="526316"/>
    <n v="9.5"/>
    <n v="5000002"/>
    <s v="large_buy"/>
    <n v="-4.8622928003911992E-2"/>
    <n v="-4.8623000000000003"/>
    <s v="P"/>
  </r>
  <r>
    <x v="648"/>
    <s v="Journey Medical Corp"/>
    <x v="2"/>
    <x v="56"/>
    <s v="Maraoui Claude"/>
    <s v="Director,Officer"/>
    <n v="10000"/>
    <n v="3.48"/>
    <n v="34800"/>
    <s v="normal_buy"/>
    <n v="0.24545460390979021"/>
    <n v="24.545500000000001"/>
    <s v="P"/>
  </r>
  <r>
    <x v="648"/>
    <s v="Journey Medical Corp"/>
    <x v="2"/>
    <x v="56"/>
    <s v="ROSENWALD LINDSAY A MD"/>
    <s v="Director"/>
    <n v="20000"/>
    <n v="3.4"/>
    <n v="68000"/>
    <s v="normal_buy"/>
    <n v="0.24545460390979021"/>
    <n v="24.545500000000001"/>
    <s v="P"/>
  </r>
  <r>
    <x v="541"/>
    <s v="BLACKROCK CALIFORNIA MUNICIPAL INCOME TRUST"/>
    <x v="2"/>
    <x v="56"/>
    <s v="Saba Capital Management, L.P."/>
    <s v="TenPercentOwner"/>
    <n v="17184"/>
    <n v="11.79"/>
    <n v="202599.36"/>
    <s v="normal_buy"/>
    <n v="-8.489003962253161E-4"/>
    <n v="-8.4900000000000003E-2"/>
    <s v="P"/>
  </r>
  <r>
    <x v="541"/>
    <s v="BLACKROCK CALIFORNIA MUNICIPAL INCOME TRUST"/>
    <x v="2"/>
    <x v="56"/>
    <s v="Weinstein Boaz"/>
    <s v="TenPercentOwner"/>
    <n v="17184"/>
    <n v="11.79"/>
    <n v="202599.36"/>
    <s v="normal_buy"/>
    <n v="-8.489003962253161E-4"/>
    <n v="-8.4900000000000003E-2"/>
    <s v="P"/>
  </r>
  <r>
    <x v="638"/>
    <s v="ROYCE MICRO-CAP TRUST, INC."/>
    <x v="2"/>
    <x v="56"/>
    <s v="Gannon Francis D."/>
    <s v="Officer"/>
    <n v="2500"/>
    <n v="9.2799999999999994"/>
    <n v="23200"/>
    <s v="normal_buy"/>
    <n v="4.3288851404335027E-3"/>
    <n v="0.43290000000000001"/>
    <s v="P"/>
  </r>
  <r>
    <x v="649"/>
    <s v="Grocery Outlet Holding Corp."/>
    <x v="2"/>
    <x v="56"/>
    <s v="Ragatz Erik D."/>
    <s v="Director"/>
    <n v="36500"/>
    <n v="28.25"/>
    <n v="1031125"/>
    <s v="normal_buy"/>
    <n v="-4.2877360521410453E-2"/>
    <n v="-4.2877000000000001"/>
    <s v="P"/>
  </r>
  <r>
    <x v="611"/>
    <s v="BRT Apartments Corp."/>
    <x v="2"/>
    <x v="56"/>
    <s v="GOULD JEFFREY"/>
    <s v="Director,Officer"/>
    <n v="3471"/>
    <n v="16.260000000000002"/>
    <n v="56438.460000000006"/>
    <s v="normal_buy"/>
    <n v="6.4301813791884266E-2"/>
    <n v="6.4302000000000001"/>
    <s v="P"/>
  </r>
  <r>
    <x v="648"/>
    <s v="Journey Medical Corp"/>
    <x v="2"/>
    <x v="56"/>
    <s v="Smith Justin Adam"/>
    <s v="Director"/>
    <n v="30000"/>
    <n v="3.47"/>
    <n v="104100"/>
    <s v="large_buy"/>
    <n v="0.24545460390979021"/>
    <n v="24.545500000000001"/>
    <s v="P"/>
  </r>
  <r>
    <x v="23"/>
    <s v="BlackRock ESG Capital Allocation Term Trust"/>
    <x v="2"/>
    <x v="56"/>
    <s v="Weinstein Boaz"/>
    <s v="TenPercentOwner"/>
    <n v="35187"/>
    <n v="17.02"/>
    <n v="598882.74"/>
    <s v="normal_buy"/>
    <n v="-5.8718383066591606E-4"/>
    <n v="-5.8700000000000002E-2"/>
    <s v="P"/>
  </r>
  <r>
    <x v="23"/>
    <s v="BlackRock ESG Capital Allocation Term Trust"/>
    <x v="2"/>
    <x v="56"/>
    <s v="Saba Capital Management, L.P."/>
    <s v="TenPercentOwner"/>
    <n v="35187"/>
    <n v="17.02"/>
    <n v="598882.74"/>
    <s v="normal_buy"/>
    <n v="-5.8718383066591606E-4"/>
    <n v="-5.8700000000000002E-2"/>
    <s v="P"/>
  </r>
  <r>
    <x v="63"/>
    <s v="BlackRock Innovation &amp; Growth Term Trust"/>
    <x v="2"/>
    <x v="56"/>
    <s v="Saba Capital Management, L.P."/>
    <s v="TenPercentOwner"/>
    <n v="100000"/>
    <n v="7.97"/>
    <n v="797000"/>
    <s v="normal_buy"/>
    <n v="-1.509421999442029E-2"/>
    <n v="-1.5094000000000001"/>
    <s v="P"/>
  </r>
  <r>
    <x v="63"/>
    <s v="BlackRock Innovation &amp; Growth Term Trust"/>
    <x v="2"/>
    <x v="56"/>
    <s v="Weinstein Boaz"/>
    <s v="TenPercentOwner"/>
    <n v="100000"/>
    <n v="7.97"/>
    <n v="797000"/>
    <s v="normal_buy"/>
    <n v="-1.509421999442029E-2"/>
    <n v="-1.5094000000000001"/>
    <s v="P"/>
  </r>
  <r>
    <x v="613"/>
    <s v="FTC Solar, Inc."/>
    <x v="2"/>
    <x v="56"/>
    <s v="Chatila Ahmad R"/>
    <s v="Director"/>
    <n v="92600"/>
    <n v="0.55000000000000004"/>
    <n v="50930.000000000007"/>
    <s v="large_buy"/>
    <n v="0.1282052144182928"/>
    <n v="12.820499999999999"/>
    <s v="P"/>
  </r>
  <r>
    <x v="650"/>
    <s v="OmniAb, Inc."/>
    <x v="2"/>
    <x v="56"/>
    <s v="FOEHR MATTHEW W"/>
    <s v="Director,Officer"/>
    <n v="225000"/>
    <n v="5.19"/>
    <n v="1167750"/>
    <s v="large_buy"/>
    <n v="3.5087685053246893E-2"/>
    <n v="3.5087999999999999"/>
    <s v="P"/>
  </r>
  <r>
    <x v="17"/>
    <s v="TILE SHOP HOLDINGS, INC."/>
    <x v="2"/>
    <x v="56"/>
    <s v="Pleasant Lake Onshore Feeder Fund LP"/>
    <s v="TenPercentOwner"/>
    <n v="37500"/>
    <n v="6.98"/>
    <n v="261750"/>
    <s v="large_buy"/>
    <n v="1.430647955548592E-3"/>
    <n v="0.1431"/>
    <s v="P"/>
  </r>
  <r>
    <x v="17"/>
    <s v="TILE SHOP HOLDINGS, INC."/>
    <x v="2"/>
    <x v="56"/>
    <s v="Pleasant Lake Partners LLC"/>
    <s v="TenPercentOwner"/>
    <n v="37500"/>
    <n v="6.98"/>
    <n v="261750"/>
    <s v="large_buy"/>
    <n v="1.430647955548592E-3"/>
    <n v="0.1431"/>
    <s v="P"/>
  </r>
  <r>
    <x v="17"/>
    <s v="TILE SHOP HOLDINGS, INC."/>
    <x v="2"/>
    <x v="56"/>
    <s v="Fund 1 Investments, LLC"/>
    <s v="TenPercentOwner"/>
    <n v="37500"/>
    <n v="6.98"/>
    <n v="261750"/>
    <s v="large_buy"/>
    <n v="1.430647955548592E-3"/>
    <n v="0.1431"/>
    <s v="P"/>
  </r>
  <r>
    <x v="641"/>
    <s v="ROYCE VALUE TRUST, INC."/>
    <x v="2"/>
    <x v="56"/>
    <s v="Gannon Francis D."/>
    <s v="Officer"/>
    <n v="2000"/>
    <n v="14.81"/>
    <n v="29620"/>
    <s v="normal_buy"/>
    <n v="6.7659928490693133E-3"/>
    <n v="0.67659999999999998"/>
    <s v="P"/>
  </r>
  <r>
    <x v="643"/>
    <s v="Cascade Private Capital Fund"/>
    <x v="2"/>
    <x v="56"/>
    <s v="Williams Paul Jay"/>
    <s v="Director"/>
    <n v="3360.12"/>
    <n v="13.69"/>
    <n v="46000.042800000003"/>
    <s v="normal_buy"/>
    <n v="6.2819625179246774E-2"/>
    <n v="6.282"/>
    <s v="P"/>
  </r>
  <r>
    <x v="612"/>
    <s v="Immuneering Corp"/>
    <x v="2"/>
    <x v="56"/>
    <s v="Brakewood Harold Eugene"/>
    <s v="Officer"/>
    <n v="3900"/>
    <n v="2.57"/>
    <n v="10023"/>
    <s v="normal_buy"/>
    <n v="-0.16862748031293609"/>
    <n v="-16.8627"/>
    <s v="P"/>
  </r>
  <r>
    <x v="651"/>
    <s v="Astera Labs, Inc."/>
    <x v="2"/>
    <x v="56"/>
    <s v="LAZAR JACK R"/>
    <s v="Director"/>
    <n v="10000"/>
    <n v="36"/>
    <n v="360000"/>
    <s v="normal_buy"/>
    <n v="-1.142883300781272E-3"/>
    <n v="-0.1143"/>
    <s v="P"/>
  </r>
  <r>
    <x v="374"/>
    <s v="Liberty Latin America Ltd."/>
    <x v="2"/>
    <x v="56"/>
    <s v="MALONE JOHN C"/>
    <s v="TenPercentOwner"/>
    <n v="484673"/>
    <n v="6.72"/>
    <n v="3257002.56"/>
    <s v="large_buy"/>
    <n v="0.1144578680969293"/>
    <n v="11.4458"/>
    <s v="P"/>
  </r>
  <r>
    <x v="652"/>
    <s v="Design Therapeutics, Inc."/>
    <x v="2"/>
    <x v="56"/>
    <s v="Schmid John P."/>
    <s v="Director"/>
    <n v="9156"/>
    <n v="3.62"/>
    <n v="33144.720000000001"/>
    <s v="normal_buy"/>
    <n v="-1.052630588288439E-2"/>
    <n v="-1.0526"/>
    <s v="P"/>
  </r>
  <r>
    <x v="612"/>
    <s v="Immuneering Corp"/>
    <x v="2"/>
    <x v="56"/>
    <s v="Feinberg Peter"/>
    <s v="Director"/>
    <n v="25000"/>
    <n v="2.5499999999999998"/>
    <n v="63749.999999999993"/>
    <s v="normal_buy"/>
    <n v="-0.16862748031293609"/>
    <n v="-16.8627"/>
    <s v="P"/>
  </r>
  <r>
    <x v="633"/>
    <s v="HARROW, INC."/>
    <x v="2"/>
    <x v="56"/>
    <s v="BAUM MARK L"/>
    <s v="Director,Officer"/>
    <n v="9000"/>
    <n v="11.59"/>
    <n v="104310"/>
    <s v="normal_buy"/>
    <n v="0.148695655491041"/>
    <n v="14.8696"/>
    <s v="P"/>
  </r>
  <r>
    <x v="651"/>
    <s v="Astera Labs, Inc."/>
    <x v="2"/>
    <x v="56"/>
    <s v="HURLSTON MICHAEL E."/>
    <s v="Director"/>
    <n v="21747"/>
    <n v="36"/>
    <n v="782892"/>
    <s v="large_buy"/>
    <n v="-1.142883300781272E-3"/>
    <n v="-0.1143"/>
    <s v="P"/>
  </r>
  <r>
    <x v="651"/>
    <s v="Astera Labs, Inc."/>
    <x v="2"/>
    <x v="56"/>
    <s v="ALBA MANUEL"/>
    <s v="Director"/>
    <n v="5000"/>
    <n v="36"/>
    <n v="180000"/>
    <s v="normal_buy"/>
    <n v="-1.142883300781272E-3"/>
    <n v="-0.1143"/>
    <s v="P"/>
  </r>
  <r>
    <x v="558"/>
    <s v="PROKIDNEY CORP."/>
    <x v="2"/>
    <x v="56"/>
    <s v="Control Empresarial de Capitales S.A. de C.V."/>
    <s v="TenPercentOwner,Other"/>
    <n v="14000"/>
    <n v="1.4"/>
    <n v="19600"/>
    <s v="normal_buy"/>
    <n v="5.0000038317272288E-2"/>
    <n v="5"/>
    <s v="P"/>
  </r>
  <r>
    <x v="536"/>
    <s v="TEAM INC"/>
    <x v="2"/>
    <x v="56"/>
    <s v="Lederman Evan S."/>
    <s v="Director"/>
    <n v="2098"/>
    <n v="5.12"/>
    <n v="10741.76"/>
    <s v="normal_buy"/>
    <n v="0.1559370798682482"/>
    <n v="15.5937"/>
    <s v="P"/>
  </r>
  <r>
    <x v="40"/>
    <s v="AMREP CORP."/>
    <x v="2"/>
    <x v="56"/>
    <s v="Lancaster Rainey E."/>
    <s v="TenPercentOwner"/>
    <n v="1690"/>
    <n v="20.16"/>
    <n v="34070.400000000001"/>
    <s v="normal_buy"/>
    <n v="5.965079981451904E-2"/>
    <n v="5.9650999999999996"/>
    <s v="P"/>
  </r>
  <r>
    <x v="40"/>
    <s v="AMREP CORP."/>
    <x v="2"/>
    <x v="56"/>
    <s v="DAHL JAMES H"/>
    <s v="TenPercentOwner"/>
    <n v="1690"/>
    <n v="20.16"/>
    <n v="34070.400000000001"/>
    <s v="normal_buy"/>
    <n v="5.965079981451904E-2"/>
    <n v="5.9650999999999996"/>
    <s v="P"/>
  </r>
  <r>
    <x v="40"/>
    <s v="AMREP CORP."/>
    <x v="2"/>
    <x v="56"/>
    <s v="Lancaster Rainey E."/>
    <s v="TenPercentOwner"/>
    <n v="1810"/>
    <n v="20.94"/>
    <n v="37901.4"/>
    <s v="normal_buy"/>
    <n v="5.965079981451904E-2"/>
    <n v="5.9650999999999996"/>
    <s v="P"/>
  </r>
  <r>
    <x v="40"/>
    <s v="AMREP CORP."/>
    <x v="2"/>
    <x v="56"/>
    <s v="DAHL JAMES H"/>
    <s v="TenPercentOwner"/>
    <n v="1810"/>
    <n v="20.94"/>
    <n v="37901.4"/>
    <s v="normal_buy"/>
    <n v="5.965079981451904E-2"/>
    <n v="5.9650999999999996"/>
    <s v="P"/>
  </r>
  <r>
    <x v="374"/>
    <s v="Liberty Latin America Ltd."/>
    <x v="2"/>
    <x v="56"/>
    <s v="GOULD PAUL A"/>
    <s v="Director"/>
    <n v="50000"/>
    <n v="6.68"/>
    <n v="334000"/>
    <s v="normal_buy"/>
    <n v="0.1144578680969293"/>
    <n v="11.4458"/>
    <s v="P"/>
  </r>
  <r>
    <x v="55"/>
    <s v="BLACKROCK MUNIYIELD PENNSYLVANIA QUALITY FUND"/>
    <x v="2"/>
    <x v="56"/>
    <s v="Saba Capital Management, L.P."/>
    <s v="TenPercentOwner"/>
    <n v="4217"/>
    <n v="12.12"/>
    <n v="51110.039999999994"/>
    <s v="normal_buy"/>
    <n v="-1.155126967215914E-2"/>
    <n v="-1.1551"/>
    <s v="P"/>
  </r>
  <r>
    <x v="55"/>
    <s v="BLACKROCK MUNIYIELD PENNSYLVANIA QUALITY FUND"/>
    <x v="2"/>
    <x v="56"/>
    <s v="Weinstein Boaz"/>
    <s v="TenPercentOwner"/>
    <n v="4217"/>
    <n v="12.12"/>
    <n v="51110.039999999994"/>
    <s v="normal_buy"/>
    <n v="-1.155126967215914E-2"/>
    <n v="-1.1551"/>
    <s v="P"/>
  </r>
  <r>
    <x v="228"/>
    <s v="LEE ENTERPRISES, Inc"/>
    <x v="2"/>
    <x v="56"/>
    <s v="Quint Digital Ltd"/>
    <s v="TenPercentOwner"/>
    <n v="3000"/>
    <n v="14.21"/>
    <n v="42630"/>
    <s v="normal_buy"/>
    <n v="-0.12765958454160251"/>
    <n v="-12.766"/>
    <s v="P"/>
  </r>
  <r>
    <x v="228"/>
    <s v="LEE ENTERPRISES, Inc"/>
    <x v="2"/>
    <x v="56"/>
    <s v="Quint Digital Ltd"/>
    <s v="TenPercentOwner"/>
    <n v="2000"/>
    <n v="14.11"/>
    <n v="28220"/>
    <s v="normal_buy"/>
    <n v="-0.12765958454160251"/>
    <n v="-12.766"/>
    <s v="P"/>
  </r>
  <r>
    <x v="228"/>
    <s v="LEE ENTERPRISES, Inc"/>
    <x v="2"/>
    <x v="56"/>
    <s v="Quint Digital Ltd"/>
    <s v="TenPercentOwner"/>
    <n v="3000"/>
    <n v="14.38"/>
    <n v="43140"/>
    <s v="normal_buy"/>
    <n v="-0.12765958454160251"/>
    <n v="-12.766"/>
    <s v="P"/>
  </r>
  <r>
    <x v="228"/>
    <s v="LEE ENTERPRISES, Inc"/>
    <x v="2"/>
    <x v="56"/>
    <s v="Quint Digital Ltd"/>
    <s v="TenPercentOwner"/>
    <n v="4000"/>
    <n v="14.51"/>
    <n v="58040"/>
    <s v="normal_buy"/>
    <n v="-0.12765958454160251"/>
    <n v="-12.766"/>
    <s v="P"/>
  </r>
  <r>
    <x v="228"/>
    <s v="LEE ENTERPRISES, Inc"/>
    <x v="2"/>
    <x v="56"/>
    <s v="Quint Digital Ltd"/>
    <s v="TenPercentOwner"/>
    <n v="5000"/>
    <n v="13.79"/>
    <n v="68950"/>
    <s v="large_buy"/>
    <n v="-0.12765958454160251"/>
    <n v="-12.766"/>
    <s v="P"/>
  </r>
  <r>
    <x v="228"/>
    <s v="LEE ENTERPRISES, Inc"/>
    <x v="2"/>
    <x v="56"/>
    <s v="Quint Digital Ltd"/>
    <s v="TenPercentOwner"/>
    <n v="2000"/>
    <n v="13.8"/>
    <n v="27600"/>
    <s v="normal_buy"/>
    <n v="-0.12765958454160251"/>
    <n v="-12.766"/>
    <s v="P"/>
  </r>
  <r>
    <x v="228"/>
    <s v="LEE ENTERPRISES, Inc"/>
    <x v="2"/>
    <x v="56"/>
    <s v="Quint Digital Ltd"/>
    <s v="TenPercentOwner"/>
    <n v="3000"/>
    <n v="13.9"/>
    <n v="41700"/>
    <s v="normal_buy"/>
    <n v="-0.12765958454160251"/>
    <n v="-12.766"/>
    <s v="P"/>
  </r>
  <r>
    <x v="302"/>
    <s v="Greenwich LifeSciences, Inc."/>
    <x v="2"/>
    <x v="56"/>
    <s v="Patel Snehal"/>
    <s v="Director,Officer,TenPercentOwner"/>
    <n v="2500"/>
    <n v="19.98"/>
    <n v="49950"/>
    <s v="normal_buy"/>
    <n v="-0.16156982368497211"/>
    <n v="-16.157"/>
    <s v="P"/>
  </r>
  <r>
    <x v="616"/>
    <s v="ARROWHEAD PHARMACEUTICALS, INC."/>
    <x v="2"/>
    <x v="56"/>
    <s v="Lu Hongbo"/>
    <s v="Director"/>
    <n v="400"/>
    <n v="28"/>
    <n v="11200"/>
    <s v="normal_buy"/>
    <n v="-5.5494243746405769E-2"/>
    <n v="-5.5494000000000003"/>
    <s v="P"/>
  </r>
  <r>
    <x v="536"/>
    <s v="TEAM INC"/>
    <x v="2"/>
    <x v="56"/>
    <s v="Corre Partners Management, LLC"/>
    <s v="TenPercentOwner"/>
    <n v="4701"/>
    <n v="6.9"/>
    <n v="32436.9"/>
    <s v="normal_buy"/>
    <n v="0.1559370798682482"/>
    <n v="15.5937"/>
    <s v="P"/>
  </r>
  <r>
    <x v="536"/>
    <s v="TEAM INC"/>
    <x v="2"/>
    <x v="56"/>
    <s v="Corre Horizon II Fund, LP"/>
    <s v="TenPercentOwner"/>
    <n v="4701"/>
    <n v="6.9"/>
    <n v="32436.9"/>
    <s v="normal_buy"/>
    <n v="0.1559370798682482"/>
    <n v="15.5937"/>
    <s v="P"/>
  </r>
  <r>
    <x v="536"/>
    <s v="TEAM INC"/>
    <x v="2"/>
    <x v="56"/>
    <s v="Corre Opportunities Qualified Master Fund, LP"/>
    <s v="TenPercentOwner"/>
    <n v="4701"/>
    <n v="6.9"/>
    <n v="32436.9"/>
    <s v="normal_buy"/>
    <n v="0.1559370798682482"/>
    <n v="15.5937"/>
    <s v="P"/>
  </r>
  <r>
    <x v="536"/>
    <s v="TEAM INC"/>
    <x v="2"/>
    <x v="56"/>
    <s v="CORRE HORIZON FUND, LP"/>
    <s v="TenPercentOwner"/>
    <n v="4701"/>
    <n v="6.9"/>
    <n v="32436.9"/>
    <s v="normal_buy"/>
    <n v="0.1559370798682482"/>
    <n v="15.5937"/>
    <s v="P"/>
  </r>
  <r>
    <x v="647"/>
    <s v="HALLADOR ENERGY CO"/>
    <x v="2"/>
    <x v="56"/>
    <s v="Wesley Charles Ray IV"/>
    <s v="Director"/>
    <n v="44000"/>
    <n v="5.21"/>
    <n v="229240"/>
    <s v="large_buy"/>
    <n v="-2.3762447101765009E-2"/>
    <n v="-2.3761999999999999"/>
    <s v="P"/>
  </r>
  <r>
    <x v="611"/>
    <s v="BRT Apartments Corp."/>
    <x v="2"/>
    <x v="57"/>
    <s v="GOULD MATTHEW J"/>
    <s v="Director,Officer"/>
    <n v="4275"/>
    <n v="16.48"/>
    <n v="70452"/>
    <s v="normal_buy"/>
    <n v="9.7394589786065078E-2"/>
    <n v="9.7394999999999996"/>
    <s v="P"/>
  </r>
  <r>
    <x v="55"/>
    <s v="BLACKROCK MUNIYIELD PENNSYLVANIA QUALITY FUND"/>
    <x v="2"/>
    <x v="57"/>
    <s v="Weinstein Boaz"/>
    <s v="TenPercentOwner"/>
    <n v="3691"/>
    <n v="12.12"/>
    <n v="44734.92"/>
    <s v="normal_buy"/>
    <n v="-9.9011510583500995E-3"/>
    <n v="-0.99009999999999998"/>
    <s v="P"/>
  </r>
  <r>
    <x v="55"/>
    <s v="BLACKROCK MUNIYIELD PENNSYLVANIA QUALITY FUND"/>
    <x v="2"/>
    <x v="57"/>
    <s v="Saba Capital Management, L.P."/>
    <s v="TenPercentOwner"/>
    <n v="3691"/>
    <n v="12.12"/>
    <n v="44734.92"/>
    <s v="normal_buy"/>
    <n v="-9.9011510583500995E-3"/>
    <n v="-0.99009999999999998"/>
    <s v="P"/>
  </r>
  <r>
    <x v="625"/>
    <s v="Entrada Therapeutics, Inc."/>
    <x v="2"/>
    <x v="57"/>
    <s v="KIM PETER S"/>
    <s v="Director"/>
    <n v="3180"/>
    <n v="13.36"/>
    <n v="42484.800000000003"/>
    <s v="large_buy"/>
    <n v="-7.4738700010770209E-3"/>
    <n v="-0.74739999999999995"/>
    <s v="P"/>
  </r>
  <r>
    <x v="653"/>
    <s v="VerifyMe, Inc."/>
    <x v="2"/>
    <x v="57"/>
    <s v="LAFFER ARTHUR B"/>
    <s v="Director"/>
    <n v="7394.83"/>
    <n v="1.36"/>
    <n v="10056.968800000001"/>
    <s v="normal_buy"/>
    <n v="0.17142858115994211"/>
    <n v="17.142900000000001"/>
    <s v="P"/>
  </r>
  <r>
    <x v="460"/>
    <s v="MOTORCAR PARTS OF AMERICA INC"/>
    <x v="2"/>
    <x v="57"/>
    <s v="Warfield Patricia W"/>
    <s v="Director"/>
    <n v="2000"/>
    <n v="7.87"/>
    <n v="15740"/>
    <s v="normal_buy"/>
    <n v="-0.14107366818373501"/>
    <n v="-14.1074"/>
    <s v="P"/>
  </r>
  <r>
    <x v="654"/>
    <s v="ARS Pharmaceuticals, Inc."/>
    <x v="2"/>
    <x v="57"/>
    <s v="RA Capital Healthcare Fund LP"/>
    <s v="Director"/>
    <n v="437600"/>
    <n v="9.06"/>
    <n v="3964656"/>
    <s v="normal_buy"/>
    <n v="2.190578387275122E-2"/>
    <n v="2.1905999999999999"/>
    <s v="P"/>
  </r>
  <r>
    <x v="654"/>
    <s v="ARS Pharmaceuticals, Inc."/>
    <x v="2"/>
    <x v="57"/>
    <s v="RA Capital Nexus Fund II, L.P."/>
    <s v="Director"/>
    <n v="437600"/>
    <n v="9.06"/>
    <n v="3964656"/>
    <s v="normal_buy"/>
    <n v="2.190578387275122E-2"/>
    <n v="2.1905999999999999"/>
    <s v="P"/>
  </r>
  <r>
    <x v="654"/>
    <s v="ARS Pharmaceuticals, Inc."/>
    <x v="2"/>
    <x v="57"/>
    <s v="Kolchinsky Peter"/>
    <s v="Director,TenPercentOwner"/>
    <n v="437600"/>
    <n v="9.06"/>
    <n v="3964656"/>
    <s v="normal_buy"/>
    <n v="2.190578387275122E-2"/>
    <n v="2.1905999999999999"/>
    <s v="P"/>
  </r>
  <r>
    <x v="654"/>
    <s v="ARS Pharmaceuticals, Inc."/>
    <x v="2"/>
    <x v="57"/>
    <s v="Shah Rajeev M."/>
    <s v="Director,TenPercentOwner"/>
    <n v="437600"/>
    <n v="9.06"/>
    <n v="3964656"/>
    <s v="normal_buy"/>
    <n v="2.190578387275122E-2"/>
    <n v="2.1905999999999999"/>
    <s v="P"/>
  </r>
  <r>
    <x v="654"/>
    <s v="ARS Pharmaceuticals, Inc."/>
    <x v="2"/>
    <x v="57"/>
    <s v="RA CAPITAL MANAGEMENT, L.P."/>
    <s v="Director,TenPercentOwner"/>
    <n v="437600"/>
    <n v="9.06"/>
    <n v="3964656"/>
    <s v="normal_buy"/>
    <n v="2.190578387275122E-2"/>
    <n v="2.1905999999999999"/>
    <s v="P"/>
  </r>
  <r>
    <x v="655"/>
    <s v="SYNOPSYS INC"/>
    <x v="2"/>
    <x v="57"/>
    <s v="CASPER MARC N"/>
    <s v="Director"/>
    <n v="500"/>
    <n v="584.97"/>
    <n v="292485"/>
    <s v="large_buy"/>
    <n v="-2.6235653233995241E-2"/>
    <n v="-2.6236000000000002"/>
    <s v="P"/>
  </r>
  <r>
    <x v="655"/>
    <s v="SYNOPSYS INC"/>
    <x v="2"/>
    <x v="57"/>
    <s v="CASPER MARC N"/>
    <s v="Director"/>
    <n v="250"/>
    <n v="586.4"/>
    <n v="146600"/>
    <s v="normal_buy"/>
    <n v="-2.6235653233995241E-2"/>
    <n v="-2.6236000000000002"/>
    <s v="P"/>
  </r>
  <r>
    <x v="63"/>
    <s v="BlackRock Innovation &amp; Growth Term Trust"/>
    <x v="2"/>
    <x v="57"/>
    <s v="Saba Capital Management, L.P."/>
    <s v="TenPercentOwner"/>
    <n v="152676"/>
    <n v="7.98"/>
    <n v="1218354.48"/>
    <s v="normal_buy"/>
    <n v="-2.3779548303054399E-2"/>
    <n v="-2.3780000000000001"/>
    <s v="P"/>
  </r>
  <r>
    <x v="63"/>
    <s v="BlackRock Innovation &amp; Growth Term Trust"/>
    <x v="2"/>
    <x v="57"/>
    <s v="Weinstein Boaz"/>
    <s v="TenPercentOwner"/>
    <n v="152676"/>
    <n v="7.98"/>
    <n v="1218354.48"/>
    <s v="normal_buy"/>
    <n v="-2.3779548303054399E-2"/>
    <n v="-2.3780000000000001"/>
    <s v="P"/>
  </r>
  <r>
    <x v="611"/>
    <s v="BRT Apartments Corp."/>
    <x v="2"/>
    <x v="57"/>
    <s v="GOULD JEFFREY"/>
    <s v="Director,Officer"/>
    <n v="4275"/>
    <n v="16.48"/>
    <n v="70452"/>
    <s v="normal_buy"/>
    <n v="9.7394589786065078E-2"/>
    <n v="9.7394999999999996"/>
    <s v="P"/>
  </r>
  <r>
    <x v="536"/>
    <s v="TEAM INC"/>
    <x v="2"/>
    <x v="57"/>
    <s v="Stenger Edward J."/>
    <s v="Director"/>
    <n v="3000"/>
    <n v="7.13"/>
    <n v="21390"/>
    <s v="normal_buy"/>
    <n v="0.1202898423528003"/>
    <n v="12.029"/>
    <s v="P"/>
  </r>
  <r>
    <x v="476"/>
    <s v="P10, Inc."/>
    <x v="2"/>
    <x v="57"/>
    <s v="McCoy David M."/>
    <s v="Other"/>
    <n v="10000"/>
    <n v="8.1199999999999992"/>
    <n v="81199.999999999985"/>
    <s v="normal_buy"/>
    <n v="3.3707843249973113E-2"/>
    <n v="3.3708"/>
    <s v="P"/>
  </r>
  <r>
    <x v="656"/>
    <s v="Reddit, Inc."/>
    <x v="2"/>
    <x v="57"/>
    <s v="Sauerberg Robert A."/>
    <s v="Director"/>
    <n v="10000"/>
    <n v="34"/>
    <n v="340000"/>
    <s v="large_buy"/>
    <n v="-0.2474916291953457"/>
    <n v="-24.749199999999998"/>
    <s v="P"/>
  </r>
  <r>
    <x v="486"/>
    <s v="Snowflake Inc."/>
    <x v="2"/>
    <x v="57"/>
    <s v="Ramaswamy Sridhar"/>
    <s v="Director,Officer"/>
    <n v="31542"/>
    <n v="158.52000000000001"/>
    <n v="5000037.8400000008"/>
    <s v="normal_buy"/>
    <n v="-1.6188172306021431E-2"/>
    <n v="-1.6188"/>
    <s v="P"/>
  </r>
  <r>
    <x v="646"/>
    <s v="Legacy Housing Corp"/>
    <x v="2"/>
    <x v="57"/>
    <s v="Coll Francisco Javier"/>
    <s v="Director"/>
    <n v="1650"/>
    <n v="20.02"/>
    <n v="33033"/>
    <s v="normal_buy"/>
    <n v="7.8954065969568443E-2"/>
    <n v="7.8954000000000004"/>
    <s v="P"/>
  </r>
  <r>
    <x v="652"/>
    <s v="Design Therapeutics, Inc."/>
    <x v="2"/>
    <x v="57"/>
    <s v="Schmid John P."/>
    <s v="Director"/>
    <n v="17809"/>
    <n v="3.74"/>
    <n v="66605.66"/>
    <s v="large_buy"/>
    <n v="-2.6737942346944932E-3"/>
    <n v="-0.26740000000000003"/>
    <s v="P"/>
  </r>
  <r>
    <x v="541"/>
    <s v="BLACKROCK CALIFORNIA MUNICIPAL INCOME TRUST"/>
    <x v="2"/>
    <x v="57"/>
    <s v="Saba Capital Management, L.P."/>
    <s v="TenPercentOwner"/>
    <n v="23774"/>
    <n v="11.77"/>
    <n v="279819.98"/>
    <s v="normal_buy"/>
    <n v="-1.6977110471925181E-3"/>
    <n v="-0.16980000000000001"/>
    <s v="P"/>
  </r>
  <r>
    <x v="541"/>
    <s v="BLACKROCK CALIFORNIA MUNICIPAL INCOME TRUST"/>
    <x v="2"/>
    <x v="57"/>
    <s v="Weinstein Boaz"/>
    <s v="TenPercentOwner"/>
    <n v="23774"/>
    <n v="11.77"/>
    <n v="279819.98"/>
    <s v="normal_buy"/>
    <n v="-1.6977110471925181E-3"/>
    <n v="-0.16980000000000001"/>
    <s v="P"/>
  </r>
  <r>
    <x v="657"/>
    <s v="REAVES UTILITY INCOME FUND"/>
    <x v="2"/>
    <x v="57"/>
    <s v="Legg JoEllen"/>
    <s v="Director"/>
    <n v="1890"/>
    <n v="26.46"/>
    <n v="50009.4"/>
    <s v="large_buy"/>
    <n v="1.3983391908713999E-2"/>
    <n v="1.3983000000000001"/>
    <s v="P"/>
  </r>
  <r>
    <x v="228"/>
    <s v="LEE ENTERPRISES, Inc"/>
    <x v="2"/>
    <x v="57"/>
    <s v="Quint Digital Ltd"/>
    <s v="TenPercentOwner"/>
    <n v="3000"/>
    <n v="14.96"/>
    <n v="44880"/>
    <s v="normal_buy"/>
    <n v="-0.19430052341526841"/>
    <n v="-19.430099999999999"/>
    <s v="P"/>
  </r>
  <r>
    <x v="228"/>
    <s v="LEE ENTERPRISES, Inc"/>
    <x v="2"/>
    <x v="57"/>
    <s v="Quint Digital Ltd"/>
    <s v="TenPercentOwner"/>
    <n v="4000"/>
    <n v="14.62"/>
    <n v="58480"/>
    <s v="normal_buy"/>
    <n v="-0.19430052341526841"/>
    <n v="-19.430099999999999"/>
    <s v="P"/>
  </r>
  <r>
    <x v="228"/>
    <s v="LEE ENTERPRISES, Inc"/>
    <x v="2"/>
    <x v="57"/>
    <s v="Quint Digital Ltd"/>
    <s v="TenPercentOwner"/>
    <n v="3000"/>
    <n v="14.64"/>
    <n v="43920"/>
    <s v="normal_buy"/>
    <n v="-0.19430052341526841"/>
    <n v="-19.430099999999999"/>
    <s v="P"/>
  </r>
  <r>
    <x v="228"/>
    <s v="LEE ENTERPRISES, Inc"/>
    <x v="2"/>
    <x v="57"/>
    <s v="Quint Digital Ltd"/>
    <s v="TenPercentOwner"/>
    <n v="3000"/>
    <n v="15.42"/>
    <n v="46260"/>
    <s v="normal_buy"/>
    <n v="-0.19430052341526841"/>
    <n v="-19.430099999999999"/>
    <s v="P"/>
  </r>
  <r>
    <x v="611"/>
    <s v="BRT Apartments Corp."/>
    <x v="2"/>
    <x v="57"/>
    <s v="GOULD INVESTORS L P"/>
    <s v="TenPercentOwner"/>
    <n v="2300"/>
    <n v="16"/>
    <n v="36800"/>
    <s v="normal_buy"/>
    <n v="9.7394589786065078E-2"/>
    <n v="9.7394999999999996"/>
    <s v="P"/>
  </r>
  <r>
    <x v="611"/>
    <s v="BRT Apartments Corp."/>
    <x v="2"/>
    <x v="57"/>
    <s v="GOULD INVESTORS L P"/>
    <s v="TenPercentOwner"/>
    <n v="1000"/>
    <n v="16.09"/>
    <n v="16090"/>
    <s v="normal_buy"/>
    <n v="9.7394589786065078E-2"/>
    <n v="9.7394999999999996"/>
    <s v="P"/>
  </r>
  <r>
    <x v="658"/>
    <s v="Edesa Biotech, Inc."/>
    <x v="2"/>
    <x v="57"/>
    <s v="Pardeep Nijhawan Medicine Professional Corp"/>
    <s v="TenPercentOwner"/>
    <n v="5000"/>
    <n v="4"/>
    <n v="20000"/>
    <s v="large_buy"/>
    <n v="8.6124437392020026E-2"/>
    <n v="8.6123999999999992"/>
    <s v="P"/>
  </r>
  <r>
    <x v="658"/>
    <s v="Edesa Biotech, Inc."/>
    <x v="2"/>
    <x v="57"/>
    <s v="Nijhawan Pardeep"/>
    <s v="Director,Officer,TenPercentOwner"/>
    <n v="5000"/>
    <n v="4"/>
    <n v="20000"/>
    <s v="large_buy"/>
    <n v="8.6124437392020026E-2"/>
    <n v="8.6123999999999992"/>
    <s v="P"/>
  </r>
  <r>
    <x v="228"/>
    <s v="LEE ENTERPRISES, Inc"/>
    <x v="2"/>
    <x v="57"/>
    <s v="Quint Digital Ltd"/>
    <s v="TenPercentOwner"/>
    <n v="3000"/>
    <n v="15.19"/>
    <n v="45570"/>
    <s v="normal_buy"/>
    <n v="-0.19430052341526841"/>
    <n v="-19.430099999999999"/>
    <s v="P"/>
  </r>
  <r>
    <x v="228"/>
    <s v="LEE ENTERPRISES, Inc"/>
    <x v="2"/>
    <x v="57"/>
    <s v="Quint Digital Ltd"/>
    <s v="TenPercentOwner"/>
    <n v="4000"/>
    <n v="14.83"/>
    <n v="59320"/>
    <s v="normal_buy"/>
    <n v="-0.19430052341526841"/>
    <n v="-19.430099999999999"/>
    <s v="P"/>
  </r>
  <r>
    <x v="656"/>
    <s v="Reddit, Inc."/>
    <x v="2"/>
    <x v="57"/>
    <s v="Habiger David C"/>
    <s v="Director"/>
    <n v="3000"/>
    <n v="34"/>
    <n v="102000"/>
    <s v="normal_buy"/>
    <n v="-0.2474916291953457"/>
    <n v="-24.749199999999998"/>
    <s v="P"/>
  </r>
  <r>
    <x v="611"/>
    <s v="BRT Apartments Corp."/>
    <x v="2"/>
    <x v="57"/>
    <s v="GOULD INVESTORS L P"/>
    <s v="TenPercentOwner"/>
    <n v="4275"/>
    <n v="16.48"/>
    <n v="70452"/>
    <s v="normal_buy"/>
    <n v="9.7394589786065078E-2"/>
    <n v="9.7394999999999996"/>
    <s v="P"/>
  </r>
  <r>
    <x v="611"/>
    <s v="BRT Apartments Corp."/>
    <x v="2"/>
    <x v="57"/>
    <s v="GOULD INVESTORS L P"/>
    <s v="TenPercentOwner"/>
    <n v="11200"/>
    <n v="16.14"/>
    <n v="180768"/>
    <s v="normal_buy"/>
    <n v="9.7394589786065078E-2"/>
    <n v="9.7394999999999996"/>
    <s v="P"/>
  </r>
  <r>
    <x v="558"/>
    <s v="PROKIDNEY CORP."/>
    <x v="2"/>
    <x v="57"/>
    <s v="Control Empresarial de Capitales S.A. de C.V."/>
    <s v="TenPercentOwner,Other"/>
    <n v="30000"/>
    <n v="1.43"/>
    <n v="42900"/>
    <s v="normal_buy"/>
    <n v="3.4722187728794873E-2"/>
    <n v="3.4722"/>
    <s v="P"/>
  </r>
  <r>
    <x v="659"/>
    <s v="COMSTOCK RESOURCES INC"/>
    <x v="2"/>
    <x v="57"/>
    <s v="Williston Drilling, L.P."/>
    <s v="TenPercentOwner"/>
    <n v="12500000"/>
    <n v="8.0399999999999991"/>
    <n v="100500000"/>
    <s v="large_buy"/>
    <n v="0.1248542224738647"/>
    <n v="12.4854"/>
    <s v="P"/>
  </r>
  <r>
    <x v="659"/>
    <s v="COMSTOCK RESOURCES INC"/>
    <x v="2"/>
    <x v="57"/>
    <s v="Blue Star Exploration Corp"/>
    <s v="TenPercentOwner"/>
    <n v="12500000"/>
    <n v="8.0399999999999991"/>
    <n v="100500000"/>
    <s v="large_buy"/>
    <n v="0.1248542224738647"/>
    <n v="12.4854"/>
    <s v="P"/>
  </r>
  <r>
    <x v="659"/>
    <s v="COMSTOCK RESOURCES INC"/>
    <x v="2"/>
    <x v="57"/>
    <s v="Arkoma Drilling, L.P."/>
    <s v="TenPercentOwner"/>
    <n v="12500000"/>
    <n v="8.0399999999999991"/>
    <n v="100500000"/>
    <s v="large_buy"/>
    <n v="0.1248542224738647"/>
    <n v="12.4854"/>
    <s v="P"/>
  </r>
  <r>
    <x v="659"/>
    <s v="COMSTOCK RESOURCES INC"/>
    <x v="2"/>
    <x v="57"/>
    <s v="Jones Jerral W."/>
    <s v="TenPercentOwner"/>
    <n v="12500000"/>
    <n v="8.0399999999999991"/>
    <n v="100500000"/>
    <s v="large_buy"/>
    <n v="0.1248542224738647"/>
    <n v="12.4854"/>
    <s v="P"/>
  </r>
  <r>
    <x v="40"/>
    <s v="AMREP CORP."/>
    <x v="2"/>
    <x v="57"/>
    <s v="Lancaster Rainey E."/>
    <s v="TenPercentOwner"/>
    <n v="2800"/>
    <n v="20.54"/>
    <n v="57512"/>
    <s v="normal_buy"/>
    <n v="3.613885896658342E-2"/>
    <n v="3.6139000000000001"/>
    <s v="P"/>
  </r>
  <r>
    <x v="40"/>
    <s v="AMREP CORP."/>
    <x v="2"/>
    <x v="57"/>
    <s v="DAHL JAMES H"/>
    <s v="TenPercentOwner"/>
    <n v="2800"/>
    <n v="20.54"/>
    <n v="57512"/>
    <s v="normal_buy"/>
    <n v="3.613885896658342E-2"/>
    <n v="3.6139000000000001"/>
    <s v="P"/>
  </r>
  <r>
    <x v="23"/>
    <s v="BlackRock ESG Capital Allocation Term Trust"/>
    <x v="2"/>
    <x v="57"/>
    <s v="Saba Capital Management, L.P."/>
    <s v="TenPercentOwner"/>
    <n v="40881"/>
    <n v="17.09"/>
    <n v="698656.29"/>
    <s v="normal_buy"/>
    <n v="-1.051398115331292E-2"/>
    <n v="-1.0513999999999999"/>
    <s v="P"/>
  </r>
  <r>
    <x v="23"/>
    <s v="BlackRock ESG Capital Allocation Term Trust"/>
    <x v="2"/>
    <x v="57"/>
    <s v="Weinstein Boaz"/>
    <s v="TenPercentOwner"/>
    <n v="40881"/>
    <n v="17.09"/>
    <n v="698656.29"/>
    <s v="normal_buy"/>
    <n v="-1.051398115331292E-2"/>
    <n v="-1.0513999999999999"/>
    <s v="P"/>
  </r>
  <r>
    <x v="536"/>
    <s v="TEAM INC"/>
    <x v="2"/>
    <x v="57"/>
    <s v="Caliel Michael J"/>
    <s v="Director"/>
    <n v="2404"/>
    <n v="7"/>
    <n v="16828"/>
    <s v="normal_buy"/>
    <n v="0.1202898423528003"/>
    <n v="12.029"/>
    <s v="P"/>
  </r>
  <r>
    <x v="648"/>
    <s v="Journey Medical Corp"/>
    <x v="2"/>
    <x v="57"/>
    <s v="ROSENWALD LINDSAY A MD"/>
    <s v="Director"/>
    <n v="10000"/>
    <n v="3.04"/>
    <n v="30400"/>
    <s v="normal_buy"/>
    <n v="0.36986297790676331"/>
    <n v="36.9863"/>
    <s v="P"/>
  </r>
  <r>
    <x v="536"/>
    <s v="TEAM INC"/>
    <x v="2"/>
    <x v="57"/>
    <s v="Corre Partners Management, LLC"/>
    <s v="TenPercentOwner"/>
    <n v="4580"/>
    <n v="6.9"/>
    <n v="31602"/>
    <s v="normal_buy"/>
    <n v="0.1202898423528003"/>
    <n v="12.029"/>
    <s v="P"/>
  </r>
  <r>
    <x v="536"/>
    <s v="TEAM INC"/>
    <x v="2"/>
    <x v="57"/>
    <s v="Corre Horizon II Fund, LP"/>
    <s v="TenPercentOwner"/>
    <n v="4580"/>
    <n v="6.9"/>
    <n v="31602"/>
    <s v="normal_buy"/>
    <n v="0.1202898423528003"/>
    <n v="12.029"/>
    <s v="P"/>
  </r>
  <r>
    <x v="536"/>
    <s v="TEAM INC"/>
    <x v="2"/>
    <x v="57"/>
    <s v="Corre Opportunities Qualified Master Fund, LP"/>
    <s v="TenPercentOwner"/>
    <n v="4580"/>
    <n v="6.9"/>
    <n v="31602"/>
    <s v="normal_buy"/>
    <n v="0.1202898423528003"/>
    <n v="12.029"/>
    <s v="P"/>
  </r>
  <r>
    <x v="536"/>
    <s v="TEAM INC"/>
    <x v="2"/>
    <x v="57"/>
    <s v="CORRE HORIZON FUND, LP"/>
    <s v="TenPercentOwner"/>
    <n v="4580"/>
    <n v="6.9"/>
    <n v="31602"/>
    <s v="normal_buy"/>
    <n v="0.1202898423528003"/>
    <n v="12.029"/>
    <s v="P"/>
  </r>
  <r>
    <x v="40"/>
    <s v="AMREP CORP."/>
    <x v="2"/>
    <x v="58"/>
    <s v="DAHL JAMES H"/>
    <s v="TenPercentOwner"/>
    <n v="2500"/>
    <n v="21.43"/>
    <n v="53575"/>
    <s v="normal_buy"/>
    <n v="-1.1235955056179799E-2"/>
    <n v="-1.1235999999999999"/>
    <s v="P"/>
  </r>
  <r>
    <x v="40"/>
    <s v="AMREP CORP."/>
    <x v="2"/>
    <x v="58"/>
    <s v="Lancaster Rainey E."/>
    <s v="TenPercentOwner"/>
    <n v="2500"/>
    <n v="21.43"/>
    <n v="53575"/>
    <s v="normal_buy"/>
    <n v="-1.1235955056179799E-2"/>
    <n v="-1.1235999999999999"/>
    <s v="P"/>
  </r>
  <r>
    <x v="611"/>
    <s v="BRT Apartments Corp."/>
    <x v="2"/>
    <x v="58"/>
    <s v="GOULD MATTHEW J"/>
    <s v="Director,Officer"/>
    <n v="11200"/>
    <n v="16.14"/>
    <n v="180768"/>
    <s v="normal_buy"/>
    <n v="6.9576129722376923E-2"/>
    <n v="6.9576000000000002"/>
    <s v="P"/>
  </r>
  <r>
    <x v="55"/>
    <s v="BLACKROCK MUNIYIELD PENNSYLVANIA QUALITY FUND"/>
    <x v="2"/>
    <x v="58"/>
    <s v="Weinstein Boaz"/>
    <s v="TenPercentOwner"/>
    <n v="16674"/>
    <n v="12.14"/>
    <n v="202422.36"/>
    <s v="normal_buy"/>
    <n v="-2.1452244980310731E-2"/>
    <n v="-2.1452"/>
    <s v="P"/>
  </r>
  <r>
    <x v="55"/>
    <s v="BLACKROCK MUNIYIELD PENNSYLVANIA QUALITY FUND"/>
    <x v="2"/>
    <x v="58"/>
    <s v="Saba Capital Management, L.P."/>
    <s v="TenPercentOwner"/>
    <n v="16674"/>
    <n v="12.14"/>
    <n v="202422.36"/>
    <s v="normal_buy"/>
    <n v="-2.1452244980310731E-2"/>
    <n v="-2.1452"/>
    <s v="P"/>
  </r>
  <r>
    <x v="625"/>
    <s v="Entrada Therapeutics, Inc."/>
    <x v="2"/>
    <x v="58"/>
    <s v="KIM PETER S"/>
    <s v="Director"/>
    <n v="2750"/>
    <n v="13.64"/>
    <n v="37510"/>
    <s v="normal_buy"/>
    <n v="-9.0116260936932369E-2"/>
    <n v="-9.0115999999999996"/>
    <s v="P"/>
  </r>
  <r>
    <x v="646"/>
    <s v="Legacy Housing Corp"/>
    <x v="2"/>
    <x v="58"/>
    <s v="Stouder Jeffrey Kyle"/>
    <s v="Director"/>
    <n v="5050"/>
    <n v="19.899999999999999"/>
    <n v="100495"/>
    <s v="normal_buy"/>
    <n v="3.0808112821024691E-2"/>
    <n v="3.0808"/>
    <s v="P"/>
  </r>
  <r>
    <x v="660"/>
    <s v="Summit Therapeutics Inc."/>
    <x v="2"/>
    <x v="58"/>
    <s v="Zanganeh Mahkam"/>
    <s v="Director,Officer"/>
    <n v="30000"/>
    <n v="3.75"/>
    <n v="112500"/>
    <s v="normal_buy"/>
    <n v="6.9518713850340808E-2"/>
    <n v="6.9519000000000002"/>
    <s v="P"/>
  </r>
  <r>
    <x v="654"/>
    <s v="ARS Pharmaceuticals, Inc."/>
    <x v="2"/>
    <x v="58"/>
    <s v="RA Capital Healthcare Fund LP"/>
    <s v="Director"/>
    <n v="457745"/>
    <n v="9.5500000000000007"/>
    <n v="4371464.75"/>
    <s v="normal_buy"/>
    <n v="-7.2999954223632813E-2"/>
    <n v="-7.3"/>
    <s v="P"/>
  </r>
  <r>
    <x v="654"/>
    <s v="ARS Pharmaceuticals, Inc."/>
    <x v="2"/>
    <x v="58"/>
    <s v="RA Capital Nexus Fund II, L.P."/>
    <s v="Director"/>
    <n v="457745"/>
    <n v="9.5500000000000007"/>
    <n v="4371464.75"/>
    <s v="normal_buy"/>
    <n v="-7.2999954223632813E-2"/>
    <n v="-7.3"/>
    <s v="P"/>
  </r>
  <r>
    <x v="654"/>
    <s v="ARS Pharmaceuticals, Inc."/>
    <x v="2"/>
    <x v="58"/>
    <s v="Kolchinsky Peter"/>
    <s v="Director,TenPercentOwner"/>
    <n v="457745"/>
    <n v="9.5500000000000007"/>
    <n v="4371464.75"/>
    <s v="normal_buy"/>
    <n v="-7.2999954223632813E-2"/>
    <n v="-7.3"/>
    <s v="P"/>
  </r>
  <r>
    <x v="654"/>
    <s v="ARS Pharmaceuticals, Inc."/>
    <x v="2"/>
    <x v="58"/>
    <s v="Shah Rajeev M."/>
    <s v="Director,TenPercentOwner"/>
    <n v="457745"/>
    <n v="9.5500000000000007"/>
    <n v="4371464.75"/>
    <s v="normal_buy"/>
    <n v="-7.2999954223632813E-2"/>
    <n v="-7.3"/>
    <s v="P"/>
  </r>
  <r>
    <x v="654"/>
    <s v="ARS Pharmaceuticals, Inc."/>
    <x v="2"/>
    <x v="58"/>
    <s v="RA CAPITAL MANAGEMENT, L.P."/>
    <s v="Director,TenPercentOwner"/>
    <n v="457745"/>
    <n v="9.5500000000000007"/>
    <n v="4371464.75"/>
    <s v="normal_buy"/>
    <n v="-7.2999954223632813E-2"/>
    <n v="-7.3"/>
    <s v="P"/>
  </r>
  <r>
    <x v="611"/>
    <s v="BRT Apartments Corp."/>
    <x v="2"/>
    <x v="58"/>
    <s v="GOULD JEFFREY"/>
    <s v="Director,Officer"/>
    <n v="11200"/>
    <n v="16.14"/>
    <n v="180768"/>
    <s v="normal_buy"/>
    <n v="6.9576129722376923E-2"/>
    <n v="6.9576000000000002"/>
    <s v="P"/>
  </r>
  <r>
    <x v="63"/>
    <s v="BlackRock Innovation &amp; Growth Term Trust"/>
    <x v="2"/>
    <x v="58"/>
    <s v="Saba Capital Management, L.P."/>
    <s v="TenPercentOwner"/>
    <n v="100100"/>
    <n v="8.02"/>
    <n v="802802"/>
    <s v="normal_buy"/>
    <n v="-4.7559318738309868E-2"/>
    <n v="-4.7558999999999996"/>
    <s v="P"/>
  </r>
  <r>
    <x v="63"/>
    <s v="BlackRock Innovation &amp; Growth Term Trust"/>
    <x v="2"/>
    <x v="58"/>
    <s v="Weinstein Boaz"/>
    <s v="TenPercentOwner"/>
    <n v="100100"/>
    <n v="8.02"/>
    <n v="802802"/>
    <s v="normal_buy"/>
    <n v="-4.7559318738309868E-2"/>
    <n v="-4.7558999999999996"/>
    <s v="P"/>
  </r>
  <r>
    <x v="644"/>
    <s v="CITIZENS, INC."/>
    <x v="2"/>
    <x v="58"/>
    <s v="MORGAN JAMES KEITH"/>
    <s v="Director"/>
    <n v="5000"/>
    <n v="2.11"/>
    <n v="10550"/>
    <s v="normal_buy"/>
    <n v="-2.3809502184254931E-2"/>
    <n v="-2.3809999999999998"/>
    <s v="P"/>
  </r>
  <r>
    <x v="374"/>
    <s v="Liberty Latin America Ltd."/>
    <x v="2"/>
    <x v="58"/>
    <s v="MALONE JOHN C"/>
    <s v="TenPercentOwner"/>
    <n v="342703"/>
    <n v="6.96"/>
    <n v="2385212.88"/>
    <s v="large_buy"/>
    <n v="6.0957922268897853E-2"/>
    <n v="6.0957999999999997"/>
    <s v="P"/>
  </r>
  <r>
    <x v="61"/>
    <s v="BlackRock Health Sciences Term Trust"/>
    <x v="2"/>
    <x v="58"/>
    <s v="Weinstein Boaz"/>
    <s v="TenPercentOwner"/>
    <n v="129372"/>
    <n v="16.32"/>
    <n v="2111351.04"/>
    <s v="large_buy"/>
    <n v="-3.9628398404034093E-2"/>
    <n v="-3.9628000000000001"/>
    <s v="P"/>
  </r>
  <r>
    <x v="61"/>
    <s v="BlackRock Health Sciences Term Trust"/>
    <x v="2"/>
    <x v="58"/>
    <s v="Saba Capital Management, L.P."/>
    <s v="TenPercentOwner"/>
    <n v="129372"/>
    <n v="16.32"/>
    <n v="2111351.04"/>
    <s v="large_buy"/>
    <n v="-3.9628398404034093E-2"/>
    <n v="-3.9628000000000001"/>
    <s v="P"/>
  </r>
  <r>
    <x v="275"/>
    <s v="NewAmsterdam Pharma Co N.V."/>
    <x v="2"/>
    <x v="58"/>
    <s v="Topper James N"/>
    <s v="Director"/>
    <n v="8429"/>
    <n v="21.5"/>
    <n v="181223.5"/>
    <s v="large_buy"/>
    <n v="-0.1593309437186903"/>
    <n v="-15.9331"/>
    <s v="P"/>
  </r>
  <r>
    <x v="8"/>
    <s v="NUVEEN PENNSYLVANIA QUALITY MUNICIPAL INCOME FUND"/>
    <x v="2"/>
    <x v="58"/>
    <s v="Weinstein Boaz"/>
    <s v="TenPercentOwner"/>
    <n v="29911"/>
    <n v="11.79"/>
    <n v="352650.69"/>
    <s v="normal_buy"/>
    <n v="-1.188443915183723E-2"/>
    <n v="-1.1883999999999999"/>
    <s v="P"/>
  </r>
  <r>
    <x v="8"/>
    <s v="NUVEEN PENNSYLVANIA QUALITY MUNICIPAL INCOME FUND"/>
    <x v="2"/>
    <x v="58"/>
    <s v="Saba Capital Management, L.P."/>
    <s v="TenPercentOwner"/>
    <n v="29911"/>
    <n v="11.79"/>
    <n v="352650.69"/>
    <s v="normal_buy"/>
    <n v="-1.188443915183723E-2"/>
    <n v="-1.1883999999999999"/>
    <s v="P"/>
  </r>
  <r>
    <x v="228"/>
    <s v="LEE ENTERPRISES, Inc"/>
    <x v="2"/>
    <x v="58"/>
    <s v="Quint Digital Ltd"/>
    <s v="TenPercentOwner"/>
    <n v="2000"/>
    <n v="15.75"/>
    <n v="31500"/>
    <s v="normal_buy"/>
    <n v="-0.18945311930049979"/>
    <n v="-18.9453"/>
    <s v="P"/>
  </r>
  <r>
    <x v="228"/>
    <s v="LEE ENTERPRISES, Inc"/>
    <x v="2"/>
    <x v="58"/>
    <s v="Quint Digital Ltd"/>
    <s v="TenPercentOwner"/>
    <n v="5000"/>
    <n v="15.72"/>
    <n v="78600"/>
    <s v="large_buy"/>
    <n v="-0.18945311930049979"/>
    <n v="-18.9453"/>
    <s v="P"/>
  </r>
  <r>
    <x v="228"/>
    <s v="LEE ENTERPRISES, Inc"/>
    <x v="2"/>
    <x v="58"/>
    <s v="Quint Digital Ltd"/>
    <s v="TenPercentOwner"/>
    <n v="5000"/>
    <n v="15.62"/>
    <n v="78100"/>
    <s v="large_buy"/>
    <n v="-0.18945311930049979"/>
    <n v="-18.9453"/>
    <s v="P"/>
  </r>
  <r>
    <x v="228"/>
    <s v="LEE ENTERPRISES, Inc"/>
    <x v="2"/>
    <x v="58"/>
    <s v="Quint Digital Ltd"/>
    <s v="TenPercentOwner"/>
    <n v="5000"/>
    <n v="15.43"/>
    <n v="77150"/>
    <s v="large_buy"/>
    <n v="-0.18945311930049979"/>
    <n v="-18.9453"/>
    <s v="P"/>
  </r>
  <r>
    <x v="25"/>
    <s v="NUVEEN NEW JERSEY QUALITY MUNICIPAL INCOME FUND"/>
    <x v="2"/>
    <x v="58"/>
    <s v="Weinstein Boaz"/>
    <s v="TenPercentOwner"/>
    <n v="6788"/>
    <n v="12.18"/>
    <n v="82677.84"/>
    <s v="normal_buy"/>
    <n v="-1.972073696164767E-2"/>
    <n v="-1.9721"/>
    <s v="P"/>
  </r>
  <r>
    <x v="25"/>
    <s v="NUVEEN NEW JERSEY QUALITY MUNICIPAL INCOME FUND"/>
    <x v="2"/>
    <x v="58"/>
    <s v="Saba Capital Management, L.P."/>
    <s v="TenPercentOwner"/>
    <n v="6788"/>
    <n v="12.18"/>
    <n v="82677.84"/>
    <s v="normal_buy"/>
    <n v="-1.972073696164767E-2"/>
    <n v="-1.9721"/>
    <s v="P"/>
  </r>
  <r>
    <x v="17"/>
    <s v="TILE SHOP HOLDINGS, INC."/>
    <x v="2"/>
    <x v="58"/>
    <s v="Pleasant Lake Onshore Feeder Fund LP"/>
    <s v="TenPercentOwner"/>
    <n v="20000"/>
    <n v="6.96"/>
    <n v="139200"/>
    <s v="normal_buy"/>
    <n v="-1.5804616797630119E-2"/>
    <n v="-1.5805"/>
    <s v="P"/>
  </r>
  <r>
    <x v="17"/>
    <s v="TILE SHOP HOLDINGS, INC."/>
    <x v="2"/>
    <x v="58"/>
    <s v="Fund 1 Investments, LLC"/>
    <s v="TenPercentOwner"/>
    <n v="20000"/>
    <n v="6.96"/>
    <n v="139200"/>
    <s v="normal_buy"/>
    <n v="-1.5804616797630119E-2"/>
    <n v="-1.5805"/>
    <s v="P"/>
  </r>
  <r>
    <x v="17"/>
    <s v="TILE SHOP HOLDINGS, INC."/>
    <x v="2"/>
    <x v="58"/>
    <s v="Pleasant Lake Partners LLC"/>
    <s v="TenPercentOwner"/>
    <n v="20000"/>
    <n v="6.96"/>
    <n v="139200"/>
    <s v="normal_buy"/>
    <n v="-1.5804616797630119E-2"/>
    <n v="-1.5805"/>
    <s v="P"/>
  </r>
  <r>
    <x v="303"/>
    <s v="HERBALIFE LTD."/>
    <x v="2"/>
    <x v="58"/>
    <s v="Wang Henry C"/>
    <s v="Officer"/>
    <n v="2778"/>
    <n v="9.3000000000000007"/>
    <n v="25835.4"/>
    <s v="normal_buy"/>
    <n v="-7.4273367407600044E-2"/>
    <n v="-7.4272999999999998"/>
    <s v="P"/>
  </r>
  <r>
    <x v="537"/>
    <s v="LIBERTY ALL STAR EQUITY FUND"/>
    <x v="2"/>
    <x v="58"/>
    <s v="BURKE EDMUND J"/>
    <s v="Other"/>
    <n v="4000"/>
    <n v="7.09"/>
    <n v="28360"/>
    <s v="large_buy"/>
    <n v="-5.6497407471465264E-3"/>
    <n v="-0.56499999999999995"/>
    <s v="P"/>
  </r>
  <r>
    <x v="303"/>
    <s v="HERBALIFE LTD."/>
    <x v="2"/>
    <x v="58"/>
    <s v="Mendoza Juan Miguel"/>
    <s v="Director"/>
    <n v="16079"/>
    <n v="9.4"/>
    <n v="151142.6"/>
    <s v="large_buy"/>
    <n v="-7.4273367407600044E-2"/>
    <n v="-7.4272999999999998"/>
    <s v="P"/>
  </r>
  <r>
    <x v="303"/>
    <s v="HERBALIFE LTD."/>
    <x v="2"/>
    <x v="58"/>
    <s v="Del Genes Celine"/>
    <s v="Director"/>
    <n v="1888"/>
    <n v="9.42"/>
    <n v="17784.96"/>
    <s v="normal_buy"/>
    <n v="-7.4273367407600044E-2"/>
    <n v="-7.4272999999999998"/>
    <s v="P"/>
  </r>
  <r>
    <x v="661"/>
    <s v="Sagimet Biosciences Inc."/>
    <x v="2"/>
    <x v="58"/>
    <s v="Happel David"/>
    <s v="Director,Officer"/>
    <n v="12100"/>
    <n v="5.27"/>
    <n v="63766.999999999993"/>
    <s v="large_buy"/>
    <n v="-3.2504794583932177E-2"/>
    <n v="-3.2505000000000002"/>
    <s v="P"/>
  </r>
  <r>
    <x v="148"/>
    <s v="Epsilon Energy Ltd."/>
    <x v="2"/>
    <x v="58"/>
    <s v="Stabell Jason"/>
    <s v="Director,Officer"/>
    <n v="18500"/>
    <n v="5.25"/>
    <n v="97125"/>
    <s v="normal_buy"/>
    <n v="5.5133031194050768E-2"/>
    <n v="5.5133000000000001"/>
    <s v="P"/>
  </r>
  <r>
    <x v="85"/>
    <s v="Federated Hermes Premier Municipal Income Fund"/>
    <x v="2"/>
    <x v="58"/>
    <s v="Saba Capital Management, L.P."/>
    <s v="TenPercentOwner"/>
    <n v="6042"/>
    <n v="11.05"/>
    <n v="66764.100000000006"/>
    <s v="normal_buy"/>
    <n v="-1.265841801769052E-2"/>
    <n v="-1.2658"/>
    <s v="P"/>
  </r>
  <r>
    <x v="85"/>
    <s v="Federated Hermes Premier Municipal Income Fund"/>
    <x v="2"/>
    <x v="58"/>
    <s v="Weinstein Boaz"/>
    <s v="TenPercentOwner"/>
    <n v="6042"/>
    <n v="11.05"/>
    <n v="66764.100000000006"/>
    <s v="normal_buy"/>
    <n v="-1.265841801769052E-2"/>
    <n v="-1.2658"/>
    <s v="P"/>
  </r>
  <r>
    <x v="613"/>
    <s v="FTC Solar, Inc."/>
    <x v="2"/>
    <x v="58"/>
    <s v="Chatila Ahmad R"/>
    <s v="Director"/>
    <n v="97400"/>
    <n v="0.51"/>
    <n v="49674"/>
    <s v="normal_buy"/>
    <n v="-1.7341069671604311E-2"/>
    <n v="-1.7341"/>
    <s v="P"/>
  </r>
  <r>
    <x v="662"/>
    <s v="lululemon athletica inc."/>
    <x v="2"/>
    <x v="58"/>
    <s v="MORFITT MARTHA A M"/>
    <s v="Director"/>
    <n v="200"/>
    <n v="389.98"/>
    <n v="77996"/>
    <s v="normal_buy"/>
    <n v="-9.2945598194773216E-2"/>
    <n v="-9.2946000000000009"/>
    <s v="P"/>
  </r>
  <r>
    <x v="662"/>
    <s v="lululemon athletica inc."/>
    <x v="2"/>
    <x v="58"/>
    <s v="MORFITT MARTHA A M"/>
    <s v="Director"/>
    <n v="300"/>
    <n v="389.75"/>
    <n v="116925"/>
    <s v="normal_buy"/>
    <n v="-9.2945598194773216E-2"/>
    <n v="-9.2946000000000009"/>
    <s v="P"/>
  </r>
  <r>
    <x v="662"/>
    <s v="lululemon athletica inc."/>
    <x v="2"/>
    <x v="58"/>
    <s v="MORFITT MARTHA A M"/>
    <s v="Director"/>
    <n v="200"/>
    <n v="387.9"/>
    <n v="77580"/>
    <s v="normal_buy"/>
    <n v="-9.2945598194773216E-2"/>
    <n v="-9.2946000000000009"/>
    <s v="P"/>
  </r>
  <r>
    <x v="303"/>
    <s v="HERBALIFE LTD."/>
    <x v="2"/>
    <x v="58"/>
    <s v="Macadrai Rodica"/>
    <s v="Director"/>
    <n v="5332"/>
    <n v="9.4"/>
    <n v="50120.800000000003"/>
    <s v="normal_buy"/>
    <n v="-7.4273367407600044E-2"/>
    <n v="-7.4272999999999998"/>
    <s v="P"/>
  </r>
  <r>
    <x v="23"/>
    <s v="BlackRock ESG Capital Allocation Term Trust"/>
    <x v="2"/>
    <x v="58"/>
    <s v="Saba Capital Management, L.P."/>
    <s v="TenPercentOwner"/>
    <n v="98314"/>
    <n v="17.18"/>
    <n v="1689034.52"/>
    <s v="normal_buy"/>
    <n v="-2.511679790672627E-2"/>
    <n v="-2.5116999999999998"/>
    <s v="P"/>
  </r>
  <r>
    <x v="23"/>
    <s v="BlackRock ESG Capital Allocation Term Trust"/>
    <x v="2"/>
    <x v="58"/>
    <s v="Weinstein Boaz"/>
    <s v="TenPercentOwner"/>
    <n v="98314"/>
    <n v="17.18"/>
    <n v="1689034.52"/>
    <s v="normal_buy"/>
    <n v="-2.511679790672627E-2"/>
    <n v="-2.5116999999999998"/>
    <s v="P"/>
  </r>
  <r>
    <x v="616"/>
    <s v="ARROWHEAD PHARMACEUTICALS, INC."/>
    <x v="2"/>
    <x v="58"/>
    <s v="Lu Hongbo"/>
    <s v="Director"/>
    <n v="850"/>
    <n v="27.5"/>
    <n v="23375"/>
    <s v="normal_buy"/>
    <n v="-8.800290048531878E-2"/>
    <n v="-8.8003"/>
    <s v="P"/>
  </r>
  <r>
    <x v="663"/>
    <s v="FIRST TRUST HIGH YIELD OPPORTUNITIES 2027 TERM FUND"/>
    <x v="2"/>
    <x v="58"/>
    <s v="BOWEN JAMES A"/>
    <s v="Director,Other"/>
    <n v="50000"/>
    <n v="14.5"/>
    <n v="725000"/>
    <s v="large_buy"/>
    <n v="-8.3871875788243955E-3"/>
    <n v="-0.8387"/>
    <s v="P"/>
  </r>
  <r>
    <x v="89"/>
    <s v="CME GROUP INC."/>
    <x v="2"/>
    <x v="58"/>
    <s v="SHEPARD WILLIAM R"/>
    <s v="Director"/>
    <n v="282.06"/>
    <n v="214.71"/>
    <n v="60561.102600000013"/>
    <s v="normal_buy"/>
    <n v="-4.1338633193039884E-3"/>
    <n v="-0.41339999999999999"/>
    <s v="P"/>
  </r>
  <r>
    <x v="660"/>
    <s v="Summit Therapeutics Inc."/>
    <x v="2"/>
    <x v="58"/>
    <s v="Dhingra Ankur"/>
    <s v="Officer"/>
    <n v="100000"/>
    <n v="3.75"/>
    <n v="375000"/>
    <s v="large_buy"/>
    <n v="6.9518713850340808E-2"/>
    <n v="6.9519000000000002"/>
    <s v="P"/>
  </r>
  <r>
    <x v="536"/>
    <s v="TEAM INC"/>
    <x v="2"/>
    <x v="58"/>
    <s v="Corre Partners Management, LLC"/>
    <s v="TenPercentOwner"/>
    <n v="10093"/>
    <n v="6.85"/>
    <n v="69137.05"/>
    <s v="large_buy"/>
    <n v="7.0911759591258727E-2"/>
    <n v="7.0911999999999997"/>
    <s v="P"/>
  </r>
  <r>
    <x v="536"/>
    <s v="TEAM INC"/>
    <x v="2"/>
    <x v="58"/>
    <s v="Corre Horizon II Fund, LP"/>
    <s v="TenPercentOwner"/>
    <n v="10093"/>
    <n v="6.85"/>
    <n v="69137.05"/>
    <s v="large_buy"/>
    <n v="7.0911759591258727E-2"/>
    <n v="7.0911999999999997"/>
    <s v="P"/>
  </r>
  <r>
    <x v="536"/>
    <s v="TEAM INC"/>
    <x v="2"/>
    <x v="58"/>
    <s v="Corre Opportunities Qualified Master Fund, LP"/>
    <s v="TenPercentOwner"/>
    <n v="10093"/>
    <n v="6.85"/>
    <n v="69137.05"/>
    <s v="large_buy"/>
    <n v="7.0911759591258727E-2"/>
    <n v="7.0911999999999997"/>
    <s v="P"/>
  </r>
  <r>
    <x v="536"/>
    <s v="TEAM INC"/>
    <x v="2"/>
    <x v="58"/>
    <s v="CORRE HORIZON FUND, LP"/>
    <s v="TenPercentOwner"/>
    <n v="10093"/>
    <n v="6.85"/>
    <n v="69137.05"/>
    <s v="large_buy"/>
    <n v="7.0911759591258727E-2"/>
    <n v="7.0911999999999997"/>
    <s v="P"/>
  </r>
  <r>
    <x v="116"/>
    <s v="LIBERTY ALL STAR GROWTH FUND INC."/>
    <x v="2"/>
    <x v="58"/>
    <s v="BURKE EDMUND J"/>
    <s v="Other"/>
    <n v="3500"/>
    <n v="5.45"/>
    <n v="19075"/>
    <s v="large_buy"/>
    <n v="-1.1029460894689921E-2"/>
    <n v="-1.1029"/>
    <s v="P"/>
  </r>
  <r>
    <x v="664"/>
    <s v="Nkarta, Inc."/>
    <x v="2"/>
    <x v="59"/>
    <s v="Kolchinsky Peter"/>
    <s v="Director,TenPercentOwner"/>
    <n v="3000000"/>
    <n v="10"/>
    <n v="30000000"/>
    <s v="large_buy"/>
    <n v="-0.2061344014026798"/>
    <n v="-20.613399999999999"/>
    <s v="P"/>
  </r>
  <r>
    <x v="664"/>
    <s v="Nkarta, Inc."/>
    <x v="2"/>
    <x v="59"/>
    <s v="Shah Rajeev M."/>
    <s v="Director,TenPercentOwner"/>
    <n v="3000000"/>
    <n v="10"/>
    <n v="30000000"/>
    <s v="large_buy"/>
    <n v="-0.2061344014026798"/>
    <n v="-20.613399999999999"/>
    <s v="P"/>
  </r>
  <r>
    <x v="664"/>
    <s v="Nkarta, Inc."/>
    <x v="2"/>
    <x v="59"/>
    <s v="RA Capital Nexus Fund, L.P."/>
    <s v="Director,TenPercentOwner"/>
    <n v="3000000"/>
    <n v="10"/>
    <n v="30000000"/>
    <s v="large_buy"/>
    <n v="-0.2061344014026798"/>
    <n v="-20.613399999999999"/>
    <s v="P"/>
  </r>
  <r>
    <x v="664"/>
    <s v="Nkarta, Inc."/>
    <x v="2"/>
    <x v="59"/>
    <s v="RA Capital Healthcare Fund LP"/>
    <s v="Director,TenPercentOwner"/>
    <n v="3000000"/>
    <n v="10"/>
    <n v="30000000"/>
    <s v="large_buy"/>
    <n v="-0.2061344014026798"/>
    <n v="-20.613399999999999"/>
    <s v="P"/>
  </r>
  <r>
    <x v="664"/>
    <s v="Nkarta, Inc."/>
    <x v="2"/>
    <x v="59"/>
    <s v="RA CAPITAL MANAGEMENT, L.P."/>
    <s v="Director,TenPercentOwner"/>
    <n v="3000000"/>
    <n v="10"/>
    <n v="30000000"/>
    <s v="large_buy"/>
    <n v="-0.2061344014026798"/>
    <n v="-20.613399999999999"/>
    <s v="P"/>
  </r>
  <r>
    <x v="664"/>
    <s v="Nkarta, Inc."/>
    <x v="2"/>
    <x v="59"/>
    <s v="George Simeon"/>
    <s v="Director"/>
    <n v="1548341"/>
    <n v="10"/>
    <n v="15483410"/>
    <s v="normal_buy"/>
    <n v="-0.2061344014026798"/>
    <n v="-20.613399999999999"/>
    <s v="P"/>
  </r>
  <r>
    <x v="664"/>
    <s v="Nkarta, Inc."/>
    <x v="2"/>
    <x v="59"/>
    <s v="George Simeon"/>
    <s v="Director"/>
    <n v="451659"/>
    <n v="10"/>
    <n v="4516590"/>
    <s v="normal_buy"/>
    <n v="-0.2061344014026798"/>
    <n v="-20.613399999999999"/>
    <s v="P"/>
  </r>
  <r>
    <x v="660"/>
    <s v="Summit Therapeutics Inc."/>
    <x v="2"/>
    <x v="59"/>
    <s v="Zanganeh Mahkam"/>
    <s v="Director,Officer"/>
    <n v="20000"/>
    <n v="3.71"/>
    <n v="74200"/>
    <s v="normal_buy"/>
    <n v="7.4666722615559955E-2"/>
    <n v="7.4667000000000003"/>
    <s v="P"/>
  </r>
  <r>
    <x v="660"/>
    <s v="Summit Therapeutics Inc."/>
    <x v="2"/>
    <x v="59"/>
    <s v="Zanganeh Mahkam"/>
    <s v="Director,Officer"/>
    <n v="34321"/>
    <n v="3.72"/>
    <n v="127674.12"/>
    <s v="large_buy"/>
    <n v="7.4666722615559955E-2"/>
    <n v="7.4667000000000003"/>
    <s v="P"/>
  </r>
  <r>
    <x v="660"/>
    <s v="Summit Therapeutics Inc."/>
    <x v="2"/>
    <x v="59"/>
    <s v="Zanganeh Mahkam"/>
    <s v="Director,Officer"/>
    <n v="26000"/>
    <n v="3.72"/>
    <n v="96720"/>
    <s v="normal_buy"/>
    <n v="7.4666722615559955E-2"/>
    <n v="7.4667000000000003"/>
    <s v="P"/>
  </r>
  <r>
    <x v="654"/>
    <s v="ARS Pharmaceuticals, Inc."/>
    <x v="2"/>
    <x v="59"/>
    <s v="RA Capital Healthcare Fund LP"/>
    <s v="Director"/>
    <n v="505954"/>
    <n v="9.7899999999999991"/>
    <n v="4953289.6599999992"/>
    <s v="large_buy"/>
    <n v="-7.2289183159758519E-2"/>
    <n v="-7.2289000000000003"/>
    <s v="P"/>
  </r>
  <r>
    <x v="654"/>
    <s v="ARS Pharmaceuticals, Inc."/>
    <x v="2"/>
    <x v="59"/>
    <s v="RA Capital Nexus Fund II, L.P."/>
    <s v="Director"/>
    <n v="505954"/>
    <n v="9.7899999999999991"/>
    <n v="4953289.6599999992"/>
    <s v="large_buy"/>
    <n v="-7.2289183159758519E-2"/>
    <n v="-7.2289000000000003"/>
    <s v="P"/>
  </r>
  <r>
    <x v="654"/>
    <s v="ARS Pharmaceuticals, Inc."/>
    <x v="2"/>
    <x v="59"/>
    <s v="Kolchinsky Peter"/>
    <s v="Director,TenPercentOwner"/>
    <n v="505954"/>
    <n v="9.7899999999999991"/>
    <n v="4953289.6599999992"/>
    <s v="large_buy"/>
    <n v="-7.2289183159758519E-2"/>
    <n v="-7.2289000000000003"/>
    <s v="P"/>
  </r>
  <r>
    <x v="654"/>
    <s v="ARS Pharmaceuticals, Inc."/>
    <x v="2"/>
    <x v="59"/>
    <s v="Shah Rajeev M."/>
    <s v="Director,TenPercentOwner"/>
    <n v="505954"/>
    <n v="9.7899999999999991"/>
    <n v="4953289.6599999992"/>
    <s v="large_buy"/>
    <n v="-7.2289183159758519E-2"/>
    <n v="-7.2289000000000003"/>
    <s v="P"/>
  </r>
  <r>
    <x v="654"/>
    <s v="ARS Pharmaceuticals, Inc."/>
    <x v="2"/>
    <x v="59"/>
    <s v="RA CAPITAL MANAGEMENT, L.P."/>
    <s v="Director,TenPercentOwner"/>
    <n v="505954"/>
    <n v="9.7899999999999991"/>
    <n v="4953289.6599999992"/>
    <s v="large_buy"/>
    <n v="-7.2289183159758519E-2"/>
    <n v="-7.2289000000000003"/>
    <s v="P"/>
  </r>
  <r>
    <x v="611"/>
    <s v="BRT Apartments Corp."/>
    <x v="2"/>
    <x v="59"/>
    <s v="GOULD MATTHEW J"/>
    <s v="Director,Officer"/>
    <n v="2300"/>
    <n v="16"/>
    <n v="36800"/>
    <s v="normal_buy"/>
    <n v="5.0455740015854962E-2"/>
    <n v="5.0456000000000003"/>
    <s v="P"/>
  </r>
  <r>
    <x v="611"/>
    <s v="BRT Apartments Corp."/>
    <x v="2"/>
    <x v="59"/>
    <s v="GOULD MATTHEW J"/>
    <s v="Director,Officer"/>
    <n v="1000"/>
    <n v="16.09"/>
    <n v="16090"/>
    <s v="normal_buy"/>
    <n v="5.0455740015854962E-2"/>
    <n v="5.0456000000000003"/>
    <s v="P"/>
  </r>
  <r>
    <x v="482"/>
    <s v="CommScope Holding Company, Inc."/>
    <x v="2"/>
    <x v="59"/>
    <s v="Lorentzen Kyle David"/>
    <s v="Officer"/>
    <n v="11600"/>
    <n v="1.25"/>
    <n v="14500"/>
    <s v="normal_buy"/>
    <n v="-0.11023621086415281"/>
    <n v="-11.0236"/>
    <s v="P"/>
  </r>
  <r>
    <x v="374"/>
    <s v="Liberty Latin America Ltd."/>
    <x v="2"/>
    <x v="59"/>
    <s v="MALONE JOHN C"/>
    <s v="TenPercentOwner"/>
    <n v="17756"/>
    <n v="6.96"/>
    <n v="123581.75999999999"/>
    <s v="normal_buy"/>
    <n v="8.6770930081362829E-2"/>
    <n v="8.6770999999999994"/>
    <s v="P"/>
  </r>
  <r>
    <x v="476"/>
    <s v="P10, Inc."/>
    <x v="2"/>
    <x v="59"/>
    <s v="Jensen Richard J."/>
    <s v="Officer"/>
    <n v="55000"/>
    <n v="8.35"/>
    <n v="459250"/>
    <s v="large_buy"/>
    <n v="-6.8019053166295862E-2"/>
    <n v="-6.8018999999999998"/>
    <s v="P"/>
  </r>
  <r>
    <x v="605"/>
    <s v="ADVANCE AUTO PARTS INC"/>
    <x v="2"/>
    <x v="59"/>
    <s v="Windom Brent"/>
    <s v="Director"/>
    <n v="4700"/>
    <n v="85.34"/>
    <n v="401098"/>
    <s v="large_buy"/>
    <n v="-0.1257708038915383"/>
    <n v="-12.5771"/>
    <s v="P"/>
  </r>
  <r>
    <x v="8"/>
    <s v="NUVEEN PENNSYLVANIA QUALITY MUNICIPAL INCOME FUND"/>
    <x v="2"/>
    <x v="59"/>
    <s v="Weinstein Boaz"/>
    <s v="TenPercentOwner"/>
    <n v="34489"/>
    <n v="11.81"/>
    <n v="407315.09"/>
    <s v="normal_buy"/>
    <n v="-1.6074714136963819E-2"/>
    <n v="-1.6074999999999999"/>
    <s v="P"/>
  </r>
  <r>
    <x v="8"/>
    <s v="NUVEEN PENNSYLVANIA QUALITY MUNICIPAL INCOME FUND"/>
    <x v="2"/>
    <x v="59"/>
    <s v="Saba Capital Management, L.P."/>
    <s v="TenPercentOwner"/>
    <n v="34489"/>
    <n v="11.81"/>
    <n v="407315.09"/>
    <s v="normal_buy"/>
    <n v="-1.6074714136963819E-2"/>
    <n v="-1.6074999999999999"/>
    <s v="P"/>
  </r>
  <r>
    <x v="63"/>
    <s v="BlackRock Innovation &amp; Growth Term Trust"/>
    <x v="2"/>
    <x v="59"/>
    <s v="Weinstein Boaz"/>
    <s v="TenPercentOwner"/>
    <n v="185987"/>
    <n v="8.06"/>
    <n v="1499055.22"/>
    <s v="large_buy"/>
    <n v="-5.3283652576621147E-2"/>
    <n v="-5.3284000000000002"/>
    <s v="P"/>
  </r>
  <r>
    <x v="63"/>
    <s v="BlackRock Innovation &amp; Growth Term Trust"/>
    <x v="2"/>
    <x v="59"/>
    <s v="Saba Capital Management, L.P."/>
    <s v="TenPercentOwner"/>
    <n v="185987"/>
    <n v="8.06"/>
    <n v="1499055.22"/>
    <s v="large_buy"/>
    <n v="-5.3283652576621147E-2"/>
    <n v="-5.3284000000000002"/>
    <s v="P"/>
  </r>
  <r>
    <x v="611"/>
    <s v="BRT Apartments Corp."/>
    <x v="2"/>
    <x v="59"/>
    <s v="GOULD JEFFREY"/>
    <s v="Director,Officer"/>
    <n v="1000"/>
    <n v="16.09"/>
    <n v="16090"/>
    <s v="normal_buy"/>
    <n v="5.0455740015854962E-2"/>
    <n v="5.0456000000000003"/>
    <s v="P"/>
  </r>
  <r>
    <x v="611"/>
    <s v="BRT Apartments Corp."/>
    <x v="2"/>
    <x v="59"/>
    <s v="GOULD JEFFREY"/>
    <s v="Director,Officer"/>
    <n v="2300"/>
    <n v="16"/>
    <n v="36800"/>
    <s v="normal_buy"/>
    <n v="5.0455740015854962E-2"/>
    <n v="5.0456000000000003"/>
    <s v="P"/>
  </r>
  <r>
    <x v="23"/>
    <s v="BlackRock ESG Capital Allocation Term Trust"/>
    <x v="2"/>
    <x v="59"/>
    <s v="Saba Capital Management, L.P."/>
    <s v="TenPercentOwner"/>
    <n v="110651"/>
    <n v="17.23"/>
    <n v="1906516.73"/>
    <s v="large_buy"/>
    <n v="-2.7167471698422711E-2"/>
    <n v="-2.7166999999999999"/>
    <s v="P"/>
  </r>
  <r>
    <x v="23"/>
    <s v="BlackRock ESG Capital Allocation Term Trust"/>
    <x v="2"/>
    <x v="59"/>
    <s v="Weinstein Boaz"/>
    <s v="TenPercentOwner"/>
    <n v="110651"/>
    <n v="17.23"/>
    <n v="1906516.73"/>
    <s v="large_buy"/>
    <n v="-2.7167471698422711E-2"/>
    <n v="-2.7166999999999999"/>
    <s v="P"/>
  </r>
  <r>
    <x v="148"/>
    <s v="Epsilon Energy Ltd."/>
    <x v="2"/>
    <x v="59"/>
    <s v="Stabell Jason"/>
    <s v="Director,Officer"/>
    <n v="17966"/>
    <n v="5.25"/>
    <n v="94321.5"/>
    <s v="normal_buy"/>
    <n v="3.2197000672875342E-2"/>
    <n v="3.2197"/>
    <s v="P"/>
  </r>
  <r>
    <x v="662"/>
    <s v="lululemon athletica inc."/>
    <x v="2"/>
    <x v="59"/>
    <s v="MORFITT MARTHA A M"/>
    <s v="Director"/>
    <n v="3000"/>
    <n v="389"/>
    <n v="1167000"/>
    <s v="large_buy"/>
    <n v="-0.1015251345320908"/>
    <n v="-10.1525"/>
    <s v="P"/>
  </r>
  <r>
    <x v="665"/>
    <s v="Nuveen AMT-Free Quality Municipal Income Fund"/>
    <x v="2"/>
    <x v="59"/>
    <s v="LAMB DAVID J"/>
    <s v="Officer"/>
    <n v="6000"/>
    <n v="11.04"/>
    <n v="66240"/>
    <s v="large_buy"/>
    <n v="-2.4478940820519601E-2"/>
    <n v="-2.4479000000000002"/>
    <s v="P"/>
  </r>
  <r>
    <x v="634"/>
    <s v="CION Investment Corp"/>
    <x v="2"/>
    <x v="59"/>
    <s v="Gatto Mark"/>
    <s v="Director,Officer"/>
    <n v="1000"/>
    <n v="11.02"/>
    <n v="11020"/>
    <s v="normal_buy"/>
    <n v="2.704875423959141E-3"/>
    <n v="0.27050000000000002"/>
    <s v="P"/>
  </r>
  <r>
    <x v="618"/>
    <s v="Mirum Pharmaceuticals, Inc."/>
    <x v="2"/>
    <x v="59"/>
    <s v="BJERKHOLT ERIC"/>
    <s v="Officer"/>
    <n v="2000"/>
    <n v="24.8"/>
    <n v="49600"/>
    <s v="normal_buy"/>
    <n v="2.8264293819757921E-2"/>
    <n v="2.8264"/>
    <s v="P"/>
  </r>
  <r>
    <x v="507"/>
    <s v="Outlook Therapeutics, Inc."/>
    <x v="2"/>
    <x v="60"/>
    <s v="Haddadin Yezan Munther"/>
    <s v="Director"/>
    <n v="1881.71"/>
    <n v="11.82"/>
    <n v="22241.8122"/>
    <s v="normal_buy"/>
    <n v="-0.27135677428676702"/>
    <n v="-27.1357"/>
    <s v="P"/>
  </r>
  <r>
    <x v="666"/>
    <s v="BROOKMOUNT EXPLORATIONS INC"/>
    <x v="2"/>
    <x v="60"/>
    <s v="PITTMAN JEFFREY STEPHEN"/>
    <s v="Director"/>
    <n v="800000"/>
    <n v="0.03"/>
    <n v="24000"/>
    <s v="normal_buy"/>
    <n v="0.81818178739429492"/>
    <n v="81.818200000000004"/>
    <s v="P"/>
  </r>
  <r>
    <x v="129"/>
    <s v="FIRST BUSEY CORP /NV/"/>
    <x v="2"/>
    <x v="60"/>
    <s v="DUKEMAN VAN A"/>
    <s v="Director,Officer"/>
    <n v="747.95"/>
    <n v="20.440000000000001"/>
    <n v="15288.098"/>
    <s v="normal_buy"/>
    <n v="-7.6922945582196145E-2"/>
    <n v="-7.6923000000000004"/>
    <s v="P"/>
  </r>
  <r>
    <x v="667"/>
    <s v="Clearway Energy, Inc."/>
    <x v="2"/>
    <x v="60"/>
    <s v="TotalEnergies Holdings USA, Inc."/>
    <s v="Director,TenPercentOwner"/>
    <n v="196964"/>
    <n v="22.86"/>
    <n v="4502597.04"/>
    <s v="large_buy"/>
    <n v="-9.9782830827310764E-3"/>
    <n v="-0.99780000000000002"/>
    <s v="P"/>
  </r>
  <r>
    <x v="667"/>
    <s v="Clearway Energy, Inc."/>
    <x v="2"/>
    <x v="60"/>
    <s v="TotalEnergies SE"/>
    <s v="Director,TenPercentOwner"/>
    <n v="196964"/>
    <n v="22.86"/>
    <n v="4502597.04"/>
    <s v="large_buy"/>
    <n v="-9.9782830827310764E-3"/>
    <n v="-0.99780000000000002"/>
    <s v="P"/>
  </r>
  <r>
    <x v="667"/>
    <s v="Clearway Energy, Inc."/>
    <x v="2"/>
    <x v="60"/>
    <s v="TotalEnergies Renewables USA, LLC"/>
    <s v="Director,TenPercentOwner"/>
    <n v="196964"/>
    <n v="22.86"/>
    <n v="4502597.04"/>
    <s v="large_buy"/>
    <n v="-9.9782830827310764E-3"/>
    <n v="-0.99780000000000002"/>
    <s v="P"/>
  </r>
  <r>
    <x v="667"/>
    <s v="Clearway Energy, Inc."/>
    <x v="2"/>
    <x v="60"/>
    <s v="TotalEnergies Delaware, Inc."/>
    <s v="Director,TenPercentOwner"/>
    <n v="196964"/>
    <n v="22.86"/>
    <n v="4502597.04"/>
    <s v="large_buy"/>
    <n v="-9.9782830827310764E-3"/>
    <n v="-0.99780000000000002"/>
    <s v="P"/>
  </r>
  <r>
    <x v="667"/>
    <s v="Clearway Energy, Inc."/>
    <x v="2"/>
    <x v="60"/>
    <s v="TotalEnergies Gestion USA SARL"/>
    <s v="Director,TenPercentOwner"/>
    <n v="196964"/>
    <n v="22.86"/>
    <n v="4502597.04"/>
    <s v="large_buy"/>
    <n v="-9.9782830827310764E-3"/>
    <n v="-0.99780000000000002"/>
    <s v="P"/>
  </r>
  <r>
    <x v="318"/>
    <s v="FIDELITY D &amp; D BANCORP INC"/>
    <x v="2"/>
    <x v="60"/>
    <s v="CALI BRIAN J"/>
    <s v="Director,Officer"/>
    <n v="232.33"/>
    <n v="48.84"/>
    <n v="11346.9972"/>
    <s v="normal_buy"/>
    <n v="-5.5543998335760403E-2"/>
    <n v="-5.5544000000000002"/>
    <s v="P"/>
  </r>
  <r>
    <x v="215"/>
    <s v="FIVE STAR BANCORP"/>
    <x v="2"/>
    <x v="60"/>
    <s v="Riggs Judson Teichert"/>
    <s v="Director"/>
    <n v="4598"/>
    <n v="21.75"/>
    <n v="100006.5"/>
    <s v="normal_buy"/>
    <n v="-4.8000052720887587E-2"/>
    <n v="-4.8"/>
    <s v="P"/>
  </r>
  <r>
    <x v="541"/>
    <s v="BLACKROCK CALIFORNIA MUNICIPAL INCOME TRUST"/>
    <x v="2"/>
    <x v="60"/>
    <s v="Weinstein Boaz"/>
    <s v="TenPercentOwner"/>
    <n v="40094"/>
    <n v="11.82"/>
    <n v="473911.08"/>
    <s v="large_buy"/>
    <n v="-1.7678122400045959E-2"/>
    <n v="-1.7678"/>
    <s v="P"/>
  </r>
  <r>
    <x v="541"/>
    <s v="BLACKROCK CALIFORNIA MUNICIPAL INCOME TRUST"/>
    <x v="2"/>
    <x v="60"/>
    <s v="Saba Capital Management, L.P."/>
    <s v="TenPercentOwner"/>
    <n v="40094"/>
    <n v="11.82"/>
    <n v="473911.08"/>
    <s v="large_buy"/>
    <n v="-1.7678122400045959E-2"/>
    <n v="-1.7678"/>
    <s v="P"/>
  </r>
  <r>
    <x v="668"/>
    <s v="Sow Good Inc."/>
    <x v="2"/>
    <x v="60"/>
    <s v="Goldfarb Ira"/>
    <s v="Director,Officer,TenPercentOwner"/>
    <n v="17242"/>
    <n v="7.25"/>
    <n v="125004.5"/>
    <s v="normal_buy"/>
    <n v="1.0952380952380949"/>
    <n v="109.52379999999999"/>
    <s v="P"/>
  </r>
  <r>
    <x v="374"/>
    <s v="Liberty Latin America Ltd."/>
    <x v="2"/>
    <x v="60"/>
    <s v="MALONE JOHN C"/>
    <s v="TenPercentOwner"/>
    <n v="106900"/>
    <n v="6.99"/>
    <n v="747231"/>
    <s v="normal_buy"/>
    <n v="3.730275992944998E-2"/>
    <n v="3.7303000000000002"/>
    <s v="P"/>
  </r>
  <r>
    <x v="667"/>
    <s v="Clearway Energy, Inc."/>
    <x v="2"/>
    <x v="60"/>
    <s v="GIP III Zephyr Acquisition Partners L.P."/>
    <s v="Director,TenPercentOwner"/>
    <n v="196964"/>
    <n v="22.86"/>
    <n v="4502597.04"/>
    <s v="large_buy"/>
    <n v="-9.9782830827310764E-3"/>
    <n v="-0.99780000000000002"/>
    <s v="P"/>
  </r>
  <r>
    <x v="667"/>
    <s v="Clearway Energy, Inc."/>
    <x v="2"/>
    <x v="60"/>
    <s v="Global Infrastructure GP III, L.P."/>
    <s v="Director,TenPercentOwner"/>
    <n v="196964"/>
    <n v="22.86"/>
    <n v="4502597.04"/>
    <s v="large_buy"/>
    <n v="-9.9782830827310764E-3"/>
    <n v="-0.99780000000000002"/>
    <s v="P"/>
  </r>
  <r>
    <x v="667"/>
    <s v="Clearway Energy, Inc."/>
    <x v="2"/>
    <x v="60"/>
    <s v="GIP III Zephyr Midco Holdings, L.P."/>
    <s v="Director,TenPercentOwner"/>
    <n v="196964"/>
    <n v="22.86"/>
    <n v="4502597.04"/>
    <s v="large_buy"/>
    <n v="-9.9782830827310764E-3"/>
    <n v="-0.99780000000000002"/>
    <s v="P"/>
  </r>
  <r>
    <x v="667"/>
    <s v="Clearway Energy, Inc."/>
    <x v="2"/>
    <x v="60"/>
    <s v="Clearway Energy Group LLC"/>
    <s v="Director,TenPercentOwner"/>
    <n v="196964"/>
    <n v="22.86"/>
    <n v="4502597.04"/>
    <s v="large_buy"/>
    <n v="-9.9782830827310764E-3"/>
    <n v="-0.99780000000000002"/>
    <s v="P"/>
  </r>
  <r>
    <x v="667"/>
    <s v="Clearway Energy, Inc."/>
    <x v="2"/>
    <x v="60"/>
    <s v="Global Infrastructure Investors III, LLC"/>
    <s v="Director,TenPercentOwner"/>
    <n v="196964"/>
    <n v="22.86"/>
    <n v="4502597.04"/>
    <s v="large_buy"/>
    <n v="-9.9782830827310764E-3"/>
    <n v="-0.99780000000000002"/>
    <s v="P"/>
  </r>
  <r>
    <x v="667"/>
    <s v="Clearway Energy, Inc."/>
    <x v="2"/>
    <x v="60"/>
    <s v="Zephyr Holdings GP, LLC"/>
    <s v="Director,TenPercentOwner"/>
    <n v="196964"/>
    <n v="22.86"/>
    <n v="4502597.04"/>
    <s v="large_buy"/>
    <n v="-9.9782830827310764E-3"/>
    <n v="-0.99780000000000002"/>
    <s v="P"/>
  </r>
  <r>
    <x v="129"/>
    <s v="FIRST BUSEY CORP /NV/"/>
    <x v="2"/>
    <x v="60"/>
    <s v="Randolph Amy L"/>
    <s v="Officer"/>
    <n v="594.61"/>
    <n v="20.440000000000001"/>
    <n v="12153.8284"/>
    <s v="normal_buy"/>
    <n v="-7.6922945582196145E-2"/>
    <n v="-7.6923000000000004"/>
    <s v="P"/>
  </r>
  <r>
    <x v="633"/>
    <s v="HARROW, INC."/>
    <x v="2"/>
    <x v="60"/>
    <s v="Opaleye Management Inc."/>
    <s v="TenPercentOwner"/>
    <n v="50000"/>
    <n v="12.82"/>
    <n v="641000"/>
    <s v="large_buy"/>
    <n v="-4.3839753875608567E-2"/>
    <n v="-4.3840000000000003"/>
    <s v="P"/>
  </r>
  <r>
    <x v="215"/>
    <s v="FIVE STAR BANCORP"/>
    <x v="2"/>
    <x v="60"/>
    <s v="Allbaugh Larry Eugene"/>
    <s v="Director,TenPercentOwner"/>
    <n v="22988"/>
    <n v="21.75"/>
    <n v="499989"/>
    <s v="normal_buy"/>
    <n v="-4.8000052720887587E-2"/>
    <n v="-4.8"/>
    <s v="P"/>
  </r>
  <r>
    <x v="215"/>
    <s v="FIVE STAR BANCORP"/>
    <x v="2"/>
    <x v="60"/>
    <s v="Allbaugh Larry Eugene"/>
    <s v="Director,TenPercentOwner"/>
    <n v="114943"/>
    <n v="21.75"/>
    <n v="2500010.25"/>
    <s v="large_buy"/>
    <n v="-4.8000052720887587E-2"/>
    <n v="-4.8"/>
    <s v="P"/>
  </r>
  <r>
    <x v="215"/>
    <s v="FIVE STAR BANCORP"/>
    <x v="2"/>
    <x v="60"/>
    <s v="Ramos Kevin Francis"/>
    <s v="Director"/>
    <n v="13793"/>
    <n v="21.75"/>
    <n v="299997.75"/>
    <s v="normal_buy"/>
    <n v="-4.8000052720887587E-2"/>
    <n v="-4.8"/>
    <s v="P"/>
  </r>
  <r>
    <x v="8"/>
    <s v="NUVEEN PENNSYLVANIA QUALITY MUNICIPAL INCOME FUND"/>
    <x v="2"/>
    <x v="60"/>
    <s v="Weinstein Boaz"/>
    <s v="TenPercentOwner"/>
    <n v="12368"/>
    <n v="11.81"/>
    <n v="146066.07999999999"/>
    <s v="normal_buy"/>
    <n v="-1.4715756670213961E-2"/>
    <n v="-1.4716"/>
    <s v="P"/>
  </r>
  <r>
    <x v="8"/>
    <s v="NUVEEN PENNSYLVANIA QUALITY MUNICIPAL INCOME FUND"/>
    <x v="2"/>
    <x v="60"/>
    <s v="Saba Capital Management, L.P."/>
    <s v="TenPercentOwner"/>
    <n v="12368"/>
    <n v="11.81"/>
    <n v="146066.07999999999"/>
    <s v="normal_buy"/>
    <n v="-1.4715756670213961E-2"/>
    <n v="-1.4716"/>
    <s v="P"/>
  </r>
  <r>
    <x v="63"/>
    <s v="BlackRock Innovation &amp; Growth Term Trust"/>
    <x v="2"/>
    <x v="60"/>
    <s v="Weinstein Boaz"/>
    <s v="TenPercentOwner"/>
    <n v="106263"/>
    <n v="8.15"/>
    <n v="866043.45000000007"/>
    <s v="normal_buy"/>
    <n v="-8.0642394775905513E-2"/>
    <n v="-8.0641999999999996"/>
    <s v="P"/>
  </r>
  <r>
    <x v="63"/>
    <s v="BlackRock Innovation &amp; Growth Term Trust"/>
    <x v="2"/>
    <x v="60"/>
    <s v="Saba Capital Management, L.P."/>
    <s v="TenPercentOwner"/>
    <n v="106263"/>
    <n v="8.15"/>
    <n v="866043.45000000007"/>
    <s v="normal_buy"/>
    <n v="-8.0642394775905513E-2"/>
    <n v="-8.0641999999999996"/>
    <s v="P"/>
  </r>
  <r>
    <x v="625"/>
    <s v="Entrada Therapeutics, Inc."/>
    <x v="2"/>
    <x v="60"/>
    <s v="KIM PETER S"/>
    <s v="Director"/>
    <n v="1512"/>
    <n v="13.75"/>
    <n v="20790"/>
    <s v="normal_buy"/>
    <n v="-8.609740723077608E-2"/>
    <n v="-8.6097000000000001"/>
    <s v="P"/>
  </r>
  <r>
    <x v="669"/>
    <s v="Volato Group, Inc."/>
    <x v="2"/>
    <x v="60"/>
    <s v="Liotta Matthew"/>
    <s v="Director,Officer,TenPercentOwner"/>
    <n v="3000"/>
    <n v="3.53"/>
    <n v="10590"/>
    <s v="large_buy"/>
    <n v="-0.2253521126760564"/>
    <n v="-22.5352"/>
    <s v="P"/>
  </r>
  <r>
    <x v="204"/>
    <s v="Alto Neuroscience, Inc."/>
    <x v="2"/>
    <x v="60"/>
    <s v="Smith Nicholas Conrad"/>
    <s v="Officer"/>
    <n v="1600"/>
    <n v="15.8"/>
    <n v="25280"/>
    <s v="normal_buy"/>
    <n v="-7.0358299470129837E-2"/>
    <n v="-7.0358000000000001"/>
    <s v="P"/>
  </r>
  <r>
    <x v="204"/>
    <s v="Alto Neuroscience, Inc."/>
    <x v="2"/>
    <x v="60"/>
    <s v="Smith Nicholas Conrad"/>
    <s v="Officer"/>
    <n v="4550"/>
    <n v="16.559999999999999"/>
    <n v="75348"/>
    <s v="normal_buy"/>
    <n v="-7.0358299470129837E-2"/>
    <n v="-7.0358000000000001"/>
    <s v="P"/>
  </r>
  <r>
    <x v="215"/>
    <s v="FIVE STAR BANCORP"/>
    <x v="2"/>
    <x v="60"/>
    <s v="Deary-Bell Shannon"/>
    <s v="Director"/>
    <n v="13793"/>
    <n v="21.75"/>
    <n v="299997.75"/>
    <s v="normal_buy"/>
    <n v="-4.8000052720887587E-2"/>
    <n v="-4.8"/>
    <s v="P"/>
  </r>
  <r>
    <x v="668"/>
    <s v="Sow Good Inc."/>
    <x v="2"/>
    <x v="60"/>
    <s v="Berman Brad"/>
    <s v="Director"/>
    <n v="30000"/>
    <n v="7.25"/>
    <n v="217500"/>
    <s v="normal_buy"/>
    <n v="1.0952380952380949"/>
    <n v="109.52379999999999"/>
    <s v="P"/>
  </r>
  <r>
    <x v="668"/>
    <s v="Sow Good Inc."/>
    <x v="2"/>
    <x v="60"/>
    <s v="Goldfarb Claudia"/>
    <s v="Director,Officer,TenPercentOwner"/>
    <n v="17242"/>
    <n v="7.25"/>
    <n v="125004.5"/>
    <s v="normal_buy"/>
    <n v="1.0952380952380949"/>
    <n v="109.52379999999999"/>
    <s v="P"/>
  </r>
  <r>
    <x v="17"/>
    <s v="TILE SHOP HOLDINGS, INC."/>
    <x v="2"/>
    <x v="60"/>
    <s v="Pleasant Lake Onshore Feeder Fund LP"/>
    <s v="TenPercentOwner"/>
    <n v="168500"/>
    <n v="7.03"/>
    <n v="1184555"/>
    <s v="large_buy"/>
    <n v="-1.422480490544009E-2"/>
    <n v="-1.4225000000000001"/>
    <s v="P"/>
  </r>
  <r>
    <x v="17"/>
    <s v="TILE SHOP HOLDINGS, INC."/>
    <x v="2"/>
    <x v="60"/>
    <s v="Fund 1 Investments, LLC"/>
    <s v="TenPercentOwner"/>
    <n v="168500"/>
    <n v="7.03"/>
    <n v="1184555"/>
    <s v="large_buy"/>
    <n v="-1.422480490544009E-2"/>
    <n v="-1.4225000000000001"/>
    <s v="P"/>
  </r>
  <r>
    <x v="17"/>
    <s v="TILE SHOP HOLDINGS, INC."/>
    <x v="2"/>
    <x v="60"/>
    <s v="Pleasant Lake Partners LLC"/>
    <s v="TenPercentOwner"/>
    <n v="168500"/>
    <n v="7.03"/>
    <n v="1184555"/>
    <s v="large_buy"/>
    <n v="-1.422480490544009E-2"/>
    <n v="-1.4225000000000001"/>
    <s v="P"/>
  </r>
  <r>
    <x v="17"/>
    <s v="TILE SHOP HOLDINGS, INC."/>
    <x v="2"/>
    <x v="60"/>
    <s v="Pleasant Lake Onshore Feeder Fund LP"/>
    <s v="TenPercentOwner"/>
    <n v="30493"/>
    <n v="7"/>
    <n v="213451"/>
    <s v="normal_buy"/>
    <n v="-1.422480490544009E-2"/>
    <n v="-1.4225000000000001"/>
    <s v="P"/>
  </r>
  <r>
    <x v="17"/>
    <s v="TILE SHOP HOLDINGS, INC."/>
    <x v="2"/>
    <x v="60"/>
    <s v="Fund 1 Investments, LLC"/>
    <s v="TenPercentOwner"/>
    <n v="30493"/>
    <n v="7"/>
    <n v="213451"/>
    <s v="normal_buy"/>
    <n v="-1.422480490544009E-2"/>
    <n v="-1.4225000000000001"/>
    <s v="P"/>
  </r>
  <r>
    <x v="17"/>
    <s v="TILE SHOP HOLDINGS, INC."/>
    <x v="2"/>
    <x v="60"/>
    <s v="Pleasant Lake Partners LLC"/>
    <s v="TenPercentOwner"/>
    <n v="30493"/>
    <n v="7"/>
    <n v="213451"/>
    <s v="normal_buy"/>
    <n v="-1.422480490544009E-2"/>
    <n v="-1.4225000000000001"/>
    <s v="P"/>
  </r>
  <r>
    <x v="668"/>
    <s v="Sow Good Inc."/>
    <x v="2"/>
    <x v="60"/>
    <s v="Fischer Benno"/>
    <s v="TenPercentOwner"/>
    <n v="150000"/>
    <n v="7.25"/>
    <n v="1087500"/>
    <s v="large_buy"/>
    <n v="1.0952380952380949"/>
    <n v="109.52379999999999"/>
    <s v="P"/>
  </r>
  <r>
    <x v="670"/>
    <s v="Gain Therapeutics, Inc."/>
    <x v="2"/>
    <x v="60"/>
    <s v="Riley Jeffrey Scott"/>
    <s v="Director"/>
    <n v="30000"/>
    <n v="3.86"/>
    <n v="115800"/>
    <s v="large_buy"/>
    <n v="-0.16445620389809959"/>
    <n v="-16.445599999999999"/>
    <s v="P"/>
  </r>
  <r>
    <x v="157"/>
    <s v="MID PENN BANCORP INC"/>
    <x v="2"/>
    <x v="60"/>
    <s v="Evans Albert J."/>
    <s v="Director"/>
    <n v="500"/>
    <n v="20.010000000000002"/>
    <n v="10005"/>
    <s v="normal_buy"/>
    <n v="-1.6491741329553E-2"/>
    <n v="-1.6492"/>
    <s v="P"/>
  </r>
  <r>
    <x v="23"/>
    <s v="BlackRock ESG Capital Allocation Term Trust"/>
    <x v="2"/>
    <x v="60"/>
    <s v="Saba Capital Management, L.P."/>
    <s v="TenPercentOwner"/>
    <n v="203385"/>
    <n v="17.37"/>
    <n v="3532797.45"/>
    <s v="large_buy"/>
    <n v="-4.4479055962409197E-2"/>
    <n v="-4.4478999999999997"/>
    <s v="P"/>
  </r>
  <r>
    <x v="23"/>
    <s v="BlackRock ESG Capital Allocation Term Trust"/>
    <x v="2"/>
    <x v="60"/>
    <s v="Weinstein Boaz"/>
    <s v="TenPercentOwner"/>
    <n v="203385"/>
    <n v="17.37"/>
    <n v="3532797.45"/>
    <s v="large_buy"/>
    <n v="-4.4479055962409197E-2"/>
    <n v="-4.4478999999999997"/>
    <s v="P"/>
  </r>
  <r>
    <x v="668"/>
    <s v="Sow Good Inc."/>
    <x v="2"/>
    <x v="60"/>
    <s v="Shensky Edward"/>
    <s v="Director"/>
    <n v="13794"/>
    <n v="7.25"/>
    <n v="100006.5"/>
    <s v="normal_buy"/>
    <n v="1.0952380952380949"/>
    <n v="109.52379999999999"/>
    <s v="P"/>
  </r>
  <r>
    <x v="152"/>
    <s v="QNB CORP"/>
    <x v="2"/>
    <x v="60"/>
    <s v="Bimes Randy S."/>
    <s v="Director"/>
    <n v="426.44"/>
    <n v="23.45"/>
    <n v="10000.018"/>
    <s v="normal_buy"/>
    <n v="-1.8189446655217711E-2"/>
    <n v="-1.8189"/>
    <s v="P"/>
  </r>
  <r>
    <x v="536"/>
    <s v="TEAM INC"/>
    <x v="2"/>
    <x v="60"/>
    <s v="CORRE HORIZON FUND, LP"/>
    <s v="TenPercentOwner"/>
    <n v="12857"/>
    <n v="7.1"/>
    <n v="91284.7"/>
    <s v="large_buy"/>
    <n v="1.2482684065425079E-2"/>
    <n v="1.2483"/>
    <s v="P"/>
  </r>
  <r>
    <x v="536"/>
    <s v="TEAM INC"/>
    <x v="2"/>
    <x v="60"/>
    <s v="Corre Partners Management, LLC"/>
    <s v="TenPercentOwner"/>
    <n v="12857"/>
    <n v="7.1"/>
    <n v="91284.7"/>
    <s v="large_buy"/>
    <n v="1.2482684065425079E-2"/>
    <n v="1.2483"/>
    <s v="P"/>
  </r>
  <r>
    <x v="536"/>
    <s v="TEAM INC"/>
    <x v="2"/>
    <x v="60"/>
    <s v="Corre Horizon II Fund, LP"/>
    <s v="TenPercentOwner"/>
    <n v="12857"/>
    <n v="7.1"/>
    <n v="91284.7"/>
    <s v="large_buy"/>
    <n v="1.2482684065425079E-2"/>
    <n v="1.2483"/>
    <s v="P"/>
  </r>
  <r>
    <x v="536"/>
    <s v="TEAM INC"/>
    <x v="2"/>
    <x v="60"/>
    <s v="Corre Opportunities Qualified Master Fund, LP"/>
    <s v="TenPercentOwner"/>
    <n v="12857"/>
    <n v="7.1"/>
    <n v="91284.7"/>
    <s v="large_buy"/>
    <n v="1.2482684065425079E-2"/>
    <n v="1.2483"/>
    <s v="P"/>
  </r>
  <r>
    <x v="668"/>
    <s v="Sow Good Inc."/>
    <x v="2"/>
    <x v="60"/>
    <s v="BERMAN LYLE"/>
    <s v="Director,TenPercentOwner"/>
    <n v="68966"/>
    <n v="7.25"/>
    <n v="500003.5"/>
    <s v="large_buy"/>
    <n v="1.0952380952380949"/>
    <n v="109.52379999999999"/>
    <s v="P"/>
  </r>
  <r>
    <x v="129"/>
    <s v="FIRST BUSEY CORP /NV/"/>
    <x v="2"/>
    <x v="60"/>
    <s v="Powers John Joseph"/>
    <s v="Officer"/>
    <n v="1004.82"/>
    <n v="20.440000000000001"/>
    <n v="20538.520799999998"/>
    <s v="normal_buy"/>
    <n v="-7.6922945582196145E-2"/>
    <n v="-7.6923000000000004"/>
    <s v="P"/>
  </r>
  <r>
    <x v="129"/>
    <s v="FIRST BUSEY CORP /NV/"/>
    <x v="2"/>
    <x v="60"/>
    <s v="Jones Jeffrey David"/>
    <s v="Officer"/>
    <n v="1004.82"/>
    <n v="20.440000000000001"/>
    <n v="20538.520799999998"/>
    <s v="normal_buy"/>
    <n v="-7.6922945582196145E-2"/>
    <n v="-7.6923000000000004"/>
    <s v="P"/>
  </r>
  <r>
    <x v="671"/>
    <s v="GRAY TELEVISION INC"/>
    <x v="2"/>
    <x v="60"/>
    <s v="HOWELL HILTON H JR"/>
    <s v="Director,Officer"/>
    <n v="10000"/>
    <n v="8.09"/>
    <n v="80900"/>
    <s v="large_buy"/>
    <n v="-0.1202531507329883"/>
    <n v="-12.0253"/>
    <s v="P"/>
  </r>
  <r>
    <x v="671"/>
    <s v="GRAY TELEVISION INC"/>
    <x v="2"/>
    <x v="60"/>
    <s v="Howell Robin Robinson"/>
    <s v="Director"/>
    <n v="10000"/>
    <n v="8.09"/>
    <n v="80900"/>
    <s v="large_buy"/>
    <n v="-0.1202531507329883"/>
    <n v="-12.0253"/>
    <s v="P"/>
  </r>
  <r>
    <x v="215"/>
    <s v="FIVE STAR BANCORP"/>
    <x v="2"/>
    <x v="60"/>
    <s v="Lucas Donna"/>
    <s v="Director"/>
    <n v="2298"/>
    <n v="21.75"/>
    <n v="49981.5"/>
    <s v="normal_buy"/>
    <n v="-4.8000052720887587E-2"/>
    <n v="-4.8"/>
    <s v="P"/>
  </r>
  <r>
    <x v="61"/>
    <s v="BlackRock Health Sciences Term Trust"/>
    <x v="2"/>
    <x v="60"/>
    <s v="Saba Capital Management, L.P."/>
    <s v="TenPercentOwner"/>
    <n v="16297"/>
    <n v="16.329999999999998"/>
    <n v="266130.01"/>
    <s v="normal_buy"/>
    <n v="-7.3946319712784314E-2"/>
    <n v="-7.3945999999999996"/>
    <s v="P"/>
  </r>
  <r>
    <x v="61"/>
    <s v="BlackRock Health Sciences Term Trust"/>
    <x v="2"/>
    <x v="60"/>
    <s v="Weinstein Boaz"/>
    <s v="TenPercentOwner"/>
    <n v="16297"/>
    <n v="16.329999999999998"/>
    <n v="266130.01"/>
    <s v="normal_buy"/>
    <n v="-7.3946319712784314E-2"/>
    <n v="-7.3945999999999996"/>
    <s v="P"/>
  </r>
  <r>
    <x v="418"/>
    <s v="Citi Trends Inc"/>
    <x v="2"/>
    <x v="60"/>
    <s v="Pleasant Lake Onshore Feeder Fund LP"/>
    <s v="TenPercentOwner"/>
    <n v="16000"/>
    <n v="27.12"/>
    <n v="433920"/>
    <s v="normal_buy"/>
    <n v="-0.15444153174793501"/>
    <n v="-15.4442"/>
    <s v="P"/>
  </r>
  <r>
    <x v="418"/>
    <s v="Citi Trends Inc"/>
    <x v="2"/>
    <x v="60"/>
    <s v="Pleasant Lake Partners LLC"/>
    <s v="TenPercentOwner"/>
    <n v="16000"/>
    <n v="27.12"/>
    <n v="433920"/>
    <s v="normal_buy"/>
    <n v="-0.15444153174793501"/>
    <n v="-15.4442"/>
    <s v="P"/>
  </r>
  <r>
    <x v="418"/>
    <s v="Citi Trends Inc"/>
    <x v="2"/>
    <x v="60"/>
    <s v="Fund 1 Investments, LLC"/>
    <s v="TenPercentOwner"/>
    <n v="16000"/>
    <n v="27.12"/>
    <n v="433920"/>
    <s v="normal_buy"/>
    <n v="-0.15444153174793501"/>
    <n v="-15.4442"/>
    <s v="P"/>
  </r>
  <r>
    <x v="215"/>
    <s v="FIVE STAR BANCORP"/>
    <x v="2"/>
    <x v="60"/>
    <s v="Perry-Smith Robert Truxtun"/>
    <s v="Director"/>
    <n v="80460"/>
    <n v="21.75"/>
    <n v="1750005"/>
    <s v="large_buy"/>
    <n v="-4.8000052720887587E-2"/>
    <n v="-4.8"/>
    <s v="P"/>
  </r>
  <r>
    <x v="344"/>
    <s v="Westlake Chemical Partners LP"/>
    <x v="2"/>
    <x v="60"/>
    <s v="Kenner Andrew"/>
    <s v="Officer"/>
    <n v="5000"/>
    <n v="22.23"/>
    <n v="111150"/>
    <s v="normal_buy"/>
    <n v="-9.9098655233582633E-3"/>
    <n v="-0.99099999999999999"/>
    <s v="P"/>
  </r>
  <r>
    <x v="636"/>
    <s v="ProtoKinetix, Inc."/>
    <x v="2"/>
    <x v="61"/>
    <s v="SMITH CLARENCE EDWARD"/>
    <s v="Director,Officer,TenPercentOwner"/>
    <n v="2500000"/>
    <n v="0.01"/>
    <n v="25000"/>
    <s v="normal_buy"/>
    <n v="-0.1379310658590637"/>
    <n v="-13.793100000000001"/>
    <s v="P"/>
  </r>
  <r>
    <x v="672"/>
    <s v="CONSOLIDATED EDISON INC"/>
    <x v="2"/>
    <x v="61"/>
    <s v="HOGLUND ROBERT N"/>
    <s v="Officer"/>
    <n v="155.80000000000001"/>
    <n v="90.81"/>
    <n v="14148.198"/>
    <s v="large_buy"/>
    <n v="-1.1181232921680721E-2"/>
    <n v="-1.1181000000000001"/>
    <s v="P"/>
  </r>
  <r>
    <x v="673"/>
    <s v="MOBIVITY HOLDINGS CORP."/>
    <x v="2"/>
    <x v="62"/>
    <s v="AKIN THOMAS B"/>
    <s v="Director,TenPercentOwner"/>
    <n v="550122"/>
    <n v="0.4"/>
    <n v="220048.8"/>
    <s v="normal_buy"/>
    <n v="0.1000000238418579"/>
    <n v="10"/>
    <s v="P"/>
  </r>
  <r>
    <x v="673"/>
    <s v="MOBIVITY HOLDINGS CORP."/>
    <x v="2"/>
    <x v="62"/>
    <s v="AKIN THOMAS B"/>
    <s v="Director,TenPercentOwner"/>
    <n v="25466"/>
    <n v="0.4"/>
    <n v="10186.4"/>
    <s v="normal_buy"/>
    <n v="0.1000000238418579"/>
    <n v="10"/>
    <s v="P"/>
  </r>
  <r>
    <x v="170"/>
    <s v="NEW PEOPLES BANKSHARES INC"/>
    <x v="2"/>
    <x v="62"/>
    <s v="White Blaine Scott"/>
    <s v="Director,TenPercentOwner"/>
    <n v="19639"/>
    <n v="2.5"/>
    <n v="49097.5"/>
    <s v="normal_buy"/>
    <n v="-8.0000203707396578E-3"/>
    <n v="-0.8"/>
    <s v="P"/>
  </r>
  <r>
    <x v="611"/>
    <s v="BRT Apartments Corp."/>
    <x v="3"/>
    <x v="63"/>
    <s v="GOULD JEFFREY"/>
    <s v="Director,Officer"/>
    <n v="4770"/>
    <n v="16.489999999999998"/>
    <n v="78657.299999999988"/>
    <s v="normal_buy"/>
    <n v="3.2806749925182288E-2"/>
    <n v="3.2806999999999999"/>
    <s v="P"/>
  </r>
  <r>
    <x v="611"/>
    <s v="BRT Apartments Corp."/>
    <x v="3"/>
    <x v="63"/>
    <s v="GOULD MATTHEW J"/>
    <s v="Director,Officer"/>
    <n v="4770"/>
    <n v="16.489999999999998"/>
    <n v="78657.299999999988"/>
    <s v="normal_buy"/>
    <n v="3.2806749925182288E-2"/>
    <n v="3.2806999999999999"/>
    <s v="P"/>
  </r>
  <r>
    <x v="611"/>
    <s v="BRT Apartments Corp."/>
    <x v="3"/>
    <x v="63"/>
    <s v="GOULD INVESTORS L P"/>
    <s v="TenPercentOwner"/>
    <n v="4770"/>
    <n v="16.489999999999998"/>
    <n v="78657.299999999988"/>
    <s v="normal_buy"/>
    <n v="3.2806749925182288E-2"/>
    <n v="3.2806999999999999"/>
    <s v="P"/>
  </r>
  <r>
    <x v="63"/>
    <s v="BlackRock Innovation &amp; Growth Term Trust"/>
    <x v="3"/>
    <x v="63"/>
    <s v="Weinstein Boaz"/>
    <s v="TenPercentOwner"/>
    <n v="139326"/>
    <n v="8.1"/>
    <n v="1128540.6000000001"/>
    <s v="normal_buy"/>
    <n v="-9.9566554822083098E-2"/>
    <n v="-9.9566999999999997"/>
    <s v="P"/>
  </r>
  <r>
    <x v="63"/>
    <s v="BlackRock Innovation &amp; Growth Term Trust"/>
    <x v="3"/>
    <x v="63"/>
    <s v="Saba Capital Management, L.P."/>
    <s v="TenPercentOwner"/>
    <n v="139326"/>
    <n v="8.1"/>
    <n v="1128540.6000000001"/>
    <s v="normal_buy"/>
    <n v="-9.9566554822083098E-2"/>
    <n v="-9.9566999999999997"/>
    <s v="P"/>
  </r>
  <r>
    <x v="674"/>
    <s v="SIMON PROPERTY GROUP INC /DE/"/>
    <x v="3"/>
    <x v="63"/>
    <s v="SELIG STEFAN M"/>
    <s v="Director"/>
    <n v="166"/>
    <n v="154.19"/>
    <n v="25595.54"/>
    <s v="normal_buy"/>
    <n v="-7.2256771985475199E-2"/>
    <n v="-7.2256999999999998"/>
    <s v="P"/>
  </r>
  <r>
    <x v="674"/>
    <s v="SIMON PROPERTY GROUP INC /DE/"/>
    <x v="3"/>
    <x v="63"/>
    <s v="RODKIN GARY M"/>
    <s v="Director"/>
    <n v="192"/>
    <n v="154.19"/>
    <n v="29604.48"/>
    <s v="normal_buy"/>
    <n v="-7.2256771985475199E-2"/>
    <n v="-7.2256999999999998"/>
    <s v="P"/>
  </r>
  <r>
    <x v="675"/>
    <s v="Versus Capital Infrastructure Income Fund"/>
    <x v="3"/>
    <x v="63"/>
    <s v="Versus Capital Advisors LLC"/>
    <s v="TenPercentOwner,Other"/>
    <n v="2800000"/>
    <n v="10"/>
    <n v="28000000"/>
    <s v="large_buy"/>
    <n v="4.0000159996196327E-3"/>
    <n v="0.4"/>
    <s v="P"/>
  </r>
  <r>
    <x v="676"/>
    <s v="Titan Machinery Inc."/>
    <x v="3"/>
    <x v="63"/>
    <s v="Larsen Robert"/>
    <s v="Officer"/>
    <n v="417"/>
    <n v="24"/>
    <n v="10008"/>
    <s v="normal_buy"/>
    <n v="-3.083332379659021E-2"/>
    <n v="-3.0832999999999999"/>
    <s v="P"/>
  </r>
  <r>
    <x v="17"/>
    <s v="TILE SHOP HOLDINGS, INC."/>
    <x v="3"/>
    <x v="63"/>
    <s v="Pleasant Lake Partners LLC"/>
    <s v="TenPercentOwner"/>
    <n v="25000"/>
    <n v="7.01"/>
    <n v="175250"/>
    <s v="normal_buy"/>
    <n v="-2.005728740731139E-2"/>
    <n v="-2.0057"/>
    <s v="P"/>
  </r>
  <r>
    <x v="17"/>
    <s v="TILE SHOP HOLDINGS, INC."/>
    <x v="3"/>
    <x v="63"/>
    <s v="Pleasant Lake Onshore Feeder Fund LP"/>
    <s v="TenPercentOwner"/>
    <n v="25000"/>
    <n v="7.01"/>
    <n v="175250"/>
    <s v="normal_buy"/>
    <n v="-2.005728740731139E-2"/>
    <n v="-2.0057"/>
    <s v="P"/>
  </r>
  <r>
    <x v="17"/>
    <s v="TILE SHOP HOLDINGS, INC."/>
    <x v="3"/>
    <x v="63"/>
    <s v="Fund 1 Investments, LLC"/>
    <s v="TenPercentOwner"/>
    <n v="25000"/>
    <n v="7.01"/>
    <n v="175250"/>
    <s v="normal_buy"/>
    <n v="-2.005728740731139E-2"/>
    <n v="-2.0057"/>
    <s v="P"/>
  </r>
  <r>
    <x v="85"/>
    <s v="Federated Hermes Premier Municipal Income Fund"/>
    <x v="3"/>
    <x v="63"/>
    <s v="Weinstein Boaz"/>
    <s v="TenPercentOwner"/>
    <n v="9808"/>
    <n v="11.03"/>
    <n v="108182.24"/>
    <s v="normal_buy"/>
    <n v="-9.0498552364742801E-3"/>
    <n v="-0.90500000000000003"/>
    <s v="P"/>
  </r>
  <r>
    <x v="85"/>
    <s v="Federated Hermes Premier Municipal Income Fund"/>
    <x v="3"/>
    <x v="63"/>
    <s v="Saba Capital Management, L.P."/>
    <s v="TenPercentOwner"/>
    <n v="9808"/>
    <n v="11.03"/>
    <n v="108182.24"/>
    <s v="normal_buy"/>
    <n v="-9.0498552364742801E-3"/>
    <n v="-0.90500000000000003"/>
    <s v="P"/>
  </r>
  <r>
    <x v="541"/>
    <s v="BLACKROCK CALIFORNIA MUNICIPAL INCOME TRUST"/>
    <x v="3"/>
    <x v="63"/>
    <s v="Saba Capital Management, L.P."/>
    <s v="TenPercentOwner"/>
    <n v="6109"/>
    <n v="11.76"/>
    <n v="71841.84"/>
    <s v="normal_buy"/>
    <n v="-2.447594854105628E-2"/>
    <n v="-2.4476"/>
    <s v="P"/>
  </r>
  <r>
    <x v="541"/>
    <s v="BLACKROCK CALIFORNIA MUNICIPAL INCOME TRUST"/>
    <x v="3"/>
    <x v="63"/>
    <s v="Weinstein Boaz"/>
    <s v="TenPercentOwner"/>
    <n v="6109"/>
    <n v="11.76"/>
    <n v="71841.84"/>
    <s v="normal_buy"/>
    <n v="-2.447594854105628E-2"/>
    <n v="-2.4476"/>
    <s v="P"/>
  </r>
  <r>
    <x v="629"/>
    <s v="abrdn Global Infrastructure Income Fund"/>
    <x v="3"/>
    <x v="63"/>
    <s v="Weinstein Boaz"/>
    <s v="TenPercentOwner"/>
    <n v="25229"/>
    <n v="17.72"/>
    <n v="447057.87999999989"/>
    <s v="normal_buy"/>
    <n v="-5.4237410921000317E-2"/>
    <n v="-5.4237000000000002"/>
    <s v="P"/>
  </r>
  <r>
    <x v="629"/>
    <s v="abrdn Global Infrastructure Income Fund"/>
    <x v="3"/>
    <x v="63"/>
    <s v="Saba Capital Management, L.P."/>
    <s v="TenPercentOwner"/>
    <n v="25229"/>
    <n v="17.72"/>
    <n v="447057.87999999989"/>
    <s v="normal_buy"/>
    <n v="-5.4237410921000317E-2"/>
    <n v="-5.4237000000000002"/>
    <s v="P"/>
  </r>
  <r>
    <x v="624"/>
    <s v="DOLLAR TREE, INC."/>
    <x v="3"/>
    <x v="63"/>
    <s v="Davis Jeffrey A."/>
    <s v="Officer"/>
    <n v="1800"/>
    <n v="136"/>
    <n v="244800"/>
    <s v="large_buy"/>
    <n v="-7.7624919192751607E-2"/>
    <n v="-7.7625000000000002"/>
    <s v="P"/>
  </r>
  <r>
    <x v="674"/>
    <s v="SIMON PROPERTY GROUP INC /DE/"/>
    <x v="3"/>
    <x v="63"/>
    <s v="GLASSCOCK LARRY C"/>
    <s v="Director"/>
    <n v="321"/>
    <n v="154.19"/>
    <n v="49494.99"/>
    <s v="normal_buy"/>
    <n v="-7.2256771985475199E-2"/>
    <n v="-7.2256999999999998"/>
    <s v="P"/>
  </r>
  <r>
    <x v="674"/>
    <s v="SIMON PROPERTY GROUP INC /DE/"/>
    <x v="3"/>
    <x v="63"/>
    <s v="Aeppel Glyn"/>
    <s v="Director"/>
    <n v="181"/>
    <n v="154.19"/>
    <n v="27908.39"/>
    <s v="normal_buy"/>
    <n v="-7.2256771985475199E-2"/>
    <n v="-7.2256999999999998"/>
    <s v="P"/>
  </r>
  <r>
    <x v="677"/>
    <s v="Aldeyra Therapeutics, Inc."/>
    <x v="3"/>
    <x v="63"/>
    <s v="PERCEPTIVE ADVISORS LLC"/>
    <s v="TenPercentOwner"/>
    <n v="8374"/>
    <n v="3.25"/>
    <n v="27215.5"/>
    <s v="normal_buy"/>
    <n v="0.27217121458007631"/>
    <n v="27.217099999999999"/>
    <s v="P"/>
  </r>
  <r>
    <x v="677"/>
    <s v="Aldeyra Therapeutics, Inc."/>
    <x v="3"/>
    <x v="63"/>
    <s v="EDELMAN JOSEPH"/>
    <s v="TenPercentOwner"/>
    <n v="8374"/>
    <n v="3.25"/>
    <n v="27215.5"/>
    <s v="normal_buy"/>
    <n v="0.27217121458007631"/>
    <n v="27.217099999999999"/>
    <s v="P"/>
  </r>
  <r>
    <x v="677"/>
    <s v="Aldeyra Therapeutics, Inc."/>
    <x v="3"/>
    <x v="63"/>
    <s v="PERCEPTIVE LIFE SCIENCES MASTER FUND LTD"/>
    <s v="TenPercentOwner"/>
    <n v="8374"/>
    <n v="3.25"/>
    <n v="27215.5"/>
    <s v="normal_buy"/>
    <n v="0.27217121458007631"/>
    <n v="27.217099999999999"/>
    <s v="P"/>
  </r>
  <r>
    <x v="145"/>
    <s v="Concentrix Corp"/>
    <x v="3"/>
    <x v="63"/>
    <s v="Hayley Kathryn"/>
    <s v="Director"/>
    <n v="379.02"/>
    <n v="65.959999999999994"/>
    <n v="25000.159199999998"/>
    <s v="normal_buy"/>
    <n v="-9.3562546805371238E-2"/>
    <n v="-9.3562999999999992"/>
    <s v="P"/>
  </r>
  <r>
    <x v="674"/>
    <s v="SIMON PROPERTY GROUP INC /DE/"/>
    <x v="3"/>
    <x v="63"/>
    <s v="HUBBARD ALLAN B"/>
    <s v="Director"/>
    <n v="357"/>
    <n v="154.19"/>
    <n v="55045.83"/>
    <s v="large_buy"/>
    <n v="-7.2256771985475199E-2"/>
    <n v="-7.2256999999999998"/>
    <s v="P"/>
  </r>
  <r>
    <x v="678"/>
    <s v="CVD EQUIPMENT CORP"/>
    <x v="3"/>
    <x v="63"/>
    <s v="ADA Partners, L.P."/>
    <s v="TenPercentOwner"/>
    <n v="171248"/>
    <n v="4.96"/>
    <n v="849390.07999999996"/>
    <s v="large_buy"/>
    <n v="-2.439022026387316E-2"/>
    <n v="-2.4390000000000001"/>
    <s v="P"/>
  </r>
  <r>
    <x v="678"/>
    <s v="CVD EQUIPMENT CORP"/>
    <x v="3"/>
    <x v="63"/>
    <s v="AFRICK ANDREW"/>
    <s v="TenPercentOwner"/>
    <n v="171248"/>
    <n v="4.96"/>
    <n v="849390.07999999996"/>
    <s v="large_buy"/>
    <n v="-2.439022026387316E-2"/>
    <n v="-2.4390000000000001"/>
    <s v="P"/>
  </r>
  <r>
    <x v="61"/>
    <s v="BlackRock Health Sciences Term Trust"/>
    <x v="3"/>
    <x v="63"/>
    <s v="Saba Capital Management, L.P."/>
    <s v="TenPercentOwner"/>
    <n v="46421"/>
    <n v="16.329999999999998"/>
    <n v="758054.92999999993"/>
    <s v="normal_buy"/>
    <n v="-9.265782636593467E-2"/>
    <n v="-9.2658000000000005"/>
    <s v="P"/>
  </r>
  <r>
    <x v="61"/>
    <s v="BlackRock Health Sciences Term Trust"/>
    <x v="3"/>
    <x v="63"/>
    <s v="Weinstein Boaz"/>
    <s v="TenPercentOwner"/>
    <n v="46421"/>
    <n v="16.329999999999998"/>
    <n v="758054.92999999993"/>
    <s v="normal_buy"/>
    <n v="-9.265782636593467E-2"/>
    <n v="-9.2658000000000005"/>
    <s v="P"/>
  </r>
  <r>
    <x v="8"/>
    <s v="NUVEEN PENNSYLVANIA QUALITY MUNICIPAL INCOME FUND"/>
    <x v="3"/>
    <x v="63"/>
    <s v="Saba Capital Management, L.P."/>
    <s v="TenPercentOwner"/>
    <n v="35421"/>
    <n v="11.77"/>
    <n v="416905.17"/>
    <s v="large_buy"/>
    <n v="-1.9851976524976171E-2"/>
    <n v="-1.9852000000000001"/>
    <s v="P"/>
  </r>
  <r>
    <x v="8"/>
    <s v="NUVEEN PENNSYLVANIA QUALITY MUNICIPAL INCOME FUND"/>
    <x v="3"/>
    <x v="63"/>
    <s v="Weinstein Boaz"/>
    <s v="TenPercentOwner"/>
    <n v="35421"/>
    <n v="11.77"/>
    <n v="416905.17"/>
    <s v="large_buy"/>
    <n v="-1.9851976524976171E-2"/>
    <n v="-1.9852000000000001"/>
    <s v="P"/>
  </r>
  <r>
    <x v="302"/>
    <s v="Greenwich LifeSciences, Inc."/>
    <x v="3"/>
    <x v="63"/>
    <s v="Patel Snehal"/>
    <s v="Director,Officer,TenPercentOwner"/>
    <n v="3000"/>
    <n v="19.079999999999998"/>
    <n v="57239.999999999993"/>
    <s v="normal_buy"/>
    <n v="-0.25105044415976691"/>
    <n v="-25.105"/>
    <s v="P"/>
  </r>
  <r>
    <x v="674"/>
    <s v="SIMON PROPERTY GROUP INC /DE/"/>
    <x v="3"/>
    <x v="63"/>
    <s v="STEWART MARTA R"/>
    <s v="Director"/>
    <n v="156"/>
    <n v="154.19"/>
    <n v="24053.64"/>
    <s v="normal_buy"/>
    <n v="-7.2256771985475199E-2"/>
    <n v="-7.2256999999999998"/>
    <s v="P"/>
  </r>
  <r>
    <x v="674"/>
    <s v="SIMON PROPERTY GROUP INC /DE/"/>
    <x v="3"/>
    <x v="63"/>
    <s v="Smith Daniel C."/>
    <s v="Director"/>
    <n v="310"/>
    <n v="154.19"/>
    <n v="47798.9"/>
    <s v="normal_buy"/>
    <n v="-7.2256771985475199E-2"/>
    <n v="-7.2256999999999998"/>
    <s v="P"/>
  </r>
  <r>
    <x v="674"/>
    <s v="SIMON PROPERTY GROUP INC /DE/"/>
    <x v="3"/>
    <x v="63"/>
    <s v="LEIBOWITZ REUBEN S"/>
    <s v="Director"/>
    <n v="438"/>
    <n v="154.19"/>
    <n v="67535.22"/>
    <s v="large_buy"/>
    <n v="-7.2256771985475199E-2"/>
    <n v="-7.2256999999999998"/>
    <s v="P"/>
  </r>
  <r>
    <x v="25"/>
    <s v="NUVEEN NEW JERSEY QUALITY MUNICIPAL INCOME FUND"/>
    <x v="3"/>
    <x v="63"/>
    <s v="Saba Capital Management, L.P."/>
    <s v="TenPercentOwner"/>
    <n v="54332"/>
    <n v="12.03"/>
    <n v="653613.96"/>
    <s v="large_buy"/>
    <n v="-1.4416561359759109E-2"/>
    <n v="-1.4417"/>
    <s v="P"/>
  </r>
  <r>
    <x v="25"/>
    <s v="NUVEEN NEW JERSEY QUALITY MUNICIPAL INCOME FUND"/>
    <x v="3"/>
    <x v="63"/>
    <s v="Weinstein Boaz"/>
    <s v="TenPercentOwner"/>
    <n v="54332"/>
    <n v="12.03"/>
    <n v="653613.96"/>
    <s v="large_buy"/>
    <n v="-1.4416561359759109E-2"/>
    <n v="-1.4417"/>
    <s v="P"/>
  </r>
  <r>
    <x v="23"/>
    <s v="BlackRock ESG Capital Allocation Term Trust"/>
    <x v="3"/>
    <x v="63"/>
    <s v="Weinstein Boaz"/>
    <s v="TenPercentOwner"/>
    <n v="55980"/>
    <n v="17.34"/>
    <n v="970693.2"/>
    <s v="normal_buy"/>
    <n v="-5.6028697871802979E-2"/>
    <n v="-5.6029"/>
    <s v="P"/>
  </r>
  <r>
    <x v="23"/>
    <s v="BlackRock ESG Capital Allocation Term Trust"/>
    <x v="3"/>
    <x v="63"/>
    <s v="Saba Capital Management, L.P."/>
    <s v="TenPercentOwner"/>
    <n v="55980"/>
    <n v="17.34"/>
    <n v="970693.2"/>
    <s v="normal_buy"/>
    <n v="-5.6028697871802979E-2"/>
    <n v="-5.6029"/>
    <s v="P"/>
  </r>
  <r>
    <x v="40"/>
    <s v="AMREP CORP."/>
    <x v="3"/>
    <x v="63"/>
    <s v="DAHL JAMES H"/>
    <s v="TenPercentOwner"/>
    <n v="5000"/>
    <n v="23.5"/>
    <n v="117500"/>
    <s v="large_buy"/>
    <n v="-9.8494663033434127E-2"/>
    <n v="-9.8495000000000008"/>
    <s v="P"/>
  </r>
  <r>
    <x v="40"/>
    <s v="AMREP CORP."/>
    <x v="3"/>
    <x v="63"/>
    <s v="Lancaster Rainey E."/>
    <s v="TenPercentOwner"/>
    <n v="5000"/>
    <n v="23.5"/>
    <n v="117500"/>
    <s v="large_buy"/>
    <n v="-9.8494663033434127E-2"/>
    <n v="-9.8495000000000008"/>
    <s v="P"/>
  </r>
  <r>
    <x v="679"/>
    <s v="AlTi Global, Inc."/>
    <x v="3"/>
    <x v="64"/>
    <s v="FURLONG MARK F"/>
    <s v="Director"/>
    <n v="25000"/>
    <n v="5.43"/>
    <n v="135750"/>
    <s v="large_buy"/>
    <n v="-0.1164658476876798"/>
    <n v="-11.646599999999999"/>
    <s v="P"/>
  </r>
  <r>
    <x v="680"/>
    <s v="Boundless Bio, Inc."/>
    <x v="3"/>
    <x v="64"/>
    <s v="CRANDELL KEITH"/>
    <s v="TenPercentOwner"/>
    <n v="133333"/>
    <n v="16"/>
    <n v="2133328"/>
    <s v="large_buy"/>
    <n v="-0.22466956620071771"/>
    <n v="-22.466999999999999"/>
    <s v="P"/>
  </r>
  <r>
    <x v="680"/>
    <s v="Boundless Bio, Inc."/>
    <x v="3"/>
    <x v="64"/>
    <s v="BYBEE CLINTON"/>
    <s v="TenPercentOwner"/>
    <n v="133333"/>
    <n v="16"/>
    <n v="2133328"/>
    <s v="large_buy"/>
    <n v="-0.22466956620071771"/>
    <n v="-22.466999999999999"/>
    <s v="P"/>
  </r>
  <r>
    <x v="680"/>
    <s v="Boundless Bio, Inc."/>
    <x v="3"/>
    <x v="64"/>
    <s v="NELSEN ROBERT"/>
    <s v="TenPercentOwner"/>
    <n v="133333"/>
    <n v="16"/>
    <n v="2133328"/>
    <s v="large_buy"/>
    <n v="-0.22466956620071771"/>
    <n v="-22.466999999999999"/>
    <s v="P"/>
  </r>
  <r>
    <x v="680"/>
    <s v="Boundless Bio, Inc."/>
    <x v="3"/>
    <x v="64"/>
    <s v="GILLIS STEVEN"/>
    <s v="TenPercentOwner"/>
    <n v="133333"/>
    <n v="16"/>
    <n v="2133328"/>
    <s v="large_buy"/>
    <n v="-0.22466956620071771"/>
    <n v="-22.466999999999999"/>
    <s v="P"/>
  </r>
  <r>
    <x v="680"/>
    <s v="Boundless Bio, Inc."/>
    <x v="3"/>
    <x v="64"/>
    <s v="CRANDELL KEITH"/>
    <s v="TenPercentOwner"/>
    <n v="66667"/>
    <n v="16"/>
    <n v="1066672"/>
    <s v="normal_buy"/>
    <n v="-0.22466956620071771"/>
    <n v="-22.466999999999999"/>
    <s v="P"/>
  </r>
  <r>
    <x v="680"/>
    <s v="Boundless Bio, Inc."/>
    <x v="3"/>
    <x v="64"/>
    <s v="BYBEE CLINTON"/>
    <s v="TenPercentOwner"/>
    <n v="66667"/>
    <n v="16"/>
    <n v="1066672"/>
    <s v="normal_buy"/>
    <n v="-0.22466956620071771"/>
    <n v="-22.466999999999999"/>
    <s v="P"/>
  </r>
  <r>
    <x v="680"/>
    <s v="Boundless Bio, Inc."/>
    <x v="3"/>
    <x v="64"/>
    <s v="NELSEN ROBERT"/>
    <s v="TenPercentOwner"/>
    <n v="66667"/>
    <n v="16"/>
    <n v="1066672"/>
    <s v="normal_buy"/>
    <n v="-0.22466956620071771"/>
    <n v="-22.466999999999999"/>
    <s v="P"/>
  </r>
  <r>
    <x v="680"/>
    <s v="Boundless Bio, Inc."/>
    <x v="3"/>
    <x v="64"/>
    <s v="GILLIS STEVEN"/>
    <s v="TenPercentOwner"/>
    <n v="66667"/>
    <n v="16"/>
    <n v="1066672"/>
    <s v="normal_buy"/>
    <n v="-0.22466956620071771"/>
    <n v="-22.466999999999999"/>
    <s v="P"/>
  </r>
  <r>
    <x v="680"/>
    <s v="Boundless Bio, Inc."/>
    <x v="3"/>
    <x v="64"/>
    <s v="ARCH Venture Fund X Overage, L.P."/>
    <s v="TenPercentOwner"/>
    <n v="66667"/>
    <n v="16"/>
    <n v="1066672"/>
    <s v="normal_buy"/>
    <n v="-0.22466956620071771"/>
    <n v="-22.466999999999999"/>
    <s v="P"/>
  </r>
  <r>
    <x v="680"/>
    <s v="Boundless Bio, Inc."/>
    <x v="3"/>
    <x v="64"/>
    <s v="ARCH Venture Fund IX Overage, L.P."/>
    <s v="TenPercentOwner"/>
    <n v="66667"/>
    <n v="16"/>
    <n v="1066672"/>
    <s v="normal_buy"/>
    <n v="-0.22466956620071771"/>
    <n v="-22.466999999999999"/>
    <s v="P"/>
  </r>
  <r>
    <x v="680"/>
    <s v="Boundless Bio, Inc."/>
    <x v="3"/>
    <x v="64"/>
    <s v="ARCH Venture Partners X Overage, L.P."/>
    <s v="TenPercentOwner"/>
    <n v="66667"/>
    <n v="16"/>
    <n v="1066672"/>
    <s v="normal_buy"/>
    <n v="-0.22466956620071771"/>
    <n v="-22.466999999999999"/>
    <s v="P"/>
  </r>
  <r>
    <x v="680"/>
    <s v="Boundless Bio, Inc."/>
    <x v="3"/>
    <x v="64"/>
    <s v="ARCH Venture Partners IX, L.P."/>
    <s v="TenPercentOwner"/>
    <n v="66667"/>
    <n v="16"/>
    <n v="1066672"/>
    <s v="normal_buy"/>
    <n v="-0.22466956620071771"/>
    <n v="-22.466999999999999"/>
    <s v="P"/>
  </r>
  <r>
    <x v="680"/>
    <s v="Boundless Bio, Inc."/>
    <x v="3"/>
    <x v="64"/>
    <s v="ARCH Venture Partners IX Overage, L.P."/>
    <s v="TenPercentOwner"/>
    <n v="66667"/>
    <n v="16"/>
    <n v="1066672"/>
    <s v="normal_buy"/>
    <n v="-0.22466956620071771"/>
    <n v="-22.466999999999999"/>
    <s v="P"/>
  </r>
  <r>
    <x v="680"/>
    <s v="Boundless Bio, Inc."/>
    <x v="3"/>
    <x v="64"/>
    <s v="ARCH Venture Partners X, LLC"/>
    <s v="TenPercentOwner"/>
    <n v="66667"/>
    <n v="16"/>
    <n v="1066672"/>
    <s v="normal_buy"/>
    <n v="-0.22466956620071771"/>
    <n v="-22.466999999999999"/>
    <s v="P"/>
  </r>
  <r>
    <x v="680"/>
    <s v="Boundless Bio, Inc."/>
    <x v="3"/>
    <x v="64"/>
    <s v="ARCH Venture Fund IX, L.P."/>
    <s v="TenPercentOwner"/>
    <n v="66667"/>
    <n v="16"/>
    <n v="1066672"/>
    <s v="normal_buy"/>
    <n v="-0.22466956620071771"/>
    <n v="-22.466999999999999"/>
    <s v="P"/>
  </r>
  <r>
    <x v="680"/>
    <s v="Boundless Bio, Inc."/>
    <x v="3"/>
    <x v="64"/>
    <s v="ARCH Venture Partners IX, LLC"/>
    <s v="TenPercentOwner"/>
    <n v="66667"/>
    <n v="16"/>
    <n v="1066672"/>
    <s v="normal_buy"/>
    <n v="-0.22466956620071771"/>
    <n v="-22.466999999999999"/>
    <s v="P"/>
  </r>
  <r>
    <x v="680"/>
    <s v="Boundless Bio, Inc."/>
    <x v="3"/>
    <x v="64"/>
    <s v="ARCH Venture Fund X Overage, L.P."/>
    <s v="TenPercentOwner"/>
    <n v="133333"/>
    <n v="16"/>
    <n v="2133328"/>
    <s v="large_buy"/>
    <n v="-0.22466956620071771"/>
    <n v="-22.466999999999999"/>
    <s v="P"/>
  </r>
  <r>
    <x v="680"/>
    <s v="Boundless Bio, Inc."/>
    <x v="3"/>
    <x v="64"/>
    <s v="ARCH Venture Fund IX Overage, L.P."/>
    <s v="TenPercentOwner"/>
    <n v="133333"/>
    <n v="16"/>
    <n v="2133328"/>
    <s v="large_buy"/>
    <n v="-0.22466956620071771"/>
    <n v="-22.466999999999999"/>
    <s v="P"/>
  </r>
  <r>
    <x v="680"/>
    <s v="Boundless Bio, Inc."/>
    <x v="3"/>
    <x v="64"/>
    <s v="ARCH Venture Partners X Overage, L.P."/>
    <s v="TenPercentOwner"/>
    <n v="133333"/>
    <n v="16"/>
    <n v="2133328"/>
    <s v="large_buy"/>
    <n v="-0.22466956620071771"/>
    <n v="-22.466999999999999"/>
    <s v="P"/>
  </r>
  <r>
    <x v="680"/>
    <s v="Boundless Bio, Inc."/>
    <x v="3"/>
    <x v="64"/>
    <s v="ARCH Venture Partners IX, L.P."/>
    <s v="TenPercentOwner"/>
    <n v="133333"/>
    <n v="16"/>
    <n v="2133328"/>
    <s v="large_buy"/>
    <n v="-0.22466956620071771"/>
    <n v="-22.466999999999999"/>
    <s v="P"/>
  </r>
  <r>
    <x v="680"/>
    <s v="Boundless Bio, Inc."/>
    <x v="3"/>
    <x v="64"/>
    <s v="ARCH Venture Partners IX Overage, L.P."/>
    <s v="TenPercentOwner"/>
    <n v="133333"/>
    <n v="16"/>
    <n v="2133328"/>
    <s v="large_buy"/>
    <n v="-0.22466956620071771"/>
    <n v="-22.466999999999999"/>
    <s v="P"/>
  </r>
  <r>
    <x v="680"/>
    <s v="Boundless Bio, Inc."/>
    <x v="3"/>
    <x v="64"/>
    <s v="ARCH Venture Partners X, LLC"/>
    <s v="TenPercentOwner"/>
    <n v="133333"/>
    <n v="16"/>
    <n v="2133328"/>
    <s v="large_buy"/>
    <n v="-0.22466956620071771"/>
    <n v="-22.466999999999999"/>
    <s v="P"/>
  </r>
  <r>
    <x v="680"/>
    <s v="Boundless Bio, Inc."/>
    <x v="3"/>
    <x v="64"/>
    <s v="ARCH Venture Fund IX, L.P."/>
    <s v="TenPercentOwner"/>
    <n v="133333"/>
    <n v="16"/>
    <n v="2133328"/>
    <s v="large_buy"/>
    <n v="-0.22466956620071771"/>
    <n v="-22.466999999999999"/>
    <s v="P"/>
  </r>
  <r>
    <x v="680"/>
    <s v="Boundless Bio, Inc."/>
    <x v="3"/>
    <x v="64"/>
    <s v="ARCH Venture Partners IX, LLC"/>
    <s v="TenPercentOwner"/>
    <n v="133333"/>
    <n v="16"/>
    <n v="2133328"/>
    <s v="large_buy"/>
    <n v="-0.22466956620071771"/>
    <n v="-22.466999999999999"/>
    <s v="P"/>
  </r>
  <r>
    <x v="679"/>
    <s v="AlTi Global, Inc."/>
    <x v="3"/>
    <x v="64"/>
    <s v="Al-Thani Jassim Abdulaziz"/>
    <s v="TenPercentOwner"/>
    <n v="20000"/>
    <n v="5.15"/>
    <n v="103000"/>
    <s v="normal_buy"/>
    <n v="-0.1164658476876798"/>
    <n v="-11.646599999999999"/>
    <s v="P"/>
  </r>
  <r>
    <x v="679"/>
    <s v="AlTi Global, Inc."/>
    <x v="3"/>
    <x v="64"/>
    <s v="ilWaddi Cayman Holdings"/>
    <s v="TenPercentOwner"/>
    <n v="20000"/>
    <n v="5.15"/>
    <n v="103000"/>
    <s v="normal_buy"/>
    <n v="-0.1164658476876798"/>
    <n v="-11.646599999999999"/>
    <s v="P"/>
  </r>
  <r>
    <x v="611"/>
    <s v="BRT Apartments Corp."/>
    <x v="3"/>
    <x v="64"/>
    <s v="GOULD JEFFREY"/>
    <s v="Director,Officer"/>
    <n v="12299"/>
    <n v="16.73"/>
    <n v="205762.27"/>
    <s v="normal_buy"/>
    <n v="3.1902015361621849E-2"/>
    <n v="3.1901999999999999"/>
    <s v="P"/>
  </r>
  <r>
    <x v="680"/>
    <s v="Boundless Bio, Inc."/>
    <x v="3"/>
    <x v="64"/>
    <s v="RA Capital Healthcare Fund LP"/>
    <s v="TenPercentOwner"/>
    <n v="15625"/>
    <n v="16"/>
    <n v="250000"/>
    <s v="normal_buy"/>
    <n v="-0.22466956620071771"/>
    <n v="-22.466999999999999"/>
    <s v="P"/>
  </r>
  <r>
    <x v="680"/>
    <s v="Boundless Bio, Inc."/>
    <x v="3"/>
    <x v="64"/>
    <s v="RA CAPITAL MANAGEMENT, L.P."/>
    <s v="TenPercentOwner"/>
    <n v="15625"/>
    <n v="16"/>
    <n v="250000"/>
    <s v="normal_buy"/>
    <n v="-0.22466956620071771"/>
    <n v="-22.466999999999999"/>
    <s v="P"/>
  </r>
  <r>
    <x v="680"/>
    <s v="Boundless Bio, Inc."/>
    <x v="3"/>
    <x v="64"/>
    <s v="RA Capital Nexus Fund II, L.P."/>
    <s v="TenPercentOwner"/>
    <n v="15625"/>
    <n v="16"/>
    <n v="250000"/>
    <s v="normal_buy"/>
    <n v="-0.22466956620071771"/>
    <n v="-22.466999999999999"/>
    <s v="P"/>
  </r>
  <r>
    <x v="680"/>
    <s v="Boundless Bio, Inc."/>
    <x v="3"/>
    <x v="64"/>
    <s v="Shah Rajeev M."/>
    <s v="TenPercentOwner"/>
    <n v="15625"/>
    <n v="16"/>
    <n v="250000"/>
    <s v="normal_buy"/>
    <n v="-0.22466956620071771"/>
    <n v="-22.466999999999999"/>
    <s v="P"/>
  </r>
  <r>
    <x v="680"/>
    <s v="Boundless Bio, Inc."/>
    <x v="3"/>
    <x v="64"/>
    <s v="Kolchinsky Peter"/>
    <s v="TenPercentOwner"/>
    <n v="15625"/>
    <n v="16"/>
    <n v="250000"/>
    <s v="normal_buy"/>
    <n v="-0.22466956620071771"/>
    <n v="-22.466999999999999"/>
    <s v="P"/>
  </r>
  <r>
    <x v="680"/>
    <s v="Boundless Bio, Inc."/>
    <x v="3"/>
    <x v="64"/>
    <s v="RA Capital Healthcare Fund LP"/>
    <s v="TenPercentOwner"/>
    <n v="296875"/>
    <n v="16"/>
    <n v="4750000"/>
    <s v="large_buy"/>
    <n v="-0.22466956620071771"/>
    <n v="-22.466999999999999"/>
    <s v="P"/>
  </r>
  <r>
    <x v="680"/>
    <s v="Boundless Bio, Inc."/>
    <x v="3"/>
    <x v="64"/>
    <s v="RA CAPITAL MANAGEMENT, L.P."/>
    <s v="TenPercentOwner"/>
    <n v="296875"/>
    <n v="16"/>
    <n v="4750000"/>
    <s v="large_buy"/>
    <n v="-0.22466956620071771"/>
    <n v="-22.466999999999999"/>
    <s v="P"/>
  </r>
  <r>
    <x v="680"/>
    <s v="Boundless Bio, Inc."/>
    <x v="3"/>
    <x v="64"/>
    <s v="RA Capital Nexus Fund II, L.P."/>
    <s v="TenPercentOwner"/>
    <n v="296875"/>
    <n v="16"/>
    <n v="4750000"/>
    <s v="large_buy"/>
    <n v="-0.22466956620071771"/>
    <n v="-22.466999999999999"/>
    <s v="P"/>
  </r>
  <r>
    <x v="680"/>
    <s v="Boundless Bio, Inc."/>
    <x v="3"/>
    <x v="64"/>
    <s v="Shah Rajeev M."/>
    <s v="TenPercentOwner"/>
    <n v="296875"/>
    <n v="16"/>
    <n v="4750000"/>
    <s v="large_buy"/>
    <n v="-0.22466956620071771"/>
    <n v="-22.466999999999999"/>
    <s v="P"/>
  </r>
  <r>
    <x v="680"/>
    <s v="Boundless Bio, Inc."/>
    <x v="3"/>
    <x v="64"/>
    <s v="Kolchinsky Peter"/>
    <s v="TenPercentOwner"/>
    <n v="296875"/>
    <n v="16"/>
    <n v="4750000"/>
    <s v="large_buy"/>
    <n v="-0.22466956620071771"/>
    <n v="-22.466999999999999"/>
    <s v="P"/>
  </r>
  <r>
    <x v="611"/>
    <s v="BRT Apartments Corp."/>
    <x v="3"/>
    <x v="64"/>
    <s v="GOULD MATTHEW J"/>
    <s v="Director,Officer"/>
    <n v="12299"/>
    <n v="16.73"/>
    <n v="205762.27"/>
    <s v="normal_buy"/>
    <n v="3.1902015361621849E-2"/>
    <n v="3.1901999999999999"/>
    <s v="P"/>
  </r>
  <r>
    <x v="611"/>
    <s v="BRT Apartments Corp."/>
    <x v="3"/>
    <x v="64"/>
    <s v="GOULD INVESTORS L P"/>
    <s v="TenPercentOwner"/>
    <n v="12299"/>
    <n v="16.73"/>
    <n v="205762.27"/>
    <s v="normal_buy"/>
    <n v="3.1902015361621849E-2"/>
    <n v="3.1901999999999999"/>
    <s v="P"/>
  </r>
  <r>
    <x v="17"/>
    <s v="TILE SHOP HOLDINGS, INC."/>
    <x v="3"/>
    <x v="64"/>
    <s v="Pleasant Lake Partners LLC"/>
    <s v="TenPercentOwner"/>
    <n v="25000"/>
    <n v="6.85"/>
    <n v="171250"/>
    <s v="normal_buy"/>
    <n v="-2.322203926162358E-2"/>
    <n v="-2.3222"/>
    <s v="P"/>
  </r>
  <r>
    <x v="17"/>
    <s v="TILE SHOP HOLDINGS, INC."/>
    <x v="3"/>
    <x v="64"/>
    <s v="Pleasant Lake Onshore Feeder Fund LP"/>
    <s v="TenPercentOwner"/>
    <n v="25000"/>
    <n v="6.85"/>
    <n v="171250"/>
    <s v="normal_buy"/>
    <n v="-2.322203926162358E-2"/>
    <n v="-2.3222"/>
    <s v="P"/>
  </r>
  <r>
    <x v="17"/>
    <s v="TILE SHOP HOLDINGS, INC."/>
    <x v="3"/>
    <x v="64"/>
    <s v="Fund 1 Investments, LLC"/>
    <s v="TenPercentOwner"/>
    <n v="25000"/>
    <n v="6.85"/>
    <n v="171250"/>
    <s v="normal_buy"/>
    <n v="-2.322203926162358E-2"/>
    <n v="-2.3222"/>
    <s v="P"/>
  </r>
  <r>
    <x v="85"/>
    <s v="Federated Hermes Premier Municipal Income Fund"/>
    <x v="3"/>
    <x v="64"/>
    <s v="Weinstein Boaz"/>
    <s v="TenPercentOwner"/>
    <n v="10726"/>
    <n v="11.02"/>
    <n v="118200.52"/>
    <s v="large_buy"/>
    <n v="-6.3520889724317797E-3"/>
    <n v="-0.63519999999999999"/>
    <s v="P"/>
  </r>
  <r>
    <x v="85"/>
    <s v="Federated Hermes Premier Municipal Income Fund"/>
    <x v="3"/>
    <x v="64"/>
    <s v="Saba Capital Management, L.P."/>
    <s v="TenPercentOwner"/>
    <n v="10726"/>
    <n v="11.02"/>
    <n v="118200.52"/>
    <s v="large_buy"/>
    <n v="-6.3520889724317797E-3"/>
    <n v="-0.63519999999999999"/>
    <s v="P"/>
  </r>
  <r>
    <x v="541"/>
    <s v="BLACKROCK CALIFORNIA MUNICIPAL INCOME TRUST"/>
    <x v="3"/>
    <x v="64"/>
    <s v="Saba Capital Management, L.P."/>
    <s v="TenPercentOwner"/>
    <n v="8359"/>
    <n v="11.79"/>
    <n v="98552.609999999986"/>
    <s v="normal_buy"/>
    <n v="-1.5960937784853971E-2"/>
    <n v="-1.5961000000000001"/>
    <s v="P"/>
  </r>
  <r>
    <x v="541"/>
    <s v="BLACKROCK CALIFORNIA MUNICIPAL INCOME TRUST"/>
    <x v="3"/>
    <x v="64"/>
    <s v="Weinstein Boaz"/>
    <s v="TenPercentOwner"/>
    <n v="8359"/>
    <n v="11.79"/>
    <n v="98552.609999999986"/>
    <s v="normal_buy"/>
    <n v="-1.5960937784853971E-2"/>
    <n v="-1.5961000000000001"/>
    <s v="P"/>
  </r>
  <r>
    <x v="629"/>
    <s v="abrdn Global Infrastructure Income Fund"/>
    <x v="3"/>
    <x v="64"/>
    <s v="Weinstein Boaz"/>
    <s v="TenPercentOwner"/>
    <n v="65691"/>
    <n v="17.670000000000002"/>
    <n v="1160759.97"/>
    <s v="large_buy"/>
    <n v="-6.0802822591598298E-2"/>
    <n v="-6.0803000000000003"/>
    <s v="P"/>
  </r>
  <r>
    <x v="629"/>
    <s v="abrdn Global Infrastructure Income Fund"/>
    <x v="3"/>
    <x v="64"/>
    <s v="Saba Capital Management, L.P."/>
    <s v="TenPercentOwner"/>
    <n v="65691"/>
    <n v="17.670000000000002"/>
    <n v="1160759.97"/>
    <s v="large_buy"/>
    <n v="-6.0802822591598298E-2"/>
    <n v="-6.0803000000000003"/>
    <s v="P"/>
  </r>
  <r>
    <x v="680"/>
    <s v="Boundless Bio, Inc."/>
    <x v="3"/>
    <x v="64"/>
    <s v="Burow Kristina"/>
    <s v="Director,TenPercentOwner"/>
    <n v="66667"/>
    <n v="16"/>
    <n v="1066672"/>
    <s v="normal_buy"/>
    <n v="-0.22466956620071771"/>
    <n v="-22.466999999999999"/>
    <s v="P"/>
  </r>
  <r>
    <x v="680"/>
    <s v="Boundless Bio, Inc."/>
    <x v="3"/>
    <x v="64"/>
    <s v="Burow Kristina"/>
    <s v="Director,TenPercentOwner"/>
    <n v="133333"/>
    <n v="16"/>
    <n v="2133328"/>
    <s v="large_buy"/>
    <n v="-0.22466956620071771"/>
    <n v="-22.466999999999999"/>
    <s v="P"/>
  </r>
  <r>
    <x v="681"/>
    <s v="Xilio Therapeutics, Inc."/>
    <x v="3"/>
    <x v="64"/>
    <s v="GILEAD SCIENCES, INC."/>
    <s v="TenPercentOwner"/>
    <n v="485250"/>
    <n v="0.76"/>
    <n v="368790"/>
    <s v="normal_buy"/>
    <n v="-0.12162166516044121"/>
    <n v="-12.1622"/>
    <s v="P"/>
  </r>
  <r>
    <x v="677"/>
    <s v="Aldeyra Therapeutics, Inc."/>
    <x v="3"/>
    <x v="64"/>
    <s v="PERCEPTIVE ADVISORS LLC"/>
    <s v="TenPercentOwner"/>
    <n v="186051"/>
    <n v="3.44"/>
    <n v="640015.43999999994"/>
    <s v="normal_buy"/>
    <n v="9.0140827476351326E-2"/>
    <n v="9.0140999999999991"/>
    <s v="P"/>
  </r>
  <r>
    <x v="677"/>
    <s v="Aldeyra Therapeutics, Inc."/>
    <x v="3"/>
    <x v="64"/>
    <s v="EDELMAN JOSEPH"/>
    <s v="TenPercentOwner"/>
    <n v="186051"/>
    <n v="3.44"/>
    <n v="640015.43999999994"/>
    <s v="normal_buy"/>
    <n v="9.0140827476351326E-2"/>
    <n v="9.0140999999999991"/>
    <s v="P"/>
  </r>
  <r>
    <x v="677"/>
    <s v="Aldeyra Therapeutics, Inc."/>
    <x v="3"/>
    <x v="64"/>
    <s v="PERCEPTIVE LIFE SCIENCES MASTER FUND LTD"/>
    <s v="TenPercentOwner"/>
    <n v="186051"/>
    <n v="3.44"/>
    <n v="640015.43999999994"/>
    <s v="normal_buy"/>
    <n v="9.0140827476351326E-2"/>
    <n v="9.0140999999999991"/>
    <s v="P"/>
  </r>
  <r>
    <x v="682"/>
    <s v="Atlanta Braves Holdings, Inc."/>
    <x v="3"/>
    <x v="64"/>
    <s v="GAMCO INVESTORS, INC. ET AL"/>
    <s v="TenPercentOwner"/>
    <n v="500"/>
    <n v="41.25"/>
    <n v="20625"/>
    <s v="normal_buy"/>
    <n v="-3.7968640182613027E-2"/>
    <n v="-3.7968999999999999"/>
    <s v="P"/>
  </r>
  <r>
    <x v="682"/>
    <s v="Atlanta Braves Holdings, Inc."/>
    <x v="3"/>
    <x v="64"/>
    <s v="Associated Capital Group, Inc."/>
    <s v="TenPercentOwner"/>
    <n v="500"/>
    <n v="41.25"/>
    <n v="20625"/>
    <s v="normal_buy"/>
    <n v="-3.7968640182613027E-2"/>
    <n v="-3.7968999999999999"/>
    <s v="P"/>
  </r>
  <r>
    <x v="682"/>
    <s v="Atlanta Braves Holdings, Inc."/>
    <x v="3"/>
    <x v="64"/>
    <s v="GABELLI MARIO J"/>
    <s v="TenPercentOwner"/>
    <n v="500"/>
    <n v="41.25"/>
    <n v="20625"/>
    <s v="normal_buy"/>
    <n v="-3.7968640182613027E-2"/>
    <n v="-3.7968999999999999"/>
    <s v="P"/>
  </r>
  <r>
    <x v="682"/>
    <s v="Atlanta Braves Holdings, Inc."/>
    <x v="3"/>
    <x v="64"/>
    <s v="GGCP, INC."/>
    <s v="TenPercentOwner"/>
    <n v="500"/>
    <n v="41.25"/>
    <n v="20625"/>
    <s v="normal_buy"/>
    <n v="-3.7968640182613027E-2"/>
    <n v="-3.7968999999999999"/>
    <s v="P"/>
  </r>
  <r>
    <x v="678"/>
    <s v="CVD EQUIPMENT CORP"/>
    <x v="3"/>
    <x v="64"/>
    <s v="ADA Partners, L.P."/>
    <s v="TenPercentOwner"/>
    <n v="46306"/>
    <n v="5.07"/>
    <n v="234771.42"/>
    <s v="normal_buy"/>
    <n v="-0.15582196925902769"/>
    <n v="-15.5822"/>
    <s v="P"/>
  </r>
  <r>
    <x v="678"/>
    <s v="CVD EQUIPMENT CORP"/>
    <x v="3"/>
    <x v="64"/>
    <s v="AFRICK ANDREW"/>
    <s v="TenPercentOwner"/>
    <n v="46306"/>
    <n v="5.07"/>
    <n v="234771.42"/>
    <s v="normal_buy"/>
    <n v="-0.15582196925902769"/>
    <n v="-15.5822"/>
    <s v="P"/>
  </r>
  <r>
    <x v="55"/>
    <s v="BLACKROCK MUNIYIELD PENNSYLVANIA QUALITY FUND"/>
    <x v="3"/>
    <x v="64"/>
    <s v="Saba Capital Management, L.P."/>
    <s v="TenPercentOwner"/>
    <n v="6940"/>
    <n v="12.03"/>
    <n v="83488.2"/>
    <s v="normal_buy"/>
    <n v="1.0670544945536211E-2"/>
    <n v="1.0670999999999999"/>
    <s v="P"/>
  </r>
  <r>
    <x v="55"/>
    <s v="BLACKROCK MUNIYIELD PENNSYLVANIA QUALITY FUND"/>
    <x v="3"/>
    <x v="64"/>
    <s v="Weinstein Boaz"/>
    <s v="TenPercentOwner"/>
    <n v="6940"/>
    <n v="12.03"/>
    <n v="83488.2"/>
    <s v="normal_buy"/>
    <n v="1.0670544945536211E-2"/>
    <n v="1.0670999999999999"/>
    <s v="P"/>
  </r>
  <r>
    <x v="8"/>
    <s v="NUVEEN PENNSYLVANIA QUALITY MUNICIPAL INCOME FUND"/>
    <x v="3"/>
    <x v="64"/>
    <s v="Saba Capital Management, L.P."/>
    <s v="TenPercentOwner"/>
    <n v="49402"/>
    <n v="11.76"/>
    <n v="580967.52"/>
    <s v="large_buy"/>
    <n v="-1.9059626128042129E-2"/>
    <n v="-1.9059999999999999"/>
    <s v="P"/>
  </r>
  <r>
    <x v="8"/>
    <s v="NUVEEN PENNSYLVANIA QUALITY MUNICIPAL INCOME FUND"/>
    <x v="3"/>
    <x v="64"/>
    <s v="Weinstein Boaz"/>
    <s v="TenPercentOwner"/>
    <n v="49402"/>
    <n v="11.76"/>
    <n v="580967.52"/>
    <s v="large_buy"/>
    <n v="-1.9059626128042129E-2"/>
    <n v="-1.9059999999999999"/>
    <s v="P"/>
  </r>
  <r>
    <x v="504"/>
    <s v="Nuveen Core Plus Impact Fund"/>
    <x v="3"/>
    <x v="64"/>
    <s v="Saba Capital Management, L.P."/>
    <s v="TenPercentOwner"/>
    <n v="30848"/>
    <n v="10.26"/>
    <n v="316500.47999999998"/>
    <s v="normal_buy"/>
    <n v="-3.100547940092124E-2"/>
    <n v="-3.1004999999999998"/>
    <s v="P"/>
  </r>
  <r>
    <x v="504"/>
    <s v="Nuveen Core Plus Impact Fund"/>
    <x v="3"/>
    <x v="64"/>
    <s v="Weinstein Boaz"/>
    <s v="TenPercentOwner"/>
    <n v="30848"/>
    <n v="10.26"/>
    <n v="316500.47999999998"/>
    <s v="normal_buy"/>
    <n v="-3.100547940092124E-2"/>
    <n v="-3.1004999999999998"/>
    <s v="P"/>
  </r>
  <r>
    <x v="107"/>
    <s v="CalciMedica, Inc."/>
    <x v="3"/>
    <x v="64"/>
    <s v="Roberts Eric W"/>
    <s v="Director,Officer,TenPercentOwner"/>
    <n v="3254"/>
    <n v="3.9"/>
    <n v="12690.6"/>
    <s v="normal_buy"/>
    <n v="7.425747365533697E-2"/>
    <n v="7.4257"/>
    <s v="P"/>
  </r>
  <r>
    <x v="88"/>
    <s v="Compass Diversified Holdings"/>
    <x v="3"/>
    <x v="64"/>
    <s v="Faulkingham Ryan J"/>
    <s v="Other"/>
    <n v="4250"/>
    <n v="23.46"/>
    <n v="99705"/>
    <s v="normal_buy"/>
    <n v="-5.3276889521814641E-2"/>
    <n v="-5.3277000000000001"/>
    <s v="P"/>
  </r>
  <r>
    <x v="25"/>
    <s v="NUVEEN NEW JERSEY QUALITY MUNICIPAL INCOME FUND"/>
    <x v="3"/>
    <x v="64"/>
    <s v="Saba Capital Management, L.P."/>
    <s v="TenPercentOwner"/>
    <n v="27925"/>
    <n v="11.99"/>
    <n v="334820.75"/>
    <s v="large_buy"/>
    <n v="-1.440169872595554E-2"/>
    <n v="-1.4401999999999999"/>
    <s v="P"/>
  </r>
  <r>
    <x v="25"/>
    <s v="NUVEEN NEW JERSEY QUALITY MUNICIPAL INCOME FUND"/>
    <x v="3"/>
    <x v="64"/>
    <s v="Weinstein Boaz"/>
    <s v="TenPercentOwner"/>
    <n v="27925"/>
    <n v="11.99"/>
    <n v="334820.75"/>
    <s v="large_buy"/>
    <n v="-1.440169872595554E-2"/>
    <n v="-1.4401999999999999"/>
    <s v="P"/>
  </r>
  <r>
    <x v="683"/>
    <s v="FLOWERS FOODS INC"/>
    <x v="3"/>
    <x v="64"/>
    <s v="Casey Edward J. Jr."/>
    <s v="Director"/>
    <n v="5000"/>
    <n v="23.55"/>
    <n v="117750"/>
    <s v="large_buy"/>
    <n v="-1.488114002971952E-2"/>
    <n v="-1.4881"/>
    <s v="P"/>
  </r>
  <r>
    <x v="418"/>
    <s v="Citi Trends Inc"/>
    <x v="3"/>
    <x v="64"/>
    <s v="Pleasant Lake Onshore Feeder Fund LP"/>
    <s v="TenPercentOwner"/>
    <n v="2000"/>
    <n v="26.92"/>
    <n v="53840"/>
    <s v="normal_buy"/>
    <n v="-0.16025165989447321"/>
    <n v="-16.025200000000002"/>
    <s v="P"/>
  </r>
  <r>
    <x v="418"/>
    <s v="Citi Trends Inc"/>
    <x v="3"/>
    <x v="64"/>
    <s v="Pleasant Lake Partners LLC"/>
    <s v="TenPercentOwner"/>
    <n v="2000"/>
    <n v="26.92"/>
    <n v="53840"/>
    <s v="normal_buy"/>
    <n v="-0.16025165989447321"/>
    <n v="-16.025200000000002"/>
    <s v="P"/>
  </r>
  <r>
    <x v="418"/>
    <s v="Citi Trends Inc"/>
    <x v="3"/>
    <x v="64"/>
    <s v="Fund 1 Investments, LLC"/>
    <s v="TenPercentOwner"/>
    <n v="2000"/>
    <n v="26.92"/>
    <n v="53840"/>
    <s v="normal_buy"/>
    <n v="-0.16025165989447321"/>
    <n v="-16.025200000000002"/>
    <s v="P"/>
  </r>
  <r>
    <x v="611"/>
    <s v="BRT Apartments Corp."/>
    <x v="3"/>
    <x v="65"/>
    <s v="GOULD MATTHEW J"/>
    <s v="Director,Officer"/>
    <n v="12299"/>
    <n v="16.489999999999998"/>
    <n v="202810.51"/>
    <s v="normal_buy"/>
    <n v="-1.431989410419188E-2"/>
    <n v="-1.4319999999999999"/>
    <s v="P"/>
  </r>
  <r>
    <x v="611"/>
    <s v="BRT Apartments Corp."/>
    <x v="3"/>
    <x v="65"/>
    <s v="GOULD INVESTORS L P"/>
    <s v="TenPercentOwner"/>
    <n v="12299"/>
    <n v="16.809999999999999"/>
    <n v="206746.19"/>
    <s v="normal_buy"/>
    <n v="-1.431989410419188E-2"/>
    <n v="-1.4319999999999999"/>
    <s v="P"/>
  </r>
  <r>
    <x v="679"/>
    <s v="AlTi Global, Inc."/>
    <x v="3"/>
    <x v="65"/>
    <s v="Al-Thani Jassim Abdulaziz"/>
    <s v="TenPercentOwner"/>
    <n v="20000"/>
    <n v="4.99"/>
    <n v="99800"/>
    <s v="normal_buy"/>
    <n v="-7.1138190895356779E-2"/>
    <n v="-7.1138000000000003"/>
    <s v="P"/>
  </r>
  <r>
    <x v="679"/>
    <s v="AlTi Global, Inc."/>
    <x v="3"/>
    <x v="65"/>
    <s v="ilWaddi Cayman Holdings"/>
    <s v="TenPercentOwner"/>
    <n v="20000"/>
    <n v="4.99"/>
    <n v="99800"/>
    <s v="normal_buy"/>
    <n v="-7.1138190895356779E-2"/>
    <n v="-7.1138000000000003"/>
    <s v="P"/>
  </r>
  <r>
    <x v="28"/>
    <s v="ALLIANCEBERNSTEIN GLOBAL HIGH INCOME FUND INC"/>
    <x v="3"/>
    <x v="65"/>
    <s v="Malik Fahd"/>
    <s v="Officer"/>
    <n v="1079"/>
    <n v="10.62"/>
    <n v="11458.98"/>
    <s v="normal_buy"/>
    <n v="-4.3098309764246327E-2"/>
    <n v="-4.3098000000000001"/>
    <s v="P"/>
  </r>
  <r>
    <x v="663"/>
    <s v="FIRST TRUST HIGH YIELD OPPORTUNITIES 2027 TERM FUND"/>
    <x v="3"/>
    <x v="65"/>
    <s v="BOWEN JAMES A"/>
    <s v="Director,Other"/>
    <n v="16000"/>
    <n v="14.25"/>
    <n v="228000"/>
    <s v="normal_buy"/>
    <n v="-1.3324061402098519E-2"/>
    <n v="-1.3324"/>
    <s v="P"/>
  </r>
  <r>
    <x v="684"/>
    <s v="SentinelOne, Inc."/>
    <x v="3"/>
    <x v="65"/>
    <s v="PEEK MARK S"/>
    <s v="Director"/>
    <n v="10000"/>
    <n v="22.36"/>
    <n v="223600"/>
    <s v="large_buy"/>
    <n v="-7.6957547711237195E-2"/>
    <n v="-7.6958000000000002"/>
    <s v="P"/>
  </r>
  <r>
    <x v="40"/>
    <s v="AMREP CORP."/>
    <x v="3"/>
    <x v="65"/>
    <s v="DAHL JAMES H"/>
    <s v="TenPercentOwner"/>
    <n v="3000"/>
    <n v="22.2"/>
    <n v="66600"/>
    <s v="normal_buy"/>
    <n v="-1.7743375694754811E-2"/>
    <n v="-1.7743"/>
    <s v="P"/>
  </r>
  <r>
    <x v="611"/>
    <s v="BRT Apartments Corp."/>
    <x v="3"/>
    <x v="65"/>
    <s v="GOULD JEFFREY"/>
    <s v="Director,Officer"/>
    <n v="12299"/>
    <n v="16.809999999999999"/>
    <n v="206746.19"/>
    <s v="normal_buy"/>
    <n v="-1.431989410419188E-2"/>
    <n v="-1.4319999999999999"/>
    <s v="P"/>
  </r>
  <r>
    <x v="40"/>
    <s v="AMREP CORP."/>
    <x v="3"/>
    <x v="65"/>
    <s v="Lancaster Rainey E."/>
    <s v="TenPercentOwner"/>
    <n v="3000"/>
    <n v="22.2"/>
    <n v="66600"/>
    <s v="normal_buy"/>
    <n v="-1.7743375694754811E-2"/>
    <n v="-1.7743"/>
    <s v="P"/>
  </r>
  <r>
    <x v="17"/>
    <s v="TILE SHOP HOLDINGS, INC."/>
    <x v="3"/>
    <x v="65"/>
    <s v="Pleasant Lake Partners LLC"/>
    <s v="TenPercentOwner"/>
    <n v="50000"/>
    <n v="6.98"/>
    <n v="349000"/>
    <s v="large_buy"/>
    <n v="-4.7277925903194802E-2"/>
    <n v="-4.7278000000000002"/>
    <s v="P"/>
  </r>
  <r>
    <x v="17"/>
    <s v="TILE SHOP HOLDINGS, INC."/>
    <x v="3"/>
    <x v="65"/>
    <s v="Pleasant Lake Onshore Feeder Fund LP"/>
    <s v="TenPercentOwner"/>
    <n v="50000"/>
    <n v="6.98"/>
    <n v="349000"/>
    <s v="large_buy"/>
    <n v="-4.7277925903194802E-2"/>
    <n v="-4.7278000000000002"/>
    <s v="P"/>
  </r>
  <r>
    <x v="17"/>
    <s v="TILE SHOP HOLDINGS, INC."/>
    <x v="3"/>
    <x v="65"/>
    <s v="Fund 1 Investments, LLC"/>
    <s v="TenPercentOwner"/>
    <n v="50000"/>
    <n v="6.98"/>
    <n v="349000"/>
    <s v="large_buy"/>
    <n v="-4.7277925903194802E-2"/>
    <n v="-4.7278000000000002"/>
    <s v="P"/>
  </r>
  <r>
    <x v="685"/>
    <s v="Pagaya Technologies Ltd."/>
    <x v="3"/>
    <x v="65"/>
    <s v="Yulzari Yahav"/>
    <s v="Director,Officer"/>
    <n v="60000"/>
    <n v="10.17"/>
    <n v="610200"/>
    <s v="large_buy"/>
    <n v="2.783297428349996E-2"/>
    <n v="2.7833000000000001"/>
    <s v="P"/>
  </r>
  <r>
    <x v="677"/>
    <s v="Aldeyra Therapeutics, Inc."/>
    <x v="3"/>
    <x v="65"/>
    <s v="PERCEPTIVE ADVISORS LLC"/>
    <s v="TenPercentOwner"/>
    <n v="309847"/>
    <n v="4.09"/>
    <n v="1267274.23"/>
    <s v="large_buy"/>
    <n v="-4.3373509065248617E-2"/>
    <n v="-4.3373999999999997"/>
    <s v="P"/>
  </r>
  <r>
    <x v="677"/>
    <s v="Aldeyra Therapeutics, Inc."/>
    <x v="3"/>
    <x v="65"/>
    <s v="EDELMAN JOSEPH"/>
    <s v="TenPercentOwner"/>
    <n v="309847"/>
    <n v="4.09"/>
    <n v="1267274.23"/>
    <s v="large_buy"/>
    <n v="-4.3373509065248617E-2"/>
    <n v="-4.3373999999999997"/>
    <s v="P"/>
  </r>
  <r>
    <x v="677"/>
    <s v="Aldeyra Therapeutics, Inc."/>
    <x v="3"/>
    <x v="65"/>
    <s v="PERCEPTIVE LIFE SCIENCES MASTER FUND LTD"/>
    <s v="TenPercentOwner"/>
    <n v="309847"/>
    <n v="4.09"/>
    <n v="1267274.23"/>
    <s v="large_buy"/>
    <n v="-4.3373509065248617E-2"/>
    <n v="-4.3373999999999997"/>
    <s v="P"/>
  </r>
  <r>
    <x v="44"/>
    <s v="GENERAL AMERICAN INVESTORS CO INC"/>
    <x v="3"/>
    <x v="65"/>
    <s v="Priest Jeffrey W"/>
    <s v="Officer"/>
    <n v="4000"/>
    <n v="25.09"/>
    <n v="100360"/>
    <s v="large_buy"/>
    <n v="-3.0224674806441532E-2"/>
    <n v="-3.0225"/>
    <s v="P"/>
  </r>
  <r>
    <x v="145"/>
    <s v="Concentrix Corp"/>
    <x v="3"/>
    <x v="65"/>
    <s v="Fogarty Jane"/>
    <s v="Officer"/>
    <n v="400"/>
    <n v="61.04"/>
    <n v="24416"/>
    <s v="normal_buy"/>
    <n v="-3.8963265635246103E-2"/>
    <n v="-3.8963000000000001"/>
    <s v="P"/>
  </r>
  <r>
    <x v="686"/>
    <s v="Delek US Holdings, Inc."/>
    <x v="3"/>
    <x v="65"/>
    <s v="Wright Robert G."/>
    <s v="Officer"/>
    <n v="948"/>
    <n v="23.73"/>
    <n v="22496.04"/>
    <s v="normal_buy"/>
    <n v="-6.4345528344406766E-2"/>
    <n v="-6.4345999999999997"/>
    <s v="P"/>
  </r>
  <r>
    <x v="504"/>
    <s v="Nuveen Core Plus Impact Fund"/>
    <x v="3"/>
    <x v="65"/>
    <s v="Saba Capital Management, L.P."/>
    <s v="TenPercentOwner"/>
    <n v="28324"/>
    <n v="10.29"/>
    <n v="291453.96000000002"/>
    <s v="normal_buy"/>
    <n v="-2.5594589300183771E-2"/>
    <n v="-2.5594999999999999"/>
    <s v="P"/>
  </r>
  <r>
    <x v="504"/>
    <s v="Nuveen Core Plus Impact Fund"/>
    <x v="3"/>
    <x v="65"/>
    <s v="Weinstein Boaz"/>
    <s v="TenPercentOwner"/>
    <n v="28324"/>
    <n v="10.29"/>
    <n v="291453.96000000002"/>
    <s v="normal_buy"/>
    <n v="-2.5594589300183771E-2"/>
    <n v="-2.5594999999999999"/>
    <s v="P"/>
  </r>
  <r>
    <x v="687"/>
    <s v="COMSCORE, INC."/>
    <x v="3"/>
    <x v="65"/>
    <s v="McLaughlin Matthew F."/>
    <s v="Other"/>
    <n v="1417"/>
    <n v="14.94"/>
    <n v="21169.98"/>
    <s v="large_buy"/>
    <n v="-4.71881372533971E-2"/>
    <n v="-4.7187999999999999"/>
    <s v="P"/>
  </r>
  <r>
    <x v="687"/>
    <s v="COMSCORE, INC."/>
    <x v="3"/>
    <x v="65"/>
    <s v="180 DEGREE CAPITAL CORP. /NY/"/>
    <s v="Other"/>
    <n v="1417"/>
    <n v="14.94"/>
    <n v="21169.98"/>
    <s v="large_buy"/>
    <n v="-4.71881372533971E-2"/>
    <n v="-4.7187999999999999"/>
    <s v="P"/>
  </r>
  <r>
    <x v="687"/>
    <s v="COMSCORE, INC."/>
    <x v="3"/>
    <x v="65"/>
    <s v="Rendino Kevin"/>
    <s v="Other"/>
    <n v="1417"/>
    <n v="14.94"/>
    <n v="21169.98"/>
    <s v="large_buy"/>
    <n v="-4.71881372533971E-2"/>
    <n v="-4.7187999999999999"/>
    <s v="P"/>
  </r>
  <r>
    <x v="611"/>
    <s v="BRT Apartments Corp."/>
    <x v="3"/>
    <x v="66"/>
    <s v="GOULD MATTHEW J"/>
    <s v="Director,Officer"/>
    <n v="12299"/>
    <n v="16.850000000000001"/>
    <n v="207238.15"/>
    <s v="large_buy"/>
    <n v="0"/>
    <n v="0"/>
    <s v="P"/>
  </r>
  <r>
    <x v="685"/>
    <s v="Pagaya Technologies Ltd."/>
    <x v="3"/>
    <x v="66"/>
    <s v="Krubiner Gal"/>
    <s v="Director,Officer"/>
    <n v="33600"/>
    <n v="10.36"/>
    <n v="348096"/>
    <s v="normal_buy"/>
    <n v="-5.2274924089185659E-2"/>
    <n v="-5.2275"/>
    <s v="P"/>
  </r>
  <r>
    <x v="199"/>
    <s v="AMERICAS CARMART INC"/>
    <x v="3"/>
    <x v="66"/>
    <s v="Peterson Adam K"/>
    <s v="TenPercentOwner"/>
    <n v="8500"/>
    <n v="57.85"/>
    <n v="491725"/>
    <s v="normal_buy"/>
    <n v="-4.2291943520622162E-2"/>
    <n v="-4.2291999999999996"/>
    <s v="P"/>
  </r>
  <r>
    <x v="199"/>
    <s v="AMERICAS CARMART INC"/>
    <x v="3"/>
    <x v="66"/>
    <s v="MAGNOLIA CAPITAL FUND, LP"/>
    <s v="TenPercentOwner"/>
    <n v="8500"/>
    <n v="57.85"/>
    <n v="491725"/>
    <s v="normal_buy"/>
    <n v="-4.2291943520622162E-2"/>
    <n v="-4.2291999999999996"/>
    <s v="P"/>
  </r>
  <r>
    <x v="199"/>
    <s v="AMERICAS CARMART INC"/>
    <x v="3"/>
    <x v="66"/>
    <s v="MAGNOLIA GROUP, LLC"/>
    <s v="TenPercentOwner"/>
    <n v="8500"/>
    <n v="57.85"/>
    <n v="491725"/>
    <s v="normal_buy"/>
    <n v="-4.2291943520622162E-2"/>
    <n v="-4.2291999999999996"/>
    <s v="P"/>
  </r>
  <r>
    <x v="611"/>
    <s v="BRT Apartments Corp."/>
    <x v="3"/>
    <x v="66"/>
    <s v="GOULD MATTHEW J"/>
    <s v="Director,Officer"/>
    <n v="12299"/>
    <n v="16.73"/>
    <n v="205762.27"/>
    <s v="normal_buy"/>
    <n v="0"/>
    <n v="0"/>
    <s v="P"/>
  </r>
  <r>
    <x v="611"/>
    <s v="BRT Apartments Corp."/>
    <x v="3"/>
    <x v="66"/>
    <s v="GOULD INVESTORS L P"/>
    <s v="TenPercentOwner"/>
    <n v="12299"/>
    <n v="16.89"/>
    <n v="207730.11"/>
    <s v="large_buy"/>
    <n v="0"/>
    <n v="0"/>
    <s v="P"/>
  </r>
  <r>
    <x v="55"/>
    <s v="BLACKROCK MUNIYIELD PENNSYLVANIA QUALITY FUND"/>
    <x v="3"/>
    <x v="66"/>
    <s v="Saba Capital Management, L.P."/>
    <s v="TenPercentOwner"/>
    <n v="3703"/>
    <n v="12"/>
    <n v="44436"/>
    <s v="normal_buy"/>
    <n v="2.0718651681646879E-2"/>
    <n v="2.0718999999999999"/>
    <s v="P"/>
  </r>
  <r>
    <x v="55"/>
    <s v="BLACKROCK MUNIYIELD PENNSYLVANIA QUALITY FUND"/>
    <x v="3"/>
    <x v="66"/>
    <s v="Weinstein Boaz"/>
    <s v="TenPercentOwner"/>
    <n v="3703"/>
    <n v="12"/>
    <n v="44436"/>
    <s v="normal_buy"/>
    <n v="2.0718651681646879E-2"/>
    <n v="2.0718999999999999"/>
    <s v="P"/>
  </r>
  <r>
    <x v="418"/>
    <s v="Citi Trends Inc"/>
    <x v="3"/>
    <x v="66"/>
    <s v="Pleasant Lake Partners LLC"/>
    <s v="TenPercentOwner"/>
    <n v="5000"/>
    <n v="25.19"/>
    <n v="125950"/>
    <s v="normal_buy"/>
    <n v="-0.1218836512826335"/>
    <n v="-12.1884"/>
    <s v="P"/>
  </r>
  <r>
    <x v="418"/>
    <s v="Citi Trends Inc"/>
    <x v="3"/>
    <x v="66"/>
    <s v="Pleasant Lake Onshore Feeder Fund LP"/>
    <s v="TenPercentOwner"/>
    <n v="5000"/>
    <n v="25.19"/>
    <n v="125950"/>
    <s v="normal_buy"/>
    <n v="-0.1218836512826335"/>
    <n v="-12.1884"/>
    <s v="P"/>
  </r>
  <r>
    <x v="418"/>
    <s v="Citi Trends Inc"/>
    <x v="3"/>
    <x v="66"/>
    <s v="Fund 1 Investments, LLC"/>
    <s v="TenPercentOwner"/>
    <n v="5000"/>
    <n v="25.19"/>
    <n v="125950"/>
    <s v="normal_buy"/>
    <n v="-0.1218836512826335"/>
    <n v="-12.1884"/>
    <s v="P"/>
  </r>
  <r>
    <x v="688"/>
    <s v="Riley Exploration Permian, Inc."/>
    <x v="3"/>
    <x v="66"/>
    <s v="Balmon Investments Ltd."/>
    <s v="TenPercentOwner"/>
    <n v="75000"/>
    <n v="27"/>
    <n v="2025000"/>
    <s v="large_buy"/>
    <n v="6.5216804371277526E-3"/>
    <n v="0.6522"/>
    <s v="P"/>
  </r>
  <r>
    <x v="688"/>
    <s v="Riley Exploration Permian, Inc."/>
    <x v="3"/>
    <x v="66"/>
    <s v="Libin Alvin Gerald"/>
    <s v="TenPercentOwner"/>
    <n v="75000"/>
    <n v="27"/>
    <n v="2025000"/>
    <s v="large_buy"/>
    <n v="6.5216804371277526E-3"/>
    <n v="0.6522"/>
    <s v="P"/>
  </r>
  <r>
    <x v="689"/>
    <s v="Next Meats Holdings, Inc."/>
    <x v="3"/>
    <x v="66"/>
    <s v="White Knight Co., Ltd."/>
    <s v="TenPercentOwner"/>
    <n v="9584227"/>
    <n v="0.01"/>
    <n v="95842.27"/>
    <s v="large_buy"/>
    <n v="0.92957732437906504"/>
    <n v="92.957700000000003"/>
    <s v="P"/>
  </r>
  <r>
    <x v="690"/>
    <s v="Surrozen, Inc./DE"/>
    <x v="3"/>
    <x v="66"/>
    <s v="Kutzkey Tim"/>
    <s v="Director,TenPercentOwner"/>
    <n v="102651"/>
    <n v="15.5"/>
    <n v="1591090.5"/>
    <s v="large_buy"/>
    <n v="-0.1765225078082612"/>
    <n v="-17.6523"/>
    <s v="P"/>
  </r>
  <r>
    <x v="690"/>
    <s v="Surrozen, Inc./DE"/>
    <x v="3"/>
    <x v="66"/>
    <s v="Kutzkey Tim"/>
    <s v="Director,TenPercentOwner"/>
    <n v="90897"/>
    <n v="15.5"/>
    <n v="1408903.5"/>
    <s v="normal_buy"/>
    <n v="-0.1765225078082612"/>
    <n v="-17.6523"/>
    <s v="P"/>
  </r>
  <r>
    <x v="611"/>
    <s v="BRT Apartments Corp."/>
    <x v="3"/>
    <x v="66"/>
    <s v="GOULD JEFFREY"/>
    <s v="Director,Officer"/>
    <n v="12299"/>
    <n v="16.899999999999999"/>
    <n v="207853.1"/>
    <s v="large_buy"/>
    <n v="0"/>
    <n v="0"/>
    <s v="P"/>
  </r>
  <r>
    <x v="629"/>
    <s v="abrdn Global Infrastructure Income Fund"/>
    <x v="3"/>
    <x v="66"/>
    <s v="Weinstein Boaz"/>
    <s v="TenPercentOwner"/>
    <n v="15151"/>
    <n v="17.57"/>
    <n v="266203.07"/>
    <s v="normal_buy"/>
    <n v="-4.0687695857527073E-2"/>
    <n v="-4.0688000000000004"/>
    <s v="P"/>
  </r>
  <r>
    <x v="629"/>
    <s v="abrdn Global Infrastructure Income Fund"/>
    <x v="3"/>
    <x v="66"/>
    <s v="Saba Capital Management, L.P."/>
    <s v="TenPercentOwner"/>
    <n v="15151"/>
    <n v="17.57"/>
    <n v="266203.07"/>
    <s v="normal_buy"/>
    <n v="-4.0687695857527073E-2"/>
    <n v="-4.0688000000000004"/>
    <s v="P"/>
  </r>
  <r>
    <x v="691"/>
    <s v="BUTLER NATIONAL CORP"/>
    <x v="3"/>
    <x v="66"/>
    <s v="Daly Joseph Patrick"/>
    <s v="Director,TenPercentOwner"/>
    <n v="26200"/>
    <n v="0.8"/>
    <n v="20960"/>
    <s v="normal_buy"/>
    <n v="6.329107716228477E-2"/>
    <n v="6.3291000000000004"/>
    <s v="P"/>
  </r>
  <r>
    <x v="691"/>
    <s v="BUTLER NATIONAL CORP"/>
    <x v="3"/>
    <x v="66"/>
    <s v="Daly Joseph Patrick"/>
    <s v="Director,TenPercentOwner"/>
    <n v="39600"/>
    <n v="0.78"/>
    <n v="30888"/>
    <s v="normal_buy"/>
    <n v="6.329107716228477E-2"/>
    <n v="6.3291000000000004"/>
    <s v="P"/>
  </r>
  <r>
    <x v="677"/>
    <s v="Aldeyra Therapeutics, Inc."/>
    <x v="3"/>
    <x v="66"/>
    <s v="PERCEPTIVE ADVISORS LLC"/>
    <s v="TenPercentOwner"/>
    <n v="140281"/>
    <n v="4.67"/>
    <n v="655112.27"/>
    <s v="large_buy"/>
    <n v="-0.15048024168977661"/>
    <n v="-15.048"/>
    <s v="P"/>
  </r>
  <r>
    <x v="690"/>
    <s v="Surrozen, Inc./DE"/>
    <x v="3"/>
    <x v="66"/>
    <s v="COLUMN GROUP III-A, LP"/>
    <s v="TenPercentOwner"/>
    <n v="102651"/>
    <n v="15.5"/>
    <n v="1591090.5"/>
    <s v="large_buy"/>
    <n v="-0.1765225078082612"/>
    <n v="-17.6523"/>
    <s v="P"/>
  </r>
  <r>
    <x v="690"/>
    <s v="Surrozen, Inc./DE"/>
    <x v="3"/>
    <x v="66"/>
    <s v="COLUMN GROUP III, LP"/>
    <s v="TenPercentOwner"/>
    <n v="102651"/>
    <n v="15.5"/>
    <n v="1591090.5"/>
    <s v="large_buy"/>
    <n v="-0.1765225078082612"/>
    <n v="-17.6523"/>
    <s v="P"/>
  </r>
  <r>
    <x v="690"/>
    <s v="Surrozen, Inc./DE"/>
    <x v="3"/>
    <x v="66"/>
    <s v="COLUMN GROUP III GP, LP"/>
    <s v="TenPercentOwner"/>
    <n v="102651"/>
    <n v="15.5"/>
    <n v="1591090.5"/>
    <s v="large_buy"/>
    <n v="-0.1765225078082612"/>
    <n v="-17.6523"/>
    <s v="P"/>
  </r>
  <r>
    <x v="690"/>
    <s v="Surrozen, Inc./DE"/>
    <x v="3"/>
    <x v="66"/>
    <s v="COLUMN GROUP III-A, LP"/>
    <s v="TenPercentOwner"/>
    <n v="90897"/>
    <n v="15.5"/>
    <n v="1408903.5"/>
    <s v="normal_buy"/>
    <n v="-0.1765225078082612"/>
    <n v="-17.6523"/>
    <s v="P"/>
  </r>
  <r>
    <x v="690"/>
    <s v="Surrozen, Inc./DE"/>
    <x v="3"/>
    <x v="66"/>
    <s v="COLUMN GROUP III, LP"/>
    <s v="TenPercentOwner"/>
    <n v="90897"/>
    <n v="15.5"/>
    <n v="1408903.5"/>
    <s v="normal_buy"/>
    <n v="-0.1765225078082612"/>
    <n v="-17.6523"/>
    <s v="P"/>
  </r>
  <r>
    <x v="690"/>
    <s v="Surrozen, Inc./DE"/>
    <x v="3"/>
    <x v="66"/>
    <s v="COLUMN GROUP III GP, LP"/>
    <s v="TenPercentOwner"/>
    <n v="90897"/>
    <n v="15.5"/>
    <n v="1408903.5"/>
    <s v="normal_buy"/>
    <n v="-0.1765225078082612"/>
    <n v="-17.6523"/>
    <s v="P"/>
  </r>
  <r>
    <x v="692"/>
    <s v="Dominari Holdings Inc."/>
    <x v="3"/>
    <x v="66"/>
    <s v="Yu Soo"/>
    <s v="Director,TenPercentOwner"/>
    <n v="9500"/>
    <n v="2.9"/>
    <n v="27550"/>
    <s v="large_buy"/>
    <n v="-3.5587792018964E-3"/>
    <n v="-0.35589999999999999"/>
    <s v="P"/>
  </r>
  <r>
    <x v="692"/>
    <s v="Dominari Holdings Inc."/>
    <x v="3"/>
    <x v="66"/>
    <s v="Wool Kyle Michael"/>
    <s v="Director,Officer,TenPercentOwner"/>
    <n v="9500"/>
    <n v="2.9"/>
    <n v="27550"/>
    <s v="large_buy"/>
    <n v="-3.5587792018964E-3"/>
    <n v="-0.35589999999999999"/>
    <s v="P"/>
  </r>
  <r>
    <x v="692"/>
    <s v="Dominari Holdings Inc."/>
    <x v="3"/>
    <x v="66"/>
    <s v="Yu Soo"/>
    <s v="Director,TenPercentOwner"/>
    <n v="9500"/>
    <n v="2.84"/>
    <n v="26980"/>
    <s v="normal_buy"/>
    <n v="-3.5587792018964E-3"/>
    <n v="-0.35589999999999999"/>
    <s v="P"/>
  </r>
  <r>
    <x v="692"/>
    <s v="Dominari Holdings Inc."/>
    <x v="3"/>
    <x v="66"/>
    <s v="Wool Kyle Michael"/>
    <s v="Director,Officer,TenPercentOwner"/>
    <n v="9500"/>
    <n v="2.84"/>
    <n v="26980"/>
    <s v="normal_buy"/>
    <n v="-3.5587792018964E-3"/>
    <n v="-0.35589999999999999"/>
    <s v="P"/>
  </r>
  <r>
    <x v="677"/>
    <s v="Aldeyra Therapeutics, Inc."/>
    <x v="3"/>
    <x v="66"/>
    <s v="PERCEPTIVE LIFE SCIENCES MASTER FUND LTD"/>
    <s v="TenPercentOwner"/>
    <n v="140281"/>
    <n v="4.67"/>
    <n v="655112.27"/>
    <s v="large_buy"/>
    <n v="-0.15048024168977661"/>
    <n v="-15.048"/>
    <s v="P"/>
  </r>
  <r>
    <x v="677"/>
    <s v="Aldeyra Therapeutics, Inc."/>
    <x v="3"/>
    <x v="66"/>
    <s v="EDELMAN JOSEPH"/>
    <s v="TenPercentOwner"/>
    <n v="140281"/>
    <n v="4.67"/>
    <n v="655112.27"/>
    <s v="large_buy"/>
    <n v="-0.15048024168977661"/>
    <n v="-15.048"/>
    <s v="P"/>
  </r>
  <r>
    <x v="693"/>
    <s v="Zumiez Inc"/>
    <x v="3"/>
    <x v="66"/>
    <s v="ELLIS ADAM CHRISTOPHER"/>
    <s v="Officer"/>
    <n v="10000"/>
    <n v="14.31"/>
    <n v="143100"/>
    <s v="large_buy"/>
    <n v="1.4124280467537441E-2"/>
    <n v="1.4124000000000001"/>
    <s v="P"/>
  </r>
  <r>
    <x v="694"/>
    <s v="BASSETT FURNITURE INDUSTRIES INC"/>
    <x v="3"/>
    <x v="66"/>
    <s v="MCDOWELL JOHN WALTER"/>
    <s v="Director"/>
    <n v="1000"/>
    <n v="14.67"/>
    <n v="14670"/>
    <s v="normal_buy"/>
    <n v="-7.0629379480166232E-2"/>
    <n v="-7.0629"/>
    <s v="P"/>
  </r>
  <r>
    <x v="690"/>
    <s v="Surrozen, Inc./DE"/>
    <x v="3"/>
    <x v="66"/>
    <s v="Kutzkey Tim"/>
    <s v="Director,TenPercentOwner"/>
    <n v="90897"/>
    <n v="15.5"/>
    <n v="1408903.5"/>
    <s v="normal_buy"/>
    <n v="-0.1765225078082612"/>
    <n v="-17.6523"/>
    <s v="P"/>
  </r>
  <r>
    <x v="690"/>
    <s v="Surrozen, Inc./DE"/>
    <x v="3"/>
    <x v="66"/>
    <s v="Kutzkey Tim"/>
    <s v="Director,TenPercentOwner"/>
    <n v="102651"/>
    <n v="15.5"/>
    <n v="1591090.5"/>
    <s v="large_buy"/>
    <n v="-0.1765225078082612"/>
    <n v="-17.6523"/>
    <s v="P"/>
  </r>
  <r>
    <x v="689"/>
    <s v="Next Meats Holdings, Inc."/>
    <x v="3"/>
    <x v="66"/>
    <s v="Ishizuka Koichi"/>
    <s v="Director,Officer,TenPercentOwner"/>
    <n v="9584227"/>
    <n v="0.01"/>
    <n v="95842.27"/>
    <s v="large_buy"/>
    <n v="0.92957732437906504"/>
    <n v="92.957700000000003"/>
    <s v="P"/>
  </r>
  <r>
    <x v="685"/>
    <s v="Pagaya Technologies Ltd."/>
    <x v="3"/>
    <x v="66"/>
    <s v="Zeevi Avi"/>
    <s v="Director"/>
    <n v="30000"/>
    <n v="10.35"/>
    <n v="310500"/>
    <s v="normal_buy"/>
    <n v="-5.2274924089185659E-2"/>
    <n v="-5.2275"/>
    <s v="P"/>
  </r>
  <r>
    <x v="692"/>
    <s v="Dominari Holdings Inc."/>
    <x v="3"/>
    <x v="66"/>
    <s v="Hayes Anthony"/>
    <s v="Director,Officer"/>
    <n v="3944"/>
    <n v="2.62"/>
    <n v="10333.280000000001"/>
    <s v="normal_buy"/>
    <n v="-3.5587792018964E-3"/>
    <n v="-0.35589999999999999"/>
    <s v="P"/>
  </r>
  <r>
    <x v="690"/>
    <s v="Surrozen, Inc./DE"/>
    <x v="3"/>
    <x v="66"/>
    <s v="COLUMN GROUP III, LP"/>
    <s v="TenPercentOwner"/>
    <n v="90897"/>
    <n v="15.5"/>
    <n v="1408903.5"/>
    <s v="normal_buy"/>
    <n v="-0.1765225078082612"/>
    <n v="-17.6523"/>
    <s v="P"/>
  </r>
  <r>
    <x v="690"/>
    <s v="Surrozen, Inc./DE"/>
    <x v="3"/>
    <x v="66"/>
    <s v="COLUMN GROUP III GP, LP"/>
    <s v="TenPercentOwner"/>
    <n v="90897"/>
    <n v="15.5"/>
    <n v="1408903.5"/>
    <s v="normal_buy"/>
    <n v="-0.1765225078082612"/>
    <n v="-17.6523"/>
    <s v="P"/>
  </r>
  <r>
    <x v="690"/>
    <s v="Surrozen, Inc./DE"/>
    <x v="3"/>
    <x v="66"/>
    <s v="COLUMN GROUP III-A, LP"/>
    <s v="TenPercentOwner"/>
    <n v="90897"/>
    <n v="15.5"/>
    <n v="1408903.5"/>
    <s v="normal_buy"/>
    <n v="-0.1765225078082612"/>
    <n v="-17.6523"/>
    <s v="P"/>
  </r>
  <r>
    <x v="690"/>
    <s v="Surrozen, Inc./DE"/>
    <x v="3"/>
    <x v="66"/>
    <s v="COLUMN GROUP III, LP"/>
    <s v="TenPercentOwner"/>
    <n v="102651"/>
    <n v="15.5"/>
    <n v="1591090.5"/>
    <s v="large_buy"/>
    <n v="-0.1765225078082612"/>
    <n v="-17.6523"/>
    <s v="P"/>
  </r>
  <r>
    <x v="690"/>
    <s v="Surrozen, Inc./DE"/>
    <x v="3"/>
    <x v="66"/>
    <s v="COLUMN GROUP III GP, LP"/>
    <s v="TenPercentOwner"/>
    <n v="102651"/>
    <n v="15.5"/>
    <n v="1591090.5"/>
    <s v="large_buy"/>
    <n v="-0.1765225078082612"/>
    <n v="-17.6523"/>
    <s v="P"/>
  </r>
  <r>
    <x v="690"/>
    <s v="Surrozen, Inc./DE"/>
    <x v="3"/>
    <x v="66"/>
    <s v="COLUMN GROUP III-A, LP"/>
    <s v="TenPercentOwner"/>
    <n v="102651"/>
    <n v="15.5"/>
    <n v="1591090.5"/>
    <s v="large_buy"/>
    <n v="-0.1765225078082612"/>
    <n v="-17.6523"/>
    <s v="P"/>
  </r>
  <r>
    <x v="685"/>
    <s v="Pagaya Technologies Ltd."/>
    <x v="3"/>
    <x v="66"/>
    <s v="Pardo Avital"/>
    <s v="Director,Officer"/>
    <n v="38480"/>
    <n v="10.36"/>
    <n v="398652.8"/>
    <s v="large_buy"/>
    <n v="-5.2274924089185659E-2"/>
    <n v="-5.2275"/>
    <s v="P"/>
  </r>
  <r>
    <x v="695"/>
    <s v="Nuveen Real Asset Income &amp; Growth Fund"/>
    <x v="3"/>
    <x v="66"/>
    <s v="Jones Nathaniel T."/>
    <s v="Officer"/>
    <n v="1000"/>
    <n v="11.6"/>
    <n v="11600"/>
    <s v="large_buy"/>
    <n v="-4.9491039252881668E-2"/>
    <n v="-4.9490999999999996"/>
    <s v="P"/>
  </r>
  <r>
    <x v="17"/>
    <s v="TILE SHOP HOLDINGS, INC."/>
    <x v="3"/>
    <x v="67"/>
    <s v="Fund 1 Investments, LLC"/>
    <s v="TenPercentOwner"/>
    <n v="57500"/>
    <n v="6.96"/>
    <n v="400200"/>
    <s v="large_buy"/>
    <n v="-8.6455316957572803E-2"/>
    <n v="-8.6455000000000002"/>
    <s v="P"/>
  </r>
  <r>
    <x v="17"/>
    <s v="TILE SHOP HOLDINGS, INC."/>
    <x v="3"/>
    <x v="67"/>
    <s v="Pleasant Lake Partners LLC"/>
    <s v="TenPercentOwner"/>
    <n v="57500"/>
    <n v="6.96"/>
    <n v="400200"/>
    <s v="large_buy"/>
    <n v="-8.6455316957572803E-2"/>
    <n v="-8.6455000000000002"/>
    <s v="P"/>
  </r>
  <r>
    <x v="17"/>
    <s v="TILE SHOP HOLDINGS, INC."/>
    <x v="3"/>
    <x v="67"/>
    <s v="Pleasant Lake Onshore Feeder Fund LP"/>
    <s v="TenPercentOwner"/>
    <n v="57500"/>
    <n v="6.96"/>
    <n v="400200"/>
    <s v="large_buy"/>
    <n v="-8.6455316957572803E-2"/>
    <n v="-8.6455000000000002"/>
    <s v="P"/>
  </r>
  <r>
    <x v="418"/>
    <s v="Citi Trends Inc"/>
    <x v="3"/>
    <x v="67"/>
    <s v="Pleasant Lake Partners LLC"/>
    <s v="TenPercentOwner"/>
    <n v="11700"/>
    <n v="25.27"/>
    <n v="295659"/>
    <s v="normal_buy"/>
    <n v="-0.111642713141077"/>
    <n v="-11.164300000000001"/>
    <s v="P"/>
  </r>
  <r>
    <x v="418"/>
    <s v="Citi Trends Inc"/>
    <x v="3"/>
    <x v="67"/>
    <s v="Pleasant Lake Onshore Feeder Fund LP"/>
    <s v="TenPercentOwner"/>
    <n v="11700"/>
    <n v="25.27"/>
    <n v="295659"/>
    <s v="normal_buy"/>
    <n v="-0.111642713141077"/>
    <n v="-11.164300000000001"/>
    <s v="P"/>
  </r>
  <r>
    <x v="418"/>
    <s v="Citi Trends Inc"/>
    <x v="3"/>
    <x v="67"/>
    <s v="Fund 1 Investments, LLC"/>
    <s v="TenPercentOwner"/>
    <n v="11700"/>
    <n v="25.27"/>
    <n v="295659"/>
    <s v="normal_buy"/>
    <n v="-0.111642713141077"/>
    <n v="-11.164300000000001"/>
    <s v="P"/>
  </r>
  <r>
    <x v="611"/>
    <s v="BRT Apartments Corp."/>
    <x v="3"/>
    <x v="67"/>
    <s v="GOULD JEFFREY"/>
    <s v="Director,Officer"/>
    <n v="12299"/>
    <n v="16.850000000000001"/>
    <n v="207238.15"/>
    <s v="large_buy"/>
    <n v="4.011985672013707E-2"/>
    <n v="4.0119999999999996"/>
    <s v="P"/>
  </r>
  <r>
    <x v="685"/>
    <s v="Pagaya Technologies Ltd."/>
    <x v="3"/>
    <x v="67"/>
    <s v="DAS SANJIV"/>
    <s v="Officer"/>
    <n v="22727"/>
    <n v="10.57"/>
    <n v="240224.39"/>
    <s v="normal_buy"/>
    <n v="-0.1143392931870115"/>
    <n v="-11.4339"/>
    <s v="P"/>
  </r>
  <r>
    <x v="677"/>
    <s v="Aldeyra Therapeutics, Inc."/>
    <x v="3"/>
    <x v="67"/>
    <s v="PERCEPTIVE ADVISORS LLC"/>
    <s v="TenPercentOwner"/>
    <n v="37712"/>
    <n v="4.74"/>
    <n v="178754.88"/>
    <s v="normal_buy"/>
    <n v="-0.18220337570415571"/>
    <n v="-18.220300000000002"/>
    <s v="P"/>
  </r>
  <r>
    <x v="677"/>
    <s v="Aldeyra Therapeutics, Inc."/>
    <x v="3"/>
    <x v="67"/>
    <s v="PERCEPTIVE LIFE SCIENCES MASTER FUND LTD"/>
    <s v="TenPercentOwner"/>
    <n v="37712"/>
    <n v="4.74"/>
    <n v="178754.88"/>
    <s v="normal_buy"/>
    <n v="-0.18220337570415571"/>
    <n v="-18.220300000000002"/>
    <s v="P"/>
  </r>
  <r>
    <x v="677"/>
    <s v="Aldeyra Therapeutics, Inc."/>
    <x v="3"/>
    <x v="67"/>
    <s v="EDELMAN JOSEPH"/>
    <s v="TenPercentOwner"/>
    <n v="37712"/>
    <n v="4.74"/>
    <n v="178754.88"/>
    <s v="normal_buy"/>
    <n v="-0.18220337570415571"/>
    <n v="-18.220300000000002"/>
    <s v="P"/>
  </r>
  <r>
    <x v="611"/>
    <s v="BRT Apartments Corp."/>
    <x v="3"/>
    <x v="67"/>
    <s v="GOULD INVESTORS L P"/>
    <s v="TenPercentOwner"/>
    <n v="12299"/>
    <n v="16.850000000000001"/>
    <n v="207238.15"/>
    <s v="large_buy"/>
    <n v="4.011985672013707E-2"/>
    <n v="4.0119999999999996"/>
    <s v="P"/>
  </r>
  <r>
    <x v="692"/>
    <s v="Dominari Holdings Inc."/>
    <x v="3"/>
    <x v="67"/>
    <s v="Hayes Anthony"/>
    <s v="Director,Officer"/>
    <n v="13500"/>
    <n v="2.88"/>
    <n v="38880"/>
    <s v="large_buy"/>
    <n v="-0.140127459584485"/>
    <n v="-14.012700000000001"/>
    <s v="P"/>
  </r>
  <r>
    <x v="696"/>
    <s v="Nuveen Quality Municipal Income Fund"/>
    <x v="3"/>
    <x v="67"/>
    <s v="Jones Nathaniel T."/>
    <s v="Officer"/>
    <n v="1000"/>
    <n v="11.19"/>
    <n v="11190"/>
    <s v="normal_buy"/>
    <n v="-1.505124962577231E-2"/>
    <n v="-1.5051000000000001"/>
    <s v="P"/>
  </r>
  <r>
    <x v="685"/>
    <s v="Pagaya Technologies Ltd."/>
    <x v="3"/>
    <x v="67"/>
    <s v="Rosen Tami"/>
    <s v="Officer"/>
    <n v="10000"/>
    <n v="10.47"/>
    <n v="104700"/>
    <s v="normal_buy"/>
    <n v="-0.1143392931870115"/>
    <n v="-11.4339"/>
    <s v="P"/>
  </r>
  <r>
    <x v="450"/>
    <s v="First Trust Intermediate Duration Preferred &amp; Income Fund"/>
    <x v="3"/>
    <x v="67"/>
    <s v="Graci Angelo D"/>
    <s v="Other"/>
    <n v="2000"/>
    <n v="17.559999999999999"/>
    <n v="35120"/>
    <s v="normal_buy"/>
    <n v="-3.0130820391854329E-2"/>
    <n v="-3.0131000000000001"/>
    <s v="P"/>
  </r>
  <r>
    <x v="450"/>
    <s v="First Trust Intermediate Duration Preferred &amp; Income Fund"/>
    <x v="3"/>
    <x v="67"/>
    <s v="Graci Angelo D"/>
    <s v="Other"/>
    <n v="1500"/>
    <n v="17.57"/>
    <n v="26355"/>
    <s v="normal_buy"/>
    <n v="-3.0130820391854329E-2"/>
    <n v="-3.0131000000000001"/>
    <s v="P"/>
  </r>
  <r>
    <x v="217"/>
    <s v="RETRACTABLE TECHNOLOGIES INC"/>
    <x v="3"/>
    <x v="67"/>
    <s v="SHAW THOMAS J"/>
    <s v="Director,Officer,TenPercentOwner"/>
    <n v="30491"/>
    <n v="1.0900000000000001"/>
    <n v="33235.19"/>
    <s v="large_buy"/>
    <n v="-1.851861050099135E-2"/>
    <n v="-1.8519000000000001"/>
    <s v="P"/>
  </r>
  <r>
    <x v="692"/>
    <s v="Dominari Holdings Inc."/>
    <x v="3"/>
    <x v="68"/>
    <s v="Yu Soo"/>
    <s v="Director,TenPercentOwner"/>
    <n v="4250"/>
    <n v="2.99"/>
    <n v="12707.5"/>
    <s v="normal_buy"/>
    <n v="-2.473485724062241E-2"/>
    <n v="-2.4735"/>
    <s v="P"/>
  </r>
  <r>
    <x v="692"/>
    <s v="Dominari Holdings Inc."/>
    <x v="3"/>
    <x v="68"/>
    <s v="Wool Kyle Michael"/>
    <s v="Director,Officer,TenPercentOwner"/>
    <n v="4250"/>
    <n v="2.99"/>
    <n v="12707.5"/>
    <s v="normal_buy"/>
    <n v="-2.473485724062241E-2"/>
    <n v="-2.4735"/>
    <s v="P"/>
  </r>
  <r>
    <x v="692"/>
    <s v="Dominari Holdings Inc."/>
    <x v="3"/>
    <x v="68"/>
    <s v="Yu Soo"/>
    <s v="Director,TenPercentOwner"/>
    <n v="4250"/>
    <n v="2.99"/>
    <n v="12707.5"/>
    <s v="normal_buy"/>
    <n v="-2.473485724062241E-2"/>
    <n v="-2.4735"/>
    <s v="P"/>
  </r>
  <r>
    <x v="692"/>
    <s v="Dominari Holdings Inc."/>
    <x v="3"/>
    <x v="68"/>
    <s v="Wool Kyle Michael"/>
    <s v="Director,Officer,TenPercentOwner"/>
    <n v="4250"/>
    <n v="2.99"/>
    <n v="12707.5"/>
    <s v="normal_buy"/>
    <n v="-2.473485724062241E-2"/>
    <n v="-2.4735"/>
    <s v="P"/>
  </r>
  <r>
    <x v="17"/>
    <s v="TILE SHOP HOLDINGS, INC."/>
    <x v="3"/>
    <x v="68"/>
    <s v="Fund 1 Investments, LLC"/>
    <s v="TenPercentOwner"/>
    <n v="5000"/>
    <n v="7"/>
    <n v="35000"/>
    <s v="normal_buy"/>
    <n v="-8.857141222272602E-2"/>
    <n v="-8.8571000000000009"/>
    <s v="P"/>
  </r>
  <r>
    <x v="17"/>
    <s v="TILE SHOP HOLDINGS, INC."/>
    <x v="3"/>
    <x v="68"/>
    <s v="Pleasant Lake Partners LLC"/>
    <s v="TenPercentOwner"/>
    <n v="5000"/>
    <n v="7"/>
    <n v="35000"/>
    <s v="normal_buy"/>
    <n v="-8.857141222272602E-2"/>
    <n v="-8.8571000000000009"/>
    <s v="P"/>
  </r>
  <r>
    <x v="17"/>
    <s v="TILE SHOP HOLDINGS, INC."/>
    <x v="3"/>
    <x v="68"/>
    <s v="Pleasant Lake Onshore Feeder Fund LP"/>
    <s v="TenPercentOwner"/>
    <n v="5000"/>
    <n v="7"/>
    <n v="35000"/>
    <s v="normal_buy"/>
    <n v="-8.857141222272602E-2"/>
    <n v="-8.8571000000000009"/>
    <s v="P"/>
  </r>
  <r>
    <x v="697"/>
    <s v="Flora Growth Corp."/>
    <x v="3"/>
    <x v="68"/>
    <s v="Starke Clifford"/>
    <s v="Director,Officer"/>
    <n v="526315"/>
    <n v="1.9"/>
    <n v="999998.5"/>
    <s v="large_buy"/>
    <n v="-0.27753304002721868"/>
    <n v="-27.753299999999999"/>
    <s v="P"/>
  </r>
  <r>
    <x v="663"/>
    <s v="FIRST TRUST HIGH YIELD OPPORTUNITIES 2027 TERM FUND"/>
    <x v="3"/>
    <x v="68"/>
    <s v="LINDQUIST DANIEL J"/>
    <s v="Officer"/>
    <n v="1100"/>
    <n v="14.3"/>
    <n v="15730"/>
    <s v="normal_buy"/>
    <n v="-1.331464544157579E-2"/>
    <n v="-1.3314999999999999"/>
    <s v="P"/>
  </r>
  <r>
    <x v="663"/>
    <s v="FIRST TRUST HIGH YIELD OPPORTUNITIES 2027 TERM FUND"/>
    <x v="3"/>
    <x v="68"/>
    <s v="LINDQUIST DANIEL J"/>
    <s v="Officer"/>
    <n v="2400"/>
    <n v="14.3"/>
    <n v="34320"/>
    <s v="normal_buy"/>
    <n v="-1.331464544157579E-2"/>
    <n v="-1.3314999999999999"/>
    <s v="P"/>
  </r>
  <r>
    <x v="418"/>
    <s v="Citi Trends Inc"/>
    <x v="3"/>
    <x v="68"/>
    <s v="Pleasant Lake Partners LLC"/>
    <s v="TenPercentOwner"/>
    <n v="6000"/>
    <n v="24.35"/>
    <n v="146100"/>
    <s v="normal_buy"/>
    <n v="-8.2955025458342213E-2"/>
    <n v="-8.2955000000000005"/>
    <s v="P"/>
  </r>
  <r>
    <x v="418"/>
    <s v="Citi Trends Inc"/>
    <x v="3"/>
    <x v="68"/>
    <s v="Pleasant Lake Onshore Feeder Fund LP"/>
    <s v="TenPercentOwner"/>
    <n v="6000"/>
    <n v="24.35"/>
    <n v="146100"/>
    <s v="normal_buy"/>
    <n v="-8.2955025458342213E-2"/>
    <n v="-8.2955000000000005"/>
    <s v="P"/>
  </r>
  <r>
    <x v="418"/>
    <s v="Citi Trends Inc"/>
    <x v="3"/>
    <x v="68"/>
    <s v="Fund 1 Investments, LLC"/>
    <s v="TenPercentOwner"/>
    <n v="6000"/>
    <n v="24.35"/>
    <n v="146100"/>
    <s v="normal_buy"/>
    <n v="-8.2955025458342213E-2"/>
    <n v="-8.2955000000000005"/>
    <s v="P"/>
  </r>
  <r>
    <x v="698"/>
    <s v="Annexon, Inc."/>
    <x v="3"/>
    <x v="68"/>
    <s v="Carson William H."/>
    <s v="Director"/>
    <n v="3200"/>
    <n v="6.07"/>
    <n v="19424"/>
    <s v="large_buy"/>
    <n v="-0.24876034165184269"/>
    <n v="-24.876000000000001"/>
    <s v="P"/>
  </r>
  <r>
    <x v="699"/>
    <s v="Seritage Growth Properties"/>
    <x v="3"/>
    <x v="68"/>
    <s v="Ursa Fund Partners LP"/>
    <s v="TenPercentOwner"/>
    <n v="60000"/>
    <n v="23.68"/>
    <n v="1420800"/>
    <s v="large_buy"/>
    <n v="2.112910954614744E-4"/>
    <n v="2.1100000000000001E-2"/>
    <s v="P"/>
  </r>
  <r>
    <x v="699"/>
    <s v="Seritage Growth Properties"/>
    <x v="3"/>
    <x v="68"/>
    <s v="Hahn Andrew"/>
    <s v="Director"/>
    <n v="60000"/>
    <n v="23.68"/>
    <n v="1420800"/>
    <s v="large_buy"/>
    <n v="2.112910954614744E-4"/>
    <n v="2.1100000000000001E-2"/>
    <s v="P"/>
  </r>
  <r>
    <x v="699"/>
    <s v="Seritage Growth Properties"/>
    <x v="3"/>
    <x v="68"/>
    <s v="Ursa Fund Management, LLC"/>
    <s v="TenPercentOwner"/>
    <n v="60000"/>
    <n v="23.68"/>
    <n v="1420800"/>
    <s v="large_buy"/>
    <n v="2.112910954614744E-4"/>
    <n v="2.1100000000000001E-2"/>
    <s v="P"/>
  </r>
  <r>
    <x v="699"/>
    <s v="Seritage Growth Properties"/>
    <x v="3"/>
    <x v="68"/>
    <s v="Douglas Russell Palmer"/>
    <s v="Director"/>
    <n v="60000"/>
    <n v="23.68"/>
    <n v="1420800"/>
    <s v="large_buy"/>
    <n v="2.112910954614744E-4"/>
    <n v="2.1100000000000001E-2"/>
    <s v="P"/>
  </r>
  <r>
    <x v="700"/>
    <s v="GameStop Corp."/>
    <x v="3"/>
    <x v="68"/>
    <s v="Cheng Lawrence"/>
    <s v="Director"/>
    <n v="4829"/>
    <n v="11.22"/>
    <n v="54181.38"/>
    <s v="normal_buy"/>
    <n v="-7.5715577156127312E-2"/>
    <n v="-7.5716000000000001"/>
    <s v="P"/>
  </r>
  <r>
    <x v="700"/>
    <s v="GameStop Corp."/>
    <x v="3"/>
    <x v="68"/>
    <s v="Cheng Lawrence"/>
    <s v="Director"/>
    <n v="4358"/>
    <n v="11.23"/>
    <n v="48940.34"/>
    <s v="normal_buy"/>
    <n v="-7.5715577156127312E-2"/>
    <n v="-7.5716000000000001"/>
    <s v="P"/>
  </r>
  <r>
    <x v="199"/>
    <s v="AMERICAS CARMART INC"/>
    <x v="3"/>
    <x v="68"/>
    <s v="Campbell Douglas W. Jr."/>
    <s v="Director,Officer"/>
    <n v="705"/>
    <n v="60.28"/>
    <n v="42497.4"/>
    <s v="normal_buy"/>
    <n v="-7.1078467885454133E-2"/>
    <n v="-7.1078000000000001"/>
    <s v="P"/>
  </r>
  <r>
    <x v="199"/>
    <s v="AMERICAS CARMART INC"/>
    <x v="3"/>
    <x v="68"/>
    <s v="Campbell Douglas W. Jr."/>
    <s v="Director,Officer"/>
    <n v="2524"/>
    <n v="62"/>
    <n v="156488"/>
    <s v="normal_buy"/>
    <n v="-7.1078467885454133E-2"/>
    <n v="-7.1078000000000001"/>
    <s v="P"/>
  </r>
  <r>
    <x v="55"/>
    <s v="BLACKROCK MUNIYIELD PENNSYLVANIA QUALITY FUND"/>
    <x v="3"/>
    <x v="68"/>
    <s v="Weinstein Boaz"/>
    <s v="TenPercentOwner"/>
    <n v="5129"/>
    <n v="11.96"/>
    <n v="61342.84"/>
    <s v="normal_buy"/>
    <n v="2.2436738870821541E-2"/>
    <n v="2.2437"/>
    <s v="P"/>
  </r>
  <r>
    <x v="55"/>
    <s v="BLACKROCK MUNIYIELD PENNSYLVANIA QUALITY FUND"/>
    <x v="3"/>
    <x v="68"/>
    <s v="Saba Capital Management, L.P."/>
    <s v="TenPercentOwner"/>
    <n v="5129"/>
    <n v="11.96"/>
    <n v="61342.84"/>
    <s v="normal_buy"/>
    <n v="2.2436738870821541E-2"/>
    <n v="2.2437"/>
    <s v="P"/>
  </r>
  <r>
    <x v="100"/>
    <s v="Western Asset Diversified Income Fund (WDI)"/>
    <x v="3"/>
    <x v="68"/>
    <s v="Kumar Nisha"/>
    <s v="Director"/>
    <n v="6911.79"/>
    <n v="14.47"/>
    <n v="100013.60129999999"/>
    <s v="normal_buy"/>
    <n v="-1.7035671721476801E-2"/>
    <n v="-1.7036"/>
    <s v="P"/>
  </r>
  <r>
    <x v="100"/>
    <s v="Western Asset Diversified Income Fund"/>
    <x v="3"/>
    <x v="68"/>
    <s v="Kumar Nisha"/>
    <s v="Director"/>
    <n v="6224.51"/>
    <n v="14.46"/>
    <n v="90006.414600000004"/>
    <s v="normal_buy"/>
    <n v="-1.7035671721476801E-2"/>
    <n v="-1.7036"/>
    <s v="P"/>
  </r>
  <r>
    <x v="329"/>
    <s v="COMMUNITY BANCORP /VT"/>
    <x v="3"/>
    <x v="68"/>
    <s v="Marvin Emma"/>
    <s v="Director"/>
    <n v="998"/>
    <n v="16.600000000000001"/>
    <n v="16566.8"/>
    <s v="large_buy"/>
    <n v="-3.844415174785587E-2"/>
    <n v="-3.8443999999999998"/>
    <s v="P"/>
  </r>
  <r>
    <x v="701"/>
    <s v="SEMTECH CORP"/>
    <x v="3"/>
    <x v="68"/>
    <s v="Lin Mark"/>
    <s v="Officer"/>
    <n v="1000"/>
    <n v="33.229999999999997"/>
    <n v="33230"/>
    <s v="large_buy"/>
    <n v="-5.2864763238666623E-2"/>
    <n v="-5.2865000000000002"/>
    <s v="P"/>
  </r>
  <r>
    <x v="702"/>
    <s v="ANGIODYNAMICS INC"/>
    <x v="3"/>
    <x v="68"/>
    <s v="Clemmer James C"/>
    <s v="Director,Officer"/>
    <n v="10000"/>
    <n v="6.7"/>
    <n v="67000"/>
    <s v="normal_buy"/>
    <n v="-5.2950060145684263E-2"/>
    <n v="-5.2949999999999999"/>
    <s v="P"/>
  </r>
  <r>
    <x v="625"/>
    <s v="Entrada Therapeutics, Inc."/>
    <x v="3"/>
    <x v="68"/>
    <s v="KIM PETER S"/>
    <s v="Director"/>
    <n v="2600"/>
    <n v="13.57"/>
    <n v="35282"/>
    <s v="normal_buy"/>
    <n v="-2.602226265864405E-2"/>
    <n v="-2.6021999999999998"/>
    <s v="P"/>
  </r>
  <r>
    <x v="703"/>
    <s v="NEXPOINT DIVERSIFIED REAL ESTATE TRUST"/>
    <x v="3"/>
    <x v="68"/>
    <s v="LAFFER ARTHUR B"/>
    <s v="Director"/>
    <n v="20000"/>
    <n v="6.12"/>
    <n v="122400"/>
    <s v="large_buy"/>
    <n v="4.8309132269166437E-2"/>
    <n v="4.8308999999999997"/>
    <s v="P"/>
  </r>
  <r>
    <x v="21"/>
    <s v="abrdn Healthcare Opportunities Fund"/>
    <x v="3"/>
    <x v="69"/>
    <s v="Goetz Kathleen"/>
    <s v="Director"/>
    <n v="600"/>
    <n v="19.54"/>
    <n v="11724"/>
    <s v="normal_buy"/>
    <n v="-4.4418873886713506E-3"/>
    <n v="-0.44419999999999998"/>
    <s v="P"/>
  </r>
  <r>
    <x v="704"/>
    <s v="TKO Group Holdings, Inc."/>
    <x v="3"/>
    <x v="69"/>
    <s v="Emanuel Ariel"/>
    <s v="Director,Officer,TenPercentOwner"/>
    <n v="1642970"/>
    <n v="89.01"/>
    <n v="146240759.69999999"/>
    <s v="large_buy"/>
    <n v="-1.887176431573034E-2"/>
    <n v="-1.8872"/>
    <s v="P"/>
  </r>
  <r>
    <x v="704"/>
    <s v="TKO Group Holdings, Inc."/>
    <x v="3"/>
    <x v="69"/>
    <s v="Whitesell Patrick"/>
    <s v="TenPercentOwner"/>
    <n v="1642970"/>
    <n v="89.01"/>
    <n v="146240759.69999999"/>
    <s v="large_buy"/>
    <n v="-1.887176431573034E-2"/>
    <n v="-1.8872"/>
    <s v="P"/>
  </r>
  <r>
    <x v="704"/>
    <s v="TKO Group Holdings, Inc."/>
    <x v="3"/>
    <x v="69"/>
    <s v="Endeavor Group Holdings, Inc."/>
    <s v="TenPercentOwner"/>
    <n v="1642970"/>
    <n v="89.01"/>
    <n v="146240759.69999999"/>
    <s v="large_buy"/>
    <n v="-1.887176431573034E-2"/>
    <n v="-1.8872"/>
    <s v="P"/>
  </r>
  <r>
    <x v="17"/>
    <s v="TILE SHOP HOLDINGS, INC."/>
    <x v="3"/>
    <x v="69"/>
    <s v="Fund 1 Investments, LLC"/>
    <s v="TenPercentOwner"/>
    <n v="15000"/>
    <n v="7"/>
    <n v="105000"/>
    <s v="normal_buy"/>
    <n v="-4.9999986376081162E-2"/>
    <n v="-5"/>
    <s v="P"/>
  </r>
  <r>
    <x v="17"/>
    <s v="TILE SHOP HOLDINGS, INC."/>
    <x v="3"/>
    <x v="69"/>
    <s v="Pleasant Lake Partners LLC"/>
    <s v="TenPercentOwner"/>
    <n v="15000"/>
    <n v="7"/>
    <n v="105000"/>
    <s v="normal_buy"/>
    <n v="-4.9999986376081162E-2"/>
    <n v="-5"/>
    <s v="P"/>
  </r>
  <r>
    <x v="17"/>
    <s v="TILE SHOP HOLDINGS, INC."/>
    <x v="3"/>
    <x v="69"/>
    <s v="Pleasant Lake Onshore Feeder Fund LP"/>
    <s v="TenPercentOwner"/>
    <n v="15000"/>
    <n v="7"/>
    <n v="105000"/>
    <s v="normal_buy"/>
    <n v="-4.9999986376081162E-2"/>
    <n v="-5"/>
    <s v="P"/>
  </r>
  <r>
    <x v="705"/>
    <s v="Rise Gold Corp."/>
    <x v="3"/>
    <x v="69"/>
    <s v="Myrmikan Capital, LLC"/>
    <s v="TenPercentOwner"/>
    <n v="2700000"/>
    <n v="0.1"/>
    <n v="270000"/>
    <s v="large_buy"/>
    <n v="0.16666669771075321"/>
    <n v="16.666699999999999"/>
    <s v="P"/>
  </r>
  <r>
    <x v="705"/>
    <s v="Rise Gold Corp."/>
    <x v="3"/>
    <x v="69"/>
    <s v="Oliver Daniel Jr"/>
    <s v="Director,TenPercentOwner"/>
    <n v="2700000"/>
    <n v="0.1"/>
    <n v="270000"/>
    <s v="large_buy"/>
    <n v="0.16666669771075321"/>
    <n v="16.666699999999999"/>
    <s v="P"/>
  </r>
  <r>
    <x v="705"/>
    <s v="Rise Gold Corp."/>
    <x v="3"/>
    <x v="69"/>
    <s v="Myrmikan Gold Fund, LLC"/>
    <s v="TenPercentOwner"/>
    <n v="2700000"/>
    <n v="0.1"/>
    <n v="270000"/>
    <s v="large_buy"/>
    <n v="0.16666669771075321"/>
    <n v="16.666699999999999"/>
    <s v="P"/>
  </r>
  <r>
    <x v="706"/>
    <s v="Duff &amp; Phelps Utility &amp; Infrastructure Fund Inc."/>
    <x v="3"/>
    <x v="69"/>
    <s v="Grumhaus David D Jr."/>
    <s v="Officer"/>
    <n v="3000"/>
    <n v="9.42"/>
    <n v="28260"/>
    <s v="large_buy"/>
    <n v="5.3133165746983568E-3"/>
    <n v="0.53129999999999999"/>
    <s v="P"/>
  </r>
  <r>
    <x v="705"/>
    <s v="Rise Gold Corp."/>
    <x v="3"/>
    <x v="69"/>
    <s v="Myrmikan Gold Fund, LLC"/>
    <s v="TenPercentOwner"/>
    <n v="2700000"/>
    <n v="0.1"/>
    <n v="270000"/>
    <s v="large_buy"/>
    <n v="0.16666669771075321"/>
    <n v="16.666699999999999"/>
    <s v="P"/>
  </r>
  <r>
    <x v="705"/>
    <s v="Rise Gold Corp."/>
    <x v="3"/>
    <x v="69"/>
    <s v="Myrmikan Capital, LLC"/>
    <s v="TenPercentOwner"/>
    <n v="2700000"/>
    <n v="0.1"/>
    <n v="270000"/>
    <s v="large_buy"/>
    <n v="0.16666669771075321"/>
    <n v="16.666699999999999"/>
    <s v="P"/>
  </r>
  <r>
    <x v="705"/>
    <s v="Rise Gold Corp."/>
    <x v="3"/>
    <x v="69"/>
    <s v="Oliver Daniel Jr"/>
    <s v="Director,TenPercentOwner"/>
    <n v="2700000"/>
    <n v="0.1"/>
    <n v="270000"/>
    <s v="large_buy"/>
    <n v="0.16666669771075321"/>
    <n v="16.666699999999999"/>
    <s v="P"/>
  </r>
  <r>
    <x v="675"/>
    <s v="Versus Capital Infrastructure Income Fund"/>
    <x v="3"/>
    <x v="69"/>
    <s v="Versus Capital Advisors LLC"/>
    <s v="TenPercentOwner,Other"/>
    <n v="199600.8"/>
    <n v="10.02"/>
    <n v="2000000.0160000001"/>
    <s v="normal_buy"/>
    <n v="3.9921430119089774E-3"/>
    <n v="0.3992"/>
    <s v="P"/>
  </r>
  <r>
    <x v="705"/>
    <s v="Rise Gold Corp."/>
    <x v="3"/>
    <x v="69"/>
    <s v="Mullin Joseph E III"/>
    <s v="Officer"/>
    <n v="210527"/>
    <n v="0.1"/>
    <n v="21052.7"/>
    <s v="normal_buy"/>
    <n v="0.16666669771075321"/>
    <n v="16.666699999999999"/>
    <s v="P"/>
  </r>
  <r>
    <x v="705"/>
    <s v="Rise Gold Corp."/>
    <x v="3"/>
    <x v="69"/>
    <s v="Myrmikan Gold Fund, LLC"/>
    <s v="TenPercentOwner"/>
    <n v="2700000"/>
    <n v="0.1"/>
    <n v="270000"/>
    <s v="large_buy"/>
    <n v="0.16666669771075321"/>
    <n v="16.666699999999999"/>
    <s v="P"/>
  </r>
  <r>
    <x v="705"/>
    <s v="Rise Gold Corp."/>
    <x v="3"/>
    <x v="69"/>
    <s v="Myrmikan Capital, LLC"/>
    <s v="TenPercentOwner"/>
    <n v="2700000"/>
    <n v="0.1"/>
    <n v="270000"/>
    <s v="large_buy"/>
    <n v="0.16666669771075321"/>
    <n v="16.666699999999999"/>
    <s v="P"/>
  </r>
  <r>
    <x v="705"/>
    <s v="Rise Gold Corp."/>
    <x v="3"/>
    <x v="69"/>
    <s v="Oliver Daniel Jr"/>
    <s v="Director,TenPercentOwner"/>
    <n v="2700000"/>
    <n v="0.1"/>
    <n v="270000"/>
    <s v="large_buy"/>
    <n v="0.16666669771075321"/>
    <n v="16.666699999999999"/>
    <s v="P"/>
  </r>
  <r>
    <x v="55"/>
    <s v="BLACKROCK MUNIYIELD PENNSYLVANIA QUALITY FUND"/>
    <x v="3"/>
    <x v="69"/>
    <s v="Weinstein Boaz"/>
    <s v="TenPercentOwner"/>
    <n v="19337"/>
    <n v="11.99"/>
    <n v="231850.63"/>
    <s v="large_buy"/>
    <n v="3.1609245135067798E-2"/>
    <n v="3.1608999999999998"/>
    <s v="P"/>
  </r>
  <r>
    <x v="55"/>
    <s v="BLACKROCK MUNIYIELD PENNSYLVANIA QUALITY FUND"/>
    <x v="3"/>
    <x v="69"/>
    <s v="Saba Capital Management, L.P."/>
    <s v="TenPercentOwner"/>
    <n v="19337"/>
    <n v="11.99"/>
    <n v="231850.63"/>
    <s v="large_buy"/>
    <n v="3.1609245135067798E-2"/>
    <n v="3.1608999999999998"/>
    <s v="P"/>
  </r>
  <r>
    <x v="707"/>
    <s v="HCI Group, Inc."/>
    <x v="3"/>
    <x v="69"/>
    <s v="Patel Paresh"/>
    <s v="Director,Officer,TenPercentOwner"/>
    <n v="1000"/>
    <n v="114.9"/>
    <n v="114900"/>
    <s v="large_buy"/>
    <n v="-4.6821874137277231E-3"/>
    <n v="-0.46820000000000001"/>
    <s v="P"/>
  </r>
  <r>
    <x v="704"/>
    <s v="TKO Group Holdings, Inc."/>
    <x v="3"/>
    <x v="69"/>
    <s v="Durban Egon"/>
    <s v="Director,TenPercentOwner"/>
    <n v="1642970"/>
    <n v="89.01"/>
    <n v="146240759.69999999"/>
    <s v="large_buy"/>
    <n v="-1.887176431573034E-2"/>
    <n v="-1.8872"/>
    <s v="P"/>
  </r>
  <r>
    <x v="704"/>
    <s v="TKO Group Holdings, Inc."/>
    <x v="3"/>
    <x v="69"/>
    <s v="Silver Lake West HoldCo, L.P."/>
    <s v="TenPercentOwner"/>
    <n v="1642970"/>
    <n v="89.01"/>
    <n v="146240759.69999999"/>
    <s v="large_buy"/>
    <n v="-1.887176431573034E-2"/>
    <n v="-1.8872"/>
    <s v="P"/>
  </r>
  <r>
    <x v="704"/>
    <s v="TKO Group Holdings, Inc."/>
    <x v="3"/>
    <x v="69"/>
    <s v="Silver Lake West VoteCo, L.L.C."/>
    <s v="TenPercentOwner"/>
    <n v="1642970"/>
    <n v="89.01"/>
    <n v="146240759.69999999"/>
    <s v="large_buy"/>
    <n v="-1.887176431573034E-2"/>
    <n v="-1.8872"/>
    <s v="P"/>
  </r>
  <r>
    <x v="704"/>
    <s v="TKO Group Holdings, Inc."/>
    <x v="3"/>
    <x v="69"/>
    <s v="Silver Lake West HoldCo II, L.P."/>
    <s v="TenPercentOwner"/>
    <n v="1642970"/>
    <n v="89.01"/>
    <n v="146240759.69999999"/>
    <s v="large_buy"/>
    <n v="-1.887176431573034E-2"/>
    <n v="-1.8872"/>
    <s v="P"/>
  </r>
  <r>
    <x v="708"/>
    <s v="Atlanticus Holdings Corp"/>
    <x v="3"/>
    <x v="69"/>
    <s v="HANNA FRANK J III"/>
    <s v="TenPercentOwner"/>
    <n v="263432"/>
    <n v="28.21"/>
    <n v="7431416.7200000007"/>
    <s v="large_buy"/>
    <n v="-0.140021233030276"/>
    <n v="-14.0021"/>
    <s v="P"/>
  </r>
  <r>
    <x v="629"/>
    <s v="abrdn Global Infrastructure Income Fund"/>
    <x v="3"/>
    <x v="69"/>
    <s v="Saba Capital Management, L.P."/>
    <s v="TenPercentOwner"/>
    <n v="3117"/>
    <n v="17.53"/>
    <n v="54641.01"/>
    <s v="normal_buy"/>
    <n v="-1.005955278842385E-2"/>
    <n v="-1.006"/>
    <s v="P"/>
  </r>
  <r>
    <x v="629"/>
    <s v="abrdn Global Infrastructure Income Fund"/>
    <x v="3"/>
    <x v="69"/>
    <s v="Weinstein Boaz"/>
    <s v="TenPercentOwner"/>
    <n v="3117"/>
    <n v="17.53"/>
    <n v="54641.01"/>
    <s v="normal_buy"/>
    <n v="-1.005955278842385E-2"/>
    <n v="-1.006"/>
    <s v="P"/>
  </r>
  <r>
    <x v="600"/>
    <s v="Anixa Biosciences Inc"/>
    <x v="3"/>
    <x v="69"/>
    <s v="Titterton Lewis H jr"/>
    <s v="Director"/>
    <n v="15009"/>
    <n v="3.28"/>
    <n v="49229.52"/>
    <s v="normal_buy"/>
    <n v="-5.5384635925292969E-2"/>
    <n v="-5.5385"/>
    <s v="P"/>
  </r>
  <r>
    <x v="709"/>
    <s v="LION COPPER &amp; GOLD CORP."/>
    <x v="3"/>
    <x v="69"/>
    <s v="Alford Tony L"/>
    <s v="Director,TenPercentOwner"/>
    <n v="4974700"/>
    <n v="0.06"/>
    <n v="298482"/>
    <s v="large_buy"/>
    <n v="0"/>
    <n v="0"/>
    <s v="P"/>
  </r>
  <r>
    <x v="709"/>
    <s v="LION COPPER &amp; GOLD CORP."/>
    <x v="3"/>
    <x v="69"/>
    <s v="Alford Christine"/>
    <s v="TenPercentOwner"/>
    <n v="4974700"/>
    <n v="0.06"/>
    <n v="298482"/>
    <s v="large_buy"/>
    <n v="0"/>
    <n v="0"/>
    <s v="P"/>
  </r>
  <r>
    <x v="703"/>
    <s v="NEXPOINT DIVERSIFIED REAL ESTATE TRUST"/>
    <x v="3"/>
    <x v="69"/>
    <s v="LAFFER ARTHUR B"/>
    <s v="Director"/>
    <n v="20000"/>
    <n v="6.17"/>
    <n v="123400"/>
    <s v="large_buy"/>
    <n v="4.7999956303025337E-2"/>
    <n v="4.8"/>
    <s v="P"/>
  </r>
  <r>
    <x v="710"/>
    <s v="Longeveron Inc."/>
    <x v="3"/>
    <x v="70"/>
    <s v="Hare Joshua"/>
    <s v="Director,Officer,TenPercentOwner"/>
    <n v="106383"/>
    <n v="2.35"/>
    <n v="250000.05"/>
    <s v="large_buy"/>
    <n v="-0.23555554283989799"/>
    <n v="-23.555599999999998"/>
    <s v="P"/>
  </r>
  <r>
    <x v="710"/>
    <s v="Longeveron Inc."/>
    <x v="3"/>
    <x v="70"/>
    <s v="Soffer Rock"/>
    <s v="Director"/>
    <n v="106383"/>
    <n v="2.35"/>
    <n v="250000.05"/>
    <s v="large_buy"/>
    <n v="-0.23555554283989799"/>
    <n v="-23.555599999999998"/>
    <s v="P"/>
  </r>
  <r>
    <x v="629"/>
    <s v="abrdn Global Infrastructure Income Fund"/>
    <x v="3"/>
    <x v="70"/>
    <s v="Weinstein Boaz"/>
    <s v="TenPercentOwner"/>
    <n v="2295"/>
    <n v="17.350000000000001"/>
    <n v="39818.25"/>
    <s v="normal_buy"/>
    <n v="1.011153459544656E-2"/>
    <n v="1.0112000000000001"/>
    <s v="P"/>
  </r>
  <r>
    <x v="629"/>
    <s v="abrdn Global Infrastructure Income Fund"/>
    <x v="3"/>
    <x v="70"/>
    <s v="Saba Capital Management, L.P."/>
    <s v="TenPercentOwner"/>
    <n v="2295"/>
    <n v="17.350000000000001"/>
    <n v="39818.25"/>
    <s v="normal_buy"/>
    <n v="1.011153459544656E-2"/>
    <n v="1.0112000000000001"/>
    <s v="P"/>
  </r>
  <r>
    <x v="418"/>
    <s v="Citi Trends Inc"/>
    <x v="3"/>
    <x v="70"/>
    <s v="Fund 1 Investments, LLC"/>
    <s v="TenPercentOwner"/>
    <n v="20282"/>
    <n v="23.12"/>
    <n v="468919.84"/>
    <s v="large_buy"/>
    <n v="-5.9275106685447887E-2"/>
    <n v="-5.9275000000000002"/>
    <s v="P"/>
  </r>
  <r>
    <x v="418"/>
    <s v="Citi Trends Inc"/>
    <x v="3"/>
    <x v="70"/>
    <s v="Pleasant Lake Onshore Feeder Fund LP"/>
    <s v="TenPercentOwner"/>
    <n v="20282"/>
    <n v="23.12"/>
    <n v="468919.84"/>
    <s v="large_buy"/>
    <n v="-5.9275106685447887E-2"/>
    <n v="-5.9275000000000002"/>
    <s v="P"/>
  </r>
  <r>
    <x v="418"/>
    <s v="Citi Trends Inc"/>
    <x v="3"/>
    <x v="70"/>
    <s v="Pleasant Lake Partners LLC"/>
    <s v="TenPercentOwner"/>
    <n v="20282"/>
    <n v="23.12"/>
    <n v="468919.84"/>
    <s v="large_buy"/>
    <n v="-5.9275106685447887E-2"/>
    <n v="-5.9275000000000002"/>
    <s v="P"/>
  </r>
  <r>
    <x v="711"/>
    <s v="Postal Realty Trust, Inc."/>
    <x v="3"/>
    <x v="70"/>
    <s v="Spodek Andrew"/>
    <s v="Director,Officer,TenPercentOwner"/>
    <n v="10000"/>
    <n v="13.75"/>
    <n v="137500"/>
    <s v="large_buy"/>
    <n v="1.0233872683176101E-2"/>
    <n v="1.0234000000000001"/>
    <s v="P"/>
  </r>
  <r>
    <x v="712"/>
    <s v="NEOGEN CORP"/>
    <x v="3"/>
    <x v="70"/>
    <s v="ADENT JOHN EDWARD"/>
    <s v="Officer"/>
    <n v="23000"/>
    <n v="12.36"/>
    <n v="284280"/>
    <s v="large_buy"/>
    <n v="-1.040000915527339E-2"/>
    <n v="-1.04"/>
    <s v="P"/>
  </r>
  <r>
    <x v="17"/>
    <s v="TILE SHOP HOLDINGS, INC."/>
    <x v="3"/>
    <x v="70"/>
    <s v="Fund 1 Investments, LLC"/>
    <s v="TenPercentOwner"/>
    <n v="7500"/>
    <n v="6.84"/>
    <n v="51300"/>
    <s v="normal_buy"/>
    <n v="-5.9853993156238072E-2"/>
    <n v="-5.9854000000000003"/>
    <s v="P"/>
  </r>
  <r>
    <x v="17"/>
    <s v="TILE SHOP HOLDINGS, INC."/>
    <x v="3"/>
    <x v="70"/>
    <s v="Pleasant Lake Partners LLC"/>
    <s v="TenPercentOwner"/>
    <n v="7500"/>
    <n v="6.84"/>
    <n v="51300"/>
    <s v="normal_buy"/>
    <n v="-5.9853993156238072E-2"/>
    <n v="-5.9854000000000003"/>
    <s v="P"/>
  </r>
  <r>
    <x v="17"/>
    <s v="TILE SHOP HOLDINGS, INC."/>
    <x v="3"/>
    <x v="70"/>
    <s v="Pleasant Lake Onshore Feeder Fund LP"/>
    <s v="TenPercentOwner"/>
    <n v="7500"/>
    <n v="6.84"/>
    <n v="51300"/>
    <s v="normal_buy"/>
    <n v="-5.9853993156238072E-2"/>
    <n v="-5.9854000000000003"/>
    <s v="P"/>
  </r>
  <r>
    <x v="663"/>
    <s v="FIRST TRUST HIGH YIELD OPPORTUNITIES 2027 TERM FUND"/>
    <x v="3"/>
    <x v="70"/>
    <s v="HOUSEY WILLIAM A JR"/>
    <s v="Other"/>
    <n v="3500"/>
    <n v="14.25"/>
    <n v="49875"/>
    <s v="normal_buy"/>
    <n v="-5.618019190127721E-3"/>
    <n v="-0.56179999999999997"/>
    <s v="P"/>
  </r>
  <r>
    <x v="713"/>
    <s v="DTF TAX-FREE INCOME 2028 TERM FUND INC"/>
    <x v="3"/>
    <x v="70"/>
    <s v="Grumhaus David D Jr."/>
    <s v="Officer"/>
    <n v="2500"/>
    <n v="10.7"/>
    <n v="26750"/>
    <s v="large_buy"/>
    <n v="9.6715607330519759E-3"/>
    <n v="0.96719999999999995"/>
    <s v="P"/>
  </r>
  <r>
    <x v="714"/>
    <s v="ATOSSA THERAPEUTICS, INC."/>
    <x v="3"/>
    <x v="70"/>
    <s v="Finn Jonathan"/>
    <s v="Director"/>
    <n v="25000"/>
    <n v="1.77"/>
    <n v="44250"/>
    <s v="large_buy"/>
    <n v="-0.1428571428571429"/>
    <n v="-14.2857"/>
    <s v="P"/>
  </r>
  <r>
    <x v="712"/>
    <s v="NEOGEN CORP"/>
    <x v="3"/>
    <x v="70"/>
    <s v="Naemura David H."/>
    <s v="Officer"/>
    <n v="12500"/>
    <n v="12.51"/>
    <n v="156375"/>
    <s v="normal_buy"/>
    <n v="-1.040000915527339E-2"/>
    <n v="-1.04"/>
    <s v="P"/>
  </r>
  <r>
    <x v="616"/>
    <s v="ARROWHEAD PHARMACEUTICALS, INC."/>
    <x v="3"/>
    <x v="70"/>
    <s v="Lu Hongbo"/>
    <s v="Director"/>
    <n v="500"/>
    <n v="25"/>
    <n v="12500"/>
    <s v="normal_buy"/>
    <n v="-8.2709670130093338E-2"/>
    <n v="-8.2710000000000008"/>
    <s v="P"/>
  </r>
  <r>
    <x v="561"/>
    <s v="MasterCraft Boat Holdings, Inc."/>
    <x v="3"/>
    <x v="70"/>
    <s v="Gray Adam"/>
    <s v="TenPercentOwner"/>
    <n v="11308"/>
    <n v="21.63"/>
    <n v="244592.04"/>
    <s v="normal_buy"/>
    <n v="-1.7519643096299501E-2"/>
    <n v="-1.752"/>
    <s v="P"/>
  </r>
  <r>
    <x v="117"/>
    <s v="INNSUITES HOSPITALITY TRUST"/>
    <x v="3"/>
    <x v="70"/>
    <s v="WIRTH JAMES F"/>
    <s v="Officer,TenPercentOwner,Other"/>
    <n v="200"/>
    <n v="301.5"/>
    <n v="60300"/>
    <s v="normal_buy"/>
    <n v="0"/>
    <n v="0"/>
    <s v="P"/>
  </r>
  <r>
    <x v="561"/>
    <s v="MasterCraft Boat Holdings, Inc."/>
    <x v="3"/>
    <x v="70"/>
    <s v="Coliseum Capital Management, LLC"/>
    <s v="TenPercentOwner"/>
    <n v="11308"/>
    <n v="21.63"/>
    <n v="244592.04"/>
    <s v="normal_buy"/>
    <n v="-1.7519643096299501E-2"/>
    <n v="-1.752"/>
    <s v="P"/>
  </r>
  <r>
    <x v="561"/>
    <s v="MasterCraft Boat Holdings, Inc."/>
    <x v="3"/>
    <x v="70"/>
    <s v="Coliseum Capital, LLC"/>
    <s v="TenPercentOwner"/>
    <n v="11308"/>
    <n v="21.63"/>
    <n v="244592.04"/>
    <s v="normal_buy"/>
    <n v="-1.7519643096299501E-2"/>
    <n v="-1.752"/>
    <s v="P"/>
  </r>
  <r>
    <x v="561"/>
    <s v="MasterCraft Boat Holdings, Inc."/>
    <x v="3"/>
    <x v="70"/>
    <s v="Shackelton Christopher S"/>
    <s v="TenPercentOwner"/>
    <n v="11308"/>
    <n v="21.63"/>
    <n v="244592.04"/>
    <s v="normal_buy"/>
    <n v="-1.7519643096299501E-2"/>
    <n v="-1.752"/>
    <s v="P"/>
  </r>
  <r>
    <x v="561"/>
    <s v="MasterCraft Boat Holdings, Inc."/>
    <x v="3"/>
    <x v="70"/>
    <s v="COLISEUM CAPITAL PARTNERS, L.P."/>
    <s v="TenPercentOwner"/>
    <n v="11308"/>
    <n v="21.63"/>
    <n v="244592.04"/>
    <s v="normal_buy"/>
    <n v="-1.7519643096299501E-2"/>
    <n v="-1.752"/>
    <s v="P"/>
  </r>
  <r>
    <x v="55"/>
    <s v="BLACKROCK MUNIYIELD PENNSYLVANIA QUALITY FUND"/>
    <x v="3"/>
    <x v="70"/>
    <s v="Saba Capital Management, L.P."/>
    <s v="TenPercentOwner"/>
    <n v="1853"/>
    <n v="11.85"/>
    <n v="21958.05"/>
    <s v="normal_buy"/>
    <n v="4.9712428515725993E-2"/>
    <n v="4.9711999999999996"/>
    <s v="P"/>
  </r>
  <r>
    <x v="55"/>
    <s v="BLACKROCK MUNIYIELD PENNSYLVANIA QUALITY FUND"/>
    <x v="3"/>
    <x v="70"/>
    <s v="Weinstein Boaz"/>
    <s v="TenPercentOwner"/>
    <n v="1853"/>
    <n v="11.85"/>
    <n v="21958.05"/>
    <s v="normal_buy"/>
    <n v="4.9712428515725993E-2"/>
    <n v="4.9711999999999996"/>
    <s v="P"/>
  </r>
  <r>
    <x v="44"/>
    <s v="GENERAL AMERICAN INVESTORS CO INC"/>
    <x v="3"/>
    <x v="70"/>
    <s v="Stark Eugene S"/>
    <s v="Officer"/>
    <n v="2500"/>
    <n v="25"/>
    <n v="62500"/>
    <s v="large_buy"/>
    <n v="-1.152940995632956E-2"/>
    <n v="-1.1529"/>
    <s v="P"/>
  </r>
  <r>
    <x v="611"/>
    <s v="BRT Apartments Corp."/>
    <x v="3"/>
    <x v="71"/>
    <s v="GOULD JEFFREY"/>
    <s v="Director,Officer"/>
    <n v="12200"/>
    <n v="16.89"/>
    <n v="206058"/>
    <s v="normal_buy"/>
    <n v="7.523173825712659E-3"/>
    <n v="0.75229999999999997"/>
    <s v="P"/>
  </r>
  <r>
    <x v="710"/>
    <s v="Longeveron Inc."/>
    <x v="3"/>
    <x v="71"/>
    <s v="Hare Joshua"/>
    <s v="Director,Officer,TenPercentOwner"/>
    <n v="42553"/>
    <n v="2.35"/>
    <n v="99999.55"/>
    <s v="normal_buy"/>
    <n v="-0.17326734017161891"/>
    <n v="-17.326699999999999"/>
    <s v="P"/>
  </r>
  <r>
    <x v="710"/>
    <s v="Longeveron Inc."/>
    <x v="3"/>
    <x v="71"/>
    <s v="Hashad Mohamed Wa'el Ahmed"/>
    <s v="Director,Officer"/>
    <n v="10638"/>
    <n v="2.35"/>
    <n v="24999.3"/>
    <s v="normal_buy"/>
    <n v="-0.17326734017161891"/>
    <n v="-17.326699999999999"/>
    <s v="P"/>
  </r>
  <r>
    <x v="710"/>
    <s v="Longeveron Inc."/>
    <x v="3"/>
    <x v="71"/>
    <s v="Soffer Rock"/>
    <s v="Director"/>
    <n v="31915"/>
    <n v="2.35"/>
    <n v="75000.25"/>
    <s v="normal_buy"/>
    <n v="-0.17326734017161891"/>
    <n v="-17.326699999999999"/>
    <s v="P"/>
  </r>
  <r>
    <x v="629"/>
    <s v="abrdn Global Infrastructure Income Fund"/>
    <x v="3"/>
    <x v="71"/>
    <s v="Weinstein Boaz"/>
    <s v="TenPercentOwner"/>
    <n v="31504"/>
    <n v="17.239999999999998"/>
    <n v="543128.96"/>
    <s v="normal_buy"/>
    <n v="1.5389301562939609E-2"/>
    <n v="1.5388999999999999"/>
    <s v="P"/>
  </r>
  <r>
    <x v="629"/>
    <s v="abrdn Global Infrastructure Income Fund"/>
    <x v="3"/>
    <x v="71"/>
    <s v="Saba Capital Management, L.P."/>
    <s v="TenPercentOwner"/>
    <n v="31504"/>
    <n v="17.239999999999998"/>
    <n v="543128.96"/>
    <s v="normal_buy"/>
    <n v="1.5389301562939609E-2"/>
    <n v="1.5388999999999999"/>
    <s v="P"/>
  </r>
  <r>
    <x v="715"/>
    <s v="Global Crossing Airlines Group Inc."/>
    <x v="3"/>
    <x v="71"/>
    <s v="Red Oak Partners, LLC"/>
    <s v="TenPercentOwner"/>
    <n v="273872"/>
    <n v="0.38"/>
    <n v="104071.36"/>
    <s v="normal_buy"/>
    <n v="-5.5160070825593273E-2"/>
    <n v="-5.516"/>
    <s v="P"/>
  </r>
  <r>
    <x v="715"/>
    <s v="Global Crossing Airlines Group Inc."/>
    <x v="3"/>
    <x v="71"/>
    <s v="Red Oak Partners, LLC"/>
    <s v="TenPercentOwner"/>
    <n v="448709"/>
    <n v="0.38"/>
    <n v="170509.42"/>
    <s v="normal_buy"/>
    <n v="-5.5160070825593273E-2"/>
    <n v="-5.516"/>
    <s v="P"/>
  </r>
  <r>
    <x v="199"/>
    <s v="AMERICAS CARMART INC"/>
    <x v="3"/>
    <x v="71"/>
    <s v="Peterson Adam K"/>
    <s v="TenPercentOwner"/>
    <n v="13550"/>
    <n v="57.87"/>
    <n v="784138.5"/>
    <s v="normal_buy"/>
    <n v="-3.8806933841149423E-2"/>
    <n v="-3.8807"/>
    <s v="P"/>
  </r>
  <r>
    <x v="199"/>
    <s v="AMERICAS CARMART INC"/>
    <x v="3"/>
    <x v="71"/>
    <s v="MAGNOLIA GROUP, LLC"/>
    <s v="TenPercentOwner"/>
    <n v="13550"/>
    <n v="57.87"/>
    <n v="784138.5"/>
    <s v="normal_buy"/>
    <n v="-3.8806933841149423E-2"/>
    <n v="-3.8807"/>
    <s v="P"/>
  </r>
  <r>
    <x v="199"/>
    <s v="AMERICAS CARMART INC"/>
    <x v="3"/>
    <x v="71"/>
    <s v="MAGNOLIA CAPITAL FUND, LP"/>
    <s v="TenPercentOwner"/>
    <n v="13550"/>
    <n v="57.87"/>
    <n v="784138.5"/>
    <s v="normal_buy"/>
    <n v="-3.8806933841149423E-2"/>
    <n v="-3.8807"/>
    <s v="P"/>
  </r>
  <r>
    <x v="418"/>
    <s v="Citi Trends Inc"/>
    <x v="3"/>
    <x v="71"/>
    <s v="Fund 1 Investments, LLC"/>
    <s v="TenPercentOwner"/>
    <n v="20000"/>
    <n v="23"/>
    <n v="460000"/>
    <s v="large_buy"/>
    <n v="-6.4432987790265406E-2"/>
    <n v="-6.4432999999999998"/>
    <s v="P"/>
  </r>
  <r>
    <x v="418"/>
    <s v="Citi Trends Inc"/>
    <x v="3"/>
    <x v="71"/>
    <s v="Pleasant Lake Onshore Feeder Fund LP"/>
    <s v="TenPercentOwner"/>
    <n v="20000"/>
    <n v="23"/>
    <n v="460000"/>
    <s v="large_buy"/>
    <n v="-6.4432987790265406E-2"/>
    <n v="-6.4432999999999998"/>
    <s v="P"/>
  </r>
  <r>
    <x v="418"/>
    <s v="Citi Trends Inc"/>
    <x v="3"/>
    <x v="71"/>
    <s v="Pleasant Lake Partners LLC"/>
    <s v="TenPercentOwner"/>
    <n v="20000"/>
    <n v="23"/>
    <n v="460000"/>
    <s v="large_buy"/>
    <n v="-6.4432987790265406E-2"/>
    <n v="-6.4432999999999998"/>
    <s v="P"/>
  </r>
  <r>
    <x v="418"/>
    <s v="Citi Trends Inc"/>
    <x v="3"/>
    <x v="71"/>
    <s v="Fund 1 Investments, LLC"/>
    <s v="TenPercentOwner"/>
    <n v="5000"/>
    <n v="23.22"/>
    <n v="116100"/>
    <s v="normal_buy"/>
    <n v="-6.4432987790265406E-2"/>
    <n v="-6.4432999999999998"/>
    <s v="P"/>
  </r>
  <r>
    <x v="418"/>
    <s v="Citi Trends Inc"/>
    <x v="3"/>
    <x v="71"/>
    <s v="Pleasant Lake Onshore Feeder Fund LP"/>
    <s v="TenPercentOwner"/>
    <n v="5000"/>
    <n v="23.22"/>
    <n v="116100"/>
    <s v="normal_buy"/>
    <n v="-6.4432987790265406E-2"/>
    <n v="-6.4432999999999998"/>
    <s v="P"/>
  </r>
  <r>
    <x v="418"/>
    <s v="Citi Trends Inc"/>
    <x v="3"/>
    <x v="71"/>
    <s v="Pleasant Lake Partners LLC"/>
    <s v="TenPercentOwner"/>
    <n v="5000"/>
    <n v="23.22"/>
    <n v="116100"/>
    <s v="normal_buy"/>
    <n v="-6.4432987790265406E-2"/>
    <n v="-6.4432999999999998"/>
    <s v="P"/>
  </r>
  <r>
    <x v="707"/>
    <s v="HCI Group, Inc."/>
    <x v="3"/>
    <x v="71"/>
    <s v="Patel Paresh"/>
    <s v="Director,Officer,TenPercentOwner"/>
    <n v="500"/>
    <n v="111"/>
    <n v="55500"/>
    <s v="normal_buy"/>
    <n v="4.878942801034758E-2"/>
    <n v="4.8788999999999998"/>
    <s v="P"/>
  </r>
  <r>
    <x v="17"/>
    <s v="TILE SHOP HOLDINGS, INC."/>
    <x v="3"/>
    <x v="71"/>
    <s v="Fund 1 Investments, LLC"/>
    <s v="TenPercentOwner"/>
    <n v="25000"/>
    <n v="6.91"/>
    <n v="172750"/>
    <s v="normal_buy"/>
    <n v="-7.8374451715115478E-2"/>
    <n v="-7.8373999999999997"/>
    <s v="P"/>
  </r>
  <r>
    <x v="17"/>
    <s v="TILE SHOP HOLDINGS, INC."/>
    <x v="3"/>
    <x v="71"/>
    <s v="Pleasant Lake Partners LLC"/>
    <s v="TenPercentOwner"/>
    <n v="25000"/>
    <n v="6.91"/>
    <n v="172750"/>
    <s v="normal_buy"/>
    <n v="-7.8374451715115478E-2"/>
    <n v="-7.8373999999999997"/>
    <s v="P"/>
  </r>
  <r>
    <x v="17"/>
    <s v="TILE SHOP HOLDINGS, INC."/>
    <x v="3"/>
    <x v="71"/>
    <s v="Pleasant Lake Onshore Feeder Fund LP"/>
    <s v="TenPercentOwner"/>
    <n v="25000"/>
    <n v="6.91"/>
    <n v="172750"/>
    <s v="normal_buy"/>
    <n v="-7.8374451715115478E-2"/>
    <n v="-7.8373999999999997"/>
    <s v="P"/>
  </r>
  <r>
    <x v="40"/>
    <s v="AMREP CORP."/>
    <x v="3"/>
    <x v="71"/>
    <s v="DAHL JAMES H"/>
    <s v="TenPercentOwner"/>
    <n v="1800"/>
    <n v="21.99"/>
    <n v="39582"/>
    <s v="normal_buy"/>
    <n v="-6.9767472200372271E-2"/>
    <n v="-6.9767000000000001"/>
    <s v="P"/>
  </r>
  <r>
    <x v="40"/>
    <s v="AMREP CORP."/>
    <x v="3"/>
    <x v="71"/>
    <s v="Lancaster Rainey E."/>
    <s v="TenPercentOwner"/>
    <n v="1800"/>
    <n v="21.99"/>
    <n v="39582"/>
    <s v="normal_buy"/>
    <n v="-6.9767472200372271E-2"/>
    <n v="-6.9767000000000001"/>
    <s v="P"/>
  </r>
  <r>
    <x v="611"/>
    <s v="BRT Apartments Corp."/>
    <x v="3"/>
    <x v="71"/>
    <s v="GOULD MATTHEW J"/>
    <s v="Director,Officer"/>
    <n v="12200"/>
    <n v="16.89"/>
    <n v="206058"/>
    <s v="normal_buy"/>
    <n v="7.523173825712659E-3"/>
    <n v="0.75229999999999997"/>
    <s v="P"/>
  </r>
  <r>
    <x v="611"/>
    <s v="BRT Apartments Corp."/>
    <x v="3"/>
    <x v="71"/>
    <s v="GOULD INVESTORS L P"/>
    <s v="TenPercentOwner"/>
    <n v="12200"/>
    <n v="16.89"/>
    <n v="206058"/>
    <s v="normal_buy"/>
    <n v="7.523173825712659E-3"/>
    <n v="0.75229999999999997"/>
    <s v="P"/>
  </r>
  <r>
    <x v="716"/>
    <s v="PALATIN TECHNOLOGIES INC"/>
    <x v="3"/>
    <x v="71"/>
    <s v="DEVEER ROBERT K JR"/>
    <s v="Director"/>
    <n v="6000"/>
    <n v="2.12"/>
    <n v="12720"/>
    <s v="large_buy"/>
    <n v="-0.14000000000000001"/>
    <n v="-14"/>
    <s v="P"/>
  </r>
  <r>
    <x v="717"/>
    <s v="Carlyle Tactical Private Credit Fund"/>
    <x v="3"/>
    <x v="71"/>
    <s v="MCCABE JOAN Y"/>
    <s v="Director"/>
    <n v="58343.06"/>
    <n v="8.57"/>
    <n v="500000.02419999999"/>
    <s v="normal_buy"/>
    <n v="0"/>
    <n v="0"/>
    <s v="P"/>
  </r>
  <r>
    <x v="717"/>
    <s v="Carlyle Tactical Private Credit Fund"/>
    <x v="3"/>
    <x v="71"/>
    <s v="MCCABE JOAN Y"/>
    <s v="Director"/>
    <n v="122238.87"/>
    <n v="8.57"/>
    <n v="1047587.1159"/>
    <s v="normal_buy"/>
    <n v="0"/>
    <n v="0"/>
    <s v="P"/>
  </r>
  <r>
    <x v="718"/>
    <s v="Acrivon Therapeutics, Inc."/>
    <x v="3"/>
    <x v="71"/>
    <s v="PERCEPTIVE ADVISORS LLC"/>
    <s v="TenPercentOwner"/>
    <n v="2353000"/>
    <n v="8.5"/>
    <n v="20000500"/>
    <s v="large_buy"/>
    <n v="-8.8266921226193173E-2"/>
    <n v="-8.8267000000000007"/>
    <s v="P"/>
  </r>
  <r>
    <x v="718"/>
    <s v="Acrivon Therapeutics, Inc."/>
    <x v="3"/>
    <x v="71"/>
    <s v="EDELMAN JOSEPH"/>
    <s v="TenPercentOwner"/>
    <n v="2353000"/>
    <n v="8.5"/>
    <n v="20000500"/>
    <s v="large_buy"/>
    <n v="-8.8266921226193173E-2"/>
    <n v="-8.8267000000000007"/>
    <s v="P"/>
  </r>
  <r>
    <x v="718"/>
    <s v="Acrivon Therapeutics, Inc."/>
    <x v="3"/>
    <x v="71"/>
    <s v="PERCEPTIVE LIFE SCIENCES MASTER FUND LTD"/>
    <s v="TenPercentOwner"/>
    <n v="2353000"/>
    <n v="8.5"/>
    <n v="20000500"/>
    <s v="large_buy"/>
    <n v="-8.8266921226193173E-2"/>
    <n v="-8.8267000000000007"/>
    <s v="P"/>
  </r>
  <r>
    <x v="712"/>
    <s v="NEOGEN CORP"/>
    <x v="3"/>
    <x v="71"/>
    <s v="BOREL JAMES C"/>
    <s v="Director"/>
    <n v="7500"/>
    <n v="13.06"/>
    <n v="97950"/>
    <s v="normal_buy"/>
    <n v="-7.9999997065617445E-2"/>
    <n v="-8"/>
    <s v="P"/>
  </r>
  <r>
    <x v="561"/>
    <s v="MasterCraft Boat Holdings, Inc."/>
    <x v="3"/>
    <x v="71"/>
    <s v="Coliseum Capital Management, LLC"/>
    <s v="TenPercentOwner"/>
    <n v="1300"/>
    <n v="21.89"/>
    <n v="28457"/>
    <s v="normal_buy"/>
    <n v="-6.724214115610283E-2"/>
    <n v="-6.7241999999999997"/>
    <s v="P"/>
  </r>
  <r>
    <x v="561"/>
    <s v="MasterCraft Boat Holdings, Inc."/>
    <x v="3"/>
    <x v="71"/>
    <s v="Coliseum Capital, LLC"/>
    <s v="TenPercentOwner"/>
    <n v="1300"/>
    <n v="21.89"/>
    <n v="28457"/>
    <s v="normal_buy"/>
    <n v="-6.724214115610283E-2"/>
    <n v="-6.7241999999999997"/>
    <s v="P"/>
  </r>
  <r>
    <x v="561"/>
    <s v="MasterCraft Boat Holdings, Inc."/>
    <x v="3"/>
    <x v="71"/>
    <s v="Shackelton Christopher S"/>
    <s v="TenPercentOwner"/>
    <n v="1300"/>
    <n v="21.89"/>
    <n v="28457"/>
    <s v="normal_buy"/>
    <n v="-6.724214115610283E-2"/>
    <n v="-6.7241999999999997"/>
    <s v="P"/>
  </r>
  <r>
    <x v="561"/>
    <s v="MasterCraft Boat Holdings, Inc."/>
    <x v="3"/>
    <x v="71"/>
    <s v="COLISEUM CAPITAL PARTNERS, L.P."/>
    <s v="TenPercentOwner"/>
    <n v="1300"/>
    <n v="21.89"/>
    <n v="28457"/>
    <s v="normal_buy"/>
    <n v="-6.724214115610283E-2"/>
    <n v="-6.7241999999999997"/>
    <s v="P"/>
  </r>
  <r>
    <x v="561"/>
    <s v="MasterCraft Boat Holdings, Inc."/>
    <x v="3"/>
    <x v="71"/>
    <s v="Gray Adam"/>
    <s v="TenPercentOwner"/>
    <n v="1300"/>
    <n v="21.89"/>
    <n v="28457"/>
    <s v="normal_buy"/>
    <n v="-6.724214115610283E-2"/>
    <n v="-6.7241999999999997"/>
    <s v="P"/>
  </r>
  <r>
    <x v="55"/>
    <s v="BLACKROCK MUNIYIELD PENNSYLVANIA QUALITY FUND"/>
    <x v="3"/>
    <x v="71"/>
    <s v="Saba Capital Management, L.P."/>
    <s v="TenPercentOwner"/>
    <n v="17243"/>
    <n v="11.98"/>
    <n v="206571.14"/>
    <s v="normal_buy"/>
    <n v="1.8163679852558619E-2"/>
    <n v="1.8164"/>
    <s v="P"/>
  </r>
  <r>
    <x v="55"/>
    <s v="BLACKROCK MUNIYIELD PENNSYLVANIA QUALITY FUND"/>
    <x v="3"/>
    <x v="71"/>
    <s v="Weinstein Boaz"/>
    <s v="TenPercentOwner"/>
    <n v="17243"/>
    <n v="11.98"/>
    <n v="206571.14"/>
    <s v="normal_buy"/>
    <n v="1.8163679852558619E-2"/>
    <n v="1.8164"/>
    <s v="P"/>
  </r>
  <r>
    <x v="103"/>
    <s v="authID Inc."/>
    <x v="3"/>
    <x v="72"/>
    <s v="Garchik Stephen Jeffrey"/>
    <s v="TenPercentOwner"/>
    <n v="10500"/>
    <n v="7.69"/>
    <n v="80745"/>
    <s v="normal_buy"/>
    <n v="2.6666641235351118E-3"/>
    <n v="0.26669999999999999"/>
    <s v="P"/>
  </r>
  <r>
    <x v="719"/>
    <s v="Nauticus Robotics, Inc."/>
    <x v="3"/>
    <x v="72"/>
    <s v="FLORES WILLIAM"/>
    <s v="Director"/>
    <n v="70244"/>
    <n v="0.23"/>
    <n v="16156.12"/>
    <s v="normal_buy"/>
    <n v="-0.1666666666666666"/>
    <n v="-16.666699999999999"/>
    <s v="P"/>
  </r>
  <r>
    <x v="55"/>
    <s v="BLACKROCK MUNIYIELD PENNSYLVANIA QUALITY FUND"/>
    <x v="3"/>
    <x v="72"/>
    <s v="Saba Capital Management, L.P."/>
    <s v="TenPercentOwner"/>
    <n v="1610"/>
    <n v="12"/>
    <n v="19320"/>
    <s v="normal_buy"/>
    <n v="0"/>
    <n v="0"/>
    <s v="P"/>
  </r>
  <r>
    <x v="55"/>
    <s v="BLACKROCK MUNIYIELD PENNSYLVANIA QUALITY FUND"/>
    <x v="3"/>
    <x v="72"/>
    <s v="Weinstein Boaz"/>
    <s v="TenPercentOwner"/>
    <n v="1610"/>
    <n v="12"/>
    <n v="19320"/>
    <s v="normal_buy"/>
    <n v="0"/>
    <n v="0"/>
    <s v="P"/>
  </r>
  <r>
    <x v="418"/>
    <s v="Citi Trends Inc"/>
    <x v="3"/>
    <x v="72"/>
    <s v="Fund 1 Investments, LLC"/>
    <s v="TenPercentOwner"/>
    <n v="17000"/>
    <n v="22.74"/>
    <n v="386580"/>
    <s v="normal_buy"/>
    <n v="-1.8308634111424579E-2"/>
    <n v="-1.8309"/>
    <s v="P"/>
  </r>
  <r>
    <x v="418"/>
    <s v="Citi Trends Inc"/>
    <x v="3"/>
    <x v="72"/>
    <s v="Pleasant Lake Onshore Feeder Fund LP"/>
    <s v="TenPercentOwner"/>
    <n v="17000"/>
    <n v="22.74"/>
    <n v="386580"/>
    <s v="normal_buy"/>
    <n v="-1.8308634111424579E-2"/>
    <n v="-1.8309"/>
    <s v="P"/>
  </r>
  <r>
    <x v="418"/>
    <s v="Citi Trends Inc"/>
    <x v="3"/>
    <x v="72"/>
    <s v="Pleasant Lake Partners LLC"/>
    <s v="TenPercentOwner"/>
    <n v="17000"/>
    <n v="22.74"/>
    <n v="386580"/>
    <s v="normal_buy"/>
    <n v="-1.8308634111424579E-2"/>
    <n v="-1.8309"/>
    <s v="P"/>
  </r>
  <r>
    <x v="720"/>
    <s v="Science Applications International Corp"/>
    <x v="3"/>
    <x v="72"/>
    <s v="Townes-Whitley Toni"/>
    <s v="Director,Officer"/>
    <n v="2492"/>
    <n v="125.97"/>
    <n v="313917.24"/>
    <s v="large_buy"/>
    <n v="4.7661605283619179E-2"/>
    <n v="4.7662000000000004"/>
    <s v="P"/>
  </r>
  <r>
    <x v="720"/>
    <s v="Science Applications International Corp"/>
    <x v="3"/>
    <x v="72"/>
    <s v="Townes-Whitley Toni"/>
    <s v="Director,Officer"/>
    <n v="107"/>
    <n v="125.95"/>
    <n v="13476.65"/>
    <s v="normal_buy"/>
    <n v="4.7661605283619179E-2"/>
    <n v="4.7662000000000004"/>
    <s v="P"/>
  </r>
  <r>
    <x v="720"/>
    <s v="Science Applications International Corp"/>
    <x v="3"/>
    <x v="72"/>
    <s v="Townes-Whitley Toni"/>
    <s v="Director,Officer"/>
    <n v="250"/>
    <n v="125.94"/>
    <n v="31485"/>
    <s v="normal_buy"/>
    <n v="4.7661605283619179E-2"/>
    <n v="4.7662000000000004"/>
    <s v="P"/>
  </r>
  <r>
    <x v="720"/>
    <s v="Science Applications International Corp"/>
    <x v="3"/>
    <x v="72"/>
    <s v="Townes-Whitley Toni"/>
    <s v="Director,Officer"/>
    <n v="150"/>
    <n v="125.93"/>
    <n v="18889.5"/>
    <s v="normal_buy"/>
    <n v="4.7661605283619179E-2"/>
    <n v="4.7662000000000004"/>
    <s v="P"/>
  </r>
  <r>
    <x v="720"/>
    <s v="Science Applications International Corp"/>
    <x v="3"/>
    <x v="72"/>
    <s v="DiFronzo Vincent P."/>
    <s v="Officer"/>
    <n v="795"/>
    <n v="126.04"/>
    <n v="100201.8"/>
    <s v="large_buy"/>
    <n v="4.7661605283619179E-2"/>
    <n v="4.7662000000000004"/>
    <s v="P"/>
  </r>
  <r>
    <x v="663"/>
    <s v="FIRST TRUST HIGH YIELD OPPORTUNITIES 2027 TERM FUND"/>
    <x v="3"/>
    <x v="72"/>
    <s v="BOWEN JAMES A"/>
    <s v="Director,Other"/>
    <n v="20000"/>
    <n v="14.07"/>
    <n v="281400"/>
    <s v="large_buy"/>
    <n v="5.6939928593544584E-3"/>
    <n v="0.56940000000000002"/>
    <s v="P"/>
  </r>
  <r>
    <x v="185"/>
    <s v="RXO, Inc."/>
    <x v="3"/>
    <x v="72"/>
    <s v="NANJI FARHAD"/>
    <s v="TenPercentOwner"/>
    <n v="5139"/>
    <n v="20.39"/>
    <n v="104784.21"/>
    <s v="normal_buy"/>
    <n v="-6.065016802436074E-2"/>
    <n v="-6.0650000000000004"/>
    <s v="P"/>
  </r>
  <r>
    <x v="185"/>
    <s v="RXO, Inc."/>
    <x v="3"/>
    <x v="72"/>
    <s v="MFN Partners Management, LP"/>
    <s v="TenPercentOwner"/>
    <n v="5139"/>
    <n v="20.39"/>
    <n v="104784.21"/>
    <s v="normal_buy"/>
    <n v="-6.065016802436074E-2"/>
    <n v="-6.0650000000000004"/>
    <s v="P"/>
  </r>
  <r>
    <x v="185"/>
    <s v="RXO, Inc."/>
    <x v="3"/>
    <x v="72"/>
    <s v="MFN Partners GP, LLC"/>
    <s v="TenPercentOwner"/>
    <n v="5139"/>
    <n v="20.39"/>
    <n v="104784.21"/>
    <s v="normal_buy"/>
    <n v="-6.065016802436074E-2"/>
    <n v="-6.0650000000000004"/>
    <s v="P"/>
  </r>
  <r>
    <x v="185"/>
    <s v="RXO, Inc."/>
    <x v="3"/>
    <x v="72"/>
    <s v="DeMichele Michael"/>
    <s v="TenPercentOwner"/>
    <n v="5139"/>
    <n v="20.39"/>
    <n v="104784.21"/>
    <s v="normal_buy"/>
    <n v="-6.065016802436074E-2"/>
    <n v="-6.0650000000000004"/>
    <s v="P"/>
  </r>
  <r>
    <x v="185"/>
    <s v="RXO, Inc."/>
    <x v="3"/>
    <x v="72"/>
    <s v="MFN Partners, LP"/>
    <s v="TenPercentOwner"/>
    <n v="5139"/>
    <n v="20.39"/>
    <n v="104784.21"/>
    <s v="normal_buy"/>
    <n v="-6.065016802436074E-2"/>
    <n v="-6.0650000000000004"/>
    <s v="P"/>
  </r>
  <r>
    <x v="185"/>
    <s v="RXO, Inc."/>
    <x v="3"/>
    <x v="72"/>
    <s v="MFN Partners Management, LLC"/>
    <s v="TenPercentOwner"/>
    <n v="5139"/>
    <n v="20.39"/>
    <n v="104784.21"/>
    <s v="normal_buy"/>
    <n v="-6.065016802436074E-2"/>
    <n v="-6.0650000000000004"/>
    <s v="P"/>
  </r>
  <r>
    <x v="720"/>
    <s v="Science Applications International Corp"/>
    <x v="3"/>
    <x v="72"/>
    <s v="Hageman Hilary"/>
    <s v="Officer"/>
    <n v="100"/>
    <n v="125.75"/>
    <n v="12575"/>
    <s v="normal_buy"/>
    <n v="4.7661605283619179E-2"/>
    <n v="4.7662000000000004"/>
    <s v="P"/>
  </r>
  <r>
    <x v="71"/>
    <s v="Blend Labs, Inc."/>
    <x v="3"/>
    <x v="72"/>
    <s v="Jafari Amir"/>
    <s v="Officer"/>
    <n v="6265"/>
    <n v="2.65"/>
    <n v="16602.25"/>
    <s v="normal_buy"/>
    <n v="-1.976282722596967E-2"/>
    <n v="-1.9762999999999999"/>
    <s v="P"/>
  </r>
  <r>
    <x v="19"/>
    <s v="Invesco Pennsylvania Value Municipal Income Trust"/>
    <x v="3"/>
    <x v="72"/>
    <s v="Weinstein Boaz"/>
    <s v="TenPercentOwner"/>
    <n v="13333"/>
    <n v="10.01"/>
    <n v="133463.32999999999"/>
    <s v="normal_buy"/>
    <n v="-6.722163464018549E-3"/>
    <n v="-0.67220000000000002"/>
    <s v="P"/>
  </r>
  <r>
    <x v="271"/>
    <s v="WD 40 CO"/>
    <x v="3"/>
    <x v="72"/>
    <s v="PENDARVIS DAVID"/>
    <s v="Director"/>
    <n v="328"/>
    <n v="234.75"/>
    <n v="76998"/>
    <s v="normal_buy"/>
    <n v="-4.1937630096154373E-2"/>
    <n v="-4.1938000000000004"/>
    <s v="P"/>
  </r>
  <r>
    <x v="561"/>
    <s v="MasterCraft Boat Holdings, Inc."/>
    <x v="3"/>
    <x v="72"/>
    <s v="Coliseum Capital Management, LLC"/>
    <s v="TenPercentOwner"/>
    <n v="60000"/>
    <n v="21.84"/>
    <n v="1310400"/>
    <s v="normal_buy"/>
    <n v="-6.2927544409998704E-2"/>
    <n v="-6.2927999999999997"/>
    <s v="P"/>
  </r>
  <r>
    <x v="561"/>
    <s v="MasterCraft Boat Holdings, Inc."/>
    <x v="3"/>
    <x v="72"/>
    <s v="Coliseum Capital, LLC"/>
    <s v="TenPercentOwner"/>
    <n v="60000"/>
    <n v="21.84"/>
    <n v="1310400"/>
    <s v="normal_buy"/>
    <n v="-6.2927544409998704E-2"/>
    <n v="-6.2927999999999997"/>
    <s v="P"/>
  </r>
  <r>
    <x v="561"/>
    <s v="MasterCraft Boat Holdings, Inc."/>
    <x v="3"/>
    <x v="72"/>
    <s v="Shackelton Christopher S"/>
    <s v="TenPercentOwner"/>
    <n v="60000"/>
    <n v="21.84"/>
    <n v="1310400"/>
    <s v="normal_buy"/>
    <n v="-6.2927544409998704E-2"/>
    <n v="-6.2927999999999997"/>
    <s v="P"/>
  </r>
  <r>
    <x v="561"/>
    <s v="MasterCraft Boat Holdings, Inc."/>
    <x v="3"/>
    <x v="72"/>
    <s v="COLISEUM CAPITAL PARTNERS, L.P."/>
    <s v="TenPercentOwner"/>
    <n v="60000"/>
    <n v="21.84"/>
    <n v="1310400"/>
    <s v="normal_buy"/>
    <n v="-6.2927544409998704E-2"/>
    <n v="-6.2927999999999997"/>
    <s v="P"/>
  </r>
  <r>
    <x v="561"/>
    <s v="MasterCraft Boat Holdings, Inc."/>
    <x v="3"/>
    <x v="72"/>
    <s v="Gray Adam"/>
    <s v="TenPercentOwner"/>
    <n v="60000"/>
    <n v="21.84"/>
    <n v="1310400"/>
    <s v="normal_buy"/>
    <n v="-6.2927544409998704E-2"/>
    <n v="-6.2927999999999997"/>
    <s v="P"/>
  </r>
  <r>
    <x v="19"/>
    <s v="Invesco Pennsylvania Value Municipal Income Trust"/>
    <x v="3"/>
    <x v="72"/>
    <s v="Saba Capital Management, L.P."/>
    <s v="TenPercentOwner"/>
    <n v="13333"/>
    <n v="10.01"/>
    <n v="133463.32999999999"/>
    <s v="normal_buy"/>
    <n v="-6.722163464018549E-3"/>
    <n v="-0.67220000000000002"/>
    <s v="P"/>
  </r>
  <r>
    <x v="17"/>
    <s v="TILE SHOP HOLDINGS, INC."/>
    <x v="3"/>
    <x v="73"/>
    <s v="Fund 1 Investments, LLC"/>
    <s v="TenPercentOwner"/>
    <n v="11700"/>
    <n v="6.82"/>
    <n v="79794"/>
    <s v="normal_buy"/>
    <n v="-2.1929838014795869E-2"/>
    <n v="-2.1930000000000001"/>
    <s v="P"/>
  </r>
  <r>
    <x v="17"/>
    <s v="TILE SHOP HOLDINGS, INC."/>
    <x v="3"/>
    <x v="73"/>
    <s v="Pleasant Lake Partners LLC"/>
    <s v="TenPercentOwner"/>
    <n v="11700"/>
    <n v="6.82"/>
    <n v="79794"/>
    <s v="normal_buy"/>
    <n v="-2.1929838014795869E-2"/>
    <n v="-2.1930000000000001"/>
    <s v="P"/>
  </r>
  <r>
    <x v="17"/>
    <s v="TILE SHOP HOLDINGS, INC."/>
    <x v="3"/>
    <x v="73"/>
    <s v="Pleasant Lake Onshore Feeder Fund LP"/>
    <s v="TenPercentOwner"/>
    <n v="11700"/>
    <n v="6.82"/>
    <n v="79794"/>
    <s v="normal_buy"/>
    <n v="-2.1929838014795869E-2"/>
    <n v="-2.1930000000000001"/>
    <s v="P"/>
  </r>
  <r>
    <x v="611"/>
    <s v="BRT Apartments Corp."/>
    <x v="3"/>
    <x v="73"/>
    <s v="GOULD INVESTORS L P"/>
    <s v="TenPercentOwner"/>
    <n v="11212"/>
    <n v="17"/>
    <n v="190604"/>
    <s v="normal_buy"/>
    <n v="6.2941152388058752E-2"/>
    <n v="6.2941000000000003"/>
    <s v="P"/>
  </r>
  <r>
    <x v="611"/>
    <s v="BRT Apartments Corp."/>
    <x v="3"/>
    <x v="73"/>
    <s v="GOULD JEFFREY"/>
    <s v="Director,Officer"/>
    <n v="11212"/>
    <n v="17"/>
    <n v="190604"/>
    <s v="normal_buy"/>
    <n v="6.2941152388058752E-2"/>
    <n v="6.2941000000000003"/>
    <s v="P"/>
  </r>
  <r>
    <x v="629"/>
    <s v="abrdn Global Infrastructure Income Fund"/>
    <x v="3"/>
    <x v="73"/>
    <s v="Weinstein Boaz"/>
    <s v="TenPercentOwner"/>
    <n v="2281"/>
    <n v="17.010000000000002"/>
    <n v="38799.81"/>
    <s v="normal_buy"/>
    <n v="4.5107441475061627E-2"/>
    <n v="4.5106999999999999"/>
    <s v="P"/>
  </r>
  <r>
    <x v="629"/>
    <s v="abrdn Global Infrastructure Income Fund"/>
    <x v="3"/>
    <x v="73"/>
    <s v="Saba Capital Management, L.P."/>
    <s v="TenPercentOwner"/>
    <n v="2281"/>
    <n v="17.010000000000002"/>
    <n v="38799.81"/>
    <s v="normal_buy"/>
    <n v="4.5107441475061627E-2"/>
    <n v="4.5106999999999999"/>
    <s v="P"/>
  </r>
  <r>
    <x v="721"/>
    <s v="U.S. GOLD CORP."/>
    <x v="3"/>
    <x v="73"/>
    <s v="NORMAN LUKE ANTHONY"/>
    <s v="Director"/>
    <n v="5000"/>
    <n v="4.1900000000000004"/>
    <n v="20950"/>
    <s v="large_buy"/>
    <n v="9.1370590935567764E-2"/>
    <n v="9.1371000000000002"/>
    <s v="P"/>
  </r>
  <r>
    <x v="55"/>
    <s v="BLACKROCK MUNIYIELD PENNSYLVANIA QUALITY FUND"/>
    <x v="3"/>
    <x v="73"/>
    <s v="Saba Capital Management, L.P."/>
    <s v="TenPercentOwner"/>
    <n v="29645"/>
    <n v="11.96"/>
    <n v="354554.2"/>
    <s v="large_buy"/>
    <n v="5.8774416081324174E-3"/>
    <n v="0.5877"/>
    <s v="P"/>
  </r>
  <r>
    <x v="55"/>
    <s v="BLACKROCK MUNIYIELD PENNSYLVANIA QUALITY FUND"/>
    <x v="3"/>
    <x v="73"/>
    <s v="Weinstein Boaz"/>
    <s v="TenPercentOwner"/>
    <n v="29645"/>
    <n v="11.96"/>
    <n v="354554.2"/>
    <s v="large_buy"/>
    <n v="5.8774416081324174E-3"/>
    <n v="0.5877"/>
    <s v="P"/>
  </r>
  <r>
    <x v="82"/>
    <s v="Fidelity National Information Services, Inc."/>
    <x v="3"/>
    <x v="73"/>
    <s v="Goldstein Jeffrey A"/>
    <s v="Director"/>
    <n v="775"/>
    <n v="72.37"/>
    <n v="56086.75"/>
    <s v="large_buy"/>
    <n v="-1.8099551052690569E-2"/>
    <n v="-1.81"/>
    <s v="P"/>
  </r>
  <r>
    <x v="432"/>
    <s v="BARNWELL INDUSTRIES INC"/>
    <x v="3"/>
    <x v="73"/>
    <s v="MRMP Managers LLC"/>
    <s v="TenPercentOwner"/>
    <n v="71050"/>
    <n v="2.67"/>
    <n v="189703.5"/>
    <s v="large_buy"/>
    <n v="5.4945089494299333E-2"/>
    <n v="5.4945000000000004"/>
    <s v="P"/>
  </r>
  <r>
    <x v="432"/>
    <s v="BARNWELL INDUSTRIES INC"/>
    <x v="3"/>
    <x v="73"/>
    <s v="SHERWOOD NED L"/>
    <s v="TenPercentOwner"/>
    <n v="71050"/>
    <n v="2.67"/>
    <n v="189703.5"/>
    <s v="large_buy"/>
    <n v="5.4945089494299333E-2"/>
    <n v="5.4945000000000004"/>
    <s v="P"/>
  </r>
  <r>
    <x v="432"/>
    <s v="BARNWELL INDUSTRIES INC"/>
    <x v="3"/>
    <x v="73"/>
    <s v="Ned L. Sherwood Revocable Trust"/>
    <s v="TenPercentOwner"/>
    <n v="71050"/>
    <n v="2.67"/>
    <n v="189703.5"/>
    <s v="large_buy"/>
    <n v="5.4945089494299333E-2"/>
    <n v="5.4945000000000004"/>
    <s v="P"/>
  </r>
  <r>
    <x v="418"/>
    <s v="Citi Trends Inc"/>
    <x v="3"/>
    <x v="73"/>
    <s v="Fund 1 Investments, LLC"/>
    <s v="TenPercentOwner"/>
    <n v="5136"/>
    <n v="22.41"/>
    <n v="115097.76"/>
    <s v="normal_buy"/>
    <n v="-1.7317996850333969E-2"/>
    <n v="-1.7318"/>
    <s v="P"/>
  </r>
  <r>
    <x v="418"/>
    <s v="Citi Trends Inc"/>
    <x v="3"/>
    <x v="73"/>
    <s v="Pleasant Lake Partners LLC"/>
    <s v="TenPercentOwner"/>
    <n v="5136"/>
    <n v="22.41"/>
    <n v="115097.76"/>
    <s v="normal_buy"/>
    <n v="-1.7317996850333969E-2"/>
    <n v="-1.7318"/>
    <s v="P"/>
  </r>
  <r>
    <x v="418"/>
    <s v="Citi Trends Inc"/>
    <x v="3"/>
    <x v="73"/>
    <s v="Pleasant Lake Onshore Feeder Fund LP"/>
    <s v="TenPercentOwner"/>
    <n v="5136"/>
    <n v="22.41"/>
    <n v="115097.76"/>
    <s v="normal_buy"/>
    <n v="-1.7317996850333969E-2"/>
    <n v="-1.7318"/>
    <s v="P"/>
  </r>
  <r>
    <x v="611"/>
    <s v="BRT Apartments Corp."/>
    <x v="3"/>
    <x v="73"/>
    <s v="GOULD MATTHEW J"/>
    <s v="Director,Officer"/>
    <n v="11212"/>
    <n v="17"/>
    <n v="190604"/>
    <s v="normal_buy"/>
    <n v="6.2941152388058752E-2"/>
    <n v="6.2941000000000003"/>
    <s v="P"/>
  </r>
  <r>
    <x v="722"/>
    <s v="PetVivo Holdings, Inc."/>
    <x v="3"/>
    <x v="73"/>
    <s v="Lai John"/>
    <s v="Director,Officer"/>
    <n v="150000"/>
    <n v="0.6"/>
    <n v="90000"/>
    <s v="large_buy"/>
    <n v="0.33333330102729342"/>
    <n v="33.333300000000001"/>
    <s v="P"/>
  </r>
  <r>
    <x v="123"/>
    <s v="Expensify, Inc."/>
    <x v="3"/>
    <x v="73"/>
    <s v="SF Roofdeck GP LLC"/>
    <s v="TenPercentOwner"/>
    <n v="248712"/>
    <n v="1.43"/>
    <n v="355658.16"/>
    <s v="large_buy"/>
    <n v="0.12587417717452129"/>
    <n v="12.587400000000001"/>
    <s v="P"/>
  </r>
  <r>
    <x v="123"/>
    <s v="Expensify, Inc."/>
    <x v="3"/>
    <x v="73"/>
    <s v="McLaughlin Steven J."/>
    <s v="TenPercentOwner"/>
    <n v="248712"/>
    <n v="1.43"/>
    <n v="355658.16"/>
    <s v="large_buy"/>
    <n v="0.12587417717452129"/>
    <n v="12.587400000000001"/>
    <s v="P"/>
  </r>
  <r>
    <x v="123"/>
    <s v="Expensify, Inc."/>
    <x v="3"/>
    <x v="73"/>
    <s v="EXP 2020 SPV LP"/>
    <s v="TenPercentOwner"/>
    <n v="248712"/>
    <n v="1.43"/>
    <n v="355658.16"/>
    <s v="large_buy"/>
    <n v="0.12587417717452129"/>
    <n v="12.587400000000001"/>
    <s v="P"/>
  </r>
  <r>
    <x v="123"/>
    <s v="Expensify, Inc."/>
    <x v="3"/>
    <x v="73"/>
    <s v="Steven J. McLaughlin Revocable Trust"/>
    <s v="TenPercentOwner"/>
    <n v="248712"/>
    <n v="1.43"/>
    <n v="355658.16"/>
    <s v="large_buy"/>
    <n v="0.12587417717452129"/>
    <n v="12.587400000000001"/>
    <s v="P"/>
  </r>
  <r>
    <x v="19"/>
    <s v="Invesco Pennsylvania Value Municipal Income Trust"/>
    <x v="3"/>
    <x v="73"/>
    <s v="Weinstein Boaz"/>
    <s v="TenPercentOwner"/>
    <n v="2973"/>
    <n v="9.94"/>
    <n v="29551.62"/>
    <s v="normal_buy"/>
    <n v="-2.012191935077734E-3"/>
    <n v="-0.20119999999999999"/>
    <s v="P"/>
  </r>
  <r>
    <x v="19"/>
    <s v="Invesco Pennsylvania Value Municipal Income Trust"/>
    <x v="3"/>
    <x v="73"/>
    <s v="Saba Capital Management, L.P."/>
    <s v="TenPercentOwner"/>
    <n v="2973"/>
    <n v="9.94"/>
    <n v="29551.62"/>
    <s v="normal_buy"/>
    <n v="-2.012191935077734E-3"/>
    <n v="-0.20119999999999999"/>
    <s v="P"/>
  </r>
  <r>
    <x v="723"/>
    <s v="UL Solutions Inc."/>
    <x v="3"/>
    <x v="74"/>
    <s v="Shannon James M"/>
    <s v="Director"/>
    <n v="7142"/>
    <n v="28"/>
    <n v="199976"/>
    <s v="normal_buy"/>
    <n v="7.7519345349179591E-3"/>
    <n v="0.7752"/>
    <s v="P"/>
  </r>
  <r>
    <x v="389"/>
    <s v="CITY HOLDING CO"/>
    <x v="3"/>
    <x v="74"/>
    <s v="HYLTON TRACY W II"/>
    <s v="Director"/>
    <n v="189"/>
    <n v="97.73"/>
    <n v="18470.97"/>
    <s v="large_buy"/>
    <n v="2.7147806095083601E-2"/>
    <n v="2.7147999999999999"/>
    <s v="P"/>
  </r>
  <r>
    <x v="17"/>
    <s v="TILE SHOP HOLDINGS, INC."/>
    <x v="3"/>
    <x v="74"/>
    <s v="Fund 1 Investments, LLC"/>
    <s v="TenPercentOwner"/>
    <n v="30500"/>
    <n v="6.7"/>
    <n v="204350"/>
    <s v="normal_buy"/>
    <n v="-1.485918106016948E-3"/>
    <n v="-0.14860000000000001"/>
    <s v="P"/>
  </r>
  <r>
    <x v="17"/>
    <s v="TILE SHOP HOLDINGS, INC."/>
    <x v="3"/>
    <x v="74"/>
    <s v="Pleasant Lake Partners LLC"/>
    <s v="TenPercentOwner"/>
    <n v="30500"/>
    <n v="6.7"/>
    <n v="204350"/>
    <s v="normal_buy"/>
    <n v="-1.485918106016948E-3"/>
    <n v="-0.14860000000000001"/>
    <s v="P"/>
  </r>
  <r>
    <x v="17"/>
    <s v="TILE SHOP HOLDINGS, INC."/>
    <x v="3"/>
    <x v="74"/>
    <s v="Pleasant Lake Onshore Feeder Fund LP"/>
    <s v="TenPercentOwner"/>
    <n v="30500"/>
    <n v="6.7"/>
    <n v="204350"/>
    <s v="normal_buy"/>
    <n v="-1.485918106016948E-3"/>
    <n v="-0.14860000000000001"/>
    <s v="P"/>
  </r>
  <r>
    <x v="611"/>
    <s v="BRT Apartments Corp."/>
    <x v="3"/>
    <x v="74"/>
    <s v="GOULD INVESTORS L P"/>
    <s v="TenPercentOwner"/>
    <n v="12850"/>
    <n v="16.95"/>
    <n v="217807.5"/>
    <s v="large_buy"/>
    <n v="6.6587464206739222E-2"/>
    <n v="6.6586999999999996"/>
    <s v="P"/>
  </r>
  <r>
    <x v="611"/>
    <s v="BRT Apartments Corp."/>
    <x v="3"/>
    <x v="74"/>
    <s v="GOULD JEFFREY"/>
    <s v="Director,Officer"/>
    <n v="12850"/>
    <n v="16.95"/>
    <n v="217807.5"/>
    <s v="large_buy"/>
    <n v="6.6587464206739222E-2"/>
    <n v="6.6586999999999996"/>
    <s v="P"/>
  </r>
  <r>
    <x v="723"/>
    <s v="UL Solutions Inc."/>
    <x v="3"/>
    <x v="74"/>
    <s v="Hecker Friedrich"/>
    <s v="Director"/>
    <n v="10714"/>
    <n v="28"/>
    <n v="299992"/>
    <s v="normal_buy"/>
    <n v="7.7519345349179591E-3"/>
    <n v="0.7752"/>
    <s v="P"/>
  </r>
  <r>
    <x v="723"/>
    <s v="UL Solutions Inc."/>
    <x v="3"/>
    <x v="74"/>
    <s v="Coyne Frank J"/>
    <s v="Director"/>
    <n v="107142"/>
    <n v="28"/>
    <n v="2999976"/>
    <s v="large_buy"/>
    <n v="7.7519345349179591E-3"/>
    <n v="0.7752"/>
    <s v="P"/>
  </r>
  <r>
    <x v="724"/>
    <s v="Gyrodyne, LLC"/>
    <x v="3"/>
    <x v="74"/>
    <s v="TOWERVIEW LLC"/>
    <s v="TenPercentOwner"/>
    <n v="2434"/>
    <n v="7.84"/>
    <n v="19082.560000000001"/>
    <s v="large_buy"/>
    <n v="8.9399964678729127E-3"/>
    <n v="0.89400000000000002"/>
    <s v="P"/>
  </r>
  <r>
    <x v="117"/>
    <s v="INNSUITES HOSPITALITY TRUST"/>
    <x v="3"/>
    <x v="74"/>
    <s v="WIRTH JAMES F"/>
    <s v="Officer,TenPercentOwner,Other"/>
    <n v="200"/>
    <n v="308.99"/>
    <n v="61798"/>
    <s v="normal_buy"/>
    <n v="-0.1045751701123452"/>
    <n v="-10.4575"/>
    <s v="P"/>
  </r>
  <r>
    <x v="723"/>
    <s v="UL Solutions Inc."/>
    <x v="3"/>
    <x v="74"/>
    <s v="GOTTSCHALK MARLA C"/>
    <s v="Director"/>
    <n v="71428"/>
    <n v="28"/>
    <n v="1999984"/>
    <s v="large_buy"/>
    <n v="7.7519345349179591E-3"/>
    <n v="0.7752"/>
    <s v="P"/>
  </r>
  <r>
    <x v="723"/>
    <s v="UL Solutions Inc."/>
    <x v="3"/>
    <x v="74"/>
    <s v="THAMAN MICHAEL H"/>
    <s v="Director"/>
    <n v="8928"/>
    <n v="28"/>
    <n v="249984"/>
    <s v="normal_buy"/>
    <n v="7.7519345349179591E-3"/>
    <n v="0.7752"/>
    <s v="P"/>
  </r>
  <r>
    <x v="723"/>
    <s v="UL Solutions Inc."/>
    <x v="3"/>
    <x v="74"/>
    <s v="Lambert Lisa Marie"/>
    <s v="Director"/>
    <n v="892"/>
    <n v="28"/>
    <n v="24976"/>
    <s v="normal_buy"/>
    <n v="7.7519345349179591E-3"/>
    <n v="0.7752"/>
    <s v="P"/>
  </r>
  <r>
    <x v="711"/>
    <s v="Postal Realty Trust, Inc."/>
    <x v="3"/>
    <x v="74"/>
    <s v="Spodek Andrew"/>
    <s v="Director,Officer,TenPercentOwner"/>
    <n v="8709"/>
    <n v="13.5"/>
    <n v="117571.5"/>
    <s v="large_buy"/>
    <n v="1.539590426500026E-2"/>
    <n v="1.5396000000000001"/>
    <s v="P"/>
  </r>
  <r>
    <x v="389"/>
    <s v="CITY HOLDING CO"/>
    <x v="3"/>
    <x v="74"/>
    <s v="STRONG-TREISTER DIANE W"/>
    <s v="Director"/>
    <n v="136"/>
    <n v="97.73"/>
    <n v="13291.28"/>
    <s v="normal_buy"/>
    <n v="2.7147806095083601E-2"/>
    <n v="2.7147999999999999"/>
    <s v="P"/>
  </r>
  <r>
    <x v="389"/>
    <s v="CITY HOLDING CO"/>
    <x v="3"/>
    <x v="74"/>
    <s v="Burton Gregory A"/>
    <s v="Director"/>
    <n v="146"/>
    <n v="97.73"/>
    <n v="14268.58"/>
    <s v="normal_buy"/>
    <n v="2.7147806095083601E-2"/>
    <n v="2.7147999999999999"/>
    <s v="P"/>
  </r>
  <r>
    <x v="723"/>
    <s v="UL Solutions Inc."/>
    <x v="3"/>
    <x v="74"/>
    <s v="Torstad Elizabeth"/>
    <s v="Director"/>
    <n v="3571"/>
    <n v="28"/>
    <n v="99988"/>
    <s v="normal_buy"/>
    <n v="7.7519345349179591E-3"/>
    <n v="0.7752"/>
    <s v="P"/>
  </r>
  <r>
    <x v="723"/>
    <s v="UL Solutions Inc."/>
    <x v="3"/>
    <x v="74"/>
    <s v="WILLIAMS GEORGE A"/>
    <s v="Director"/>
    <n v="8928"/>
    <n v="28"/>
    <n v="249984"/>
    <s v="normal_buy"/>
    <n v="7.7519345349179591E-3"/>
    <n v="0.7752"/>
    <s v="P"/>
  </r>
  <r>
    <x v="723"/>
    <s v="UL Solutions Inc."/>
    <x v="3"/>
    <x v="74"/>
    <s v="Zhou Weifang"/>
    <s v="Officer"/>
    <n v="26786"/>
    <n v="28"/>
    <n v="750008"/>
    <s v="normal_buy"/>
    <n v="7.7519345349179591E-3"/>
    <n v="0.7752"/>
    <s v="P"/>
  </r>
  <r>
    <x v="723"/>
    <s v="UL Solutions Inc."/>
    <x v="3"/>
    <x v="74"/>
    <s v="Genovesi John A"/>
    <s v="Officer"/>
    <n v="18000"/>
    <n v="28"/>
    <n v="504000"/>
    <s v="normal_buy"/>
    <n v="7.7519345349179591E-3"/>
    <n v="0.7752"/>
    <s v="P"/>
  </r>
  <r>
    <x v="55"/>
    <s v="BLACKROCK MUNIYIELD PENNSYLVANIA QUALITY FUND"/>
    <x v="3"/>
    <x v="74"/>
    <s v="Saba Capital Management, L.P."/>
    <s v="TenPercentOwner"/>
    <n v="32876"/>
    <n v="12.03"/>
    <n v="395498.28"/>
    <s v="large_buy"/>
    <n v="-1.237639490891174E-2"/>
    <n v="-1.2376"/>
    <s v="P"/>
  </r>
  <r>
    <x v="55"/>
    <s v="BLACKROCK MUNIYIELD PENNSYLVANIA QUALITY FUND"/>
    <x v="3"/>
    <x v="74"/>
    <s v="Weinstein Boaz"/>
    <s v="TenPercentOwner"/>
    <n v="32876"/>
    <n v="12.03"/>
    <n v="395498.28"/>
    <s v="large_buy"/>
    <n v="-1.237639490891174E-2"/>
    <n v="-1.2376"/>
    <s v="P"/>
  </r>
  <r>
    <x v="432"/>
    <s v="BARNWELL INDUSTRIES INC"/>
    <x v="3"/>
    <x v="74"/>
    <s v="MRMP Managers LLC"/>
    <s v="TenPercentOwner"/>
    <n v="6711"/>
    <n v="2.74"/>
    <n v="18388.14"/>
    <s v="normal_buy"/>
    <n v="5.8608089638398482E-2"/>
    <n v="5.8608000000000002"/>
    <s v="P"/>
  </r>
  <r>
    <x v="132"/>
    <s v="RICHARDSON ELECTRONICS, LTD."/>
    <x v="3"/>
    <x v="74"/>
    <s v="Benham James"/>
    <s v="Director"/>
    <n v="2500"/>
    <n v="10.01"/>
    <n v="25025"/>
    <s v="normal_buy"/>
    <n v="6.3636290831991182E-2"/>
    <n v="6.3635999999999999"/>
    <s v="P"/>
  </r>
  <r>
    <x v="432"/>
    <s v="BARNWELL INDUSTRIES INC"/>
    <x v="3"/>
    <x v="74"/>
    <s v="SHERWOOD NED L"/>
    <s v="TenPercentOwner"/>
    <n v="6711"/>
    <n v="2.74"/>
    <n v="18388.14"/>
    <s v="normal_buy"/>
    <n v="5.8608089638398482E-2"/>
    <n v="5.8608000000000002"/>
    <s v="P"/>
  </r>
  <r>
    <x v="432"/>
    <s v="BARNWELL INDUSTRIES INC"/>
    <x v="3"/>
    <x v="74"/>
    <s v="Ned L. Sherwood Revocable Trust"/>
    <s v="TenPercentOwner"/>
    <n v="6711"/>
    <n v="2.74"/>
    <n v="18388.14"/>
    <s v="normal_buy"/>
    <n v="5.8608089638398482E-2"/>
    <n v="5.8608000000000002"/>
    <s v="P"/>
  </r>
  <r>
    <x v="723"/>
    <s v="UL Solutions Inc."/>
    <x v="3"/>
    <x v="74"/>
    <s v="KENNEDY KEVIN"/>
    <s v="Director"/>
    <n v="35714"/>
    <n v="28"/>
    <n v="999992"/>
    <s v="large_buy"/>
    <n v="7.7519345349179591E-3"/>
    <n v="0.7752"/>
    <s v="P"/>
  </r>
  <r>
    <x v="723"/>
    <s v="UL Solutions Inc."/>
    <x v="3"/>
    <x v="74"/>
    <s v="SUSMAN SALLY"/>
    <s v="Director"/>
    <n v="3571"/>
    <n v="28"/>
    <n v="99988"/>
    <s v="normal_buy"/>
    <n v="7.7519345349179591E-3"/>
    <n v="0.7752"/>
    <s v="P"/>
  </r>
  <r>
    <x v="389"/>
    <s v="CITY HOLDING CO"/>
    <x v="3"/>
    <x v="74"/>
    <s v="FILE W H III"/>
    <s v="Director"/>
    <n v="167"/>
    <n v="97.73"/>
    <n v="16320.91"/>
    <s v="large_buy"/>
    <n v="2.7147806095083601E-2"/>
    <n v="2.7147999999999999"/>
    <s v="P"/>
  </r>
  <r>
    <x v="725"/>
    <s v="IZEA Worldwide, Inc."/>
    <x v="3"/>
    <x v="74"/>
    <s v="GP Investments, Ltd."/>
    <s v="TenPercentOwner"/>
    <n v="6620"/>
    <n v="2.5"/>
    <n v="16550"/>
    <s v="normal_buy"/>
    <n v="0.1119999885559082"/>
    <n v="11.2"/>
    <s v="P"/>
  </r>
  <r>
    <x v="725"/>
    <s v="IZEA Worldwide, Inc."/>
    <x v="3"/>
    <x v="74"/>
    <s v="GP Cash Management, Ltd."/>
    <s v="TenPercentOwner"/>
    <n v="6620"/>
    <n v="2.5"/>
    <n v="16550"/>
    <s v="normal_buy"/>
    <n v="0.1119999885559082"/>
    <n v="11.2"/>
    <s v="P"/>
  </r>
  <r>
    <x v="723"/>
    <s v="UL Solutions Inc."/>
    <x v="3"/>
    <x v="74"/>
    <s v="Scanlon Jennifer F."/>
    <s v="Director,Officer"/>
    <n v="89285"/>
    <n v="28"/>
    <n v="2499980"/>
    <s v="large_buy"/>
    <n v="7.7519345349179591E-3"/>
    <n v="0.7752"/>
    <s v="P"/>
  </r>
  <r>
    <x v="726"/>
    <s v="GRAFTECH INTERNATIONAL LTD"/>
    <x v="3"/>
    <x v="74"/>
    <s v="Colonial House Capital Ltd"/>
    <s v="TenPercentOwner"/>
    <n v="2303599"/>
    <n v="1.78"/>
    <n v="4100406.22"/>
    <s v="large_buy"/>
    <n v="8.8607630082533362E-2"/>
    <n v="8.8607999999999993"/>
    <s v="P"/>
  </r>
  <r>
    <x v="271"/>
    <s v="WD 40 CO"/>
    <x v="3"/>
    <x v="74"/>
    <s v="Brass Steven A"/>
    <s v="Director,Officer"/>
    <n v="432"/>
    <n v="232.22"/>
    <n v="100319.03999999999"/>
    <s v="large_buy"/>
    <n v="-2.1244888003173031E-2"/>
    <n v="-2.1244999999999998"/>
    <s v="P"/>
  </r>
  <r>
    <x v="185"/>
    <s v="RXO, Inc."/>
    <x v="3"/>
    <x v="74"/>
    <s v="NANJI FARHAD"/>
    <s v="TenPercentOwner"/>
    <n v="35985"/>
    <n v="20.22"/>
    <n v="727616.7"/>
    <s v="normal_buy"/>
    <n v="-7.75609830530678E-2"/>
    <n v="-7.7561"/>
    <s v="P"/>
  </r>
  <r>
    <x v="185"/>
    <s v="RXO, Inc."/>
    <x v="3"/>
    <x v="74"/>
    <s v="MFN Partners Management, LP"/>
    <s v="TenPercentOwner"/>
    <n v="35985"/>
    <n v="20.22"/>
    <n v="727616.7"/>
    <s v="normal_buy"/>
    <n v="-7.75609830530678E-2"/>
    <n v="-7.7561"/>
    <s v="P"/>
  </r>
  <r>
    <x v="185"/>
    <s v="RXO, Inc."/>
    <x v="3"/>
    <x v="74"/>
    <s v="MFN Partners GP, LLC"/>
    <s v="TenPercentOwner"/>
    <n v="35985"/>
    <n v="20.22"/>
    <n v="727616.7"/>
    <s v="normal_buy"/>
    <n v="-7.75609830530678E-2"/>
    <n v="-7.7561"/>
    <s v="P"/>
  </r>
  <r>
    <x v="185"/>
    <s v="RXO, Inc."/>
    <x v="3"/>
    <x v="74"/>
    <s v="DeMichele Michael"/>
    <s v="TenPercentOwner"/>
    <n v="35985"/>
    <n v="20.22"/>
    <n v="727616.7"/>
    <s v="normal_buy"/>
    <n v="-7.75609830530678E-2"/>
    <n v="-7.7561"/>
    <s v="P"/>
  </r>
  <r>
    <x v="185"/>
    <s v="RXO, Inc."/>
    <x v="3"/>
    <x v="74"/>
    <s v="MFN Partners, LP"/>
    <s v="TenPercentOwner"/>
    <n v="35985"/>
    <n v="20.22"/>
    <n v="727616.7"/>
    <s v="normal_buy"/>
    <n v="-7.75609830530678E-2"/>
    <n v="-7.7561"/>
    <s v="P"/>
  </r>
  <r>
    <x v="185"/>
    <s v="RXO, Inc."/>
    <x v="3"/>
    <x v="74"/>
    <s v="MFN Partners Management, LLC"/>
    <s v="TenPercentOwner"/>
    <n v="35985"/>
    <n v="20.22"/>
    <n v="727616.7"/>
    <s v="normal_buy"/>
    <n v="-7.75609830530678E-2"/>
    <n v="-7.7561"/>
    <s v="P"/>
  </r>
  <r>
    <x v="727"/>
    <s v="NextPlat Corp"/>
    <x v="3"/>
    <x v="74"/>
    <s v="Miller John Edward"/>
    <s v="Director"/>
    <n v="5000"/>
    <n v="7150"/>
    <n v="35750000"/>
    <s v="large_buy"/>
    <n v="-0.1476510249678655"/>
    <n v="-14.7651"/>
    <s v="P"/>
  </r>
  <r>
    <x v="723"/>
    <s v="UL Solutions Inc."/>
    <x v="3"/>
    <x v="74"/>
    <s v="PEPPING KAREN K"/>
    <s v="Officer"/>
    <n v="3571"/>
    <n v="28"/>
    <n v="99988"/>
    <s v="normal_buy"/>
    <n v="7.7519345349179591E-3"/>
    <n v="0.7752"/>
    <s v="P"/>
  </r>
  <r>
    <x v="723"/>
    <s v="UL Solutions Inc."/>
    <x v="3"/>
    <x v="74"/>
    <s v="Chapin Linda S"/>
    <s v="Officer"/>
    <n v="1785"/>
    <n v="28"/>
    <n v="49980"/>
    <s v="normal_buy"/>
    <n v="7.7519345349179591E-3"/>
    <n v="0.7752"/>
    <s v="P"/>
  </r>
  <r>
    <x v="723"/>
    <s v="UL Solutions Inc."/>
    <x v="3"/>
    <x v="74"/>
    <s v="DOLLIVE JAMES P"/>
    <s v="Director"/>
    <n v="71428"/>
    <n v="28"/>
    <n v="1999984"/>
    <s v="large_buy"/>
    <n v="7.7519345349179591E-3"/>
    <n v="0.7752"/>
    <s v="P"/>
  </r>
  <r>
    <x v="723"/>
    <s v="UL Solutions Inc."/>
    <x v="3"/>
    <x v="74"/>
    <s v="McLaughlin Jacqueline K"/>
    <s v="Officer"/>
    <n v="17857"/>
    <n v="28"/>
    <n v="499996"/>
    <s v="normal_buy"/>
    <n v="7.7519345349179591E-3"/>
    <n v="0.7752"/>
    <s v="P"/>
  </r>
  <r>
    <x v="723"/>
    <s v="UL Solutions Inc."/>
    <x v="3"/>
    <x v="74"/>
    <s v="Schjotz Gitte"/>
    <s v="Officer"/>
    <n v="17857"/>
    <n v="28"/>
    <n v="499996"/>
    <s v="normal_buy"/>
    <n v="7.7519345349179591E-3"/>
    <n v="0.7752"/>
    <s v="P"/>
  </r>
  <r>
    <x v="418"/>
    <s v="Citi Trends Inc"/>
    <x v="3"/>
    <x v="74"/>
    <s v="Fund 1 Investments, LLC"/>
    <s v="TenPercentOwner"/>
    <n v="12000"/>
    <n v="22.58"/>
    <n v="270960"/>
    <s v="normal_buy"/>
    <n v="-5.5090346874331453E-2"/>
    <n v="-5.5090000000000003"/>
    <s v="P"/>
  </r>
  <r>
    <x v="418"/>
    <s v="Citi Trends Inc"/>
    <x v="3"/>
    <x v="74"/>
    <s v="Pleasant Lake Partners LLC"/>
    <s v="TenPercentOwner"/>
    <n v="12000"/>
    <n v="22.58"/>
    <n v="270960"/>
    <s v="normal_buy"/>
    <n v="-5.5090346874331453E-2"/>
    <n v="-5.5090000000000003"/>
    <s v="P"/>
  </r>
  <r>
    <x v="418"/>
    <s v="Citi Trends Inc"/>
    <x v="3"/>
    <x v="74"/>
    <s v="Pleasant Lake Onshore Feeder Fund LP"/>
    <s v="TenPercentOwner"/>
    <n v="12000"/>
    <n v="22.58"/>
    <n v="270960"/>
    <s v="normal_buy"/>
    <n v="-5.5090346874331453E-2"/>
    <n v="-5.5090000000000003"/>
    <s v="P"/>
  </r>
  <r>
    <x v="611"/>
    <s v="BRT Apartments Corp."/>
    <x v="3"/>
    <x v="74"/>
    <s v="GOULD MATTHEW J"/>
    <s v="Director,Officer"/>
    <n v="12850"/>
    <n v="16.95"/>
    <n v="217807.5"/>
    <s v="large_buy"/>
    <n v="6.6587464206739222E-2"/>
    <n v="6.6586999999999996"/>
    <s v="P"/>
  </r>
  <r>
    <x v="728"/>
    <s v="Lovesac Co"/>
    <x v="3"/>
    <x v="74"/>
    <s v="HEYER ANDREW R"/>
    <s v="Director"/>
    <n v="3856"/>
    <n v="18.760000000000002"/>
    <n v="72338.560000000012"/>
    <s v="normal_buy"/>
    <n v="0.14625322314805581"/>
    <n v="14.625299999999999"/>
    <s v="P"/>
  </r>
  <r>
    <x v="728"/>
    <s v="Lovesac Co"/>
    <x v="3"/>
    <x v="74"/>
    <s v="HEYER ANDREW R"/>
    <s v="Director"/>
    <n v="3774"/>
    <n v="18.739999999999998"/>
    <n v="70724.759999999995"/>
    <s v="normal_buy"/>
    <n v="0.14625322314805581"/>
    <n v="14.625299999999999"/>
    <s v="P"/>
  </r>
  <r>
    <x v="723"/>
    <s v="UL Solutions Inc."/>
    <x v="3"/>
    <x v="74"/>
    <s v="Robinson Ryan D"/>
    <s v="Officer"/>
    <n v="71428"/>
    <n v="28"/>
    <n v="1999984"/>
    <s v="large_buy"/>
    <n v="7.7519345349179591E-3"/>
    <n v="0.7752"/>
    <s v="P"/>
  </r>
  <r>
    <x v="723"/>
    <s v="UL Solutions Inc."/>
    <x v="3"/>
    <x v="74"/>
    <s v="Hancock Lynn H"/>
    <s v="Officer"/>
    <n v="5000"/>
    <n v="28"/>
    <n v="140000"/>
    <s v="normal_buy"/>
    <n v="7.7519345349179591E-3"/>
    <n v="0.7752"/>
    <s v="P"/>
  </r>
  <r>
    <x v="723"/>
    <s v="UL Solutions Inc."/>
    <x v="3"/>
    <x v="74"/>
    <s v="Uggetti Alberto"/>
    <s v="Officer"/>
    <n v="9285"/>
    <n v="28"/>
    <n v="259980"/>
    <s v="normal_buy"/>
    <n v="7.7519345349179591E-3"/>
    <n v="0.7752"/>
    <s v="P"/>
  </r>
  <r>
    <x v="389"/>
    <s v="CITY HOLDING CO"/>
    <x v="3"/>
    <x v="74"/>
    <s v="FISHER ROBERT D"/>
    <s v="Director"/>
    <n v="219"/>
    <n v="97.73"/>
    <n v="21402.87"/>
    <s v="large_buy"/>
    <n v="2.7147806095083601E-2"/>
    <n v="2.7147999999999999"/>
    <s v="P"/>
  </r>
  <r>
    <x v="123"/>
    <s v="Expensify, Inc."/>
    <x v="3"/>
    <x v="74"/>
    <s v="Steven J. McLaughlin Revocable Trust"/>
    <s v="TenPercentOwner"/>
    <n v="76079"/>
    <n v="1.46"/>
    <n v="111075.34"/>
    <s v="normal_buy"/>
    <n v="0.1034482560174792"/>
    <n v="10.344799999999999"/>
    <s v="P"/>
  </r>
  <r>
    <x v="123"/>
    <s v="Expensify, Inc."/>
    <x v="3"/>
    <x v="74"/>
    <s v="SF Roofdeck GP LLC"/>
    <s v="TenPercentOwner"/>
    <n v="76079"/>
    <n v="1.46"/>
    <n v="111075.34"/>
    <s v="normal_buy"/>
    <n v="0.1034482560174792"/>
    <n v="10.344799999999999"/>
    <s v="P"/>
  </r>
  <r>
    <x v="123"/>
    <s v="Expensify, Inc."/>
    <x v="3"/>
    <x v="74"/>
    <s v="McLaughlin Steven J."/>
    <s v="TenPercentOwner"/>
    <n v="76079"/>
    <n v="1.46"/>
    <n v="111075.34"/>
    <s v="normal_buy"/>
    <n v="0.1034482560174792"/>
    <n v="10.344799999999999"/>
    <s v="P"/>
  </r>
  <r>
    <x v="123"/>
    <s v="Expensify, Inc."/>
    <x v="3"/>
    <x v="74"/>
    <s v="EXP 2020 SPV LP"/>
    <s v="TenPercentOwner"/>
    <n v="76079"/>
    <n v="1.46"/>
    <n v="111075.34"/>
    <s v="normal_buy"/>
    <n v="0.1034482560174792"/>
    <n v="10.344799999999999"/>
    <s v="P"/>
  </r>
  <r>
    <x v="123"/>
    <s v="Expensify, Inc."/>
    <x v="3"/>
    <x v="75"/>
    <s v="SF Roofdeck GP LLC"/>
    <s v="TenPercentOwner"/>
    <n v="135158"/>
    <n v="1.5"/>
    <n v="202737"/>
    <s v="large_buy"/>
    <n v="7.2847692052877111E-2"/>
    <n v="7.2847999999999997"/>
    <s v="P"/>
  </r>
  <r>
    <x v="123"/>
    <s v="Expensify, Inc."/>
    <x v="3"/>
    <x v="75"/>
    <s v="McLaughlin Steven J."/>
    <s v="TenPercentOwner"/>
    <n v="135158"/>
    <n v="1.5"/>
    <n v="202737"/>
    <s v="large_buy"/>
    <n v="7.2847692052877111E-2"/>
    <n v="7.2847999999999997"/>
    <s v="P"/>
  </r>
  <r>
    <x v="123"/>
    <s v="Expensify, Inc."/>
    <x v="3"/>
    <x v="75"/>
    <s v="EXP 2020 SPV LP"/>
    <s v="TenPercentOwner"/>
    <n v="135158"/>
    <n v="1.5"/>
    <n v="202737"/>
    <s v="large_buy"/>
    <n v="7.2847692052877111E-2"/>
    <n v="7.2847999999999997"/>
    <s v="P"/>
  </r>
  <r>
    <x v="123"/>
    <s v="Expensify, Inc."/>
    <x v="3"/>
    <x v="75"/>
    <s v="Steven J. McLaughlin Revocable Trust"/>
    <s v="TenPercentOwner"/>
    <n v="135158"/>
    <n v="1.5"/>
    <n v="202737"/>
    <s v="large_buy"/>
    <n v="7.2847692052877111E-2"/>
    <n v="7.2847999999999997"/>
    <s v="P"/>
  </r>
  <r>
    <x v="729"/>
    <s v="Sunoco LP"/>
    <x v="3"/>
    <x v="75"/>
    <s v="Skidmore David K"/>
    <s v="Director"/>
    <n v="600"/>
    <n v="52.09"/>
    <n v="31254"/>
    <s v="normal_buy"/>
    <n v="3.7407388965867712E-2"/>
    <n v="3.7406999999999999"/>
    <s v="P"/>
  </r>
  <r>
    <x v="729"/>
    <s v="Sunoco LP"/>
    <x v="3"/>
    <x v="75"/>
    <s v="Skidmore David K"/>
    <s v="Director"/>
    <n v="900"/>
    <n v="52.1"/>
    <n v="46890"/>
    <s v="normal_buy"/>
    <n v="3.7407388965867712E-2"/>
    <n v="3.7406999999999999"/>
    <s v="P"/>
  </r>
  <r>
    <x v="17"/>
    <s v="TILE SHOP HOLDINGS, INC."/>
    <x v="3"/>
    <x v="75"/>
    <s v="Fund 1 Investments, LLC"/>
    <s v="TenPercentOwner"/>
    <n v="25000"/>
    <n v="6.66"/>
    <n v="166500"/>
    <s v="normal_buy"/>
    <n v="3.3082674742352047E-2"/>
    <n v="3.3083"/>
    <s v="P"/>
  </r>
  <r>
    <x v="17"/>
    <s v="TILE SHOP HOLDINGS, INC."/>
    <x v="3"/>
    <x v="75"/>
    <s v="Pleasant Lake Partners LLC"/>
    <s v="TenPercentOwner"/>
    <n v="25000"/>
    <n v="6.66"/>
    <n v="166500"/>
    <s v="normal_buy"/>
    <n v="3.3082674742352047E-2"/>
    <n v="3.3083"/>
    <s v="P"/>
  </r>
  <r>
    <x v="17"/>
    <s v="TILE SHOP HOLDINGS, INC."/>
    <x v="3"/>
    <x v="75"/>
    <s v="Pleasant Lake Onshore Feeder Fund LP"/>
    <s v="TenPercentOwner"/>
    <n v="25000"/>
    <n v="6.66"/>
    <n v="166500"/>
    <s v="normal_buy"/>
    <n v="3.3082674742352047E-2"/>
    <n v="3.3083"/>
    <s v="P"/>
  </r>
  <r>
    <x v="17"/>
    <s v="TILE SHOP HOLDINGS, INC."/>
    <x v="3"/>
    <x v="75"/>
    <s v="Fund 1 Investments, LLC"/>
    <s v="TenPercentOwner"/>
    <n v="12000"/>
    <n v="6.66"/>
    <n v="79920"/>
    <s v="normal_buy"/>
    <n v="3.3082674742352047E-2"/>
    <n v="3.3083"/>
    <s v="P"/>
  </r>
  <r>
    <x v="17"/>
    <s v="TILE SHOP HOLDINGS, INC."/>
    <x v="3"/>
    <x v="75"/>
    <s v="Pleasant Lake Partners LLC"/>
    <s v="TenPercentOwner"/>
    <n v="12000"/>
    <n v="6.66"/>
    <n v="79920"/>
    <s v="normal_buy"/>
    <n v="3.3082674742352047E-2"/>
    <n v="3.3083"/>
    <s v="P"/>
  </r>
  <r>
    <x v="17"/>
    <s v="TILE SHOP HOLDINGS, INC."/>
    <x v="3"/>
    <x v="75"/>
    <s v="Pleasant Lake Onshore Feeder Fund LP"/>
    <s v="TenPercentOwner"/>
    <n v="12000"/>
    <n v="6.66"/>
    <n v="79920"/>
    <s v="normal_buy"/>
    <n v="3.3082674742352047E-2"/>
    <n v="3.3083"/>
    <s v="P"/>
  </r>
  <r>
    <x v="611"/>
    <s v="BRT Apartments Corp."/>
    <x v="3"/>
    <x v="75"/>
    <s v="GOULD INVESTORS L P"/>
    <s v="TenPercentOwner"/>
    <n v="12850"/>
    <n v="16.89"/>
    <n v="217036.5"/>
    <s v="large_buy"/>
    <n v="0.1089586755333722"/>
    <n v="10.895899999999999"/>
    <s v="P"/>
  </r>
  <r>
    <x v="611"/>
    <s v="BRT Apartments Corp."/>
    <x v="3"/>
    <x v="75"/>
    <s v="GOULD JEFFREY"/>
    <s v="Director,Officer"/>
    <n v="12850"/>
    <n v="16.89"/>
    <n v="217036.5"/>
    <s v="large_buy"/>
    <n v="0.1089586755333722"/>
    <n v="10.895899999999999"/>
    <s v="P"/>
  </r>
  <r>
    <x v="185"/>
    <s v="RXO, Inc."/>
    <x v="3"/>
    <x v="75"/>
    <s v="MFN Partners, LP"/>
    <s v="TenPercentOwner"/>
    <n v="175690"/>
    <n v="19.53"/>
    <n v="3431225.7"/>
    <s v="normal_buy"/>
    <n v="-1.196045489918829E-2"/>
    <n v="-1.196"/>
    <s v="P"/>
  </r>
  <r>
    <x v="185"/>
    <s v="RXO, Inc."/>
    <x v="3"/>
    <x v="75"/>
    <s v="MFN Partners GP, LLC"/>
    <s v="TenPercentOwner"/>
    <n v="175690"/>
    <n v="19.53"/>
    <n v="3431225.7"/>
    <s v="normal_buy"/>
    <n v="-1.196045489918829E-2"/>
    <n v="-1.196"/>
    <s v="P"/>
  </r>
  <r>
    <x v="185"/>
    <s v="RXO, Inc."/>
    <x v="3"/>
    <x v="75"/>
    <s v="NANJI FARHAD"/>
    <s v="TenPercentOwner"/>
    <n v="175690"/>
    <n v="19.53"/>
    <n v="3431225.7"/>
    <s v="normal_buy"/>
    <n v="-1.196045489918829E-2"/>
    <n v="-1.196"/>
    <s v="P"/>
  </r>
  <r>
    <x v="185"/>
    <s v="RXO, Inc."/>
    <x v="3"/>
    <x v="75"/>
    <s v="MFN Partners Management, LP"/>
    <s v="TenPercentOwner"/>
    <n v="175690"/>
    <n v="19.53"/>
    <n v="3431225.7"/>
    <s v="normal_buy"/>
    <n v="-1.196045489918829E-2"/>
    <n v="-1.196"/>
    <s v="P"/>
  </r>
  <r>
    <x v="185"/>
    <s v="RXO, Inc."/>
    <x v="3"/>
    <x v="75"/>
    <s v="DeMichele Michael"/>
    <s v="TenPercentOwner"/>
    <n v="175690"/>
    <n v="19.53"/>
    <n v="3431225.7"/>
    <s v="normal_buy"/>
    <n v="-1.196045489918829E-2"/>
    <n v="-1.196"/>
    <s v="P"/>
  </r>
  <r>
    <x v="185"/>
    <s v="RXO, Inc."/>
    <x v="3"/>
    <x v="75"/>
    <s v="MFN Partners Management, LLC"/>
    <s v="TenPercentOwner"/>
    <n v="175690"/>
    <n v="19.53"/>
    <n v="3431225.7"/>
    <s v="normal_buy"/>
    <n v="-1.196045489918829E-2"/>
    <n v="-1.196"/>
    <s v="P"/>
  </r>
  <r>
    <x v="55"/>
    <s v="BLACKROCK MUNIYIELD PENNSYLVANIA QUALITY FUND"/>
    <x v="3"/>
    <x v="75"/>
    <s v="Saba Capital Management, L.P."/>
    <s v="TenPercentOwner"/>
    <n v="5333"/>
    <n v="12.14"/>
    <n v="64742.62"/>
    <s v="normal_buy"/>
    <n v="-3.3064490809373792E-2"/>
    <n v="-3.3064"/>
    <s v="P"/>
  </r>
  <r>
    <x v="55"/>
    <s v="BLACKROCK MUNIYIELD PENNSYLVANIA QUALITY FUND"/>
    <x v="3"/>
    <x v="75"/>
    <s v="Weinstein Boaz"/>
    <s v="TenPercentOwner"/>
    <n v="5333"/>
    <n v="12.14"/>
    <n v="64742.62"/>
    <s v="normal_buy"/>
    <n v="-3.3064490809373792E-2"/>
    <n v="-3.3064"/>
    <s v="P"/>
  </r>
  <r>
    <x v="135"/>
    <s v="Galera Therapeutics, Inc."/>
    <x v="3"/>
    <x v="75"/>
    <s v="Schneid Yair"/>
    <s v="TenPercentOwner"/>
    <n v="100000"/>
    <n v="0.19"/>
    <n v="19000"/>
    <s v="normal_buy"/>
    <n v="-4.0404047245712227E-2"/>
    <n v="-4.0404"/>
    <s v="P"/>
  </r>
  <r>
    <x v="135"/>
    <s v="Galera Therapeutics, Inc."/>
    <x v="3"/>
    <x v="75"/>
    <s v="Schneid Yair"/>
    <s v="TenPercentOwner"/>
    <n v="68424"/>
    <n v="0.2"/>
    <n v="13684.8"/>
    <s v="normal_buy"/>
    <n v="-4.0404047245712227E-2"/>
    <n v="-4.0404"/>
    <s v="P"/>
  </r>
  <r>
    <x v="135"/>
    <s v="Galera Therapeutics, Inc."/>
    <x v="3"/>
    <x v="75"/>
    <s v="Schneid Yair"/>
    <s v="TenPercentOwner"/>
    <n v="241028"/>
    <n v="0.2"/>
    <n v="48205.600000000013"/>
    <s v="normal_buy"/>
    <n v="-4.0404047245712227E-2"/>
    <n v="-4.0404"/>
    <s v="P"/>
  </r>
  <r>
    <x v="135"/>
    <s v="Galera Therapeutics, Inc."/>
    <x v="3"/>
    <x v="75"/>
    <s v="Schneid Yair"/>
    <s v="TenPercentOwner"/>
    <n v="56900"/>
    <n v="0.21"/>
    <n v="11949"/>
    <s v="normal_buy"/>
    <n v="-4.0404047245712227E-2"/>
    <n v="-4.0404"/>
    <s v="P"/>
  </r>
  <r>
    <x v="135"/>
    <s v="Galera Therapeutics, Inc."/>
    <x v="3"/>
    <x v="75"/>
    <s v="Schneid Yair"/>
    <s v="TenPercentOwner"/>
    <n v="50000"/>
    <n v="0.21"/>
    <n v="10500"/>
    <s v="normal_buy"/>
    <n v="-4.0404047245712227E-2"/>
    <n v="-4.0404"/>
    <s v="P"/>
  </r>
  <r>
    <x v="135"/>
    <s v="Galera Therapeutics, Inc."/>
    <x v="3"/>
    <x v="75"/>
    <s v="Schneid Yair"/>
    <s v="TenPercentOwner"/>
    <n v="50000"/>
    <n v="0.21"/>
    <n v="10500"/>
    <s v="normal_buy"/>
    <n v="-4.0404047245712227E-2"/>
    <n v="-4.0404"/>
    <s v="P"/>
  </r>
  <r>
    <x v="135"/>
    <s v="Galera Therapeutics, Inc."/>
    <x v="3"/>
    <x v="75"/>
    <s v="Schneid Yair"/>
    <s v="TenPercentOwner"/>
    <n v="243100"/>
    <n v="0.22"/>
    <n v="53482"/>
    <s v="large_buy"/>
    <n v="-4.0404047245712227E-2"/>
    <n v="-4.0404"/>
    <s v="P"/>
  </r>
  <r>
    <x v="135"/>
    <s v="Galera Therapeutics, Inc."/>
    <x v="3"/>
    <x v="75"/>
    <s v="Schneid Yair"/>
    <s v="TenPercentOwner"/>
    <n v="551217"/>
    <n v="0.23"/>
    <n v="126779.91"/>
    <s v="large_buy"/>
    <n v="-4.0404047245712227E-2"/>
    <n v="-4.0404"/>
    <s v="P"/>
  </r>
  <r>
    <x v="135"/>
    <s v="Galera Therapeutics, Inc."/>
    <x v="3"/>
    <x v="75"/>
    <s v="Schneid Yair"/>
    <s v="TenPercentOwner"/>
    <n v="453988"/>
    <n v="0.24"/>
    <n v="108957.12"/>
    <s v="large_buy"/>
    <n v="-4.0404047245712227E-2"/>
    <n v="-4.0404"/>
    <s v="P"/>
  </r>
  <r>
    <x v="217"/>
    <s v="RETRACTABLE TECHNOLOGIES INC"/>
    <x v="3"/>
    <x v="75"/>
    <s v="SHAW THOMAS J"/>
    <s v="Director,Officer,TenPercentOwner"/>
    <n v="15363"/>
    <n v="1.03"/>
    <n v="15823.89"/>
    <s v="normal_buy"/>
    <n v="4.8076993614966763E-2"/>
    <n v="4.8076999999999996"/>
    <s v="P"/>
  </r>
  <r>
    <x v="432"/>
    <s v="BARNWELL INDUSTRIES INC"/>
    <x v="3"/>
    <x v="75"/>
    <s v="MRMP Managers LLC"/>
    <s v="TenPercentOwner"/>
    <n v="10650"/>
    <n v="2.78"/>
    <n v="29607"/>
    <s v="normal_buy"/>
    <n v="3.5842345669686138E-2"/>
    <n v="3.5842000000000001"/>
    <s v="P"/>
  </r>
  <r>
    <x v="432"/>
    <s v="BARNWELL INDUSTRIES INC"/>
    <x v="3"/>
    <x v="75"/>
    <s v="SHERWOOD NED L"/>
    <s v="TenPercentOwner"/>
    <n v="10650"/>
    <n v="2.78"/>
    <n v="29607"/>
    <s v="normal_buy"/>
    <n v="3.5842345669686138E-2"/>
    <n v="3.5842000000000001"/>
    <s v="P"/>
  </r>
  <r>
    <x v="432"/>
    <s v="BARNWELL INDUSTRIES INC"/>
    <x v="3"/>
    <x v="75"/>
    <s v="Ned L. Sherwood Revocable Trust"/>
    <s v="TenPercentOwner"/>
    <n v="10650"/>
    <n v="2.78"/>
    <n v="29607"/>
    <s v="normal_buy"/>
    <n v="3.5842345669686138E-2"/>
    <n v="3.5842000000000001"/>
    <s v="P"/>
  </r>
  <r>
    <x v="730"/>
    <s v="BRAINSTORM CELL THERAPEUTICS INC."/>
    <x v="3"/>
    <x v="75"/>
    <s v="Lebovits Chaim"/>
    <s v="Officer"/>
    <n v="130000"/>
    <n v="0.55000000000000004"/>
    <n v="71500"/>
    <s v="large_buy"/>
    <n v="-0.20370376475281121"/>
    <n v="-20.3704"/>
    <s v="P"/>
  </r>
  <r>
    <x v="167"/>
    <s v="SONIDA SENIOR LIVING, INC."/>
    <x v="3"/>
    <x v="75"/>
    <s v="Ribar Brandon"/>
    <s v="Director,Officer"/>
    <n v="3000"/>
    <n v="28.72"/>
    <n v="86160"/>
    <s v="normal_buy"/>
    <n v="0.12739963934133969"/>
    <n v="12.74"/>
    <s v="P"/>
  </r>
  <r>
    <x v="731"/>
    <s v="Mobile Infrastructure Corp"/>
    <x v="3"/>
    <x v="75"/>
    <s v="Chavez Manuel III"/>
    <s v="Director,Officer,TenPercentOwner"/>
    <n v="16861"/>
    <n v="3.45"/>
    <n v="58170.45"/>
    <s v="large_buy"/>
    <n v="2.906973923522815E-2"/>
    <n v="2.907"/>
    <s v="P"/>
  </r>
  <r>
    <x v="132"/>
    <s v="RICHARDSON ELECTRONICS, LTD."/>
    <x v="3"/>
    <x v="75"/>
    <s v="PLANTE PAUL J"/>
    <s v="Director"/>
    <n v="5000"/>
    <n v="9.9600000000000009"/>
    <n v="49800.000000000007"/>
    <s v="large_buy"/>
    <n v="8.4178506325429225E-2"/>
    <n v="8.4178999999999995"/>
    <s v="P"/>
  </r>
  <r>
    <x v="418"/>
    <s v="Citi Trends Inc"/>
    <x v="3"/>
    <x v="75"/>
    <s v="Fund 1 Investments, LLC"/>
    <s v="TenPercentOwner"/>
    <n v="18090"/>
    <n v="22.41"/>
    <n v="405396.9"/>
    <s v="normal_buy"/>
    <n v="-4.0679558364823287E-2"/>
    <n v="-4.0679999999999996"/>
    <s v="P"/>
  </r>
  <r>
    <x v="418"/>
    <s v="Citi Trends Inc"/>
    <x v="3"/>
    <x v="75"/>
    <s v="Pleasant Lake Partners LLC"/>
    <s v="TenPercentOwner"/>
    <n v="18090"/>
    <n v="22.41"/>
    <n v="405396.9"/>
    <s v="normal_buy"/>
    <n v="-4.0679558364823287E-2"/>
    <n v="-4.0679999999999996"/>
    <s v="P"/>
  </r>
  <r>
    <x v="418"/>
    <s v="Citi Trends Inc"/>
    <x v="3"/>
    <x v="75"/>
    <s v="Pleasant Lake Onshore Feeder Fund LP"/>
    <s v="TenPercentOwner"/>
    <n v="18090"/>
    <n v="22.41"/>
    <n v="405396.9"/>
    <s v="normal_buy"/>
    <n v="-4.0679558364823287E-2"/>
    <n v="-4.0679999999999996"/>
    <s v="P"/>
  </r>
  <r>
    <x v="611"/>
    <s v="BRT Apartments Corp."/>
    <x v="3"/>
    <x v="75"/>
    <s v="GOULD MATTHEW J"/>
    <s v="Director,Officer"/>
    <n v="12850"/>
    <n v="16.89"/>
    <n v="217036.5"/>
    <s v="large_buy"/>
    <n v="0.1089586755333722"/>
    <n v="10.895899999999999"/>
    <s v="P"/>
  </r>
  <r>
    <x v="712"/>
    <s v="NEOGEN CORP"/>
    <x v="3"/>
    <x v="75"/>
    <s v="Jones Douglas Edward"/>
    <s v="Officer"/>
    <n v="10000"/>
    <n v="12.36"/>
    <n v="123600"/>
    <s v="normal_buy"/>
    <n v="9.0609269824071248E-3"/>
    <n v="0.90610000000000002"/>
    <s v="P"/>
  </r>
  <r>
    <x v="728"/>
    <s v="Lovesac Co"/>
    <x v="3"/>
    <x v="75"/>
    <s v="HEYER ANDREW R"/>
    <s v="Director"/>
    <n v="2000"/>
    <n v="20.2"/>
    <n v="40400"/>
    <s v="normal_buy"/>
    <n v="9.1674943185964031E-2"/>
    <n v="9.1675000000000004"/>
    <s v="P"/>
  </r>
  <r>
    <x v="728"/>
    <s v="Lovesac Co"/>
    <x v="3"/>
    <x v="75"/>
    <s v="HEYER ANDREW R"/>
    <s v="Director"/>
    <n v="6144"/>
    <n v="20.239999999999998"/>
    <n v="124354.56"/>
    <s v="large_buy"/>
    <n v="9.1674943185964031E-2"/>
    <n v="9.1675000000000004"/>
    <s v="P"/>
  </r>
  <r>
    <x v="728"/>
    <s v="Lovesac Co"/>
    <x v="3"/>
    <x v="75"/>
    <s v="HEYER ANDREW R"/>
    <s v="Director"/>
    <n v="6226"/>
    <n v="20.23"/>
    <n v="125951.98"/>
    <s v="large_buy"/>
    <n v="9.1674943185964031E-2"/>
    <n v="9.1675000000000004"/>
    <s v="P"/>
  </r>
  <r>
    <x v="732"/>
    <s v="FASTENAL CO"/>
    <x v="3"/>
    <x v="75"/>
    <s v="Johnson Daniel L."/>
    <s v="Director"/>
    <n v="3350"/>
    <n v="68.38"/>
    <n v="229073"/>
    <s v="large_buy"/>
    <n v="1.4040696618455859E-3"/>
    <n v="0.1404"/>
    <s v="P"/>
  </r>
  <r>
    <x v="611"/>
    <s v="BRT Apartments Corp."/>
    <x v="3"/>
    <x v="76"/>
    <s v="GOULD JEFFREY"/>
    <s v="Director,Officer"/>
    <n v="12850"/>
    <n v="16.63"/>
    <n v="213695.5"/>
    <s v="large_buy"/>
    <n v="0.1143201292621006"/>
    <n v="11.432"/>
    <s v="P"/>
  </r>
  <r>
    <x v="53"/>
    <s v="EyePoint Pharmaceuticals, Inc."/>
    <x v="3"/>
    <x v="76"/>
    <s v="Cormorant Asset Management, LP"/>
    <s v="TenPercentOwner"/>
    <n v="186521"/>
    <n v="18.899999999999999"/>
    <n v="3525246.9"/>
    <s v="normal_buy"/>
    <n v="0.13942860194614951"/>
    <n v="13.9429"/>
    <s v="P"/>
  </r>
  <r>
    <x v="53"/>
    <s v="EyePoint Pharmaceuticals, Inc."/>
    <x v="3"/>
    <x v="76"/>
    <s v="Chen Bihua"/>
    <s v="TenPercentOwner"/>
    <n v="186521"/>
    <n v="18.899999999999999"/>
    <n v="3525246.9"/>
    <s v="normal_buy"/>
    <n v="0.13942860194614951"/>
    <n v="13.9429"/>
    <s v="P"/>
  </r>
  <r>
    <x v="53"/>
    <s v="EyePoint Pharmaceuticals, Inc."/>
    <x v="3"/>
    <x v="76"/>
    <s v="Cormorant Global Healthcare Master Fund, LP"/>
    <s v="TenPercentOwner"/>
    <n v="186521"/>
    <n v="18.899999999999999"/>
    <n v="3525246.9"/>
    <s v="normal_buy"/>
    <n v="0.13942860194614951"/>
    <n v="13.9429"/>
    <s v="P"/>
  </r>
  <r>
    <x v="53"/>
    <s v="EyePoint Pharmaceuticals, Inc."/>
    <x v="3"/>
    <x v="76"/>
    <s v="Cormorant Asset Management, LP"/>
    <s v="TenPercentOwner"/>
    <n v="395244"/>
    <n v="17.62"/>
    <n v="6964199.2800000003"/>
    <s v="normal_buy"/>
    <n v="0.13942860194614951"/>
    <n v="13.9429"/>
    <s v="P"/>
  </r>
  <r>
    <x v="53"/>
    <s v="EyePoint Pharmaceuticals, Inc."/>
    <x v="3"/>
    <x v="76"/>
    <s v="Chen Bihua"/>
    <s v="TenPercentOwner"/>
    <n v="395244"/>
    <n v="17.62"/>
    <n v="6964199.2800000003"/>
    <s v="normal_buy"/>
    <n v="0.13942860194614951"/>
    <n v="13.9429"/>
    <s v="P"/>
  </r>
  <r>
    <x v="53"/>
    <s v="EyePoint Pharmaceuticals, Inc."/>
    <x v="3"/>
    <x v="76"/>
    <s v="Cormorant Global Healthcare Master Fund, LP"/>
    <s v="TenPercentOwner"/>
    <n v="395244"/>
    <n v="17.62"/>
    <n v="6964199.2800000003"/>
    <s v="normal_buy"/>
    <n v="0.13942860194614951"/>
    <n v="13.9429"/>
    <s v="P"/>
  </r>
  <r>
    <x v="123"/>
    <s v="Expensify, Inc."/>
    <x v="3"/>
    <x v="76"/>
    <s v="SF Roofdeck GP LLC"/>
    <s v="TenPercentOwner"/>
    <n v="8481"/>
    <n v="1.59"/>
    <n v="13484.79"/>
    <s v="normal_buy"/>
    <n v="3.1446510230593423E-2"/>
    <n v="3.1446999999999998"/>
    <s v="P"/>
  </r>
  <r>
    <x v="123"/>
    <s v="Expensify, Inc."/>
    <x v="3"/>
    <x v="76"/>
    <s v="McLaughlin Steven J."/>
    <s v="TenPercentOwner"/>
    <n v="8481"/>
    <n v="1.59"/>
    <n v="13484.79"/>
    <s v="normal_buy"/>
    <n v="3.1446510230593423E-2"/>
    <n v="3.1446999999999998"/>
    <s v="P"/>
  </r>
  <r>
    <x v="123"/>
    <s v="Expensify, Inc."/>
    <x v="3"/>
    <x v="76"/>
    <s v="EXP 2020 SPV LP"/>
    <s v="TenPercentOwner"/>
    <n v="8481"/>
    <n v="1.59"/>
    <n v="13484.79"/>
    <s v="normal_buy"/>
    <n v="3.1446510230593423E-2"/>
    <n v="3.1446999999999998"/>
    <s v="P"/>
  </r>
  <r>
    <x v="123"/>
    <s v="Expensify, Inc."/>
    <x v="3"/>
    <x v="76"/>
    <s v="Steven J. McLaughlin Revocable Trust"/>
    <s v="TenPercentOwner"/>
    <n v="8481"/>
    <n v="1.59"/>
    <n v="13484.79"/>
    <s v="normal_buy"/>
    <n v="3.1446510230593423E-2"/>
    <n v="3.1446999999999998"/>
    <s v="P"/>
  </r>
  <r>
    <x v="219"/>
    <s v="Clearside Biomedical, Inc."/>
    <x v="3"/>
    <x v="76"/>
    <s v="Gibney Anthony S"/>
    <s v="Director"/>
    <n v="93290"/>
    <n v="1.3"/>
    <n v="121277"/>
    <s v="large_buy"/>
    <n v="0"/>
    <n v="0"/>
    <s v="P"/>
  </r>
  <r>
    <x v="733"/>
    <s v="First Bancorp, Inc /ME/"/>
    <x v="3"/>
    <x v="76"/>
    <s v="Swan Kimberly"/>
    <s v="Director"/>
    <n v="675"/>
    <n v="22.01"/>
    <n v="14856.75"/>
    <s v="large_buy"/>
    <n v="2.7978315659291871E-2"/>
    <n v="2.7978000000000001"/>
    <s v="P"/>
  </r>
  <r>
    <x v="185"/>
    <s v="RXO, Inc."/>
    <x v="3"/>
    <x v="76"/>
    <s v="MFN Partners, LP"/>
    <s v="TenPercentOwner"/>
    <n v="870000"/>
    <n v="19.52"/>
    <n v="16982400"/>
    <s v="large_buy"/>
    <n v="6.2863207336148363E-2"/>
    <n v="6.2862999999999998"/>
    <s v="P"/>
  </r>
  <r>
    <x v="185"/>
    <s v="RXO, Inc."/>
    <x v="3"/>
    <x v="76"/>
    <s v="MFN Partners GP, LLC"/>
    <s v="TenPercentOwner"/>
    <n v="870000"/>
    <n v="19.52"/>
    <n v="16982400"/>
    <s v="large_buy"/>
    <n v="6.2863207336148363E-2"/>
    <n v="6.2862999999999998"/>
    <s v="P"/>
  </r>
  <r>
    <x v="185"/>
    <s v="RXO, Inc."/>
    <x v="3"/>
    <x v="76"/>
    <s v="NANJI FARHAD"/>
    <s v="TenPercentOwner"/>
    <n v="870000"/>
    <n v="19.52"/>
    <n v="16982400"/>
    <s v="large_buy"/>
    <n v="6.2863207336148363E-2"/>
    <n v="6.2862999999999998"/>
    <s v="P"/>
  </r>
  <r>
    <x v="185"/>
    <s v="RXO, Inc."/>
    <x v="3"/>
    <x v="76"/>
    <s v="MFN Partners Management, LP"/>
    <s v="TenPercentOwner"/>
    <n v="870000"/>
    <n v="19.52"/>
    <n v="16982400"/>
    <s v="large_buy"/>
    <n v="6.2863207336148363E-2"/>
    <n v="6.2862999999999998"/>
    <s v="P"/>
  </r>
  <r>
    <x v="185"/>
    <s v="RXO, Inc."/>
    <x v="3"/>
    <x v="76"/>
    <s v="DeMichele Michael"/>
    <s v="TenPercentOwner"/>
    <n v="870000"/>
    <n v="19.52"/>
    <n v="16982400"/>
    <s v="large_buy"/>
    <n v="6.2863207336148363E-2"/>
    <n v="6.2862999999999998"/>
    <s v="P"/>
  </r>
  <r>
    <x v="185"/>
    <s v="RXO, Inc."/>
    <x v="3"/>
    <x v="76"/>
    <s v="MFN Partners Management, LLC"/>
    <s v="TenPercentOwner"/>
    <n v="870000"/>
    <n v="19.52"/>
    <n v="16982400"/>
    <s v="large_buy"/>
    <n v="6.2863207336148363E-2"/>
    <n v="6.2862999999999998"/>
    <s v="P"/>
  </r>
  <r>
    <x v="734"/>
    <s v="Angel Oak Financial Strategies Income Term Trust"/>
    <x v="3"/>
    <x v="76"/>
    <s v="Palsson Johannes"/>
    <s v="Other"/>
    <n v="5670"/>
    <n v="12.39"/>
    <n v="70251.3"/>
    <s v="large_buy"/>
    <n v="1.378738951934411E-2"/>
    <n v="1.3787"/>
    <s v="P"/>
  </r>
  <r>
    <x v="432"/>
    <s v="BARNWELL INDUSTRIES INC"/>
    <x v="3"/>
    <x v="76"/>
    <s v="Ned L. Sherwood Revocable Trust"/>
    <s v="TenPercentOwner"/>
    <n v="44439"/>
    <n v="2.8"/>
    <n v="124429.2"/>
    <s v="large_buy"/>
    <n v="7.1684520429995402E-3"/>
    <n v="0.71679999999999999"/>
    <s v="P"/>
  </r>
  <r>
    <x v="432"/>
    <s v="BARNWELL INDUSTRIES INC"/>
    <x v="3"/>
    <x v="76"/>
    <s v="SHERWOOD NED L"/>
    <s v="TenPercentOwner"/>
    <n v="44439"/>
    <n v="2.8"/>
    <n v="124429.2"/>
    <s v="large_buy"/>
    <n v="7.1684520429995402E-3"/>
    <n v="0.71679999999999999"/>
    <s v="P"/>
  </r>
  <r>
    <x v="432"/>
    <s v="BARNWELL INDUSTRIES INC"/>
    <x v="3"/>
    <x v="76"/>
    <s v="MRMP Managers LLC"/>
    <s v="TenPercentOwner"/>
    <n v="44439"/>
    <n v="2.8"/>
    <n v="124429.2"/>
    <s v="large_buy"/>
    <n v="7.1684520429995402E-3"/>
    <n v="0.71679999999999999"/>
    <s v="P"/>
  </r>
  <r>
    <x v="611"/>
    <s v="BRT Apartments Corp."/>
    <x v="3"/>
    <x v="76"/>
    <s v="GOULD INVESTORS L P"/>
    <s v="TenPercentOwner"/>
    <n v="12850"/>
    <n v="16.95"/>
    <n v="217807.5"/>
    <s v="large_buy"/>
    <n v="0.1143201292621006"/>
    <n v="11.432"/>
    <s v="P"/>
  </r>
  <r>
    <x v="711"/>
    <s v="Postal Realty Trust, Inc."/>
    <x v="3"/>
    <x v="76"/>
    <s v="Spodek Andrew"/>
    <s v="Director,Officer,TenPercentOwner"/>
    <n v="1110"/>
    <n v="13.5"/>
    <n v="14985"/>
    <s v="normal_buy"/>
    <n v="3.043810633588406E-2"/>
    <n v="3.0438000000000001"/>
    <s v="P"/>
  </r>
  <r>
    <x v="17"/>
    <s v="TILE SHOP HOLDINGS, INC."/>
    <x v="3"/>
    <x v="76"/>
    <s v="Pleasant Lake Partners LLC"/>
    <s v="TenPercentOwner"/>
    <n v="2500"/>
    <n v="6.5"/>
    <n v="16250"/>
    <s v="normal_buy"/>
    <n v="3.6923041710486881E-2"/>
    <n v="3.6922999999999999"/>
    <s v="P"/>
  </r>
  <r>
    <x v="17"/>
    <s v="TILE SHOP HOLDINGS, INC."/>
    <x v="3"/>
    <x v="76"/>
    <s v="Pleasant Lake Onshore Feeder Fund LP"/>
    <s v="TenPercentOwner"/>
    <n v="2500"/>
    <n v="6.5"/>
    <n v="16250"/>
    <s v="normal_buy"/>
    <n v="3.6923041710486881E-2"/>
    <n v="3.6922999999999999"/>
    <s v="P"/>
  </r>
  <r>
    <x v="17"/>
    <s v="TILE SHOP HOLDINGS, INC."/>
    <x v="3"/>
    <x v="76"/>
    <s v="Fund 1 Investments, LLC"/>
    <s v="TenPercentOwner"/>
    <n v="2500"/>
    <n v="6.5"/>
    <n v="16250"/>
    <s v="normal_buy"/>
    <n v="3.6923041710486881E-2"/>
    <n v="3.6922999999999999"/>
    <s v="P"/>
  </r>
  <r>
    <x v="17"/>
    <s v="TILE SHOP HOLDINGS, INC."/>
    <x v="3"/>
    <x v="76"/>
    <s v="Pleasant Lake Partners LLC"/>
    <s v="TenPercentOwner"/>
    <n v="2000"/>
    <n v="6.53"/>
    <n v="13060"/>
    <s v="normal_buy"/>
    <n v="3.6923041710486881E-2"/>
    <n v="3.6922999999999999"/>
    <s v="P"/>
  </r>
  <r>
    <x v="17"/>
    <s v="TILE SHOP HOLDINGS, INC."/>
    <x v="3"/>
    <x v="76"/>
    <s v="Pleasant Lake Onshore Feeder Fund LP"/>
    <s v="TenPercentOwner"/>
    <n v="2000"/>
    <n v="6.53"/>
    <n v="13060"/>
    <s v="normal_buy"/>
    <n v="3.6923041710486881E-2"/>
    <n v="3.6922999999999999"/>
    <s v="P"/>
  </r>
  <r>
    <x v="17"/>
    <s v="TILE SHOP HOLDINGS, INC."/>
    <x v="3"/>
    <x v="76"/>
    <s v="Fund 1 Investments, LLC"/>
    <s v="TenPercentOwner"/>
    <n v="2000"/>
    <n v="6.53"/>
    <n v="13060"/>
    <s v="normal_buy"/>
    <n v="3.6923041710486881E-2"/>
    <n v="3.6922999999999999"/>
    <s v="P"/>
  </r>
  <r>
    <x v="629"/>
    <s v="abrdn Global Infrastructure Income Fund"/>
    <x v="3"/>
    <x v="76"/>
    <s v="Goodson Alan R"/>
    <s v="Other"/>
    <n v="3881"/>
    <n v="16.829999999999998"/>
    <n v="65317.23"/>
    <s v="normal_buy"/>
    <n v="6.1380769013051228E-2"/>
    <n v="6.1380999999999997"/>
    <s v="P"/>
  </r>
  <r>
    <x v="135"/>
    <s v="Galera Therapeutics, Inc."/>
    <x v="3"/>
    <x v="76"/>
    <s v="Schneid Yair"/>
    <s v="TenPercentOwner"/>
    <n v="247600"/>
    <n v="0.2"/>
    <n v="49520"/>
    <s v="large_buy"/>
    <n v="4.3010758718240671E-2"/>
    <n v="4.3010999999999999"/>
    <s v="P"/>
  </r>
  <r>
    <x v="135"/>
    <s v="Galera Therapeutics, Inc."/>
    <x v="3"/>
    <x v="76"/>
    <s v="Schneid Yair"/>
    <s v="TenPercentOwner"/>
    <n v="100000"/>
    <n v="0.2"/>
    <n v="20000"/>
    <s v="normal_buy"/>
    <n v="4.3010758718240671E-2"/>
    <n v="4.3010999999999999"/>
    <s v="P"/>
  </r>
  <r>
    <x v="135"/>
    <s v="Galera Therapeutics, Inc."/>
    <x v="3"/>
    <x v="76"/>
    <s v="Schneid Yair"/>
    <s v="TenPercentOwner"/>
    <n v="74202"/>
    <n v="0.2"/>
    <n v="14840.4"/>
    <s v="normal_buy"/>
    <n v="4.3010758718240671E-2"/>
    <n v="4.3010999999999999"/>
    <s v="P"/>
  </r>
  <r>
    <x v="135"/>
    <s v="Galera Therapeutics, Inc."/>
    <x v="3"/>
    <x v="76"/>
    <s v="Schneid Yair"/>
    <s v="TenPercentOwner"/>
    <n v="100000"/>
    <n v="0.19"/>
    <n v="19000"/>
    <s v="normal_buy"/>
    <n v="4.3010758718240671E-2"/>
    <n v="4.3010999999999999"/>
    <s v="P"/>
  </r>
  <r>
    <x v="15"/>
    <s v="abrdn Life Sciences Investors"/>
    <x v="3"/>
    <x v="76"/>
    <s v="Saba Capital Management, L.P."/>
    <s v="TenPercentOwner"/>
    <n v="81738"/>
    <n v="12.8"/>
    <n v="1046246.4"/>
    <s v="large_buy"/>
    <n v="5.3948286426960257E-2"/>
    <n v="5.3948"/>
    <s v="P"/>
  </r>
  <r>
    <x v="15"/>
    <s v="abrdn Life Sciences Investors"/>
    <x v="3"/>
    <x v="76"/>
    <s v="Weinstein Boaz"/>
    <s v="TenPercentOwner"/>
    <n v="81738"/>
    <n v="12.8"/>
    <n v="1046246.4"/>
    <s v="large_buy"/>
    <n v="5.3948286426960257E-2"/>
    <n v="5.3948"/>
    <s v="P"/>
  </r>
  <r>
    <x v="730"/>
    <s v="BRAINSTORM CELL THERAPEUTICS INC."/>
    <x v="3"/>
    <x v="76"/>
    <s v="Lebovits Chaim"/>
    <s v="Officer"/>
    <n v="115072"/>
    <n v="0.53"/>
    <n v="60988.160000000003"/>
    <s v="large_buy"/>
    <n v="-0.21568628428731829"/>
    <n v="-21.5686"/>
    <s v="P"/>
  </r>
  <r>
    <x v="616"/>
    <s v="ARROWHEAD PHARMACEUTICALS, INC."/>
    <x v="3"/>
    <x v="76"/>
    <s v="Lu Hongbo"/>
    <s v="Director"/>
    <n v="500"/>
    <n v="22"/>
    <n v="11000"/>
    <s v="normal_buy"/>
    <n v="6.7226824828971354E-2"/>
    <n v="6.7226999999999997"/>
    <s v="P"/>
  </r>
  <r>
    <x v="167"/>
    <s v="SONIDA SENIOR LIVING, INC."/>
    <x v="3"/>
    <x v="76"/>
    <s v="Clark Reanae"/>
    <s v="Officer"/>
    <n v="3347"/>
    <n v="30.11"/>
    <n v="100778.17"/>
    <s v="normal_buy"/>
    <n v="0.13475169812643101"/>
    <n v="13.475199999999999"/>
    <s v="P"/>
  </r>
  <r>
    <x v="611"/>
    <s v="BRT Apartments Corp."/>
    <x v="3"/>
    <x v="76"/>
    <s v="GOULD MATTHEW J"/>
    <s v="Director,Officer"/>
    <n v="12850"/>
    <n v="16.63"/>
    <n v="213695.5"/>
    <s v="large_buy"/>
    <n v="0.1143201292621006"/>
    <n v="11.432"/>
    <s v="P"/>
  </r>
  <r>
    <x v="731"/>
    <s v="Mobile Infrastructure Corp"/>
    <x v="3"/>
    <x v="76"/>
    <s v="Chavez Manuel III"/>
    <s v="Director,Officer,TenPercentOwner"/>
    <n v="33043"/>
    <n v="3.41"/>
    <n v="112676.63"/>
    <s v="large_buy"/>
    <n v="3.8348044837601458E-2"/>
    <n v="3.8348"/>
    <s v="P"/>
  </r>
  <r>
    <x v="561"/>
    <s v="MasterCraft Boat Holdings, Inc."/>
    <x v="3"/>
    <x v="76"/>
    <s v="Shackelton Christopher S"/>
    <s v="TenPercentOwner"/>
    <n v="107083"/>
    <n v="20.81"/>
    <n v="2228397.23"/>
    <s v="large_buy"/>
    <n v="-4.5976969495118092E-2"/>
    <n v="-4.5976999999999997"/>
    <s v="P"/>
  </r>
  <r>
    <x v="561"/>
    <s v="MasterCraft Boat Holdings, Inc."/>
    <x v="3"/>
    <x v="76"/>
    <s v="COLISEUM CAPITAL PARTNERS, L.P."/>
    <s v="TenPercentOwner"/>
    <n v="107083"/>
    <n v="20.81"/>
    <n v="2228397.23"/>
    <s v="large_buy"/>
    <n v="-4.5976969495118092E-2"/>
    <n v="-4.5976999999999997"/>
    <s v="P"/>
  </r>
  <r>
    <x v="561"/>
    <s v="MasterCraft Boat Holdings, Inc."/>
    <x v="3"/>
    <x v="76"/>
    <s v="Gray Adam"/>
    <s v="TenPercentOwner"/>
    <n v="107083"/>
    <n v="20.81"/>
    <n v="2228397.23"/>
    <s v="large_buy"/>
    <n v="-4.5976969495118092E-2"/>
    <n v="-4.5976999999999997"/>
    <s v="P"/>
  </r>
  <r>
    <x v="561"/>
    <s v="MasterCraft Boat Holdings, Inc."/>
    <x v="3"/>
    <x v="76"/>
    <s v="Coliseum Capital Management, LLC"/>
    <s v="TenPercentOwner"/>
    <n v="107083"/>
    <n v="20.81"/>
    <n v="2228397.23"/>
    <s v="large_buy"/>
    <n v="-4.5976969495118092E-2"/>
    <n v="-4.5976999999999997"/>
    <s v="P"/>
  </r>
  <r>
    <x v="561"/>
    <s v="MasterCraft Boat Holdings, Inc."/>
    <x v="3"/>
    <x v="76"/>
    <s v="Coliseum Capital, LLC"/>
    <s v="TenPercentOwner"/>
    <n v="107083"/>
    <n v="20.81"/>
    <n v="2228397.23"/>
    <s v="large_buy"/>
    <n v="-4.5976969495118092E-2"/>
    <n v="-4.5976999999999997"/>
    <s v="P"/>
  </r>
  <r>
    <x v="36"/>
    <s v="CADIZ INC"/>
    <x v="3"/>
    <x v="76"/>
    <s v="Kennedy Susan P"/>
    <s v="Director,Officer"/>
    <n v="25000"/>
    <n v="2.25"/>
    <n v="56250"/>
    <s v="normal_buy"/>
    <n v="6.2222268846299889E-2"/>
    <n v="6.2222"/>
    <s v="P"/>
  </r>
  <r>
    <x v="40"/>
    <s v="AMREP CORP."/>
    <x v="3"/>
    <x v="76"/>
    <s v="DAHL JAMES H"/>
    <s v="TenPercentOwner"/>
    <n v="2400"/>
    <n v="21.82"/>
    <n v="52368"/>
    <s v="normal_buy"/>
    <n v="-6.4050521939886251E-2"/>
    <n v="-6.4051"/>
    <s v="P"/>
  </r>
  <r>
    <x v="40"/>
    <s v="AMREP CORP."/>
    <x v="3"/>
    <x v="76"/>
    <s v="Lancaster Rainey E."/>
    <s v="TenPercentOwner"/>
    <n v="2400"/>
    <n v="21.82"/>
    <n v="52368"/>
    <s v="normal_buy"/>
    <n v="-6.4050521939886251E-2"/>
    <n v="-6.4051"/>
    <s v="P"/>
  </r>
  <r>
    <x v="735"/>
    <s v="PIMCO Flexible Real Estate Income Fund"/>
    <x v="3"/>
    <x v="77"/>
    <s v="GANNAWAY RUSSELL D"/>
    <s v="Other"/>
    <n v="95419.85"/>
    <n v="10.48"/>
    <n v="1000000.028"/>
    <s v="normal_buy"/>
    <n v="6.6278733649987043E-3"/>
    <n v="0.66279999999999994"/>
    <s v="P"/>
  </r>
  <r>
    <x v="611"/>
    <s v="BRT Apartments Corp."/>
    <x v="3"/>
    <x v="77"/>
    <s v="GOULD JEFFREY"/>
    <s v="Director,Officer"/>
    <n v="5500"/>
    <n v="16.89"/>
    <n v="92895"/>
    <s v="normal_buy"/>
    <n v="6.3903121392213214E-2"/>
    <n v="6.3902999999999999"/>
    <s v="P"/>
  </r>
  <r>
    <x v="731"/>
    <s v="Mobile Infrastructure Corp"/>
    <x v="3"/>
    <x v="77"/>
    <s v="Chavez Manuel III"/>
    <s v="Director,Officer,TenPercentOwner"/>
    <n v="55116"/>
    <n v="3.39"/>
    <n v="186843.24"/>
    <s v="large_buy"/>
    <n v="7.5038247377414047E-2"/>
    <n v="7.5038"/>
    <s v="P"/>
  </r>
  <r>
    <x v="635"/>
    <s v="FREQUENCY ELECTRONICS INC"/>
    <x v="3"/>
    <x v="77"/>
    <s v="Sarachek Russell M"/>
    <s v="Director"/>
    <n v="1602"/>
    <n v="9.51"/>
    <n v="15235.02"/>
    <s v="normal_buy"/>
    <n v="1.4659617790961921E-2"/>
    <n v="1.466"/>
    <s v="P"/>
  </r>
  <r>
    <x v="736"/>
    <s v="Inmune Bio, Inc."/>
    <x v="3"/>
    <x v="77"/>
    <s v="Lowdell Mark William"/>
    <s v="Officer,TenPercentOwner"/>
    <n v="14423"/>
    <n v="8.32"/>
    <n v="119999.36"/>
    <s v="normal_buy"/>
    <n v="0.38231778411205908"/>
    <n v="38.2318"/>
    <s v="P"/>
  </r>
  <r>
    <x v="709"/>
    <s v="LION COPPER &amp; GOLD CORP."/>
    <x v="3"/>
    <x v="77"/>
    <s v="Alford Christine"/>
    <s v="TenPercentOwner"/>
    <n v="404546"/>
    <n v="0.06"/>
    <n v="24272.76"/>
    <s v="normal_buy"/>
    <n v="0"/>
    <n v="0"/>
    <s v="P"/>
  </r>
  <r>
    <x v="709"/>
    <s v="LION COPPER &amp; GOLD CORP."/>
    <x v="3"/>
    <x v="77"/>
    <s v="Alford Tony L"/>
    <s v="Director,TenPercentOwner"/>
    <n v="404546"/>
    <n v="0.06"/>
    <n v="24272.76"/>
    <s v="normal_buy"/>
    <n v="0"/>
    <n v="0"/>
    <s v="P"/>
  </r>
  <r>
    <x v="728"/>
    <s v="Lovesac Co"/>
    <x v="3"/>
    <x v="77"/>
    <s v="Siegner Keith R."/>
    <s v="Officer"/>
    <n v="4800"/>
    <n v="20.81"/>
    <n v="99888"/>
    <s v="normal_buy"/>
    <n v="0.1240384624201871"/>
    <n v="12.4038"/>
    <s v="P"/>
  </r>
  <r>
    <x v="736"/>
    <s v="Inmune Bio, Inc."/>
    <x v="3"/>
    <x v="77"/>
    <s v="Moss David J"/>
    <s v="Officer,TenPercentOwner"/>
    <n v="18028"/>
    <n v="8.32"/>
    <n v="149992.95999999999"/>
    <s v="large_buy"/>
    <n v="0.38231778411205908"/>
    <n v="38.2318"/>
    <s v="P"/>
  </r>
  <r>
    <x v="145"/>
    <s v="Concentrix Corp"/>
    <x v="3"/>
    <x v="77"/>
    <s v="Caldwell Christopher A"/>
    <s v="Director,Officer"/>
    <n v="900"/>
    <n v="54.59"/>
    <n v="49131"/>
    <s v="large_buy"/>
    <n v="8.1150539225060214E-2"/>
    <n v="8.1151"/>
    <s v="P"/>
  </r>
  <r>
    <x v="737"/>
    <s v="Vivakor, Inc."/>
    <x v="3"/>
    <x v="77"/>
    <s v="Ballengee James H."/>
    <s v="Director,Officer,TenPercentOwner"/>
    <n v="30000"/>
    <n v="1.1200000000000001"/>
    <n v="33600"/>
    <s v="normal_buy"/>
    <n v="0.18691630342648821"/>
    <n v="18.691600000000001"/>
    <s v="P"/>
  </r>
  <r>
    <x v="185"/>
    <s v="RXO, Inc."/>
    <x v="3"/>
    <x v="77"/>
    <s v="MFN Partners, LP"/>
    <s v="TenPercentOwner"/>
    <n v="200000"/>
    <n v="19.46"/>
    <n v="3892000"/>
    <s v="normal_buy"/>
    <n v="5.3691221637544917E-2"/>
    <n v="5.3691000000000004"/>
    <s v="P"/>
  </r>
  <r>
    <x v="185"/>
    <s v="RXO, Inc."/>
    <x v="3"/>
    <x v="77"/>
    <s v="MFN Partners GP, LLC"/>
    <s v="TenPercentOwner"/>
    <n v="200000"/>
    <n v="19.46"/>
    <n v="3892000"/>
    <s v="normal_buy"/>
    <n v="5.3691221637544917E-2"/>
    <n v="5.3691000000000004"/>
    <s v="P"/>
  </r>
  <r>
    <x v="185"/>
    <s v="RXO, Inc."/>
    <x v="3"/>
    <x v="77"/>
    <s v="NANJI FARHAD"/>
    <s v="TenPercentOwner"/>
    <n v="200000"/>
    <n v="19.46"/>
    <n v="3892000"/>
    <s v="normal_buy"/>
    <n v="5.3691221637544917E-2"/>
    <n v="5.3691000000000004"/>
    <s v="P"/>
  </r>
  <r>
    <x v="185"/>
    <s v="RXO, Inc."/>
    <x v="3"/>
    <x v="77"/>
    <s v="MFN Partners Management, LP"/>
    <s v="TenPercentOwner"/>
    <n v="200000"/>
    <n v="19.46"/>
    <n v="3892000"/>
    <s v="normal_buy"/>
    <n v="5.3691221637544917E-2"/>
    <n v="5.3691000000000004"/>
    <s v="P"/>
  </r>
  <r>
    <x v="185"/>
    <s v="RXO, Inc."/>
    <x v="3"/>
    <x v="77"/>
    <s v="DeMichele Michael"/>
    <s v="TenPercentOwner"/>
    <n v="200000"/>
    <n v="19.46"/>
    <n v="3892000"/>
    <s v="normal_buy"/>
    <n v="5.3691221637544917E-2"/>
    <n v="5.3691000000000004"/>
    <s v="P"/>
  </r>
  <r>
    <x v="185"/>
    <s v="RXO, Inc."/>
    <x v="3"/>
    <x v="77"/>
    <s v="MFN Partners Management, LLC"/>
    <s v="TenPercentOwner"/>
    <n v="200000"/>
    <n v="19.46"/>
    <n v="3892000"/>
    <s v="normal_buy"/>
    <n v="5.3691221637544917E-2"/>
    <n v="5.3691000000000004"/>
    <s v="P"/>
  </r>
  <r>
    <x v="432"/>
    <s v="BARNWELL INDUSTRIES INC"/>
    <x v="3"/>
    <x v="77"/>
    <s v="Ned L. Sherwood Revocable Trust"/>
    <s v="TenPercentOwner"/>
    <n v="5011"/>
    <n v="2.8"/>
    <n v="14030.8"/>
    <s v="normal_buy"/>
    <n v="-5.6537050079697559E-2"/>
    <n v="-5.6536999999999997"/>
    <s v="P"/>
  </r>
  <r>
    <x v="432"/>
    <s v="BARNWELL INDUSTRIES INC"/>
    <x v="3"/>
    <x v="77"/>
    <s v="SHERWOOD NED L"/>
    <s v="TenPercentOwner"/>
    <n v="5011"/>
    <n v="2.8"/>
    <n v="14030.8"/>
    <s v="normal_buy"/>
    <n v="-5.6537050079697559E-2"/>
    <n v="-5.6536999999999997"/>
    <s v="P"/>
  </r>
  <r>
    <x v="432"/>
    <s v="BARNWELL INDUSTRIES INC"/>
    <x v="3"/>
    <x v="77"/>
    <s v="MRMP Managers LLC"/>
    <s v="TenPercentOwner"/>
    <n v="5011"/>
    <n v="2.8"/>
    <n v="14030.8"/>
    <s v="normal_buy"/>
    <n v="-5.6537050079697559E-2"/>
    <n v="-5.6536999999999997"/>
    <s v="P"/>
  </r>
  <r>
    <x v="611"/>
    <s v="BRT Apartments Corp."/>
    <x v="3"/>
    <x v="77"/>
    <s v="GOULD INVESTORS L P"/>
    <s v="TenPercentOwner"/>
    <n v="5500"/>
    <n v="16.89"/>
    <n v="92895"/>
    <s v="normal_buy"/>
    <n v="6.3903121392213214E-2"/>
    <n v="6.3902999999999999"/>
    <s v="P"/>
  </r>
  <r>
    <x v="736"/>
    <s v="Inmune Bio, Inc."/>
    <x v="3"/>
    <x v="77"/>
    <s v="Juda Scott"/>
    <s v="Director"/>
    <n v="29603"/>
    <n v="8.32"/>
    <n v="246296.95999999999"/>
    <s v="large_buy"/>
    <n v="0.38231778411205908"/>
    <n v="38.2318"/>
    <s v="P"/>
  </r>
  <r>
    <x v="17"/>
    <s v="TILE SHOP HOLDINGS, INC."/>
    <x v="3"/>
    <x v="77"/>
    <s v="Pleasant Lake Partners LLC"/>
    <s v="TenPercentOwner"/>
    <n v="24200"/>
    <n v="6.26"/>
    <n v="151492"/>
    <s v="normal_buy"/>
    <n v="9.4637206654901718E-2"/>
    <n v="9.4636999999999993"/>
    <s v="P"/>
  </r>
  <r>
    <x v="17"/>
    <s v="TILE SHOP HOLDINGS, INC."/>
    <x v="3"/>
    <x v="77"/>
    <s v="Pleasant Lake Onshore Feeder Fund LP"/>
    <s v="TenPercentOwner"/>
    <n v="24200"/>
    <n v="6.26"/>
    <n v="151492"/>
    <s v="normal_buy"/>
    <n v="9.4637206654901718E-2"/>
    <n v="9.4636999999999993"/>
    <s v="P"/>
  </r>
  <r>
    <x v="17"/>
    <s v="TILE SHOP HOLDINGS, INC."/>
    <x v="3"/>
    <x v="77"/>
    <s v="Fund 1 Investments, LLC"/>
    <s v="TenPercentOwner"/>
    <n v="24200"/>
    <n v="6.26"/>
    <n v="151492"/>
    <s v="normal_buy"/>
    <n v="9.4637206654901718E-2"/>
    <n v="9.4636999999999993"/>
    <s v="P"/>
  </r>
  <r>
    <x v="135"/>
    <s v="Galera Therapeutics, Inc."/>
    <x v="3"/>
    <x v="77"/>
    <s v="Schneid Yair"/>
    <s v="TenPercentOwner"/>
    <n v="99371"/>
    <n v="0.19"/>
    <n v="18880.490000000002"/>
    <s v="normal_buy"/>
    <n v="1.086958722406828E-2"/>
    <n v="1.087"/>
    <s v="P"/>
  </r>
  <r>
    <x v="736"/>
    <s v="Inmune Bio, Inc."/>
    <x v="3"/>
    <x v="77"/>
    <s v="Tesi Raymond Joseph"/>
    <s v="Director,Officer,TenPercentOwner"/>
    <n v="18028"/>
    <n v="8.32"/>
    <n v="149992.95999999999"/>
    <s v="large_buy"/>
    <n v="0.38231778411205908"/>
    <n v="38.2318"/>
    <s v="P"/>
  </r>
  <r>
    <x v="418"/>
    <s v="Citi Trends Inc"/>
    <x v="3"/>
    <x v="77"/>
    <s v="Pleasant Lake Onshore Feeder Fund LP"/>
    <s v="TenPercentOwner"/>
    <n v="13000"/>
    <n v="22.15"/>
    <n v="287950"/>
    <s v="normal_buy"/>
    <n v="-8.07900806231443E-3"/>
    <n v="-0.80789999999999995"/>
    <s v="P"/>
  </r>
  <r>
    <x v="418"/>
    <s v="Citi Trends Inc"/>
    <x v="3"/>
    <x v="77"/>
    <s v="Pleasant Lake Partners LLC"/>
    <s v="TenPercentOwner"/>
    <n v="13000"/>
    <n v="22.15"/>
    <n v="287950"/>
    <s v="normal_buy"/>
    <n v="-8.07900806231443E-3"/>
    <n v="-0.80789999999999995"/>
    <s v="P"/>
  </r>
  <r>
    <x v="418"/>
    <s v="Citi Trends Inc"/>
    <x v="3"/>
    <x v="77"/>
    <s v="Fund 1 Investments, LLC"/>
    <s v="TenPercentOwner"/>
    <n v="13000"/>
    <n v="22.15"/>
    <n v="287950"/>
    <s v="normal_buy"/>
    <n v="-8.07900806231443E-3"/>
    <n v="-0.80789999999999995"/>
    <s v="P"/>
  </r>
  <r>
    <x v="15"/>
    <s v="abrdn Life Sciences Investors"/>
    <x v="3"/>
    <x v="77"/>
    <s v="Saba Capital Management, L.P."/>
    <s v="TenPercentOwner"/>
    <n v="42459"/>
    <n v="12.84"/>
    <n v="545173.55999999994"/>
    <s v="large_buy"/>
    <n v="6.1718757039916028E-2"/>
    <n v="6.1718999999999999"/>
    <s v="P"/>
  </r>
  <r>
    <x v="15"/>
    <s v="abrdn Life Sciences Investors"/>
    <x v="3"/>
    <x v="77"/>
    <s v="Weinstein Boaz"/>
    <s v="TenPercentOwner"/>
    <n v="42459"/>
    <n v="12.84"/>
    <n v="545173.55999999994"/>
    <s v="large_buy"/>
    <n v="6.1718757039916028E-2"/>
    <n v="6.1718999999999999"/>
    <s v="P"/>
  </r>
  <r>
    <x v="581"/>
    <s v="CENTRAL SECURITIES CORP"/>
    <x v="3"/>
    <x v="77"/>
    <s v="O'Neill Andrew J"/>
    <s v="Officer"/>
    <n v="800"/>
    <n v="40.130000000000003"/>
    <n v="32104"/>
    <s v="large_buy"/>
    <n v="2.4183463282947178E-2"/>
    <n v="2.4182999999999999"/>
    <s v="P"/>
  </r>
  <r>
    <x v="633"/>
    <s v="HARROW, INC."/>
    <x v="3"/>
    <x v="77"/>
    <s v="Opaleye Management Inc."/>
    <s v="TenPercentOwner"/>
    <n v="29400"/>
    <n v="10.56"/>
    <n v="310464"/>
    <s v="normal_buy"/>
    <n v="-6.698535512139947E-3"/>
    <n v="-0.66990000000000005"/>
    <s v="P"/>
  </r>
  <r>
    <x v="738"/>
    <s v="LINDBLAD EXPEDITIONS HOLDINGS, INC."/>
    <x v="3"/>
    <x v="77"/>
    <s v="SCHULTZ ALEX P"/>
    <s v="Director"/>
    <n v="33016"/>
    <n v="7.47"/>
    <n v="246629.52"/>
    <s v="large_buy"/>
    <n v="1.6620549291325611E-2"/>
    <n v="1.6620999999999999"/>
    <s v="P"/>
  </r>
  <r>
    <x v="611"/>
    <s v="BRT Apartments Corp."/>
    <x v="3"/>
    <x v="77"/>
    <s v="GOULD MATTHEW J"/>
    <s v="Director,Officer"/>
    <n v="5500"/>
    <n v="16.87"/>
    <n v="92785"/>
    <s v="normal_buy"/>
    <n v="6.3903121392213214E-2"/>
    <n v="6.3902999999999999"/>
    <s v="P"/>
  </r>
  <r>
    <x v="739"/>
    <s v="Exela Technologies, Inc."/>
    <x v="3"/>
    <x v="78"/>
    <s v="CHADHA PAR"/>
    <s v="Director,Officer"/>
    <n v="31961"/>
    <n v="2"/>
    <n v="63922"/>
    <s v="large_buy"/>
    <n v="0.28855717734226388"/>
    <n v="28.855699999999999"/>
    <s v="P"/>
  </r>
  <r>
    <x v="740"/>
    <s v="Centuri Holdings, Inc."/>
    <x v="3"/>
    <x v="78"/>
    <s v="Izenstark Gregory A."/>
    <s v="Officer"/>
    <n v="5250"/>
    <n v="21"/>
    <n v="110250"/>
    <s v="normal_buy"/>
    <n v="2.5925970695274799E-2"/>
    <n v="2.5926"/>
    <s v="P"/>
  </r>
  <r>
    <x v="741"/>
    <s v="ENB Financial Corp"/>
    <x v="3"/>
    <x v="78"/>
    <s v="Zimmerman Roger L"/>
    <s v="Director"/>
    <n v="1554"/>
    <n v="14.84"/>
    <n v="23061.360000000001"/>
    <s v="normal_buy"/>
    <n v="2.7118586227267372E-2"/>
    <n v="2.7119"/>
    <s v="P"/>
  </r>
  <r>
    <x v="49"/>
    <s v="UPBOUND GROUP, INC."/>
    <x v="3"/>
    <x v="78"/>
    <s v="BROWN JEFFREY J"/>
    <s v="Director"/>
    <n v="991"/>
    <n v="30.68"/>
    <n v="30403.88"/>
    <s v="normal_buy"/>
    <n v="1.030935066147909E-2"/>
    <n v="1.0308999999999999"/>
    <s v="P"/>
  </r>
  <r>
    <x v="629"/>
    <s v="abrdn Global Infrastructure Income Fund"/>
    <x v="3"/>
    <x v="78"/>
    <s v="Weinstein Boaz"/>
    <s v="TenPercentOwner"/>
    <n v="6129"/>
    <n v="16.89"/>
    <n v="103518.81"/>
    <s v="normal_buy"/>
    <n v="5.2917155159495799E-2"/>
    <n v="5.2916999999999996"/>
    <s v="P"/>
  </r>
  <r>
    <x v="629"/>
    <s v="abrdn Global Infrastructure Income Fund"/>
    <x v="3"/>
    <x v="78"/>
    <s v="Saba Capital Management, L.P."/>
    <s v="TenPercentOwner"/>
    <n v="6129"/>
    <n v="16.89"/>
    <n v="103518.81"/>
    <s v="normal_buy"/>
    <n v="5.2917155159495799E-2"/>
    <n v="5.2916999999999996"/>
    <s v="P"/>
  </r>
  <r>
    <x v="742"/>
    <s v="Zura Bio Ltd"/>
    <x v="3"/>
    <x v="78"/>
    <s v="Nistala Kiran"/>
    <s v="Officer"/>
    <n v="3195"/>
    <n v="3.13"/>
    <n v="10000.35"/>
    <s v="normal_buy"/>
    <n v="0.41691847078464778"/>
    <n v="41.691800000000001"/>
    <s v="P"/>
  </r>
  <r>
    <x v="743"/>
    <s v="Korro Bio, Inc."/>
    <x v="3"/>
    <x v="78"/>
    <s v="Mathers Edward T"/>
    <s v="TenPercentOwner"/>
    <n v="17857"/>
    <n v="56"/>
    <n v="999992"/>
    <s v="large_buy"/>
    <n v="-0.17402746693715049"/>
    <n v="-17.402699999999999"/>
    <s v="P"/>
  </r>
  <r>
    <x v="744"/>
    <s v="Vuzix Corp"/>
    <x v="3"/>
    <x v="78"/>
    <s v="Harned Timothy Heydenreich"/>
    <s v="Director"/>
    <n v="20000"/>
    <n v="1.31"/>
    <n v="26200"/>
    <s v="large_buy"/>
    <n v="-4.4444489577178843E-2"/>
    <n v="-4.4443999999999999"/>
    <s v="P"/>
  </r>
  <r>
    <x v="745"/>
    <s v="Biohaven Ltd."/>
    <x v="3"/>
    <x v="78"/>
    <s v="CHILDS JOHN W"/>
    <s v="Director"/>
    <n v="97560"/>
    <n v="41"/>
    <n v="3999960"/>
    <s v="large_buy"/>
    <n v="7.4615096765717981E-2"/>
    <n v="7.4615"/>
    <s v="P"/>
  </r>
  <r>
    <x v="745"/>
    <s v="Biohaven Ltd."/>
    <x v="3"/>
    <x v="78"/>
    <s v="CHILDS JOHN W"/>
    <s v="Director"/>
    <n v="73170"/>
    <n v="41"/>
    <n v="2999970"/>
    <s v="large_buy"/>
    <n v="7.4615096765717981E-2"/>
    <n v="7.4615"/>
    <s v="P"/>
  </r>
  <r>
    <x v="745"/>
    <s v="Biohaven Ltd."/>
    <x v="3"/>
    <x v="78"/>
    <s v="CHILDS JOHN W"/>
    <s v="Director"/>
    <n v="24391"/>
    <n v="41"/>
    <n v="1000031"/>
    <s v="normal_buy"/>
    <n v="7.4615096765717981E-2"/>
    <n v="7.4615"/>
    <s v="P"/>
  </r>
  <r>
    <x v="740"/>
    <s v="Centuri Holdings, Inc."/>
    <x v="3"/>
    <x v="78"/>
    <s v="Krummel Christopher A"/>
    <s v="Director"/>
    <n v="2500"/>
    <n v="21"/>
    <n v="52500"/>
    <s v="normal_buy"/>
    <n v="2.5925970695274799E-2"/>
    <n v="2.5926"/>
    <s v="P"/>
  </r>
  <r>
    <x v="746"/>
    <s v="INTRUSION INC"/>
    <x v="3"/>
    <x v="78"/>
    <s v="PINSON KIMBERLY"/>
    <s v="Officer"/>
    <n v="10000"/>
    <n v="1.7"/>
    <n v="17000"/>
    <s v="normal_buy"/>
    <n v="0"/>
    <n v="0"/>
    <s v="P"/>
  </r>
  <r>
    <x v="743"/>
    <s v="Korro Bio, Inc."/>
    <x v="3"/>
    <x v="78"/>
    <s v="NEA 17 GP, LLC"/>
    <s v="TenPercentOwner"/>
    <n v="17857"/>
    <n v="56"/>
    <n v="999992"/>
    <s v="large_buy"/>
    <n v="-0.17402746693715049"/>
    <n v="-17.402699999999999"/>
    <s v="P"/>
  </r>
  <r>
    <x v="743"/>
    <s v="Korro Bio, Inc."/>
    <x v="3"/>
    <x v="78"/>
    <s v="New Enterprise Associates 17, L.P."/>
    <s v="TenPercentOwner"/>
    <n v="17857"/>
    <n v="56"/>
    <n v="999992"/>
    <s v="large_buy"/>
    <n v="-0.17402746693715049"/>
    <n v="-17.402699999999999"/>
    <s v="P"/>
  </r>
  <r>
    <x v="743"/>
    <s v="Korro Bio, Inc."/>
    <x v="3"/>
    <x v="78"/>
    <s v="NEA Partners 17, L.P."/>
    <s v="TenPercentOwner"/>
    <n v="17857"/>
    <n v="56"/>
    <n v="999992"/>
    <s v="large_buy"/>
    <n v="-0.17402746693715049"/>
    <n v="-17.402699999999999"/>
    <s v="P"/>
  </r>
  <r>
    <x v="743"/>
    <s v="Korro Bio, Inc."/>
    <x v="3"/>
    <x v="78"/>
    <s v="Florence Anthony A. Jr."/>
    <s v="TenPercentOwner"/>
    <n v="17857"/>
    <n v="56"/>
    <n v="999992"/>
    <s v="large_buy"/>
    <n v="-0.17402746693715049"/>
    <n v="-17.402699999999999"/>
    <s v="P"/>
  </r>
  <r>
    <x v="743"/>
    <s v="Korro Bio, Inc."/>
    <x v="3"/>
    <x v="78"/>
    <s v="Makhzoumi Mohamad"/>
    <s v="TenPercentOwner"/>
    <n v="17857"/>
    <n v="56"/>
    <n v="999992"/>
    <s v="large_buy"/>
    <n v="-0.17402746693715049"/>
    <n v="-17.402699999999999"/>
    <s v="P"/>
  </r>
  <r>
    <x v="737"/>
    <s v="Vivakor, Inc."/>
    <x v="3"/>
    <x v="78"/>
    <s v="Ballengee James H."/>
    <s v="Director,Officer,TenPercentOwner"/>
    <n v="138000"/>
    <n v="1.37"/>
    <n v="189060"/>
    <s v="large_buy"/>
    <n v="-0.1608390426943811"/>
    <n v="-16.0839"/>
    <s v="P"/>
  </r>
  <r>
    <x v="742"/>
    <s v="Zura Bio Ltd"/>
    <x v="3"/>
    <x v="78"/>
    <s v="Munshi Amit"/>
    <s v="Director"/>
    <n v="159744"/>
    <n v="3.13"/>
    <n v="499998.71999999997"/>
    <s v="large_buy"/>
    <n v="0.41691847078464778"/>
    <n v="41.691800000000001"/>
    <s v="P"/>
  </r>
  <r>
    <x v="747"/>
    <s v="GlucoTrack, Inc."/>
    <x v="3"/>
    <x v="78"/>
    <s v="SYCOFF DREW"/>
    <s v="Director,TenPercentOwner"/>
    <n v="182539.6"/>
    <n v="1.26"/>
    <n v="229999.89600000001"/>
    <s v="large_buy"/>
    <n v="-0.1520532741398446"/>
    <n v="-15.205299999999999"/>
    <s v="P"/>
  </r>
  <r>
    <x v="740"/>
    <s v="Centuri Holdings, Inc."/>
    <x v="3"/>
    <x v="78"/>
    <s v="Patton Charles R."/>
    <s v="Director"/>
    <n v="11000"/>
    <n v="21"/>
    <n v="231000"/>
    <s v="normal_buy"/>
    <n v="2.5925970695274799E-2"/>
    <n v="2.5926"/>
    <s v="P"/>
  </r>
  <r>
    <x v="743"/>
    <s v="Korro Bio, Inc."/>
    <x v="3"/>
    <x v="78"/>
    <s v="Chang Carmen"/>
    <s v="TenPercentOwner"/>
    <n v="17857"/>
    <n v="56"/>
    <n v="999992"/>
    <s v="large_buy"/>
    <n v="-0.17402746693715049"/>
    <n v="-17.402699999999999"/>
    <s v="P"/>
  </r>
  <r>
    <x v="117"/>
    <s v="INNSUITES HOSPITALITY TRUST"/>
    <x v="3"/>
    <x v="78"/>
    <s v="WIRTH JAMES F"/>
    <s v="Officer,TenPercentOwner,Other"/>
    <n v="400"/>
    <n v="583.45000000000005"/>
    <n v="233380"/>
    <s v="normal_buy"/>
    <n v="-9.6551862136182165E-2"/>
    <n v="-9.6552000000000007"/>
    <s v="P"/>
  </r>
  <r>
    <x v="740"/>
    <s v="Centuri Holdings, Inc."/>
    <x v="3"/>
    <x v="78"/>
    <s v="Dill Julie"/>
    <s v="Director"/>
    <n v="5000"/>
    <n v="21"/>
    <n v="105000"/>
    <s v="normal_buy"/>
    <n v="2.5925970695274799E-2"/>
    <n v="2.5926"/>
    <s v="P"/>
  </r>
  <r>
    <x v="740"/>
    <s v="Centuri Holdings, Inc."/>
    <x v="3"/>
    <x v="78"/>
    <s v="Fehrman William"/>
    <s v="Director,Officer"/>
    <n v="25000"/>
    <n v="21"/>
    <n v="525000"/>
    <s v="large_buy"/>
    <n v="2.5925970695274799E-2"/>
    <n v="2.5926"/>
    <s v="P"/>
  </r>
  <r>
    <x v="740"/>
    <s v="Centuri Holdings, Inc."/>
    <x v="3"/>
    <x v="78"/>
    <s v="Haller Karen S"/>
    <s v="Director"/>
    <n v="12000"/>
    <n v="21"/>
    <n v="252000"/>
    <s v="normal_buy"/>
    <n v="2.5925970695274799E-2"/>
    <n v="2.5926"/>
    <s v="P"/>
  </r>
  <r>
    <x v="17"/>
    <s v="TILE SHOP HOLDINGS, INC."/>
    <x v="3"/>
    <x v="78"/>
    <s v="Pleasant Lake Partners LLC"/>
    <s v="TenPercentOwner"/>
    <n v="75000"/>
    <n v="6.33"/>
    <n v="474750"/>
    <s v="large_buy"/>
    <n v="0.10188089086333681"/>
    <n v="10.1881"/>
    <s v="P"/>
  </r>
  <r>
    <x v="17"/>
    <s v="TILE SHOP HOLDINGS, INC."/>
    <x v="3"/>
    <x v="78"/>
    <s v="Pleasant Lake Onshore Feeder Fund LP"/>
    <s v="TenPercentOwner"/>
    <n v="75000"/>
    <n v="6.33"/>
    <n v="474750"/>
    <s v="large_buy"/>
    <n v="0.10188089086333681"/>
    <n v="10.1881"/>
    <s v="P"/>
  </r>
  <r>
    <x v="17"/>
    <s v="TILE SHOP HOLDINGS, INC."/>
    <x v="3"/>
    <x v="78"/>
    <s v="Fund 1 Investments, LLC"/>
    <s v="TenPercentOwner"/>
    <n v="75000"/>
    <n v="6.33"/>
    <n v="474750"/>
    <s v="large_buy"/>
    <n v="0.10188089086333681"/>
    <n v="10.1881"/>
    <s v="P"/>
  </r>
  <r>
    <x v="17"/>
    <s v="TILE SHOP HOLDINGS, INC."/>
    <x v="3"/>
    <x v="78"/>
    <s v="Pleasant Lake Partners LLC"/>
    <s v="TenPercentOwner"/>
    <n v="23438"/>
    <n v="6.35"/>
    <n v="148831.29999999999"/>
    <s v="normal_buy"/>
    <n v="0.10188089086333681"/>
    <n v="10.1881"/>
    <s v="P"/>
  </r>
  <r>
    <x v="17"/>
    <s v="TILE SHOP HOLDINGS, INC."/>
    <x v="3"/>
    <x v="78"/>
    <s v="Pleasant Lake Onshore Feeder Fund LP"/>
    <s v="TenPercentOwner"/>
    <n v="23438"/>
    <n v="6.35"/>
    <n v="148831.29999999999"/>
    <s v="normal_buy"/>
    <n v="0.10188089086333681"/>
    <n v="10.1881"/>
    <s v="P"/>
  </r>
  <r>
    <x v="17"/>
    <s v="TILE SHOP HOLDINGS, INC."/>
    <x v="3"/>
    <x v="78"/>
    <s v="Fund 1 Investments, LLC"/>
    <s v="TenPercentOwner"/>
    <n v="23438"/>
    <n v="6.35"/>
    <n v="148831.29999999999"/>
    <s v="normal_buy"/>
    <n v="0.10188089086333681"/>
    <n v="10.1881"/>
    <s v="P"/>
  </r>
  <r>
    <x v="418"/>
    <s v="Citi Trends Inc"/>
    <x v="3"/>
    <x v="78"/>
    <s v="Pleasant Lake Onshore Feeder Fund LP"/>
    <s v="TenPercentOwner"/>
    <n v="23495"/>
    <n v="21.74"/>
    <n v="510781.3"/>
    <s v="large_buy"/>
    <n v="2.655266295320247E-2"/>
    <n v="2.6553"/>
    <s v="P"/>
  </r>
  <r>
    <x v="418"/>
    <s v="Citi Trends Inc"/>
    <x v="3"/>
    <x v="78"/>
    <s v="Pleasant Lake Partners LLC"/>
    <s v="TenPercentOwner"/>
    <n v="23495"/>
    <n v="21.74"/>
    <n v="510781.3"/>
    <s v="large_buy"/>
    <n v="2.655266295320247E-2"/>
    <n v="2.6553"/>
    <s v="P"/>
  </r>
  <r>
    <x v="418"/>
    <s v="Citi Trends Inc"/>
    <x v="3"/>
    <x v="78"/>
    <s v="Fund 1 Investments, LLC"/>
    <s v="TenPercentOwner"/>
    <n v="23495"/>
    <n v="21.74"/>
    <n v="510781.3"/>
    <s v="large_buy"/>
    <n v="2.655266295320247E-2"/>
    <n v="2.6553"/>
    <s v="P"/>
  </r>
  <r>
    <x v="742"/>
    <s v="Zura Bio Ltd"/>
    <x v="3"/>
    <x v="78"/>
    <s v="Howell Michael"/>
    <s v="Officer"/>
    <n v="7987"/>
    <n v="3.13"/>
    <n v="24999.31"/>
    <s v="normal_buy"/>
    <n v="0.41691847078464778"/>
    <n v="41.691800000000001"/>
    <s v="P"/>
  </r>
  <r>
    <x v="745"/>
    <s v="Biohaven Ltd."/>
    <x v="3"/>
    <x v="78"/>
    <s v="Bailey Gregory"/>
    <s v="Director"/>
    <n v="48780"/>
    <n v="41"/>
    <n v="1999980"/>
    <s v="large_buy"/>
    <n v="7.4615096765717981E-2"/>
    <n v="7.4615"/>
    <s v="P"/>
  </r>
  <r>
    <x v="743"/>
    <s v="Korro Bio, Inc."/>
    <x v="3"/>
    <x v="78"/>
    <s v="SANDELL SCOTT D"/>
    <s v="TenPercentOwner"/>
    <n v="17857"/>
    <n v="56"/>
    <n v="999992"/>
    <s v="large_buy"/>
    <n v="-0.17402746693715049"/>
    <n v="-17.402699999999999"/>
    <s v="P"/>
  </r>
  <r>
    <x v="132"/>
    <s v="RICHARDSON ELECTRONICS, LTD."/>
    <x v="3"/>
    <x v="78"/>
    <s v="Halverson Kenneth"/>
    <s v="Director"/>
    <n v="2500"/>
    <n v="10.050000000000001"/>
    <n v="25125"/>
    <s v="normal_buy"/>
    <n v="4.9407044951141899E-2"/>
    <n v="4.9406999999999996"/>
    <s v="P"/>
  </r>
  <r>
    <x v="131"/>
    <s v="Hanover Bancorp, Inc. /NY"/>
    <x v="3"/>
    <x v="78"/>
    <s v="Sisti Elena"/>
    <s v="Director"/>
    <n v="2000"/>
    <n v="16.95"/>
    <n v="33900"/>
    <s v="normal_buy"/>
    <n v="9.7857497996185483E-3"/>
    <n v="0.97860000000000003"/>
    <s v="P"/>
  </r>
  <r>
    <x v="748"/>
    <s v="MEXICO FUND INC"/>
    <x v="3"/>
    <x v="78"/>
    <s v="Vaughan Richard B."/>
    <s v="Director"/>
    <n v="4000"/>
    <n v="17.690000000000001"/>
    <n v="70760"/>
    <s v="large_buy"/>
    <n v="3.3108702090139497E-2"/>
    <n v="3.3109000000000002"/>
    <s v="P"/>
  </r>
  <r>
    <x v="740"/>
    <s v="Centuri Holdings, Inc."/>
    <x v="3"/>
    <x v="78"/>
    <s v="Wilcock Jason S."/>
    <s v="Officer"/>
    <n v="5000"/>
    <n v="21"/>
    <n v="105000"/>
    <s v="normal_buy"/>
    <n v="2.5925970695274799E-2"/>
    <n v="2.5926"/>
    <s v="P"/>
  </r>
  <r>
    <x v="743"/>
    <s v="Korro Bio, Inc."/>
    <x v="3"/>
    <x v="78"/>
    <s v="Walker Paul Edward"/>
    <s v="TenPercentOwner"/>
    <n v="17857"/>
    <n v="56"/>
    <n v="999992"/>
    <s v="large_buy"/>
    <n v="-0.17402746693715049"/>
    <n v="-17.402699999999999"/>
    <s v="P"/>
  </r>
  <r>
    <x v="185"/>
    <s v="RXO, Inc."/>
    <x v="3"/>
    <x v="78"/>
    <s v="MFN Partners Management, LP"/>
    <s v="TenPercentOwner"/>
    <n v="11449"/>
    <n v="19.48"/>
    <n v="223026.52"/>
    <s v="normal_buy"/>
    <n v="5.3333380283453469E-2"/>
    <n v="5.3333000000000004"/>
    <s v="P"/>
  </r>
  <r>
    <x v="185"/>
    <s v="RXO, Inc."/>
    <x v="3"/>
    <x v="78"/>
    <s v="MFN Partners GP, LLC"/>
    <s v="TenPercentOwner"/>
    <n v="11449"/>
    <n v="19.48"/>
    <n v="223026.52"/>
    <s v="normal_buy"/>
    <n v="5.3333380283453469E-2"/>
    <n v="5.3333000000000004"/>
    <s v="P"/>
  </r>
  <r>
    <x v="185"/>
    <s v="RXO, Inc."/>
    <x v="3"/>
    <x v="78"/>
    <s v="MFN Partners, LP"/>
    <s v="TenPercentOwner"/>
    <n v="11449"/>
    <n v="19.48"/>
    <n v="223026.52"/>
    <s v="normal_buy"/>
    <n v="5.3333380283453469E-2"/>
    <n v="5.3333000000000004"/>
    <s v="P"/>
  </r>
  <r>
    <x v="185"/>
    <s v="RXO, Inc."/>
    <x v="3"/>
    <x v="78"/>
    <s v="MFN Partners Management, LLC"/>
    <s v="TenPercentOwner"/>
    <n v="11449"/>
    <n v="19.48"/>
    <n v="223026.52"/>
    <s v="normal_buy"/>
    <n v="5.3333380283453469E-2"/>
    <n v="5.3333000000000004"/>
    <s v="P"/>
  </r>
  <r>
    <x v="185"/>
    <s v="RXO, Inc."/>
    <x v="3"/>
    <x v="78"/>
    <s v="NANJI FARHAD"/>
    <s v="TenPercentOwner"/>
    <n v="11449"/>
    <n v="19.48"/>
    <n v="223026.52"/>
    <s v="normal_buy"/>
    <n v="5.3333380283453469E-2"/>
    <n v="5.3333000000000004"/>
    <s v="P"/>
  </r>
  <r>
    <x v="185"/>
    <s v="RXO, Inc."/>
    <x v="3"/>
    <x v="78"/>
    <s v="DeMichele Michael"/>
    <s v="TenPercentOwner"/>
    <n v="11449"/>
    <n v="19.48"/>
    <n v="223026.52"/>
    <s v="normal_buy"/>
    <n v="5.3333380283453469E-2"/>
    <n v="5.3333000000000004"/>
    <s v="P"/>
  </r>
  <r>
    <x v="731"/>
    <s v="Mobile Infrastructure Corp"/>
    <x v="3"/>
    <x v="78"/>
    <s v="Chavez Manuel III"/>
    <s v="Director,Officer,TenPercentOwner"/>
    <n v="5442"/>
    <n v="3.44"/>
    <n v="18720.48"/>
    <s v="normal_buy"/>
    <n v="1.136362558800319E-2"/>
    <n v="1.1364000000000001"/>
    <s v="P"/>
  </r>
  <r>
    <x v="15"/>
    <s v="abrdn Life Sciences Investors"/>
    <x v="3"/>
    <x v="78"/>
    <s v="Saba Capital Management, L.P."/>
    <s v="TenPercentOwner"/>
    <n v="2022"/>
    <n v="12.88"/>
    <n v="26043.360000000001"/>
    <s v="normal_buy"/>
    <n v="5.2348045270325327E-2"/>
    <n v="5.2347999999999999"/>
    <s v="P"/>
  </r>
  <r>
    <x v="15"/>
    <s v="abrdn Life Sciences Investors"/>
    <x v="3"/>
    <x v="78"/>
    <s v="Weinstein Boaz"/>
    <s v="TenPercentOwner"/>
    <n v="2022"/>
    <n v="12.88"/>
    <n v="26043.360000000001"/>
    <s v="normal_buy"/>
    <n v="5.2348045270325327E-2"/>
    <n v="5.2347999999999999"/>
    <s v="P"/>
  </r>
  <r>
    <x v="749"/>
    <s v="Ibotta, Inc."/>
    <x v="3"/>
    <x v="78"/>
    <s v="Clark Jermoluk Founders Fund I LLC"/>
    <s v="TenPercentOwner"/>
    <n v="568181"/>
    <n v="88"/>
    <n v="49999928"/>
    <s v="large_buy"/>
    <n v="2.4654831976131279E-2"/>
    <n v="2.4655"/>
    <s v="P"/>
  </r>
  <r>
    <x v="749"/>
    <s v="Ibotta, Inc."/>
    <x v="3"/>
    <x v="78"/>
    <s v="CLARK JAMES H"/>
    <s v="TenPercentOwner"/>
    <n v="568181"/>
    <n v="88"/>
    <n v="49999928"/>
    <s v="large_buy"/>
    <n v="2.4654831976131279E-2"/>
    <n v="2.4655"/>
    <s v="P"/>
  </r>
  <r>
    <x v="743"/>
    <s v="Korro Bio, Inc."/>
    <x v="3"/>
    <x v="78"/>
    <s v="Atlas Venture Opportunity Fund II, L.P."/>
    <s v="TenPercentOwner"/>
    <n v="17857"/>
    <n v="56"/>
    <n v="999992"/>
    <s v="large_buy"/>
    <n v="-0.17402746693715049"/>
    <n v="-17.402699999999999"/>
    <s v="P"/>
  </r>
  <r>
    <x v="743"/>
    <s v="Korro Bio, Inc."/>
    <x v="3"/>
    <x v="78"/>
    <s v="Atlas Venture Associates Opportunity II, LLC"/>
    <s v="TenPercentOwner"/>
    <n v="17857"/>
    <n v="56"/>
    <n v="999992"/>
    <s v="large_buy"/>
    <n v="-0.17402746693715049"/>
    <n v="-17.402699999999999"/>
    <s v="P"/>
  </r>
  <r>
    <x v="743"/>
    <s v="Korro Bio, Inc."/>
    <x v="3"/>
    <x v="78"/>
    <s v="Atlas Venture Associates Opportunity II, LP"/>
    <s v="TenPercentOwner"/>
    <n v="17857"/>
    <n v="56"/>
    <n v="999992"/>
    <s v="large_buy"/>
    <n v="-0.17402746693715049"/>
    <n v="-17.402699999999999"/>
    <s v="P"/>
  </r>
  <r>
    <x v="745"/>
    <s v="Biohaven Ltd."/>
    <x v="3"/>
    <x v="78"/>
    <s v="Coric Vlad"/>
    <s v="Director,Officer"/>
    <n v="121951"/>
    <n v="41"/>
    <n v="4999991"/>
    <s v="large_buy"/>
    <n v="7.4615096765717981E-2"/>
    <n v="7.4615"/>
    <s v="P"/>
  </r>
  <r>
    <x v="746"/>
    <s v="INTRUSION INC"/>
    <x v="3"/>
    <x v="78"/>
    <s v="Scott Anthony"/>
    <s v="Officer"/>
    <n v="585748"/>
    <n v="1.7"/>
    <n v="995771.6"/>
    <s v="large_buy"/>
    <n v="0"/>
    <n v="0"/>
    <s v="P"/>
  </r>
  <r>
    <x v="742"/>
    <s v="Zura Bio Ltd"/>
    <x v="3"/>
    <x v="78"/>
    <s v="Sidhu Someit"/>
    <s v="Director"/>
    <n v="1186901"/>
    <n v="3.13"/>
    <n v="3715000.13"/>
    <s v="large_buy"/>
    <n v="0.41691847078464778"/>
    <n v="41.691800000000001"/>
    <s v="P"/>
  </r>
  <r>
    <x v="743"/>
    <s v="Korro Bio, Inc."/>
    <x v="3"/>
    <x v="78"/>
    <s v="BASKETT FOREST"/>
    <s v="TenPercentOwner"/>
    <n v="17857"/>
    <n v="56"/>
    <n v="999992"/>
    <s v="large_buy"/>
    <n v="-0.17402746693715049"/>
    <n v="-17.402699999999999"/>
    <s v="P"/>
  </r>
  <r>
    <x v="743"/>
    <s v="Korro Bio, Inc."/>
    <x v="3"/>
    <x v="78"/>
    <s v="Yang Rick"/>
    <s v="TenPercentOwner"/>
    <n v="17857"/>
    <n v="56"/>
    <n v="999992"/>
    <s v="large_buy"/>
    <n v="-0.17402746693715049"/>
    <n v="-17.402699999999999"/>
    <s v="P"/>
  </r>
  <r>
    <x v="740"/>
    <s v="Centuri Holdings, Inc."/>
    <x v="3"/>
    <x v="78"/>
    <s v="MARIUCCI ANNE L"/>
    <s v="Director"/>
    <n v="71400"/>
    <n v="21"/>
    <n v="1499400"/>
    <s v="large_buy"/>
    <n v="2.5925970695274799E-2"/>
    <n v="2.5926"/>
    <s v="P"/>
  </r>
  <r>
    <x v="561"/>
    <s v="MasterCraft Boat Holdings, Inc."/>
    <x v="3"/>
    <x v="78"/>
    <s v="Shackelton Christopher S"/>
    <s v="TenPercentOwner"/>
    <n v="26039"/>
    <n v="21.34"/>
    <n v="555672.26"/>
    <s v="normal_buy"/>
    <n v="-5.7674407958984382E-2"/>
    <n v="-5.7674000000000003"/>
    <s v="P"/>
  </r>
  <r>
    <x v="561"/>
    <s v="MasterCraft Boat Holdings, Inc."/>
    <x v="3"/>
    <x v="78"/>
    <s v="COLISEUM CAPITAL PARTNERS, L.P."/>
    <s v="TenPercentOwner"/>
    <n v="26039"/>
    <n v="21.34"/>
    <n v="555672.26"/>
    <s v="normal_buy"/>
    <n v="-5.7674407958984382E-2"/>
    <n v="-5.7674000000000003"/>
    <s v="P"/>
  </r>
  <r>
    <x v="561"/>
    <s v="MasterCraft Boat Holdings, Inc."/>
    <x v="3"/>
    <x v="78"/>
    <s v="Gray Adam"/>
    <s v="TenPercentOwner"/>
    <n v="26039"/>
    <n v="21.34"/>
    <n v="555672.26"/>
    <s v="normal_buy"/>
    <n v="-5.7674407958984382E-2"/>
    <n v="-5.7674000000000003"/>
    <s v="P"/>
  </r>
  <r>
    <x v="561"/>
    <s v="MasterCraft Boat Holdings, Inc."/>
    <x v="3"/>
    <x v="78"/>
    <s v="Coliseum Capital Management, LLC"/>
    <s v="TenPercentOwner"/>
    <n v="26039"/>
    <n v="21.34"/>
    <n v="555672.26"/>
    <s v="normal_buy"/>
    <n v="-5.7674407958984382E-2"/>
    <n v="-5.7674000000000003"/>
    <s v="P"/>
  </r>
  <r>
    <x v="561"/>
    <s v="MasterCraft Boat Holdings, Inc."/>
    <x v="3"/>
    <x v="78"/>
    <s v="Coliseum Capital, LLC"/>
    <s v="TenPercentOwner"/>
    <n v="26039"/>
    <n v="21.34"/>
    <n v="555672.26"/>
    <s v="normal_buy"/>
    <n v="-5.7674407958984382E-2"/>
    <n v="-5.7674000000000003"/>
    <s v="P"/>
  </r>
  <r>
    <x v="98"/>
    <s v="BANCFIRST CORP /OK/"/>
    <x v="3"/>
    <x v="78"/>
    <s v="SCHMIDT DARRYL"/>
    <s v="Director,Officer"/>
    <n v="232"/>
    <n v="89.71"/>
    <n v="20812.72"/>
    <s v="normal_buy"/>
    <n v="6.2444013045490632E-3"/>
    <n v="0.62439999999999996"/>
    <s v="P"/>
  </r>
  <r>
    <x v="739"/>
    <s v="Exela Technologies, Inc."/>
    <x v="3"/>
    <x v="79"/>
    <s v="CHADHA PAR"/>
    <s v="Director,Officer"/>
    <n v="18039"/>
    <n v="2"/>
    <n v="36078"/>
    <s v="normal_buy"/>
    <n v="0.27692305058887562"/>
    <n v="27.692299999999999"/>
    <s v="P"/>
  </r>
  <r>
    <x v="383"/>
    <s v="FNB CORP/PA/"/>
    <x v="3"/>
    <x v="79"/>
    <s v="CAMPBELL WILLIAM B"/>
    <s v="Director"/>
    <n v="2500"/>
    <n v="13.49"/>
    <n v="33725"/>
    <s v="large_buy"/>
    <n v="1.7608304534099561E-2"/>
    <n v="1.7607999999999999"/>
    <s v="P"/>
  </r>
  <r>
    <x v="629"/>
    <s v="abrdn Global Infrastructure Income Fund"/>
    <x v="3"/>
    <x v="79"/>
    <s v="Weinstein Boaz"/>
    <s v="TenPercentOwner"/>
    <n v="13691"/>
    <n v="17.11"/>
    <n v="234253.01"/>
    <s v="normal_buy"/>
    <n v="4.0721305038099682E-2"/>
    <n v="4.0720999999999998"/>
    <s v="P"/>
  </r>
  <r>
    <x v="629"/>
    <s v="abrdn Global Infrastructure Income Fund"/>
    <x v="3"/>
    <x v="79"/>
    <s v="Saba Capital Management, L.P."/>
    <s v="TenPercentOwner"/>
    <n v="13691"/>
    <n v="17.11"/>
    <n v="234253.01"/>
    <s v="normal_buy"/>
    <n v="4.0721305038099682E-2"/>
    <n v="4.0720999999999998"/>
    <s v="P"/>
  </r>
  <r>
    <x v="750"/>
    <s v="NORTHERN TECHNOLOGIES INTERNATIONAL CORP"/>
    <x v="3"/>
    <x v="79"/>
    <s v="Kemp Sarah E."/>
    <s v="Director"/>
    <n v="1275"/>
    <n v="15.7"/>
    <n v="20017.5"/>
    <s v="large_buy"/>
    <n v="0.1673285391388781"/>
    <n v="16.732900000000001"/>
    <s v="P"/>
  </r>
  <r>
    <x v="7"/>
    <s v="MainStay CBRE Global Infrastructure Megatrends Term Fund"/>
    <x v="3"/>
    <x v="79"/>
    <s v="Saba Capital Management, L.P."/>
    <s v="TenPercentOwner"/>
    <n v="25362"/>
    <n v="11.88"/>
    <n v="301300.56"/>
    <s v="large_buy"/>
    <n v="7.3455693884068696E-2"/>
    <n v="7.3456000000000001"/>
    <s v="P"/>
  </r>
  <r>
    <x v="7"/>
    <s v="MainStay CBRE Global Infrastructure Megatrends Term Fund"/>
    <x v="3"/>
    <x v="79"/>
    <s v="Weinstein Boaz"/>
    <s v="TenPercentOwner"/>
    <n v="25362"/>
    <n v="11.88"/>
    <n v="301300.56"/>
    <s v="large_buy"/>
    <n v="7.3455693884068696E-2"/>
    <n v="7.3456000000000001"/>
    <s v="P"/>
  </r>
  <r>
    <x v="418"/>
    <s v="Citi Trends Inc"/>
    <x v="3"/>
    <x v="79"/>
    <s v="Pleasant Lake Onshore Feeder Fund LP"/>
    <s v="TenPercentOwner"/>
    <n v="29000"/>
    <n v="22.3"/>
    <n v="646700"/>
    <s v="large_buy"/>
    <n v="4.3184930795761689E-2"/>
    <n v="4.3185000000000002"/>
    <s v="P"/>
  </r>
  <r>
    <x v="418"/>
    <s v="Citi Trends Inc"/>
    <x v="3"/>
    <x v="79"/>
    <s v="Pleasant Lake Partners LLC"/>
    <s v="TenPercentOwner"/>
    <n v="29000"/>
    <n v="22.3"/>
    <n v="646700"/>
    <s v="large_buy"/>
    <n v="4.3184930795761689E-2"/>
    <n v="4.3185000000000002"/>
    <s v="P"/>
  </r>
  <r>
    <x v="418"/>
    <s v="Citi Trends Inc"/>
    <x v="3"/>
    <x v="79"/>
    <s v="Fund 1 Investments, LLC"/>
    <s v="TenPercentOwner"/>
    <n v="29000"/>
    <n v="22.3"/>
    <n v="646700"/>
    <s v="large_buy"/>
    <n v="4.3184930795761689E-2"/>
    <n v="4.3185000000000002"/>
    <s v="P"/>
  </r>
  <r>
    <x v="751"/>
    <s v="Thornburg Income Builder Opportunities Trust"/>
    <x v="3"/>
    <x v="79"/>
    <s v="WIXTED BRIAN W."/>
    <s v="Other"/>
    <n v="1620"/>
    <n v="15.5"/>
    <n v="25110"/>
    <s v="large_buy"/>
    <n v="6.4062428588673734E-3"/>
    <n v="0.64059999999999995"/>
    <s v="P"/>
  </r>
  <r>
    <x v="126"/>
    <s v="ISABELLA BANK Corp"/>
    <x v="3"/>
    <x v="79"/>
    <s v="Prisby Michael P"/>
    <s v="Officer"/>
    <n v="966"/>
    <n v="17.989999999999998"/>
    <n v="17378.34"/>
    <s v="normal_buy"/>
    <n v="1.4444602609835039E-2"/>
    <n v="1.4444999999999999"/>
    <s v="P"/>
  </r>
  <r>
    <x v="633"/>
    <s v="HARROW, INC."/>
    <x v="3"/>
    <x v="79"/>
    <s v="Opaleye Management Inc."/>
    <s v="TenPercentOwner"/>
    <n v="11715"/>
    <n v="10.29"/>
    <n v="120547.35"/>
    <s v="normal_buy"/>
    <n v="6.0077510067178652E-2"/>
    <n v="6.0077999999999996"/>
    <s v="P"/>
  </r>
  <r>
    <x v="185"/>
    <s v="RXO, Inc."/>
    <x v="3"/>
    <x v="79"/>
    <s v="MFN Partners Management, LP"/>
    <s v="TenPercentOwner"/>
    <n v="88551"/>
    <n v="19.86"/>
    <n v="1758622.86"/>
    <s v="normal_buy"/>
    <n v="4.0683047320448251E-2"/>
    <n v="4.0682999999999998"/>
    <s v="P"/>
  </r>
  <r>
    <x v="185"/>
    <s v="RXO, Inc."/>
    <x v="3"/>
    <x v="79"/>
    <s v="MFN Partners GP, LLC"/>
    <s v="TenPercentOwner"/>
    <n v="88551"/>
    <n v="19.86"/>
    <n v="1758622.86"/>
    <s v="normal_buy"/>
    <n v="4.0683047320448251E-2"/>
    <n v="4.0682999999999998"/>
    <s v="P"/>
  </r>
  <r>
    <x v="185"/>
    <s v="RXO, Inc."/>
    <x v="3"/>
    <x v="79"/>
    <s v="MFN Partners, LP"/>
    <s v="TenPercentOwner"/>
    <n v="88551"/>
    <n v="19.86"/>
    <n v="1758622.86"/>
    <s v="normal_buy"/>
    <n v="4.0683047320448251E-2"/>
    <n v="4.0682999999999998"/>
    <s v="P"/>
  </r>
  <r>
    <x v="185"/>
    <s v="RXO, Inc."/>
    <x v="3"/>
    <x v="79"/>
    <s v="MFN Partners Management, LLC"/>
    <s v="TenPercentOwner"/>
    <n v="88551"/>
    <n v="19.86"/>
    <n v="1758622.86"/>
    <s v="normal_buy"/>
    <n v="4.0683047320448251E-2"/>
    <n v="4.0682999999999998"/>
    <s v="P"/>
  </r>
  <r>
    <x v="185"/>
    <s v="RXO, Inc."/>
    <x v="3"/>
    <x v="79"/>
    <s v="NANJI FARHAD"/>
    <s v="TenPercentOwner"/>
    <n v="88551"/>
    <n v="19.86"/>
    <n v="1758622.86"/>
    <s v="normal_buy"/>
    <n v="4.0683047320448251E-2"/>
    <n v="4.0682999999999998"/>
    <s v="P"/>
  </r>
  <r>
    <x v="185"/>
    <s v="RXO, Inc."/>
    <x v="3"/>
    <x v="79"/>
    <s v="DeMichele Michael"/>
    <s v="TenPercentOwner"/>
    <n v="88551"/>
    <n v="19.86"/>
    <n v="1758622.86"/>
    <s v="normal_buy"/>
    <n v="4.0683047320448251E-2"/>
    <n v="4.0682999999999998"/>
    <s v="P"/>
  </r>
  <r>
    <x v="15"/>
    <s v="abrdn Life Sciences Investors"/>
    <x v="3"/>
    <x v="79"/>
    <s v="Saba Capital Management, L.P."/>
    <s v="TenPercentOwner"/>
    <n v="48203"/>
    <n v="13.15"/>
    <n v="633869.45000000007"/>
    <s v="large_buy"/>
    <n v="4.4866975250352992E-2"/>
    <n v="4.4866999999999999"/>
    <s v="P"/>
  </r>
  <r>
    <x v="15"/>
    <s v="abrdn Life Sciences Investors"/>
    <x v="3"/>
    <x v="79"/>
    <s v="Weinstein Boaz"/>
    <s v="TenPercentOwner"/>
    <n v="48203"/>
    <n v="13.15"/>
    <n v="633869.45000000007"/>
    <s v="large_buy"/>
    <n v="4.4866975250352992E-2"/>
    <n v="4.4866999999999999"/>
    <s v="P"/>
  </r>
  <r>
    <x v="103"/>
    <s v="authID Inc."/>
    <x v="3"/>
    <x v="79"/>
    <s v="Garchik Stephen Jeffrey"/>
    <s v="TenPercentOwner"/>
    <n v="12000"/>
    <n v="6.85"/>
    <n v="82200"/>
    <s v="large_buy"/>
    <n v="0.23184355904869111"/>
    <n v="23.1844"/>
    <s v="P"/>
  </r>
  <r>
    <x v="752"/>
    <s v="REGIONS FINANCIAL CORP"/>
    <x v="3"/>
    <x v="79"/>
    <s v="RHODES WILLIAM C III"/>
    <s v="Director"/>
    <n v="50000"/>
    <n v="19.37"/>
    <n v="968500"/>
    <s v="large_buy"/>
    <n v="1.55039220896307E-2"/>
    <n v="1.5504"/>
    <s v="P"/>
  </r>
  <r>
    <x v="737"/>
    <s v="Vivakor, Inc."/>
    <x v="3"/>
    <x v="79"/>
    <s v="Ballengee James H."/>
    <s v="Director,Officer,TenPercentOwner"/>
    <n v="54500"/>
    <n v="1.44"/>
    <n v="78480"/>
    <s v="large_buy"/>
    <n v="-0.22297297522392939"/>
    <n v="-22.2973"/>
    <s v="P"/>
  </r>
  <r>
    <x v="753"/>
    <s v="Netcapital Inc."/>
    <x v="3"/>
    <x v="80"/>
    <s v="Geary Steven F"/>
    <s v="Director"/>
    <n v="239274"/>
    <n v="0.13"/>
    <n v="31105.62"/>
    <s v="large_buy"/>
    <n v="-0.1310344801666741"/>
    <n v="-13.103400000000001"/>
    <s v="P"/>
  </r>
  <r>
    <x v="754"/>
    <s v="GLOBE LIFE INC."/>
    <x v="3"/>
    <x v="80"/>
    <s v="Johnson Steven Paul"/>
    <s v="Director"/>
    <n v="1319"/>
    <n v="76.42"/>
    <n v="100797.98"/>
    <s v="normal_buy"/>
    <n v="0.13854966530139801"/>
    <n v="13.855"/>
    <s v="P"/>
  </r>
  <r>
    <x v="432"/>
    <s v="BARNWELL INDUSTRIES INC"/>
    <x v="3"/>
    <x v="80"/>
    <s v="SHERWOOD NED L"/>
    <s v="TenPercentOwner"/>
    <n v="17048"/>
    <n v="2.71"/>
    <n v="46200.08"/>
    <s v="normal_buy"/>
    <n v="5.5350499939999409E-2"/>
    <n v="5.5350000000000001"/>
    <s v="P"/>
  </r>
  <r>
    <x v="432"/>
    <s v="BARNWELL INDUSTRIES INC"/>
    <x v="3"/>
    <x v="80"/>
    <s v="MRMP Managers LLC"/>
    <s v="TenPercentOwner"/>
    <n v="17048"/>
    <n v="2.71"/>
    <n v="46200.08"/>
    <s v="normal_buy"/>
    <n v="5.5350499939999409E-2"/>
    <n v="5.5350000000000001"/>
    <s v="P"/>
  </r>
  <r>
    <x v="432"/>
    <s v="BARNWELL INDUSTRIES INC"/>
    <x v="3"/>
    <x v="80"/>
    <s v="Ned L. Sherwood Revocable Trust"/>
    <s v="TenPercentOwner"/>
    <n v="17048"/>
    <n v="2.71"/>
    <n v="46200.08"/>
    <s v="normal_buy"/>
    <n v="5.5350499939999409E-2"/>
    <n v="5.5350000000000001"/>
    <s v="P"/>
  </r>
  <r>
    <x v="745"/>
    <s v="Biohaven Ltd."/>
    <x v="3"/>
    <x v="80"/>
    <s v="Bailey Gregory"/>
    <s v="Director"/>
    <n v="25503"/>
    <n v="39.18"/>
    <n v="999207.54"/>
    <s v="normal_buy"/>
    <n v="5.3202414608713777E-2"/>
    <n v="5.3201999999999998"/>
    <s v="P"/>
  </r>
  <r>
    <x v="185"/>
    <s v="RXO, Inc."/>
    <x v="3"/>
    <x v="80"/>
    <s v="MFN Partners Management, LLC"/>
    <s v="TenPercentOwner"/>
    <n v="100000"/>
    <n v="19.440000000000001"/>
    <n v="1944000"/>
    <s v="normal_buy"/>
    <n v="5.9523790719228309E-2"/>
    <n v="5.9523999999999999"/>
    <s v="P"/>
  </r>
  <r>
    <x v="185"/>
    <s v="RXO, Inc."/>
    <x v="3"/>
    <x v="80"/>
    <s v="MFN Partners Management, LP"/>
    <s v="TenPercentOwner"/>
    <n v="100000"/>
    <n v="19.440000000000001"/>
    <n v="1944000"/>
    <s v="normal_buy"/>
    <n v="5.9523790719228309E-2"/>
    <n v="5.9523999999999999"/>
    <s v="P"/>
  </r>
  <r>
    <x v="185"/>
    <s v="RXO, Inc."/>
    <x v="3"/>
    <x v="80"/>
    <s v="NANJI FARHAD"/>
    <s v="TenPercentOwner"/>
    <n v="100000"/>
    <n v="19.440000000000001"/>
    <n v="1944000"/>
    <s v="normal_buy"/>
    <n v="5.9523790719228309E-2"/>
    <n v="5.9523999999999999"/>
    <s v="P"/>
  </r>
  <r>
    <x v="185"/>
    <s v="RXO, Inc."/>
    <x v="3"/>
    <x v="80"/>
    <s v="MFN Partners, LP"/>
    <s v="TenPercentOwner"/>
    <n v="100000"/>
    <n v="19.440000000000001"/>
    <n v="1944000"/>
    <s v="normal_buy"/>
    <n v="5.9523790719228309E-2"/>
    <n v="5.9523999999999999"/>
    <s v="P"/>
  </r>
  <r>
    <x v="185"/>
    <s v="RXO, Inc."/>
    <x v="3"/>
    <x v="80"/>
    <s v="DeMichele Michael"/>
    <s v="TenPercentOwner"/>
    <n v="100000"/>
    <n v="19.440000000000001"/>
    <n v="1944000"/>
    <s v="normal_buy"/>
    <n v="5.9523790719228309E-2"/>
    <n v="5.9523999999999999"/>
    <s v="P"/>
  </r>
  <r>
    <x v="185"/>
    <s v="RXO, Inc."/>
    <x v="3"/>
    <x v="80"/>
    <s v="MFN Partners GP, LLC"/>
    <s v="TenPercentOwner"/>
    <n v="100000"/>
    <n v="19.440000000000001"/>
    <n v="1944000"/>
    <s v="normal_buy"/>
    <n v="5.9523790719228309E-2"/>
    <n v="5.9523999999999999"/>
    <s v="P"/>
  </r>
  <r>
    <x v="7"/>
    <s v="MainStay CBRE Global Infrastructure Megatrends Term Fund"/>
    <x v="3"/>
    <x v="80"/>
    <s v="Weinstein Boaz"/>
    <s v="TenPercentOwner"/>
    <n v="26481"/>
    <n v="11.95"/>
    <n v="316447.95"/>
    <s v="large_buy"/>
    <n v="7.6412058274493599E-2"/>
    <n v="7.6412000000000004"/>
    <s v="P"/>
  </r>
  <r>
    <x v="7"/>
    <s v="MainStay CBRE Global Infrastructure Megatrends Term Fund"/>
    <x v="3"/>
    <x v="80"/>
    <s v="Saba Capital Management, L.P."/>
    <s v="TenPercentOwner"/>
    <n v="26481"/>
    <n v="11.95"/>
    <n v="316447.95"/>
    <s v="large_buy"/>
    <n v="7.6412058274493599E-2"/>
    <n v="7.6412000000000004"/>
    <s v="P"/>
  </r>
  <r>
    <x v="15"/>
    <s v="abrdn Life Sciences Investors"/>
    <x v="3"/>
    <x v="80"/>
    <s v="Saba Capital Management, L.P."/>
    <s v="TenPercentOwner"/>
    <n v="20529"/>
    <n v="13.12"/>
    <n v="269340.48"/>
    <s v="normal_buy"/>
    <n v="4.4207378217001381E-2"/>
    <n v="4.4207000000000001"/>
    <s v="P"/>
  </r>
  <r>
    <x v="15"/>
    <s v="abrdn Life Sciences Investors"/>
    <x v="3"/>
    <x v="80"/>
    <s v="Weinstein Boaz"/>
    <s v="TenPercentOwner"/>
    <n v="20529"/>
    <n v="13.12"/>
    <n v="269340.48"/>
    <s v="normal_buy"/>
    <n v="4.4207378217001381E-2"/>
    <n v="4.4207000000000001"/>
    <s v="P"/>
  </r>
  <r>
    <x v="755"/>
    <s v="C &amp; F FINANCIAL CORP"/>
    <x v="3"/>
    <x v="80"/>
    <s v="Long Jason E"/>
    <s v="Officer,Other"/>
    <n v="500"/>
    <n v="38.47"/>
    <n v="19235"/>
    <s v="normal_buy"/>
    <n v="0.13675661043364931"/>
    <n v="13.675700000000001"/>
    <s v="P"/>
  </r>
  <r>
    <x v="754"/>
    <s v="GLOBE LIFE INC."/>
    <x v="3"/>
    <x v="80"/>
    <s v="Rodriguez David A"/>
    <s v="Director"/>
    <n v="1500"/>
    <n v="79.72"/>
    <n v="119580"/>
    <s v="normal_buy"/>
    <n v="0.13854966530139801"/>
    <n v="13.855"/>
    <s v="P"/>
  </r>
  <r>
    <x v="754"/>
    <s v="GLOBE LIFE INC."/>
    <x v="3"/>
    <x v="80"/>
    <s v="BRANNEN JAMES"/>
    <s v="Director"/>
    <n v="2000"/>
    <n v="78.47"/>
    <n v="156940"/>
    <s v="normal_buy"/>
    <n v="0.13854966530139801"/>
    <n v="13.855"/>
    <s v="P"/>
  </r>
  <r>
    <x v="633"/>
    <s v="HARROW, INC."/>
    <x v="3"/>
    <x v="80"/>
    <s v="Opaleye Management Inc."/>
    <s v="TenPercentOwner"/>
    <n v="8285"/>
    <n v="10.15"/>
    <n v="84092.75"/>
    <s v="normal_buy"/>
    <n v="4.8684746671796564E-3"/>
    <n v="0.48680000000000001"/>
    <s v="P"/>
  </r>
  <r>
    <x v="756"/>
    <s v="Forestar Group Inc."/>
    <x v="3"/>
    <x v="80"/>
    <s v="Oxley Anthony W"/>
    <s v="Officer"/>
    <n v="3210"/>
    <n v="31.15"/>
    <n v="99991.5"/>
    <s v="large_buy"/>
    <n v="8.5072219935240723E-2"/>
    <n v="8.5071999999999992"/>
    <s v="P"/>
  </r>
  <r>
    <x v="418"/>
    <s v="Citi Trends Inc"/>
    <x v="3"/>
    <x v="80"/>
    <s v="Fund 1 Investments, LLC"/>
    <s v="TenPercentOwner"/>
    <n v="4800"/>
    <n v="22.07"/>
    <n v="105936"/>
    <s v="normal_buy"/>
    <n v="3.9437935643496402E-2"/>
    <n v="3.9438"/>
    <s v="P"/>
  </r>
  <r>
    <x v="725"/>
    <s v="IZEA Worldwide, Inc."/>
    <x v="3"/>
    <x v="80"/>
    <s v="GP Cash Management, Ltd."/>
    <s v="TenPercentOwner"/>
    <n v="28258"/>
    <n v="2.48"/>
    <n v="70079.839999999997"/>
    <s v="normal_buy"/>
    <n v="0.18128651220117509"/>
    <n v="18.128699999999998"/>
    <s v="P"/>
  </r>
  <r>
    <x v="725"/>
    <s v="IZEA Worldwide, Inc."/>
    <x v="3"/>
    <x v="80"/>
    <s v="GP Investments, Ltd."/>
    <s v="TenPercentOwner"/>
    <n v="28258"/>
    <n v="2.48"/>
    <n v="70079.839999999997"/>
    <s v="normal_buy"/>
    <n v="0.18128651220117509"/>
    <n v="18.128699999999998"/>
    <s v="P"/>
  </r>
  <r>
    <x v="737"/>
    <s v="Vivakor, Inc."/>
    <x v="3"/>
    <x v="80"/>
    <s v="Ballengee James H."/>
    <s v="Director,Officer,TenPercentOwner"/>
    <n v="47500"/>
    <n v="1.59"/>
    <n v="75525"/>
    <s v="large_buy"/>
    <n v="-0.21666645712058541"/>
    <n v="-21.666599999999999"/>
    <s v="P"/>
  </r>
  <r>
    <x v="418"/>
    <s v="Citi Trends Inc"/>
    <x v="3"/>
    <x v="80"/>
    <s v="Pleasant Lake Partners LLC"/>
    <s v="TenPercentOwner"/>
    <n v="4800"/>
    <n v="22.07"/>
    <n v="105936"/>
    <s v="normal_buy"/>
    <n v="3.9437935643496402E-2"/>
    <n v="3.9438"/>
    <s v="P"/>
  </r>
  <r>
    <x v="418"/>
    <s v="Citi Trends Inc"/>
    <x v="3"/>
    <x v="80"/>
    <s v="Pleasant Lake Onshore Feeder Fund LP"/>
    <s v="TenPercentOwner"/>
    <n v="4800"/>
    <n v="22.07"/>
    <n v="105936"/>
    <s v="normal_buy"/>
    <n v="3.9437935643496402E-2"/>
    <n v="3.9438"/>
    <s v="P"/>
  </r>
  <r>
    <x v="421"/>
    <s v="MainStreet Bancshares, Inc."/>
    <x v="3"/>
    <x v="80"/>
    <s v="Brockett Charles C."/>
    <s v="Director"/>
    <n v="710"/>
    <n v="16.399999999999999"/>
    <n v="11644"/>
    <s v="normal_buy"/>
    <n v="4.4973433453046503E-2"/>
    <n v="4.4973000000000001"/>
    <s v="P"/>
  </r>
  <r>
    <x v="757"/>
    <s v="ProFrac Holding Corp."/>
    <x v="3"/>
    <x v="81"/>
    <s v="Farris &amp; Jo Ann Wilks 2022 Family Trust"/>
    <s v="TenPercentOwner"/>
    <n v="330000"/>
    <n v="22.08"/>
    <n v="7286399.9999999991"/>
    <s v="large_buy"/>
    <n v="1.8518470551362579E-2"/>
    <n v="1.8517999999999999"/>
    <s v="P"/>
  </r>
  <r>
    <x v="757"/>
    <s v="ProFrac Holding Corp."/>
    <x v="3"/>
    <x v="81"/>
    <s v="Wilks Jo Ann"/>
    <s v="TenPercentOwner"/>
    <n v="330000"/>
    <n v="22.08"/>
    <n v="7286399.9999999991"/>
    <s v="large_buy"/>
    <n v="1.8518470551362579E-2"/>
    <n v="1.8517999999999999"/>
    <s v="P"/>
  </r>
  <r>
    <x v="757"/>
    <s v="ProFrac Holding Corp."/>
    <x v="3"/>
    <x v="81"/>
    <s v="Wilks Farris"/>
    <s v="TenPercentOwner"/>
    <n v="330000"/>
    <n v="22.08"/>
    <n v="7286399.9999999991"/>
    <s v="large_buy"/>
    <n v="1.8518470551362579E-2"/>
    <n v="1.8517999999999999"/>
    <s v="P"/>
  </r>
  <r>
    <x v="504"/>
    <s v="Nuveen Core Plus Impact Fund"/>
    <x v="3"/>
    <x v="81"/>
    <s v="Saba Capital Management, L.P."/>
    <s v="TenPercentOwner"/>
    <n v="68072"/>
    <n v="10.029999999999999"/>
    <n v="682762.15999999992"/>
    <s v="large_buy"/>
    <n v="3.8883369270804602E-2"/>
    <n v="3.8883000000000001"/>
    <s v="P"/>
  </r>
  <r>
    <x v="504"/>
    <s v="Nuveen Core Plus Impact Fund"/>
    <x v="3"/>
    <x v="81"/>
    <s v="Weinstein Boaz"/>
    <s v="TenPercentOwner"/>
    <n v="68072"/>
    <n v="10.029999999999999"/>
    <n v="682762.15999999992"/>
    <s v="large_buy"/>
    <n v="3.8883369270804602E-2"/>
    <n v="3.8883000000000001"/>
    <s v="P"/>
  </r>
  <r>
    <x v="171"/>
    <s v="PARKE BANCORP, INC."/>
    <x v="3"/>
    <x v="81"/>
    <s v="PANTILIONE VITO S"/>
    <s v="Director,Officer"/>
    <n v="1000"/>
    <n v="16.559999999999999"/>
    <n v="16560"/>
    <s v="normal_buy"/>
    <n v="3.1572583355231172E-2"/>
    <n v="3.1573000000000002"/>
    <s v="P"/>
  </r>
  <r>
    <x v="758"/>
    <s v="MSCI Inc."/>
    <x v="3"/>
    <x v="81"/>
    <s v="Fernandez Henry A"/>
    <s v="Director,Officer"/>
    <n v="863"/>
    <n v="462.96"/>
    <n v="399534.48"/>
    <s v="normal_buy"/>
    <n v="3.8773639045410542E-2"/>
    <n v="3.8774000000000002"/>
    <s v="P"/>
  </r>
  <r>
    <x v="758"/>
    <s v="MSCI Inc."/>
    <x v="3"/>
    <x v="81"/>
    <s v="Fernandez Henry A"/>
    <s v="Director,Officer"/>
    <n v="1600"/>
    <n v="464.55"/>
    <n v="743280"/>
    <s v="normal_buy"/>
    <n v="3.8773639045410542E-2"/>
    <n v="3.8774000000000002"/>
    <s v="P"/>
  </r>
  <r>
    <x v="758"/>
    <s v="MSCI Inc."/>
    <x v="3"/>
    <x v="81"/>
    <s v="Fernandez Henry A"/>
    <s v="Director,Officer"/>
    <n v="760"/>
    <n v="465.74"/>
    <n v="353962.4"/>
    <s v="normal_buy"/>
    <n v="3.8773639045410542E-2"/>
    <n v="3.8774000000000002"/>
    <s v="P"/>
  </r>
  <r>
    <x v="758"/>
    <s v="MSCI Inc."/>
    <x v="3"/>
    <x v="81"/>
    <s v="Fernandez Henry A"/>
    <s v="Director,Officer"/>
    <n v="988"/>
    <n v="467.24"/>
    <n v="461633.12"/>
    <s v="normal_buy"/>
    <n v="3.8773639045410542E-2"/>
    <n v="3.8774000000000002"/>
    <s v="P"/>
  </r>
  <r>
    <x v="758"/>
    <s v="MSCI Inc."/>
    <x v="3"/>
    <x v="81"/>
    <s v="Fernandez Henry A"/>
    <s v="Director,Officer"/>
    <n v="4294"/>
    <n v="468.52"/>
    <n v="2011824.88"/>
    <s v="large_buy"/>
    <n v="3.8773639045410542E-2"/>
    <n v="3.8774000000000002"/>
    <s v="P"/>
  </r>
  <r>
    <x v="758"/>
    <s v="MSCI Inc."/>
    <x v="3"/>
    <x v="81"/>
    <s v="Fernandez Henry A"/>
    <s v="Director,Officer"/>
    <n v="1644"/>
    <n v="469.66"/>
    <n v="772121.04"/>
    <s v="large_buy"/>
    <n v="3.8773639045410542E-2"/>
    <n v="3.8774000000000002"/>
    <s v="P"/>
  </r>
  <r>
    <x v="758"/>
    <s v="MSCI Inc."/>
    <x v="3"/>
    <x v="81"/>
    <s v="Fernandez Henry A"/>
    <s v="Director,Officer"/>
    <n v="1445"/>
    <n v="461.92"/>
    <n v="667474.4"/>
    <s v="normal_buy"/>
    <n v="3.8773639045410542E-2"/>
    <n v="3.8774000000000002"/>
    <s v="P"/>
  </r>
  <r>
    <x v="758"/>
    <s v="MSCI Inc."/>
    <x v="3"/>
    <x v="81"/>
    <s v="Fernandez Henry A"/>
    <s v="Director,Officer"/>
    <n v="500"/>
    <n v="459.48"/>
    <n v="229740"/>
    <s v="normal_buy"/>
    <n v="3.8773639045410542E-2"/>
    <n v="3.8774000000000002"/>
    <s v="P"/>
  </r>
  <r>
    <x v="758"/>
    <s v="MSCI Inc."/>
    <x v="3"/>
    <x v="81"/>
    <s v="Fernandez Henry A"/>
    <s v="Director,Officer"/>
    <n v="906"/>
    <n v="460.69"/>
    <n v="417385.14"/>
    <s v="normal_buy"/>
    <n v="3.8773639045410542E-2"/>
    <n v="3.8774000000000002"/>
    <s v="P"/>
  </r>
  <r>
    <x v="214"/>
    <s v="ABEONA THERAPEUTICS INC."/>
    <x v="3"/>
    <x v="81"/>
    <s v="Seshadri Vishwas"/>
    <s v="Director,Officer"/>
    <n v="10000"/>
    <n v="3.2"/>
    <n v="32000"/>
    <s v="normal_buy"/>
    <n v="0.39498424120485831"/>
    <n v="39.498399999999997"/>
    <s v="P"/>
  </r>
  <r>
    <x v="573"/>
    <s v="MAIA Biotechnology, Inc."/>
    <x v="3"/>
    <x v="81"/>
    <s v="Louie Ngar Yee"/>
    <s v="Director"/>
    <n v="19665"/>
    <n v="2.0299999999999998"/>
    <n v="39919.949999999997"/>
    <s v="normal_buy"/>
    <n v="7.8358221237312398E-2"/>
    <n v="7.8357999999999999"/>
    <s v="P"/>
  </r>
  <r>
    <x v="573"/>
    <s v="MAIA Biotechnology, Inc."/>
    <x v="3"/>
    <x v="81"/>
    <s v="Smith Stan"/>
    <s v="Director"/>
    <n v="147492"/>
    <n v="2.0299999999999998"/>
    <n v="299408.76"/>
    <s v="large_buy"/>
    <n v="7.8358221237312398E-2"/>
    <n v="7.8357999999999999"/>
    <s v="P"/>
  </r>
  <r>
    <x v="757"/>
    <s v="ProFrac Holding Corp."/>
    <x v="3"/>
    <x v="81"/>
    <s v="THRC Management, LLC"/>
    <s v="TenPercentOwner"/>
    <n v="330000"/>
    <n v="22.08"/>
    <n v="7286399.9999999991"/>
    <s v="large_buy"/>
    <n v="1.8518470551362579E-2"/>
    <n v="1.8517999999999999"/>
    <s v="P"/>
  </r>
  <r>
    <x v="757"/>
    <s v="ProFrac Holding Corp."/>
    <x v="3"/>
    <x v="81"/>
    <s v="Wilks Dan H."/>
    <s v="TenPercentOwner"/>
    <n v="330000"/>
    <n v="22.08"/>
    <n v="7286399.9999999991"/>
    <s v="large_buy"/>
    <n v="1.8518470551362579E-2"/>
    <n v="1.8517999999999999"/>
    <s v="P"/>
  </r>
  <r>
    <x v="757"/>
    <s v="ProFrac Holding Corp."/>
    <x v="3"/>
    <x v="81"/>
    <s v="THRC Holdings, LP"/>
    <s v="TenPercentOwner"/>
    <n v="330000"/>
    <n v="22.08"/>
    <n v="7286399.9999999991"/>
    <s v="large_buy"/>
    <n v="1.8518470551362579E-2"/>
    <n v="1.8517999999999999"/>
    <s v="P"/>
  </r>
  <r>
    <x v="759"/>
    <s v="Bank7 Corp."/>
    <x v="3"/>
    <x v="81"/>
    <s v="Gray Edward Patrick"/>
    <s v="Director"/>
    <n v="1000"/>
    <n v="27.25"/>
    <n v="27250"/>
    <s v="large_buy"/>
    <n v="7.3431634713056804E-2"/>
    <n v="7.3432000000000004"/>
    <s v="P"/>
  </r>
  <r>
    <x v="226"/>
    <s v="FIRST FINANCIAL BANKSHARES INC"/>
    <x v="3"/>
    <x v="81"/>
    <s v="TROTTER JOHNNY"/>
    <s v="Director"/>
    <n v="1500"/>
    <n v="30.22"/>
    <n v="45330"/>
    <s v="large_buy"/>
    <n v="2.170337022614088E-2"/>
    <n v="2.1703000000000001"/>
    <s v="P"/>
  </r>
  <r>
    <x v="432"/>
    <s v="BARNWELL INDUSTRIES INC"/>
    <x v="3"/>
    <x v="81"/>
    <s v="SHERWOOD NED L"/>
    <s v="TenPercentOwner"/>
    <n v="21276"/>
    <n v="2.8"/>
    <n v="59572.800000000003"/>
    <s v="normal_buy"/>
    <n v="-5.1546423004524611E-2"/>
    <n v="-5.1546000000000003"/>
    <s v="P"/>
  </r>
  <r>
    <x v="432"/>
    <s v="BARNWELL INDUSTRIES INC"/>
    <x v="3"/>
    <x v="81"/>
    <s v="MRMP Managers LLC"/>
    <s v="TenPercentOwner"/>
    <n v="21276"/>
    <n v="2.8"/>
    <n v="59572.800000000003"/>
    <s v="normal_buy"/>
    <n v="-5.1546423004524611E-2"/>
    <n v="-5.1546000000000003"/>
    <s v="P"/>
  </r>
  <r>
    <x v="432"/>
    <s v="BARNWELL INDUSTRIES INC"/>
    <x v="3"/>
    <x v="81"/>
    <s v="Ned L. Sherwood Revocable Trust"/>
    <s v="TenPercentOwner"/>
    <n v="21276"/>
    <n v="2.8"/>
    <n v="59572.800000000003"/>
    <s v="normal_buy"/>
    <n v="-5.1546423004524611E-2"/>
    <n v="-5.1546000000000003"/>
    <s v="P"/>
  </r>
  <r>
    <x v="757"/>
    <s v="ProFrac Holding Corp."/>
    <x v="3"/>
    <x v="81"/>
    <s v="Farris &amp; Jo Ann Wilks 2022 Family Trust"/>
    <s v="TenPercentOwner"/>
    <n v="330000"/>
    <n v="22.08"/>
    <n v="7286399.9999999991"/>
    <s v="large_buy"/>
    <n v="1.8518470551362579E-2"/>
    <n v="1.8517999999999999"/>
    <s v="P"/>
  </r>
  <r>
    <x v="757"/>
    <s v="ProFrac Holding Corp."/>
    <x v="3"/>
    <x v="81"/>
    <s v="Wilks Farris"/>
    <s v="TenPercentOwner"/>
    <n v="330000"/>
    <n v="22.08"/>
    <n v="7286399.9999999991"/>
    <s v="large_buy"/>
    <n v="1.8518470551362579E-2"/>
    <n v="1.8517999999999999"/>
    <s v="P"/>
  </r>
  <r>
    <x v="757"/>
    <s v="ProFrac Holding Corp."/>
    <x v="3"/>
    <x v="81"/>
    <s v="Wilks Jo Ann"/>
    <s v="TenPercentOwner"/>
    <n v="330000"/>
    <n v="22.08"/>
    <n v="7286399.9999999991"/>
    <s v="large_buy"/>
    <n v="1.8518470551362579E-2"/>
    <n v="1.8517999999999999"/>
    <s v="P"/>
  </r>
  <r>
    <x v="185"/>
    <s v="RXO, Inc."/>
    <x v="3"/>
    <x v="81"/>
    <s v="MFN Partners Management, LLC"/>
    <s v="TenPercentOwner"/>
    <n v="100000"/>
    <n v="19.79"/>
    <n v="1979000"/>
    <s v="normal_buy"/>
    <n v="4.5408659555393298E-2"/>
    <n v="4.5408999999999997"/>
    <s v="P"/>
  </r>
  <r>
    <x v="185"/>
    <s v="RXO, Inc."/>
    <x v="3"/>
    <x v="81"/>
    <s v="MFN Partners Management, LP"/>
    <s v="TenPercentOwner"/>
    <n v="100000"/>
    <n v="19.79"/>
    <n v="1979000"/>
    <s v="normal_buy"/>
    <n v="4.5408659555393298E-2"/>
    <n v="4.5408999999999997"/>
    <s v="P"/>
  </r>
  <r>
    <x v="185"/>
    <s v="RXO, Inc."/>
    <x v="3"/>
    <x v="81"/>
    <s v="NANJI FARHAD"/>
    <s v="TenPercentOwner"/>
    <n v="100000"/>
    <n v="19.79"/>
    <n v="1979000"/>
    <s v="normal_buy"/>
    <n v="4.5408659555393298E-2"/>
    <n v="4.5408999999999997"/>
    <s v="P"/>
  </r>
  <r>
    <x v="185"/>
    <s v="RXO, Inc."/>
    <x v="3"/>
    <x v="81"/>
    <s v="MFN Partners, LP"/>
    <s v="TenPercentOwner"/>
    <n v="100000"/>
    <n v="19.79"/>
    <n v="1979000"/>
    <s v="normal_buy"/>
    <n v="4.5408659555393298E-2"/>
    <n v="4.5408999999999997"/>
    <s v="P"/>
  </r>
  <r>
    <x v="185"/>
    <s v="RXO, Inc."/>
    <x v="3"/>
    <x v="81"/>
    <s v="DeMichele Michael"/>
    <s v="TenPercentOwner"/>
    <n v="100000"/>
    <n v="19.79"/>
    <n v="1979000"/>
    <s v="normal_buy"/>
    <n v="4.5408659555393298E-2"/>
    <n v="4.5408999999999997"/>
    <s v="P"/>
  </r>
  <r>
    <x v="185"/>
    <s v="RXO, Inc."/>
    <x v="3"/>
    <x v="81"/>
    <s v="MFN Partners GP, LLC"/>
    <s v="TenPercentOwner"/>
    <n v="100000"/>
    <n v="19.79"/>
    <n v="1979000"/>
    <s v="normal_buy"/>
    <n v="4.5408659555393298E-2"/>
    <n v="4.5408999999999997"/>
    <s v="P"/>
  </r>
  <r>
    <x v="7"/>
    <s v="MainStay CBRE Global Infrastructure Megatrends Term Fund"/>
    <x v="3"/>
    <x v="81"/>
    <s v="Weinstein Boaz"/>
    <s v="TenPercentOwner"/>
    <n v="45097"/>
    <n v="12.03"/>
    <n v="542516.90999999992"/>
    <s v="large_buy"/>
    <n v="8.0925167907942575E-2"/>
    <n v="8.0924999999999994"/>
    <s v="P"/>
  </r>
  <r>
    <x v="7"/>
    <s v="MainStay CBRE Global Infrastructure Megatrends Term Fund"/>
    <x v="3"/>
    <x v="81"/>
    <s v="Saba Capital Management, L.P."/>
    <s v="TenPercentOwner"/>
    <n v="45097"/>
    <n v="12.03"/>
    <n v="542516.90999999992"/>
    <s v="large_buy"/>
    <n v="8.0925167907942575E-2"/>
    <n v="8.0924999999999994"/>
    <s v="P"/>
  </r>
  <r>
    <x v="15"/>
    <s v="abrdn Life Sciences Investors"/>
    <x v="3"/>
    <x v="81"/>
    <s v="Saba Capital Management, L.P."/>
    <s v="TenPercentOwner"/>
    <n v="97574"/>
    <n v="12.99"/>
    <n v="1267486.26"/>
    <s v="large_buy"/>
    <n v="6.7181617274581162E-2"/>
    <n v="6.7182000000000004"/>
    <s v="P"/>
  </r>
  <r>
    <x v="15"/>
    <s v="abrdn Life Sciences Investors"/>
    <x v="3"/>
    <x v="81"/>
    <s v="Weinstein Boaz"/>
    <s v="TenPercentOwner"/>
    <n v="97574"/>
    <n v="12.99"/>
    <n v="1267486.26"/>
    <s v="large_buy"/>
    <n v="6.7181617274581162E-2"/>
    <n v="6.7182000000000004"/>
    <s v="P"/>
  </r>
  <r>
    <x v="214"/>
    <s v="ABEONA THERAPEUTICS INC."/>
    <x v="3"/>
    <x v="81"/>
    <s v="Vazzano Joseph Walter"/>
    <s v="Officer"/>
    <n v="5608"/>
    <n v="3.14"/>
    <n v="17609.12"/>
    <s v="normal_buy"/>
    <n v="0.39498424120485831"/>
    <n v="39.498399999999997"/>
    <s v="P"/>
  </r>
  <r>
    <x v="287"/>
    <s v="BANC OF CALIFORNIA, INC."/>
    <x v="3"/>
    <x v="81"/>
    <s v="WOLFF JARED M"/>
    <s v="Director,Officer"/>
    <n v="7130"/>
    <n v="13.98"/>
    <n v="99677.400000000009"/>
    <s v="normal_buy"/>
    <n v="6.0283538682674782E-2"/>
    <n v="6.0284000000000004"/>
    <s v="P"/>
  </r>
  <r>
    <x v="419"/>
    <s v="POWER SOLUTIONS INTERNATIONAL, INC."/>
    <x v="3"/>
    <x v="81"/>
    <s v="Gagnon Neil"/>
    <s v="TenPercentOwner"/>
    <n v="7750"/>
    <n v="2"/>
    <n v="15500"/>
    <s v="normal_buy"/>
    <n v="0.21904764716046879"/>
    <n v="21.904800000000002"/>
    <s v="P"/>
  </r>
  <r>
    <x v="480"/>
    <s v="LAKE SHORE BANCORP, INC."/>
    <x v="3"/>
    <x v="81"/>
    <s v="Sanvidge Kevin M."/>
    <s v="Director,Other"/>
    <n v="3000"/>
    <n v="10.81"/>
    <n v="32430"/>
    <s v="normal_buy"/>
    <n v="0.12676401931221409"/>
    <n v="12.676399999999999"/>
    <s v="P"/>
  </r>
  <r>
    <x v="633"/>
    <s v="HARROW, INC."/>
    <x v="3"/>
    <x v="81"/>
    <s v="Opaleye Management Inc."/>
    <s v="TenPercentOwner"/>
    <n v="20000"/>
    <n v="9.9700000000000006"/>
    <n v="199400"/>
    <s v="normal_buy"/>
    <n v="2.899999618530269E-2"/>
    <n v="2.9"/>
    <s v="P"/>
  </r>
  <r>
    <x v="231"/>
    <s v="Virginia National Bankshares Corp"/>
    <x v="3"/>
    <x v="81"/>
    <s v="HOUSTON LINDA M"/>
    <s v="Director"/>
    <n v="961"/>
    <n v="24.99"/>
    <n v="24015.39"/>
    <s v="normal_buy"/>
    <n v="0.18784750946252851"/>
    <n v="18.784800000000001"/>
    <s v="P"/>
  </r>
  <r>
    <x v="629"/>
    <s v="abrdn Global Infrastructure Income Fund"/>
    <x v="3"/>
    <x v="81"/>
    <s v="Saba Capital Management, L.P."/>
    <s v="TenPercentOwner"/>
    <n v="34547"/>
    <n v="17.27"/>
    <n v="596626.68999999994"/>
    <s v="large_buy"/>
    <n v="5.2510207180393793E-2"/>
    <n v="5.2510000000000003"/>
    <s v="P"/>
  </r>
  <r>
    <x v="629"/>
    <s v="abrdn Global Infrastructure Income Fund"/>
    <x v="3"/>
    <x v="81"/>
    <s v="Weinstein Boaz"/>
    <s v="TenPercentOwner"/>
    <n v="34547"/>
    <n v="17.27"/>
    <n v="596626.68999999994"/>
    <s v="large_buy"/>
    <n v="5.2510207180393793E-2"/>
    <n v="5.2510000000000003"/>
    <s v="P"/>
  </r>
  <r>
    <x v="709"/>
    <s v="LION COPPER &amp; GOLD CORP."/>
    <x v="3"/>
    <x v="81"/>
    <s v="Alford Tony L"/>
    <s v="Director,TenPercentOwner"/>
    <n v="565000"/>
    <n v="0.06"/>
    <n v="33900"/>
    <s v="normal_buy"/>
    <n v="0"/>
    <n v="0"/>
    <s v="P"/>
  </r>
  <r>
    <x v="709"/>
    <s v="LION COPPER &amp; GOLD CORP."/>
    <x v="3"/>
    <x v="81"/>
    <s v="Alford Christine"/>
    <s v="TenPercentOwner"/>
    <n v="565000"/>
    <n v="0.06"/>
    <n v="33900"/>
    <s v="normal_buy"/>
    <n v="0"/>
    <n v="0"/>
    <s v="P"/>
  </r>
  <r>
    <x v="470"/>
    <s v="Bakkt Holdings, Inc."/>
    <x v="3"/>
    <x v="81"/>
    <s v="Intercontinental Exchange, Inc."/>
    <s v="TenPercentOwner"/>
    <n v="350880"/>
    <n v="0.87"/>
    <n v="305265.59999999998"/>
    <s v="normal_buy"/>
    <n v="0.1111110651647442"/>
    <n v="11.1111"/>
    <s v="P"/>
  </r>
  <r>
    <x v="470"/>
    <s v="Bakkt Holdings, Inc."/>
    <x v="3"/>
    <x v="81"/>
    <s v="Intercontinental Exchange Holdings, Inc."/>
    <s v="TenPercentOwner"/>
    <n v="350880"/>
    <n v="0.87"/>
    <n v="305265.59999999998"/>
    <s v="normal_buy"/>
    <n v="0.1111110651647442"/>
    <n v="11.1111"/>
    <s v="P"/>
  </r>
  <r>
    <x v="8"/>
    <s v="NUVEEN PENNSYLVANIA QUALITY MUNICIPAL INCOME FUND"/>
    <x v="3"/>
    <x v="81"/>
    <s v="Saba Capital Management, L.P."/>
    <s v="TenPercentOwner"/>
    <n v="31908"/>
    <n v="11.46"/>
    <n v="365665.68000000011"/>
    <s v="normal_buy"/>
    <n v="3.0514182707967571E-2"/>
    <n v="3.0514000000000001"/>
    <s v="P"/>
  </r>
  <r>
    <x v="8"/>
    <s v="NUVEEN PENNSYLVANIA QUALITY MUNICIPAL INCOME FUND"/>
    <x v="3"/>
    <x v="81"/>
    <s v="Weinstein Boaz"/>
    <s v="TenPercentOwner"/>
    <n v="31908"/>
    <n v="11.46"/>
    <n v="365665.68000000011"/>
    <s v="normal_buy"/>
    <n v="3.0514182707967571E-2"/>
    <n v="3.0514000000000001"/>
    <s v="P"/>
  </r>
  <r>
    <x v="128"/>
    <s v="ASP Isotopes Inc."/>
    <x v="3"/>
    <x v="81"/>
    <s v="Ryan Robert John Andrew"/>
    <s v="Director"/>
    <n v="5000"/>
    <n v="3.4"/>
    <n v="17000"/>
    <s v="normal_buy"/>
    <n v="7.3964494537110959E-2"/>
    <n v="7.3963999999999999"/>
    <s v="P"/>
  </r>
  <r>
    <x v="760"/>
    <s v="HEXCEL CORP /DE/"/>
    <x v="3"/>
    <x v="81"/>
    <s v="CAMPBELL JEFFREY C"/>
    <s v="Director"/>
    <n v="10000"/>
    <n v="64.13"/>
    <n v="641300"/>
    <s v="large_buy"/>
    <n v="0.14437812845373349"/>
    <n v="14.437799999999999"/>
    <s v="P"/>
  </r>
  <r>
    <x v="761"/>
    <s v="ACUITY BRANDS INC"/>
    <x v="3"/>
    <x v="81"/>
    <s v="Leibman Maya"/>
    <s v="Director"/>
    <n v="200"/>
    <n v="248.91"/>
    <n v="49782"/>
    <s v="large_buy"/>
    <n v="5.7283565448225097E-2"/>
    <n v="5.7283999999999997"/>
    <s v="P"/>
  </r>
  <r>
    <x v="754"/>
    <s v="GLOBE LIFE INC."/>
    <x v="3"/>
    <x v="81"/>
    <s v="BLINN MARK A"/>
    <s v="Director"/>
    <n v="2000"/>
    <n v="76.77"/>
    <n v="153540"/>
    <s v="normal_buy"/>
    <n v="0.15011908696173859"/>
    <n v="15.011900000000001"/>
    <s v="P"/>
  </r>
  <r>
    <x v="758"/>
    <s v="MSCI Inc."/>
    <x v="3"/>
    <x v="81"/>
    <s v="Pettit CD Baer"/>
    <s v="Director,Officer"/>
    <n v="7500"/>
    <n v="459.41"/>
    <n v="3445575"/>
    <s v="large_buy"/>
    <n v="3.8773639045410542E-2"/>
    <n v="3.8774000000000002"/>
    <s v="P"/>
  </r>
  <r>
    <x v="214"/>
    <s v="ABEONA THERAPEUTICS INC."/>
    <x v="3"/>
    <x v="81"/>
    <s v="O'Malley Brendan M."/>
    <s v="Officer"/>
    <n v="8600"/>
    <n v="3.24"/>
    <n v="27864"/>
    <s v="normal_buy"/>
    <n v="0.39498424120485831"/>
    <n v="39.498399999999997"/>
    <s v="P"/>
  </r>
  <r>
    <x v="123"/>
    <s v="Expensify, Inc."/>
    <x v="3"/>
    <x v="81"/>
    <s v="EXP 2020 SPV LP"/>
    <s v="TenPercentOwner"/>
    <n v="17511"/>
    <n v="1.59"/>
    <n v="27842.49"/>
    <s v="normal_buy"/>
    <n v="8.5365845680520414E-2"/>
    <n v="8.5366"/>
    <s v="P"/>
  </r>
  <r>
    <x v="123"/>
    <s v="Expensify, Inc."/>
    <x v="3"/>
    <x v="81"/>
    <s v="McLaughlin Steven J."/>
    <s v="TenPercentOwner"/>
    <n v="17511"/>
    <n v="1.59"/>
    <n v="27842.49"/>
    <s v="normal_buy"/>
    <n v="8.5365845680520414E-2"/>
    <n v="8.5366"/>
    <s v="P"/>
  </r>
  <r>
    <x v="123"/>
    <s v="Expensify, Inc."/>
    <x v="3"/>
    <x v="81"/>
    <s v="Steven J. McLaughlin Revocable Trust"/>
    <s v="TenPercentOwner"/>
    <n v="17511"/>
    <n v="1.59"/>
    <n v="27842.49"/>
    <s v="normal_buy"/>
    <n v="8.5365845680520414E-2"/>
    <n v="8.5366"/>
    <s v="P"/>
  </r>
  <r>
    <x v="725"/>
    <s v="IZEA Worldwide, Inc."/>
    <x v="3"/>
    <x v="81"/>
    <s v="GP Cash Management, Ltd."/>
    <s v="TenPercentOwner"/>
    <n v="11481"/>
    <n v="2.59"/>
    <n v="29735.79"/>
    <s v="normal_buy"/>
    <n v="0.1877394748013019"/>
    <n v="18.773900000000001"/>
    <s v="P"/>
  </r>
  <r>
    <x v="725"/>
    <s v="IZEA Worldwide, Inc."/>
    <x v="3"/>
    <x v="81"/>
    <s v="GP Investments, Ltd."/>
    <s v="TenPercentOwner"/>
    <n v="11481"/>
    <n v="2.59"/>
    <n v="29735.79"/>
    <s v="normal_buy"/>
    <n v="0.1877394748013019"/>
    <n v="18.773900000000001"/>
    <s v="P"/>
  </r>
  <r>
    <x v="123"/>
    <s v="Expensify, Inc."/>
    <x v="3"/>
    <x v="81"/>
    <s v="SF Roofdeck GP LLC"/>
    <s v="TenPercentOwner"/>
    <n v="17511"/>
    <n v="1.59"/>
    <n v="27842.49"/>
    <s v="normal_buy"/>
    <n v="8.5365845680520414E-2"/>
    <n v="8.5366"/>
    <s v="P"/>
  </r>
  <r>
    <x v="418"/>
    <s v="Citi Trends Inc"/>
    <x v="3"/>
    <x v="81"/>
    <s v="Fund 1 Investments, LLC"/>
    <s v="TenPercentOwner"/>
    <n v="9000"/>
    <n v="21.81"/>
    <n v="196290"/>
    <s v="normal_buy"/>
    <n v="5.7392101037280652E-2"/>
    <n v="5.7392000000000003"/>
    <s v="P"/>
  </r>
  <r>
    <x v="418"/>
    <s v="Citi Trends Inc"/>
    <x v="3"/>
    <x v="81"/>
    <s v="Pleasant Lake Partners LLC"/>
    <s v="TenPercentOwner"/>
    <n v="9000"/>
    <n v="21.81"/>
    <n v="196290"/>
    <s v="normal_buy"/>
    <n v="5.7392101037280652E-2"/>
    <n v="5.7392000000000003"/>
    <s v="P"/>
  </r>
  <r>
    <x v="418"/>
    <s v="Citi Trends Inc"/>
    <x v="3"/>
    <x v="81"/>
    <s v="Pleasant Lake Onshore Feeder Fund LP"/>
    <s v="TenPercentOwner"/>
    <n v="9000"/>
    <n v="21.81"/>
    <n v="196290"/>
    <s v="normal_buy"/>
    <n v="5.7392101037280652E-2"/>
    <n v="5.7392000000000003"/>
    <s v="P"/>
  </r>
  <r>
    <x v="755"/>
    <s v="C &amp; F FINANCIAL CORP"/>
    <x v="3"/>
    <x v="82"/>
    <s v="ROBINSON PAUL C"/>
    <s v="Director"/>
    <n v="1000"/>
    <n v="39.11"/>
    <n v="39110"/>
    <s v="large_buy"/>
    <n v="0.1071613204356536"/>
    <n v="10.716100000000001"/>
    <s v="P"/>
  </r>
  <r>
    <x v="760"/>
    <s v="HEXCEL CORP /DE/"/>
    <x v="3"/>
    <x v="82"/>
    <s v="EGNOTOVICH CYNTHIA M"/>
    <s v="Director"/>
    <n v="4000"/>
    <n v="64.39"/>
    <n v="257560"/>
    <s v="normal_buy"/>
    <n v="0.12520803808277911"/>
    <n v="12.520799999999999"/>
    <s v="P"/>
  </r>
  <r>
    <x v="128"/>
    <s v="ASP Isotopes Inc."/>
    <x v="3"/>
    <x v="82"/>
    <s v="Ryan Robert John Andrew"/>
    <s v="Director"/>
    <n v="5000"/>
    <n v="3.48"/>
    <n v="17400"/>
    <s v="normal_buy"/>
    <n v="4.6511582776364913E-2"/>
    <n v="4.6512000000000002"/>
    <s v="P"/>
  </r>
  <r>
    <x v="443"/>
    <s v="HUNT J B TRANSPORT SERVICES INC"/>
    <x v="3"/>
    <x v="82"/>
    <s v="ROBERTS JOHN N"/>
    <s v="Director,Officer"/>
    <n v="6200"/>
    <n v="161.06"/>
    <n v="998572"/>
    <s v="normal_buy"/>
    <n v="5.5665753990060463E-2"/>
    <n v="5.5666000000000002"/>
    <s v="P"/>
  </r>
  <r>
    <x v="336"/>
    <s v="HEARTLAND EXPRESS INC"/>
    <x v="3"/>
    <x v="82"/>
    <s v="GERDIN MICHAEL J"/>
    <s v="Director,Officer,TenPercentOwner,Other"/>
    <n v="66000"/>
    <n v="10.45"/>
    <n v="689700"/>
    <s v="normal_buy"/>
    <n v="0.1081080627866442"/>
    <n v="10.8108"/>
    <s v="P"/>
  </r>
  <r>
    <x v="762"/>
    <s v="AUBURN NATIONAL BANCORPORATION, INC"/>
    <x v="3"/>
    <x v="82"/>
    <s v="Hedges David A"/>
    <s v="Director,Officer"/>
    <n v="4000"/>
    <n v="17.75"/>
    <n v="71000"/>
    <s v="large_buy"/>
    <n v="9.5677262483762071E-2"/>
    <n v="9.5677000000000003"/>
    <s v="P"/>
  </r>
  <r>
    <x v="762"/>
    <s v="AUBURN NATIONAL BANCORPORATION, INC"/>
    <x v="3"/>
    <x v="82"/>
    <s v="Hedges David A"/>
    <s v="Director,Officer"/>
    <n v="4000"/>
    <n v="17.5"/>
    <n v="70000"/>
    <s v="large_buy"/>
    <n v="9.5677262483762071E-2"/>
    <n v="9.5677000000000003"/>
    <s v="P"/>
  </r>
  <r>
    <x v="762"/>
    <s v="AUBURN NATIONAL BANCORPORATION, INC"/>
    <x v="3"/>
    <x v="82"/>
    <s v="Hedges David A"/>
    <s v="Director,Officer"/>
    <n v="2000"/>
    <n v="17.5"/>
    <n v="35000"/>
    <s v="normal_buy"/>
    <n v="9.5677262483762071E-2"/>
    <n v="9.5677000000000003"/>
    <s v="P"/>
  </r>
  <r>
    <x v="336"/>
    <s v="HEARTLAND EXPRESS INC"/>
    <x v="3"/>
    <x v="82"/>
    <s v="Sullivan Michael John"/>
    <s v="Director"/>
    <n v="2000"/>
    <n v="10.53"/>
    <n v="21060"/>
    <s v="normal_buy"/>
    <n v="0.1081080627866442"/>
    <n v="10.8108"/>
    <s v="P"/>
  </r>
  <r>
    <x v="763"/>
    <s v="UNIVERSAL HEALTH REALTY INCOME TRUST"/>
    <x v="3"/>
    <x v="82"/>
    <s v="MILLER ALAN B"/>
    <s v="Director,Officer"/>
    <n v="6000"/>
    <n v="34.65"/>
    <n v="207900"/>
    <s v="large_buy"/>
    <n v="8.2515816879746184E-2"/>
    <n v="8.2515999999999998"/>
    <s v="P"/>
  </r>
  <r>
    <x v="336"/>
    <s v="HEARTLAND EXPRESS INC"/>
    <x v="3"/>
    <x v="82"/>
    <s v="Gerdin Ann S"/>
    <s v="TenPercentOwner"/>
    <n v="88100"/>
    <n v="10.44"/>
    <n v="919764"/>
    <s v="normal_buy"/>
    <n v="0.1081080627866442"/>
    <n v="10.8108"/>
    <s v="P"/>
  </r>
  <r>
    <x v="336"/>
    <s v="HEARTLAND EXPRESS INC"/>
    <x v="3"/>
    <x v="82"/>
    <s v="Durr Julie J"/>
    <s v="Other"/>
    <n v="88100"/>
    <n v="10.44"/>
    <n v="919764"/>
    <s v="normal_buy"/>
    <n v="0.1081080627866442"/>
    <n v="10.8108"/>
    <s v="P"/>
  </r>
  <r>
    <x v="336"/>
    <s v="HEARTLAND EXPRESS INC"/>
    <x v="3"/>
    <x v="82"/>
    <s v="Ann S. Gerdin Revocable Trust"/>
    <s v="TenPercentOwner,Other"/>
    <n v="88100"/>
    <n v="10.44"/>
    <n v="919764"/>
    <s v="normal_buy"/>
    <n v="0.1081080627866442"/>
    <n v="10.8108"/>
    <s v="P"/>
  </r>
  <r>
    <x v="336"/>
    <s v="HEARTLAND EXPRESS INC"/>
    <x v="3"/>
    <x v="82"/>
    <s v="Janssen Angela K"/>
    <s v="Other"/>
    <n v="88100"/>
    <n v="10.44"/>
    <n v="919764"/>
    <s v="normal_buy"/>
    <n v="0.1081080627866442"/>
    <n v="10.8108"/>
    <s v="P"/>
  </r>
  <r>
    <x v="214"/>
    <s v="ABEONA THERAPEUTICS INC."/>
    <x v="3"/>
    <x v="82"/>
    <s v="Charles Faith L."/>
    <s v="Director"/>
    <n v="7550"/>
    <n v="3.28"/>
    <n v="24764"/>
    <s v="normal_buy"/>
    <n v="0.28834350354347782"/>
    <n v="28.834399999999999"/>
    <s v="P"/>
  </r>
  <r>
    <x v="726"/>
    <s v="GRAFTECH INTERNATIONAL LTD"/>
    <x v="3"/>
    <x v="82"/>
    <s v="WJS Investments Ltd"/>
    <s v="TenPercentOwner"/>
    <n v="179279"/>
    <n v="1.48"/>
    <n v="265332.92"/>
    <s v="normal_buy"/>
    <n v="8.8607630082533362E-2"/>
    <n v="8.8607999999999993"/>
    <s v="P"/>
  </r>
  <r>
    <x v="726"/>
    <s v="GRAFTECH INTERNATIONAL LTD"/>
    <x v="3"/>
    <x v="82"/>
    <s v="Colonial House Capital Ltd"/>
    <s v="TenPercentOwner"/>
    <n v="179279"/>
    <n v="1.48"/>
    <n v="265332.92"/>
    <s v="normal_buy"/>
    <n v="8.8607630082533362E-2"/>
    <n v="8.8607999999999993"/>
    <s v="P"/>
  </r>
  <r>
    <x v="764"/>
    <s v="CleanCore Solutions, Inc."/>
    <x v="3"/>
    <x v="82"/>
    <s v="Adams Clayton"/>
    <s v="TenPercentOwner"/>
    <n v="145000"/>
    <n v="4.01"/>
    <n v="581450"/>
    <s v="large_buy"/>
    <n v="-7.1428571428571397E-2"/>
    <n v="-7.1429"/>
    <s v="P"/>
  </r>
  <r>
    <x v="169"/>
    <s v="F&amp;M BANK CORP"/>
    <x v="3"/>
    <x v="82"/>
    <s v="Eberly Paul E."/>
    <s v="Officer"/>
    <n v="810.39"/>
    <n v="15.4"/>
    <n v="12480.005999999999"/>
    <s v="normal_buy"/>
    <n v="6.4285731657161227E-2"/>
    <n v="6.4286000000000003"/>
    <s v="P"/>
  </r>
  <r>
    <x v="15"/>
    <s v="abrdn Life Sciences Investors"/>
    <x v="3"/>
    <x v="82"/>
    <s v="Weinstein Boaz"/>
    <s v="TenPercentOwner"/>
    <n v="120304"/>
    <n v="13"/>
    <n v="1563952"/>
    <s v="large_buy"/>
    <n v="6.7849019738440708E-2"/>
    <n v="6.7849000000000004"/>
    <s v="P"/>
  </r>
  <r>
    <x v="15"/>
    <s v="abrdn Life Sciences Investors"/>
    <x v="3"/>
    <x v="82"/>
    <s v="Saba Capital Management, L.P."/>
    <s v="TenPercentOwner"/>
    <n v="120304"/>
    <n v="13"/>
    <n v="1563952"/>
    <s v="large_buy"/>
    <n v="6.7849019738440708E-2"/>
    <n v="6.7849000000000004"/>
    <s v="P"/>
  </r>
  <r>
    <x v="33"/>
    <s v="NB Bancorp, Inc."/>
    <x v="3"/>
    <x v="82"/>
    <s v="CAMPANELLI JOSEPH P"/>
    <s v="Director,Officer,Other"/>
    <n v="3857"/>
    <n v="14.59"/>
    <n v="56273.63"/>
    <s v="normal_buy"/>
    <n v="6.8870495692701539E-2"/>
    <n v="6.8869999999999996"/>
    <s v="P"/>
  </r>
  <r>
    <x v="33"/>
    <s v="NB Bancorp, Inc."/>
    <x v="3"/>
    <x v="82"/>
    <s v="CAMPANELLI JOSEPH P"/>
    <s v="Director,Officer,Other"/>
    <n v="2047"/>
    <n v="14.62"/>
    <n v="29927.14"/>
    <s v="normal_buy"/>
    <n v="6.8870495692701539E-2"/>
    <n v="6.8869999999999996"/>
    <s v="P"/>
  </r>
  <r>
    <x v="33"/>
    <s v="NB Bancorp, Inc."/>
    <x v="3"/>
    <x v="82"/>
    <s v="CAMPANELLI JOSEPH P"/>
    <s v="Director,Officer,Other"/>
    <n v="2319"/>
    <n v="14.58"/>
    <n v="33811.019999999997"/>
    <s v="normal_buy"/>
    <n v="6.8870495692701539E-2"/>
    <n v="6.8869999999999996"/>
    <s v="P"/>
  </r>
  <r>
    <x v="33"/>
    <s v="NB Bancorp, Inc."/>
    <x v="3"/>
    <x v="82"/>
    <s v="CAMPANELLI JOSEPH P"/>
    <s v="Director,Officer,Other"/>
    <n v="1418"/>
    <n v="14.55"/>
    <n v="20631.900000000001"/>
    <s v="normal_buy"/>
    <n v="6.8870495692701539E-2"/>
    <n v="6.8869999999999996"/>
    <s v="P"/>
  </r>
  <r>
    <x v="33"/>
    <s v="NB Bancorp, Inc."/>
    <x v="3"/>
    <x v="82"/>
    <s v="CAMPANELLI JOSEPH P"/>
    <s v="Director,Officer,Other"/>
    <n v="4500"/>
    <n v="14.6"/>
    <n v="65700"/>
    <s v="normal_buy"/>
    <n v="6.8870495692701539E-2"/>
    <n v="6.8869999999999996"/>
    <s v="P"/>
  </r>
  <r>
    <x v="741"/>
    <s v="ENB Financial Corp"/>
    <x v="3"/>
    <x v="82"/>
    <s v="Neiss Chad E"/>
    <s v="Officer"/>
    <n v="1900"/>
    <n v="14.98"/>
    <n v="28462"/>
    <s v="large_buy"/>
    <n v="1.3333441552861199E-2"/>
    <n v="1.3332999999999999"/>
    <s v="P"/>
  </r>
  <r>
    <x v="765"/>
    <s v="MetroCity Bankshares, Inc."/>
    <x v="3"/>
    <x v="82"/>
    <s v="Shim Sam Sang-Koo"/>
    <s v="Director"/>
    <n v="695"/>
    <n v="23.85"/>
    <n v="16575.75"/>
    <s v="normal_buy"/>
    <n v="6.3014005151522445E-2"/>
    <n v="6.3014000000000001"/>
    <s v="P"/>
  </r>
  <r>
    <x v="760"/>
    <s v="HEXCEL CORP /DE/"/>
    <x v="3"/>
    <x v="82"/>
    <s v="Stanage Nick L"/>
    <s v="Officer"/>
    <n v="15000"/>
    <n v="64.290000000000006"/>
    <n v="964350.00000000012"/>
    <s v="large_buy"/>
    <n v="0.12520803808277911"/>
    <n v="12.520799999999999"/>
    <s v="P"/>
  </r>
  <r>
    <x v="725"/>
    <s v="IZEA Worldwide, Inc."/>
    <x v="3"/>
    <x v="82"/>
    <s v="GP Cash Management, Ltd."/>
    <s v="TenPercentOwner"/>
    <n v="61598"/>
    <n v="2.78"/>
    <n v="171242.44"/>
    <s v="large_buy"/>
    <n v="9.655171109720051E-2"/>
    <n v="9.6552000000000007"/>
    <s v="P"/>
  </r>
  <r>
    <x v="725"/>
    <s v="IZEA Worldwide, Inc."/>
    <x v="3"/>
    <x v="82"/>
    <s v="GP Investments, Ltd."/>
    <s v="TenPercentOwner"/>
    <n v="61598"/>
    <n v="2.78"/>
    <n v="171242.44"/>
    <s v="large_buy"/>
    <n v="9.655171109720051E-2"/>
    <n v="9.6552000000000007"/>
    <s v="P"/>
  </r>
  <r>
    <x v="418"/>
    <s v="Citi Trends Inc"/>
    <x v="3"/>
    <x v="82"/>
    <s v="Fund 1 Investments, LLC"/>
    <s v="TenPercentOwner"/>
    <n v="11300"/>
    <n v="22.2"/>
    <n v="250860"/>
    <s v="normal_buy"/>
    <n v="2.9751334932276441E-2"/>
    <n v="2.9750999999999999"/>
    <s v="P"/>
  </r>
  <r>
    <x v="418"/>
    <s v="Citi Trends Inc"/>
    <x v="3"/>
    <x v="82"/>
    <s v="Pleasant Lake Partners LLC"/>
    <s v="TenPercentOwner"/>
    <n v="11300"/>
    <n v="22.2"/>
    <n v="250860"/>
    <s v="normal_buy"/>
    <n v="2.9751334932276441E-2"/>
    <n v="2.9750999999999999"/>
    <s v="P"/>
  </r>
  <r>
    <x v="418"/>
    <s v="Citi Trends Inc"/>
    <x v="3"/>
    <x v="82"/>
    <s v="Pleasant Lake Onshore Feeder Fund LP"/>
    <s v="TenPercentOwner"/>
    <n v="11300"/>
    <n v="22.2"/>
    <n v="250860"/>
    <s v="normal_buy"/>
    <n v="2.9751334932276441E-2"/>
    <n v="2.9750999999999999"/>
    <s v="P"/>
  </r>
  <r>
    <x v="766"/>
    <s v="Loar Holdings Inc."/>
    <x v="3"/>
    <x v="83"/>
    <s v="CROW M CHAD"/>
    <s v="Director"/>
    <n v="71429"/>
    <n v="28"/>
    <n v="2000012"/>
    <s v="large_buy"/>
    <n v="-5.9177473190368042E-2"/>
    <n v="-5.9177"/>
    <s v="P"/>
  </r>
  <r>
    <x v="157"/>
    <s v="MID PENN BANCORP INC"/>
    <x v="3"/>
    <x v="83"/>
    <s v="De Soto Matthew G"/>
    <s v="Director"/>
    <n v="750"/>
    <n v="20.7"/>
    <n v="15525"/>
    <s v="normal_buy"/>
    <n v="4.5611785985846247E-2"/>
    <n v="4.5612000000000004"/>
    <s v="P"/>
  </r>
  <r>
    <x v="157"/>
    <s v="MID PENN BANCORP INC"/>
    <x v="3"/>
    <x v="83"/>
    <s v="De Soto Matthew G"/>
    <s v="Director"/>
    <n v="750"/>
    <n v="20.76"/>
    <n v="15570"/>
    <s v="normal_buy"/>
    <n v="4.5611785985846247E-2"/>
    <n v="4.5612000000000004"/>
    <s v="P"/>
  </r>
  <r>
    <x v="157"/>
    <s v="MID PENN BANCORP INC"/>
    <x v="3"/>
    <x v="83"/>
    <s v="De Soto Matthew G"/>
    <s v="Director"/>
    <n v="750"/>
    <n v="20.79"/>
    <n v="15592.5"/>
    <s v="normal_buy"/>
    <n v="4.5611785985846247E-2"/>
    <n v="4.5612000000000004"/>
    <s v="P"/>
  </r>
  <r>
    <x v="157"/>
    <s v="MID PENN BANCORP INC"/>
    <x v="3"/>
    <x v="83"/>
    <s v="De Soto Matthew G"/>
    <s v="Director"/>
    <n v="750"/>
    <n v="20.84"/>
    <n v="15630"/>
    <s v="normal_buy"/>
    <n v="4.5611785985846247E-2"/>
    <n v="4.5612000000000004"/>
    <s v="P"/>
  </r>
  <r>
    <x v="157"/>
    <s v="MID PENN BANCORP INC"/>
    <x v="3"/>
    <x v="83"/>
    <s v="De Soto Matthew G"/>
    <s v="Director"/>
    <n v="800"/>
    <n v="20.92"/>
    <n v="16736"/>
    <s v="normal_buy"/>
    <n v="4.5611785985846247E-2"/>
    <n v="4.5612000000000004"/>
    <s v="P"/>
  </r>
  <r>
    <x v="157"/>
    <s v="MID PENN BANCORP INC"/>
    <x v="3"/>
    <x v="83"/>
    <s v="De Soto Matthew G"/>
    <s v="Director"/>
    <n v="800"/>
    <n v="20.92"/>
    <n v="16736"/>
    <s v="normal_buy"/>
    <n v="4.5611785985846247E-2"/>
    <n v="4.5612000000000004"/>
    <s v="P"/>
  </r>
  <r>
    <x v="157"/>
    <s v="MID PENN BANCORP INC"/>
    <x v="3"/>
    <x v="83"/>
    <s v="De Soto Matthew G"/>
    <s v="Director"/>
    <n v="765"/>
    <n v="20.87"/>
    <n v="15965.55"/>
    <s v="normal_buy"/>
    <n v="4.5611785985846247E-2"/>
    <n v="4.5612000000000004"/>
    <s v="P"/>
  </r>
  <r>
    <x v="157"/>
    <s v="MID PENN BANCORP INC"/>
    <x v="3"/>
    <x v="83"/>
    <s v="De Soto Matthew G"/>
    <s v="Director"/>
    <n v="500"/>
    <n v="20.66"/>
    <n v="10330"/>
    <s v="normal_buy"/>
    <n v="4.5611785985846247E-2"/>
    <n v="4.5612000000000004"/>
    <s v="P"/>
  </r>
  <r>
    <x v="157"/>
    <s v="MID PENN BANCORP INC"/>
    <x v="3"/>
    <x v="83"/>
    <s v="De Soto Matthew G"/>
    <s v="Director"/>
    <n v="500"/>
    <n v="20.6"/>
    <n v="10300"/>
    <s v="normal_buy"/>
    <n v="4.5611785985846247E-2"/>
    <n v="4.5612000000000004"/>
    <s v="P"/>
  </r>
  <r>
    <x v="157"/>
    <s v="MID PENN BANCORP INC"/>
    <x v="3"/>
    <x v="83"/>
    <s v="De Soto Matthew G"/>
    <s v="Director"/>
    <n v="500"/>
    <n v="20.66"/>
    <n v="10330"/>
    <s v="normal_buy"/>
    <n v="4.5611785985846247E-2"/>
    <n v="4.5612000000000004"/>
    <s v="P"/>
  </r>
  <r>
    <x v="157"/>
    <s v="MID PENN BANCORP INC"/>
    <x v="3"/>
    <x v="83"/>
    <s v="De Soto Matthew G"/>
    <s v="Director"/>
    <n v="500"/>
    <n v="20.63"/>
    <n v="10315"/>
    <s v="normal_buy"/>
    <n v="4.5611785985846247E-2"/>
    <n v="4.5612000000000004"/>
    <s v="P"/>
  </r>
  <r>
    <x v="157"/>
    <s v="MID PENN BANCORP INC"/>
    <x v="3"/>
    <x v="83"/>
    <s v="De Soto Matthew G"/>
    <s v="Director"/>
    <n v="732"/>
    <n v="20.62"/>
    <n v="15093.84"/>
    <s v="normal_buy"/>
    <n v="4.5611785985846247E-2"/>
    <n v="4.5612000000000004"/>
    <s v="P"/>
  </r>
  <r>
    <x v="157"/>
    <s v="MID PENN BANCORP INC"/>
    <x v="3"/>
    <x v="83"/>
    <s v="De Soto Matthew G"/>
    <s v="Director"/>
    <n v="720"/>
    <n v="20.61"/>
    <n v="14839.2"/>
    <s v="normal_buy"/>
    <n v="4.5611785985846247E-2"/>
    <n v="4.5612000000000004"/>
    <s v="P"/>
  </r>
  <r>
    <x v="157"/>
    <s v="MID PENN BANCORP INC"/>
    <x v="3"/>
    <x v="83"/>
    <s v="De Soto Matthew G"/>
    <s v="Director"/>
    <n v="2250"/>
    <n v="20.69"/>
    <n v="46552.5"/>
    <s v="large_buy"/>
    <n v="4.5611785985846247E-2"/>
    <n v="4.5612000000000004"/>
    <s v="P"/>
  </r>
  <r>
    <x v="629"/>
    <s v="abrdn Global Infrastructure Income Fund"/>
    <x v="3"/>
    <x v="83"/>
    <s v="Weinstein Boaz"/>
    <s v="TenPercentOwner"/>
    <n v="15132"/>
    <n v="17.37"/>
    <n v="262842.84000000003"/>
    <s v="normal_buy"/>
    <n v="0.10034594156773551"/>
    <n v="10.034599999999999"/>
    <s v="P"/>
  </r>
  <r>
    <x v="629"/>
    <s v="abrdn Global Infrastructure Income Fund"/>
    <x v="3"/>
    <x v="83"/>
    <s v="Saba Capital Management, L.P."/>
    <s v="TenPercentOwner"/>
    <n v="15132"/>
    <n v="17.37"/>
    <n v="262842.84000000003"/>
    <s v="normal_buy"/>
    <n v="0.10034594156773551"/>
    <n v="10.034599999999999"/>
    <s v="P"/>
  </r>
  <r>
    <x v="767"/>
    <s v="Earth Science Tech, Inc."/>
    <x v="3"/>
    <x v="83"/>
    <s v="Saumat Giorgio R."/>
    <s v="Director,Officer,TenPercentOwner"/>
    <n v="196731"/>
    <n v="0.09"/>
    <n v="17705.79"/>
    <s v="normal_buy"/>
    <n v="0.65000004097819275"/>
    <n v="65"/>
    <s v="P"/>
  </r>
  <r>
    <x v="421"/>
    <s v="MainStreet Bancshares, Inc."/>
    <x v="3"/>
    <x v="83"/>
    <s v="DICK JEFF W"/>
    <s v="Director,Officer"/>
    <n v="700"/>
    <n v="16.14"/>
    <n v="11298"/>
    <s v="normal_buy"/>
    <n v="0.1020262958858822"/>
    <n v="10.2026"/>
    <s v="P"/>
  </r>
  <r>
    <x v="768"/>
    <s v="Atomera Inc"/>
    <x v="3"/>
    <x v="83"/>
    <s v="Ramnath Suja"/>
    <s v="Director"/>
    <n v="2218"/>
    <n v="4.58"/>
    <n v="10158.44"/>
    <s v="normal_buy"/>
    <n v="-5.8823523722262523E-2"/>
    <n v="-5.8823999999999996"/>
    <s v="P"/>
  </r>
  <r>
    <x v="767"/>
    <s v="Earth Science Tech, Inc."/>
    <x v="3"/>
    <x v="83"/>
    <s v="Saumat Giorgio R."/>
    <s v="Director,Officer,TenPercentOwner"/>
    <n v="191000"/>
    <n v="0.09"/>
    <n v="17190"/>
    <s v="normal_buy"/>
    <n v="0.65000004097819275"/>
    <n v="65"/>
    <s v="P"/>
  </r>
  <r>
    <x v="33"/>
    <s v="NB Bancorp, Inc."/>
    <x v="3"/>
    <x v="83"/>
    <s v="Rinaldi Salvatore J"/>
    <s v="Officer"/>
    <n v="6900"/>
    <n v="14.5"/>
    <n v="100050"/>
    <s v="large_buy"/>
    <n v="5.1124809772866257E-2"/>
    <n v="5.1124999999999998"/>
    <s v="P"/>
  </r>
  <r>
    <x v="769"/>
    <s v="ATN International, Inc."/>
    <x v="3"/>
    <x v="83"/>
    <s v="PRIOR MICHAEL T"/>
    <s v="Director,Other"/>
    <n v="10000"/>
    <n v="19.88"/>
    <n v="198800"/>
    <s v="large_buy"/>
    <n v="0.28983318799239188"/>
    <n v="28.9833"/>
    <s v="P"/>
  </r>
  <r>
    <x v="504"/>
    <s v="Nuveen Core Plus Impact Fund"/>
    <x v="3"/>
    <x v="83"/>
    <s v="Weinstein Boaz"/>
    <s v="TenPercentOwner"/>
    <n v="19191"/>
    <n v="10.1"/>
    <n v="193829.1"/>
    <s v="normal_buy"/>
    <n v="3.2608221870835667E-2"/>
    <n v="3.2608000000000001"/>
    <s v="P"/>
  </r>
  <r>
    <x v="504"/>
    <s v="Nuveen Core Plus Impact Fund"/>
    <x v="3"/>
    <x v="83"/>
    <s v="Saba Capital Management, L.P."/>
    <s v="TenPercentOwner"/>
    <n v="19191"/>
    <n v="10.1"/>
    <n v="193829.1"/>
    <s v="normal_buy"/>
    <n v="3.2608221870835667E-2"/>
    <n v="3.2608000000000001"/>
    <s v="P"/>
  </r>
  <r>
    <x v="336"/>
    <s v="HEARTLAND EXPRESS INC"/>
    <x v="3"/>
    <x v="83"/>
    <s v="GERDIN MICHAEL J"/>
    <s v="Director,Officer,TenPercentOwner,Other"/>
    <n v="31200"/>
    <n v="9.9700000000000006"/>
    <n v="311064"/>
    <s v="normal_buy"/>
    <n v="0.16465872404620141"/>
    <n v="16.465900000000001"/>
    <s v="P"/>
  </r>
  <r>
    <x v="62"/>
    <s v="Nordicus Partners Corp"/>
    <x v="3"/>
    <x v="83"/>
    <s v="GK Partners ApS"/>
    <s v="TenPercentOwner"/>
    <n v="30000"/>
    <n v="1"/>
    <n v="30000"/>
    <s v="normal_buy"/>
    <n v="-0.18032785603770049"/>
    <n v="-18.032800000000002"/>
    <s v="P"/>
  </r>
  <r>
    <x v="418"/>
    <s v="Citi Trends Inc"/>
    <x v="3"/>
    <x v="83"/>
    <s v="Pleasant Lake Partners LLC"/>
    <s v="TenPercentOwner"/>
    <n v="10800"/>
    <n v="21.79"/>
    <n v="235332"/>
    <s v="normal_buy"/>
    <n v="6.2358839604557348E-2"/>
    <n v="6.2359"/>
    <s v="P"/>
  </r>
  <r>
    <x v="418"/>
    <s v="Citi Trends Inc"/>
    <x v="3"/>
    <x v="83"/>
    <s v="Fund 1 Investments, LLC"/>
    <s v="TenPercentOwner"/>
    <n v="10800"/>
    <n v="21.79"/>
    <n v="235332"/>
    <s v="normal_buy"/>
    <n v="6.2358839604557348E-2"/>
    <n v="6.2359"/>
    <s v="P"/>
  </r>
  <r>
    <x v="418"/>
    <s v="Citi Trends Inc"/>
    <x v="3"/>
    <x v="83"/>
    <s v="Pleasant Lake Onshore Feeder Fund LP"/>
    <s v="TenPercentOwner"/>
    <n v="10800"/>
    <n v="21.79"/>
    <n v="235332"/>
    <s v="normal_buy"/>
    <n v="6.2358839604557348E-2"/>
    <n v="6.2359"/>
    <s v="P"/>
  </r>
  <r>
    <x v="770"/>
    <s v="CINCINNATI FINANCIAL CORP"/>
    <x v="3"/>
    <x v="83"/>
    <s v="Osborn David P"/>
    <s v="Director"/>
    <n v="2000"/>
    <n v="111.64"/>
    <n v="223280"/>
    <s v="large_buy"/>
    <n v="4.2095959666338827E-2"/>
    <n v="4.2096"/>
    <s v="P"/>
  </r>
  <r>
    <x v="123"/>
    <s v="Expensify, Inc."/>
    <x v="3"/>
    <x v="83"/>
    <s v="SF Roofdeck GP LLC"/>
    <s v="TenPercentOwner"/>
    <n v="418446"/>
    <n v="1.56"/>
    <n v="652775.76"/>
    <s v="large_buy"/>
    <n v="8.0745337935749673E-2"/>
    <n v="8.0745000000000005"/>
    <s v="P"/>
  </r>
  <r>
    <x v="123"/>
    <s v="Expensify, Inc."/>
    <x v="3"/>
    <x v="83"/>
    <s v="McLaughlin Steven J."/>
    <s v="TenPercentOwner"/>
    <n v="418446"/>
    <n v="1.56"/>
    <n v="652775.76"/>
    <s v="large_buy"/>
    <n v="8.0745337935749673E-2"/>
    <n v="8.0745000000000005"/>
    <s v="P"/>
  </r>
  <r>
    <x v="123"/>
    <s v="Expensify, Inc."/>
    <x v="3"/>
    <x v="83"/>
    <s v="EXP 2020 SPV LP"/>
    <s v="TenPercentOwner"/>
    <n v="418446"/>
    <n v="1.56"/>
    <n v="652775.76"/>
    <s v="large_buy"/>
    <n v="8.0745337935749673E-2"/>
    <n v="8.0745000000000005"/>
    <s v="P"/>
  </r>
  <r>
    <x v="123"/>
    <s v="Expensify, Inc."/>
    <x v="3"/>
    <x v="83"/>
    <s v="Steven J. McLaughlin Revocable Trust"/>
    <s v="TenPercentOwner"/>
    <n v="418446"/>
    <n v="1.56"/>
    <n v="652775.76"/>
    <s v="large_buy"/>
    <n v="8.0745337935749673E-2"/>
    <n v="8.0745000000000005"/>
    <s v="P"/>
  </r>
  <r>
    <x v="766"/>
    <s v="Loar Holdings Inc."/>
    <x v="3"/>
    <x v="83"/>
    <s v="McGetrick Margaret A"/>
    <s v="Director"/>
    <n v="71429"/>
    <n v="28"/>
    <n v="2000012"/>
    <s v="large_buy"/>
    <n v="-5.9177473190368042E-2"/>
    <n v="-5.9177"/>
    <s v="P"/>
  </r>
  <r>
    <x v="8"/>
    <s v="NUVEEN PENNSYLVANIA QUALITY MUNICIPAL INCOME FUND"/>
    <x v="3"/>
    <x v="83"/>
    <s v="Saba Capital Management, L.P."/>
    <s v="TenPercentOwner"/>
    <n v="7796"/>
    <n v="11.49"/>
    <n v="89576.040000000008"/>
    <s v="normal_buy"/>
    <n v="3.3072127210364011E-2"/>
    <n v="3.3071999999999999"/>
    <s v="P"/>
  </r>
  <r>
    <x v="8"/>
    <s v="NUVEEN PENNSYLVANIA QUALITY MUNICIPAL INCOME FUND"/>
    <x v="3"/>
    <x v="83"/>
    <s v="Weinstein Boaz"/>
    <s v="TenPercentOwner"/>
    <n v="7796"/>
    <n v="11.49"/>
    <n v="89576.040000000008"/>
    <s v="normal_buy"/>
    <n v="3.3072127210364011E-2"/>
    <n v="3.3071999999999999"/>
    <s v="P"/>
  </r>
  <r>
    <x v="768"/>
    <s v="Atomera Inc"/>
    <x v="3"/>
    <x v="83"/>
    <s v="SHEVICK STEVEN K"/>
    <s v="Director"/>
    <n v="2200"/>
    <n v="4.66"/>
    <n v="10252"/>
    <s v="normal_buy"/>
    <n v="-5.8823523722262523E-2"/>
    <n v="-5.8823999999999996"/>
    <s v="P"/>
  </r>
  <r>
    <x v="771"/>
    <s v="John Marshall Bancorp, Inc."/>
    <x v="3"/>
    <x v="83"/>
    <s v="Kinney Jonathan Craig"/>
    <s v="Director"/>
    <n v="800"/>
    <n v="17.2"/>
    <n v="13760"/>
    <s v="normal_buy"/>
    <n v="-5.0086481297853307E-2"/>
    <n v="-5.0086000000000004"/>
    <s v="P"/>
  </r>
  <r>
    <x v="771"/>
    <s v="John Marshall Bancorp, Inc."/>
    <x v="3"/>
    <x v="83"/>
    <s v="Kinney Jonathan Craig"/>
    <s v="Director"/>
    <n v="1200"/>
    <n v="17.100000000000001"/>
    <n v="20520"/>
    <s v="large_buy"/>
    <n v="-5.0086481297853307E-2"/>
    <n v="-5.0086000000000004"/>
    <s v="P"/>
  </r>
  <r>
    <x v="772"/>
    <s v="Churchill Downs Inc"/>
    <x v="3"/>
    <x v="83"/>
    <s v="VARGA PAUL C"/>
    <s v="Director"/>
    <n v="3800"/>
    <n v="130.22"/>
    <n v="494836"/>
    <s v="large_buy"/>
    <n v="3.5577149181747592E-2"/>
    <n v="3.5577000000000001"/>
    <s v="P"/>
  </r>
  <r>
    <x v="773"/>
    <s v="EAGLE BANCORP INC"/>
    <x v="3"/>
    <x v="83"/>
    <s v="Newell Eric R"/>
    <s v="Officer"/>
    <n v="572"/>
    <n v="18.97"/>
    <n v="10850.84"/>
    <s v="normal_buy"/>
    <n v="5.327002290003735E-2"/>
    <n v="5.327"/>
    <s v="P"/>
  </r>
  <r>
    <x v="313"/>
    <s v="HAWTHORN BANCSHARES, INC."/>
    <x v="3"/>
    <x v="83"/>
    <s v="Holtaway Jonathan"/>
    <s v="Director"/>
    <n v="5500"/>
    <n v="19.190000000000001"/>
    <n v="105545"/>
    <s v="large_buy"/>
    <n v="6.5405277127338568E-2"/>
    <n v="6.5404999999999998"/>
    <s v="P"/>
  </r>
  <r>
    <x v="25"/>
    <s v="NUVEEN NEW JERSEY QUALITY MUNICIPAL INCOME FUND"/>
    <x v="3"/>
    <x v="83"/>
    <s v="Saba Capital Management, L.P."/>
    <s v="TenPercentOwner"/>
    <n v="5494"/>
    <n v="11.66"/>
    <n v="64060.04"/>
    <s v="normal_buy"/>
    <n v="2.901045432537486E-2"/>
    <n v="2.9009999999999998"/>
    <s v="P"/>
  </r>
  <r>
    <x v="25"/>
    <s v="NUVEEN NEW JERSEY QUALITY MUNICIPAL INCOME FUND"/>
    <x v="3"/>
    <x v="83"/>
    <s v="Weinstein Boaz"/>
    <s v="TenPercentOwner"/>
    <n v="5494"/>
    <n v="11.66"/>
    <n v="64060.04"/>
    <s v="normal_buy"/>
    <n v="2.901045432537486E-2"/>
    <n v="2.9009999999999998"/>
    <s v="P"/>
  </r>
  <r>
    <x v="336"/>
    <s v="HEARTLAND EXPRESS INC"/>
    <x v="3"/>
    <x v="83"/>
    <s v="Gerdin Ann S"/>
    <s v="TenPercentOwner"/>
    <n v="93496"/>
    <n v="10.119999999999999"/>
    <n v="946179.5199999999"/>
    <s v="large_buy"/>
    <n v="0.16465872404620141"/>
    <n v="16.465900000000001"/>
    <s v="P"/>
  </r>
  <r>
    <x v="336"/>
    <s v="HEARTLAND EXPRESS INC"/>
    <x v="3"/>
    <x v="83"/>
    <s v="Durr Julie J"/>
    <s v="Other"/>
    <n v="93496"/>
    <n v="10.119999999999999"/>
    <n v="946179.5199999999"/>
    <s v="large_buy"/>
    <n v="0.16465872404620141"/>
    <n v="16.465900000000001"/>
    <s v="P"/>
  </r>
  <r>
    <x v="336"/>
    <s v="HEARTLAND EXPRESS INC"/>
    <x v="3"/>
    <x v="83"/>
    <s v="Ann S. Gerdin Revocable Trust"/>
    <s v="TenPercentOwner,Other"/>
    <n v="93496"/>
    <n v="10.119999999999999"/>
    <n v="946179.5199999999"/>
    <s v="large_buy"/>
    <n v="0.16465872404620141"/>
    <n v="16.465900000000001"/>
    <s v="P"/>
  </r>
  <r>
    <x v="336"/>
    <s v="HEARTLAND EXPRESS INC"/>
    <x v="3"/>
    <x v="83"/>
    <s v="Janssen Angela K"/>
    <s v="Other"/>
    <n v="93496"/>
    <n v="10.119999999999999"/>
    <n v="946179.5199999999"/>
    <s v="large_buy"/>
    <n v="0.16465872404620141"/>
    <n v="16.465900000000001"/>
    <s v="P"/>
  </r>
  <r>
    <x v="760"/>
    <s v="HEXCEL CORP /DE/"/>
    <x v="3"/>
    <x v="83"/>
    <s v="HACHEY GUY C"/>
    <s v="Director"/>
    <n v="3000"/>
    <n v="64.53"/>
    <n v="193590"/>
    <s v="normal_buy"/>
    <n v="9.570875323593997E-2"/>
    <n v="9.5709"/>
    <s v="P"/>
  </r>
  <r>
    <x v="760"/>
    <s v="HEXCEL CORP /DE/"/>
    <x v="3"/>
    <x v="83"/>
    <s v="HACHEY GUY C"/>
    <s v="Director"/>
    <n v="2000"/>
    <n v="64.31"/>
    <n v="128620"/>
    <s v="normal_buy"/>
    <n v="9.570875323593997E-2"/>
    <n v="9.5709"/>
    <s v="P"/>
  </r>
  <r>
    <x v="709"/>
    <s v="LION COPPER &amp; GOLD CORP."/>
    <x v="3"/>
    <x v="83"/>
    <s v="Alford Tony L"/>
    <s v="Director,TenPercentOwner"/>
    <n v="700000"/>
    <n v="0.06"/>
    <n v="42000"/>
    <s v="normal_buy"/>
    <n v="-0.14285716566504261"/>
    <n v="-14.2857"/>
    <s v="P"/>
  </r>
  <r>
    <x v="709"/>
    <s v="LION COPPER &amp; GOLD CORP."/>
    <x v="3"/>
    <x v="83"/>
    <s v="Alford Christine"/>
    <s v="TenPercentOwner"/>
    <n v="700000"/>
    <n v="0.06"/>
    <n v="42000"/>
    <s v="normal_buy"/>
    <n v="-0.14285716566504261"/>
    <n v="-14.2857"/>
    <s v="P"/>
  </r>
  <r>
    <x v="766"/>
    <s v="Loar Holdings Inc."/>
    <x v="3"/>
    <x v="83"/>
    <s v="Danmola Taiwo K."/>
    <s v="Director"/>
    <n v="71429"/>
    <n v="28"/>
    <n v="2000012"/>
    <s v="large_buy"/>
    <n v="-5.9177473190368042E-2"/>
    <n v="-5.9177"/>
    <s v="P"/>
  </r>
  <r>
    <x v="140"/>
    <s v="INTEL CORP"/>
    <x v="3"/>
    <x v="83"/>
    <s v="GELSINGER PATRICK P"/>
    <s v="Director,Officer"/>
    <n v="4000"/>
    <n v="31.42"/>
    <n v="125680"/>
    <s v="normal_buy"/>
    <n v="-2.3152928873802821E-2"/>
    <n v="-2.3153000000000001"/>
    <s v="P"/>
  </r>
  <r>
    <x v="770"/>
    <s v="CINCINNATI FINANCIAL CORP"/>
    <x v="3"/>
    <x v="83"/>
    <s v="Debbink Dirk J"/>
    <s v="Director"/>
    <n v="1000"/>
    <n v="113.47"/>
    <n v="113470"/>
    <s v="normal_buy"/>
    <n v="4.2095959666338827E-2"/>
    <n v="4.2096"/>
    <s v="P"/>
  </r>
  <r>
    <x v="705"/>
    <s v="Rise Gold Corp."/>
    <x v="3"/>
    <x v="83"/>
    <s v="Myrmikan Gold Fund, LLC"/>
    <s v="TenPercentOwner"/>
    <n v="180000"/>
    <n v="0.1"/>
    <n v="18000"/>
    <s v="normal_buy"/>
    <n v="-0.117647033042974"/>
    <n v="-11.764699999999999"/>
    <s v="P"/>
  </r>
  <r>
    <x v="705"/>
    <s v="Rise Gold Corp."/>
    <x v="3"/>
    <x v="83"/>
    <s v="Oliver Daniel Jr"/>
    <s v="Director,TenPercentOwner"/>
    <n v="180000"/>
    <n v="0.1"/>
    <n v="18000"/>
    <s v="normal_buy"/>
    <n v="-0.117647033042974"/>
    <n v="-11.764699999999999"/>
    <s v="P"/>
  </r>
  <r>
    <x v="705"/>
    <s v="Rise Gold Corp."/>
    <x v="3"/>
    <x v="83"/>
    <s v="Myrmikan Capital, LLC"/>
    <s v="TenPercentOwner"/>
    <n v="180000"/>
    <n v="0.1"/>
    <n v="18000"/>
    <s v="normal_buy"/>
    <n v="-0.117647033042974"/>
    <n v="-11.764699999999999"/>
    <s v="P"/>
  </r>
  <r>
    <x v="705"/>
    <s v="Rise Gold Corp."/>
    <x v="3"/>
    <x v="83"/>
    <s v="Myrmikan Gold Fund, LLC"/>
    <s v="TenPercentOwner"/>
    <n v="2105263"/>
    <n v="0.1"/>
    <n v="210526.3"/>
    <s v="normal_buy"/>
    <n v="-0.117647033042974"/>
    <n v="-11.764699999999999"/>
    <s v="P"/>
  </r>
  <r>
    <x v="705"/>
    <s v="Rise Gold Corp."/>
    <x v="3"/>
    <x v="83"/>
    <s v="Oliver Daniel Jr"/>
    <s v="Director,TenPercentOwner"/>
    <n v="2105263"/>
    <n v="0.1"/>
    <n v="210526.3"/>
    <s v="normal_buy"/>
    <n v="-0.117647033042974"/>
    <n v="-11.764699999999999"/>
    <s v="P"/>
  </r>
  <r>
    <x v="705"/>
    <s v="Rise Gold Corp."/>
    <x v="3"/>
    <x v="83"/>
    <s v="Myrmikan Capital, LLC"/>
    <s v="TenPercentOwner"/>
    <n v="2105263"/>
    <n v="0.1"/>
    <n v="210526.3"/>
    <s v="normal_buy"/>
    <n v="-0.117647033042974"/>
    <n v="-11.764699999999999"/>
    <s v="P"/>
  </r>
  <r>
    <x v="128"/>
    <s v="ASP Isotopes Inc."/>
    <x v="3"/>
    <x v="83"/>
    <s v="Ryan Robert John Andrew"/>
    <s v="Director"/>
    <n v="4313"/>
    <n v="3.2"/>
    <n v="13801.6"/>
    <s v="normal_buy"/>
    <n v="0.17133954697202469"/>
    <n v="17.134"/>
    <s v="P"/>
  </r>
  <r>
    <x v="767"/>
    <s v="Earth Science Tech, Inc."/>
    <x v="3"/>
    <x v="83"/>
    <s v="Saumat Giorgio R."/>
    <s v="Director,Officer,TenPercentOwner"/>
    <n v="196731"/>
    <n v="0.09"/>
    <n v="17705.79"/>
    <s v="normal_buy"/>
    <n v="0.65000004097819275"/>
    <n v="65"/>
    <s v="P"/>
  </r>
  <r>
    <x v="767"/>
    <s v="Earth Science Tech, Inc."/>
    <x v="3"/>
    <x v="83"/>
    <s v="Saumat Giorgio R."/>
    <s v="Director,Officer,TenPercentOwner"/>
    <n v="191000"/>
    <n v="0.09"/>
    <n v="17190"/>
    <s v="normal_buy"/>
    <n v="0.65000004097819275"/>
    <n v="65"/>
    <s v="P"/>
  </r>
  <r>
    <x v="226"/>
    <s v="FIRST FINANCIAL BANKSHARES INC"/>
    <x v="3"/>
    <x v="83"/>
    <s v="TROTTER JOHNNY"/>
    <s v="Director"/>
    <n v="500"/>
    <n v="29.65"/>
    <n v="14825"/>
    <s v="normal_buy"/>
    <n v="4.8131924666047647E-2"/>
    <n v="4.8132000000000001"/>
    <s v="P"/>
  </r>
  <r>
    <x v="768"/>
    <s v="Atomera Inc"/>
    <x v="3"/>
    <x v="83"/>
    <s v="LE DUY LOAN T"/>
    <s v="Director"/>
    <n v="2764"/>
    <n v="4.51"/>
    <n v="12465.64"/>
    <s v="large_buy"/>
    <n v="-5.8823523722262523E-2"/>
    <n v="-5.8823999999999996"/>
    <s v="P"/>
  </r>
  <r>
    <x v="313"/>
    <s v="HAWTHORN BANCSHARES, INC."/>
    <x v="3"/>
    <x v="83"/>
    <s v="GILES BRENT M"/>
    <s v="Director,Officer"/>
    <n v="2000"/>
    <n v="18.75"/>
    <n v="37500"/>
    <s v="normal_buy"/>
    <n v="6.5405277127338568E-2"/>
    <n v="6.5404999999999998"/>
    <s v="P"/>
  </r>
  <r>
    <x v="363"/>
    <s v="Goosehead Insurance, Inc."/>
    <x v="3"/>
    <x v="83"/>
    <s v="Miller Mark"/>
    <s v="Director,Officer"/>
    <n v="5000"/>
    <n v="57.99"/>
    <n v="289950"/>
    <s v="large_buy"/>
    <n v="6.1389672431965137E-2"/>
    <n v="6.1390000000000002"/>
    <s v="P"/>
  </r>
  <r>
    <x v="363"/>
    <s v="Goosehead Insurance, Inc."/>
    <x v="3"/>
    <x v="83"/>
    <s v="Miller Mark"/>
    <s v="Director,Officer"/>
    <n v="5000"/>
    <n v="58.14"/>
    <n v="290700"/>
    <s v="large_buy"/>
    <n v="6.1389672431965137E-2"/>
    <n v="6.1390000000000002"/>
    <s v="P"/>
  </r>
  <r>
    <x v="40"/>
    <s v="AMREP CORP."/>
    <x v="3"/>
    <x v="83"/>
    <s v="DAHL JAMES H"/>
    <s v="TenPercentOwner"/>
    <n v="5000"/>
    <n v="21.04"/>
    <n v="105200"/>
    <s v="normal_buy"/>
    <n v="1.4562513952116609E-3"/>
    <n v="0.14560000000000001"/>
    <s v="P"/>
  </r>
  <r>
    <x v="40"/>
    <s v="AMREP CORP."/>
    <x v="3"/>
    <x v="83"/>
    <s v="Lancaster Rainey E."/>
    <s v="TenPercentOwner"/>
    <n v="5000"/>
    <n v="21.04"/>
    <n v="105200"/>
    <s v="normal_buy"/>
    <n v="1.4562513952116609E-3"/>
    <n v="0.14560000000000001"/>
    <s v="P"/>
  </r>
  <r>
    <x v="705"/>
    <s v="Rise Gold Corp."/>
    <x v="3"/>
    <x v="83"/>
    <s v="Myrmikan Gold Fund, LLC"/>
    <s v="TenPercentOwner"/>
    <n v="2105263"/>
    <n v="0.1"/>
    <n v="210526.3"/>
    <s v="normal_buy"/>
    <n v="-0.117647033042974"/>
    <n v="-11.764699999999999"/>
    <s v="P"/>
  </r>
  <r>
    <x v="705"/>
    <s v="Rise Gold Corp."/>
    <x v="3"/>
    <x v="83"/>
    <s v="Oliver Daniel Jr"/>
    <s v="Director,TenPercentOwner"/>
    <n v="2105263"/>
    <n v="0.1"/>
    <n v="210526.3"/>
    <s v="normal_buy"/>
    <n v="-0.117647033042974"/>
    <n v="-11.764699999999999"/>
    <s v="P"/>
  </r>
  <r>
    <x v="705"/>
    <s v="Rise Gold Corp."/>
    <x v="3"/>
    <x v="83"/>
    <s v="Myrmikan Capital, LLC"/>
    <s v="TenPercentOwner"/>
    <n v="2105263"/>
    <n v="0.1"/>
    <n v="210526.3"/>
    <s v="normal_buy"/>
    <n v="-0.117647033042974"/>
    <n v="-11.764699999999999"/>
    <s v="P"/>
  </r>
  <r>
    <x v="705"/>
    <s v="Rise Gold Corp."/>
    <x v="3"/>
    <x v="83"/>
    <s v="Myrmikan Gold Fund, LLC"/>
    <s v="TenPercentOwner"/>
    <n v="180000"/>
    <n v="0.1"/>
    <n v="18000"/>
    <s v="normal_buy"/>
    <n v="-0.117647033042974"/>
    <n v="-11.764699999999999"/>
    <s v="P"/>
  </r>
  <r>
    <x v="705"/>
    <s v="Rise Gold Corp."/>
    <x v="3"/>
    <x v="83"/>
    <s v="Oliver Daniel Jr"/>
    <s v="Director,TenPercentOwner"/>
    <n v="180000"/>
    <n v="0.1"/>
    <n v="18000"/>
    <s v="normal_buy"/>
    <n v="-0.117647033042974"/>
    <n v="-11.764699999999999"/>
    <s v="P"/>
  </r>
  <r>
    <x v="705"/>
    <s v="Rise Gold Corp."/>
    <x v="3"/>
    <x v="83"/>
    <s v="Myrmikan Capital, LLC"/>
    <s v="TenPercentOwner"/>
    <n v="180000"/>
    <n v="0.1"/>
    <n v="18000"/>
    <s v="normal_buy"/>
    <n v="-0.117647033042974"/>
    <n v="-11.764699999999999"/>
    <s v="P"/>
  </r>
  <r>
    <x v="705"/>
    <s v="Rise Gold Corp."/>
    <x v="3"/>
    <x v="83"/>
    <s v="Lepard Lawrence Ward"/>
    <s v="Director,TenPercentOwner"/>
    <n v="210530"/>
    <n v="0.1"/>
    <n v="21053"/>
    <s v="normal_buy"/>
    <n v="-0.117647033042974"/>
    <n v="-11.764699999999999"/>
    <s v="P"/>
  </r>
  <r>
    <x v="139"/>
    <s v="Mobileye Global Inc."/>
    <x v="3"/>
    <x v="83"/>
    <s v="GELSINGER PATRICK P"/>
    <s v="Director"/>
    <n v="2000"/>
    <n v="27.53"/>
    <n v="55060"/>
    <s v="normal_buy"/>
    <n v="0"/>
    <n v="0"/>
    <s v="P"/>
  </r>
  <r>
    <x v="765"/>
    <s v="MetroCity Bankshares, Inc."/>
    <x v="3"/>
    <x v="83"/>
    <s v="Shim Sam Sang-Koo"/>
    <s v="Director"/>
    <n v="1900"/>
    <n v="23.9"/>
    <n v="45410"/>
    <s v="large_buy"/>
    <n v="6.7919579008056674E-2"/>
    <n v="6.7919999999999998"/>
    <s v="P"/>
  </r>
  <r>
    <x v="15"/>
    <s v="abrdn Life Sciences Investors"/>
    <x v="3"/>
    <x v="84"/>
    <s v="Weinstein Boaz"/>
    <s v="TenPercentOwner"/>
    <n v="16573"/>
    <n v="13.13"/>
    <n v="217603.49"/>
    <s v="normal_buy"/>
    <n v="7.4158898159321529E-2"/>
    <n v="7.4158999999999997"/>
    <s v="P"/>
  </r>
  <r>
    <x v="15"/>
    <s v="abrdn Life Sciences Investors"/>
    <x v="3"/>
    <x v="84"/>
    <s v="Saba Capital Management, L.P."/>
    <s v="TenPercentOwner"/>
    <n v="16573"/>
    <n v="13.13"/>
    <n v="217603.49"/>
    <s v="normal_buy"/>
    <n v="7.4158898159321529E-2"/>
    <n v="7.4158999999999997"/>
    <s v="P"/>
  </r>
  <r>
    <x v="165"/>
    <s v="CVB FINANCIAL CORP"/>
    <x v="3"/>
    <x v="84"/>
    <s v="Farnsworth David F"/>
    <s v="Officer"/>
    <n v="1100"/>
    <n v="16.41"/>
    <n v="18051"/>
    <s v="normal_buy"/>
    <n v="6.5483385597325139E-2"/>
    <n v="6.5483000000000002"/>
    <s v="P"/>
  </r>
  <r>
    <x v="207"/>
    <s v="UNITED SECURITY BANCSHARES"/>
    <x v="3"/>
    <x v="84"/>
    <s v="WOODS DENNIS R"/>
    <s v="Director,Officer"/>
    <n v="2000"/>
    <n v="7.05"/>
    <n v="14100"/>
    <s v="normal_buy"/>
    <n v="2.528097395224527E-2"/>
    <n v="2.5280999999999998"/>
    <s v="P"/>
  </r>
  <r>
    <x v="146"/>
    <s v="Burke &amp; Herbert Financial Services Corp."/>
    <x v="3"/>
    <x v="84"/>
    <s v="Riojas Jose David"/>
    <s v="Director"/>
    <n v="400"/>
    <n v="52.5"/>
    <n v="21000"/>
    <s v="normal_buy"/>
    <n v="-2.3531748545114532E-2"/>
    <n v="-2.3532000000000002"/>
    <s v="P"/>
  </r>
  <r>
    <x v="764"/>
    <s v="CleanCore Solutions, Inc."/>
    <x v="3"/>
    <x v="84"/>
    <s v="Adams Clayton"/>
    <s v="TenPercentOwner"/>
    <n v="5000"/>
    <n v="3.1"/>
    <n v="15500"/>
    <s v="normal_buy"/>
    <n v="8.7096770720228811E-2"/>
    <n v="8.7096999999999998"/>
    <s v="P"/>
  </r>
  <r>
    <x v="774"/>
    <s v="AMG Pantheon Credit Solutions Fund"/>
    <x v="3"/>
    <x v="84"/>
    <s v="Rakowski Eric"/>
    <s v="Director"/>
    <n v="40000"/>
    <n v="10"/>
    <n v="400000"/>
    <s v="large_buy"/>
    <n v="1.9999879321652698E-3"/>
    <n v="0.2"/>
    <s v="P"/>
  </r>
  <r>
    <x v="281"/>
    <s v="USCB FINANCIAL HOLDINGS, INC."/>
    <x v="3"/>
    <x v="84"/>
    <s v="RODRIGUEZ RAMON A"/>
    <s v="Director"/>
    <n v="900"/>
    <n v="11.18"/>
    <n v="10062"/>
    <s v="normal_buy"/>
    <n v="8.6157283645073024E-2"/>
    <n v="8.6157000000000004"/>
    <s v="P"/>
  </r>
  <r>
    <x v="755"/>
    <s v="C &amp; F FINANCIAL CORP"/>
    <x v="3"/>
    <x v="84"/>
    <s v="Sisson George R III"/>
    <s v="Director"/>
    <n v="500"/>
    <n v="39.49"/>
    <n v="19745"/>
    <s v="normal_buy"/>
    <n v="8.4758609379691041E-2"/>
    <n v="8.4758999999999993"/>
    <s v="P"/>
  </r>
  <r>
    <x v="755"/>
    <s v="C &amp; F FINANCIAL CORP"/>
    <x v="3"/>
    <x v="84"/>
    <s v="Sisson George R III"/>
    <s v="Director"/>
    <n v="500"/>
    <n v="39.44"/>
    <n v="19720"/>
    <s v="normal_buy"/>
    <n v="8.4758609379691041E-2"/>
    <n v="8.4758999999999993"/>
    <s v="P"/>
  </r>
  <r>
    <x v="775"/>
    <s v="Business First Bancshares, Inc."/>
    <x v="3"/>
    <x v="84"/>
    <s v="Day Rick D."/>
    <s v="Director"/>
    <n v="1800"/>
    <n v="20.3"/>
    <n v="36540"/>
    <s v="large_buy"/>
    <n v="5.9012529316396778E-2"/>
    <n v="5.9013"/>
    <s v="P"/>
  </r>
  <r>
    <x v="324"/>
    <s v="CITIZENS FINANCIAL SERVICES INC"/>
    <x v="3"/>
    <x v="84"/>
    <s v="Guillaume Stephen J"/>
    <s v="Officer"/>
    <n v="300"/>
    <n v="40"/>
    <n v="12000"/>
    <s v="normal_buy"/>
    <n v="4.9009813438160021E-2"/>
    <n v="4.9009999999999998"/>
    <s v="P"/>
  </r>
  <r>
    <x v="281"/>
    <s v="USCB FINANCIAL HOLDINGS, INC."/>
    <x v="3"/>
    <x v="84"/>
    <s v="Anderson Robert B."/>
    <s v="Officer"/>
    <n v="19289"/>
    <n v="11.14"/>
    <n v="214879.46"/>
    <s v="large_buy"/>
    <n v="8.6157283645073024E-2"/>
    <n v="8.6157000000000004"/>
    <s v="P"/>
  </r>
  <r>
    <x v="336"/>
    <s v="HEARTLAND EXPRESS INC"/>
    <x v="3"/>
    <x v="84"/>
    <s v="GERDIN MICHAEL J"/>
    <s v="Director,Officer,TenPercentOwner,Other"/>
    <n v="93496"/>
    <n v="9.92"/>
    <n v="927480.31999999995"/>
    <s v="large_buy"/>
    <n v="0.1488933400382155"/>
    <n v="14.8893"/>
    <s v="P"/>
  </r>
  <r>
    <x v="418"/>
    <s v="Citi Trends Inc"/>
    <x v="3"/>
    <x v="84"/>
    <s v="Pleasant Lake Partners LLC"/>
    <s v="TenPercentOwner"/>
    <n v="50800"/>
    <n v="21.41"/>
    <n v="1087628"/>
    <s v="large_buy"/>
    <n v="0.13059697608741769"/>
    <n v="13.059699999999999"/>
    <s v="P"/>
  </r>
  <r>
    <x v="418"/>
    <s v="Citi Trends Inc"/>
    <x v="3"/>
    <x v="84"/>
    <s v="Fund 1 Investments, LLC"/>
    <s v="TenPercentOwner"/>
    <n v="50800"/>
    <n v="21.41"/>
    <n v="1087628"/>
    <s v="large_buy"/>
    <n v="0.13059697608741769"/>
    <n v="13.059699999999999"/>
    <s v="P"/>
  </r>
  <r>
    <x v="418"/>
    <s v="Citi Trends Inc"/>
    <x v="3"/>
    <x v="84"/>
    <s v="Pleasant Lake Onshore Feeder Fund LP"/>
    <s v="TenPercentOwner"/>
    <n v="50800"/>
    <n v="21.41"/>
    <n v="1087628"/>
    <s v="large_buy"/>
    <n v="0.13059697608741769"/>
    <n v="13.059699999999999"/>
    <s v="P"/>
  </r>
  <r>
    <x v="123"/>
    <s v="Expensify, Inc."/>
    <x v="3"/>
    <x v="84"/>
    <s v="SF Roofdeck GP LLC"/>
    <s v="TenPercentOwner"/>
    <n v="112025"/>
    <n v="1.6"/>
    <n v="179240"/>
    <s v="normal_buy"/>
    <n v="8.7499989755451812E-2"/>
    <n v="8.75"/>
    <s v="P"/>
  </r>
  <r>
    <x v="123"/>
    <s v="Expensify, Inc."/>
    <x v="3"/>
    <x v="84"/>
    <s v="McLaughlin Steven J."/>
    <s v="TenPercentOwner"/>
    <n v="112025"/>
    <n v="1.6"/>
    <n v="179240"/>
    <s v="normal_buy"/>
    <n v="8.7499989755451812E-2"/>
    <n v="8.75"/>
    <s v="P"/>
  </r>
  <r>
    <x v="123"/>
    <s v="Expensify, Inc."/>
    <x v="3"/>
    <x v="84"/>
    <s v="EXP 2020 SPV LP"/>
    <s v="TenPercentOwner"/>
    <n v="112025"/>
    <n v="1.6"/>
    <n v="179240"/>
    <s v="normal_buy"/>
    <n v="8.7499989755451812E-2"/>
    <n v="8.75"/>
    <s v="P"/>
  </r>
  <r>
    <x v="123"/>
    <s v="Expensify, Inc."/>
    <x v="3"/>
    <x v="84"/>
    <s v="Steven J. McLaughlin Revocable Trust"/>
    <s v="TenPercentOwner"/>
    <n v="112025"/>
    <n v="1.6"/>
    <n v="179240"/>
    <s v="normal_buy"/>
    <n v="8.7499989755451812E-2"/>
    <n v="8.75"/>
    <s v="P"/>
  </r>
  <r>
    <x v="17"/>
    <s v="TILE SHOP HOLDINGS, INC."/>
    <x v="3"/>
    <x v="84"/>
    <s v="Pleasant Lake Partners LLC"/>
    <s v="TenPercentOwner"/>
    <n v="10000"/>
    <n v="6.71"/>
    <n v="67100"/>
    <s v="normal_buy"/>
    <n v="4.464317075148827E-3"/>
    <n v="0.44640000000000002"/>
    <s v="P"/>
  </r>
  <r>
    <x v="17"/>
    <s v="TILE SHOP HOLDINGS, INC."/>
    <x v="3"/>
    <x v="84"/>
    <s v="Pleasant Lake Onshore Feeder Fund LP"/>
    <s v="TenPercentOwner"/>
    <n v="10000"/>
    <n v="6.71"/>
    <n v="67100"/>
    <s v="normal_buy"/>
    <n v="4.464317075148827E-3"/>
    <n v="0.44640000000000002"/>
    <s v="P"/>
  </r>
  <r>
    <x v="17"/>
    <s v="TILE SHOP HOLDINGS, INC."/>
    <x v="3"/>
    <x v="84"/>
    <s v="Fund 1 Investments, LLC"/>
    <s v="TenPercentOwner"/>
    <n v="10000"/>
    <n v="6.71"/>
    <n v="67100"/>
    <s v="normal_buy"/>
    <n v="4.464317075148827E-3"/>
    <n v="0.44640000000000002"/>
    <s v="P"/>
  </r>
  <r>
    <x v="549"/>
    <s v="Silvercrest Asset Management Group Inc."/>
    <x v="3"/>
    <x v="84"/>
    <s v="Long Path Smaller Companies Fund, LP"/>
    <s v="TenPercentOwner"/>
    <n v="5112"/>
    <n v="15.05"/>
    <n v="76935.600000000006"/>
    <s v="large_buy"/>
    <n v="2.4573364203668509E-2"/>
    <n v="2.4573"/>
    <s v="P"/>
  </r>
  <r>
    <x v="304"/>
    <s v="OLD REPUBLIC INTERNATIONAL CORP"/>
    <x v="3"/>
    <x v="84"/>
    <s v="Risch Therace"/>
    <s v="Director"/>
    <n v="6086"/>
    <n v="29.77"/>
    <n v="181180.22"/>
    <s v="large_buy"/>
    <n v="5.2578707619056482E-2"/>
    <n v="5.2579000000000002"/>
    <s v="P"/>
  </r>
  <r>
    <x v="350"/>
    <s v="RIVERVIEW BANCORP INC"/>
    <x v="3"/>
    <x v="84"/>
    <s v="Eby Patricia"/>
    <s v="Director"/>
    <n v="5000"/>
    <n v="3.75"/>
    <n v="18750"/>
    <s v="normal_buy"/>
    <n v="8.5790906656838306E-2"/>
    <n v="8.5791000000000004"/>
    <s v="P"/>
  </r>
  <r>
    <x v="549"/>
    <s v="Silvercrest Asset Management Group Inc."/>
    <x v="3"/>
    <x v="84"/>
    <s v="Long Path Fund GP, LLC"/>
    <s v="TenPercentOwner"/>
    <n v="5112"/>
    <n v="15.05"/>
    <n v="76935.600000000006"/>
    <s v="large_buy"/>
    <n v="2.4573364203668509E-2"/>
    <n v="2.4573"/>
    <s v="P"/>
  </r>
  <r>
    <x v="549"/>
    <s v="Silvercrest Asset Management Group Inc."/>
    <x v="3"/>
    <x v="84"/>
    <s v="Long Path Partners LP"/>
    <s v="TenPercentOwner"/>
    <n v="5112"/>
    <n v="15.05"/>
    <n v="76935.600000000006"/>
    <s v="large_buy"/>
    <n v="2.4573364203668509E-2"/>
    <n v="2.4573"/>
    <s v="P"/>
  </r>
  <r>
    <x v="226"/>
    <s v="FIRST FINANCIAL BANKSHARES INC"/>
    <x v="3"/>
    <x v="84"/>
    <s v="TROTTER JOHNNY"/>
    <s v="Director"/>
    <n v="1500"/>
    <n v="29.55"/>
    <n v="44325"/>
    <s v="large_buy"/>
    <n v="7.6454606919009738E-2"/>
    <n v="7.6455000000000002"/>
    <s v="P"/>
  </r>
  <r>
    <x v="773"/>
    <s v="EAGLE BANCORP INC"/>
    <x v="3"/>
    <x v="84"/>
    <s v="RIEL SUSAN G"/>
    <s v="Director,Officer"/>
    <n v="5260"/>
    <n v="18.73"/>
    <n v="98519.8"/>
    <s v="large_buy"/>
    <n v="8.4369871064089663E-2"/>
    <n v="8.4369999999999994"/>
    <s v="P"/>
  </r>
  <r>
    <x v="764"/>
    <s v="CleanCore Solutions, Inc."/>
    <x v="3"/>
    <x v="84"/>
    <s v="Ansari Mohammad Jawad"/>
    <s v="TenPercentOwner"/>
    <n v="125000"/>
    <n v="4.01"/>
    <n v="501250"/>
    <s v="large_buy"/>
    <n v="8.7096770720228811E-2"/>
    <n v="8.7096999999999998"/>
    <s v="P"/>
  </r>
  <r>
    <x v="549"/>
    <s v="Silvercrest Asset Management Group Inc."/>
    <x v="3"/>
    <x v="84"/>
    <s v="Long Path Smaller Companies Fund, LP"/>
    <s v="TenPercentOwner"/>
    <n v="5112"/>
    <n v="15.05"/>
    <n v="76935.600000000006"/>
    <s v="large_buy"/>
    <n v="2.4573364203668509E-2"/>
    <n v="2.4573"/>
    <s v="P"/>
  </r>
  <r>
    <x v="549"/>
    <s v="Silvercrest Asset Management Group Inc."/>
    <x v="3"/>
    <x v="84"/>
    <s v="Long Path Fund GP, LLC"/>
    <s v="TenPercentOwner"/>
    <n v="5112"/>
    <n v="15.05"/>
    <n v="76935.600000000006"/>
    <s v="large_buy"/>
    <n v="2.4573364203668509E-2"/>
    <n v="2.4573"/>
    <s v="P"/>
  </r>
  <r>
    <x v="549"/>
    <s v="Silvercrest Asset Management Group Inc."/>
    <x v="3"/>
    <x v="84"/>
    <s v="Nelson Brian Paul"/>
    <s v="TenPercentOwner"/>
    <n v="5112"/>
    <n v="15.05"/>
    <n v="76935.600000000006"/>
    <s v="large_buy"/>
    <n v="2.4573364203668509E-2"/>
    <n v="2.4573"/>
    <s v="P"/>
  </r>
  <r>
    <x v="549"/>
    <s v="Silvercrest Asset Management Group Inc."/>
    <x v="3"/>
    <x v="84"/>
    <s v="Long Path Partners LP"/>
    <s v="TenPercentOwner"/>
    <n v="5112"/>
    <n v="15.05"/>
    <n v="76935.600000000006"/>
    <s v="large_buy"/>
    <n v="2.4573364203668509E-2"/>
    <n v="2.4573"/>
    <s v="P"/>
  </r>
  <r>
    <x v="549"/>
    <s v="Silvercrest Asset Management Group Inc."/>
    <x v="3"/>
    <x v="84"/>
    <s v="Brennan William Thomas"/>
    <s v="TenPercentOwner"/>
    <n v="5112"/>
    <n v="15.05"/>
    <n v="76935.600000000006"/>
    <s v="large_buy"/>
    <n v="2.4573364203668509E-2"/>
    <n v="2.4573"/>
    <s v="P"/>
  </r>
  <r>
    <x v="549"/>
    <s v="Silvercrest Asset Management Group Inc."/>
    <x v="3"/>
    <x v="84"/>
    <s v="Long Path Holdings LLC"/>
    <s v="TenPercentOwner"/>
    <n v="5112"/>
    <n v="15.05"/>
    <n v="76935.600000000006"/>
    <s v="large_buy"/>
    <n v="2.4573364203668509E-2"/>
    <n v="2.4573"/>
    <s v="P"/>
  </r>
  <r>
    <x v="336"/>
    <s v="HEARTLAND EXPRESS INC"/>
    <x v="3"/>
    <x v="84"/>
    <s v="Ann S. Gerdin Revocable Trust"/>
    <s v="TenPercentOwner,Other"/>
    <n v="93496"/>
    <n v="9.86"/>
    <n v="921870.55999999994"/>
    <s v="large_buy"/>
    <n v="0.1488933400382155"/>
    <n v="14.8893"/>
    <s v="P"/>
  </r>
  <r>
    <x v="776"/>
    <s v="CONMED Corp"/>
    <x v="3"/>
    <x v="84"/>
    <s v="Beyer Pat"/>
    <s v="Officer"/>
    <n v="3000"/>
    <n v="68.3"/>
    <n v="204900"/>
    <s v="large_buy"/>
    <n v="6.6048838835868429E-2"/>
    <n v="6.6048999999999998"/>
    <s v="P"/>
  </r>
  <r>
    <x v="777"/>
    <s v="Community West Bancshares"/>
    <x v="3"/>
    <x v="84"/>
    <s v="BARTLEIN ROBERT"/>
    <s v="Director"/>
    <n v="1000"/>
    <n v="17.149999999999999"/>
    <n v="17150"/>
    <s v="normal_buy"/>
    <n v="4.5826529491621582E-3"/>
    <n v="0.45829999999999999"/>
    <s v="P"/>
  </r>
  <r>
    <x v="771"/>
    <s v="John Marshall Bancorp, Inc."/>
    <x v="3"/>
    <x v="84"/>
    <s v="Kinney Jonathan Craig"/>
    <s v="Director"/>
    <n v="600"/>
    <n v="17"/>
    <n v="10200"/>
    <s v="normal_buy"/>
    <n v="3.9346106123857798E-2"/>
    <n v="3.9346000000000001"/>
    <s v="P"/>
  </r>
  <r>
    <x v="773"/>
    <s v="EAGLE BANCORP INC"/>
    <x v="3"/>
    <x v="84"/>
    <s v="Newell Eric R"/>
    <s v="Officer"/>
    <n v="1000"/>
    <n v="18.63"/>
    <n v="18630"/>
    <s v="normal_buy"/>
    <n v="8.4369871064089663E-2"/>
    <n v="8.4369999999999994"/>
    <s v="P"/>
  </r>
  <r>
    <x v="313"/>
    <s v="HAWTHORN BANCSHARES, INC."/>
    <x v="3"/>
    <x v="84"/>
    <s v="Holtaway Jonathan"/>
    <s v="Director"/>
    <n v="5500"/>
    <n v="18.760000000000002"/>
    <n v="103180"/>
    <s v="normal_buy"/>
    <n v="7.1311147453528623E-2"/>
    <n v="7.1311"/>
    <s v="P"/>
  </r>
  <r>
    <x v="336"/>
    <s v="HEARTLAND EXPRESS INC"/>
    <x v="3"/>
    <x v="84"/>
    <s v="Gerdin Ann S"/>
    <s v="TenPercentOwner"/>
    <n v="93496"/>
    <n v="9.86"/>
    <n v="921870.55999999994"/>
    <s v="large_buy"/>
    <n v="0.1488933400382155"/>
    <n v="14.8893"/>
    <s v="P"/>
  </r>
  <r>
    <x v="336"/>
    <s v="HEARTLAND EXPRESS INC"/>
    <x v="3"/>
    <x v="84"/>
    <s v="Durr Julie J"/>
    <s v="Other"/>
    <n v="93496"/>
    <n v="9.86"/>
    <n v="921870.55999999994"/>
    <s v="large_buy"/>
    <n v="0.1488933400382155"/>
    <n v="14.8893"/>
    <s v="P"/>
  </r>
  <r>
    <x v="172"/>
    <s v="Princeton Bancorp, Inc."/>
    <x v="3"/>
    <x v="84"/>
    <s v="TUCHMAN MARTIN"/>
    <s v="Director,TenPercentOwner"/>
    <n v="2000"/>
    <n v="29.43"/>
    <n v="58860"/>
    <s v="normal_buy"/>
    <n v="4.8092626501806901E-2"/>
    <n v="4.8093000000000004"/>
    <s v="P"/>
  </r>
  <r>
    <x v="773"/>
    <s v="EAGLE BANCORP INC"/>
    <x v="3"/>
    <x v="84"/>
    <s v="Saltzman Paul"/>
    <s v="Officer"/>
    <n v="1000"/>
    <n v="18.579999999999998"/>
    <n v="18580"/>
    <s v="normal_buy"/>
    <n v="8.4369871064089663E-2"/>
    <n v="8.4369999999999994"/>
    <s v="P"/>
  </r>
  <r>
    <x v="336"/>
    <s v="HEARTLAND EXPRESS INC"/>
    <x v="3"/>
    <x v="84"/>
    <s v="Janssen Angela K"/>
    <s v="Other"/>
    <n v="93496"/>
    <n v="9.86"/>
    <n v="921870.55999999994"/>
    <s v="large_buy"/>
    <n v="0.1488933400382155"/>
    <n v="14.8893"/>
    <s v="P"/>
  </r>
  <r>
    <x v="466"/>
    <s v="Orion Group Holdings Inc"/>
    <x v="3"/>
    <x v="84"/>
    <s v="Boone Travis J"/>
    <s v="Director,Officer"/>
    <n v="2160"/>
    <n v="6.98"/>
    <n v="15076.8"/>
    <s v="normal_buy"/>
    <n v="0.27285513653872973"/>
    <n v="27.285499999999999"/>
    <s v="P"/>
  </r>
  <r>
    <x v="128"/>
    <s v="ASP Isotopes Inc."/>
    <x v="3"/>
    <x v="84"/>
    <s v="Ryan Robert John Andrew"/>
    <s v="Director"/>
    <n v="5000"/>
    <n v="3.36"/>
    <n v="16800"/>
    <s v="normal_buy"/>
    <n v="0.21766555274300201"/>
    <n v="21.7666"/>
    <s v="P"/>
  </r>
  <r>
    <x v="128"/>
    <s v="ASP Isotopes Inc."/>
    <x v="3"/>
    <x v="84"/>
    <s v="Ryan Robert John Andrew"/>
    <s v="Director"/>
    <n v="3734"/>
    <n v="3.72"/>
    <n v="13890.48"/>
    <s v="normal_buy"/>
    <n v="0.21766555274300201"/>
    <n v="21.7666"/>
    <s v="P"/>
  </r>
  <r>
    <x v="466"/>
    <s v="Orion Group Holdings Inc"/>
    <x v="3"/>
    <x v="84"/>
    <s v="Thanisch Gordon Scott"/>
    <s v="Officer"/>
    <n v="4000"/>
    <n v="7.12"/>
    <n v="28480"/>
    <s v="normal_buy"/>
    <n v="0.27285513653872973"/>
    <n v="27.285499999999999"/>
    <s v="P"/>
  </r>
  <r>
    <x v="128"/>
    <s v="ASP Isotopes Inc."/>
    <x v="3"/>
    <x v="84"/>
    <s v="Ryan Robert John Andrew"/>
    <s v="Director"/>
    <n v="7500"/>
    <n v="3.34"/>
    <n v="25050"/>
    <s v="normal_buy"/>
    <n v="0.21766555274300201"/>
    <n v="21.7666"/>
    <s v="P"/>
  </r>
  <r>
    <x v="778"/>
    <s v="HERTZ GLOBAL HOLDINGS, INC"/>
    <x v="3"/>
    <x v="84"/>
    <s v="West W Gilbert"/>
    <s v="Director,Officer"/>
    <n v="250000"/>
    <n v="4.46"/>
    <n v="1115000"/>
    <s v="large_buy"/>
    <n v="0.31868126340252961"/>
    <n v="31.868099999999998"/>
    <s v="P"/>
  </r>
  <r>
    <x v="779"/>
    <s v="Strategic Education, Inc."/>
    <x v="3"/>
    <x v="84"/>
    <s v="DINH VIET D"/>
    <s v="Director"/>
    <n v="4300"/>
    <n v="114.83"/>
    <n v="493769"/>
    <s v="large_buy"/>
    <n v="5.0679226618986828E-2"/>
    <n v="5.0678999999999998"/>
    <s v="P"/>
  </r>
  <r>
    <x v="780"/>
    <s v="MUNCY COLUMBIA FINANCIAL Corp"/>
    <x v="3"/>
    <x v="84"/>
    <s v="Page Paul K"/>
    <s v="Officer"/>
    <n v="500"/>
    <n v="30.99"/>
    <n v="15495"/>
    <s v="normal_buy"/>
    <n v="3.5610574507507491E-3"/>
    <n v="0.35610000000000003"/>
    <s v="P"/>
  </r>
  <r>
    <x v="419"/>
    <s v="POWER SOLUTIONS INTERNATIONAL, INC."/>
    <x v="3"/>
    <x v="84"/>
    <s v="Gagnon Neil"/>
    <s v="TenPercentOwner"/>
    <n v="48683"/>
    <n v="2"/>
    <n v="97366"/>
    <s v="large_buy"/>
    <n v="0.95348819672836505"/>
    <n v="95.348799999999997"/>
    <s v="P"/>
  </r>
  <r>
    <x v="419"/>
    <s v="POWER SOLUTIONS INTERNATIONAL, INC."/>
    <x v="3"/>
    <x v="84"/>
    <s v="Gagnon Neil"/>
    <s v="TenPercentOwner"/>
    <n v="7144"/>
    <n v="2"/>
    <n v="14288"/>
    <s v="normal_buy"/>
    <n v="0.95348819672836505"/>
    <n v="95.348799999999997"/>
    <s v="P"/>
  </r>
  <r>
    <x v="419"/>
    <s v="POWER SOLUTIONS INTERNATIONAL, INC."/>
    <x v="3"/>
    <x v="84"/>
    <s v="Gagnon Neil"/>
    <s v="TenPercentOwner"/>
    <n v="15689"/>
    <n v="2"/>
    <n v="31378"/>
    <s v="normal_buy"/>
    <n v="0.95348819672836505"/>
    <n v="95.348799999999997"/>
    <s v="P"/>
  </r>
  <r>
    <x v="419"/>
    <s v="POWER SOLUTIONS INTERNATIONAL, INC."/>
    <x v="3"/>
    <x v="84"/>
    <s v="Gagnon Neil"/>
    <s v="TenPercentOwner"/>
    <n v="5007"/>
    <n v="2"/>
    <n v="10014"/>
    <s v="normal_buy"/>
    <n v="0.95348819672836505"/>
    <n v="95.348799999999997"/>
    <s v="P"/>
  </r>
  <r>
    <x v="409"/>
    <s v="AmBase Corp"/>
    <x v="3"/>
    <x v="84"/>
    <s v="Barc Investments LLC"/>
    <s v="TenPercentOwner"/>
    <n v="909691"/>
    <n v="0.21"/>
    <n v="191035.11"/>
    <s v="normal_buy"/>
    <n v="1.463417612605711E-2"/>
    <n v="1.4634"/>
    <s v="P"/>
  </r>
  <r>
    <x v="534"/>
    <s v="MidWestOne Financial Group, Inc."/>
    <x v="3"/>
    <x v="84"/>
    <s v="REEVES CHARLES N"/>
    <s v="Director,Officer"/>
    <n v="1000"/>
    <n v="20.72"/>
    <n v="20720"/>
    <s v="normal_buy"/>
    <n v="6.4452130239727845E-2"/>
    <n v="6.4451999999999998"/>
    <s v="P"/>
  </r>
  <r>
    <x v="267"/>
    <s v="Clough Global Equity Fund"/>
    <x v="3"/>
    <x v="84"/>
    <s v="Clough Charles JR"/>
    <s v="Other"/>
    <n v="30000"/>
    <n v="6.35"/>
    <n v="190500"/>
    <s v="large_buy"/>
    <n v="3.020668529060111E-2"/>
    <n v="3.0207000000000002"/>
    <s v="P"/>
  </r>
  <r>
    <x v="267"/>
    <s v="Clough Global Equity Fund"/>
    <x v="3"/>
    <x v="84"/>
    <s v="Clough Charles JR"/>
    <s v="Other"/>
    <n v="20000"/>
    <n v="6.37"/>
    <n v="127400"/>
    <s v="normal_buy"/>
    <n v="3.020668529060111E-2"/>
    <n v="3.0207000000000002"/>
    <s v="P"/>
  </r>
  <r>
    <x v="140"/>
    <s v="INTEL CORP"/>
    <x v="4"/>
    <x v="85"/>
    <s v="GELSINGER PATRICK P"/>
    <s v="Director,Officer"/>
    <n v="4100"/>
    <n v="30.29"/>
    <n v="124189"/>
    <s v="normal_buy"/>
    <n v="3.381663358452669E-2"/>
    <n v="3.3816999999999999"/>
    <s v="P"/>
  </r>
  <r>
    <x v="725"/>
    <s v="IZEA Worldwide, Inc."/>
    <x v="4"/>
    <x v="85"/>
    <s v="GP Investments, Ltd."/>
    <s v="TenPercentOwner"/>
    <n v="20059"/>
    <n v="2.87"/>
    <n v="57569.33"/>
    <s v="normal_buy"/>
    <n v="0.1289199089656354"/>
    <n v="12.891999999999999"/>
    <s v="P"/>
  </r>
  <r>
    <x v="725"/>
    <s v="IZEA Worldwide, Inc."/>
    <x v="4"/>
    <x v="85"/>
    <s v="GP Cash Management, Ltd."/>
    <s v="TenPercentOwner"/>
    <n v="20059"/>
    <n v="2.87"/>
    <n v="57569.33"/>
    <s v="normal_buy"/>
    <n v="0.1289199089656354"/>
    <n v="12.891999999999999"/>
    <s v="P"/>
  </r>
  <r>
    <x v="117"/>
    <s v="INNSUITES HOSPITALITY TRUST"/>
    <x v="4"/>
    <x v="85"/>
    <s v="WIRTH JAMES F"/>
    <s v="Officer,TenPercentOwner,Other"/>
    <n v="200"/>
    <n v="288.39"/>
    <n v="57678"/>
    <s v="normal_buy"/>
    <n v="-1.4705916340805871E-2"/>
    <n v="-1.4705999999999999"/>
    <s v="P"/>
  </r>
  <r>
    <x v="345"/>
    <s v="Meridian Corp"/>
    <x v="4"/>
    <x v="85"/>
    <s v="Lindsay Denise"/>
    <s v="Director,Officer"/>
    <n v="2000"/>
    <n v="9.01"/>
    <n v="18020"/>
    <s v="normal_buy"/>
    <n v="9.0531943226811462E-2"/>
    <n v="9.0532000000000004"/>
    <s v="P"/>
  </r>
  <r>
    <x v="150"/>
    <s v="Bancorp, Inc."/>
    <x v="4"/>
    <x v="85"/>
    <s v="Cohn Matthew"/>
    <s v="Director"/>
    <n v="1000"/>
    <n v="30.25"/>
    <n v="30250"/>
    <s v="normal_buy"/>
    <n v="5.4365229870579679E-2"/>
    <n v="5.4364999999999997"/>
    <s v="P"/>
  </r>
  <r>
    <x v="281"/>
    <s v="USCB FINANCIAL HOLDINGS, INC."/>
    <x v="4"/>
    <x v="85"/>
    <s v="Anderson Robert B."/>
    <s v="Officer"/>
    <n v="987"/>
    <n v="11.48"/>
    <n v="11330.76"/>
    <s v="normal_buy"/>
    <n v="4.6608239813251018E-2"/>
    <n v="4.6608000000000001"/>
    <s v="P"/>
  </r>
  <r>
    <x v="698"/>
    <s v="Annexon, Inc."/>
    <x v="4"/>
    <x v="85"/>
    <s v="Carson William H."/>
    <s v="Director"/>
    <n v="3200"/>
    <n v="4.68"/>
    <n v="14976"/>
    <s v="normal_buy"/>
    <n v="-5.2631578947368467E-2"/>
    <n v="-5.2632000000000003"/>
    <s v="P"/>
  </r>
  <r>
    <x v="418"/>
    <s v="Citi Trends Inc"/>
    <x v="4"/>
    <x v="85"/>
    <s v="Pleasant Lake Partners LLC"/>
    <s v="TenPercentOwner"/>
    <n v="30000"/>
    <n v="21.47"/>
    <n v="644100"/>
    <s v="large_buy"/>
    <n v="0.1337372302736948"/>
    <n v="13.373699999999999"/>
    <s v="P"/>
  </r>
  <r>
    <x v="418"/>
    <s v="Citi Trends Inc"/>
    <x v="4"/>
    <x v="85"/>
    <s v="Fund 1 Investments, LLC"/>
    <s v="TenPercentOwner"/>
    <n v="30000"/>
    <n v="21.47"/>
    <n v="644100"/>
    <s v="large_buy"/>
    <n v="0.1337372302736948"/>
    <n v="13.373699999999999"/>
    <s v="P"/>
  </r>
  <r>
    <x v="418"/>
    <s v="Citi Trends Inc"/>
    <x v="4"/>
    <x v="85"/>
    <s v="Pleasant Lake Onshore Feeder Fund LP"/>
    <s v="TenPercentOwner"/>
    <n v="30000"/>
    <n v="21.47"/>
    <n v="644100"/>
    <s v="large_buy"/>
    <n v="0.1337372302736948"/>
    <n v="13.373699999999999"/>
    <s v="P"/>
  </r>
  <r>
    <x v="781"/>
    <s v="FRANKLIN FINANCIAL SERVICES CORP /PA/"/>
    <x v="4"/>
    <x v="85"/>
    <s v="Rzomp Kimberly"/>
    <s v="Director"/>
    <n v="500"/>
    <n v="30.14"/>
    <n v="15070"/>
    <s v="normal_buy"/>
    <n v="-0.1142373474549481"/>
    <n v="-11.4237"/>
    <s v="P"/>
  </r>
  <r>
    <x v="164"/>
    <s v="CLEVELAND-CLIFFS INC."/>
    <x v="4"/>
    <x v="85"/>
    <s v="Bloom Ron A."/>
    <s v="Director"/>
    <n v="25000"/>
    <n v="17"/>
    <n v="425000"/>
    <s v="large_buy"/>
    <n v="7.0658583468199199E-2"/>
    <n v="7.0659000000000001"/>
    <s v="P"/>
  </r>
  <r>
    <x v="760"/>
    <s v="HEXCEL CORP /DE/"/>
    <x v="4"/>
    <x v="85"/>
    <s v="Gentile Tom"/>
    <s v="Director,Officer"/>
    <n v="7900"/>
    <n v="66"/>
    <n v="521400"/>
    <s v="normal_buy"/>
    <n v="9.8729931179888153E-2"/>
    <n v="9.8729999999999993"/>
    <s v="P"/>
  </r>
  <r>
    <x v="760"/>
    <s v="HEXCEL CORP /DE/"/>
    <x v="4"/>
    <x v="85"/>
    <s v="Gentile Tom"/>
    <s v="Director,Officer"/>
    <n v="7100"/>
    <n v="66.53"/>
    <n v="472363"/>
    <s v="normal_buy"/>
    <n v="9.8729931179888153E-2"/>
    <n v="9.8729999999999993"/>
    <s v="P"/>
  </r>
  <r>
    <x v="136"/>
    <s v="ADAMS NATURAL RESOURCES FUND, INC."/>
    <x v="4"/>
    <x v="85"/>
    <s v="Buckley Gregory W."/>
    <s v="Officer"/>
    <n v="1070.5"/>
    <n v="23.06"/>
    <n v="24685.73"/>
    <s v="normal_buy"/>
    <n v="2.9733091434194892E-2"/>
    <n v="2.9733000000000001"/>
    <s v="P"/>
  </r>
  <r>
    <x v="336"/>
    <s v="HEARTLAND EXPRESS INC"/>
    <x v="4"/>
    <x v="85"/>
    <s v="GERDIN MICHAEL J"/>
    <s v="Director,Officer,TenPercentOwner,Other"/>
    <n v="14109"/>
    <n v="10.24"/>
    <n v="144476.16"/>
    <s v="normal_buy"/>
    <n v="9.9038621979673724E-2"/>
    <n v="9.9039000000000001"/>
    <s v="P"/>
  </r>
  <r>
    <x v="781"/>
    <s v="FRANKLIN FINANCIAL SERVICES CORP /PA/"/>
    <x v="4"/>
    <x v="85"/>
    <s v="JENNINGS ALLAN E JR"/>
    <s v="Director"/>
    <n v="1000"/>
    <n v="30.14"/>
    <n v="30140"/>
    <s v="normal_buy"/>
    <n v="-0.1142373474549481"/>
    <n v="-11.4237"/>
    <s v="P"/>
  </r>
  <r>
    <x v="150"/>
    <s v="Bancorp, Inc."/>
    <x v="4"/>
    <x v="85"/>
    <s v="Connolly Mark Leo"/>
    <s v="Officer"/>
    <n v="20000"/>
    <n v="31.07"/>
    <n v="621400"/>
    <s v="large_buy"/>
    <n v="5.4365229870579679E-2"/>
    <n v="5.4364999999999997"/>
    <s v="P"/>
  </r>
  <r>
    <x v="123"/>
    <s v="Expensify, Inc."/>
    <x v="4"/>
    <x v="85"/>
    <s v="SF Roofdeck GP LLC"/>
    <s v="TenPercentOwner"/>
    <n v="11972"/>
    <n v="1.6"/>
    <n v="19155.2"/>
    <s v="normal_buy"/>
    <n v="6.1728409597230798E-2"/>
    <n v="6.1727999999999996"/>
    <s v="P"/>
  </r>
  <r>
    <x v="123"/>
    <s v="Expensify, Inc."/>
    <x v="4"/>
    <x v="85"/>
    <s v="Steven J. McLaughlin Revocable Trust"/>
    <s v="TenPercentOwner"/>
    <n v="11972"/>
    <n v="1.6"/>
    <n v="19155.2"/>
    <s v="normal_buy"/>
    <n v="6.1728409597230798E-2"/>
    <n v="6.1727999999999996"/>
    <s v="P"/>
  </r>
  <r>
    <x v="123"/>
    <s v="Expensify, Inc."/>
    <x v="4"/>
    <x v="85"/>
    <s v="EXP 2020 SPV LP"/>
    <s v="TenPercentOwner"/>
    <n v="11972"/>
    <n v="1.6"/>
    <n v="19155.2"/>
    <s v="normal_buy"/>
    <n v="6.1728409597230798E-2"/>
    <n v="6.1727999999999996"/>
    <s v="P"/>
  </r>
  <r>
    <x v="123"/>
    <s v="Expensify, Inc."/>
    <x v="4"/>
    <x v="85"/>
    <s v="McLaughlin Steven J."/>
    <s v="TenPercentOwner"/>
    <n v="11972"/>
    <n v="1.6"/>
    <n v="19155.2"/>
    <s v="normal_buy"/>
    <n v="6.1728409597230798E-2"/>
    <n v="6.1727999999999996"/>
    <s v="P"/>
  </r>
  <r>
    <x v="436"/>
    <s v="TRIMAS CORP"/>
    <x v="4"/>
    <x v="85"/>
    <s v="Parker Herbert K"/>
    <s v="Director"/>
    <n v="1000"/>
    <n v="25.98"/>
    <n v="25980"/>
    <s v="normal_buy"/>
    <n v="6.9099487948422578E-2"/>
    <n v="6.9099000000000004"/>
    <s v="P"/>
  </r>
  <r>
    <x v="304"/>
    <s v="OLD REPUBLIC INTERNATIONAL CORP"/>
    <x v="4"/>
    <x v="85"/>
    <s v="ADACHI BARBARA"/>
    <s v="Director"/>
    <n v="442"/>
    <n v="30.24"/>
    <n v="13366.08"/>
    <s v="normal_buy"/>
    <n v="3.8309091905672783E-2"/>
    <n v="3.8309000000000002"/>
    <s v="P"/>
  </r>
  <r>
    <x v="782"/>
    <s v="GE HealthCare Technologies Inc."/>
    <x v="4"/>
    <x v="85"/>
    <s v="Jimenez Frank R"/>
    <s v="Officer"/>
    <n v="1315"/>
    <n v="76.52"/>
    <n v="100623.8"/>
    <s v="large_buy"/>
    <n v="4.6639682428604827E-2"/>
    <n v="4.6639999999999997"/>
    <s v="P"/>
  </r>
  <r>
    <x v="503"/>
    <s v="First Northwest Bancorp"/>
    <x v="4"/>
    <x v="85"/>
    <s v="Terwoerds Lynn"/>
    <s v="Director"/>
    <n v="2417"/>
    <n v="10.34"/>
    <n v="24991.78"/>
    <s v="normal_buy"/>
    <n v="0.14181867020744779"/>
    <n v="14.181900000000001"/>
    <s v="P"/>
  </r>
  <r>
    <x v="289"/>
    <s v="Calamos Long/Short Equity &amp; Dynamic Income Trust"/>
    <x v="4"/>
    <x v="85"/>
    <s v="Herman Thomas E"/>
    <s v="Officer"/>
    <n v="16141"/>
    <n v="15.56"/>
    <n v="251153.96"/>
    <s v="large_buy"/>
    <n v="1.3519215366314841E-2"/>
    <n v="1.3519000000000001"/>
    <s v="P"/>
  </r>
  <r>
    <x v="783"/>
    <s v="DELTA AIR LINES, INC."/>
    <x v="4"/>
    <x v="85"/>
    <s v="Chiang Willie CW"/>
    <s v="Director"/>
    <n v="10000"/>
    <n v="49.5"/>
    <n v="495000"/>
    <s v="large_buy"/>
    <n v="6.6802304889956865E-2"/>
    <n v="6.6802000000000001"/>
    <s v="P"/>
  </r>
  <r>
    <x v="534"/>
    <s v="MidWestOne Financial Group, Inc."/>
    <x v="4"/>
    <x v="85"/>
    <s v="REEVES CHARLES N"/>
    <s v="Director,Officer"/>
    <n v="1000"/>
    <n v="20.8"/>
    <n v="20800"/>
    <s v="normal_buy"/>
    <n v="2.9957183430267209E-2"/>
    <n v="2.9956999999999998"/>
    <s v="P"/>
  </r>
  <r>
    <x v="629"/>
    <s v="abrdn Global Infrastructure Income Fund"/>
    <x v="4"/>
    <x v="85"/>
    <s v="Weinstein Boaz"/>
    <s v="TenPercentOwner"/>
    <n v="18556"/>
    <n v="17.2"/>
    <n v="319163.2"/>
    <s v="normal_buy"/>
    <n v="8.4873567982256315E-2"/>
    <n v="8.4873999999999992"/>
    <s v="P"/>
  </r>
  <r>
    <x v="629"/>
    <s v="abrdn Global Infrastructure Income Fund"/>
    <x v="4"/>
    <x v="85"/>
    <s v="Saba Capital Management, L.P."/>
    <s v="TenPercentOwner"/>
    <n v="18556"/>
    <n v="17.2"/>
    <n v="319163.2"/>
    <s v="normal_buy"/>
    <n v="8.4873567982256315E-2"/>
    <n v="8.4873999999999992"/>
    <s v="P"/>
  </r>
  <r>
    <x v="233"/>
    <s v="BCB BANCORP INC"/>
    <x v="4"/>
    <x v="85"/>
    <s v="HOGAN MARK D"/>
    <s v="Director"/>
    <n v="1201"/>
    <n v="9.68"/>
    <n v="11625.68"/>
    <s v="normal_buy"/>
    <n v="9.4044028013902103E-2"/>
    <n v="9.4044000000000008"/>
    <s v="P"/>
  </r>
  <r>
    <x v="226"/>
    <s v="FIRST FINANCIAL BANKSHARES INC"/>
    <x v="4"/>
    <x v="85"/>
    <s v="Nickles Robert Clark Jr"/>
    <s v="Director"/>
    <n v="593"/>
    <n v="30.16"/>
    <n v="17884.88"/>
    <s v="normal_buy"/>
    <n v="4.8301103764977427E-2"/>
    <n v="4.8300999999999998"/>
    <s v="P"/>
  </r>
  <r>
    <x v="350"/>
    <s v="RIVERVIEW BANCORP INC"/>
    <x v="4"/>
    <x v="85"/>
    <s v="Benke Robert"/>
    <s v="Officer"/>
    <n v="5000"/>
    <n v="3.83"/>
    <n v="19150"/>
    <s v="normal_buy"/>
    <n v="9.5744566166810596E-2"/>
    <n v="9.5745000000000005"/>
    <s v="P"/>
  </r>
  <r>
    <x v="197"/>
    <s v="HBT Financial, Inc."/>
    <x v="4"/>
    <x v="85"/>
    <s v="Chapman Peter Robert"/>
    <s v="Officer"/>
    <n v="1100"/>
    <n v="18.93"/>
    <n v="20823"/>
    <s v="normal_buy"/>
    <n v="3.8227839991840977E-2"/>
    <n v="3.8228"/>
    <s v="P"/>
  </r>
  <r>
    <x v="485"/>
    <s v="CECO ENVIRONMENTAL CORP"/>
    <x v="4"/>
    <x v="85"/>
    <s v="WALLMAN RICHARD F"/>
    <s v="Director"/>
    <n v="5000"/>
    <n v="21.95"/>
    <n v="109750"/>
    <s v="normal_buy"/>
    <n v="0.14181821996515451"/>
    <n v="14.181800000000001"/>
    <s v="P"/>
  </r>
  <r>
    <x v="784"/>
    <s v="Theravance Biopharma, Inc."/>
    <x v="4"/>
    <x v="85"/>
    <s v="Samaha Eli"/>
    <s v="TenPercentOwner"/>
    <n v="999800"/>
    <n v="8.75"/>
    <n v="8748250"/>
    <s v="large_buy"/>
    <n v="0.1142534175846321"/>
    <n v="11.4253"/>
    <s v="P"/>
  </r>
  <r>
    <x v="784"/>
    <s v="Theravance Biopharma, Inc."/>
    <x v="4"/>
    <x v="85"/>
    <s v="Samaha Eli"/>
    <s v="TenPercentOwner"/>
    <n v="499324"/>
    <n v="8.75"/>
    <n v="4369085"/>
    <s v="normal_buy"/>
    <n v="0.1142534175846321"/>
    <n v="11.4253"/>
    <s v="P"/>
  </r>
  <r>
    <x v="164"/>
    <s v="CLEVELAND-CLIFFS INC."/>
    <x v="4"/>
    <x v="85"/>
    <s v="GONCALVES LOURENCO"/>
    <s v="Director,Officer"/>
    <n v="60000"/>
    <n v="16.760000000000002"/>
    <n v="1005600"/>
    <s v="large_buy"/>
    <n v="7.0658583468199199E-2"/>
    <n v="7.0659000000000001"/>
    <s v="P"/>
  </r>
  <r>
    <x v="146"/>
    <s v="Burke &amp; Herbert Financial Services Corp."/>
    <x v="4"/>
    <x v="85"/>
    <s v="McLaughlin Shawn Patrick"/>
    <s v="Director"/>
    <n v="850"/>
    <n v="52.51"/>
    <n v="44633.5"/>
    <s v="normal_buy"/>
    <n v="-1.9935395839931539E-2"/>
    <n v="-1.9935"/>
    <s v="P"/>
  </r>
  <r>
    <x v="139"/>
    <s v="Mobileye Global Inc."/>
    <x v="4"/>
    <x v="85"/>
    <s v="GELSINGER PATRICK P"/>
    <s v="Director"/>
    <n v="1611"/>
    <n v="28.17"/>
    <n v="45381.87"/>
    <s v="normal_buy"/>
    <n v="1.3854869073766101E-3"/>
    <n v="0.13850000000000001"/>
    <s v="P"/>
  </r>
  <r>
    <x v="725"/>
    <s v="IZEA Worldwide, Inc."/>
    <x v="4"/>
    <x v="86"/>
    <s v="GP Investments, Ltd."/>
    <s v="TenPercentOwner"/>
    <n v="7744"/>
    <n v="2.99"/>
    <n v="23154.560000000001"/>
    <s v="normal_buy"/>
    <n v="2.3102288417082398E-2"/>
    <n v="2.3102"/>
    <s v="P"/>
  </r>
  <r>
    <x v="725"/>
    <s v="IZEA Worldwide, Inc."/>
    <x v="4"/>
    <x v="86"/>
    <s v="GP Cash Management, Ltd."/>
    <s v="TenPercentOwner"/>
    <n v="7744"/>
    <n v="2.99"/>
    <n v="23154.560000000001"/>
    <s v="normal_buy"/>
    <n v="2.3102288417082398E-2"/>
    <n v="2.3102"/>
    <s v="P"/>
  </r>
  <r>
    <x v="253"/>
    <s v="Lumen Technologies, Inc."/>
    <x v="4"/>
    <x v="86"/>
    <s v="Johnson Kathleen E"/>
    <s v="Director,Officer"/>
    <n v="750000"/>
    <n v="1.28"/>
    <n v="960000"/>
    <s v="large_buy"/>
    <n v="1.550386164181328E-2"/>
    <n v="1.5504"/>
    <s v="P"/>
  </r>
  <r>
    <x v="283"/>
    <s v="LANTRONIX INC"/>
    <x v="4"/>
    <x v="86"/>
    <s v="Awsare Saleel"/>
    <s v="Director,Officer"/>
    <n v="10000"/>
    <n v="3.66"/>
    <n v="36600"/>
    <s v="normal_buy"/>
    <n v="0.1141303886566143"/>
    <n v="11.413"/>
    <s v="P"/>
  </r>
  <r>
    <x v="185"/>
    <s v="RXO, Inc."/>
    <x v="4"/>
    <x v="86"/>
    <s v="MFN Partners GP, LLC"/>
    <s v="TenPercentOwner"/>
    <n v="105065"/>
    <n v="20.07"/>
    <n v="2108654.5499999998"/>
    <s v="normal_buy"/>
    <n v="5.0198721640395627E-2"/>
    <n v="5.0198999999999998"/>
    <s v="P"/>
  </r>
  <r>
    <x v="185"/>
    <s v="RXO, Inc."/>
    <x v="4"/>
    <x v="86"/>
    <s v="MFN Partners, LP"/>
    <s v="TenPercentOwner"/>
    <n v="105065"/>
    <n v="20.07"/>
    <n v="2108654.5499999998"/>
    <s v="normal_buy"/>
    <n v="5.0198721640395627E-2"/>
    <n v="5.0198999999999998"/>
    <s v="P"/>
  </r>
  <r>
    <x v="185"/>
    <s v="RXO, Inc."/>
    <x v="4"/>
    <x v="86"/>
    <s v="NANJI FARHAD"/>
    <s v="TenPercentOwner"/>
    <n v="105065"/>
    <n v="20.07"/>
    <n v="2108654.5499999998"/>
    <s v="normal_buy"/>
    <n v="5.0198721640395627E-2"/>
    <n v="5.0198999999999998"/>
    <s v="P"/>
  </r>
  <r>
    <x v="185"/>
    <s v="RXO, Inc."/>
    <x v="4"/>
    <x v="86"/>
    <s v="MFN Partners Management, LLC"/>
    <s v="TenPercentOwner"/>
    <n v="105065"/>
    <n v="20.07"/>
    <n v="2108654.5499999998"/>
    <s v="normal_buy"/>
    <n v="5.0198721640395627E-2"/>
    <n v="5.0198999999999998"/>
    <s v="P"/>
  </r>
  <r>
    <x v="185"/>
    <s v="RXO, Inc."/>
    <x v="4"/>
    <x v="86"/>
    <s v="DeMichele Michael"/>
    <s v="TenPercentOwner"/>
    <n v="105065"/>
    <n v="20.07"/>
    <n v="2108654.5499999998"/>
    <s v="normal_buy"/>
    <n v="5.0198721640395627E-2"/>
    <n v="5.0198999999999998"/>
    <s v="P"/>
  </r>
  <r>
    <x v="185"/>
    <s v="RXO, Inc."/>
    <x v="4"/>
    <x v="86"/>
    <s v="MFN Partners Management, LP"/>
    <s v="TenPercentOwner"/>
    <n v="105065"/>
    <n v="20.07"/>
    <n v="2108654.5499999998"/>
    <s v="normal_buy"/>
    <n v="5.0198721640395627E-2"/>
    <n v="5.0198999999999998"/>
    <s v="P"/>
  </r>
  <r>
    <x v="261"/>
    <s v="Clough Global Opportunities Fund"/>
    <x v="4"/>
    <x v="86"/>
    <s v="Clough Charles JR"/>
    <s v="Other"/>
    <n v="50000"/>
    <n v="4.9400000000000004"/>
    <n v="247000"/>
    <s v="large_buy"/>
    <n v="5.4694182560715898E-2"/>
    <n v="5.4694000000000003"/>
    <s v="P"/>
  </r>
  <r>
    <x v="233"/>
    <s v="BCB BANCORP INC"/>
    <x v="4"/>
    <x v="86"/>
    <s v="Garcia David Roque"/>
    <s v="Officer"/>
    <n v="1700"/>
    <n v="9.59"/>
    <n v="16303"/>
    <s v="normal_buy"/>
    <n v="0.12074303338220189"/>
    <n v="12.074299999999999"/>
    <s v="P"/>
  </r>
  <r>
    <x v="25"/>
    <s v="NUVEEN NEW JERSEY QUALITY MUNICIPAL INCOME FUND"/>
    <x v="4"/>
    <x v="86"/>
    <s v="Weinstein Boaz"/>
    <s v="TenPercentOwner"/>
    <n v="50596"/>
    <n v="11.79"/>
    <n v="596526.84"/>
    <s v="large_buy"/>
    <n v="2.0049809785794629E-2"/>
    <n v="2.0049999999999999"/>
    <s v="P"/>
  </r>
  <r>
    <x v="25"/>
    <s v="NUVEEN NEW JERSEY QUALITY MUNICIPAL INCOME FUND"/>
    <x v="4"/>
    <x v="86"/>
    <s v="Saba Capital Management, L.P."/>
    <s v="TenPercentOwner"/>
    <n v="50596"/>
    <n v="11.79"/>
    <n v="596526.84"/>
    <s v="large_buy"/>
    <n v="2.0049809785794629E-2"/>
    <n v="2.0049999999999999"/>
    <s v="P"/>
  </r>
  <r>
    <x v="7"/>
    <s v="MainStay CBRE Global Infrastructure Megatrends Term Fund"/>
    <x v="4"/>
    <x v="86"/>
    <s v="Weinstein Boaz"/>
    <s v="TenPercentOwner"/>
    <n v="12874"/>
    <n v="12.33"/>
    <n v="158736.42000000001"/>
    <s v="normal_buy"/>
    <n v="8.2258247941857654E-2"/>
    <n v="8.2257999999999996"/>
    <s v="P"/>
  </r>
  <r>
    <x v="7"/>
    <s v="MainStay CBRE Global Infrastructure Megatrends Term Fund"/>
    <x v="4"/>
    <x v="86"/>
    <s v="Saba Capital Management, L.P."/>
    <s v="TenPercentOwner"/>
    <n v="12874"/>
    <n v="12.33"/>
    <n v="158736.42000000001"/>
    <s v="normal_buy"/>
    <n v="8.2258247941857654E-2"/>
    <n v="8.2257999999999996"/>
    <s v="P"/>
  </r>
  <r>
    <x v="17"/>
    <s v="TILE SHOP HOLDINGS, INC."/>
    <x v="4"/>
    <x v="86"/>
    <s v="Pleasant Lake Partners LLC"/>
    <s v="TenPercentOwner"/>
    <n v="10000"/>
    <n v="6.74"/>
    <n v="67400"/>
    <s v="normal_buy"/>
    <n v="-5.1928770996753859E-2"/>
    <n v="-5.1928999999999998"/>
    <s v="P"/>
  </r>
  <r>
    <x v="17"/>
    <s v="TILE SHOP HOLDINGS, INC."/>
    <x v="4"/>
    <x v="86"/>
    <s v="Pleasant Lake Onshore Feeder Fund LP"/>
    <s v="TenPercentOwner"/>
    <n v="10000"/>
    <n v="6.74"/>
    <n v="67400"/>
    <s v="normal_buy"/>
    <n v="-5.1928770996753859E-2"/>
    <n v="-5.1928999999999998"/>
    <s v="P"/>
  </r>
  <r>
    <x v="17"/>
    <s v="TILE SHOP HOLDINGS, INC."/>
    <x v="4"/>
    <x v="86"/>
    <s v="Fund 1 Investments, LLC"/>
    <s v="TenPercentOwner"/>
    <n v="10000"/>
    <n v="6.74"/>
    <n v="67400"/>
    <s v="normal_buy"/>
    <n v="-5.1928770996753859E-2"/>
    <n v="-5.1928999999999998"/>
    <s v="P"/>
  </r>
  <r>
    <x v="785"/>
    <s v="FIRST NATIONAL CORP /VA/"/>
    <x v="4"/>
    <x v="86"/>
    <s v="AIKENS JASON C"/>
    <s v="Director"/>
    <n v="790"/>
    <n v="15.2"/>
    <n v="12008"/>
    <s v="normal_buy"/>
    <n v="1.7105252373724511E-2"/>
    <n v="1.7104999999999999"/>
    <s v="P"/>
  </r>
  <r>
    <x v="785"/>
    <s v="FIRST NATIONAL CORP /VA/"/>
    <x v="4"/>
    <x v="86"/>
    <s v="WILKINS III JAMES R"/>
    <s v="Director"/>
    <n v="4257"/>
    <n v="15.01"/>
    <n v="63897.57"/>
    <s v="large_buy"/>
    <n v="1.7105252373724511E-2"/>
    <n v="1.7104999999999999"/>
    <s v="P"/>
  </r>
  <r>
    <x v="395"/>
    <s v="Enphase Energy, Inc."/>
    <x v="4"/>
    <x v="86"/>
    <s v="Yang Mandy"/>
    <s v="Officer"/>
    <n v="1000"/>
    <n v="103"/>
    <n v="103000"/>
    <s v="normal_buy"/>
    <n v="0.1017348780303933"/>
    <n v="10.173500000000001"/>
    <s v="P"/>
  </r>
  <r>
    <x v="395"/>
    <s v="Enphase Energy, Inc."/>
    <x v="4"/>
    <x v="86"/>
    <s v="Yang Mandy"/>
    <s v="Officer"/>
    <n v="2000"/>
    <n v="104.99"/>
    <n v="209980"/>
    <s v="normal_buy"/>
    <n v="0.1017348780303933"/>
    <n v="10.173500000000001"/>
    <s v="P"/>
  </r>
  <r>
    <x v="395"/>
    <s v="Enphase Energy, Inc."/>
    <x v="4"/>
    <x v="86"/>
    <s v="Yang Mandy"/>
    <s v="Officer"/>
    <n v="1000"/>
    <n v="104"/>
    <n v="104000"/>
    <s v="normal_buy"/>
    <n v="0.1017348780303933"/>
    <n v="10.173500000000001"/>
    <s v="P"/>
  </r>
  <r>
    <x v="786"/>
    <s v="Northfield Bancorp, Inc."/>
    <x v="4"/>
    <x v="86"/>
    <s v="Harrison Timothy C"/>
    <s v="Director"/>
    <n v="1290"/>
    <n v="8.89"/>
    <n v="11468.1"/>
    <s v="normal_buy"/>
    <n v="9.7812564896794019E-2"/>
    <n v="9.7812999999999999"/>
    <s v="P"/>
  </r>
  <r>
    <x v="436"/>
    <s v="TRIMAS CORP"/>
    <x v="4"/>
    <x v="86"/>
    <s v="Parker Herbert K"/>
    <s v="Director"/>
    <n v="1500"/>
    <n v="26.31"/>
    <n v="39465"/>
    <s v="normal_buy"/>
    <n v="6.1879872483016067E-2"/>
    <n v="6.1879999999999997"/>
    <s v="P"/>
  </r>
  <r>
    <x v="466"/>
    <s v="Orion Group Holdings Inc"/>
    <x v="4"/>
    <x v="86"/>
    <s v="Smith Quentin P. Jr."/>
    <s v="Director"/>
    <n v="1400"/>
    <n v="7.45"/>
    <n v="10430"/>
    <s v="normal_buy"/>
    <n v="0.23188408346497141"/>
    <n v="23.188400000000001"/>
    <s v="P"/>
  </r>
  <r>
    <x v="785"/>
    <s v="FIRST NATIONAL CORP /VA/"/>
    <x v="4"/>
    <x v="86"/>
    <s v="HARVARD SCOTT C"/>
    <s v="Director,Officer"/>
    <n v="1000"/>
    <n v="14.9"/>
    <n v="14900"/>
    <s v="normal_buy"/>
    <n v="1.7105252373724511E-2"/>
    <n v="1.7104999999999999"/>
    <s v="P"/>
  </r>
  <r>
    <x v="787"/>
    <s v="Sensata Technologies Holding plc"/>
    <x v="4"/>
    <x v="86"/>
    <s v="Mirshekari Ali John"/>
    <s v="Director"/>
    <n v="73137"/>
    <n v="39.17"/>
    <n v="2864776.29"/>
    <s v="normal_buy"/>
    <n v="8.5403249378140256E-2"/>
    <n v="8.5403000000000002"/>
    <s v="P"/>
  </r>
  <r>
    <x v="788"/>
    <s v="Ryerson Holding Corp"/>
    <x v="4"/>
    <x v="86"/>
    <s v="Burbach Michael"/>
    <s v="Officer"/>
    <n v="4000"/>
    <n v="23.75"/>
    <n v="95000"/>
    <s v="large_buy"/>
    <n v="2.7908979700886238E-2"/>
    <n v="2.7909000000000002"/>
    <s v="P"/>
  </r>
  <r>
    <x v="15"/>
    <s v="abrdn Life Sciences Investors"/>
    <x v="4"/>
    <x v="86"/>
    <s v="Weinstein Boaz"/>
    <s v="TenPercentOwner"/>
    <n v="26274"/>
    <n v="13.46"/>
    <n v="353648.04"/>
    <s v="normal_buy"/>
    <n v="5.8605531937953703E-2"/>
    <n v="5.8605999999999998"/>
    <s v="P"/>
  </r>
  <r>
    <x v="15"/>
    <s v="abrdn Life Sciences Investors"/>
    <x v="4"/>
    <x v="86"/>
    <s v="Saba Capital Management, L.P."/>
    <s v="TenPercentOwner"/>
    <n v="26274"/>
    <n v="13.46"/>
    <n v="353648.04"/>
    <s v="normal_buy"/>
    <n v="5.8605531937953703E-2"/>
    <n v="5.8605999999999998"/>
    <s v="P"/>
  </r>
  <r>
    <x v="629"/>
    <s v="abrdn Global Infrastructure Income Fund"/>
    <x v="4"/>
    <x v="86"/>
    <s v="Weinstein Boaz"/>
    <s v="TenPercentOwner"/>
    <n v="58011"/>
    <n v="17.510000000000002"/>
    <n v="1015772.61"/>
    <s v="large_buy"/>
    <n v="7.4389541596266318E-2"/>
    <n v="7.4390000000000001"/>
    <s v="P"/>
  </r>
  <r>
    <x v="629"/>
    <s v="abrdn Global Infrastructure Income Fund"/>
    <x v="4"/>
    <x v="86"/>
    <s v="Saba Capital Management, L.P."/>
    <s v="TenPercentOwner"/>
    <n v="58011"/>
    <n v="17.510000000000002"/>
    <n v="1015772.61"/>
    <s v="large_buy"/>
    <n v="7.4389541596266318E-2"/>
    <n v="7.4390000000000001"/>
    <s v="P"/>
  </r>
  <r>
    <x v="19"/>
    <s v="Invesco Pennsylvania Value Municipal Income Trust"/>
    <x v="4"/>
    <x v="86"/>
    <s v="Weinstein Boaz"/>
    <s v="TenPercentOwner"/>
    <n v="30935"/>
    <n v="9.9600000000000009"/>
    <n v="308112.59999999998"/>
    <s v="large_buy"/>
    <n v="3.0347160687864031E-2"/>
    <n v="3.0347"/>
    <s v="P"/>
  </r>
  <r>
    <x v="19"/>
    <s v="Invesco Pennsylvania Value Municipal Income Trust"/>
    <x v="4"/>
    <x v="86"/>
    <s v="Saba Capital Management, L.P."/>
    <s v="TenPercentOwner"/>
    <n v="30935"/>
    <n v="9.9600000000000009"/>
    <n v="308112.59999999998"/>
    <s v="large_buy"/>
    <n v="3.0347160687864031E-2"/>
    <n v="3.0347"/>
    <s v="P"/>
  </r>
  <r>
    <x v="118"/>
    <s v="Northwest Bancshares, Inc."/>
    <x v="4"/>
    <x v="86"/>
    <s v="Torchio Louis J"/>
    <s v="Director,Officer"/>
    <n v="2295"/>
    <n v="10.87"/>
    <n v="24946.65"/>
    <s v="normal_buy"/>
    <n v="3.6596367049523959E-2"/>
    <n v="3.6596000000000002"/>
    <s v="P"/>
  </r>
  <r>
    <x v="789"/>
    <s v="CVS HEALTH Corp"/>
    <x v="4"/>
    <x v="86"/>
    <s v="LUDWIG EDWARD J"/>
    <s v="Director"/>
    <n v="1000"/>
    <n v="53.88"/>
    <n v="53880"/>
    <s v="normal_buy"/>
    <n v="4.2973664471486213E-2"/>
    <n v="4.2973999999999997"/>
    <s v="P"/>
  </r>
  <r>
    <x v="581"/>
    <s v="CENTRAL SECURITIES CORP"/>
    <x v="4"/>
    <x v="86"/>
    <s v="Hill John C"/>
    <s v="Director,Officer"/>
    <n v="300"/>
    <n v="40.770000000000003"/>
    <n v="12231"/>
    <s v="normal_buy"/>
    <n v="3.9196466944230852E-2"/>
    <n v="3.9196"/>
    <s v="P"/>
  </r>
  <r>
    <x v="150"/>
    <s v="Bancorp, Inc."/>
    <x v="4"/>
    <x v="86"/>
    <s v="Cohn Matthew"/>
    <s v="Director"/>
    <n v="540"/>
    <n v="31"/>
    <n v="16740"/>
    <s v="normal_buy"/>
    <n v="6.6411297934923619E-2"/>
    <n v="6.6410999999999998"/>
    <s v="P"/>
  </r>
  <r>
    <x v="150"/>
    <s v="Bancorp, Inc."/>
    <x v="4"/>
    <x v="86"/>
    <s v="Cohn Matthew"/>
    <s v="Director"/>
    <n v="1161"/>
    <n v="31.01"/>
    <n v="36002.61"/>
    <s v="normal_buy"/>
    <n v="6.6411297934923619E-2"/>
    <n v="6.6410999999999998"/>
    <s v="P"/>
  </r>
  <r>
    <x v="345"/>
    <s v="Meridian Corp"/>
    <x v="4"/>
    <x v="86"/>
    <s v="Annas Christopher J."/>
    <s v="Director,Officer"/>
    <n v="1500"/>
    <n v="8.99"/>
    <n v="13485"/>
    <s v="normal_buy"/>
    <n v="8.116889832491192E-2"/>
    <n v="8.1168999999999993"/>
    <s v="P"/>
  </r>
  <r>
    <x v="767"/>
    <s v="Earth Science Tech, Inc."/>
    <x v="4"/>
    <x v="86"/>
    <s v="Saumat Giorgio R."/>
    <s v="Director,Officer,TenPercentOwner"/>
    <n v="144975"/>
    <n v="0.1"/>
    <n v="14497.5"/>
    <s v="normal_buy"/>
    <n v="1"/>
    <n v="100"/>
    <s v="P"/>
  </r>
  <r>
    <x v="767"/>
    <s v="Earth Science Tech, Inc."/>
    <x v="4"/>
    <x v="86"/>
    <s v="Saumat Giorgio R."/>
    <s v="Director,Officer,TenPercentOwner"/>
    <n v="200000"/>
    <n v="0.1"/>
    <n v="20000"/>
    <s v="large_buy"/>
    <n v="1"/>
    <n v="100"/>
    <s v="P"/>
  </r>
  <r>
    <x v="767"/>
    <s v="Earth Science Tech, Inc."/>
    <x v="4"/>
    <x v="86"/>
    <s v="Saumat Giorgio R."/>
    <s v="Director,Officer,TenPercentOwner"/>
    <n v="357306"/>
    <n v="0.1"/>
    <n v="35730.6"/>
    <s v="large_buy"/>
    <n v="1"/>
    <n v="100"/>
    <s v="P"/>
  </r>
  <r>
    <x v="8"/>
    <s v="NUVEEN PENNSYLVANIA QUALITY MUNICIPAL INCOME FUND"/>
    <x v="4"/>
    <x v="86"/>
    <s v="Weinstein Boaz"/>
    <s v="TenPercentOwner"/>
    <n v="65807"/>
    <n v="11.55"/>
    <n v="760070.85000000009"/>
    <s v="large_buy"/>
    <n v="3.5966368156030708E-2"/>
    <n v="3.5966"/>
    <s v="P"/>
  </r>
  <r>
    <x v="8"/>
    <s v="NUVEEN PENNSYLVANIA QUALITY MUNICIPAL INCOME FUND"/>
    <x v="4"/>
    <x v="86"/>
    <s v="Saba Capital Management, L.P."/>
    <s v="TenPercentOwner"/>
    <n v="65807"/>
    <n v="11.55"/>
    <n v="760070.85000000009"/>
    <s v="large_buy"/>
    <n v="3.5966368156030708E-2"/>
    <n v="3.5966"/>
    <s v="P"/>
  </r>
  <r>
    <x v="789"/>
    <s v="CVS HEALTH Corp"/>
    <x v="4"/>
    <x v="86"/>
    <s v="Mahoney Michael F"/>
    <s v="Director"/>
    <n v="9181"/>
    <n v="54.49"/>
    <n v="500272.69"/>
    <s v="large_buy"/>
    <n v="4.2973664471486213E-2"/>
    <n v="4.2973999999999997"/>
    <s v="P"/>
  </r>
  <r>
    <x v="724"/>
    <s v="Gyrodyne, LLC"/>
    <x v="4"/>
    <x v="86"/>
    <s v="TOWERVIEW LLC"/>
    <s v="TenPercentOwner"/>
    <n v="1846"/>
    <n v="7.8"/>
    <n v="14398.8"/>
    <s v="normal_buy"/>
    <n v="1.668807638992531E-2"/>
    <n v="1.6688000000000001"/>
    <s v="P"/>
  </r>
  <r>
    <x v="790"/>
    <s v="SKYWORKS SOLUTIONS, INC."/>
    <x v="4"/>
    <x v="86"/>
    <s v="GRIFFIN LIAM"/>
    <s v="Director,Officer"/>
    <n v="11142"/>
    <n v="90"/>
    <n v="1002780"/>
    <s v="large_buy"/>
    <n v="4.8707207420960463E-2"/>
    <n v="4.8707000000000003"/>
    <s v="P"/>
  </r>
  <r>
    <x v="791"/>
    <s v="RANGE RESOURCES CORP"/>
    <x v="4"/>
    <x v="86"/>
    <s v="Griffie Charles G."/>
    <s v="Director"/>
    <n v="1500"/>
    <n v="34.65"/>
    <n v="51975"/>
    <s v="large_buy"/>
    <n v="5.4872884121027983E-2"/>
    <n v="5.4873000000000003"/>
    <s v="P"/>
  </r>
  <r>
    <x v="283"/>
    <s v="LANTRONIX INC"/>
    <x v="4"/>
    <x v="86"/>
    <s v="Cohenour Jason"/>
    <s v="Director"/>
    <n v="21000"/>
    <n v="3.63"/>
    <n v="76230"/>
    <s v="large_buy"/>
    <n v="0.1141303886566143"/>
    <n v="11.413"/>
    <s v="P"/>
  </r>
  <r>
    <x v="792"/>
    <s v="LEGGETT &amp; PLATT INC"/>
    <x v="4"/>
    <x v="86"/>
    <s v="KLEIBOEKER RYAN MICHAEL"/>
    <s v="Officer"/>
    <n v="10000"/>
    <n v="13.39"/>
    <n v="133900"/>
    <s v="large_buy"/>
    <n v="-9.7345307770338785E-2"/>
    <n v="-9.7345000000000006"/>
    <s v="P"/>
  </r>
  <r>
    <x v="793"/>
    <s v="SAIA INC"/>
    <x v="4"/>
    <x v="86"/>
    <s v="GAINOR JOHN P JR"/>
    <s v="Director"/>
    <n v="500"/>
    <n v="407"/>
    <n v="203500"/>
    <s v="large_buy"/>
    <n v="4.5818088326943229E-3"/>
    <n v="0.4582"/>
    <s v="P"/>
  </r>
  <r>
    <x v="350"/>
    <s v="RIVERVIEW BANCORP INC"/>
    <x v="4"/>
    <x v="86"/>
    <s v="Wills Bessie Ross"/>
    <s v="Director"/>
    <n v="4000"/>
    <n v="3.94"/>
    <n v="15760"/>
    <s v="normal_buy"/>
    <n v="3.8167936085534038E-2"/>
    <n v="3.8168000000000002"/>
    <s v="P"/>
  </r>
  <r>
    <x v="794"/>
    <s v="LOGITECH INTERNATIONAL S.A."/>
    <x v="4"/>
    <x v="87"/>
    <s v="BOYNTON CHARLES D"/>
    <s v="Officer"/>
    <n v="1225"/>
    <n v="81.27"/>
    <n v="99555.75"/>
    <s v="normal_buy"/>
    <n v="9.5870322757318549E-2"/>
    <n v="9.5869999999999997"/>
    <s v="P"/>
  </r>
  <r>
    <x v="40"/>
    <s v="AMREP CORP."/>
    <x v="4"/>
    <x v="87"/>
    <s v="DAHL JAMES H"/>
    <s v="TenPercentOwner"/>
    <n v="10000"/>
    <n v="20.95"/>
    <n v="209500"/>
    <s v="large_buy"/>
    <n v="1.1566254029790951E-2"/>
    <n v="1.1566000000000001"/>
    <s v="P"/>
  </r>
  <r>
    <x v="40"/>
    <s v="AMREP CORP."/>
    <x v="4"/>
    <x v="87"/>
    <s v="Lancaster Rainey E."/>
    <s v="TenPercentOwner"/>
    <n v="10000"/>
    <n v="20.95"/>
    <n v="209500"/>
    <s v="large_buy"/>
    <n v="1.1566254029790951E-2"/>
    <n v="1.1566000000000001"/>
    <s v="P"/>
  </r>
  <r>
    <x v="247"/>
    <s v="Vestis Corp"/>
    <x v="4"/>
    <x v="87"/>
    <s v="Holloman James Phillip"/>
    <s v="Director"/>
    <n v="20200"/>
    <n v="9.93"/>
    <n v="200586"/>
    <s v="normal_buy"/>
    <n v="0.33049958070042668"/>
    <n v="33.049999999999997"/>
    <s v="P"/>
  </r>
  <r>
    <x v="19"/>
    <s v="Invesco Pennsylvania Value Municipal Income Trust"/>
    <x v="4"/>
    <x v="87"/>
    <s v="Weinstein Boaz"/>
    <s v="TenPercentOwner"/>
    <n v="2199"/>
    <n v="10.06"/>
    <n v="22121.94"/>
    <s v="normal_buy"/>
    <n v="2.50640014515453E-2"/>
    <n v="2.5064000000000002"/>
    <s v="P"/>
  </r>
  <r>
    <x v="19"/>
    <s v="Invesco Pennsylvania Value Municipal Income Trust"/>
    <x v="4"/>
    <x v="87"/>
    <s v="Saba Capital Management, L.P."/>
    <s v="TenPercentOwner"/>
    <n v="2199"/>
    <n v="10.06"/>
    <n v="22121.94"/>
    <s v="normal_buy"/>
    <n v="2.50640014515453E-2"/>
    <n v="2.5064000000000002"/>
    <s v="P"/>
  </r>
  <r>
    <x v="795"/>
    <s v="ECOLAB INC."/>
    <x v="4"/>
    <x v="87"/>
    <s v="MacLennan David"/>
    <s v="Director"/>
    <n v="650"/>
    <n v="227.37"/>
    <n v="147790.5"/>
    <s v="normal_buy"/>
    <n v="2.7077002740574011E-2"/>
    <n v="2.7077"/>
    <s v="P"/>
  </r>
  <r>
    <x v="781"/>
    <s v="FRANKLIN FINANCIAL SERVICES CORP /PA/"/>
    <x v="4"/>
    <x v="87"/>
    <s v="Duffey Gregory A"/>
    <s v="Director"/>
    <n v="2000"/>
    <n v="29"/>
    <n v="58000"/>
    <s v="large_buy"/>
    <n v="-7.8070873473732871E-2"/>
    <n v="-7.8071000000000002"/>
    <s v="P"/>
  </r>
  <r>
    <x v="726"/>
    <s v="GRAFTECH INTERNATIONAL LTD"/>
    <x v="4"/>
    <x v="87"/>
    <s v="Colonial House Capital Ltd"/>
    <s v="TenPercentOwner"/>
    <n v="533009"/>
    <n v="1.77"/>
    <n v="943425.93"/>
    <s v="large_buy"/>
    <n v="-3.8674074485440017E-2"/>
    <n v="-3.8673999999999999"/>
    <s v="P"/>
  </r>
  <r>
    <x v="726"/>
    <s v="GRAFTECH INTERNATIONAL LTD"/>
    <x v="4"/>
    <x v="87"/>
    <s v="WJS Investments Ltd"/>
    <s v="TenPercentOwner"/>
    <n v="533009"/>
    <n v="1.77"/>
    <n v="943425.93"/>
    <s v="large_buy"/>
    <n v="-3.8674074485440017E-2"/>
    <n v="-3.8673999999999999"/>
    <s v="P"/>
  </r>
  <r>
    <x v="313"/>
    <s v="HAWTHORN BANCSHARES, INC."/>
    <x v="4"/>
    <x v="87"/>
    <s v="Eden Douglas Todd"/>
    <s v="Director"/>
    <n v="15000"/>
    <n v="19.63"/>
    <n v="294450"/>
    <s v="large_buy"/>
    <n v="5.1545766925364944E-3"/>
    <n v="0.51549999999999996"/>
    <s v="P"/>
  </r>
  <r>
    <x v="170"/>
    <s v="NEW PEOPLES BANKSHARES INC"/>
    <x v="4"/>
    <x v="87"/>
    <s v="COX JOHN D"/>
    <s v="Director"/>
    <n v="5000"/>
    <n v="2.5099999999999998"/>
    <n v="12550"/>
    <s v="normal_buy"/>
    <n v="5.2419291940656088E-2"/>
    <n v="5.2419000000000002"/>
    <s v="P"/>
  </r>
  <r>
    <x v="248"/>
    <s v="Hillenbrand, Inc."/>
    <x v="4"/>
    <x v="87"/>
    <s v="Kulmaczewski Leo"/>
    <s v="Officer"/>
    <n v="600"/>
    <n v="41.98"/>
    <n v="25188"/>
    <s v="normal_buy"/>
    <n v="6.5975753149430938E-2"/>
    <n v="6.5975999999999999"/>
    <s v="P"/>
  </r>
  <r>
    <x v="248"/>
    <s v="Hillenbrand, Inc."/>
    <x v="4"/>
    <x v="87"/>
    <s v="Kulmaczewski Leo"/>
    <s v="Officer"/>
    <n v="300"/>
    <n v="42.36"/>
    <n v="12708"/>
    <s v="normal_buy"/>
    <n v="6.5975753149430938E-2"/>
    <n v="6.5975999999999999"/>
    <s v="P"/>
  </r>
  <r>
    <x v="796"/>
    <s v="ALBANY INTERNATIONAL CORP /DE/"/>
    <x v="4"/>
    <x v="87"/>
    <s v="Kleveland Gunnar"/>
    <s v="Director,Officer"/>
    <n v="1250"/>
    <n v="84.68"/>
    <n v="105850"/>
    <s v="large_buy"/>
    <n v="6.4131316781885106E-2"/>
    <n v="6.4131"/>
    <s v="P"/>
  </r>
  <r>
    <x v="185"/>
    <s v="RXO, Inc."/>
    <x v="4"/>
    <x v="87"/>
    <s v="MFN Partners GP, LLC"/>
    <s v="TenPercentOwner"/>
    <n v="30000"/>
    <n v="20.329999999999998"/>
    <n v="609900"/>
    <s v="normal_buy"/>
    <n v="8.3292541678043897E-3"/>
    <n v="0.83289999999999997"/>
    <s v="P"/>
  </r>
  <r>
    <x v="185"/>
    <s v="RXO, Inc."/>
    <x v="4"/>
    <x v="87"/>
    <s v="MFN Partners, LP"/>
    <s v="TenPercentOwner"/>
    <n v="30000"/>
    <n v="20.329999999999998"/>
    <n v="609900"/>
    <s v="normal_buy"/>
    <n v="8.3292541678043897E-3"/>
    <n v="0.83289999999999997"/>
    <s v="P"/>
  </r>
  <r>
    <x v="185"/>
    <s v="RXO, Inc."/>
    <x v="4"/>
    <x v="87"/>
    <s v="NANJI FARHAD"/>
    <s v="TenPercentOwner"/>
    <n v="30000"/>
    <n v="20.329999999999998"/>
    <n v="609900"/>
    <s v="normal_buy"/>
    <n v="8.3292541678043897E-3"/>
    <n v="0.83289999999999997"/>
    <s v="P"/>
  </r>
  <r>
    <x v="185"/>
    <s v="RXO, Inc."/>
    <x v="4"/>
    <x v="87"/>
    <s v="MFN Partners Management, LLC"/>
    <s v="TenPercentOwner"/>
    <n v="30000"/>
    <n v="20.329999999999998"/>
    <n v="609900"/>
    <s v="normal_buy"/>
    <n v="8.3292541678043897E-3"/>
    <n v="0.83289999999999997"/>
    <s v="P"/>
  </r>
  <r>
    <x v="185"/>
    <s v="RXO, Inc."/>
    <x v="4"/>
    <x v="87"/>
    <s v="DeMichele Michael"/>
    <s v="TenPercentOwner"/>
    <n v="30000"/>
    <n v="20.329999999999998"/>
    <n v="609900"/>
    <s v="normal_buy"/>
    <n v="8.3292541678043897E-3"/>
    <n v="0.83289999999999997"/>
    <s v="P"/>
  </r>
  <r>
    <x v="185"/>
    <s v="RXO, Inc."/>
    <x v="4"/>
    <x v="87"/>
    <s v="MFN Partners Management, LP"/>
    <s v="TenPercentOwner"/>
    <n v="30000"/>
    <n v="20.329999999999998"/>
    <n v="609900"/>
    <s v="normal_buy"/>
    <n v="8.3292541678043897E-3"/>
    <n v="0.83289999999999997"/>
    <s v="P"/>
  </r>
  <r>
    <x v="248"/>
    <s v="Hillenbrand, Inc."/>
    <x v="4"/>
    <x v="87"/>
    <s v="RYAN KIMBERLY K"/>
    <s v="Officer"/>
    <n v="2350"/>
    <n v="42.69"/>
    <n v="100321.5"/>
    <s v="normal_buy"/>
    <n v="6.5975753149430938E-2"/>
    <n v="6.5975999999999999"/>
    <s v="P"/>
  </r>
  <r>
    <x v="248"/>
    <s v="Hillenbrand, Inc."/>
    <x v="4"/>
    <x v="87"/>
    <s v="VanHimbergen Robert M"/>
    <s v="Officer"/>
    <n v="2400"/>
    <n v="42.58"/>
    <n v="102192"/>
    <s v="normal_buy"/>
    <n v="6.5975753149430938E-2"/>
    <n v="6.5975999999999999"/>
    <s v="P"/>
  </r>
  <r>
    <x v="336"/>
    <s v="HEARTLAND EXPRESS INC"/>
    <x v="4"/>
    <x v="87"/>
    <s v="Janssen Angela K"/>
    <s v="Other"/>
    <n v="8089"/>
    <n v="10.74"/>
    <n v="86875.86"/>
    <s v="normal_buy"/>
    <n v="6.4066765499258604E-2"/>
    <n v="6.4066999999999998"/>
    <s v="P"/>
  </r>
  <r>
    <x v="336"/>
    <s v="HEARTLAND EXPRESS INC"/>
    <x v="4"/>
    <x v="87"/>
    <s v="Ann S. Gerdin Revocable Trust"/>
    <s v="TenPercentOwner,Other"/>
    <n v="8089"/>
    <n v="10.74"/>
    <n v="86875.86"/>
    <s v="normal_buy"/>
    <n v="6.4066765499258604E-2"/>
    <n v="6.4066999999999998"/>
    <s v="P"/>
  </r>
  <r>
    <x v="336"/>
    <s v="HEARTLAND EXPRESS INC"/>
    <x v="4"/>
    <x v="87"/>
    <s v="Gerdin Ann S"/>
    <s v="TenPercentOwner"/>
    <n v="8089"/>
    <n v="10.74"/>
    <n v="86875.86"/>
    <s v="normal_buy"/>
    <n v="6.4066765499258604E-2"/>
    <n v="6.4066999999999998"/>
    <s v="P"/>
  </r>
  <r>
    <x v="336"/>
    <s v="HEARTLAND EXPRESS INC"/>
    <x v="4"/>
    <x v="87"/>
    <s v="Durr Julie J"/>
    <s v="Other"/>
    <n v="8089"/>
    <n v="10.74"/>
    <n v="86875.86"/>
    <s v="normal_buy"/>
    <n v="6.4066765499258604E-2"/>
    <n v="6.4066999999999998"/>
    <s v="P"/>
  </r>
  <r>
    <x v="8"/>
    <s v="NUVEEN PENNSYLVANIA QUALITY MUNICIPAL INCOME FUND"/>
    <x v="4"/>
    <x v="87"/>
    <s v="Weinstein Boaz"/>
    <s v="TenPercentOwner"/>
    <n v="1234"/>
    <n v="11.65"/>
    <n v="14376.1"/>
    <s v="normal_buy"/>
    <n v="2.4500762600645491E-2"/>
    <n v="2.4500999999999999"/>
    <s v="P"/>
  </r>
  <r>
    <x v="8"/>
    <s v="NUVEEN PENNSYLVANIA QUALITY MUNICIPAL INCOME FUND"/>
    <x v="4"/>
    <x v="87"/>
    <s v="Saba Capital Management, L.P."/>
    <s v="TenPercentOwner"/>
    <n v="1234"/>
    <n v="11.65"/>
    <n v="14376.1"/>
    <s v="normal_buy"/>
    <n v="2.4500762600645491E-2"/>
    <n v="2.4500999999999999"/>
    <s v="P"/>
  </r>
  <r>
    <x v="7"/>
    <s v="MainStay CBRE Global Infrastructure Megatrends Term Fund"/>
    <x v="4"/>
    <x v="87"/>
    <s v="Saba Capital Management, L.P."/>
    <s v="TenPercentOwner"/>
    <n v="9828"/>
    <n v="12.53"/>
    <n v="123144.84"/>
    <s v="normal_buy"/>
    <n v="6.4032031915498555E-2"/>
    <n v="6.4032"/>
    <s v="P"/>
  </r>
  <r>
    <x v="7"/>
    <s v="MainStay CBRE Global Infrastructure Megatrends Term Fund"/>
    <x v="4"/>
    <x v="87"/>
    <s v="Weinstein Boaz"/>
    <s v="TenPercentOwner"/>
    <n v="9828"/>
    <n v="12.53"/>
    <n v="123144.84"/>
    <s v="normal_buy"/>
    <n v="6.4032031915498555E-2"/>
    <n v="6.4032"/>
    <s v="P"/>
  </r>
  <r>
    <x v="797"/>
    <s v="KEMPER Corp"/>
    <x v="4"/>
    <x v="87"/>
    <s v="Paracchini Alberto J"/>
    <s v="Director"/>
    <n v="425"/>
    <n v="58.54"/>
    <n v="24879.5"/>
    <s v="normal_buy"/>
    <n v="3.696174465645985E-2"/>
    <n v="3.6962000000000002"/>
    <s v="P"/>
  </r>
  <r>
    <x v="798"/>
    <s v="Encompass Health Corp"/>
    <x v="4"/>
    <x v="87"/>
    <s v="CARMICHAEL GREG D"/>
    <s v="Director"/>
    <n v="2000"/>
    <n v="83.73"/>
    <n v="167460"/>
    <s v="large_buy"/>
    <n v="2.6919941267939729E-2"/>
    <n v="2.6920000000000002"/>
    <s v="P"/>
  </r>
  <r>
    <x v="376"/>
    <s v="DT Midstream, Inc."/>
    <x v="4"/>
    <x v="87"/>
    <s v="Jewell Jeffrey A"/>
    <s v="Officer"/>
    <n v="400"/>
    <n v="62.8"/>
    <n v="25120"/>
    <s v="normal_buy"/>
    <n v="6.276804032358152E-2"/>
    <n v="6.2767999999999997"/>
    <s v="P"/>
  </r>
  <r>
    <x v="799"/>
    <s v="HUBBELL INC"/>
    <x v="4"/>
    <x v="87"/>
    <s v="Keating Neal J"/>
    <s v="Director"/>
    <n v="500"/>
    <n v="378.77"/>
    <n v="189385"/>
    <s v="normal_buy"/>
    <n v="3.3825412920362563E-2"/>
    <n v="3.3824999999999998"/>
    <s v="P"/>
  </r>
  <r>
    <x v="187"/>
    <s v="RED RIVER BANCSHARES INC"/>
    <x v="4"/>
    <x v="87"/>
    <s v="Price Teddy Ray"/>
    <s v="Director"/>
    <n v="738"/>
    <n v="47.08"/>
    <n v="34745.040000000001"/>
    <s v="normal_buy"/>
    <n v="-6.6751312379806924E-3"/>
    <n v="-0.66749999999999998"/>
    <s v="P"/>
  </r>
  <r>
    <x v="226"/>
    <s v="FIRST FINANCIAL BANKSHARES INC"/>
    <x v="4"/>
    <x v="87"/>
    <s v="Denny Michael B."/>
    <s v="Director"/>
    <n v="600"/>
    <n v="31.21"/>
    <n v="18726"/>
    <s v="normal_buy"/>
    <n v="3.3159868545558753E-2"/>
    <n v="3.3159999999999998"/>
    <s v="P"/>
  </r>
  <r>
    <x v="248"/>
    <s v="Hillenbrand, Inc."/>
    <x v="4"/>
    <x v="87"/>
    <s v="RUMSEY JENNIFER"/>
    <s v="Director"/>
    <n v="587"/>
    <n v="42.54"/>
    <n v="24970.98"/>
    <s v="normal_buy"/>
    <n v="6.5975753149430938E-2"/>
    <n v="6.5975999999999999"/>
    <s v="P"/>
  </r>
  <r>
    <x v="336"/>
    <s v="HEARTLAND EXPRESS INC"/>
    <x v="4"/>
    <x v="87"/>
    <s v="GERDIN MICHAEL J"/>
    <s v="Director,Officer,TenPercentOwner,Other"/>
    <n v="93496"/>
    <n v="10.81"/>
    <n v="1010691.76"/>
    <s v="large_buy"/>
    <n v="6.4066765499258604E-2"/>
    <n v="6.4066999999999998"/>
    <s v="P"/>
  </r>
  <r>
    <x v="490"/>
    <s v="Caesars Entertainment, Inc."/>
    <x v="4"/>
    <x v="87"/>
    <s v="Pegram Michael E"/>
    <s v="Director"/>
    <n v="10000"/>
    <n v="36.4"/>
    <n v="364000"/>
    <s v="normal_buy"/>
    <n v="5.3778266872881453E-3"/>
    <n v="0.53779999999999994"/>
    <s v="P"/>
  </r>
  <r>
    <x v="490"/>
    <s v="Caesars Entertainment, Inc."/>
    <x v="4"/>
    <x v="87"/>
    <s v="Pegram Michael E"/>
    <s v="Director"/>
    <n v="30000"/>
    <n v="36.39"/>
    <n v="1091700"/>
    <s v="large_buy"/>
    <n v="5.3778266872881453E-3"/>
    <n v="0.53779999999999994"/>
    <s v="P"/>
  </r>
  <r>
    <x v="799"/>
    <s v="HUBBELL INC"/>
    <x v="4"/>
    <x v="87"/>
    <s v="Dial Debra L."/>
    <s v="Director"/>
    <n v="150"/>
    <n v="377.9"/>
    <n v="56685"/>
    <s v="normal_buy"/>
    <n v="3.3825412920362563E-2"/>
    <n v="3.3824999999999998"/>
    <s v="P"/>
  </r>
  <r>
    <x v="247"/>
    <s v="Vestis Corp"/>
    <x v="4"/>
    <x v="87"/>
    <s v="Pertz Douglas A"/>
    <s v="Director"/>
    <n v="110000"/>
    <n v="10.02"/>
    <n v="1102200"/>
    <s v="normal_buy"/>
    <n v="0.33049958070042668"/>
    <n v="33.049999999999997"/>
    <s v="P"/>
  </r>
  <r>
    <x v="283"/>
    <s v="LANTRONIX INC"/>
    <x v="4"/>
    <x v="87"/>
    <s v="BRACE PHILIP G"/>
    <s v="Director"/>
    <n v="20000"/>
    <n v="3.59"/>
    <n v="71800"/>
    <s v="normal_buy"/>
    <n v="0.1016483827786598"/>
    <n v="10.1648"/>
    <s v="P"/>
  </r>
  <r>
    <x v="436"/>
    <s v="TRIMAS CORP"/>
    <x v="4"/>
    <x v="87"/>
    <s v="Parker Herbert K"/>
    <s v="Director"/>
    <n v="1500"/>
    <n v="26.34"/>
    <n v="39510"/>
    <s v="normal_buy"/>
    <n v="5.6935343980967452E-2"/>
    <n v="5.6935000000000002"/>
    <s v="P"/>
  </r>
  <r>
    <x v="169"/>
    <s v="F&amp;M BANK CORP"/>
    <x v="4"/>
    <x v="87"/>
    <s v="WRAY PETER H"/>
    <s v="Director"/>
    <n v="750"/>
    <n v="16"/>
    <n v="12000"/>
    <s v="normal_buy"/>
    <n v="-3.3742276468843202E-2"/>
    <n v="-3.3742000000000001"/>
    <s v="P"/>
  </r>
  <r>
    <x v="418"/>
    <s v="Citi Trends Inc"/>
    <x v="4"/>
    <x v="87"/>
    <s v="Pleasant Lake Partners LLC"/>
    <s v="TenPercentOwner"/>
    <n v="5000"/>
    <n v="22.07"/>
    <n v="110350"/>
    <s v="normal_buy"/>
    <n v="5.1583681899132428E-2"/>
    <n v="5.1584000000000003"/>
    <s v="P"/>
  </r>
  <r>
    <x v="418"/>
    <s v="Citi Trends Inc"/>
    <x v="4"/>
    <x v="87"/>
    <s v="Fund 1 Investments, LLC"/>
    <s v="TenPercentOwner"/>
    <n v="5000"/>
    <n v="22.07"/>
    <n v="110350"/>
    <s v="normal_buy"/>
    <n v="5.1583681899132428E-2"/>
    <n v="5.1584000000000003"/>
    <s v="P"/>
  </r>
  <r>
    <x v="418"/>
    <s v="Citi Trends Inc"/>
    <x v="4"/>
    <x v="87"/>
    <s v="Pleasant Lake Onshore Feeder Fund LP"/>
    <s v="TenPercentOwner"/>
    <n v="5000"/>
    <n v="22.07"/>
    <n v="110350"/>
    <s v="normal_buy"/>
    <n v="5.1583681899132428E-2"/>
    <n v="5.1584000000000003"/>
    <s v="P"/>
  </r>
  <r>
    <x v="800"/>
    <s v="Sabre Corp"/>
    <x v="4"/>
    <x v="87"/>
    <s v="Randolfi Michael O"/>
    <s v="Officer"/>
    <n v="50000"/>
    <n v="2.98"/>
    <n v="149000"/>
    <s v="large_buy"/>
    <n v="0.18217055911191471"/>
    <n v="18.217099999999999"/>
    <s v="P"/>
  </r>
  <r>
    <x v="150"/>
    <s v="Bancorp, Inc."/>
    <x v="4"/>
    <x v="87"/>
    <s v="McEntee James J III"/>
    <s v="Director"/>
    <n v="2000"/>
    <n v="32.61"/>
    <n v="65220"/>
    <s v="normal_buy"/>
    <n v="5.5451082273949133E-2"/>
    <n v="5.5450999999999997"/>
    <s v="P"/>
  </r>
  <r>
    <x v="352"/>
    <s v="CATERPILLAR INC"/>
    <x v="4"/>
    <x v="87"/>
    <s v="MacLennan David"/>
    <s v="Director"/>
    <n v="500"/>
    <n v="337.39"/>
    <n v="168695"/>
    <s v="large_buy"/>
    <n v="5.7965895903442588E-2"/>
    <n v="5.7965999999999998"/>
    <s v="P"/>
  </r>
  <r>
    <x v="233"/>
    <s v="BCB BANCORP INC"/>
    <x v="4"/>
    <x v="87"/>
    <s v="HOGAN MARK D"/>
    <s v="Director"/>
    <n v="1422"/>
    <n v="9.7899999999999991"/>
    <n v="13921.38"/>
    <s v="normal_buy"/>
    <n v="0.1018331856054271"/>
    <n v="10.183299999999999"/>
    <s v="P"/>
  </r>
  <r>
    <x v="534"/>
    <s v="MidWestOne Financial Group, Inc."/>
    <x v="4"/>
    <x v="87"/>
    <s v="REEVES CHARLES N"/>
    <s v="Director,Officer"/>
    <n v="1000"/>
    <n v="21.36"/>
    <n v="21360"/>
    <s v="normal_buy"/>
    <n v="2.4356093960120399E-2"/>
    <n v="2.4356"/>
    <s v="P"/>
  </r>
  <r>
    <x v="787"/>
    <s v="Sensata Technologies Holding plc"/>
    <x v="4"/>
    <x v="87"/>
    <s v="Mirshekari Ali John"/>
    <s v="Director"/>
    <n v="195173"/>
    <n v="39.82"/>
    <n v="7771788.8600000003"/>
    <s v="large_buy"/>
    <n v="7.0508523023316894E-2"/>
    <n v="7.0509000000000004"/>
    <s v="P"/>
  </r>
  <r>
    <x v="150"/>
    <s v="Bancorp, Inc."/>
    <x v="4"/>
    <x v="87"/>
    <s v="Cohn Matthew"/>
    <s v="Director"/>
    <n v="1256"/>
    <n v="32.51"/>
    <n v="40832.559999999998"/>
    <s v="normal_buy"/>
    <n v="5.5451082273949133E-2"/>
    <n v="5.5450999999999997"/>
    <s v="P"/>
  </r>
  <r>
    <x v="629"/>
    <s v="abrdn Global Infrastructure Income Fund"/>
    <x v="4"/>
    <x v="87"/>
    <s v="Saba Capital Management, L.P."/>
    <s v="TenPercentOwner"/>
    <n v="15465"/>
    <n v="17.77"/>
    <n v="274813.05"/>
    <s v="normal_buy"/>
    <n v="6.7004604127594458E-2"/>
    <n v="6.7004999999999999"/>
    <s v="P"/>
  </r>
  <r>
    <x v="629"/>
    <s v="abrdn Global Infrastructure Income Fund"/>
    <x v="4"/>
    <x v="87"/>
    <s v="Weinstein Boaz"/>
    <s v="TenPercentOwner"/>
    <n v="15465"/>
    <n v="17.77"/>
    <n v="274813.05"/>
    <s v="normal_buy"/>
    <n v="6.7004604127594458E-2"/>
    <n v="6.7004999999999999"/>
    <s v="P"/>
  </r>
  <r>
    <x v="150"/>
    <s v="Bancorp, Inc."/>
    <x v="4"/>
    <x v="87"/>
    <s v="Cohn Matthew"/>
    <s v="Director"/>
    <n v="476"/>
    <n v="32.51"/>
    <n v="15474.76"/>
    <s v="normal_buy"/>
    <n v="5.5451082273949133E-2"/>
    <n v="5.5450999999999997"/>
    <s v="P"/>
  </r>
  <r>
    <x v="760"/>
    <s v="HEXCEL CORP /DE/"/>
    <x v="4"/>
    <x v="87"/>
    <s v="Suever Catherine A"/>
    <s v="Director"/>
    <n v="400"/>
    <n v="68.33"/>
    <n v="27332"/>
    <s v="normal_buy"/>
    <n v="5.5897966436579287E-2"/>
    <n v="5.5898000000000003"/>
    <s v="P"/>
  </r>
  <r>
    <x v="345"/>
    <s v="Meridian Corp"/>
    <x v="4"/>
    <x v="87"/>
    <s v="Annas Christopher J."/>
    <s v="Director,Officer"/>
    <n v="1500"/>
    <n v="9.31"/>
    <n v="13965"/>
    <s v="normal_buy"/>
    <n v="9.9626481398264577E-2"/>
    <n v="9.9626000000000001"/>
    <s v="P"/>
  </r>
  <r>
    <x v="796"/>
    <s v="ALBANY INTERNATIONAL CORP /DE/"/>
    <x v="4"/>
    <x v="87"/>
    <s v="Starr Robert D."/>
    <s v="Officer"/>
    <n v="1000"/>
    <n v="84.44"/>
    <n v="84440"/>
    <s v="normal_buy"/>
    <n v="6.4131316781885106E-2"/>
    <n v="6.4131"/>
    <s v="P"/>
  </r>
  <r>
    <x v="216"/>
    <s v="Aon plc"/>
    <x v="4"/>
    <x v="87"/>
    <s v="KNIGHT LESTER B"/>
    <s v="Director"/>
    <n v="1109"/>
    <n v="277.5"/>
    <n v="307747.5"/>
    <s v="normal_buy"/>
    <n v="4.4576165444433442E-2"/>
    <n v="4.4576000000000002"/>
    <s v="P"/>
  </r>
  <r>
    <x v="216"/>
    <s v="Aon plc"/>
    <x v="4"/>
    <x v="87"/>
    <s v="KNIGHT LESTER B"/>
    <s v="Director"/>
    <n v="1465.5"/>
    <n v="275.76"/>
    <n v="404126.28"/>
    <s v="normal_buy"/>
    <n v="4.4576165444433442E-2"/>
    <n v="4.4576000000000002"/>
    <s v="P"/>
  </r>
  <r>
    <x v="216"/>
    <s v="Aon plc"/>
    <x v="4"/>
    <x v="87"/>
    <s v="KNIGHT LESTER B"/>
    <s v="Director"/>
    <n v="1109"/>
    <n v="277.5"/>
    <n v="307747.5"/>
    <s v="normal_buy"/>
    <n v="4.4576165444433442E-2"/>
    <n v="4.4576000000000002"/>
    <s v="P"/>
  </r>
  <r>
    <x v="216"/>
    <s v="Aon plc"/>
    <x v="4"/>
    <x v="87"/>
    <s v="KNIGHT LESTER B"/>
    <s v="Director"/>
    <n v="2425.5"/>
    <n v="276.72000000000003"/>
    <n v="671184.3600000001"/>
    <s v="large_buy"/>
    <n v="4.4576165444433442E-2"/>
    <n v="4.4576000000000002"/>
    <s v="P"/>
  </r>
  <r>
    <x v="216"/>
    <s v="Aon plc"/>
    <x v="4"/>
    <x v="87"/>
    <s v="KNIGHT LESTER B"/>
    <s v="Director"/>
    <n v="2425.5"/>
    <n v="276.72000000000003"/>
    <n v="671184.3600000001"/>
    <s v="large_buy"/>
    <n v="4.4576165444433442E-2"/>
    <n v="4.4576000000000002"/>
    <s v="P"/>
  </r>
  <r>
    <x v="216"/>
    <s v="Aon plc"/>
    <x v="4"/>
    <x v="87"/>
    <s v="KNIGHT LESTER B"/>
    <s v="Director"/>
    <n v="1465.5"/>
    <n v="275.76"/>
    <n v="404126.28"/>
    <s v="normal_buy"/>
    <n v="4.4576165444433442E-2"/>
    <n v="4.4576000000000002"/>
    <s v="P"/>
  </r>
  <r>
    <x v="303"/>
    <s v="HERBALIFE LTD."/>
    <x v="4"/>
    <x v="87"/>
    <s v="Mulligan Donal L"/>
    <s v="Director"/>
    <n v="30000"/>
    <n v="9.65"/>
    <n v="289500"/>
    <s v="large_buy"/>
    <n v="0.1367432599216474"/>
    <n v="13.674300000000001"/>
    <s v="P"/>
  </r>
  <r>
    <x v="169"/>
    <s v="F&amp;M BANK CORP"/>
    <x v="4"/>
    <x v="87"/>
    <s v="WITHERS DEAN W"/>
    <s v="Director"/>
    <n v="1000"/>
    <n v="16"/>
    <n v="16000"/>
    <s v="large_buy"/>
    <n v="-3.3742276468843202E-2"/>
    <n v="-3.3742000000000001"/>
    <s v="P"/>
  </r>
  <r>
    <x v="801"/>
    <s v="SoFi Technologies, Inc."/>
    <x v="4"/>
    <x v="87"/>
    <s v="Noto Anthony"/>
    <s v="Director,Officer"/>
    <n v="28775"/>
    <n v="6.9"/>
    <n v="198547.5"/>
    <s v="normal_buy"/>
    <n v="4.5977035906248798E-2"/>
    <n v="4.5976999999999997"/>
    <s v="P"/>
  </r>
  <r>
    <x v="730"/>
    <s v="BRAINSTORM CELL THERAPEUTICS INC."/>
    <x v="4"/>
    <x v="88"/>
    <s v="Lebovits Chaim"/>
    <s v="Officer"/>
    <n v="135000"/>
    <n v="0.38"/>
    <n v="51300"/>
    <s v="normal_buy"/>
    <n v="0.54054052196397784"/>
    <n v="54.054099999999998"/>
    <s v="P"/>
  </r>
  <r>
    <x v="247"/>
    <s v="Vestis Corp"/>
    <x v="4"/>
    <x v="88"/>
    <s v="Corvex Management LP"/>
    <s v="TenPercentOwner"/>
    <n v="1828009"/>
    <n v="9.5399999999999991"/>
    <n v="17439205.859999999"/>
    <s v="large_buy"/>
    <n v="0.26538857454462739"/>
    <n v="26.538900000000002"/>
    <s v="P"/>
  </r>
  <r>
    <x v="247"/>
    <s v="Vestis Corp"/>
    <x v="4"/>
    <x v="88"/>
    <s v="Meister Keith A."/>
    <s v="TenPercentOwner"/>
    <n v="1828009"/>
    <n v="9.5399999999999991"/>
    <n v="17439205.859999999"/>
    <s v="large_buy"/>
    <n v="0.26538857454462739"/>
    <n v="26.538900000000002"/>
    <s v="P"/>
  </r>
  <r>
    <x v="370"/>
    <s v="American Homes 4 Rent"/>
    <x v="4"/>
    <x v="88"/>
    <s v="CORRIGAN JACK E"/>
    <s v="Director"/>
    <n v="3000"/>
    <n v="22.76"/>
    <n v="68280"/>
    <s v="large_buy"/>
    <n v="1.8292672797080689E-2"/>
    <n v="1.8292999999999999"/>
    <s v="P"/>
  </r>
  <r>
    <x v="370"/>
    <s v="American Homes 4 Rent"/>
    <x v="4"/>
    <x v="88"/>
    <s v="CORRIGAN JACK E"/>
    <s v="Director"/>
    <n v="2000"/>
    <n v="22.78"/>
    <n v="45560"/>
    <s v="normal_buy"/>
    <n v="1.8292672797080689E-2"/>
    <n v="1.8292999999999999"/>
    <s v="P"/>
  </r>
  <r>
    <x v="370"/>
    <s v="American Homes 4 Rent"/>
    <x v="4"/>
    <x v="88"/>
    <s v="CORRIGAN JACK E"/>
    <s v="Director"/>
    <n v="500"/>
    <n v="22.74"/>
    <n v="11370"/>
    <s v="normal_buy"/>
    <n v="1.8292672797080689E-2"/>
    <n v="1.8292999999999999"/>
    <s v="P"/>
  </r>
  <r>
    <x v="370"/>
    <s v="American Homes 4 Rent"/>
    <x v="4"/>
    <x v="88"/>
    <s v="CORRIGAN JACK E"/>
    <s v="Director"/>
    <n v="4000"/>
    <n v="22.81"/>
    <n v="91240"/>
    <s v="large_buy"/>
    <n v="1.8292672797080689E-2"/>
    <n v="1.8292999999999999"/>
    <s v="P"/>
  </r>
  <r>
    <x v="580"/>
    <s v="Heritage Insurance Holdings, Inc."/>
    <x v="4"/>
    <x v="88"/>
    <s v="Lusk Kirk"/>
    <s v="Officer"/>
    <n v="5000"/>
    <n v="8.11"/>
    <n v="40550"/>
    <s v="normal_buy"/>
    <n v="0.1131386035632844"/>
    <n v="11.3139"/>
    <s v="P"/>
  </r>
  <r>
    <x v="593"/>
    <s v="AIM ImmunoTech Inc."/>
    <x v="4"/>
    <x v="88"/>
    <s v="Equels Thomas K"/>
    <s v="Director,Officer"/>
    <n v="61729"/>
    <n v="0.41"/>
    <n v="25308.89"/>
    <s v="large_buy"/>
    <n v="-2.3809523809523839E-2"/>
    <n v="-2.3809999999999998"/>
    <s v="P"/>
  </r>
  <r>
    <x v="802"/>
    <s v="ENVIRI Corp"/>
    <x v="4"/>
    <x v="88"/>
    <s v="GRASBERGER F NICHOLAS  III"/>
    <s v="Director,Officer"/>
    <n v="25000"/>
    <n v="7.59"/>
    <n v="189750"/>
    <s v="large_buy"/>
    <n v="6.1197890715750658E-2"/>
    <n v="6.1197999999999997"/>
    <s v="P"/>
  </r>
  <r>
    <x v="436"/>
    <s v="TRIMAS CORP"/>
    <x v="4"/>
    <x v="88"/>
    <s v="Parker Herbert K"/>
    <s v="Director"/>
    <n v="6100"/>
    <n v="26.52"/>
    <n v="161772"/>
    <s v="large_buy"/>
    <n v="4.988493694562357E-2"/>
    <n v="4.9885000000000002"/>
    <s v="P"/>
  </r>
  <r>
    <x v="432"/>
    <s v="BARNWELL INDUSTRIES INC"/>
    <x v="4"/>
    <x v="88"/>
    <s v="Ned L. Sherwood Revocable Trust"/>
    <s v="TenPercentOwner"/>
    <n v="6524"/>
    <n v="2.79"/>
    <n v="18201.96"/>
    <s v="normal_buy"/>
    <n v="2.499997658388908E-2"/>
    <n v="2.5"/>
    <s v="P"/>
  </r>
  <r>
    <x v="432"/>
    <s v="BARNWELL INDUSTRIES INC"/>
    <x v="4"/>
    <x v="88"/>
    <s v="MRMP Managers LLC"/>
    <s v="TenPercentOwner"/>
    <n v="6524"/>
    <n v="2.79"/>
    <n v="18201.96"/>
    <s v="normal_buy"/>
    <n v="2.499997658388908E-2"/>
    <n v="2.5"/>
    <s v="P"/>
  </r>
  <r>
    <x v="432"/>
    <s v="BARNWELL INDUSTRIES INC"/>
    <x v="4"/>
    <x v="88"/>
    <s v="SHERWOOD NED L"/>
    <s v="TenPercentOwner"/>
    <n v="6524"/>
    <n v="2.79"/>
    <n v="18201.96"/>
    <s v="normal_buy"/>
    <n v="2.499997658388908E-2"/>
    <n v="2.5"/>
    <s v="P"/>
  </r>
  <r>
    <x v="803"/>
    <s v="Corvus Pharmaceuticals, Inc."/>
    <x v="4"/>
    <x v="88"/>
    <s v="MILLER RICHARD A MD"/>
    <s v="Director,Officer"/>
    <n v="577634"/>
    <n v="1.73"/>
    <n v="999306.82"/>
    <s v="large_buy"/>
    <n v="0.19371728336878721"/>
    <n v="19.371700000000001"/>
    <s v="P"/>
  </r>
  <r>
    <x v="323"/>
    <s v="DIEBOLD NIXDORF, Inc"/>
    <x v="4"/>
    <x v="88"/>
    <s v="Marquez Octavio"/>
    <s v="Director,Officer"/>
    <n v="278"/>
    <n v="38.89"/>
    <n v="10811.42"/>
    <s v="normal_buy"/>
    <n v="0.1464934906402191"/>
    <n v="14.6493"/>
    <s v="P"/>
  </r>
  <r>
    <x v="201"/>
    <s v="AXIS CAPITAL HOLDINGS LTD"/>
    <x v="4"/>
    <x v="88"/>
    <s v="BECKER W MARSTON"/>
    <s v="Director"/>
    <n v="3025"/>
    <n v="66.58"/>
    <n v="201404.5"/>
    <s v="normal_buy"/>
    <n v="6.4037322300955157E-2"/>
    <n v="6.4036999999999997"/>
    <s v="P"/>
  </r>
  <r>
    <x v="208"/>
    <s v="SOUTH PLAINS FINANCIAL, INC."/>
    <x v="4"/>
    <x v="88"/>
    <s v="Valles Noe G"/>
    <s v="Director"/>
    <n v="40000"/>
    <n v="25"/>
    <n v="1000000"/>
    <s v="normal_buy"/>
    <n v="1.1799457707522E-2"/>
    <n v="1.1798999999999999"/>
    <s v="P"/>
  </r>
  <r>
    <x v="281"/>
    <s v="USCB FINANCIAL HOLDINGS, INC."/>
    <x v="4"/>
    <x v="88"/>
    <s v="Anderson Robert B."/>
    <s v="Officer"/>
    <n v="3000"/>
    <n v="11.91"/>
    <n v="35730"/>
    <s v="normal_buy"/>
    <n v="3.6196924981255263E-2"/>
    <n v="3.6196999999999999"/>
    <s v="P"/>
  </r>
  <r>
    <x v="776"/>
    <s v="CONMED Corp"/>
    <x v="4"/>
    <x v="88"/>
    <s v="Aronson Martha Goldberg"/>
    <s v="Director"/>
    <n v="2000"/>
    <n v="70.98"/>
    <n v="141960"/>
    <s v="normal_buy"/>
    <n v="6.4452380046864599E-2"/>
    <n v="6.4451999999999998"/>
    <s v="P"/>
  </r>
  <r>
    <x v="804"/>
    <s v="LEVI STRAUSS &amp; CO"/>
    <x v="4"/>
    <x v="88"/>
    <s v="McCormick Christopher J"/>
    <s v="Director"/>
    <n v="500"/>
    <n v="22.11"/>
    <n v="11055"/>
    <s v="large_buy"/>
    <n v="-9.0963187279926583E-3"/>
    <n v="-0.90959999999999996"/>
    <s v="P"/>
  </r>
  <r>
    <x v="805"/>
    <s v="Edwards Lifesciences Corp"/>
    <x v="4"/>
    <x v="88"/>
    <s v="Zovighian Bernard J"/>
    <s v="Director,Officer"/>
    <n v="580.26"/>
    <n v="85.74"/>
    <n v="49751.492400000003"/>
    <s v="large_buy"/>
    <n v="5.5118141300445567E-2"/>
    <n v="5.5118"/>
    <s v="P"/>
  </r>
  <r>
    <x v="348"/>
    <s v="MALIBU BOATS, INC."/>
    <x v="4"/>
    <x v="88"/>
    <s v="Lanigan Mark W."/>
    <s v="Director"/>
    <n v="20000"/>
    <n v="33.43"/>
    <n v="668600"/>
    <s v="large_buy"/>
    <n v="1.7815326102566201E-2"/>
    <n v="1.7815000000000001"/>
    <s v="P"/>
  </r>
  <r>
    <x v="806"/>
    <s v="AVIAT NETWORKS, INC."/>
    <x v="4"/>
    <x v="88"/>
    <s v="SMITH PETE A"/>
    <s v="Officer"/>
    <n v="1000"/>
    <n v="30.7"/>
    <n v="30700"/>
    <s v="normal_buy"/>
    <n v="-1.246004470142803E-2"/>
    <n v="-1.246"/>
    <s v="P"/>
  </r>
  <r>
    <x v="726"/>
    <s v="GRAFTECH INTERNATIONAL LTD"/>
    <x v="4"/>
    <x v="88"/>
    <s v="WJS Investments Ltd"/>
    <s v="TenPercentOwner"/>
    <n v="163250"/>
    <n v="1.81"/>
    <n v="295482.5"/>
    <s v="normal_buy"/>
    <n v="2.2099425972376349E-2"/>
    <n v="2.2099000000000002"/>
    <s v="P"/>
  </r>
  <r>
    <x v="726"/>
    <s v="GRAFTECH INTERNATIONAL LTD"/>
    <x v="4"/>
    <x v="88"/>
    <s v="Colonial House Capital Ltd"/>
    <s v="TenPercentOwner"/>
    <n v="163250"/>
    <n v="1.81"/>
    <n v="295482.5"/>
    <s v="normal_buy"/>
    <n v="2.2099425972376349E-2"/>
    <n v="2.2099000000000002"/>
    <s v="P"/>
  </r>
  <r>
    <x v="807"/>
    <s v="KULICKE &amp; SOFFA INDUSTRIES INC"/>
    <x v="4"/>
    <x v="88"/>
    <s v="Kong Peter T M"/>
    <s v="Director"/>
    <n v="1000"/>
    <n v="47.51"/>
    <n v="47510"/>
    <s v="large_buy"/>
    <n v="2.9479552931104269E-3"/>
    <n v="0.29480000000000001"/>
    <s v="P"/>
  </r>
  <r>
    <x v="303"/>
    <s v="HERBALIFE LTD."/>
    <x v="4"/>
    <x v="88"/>
    <s v="Mendoza Juan Miguel"/>
    <s v="Director"/>
    <n v="3000"/>
    <n v="9.67"/>
    <n v="29010"/>
    <s v="normal_buy"/>
    <n v="0.1213991069016878"/>
    <n v="12.139900000000001"/>
    <s v="P"/>
  </r>
  <r>
    <x v="580"/>
    <s v="Heritage Insurance Holdings, Inc."/>
    <x v="4"/>
    <x v="88"/>
    <s v="WHITING PAUL L"/>
    <s v="Director"/>
    <n v="50000"/>
    <n v="8.35"/>
    <n v="417500"/>
    <s v="large_buy"/>
    <n v="0.1131386035632844"/>
    <n v="11.3139"/>
    <s v="P"/>
  </r>
  <r>
    <x v="248"/>
    <s v="Hillenbrand, Inc."/>
    <x v="4"/>
    <x v="88"/>
    <s v="Kulmaczewski Leo"/>
    <s v="Officer"/>
    <n v="300"/>
    <n v="42.73"/>
    <n v="12819"/>
    <s v="normal_buy"/>
    <n v="3.4958616842415413E-2"/>
    <n v="3.4958999999999998"/>
    <s v="P"/>
  </r>
  <r>
    <x v="471"/>
    <s v="Green Brick Partners, Inc."/>
    <x v="4"/>
    <x v="88"/>
    <s v="Press Richard S"/>
    <s v="Director"/>
    <n v="300"/>
    <n v="57.45"/>
    <n v="17235"/>
    <s v="normal_buy"/>
    <n v="2.0212754588762701E-2"/>
    <n v="2.0213000000000001"/>
    <s v="P"/>
  </r>
  <r>
    <x v="471"/>
    <s v="Green Brick Partners, Inc."/>
    <x v="4"/>
    <x v="88"/>
    <s v="Press Richard S"/>
    <s v="Director"/>
    <n v="1000"/>
    <n v="57.45"/>
    <n v="57450"/>
    <s v="normal_buy"/>
    <n v="2.0212754588762701E-2"/>
    <n v="2.0213000000000001"/>
    <s v="P"/>
  </r>
  <r>
    <x v="296"/>
    <s v="Regional Management Corp."/>
    <x v="4"/>
    <x v="88"/>
    <s v="BASSWOOD PARTNERS, L.L.C."/>
    <s v="Director,TenPercentOwner,Other"/>
    <n v="1211"/>
    <n v="30.04"/>
    <n v="36378.44"/>
    <s v="normal_buy"/>
    <n v="-5.7818668712387722E-2"/>
    <n v="-5.7819000000000003"/>
    <s v="P"/>
  </r>
  <r>
    <x v="296"/>
    <s v="Regional Management Corp."/>
    <x v="4"/>
    <x v="88"/>
    <s v="BASSWOOD FINANCIAL FUND, L.P."/>
    <s v="Director,TenPercentOwner,Other"/>
    <n v="1211"/>
    <n v="30.04"/>
    <n v="36378.44"/>
    <s v="normal_buy"/>
    <n v="-5.7818668712387722E-2"/>
    <n v="-5.7819000000000003"/>
    <s v="P"/>
  </r>
  <r>
    <x v="296"/>
    <s v="Regional Management Corp."/>
    <x v="4"/>
    <x v="88"/>
    <s v="BASSWOOD CAPITAL MANAGEMENT, L.L.C."/>
    <s v="Director,TenPercentOwner,Other"/>
    <n v="1211"/>
    <n v="30.04"/>
    <n v="36378.44"/>
    <s v="normal_buy"/>
    <n v="-5.7818668712387722E-2"/>
    <n v="-5.7819000000000003"/>
    <s v="P"/>
  </r>
  <r>
    <x v="296"/>
    <s v="Regional Management Corp."/>
    <x v="4"/>
    <x v="88"/>
    <s v="BASSWOOD FINANCIAL LONG ONLY FUND, L.P."/>
    <s v="Director,TenPercentOwner,Other"/>
    <n v="1211"/>
    <n v="30.04"/>
    <n v="36378.44"/>
    <s v="normal_buy"/>
    <n v="-5.7818668712387722E-2"/>
    <n v="-5.7819000000000003"/>
    <s v="P"/>
  </r>
  <r>
    <x v="296"/>
    <s v="Regional Management Corp."/>
    <x v="4"/>
    <x v="88"/>
    <s v="LINDENBAUM BENNETT D"/>
    <s v="Director,TenPercentOwner,Other"/>
    <n v="1211"/>
    <n v="30.04"/>
    <n v="36378.44"/>
    <s v="normal_buy"/>
    <n v="-5.7818668712387722E-2"/>
    <n v="-5.7819000000000003"/>
    <s v="P"/>
  </r>
  <r>
    <x v="296"/>
    <s v="Regional Management Corp."/>
    <x v="4"/>
    <x v="88"/>
    <s v="LINDENBAUM MATTHEW A"/>
    <s v="Director,TenPercentOwner,Other"/>
    <n v="1211"/>
    <n v="30.04"/>
    <n v="36378.44"/>
    <s v="normal_buy"/>
    <n v="-5.7818668712387722E-2"/>
    <n v="-5.7819000000000003"/>
    <s v="P"/>
  </r>
  <r>
    <x v="296"/>
    <s v="Regional Management Corp."/>
    <x v="4"/>
    <x v="88"/>
    <s v="BASSWOOD OPPORTUNITY PARTNERS, L.P."/>
    <s v="Director,TenPercentOwner,Other"/>
    <n v="1211"/>
    <n v="30.04"/>
    <n v="36378.44"/>
    <s v="normal_buy"/>
    <n v="-5.7818668712387722E-2"/>
    <n v="-5.7819000000000003"/>
    <s v="P"/>
  </r>
  <r>
    <x v="296"/>
    <s v="Regional Management Corp."/>
    <x v="4"/>
    <x v="88"/>
    <s v="BASSWOOD OPPORTUNITY FUND INC"/>
    <s v="Director,TenPercentOwner,Other"/>
    <n v="3347"/>
    <n v="30.04"/>
    <n v="100543.88"/>
    <s v="normal_buy"/>
    <n v="-5.7818668712387722E-2"/>
    <n v="-5.7819000000000003"/>
    <s v="P"/>
  </r>
  <r>
    <x v="296"/>
    <s v="Regional Management Corp."/>
    <x v="4"/>
    <x v="88"/>
    <s v="BASSWOOD PARTNERS, L.L.C."/>
    <s v="Director,TenPercentOwner,Other"/>
    <n v="3347"/>
    <n v="30.04"/>
    <n v="100543.88"/>
    <s v="normal_buy"/>
    <n v="-5.7818668712387722E-2"/>
    <n v="-5.7819000000000003"/>
    <s v="P"/>
  </r>
  <r>
    <x v="296"/>
    <s v="Regional Management Corp."/>
    <x v="4"/>
    <x v="88"/>
    <s v="BASSWOOD FINANCIAL FUND, L.P."/>
    <s v="Director,TenPercentOwner,Other"/>
    <n v="3347"/>
    <n v="30.04"/>
    <n v="100543.88"/>
    <s v="normal_buy"/>
    <n v="-5.7818668712387722E-2"/>
    <n v="-5.7819000000000003"/>
    <s v="P"/>
  </r>
  <r>
    <x v="296"/>
    <s v="Regional Management Corp."/>
    <x v="4"/>
    <x v="88"/>
    <s v="BASSWOOD CAPITAL MANAGEMENT, L.L.C."/>
    <s v="Director,TenPercentOwner,Other"/>
    <n v="3347"/>
    <n v="30.04"/>
    <n v="100543.88"/>
    <s v="normal_buy"/>
    <n v="-5.7818668712387722E-2"/>
    <n v="-5.7819000000000003"/>
    <s v="P"/>
  </r>
  <r>
    <x v="296"/>
    <s v="Regional Management Corp."/>
    <x v="4"/>
    <x v="88"/>
    <s v="BASSWOOD FINANCIAL LONG ONLY FUND, L.P."/>
    <s v="Director,TenPercentOwner,Other"/>
    <n v="3347"/>
    <n v="30.04"/>
    <n v="100543.88"/>
    <s v="normal_buy"/>
    <n v="-5.7818668712387722E-2"/>
    <n v="-5.7819000000000003"/>
    <s v="P"/>
  </r>
  <r>
    <x v="296"/>
    <s v="Regional Management Corp."/>
    <x v="4"/>
    <x v="88"/>
    <s v="LINDENBAUM BENNETT D"/>
    <s v="Director,TenPercentOwner,Other"/>
    <n v="3347"/>
    <n v="30.04"/>
    <n v="100543.88"/>
    <s v="normal_buy"/>
    <n v="-5.7818668712387722E-2"/>
    <n v="-5.7819000000000003"/>
    <s v="P"/>
  </r>
  <r>
    <x v="296"/>
    <s v="Regional Management Corp."/>
    <x v="4"/>
    <x v="88"/>
    <s v="LINDENBAUM MATTHEW A"/>
    <s v="Director,TenPercentOwner,Other"/>
    <n v="3347"/>
    <n v="30.04"/>
    <n v="100543.88"/>
    <s v="normal_buy"/>
    <n v="-5.7818668712387722E-2"/>
    <n v="-5.7819000000000003"/>
    <s v="P"/>
  </r>
  <r>
    <x v="296"/>
    <s v="Regional Management Corp."/>
    <x v="4"/>
    <x v="88"/>
    <s v="BASSWOOD OPPORTUNITY PARTNERS, L.P."/>
    <s v="Director,TenPercentOwner,Other"/>
    <n v="3347"/>
    <n v="30.04"/>
    <n v="100543.88"/>
    <s v="normal_buy"/>
    <n v="-5.7818668712387722E-2"/>
    <n v="-5.7819000000000003"/>
    <s v="P"/>
  </r>
  <r>
    <x v="296"/>
    <s v="Regional Management Corp."/>
    <x v="4"/>
    <x v="88"/>
    <s v="BASSWOOD OPPORTUNITY FUND INC"/>
    <s v="Director,TenPercentOwner,Other"/>
    <n v="3408"/>
    <n v="30.04"/>
    <n v="102376.32000000001"/>
    <s v="normal_buy"/>
    <n v="-5.7818668712387722E-2"/>
    <n v="-5.7819000000000003"/>
    <s v="P"/>
  </r>
  <r>
    <x v="296"/>
    <s v="Regional Management Corp."/>
    <x v="4"/>
    <x v="88"/>
    <s v="BASSWOOD PARTNERS, L.L.C."/>
    <s v="Director,TenPercentOwner,Other"/>
    <n v="3408"/>
    <n v="30.04"/>
    <n v="102376.32000000001"/>
    <s v="normal_buy"/>
    <n v="-5.7818668712387722E-2"/>
    <n v="-5.7819000000000003"/>
    <s v="P"/>
  </r>
  <r>
    <x v="296"/>
    <s v="Regional Management Corp."/>
    <x v="4"/>
    <x v="88"/>
    <s v="BASSWOOD FINANCIAL FUND, L.P."/>
    <s v="Director,TenPercentOwner,Other"/>
    <n v="3408"/>
    <n v="30.04"/>
    <n v="102376.32000000001"/>
    <s v="normal_buy"/>
    <n v="-5.7818668712387722E-2"/>
    <n v="-5.7819000000000003"/>
    <s v="P"/>
  </r>
  <r>
    <x v="296"/>
    <s v="Regional Management Corp."/>
    <x v="4"/>
    <x v="88"/>
    <s v="BASSWOOD CAPITAL MANAGEMENT, L.L.C."/>
    <s v="Director,TenPercentOwner,Other"/>
    <n v="3408"/>
    <n v="30.04"/>
    <n v="102376.32000000001"/>
    <s v="normal_buy"/>
    <n v="-5.7818668712387722E-2"/>
    <n v="-5.7819000000000003"/>
    <s v="P"/>
  </r>
  <r>
    <x v="296"/>
    <s v="Regional Management Corp."/>
    <x v="4"/>
    <x v="88"/>
    <s v="BASSWOOD FINANCIAL LONG ONLY FUND, L.P."/>
    <s v="Director,TenPercentOwner,Other"/>
    <n v="3408"/>
    <n v="30.04"/>
    <n v="102376.32000000001"/>
    <s v="normal_buy"/>
    <n v="-5.7818668712387722E-2"/>
    <n v="-5.7819000000000003"/>
    <s v="P"/>
  </r>
  <r>
    <x v="296"/>
    <s v="Regional Management Corp."/>
    <x v="4"/>
    <x v="88"/>
    <s v="LINDENBAUM BENNETT D"/>
    <s v="Director,TenPercentOwner,Other"/>
    <n v="3408"/>
    <n v="30.04"/>
    <n v="102376.32000000001"/>
    <s v="normal_buy"/>
    <n v="-5.7818668712387722E-2"/>
    <n v="-5.7819000000000003"/>
    <s v="P"/>
  </r>
  <r>
    <x v="296"/>
    <s v="Regional Management Corp."/>
    <x v="4"/>
    <x v="88"/>
    <s v="LINDENBAUM MATTHEW A"/>
    <s v="Director,TenPercentOwner,Other"/>
    <n v="3408"/>
    <n v="30.04"/>
    <n v="102376.32000000001"/>
    <s v="normal_buy"/>
    <n v="-5.7818668712387722E-2"/>
    <n v="-5.7819000000000003"/>
    <s v="P"/>
  </r>
  <r>
    <x v="296"/>
    <s v="Regional Management Corp."/>
    <x v="4"/>
    <x v="88"/>
    <s v="BASSWOOD OPPORTUNITY PARTNERS, L.P."/>
    <s v="Director,TenPercentOwner,Other"/>
    <n v="3408"/>
    <n v="30.04"/>
    <n v="102376.32000000001"/>
    <s v="normal_buy"/>
    <n v="-5.7818668712387722E-2"/>
    <n v="-5.7819000000000003"/>
    <s v="P"/>
  </r>
  <r>
    <x v="296"/>
    <s v="Regional Management Corp."/>
    <x v="4"/>
    <x v="88"/>
    <s v="BASSWOOD OPPORTUNITY FUND INC"/>
    <s v="Director,TenPercentOwner,Other"/>
    <n v="1211"/>
    <n v="30.04"/>
    <n v="36378.44"/>
    <s v="normal_buy"/>
    <n v="-5.7818668712387722E-2"/>
    <n v="-5.7819000000000003"/>
    <s v="P"/>
  </r>
  <r>
    <x v="418"/>
    <s v="Citi Trends Inc"/>
    <x v="4"/>
    <x v="88"/>
    <s v="Pleasant Lake Partners LLC"/>
    <s v="TenPercentOwner"/>
    <n v="6330"/>
    <n v="22.76"/>
    <n v="144070.79999999999"/>
    <s v="normal_buy"/>
    <n v="1.753615203400205E-2"/>
    <n v="1.7536"/>
    <s v="P"/>
  </r>
  <r>
    <x v="418"/>
    <s v="Citi Trends Inc"/>
    <x v="4"/>
    <x v="88"/>
    <s v="Fund 1 Investments, LLC"/>
    <s v="TenPercentOwner"/>
    <n v="6330"/>
    <n v="22.76"/>
    <n v="144070.79999999999"/>
    <s v="normal_buy"/>
    <n v="1.753615203400205E-2"/>
    <n v="1.7536"/>
    <s v="P"/>
  </r>
  <r>
    <x v="418"/>
    <s v="Citi Trends Inc"/>
    <x v="4"/>
    <x v="88"/>
    <s v="Pleasant Lake Onshore Feeder Fund LP"/>
    <s v="TenPercentOwner"/>
    <n v="6330"/>
    <n v="22.76"/>
    <n v="144070.79999999999"/>
    <s v="normal_buy"/>
    <n v="1.753615203400205E-2"/>
    <n v="1.7536"/>
    <s v="P"/>
  </r>
  <r>
    <x v="504"/>
    <s v="Nuveen Core Plus Impact Fund"/>
    <x v="4"/>
    <x v="88"/>
    <s v="Weinstein Boaz"/>
    <s v="TenPercentOwner"/>
    <n v="48288"/>
    <n v="10.32"/>
    <n v="498332.15999999997"/>
    <s v="normal_buy"/>
    <n v="2.546921190319917E-2"/>
    <n v="2.5468999999999999"/>
    <s v="P"/>
  </r>
  <r>
    <x v="504"/>
    <s v="Nuveen Core Plus Impact Fund"/>
    <x v="4"/>
    <x v="88"/>
    <s v="Saba Capital Management, L.P."/>
    <s v="TenPercentOwner"/>
    <n v="48288"/>
    <n v="10.32"/>
    <n v="498332.15999999997"/>
    <s v="normal_buy"/>
    <n v="2.546921190319917E-2"/>
    <n v="2.5468999999999999"/>
    <s v="P"/>
  </r>
  <r>
    <x v="580"/>
    <s v="Heritage Insurance Holdings, Inc."/>
    <x v="4"/>
    <x v="88"/>
    <s v="Garateix Ernie J"/>
    <s v="Director,Officer"/>
    <n v="5000"/>
    <n v="8.19"/>
    <n v="40950"/>
    <s v="normal_buy"/>
    <n v="0.1131386035632844"/>
    <n v="11.3139"/>
    <s v="P"/>
  </r>
  <r>
    <x v="15"/>
    <s v="abrdn Life Sciences Investors"/>
    <x v="4"/>
    <x v="88"/>
    <s v="Saba Capital Management, L.P."/>
    <s v="TenPercentOwner"/>
    <n v="10713"/>
    <n v="13.62"/>
    <n v="145911.06"/>
    <s v="normal_buy"/>
    <n v="3.6576377323811471E-2"/>
    <n v="3.6576"/>
    <s v="P"/>
  </r>
  <r>
    <x v="15"/>
    <s v="abrdn Life Sciences Investors"/>
    <x v="4"/>
    <x v="88"/>
    <s v="Weinstein Boaz"/>
    <s v="TenPercentOwner"/>
    <n v="10713"/>
    <n v="13.62"/>
    <n v="145911.06"/>
    <s v="normal_buy"/>
    <n v="3.6576377323811471E-2"/>
    <n v="3.6576"/>
    <s v="P"/>
  </r>
  <r>
    <x v="803"/>
    <s v="Corvus Pharmaceuticals, Inc."/>
    <x v="4"/>
    <x v="88"/>
    <s v="Jones William Benton"/>
    <s v="Officer"/>
    <n v="20000"/>
    <n v="1.73"/>
    <n v="34600"/>
    <s v="normal_buy"/>
    <n v="0.19371728336878721"/>
    <n v="19.371700000000001"/>
    <s v="P"/>
  </r>
  <r>
    <x v="159"/>
    <s v="FIRST FINANCIAL CORP /IN/"/>
    <x v="4"/>
    <x v="88"/>
    <s v="Blade Mark Jason Sr"/>
    <s v="Director"/>
    <n v="531"/>
    <n v="38.06"/>
    <n v="20209.86"/>
    <s v="large_buy"/>
    <n v="-1.259521310917688E-2"/>
    <n v="-1.2595000000000001"/>
    <s v="P"/>
  </r>
  <r>
    <x v="259"/>
    <s v="Blackstone Inc."/>
    <x v="4"/>
    <x v="88"/>
    <s v="Porat Ruth"/>
    <s v="Director"/>
    <n v="86.65"/>
    <n v="119.95"/>
    <n v="10393.6675"/>
    <s v="normal_buy"/>
    <n v="3.6795609859395562E-2"/>
    <n v="3.6796000000000002"/>
    <s v="P"/>
  </r>
  <r>
    <x v="259"/>
    <s v="Blackstone Inc."/>
    <x v="4"/>
    <x v="88"/>
    <s v="Porat Ruth"/>
    <s v="Director"/>
    <n v="132.57"/>
    <n v="119.17"/>
    <n v="15798.366900000001"/>
    <s v="normal_buy"/>
    <n v="3.6795609859395562E-2"/>
    <n v="3.6796000000000002"/>
    <s v="P"/>
  </r>
  <r>
    <x v="808"/>
    <s v="PENN Entertainment, Inc."/>
    <x v="4"/>
    <x v="88"/>
    <s v="HANDLER DAVID A"/>
    <s v="Director"/>
    <n v="20000"/>
    <n v="15.37"/>
    <n v="307400"/>
    <s v="normal_buy"/>
    <n v="5.5807957097156358E-2"/>
    <n v="5.5808"/>
    <s v="P"/>
  </r>
  <r>
    <x v="258"/>
    <s v="CSB Bancorp, Inc."/>
    <x v="4"/>
    <x v="88"/>
    <s v="STEINER EDDIE L"/>
    <s v="Director,Officer"/>
    <n v="330"/>
    <n v="39"/>
    <n v="12870"/>
    <s v="normal_buy"/>
    <n v="3.4736798105087667E-2"/>
    <n v="3.4737"/>
    <s v="P"/>
  </r>
  <r>
    <x v="53"/>
    <s v="EyePoint Pharmaceuticals, Inc."/>
    <x v="4"/>
    <x v="88"/>
    <s v="Chen Bihua"/>
    <s v="TenPercentOwner"/>
    <n v="207153"/>
    <n v="12.36"/>
    <n v="2560411.08"/>
    <s v="normal_buy"/>
    <n v="8.3928620541583232E-2"/>
    <n v="8.3928999999999991"/>
    <s v="P"/>
  </r>
  <r>
    <x v="53"/>
    <s v="EyePoint Pharmaceuticals, Inc."/>
    <x v="4"/>
    <x v="88"/>
    <s v="Cormorant Global Healthcare Master Fund, LP"/>
    <s v="TenPercentOwner"/>
    <n v="207153"/>
    <n v="12.36"/>
    <n v="2560411.08"/>
    <s v="normal_buy"/>
    <n v="8.3928620541583232E-2"/>
    <n v="8.3928999999999991"/>
    <s v="P"/>
  </r>
  <r>
    <x v="53"/>
    <s v="EyePoint Pharmaceuticals, Inc."/>
    <x v="4"/>
    <x v="88"/>
    <s v="Cormorant Asset Management, LP"/>
    <s v="TenPercentOwner"/>
    <n v="207153"/>
    <n v="12.36"/>
    <n v="2560411.08"/>
    <s v="normal_buy"/>
    <n v="8.3928620541583232E-2"/>
    <n v="8.3928999999999991"/>
    <s v="P"/>
  </r>
  <r>
    <x v="53"/>
    <s v="EyePoint Pharmaceuticals, Inc."/>
    <x v="4"/>
    <x v="88"/>
    <s v="Chen Bihua"/>
    <s v="TenPercentOwner"/>
    <n v="642847"/>
    <n v="11.7"/>
    <n v="7521309.8999999994"/>
    <s v="large_buy"/>
    <n v="8.3928620541583232E-2"/>
    <n v="8.3928999999999991"/>
    <s v="P"/>
  </r>
  <r>
    <x v="53"/>
    <s v="EyePoint Pharmaceuticals, Inc."/>
    <x v="4"/>
    <x v="88"/>
    <s v="Cormorant Global Healthcare Master Fund, LP"/>
    <s v="TenPercentOwner"/>
    <n v="642847"/>
    <n v="11.7"/>
    <n v="7521309.8999999994"/>
    <s v="large_buy"/>
    <n v="8.3928620541583232E-2"/>
    <n v="8.3928999999999991"/>
    <s v="P"/>
  </r>
  <r>
    <x v="53"/>
    <s v="EyePoint Pharmaceuticals, Inc."/>
    <x v="4"/>
    <x v="88"/>
    <s v="Cormorant Asset Management, LP"/>
    <s v="TenPercentOwner"/>
    <n v="642847"/>
    <n v="11.7"/>
    <n v="7521309.8999999994"/>
    <s v="large_buy"/>
    <n v="8.3928620541583232E-2"/>
    <n v="8.3928999999999991"/>
    <s v="P"/>
  </r>
  <r>
    <x v="629"/>
    <s v="abrdn Global Infrastructure Income Fund"/>
    <x v="4"/>
    <x v="88"/>
    <s v="Saba Capital Management, L.P."/>
    <s v="TenPercentOwner"/>
    <n v="8397"/>
    <n v="17.84"/>
    <n v="149802.48000000001"/>
    <s v="normal_buy"/>
    <n v="6.8949878401789455E-2"/>
    <n v="6.8949999999999996"/>
    <s v="P"/>
  </r>
  <r>
    <x v="629"/>
    <s v="abrdn Global Infrastructure Income Fund"/>
    <x v="4"/>
    <x v="88"/>
    <s v="Weinstein Boaz"/>
    <s v="TenPercentOwner"/>
    <n v="8397"/>
    <n v="17.84"/>
    <n v="149802.48000000001"/>
    <s v="normal_buy"/>
    <n v="6.8949878401789455E-2"/>
    <n v="6.8949999999999996"/>
    <s v="P"/>
  </r>
  <r>
    <x v="150"/>
    <s v="Bancorp, Inc."/>
    <x v="4"/>
    <x v="88"/>
    <s v="Lamb William H"/>
    <s v="Director"/>
    <n v="3051"/>
    <n v="32.03"/>
    <n v="97723.53"/>
    <s v="large_buy"/>
    <n v="4.0879518655865699E-2"/>
    <n v="4.0880000000000001"/>
    <s v="P"/>
  </r>
  <r>
    <x v="809"/>
    <s v="Citizens Community Bancorp Inc."/>
    <x v="4"/>
    <x v="88"/>
    <s v="Olson Timothy L"/>
    <s v="Director"/>
    <n v="2000"/>
    <n v="10.94"/>
    <n v="21880"/>
    <s v="large_buy"/>
    <n v="4.2009139418776043E-2"/>
    <n v="4.2008999999999999"/>
    <s v="P"/>
  </r>
  <r>
    <x v="593"/>
    <s v="AIM ImmunoTech Inc."/>
    <x v="4"/>
    <x v="88"/>
    <s v="Rodino Peter W III"/>
    <s v="Officer"/>
    <n v="30865"/>
    <n v="0.41"/>
    <n v="12654.65"/>
    <s v="normal_buy"/>
    <n v="-2.3809523809523839E-2"/>
    <n v="-2.3809999999999998"/>
    <s v="P"/>
  </r>
  <r>
    <x v="808"/>
    <s v="PENN Entertainment, Inc."/>
    <x v="4"/>
    <x v="88"/>
    <s v="Hendrix Felicia"/>
    <s v="Officer"/>
    <n v="16157"/>
    <n v="15.47"/>
    <n v="249948.79"/>
    <s v="normal_buy"/>
    <n v="5.5807957097156358E-2"/>
    <n v="5.5808"/>
    <s v="P"/>
  </r>
  <r>
    <x v="810"/>
    <s v="MACERICH CO"/>
    <x v="4"/>
    <x v="88"/>
    <s v="Hsieh Jackson"/>
    <s v="Director,Officer"/>
    <n v="140000"/>
    <n v="14.26"/>
    <n v="1996400"/>
    <s v="large_buy"/>
    <n v="4.7869849751415387E-2"/>
    <n v="4.7869999999999999"/>
    <s v="P"/>
  </r>
  <r>
    <x v="811"/>
    <s v="TRUPANION, INC."/>
    <x v="4"/>
    <x v="89"/>
    <s v="RAWLINGS DARRYL"/>
    <s v="Director,Officer"/>
    <n v="20700"/>
    <n v="24.14"/>
    <n v="499698"/>
    <s v="large_buy"/>
    <n v="0.16986302474297821"/>
    <n v="16.9863"/>
    <s v="P"/>
  </r>
  <r>
    <x v="496"/>
    <s v="SAUL CENTERS, INC."/>
    <x v="4"/>
    <x v="89"/>
    <s v="Friedlis Zachary Maxwell"/>
    <s v="Officer"/>
    <n v="600"/>
    <n v="20.84"/>
    <n v="12504"/>
    <s v="normal_buy"/>
    <n v="3.9922744627597373E-2"/>
    <n v="3.9923000000000002"/>
    <s v="P"/>
  </r>
  <r>
    <x v="812"/>
    <s v="ENERGY FUELS INC"/>
    <x v="4"/>
    <x v="89"/>
    <s v="Kirkwood Robert W."/>
    <s v="Director"/>
    <n v="17200"/>
    <n v="5.84"/>
    <n v="100448"/>
    <s v="large_buy"/>
    <n v="0.1462584421665469"/>
    <n v="14.6258"/>
    <s v="P"/>
  </r>
  <r>
    <x v="812"/>
    <s v="ENERGY FUELS INC"/>
    <x v="4"/>
    <x v="89"/>
    <s v="Kirkwood Robert W."/>
    <s v="Director"/>
    <n v="8550"/>
    <n v="5.84"/>
    <n v="49932"/>
    <s v="normal_buy"/>
    <n v="0.1462584421665469"/>
    <n v="14.6258"/>
    <s v="P"/>
  </r>
  <r>
    <x v="247"/>
    <s v="Vestis Corp"/>
    <x v="4"/>
    <x v="89"/>
    <s v="Corvex Management LP"/>
    <s v="TenPercentOwner"/>
    <n v="996300"/>
    <n v="10.43"/>
    <n v="10391409"/>
    <s v="large_buy"/>
    <n v="0.2160312197973471"/>
    <n v="21.603100000000001"/>
    <s v="P"/>
  </r>
  <r>
    <x v="247"/>
    <s v="Vestis Corp"/>
    <x v="4"/>
    <x v="89"/>
    <s v="Meister Keith A."/>
    <s v="TenPercentOwner"/>
    <n v="996300"/>
    <n v="10.43"/>
    <n v="10391409"/>
    <s v="large_buy"/>
    <n v="0.2160312197973471"/>
    <n v="21.603100000000001"/>
    <s v="P"/>
  </r>
  <r>
    <x v="484"/>
    <s v="Palomar Holdings, Inc."/>
    <x v="4"/>
    <x v="89"/>
    <s v="BRADLEY THOMAS A"/>
    <s v="Director"/>
    <n v="1000"/>
    <n v="84.32"/>
    <n v="84320"/>
    <s v="normal_buy"/>
    <n v="-2.9138800835961431E-2"/>
    <n v="-2.9138999999999999"/>
    <s v="P"/>
  </r>
  <r>
    <x v="813"/>
    <s v="SRH Total Return Fund, Inc."/>
    <x v="4"/>
    <x v="89"/>
    <s v="Moore Thomas Jack"/>
    <s v="Director"/>
    <n v="1426"/>
    <n v="14.48"/>
    <n v="20648.48"/>
    <s v="normal_buy"/>
    <n v="9.6819160857342101E-3"/>
    <n v="0.96819999999999995"/>
    <s v="P"/>
  </r>
  <r>
    <x v="780"/>
    <s v="MUNCY COLUMBIA FINANCIAL Corp"/>
    <x v="4"/>
    <x v="89"/>
    <s v="Arnold Jeffrey Thomas"/>
    <s v="Officer"/>
    <n v="600"/>
    <n v="32"/>
    <n v="19200"/>
    <s v="normal_buy"/>
    <n v="-2.9687598099401798E-2"/>
    <n v="-2.9687999999999999"/>
    <s v="P"/>
  </r>
  <r>
    <x v="813"/>
    <s v="SRH Total Return Fund, Inc."/>
    <x v="4"/>
    <x v="89"/>
    <s v="Moore Thomas Jack"/>
    <s v="Director"/>
    <n v="1426"/>
    <n v="20491.62"/>
    <n v="29221050.120000001"/>
    <s v="large_buy"/>
    <n v="9.6819160857342101E-3"/>
    <n v="0.96819999999999995"/>
    <s v="P"/>
  </r>
  <r>
    <x v="812"/>
    <s v="ENERGY FUELS INC"/>
    <x v="4"/>
    <x v="89"/>
    <s v="Chalmers Mark"/>
    <s v="Director,Officer"/>
    <n v="16838"/>
    <n v="5.86"/>
    <n v="98670.680000000008"/>
    <s v="large_buy"/>
    <n v="0.1462584421665469"/>
    <n v="14.6258"/>
    <s v="P"/>
  </r>
  <r>
    <x v="117"/>
    <s v="INNSUITES HOSPITALITY TRUST"/>
    <x v="4"/>
    <x v="89"/>
    <s v="WIRTH JAMES F"/>
    <s v="Officer,TenPercentOwner,Other"/>
    <n v="300"/>
    <n v="400.81"/>
    <n v="120243"/>
    <s v="normal_buy"/>
    <n v="2.290086550535686E-2"/>
    <n v="2.2900999999999998"/>
    <s v="P"/>
  </r>
  <r>
    <x v="436"/>
    <s v="TRIMAS CORP"/>
    <x v="4"/>
    <x v="89"/>
    <s v="Parker Herbert K"/>
    <s v="Director"/>
    <n v="6000"/>
    <n v="26.01"/>
    <n v="156060"/>
    <s v="normal_buy"/>
    <n v="4.4190529442067028E-2"/>
    <n v="4.4191000000000003"/>
    <s v="P"/>
  </r>
  <r>
    <x v="814"/>
    <s v="STONERIDGE INC"/>
    <x v="4"/>
    <x v="89"/>
    <s v="Zizelman James"/>
    <s v="Director,Officer"/>
    <n v="6500"/>
    <n v="15.72"/>
    <n v="102180"/>
    <s v="large_buy"/>
    <n v="7.2575535662397606E-2"/>
    <n v="7.2576000000000001"/>
    <s v="P"/>
  </r>
  <r>
    <x v="815"/>
    <s v="MDU RESOURCES GROUP INC"/>
    <x v="4"/>
    <x v="89"/>
    <s v="Johnson Rob L."/>
    <s v="Officer"/>
    <n v="36291.050000000003"/>
    <n v="25.46"/>
    <n v="923970.13300000015"/>
    <s v="large_buy"/>
    <n v="1.5748092663439461E-2"/>
    <n v="1.5748"/>
    <s v="P"/>
  </r>
  <r>
    <x v="816"/>
    <s v="908 Devices Inc."/>
    <x v="4"/>
    <x v="89"/>
    <s v="Knopp Kevin J."/>
    <s v="Director,Officer"/>
    <n v="10000"/>
    <n v="5.6"/>
    <n v="56000"/>
    <s v="normal_buy"/>
    <n v="0.13684214665068731"/>
    <n v="13.684200000000001"/>
    <s v="P"/>
  </r>
  <r>
    <x v="730"/>
    <s v="BRAINSTORM CELL THERAPEUTICS INC."/>
    <x v="4"/>
    <x v="89"/>
    <s v="Lebovits Chaim"/>
    <s v="Officer"/>
    <n v="66300"/>
    <n v="0.37"/>
    <n v="24531"/>
    <s v="normal_buy"/>
    <n v="0.6756756524549723"/>
    <n v="67.567599999999999"/>
    <s v="P"/>
  </r>
  <r>
    <x v="391"/>
    <s v="Energy Recovery, Inc."/>
    <x v="4"/>
    <x v="89"/>
    <s v="Moon David W"/>
    <s v="Director,Officer"/>
    <n v="10500"/>
    <n v="13.46"/>
    <n v="141330"/>
    <s v="normal_buy"/>
    <n v="5.7678388151500837E-3"/>
    <n v="0.57679999999999998"/>
    <s v="P"/>
  </r>
  <r>
    <x v="150"/>
    <s v="Bancorp, Inc."/>
    <x v="4"/>
    <x v="89"/>
    <s v="KOZLOV HERSH"/>
    <s v="Director"/>
    <n v="1000"/>
    <n v="32.53"/>
    <n v="32530"/>
    <s v="normal_buy"/>
    <n v="4.1641035319721631E-2"/>
    <n v="4.1641000000000004"/>
    <s v="P"/>
  </r>
  <r>
    <x v="817"/>
    <s v="Ryman Hospitality Properties, Inc."/>
    <x v="4"/>
    <x v="89"/>
    <s v="REED COLIN V"/>
    <s v="Director,Officer"/>
    <n v="13800"/>
    <n v="106.4"/>
    <n v="1468320"/>
    <s v="large_buy"/>
    <n v="-1.8417559197020709E-2"/>
    <n v="-1.8418000000000001"/>
    <s v="P"/>
  </r>
  <r>
    <x v="281"/>
    <s v="USCB FINANCIAL HOLDINGS, INC."/>
    <x v="4"/>
    <x v="89"/>
    <s v="Anderson Robert B."/>
    <s v="Officer"/>
    <n v="3000"/>
    <n v="12.38"/>
    <n v="37140"/>
    <s v="normal_buy"/>
    <n v="-4.6274406186227579E-2"/>
    <n v="-4.6273999999999997"/>
    <s v="P"/>
  </r>
  <r>
    <x v="818"/>
    <s v="SHENANDOAH TELECOMMUNICATIONS CO/VA/"/>
    <x v="4"/>
    <x v="89"/>
    <s v="FRENCH CHRISTOPHER E"/>
    <s v="Officer"/>
    <n v="2000"/>
    <n v="14.84"/>
    <n v="29680"/>
    <s v="normal_buy"/>
    <n v="0.1966444182364657"/>
    <n v="19.664400000000001"/>
    <s v="P"/>
  </r>
  <r>
    <x v="818"/>
    <s v="SHENANDOAH TELECOMMUNICATIONS CO/VA/"/>
    <x v="4"/>
    <x v="89"/>
    <s v="FRENCH CHRISTOPHER E"/>
    <s v="Officer"/>
    <n v="3000"/>
    <n v="14.8"/>
    <n v="44400"/>
    <s v="normal_buy"/>
    <n v="0.1966444182364657"/>
    <n v="19.664400000000001"/>
    <s v="P"/>
  </r>
  <r>
    <x v="818"/>
    <s v="SHENANDOAH TELECOMMUNICATIONS CO/VA/"/>
    <x v="4"/>
    <x v="89"/>
    <s v="FRENCH CHRISTOPHER E"/>
    <s v="Officer"/>
    <n v="1000"/>
    <n v="14.79"/>
    <n v="14790"/>
    <s v="normal_buy"/>
    <n v="0.1966444182364657"/>
    <n v="19.664400000000001"/>
    <s v="P"/>
  </r>
  <r>
    <x v="818"/>
    <s v="SHENANDOAH TELECOMMUNICATIONS CO/VA/"/>
    <x v="4"/>
    <x v="89"/>
    <s v="FRENCH CHRISTOPHER E"/>
    <s v="Officer"/>
    <n v="3000"/>
    <n v="14.63"/>
    <n v="43890"/>
    <s v="normal_buy"/>
    <n v="0.1966444182364657"/>
    <n v="19.664400000000001"/>
    <s v="P"/>
  </r>
  <r>
    <x v="818"/>
    <s v="SHENANDOAH TELECOMMUNICATIONS CO/VA/"/>
    <x v="4"/>
    <x v="89"/>
    <s v="FRENCH CHRISTOPHER E"/>
    <s v="Officer"/>
    <n v="2000"/>
    <n v="14.4"/>
    <n v="28800"/>
    <s v="normal_buy"/>
    <n v="0.1966444182364657"/>
    <n v="19.664400000000001"/>
    <s v="P"/>
  </r>
  <r>
    <x v="818"/>
    <s v="SHENANDOAH TELECOMMUNICATIONS CO/VA/"/>
    <x v="4"/>
    <x v="89"/>
    <s v="FRENCH CHRISTOPHER E"/>
    <s v="Officer"/>
    <n v="2000"/>
    <n v="14.54"/>
    <n v="29080"/>
    <s v="normal_buy"/>
    <n v="0.1966444182364657"/>
    <n v="19.664400000000001"/>
    <s v="P"/>
  </r>
  <r>
    <x v="818"/>
    <s v="SHENANDOAH TELECOMMUNICATIONS CO/VA/"/>
    <x v="4"/>
    <x v="89"/>
    <s v="FRENCH CHRISTOPHER E"/>
    <s v="Officer"/>
    <n v="2000"/>
    <n v="14.79"/>
    <n v="29580"/>
    <s v="normal_buy"/>
    <n v="0.1966444182364657"/>
    <n v="19.664400000000001"/>
    <s v="P"/>
  </r>
  <r>
    <x v="818"/>
    <s v="SHENANDOAH TELECOMMUNICATIONS CO/VA/"/>
    <x v="4"/>
    <x v="89"/>
    <s v="FRENCH CHRISTOPHER E"/>
    <s v="Officer"/>
    <n v="1000"/>
    <n v="14.27"/>
    <n v="14270"/>
    <s v="normal_buy"/>
    <n v="0.1966444182364657"/>
    <n v="19.664400000000001"/>
    <s v="P"/>
  </r>
  <r>
    <x v="819"/>
    <s v="Custom Truck One Source, Inc."/>
    <x v="4"/>
    <x v="89"/>
    <s v="Eperjesy Christopher J"/>
    <s v="Officer"/>
    <n v="20000"/>
    <n v="3.9"/>
    <n v="78000"/>
    <s v="normal_buy"/>
    <n v="0.14814811762359439"/>
    <n v="14.8148"/>
    <s v="P"/>
  </r>
  <r>
    <x v="150"/>
    <s v="Bancorp, Inc."/>
    <x v="4"/>
    <x v="89"/>
    <s v="Lamb William H"/>
    <s v="Director"/>
    <n v="1000"/>
    <n v="32.450000000000003"/>
    <n v="32450"/>
    <s v="normal_buy"/>
    <n v="4.1641035319721631E-2"/>
    <n v="4.1641000000000004"/>
    <s v="P"/>
  </r>
  <r>
    <x v="812"/>
    <s v="ENERGY FUELS INC"/>
    <x v="4"/>
    <x v="89"/>
    <s v="Eshleman Benjamin III"/>
    <s v="Director"/>
    <n v="5000"/>
    <n v="5.92"/>
    <n v="29600"/>
    <s v="normal_buy"/>
    <n v="0.1462584421665469"/>
    <n v="14.6258"/>
    <s v="P"/>
  </r>
  <r>
    <x v="303"/>
    <s v="HERBALIFE LTD."/>
    <x v="4"/>
    <x v="89"/>
    <s v="Mendoza Juan Miguel"/>
    <s v="Director"/>
    <n v="5000"/>
    <n v="9.73"/>
    <n v="48650"/>
    <s v="normal_buy"/>
    <n v="0.11630209481285569"/>
    <n v="11.6302"/>
    <s v="P"/>
  </r>
  <r>
    <x v="370"/>
    <s v="American Homes 4 Rent"/>
    <x v="4"/>
    <x v="89"/>
    <s v="BENHAM DOUGLAS N"/>
    <s v="Director"/>
    <n v="4000"/>
    <n v="23.85"/>
    <n v="95400"/>
    <s v="large_buy"/>
    <n v="6.8549863166522673E-3"/>
    <n v="0.6855"/>
    <s v="P"/>
  </r>
  <r>
    <x v="370"/>
    <s v="American Homes 4 Rent"/>
    <x v="4"/>
    <x v="89"/>
    <s v="BENHAM DOUGLAS N"/>
    <s v="Director"/>
    <n v="4081"/>
    <n v="22.8"/>
    <n v="93046.8"/>
    <s v="large_buy"/>
    <n v="6.8549863166522673E-3"/>
    <n v="0.6855"/>
    <s v="P"/>
  </r>
  <r>
    <x v="228"/>
    <s v="LEE ENTERPRISES, Inc"/>
    <x v="4"/>
    <x v="89"/>
    <s v="Fletcher Steven C."/>
    <s v="Director"/>
    <n v="1000"/>
    <n v="12.37"/>
    <n v="12370"/>
    <s v="normal_buy"/>
    <n v="2.5472429252176632E-2"/>
    <n v="2.5472000000000001"/>
    <s v="P"/>
  </r>
  <r>
    <x v="820"/>
    <s v="Elys BMG Group, Inc."/>
    <x v="4"/>
    <x v="89"/>
    <s v="Gold Street Capital Corp."/>
    <s v="TenPercentOwner"/>
    <n v="2515385"/>
    <n v="0.12"/>
    <n v="301846.2"/>
    <s v="large_buy"/>
    <n v="0.2826679505987193"/>
    <n v="28.2668"/>
    <s v="P"/>
  </r>
  <r>
    <x v="819"/>
    <s v="Custom Truck One Source, Inc."/>
    <x v="4"/>
    <x v="89"/>
    <s v="BARRETT RAYMOND TODD"/>
    <s v="Officer"/>
    <n v="3000"/>
    <n v="4.12"/>
    <n v="12360"/>
    <s v="normal_buy"/>
    <n v="0.14814811762359439"/>
    <n v="14.8148"/>
    <s v="P"/>
  </r>
  <r>
    <x v="819"/>
    <s v="Custom Truck One Source, Inc."/>
    <x v="4"/>
    <x v="89"/>
    <s v="Heinberg Marshall"/>
    <s v="Director"/>
    <n v="40000"/>
    <n v="4.07"/>
    <n v="162800"/>
    <s v="large_buy"/>
    <n v="0.14814811762359439"/>
    <n v="14.8148"/>
    <s v="P"/>
  </r>
  <r>
    <x v="296"/>
    <s v="Regional Management Corp."/>
    <x v="4"/>
    <x v="89"/>
    <s v="BASSWOOD OPPORTUNITY FUND INC"/>
    <s v="Director,TenPercentOwner,Other"/>
    <n v="17489"/>
    <n v="30.14"/>
    <n v="527118.46"/>
    <s v="large_buy"/>
    <n v="-5.8150665807028552E-2"/>
    <n v="-5.8151000000000002"/>
    <s v="P"/>
  </r>
  <r>
    <x v="296"/>
    <s v="Regional Management Corp."/>
    <x v="4"/>
    <x v="89"/>
    <s v="BASSWOOD PARTNERS, L.L.C."/>
    <s v="Director,TenPercentOwner,Other"/>
    <n v="17489"/>
    <n v="30.14"/>
    <n v="527118.46"/>
    <s v="large_buy"/>
    <n v="-5.8150665807028552E-2"/>
    <n v="-5.8151000000000002"/>
    <s v="P"/>
  </r>
  <r>
    <x v="296"/>
    <s v="Regional Management Corp."/>
    <x v="4"/>
    <x v="89"/>
    <s v="BASSWOOD FINANCIAL FUND, L.P."/>
    <s v="Director,TenPercentOwner,Other"/>
    <n v="17489"/>
    <n v="30.14"/>
    <n v="527118.46"/>
    <s v="large_buy"/>
    <n v="-5.8150665807028552E-2"/>
    <n v="-5.8151000000000002"/>
    <s v="P"/>
  </r>
  <r>
    <x v="296"/>
    <s v="Regional Management Corp."/>
    <x v="4"/>
    <x v="89"/>
    <s v="BASSWOOD CAPITAL MANAGEMENT, L.L.C."/>
    <s v="Director,TenPercentOwner,Other"/>
    <n v="17489"/>
    <n v="30.14"/>
    <n v="527118.46"/>
    <s v="large_buy"/>
    <n v="-5.8150665807028552E-2"/>
    <n v="-5.8151000000000002"/>
    <s v="P"/>
  </r>
  <r>
    <x v="296"/>
    <s v="Regional Management Corp."/>
    <x v="4"/>
    <x v="89"/>
    <s v="BASSWOOD FINANCIAL LONG ONLY FUND, L.P."/>
    <s v="Director,TenPercentOwner,Other"/>
    <n v="17489"/>
    <n v="30.14"/>
    <n v="527118.46"/>
    <s v="large_buy"/>
    <n v="-5.8150665807028552E-2"/>
    <n v="-5.8151000000000002"/>
    <s v="P"/>
  </r>
  <r>
    <x v="296"/>
    <s v="Regional Management Corp."/>
    <x v="4"/>
    <x v="89"/>
    <s v="LINDENBAUM BENNETT D"/>
    <s v="Director,TenPercentOwner,Other"/>
    <n v="17489"/>
    <n v="30.14"/>
    <n v="527118.46"/>
    <s v="large_buy"/>
    <n v="-5.8150665807028552E-2"/>
    <n v="-5.8151000000000002"/>
    <s v="P"/>
  </r>
  <r>
    <x v="296"/>
    <s v="Regional Management Corp."/>
    <x v="4"/>
    <x v="89"/>
    <s v="LINDENBAUM MATTHEW A"/>
    <s v="Director,TenPercentOwner,Other"/>
    <n v="17489"/>
    <n v="30.14"/>
    <n v="527118.46"/>
    <s v="large_buy"/>
    <n v="-5.8150665807028552E-2"/>
    <n v="-5.8151000000000002"/>
    <s v="P"/>
  </r>
  <r>
    <x v="296"/>
    <s v="Regional Management Corp."/>
    <x v="4"/>
    <x v="89"/>
    <s v="BASSWOOD OPPORTUNITY PARTNERS, L.P."/>
    <s v="Director,TenPercentOwner,Other"/>
    <n v="17489"/>
    <n v="30.14"/>
    <n v="527118.46"/>
    <s v="large_buy"/>
    <n v="-5.8150665807028552E-2"/>
    <n v="-5.8151000000000002"/>
    <s v="P"/>
  </r>
  <r>
    <x v="296"/>
    <s v="Regional Management Corp."/>
    <x v="4"/>
    <x v="89"/>
    <s v="BASSWOOD OPPORTUNITY FUND INC"/>
    <s v="Director,TenPercentOwner,Other"/>
    <n v="16347"/>
    <n v="30.14"/>
    <n v="492698.58"/>
    <s v="large_buy"/>
    <n v="-5.8150665807028552E-2"/>
    <n v="-5.8151000000000002"/>
    <s v="P"/>
  </r>
  <r>
    <x v="296"/>
    <s v="Regional Management Corp."/>
    <x v="4"/>
    <x v="89"/>
    <s v="BASSWOOD PARTNERS, L.L.C."/>
    <s v="Director,TenPercentOwner,Other"/>
    <n v="16347"/>
    <n v="30.14"/>
    <n v="492698.58"/>
    <s v="large_buy"/>
    <n v="-5.8150665807028552E-2"/>
    <n v="-5.8151000000000002"/>
    <s v="P"/>
  </r>
  <r>
    <x v="296"/>
    <s v="Regional Management Corp."/>
    <x v="4"/>
    <x v="89"/>
    <s v="BASSWOOD FINANCIAL FUND, L.P."/>
    <s v="Director,TenPercentOwner,Other"/>
    <n v="16347"/>
    <n v="30.14"/>
    <n v="492698.58"/>
    <s v="large_buy"/>
    <n v="-5.8150665807028552E-2"/>
    <n v="-5.8151000000000002"/>
    <s v="P"/>
  </r>
  <r>
    <x v="296"/>
    <s v="Regional Management Corp."/>
    <x v="4"/>
    <x v="89"/>
    <s v="BASSWOOD CAPITAL MANAGEMENT, L.L.C."/>
    <s v="Director,TenPercentOwner,Other"/>
    <n v="16347"/>
    <n v="30.14"/>
    <n v="492698.58"/>
    <s v="large_buy"/>
    <n v="-5.8150665807028552E-2"/>
    <n v="-5.8151000000000002"/>
    <s v="P"/>
  </r>
  <r>
    <x v="296"/>
    <s v="Regional Management Corp."/>
    <x v="4"/>
    <x v="89"/>
    <s v="BASSWOOD FINANCIAL LONG ONLY FUND, L.P."/>
    <s v="Director,TenPercentOwner,Other"/>
    <n v="16347"/>
    <n v="30.14"/>
    <n v="492698.58"/>
    <s v="large_buy"/>
    <n v="-5.8150665807028552E-2"/>
    <n v="-5.8151000000000002"/>
    <s v="P"/>
  </r>
  <r>
    <x v="296"/>
    <s v="Regional Management Corp."/>
    <x v="4"/>
    <x v="89"/>
    <s v="LINDENBAUM BENNETT D"/>
    <s v="Director,TenPercentOwner,Other"/>
    <n v="16347"/>
    <n v="30.14"/>
    <n v="492698.58"/>
    <s v="large_buy"/>
    <n v="-5.8150665807028552E-2"/>
    <n v="-5.8151000000000002"/>
    <s v="P"/>
  </r>
  <r>
    <x v="296"/>
    <s v="Regional Management Corp."/>
    <x v="4"/>
    <x v="89"/>
    <s v="LINDENBAUM MATTHEW A"/>
    <s v="Director,TenPercentOwner,Other"/>
    <n v="16347"/>
    <n v="30.14"/>
    <n v="492698.58"/>
    <s v="large_buy"/>
    <n v="-5.8150665807028552E-2"/>
    <n v="-5.8151000000000002"/>
    <s v="P"/>
  </r>
  <r>
    <x v="296"/>
    <s v="Regional Management Corp."/>
    <x v="4"/>
    <x v="89"/>
    <s v="BASSWOOD OPPORTUNITY PARTNERS, L.P."/>
    <s v="Director,TenPercentOwner,Other"/>
    <n v="16347"/>
    <n v="30.14"/>
    <n v="492698.58"/>
    <s v="large_buy"/>
    <n v="-5.8150665807028552E-2"/>
    <n v="-5.8151000000000002"/>
    <s v="P"/>
  </r>
  <r>
    <x v="810"/>
    <s v="MACERICH CO"/>
    <x v="4"/>
    <x v="89"/>
    <s v="Healey Doug J"/>
    <s v="Officer"/>
    <n v="7500"/>
    <n v="15.2"/>
    <n v="114000"/>
    <s v="large_buy"/>
    <n v="3.653896043719751E-2"/>
    <n v="3.6539000000000001"/>
    <s v="P"/>
  </r>
  <r>
    <x v="296"/>
    <s v="Regional Management Corp."/>
    <x v="4"/>
    <x v="89"/>
    <s v="BASSWOOD OPPORTUNITY FUND INC"/>
    <s v="Director,TenPercentOwner,Other"/>
    <n v="3505"/>
    <n v="30.51"/>
    <n v="106937.55"/>
    <s v="normal_buy"/>
    <n v="-5.8150665807028552E-2"/>
    <n v="-5.8151000000000002"/>
    <s v="P"/>
  </r>
  <r>
    <x v="818"/>
    <s v="SHENANDOAH TELECOMMUNICATIONS CO/VA/"/>
    <x v="4"/>
    <x v="89"/>
    <s v="Fitzsimmons Tracy"/>
    <s v="Director"/>
    <n v="1694"/>
    <n v="14.93"/>
    <n v="25291.42"/>
    <s v="normal_buy"/>
    <n v="0.1966444182364657"/>
    <n v="19.664400000000001"/>
    <s v="P"/>
  </r>
  <r>
    <x v="296"/>
    <s v="Regional Management Corp."/>
    <x v="4"/>
    <x v="89"/>
    <s v="BASSWOOD OPPORTUNITY FUND INC"/>
    <s v="Director,TenPercentOwner,Other"/>
    <n v="9255"/>
    <n v="30.51"/>
    <n v="282370.05"/>
    <s v="large_buy"/>
    <n v="-5.8150665807028552E-2"/>
    <n v="-5.8151000000000002"/>
    <s v="P"/>
  </r>
  <r>
    <x v="296"/>
    <s v="Regional Management Corp."/>
    <x v="4"/>
    <x v="89"/>
    <s v="BASSWOOD PARTNERS, L.L.C."/>
    <s v="Director,TenPercentOwner,Other"/>
    <n v="9255"/>
    <n v="30.51"/>
    <n v="282370.05"/>
    <s v="large_buy"/>
    <n v="-5.8150665807028552E-2"/>
    <n v="-5.8151000000000002"/>
    <s v="P"/>
  </r>
  <r>
    <x v="296"/>
    <s v="Regional Management Corp."/>
    <x v="4"/>
    <x v="89"/>
    <s v="BASSWOOD FINANCIAL FUND, L.P."/>
    <s v="Director,TenPercentOwner,Other"/>
    <n v="9255"/>
    <n v="30.51"/>
    <n v="282370.05"/>
    <s v="large_buy"/>
    <n v="-5.8150665807028552E-2"/>
    <n v="-5.8151000000000002"/>
    <s v="P"/>
  </r>
  <r>
    <x v="296"/>
    <s v="Regional Management Corp."/>
    <x v="4"/>
    <x v="89"/>
    <s v="BASSWOOD CAPITAL MANAGEMENT, L.L.C."/>
    <s v="Director,TenPercentOwner,Other"/>
    <n v="9255"/>
    <n v="30.51"/>
    <n v="282370.05"/>
    <s v="large_buy"/>
    <n v="-5.8150665807028552E-2"/>
    <n v="-5.8151000000000002"/>
    <s v="P"/>
  </r>
  <r>
    <x v="296"/>
    <s v="Regional Management Corp."/>
    <x v="4"/>
    <x v="89"/>
    <s v="BASSWOOD FINANCIAL LONG ONLY FUND, L.P."/>
    <s v="Director,TenPercentOwner,Other"/>
    <n v="9255"/>
    <n v="30.51"/>
    <n v="282370.05"/>
    <s v="large_buy"/>
    <n v="-5.8150665807028552E-2"/>
    <n v="-5.8151000000000002"/>
    <s v="P"/>
  </r>
  <r>
    <x v="296"/>
    <s v="Regional Management Corp."/>
    <x v="4"/>
    <x v="89"/>
    <s v="LINDENBAUM BENNETT D"/>
    <s v="Director,TenPercentOwner,Other"/>
    <n v="9255"/>
    <n v="30.51"/>
    <n v="282370.05"/>
    <s v="large_buy"/>
    <n v="-5.8150665807028552E-2"/>
    <n v="-5.8151000000000002"/>
    <s v="P"/>
  </r>
  <r>
    <x v="296"/>
    <s v="Regional Management Corp."/>
    <x v="4"/>
    <x v="89"/>
    <s v="LINDENBAUM MATTHEW A"/>
    <s v="Director,TenPercentOwner,Other"/>
    <n v="9255"/>
    <n v="30.51"/>
    <n v="282370.05"/>
    <s v="large_buy"/>
    <n v="-5.8150665807028552E-2"/>
    <n v="-5.8151000000000002"/>
    <s v="P"/>
  </r>
  <r>
    <x v="296"/>
    <s v="Regional Management Corp."/>
    <x v="4"/>
    <x v="89"/>
    <s v="BASSWOOD OPPORTUNITY PARTNERS, L.P."/>
    <s v="Director,TenPercentOwner,Other"/>
    <n v="9255"/>
    <n v="30.51"/>
    <n v="282370.05"/>
    <s v="large_buy"/>
    <n v="-5.8150665807028552E-2"/>
    <n v="-5.8151000000000002"/>
    <s v="P"/>
  </r>
  <r>
    <x v="296"/>
    <s v="Regional Management Corp."/>
    <x v="4"/>
    <x v="89"/>
    <s v="BASSWOOD OPPORTUNITY FUND INC"/>
    <s v="Director,TenPercentOwner,Other"/>
    <n v="9901"/>
    <n v="30.51"/>
    <n v="302079.51"/>
    <s v="large_buy"/>
    <n v="-5.8150665807028552E-2"/>
    <n v="-5.8151000000000002"/>
    <s v="P"/>
  </r>
  <r>
    <x v="296"/>
    <s v="Regional Management Corp."/>
    <x v="4"/>
    <x v="89"/>
    <s v="BASSWOOD PARTNERS, L.L.C."/>
    <s v="Director,TenPercentOwner,Other"/>
    <n v="9901"/>
    <n v="30.51"/>
    <n v="302079.51"/>
    <s v="large_buy"/>
    <n v="-5.8150665807028552E-2"/>
    <n v="-5.8151000000000002"/>
    <s v="P"/>
  </r>
  <r>
    <x v="296"/>
    <s v="Regional Management Corp."/>
    <x v="4"/>
    <x v="89"/>
    <s v="BASSWOOD FINANCIAL FUND, L.P."/>
    <s v="Director,TenPercentOwner,Other"/>
    <n v="9901"/>
    <n v="30.51"/>
    <n v="302079.51"/>
    <s v="large_buy"/>
    <n v="-5.8150665807028552E-2"/>
    <n v="-5.8151000000000002"/>
    <s v="P"/>
  </r>
  <r>
    <x v="296"/>
    <s v="Regional Management Corp."/>
    <x v="4"/>
    <x v="89"/>
    <s v="BASSWOOD CAPITAL MANAGEMENT, L.L.C."/>
    <s v="Director,TenPercentOwner,Other"/>
    <n v="9901"/>
    <n v="30.51"/>
    <n v="302079.51"/>
    <s v="large_buy"/>
    <n v="-5.8150665807028552E-2"/>
    <n v="-5.8151000000000002"/>
    <s v="P"/>
  </r>
  <r>
    <x v="296"/>
    <s v="Regional Management Corp."/>
    <x v="4"/>
    <x v="89"/>
    <s v="BASSWOOD FINANCIAL LONG ONLY FUND, L.P."/>
    <s v="Director,TenPercentOwner,Other"/>
    <n v="9901"/>
    <n v="30.51"/>
    <n v="302079.51"/>
    <s v="large_buy"/>
    <n v="-5.8150665807028552E-2"/>
    <n v="-5.8151000000000002"/>
    <s v="P"/>
  </r>
  <r>
    <x v="296"/>
    <s v="Regional Management Corp."/>
    <x v="4"/>
    <x v="89"/>
    <s v="BASSWOOD PARTNERS, L.L.C."/>
    <s v="Director,TenPercentOwner,Other"/>
    <n v="3505"/>
    <n v="30.51"/>
    <n v="106937.55"/>
    <s v="normal_buy"/>
    <n v="-5.8150665807028552E-2"/>
    <n v="-5.8151000000000002"/>
    <s v="P"/>
  </r>
  <r>
    <x v="296"/>
    <s v="Regional Management Corp."/>
    <x v="4"/>
    <x v="89"/>
    <s v="BASSWOOD FINANCIAL FUND, L.P."/>
    <s v="Director,TenPercentOwner,Other"/>
    <n v="3505"/>
    <n v="30.51"/>
    <n v="106937.55"/>
    <s v="normal_buy"/>
    <n v="-5.8150665807028552E-2"/>
    <n v="-5.8151000000000002"/>
    <s v="P"/>
  </r>
  <r>
    <x v="296"/>
    <s v="Regional Management Corp."/>
    <x v="4"/>
    <x v="89"/>
    <s v="BASSWOOD CAPITAL MANAGEMENT, L.L.C."/>
    <s v="Director,TenPercentOwner,Other"/>
    <n v="3505"/>
    <n v="30.51"/>
    <n v="106937.55"/>
    <s v="normal_buy"/>
    <n v="-5.8150665807028552E-2"/>
    <n v="-5.8151000000000002"/>
    <s v="P"/>
  </r>
  <r>
    <x v="296"/>
    <s v="Regional Management Corp."/>
    <x v="4"/>
    <x v="89"/>
    <s v="BASSWOOD FINANCIAL LONG ONLY FUND, L.P."/>
    <s v="Director,TenPercentOwner,Other"/>
    <n v="3505"/>
    <n v="30.51"/>
    <n v="106937.55"/>
    <s v="normal_buy"/>
    <n v="-5.8150665807028552E-2"/>
    <n v="-5.8151000000000002"/>
    <s v="P"/>
  </r>
  <r>
    <x v="296"/>
    <s v="Regional Management Corp."/>
    <x v="4"/>
    <x v="89"/>
    <s v="LINDENBAUM BENNETT D"/>
    <s v="Director,TenPercentOwner,Other"/>
    <n v="3505"/>
    <n v="30.51"/>
    <n v="106937.55"/>
    <s v="normal_buy"/>
    <n v="-5.8150665807028552E-2"/>
    <n v="-5.8151000000000002"/>
    <s v="P"/>
  </r>
  <r>
    <x v="296"/>
    <s v="Regional Management Corp."/>
    <x v="4"/>
    <x v="89"/>
    <s v="LINDENBAUM MATTHEW A"/>
    <s v="Director,TenPercentOwner,Other"/>
    <n v="3505"/>
    <n v="30.51"/>
    <n v="106937.55"/>
    <s v="normal_buy"/>
    <n v="-5.8150665807028552E-2"/>
    <n v="-5.8151000000000002"/>
    <s v="P"/>
  </r>
  <r>
    <x v="296"/>
    <s v="Regional Management Corp."/>
    <x v="4"/>
    <x v="89"/>
    <s v="BASSWOOD OPPORTUNITY PARTNERS, L.P."/>
    <s v="Director,TenPercentOwner,Other"/>
    <n v="3505"/>
    <n v="30.51"/>
    <n v="106937.55"/>
    <s v="normal_buy"/>
    <n v="-5.8150665807028552E-2"/>
    <n v="-5.8151000000000002"/>
    <s v="P"/>
  </r>
  <r>
    <x v="296"/>
    <s v="Regional Management Corp."/>
    <x v="4"/>
    <x v="89"/>
    <s v="LINDENBAUM BENNETT D"/>
    <s v="Director,TenPercentOwner,Other"/>
    <n v="9901"/>
    <n v="30.51"/>
    <n v="302079.51"/>
    <s v="large_buy"/>
    <n v="-5.8150665807028552E-2"/>
    <n v="-5.8151000000000002"/>
    <s v="P"/>
  </r>
  <r>
    <x v="296"/>
    <s v="Regional Management Corp."/>
    <x v="4"/>
    <x v="89"/>
    <s v="LINDENBAUM MATTHEW A"/>
    <s v="Director,TenPercentOwner,Other"/>
    <n v="9901"/>
    <n v="30.51"/>
    <n v="302079.51"/>
    <s v="large_buy"/>
    <n v="-5.8150665807028552E-2"/>
    <n v="-5.8151000000000002"/>
    <s v="P"/>
  </r>
  <r>
    <x v="296"/>
    <s v="Regional Management Corp."/>
    <x v="4"/>
    <x v="89"/>
    <s v="BASSWOOD OPPORTUNITY FUND INC"/>
    <s v="Director,TenPercentOwner,Other"/>
    <n v="6191"/>
    <n v="30.14"/>
    <n v="186596.74"/>
    <s v="large_buy"/>
    <n v="-5.8150665807028552E-2"/>
    <n v="-5.8151000000000002"/>
    <s v="P"/>
  </r>
  <r>
    <x v="296"/>
    <s v="Regional Management Corp."/>
    <x v="4"/>
    <x v="89"/>
    <s v="BASSWOOD OPPORTUNITY PARTNERS, L.P."/>
    <s v="Director,TenPercentOwner,Other"/>
    <n v="9901"/>
    <n v="30.51"/>
    <n v="302079.51"/>
    <s v="large_buy"/>
    <n v="-5.8150665807028552E-2"/>
    <n v="-5.8151000000000002"/>
    <s v="P"/>
  </r>
  <r>
    <x v="296"/>
    <s v="Regional Management Corp."/>
    <x v="4"/>
    <x v="89"/>
    <s v="BASSWOOD OPPORTUNITY FUND INC"/>
    <s v="Director,TenPercentOwner,Other"/>
    <n v="454"/>
    <n v="30.51"/>
    <n v="13851.54"/>
    <s v="normal_buy"/>
    <n v="-5.8150665807028552E-2"/>
    <n v="-5.8151000000000002"/>
    <s v="P"/>
  </r>
  <r>
    <x v="296"/>
    <s v="Regional Management Corp."/>
    <x v="4"/>
    <x v="89"/>
    <s v="BASSWOOD PARTNERS, L.L.C."/>
    <s v="Director,TenPercentOwner,Other"/>
    <n v="454"/>
    <n v="30.51"/>
    <n v="13851.54"/>
    <s v="normal_buy"/>
    <n v="-5.8150665807028552E-2"/>
    <n v="-5.8151000000000002"/>
    <s v="P"/>
  </r>
  <r>
    <x v="296"/>
    <s v="Regional Management Corp."/>
    <x v="4"/>
    <x v="89"/>
    <s v="BASSWOOD FINANCIAL FUND, L.P."/>
    <s v="Director,TenPercentOwner,Other"/>
    <n v="454"/>
    <n v="30.51"/>
    <n v="13851.54"/>
    <s v="normal_buy"/>
    <n v="-5.8150665807028552E-2"/>
    <n v="-5.8151000000000002"/>
    <s v="P"/>
  </r>
  <r>
    <x v="296"/>
    <s v="Regional Management Corp."/>
    <x v="4"/>
    <x v="89"/>
    <s v="BASSWOOD CAPITAL MANAGEMENT, L.L.C."/>
    <s v="Director,TenPercentOwner,Other"/>
    <n v="454"/>
    <n v="30.51"/>
    <n v="13851.54"/>
    <s v="normal_buy"/>
    <n v="-5.8150665807028552E-2"/>
    <n v="-5.8151000000000002"/>
    <s v="P"/>
  </r>
  <r>
    <x v="296"/>
    <s v="Regional Management Corp."/>
    <x v="4"/>
    <x v="89"/>
    <s v="BASSWOOD FINANCIAL LONG ONLY FUND, L.P."/>
    <s v="Director,TenPercentOwner,Other"/>
    <n v="454"/>
    <n v="30.51"/>
    <n v="13851.54"/>
    <s v="normal_buy"/>
    <n v="-5.8150665807028552E-2"/>
    <n v="-5.8151000000000002"/>
    <s v="P"/>
  </r>
  <r>
    <x v="296"/>
    <s v="Regional Management Corp."/>
    <x v="4"/>
    <x v="89"/>
    <s v="LINDENBAUM BENNETT D"/>
    <s v="Director,TenPercentOwner,Other"/>
    <n v="454"/>
    <n v="30.51"/>
    <n v="13851.54"/>
    <s v="normal_buy"/>
    <n v="-5.8150665807028552E-2"/>
    <n v="-5.8151000000000002"/>
    <s v="P"/>
  </r>
  <r>
    <x v="296"/>
    <s v="Regional Management Corp."/>
    <x v="4"/>
    <x v="89"/>
    <s v="LINDENBAUM MATTHEW A"/>
    <s v="Director,TenPercentOwner,Other"/>
    <n v="454"/>
    <n v="30.51"/>
    <n v="13851.54"/>
    <s v="normal_buy"/>
    <n v="-5.8150665807028552E-2"/>
    <n v="-5.8151000000000002"/>
    <s v="P"/>
  </r>
  <r>
    <x v="296"/>
    <s v="Regional Management Corp."/>
    <x v="4"/>
    <x v="89"/>
    <s v="BASSWOOD OPPORTUNITY PARTNERS, L.P."/>
    <s v="Director,TenPercentOwner,Other"/>
    <n v="454"/>
    <n v="30.51"/>
    <n v="13851.54"/>
    <s v="normal_buy"/>
    <n v="-5.8150665807028552E-2"/>
    <n v="-5.8151000000000002"/>
    <s v="P"/>
  </r>
  <r>
    <x v="296"/>
    <s v="Regional Management Corp."/>
    <x v="4"/>
    <x v="89"/>
    <s v="BASSWOOD OPPORTUNITY FUND INC"/>
    <s v="Director,TenPercentOwner,Other"/>
    <n v="802"/>
    <n v="30.14"/>
    <n v="24172.28"/>
    <s v="normal_buy"/>
    <n v="-5.8150665807028552E-2"/>
    <n v="-5.8151000000000002"/>
    <s v="P"/>
  </r>
  <r>
    <x v="296"/>
    <s v="Regional Management Corp."/>
    <x v="4"/>
    <x v="89"/>
    <s v="BASSWOOD PARTNERS, L.L.C."/>
    <s v="Director,TenPercentOwner,Other"/>
    <n v="802"/>
    <n v="30.14"/>
    <n v="24172.28"/>
    <s v="normal_buy"/>
    <n v="-5.8150665807028552E-2"/>
    <n v="-5.8151000000000002"/>
    <s v="P"/>
  </r>
  <r>
    <x v="296"/>
    <s v="Regional Management Corp."/>
    <x v="4"/>
    <x v="89"/>
    <s v="BASSWOOD FINANCIAL FUND, L.P."/>
    <s v="Director,TenPercentOwner,Other"/>
    <n v="802"/>
    <n v="30.14"/>
    <n v="24172.28"/>
    <s v="normal_buy"/>
    <n v="-5.8150665807028552E-2"/>
    <n v="-5.8151000000000002"/>
    <s v="P"/>
  </r>
  <r>
    <x v="296"/>
    <s v="Regional Management Corp."/>
    <x v="4"/>
    <x v="89"/>
    <s v="BASSWOOD CAPITAL MANAGEMENT, L.L.C."/>
    <s v="Director,TenPercentOwner,Other"/>
    <n v="802"/>
    <n v="30.14"/>
    <n v="24172.28"/>
    <s v="normal_buy"/>
    <n v="-5.8150665807028552E-2"/>
    <n v="-5.8151000000000002"/>
    <s v="P"/>
  </r>
  <r>
    <x v="296"/>
    <s v="Regional Management Corp."/>
    <x v="4"/>
    <x v="89"/>
    <s v="BASSWOOD FINANCIAL LONG ONLY FUND, L.P."/>
    <s v="Director,TenPercentOwner,Other"/>
    <n v="802"/>
    <n v="30.14"/>
    <n v="24172.28"/>
    <s v="normal_buy"/>
    <n v="-5.8150665807028552E-2"/>
    <n v="-5.8151000000000002"/>
    <s v="P"/>
  </r>
  <r>
    <x v="296"/>
    <s v="Regional Management Corp."/>
    <x v="4"/>
    <x v="89"/>
    <s v="LINDENBAUM BENNETT D"/>
    <s v="Director,TenPercentOwner,Other"/>
    <n v="802"/>
    <n v="30.14"/>
    <n v="24172.28"/>
    <s v="normal_buy"/>
    <n v="-5.8150665807028552E-2"/>
    <n v="-5.8151000000000002"/>
    <s v="P"/>
  </r>
  <r>
    <x v="296"/>
    <s v="Regional Management Corp."/>
    <x v="4"/>
    <x v="89"/>
    <s v="LINDENBAUM MATTHEW A"/>
    <s v="Director,TenPercentOwner,Other"/>
    <n v="802"/>
    <n v="30.14"/>
    <n v="24172.28"/>
    <s v="normal_buy"/>
    <n v="-5.8150665807028552E-2"/>
    <n v="-5.8151000000000002"/>
    <s v="P"/>
  </r>
  <r>
    <x v="296"/>
    <s v="Regional Management Corp."/>
    <x v="4"/>
    <x v="89"/>
    <s v="BASSWOOD OPPORTUNITY PARTNERS, L.P."/>
    <s v="Director,TenPercentOwner,Other"/>
    <n v="802"/>
    <n v="30.14"/>
    <n v="24172.28"/>
    <s v="normal_buy"/>
    <n v="-5.8150665807028552E-2"/>
    <n v="-5.8151000000000002"/>
    <s v="P"/>
  </r>
  <r>
    <x v="296"/>
    <s v="Regional Management Corp."/>
    <x v="4"/>
    <x v="89"/>
    <s v="BASSWOOD PARTNERS, L.L.C."/>
    <s v="Director,TenPercentOwner,Other"/>
    <n v="6191"/>
    <n v="30.14"/>
    <n v="186596.74"/>
    <s v="large_buy"/>
    <n v="-5.8150665807028552E-2"/>
    <n v="-5.8151000000000002"/>
    <s v="P"/>
  </r>
  <r>
    <x v="296"/>
    <s v="Regional Management Corp."/>
    <x v="4"/>
    <x v="89"/>
    <s v="BASSWOOD FINANCIAL FUND, L.P."/>
    <s v="Director,TenPercentOwner,Other"/>
    <n v="6191"/>
    <n v="30.14"/>
    <n v="186596.74"/>
    <s v="large_buy"/>
    <n v="-5.8150665807028552E-2"/>
    <n v="-5.8151000000000002"/>
    <s v="P"/>
  </r>
  <r>
    <x v="296"/>
    <s v="Regional Management Corp."/>
    <x v="4"/>
    <x v="89"/>
    <s v="BASSWOOD CAPITAL MANAGEMENT, L.L.C."/>
    <s v="Director,TenPercentOwner,Other"/>
    <n v="6191"/>
    <n v="30.14"/>
    <n v="186596.74"/>
    <s v="large_buy"/>
    <n v="-5.8150665807028552E-2"/>
    <n v="-5.8151000000000002"/>
    <s v="P"/>
  </r>
  <r>
    <x v="296"/>
    <s v="Regional Management Corp."/>
    <x v="4"/>
    <x v="89"/>
    <s v="BASSWOOD FINANCIAL LONG ONLY FUND, L.P."/>
    <s v="Director,TenPercentOwner,Other"/>
    <n v="6191"/>
    <n v="30.14"/>
    <n v="186596.74"/>
    <s v="large_buy"/>
    <n v="-5.8150665807028552E-2"/>
    <n v="-5.8151000000000002"/>
    <s v="P"/>
  </r>
  <r>
    <x v="296"/>
    <s v="Regional Management Corp."/>
    <x v="4"/>
    <x v="89"/>
    <s v="LINDENBAUM BENNETT D"/>
    <s v="Director,TenPercentOwner,Other"/>
    <n v="6191"/>
    <n v="30.14"/>
    <n v="186596.74"/>
    <s v="large_buy"/>
    <n v="-5.8150665807028552E-2"/>
    <n v="-5.8151000000000002"/>
    <s v="P"/>
  </r>
  <r>
    <x v="296"/>
    <s v="Regional Management Corp."/>
    <x v="4"/>
    <x v="89"/>
    <s v="LINDENBAUM MATTHEW A"/>
    <s v="Director,TenPercentOwner,Other"/>
    <n v="6191"/>
    <n v="30.14"/>
    <n v="186596.74"/>
    <s v="large_buy"/>
    <n v="-5.8150665807028552E-2"/>
    <n v="-5.8151000000000002"/>
    <s v="P"/>
  </r>
  <r>
    <x v="296"/>
    <s v="Regional Management Corp."/>
    <x v="4"/>
    <x v="89"/>
    <s v="BASSWOOD OPPORTUNITY PARTNERS, L.P."/>
    <s v="Director,TenPercentOwner,Other"/>
    <n v="6191"/>
    <n v="30.14"/>
    <n v="186596.74"/>
    <s v="large_buy"/>
    <n v="-5.8150665807028552E-2"/>
    <n v="-5.8151000000000002"/>
    <s v="P"/>
  </r>
  <r>
    <x v="418"/>
    <s v="Citi Trends Inc"/>
    <x v="4"/>
    <x v="89"/>
    <s v="Pleasant Lake Partners LLC"/>
    <s v="TenPercentOwner"/>
    <n v="9500"/>
    <n v="23.18"/>
    <n v="220210"/>
    <s v="normal_buy"/>
    <n v="-1.983617857816411E-2"/>
    <n v="-1.9836"/>
    <s v="P"/>
  </r>
  <r>
    <x v="418"/>
    <s v="Citi Trends Inc"/>
    <x v="4"/>
    <x v="89"/>
    <s v="Fund 1 Investments, LLC"/>
    <s v="TenPercentOwner"/>
    <n v="9500"/>
    <n v="23.18"/>
    <n v="220210"/>
    <s v="normal_buy"/>
    <n v="-1.983617857816411E-2"/>
    <n v="-1.9836"/>
    <s v="P"/>
  </r>
  <r>
    <x v="418"/>
    <s v="Citi Trends Inc"/>
    <x v="4"/>
    <x v="89"/>
    <s v="Pleasant Lake Onshore Feeder Fund LP"/>
    <s v="TenPercentOwner"/>
    <n v="9500"/>
    <n v="23.18"/>
    <n v="220210"/>
    <s v="normal_buy"/>
    <n v="-1.983617857816411E-2"/>
    <n v="-1.9836"/>
    <s v="P"/>
  </r>
  <r>
    <x v="812"/>
    <s v="ENERGY FUELS INC"/>
    <x v="4"/>
    <x v="89"/>
    <s v="HANSEN BRUCE D"/>
    <s v="Director"/>
    <n v="6000"/>
    <n v="5.83"/>
    <n v="34980"/>
    <s v="normal_buy"/>
    <n v="0.1462584421665469"/>
    <n v="14.6258"/>
    <s v="P"/>
  </r>
  <r>
    <x v="15"/>
    <s v="abrdn Life Sciences Investors"/>
    <x v="4"/>
    <x v="89"/>
    <s v="Saba Capital Management, L.P."/>
    <s v="TenPercentOwner"/>
    <n v="50161"/>
    <n v="13.76"/>
    <n v="690215.36"/>
    <s v="large_buy"/>
    <n v="2.2561834852597999E-2"/>
    <n v="2.2562000000000002"/>
    <s v="P"/>
  </r>
  <r>
    <x v="15"/>
    <s v="abrdn Life Sciences Investors"/>
    <x v="4"/>
    <x v="89"/>
    <s v="Weinstein Boaz"/>
    <s v="TenPercentOwner"/>
    <n v="50161"/>
    <n v="13.76"/>
    <n v="690215.36"/>
    <s v="large_buy"/>
    <n v="2.2561834852597999E-2"/>
    <n v="2.2562000000000002"/>
    <s v="P"/>
  </r>
  <r>
    <x v="812"/>
    <s v="ENERGY FUELS INC"/>
    <x v="4"/>
    <x v="89"/>
    <s v="SHUMWAY LOGAN"/>
    <s v="Officer"/>
    <n v="4000"/>
    <n v="5.84"/>
    <n v="23360"/>
    <s v="normal_buy"/>
    <n v="0.1462584421665469"/>
    <n v="14.6258"/>
    <s v="P"/>
  </r>
  <r>
    <x v="811"/>
    <s v="TRUPANION, INC."/>
    <x v="4"/>
    <x v="89"/>
    <s v="RAWLINGS DARRYL"/>
    <s v="Director,Officer"/>
    <n v="20700"/>
    <n v="24.14"/>
    <n v="499698"/>
    <s v="large_buy"/>
    <n v="0.16986302474297821"/>
    <n v="16.9863"/>
    <s v="P"/>
  </r>
  <r>
    <x v="40"/>
    <s v="AMREP CORP."/>
    <x v="4"/>
    <x v="89"/>
    <s v="DAHL JAMES H"/>
    <s v="TenPercentOwner"/>
    <n v="4621"/>
    <n v="20.6"/>
    <n v="95192.6"/>
    <s v="normal_buy"/>
    <n v="-9.2502690160050083E-3"/>
    <n v="-0.92500000000000004"/>
    <s v="P"/>
  </r>
  <r>
    <x v="40"/>
    <s v="AMREP CORP."/>
    <x v="4"/>
    <x v="89"/>
    <s v="Lancaster Rainey E."/>
    <s v="TenPercentOwner"/>
    <n v="4621"/>
    <n v="20.6"/>
    <n v="95192.6"/>
    <s v="normal_buy"/>
    <n v="-9.2502690160050083E-3"/>
    <n v="-0.92500000000000004"/>
    <s v="P"/>
  </r>
  <r>
    <x v="808"/>
    <s v="PENN Entertainment, Inc."/>
    <x v="4"/>
    <x v="89"/>
    <s v="HANDLER DAVID A"/>
    <s v="Director"/>
    <n v="20000"/>
    <n v="15.84"/>
    <n v="316800"/>
    <s v="normal_buy"/>
    <n v="3.1426775914226601E-2"/>
    <n v="3.1427"/>
    <s v="P"/>
  </r>
  <r>
    <x v="818"/>
    <s v="SHENANDOAH TELECOMMUNICATIONS CO/VA/"/>
    <x v="4"/>
    <x v="89"/>
    <s v="McKay Edward H"/>
    <s v="Officer"/>
    <n v="5000"/>
    <n v="15.14"/>
    <n v="75700"/>
    <s v="large_buy"/>
    <n v="0.1966444182364657"/>
    <n v="19.664400000000001"/>
    <s v="P"/>
  </r>
  <r>
    <x v="818"/>
    <s v="SHENANDOAH TELECOMMUNICATIONS CO/VA/"/>
    <x v="4"/>
    <x v="89"/>
    <s v="McKay Edward H"/>
    <s v="Officer"/>
    <n v="5000"/>
    <n v="14.75"/>
    <n v="73750"/>
    <s v="large_buy"/>
    <n v="0.1966444182364657"/>
    <n v="19.664400000000001"/>
    <s v="P"/>
  </r>
  <r>
    <x v="446"/>
    <s v="WillScot Mobile Mini Holdings Corp."/>
    <x v="4"/>
    <x v="89"/>
    <s v="Soultz Bradley Lee"/>
    <s v="Director,Officer"/>
    <n v="5000"/>
    <n v="38.44"/>
    <n v="192200"/>
    <s v="large_buy"/>
    <n v="6.8930361663205764E-2"/>
    <n v="6.8929999999999998"/>
    <s v="P"/>
  </r>
  <r>
    <x v="812"/>
    <s v="ENERGY FUELS INC"/>
    <x v="4"/>
    <x v="89"/>
    <s v="ESTABROOKE IVY"/>
    <s v="Director"/>
    <n v="1740"/>
    <n v="5.76"/>
    <n v="10022.4"/>
    <s v="normal_buy"/>
    <n v="0.1462584421665469"/>
    <n v="14.6258"/>
    <s v="P"/>
  </r>
  <r>
    <x v="160"/>
    <s v="UNIVEST FINANCIAL Corp"/>
    <x v="4"/>
    <x v="89"/>
    <s v="Paquin Natalye"/>
    <s v="Director"/>
    <n v="860"/>
    <n v="22.29"/>
    <n v="19169.400000000001"/>
    <s v="large_buy"/>
    <n v="2.410170567955006E-2"/>
    <n v="2.4102000000000001"/>
    <s v="P"/>
  </r>
  <r>
    <x v="226"/>
    <s v="FIRST FINANCIAL BANKSHARES INC"/>
    <x v="4"/>
    <x v="89"/>
    <s v="Edwards Murray Hamilton"/>
    <s v="Director"/>
    <n v="750"/>
    <n v="30.96"/>
    <n v="23220"/>
    <s v="normal_buy"/>
    <n v="1.608748429446472E-3"/>
    <n v="0.16089999999999999"/>
    <s v="P"/>
  </r>
  <r>
    <x v="818"/>
    <s v="SHENANDOAH TELECOMMUNICATIONS CO/VA/"/>
    <x v="4"/>
    <x v="89"/>
    <s v="MASON RICHARD W JR"/>
    <s v="Officer"/>
    <n v="900"/>
    <n v="14.75"/>
    <n v="13275"/>
    <s v="normal_buy"/>
    <n v="0.1966444182364657"/>
    <n v="19.664400000000001"/>
    <s v="P"/>
  </r>
  <r>
    <x v="818"/>
    <s v="SHENANDOAH TELECOMMUNICATIONS CO/VA/"/>
    <x v="4"/>
    <x v="89"/>
    <s v="MASON RICHARD W JR"/>
    <s v="Officer"/>
    <n v="782"/>
    <n v="14.74"/>
    <n v="11526.68"/>
    <s v="normal_buy"/>
    <n v="0.1966444182364657"/>
    <n v="19.664400000000001"/>
    <s v="P"/>
  </r>
  <r>
    <x v="818"/>
    <s v="SHENANDOAH TELECOMMUNICATIONS CO/VA/"/>
    <x v="4"/>
    <x v="89"/>
    <s v="RIEGER DEREK"/>
    <s v="Officer"/>
    <n v="685"/>
    <n v="14.64"/>
    <n v="10028.4"/>
    <s v="normal_buy"/>
    <n v="0.1966444182364657"/>
    <n v="19.664400000000001"/>
    <s v="P"/>
  </r>
  <r>
    <x v="102"/>
    <s v="TEXAS CAPITAL BANCSHARES INC/TX"/>
    <x v="4"/>
    <x v="89"/>
    <s v="STALLINGS ROBERT W"/>
    <s v="Director"/>
    <n v="3000"/>
    <n v="19.7"/>
    <n v="59100"/>
    <s v="normal_buy"/>
    <n v="5.4347498307509854E-3"/>
    <n v="0.54349999999999998"/>
    <s v="P"/>
  </r>
  <r>
    <x v="323"/>
    <s v="DIEBOLD NIXDORF, Inc"/>
    <x v="4"/>
    <x v="89"/>
    <s v="Baur Frank Tobias"/>
    <s v="Officer"/>
    <n v="4200"/>
    <n v="39.46"/>
    <n v="165732"/>
    <s v="large_buy"/>
    <n v="0.1116954432853972"/>
    <n v="11.169499999999999"/>
    <s v="P"/>
  </r>
  <r>
    <x v="303"/>
    <s v="HERBALIFE LTD."/>
    <x v="4"/>
    <x v="90"/>
    <s v="Mendoza Juan Miguel"/>
    <s v="Director"/>
    <n v="2500"/>
    <n v="10.17"/>
    <n v="25425"/>
    <s v="normal_buy"/>
    <n v="9.4083343731867108E-2"/>
    <n v="9.4083000000000006"/>
    <s v="P"/>
  </r>
  <r>
    <x v="313"/>
    <s v="HAWTHORN BANCSHARES, INC."/>
    <x v="4"/>
    <x v="90"/>
    <s v="Hettinger Shawna M."/>
    <s v="Director"/>
    <n v="1000"/>
    <n v="19.649999999999999"/>
    <n v="19650"/>
    <s v="normal_buy"/>
    <n v="2.214222192485216E-2"/>
    <n v="2.2141999999999999"/>
    <s v="P"/>
  </r>
  <r>
    <x v="819"/>
    <s v="Custom Truck One Source, Inc."/>
    <x v="4"/>
    <x v="90"/>
    <s v="NELSON GEORGIA R"/>
    <s v="Director"/>
    <n v="12000"/>
    <n v="4.12"/>
    <n v="49440"/>
    <s v="normal_buy"/>
    <n v="0.1223020965740451"/>
    <n v="12.2302"/>
    <s v="P"/>
  </r>
  <r>
    <x v="561"/>
    <s v="MasterCraft Boat Holdings, Inc."/>
    <x v="4"/>
    <x v="90"/>
    <s v="Gray Adam"/>
    <s v="TenPercentOwner"/>
    <n v="47500"/>
    <n v="19.13"/>
    <n v="908675"/>
    <s v="normal_buy"/>
    <n v="7.1248094097146497E-2"/>
    <n v="7.1247999999999996"/>
    <s v="P"/>
  </r>
  <r>
    <x v="561"/>
    <s v="MasterCraft Boat Holdings, Inc."/>
    <x v="4"/>
    <x v="90"/>
    <s v="COLISEUM CAPITAL PARTNERS, L.P."/>
    <s v="TenPercentOwner"/>
    <n v="47500"/>
    <n v="19.13"/>
    <n v="908675"/>
    <s v="normal_buy"/>
    <n v="7.1248094097146497E-2"/>
    <n v="7.1247999999999996"/>
    <s v="P"/>
  </r>
  <r>
    <x v="561"/>
    <s v="MasterCraft Boat Holdings, Inc."/>
    <x v="4"/>
    <x v="90"/>
    <s v="Shackelton Christopher S"/>
    <s v="TenPercentOwner"/>
    <n v="47500"/>
    <n v="19.13"/>
    <n v="908675"/>
    <s v="normal_buy"/>
    <n v="7.1248094097146497E-2"/>
    <n v="7.1247999999999996"/>
    <s v="P"/>
  </r>
  <r>
    <x v="561"/>
    <s v="MasterCraft Boat Holdings, Inc."/>
    <x v="4"/>
    <x v="90"/>
    <s v="Coliseum Capital Management, LLC"/>
    <s v="TenPercentOwner"/>
    <n v="47500"/>
    <n v="19.13"/>
    <n v="908675"/>
    <s v="normal_buy"/>
    <n v="7.1248094097146497E-2"/>
    <n v="7.1247999999999996"/>
    <s v="P"/>
  </r>
  <r>
    <x v="561"/>
    <s v="MasterCraft Boat Holdings, Inc."/>
    <x v="4"/>
    <x v="90"/>
    <s v="Coliseum Capital, LLC"/>
    <s v="TenPercentOwner"/>
    <n v="47500"/>
    <n v="19.13"/>
    <n v="908675"/>
    <s v="normal_buy"/>
    <n v="7.1248094097146497E-2"/>
    <n v="7.1247999999999996"/>
    <s v="P"/>
  </r>
  <r>
    <x v="821"/>
    <s v="CEL SCI CORP"/>
    <x v="4"/>
    <x v="90"/>
    <s v="PRICHEP PATRICIA  B"/>
    <s v="Officer"/>
    <n v="8000"/>
    <n v="1.39"/>
    <n v="11120"/>
    <s v="normal_buy"/>
    <n v="-6.4748218550131464E-2"/>
    <n v="-6.4748000000000001"/>
    <s v="P"/>
  </r>
  <r>
    <x v="247"/>
    <s v="Vestis Corp"/>
    <x v="4"/>
    <x v="90"/>
    <s v="Corvex Management LP"/>
    <s v="TenPercentOwner"/>
    <n v="622346"/>
    <n v="10.43"/>
    <n v="6491068.7800000003"/>
    <s v="large_buy"/>
    <n v="0.1969696347742356"/>
    <n v="19.696999999999999"/>
    <s v="P"/>
  </r>
  <r>
    <x v="247"/>
    <s v="Vestis Corp"/>
    <x v="4"/>
    <x v="90"/>
    <s v="Meister Keith A."/>
    <s v="TenPercentOwner"/>
    <n v="622346"/>
    <n v="10.43"/>
    <n v="6491068.7800000003"/>
    <s v="large_buy"/>
    <n v="0.1969696347742356"/>
    <n v="19.696999999999999"/>
    <s v="P"/>
  </r>
  <r>
    <x v="810"/>
    <s v="MACERICH CO"/>
    <x v="4"/>
    <x v="90"/>
    <s v="Menard Ann C"/>
    <s v="Officer"/>
    <n v="4865"/>
    <n v="15.41"/>
    <n v="74969.649999999994"/>
    <s v="normal_buy"/>
    <n v="-3.1420326904948337E-2"/>
    <n v="-3.1419999999999999"/>
    <s v="P"/>
  </r>
  <r>
    <x v="822"/>
    <s v="ASTEC INDUSTRIES INC"/>
    <x v="4"/>
    <x v="90"/>
    <s v="NORRIS MICHAEL PAUL"/>
    <s v="Officer"/>
    <n v="1000"/>
    <n v="33.46"/>
    <n v="33460"/>
    <s v="normal_buy"/>
    <n v="9.087164909999057E-3"/>
    <n v="0.90869999999999995"/>
    <s v="P"/>
  </r>
  <r>
    <x v="823"/>
    <s v="LANDMARK BANCORP INC"/>
    <x v="4"/>
    <x v="90"/>
    <s v="Stanland Angelia K."/>
    <s v="Director"/>
    <n v="553"/>
    <n v="18.989999999999998"/>
    <n v="10501.47"/>
    <s v="normal_buy"/>
    <n v="3.8728774811709783E-2"/>
    <n v="3.8729"/>
    <s v="P"/>
  </r>
  <r>
    <x v="33"/>
    <s v="NB Bancorp, Inc."/>
    <x v="4"/>
    <x v="90"/>
    <s v="Lapointe Jean-Pierre"/>
    <s v="Officer"/>
    <n v="3095"/>
    <n v="15.05"/>
    <n v="46579.75"/>
    <s v="normal_buy"/>
    <n v="2.043496519901988E-2"/>
    <n v="2.0434999999999999"/>
    <s v="P"/>
  </r>
  <r>
    <x v="230"/>
    <s v="PEOPLES BANCORP INC"/>
    <x v="4"/>
    <x v="90"/>
    <s v="Smith Dwight Eric"/>
    <s v="Director"/>
    <n v="500"/>
    <n v="30"/>
    <n v="15000"/>
    <s v="large_buy"/>
    <n v="-1.2578686126588081E-2"/>
    <n v="-1.2579"/>
    <s v="P"/>
  </r>
  <r>
    <x v="824"/>
    <s v="PLUS THERAPEUTICS, INC."/>
    <x v="4"/>
    <x v="90"/>
    <s v="Clowes Howard"/>
    <s v="Director"/>
    <n v="9804"/>
    <n v="2.04"/>
    <n v="20000.16"/>
    <s v="normal_buy"/>
    <n v="-3.9647539614770189E-2"/>
    <n v="-3.9647999999999999"/>
    <s v="P"/>
  </r>
  <r>
    <x v="436"/>
    <s v="TRIMAS CORP"/>
    <x v="4"/>
    <x v="90"/>
    <s v="Parker Herbert K"/>
    <s v="Director"/>
    <n v="6000"/>
    <n v="26.27"/>
    <n v="157620"/>
    <s v="normal_buy"/>
    <n v="3.3648415264145859E-2"/>
    <n v="3.3647999999999998"/>
    <s v="P"/>
  </r>
  <r>
    <x v="774"/>
    <s v="AMG Pantheon Credit Solutions Fund"/>
    <x v="4"/>
    <x v="90"/>
    <s v="Jain Rakesh"/>
    <s v="Other"/>
    <n v="29970.03"/>
    <n v="10.01"/>
    <n v="300000.00030000001"/>
    <s v="normal_buy"/>
    <n v="1.99798995426681E-3"/>
    <n v="0.19980000000000001"/>
    <s v="P"/>
  </r>
  <r>
    <x v="819"/>
    <s v="Custom Truck One Source, Inc."/>
    <x v="4"/>
    <x v="90"/>
    <s v="McMonagle Ryan"/>
    <s v="Director,Officer"/>
    <n v="10000"/>
    <n v="4.04"/>
    <n v="40400"/>
    <s v="normal_buy"/>
    <n v="0.1223020965740451"/>
    <n v="12.2302"/>
    <s v="P"/>
  </r>
  <r>
    <x v="629"/>
    <s v="abrdn Global Infrastructure Income Fund"/>
    <x v="4"/>
    <x v="90"/>
    <s v="Saba Capital Management, L.P."/>
    <s v="TenPercentOwner"/>
    <n v="1000"/>
    <n v="17.940000000000001"/>
    <n v="17940"/>
    <s v="normal_buy"/>
    <n v="7.4006996340347797E-2"/>
    <n v="7.4006999999999996"/>
    <s v="P"/>
  </r>
  <r>
    <x v="629"/>
    <s v="abrdn Global Infrastructure Income Fund"/>
    <x v="4"/>
    <x v="90"/>
    <s v="Weinstein Boaz"/>
    <s v="TenPercentOwner"/>
    <n v="1000"/>
    <n v="17.940000000000001"/>
    <n v="17940"/>
    <s v="normal_buy"/>
    <n v="7.4006996340347797E-2"/>
    <n v="7.4006999999999996"/>
    <s v="P"/>
  </r>
  <r>
    <x v="247"/>
    <s v="Vestis Corp"/>
    <x v="4"/>
    <x v="90"/>
    <s v="Holloman James Phillip"/>
    <s v="Director"/>
    <n v="20400"/>
    <n v="10.57"/>
    <n v="215628"/>
    <s v="normal_buy"/>
    <n v="0.1969696347742356"/>
    <n v="19.696999999999999"/>
    <s v="P"/>
  </r>
  <r>
    <x v="825"/>
    <s v="Walt Disney Co"/>
    <x v="4"/>
    <x v="90"/>
    <s v="GORMAN JAMES P"/>
    <s v="Director"/>
    <n v="20000"/>
    <n v="106.03"/>
    <n v="2120600"/>
    <s v="large_buy"/>
    <n v="-2.2951520466464089E-2"/>
    <n v="-2.2951999999999999"/>
    <s v="P"/>
  </r>
  <r>
    <x v="826"/>
    <s v="PPG INDUSTRIES INC"/>
    <x v="4"/>
    <x v="90"/>
    <s v="KNAVISH TIMOTHY M"/>
    <s v="Director,Officer"/>
    <n v="2061"/>
    <n v="133.24"/>
    <n v="274607.64"/>
    <s v="large_buy"/>
    <n v="1.446018980952246E-2"/>
    <n v="1.446"/>
    <s v="P"/>
  </r>
  <r>
    <x v="816"/>
    <s v="908 Devices Inc."/>
    <x v="4"/>
    <x v="90"/>
    <s v="Knopp Kevin J."/>
    <s v="Director,Officer"/>
    <n v="10000"/>
    <n v="5.72"/>
    <n v="57200"/>
    <s v="normal_buy"/>
    <n v="0.1877193346431576"/>
    <n v="18.771899999999999"/>
    <s v="P"/>
  </r>
  <r>
    <x v="17"/>
    <s v="TILE SHOP HOLDINGS, INC."/>
    <x v="4"/>
    <x v="90"/>
    <s v="Pleasant Lake Partners LLC"/>
    <s v="TenPercentOwner"/>
    <n v="14500"/>
    <n v="6.81"/>
    <n v="98745"/>
    <s v="normal_buy"/>
    <n v="-6.7055397841707221E-2"/>
    <n v="-6.7054999999999998"/>
    <s v="P"/>
  </r>
  <r>
    <x v="17"/>
    <s v="TILE SHOP HOLDINGS, INC."/>
    <x v="4"/>
    <x v="90"/>
    <s v="Fund 1 Investments, LLC"/>
    <s v="TenPercentOwner"/>
    <n v="14500"/>
    <n v="6.81"/>
    <n v="98745"/>
    <s v="normal_buy"/>
    <n v="-6.7055397841707221E-2"/>
    <n v="-6.7054999999999998"/>
    <s v="P"/>
  </r>
  <r>
    <x v="17"/>
    <s v="TILE SHOP HOLDINGS, INC."/>
    <x v="4"/>
    <x v="90"/>
    <s v="Pleasant Lake Onshore Feeder Fund LP"/>
    <s v="TenPercentOwner"/>
    <n v="14500"/>
    <n v="6.81"/>
    <n v="98745"/>
    <s v="normal_buy"/>
    <n v="-6.7055397841707221E-2"/>
    <n v="-6.7054999999999998"/>
    <s v="P"/>
  </r>
  <r>
    <x v="800"/>
    <s v="Sabre Corp"/>
    <x v="4"/>
    <x v="90"/>
    <s v="Williams Shawn G"/>
    <s v="Officer"/>
    <n v="9278"/>
    <n v="2.64"/>
    <n v="24493.919999999998"/>
    <s v="normal_buy"/>
    <n v="0.1060605910089287"/>
    <n v="10.6061"/>
    <s v="P"/>
  </r>
  <r>
    <x v="370"/>
    <s v="American Homes 4 Rent"/>
    <x v="4"/>
    <x v="90"/>
    <s v="BENHAM DOUGLAS N"/>
    <s v="Director"/>
    <n v="1500"/>
    <n v="22.38"/>
    <n v="33570"/>
    <s v="normal_buy"/>
    <n v="5.807468918001657E-3"/>
    <n v="0.58069999999999999"/>
    <s v="P"/>
  </r>
  <r>
    <x v="370"/>
    <s v="American Homes 4 Rent"/>
    <x v="4"/>
    <x v="90"/>
    <s v="BENHAM DOUGLAS N"/>
    <s v="Director"/>
    <n v="2000"/>
    <n v="23.47"/>
    <n v="46940"/>
    <s v="normal_buy"/>
    <n v="5.807468918001657E-3"/>
    <n v="0.58069999999999999"/>
    <s v="P"/>
  </r>
  <r>
    <x v="800"/>
    <s v="Sabre Corp"/>
    <x v="4"/>
    <x v="90"/>
    <s v="BRUDER ANN J."/>
    <s v="Officer"/>
    <n v="20000"/>
    <n v="2.63"/>
    <n v="52600"/>
    <s v="normal_buy"/>
    <n v="0.1060605910089287"/>
    <n v="10.6061"/>
    <s v="P"/>
  </r>
  <r>
    <x v="172"/>
    <s v="Princeton Bancorp, Inc."/>
    <x v="4"/>
    <x v="90"/>
    <s v="TUCHMAN MARTIN"/>
    <s v="Director,TenPercentOwner"/>
    <n v="1000"/>
    <n v="29.95"/>
    <n v="29950"/>
    <s v="normal_buy"/>
    <n v="2.095810834516576E-2"/>
    <n v="2.0958000000000001"/>
    <s v="P"/>
  </r>
  <r>
    <x v="15"/>
    <s v="abrdn Life Sciences Investors"/>
    <x v="4"/>
    <x v="90"/>
    <s v="Saba Capital Management, L.P."/>
    <s v="TenPercentOwner"/>
    <n v="10986"/>
    <n v="13.7"/>
    <n v="150508.20000000001"/>
    <s v="normal_buy"/>
    <n v="2.7814677214775149E-2"/>
    <n v="2.7814999999999999"/>
    <s v="P"/>
  </r>
  <r>
    <x v="15"/>
    <s v="abrdn Life Sciences Investors"/>
    <x v="4"/>
    <x v="90"/>
    <s v="Weinstein Boaz"/>
    <s v="TenPercentOwner"/>
    <n v="10986"/>
    <n v="13.7"/>
    <n v="150508.20000000001"/>
    <s v="normal_buy"/>
    <n v="2.7814677214775149E-2"/>
    <n v="2.7814999999999999"/>
    <s v="P"/>
  </r>
  <r>
    <x v="824"/>
    <s v="PLUS THERAPEUTICS, INC."/>
    <x v="4"/>
    <x v="90"/>
    <s v="Sims Andrew John Hugh MacIntyre"/>
    <s v="Officer"/>
    <n v="4902"/>
    <n v="2.04"/>
    <n v="10000.08"/>
    <s v="normal_buy"/>
    <n v="-3.9647539614770189E-2"/>
    <n v="-3.9647999999999999"/>
    <s v="P"/>
  </r>
  <r>
    <x v="824"/>
    <s v="PLUS THERAPEUTICS, INC."/>
    <x v="4"/>
    <x v="90"/>
    <s v="Petersen Greg"/>
    <s v="Director"/>
    <n v="12255"/>
    <n v="2.04"/>
    <n v="25000.2"/>
    <s v="large_buy"/>
    <n v="-3.9647539614770189E-2"/>
    <n v="-3.9647999999999999"/>
    <s v="P"/>
  </r>
  <r>
    <x v="821"/>
    <s v="CEL SCI CORP"/>
    <x v="4"/>
    <x v="90"/>
    <s v="Watson Robert Eugene"/>
    <s v="Director"/>
    <n v="20000"/>
    <n v="1.39"/>
    <n v="27800"/>
    <s v="normal_buy"/>
    <n v="-6.4748218550131464E-2"/>
    <n v="-6.4748000000000001"/>
    <s v="P"/>
  </r>
  <r>
    <x v="824"/>
    <s v="PLUS THERAPEUTICS, INC."/>
    <x v="4"/>
    <x v="90"/>
    <s v="HEDRICK MARC H"/>
    <s v="Director,Officer"/>
    <n v="12255"/>
    <n v="2.04"/>
    <n v="25000.2"/>
    <s v="large_buy"/>
    <n v="-3.9647539614770189E-2"/>
    <n v="-3.9647999999999999"/>
    <s v="P"/>
  </r>
  <r>
    <x v="625"/>
    <s v="Entrada Therapeutics, Inc."/>
    <x v="4"/>
    <x v="90"/>
    <s v="KIM PETER S"/>
    <s v="Director"/>
    <n v="2276"/>
    <n v="14.04"/>
    <n v="31955.040000000001"/>
    <s v="normal_buy"/>
    <n v="0.13950178018072029"/>
    <n v="13.950200000000001"/>
    <s v="P"/>
  </r>
  <r>
    <x v="776"/>
    <s v="CONMED Corp"/>
    <x v="4"/>
    <x v="90"/>
    <s v="Schwarzentraub Barbara J"/>
    <s v="Director"/>
    <n v="1442"/>
    <n v="69.260000000000005"/>
    <n v="99872.920000000013"/>
    <s v="normal_buy"/>
    <n v="8.0403452142192355E-2"/>
    <n v="8.0403000000000002"/>
    <s v="P"/>
  </r>
  <r>
    <x v="824"/>
    <s v="PLUS THERAPEUTICS, INC."/>
    <x v="4"/>
    <x v="90"/>
    <s v="Hawkins Richard J"/>
    <s v="Director"/>
    <n v="4902"/>
    <n v="2.04"/>
    <n v="10000.08"/>
    <s v="normal_buy"/>
    <n v="-3.9647539614770189E-2"/>
    <n v="-3.9647999999999999"/>
    <s v="P"/>
  </r>
  <r>
    <x v="344"/>
    <s v="Westlake Chemical Partners LP"/>
    <x v="4"/>
    <x v="90"/>
    <s v="Kenner Andrew"/>
    <s v="Officer"/>
    <n v="10000"/>
    <n v="22.1"/>
    <n v="221000"/>
    <s v="large_buy"/>
    <n v="3.7567414809861699E-2"/>
    <n v="3.7566999999999999"/>
    <s v="P"/>
  </r>
  <r>
    <x v="328"/>
    <s v="CIVISTA BANCSHARES, INC."/>
    <x v="4"/>
    <x v="90"/>
    <s v="MULFORD MICHAEL D."/>
    <s v="Officer"/>
    <n v="1000"/>
    <n v="13.97"/>
    <n v="13970"/>
    <s v="normal_buy"/>
    <n v="7.1083542516549247E-2"/>
    <n v="7.1083999999999996"/>
    <s v="P"/>
  </r>
  <r>
    <x v="827"/>
    <s v="XPEL, Inc."/>
    <x v="4"/>
    <x v="90"/>
    <s v="North John F"/>
    <s v="Director"/>
    <n v="3000"/>
    <n v="32.17"/>
    <n v="96510"/>
    <s v="large_buy"/>
    <n v="7.8042749653558285E-2"/>
    <n v="7.8042999999999996"/>
    <s v="P"/>
  </r>
  <r>
    <x v="800"/>
    <s v="Sabre Corp"/>
    <x v="4"/>
    <x v="90"/>
    <s v="Ekert Kurt Joseph"/>
    <s v="Director,Officer"/>
    <n v="65000"/>
    <n v="2.57"/>
    <n v="167050"/>
    <s v="large_buy"/>
    <n v="0.1060605910089287"/>
    <n v="10.6061"/>
    <s v="P"/>
  </r>
  <r>
    <x v="821"/>
    <s v="CEL SCI CORP"/>
    <x v="4"/>
    <x v="90"/>
    <s v="KERSTEN GEERT R"/>
    <s v="Director,Officer"/>
    <n v="30000"/>
    <n v="1.39"/>
    <n v="41700"/>
    <s v="large_buy"/>
    <n v="-6.4748218550131464E-2"/>
    <n v="-6.4748000000000001"/>
    <s v="P"/>
  </r>
  <r>
    <x v="303"/>
    <s v="HERBALIFE LTD."/>
    <x v="4"/>
    <x v="91"/>
    <s v="Mendoza Juan Miguel"/>
    <s v="Director"/>
    <n v="5500"/>
    <n v="10.59"/>
    <n v="58245"/>
    <s v="normal_buy"/>
    <n v="2.646500330721269E-2"/>
    <n v="2.6465000000000001"/>
    <s v="P"/>
  </r>
  <r>
    <x v="763"/>
    <s v="UNIVERSAL HEALTH REALTY INCOME TRUST"/>
    <x v="4"/>
    <x v="91"/>
    <s v="McCadden Robert F"/>
    <s v="Director"/>
    <n v="2000"/>
    <n v="37.380000000000003"/>
    <n v="74760"/>
    <s v="normal_buy"/>
    <n v="-1.9957278246529379E-2"/>
    <n v="-1.9957"/>
    <s v="P"/>
  </r>
  <r>
    <x v="561"/>
    <s v="MasterCraft Boat Holdings, Inc."/>
    <x v="4"/>
    <x v="91"/>
    <s v="Gray Adam"/>
    <s v="TenPercentOwner"/>
    <n v="90346"/>
    <n v="20.13"/>
    <n v="1818664.98"/>
    <s v="large_buy"/>
    <n v="1.3834026176475561E-2"/>
    <n v="1.3834"/>
    <s v="P"/>
  </r>
  <r>
    <x v="561"/>
    <s v="MasterCraft Boat Holdings, Inc."/>
    <x v="4"/>
    <x v="91"/>
    <s v="COLISEUM CAPITAL PARTNERS, L.P."/>
    <s v="TenPercentOwner"/>
    <n v="90346"/>
    <n v="20.13"/>
    <n v="1818664.98"/>
    <s v="large_buy"/>
    <n v="1.3834026176475561E-2"/>
    <n v="1.3834"/>
    <s v="P"/>
  </r>
  <r>
    <x v="561"/>
    <s v="MasterCraft Boat Holdings, Inc."/>
    <x v="4"/>
    <x v="91"/>
    <s v="Shackelton Christopher S"/>
    <s v="TenPercentOwner"/>
    <n v="90346"/>
    <n v="20.13"/>
    <n v="1818664.98"/>
    <s v="large_buy"/>
    <n v="1.3834026176475561E-2"/>
    <n v="1.3834"/>
    <s v="P"/>
  </r>
  <r>
    <x v="561"/>
    <s v="MasterCraft Boat Holdings, Inc."/>
    <x v="4"/>
    <x v="91"/>
    <s v="Coliseum Capital Management, LLC"/>
    <s v="TenPercentOwner"/>
    <n v="90346"/>
    <n v="20.13"/>
    <n v="1818664.98"/>
    <s v="large_buy"/>
    <n v="1.3834026176475561E-2"/>
    <n v="1.3834"/>
    <s v="P"/>
  </r>
  <r>
    <x v="561"/>
    <s v="MasterCraft Boat Holdings, Inc."/>
    <x v="4"/>
    <x v="91"/>
    <s v="Coliseum Capital, LLC"/>
    <s v="TenPercentOwner"/>
    <n v="90346"/>
    <n v="20.13"/>
    <n v="1818664.98"/>
    <s v="large_buy"/>
    <n v="1.3834026176475561E-2"/>
    <n v="1.3834"/>
    <s v="P"/>
  </r>
  <r>
    <x v="599"/>
    <s v="Cardlytics, Inc."/>
    <x v="4"/>
    <x v="91"/>
    <s v="SOSIN CLIFFORD"/>
    <s v="TenPercentOwner"/>
    <n v="225000"/>
    <n v="8.73"/>
    <n v="1964250"/>
    <s v="normal_buy"/>
    <n v="-5.3937429914714619E-2"/>
    <n v="-5.3936999999999999"/>
    <s v="P"/>
  </r>
  <r>
    <x v="370"/>
    <s v="American Homes 4 Rent"/>
    <x v="4"/>
    <x v="91"/>
    <s v="BENHAM DOUGLAS N"/>
    <s v="Director"/>
    <n v="500"/>
    <n v="22.49"/>
    <n v="11245"/>
    <s v="normal_buy"/>
    <n v="-9.0658207590532669E-3"/>
    <n v="-0.90659999999999996"/>
    <s v="P"/>
  </r>
  <r>
    <x v="828"/>
    <s v="Park Hotels &amp; Resorts Inc."/>
    <x v="4"/>
    <x v="91"/>
    <s v="ECKERT THOMAS D"/>
    <s v="Director"/>
    <n v="30000"/>
    <n v="15.79"/>
    <n v="473700"/>
    <s v="large_buy"/>
    <n v="-3.1348545027209962E-3"/>
    <n v="-0.3135"/>
    <s v="P"/>
  </r>
  <r>
    <x v="829"/>
    <s v="Barings BDC, Inc."/>
    <x v="4"/>
    <x v="91"/>
    <s v="Freno Michael"/>
    <s v="Other"/>
    <n v="27500"/>
    <n v="9.73"/>
    <n v="267575"/>
    <s v="large_buy"/>
    <n v="8.2729897291828891E-3"/>
    <n v="0.82730000000000004"/>
    <s v="P"/>
  </r>
  <r>
    <x v="182"/>
    <s v="MIDDLEFIELD BANC CORP"/>
    <x v="4"/>
    <x v="91"/>
    <s v="Wilson Thomas M"/>
    <s v="Officer"/>
    <n v="1000"/>
    <n v="22.38"/>
    <n v="22380"/>
    <s v="normal_buy"/>
    <n v="2.2321938712270839E-3"/>
    <n v="0.22320000000000001"/>
    <s v="P"/>
  </r>
  <r>
    <x v="504"/>
    <s v="Nuveen Core Plus Impact Fund"/>
    <x v="4"/>
    <x v="91"/>
    <s v="Weinstein Boaz"/>
    <s v="TenPercentOwner"/>
    <n v="22623"/>
    <n v="10.39"/>
    <n v="235052.97"/>
    <s v="normal_buy"/>
    <n v="2.5341699102395809E-2"/>
    <n v="2.5341999999999998"/>
    <s v="P"/>
  </r>
  <r>
    <x v="504"/>
    <s v="Nuveen Core Plus Impact Fund"/>
    <x v="4"/>
    <x v="91"/>
    <s v="Saba Capital Management, L.P."/>
    <s v="TenPercentOwner"/>
    <n v="22623"/>
    <n v="10.39"/>
    <n v="235052.97"/>
    <s v="normal_buy"/>
    <n v="2.5341699102395809E-2"/>
    <n v="2.5341999999999998"/>
    <s v="P"/>
  </r>
  <r>
    <x v="810"/>
    <s v="MACERICH CO"/>
    <x v="4"/>
    <x v="91"/>
    <s v="Kingsmore Scott W"/>
    <s v="Officer"/>
    <n v="6000"/>
    <n v="16.059999999999999"/>
    <n v="96359.999999999985"/>
    <s v="normal_buy"/>
    <n v="-2.780455159198536E-2"/>
    <n v="-2.7805"/>
    <s v="P"/>
  </r>
  <r>
    <x v="774"/>
    <s v="AMG Pantheon Credit Solutions Fund"/>
    <x v="4"/>
    <x v="91"/>
    <s v="Miller Jeffrey Grant"/>
    <s v="Other"/>
    <n v="18481.52"/>
    <n v="10.01"/>
    <n v="185000.01519999999"/>
    <s v="normal_buy"/>
    <n v="1.99798995426681E-3"/>
    <n v="0.19980000000000001"/>
    <s v="P"/>
  </r>
  <r>
    <x v="629"/>
    <s v="abrdn Global Infrastructure Income Fund"/>
    <x v="4"/>
    <x v="91"/>
    <s v="Saba Capital Management, L.P."/>
    <s v="TenPercentOwner"/>
    <n v="1533"/>
    <n v="18.05"/>
    <n v="27670.65"/>
    <s v="normal_buy"/>
    <n v="4.2562847823078398E-2"/>
    <n v="4.2563000000000004"/>
    <s v="P"/>
  </r>
  <r>
    <x v="629"/>
    <s v="abrdn Global Infrastructure Income Fund"/>
    <x v="4"/>
    <x v="91"/>
    <s v="Weinstein Boaz"/>
    <s v="TenPercentOwner"/>
    <n v="1533"/>
    <n v="18.05"/>
    <n v="27670.65"/>
    <s v="normal_buy"/>
    <n v="4.2562847823078398E-2"/>
    <n v="4.2563000000000004"/>
    <s v="P"/>
  </r>
  <r>
    <x v="830"/>
    <s v="CompoSecure, Inc."/>
    <x v="4"/>
    <x v="91"/>
    <s v="Bleichroeder LP"/>
    <s v="TenPercentOwner"/>
    <n v="800000"/>
    <n v="6.5"/>
    <n v="5200000"/>
    <s v="large_buy"/>
    <n v="8.7154238211577528E-3"/>
    <n v="0.87150000000000005"/>
    <s v="P"/>
  </r>
  <r>
    <x v="831"/>
    <s v="CERUS CORP"/>
    <x v="4"/>
    <x v="91"/>
    <s v="Witney Frank"/>
    <s v="Director"/>
    <n v="20000"/>
    <n v="1.89"/>
    <n v="37800"/>
    <s v="large_buy"/>
    <n v="-3.1413583156064129E-2"/>
    <n v="-3.1414"/>
    <s v="P"/>
  </r>
  <r>
    <x v="271"/>
    <s v="WD 40 CO"/>
    <x v="4"/>
    <x v="91"/>
    <s v="HYZER SARA KATHLEEN"/>
    <s v="Officer"/>
    <n v="213"/>
    <n v="232.83"/>
    <n v="49592.79"/>
    <s v="normal_buy"/>
    <n v="-9.3024240913963663E-3"/>
    <n v="-0.93020000000000003"/>
    <s v="P"/>
  </r>
  <r>
    <x v="816"/>
    <s v="908 Devices Inc."/>
    <x v="4"/>
    <x v="91"/>
    <s v="Knopp Kevin J."/>
    <s v="Director,Officer"/>
    <n v="10000"/>
    <n v="5.83"/>
    <n v="58300"/>
    <s v="large_buy"/>
    <n v="0.14062498447795771"/>
    <n v="14.0625"/>
    <s v="P"/>
  </r>
  <r>
    <x v="235"/>
    <s v="SHORE BANCSHARES INC"/>
    <x v="4"/>
    <x v="91"/>
    <s v="KELLY CLYDE V. III"/>
    <s v="Director"/>
    <n v="4900"/>
    <n v="11.19"/>
    <n v="54831"/>
    <s v="normal_buy"/>
    <n v="1.9999498591576351E-2"/>
    <n v="1.9999"/>
    <s v="P"/>
  </r>
  <r>
    <x v="17"/>
    <s v="TILE SHOP HOLDINGS, INC."/>
    <x v="4"/>
    <x v="91"/>
    <s v="Pleasant Lake Partners LLC"/>
    <s v="TenPercentOwner"/>
    <n v="25000"/>
    <n v="6.75"/>
    <n v="168750"/>
    <s v="normal_buy"/>
    <n v="-5.0595191423515762E-2"/>
    <n v="-5.0594999999999999"/>
    <s v="P"/>
  </r>
  <r>
    <x v="17"/>
    <s v="TILE SHOP HOLDINGS, INC."/>
    <x v="4"/>
    <x v="91"/>
    <s v="Fund 1 Investments, LLC"/>
    <s v="TenPercentOwner"/>
    <n v="25000"/>
    <n v="6.75"/>
    <n v="168750"/>
    <s v="normal_buy"/>
    <n v="-5.0595191423515762E-2"/>
    <n v="-5.0594999999999999"/>
    <s v="P"/>
  </r>
  <r>
    <x v="17"/>
    <s v="TILE SHOP HOLDINGS, INC."/>
    <x v="4"/>
    <x v="91"/>
    <s v="Pleasant Lake Onshore Feeder Fund LP"/>
    <s v="TenPercentOwner"/>
    <n v="25000"/>
    <n v="6.75"/>
    <n v="168750"/>
    <s v="normal_buy"/>
    <n v="-5.0595191423515762E-2"/>
    <n v="-5.0594999999999999"/>
    <s v="P"/>
  </r>
  <r>
    <x v="726"/>
    <s v="GRAFTECH INTERNATIONAL LTD"/>
    <x v="4"/>
    <x v="91"/>
    <s v="WJS Investments Ltd"/>
    <s v="TenPercentOwner"/>
    <n v="114178"/>
    <n v="1.77"/>
    <n v="202095.06"/>
    <s v="normal_buy"/>
    <n v="6.214680376874826E-2"/>
    <n v="6.2146999999999997"/>
    <s v="P"/>
  </r>
  <r>
    <x v="726"/>
    <s v="GRAFTECH INTERNATIONAL LTD"/>
    <x v="4"/>
    <x v="91"/>
    <s v="Colonial House Capital Ltd"/>
    <s v="TenPercentOwner"/>
    <n v="114178"/>
    <n v="1.77"/>
    <n v="202095.06"/>
    <s v="normal_buy"/>
    <n v="6.214680376874826E-2"/>
    <n v="6.2146999999999997"/>
    <s v="P"/>
  </r>
  <r>
    <x v="725"/>
    <s v="IZEA Worldwide, Inc."/>
    <x v="4"/>
    <x v="91"/>
    <s v="GP Investments, Ltd."/>
    <s v="TenPercentOwner"/>
    <n v="38021"/>
    <n v="3.06"/>
    <n v="116344.26"/>
    <s v="normal_buy"/>
    <n v="-0.1129031985160828"/>
    <n v="-11.2903"/>
    <s v="P"/>
  </r>
  <r>
    <x v="725"/>
    <s v="IZEA Worldwide, Inc."/>
    <x v="4"/>
    <x v="91"/>
    <s v="GP Cash Management, Ltd."/>
    <s v="TenPercentOwner"/>
    <n v="38021"/>
    <n v="3.06"/>
    <n v="116344.26"/>
    <s v="normal_buy"/>
    <n v="-0.1129031985160828"/>
    <n v="-11.2903"/>
    <s v="P"/>
  </r>
  <r>
    <x v="774"/>
    <s v="AMG Pantheon Credit Solutions Fund"/>
    <x v="4"/>
    <x v="91"/>
    <s v="Keilhacker Kurt"/>
    <s v="Director"/>
    <n v="20209.2"/>
    <n v="10.01"/>
    <n v="202294.092"/>
    <s v="normal_buy"/>
    <n v="1.99798995426681E-3"/>
    <n v="0.19980000000000001"/>
    <s v="P"/>
  </r>
  <r>
    <x v="832"/>
    <s v="JUNIATA VALLEY FINANCIAL CORP"/>
    <x v="4"/>
    <x v="91"/>
    <s v="DREIBELBIS MARTIN L"/>
    <s v="Director"/>
    <n v="1000"/>
    <n v="10.94"/>
    <n v="10940"/>
    <s v="large_buy"/>
    <n v="-1.1959671598860581E-2"/>
    <n v="-1.196"/>
    <s v="P"/>
  </r>
  <r>
    <x v="833"/>
    <s v="EQUIFAX INC"/>
    <x v="4"/>
    <x v="91"/>
    <s v="Fichuk Karen L"/>
    <s v="Director"/>
    <n v="415"/>
    <n v="238.77"/>
    <n v="99089.55"/>
    <s v="large_buy"/>
    <n v="-7.0118754304809849E-3"/>
    <n v="-0.70120000000000005"/>
    <s v="P"/>
  </r>
  <r>
    <x v="15"/>
    <s v="abrdn Life Sciences Investors"/>
    <x v="4"/>
    <x v="91"/>
    <s v="Saba Capital Management, L.P."/>
    <s v="TenPercentOwner"/>
    <n v="17373"/>
    <n v="13.8"/>
    <n v="239747.4"/>
    <s v="normal_buy"/>
    <n v="9.1508020568418225E-3"/>
    <n v="0.91510000000000002"/>
    <s v="P"/>
  </r>
  <r>
    <x v="15"/>
    <s v="abrdn Life Sciences Investors"/>
    <x v="4"/>
    <x v="91"/>
    <s v="Weinstein Boaz"/>
    <s v="TenPercentOwner"/>
    <n v="17373"/>
    <n v="13.8"/>
    <n v="239747.4"/>
    <s v="normal_buy"/>
    <n v="9.1508020568418225E-3"/>
    <n v="0.91510000000000002"/>
    <s v="P"/>
  </r>
  <r>
    <x v="834"/>
    <s v="ESS Tech, Inc."/>
    <x v="4"/>
    <x v="91"/>
    <s v="Quarls Harry"/>
    <s v="Director"/>
    <n v="42690"/>
    <n v="0.84"/>
    <n v="35859.599999999999"/>
    <s v="normal_buy"/>
    <n v="-0.1263281819657146"/>
    <n v="-12.6328"/>
    <s v="P"/>
  </r>
  <r>
    <x v="599"/>
    <s v="Cardlytics, Inc."/>
    <x v="4"/>
    <x v="91"/>
    <s v="SOSIN CLIFFORD"/>
    <s v="TenPercentOwner"/>
    <n v="225000"/>
    <n v="8.73"/>
    <n v="1964250"/>
    <s v="normal_buy"/>
    <n v="-5.3937429914714619E-2"/>
    <n v="-5.3936999999999999"/>
    <s v="P"/>
  </r>
  <r>
    <x v="835"/>
    <s v="XAI Octagon Floating Rate &amp; Alternative Income Trust"/>
    <x v="4"/>
    <x v="91"/>
    <s v="Brombach Theodore J"/>
    <s v="Officer"/>
    <n v="3417"/>
    <n v="7.13"/>
    <n v="24363.21"/>
    <s v="normal_buy"/>
    <n v="6.7513571839450393E-4"/>
    <n v="6.7500000000000004E-2"/>
    <s v="P"/>
  </r>
  <r>
    <x v="625"/>
    <s v="Entrada Therapeutics, Inc."/>
    <x v="4"/>
    <x v="91"/>
    <s v="KIM PETER S"/>
    <s v="Director"/>
    <n v="2200"/>
    <n v="14.25"/>
    <n v="31350"/>
    <s v="normal_buy"/>
    <n v="4.5961059670327493E-2"/>
    <n v="4.5960999999999999"/>
    <s v="P"/>
  </r>
  <r>
    <x v="835"/>
    <s v="XAI Octagon Floating Rate &amp; Alternative Income Trust"/>
    <x v="4"/>
    <x v="91"/>
    <s v="Spence John Yogi"/>
    <s v="Other"/>
    <n v="3417"/>
    <n v="7.13"/>
    <n v="24363.21"/>
    <s v="normal_buy"/>
    <n v="6.7513571839450393E-4"/>
    <n v="6.7500000000000004E-2"/>
    <s v="P"/>
  </r>
  <r>
    <x v="303"/>
    <s v="HERBALIFE LTD."/>
    <x v="4"/>
    <x v="92"/>
    <s v="Mendoza Juan Miguel"/>
    <s v="Director"/>
    <n v="7000"/>
    <n v="10.65"/>
    <n v="74550"/>
    <s v="large_buy"/>
    <n v="1.128879438073205E-2"/>
    <n v="1.1289"/>
    <s v="P"/>
  </r>
  <r>
    <x v="836"/>
    <s v="WEIS MARKETS INC"/>
    <x v="4"/>
    <x v="92"/>
    <s v="Lauth Edward John III"/>
    <s v="Director"/>
    <n v="1525"/>
    <n v="64.98"/>
    <n v="99094.5"/>
    <s v="large_buy"/>
    <n v="8.9106134933800707E-3"/>
    <n v="0.8911"/>
    <s v="P"/>
  </r>
  <r>
    <x v="344"/>
    <s v="Westlake Chemical Partners LP"/>
    <x v="4"/>
    <x v="92"/>
    <s v="Kenner Andrew"/>
    <s v="Officer"/>
    <n v="7178"/>
    <n v="22.07"/>
    <n v="158418.46"/>
    <s v="large_buy"/>
    <n v="6.2502357986342627E-3"/>
    <n v="0.625"/>
    <s v="P"/>
  </r>
  <r>
    <x v="837"/>
    <s v="USA Compression Partners, LP"/>
    <x v="4"/>
    <x v="92"/>
    <s v="Whitehurst Bradford D."/>
    <s v="Director"/>
    <n v="10000"/>
    <n v="24.66"/>
    <n v="246600"/>
    <s v="large_buy"/>
    <n v="-2.6916763312580971E-2"/>
    <n v="-2.6917"/>
    <s v="P"/>
  </r>
  <r>
    <x v="207"/>
    <s v="UNITED SECURITY BANCSHARES"/>
    <x v="4"/>
    <x v="92"/>
    <s v="GILL JAGROOP"/>
    <s v="Director"/>
    <n v="8080"/>
    <n v="7.25"/>
    <n v="58580"/>
    <s v="large_buy"/>
    <n v="6.8965798388058719E-3"/>
    <n v="0.68969999999999998"/>
    <s v="P"/>
  </r>
  <r>
    <x v="561"/>
    <s v="MasterCraft Boat Holdings, Inc."/>
    <x v="4"/>
    <x v="92"/>
    <s v="Gray Adam"/>
    <s v="TenPercentOwner"/>
    <n v="22484"/>
    <n v="20.36"/>
    <n v="457774.24"/>
    <s v="normal_buy"/>
    <n v="4.3414604373094523E-2"/>
    <n v="4.3414999999999999"/>
    <s v="P"/>
  </r>
  <r>
    <x v="561"/>
    <s v="MasterCraft Boat Holdings, Inc."/>
    <x v="4"/>
    <x v="92"/>
    <s v="COLISEUM CAPITAL PARTNERS, L.P."/>
    <s v="TenPercentOwner"/>
    <n v="22484"/>
    <n v="20.36"/>
    <n v="457774.24"/>
    <s v="normal_buy"/>
    <n v="4.3414604373094523E-2"/>
    <n v="4.3414999999999999"/>
    <s v="P"/>
  </r>
  <r>
    <x v="561"/>
    <s v="MasterCraft Boat Holdings, Inc."/>
    <x v="4"/>
    <x v="92"/>
    <s v="Shackelton Christopher S"/>
    <s v="TenPercentOwner"/>
    <n v="22484"/>
    <n v="20.36"/>
    <n v="457774.24"/>
    <s v="normal_buy"/>
    <n v="4.3414604373094523E-2"/>
    <n v="4.3414999999999999"/>
    <s v="P"/>
  </r>
  <r>
    <x v="561"/>
    <s v="MasterCraft Boat Holdings, Inc."/>
    <x v="4"/>
    <x v="92"/>
    <s v="Coliseum Capital Management, LLC"/>
    <s v="TenPercentOwner"/>
    <n v="22484"/>
    <n v="20.36"/>
    <n v="457774.24"/>
    <s v="normal_buy"/>
    <n v="4.3414604373094523E-2"/>
    <n v="4.3414999999999999"/>
    <s v="P"/>
  </r>
  <r>
    <x v="561"/>
    <s v="MasterCraft Boat Holdings, Inc."/>
    <x v="4"/>
    <x v="92"/>
    <s v="Coliseum Capital, LLC"/>
    <s v="TenPercentOwner"/>
    <n v="22484"/>
    <n v="20.36"/>
    <n v="457774.24"/>
    <s v="normal_buy"/>
    <n v="4.3414604373094523E-2"/>
    <n v="4.3414999999999999"/>
    <s v="P"/>
  </r>
  <r>
    <x v="838"/>
    <s v="NORWOOD FINANCIAL CORP"/>
    <x v="4"/>
    <x v="92"/>
    <s v="Gifford Jeffrey S"/>
    <s v="Director"/>
    <n v="1000"/>
    <n v="24.25"/>
    <n v="24250"/>
    <s v="normal_buy"/>
    <n v="3.6394344179501603E-2"/>
    <n v="3.6394000000000002"/>
    <s v="P"/>
  </r>
  <r>
    <x v="274"/>
    <s v="AMTECH SYSTEMS INC"/>
    <x v="4"/>
    <x v="92"/>
    <s v="Averick Robert M"/>
    <s v="Director,TenPercentOwner"/>
    <n v="12723"/>
    <n v="5.2"/>
    <n v="66159.600000000006"/>
    <s v="normal_buy"/>
    <n v="3.4816213865059398E-2"/>
    <n v="3.4815999999999998"/>
    <s v="P"/>
  </r>
  <r>
    <x v="15"/>
    <s v="abrdn Life Sciences Investors"/>
    <x v="4"/>
    <x v="92"/>
    <s v="Weinstein Boaz"/>
    <s v="TenPercentOwner"/>
    <n v="57862"/>
    <n v="13.86"/>
    <n v="801967.32"/>
    <s v="large_buy"/>
    <n v="4.7220293735159569E-3"/>
    <n v="0.47220000000000001"/>
    <s v="P"/>
  </r>
  <r>
    <x v="15"/>
    <s v="abrdn Life Sciences Investors"/>
    <x v="4"/>
    <x v="92"/>
    <s v="Saba Capital Management, L.P."/>
    <s v="TenPercentOwner"/>
    <n v="57862"/>
    <n v="13.86"/>
    <n v="801967.32"/>
    <s v="large_buy"/>
    <n v="4.7220293735159569E-3"/>
    <n v="0.47220000000000001"/>
    <s v="P"/>
  </r>
  <r>
    <x v="599"/>
    <s v="Cardlytics, Inc."/>
    <x v="4"/>
    <x v="92"/>
    <s v="SOSIN CLIFFORD"/>
    <s v="TenPercentOwner"/>
    <n v="100000"/>
    <n v="8.7899999999999991"/>
    <n v="878999.99999999988"/>
    <s v="normal_buy"/>
    <n v="6.6969258889007399E-2"/>
    <n v="6.6969000000000003"/>
    <s v="P"/>
  </r>
  <r>
    <x v="816"/>
    <s v="908 Devices Inc."/>
    <x v="4"/>
    <x v="92"/>
    <s v="Knopp Kevin J."/>
    <s v="Director,Officer"/>
    <n v="10000"/>
    <n v="5.77"/>
    <n v="57699.999999999993"/>
    <s v="normal_buy"/>
    <n v="0.13684214665068731"/>
    <n v="13.684200000000001"/>
    <s v="P"/>
  </r>
  <r>
    <x v="839"/>
    <s v="Crexendo, Inc."/>
    <x v="4"/>
    <x v="92"/>
    <s v="Brinton Jon"/>
    <s v="Officer"/>
    <n v="3000"/>
    <n v="3.87"/>
    <n v="11610"/>
    <s v="large_buy"/>
    <n v="-0.1165802646359827"/>
    <n v="-11.657999999999999"/>
    <s v="P"/>
  </r>
  <r>
    <x v="840"/>
    <s v="Coupang, Inc."/>
    <x v="4"/>
    <x v="92"/>
    <s v="GREENOAKS CAPITAL PARTNERS LLC"/>
    <s v="Director,Other"/>
    <n v="120239"/>
    <n v="22.53"/>
    <n v="2708984.67"/>
    <s v="normal_buy"/>
    <n v="-6.6666497124565627E-3"/>
    <n v="-0.66669999999999996"/>
    <s v="P"/>
  </r>
  <r>
    <x v="840"/>
    <s v="Coupang, Inc."/>
    <x v="4"/>
    <x v="92"/>
    <s v="MEHTA NEIL"/>
    <s v="Director"/>
    <n v="120239"/>
    <n v="22.53"/>
    <n v="2708984.67"/>
    <s v="normal_buy"/>
    <n v="-6.6666497124565627E-3"/>
    <n v="-0.66669999999999996"/>
    <s v="P"/>
  </r>
  <r>
    <x v="841"/>
    <s v="Greystone Housing Impact Investors LP"/>
    <x v="4"/>
    <x v="92"/>
    <s v="Rogozinski Kenneth"/>
    <s v="Officer"/>
    <n v="1000"/>
    <n v="15.67"/>
    <n v="15670"/>
    <s v="normal_buy"/>
    <n v="-3.6012816545407673E-2"/>
    <n v="-3.6013000000000002"/>
    <s v="P"/>
  </r>
  <r>
    <x v="842"/>
    <s v="Spectral AI, Inc."/>
    <x v="4"/>
    <x v="92"/>
    <s v="DiMaio John Michael"/>
    <s v="Director,TenPercentOwner"/>
    <n v="6000"/>
    <n v="1.72"/>
    <n v="10320"/>
    <s v="large_buy"/>
    <n v="-5.2631597292903447E-2"/>
    <n v="-5.2632000000000003"/>
    <s v="P"/>
  </r>
  <r>
    <x v="503"/>
    <s v="First Northwest Bancorp"/>
    <x v="4"/>
    <x v="92"/>
    <s v="Behar Dana D."/>
    <s v="Director"/>
    <n v="80000"/>
    <n v="10.5"/>
    <n v="840000"/>
    <s v="large_buy"/>
    <n v="3.1686830423915513E-2"/>
    <n v="3.1686999999999999"/>
    <s v="P"/>
  </r>
  <r>
    <x v="764"/>
    <s v="CleanCore Solutions, Inc."/>
    <x v="4"/>
    <x v="92"/>
    <s v="Cox Brent"/>
    <s v="Director"/>
    <n v="880000"/>
    <n v="0.26"/>
    <n v="228800"/>
    <s v="normal_buy"/>
    <n v="-6.1538476210374123E-2"/>
    <n v="-6.1538000000000004"/>
    <s v="P"/>
  </r>
  <r>
    <x v="843"/>
    <s v="TREACE MEDICAL CONCEPTS, INC."/>
    <x v="4"/>
    <x v="92"/>
    <s v="BAKEWELL JOHN K"/>
    <s v="Director"/>
    <n v="130000"/>
    <n v="4.57"/>
    <n v="594100"/>
    <s v="large_buy"/>
    <n v="0.17808212616239949"/>
    <n v="17.808199999999999"/>
    <s v="P"/>
  </r>
  <r>
    <x v="843"/>
    <s v="TREACE MEDICAL CONCEPTS, INC."/>
    <x v="4"/>
    <x v="92"/>
    <s v="MOTT RICHARD W"/>
    <s v="Director"/>
    <n v="83198"/>
    <n v="4.57"/>
    <n v="380214.86"/>
    <s v="normal_buy"/>
    <n v="0.17808212616239949"/>
    <n v="17.808199999999999"/>
    <s v="P"/>
  </r>
  <r>
    <x v="797"/>
    <s v="KEMPER Corp"/>
    <x v="4"/>
    <x v="92"/>
    <s v="LADERMAN GERALD"/>
    <s v="Director"/>
    <n v="5000"/>
    <n v="61.01"/>
    <n v="305050"/>
    <s v="large_buy"/>
    <n v="-3.7530831940172593E-2"/>
    <n v="-3.7530999999999999"/>
    <s v="P"/>
  </r>
  <r>
    <x v="146"/>
    <s v="Burke &amp; Herbert Financial Services Corp."/>
    <x v="4"/>
    <x v="92"/>
    <s v="HINKLE GARY L"/>
    <s v="Director"/>
    <n v="1608"/>
    <n v="49.6"/>
    <n v="79756.800000000003"/>
    <s v="normal_buy"/>
    <n v="9.3700159655556448E-3"/>
    <n v="0.93700000000000006"/>
    <s v="P"/>
  </r>
  <r>
    <x v="362"/>
    <s v="Clearfield, Inc."/>
    <x v="4"/>
    <x v="92"/>
    <s v="Wirsbinski Carol Ann"/>
    <s v="Director"/>
    <n v="541"/>
    <n v="36.950000000000003"/>
    <n v="19989.95"/>
    <s v="normal_buy"/>
    <n v="1.6203449978118289E-3"/>
    <n v="0.16200000000000001"/>
    <s v="P"/>
  </r>
  <r>
    <x v="73"/>
    <s v="Marpai, Inc."/>
    <x v="4"/>
    <x v="92"/>
    <s v="EITAN YARON"/>
    <s v="Director"/>
    <n v="5000"/>
    <n v="2.66"/>
    <n v="13300"/>
    <s v="normal_buy"/>
    <n v="-0.13392854957100089"/>
    <n v="-13.392899999999999"/>
    <s v="P"/>
  </r>
  <r>
    <x v="313"/>
    <s v="HAWTHORN BANCSHARES, INC."/>
    <x v="4"/>
    <x v="92"/>
    <s v="Holtaway Jonathan"/>
    <s v="Director"/>
    <n v="2000"/>
    <n v="19.72"/>
    <n v="39440"/>
    <s v="normal_buy"/>
    <n v="-3.5514842314156692E-2"/>
    <n v="-3.5514999999999999"/>
    <s v="P"/>
  </r>
  <r>
    <x v="102"/>
    <s v="TEXAS CAPITAL BANCSHARES INC/TX"/>
    <x v="4"/>
    <x v="92"/>
    <s v="STALLINGS ROBERT W"/>
    <s v="Director"/>
    <n v="3000"/>
    <n v="19.5"/>
    <n v="58500"/>
    <s v="normal_buy"/>
    <n v="-3.2226555769739103E-2"/>
    <n v="-3.2227000000000001"/>
    <s v="P"/>
  </r>
  <r>
    <x v="726"/>
    <s v="GRAFTECH INTERNATIONAL LTD"/>
    <x v="4"/>
    <x v="92"/>
    <s v="WJS Investments Ltd"/>
    <s v="TenPercentOwner"/>
    <n v="500000"/>
    <n v="1.74"/>
    <n v="870000"/>
    <s v="large_buy"/>
    <n v="3.4883630669011463E-2"/>
    <n v="3.4883999999999999"/>
    <s v="P"/>
  </r>
  <r>
    <x v="843"/>
    <s v="TREACE MEDICAL CONCEPTS, INC."/>
    <x v="4"/>
    <x v="92"/>
    <s v="Treace John T."/>
    <s v="Director,Officer,TenPercentOwner"/>
    <n v="150000"/>
    <n v="4.58"/>
    <n v="687000"/>
    <s v="large_buy"/>
    <n v="0.17808212616239949"/>
    <n v="17.808199999999999"/>
    <s v="P"/>
  </r>
  <r>
    <x v="649"/>
    <s v="Grocery Outlet Holding Corp."/>
    <x v="4"/>
    <x v="92"/>
    <s v="Ragatz Erik D."/>
    <s v="Director"/>
    <n v="2956"/>
    <n v="20.78"/>
    <n v="61425.68"/>
    <s v="normal_buy"/>
    <n v="8.2814815707568767E-2"/>
    <n v="8.2814999999999994"/>
    <s v="P"/>
  </r>
  <r>
    <x v="649"/>
    <s v="Grocery Outlet Holding Corp."/>
    <x v="4"/>
    <x v="92"/>
    <s v="Ragatz Erik D."/>
    <s v="Director"/>
    <n v="97044"/>
    <n v="20.91"/>
    <n v="2029190.04"/>
    <s v="large_buy"/>
    <n v="8.2814815707568767E-2"/>
    <n v="8.2814999999999994"/>
    <s v="P"/>
  </r>
  <r>
    <x v="726"/>
    <s v="GRAFTECH INTERNATIONAL LTD"/>
    <x v="4"/>
    <x v="92"/>
    <s v="Colonial House Capital Ltd"/>
    <s v="TenPercentOwner"/>
    <n v="500000"/>
    <n v="1.74"/>
    <n v="870000"/>
    <s v="large_buy"/>
    <n v="3.4883630669011463E-2"/>
    <n v="3.4883999999999999"/>
    <s v="P"/>
  </r>
  <r>
    <x v="278"/>
    <s v="HAIN CELESTIAL GROUP INC"/>
    <x v="4"/>
    <x v="92"/>
    <s v="Marquardt Chad D."/>
    <s v="Officer"/>
    <n v="10000"/>
    <n v="6.95"/>
    <n v="69500"/>
    <s v="large_buy"/>
    <n v="-1.564724469864609E-2"/>
    <n v="-1.5647"/>
    <s v="P"/>
  </r>
  <r>
    <x v="40"/>
    <s v="AMREP CORP."/>
    <x v="4"/>
    <x v="92"/>
    <s v="DAHL JAMES H"/>
    <s v="TenPercentOwner"/>
    <n v="3200"/>
    <n v="20.97"/>
    <n v="67104"/>
    <s v="normal_buy"/>
    <n v="-5.0903885419708361E-2"/>
    <n v="-5.0903999999999998"/>
    <s v="P"/>
  </r>
  <r>
    <x v="40"/>
    <s v="AMREP CORP."/>
    <x v="4"/>
    <x v="92"/>
    <s v="Lancaster Rainey E."/>
    <s v="TenPercentOwner"/>
    <n v="3200"/>
    <n v="20.97"/>
    <n v="67104"/>
    <s v="normal_buy"/>
    <n v="-5.0903885419708361E-2"/>
    <n v="-5.0903999999999998"/>
    <s v="P"/>
  </r>
  <r>
    <x v="17"/>
    <s v="TILE SHOP HOLDINGS, INC."/>
    <x v="4"/>
    <x v="92"/>
    <s v="Pleasant Lake Partners LLC"/>
    <s v="TenPercentOwner"/>
    <n v="30501"/>
    <n v="6.6"/>
    <n v="201306.6"/>
    <s v="normal_buy"/>
    <n v="-1.796405518605038E-2"/>
    <n v="-1.7964"/>
    <s v="P"/>
  </r>
  <r>
    <x v="17"/>
    <s v="TILE SHOP HOLDINGS, INC."/>
    <x v="4"/>
    <x v="92"/>
    <s v="Fund 1 Investments, LLC"/>
    <s v="TenPercentOwner"/>
    <n v="30501"/>
    <n v="6.6"/>
    <n v="201306.6"/>
    <s v="normal_buy"/>
    <n v="-1.796405518605038E-2"/>
    <n v="-1.7964"/>
    <s v="P"/>
  </r>
  <r>
    <x v="17"/>
    <s v="TILE SHOP HOLDINGS, INC."/>
    <x v="4"/>
    <x v="92"/>
    <s v="Pleasant Lake Onshore Feeder Fund LP"/>
    <s v="TenPercentOwner"/>
    <n v="30501"/>
    <n v="6.6"/>
    <n v="201306.6"/>
    <s v="normal_buy"/>
    <n v="-1.796405518605038E-2"/>
    <n v="-1.7964"/>
    <s v="P"/>
  </r>
  <r>
    <x v="810"/>
    <s v="MACERICH CO"/>
    <x v="4"/>
    <x v="92"/>
    <s v="Volk Kenneth"/>
    <s v="Officer"/>
    <n v="5000"/>
    <n v="15.41"/>
    <n v="77050"/>
    <s v="normal_buy"/>
    <n v="-1.047458380160626E-2"/>
    <n v="-1.0475000000000001"/>
    <s v="P"/>
  </r>
  <r>
    <x v="278"/>
    <s v="HAIN CELESTIAL GROUP INC"/>
    <x v="4"/>
    <x v="92"/>
    <s v="Davidson Wendy P"/>
    <s v="Director,Officer"/>
    <n v="5000"/>
    <n v="6.99"/>
    <n v="34950"/>
    <s v="normal_buy"/>
    <n v="-1.564724469864609E-2"/>
    <n v="-1.5647"/>
    <s v="P"/>
  </r>
  <r>
    <x v="247"/>
    <s v="Vestis Corp"/>
    <x v="4"/>
    <x v="92"/>
    <s v="Jokinen Tracy C"/>
    <s v="Director"/>
    <n v="8395"/>
    <n v="11.69"/>
    <n v="98137.55"/>
    <s v="normal_buy"/>
    <n v="4.5256797603344223E-2"/>
    <n v="4.5256999999999996"/>
    <s v="P"/>
  </r>
  <r>
    <x v="844"/>
    <s v="Enhabit, Inc."/>
    <x v="4"/>
    <x v="92"/>
    <s v="Bolton Jeffrey"/>
    <s v="Director"/>
    <n v="10000"/>
    <n v="8.24"/>
    <n v="82400"/>
    <s v="large_buy"/>
    <n v="5.9952037272427372E-2"/>
    <n v="5.9951999999999996"/>
    <s v="P"/>
  </r>
  <r>
    <x v="843"/>
    <s v="TREACE MEDICAL CONCEPTS, INC."/>
    <x v="4"/>
    <x v="92"/>
    <s v="Jain Deepti"/>
    <s v="Director"/>
    <n v="25000"/>
    <n v="4.5"/>
    <n v="112500"/>
    <s v="normal_buy"/>
    <n v="0.17808212616239949"/>
    <n v="17.808199999999999"/>
    <s v="P"/>
  </r>
  <r>
    <x v="603"/>
    <s v="ASCENT INDUSTRIES CO."/>
    <x v="4"/>
    <x v="92"/>
    <s v="Kitchen John Bryan"/>
    <s v="Director,Officer"/>
    <n v="7946"/>
    <n v="10"/>
    <n v="79460"/>
    <s v="large_buy"/>
    <n v="9.765848735701077E-4"/>
    <n v="9.7699999999999995E-2"/>
    <s v="P"/>
  </r>
  <r>
    <x v="845"/>
    <s v="KENNAMETAL INC"/>
    <x v="4"/>
    <x v="92"/>
    <s v="Chowbey Sanjay"/>
    <s v="Officer"/>
    <n v="10000"/>
    <n v="26"/>
    <n v="260000"/>
    <s v="large_buy"/>
    <n v="-1.9021749925591361E-2"/>
    <n v="-1.9021999999999999"/>
    <s v="P"/>
  </r>
  <r>
    <x v="834"/>
    <s v="ESS Tech, Inc."/>
    <x v="4"/>
    <x v="92"/>
    <s v="Quarls Harry"/>
    <s v="Director"/>
    <n v="57310"/>
    <n v="0.79"/>
    <n v="45274.9"/>
    <s v="large_buy"/>
    <n v="2.8378339599803851E-2"/>
    <n v="2.8378000000000001"/>
    <s v="P"/>
  </r>
  <r>
    <x v="599"/>
    <s v="Cardlytics, Inc."/>
    <x v="4"/>
    <x v="92"/>
    <s v="SOSIN CLIFFORD"/>
    <s v="TenPercentOwner"/>
    <n v="100000"/>
    <n v="8.7899999999999991"/>
    <n v="878999.99999999988"/>
    <s v="normal_buy"/>
    <n v="6.6969258889007399E-2"/>
    <n v="6.6969000000000003"/>
    <s v="P"/>
  </r>
  <r>
    <x v="846"/>
    <s v="National Vision Holdings, Inc."/>
    <x v="4"/>
    <x v="92"/>
    <s v="PEELER D RANDOLPH"/>
    <s v="Director"/>
    <n v="34000"/>
    <n v="14.45"/>
    <n v="491300"/>
    <s v="large_buy"/>
    <n v="6.775222714610063E-4"/>
    <n v="6.7799999999999999E-2"/>
    <s v="P"/>
  </r>
  <r>
    <x v="843"/>
    <s v="TREACE MEDICAL CONCEPTS, INC."/>
    <x v="4"/>
    <x v="92"/>
    <s v="TREACE JAMES T"/>
    <s v="Director"/>
    <n v="83000"/>
    <n v="4.53"/>
    <n v="375990"/>
    <s v="normal_buy"/>
    <n v="0.17808212616239949"/>
    <n v="17.808199999999999"/>
    <s v="P"/>
  </r>
  <r>
    <x v="847"/>
    <s v="Zevia PBC"/>
    <x v="4"/>
    <x v="92"/>
    <s v="Taylor Amy"/>
    <s v="Director,Officer"/>
    <n v="55000"/>
    <n v="0.89"/>
    <n v="48950"/>
    <s v="large_buy"/>
    <n v="6.6217752029819277E-2"/>
    <n v="6.6218000000000004"/>
    <s v="P"/>
  </r>
  <r>
    <x v="848"/>
    <s v="CarParts.com, Inc."/>
    <x v="4"/>
    <x v="92"/>
    <s v="GREYSON JAY KEITH"/>
    <s v="Director"/>
    <n v="41658"/>
    <n v="1.04"/>
    <n v="43324.32"/>
    <s v="normal_buy"/>
    <n v="3.8461617816837768E-2"/>
    <n v="3.8462000000000001"/>
    <s v="P"/>
  </r>
  <r>
    <x v="614"/>
    <s v="Nuvectis Pharma, Inc."/>
    <x v="4"/>
    <x v="92"/>
    <s v="BENTSUR RON"/>
    <s v="Director,Officer,TenPercentOwner"/>
    <n v="2000"/>
    <n v="6.4"/>
    <n v="12800"/>
    <s v="normal_buy"/>
    <n v="-2.968750849831836E-2"/>
    <n v="-2.9687999999999999"/>
    <s v="P"/>
  </r>
  <r>
    <x v="849"/>
    <s v="Xeris Biopharma Holdings, Inc."/>
    <x v="4"/>
    <x v="92"/>
    <s v="Schmid John P."/>
    <s v="Director"/>
    <n v="5400"/>
    <n v="1.91"/>
    <n v="10314"/>
    <s v="large_buy"/>
    <n v="9.6590885230578571E-2"/>
    <n v="9.6591000000000005"/>
    <s v="P"/>
  </r>
  <r>
    <x v="850"/>
    <s v="CHART INDUSTRIES INC"/>
    <x v="4"/>
    <x v="92"/>
    <s v="Evanko Jillian C."/>
    <s v="Director,Officer"/>
    <n v="490"/>
    <n v="153.44"/>
    <n v="75185.600000000006"/>
    <s v="normal_buy"/>
    <n v="-3.1724766547087668E-3"/>
    <n v="-0.31719999999999998"/>
    <s v="P"/>
  </r>
  <r>
    <x v="835"/>
    <s v="XAI Octagon Floating Rate &amp; Alternative Income Trust"/>
    <x v="4"/>
    <x v="92"/>
    <s v="Brombach Theodore J"/>
    <s v="Officer"/>
    <n v="3450"/>
    <n v="7.13"/>
    <n v="24598.5"/>
    <s v="large_buy"/>
    <n v="6.7513571839450393E-4"/>
    <n v="6.7500000000000004E-2"/>
    <s v="P"/>
  </r>
  <r>
    <x v="666"/>
    <s v="BROOKMOUNT EXPLORATIONS INC"/>
    <x v="4"/>
    <x v="92"/>
    <s v="OLLQUIST NILS A."/>
    <s v="Director,Officer"/>
    <n v="3343210"/>
    <n v="0.13"/>
    <n v="434617.3"/>
    <s v="large_buy"/>
    <n v="0.18181814487315401"/>
    <n v="18.181799999999999"/>
    <s v="P"/>
  </r>
  <r>
    <x v="526"/>
    <s v="PROSPECT CAPITAL CORP"/>
    <x v="4"/>
    <x v="92"/>
    <s v="Barry John F"/>
    <s v="Director,Officer,TenPercentOwner"/>
    <n v="729819"/>
    <n v="5.48"/>
    <n v="3999408.12"/>
    <s v="large_buy"/>
    <n v="4.021982029773552E-2"/>
    <n v="4.0220000000000002"/>
    <s v="P"/>
  </r>
  <r>
    <x v="526"/>
    <s v="PROSPECT CAPITAL CORP"/>
    <x v="4"/>
    <x v="92"/>
    <s v="Barry John F"/>
    <s v="Director,Officer,TenPercentOwner"/>
    <n v="69082"/>
    <n v="5.48"/>
    <n v="378569.36"/>
    <s v="normal_buy"/>
    <n v="4.021982029773552E-2"/>
    <n v="4.0220000000000002"/>
    <s v="P"/>
  </r>
  <r>
    <x v="73"/>
    <s v="Marpai, Inc."/>
    <x v="4"/>
    <x v="92"/>
    <s v="Lamendola Damien"/>
    <s v="Director,Officer,TenPercentOwner"/>
    <n v="10000"/>
    <n v="2.4900000000000002"/>
    <n v="24900"/>
    <s v="normal_buy"/>
    <n v="-0.13392854957100089"/>
    <n v="-13.392899999999999"/>
    <s v="P"/>
  </r>
  <r>
    <x v="851"/>
    <s v="SunCoke Energy, Inc."/>
    <x v="4"/>
    <x v="92"/>
    <s v="Mikhalevsky Andrei Alexander"/>
    <s v="Director"/>
    <n v="2000"/>
    <n v="10.38"/>
    <n v="20760"/>
    <s v="large_buy"/>
    <n v="4.1077194713615713E-2"/>
    <n v="4.1077000000000004"/>
    <s v="P"/>
  </r>
  <r>
    <x v="247"/>
    <s v="Vestis Corp"/>
    <x v="4"/>
    <x v="92"/>
    <s v="DONOVAN TIMOTHY R"/>
    <s v="Officer"/>
    <n v="12975"/>
    <n v="11.57"/>
    <n v="150120.75"/>
    <s v="normal_buy"/>
    <n v="4.5256797603344223E-2"/>
    <n v="4.5256999999999996"/>
    <s v="P"/>
  </r>
  <r>
    <x v="835"/>
    <s v="XAI Octagon Floating Rate &amp; Alternative Income Trust"/>
    <x v="4"/>
    <x v="92"/>
    <s v="Spence John Yogi"/>
    <s v="Other"/>
    <n v="3450"/>
    <n v="7.13"/>
    <n v="24598.5"/>
    <s v="large_buy"/>
    <n v="6.7513571839450393E-4"/>
    <n v="6.7500000000000004E-2"/>
    <s v="P"/>
  </r>
  <r>
    <x v="458"/>
    <s v="GeneDx Holdings Corp."/>
    <x v="4"/>
    <x v="93"/>
    <s v="Casdin Partners FO1-MSV, LP"/>
    <s v="Director,TenPercentOwner"/>
    <n v="50000"/>
    <n v="23.31"/>
    <n v="1165500"/>
    <s v="normal_buy"/>
    <n v="-0.1218989981361336"/>
    <n v="-12.1899"/>
    <s v="P"/>
  </r>
  <r>
    <x v="458"/>
    <s v="GeneDx Holdings Corp."/>
    <x v="4"/>
    <x v="93"/>
    <s v="Casdin Partners Master Fund, L.P."/>
    <s v="Director,TenPercentOwner"/>
    <n v="50000"/>
    <n v="23.31"/>
    <n v="1165500"/>
    <s v="normal_buy"/>
    <n v="-0.1218989981361336"/>
    <n v="-12.1899"/>
    <s v="P"/>
  </r>
  <r>
    <x v="458"/>
    <s v="GeneDx Holdings Corp."/>
    <x v="4"/>
    <x v="93"/>
    <s v="Casdin Partners GP, LLC"/>
    <s v="Director,TenPercentOwner"/>
    <n v="50000"/>
    <n v="23.31"/>
    <n v="1165500"/>
    <s v="normal_buy"/>
    <n v="-0.1218989981361336"/>
    <n v="-12.1899"/>
    <s v="P"/>
  </r>
  <r>
    <x v="458"/>
    <s v="GeneDx Holdings Corp."/>
    <x v="4"/>
    <x v="93"/>
    <s v="Casdin Eli"/>
    <s v="Director,TenPercentOwner"/>
    <n v="50000"/>
    <n v="23.31"/>
    <n v="1165500"/>
    <s v="normal_buy"/>
    <n v="-0.1218989981361336"/>
    <n v="-12.1899"/>
    <s v="P"/>
  </r>
  <r>
    <x v="458"/>
    <s v="GeneDx Holdings Corp."/>
    <x v="4"/>
    <x v="93"/>
    <s v="Casdin Capital, LLC"/>
    <s v="Director,TenPercentOwner"/>
    <n v="50000"/>
    <n v="23.31"/>
    <n v="1165500"/>
    <s v="normal_buy"/>
    <n v="-0.1218989981361336"/>
    <n v="-12.1899"/>
    <s v="P"/>
  </r>
  <r>
    <x v="418"/>
    <s v="Citi Trends Inc"/>
    <x v="4"/>
    <x v="93"/>
    <s v="Pleasant Lake Onshore Feeder Fund LP"/>
    <s v="TenPercentOwner"/>
    <n v="5481"/>
    <n v="23.48"/>
    <n v="128693.88"/>
    <s v="normal_buy"/>
    <n v="1.2335134213331539E-2"/>
    <n v="1.2335"/>
    <s v="P"/>
  </r>
  <r>
    <x v="418"/>
    <s v="Citi Trends Inc"/>
    <x v="4"/>
    <x v="93"/>
    <s v="Fund 1 Investments, LLC"/>
    <s v="TenPercentOwner"/>
    <n v="5481"/>
    <n v="23.48"/>
    <n v="128693.88"/>
    <s v="normal_buy"/>
    <n v="1.2335134213331539E-2"/>
    <n v="1.2335"/>
    <s v="P"/>
  </r>
  <r>
    <x v="418"/>
    <s v="Citi Trends Inc"/>
    <x v="4"/>
    <x v="93"/>
    <s v="Pleasant Lake Partners LLC"/>
    <s v="TenPercentOwner"/>
    <n v="5481"/>
    <n v="23.48"/>
    <n v="128693.88"/>
    <s v="normal_buy"/>
    <n v="1.2335134213331539E-2"/>
    <n v="1.2335"/>
    <s v="P"/>
  </r>
  <r>
    <x v="187"/>
    <s v="RED RIVER BANCSHARES INC"/>
    <x v="4"/>
    <x v="93"/>
    <s v="BROWN MICHAEL J"/>
    <s v="Director"/>
    <n v="401"/>
    <n v="47.75"/>
    <n v="19147.75"/>
    <s v="normal_buy"/>
    <n v="-1.293749277363976E-2"/>
    <n v="-1.2937000000000001"/>
    <s v="P"/>
  </r>
  <r>
    <x v="745"/>
    <s v="Biohaven Ltd."/>
    <x v="4"/>
    <x v="93"/>
    <s v="Bailey Gregory"/>
    <s v="Director"/>
    <n v="15000"/>
    <n v="34.19"/>
    <n v="512849.99999999988"/>
    <s v="normal_buy"/>
    <n v="0.1231497927099303"/>
    <n v="12.315"/>
    <s v="P"/>
  </r>
  <r>
    <x v="846"/>
    <s v="National Vision Holdings, Inc."/>
    <x v="4"/>
    <x v="93"/>
    <s v="FAHS L READE"/>
    <s v="Director,Officer"/>
    <n v="20000"/>
    <n v="14.96"/>
    <n v="299200"/>
    <s v="normal_buy"/>
    <n v="-5.6224847557326603E-2"/>
    <n v="-5.6224999999999996"/>
    <s v="P"/>
  </r>
  <r>
    <x v="852"/>
    <s v="TELOS CORP"/>
    <x v="4"/>
    <x v="93"/>
    <s v="Griffin Mark D"/>
    <s v="Officer"/>
    <n v="6150"/>
    <n v="3.13"/>
    <n v="19249.5"/>
    <s v="normal_buy"/>
    <n v="0.50333340962727857"/>
    <n v="50.333300000000001"/>
    <s v="P"/>
  </r>
  <r>
    <x v="853"/>
    <s v="B&amp;G Foods, Inc."/>
    <x v="4"/>
    <x v="93"/>
    <s v="Wacha Bruce C"/>
    <s v="Officer"/>
    <n v="5200"/>
    <n v="8.59"/>
    <n v="44668"/>
    <s v="normal_buy"/>
    <n v="0.1061843787124013"/>
    <n v="10.618399999999999"/>
    <s v="P"/>
  </r>
  <r>
    <x v="117"/>
    <s v="INNSUITES HOSPITALITY TRUST"/>
    <x v="4"/>
    <x v="93"/>
    <s v="WIRTH JAMES F"/>
    <s v="Officer,TenPercentOwner"/>
    <n v="400"/>
    <n v="528.96"/>
    <n v="211584"/>
    <s v="normal_buy"/>
    <n v="-3.0303099685616171E-2"/>
    <n v="-3.0303"/>
    <s v="P"/>
  </r>
  <r>
    <x v="854"/>
    <s v="Palladyne AI Corp."/>
    <x v="4"/>
    <x v="93"/>
    <s v="Wolff Benjamin G"/>
    <s v="Director,Officer"/>
    <n v="11176"/>
    <n v="1.35"/>
    <n v="15087.6"/>
    <s v="normal_buy"/>
    <n v="0.40151511388595812"/>
    <n v="40.151499999999999"/>
    <s v="P"/>
  </r>
  <r>
    <x v="95"/>
    <s v="NEXTNAV INC."/>
    <x v="4"/>
    <x v="93"/>
    <s v="SUBIN NEIL S"/>
    <s v="Director"/>
    <n v="57239"/>
    <n v="7.52"/>
    <n v="430437.28"/>
    <s v="normal_buy"/>
    <n v="5.8981240612667962E-2"/>
    <n v="5.8981000000000003"/>
    <s v="P"/>
  </r>
  <r>
    <x v="278"/>
    <s v="HAIN CELESTIAL GROUP INC"/>
    <x v="4"/>
    <x v="93"/>
    <s v="Boyce Lee A."/>
    <s v="Officer"/>
    <n v="13500"/>
    <n v="7.67"/>
    <n v="103545"/>
    <s v="large_buy"/>
    <n v="-7.2368384315696366E-2"/>
    <n v="-7.2367999999999997"/>
    <s v="P"/>
  </r>
  <r>
    <x v="855"/>
    <s v="BIOCRYST PHARMACEUTICALS INC"/>
    <x v="4"/>
    <x v="93"/>
    <s v="Gayer Charles K"/>
    <s v="Officer"/>
    <n v="30000"/>
    <n v="5.47"/>
    <n v="164100"/>
    <s v="normal_buy"/>
    <n v="9.9467128134357319E-2"/>
    <n v="9.9466999999999999"/>
    <s v="P"/>
  </r>
  <r>
    <x v="776"/>
    <s v="CONMED Corp"/>
    <x v="4"/>
    <x v="93"/>
    <s v="BRONSON DAVID M"/>
    <s v="Director"/>
    <n v="1350"/>
    <n v="72.09"/>
    <n v="97321.5"/>
    <s v="normal_buy"/>
    <n v="2.3626350442273791E-2"/>
    <n v="2.3626"/>
    <s v="P"/>
  </r>
  <r>
    <x v="745"/>
    <s v="Biohaven Ltd."/>
    <x v="4"/>
    <x v="93"/>
    <s v="CHILDS JOHN W"/>
    <s v="Director"/>
    <n v="28500"/>
    <n v="35.17"/>
    <n v="1002345"/>
    <s v="normal_buy"/>
    <n v="0.1231497927099303"/>
    <n v="12.315"/>
    <s v="P"/>
  </r>
  <r>
    <x v="856"/>
    <s v="Proficient Auto Logistics, Inc"/>
    <x v="4"/>
    <x v="93"/>
    <s v="Schraudenbach John"/>
    <s v="Director"/>
    <n v="10000"/>
    <n v="15"/>
    <n v="150000"/>
    <s v="normal_buy"/>
    <n v="6.6535123483069114E-4"/>
    <n v="6.6500000000000004E-2"/>
    <s v="P"/>
  </r>
  <r>
    <x v="856"/>
    <s v="Proficient Auto Logistics, Inc"/>
    <x v="4"/>
    <x v="93"/>
    <s v="COL DOUGLAS L"/>
    <s v="Director"/>
    <n v="10000"/>
    <n v="15"/>
    <n v="150000"/>
    <s v="normal_buy"/>
    <n v="6.6535123483069114E-4"/>
    <n v="6.6500000000000004E-2"/>
    <s v="P"/>
  </r>
  <r>
    <x v="599"/>
    <s v="Cardlytics, Inc."/>
    <x v="4"/>
    <x v="93"/>
    <s v="SOSIN CLIFFORD"/>
    <s v="TenPercentOwner"/>
    <n v="3746"/>
    <n v="8.99"/>
    <n v="33676.54"/>
    <s v="normal_buy"/>
    <n v="7.4561437906651484E-2"/>
    <n v="7.4561000000000002"/>
    <s v="P"/>
  </r>
  <r>
    <x v="567"/>
    <s v="DocGo Inc."/>
    <x v="4"/>
    <x v="93"/>
    <s v="Bienstock Lee"/>
    <s v="Director,Officer"/>
    <n v="25000"/>
    <n v="3.15"/>
    <n v="78750"/>
    <s v="large_buy"/>
    <n v="0"/>
    <n v="0"/>
    <s v="P"/>
  </r>
  <r>
    <x v="182"/>
    <s v="MIDDLEFIELD BANC CORP"/>
    <x v="4"/>
    <x v="93"/>
    <s v="Zimmerly Ronald Len Jr."/>
    <s v="Director,Officer"/>
    <n v="1000"/>
    <n v="22.47"/>
    <n v="22470"/>
    <s v="normal_buy"/>
    <n v="-1.528081598741704E-2"/>
    <n v="-1.5281"/>
    <s v="P"/>
  </r>
  <r>
    <x v="857"/>
    <s v="EQUITY BANCSHARES INC"/>
    <x v="4"/>
    <x v="93"/>
    <s v="Everett Junetta M"/>
    <s v="Director"/>
    <n v="2903"/>
    <n v="34.5"/>
    <n v="100153.5"/>
    <s v="normal_buy"/>
    <n v="-2.1916851356671981E-2"/>
    <n v="-2.1917"/>
    <s v="P"/>
  </r>
  <r>
    <x v="858"/>
    <s v="ECB Bancorp, Inc. /MD/"/>
    <x v="4"/>
    <x v="93"/>
    <s v="CITRANO John A"/>
    <s v="Officer"/>
    <n v="900"/>
    <n v="12.14"/>
    <n v="10926"/>
    <s v="normal_buy"/>
    <n v="-1.14099705052717E-2"/>
    <n v="-1.141"/>
    <s v="P"/>
  </r>
  <r>
    <x v="859"/>
    <s v="CF BANKSHARES INC."/>
    <x v="4"/>
    <x v="93"/>
    <s v="O'Dell Timothy T"/>
    <s v="Director,Officer"/>
    <n v="1309"/>
    <n v="18.899999999999999"/>
    <n v="24740.1"/>
    <s v="large_buy"/>
    <n v="1.486189338138688E-2"/>
    <n v="1.4862"/>
    <s v="P"/>
  </r>
  <r>
    <x v="860"/>
    <s v="Warner Bros. Discovery, Inc."/>
    <x v="4"/>
    <x v="93"/>
    <s v="Zeiler Gerhard"/>
    <s v="Officer"/>
    <n v="100000"/>
    <n v="8.3000000000000007"/>
    <n v="830000.00000000012"/>
    <s v="large_buy"/>
    <n v="-6.0859215025901081E-2"/>
    <n v="-6.0858999999999996"/>
    <s v="P"/>
  </r>
  <r>
    <x v="855"/>
    <s v="BIOCRYST PHARMACEUTICALS INC"/>
    <x v="4"/>
    <x v="93"/>
    <s v="Barnes Alane P"/>
    <s v="Officer"/>
    <n v="5000"/>
    <n v="5.53"/>
    <n v="27650"/>
    <s v="normal_buy"/>
    <n v="9.9467128134357319E-2"/>
    <n v="9.9466999999999999"/>
    <s v="P"/>
  </r>
  <r>
    <x v="840"/>
    <s v="Coupang, Inc."/>
    <x v="4"/>
    <x v="93"/>
    <s v="GREENOAKS CAPITAL PARTNERS LLC"/>
    <s v="Director,Other"/>
    <n v="500000"/>
    <n v="22.06"/>
    <n v="11030000"/>
    <s v="normal_buy"/>
    <n v="2.655266295320247E-2"/>
    <n v="2.6553"/>
    <s v="P"/>
  </r>
  <r>
    <x v="840"/>
    <s v="Coupang, Inc."/>
    <x v="4"/>
    <x v="93"/>
    <s v="MEHTA NEIL"/>
    <s v="Director"/>
    <n v="500000"/>
    <n v="22.06"/>
    <n v="11030000"/>
    <s v="normal_buy"/>
    <n v="2.655266295320247E-2"/>
    <n v="2.6553"/>
    <s v="P"/>
  </r>
  <r>
    <x v="858"/>
    <s v="ECB Bancorp, Inc. /MD/"/>
    <x v="4"/>
    <x v="93"/>
    <s v="CITRANO John A"/>
    <s v="Officer"/>
    <n v="1140"/>
    <n v="12.29"/>
    <n v="14010.6"/>
    <s v="normal_buy"/>
    <n v="-1.14099705052717E-2"/>
    <n v="-1.141"/>
    <s v="P"/>
  </r>
  <r>
    <x v="853"/>
    <s v="B&amp;G Foods, Inc."/>
    <x v="4"/>
    <x v="93"/>
    <s v="SHERRILL STEPHEN"/>
    <s v="Director"/>
    <n v="125000"/>
    <n v="8.59"/>
    <n v="1073750"/>
    <s v="large_buy"/>
    <n v="0.1061843787124013"/>
    <n v="10.618399999999999"/>
    <s v="P"/>
  </r>
  <r>
    <x v="567"/>
    <s v="DocGo Inc."/>
    <x v="4"/>
    <x v="93"/>
    <s v="Tendler Ely D"/>
    <s v="Director,Officer"/>
    <n v="10000"/>
    <n v="3.13"/>
    <n v="31300"/>
    <s v="normal_buy"/>
    <n v="0"/>
    <n v="0"/>
    <s v="P"/>
  </r>
  <r>
    <x v="721"/>
    <s v="U.S. GOLD CORP."/>
    <x v="4"/>
    <x v="93"/>
    <s v="Bee George M"/>
    <s v="Director,Officer"/>
    <n v="3029"/>
    <n v="4.7"/>
    <n v="14236.3"/>
    <s v="normal_buy"/>
    <n v="0.28478260216054929"/>
    <n v="28.478300000000001"/>
    <s v="P"/>
  </r>
  <r>
    <x v="843"/>
    <s v="TREACE MEDICAL CONCEPTS, INC."/>
    <x v="4"/>
    <x v="93"/>
    <s v="MOTT RICHARD W"/>
    <s v="Director"/>
    <n v="36802"/>
    <n v="4.38"/>
    <n v="161192.76"/>
    <s v="normal_buy"/>
    <n v="0.11479027744868769"/>
    <n v="11.478999999999999"/>
    <s v="P"/>
  </r>
  <r>
    <x v="603"/>
    <s v="ASCENT INDUSTRIES CO."/>
    <x v="4"/>
    <x v="93"/>
    <s v="Kitchen John Bryan"/>
    <s v="Director,Officer"/>
    <n v="4481"/>
    <n v="10.3"/>
    <n v="46154.3"/>
    <s v="normal_buy"/>
    <n v="4.8449798656429177E-3"/>
    <n v="0.48449999999999999"/>
    <s v="P"/>
  </r>
  <r>
    <x v="182"/>
    <s v="MIDDLEFIELD BANC CORP"/>
    <x v="4"/>
    <x v="93"/>
    <s v="Zimmerly Ronald Len Jr."/>
    <s v="Director,Officer"/>
    <n v="1000"/>
    <n v="22.47"/>
    <n v="22470"/>
    <s v="normal_buy"/>
    <n v="-1.528081598741704E-2"/>
    <n v="-1.5281"/>
    <s v="P"/>
  </r>
  <r>
    <x v="526"/>
    <s v="PROSPECT CAPITAL CORP"/>
    <x v="4"/>
    <x v="93"/>
    <s v="Barry John F"/>
    <s v="Director,Officer,TenPercentOwner"/>
    <n v="4099"/>
    <n v="5.47"/>
    <n v="22421.53"/>
    <s v="normal_buy"/>
    <n v="3.6563332338671373E-2"/>
    <n v="3.6562999999999999"/>
    <s v="P"/>
  </r>
  <r>
    <x v="843"/>
    <s v="TREACE MEDICAL CONCEPTS, INC."/>
    <x v="4"/>
    <x v="93"/>
    <s v="Treace John T."/>
    <s v="Director,Officer,TenPercentOwner"/>
    <n v="150000"/>
    <n v="4.5599999999999996"/>
    <n v="683999.99999999988"/>
    <s v="large_buy"/>
    <n v="0.11479027744868769"/>
    <n v="11.478999999999999"/>
    <s v="P"/>
  </r>
  <r>
    <x v="861"/>
    <s v="HARTE HANKS INC"/>
    <x v="4"/>
    <x v="93"/>
    <s v="Davis Kirk A"/>
    <s v="Officer"/>
    <n v="6000"/>
    <n v="7.1"/>
    <n v="42600"/>
    <s v="normal_buy"/>
    <n v="4.8090476307702357E-2"/>
    <n v="4.8090000000000002"/>
    <s v="P"/>
  </r>
  <r>
    <x v="241"/>
    <s v="Kearny Financial Corp."/>
    <x v="4"/>
    <x v="93"/>
    <s v="Pivirotto Charles J"/>
    <s v="Director"/>
    <n v="5160"/>
    <n v="5.76"/>
    <n v="29721.599999999999"/>
    <s v="normal_buy"/>
    <n v="-5.31924603588807E-3"/>
    <n v="-0.53190000000000004"/>
    <s v="P"/>
  </r>
  <r>
    <x v="855"/>
    <s v="BIOCRYST PHARMACEUTICALS INC"/>
    <x v="4"/>
    <x v="93"/>
    <s v="Galson Steven K"/>
    <s v="Director"/>
    <n v="21940"/>
    <n v="5.49"/>
    <n v="120450.6"/>
    <s v="normal_buy"/>
    <n v="9.9467128134357319E-2"/>
    <n v="9.9466999999999999"/>
    <s v="P"/>
  </r>
  <r>
    <x v="862"/>
    <s v="Nutex Health, Inc."/>
    <x v="4"/>
    <x v="93"/>
    <s v="Vo Thomas T."/>
    <s v="Director,Officer"/>
    <n v="17330"/>
    <n v="0.69"/>
    <n v="11957.7"/>
    <s v="normal_buy"/>
    <n v="4.2918756495968768E-3"/>
    <n v="0.42920000000000003"/>
    <s v="P"/>
  </r>
  <r>
    <x v="863"/>
    <s v="PennantPark Floating Rate Capital Ltd."/>
    <x v="4"/>
    <x v="93"/>
    <s v="Briones Jose A"/>
    <s v="Director"/>
    <n v="1740"/>
    <n v="11.48"/>
    <n v="19975.2"/>
    <s v="normal_buy"/>
    <n v="-8.5560344093279506E-3"/>
    <n v="-0.85560000000000003"/>
    <s v="P"/>
  </r>
  <r>
    <x v="864"/>
    <s v="Red Rock Resorts, Inc."/>
    <x v="4"/>
    <x v="93"/>
    <s v="FERTITTA LORENZO J"/>
    <s v="Director,Officer,TenPercentOwner"/>
    <n v="800000"/>
    <n v="50.39"/>
    <n v="40312000"/>
    <s v="large_buy"/>
    <n v="-3.31412657859389E-2"/>
    <n v="-3.3140999999999998"/>
    <s v="P"/>
  </r>
  <r>
    <x v="71"/>
    <s v="Blend Labs, Inc."/>
    <x v="4"/>
    <x v="93"/>
    <s v="Jafari Amir"/>
    <s v="Officer"/>
    <n v="5808"/>
    <n v="2.97"/>
    <n v="17249.759999999998"/>
    <s v="large_buy"/>
    <n v="7.8571440127431336E-2"/>
    <n v="7.8571"/>
    <s v="P"/>
  </r>
  <r>
    <x v="247"/>
    <s v="Vestis Corp"/>
    <x v="4"/>
    <x v="93"/>
    <s v="Koschel Williams Ena"/>
    <s v="Director"/>
    <n v="8500"/>
    <n v="12.27"/>
    <n v="104295"/>
    <s v="normal_buy"/>
    <n v="-5.3745803774925882E-2"/>
    <n v="-5.3746"/>
    <s v="P"/>
  </r>
  <r>
    <x v="865"/>
    <s v="Fathom Holdings Inc."/>
    <x v="4"/>
    <x v="93"/>
    <s v="Flanders Scott N"/>
    <s v="Director"/>
    <n v="25000"/>
    <n v="1.5"/>
    <n v="37500"/>
    <s v="normal_buy"/>
    <n v="0.20212772523221931"/>
    <n v="20.212800000000001"/>
    <s v="P"/>
  </r>
  <r>
    <x v="866"/>
    <s v="GLOBAL PARTNERS LP"/>
    <x v="4"/>
    <x v="93"/>
    <s v="Global GP LLC"/>
    <s v="Other"/>
    <n v="10000"/>
    <n v="42.66"/>
    <n v="426599.99999999988"/>
    <s v="normal_buy"/>
    <n v="0.1076664415860267"/>
    <n v="10.7666"/>
    <s v="P"/>
  </r>
  <r>
    <x v="599"/>
    <s v="Cardlytics, Inc."/>
    <x v="4"/>
    <x v="93"/>
    <s v="SOSIN CLIFFORD"/>
    <s v="TenPercentOwner"/>
    <n v="3746"/>
    <n v="8.99"/>
    <n v="33676.54"/>
    <s v="normal_buy"/>
    <n v="7.4561437906651484E-2"/>
    <n v="7.4561000000000002"/>
    <s v="P"/>
  </r>
  <r>
    <x v="146"/>
    <s v="Burke &amp; Herbert Financial Services Corp."/>
    <x v="4"/>
    <x v="93"/>
    <s v="HINKLE GARY L"/>
    <s v="Director"/>
    <n v="613"/>
    <n v="49.65"/>
    <n v="30435.45"/>
    <s v="normal_buy"/>
    <n v="9.063084871013527E-2"/>
    <n v="9.0631000000000004"/>
    <s v="P"/>
  </r>
  <r>
    <x v="843"/>
    <s v="TREACE MEDICAL CONCEPTS, INC."/>
    <x v="4"/>
    <x v="93"/>
    <s v="TREACE JAMES T"/>
    <s v="Director"/>
    <n v="145000"/>
    <n v="4.54"/>
    <n v="658300"/>
    <s v="large_buy"/>
    <n v="0.11479027744868769"/>
    <n v="11.478999999999999"/>
    <s v="P"/>
  </r>
  <r>
    <x v="856"/>
    <s v="Proficient Auto Logistics, Inc"/>
    <x v="4"/>
    <x v="93"/>
    <s v="Wright Bradley J."/>
    <s v="Officer"/>
    <n v="4000"/>
    <n v="15"/>
    <n v="60000"/>
    <s v="normal_buy"/>
    <n v="6.6535123483069114E-4"/>
    <n v="6.6500000000000004E-2"/>
    <s v="P"/>
  </r>
  <r>
    <x v="856"/>
    <s v="Proficient Auto Logistics, Inc"/>
    <x v="4"/>
    <x v="93"/>
    <s v="Wright Bradley J."/>
    <s v="Officer"/>
    <n v="933"/>
    <n v="15"/>
    <n v="13995"/>
    <s v="normal_buy"/>
    <n v="6.6535123483069114E-4"/>
    <n v="6.6500000000000004E-2"/>
    <s v="P"/>
  </r>
  <r>
    <x v="856"/>
    <s v="Proficient Auto Logistics, Inc"/>
    <x v="4"/>
    <x v="93"/>
    <s v="Wright Bradley J."/>
    <s v="Officer"/>
    <n v="1332"/>
    <n v="15"/>
    <n v="19980"/>
    <s v="normal_buy"/>
    <n v="6.6535123483069114E-4"/>
    <n v="6.6500000000000004E-2"/>
    <s v="P"/>
  </r>
  <r>
    <x v="867"/>
    <s v="Global Indemnity Group, LLC"/>
    <x v="4"/>
    <x v="93"/>
    <s v="BROWN JOSEPH W"/>
    <s v="Director,Officer"/>
    <n v="8000"/>
    <n v="32.47"/>
    <n v="259760"/>
    <s v="large_buy"/>
    <n v="-1.8461608120250769E-2"/>
    <n v="-1.8462000000000001"/>
    <s v="P"/>
  </r>
  <r>
    <x v="853"/>
    <s v="B&amp;G Foods, Inc."/>
    <x v="4"/>
    <x v="93"/>
    <s v="Lerner Scott E"/>
    <s v="Officer"/>
    <n v="11755"/>
    <n v="8.51"/>
    <n v="100035.05"/>
    <s v="normal_buy"/>
    <n v="0.1061843787124013"/>
    <n v="10.618399999999999"/>
    <s v="P"/>
  </r>
  <r>
    <x v="71"/>
    <s v="Blend Labs, Inc."/>
    <x v="4"/>
    <x v="93"/>
    <s v="Jafari Amir"/>
    <s v="Officer"/>
    <n v="5585"/>
    <n v="2.97"/>
    <n v="16587.45"/>
    <s v="normal_buy"/>
    <n v="7.8571440127431336E-2"/>
    <n v="7.8571"/>
    <s v="P"/>
  </r>
  <r>
    <x v="434"/>
    <s v="Zai Lab Ltd"/>
    <x v="4"/>
    <x v="93"/>
    <s v="Smiley Joshua L"/>
    <s v="Officer"/>
    <n v="3000"/>
    <n v="21.4"/>
    <n v="64199.999999999993"/>
    <s v="large_buy"/>
    <n v="-0.14219336934015139"/>
    <n v="-14.2193"/>
    <s v="P"/>
  </r>
  <r>
    <x v="868"/>
    <s v="EVgo Inc."/>
    <x v="4"/>
    <x v="93"/>
    <s v="Khan Badar"/>
    <s v="Director,Officer"/>
    <n v="125000"/>
    <n v="2.0099999999999998"/>
    <n v="251250"/>
    <s v="large_buy"/>
    <n v="6.6666601458168051E-2"/>
    <n v="6.6666999999999996"/>
    <s v="P"/>
  </r>
  <r>
    <x v="855"/>
    <s v="BIOCRYST PHARMACEUTICALS INC"/>
    <x v="4"/>
    <x v="93"/>
    <s v="Stonehouse Jon P"/>
    <s v="Director,Officer"/>
    <n v="30000"/>
    <n v="5.55"/>
    <n v="166500"/>
    <s v="large_buy"/>
    <n v="9.9467128134357319E-2"/>
    <n v="9.9466999999999999"/>
    <s v="P"/>
  </r>
  <r>
    <x v="812"/>
    <s v="ENERGY FUELS INC"/>
    <x v="4"/>
    <x v="93"/>
    <s v="HERRERA JAQUELINE"/>
    <s v="Director"/>
    <n v="2584"/>
    <n v="6.2"/>
    <n v="16020.8"/>
    <s v="normal_buy"/>
    <n v="0.1310115977389221"/>
    <n v="13.1012"/>
    <s v="P"/>
  </r>
  <r>
    <x v="639"/>
    <s v="LENZ Therapeutics, Inc."/>
    <x v="4"/>
    <x v="93"/>
    <s v="MCCOLLUM JAMES W"/>
    <s v="Director"/>
    <n v="31332"/>
    <n v="15.99"/>
    <n v="500998.68"/>
    <s v="normal_buy"/>
    <n v="-3.2683815781050278E-2"/>
    <n v="-3.2684000000000002"/>
    <s v="P"/>
  </r>
  <r>
    <x v="869"/>
    <s v="Editas Medicine, Inc."/>
    <x v="4"/>
    <x v="93"/>
    <s v="Hopfield Jessica"/>
    <s v="Director"/>
    <n v="45000"/>
    <n v="5.64"/>
    <n v="253800"/>
    <s v="large_buy"/>
    <n v="-6.8301202080579992E-2"/>
    <n v="-6.8300999999999998"/>
    <s v="P"/>
  </r>
  <r>
    <x v="865"/>
    <s v="Fathom Holdings Inc."/>
    <x v="4"/>
    <x v="93"/>
    <s v="Hood David C."/>
    <s v="Director"/>
    <n v="15000"/>
    <n v="1.51"/>
    <n v="22650"/>
    <s v="normal_buy"/>
    <n v="0.20212772523221931"/>
    <n v="20.212800000000001"/>
    <s v="P"/>
  </r>
  <r>
    <x v="861"/>
    <s v="HARTE HANKS INC"/>
    <x v="4"/>
    <x v="93"/>
    <s v="GARRISON DAVID A"/>
    <s v="Officer"/>
    <n v="4125"/>
    <n v="7.2"/>
    <n v="29700"/>
    <s v="normal_buy"/>
    <n v="4.8090476307702357E-2"/>
    <n v="4.8090000000000002"/>
    <s v="P"/>
  </r>
  <r>
    <x v="816"/>
    <s v="908 Devices Inc."/>
    <x v="4"/>
    <x v="93"/>
    <s v="Knopp Kevin J."/>
    <s v="Director,Officer"/>
    <n v="10000"/>
    <n v="6.42"/>
    <n v="64200"/>
    <s v="large_buy"/>
    <n v="1.219511042741828E-2"/>
    <n v="1.2195"/>
    <s v="P"/>
  </r>
  <r>
    <x v="870"/>
    <s v="ARK RESTAURANTS CORP"/>
    <x v="4"/>
    <x v="94"/>
    <s v="SATTERFIELD THOMAS A JR"/>
    <s v="TenPercentOwner"/>
    <n v="3451"/>
    <n v="14.64"/>
    <n v="50522.64"/>
    <s v="normal_buy"/>
    <n v="2.7910233460904928E-2"/>
    <n v="2.7909999999999999"/>
    <s v="P"/>
  </r>
  <r>
    <x v="870"/>
    <s v="ARK RESTAURANTS CORP"/>
    <x v="4"/>
    <x v="94"/>
    <s v="SATTERFIELD THOMAS A JR"/>
    <s v="TenPercentOwner"/>
    <n v="5393"/>
    <n v="14.3"/>
    <n v="77119.900000000009"/>
    <s v="large_buy"/>
    <n v="2.7910233460904928E-2"/>
    <n v="2.7909999999999999"/>
    <s v="P"/>
  </r>
  <r>
    <x v="870"/>
    <s v="ARK RESTAURANTS CORP"/>
    <x v="4"/>
    <x v="94"/>
    <s v="SATTERFIELD THOMAS A JR"/>
    <s v="TenPercentOwner"/>
    <n v="1000"/>
    <n v="14.63"/>
    <n v="14630"/>
    <s v="normal_buy"/>
    <n v="2.7910233460904928E-2"/>
    <n v="2.7909999999999999"/>
    <s v="P"/>
  </r>
  <r>
    <x v="870"/>
    <s v="ARK RESTAURANTS CORP"/>
    <x v="4"/>
    <x v="94"/>
    <s v="SATTERFIELD THOMAS A JR"/>
    <s v="TenPercentOwner"/>
    <n v="5100"/>
    <n v="13.86"/>
    <n v="70686"/>
    <s v="large_buy"/>
    <n v="2.7910233460904928E-2"/>
    <n v="2.7909999999999999"/>
    <s v="P"/>
  </r>
  <r>
    <x v="418"/>
    <s v="Citi Trends Inc"/>
    <x v="4"/>
    <x v="94"/>
    <s v="Pleasant Lake Onshore Feeder Fund LP"/>
    <s v="TenPercentOwner"/>
    <n v="4000"/>
    <n v="24.19"/>
    <n v="96760"/>
    <s v="normal_buy"/>
    <n v="-4.4967003419142733E-2"/>
    <n v="-4.4966999999999997"/>
    <s v="P"/>
  </r>
  <r>
    <x v="418"/>
    <s v="Citi Trends Inc"/>
    <x v="4"/>
    <x v="94"/>
    <s v="Fund 1 Investments, LLC"/>
    <s v="TenPercentOwner"/>
    <n v="4000"/>
    <n v="24.19"/>
    <n v="96760"/>
    <s v="normal_buy"/>
    <n v="-4.4967003419142733E-2"/>
    <n v="-4.4966999999999997"/>
    <s v="P"/>
  </r>
  <r>
    <x v="418"/>
    <s v="Citi Trends Inc"/>
    <x v="4"/>
    <x v="94"/>
    <s v="Pleasant Lake Partners LLC"/>
    <s v="TenPercentOwner"/>
    <n v="4000"/>
    <n v="24.19"/>
    <n v="96760"/>
    <s v="normal_buy"/>
    <n v="-4.4967003419142733E-2"/>
    <n v="-4.4966999999999997"/>
    <s v="P"/>
  </r>
  <r>
    <x v="649"/>
    <s v="Grocery Outlet Holding Corp."/>
    <x v="4"/>
    <x v="94"/>
    <s v="BACHMAN JOHN E."/>
    <s v="Director"/>
    <n v="5000"/>
    <n v="20.239999999999998"/>
    <n v="101200"/>
    <s v="normal_buy"/>
    <n v="4.8458137852663397E-2"/>
    <n v="4.8457999999999997"/>
    <s v="P"/>
  </r>
  <r>
    <x v="649"/>
    <s v="Grocery Outlet Holding Corp."/>
    <x v="4"/>
    <x v="94"/>
    <s v="BACHMAN JOHN E."/>
    <s v="Director"/>
    <n v="5000"/>
    <n v="19.95"/>
    <n v="99750"/>
    <s v="normal_buy"/>
    <n v="4.8458137852663397E-2"/>
    <n v="4.8457999999999997"/>
    <s v="P"/>
  </r>
  <r>
    <x v="852"/>
    <s v="TELOS CORP"/>
    <x v="4"/>
    <x v="94"/>
    <s v="Wood John B"/>
    <s v="Director,Officer"/>
    <n v="50000"/>
    <n v="3.11"/>
    <n v="155500"/>
    <s v="normal_buy"/>
    <n v="0.41482650648949781"/>
    <n v="41.482700000000001"/>
    <s v="P"/>
  </r>
  <r>
    <x v="871"/>
    <s v="BriaCell Therapeutics Corp."/>
    <x v="4"/>
    <x v="94"/>
    <s v="Lustig Marc"/>
    <s v="Director,TenPercentOwner"/>
    <n v="902935"/>
    <n v="2.2200000000000002"/>
    <n v="2004515.7"/>
    <s v="large_buy"/>
    <n v="-0.27014221136911742"/>
    <n v="-27.014199999999999"/>
    <s v="P"/>
  </r>
  <r>
    <x v="872"/>
    <s v="Aqua Metals, Inc."/>
    <x v="4"/>
    <x v="94"/>
    <s v="Merrill Judd"/>
    <s v="Officer"/>
    <n v="37500"/>
    <n v="0.39"/>
    <n v="14625"/>
    <s v="normal_buy"/>
    <n v="-0.15074307227466599"/>
    <n v="-15.074299999999999"/>
    <s v="P"/>
  </r>
  <r>
    <x v="274"/>
    <s v="AMTECH SYSTEMS INC"/>
    <x v="4"/>
    <x v="94"/>
    <s v="Averick Robert M"/>
    <s v="Director,TenPercentOwner"/>
    <n v="2784"/>
    <n v="5.45"/>
    <n v="15172.8"/>
    <s v="normal_buy"/>
    <n v="3.3707832059029157E-2"/>
    <n v="3.3708"/>
    <s v="P"/>
  </r>
  <r>
    <x v="854"/>
    <s v="Palladyne AI Corp."/>
    <x v="4"/>
    <x v="94"/>
    <s v="Wolff Benjamin G"/>
    <s v="Director,Officer"/>
    <n v="12000"/>
    <n v="1.31"/>
    <n v="15720"/>
    <s v="normal_buy"/>
    <n v="0.52985067257612606"/>
    <n v="52.985100000000003"/>
    <s v="P"/>
  </r>
  <r>
    <x v="95"/>
    <s v="NEXTNAV INC."/>
    <x v="4"/>
    <x v="94"/>
    <s v="SUBIN NEIL S"/>
    <s v="Director"/>
    <n v="42761"/>
    <n v="7.69"/>
    <n v="328832.09000000003"/>
    <s v="normal_buy"/>
    <n v="-1.5544027049267941E-2"/>
    <n v="-1.5544"/>
    <s v="P"/>
  </r>
  <r>
    <x v="767"/>
    <s v="Earth Science Tech, Inc."/>
    <x v="4"/>
    <x v="94"/>
    <s v="Sanchez Yovan Arturo"/>
    <s v="Director"/>
    <n v="150000"/>
    <n v="0.14000000000000001"/>
    <n v="21000"/>
    <s v="large_buy"/>
    <n v="0.29958957595494828"/>
    <n v="29.959"/>
    <s v="P"/>
  </r>
  <r>
    <x v="578"/>
    <s v="Granite Ridge Resources, Inc."/>
    <x v="4"/>
    <x v="94"/>
    <s v="Brandenberg Luke C"/>
    <s v="Officer"/>
    <n v="5000"/>
    <n v="6.25"/>
    <n v="31250"/>
    <s v="normal_buy"/>
    <n v="1.716059806666204E-2"/>
    <n v="1.7161"/>
    <s v="P"/>
  </r>
  <r>
    <x v="859"/>
    <s v="CF BANKSHARES INC."/>
    <x v="4"/>
    <x v="94"/>
    <s v="O'Dell Timothy T"/>
    <s v="Director,Officer"/>
    <n v="960"/>
    <n v="18.95"/>
    <n v="18192"/>
    <s v="normal_buy"/>
    <n v="1.1609698563569189E-2"/>
    <n v="1.161"/>
    <s v="P"/>
  </r>
  <r>
    <x v="578"/>
    <s v="Granite Ridge Resources, Inc."/>
    <x v="4"/>
    <x v="94"/>
    <s v="Farquharson Tyler"/>
    <s v="Officer"/>
    <n v="5000"/>
    <n v="6.35"/>
    <n v="31750"/>
    <s v="normal_buy"/>
    <n v="1.716059806666204E-2"/>
    <n v="1.7161"/>
    <s v="P"/>
  </r>
  <r>
    <x v="873"/>
    <s v="LESAKA TECHNOLOGIES INC"/>
    <x v="4"/>
    <x v="94"/>
    <s v="Mazanderani Ali"/>
    <s v="Director,Officer"/>
    <n v="52418"/>
    <n v="5.14"/>
    <n v="269428.52"/>
    <s v="large_buy"/>
    <n v="-2.4340748425445979E-2"/>
    <n v="-2.4340999999999999"/>
    <s v="P"/>
  </r>
  <r>
    <x v="840"/>
    <s v="Coupang, Inc."/>
    <x v="4"/>
    <x v="94"/>
    <s v="GREENOAKS CAPITAL PARTNERS LLC"/>
    <s v="Director,Other"/>
    <n v="298550"/>
    <n v="22.28"/>
    <n v="6651694"/>
    <s v="normal_buy"/>
    <n v="2.651686079046689E-2"/>
    <n v="2.6516999999999999"/>
    <s v="P"/>
  </r>
  <r>
    <x v="840"/>
    <s v="Coupang, Inc."/>
    <x v="4"/>
    <x v="94"/>
    <s v="MEHTA NEIL"/>
    <s v="Director"/>
    <n v="298550"/>
    <n v="22.28"/>
    <n v="6651694"/>
    <s v="normal_buy"/>
    <n v="2.651686079046689E-2"/>
    <n v="2.6516999999999999"/>
    <s v="P"/>
  </r>
  <r>
    <x v="858"/>
    <s v="ECB Bancorp, Inc. /MD/"/>
    <x v="4"/>
    <x v="94"/>
    <s v="CITRANO John A"/>
    <s v="Officer"/>
    <n v="1008"/>
    <n v="12.11"/>
    <n v="12206.88"/>
    <s v="normal_buy"/>
    <n v="2.4549699112637051E-3"/>
    <n v="0.2455"/>
    <s v="P"/>
  </r>
  <r>
    <x v="126"/>
    <s v="ISABELLA BANK Corp"/>
    <x v="4"/>
    <x v="94"/>
    <s v="Prisby Michael P"/>
    <s v="Officer"/>
    <n v="700"/>
    <n v="18.38"/>
    <n v="12866"/>
    <s v="normal_buy"/>
    <n v="3.8251433899383791E-2"/>
    <n v="3.8250999999999999"/>
    <s v="P"/>
  </r>
  <r>
    <x v="844"/>
    <s v="Enhabit, Inc."/>
    <x v="4"/>
    <x v="94"/>
    <s v="Hoeflinger Erin"/>
    <s v="Director"/>
    <n v="2000"/>
    <n v="9"/>
    <n v="18000"/>
    <s v="normal_buy"/>
    <n v="1.1062200137206271E-3"/>
    <n v="0.1106"/>
    <s v="P"/>
  </r>
  <r>
    <x v="146"/>
    <s v="Burke &amp; Herbert Financial Services Corp."/>
    <x v="4"/>
    <x v="94"/>
    <s v="HINKLE GARY L"/>
    <s v="Director"/>
    <n v="2779"/>
    <n v="49.5"/>
    <n v="137560.5"/>
    <s v="large_buy"/>
    <n v="1.442706093972035E-2"/>
    <n v="1.4427000000000001"/>
    <s v="P"/>
  </r>
  <r>
    <x v="852"/>
    <s v="TELOS CORP"/>
    <x v="4"/>
    <x v="94"/>
    <s v="Schaufeld Fredrick"/>
    <s v="Director"/>
    <n v="84063"/>
    <n v="3.14"/>
    <n v="263957.82"/>
    <s v="normal_buy"/>
    <n v="0.41482650648949781"/>
    <n v="41.482700000000001"/>
    <s v="P"/>
  </r>
  <r>
    <x v="874"/>
    <s v="VIEMED HEALTHCARE, INC."/>
    <x v="4"/>
    <x v="94"/>
    <s v="Heltz Sabrina"/>
    <s v="Director"/>
    <n v="2000"/>
    <n v="7.1"/>
    <n v="14200"/>
    <s v="large_buy"/>
    <n v="4.7761221010612857E-2"/>
    <n v="4.7760999999999996"/>
    <s v="P"/>
  </r>
  <r>
    <x v="872"/>
    <s v="Aqua Metals, Inc."/>
    <x v="4"/>
    <x v="94"/>
    <s v="Zhang Peifang"/>
    <s v="Director"/>
    <n v="62500"/>
    <n v="0.39"/>
    <n v="24375"/>
    <s v="normal_buy"/>
    <n v="-0.15074307227466599"/>
    <n v="-15.074299999999999"/>
    <s v="P"/>
  </r>
  <r>
    <x v="841"/>
    <s v="Greystone Housing Impact Investors LP"/>
    <x v="4"/>
    <x v="94"/>
    <s v="Rogozinski Kenneth"/>
    <s v="Officer"/>
    <n v="3600"/>
    <n v="15.47"/>
    <n v="55692"/>
    <s v="large_buy"/>
    <n v="-2.8405317155220992E-2"/>
    <n v="-2.8405"/>
    <s v="P"/>
  </r>
  <r>
    <x v="785"/>
    <s v="FIRST NATIONAL CORP /VA/"/>
    <x v="4"/>
    <x v="94"/>
    <s v="WILKINS III JAMES R"/>
    <s v="Director"/>
    <n v="870"/>
    <n v="15.4"/>
    <n v="13398"/>
    <s v="normal_buy"/>
    <n v="2.6200867914297099E-2"/>
    <n v="2.6200999999999999"/>
    <s v="P"/>
  </r>
  <r>
    <x v="614"/>
    <s v="Nuvectis Pharma, Inc."/>
    <x v="4"/>
    <x v="94"/>
    <s v="BENTSUR RON"/>
    <s v="Director,Officer,TenPercentOwner"/>
    <n v="1940"/>
    <n v="6.74"/>
    <n v="13075.6"/>
    <s v="normal_buy"/>
    <n v="-5.1698656664496578E-2"/>
    <n v="-5.1699000000000002"/>
    <s v="P"/>
  </r>
  <r>
    <x v="855"/>
    <s v="BIOCRYST PHARMACEUTICALS INC"/>
    <x v="4"/>
    <x v="94"/>
    <s v="Doyle Anthony"/>
    <s v="Officer"/>
    <n v="36300"/>
    <n v="5.57"/>
    <n v="202191"/>
    <s v="large_buy"/>
    <n v="0.14738804891317159"/>
    <n v="14.738799999999999"/>
    <s v="P"/>
  </r>
  <r>
    <x v="875"/>
    <s v="Shift4 Payments, Inc."/>
    <x v="4"/>
    <x v="94"/>
    <s v="Isaacman Jared"/>
    <s v="Director,Officer,TenPercentOwner"/>
    <n v="85916"/>
    <n v="67.09"/>
    <n v="5764104.4400000004"/>
    <s v="large_buy"/>
    <n v="2.1692364032452009E-2"/>
    <n v="2.1692"/>
    <s v="P"/>
  </r>
  <r>
    <x v="876"/>
    <s v="Criteo S.A."/>
    <x v="4"/>
    <x v="94"/>
    <s v="Hufnagel Till"/>
    <s v="TenPercentOwner"/>
    <n v="6000"/>
    <n v="37.67"/>
    <n v="226020"/>
    <s v="large_buy"/>
    <n v="5.18440015054904E-2"/>
    <n v="5.1844000000000001"/>
    <s v="P"/>
  </r>
  <r>
    <x v="876"/>
    <s v="Criteo S.A."/>
    <x v="4"/>
    <x v="94"/>
    <s v="Umek Klaus"/>
    <s v="TenPercentOwner"/>
    <n v="6000"/>
    <n v="37.67"/>
    <n v="226020"/>
    <s v="large_buy"/>
    <n v="5.18440015054904E-2"/>
    <n v="5.1844000000000001"/>
    <s v="P"/>
  </r>
  <r>
    <x v="872"/>
    <s v="Aqua Metals, Inc."/>
    <x v="4"/>
    <x v="94"/>
    <s v="Cotton Stephen"/>
    <s v="Director,Officer"/>
    <n v="250000"/>
    <n v="0.39"/>
    <n v="97500"/>
    <s v="large_buy"/>
    <n v="-0.15074307227466599"/>
    <n v="-15.074299999999999"/>
    <s v="P"/>
  </r>
  <r>
    <x v="872"/>
    <s v="Aqua Metals, Inc."/>
    <x v="4"/>
    <x v="94"/>
    <s v="DIVITO VINCENT L"/>
    <s v="Director"/>
    <n v="62500"/>
    <n v="0.39"/>
    <n v="24375"/>
    <s v="normal_buy"/>
    <n v="-0.15074307227466599"/>
    <n v="-15.074299999999999"/>
    <s v="P"/>
  </r>
  <r>
    <x v="877"/>
    <s v="Ovintiv Inc."/>
    <x v="4"/>
    <x v="94"/>
    <s v="Chhina Sippy"/>
    <s v="Director"/>
    <n v="1600"/>
    <n v="49.5"/>
    <n v="79200"/>
    <s v="large_buy"/>
    <n v="-1.3057515425720419E-2"/>
    <n v="-1.3058000000000001"/>
    <s v="P"/>
  </r>
  <r>
    <x v="878"/>
    <s v="AKAMAI TECHNOLOGIES INC"/>
    <x v="4"/>
    <x v="94"/>
    <s v="LEIGHTON F THOMSON"/>
    <s v="Director,Officer"/>
    <n v="22000"/>
    <n v="92.68"/>
    <n v="2038960"/>
    <s v="large_buy"/>
    <n v="-2.4589294352666768E-2"/>
    <n v="-2.4588999999999999"/>
    <s v="P"/>
  </r>
  <r>
    <x v="402"/>
    <s v="FS KKR Capital Corp"/>
    <x v="4"/>
    <x v="94"/>
    <s v="Sandler Elizabeth"/>
    <s v="Director"/>
    <n v="1000"/>
    <n v="20.07"/>
    <n v="20070"/>
    <s v="normal_buy"/>
    <n v="0"/>
    <n v="0"/>
    <s v="P"/>
  </r>
  <r>
    <x v="567"/>
    <s v="DocGo Inc."/>
    <x v="4"/>
    <x v="94"/>
    <s v="Burdiek Michael J"/>
    <s v="Director"/>
    <n v="10000"/>
    <n v="3.4"/>
    <n v="34000"/>
    <s v="normal_buy"/>
    <n v="-7.8787877036410769E-2"/>
    <n v="-7.8788"/>
    <s v="P"/>
  </r>
  <r>
    <x v="855"/>
    <s v="BIOCRYST PHARMACEUTICALS INC"/>
    <x v="4"/>
    <x v="94"/>
    <s v="Thackray Helen M."/>
    <s v="Officer"/>
    <n v="30000"/>
    <n v="5.86"/>
    <n v="175800"/>
    <s v="large_buy"/>
    <n v="0.14738804891317159"/>
    <n v="14.738799999999999"/>
    <s v="P"/>
  </r>
  <r>
    <x v="879"/>
    <s v="PAPA JOHNS INTERNATIONAL INC"/>
    <x v="4"/>
    <x v="94"/>
    <s v="Thanawala Ravi"/>
    <s v="Officer"/>
    <n v="1900"/>
    <n v="52.41"/>
    <n v="99579"/>
    <s v="normal_buy"/>
    <n v="-8.4407308642777568E-2"/>
    <n v="-8.4406999999999996"/>
    <s v="P"/>
  </r>
  <r>
    <x v="880"/>
    <s v="First Seacoast Bancorp, Inc."/>
    <x v="4"/>
    <x v="94"/>
    <s v="Boulanger Mark P."/>
    <s v="Director"/>
    <n v="1100"/>
    <n v="9.11"/>
    <n v="10021"/>
    <s v="normal_buy"/>
    <n v="-4.3763632768624161E-3"/>
    <n v="-0.43759999999999999"/>
    <s v="P"/>
  </r>
  <r>
    <x v="872"/>
    <s v="Aqua Metals, Inc."/>
    <x v="4"/>
    <x v="94"/>
    <s v="YI SUNG"/>
    <s v="Director"/>
    <n v="75000"/>
    <n v="0.39"/>
    <n v="29250"/>
    <s v="large_buy"/>
    <n v="-0.15074307227466599"/>
    <n v="-15.074299999999999"/>
    <s v="P"/>
  </r>
  <r>
    <x v="881"/>
    <s v="BK Technologies Corp"/>
    <x v="4"/>
    <x v="94"/>
    <s v="Horowitz Joshua"/>
    <s v="Director"/>
    <n v="2893"/>
    <n v="13.23"/>
    <n v="38274.39"/>
    <s v="normal_buy"/>
    <n v="4.1973468190466878E-2"/>
    <n v="4.1973000000000003"/>
    <s v="P"/>
  </r>
  <r>
    <x v="378"/>
    <s v="RCI HOSPITALITY HOLDINGS, INC."/>
    <x v="4"/>
    <x v="94"/>
    <s v="Elaine Johnson Martin"/>
    <s v="Director"/>
    <n v="842"/>
    <n v="48.05"/>
    <n v="40458.1"/>
    <s v="large_buy"/>
    <n v="-3.3636561763561668E-2"/>
    <n v="-3.3637000000000001"/>
    <s v="P"/>
  </r>
  <r>
    <x v="843"/>
    <s v="TREACE MEDICAL CONCEPTS, INC."/>
    <x v="4"/>
    <x v="94"/>
    <s v="Kiernan Jane E"/>
    <s v="Director"/>
    <n v="19356"/>
    <n v="5.17"/>
    <n v="100070.52"/>
    <s v="normal_buy"/>
    <n v="5.6000041961669973E-2"/>
    <n v="5.6"/>
    <s v="P"/>
  </r>
  <r>
    <x v="843"/>
    <s v="TREACE MEDICAL CONCEPTS, INC."/>
    <x v="4"/>
    <x v="94"/>
    <s v="Treace John T."/>
    <s v="Director,Officer,TenPercentOwner"/>
    <n v="150000"/>
    <n v="5.12"/>
    <n v="768000"/>
    <s v="large_buy"/>
    <n v="5.6000041961669973E-2"/>
    <n v="5.6"/>
    <s v="P"/>
  </r>
  <r>
    <x v="610"/>
    <s v="Sonendo, Inc."/>
    <x v="4"/>
    <x v="94"/>
    <s v="Pudipeddi Vamsi Mohan Raj"/>
    <s v="Director"/>
    <n v="500000"/>
    <n v="0.09"/>
    <n v="45000"/>
    <s v="normal_buy"/>
    <n v="0.13568296184303219"/>
    <n v="13.568300000000001"/>
    <s v="P"/>
  </r>
  <r>
    <x v="625"/>
    <s v="Entrada Therapeutics, Inc."/>
    <x v="4"/>
    <x v="94"/>
    <s v="KIM PETER S"/>
    <s v="Director"/>
    <n v="25000"/>
    <n v="14.59"/>
    <n v="364750"/>
    <s v="large_buy"/>
    <n v="8.4566652461242509E-2"/>
    <n v="8.4566999999999997"/>
    <s v="P"/>
  </r>
  <r>
    <x v="882"/>
    <s v="Public Storage"/>
    <x v="4"/>
    <x v="94"/>
    <s v="Pipes Kristy"/>
    <s v="Director"/>
    <n v="2149"/>
    <n v="278.95999999999998"/>
    <n v="599485.03999999992"/>
    <s v="large_buy"/>
    <n v="-5.7284883560170703E-2"/>
    <n v="-5.7285000000000004"/>
    <s v="P"/>
  </r>
  <r>
    <x v="865"/>
    <s v="Fathom Holdings Inc."/>
    <x v="4"/>
    <x v="94"/>
    <s v="Flanders Scott N"/>
    <s v="Director"/>
    <n v="25000"/>
    <n v="1.49"/>
    <n v="37250"/>
    <s v="normal_buy"/>
    <n v="0.25174827098590002"/>
    <n v="25.174800000000001"/>
    <s v="P"/>
  </r>
  <r>
    <x v="866"/>
    <s v="GLOBAL PARTNERS LP"/>
    <x v="4"/>
    <x v="94"/>
    <s v="Global GP LLC"/>
    <s v="Other"/>
    <n v="10000"/>
    <n v="41.43"/>
    <n v="414300"/>
    <s v="normal_buy"/>
    <n v="9.5181408114723309E-2"/>
    <n v="9.5181000000000004"/>
    <s v="P"/>
  </r>
  <r>
    <x v="247"/>
    <s v="Vestis Corp"/>
    <x v="4"/>
    <x v="94"/>
    <s v="Dillon Ricky T"/>
    <s v="Officer"/>
    <n v="16200"/>
    <n v="12.43"/>
    <n v="201366"/>
    <s v="normal_buy"/>
    <n v="-7.4662495040123567E-2"/>
    <n v="-7.4661999999999997"/>
    <s v="P"/>
  </r>
  <r>
    <x v="639"/>
    <s v="LENZ Therapeutics, Inc."/>
    <x v="4"/>
    <x v="94"/>
    <s v="Chevallard Daniel R."/>
    <s v="Officer"/>
    <n v="3188"/>
    <n v="15.68"/>
    <n v="49987.839999999997"/>
    <s v="normal_buy"/>
    <n v="-1.463107455494439E-2"/>
    <n v="-1.4631000000000001"/>
    <s v="P"/>
  </r>
  <r>
    <x v="883"/>
    <s v="HireQuest, Inc."/>
    <x v="4"/>
    <x v="94"/>
    <s v="Hermanns Richard"/>
    <s v="Director,Officer,TenPercentOwner"/>
    <n v="10000"/>
    <n v="12.07"/>
    <n v="120700"/>
    <s v="large_buy"/>
    <n v="2.9268380111116429E-2"/>
    <n v="2.9268000000000001"/>
    <s v="P"/>
  </r>
  <r>
    <x v="679"/>
    <s v="AlTi Global, Inc."/>
    <x v="4"/>
    <x v="94"/>
    <s v="Keaney Timothy F"/>
    <s v="Director,Officer"/>
    <n v="17598"/>
    <n v="4.62"/>
    <n v="81302.759999999995"/>
    <s v="normal_buy"/>
    <n v="8.102347757030226E-2"/>
    <n v="8.1022999999999996"/>
    <s v="P"/>
  </r>
  <r>
    <x v="725"/>
    <s v="IZEA Worldwide, Inc."/>
    <x v="4"/>
    <x v="94"/>
    <s v="GP Cash Management, Ltd."/>
    <s v="TenPercentOwner"/>
    <n v="928114"/>
    <n v="3.2"/>
    <n v="2969964.8"/>
    <s v="large_buy"/>
    <n v="-0.22807016198520411"/>
    <n v="-22.806999999999999"/>
    <s v="P"/>
  </r>
  <r>
    <x v="725"/>
    <s v="IZEA Worldwide, Inc."/>
    <x v="4"/>
    <x v="94"/>
    <s v="GP Investments, Ltd."/>
    <s v="TenPercentOwner"/>
    <n v="928114"/>
    <n v="3.2"/>
    <n v="2969964.8"/>
    <s v="large_buy"/>
    <n v="-0.22807016198520411"/>
    <n v="-22.806999999999999"/>
    <s v="P"/>
  </r>
  <r>
    <x v="523"/>
    <s v="Medalist Diversified REIT, Inc."/>
    <x v="4"/>
    <x v="94"/>
    <s v="Winn Charles Brent Jr."/>
    <s v="Officer"/>
    <n v="2250"/>
    <n v="5.6"/>
    <n v="12600"/>
    <s v="normal_buy"/>
    <n v="4.9999938503458852E-2"/>
    <n v="5"/>
    <s v="P"/>
  </r>
  <r>
    <x v="884"/>
    <s v="ALLIANCE ENTERTAINMENT HOLDING CORP"/>
    <x v="4"/>
    <x v="94"/>
    <s v="Donaldson Walter Tommy III"/>
    <s v="Director"/>
    <n v="15000"/>
    <n v="2.54"/>
    <n v="38100"/>
    <s v="large_buy"/>
    <n v="-0.1119691009511244"/>
    <n v="-11.196899999999999"/>
    <s v="P"/>
  </r>
  <r>
    <x v="398"/>
    <s v="APPLIED OPTOELECTRONICS, INC."/>
    <x v="4"/>
    <x v="94"/>
    <s v="Yeh William H"/>
    <s v="Director"/>
    <n v="9800"/>
    <n v="10.54"/>
    <n v="103292"/>
    <s v="normal_buy"/>
    <n v="7.3476676168088728E-2"/>
    <n v="7.3476999999999997"/>
    <s v="P"/>
  </r>
  <r>
    <x v="885"/>
    <s v="Immix Biopharma, Inc."/>
    <x v="4"/>
    <x v="94"/>
    <s v="Morris Gabriel S"/>
    <s v="Director,Officer"/>
    <n v="4500"/>
    <n v="2.23"/>
    <n v="10035"/>
    <s v="normal_buy"/>
    <n v="-9.0909002241026382E-3"/>
    <n v="-0.90910000000000002"/>
    <s v="P"/>
  </r>
  <r>
    <x v="886"/>
    <s v="Ginkgo Bioworks Holdings, Inc."/>
    <x v="4"/>
    <x v="94"/>
    <s v="SLOAN HARRY"/>
    <s v="Director"/>
    <n v="297619"/>
    <n v="0.91"/>
    <n v="270833.28999999998"/>
    <s v="normal_buy"/>
    <n v="-0.34994205572176412"/>
    <n v="-34.994199999999999"/>
    <s v="P"/>
  </r>
  <r>
    <x v="386"/>
    <s v="Transocean Ltd."/>
    <x v="4"/>
    <x v="95"/>
    <s v="Perestroika"/>
    <s v="Director,TenPercentOwner"/>
    <n v="2000000"/>
    <n v="6.01"/>
    <n v="12020000"/>
    <s v="large_buy"/>
    <n v="-2.317878598837686E-2"/>
    <n v="-2.3178999999999998"/>
    <s v="P"/>
  </r>
  <r>
    <x v="800"/>
    <s v="Sabre Corp"/>
    <x v="4"/>
    <x v="95"/>
    <s v="Mendis Roshan"/>
    <s v="Officer"/>
    <n v="31067"/>
    <n v="3.15"/>
    <n v="97861.05"/>
    <s v="normal_buy"/>
    <n v="-3.9432175707117878E-2"/>
    <n v="-3.9432"/>
    <s v="P"/>
  </r>
  <r>
    <x v="19"/>
    <s v="Invesco Pennsylvania Value Municipal Income Trust"/>
    <x v="4"/>
    <x v="95"/>
    <s v="Saba Capital Management, L.P."/>
    <s v="TenPercentOwner"/>
    <n v="7265"/>
    <n v="10.28"/>
    <n v="74684.2"/>
    <s v="normal_buy"/>
    <n v="9.7081478950000744E-4"/>
    <n v="9.7100000000000006E-2"/>
    <s v="P"/>
  </r>
  <r>
    <x v="19"/>
    <s v="Invesco Pennsylvania Value Municipal Income Trust"/>
    <x v="4"/>
    <x v="95"/>
    <s v="Weinstein Boaz"/>
    <s v="TenPercentOwner"/>
    <n v="7265"/>
    <n v="10.28"/>
    <n v="74684.2"/>
    <s v="normal_buy"/>
    <n v="9.7081478950000744E-4"/>
    <n v="9.7100000000000006E-2"/>
    <s v="P"/>
  </r>
  <r>
    <x v="887"/>
    <s v="CaliberCos Inc."/>
    <x v="4"/>
    <x v="95"/>
    <s v="LEUNG JADE"/>
    <s v="Officer"/>
    <n v="25724"/>
    <n v="0.87"/>
    <n v="22379.88"/>
    <s v="large_buy"/>
    <n v="0.1590908622938749"/>
    <n v="15.9091"/>
    <s v="P"/>
  </r>
  <r>
    <x v="433"/>
    <s v="Mueller Water Products, Inc."/>
    <x v="4"/>
    <x v="95"/>
    <s v="Healy Brian C."/>
    <s v="Director"/>
    <n v="2650"/>
    <n v="19.18"/>
    <n v="50827"/>
    <s v="normal_buy"/>
    <n v="-3.8703088870919562E-2"/>
    <n v="-3.8702999999999999"/>
    <s v="P"/>
  </r>
  <r>
    <x v="870"/>
    <s v="ARK RESTAURANTS CORP"/>
    <x v="4"/>
    <x v="95"/>
    <s v="SATTERFIELD THOMAS A JR"/>
    <s v="TenPercentOwner"/>
    <n v="3322"/>
    <n v="15.3"/>
    <n v="50826.600000000013"/>
    <s v="normal_buy"/>
    <n v="-2.712936797589327E-2"/>
    <n v="-2.7128999999999999"/>
    <s v="P"/>
  </r>
  <r>
    <x v="870"/>
    <s v="ARK RESTAURANTS CORP"/>
    <x v="4"/>
    <x v="95"/>
    <s v="SATTERFIELD THOMAS A JR"/>
    <s v="TenPercentOwner"/>
    <n v="1549"/>
    <n v="15"/>
    <n v="23235"/>
    <s v="normal_buy"/>
    <n v="-2.712936797589327E-2"/>
    <n v="-2.7128999999999999"/>
    <s v="P"/>
  </r>
  <r>
    <x v="377"/>
    <s v="Western Midstream Partners, LP"/>
    <x v="4"/>
    <x v="95"/>
    <s v="Bourne Robert W."/>
    <s v="Officer"/>
    <n v="1353.87"/>
    <n v="37.25"/>
    <n v="50431.657499999987"/>
    <s v="normal_buy"/>
    <n v="-4.0558500901323069E-2"/>
    <n v="-4.0559000000000003"/>
    <s v="P"/>
  </r>
  <r>
    <x v="418"/>
    <s v="Citi Trends Inc"/>
    <x v="4"/>
    <x v="95"/>
    <s v="Pleasant Lake Onshore Feeder Fund LP"/>
    <s v="TenPercentOwner"/>
    <n v="8000"/>
    <n v="23.93"/>
    <n v="191440"/>
    <s v="normal_buy"/>
    <n v="-8.2203355350026763E-3"/>
    <n v="-0.82199999999999995"/>
    <s v="P"/>
  </r>
  <r>
    <x v="418"/>
    <s v="Citi Trends Inc"/>
    <x v="4"/>
    <x v="95"/>
    <s v="Fund 1 Investments, LLC"/>
    <s v="TenPercentOwner"/>
    <n v="8000"/>
    <n v="23.93"/>
    <n v="191440"/>
    <s v="normal_buy"/>
    <n v="-8.2203355350026763E-3"/>
    <n v="-0.82199999999999995"/>
    <s v="P"/>
  </r>
  <r>
    <x v="418"/>
    <s v="Citi Trends Inc"/>
    <x v="4"/>
    <x v="95"/>
    <s v="Pleasant Lake Partners LLC"/>
    <s v="TenPercentOwner"/>
    <n v="8000"/>
    <n v="23.93"/>
    <n v="191440"/>
    <s v="normal_buy"/>
    <n v="-8.2203355350026763E-3"/>
    <n v="-0.82199999999999995"/>
    <s v="P"/>
  </r>
  <r>
    <x v="418"/>
    <s v="Citi Trends Inc"/>
    <x v="4"/>
    <x v="95"/>
    <s v="Pleasant Lake Onshore Feeder Fund LP"/>
    <s v="TenPercentOwner"/>
    <n v="7785"/>
    <n v="24.21"/>
    <n v="188474.85"/>
    <s v="normal_buy"/>
    <n v="-8.2203355350026763E-3"/>
    <n v="-0.82199999999999995"/>
    <s v="P"/>
  </r>
  <r>
    <x v="418"/>
    <s v="Citi Trends Inc"/>
    <x v="4"/>
    <x v="95"/>
    <s v="Fund 1 Investments, LLC"/>
    <s v="TenPercentOwner"/>
    <n v="7785"/>
    <n v="24.21"/>
    <n v="188474.85"/>
    <s v="normal_buy"/>
    <n v="-8.2203355350026763E-3"/>
    <n v="-0.82199999999999995"/>
    <s v="P"/>
  </r>
  <r>
    <x v="418"/>
    <s v="Citi Trends Inc"/>
    <x v="4"/>
    <x v="95"/>
    <s v="Pleasant Lake Partners LLC"/>
    <s v="TenPercentOwner"/>
    <n v="7785"/>
    <n v="24.21"/>
    <n v="188474.85"/>
    <s v="normal_buy"/>
    <n v="-8.2203355350026763E-3"/>
    <n v="-0.82199999999999995"/>
    <s v="P"/>
  </r>
  <r>
    <x v="535"/>
    <s v="POTBELLY CORP"/>
    <x v="4"/>
    <x v="95"/>
    <s v="Wright Robert D."/>
    <s v="Director,Officer"/>
    <n v="1450"/>
    <n v="8.94"/>
    <n v="12963"/>
    <s v="normal_buy"/>
    <n v="2.2779565343908899E-3"/>
    <n v="0.2278"/>
    <s v="P"/>
  </r>
  <r>
    <x v="535"/>
    <s v="POTBELLY CORP"/>
    <x v="4"/>
    <x v="95"/>
    <s v="Cirulis Steven"/>
    <s v="Officer"/>
    <n v="1141"/>
    <n v="8.77"/>
    <n v="10006.57"/>
    <s v="normal_buy"/>
    <n v="2.2779565343908899E-3"/>
    <n v="0.2278"/>
    <s v="P"/>
  </r>
  <r>
    <x v="888"/>
    <s v="PACKAGING CORP OF AMERICA"/>
    <x v="4"/>
    <x v="95"/>
    <s v="GOWLAND KAREN E"/>
    <s v="Director"/>
    <n v="300"/>
    <n v="182.06"/>
    <n v="54618"/>
    <s v="large_buy"/>
    <n v="-3.0215427919375588E-3"/>
    <n v="-0.30220000000000002"/>
    <s v="P"/>
  </r>
  <r>
    <x v="8"/>
    <s v="NUVEEN PENNSYLVANIA QUALITY MUNICIPAL INCOME FUND"/>
    <x v="4"/>
    <x v="95"/>
    <s v="Weinstein Boaz"/>
    <s v="TenPercentOwner"/>
    <n v="8068"/>
    <n v="12"/>
    <n v="96816"/>
    <s v="normal_buy"/>
    <n v="-4.2570892304570562E-2"/>
    <n v="-4.2571000000000003"/>
    <s v="P"/>
  </r>
  <r>
    <x v="8"/>
    <s v="NUVEEN PENNSYLVANIA QUALITY MUNICIPAL INCOME FUND"/>
    <x v="4"/>
    <x v="95"/>
    <s v="Saba Capital Management, L.P."/>
    <s v="TenPercentOwner"/>
    <n v="8068"/>
    <n v="12"/>
    <n v="96816"/>
    <s v="normal_buy"/>
    <n v="-4.2570892304570562E-2"/>
    <n v="-4.2571000000000003"/>
    <s v="P"/>
  </r>
  <r>
    <x v="15"/>
    <s v="abrdn Life Sciences Investors"/>
    <x v="4"/>
    <x v="95"/>
    <s v="Weinstein Boaz"/>
    <s v="TenPercentOwner"/>
    <n v="34755"/>
    <n v="14.19"/>
    <n v="493173.45"/>
    <s v="normal_buy"/>
    <n v="-4.5221361555451867E-2"/>
    <n v="-4.5221"/>
    <s v="P"/>
  </r>
  <r>
    <x v="15"/>
    <s v="abrdn Life Sciences Investors"/>
    <x v="4"/>
    <x v="95"/>
    <s v="Saba Capital Management, L.P."/>
    <s v="TenPercentOwner"/>
    <n v="34755"/>
    <n v="14.19"/>
    <n v="493173.45"/>
    <s v="normal_buy"/>
    <n v="-4.5221361555451867E-2"/>
    <n v="-4.5221"/>
    <s v="P"/>
  </r>
  <r>
    <x v="889"/>
    <s v="AMERICAN VANGUARD CORP"/>
    <x v="4"/>
    <x v="95"/>
    <s v="Macicek Steven D"/>
    <s v="Director"/>
    <n v="2000"/>
    <n v="9"/>
    <n v="18000"/>
    <s v="normal_buy"/>
    <n v="-9.1533381226415189E-3"/>
    <n v="-0.9153"/>
    <s v="P"/>
  </r>
  <r>
    <x v="889"/>
    <s v="AMERICAN VANGUARD CORP"/>
    <x v="4"/>
    <x v="95"/>
    <s v="Macicek Steven D"/>
    <s v="Director"/>
    <n v="4000"/>
    <n v="9"/>
    <n v="36000"/>
    <s v="normal_buy"/>
    <n v="-9.1533381226415189E-3"/>
    <n v="-0.9153"/>
    <s v="P"/>
  </r>
  <r>
    <x v="889"/>
    <s v="AMERICAN VANGUARD CORP"/>
    <x v="4"/>
    <x v="95"/>
    <s v="Macicek Steven D"/>
    <s v="Director"/>
    <n v="2500"/>
    <n v="9.0500000000000007"/>
    <n v="22625"/>
    <s v="normal_buy"/>
    <n v="-9.1533381226415189E-3"/>
    <n v="-0.9153"/>
    <s v="P"/>
  </r>
  <r>
    <x v="890"/>
    <s v="Fat Brands, Inc"/>
    <x v="4"/>
    <x v="95"/>
    <s v="WIEDERHORN ANDREW"/>
    <s v="Director"/>
    <n v="1961"/>
    <n v="5.25"/>
    <n v="10295.25"/>
    <s v="normal_buy"/>
    <n v="8.1521702331225132E-2"/>
    <n v="8.1522000000000006"/>
    <s v="P"/>
  </r>
  <r>
    <x v="219"/>
    <s v="Clearside Biomedical, Inc."/>
    <x v="4"/>
    <x v="95"/>
    <s v="YERXA BENJAMIN R"/>
    <s v="Director"/>
    <n v="7813"/>
    <n v="1.31"/>
    <n v="10235.030000000001"/>
    <s v="normal_buy"/>
    <n v="5.3030266541385318E-2"/>
    <n v="5.3029999999999999"/>
    <s v="P"/>
  </r>
  <r>
    <x v="95"/>
    <s v="NEXTNAV INC."/>
    <x v="4"/>
    <x v="95"/>
    <s v="SUBIN NEIL S"/>
    <s v="Director"/>
    <n v="50000"/>
    <n v="7.62"/>
    <n v="381000"/>
    <s v="normal_buy"/>
    <n v="2.5401077103739619E-2"/>
    <n v="2.5400999999999998"/>
    <s v="P"/>
  </r>
  <r>
    <x v="146"/>
    <s v="Burke &amp; Herbert Financial Services Corp."/>
    <x v="4"/>
    <x v="95"/>
    <s v="HINKLE GARY L"/>
    <s v="Director"/>
    <n v="500"/>
    <n v="50.2"/>
    <n v="25100"/>
    <s v="normal_buy"/>
    <n v="1.420963250340024E-2"/>
    <n v="1.421"/>
    <s v="P"/>
  </r>
  <r>
    <x v="451"/>
    <s v="STANDARD BIOTOOLS INC."/>
    <x v="4"/>
    <x v="95"/>
    <s v="Casdin Capital, LLC"/>
    <s v="Director,TenPercentOwner"/>
    <n v="500000"/>
    <n v="2.57"/>
    <n v="1285000"/>
    <s v="large_buy"/>
    <n v="1.185769633558187E-2"/>
    <n v="1.1858"/>
    <s v="P"/>
  </r>
  <r>
    <x v="451"/>
    <s v="STANDARD BIOTOOLS INC."/>
    <x v="4"/>
    <x v="95"/>
    <s v="Casdin Partners Master Fund, L.P."/>
    <s v="Director,TenPercentOwner"/>
    <n v="500000"/>
    <n v="2.57"/>
    <n v="1285000"/>
    <s v="large_buy"/>
    <n v="1.185769633558187E-2"/>
    <n v="1.1858"/>
    <s v="P"/>
  </r>
  <r>
    <x v="451"/>
    <s v="STANDARD BIOTOOLS INC."/>
    <x v="4"/>
    <x v="95"/>
    <s v="CASDIN PRIVATE GROWTH EQUITY FUND GP, LLC"/>
    <s v="Director"/>
    <n v="500000"/>
    <n v="2.57"/>
    <n v="1285000"/>
    <s v="large_buy"/>
    <n v="1.185769633558187E-2"/>
    <n v="1.1858"/>
    <s v="P"/>
  </r>
  <r>
    <x v="451"/>
    <s v="STANDARD BIOTOOLS INC."/>
    <x v="4"/>
    <x v="95"/>
    <s v="Casdin Private Growth Equity Fund II, L.P."/>
    <s v="Director"/>
    <n v="500000"/>
    <n v="2.57"/>
    <n v="1285000"/>
    <s v="large_buy"/>
    <n v="1.185769633558187E-2"/>
    <n v="1.1858"/>
    <s v="P"/>
  </r>
  <r>
    <x v="451"/>
    <s v="STANDARD BIOTOOLS INC."/>
    <x v="4"/>
    <x v="95"/>
    <s v="Casdin Partners FO1-MSV, LP"/>
    <s v="Director"/>
    <n v="500000"/>
    <n v="2.57"/>
    <n v="1285000"/>
    <s v="large_buy"/>
    <n v="1.185769633558187E-2"/>
    <n v="1.1858"/>
    <s v="P"/>
  </r>
  <r>
    <x v="451"/>
    <s v="STANDARD BIOTOOLS INC."/>
    <x v="4"/>
    <x v="95"/>
    <s v="Casdin Private Growth Equity Fund II GP, LLC"/>
    <s v="Director"/>
    <n v="500000"/>
    <n v="2.57"/>
    <n v="1285000"/>
    <s v="large_buy"/>
    <n v="1.185769633558187E-2"/>
    <n v="1.1858"/>
    <s v="P"/>
  </r>
  <r>
    <x v="451"/>
    <s v="STANDARD BIOTOOLS INC."/>
    <x v="4"/>
    <x v="95"/>
    <s v="Casdin Partners GP, LLC"/>
    <s v="Director,TenPercentOwner"/>
    <n v="500000"/>
    <n v="2.57"/>
    <n v="1285000"/>
    <s v="large_buy"/>
    <n v="1.185769633558187E-2"/>
    <n v="1.1858"/>
    <s v="P"/>
  </r>
  <r>
    <x v="451"/>
    <s v="STANDARD BIOTOOLS INC."/>
    <x v="4"/>
    <x v="95"/>
    <s v="Casdin Private Growth Equity Fund, L.P."/>
    <s v="Director"/>
    <n v="500000"/>
    <n v="2.57"/>
    <n v="1285000"/>
    <s v="large_buy"/>
    <n v="1.185769633558187E-2"/>
    <n v="1.1858"/>
    <s v="P"/>
  </r>
  <r>
    <x v="451"/>
    <s v="STANDARD BIOTOOLS INC."/>
    <x v="4"/>
    <x v="95"/>
    <s v="Casdin Eli"/>
    <s v="Director,TenPercentOwner"/>
    <n v="500000"/>
    <n v="2.57"/>
    <n v="1285000"/>
    <s v="large_buy"/>
    <n v="1.185769633558187E-2"/>
    <n v="1.1858"/>
    <s v="P"/>
  </r>
  <r>
    <x v="883"/>
    <s v="HireQuest, Inc."/>
    <x v="4"/>
    <x v="95"/>
    <s v="Hermanns Richard"/>
    <s v="Director,Officer,TenPercentOwner"/>
    <n v="3763"/>
    <n v="12.44"/>
    <n v="46811.72"/>
    <s v="normal_buy"/>
    <n v="4.1029775395146073E-2"/>
    <n v="4.1029999999999998"/>
    <s v="P"/>
  </r>
  <r>
    <x v="891"/>
    <s v="Ouster, Inc."/>
    <x v="4"/>
    <x v="95"/>
    <s v="Pacala Charles Angus"/>
    <s v="Director,Officer"/>
    <n v="16000"/>
    <n v="12.33"/>
    <n v="197280"/>
    <s v="large_buy"/>
    <n v="4.9586333926292534E-3"/>
    <n v="0.49590000000000001"/>
    <s v="P"/>
  </r>
  <r>
    <x v="892"/>
    <s v="IROBOT CORP"/>
    <x v="4"/>
    <x v="95"/>
    <s v="Cohen Gary"/>
    <s v="Officer"/>
    <n v="2050"/>
    <n v="12.29"/>
    <n v="25194.5"/>
    <s v="large_buy"/>
    <n v="-0.13011823305579301"/>
    <n v="-13.011799999999999"/>
    <s v="P"/>
  </r>
  <r>
    <x v="281"/>
    <s v="USCB FINANCIAL HOLDINGS, INC."/>
    <x v="4"/>
    <x v="95"/>
    <s v="Anderson Robert B."/>
    <s v="Officer"/>
    <n v="5000"/>
    <n v="12.13"/>
    <n v="60650.000000000007"/>
    <s v="normal_buy"/>
    <n v="-1.7857034781547879E-2"/>
    <n v="-1.7857000000000001"/>
    <s v="P"/>
  </r>
  <r>
    <x v="187"/>
    <s v="RED RIVER BANCSHARES INC"/>
    <x v="4"/>
    <x v="95"/>
    <s v="BROWN MICHAEL J"/>
    <s v="Director"/>
    <n v="700"/>
    <n v="47.95"/>
    <n v="33565"/>
    <s v="normal_buy"/>
    <n v="-4.3759162312951412E-2"/>
    <n v="-4.3758999999999997"/>
    <s v="P"/>
  </r>
  <r>
    <x v="893"/>
    <s v="REPUBLIC SERVICES, INC."/>
    <x v="4"/>
    <x v="95"/>
    <s v="Volpe Sandra M"/>
    <s v="Director"/>
    <n v="79"/>
    <n v="187.38"/>
    <n v="14803.02"/>
    <s v="normal_buy"/>
    <n v="-2.6207307666439191E-2"/>
    <n v="-2.6206999999999998"/>
    <s v="P"/>
  </r>
  <r>
    <x v="226"/>
    <s v="FIRST FINANCIAL BANKSHARES INC"/>
    <x v="4"/>
    <x v="95"/>
    <s v="Hickox Michelle S"/>
    <s v="Officer"/>
    <n v="1000"/>
    <n v="31.25"/>
    <n v="31250"/>
    <s v="normal_buy"/>
    <n v="-5.1795273375950253E-2"/>
    <n v="-5.1795"/>
    <s v="P"/>
  </r>
  <r>
    <x v="721"/>
    <s v="U.S. GOLD CORP."/>
    <x v="4"/>
    <x v="95"/>
    <s v="Bee George M"/>
    <s v="Director,Officer"/>
    <n v="2478"/>
    <n v="5.07"/>
    <n v="12563.46"/>
    <s v="normal_buy"/>
    <n v="9.227876708767524E-2"/>
    <n v="9.2279"/>
    <s v="P"/>
  </r>
  <r>
    <x v="894"/>
    <s v="Guild Holdings Co"/>
    <x v="4"/>
    <x v="95"/>
    <s v="Meyer Michael Charles"/>
    <s v="Director"/>
    <n v="1122"/>
    <n v="15.07"/>
    <n v="16908.54"/>
    <s v="normal_buy"/>
    <n v="0.10253457853588439"/>
    <n v="10.253500000000001"/>
    <s v="P"/>
  </r>
  <r>
    <x v="852"/>
    <s v="TELOS CORP"/>
    <x v="4"/>
    <x v="95"/>
    <s v="Wood John B"/>
    <s v="Director,Officer"/>
    <n v="25000"/>
    <n v="3.93"/>
    <n v="98250"/>
    <s v="normal_buy"/>
    <n v="0.104060873466421"/>
    <n v="10.4061"/>
    <s v="P"/>
  </r>
  <r>
    <x v="891"/>
    <s v="Ouster, Inc."/>
    <x v="4"/>
    <x v="95"/>
    <s v="BOULET VIRGINIA"/>
    <s v="Director"/>
    <n v="10000"/>
    <n v="12.2"/>
    <n v="122000"/>
    <s v="large_buy"/>
    <n v="4.9586333926292534E-3"/>
    <n v="0.49590000000000001"/>
    <s v="P"/>
  </r>
  <r>
    <x v="895"/>
    <s v="NewtekOne, Inc."/>
    <x v="4"/>
    <x v="95"/>
    <s v="SLOANE BARRY"/>
    <s v="Director,Officer"/>
    <n v="9572"/>
    <n v="14.18"/>
    <n v="135730.96"/>
    <s v="large_buy"/>
    <n v="-3.455732216206131E-2"/>
    <n v="-3.4557000000000002"/>
    <s v="P"/>
  </r>
  <r>
    <x v="854"/>
    <s v="Palladyne AI Corp."/>
    <x v="4"/>
    <x v="95"/>
    <s v="WEIBLING DENNIS M"/>
    <s v="Director"/>
    <n v="55000"/>
    <n v="1.36"/>
    <n v="74800"/>
    <s v="large_buy"/>
    <n v="0.47794115391260222"/>
    <n v="47.7941"/>
    <s v="P"/>
  </r>
  <r>
    <x v="7"/>
    <s v="MainStay CBRE Global Infrastructure Megatrends Term Fund"/>
    <x v="4"/>
    <x v="95"/>
    <s v="Saba Capital Management, L.P."/>
    <s v="TenPercentOwner"/>
    <n v="1508"/>
    <n v="13.38"/>
    <n v="20177.04"/>
    <s v="normal_buy"/>
    <n v="-3.1886802876637033E-2"/>
    <n v="-3.1886999999999999"/>
    <s v="P"/>
  </r>
  <r>
    <x v="7"/>
    <s v="MainStay CBRE Global Infrastructure Megatrends Term Fund"/>
    <x v="4"/>
    <x v="95"/>
    <s v="Weinstein Boaz"/>
    <s v="TenPercentOwner"/>
    <n v="1508"/>
    <n v="13.38"/>
    <n v="20177.04"/>
    <s v="normal_buy"/>
    <n v="-3.1886802876637033E-2"/>
    <n v="-3.1886999999999999"/>
    <s v="P"/>
  </r>
  <r>
    <x v="402"/>
    <s v="FS KKR Capital Corp"/>
    <x v="4"/>
    <x v="95"/>
    <s v="Adams Barbara"/>
    <s v="Director"/>
    <n v="3381"/>
    <n v="20.100000000000001"/>
    <n v="67958.100000000006"/>
    <s v="normal_buy"/>
    <n v="1.199394399528031E-2"/>
    <n v="1.1994"/>
    <s v="P"/>
  </r>
  <r>
    <x v="881"/>
    <s v="BK Technologies Corp"/>
    <x v="4"/>
    <x v="95"/>
    <s v="Horowitz Joshua"/>
    <s v="Director"/>
    <n v="5572"/>
    <n v="13.45"/>
    <n v="74943.399999999994"/>
    <s v="large_buy"/>
    <n v="0"/>
    <n v="0"/>
    <s v="P"/>
  </r>
  <r>
    <x v="895"/>
    <s v="NewtekOne, Inc."/>
    <x v="4"/>
    <x v="95"/>
    <s v="Zink Gregory L"/>
    <s v="Director"/>
    <n v="800"/>
    <n v="14.14"/>
    <n v="11312"/>
    <s v="normal_buy"/>
    <n v="-3.455732216206131E-2"/>
    <n v="-3.4557000000000002"/>
    <s v="P"/>
  </r>
  <r>
    <x v="884"/>
    <s v="ALLIANCE ENTERTAINMENT HOLDING CORP"/>
    <x v="4"/>
    <x v="95"/>
    <s v="Wielenga Terilea J"/>
    <s v="Director"/>
    <n v="5000"/>
    <n v="2.5499999999999998"/>
    <n v="12750"/>
    <s v="normal_buy"/>
    <n v="-4.2471003374957787E-2"/>
    <n v="-4.2470999999999997"/>
    <s v="P"/>
  </r>
  <r>
    <x v="854"/>
    <s v="Palladyne AI Corp."/>
    <x v="4"/>
    <x v="95"/>
    <s v="WEIBLING DENNIS M"/>
    <s v="Director"/>
    <n v="55000"/>
    <n v="1.36"/>
    <n v="74800"/>
    <s v="large_buy"/>
    <n v="0.47794115391260222"/>
    <n v="47.7941"/>
    <s v="P"/>
  </r>
  <r>
    <x v="889"/>
    <s v="AMERICAN VANGUARD CORP"/>
    <x v="4"/>
    <x v="95"/>
    <s v="Cruiser Capital Advisors, LLC"/>
    <s v="Other"/>
    <n v="40000"/>
    <n v="8.8800000000000008"/>
    <n v="355200.00000000012"/>
    <s v="large_buy"/>
    <n v="-9.1533381226415189E-3"/>
    <n v="-0.9153"/>
    <s v="P"/>
  </r>
  <r>
    <x v="886"/>
    <s v="Ginkgo Bioworks Holdings, Inc."/>
    <x v="4"/>
    <x v="95"/>
    <s v="Sankar Shyam"/>
    <s v="Director"/>
    <n v="625000"/>
    <n v="0.82"/>
    <n v="512499.99999999988"/>
    <s v="large_buy"/>
    <n v="-0.33373064078159009"/>
    <n v="-33.373100000000001"/>
    <s v="P"/>
  </r>
  <r>
    <x v="891"/>
    <s v="Ouster, Inc."/>
    <x v="4"/>
    <x v="95"/>
    <s v="Frichtl Mark"/>
    <s v="Officer"/>
    <n v="8000"/>
    <n v="12.34"/>
    <n v="98720"/>
    <s v="normal_buy"/>
    <n v="4.9586333926292534E-3"/>
    <n v="0.49590000000000001"/>
    <s v="P"/>
  </r>
  <r>
    <x v="889"/>
    <s v="AMERICAN VANGUARD CORP"/>
    <x v="4"/>
    <x v="95"/>
    <s v="ROSENBLOOM KEITH M"/>
    <s v="Director"/>
    <n v="40000"/>
    <n v="8.8800000000000008"/>
    <n v="355200.00000000012"/>
    <s v="large_buy"/>
    <n v="-9.1533381226415189E-3"/>
    <n v="-0.9153"/>
    <s v="P"/>
  </r>
  <r>
    <x v="40"/>
    <s v="AMREP CORP."/>
    <x v="4"/>
    <x v="95"/>
    <s v="DAHL JAMES H"/>
    <s v="TenPercentOwner"/>
    <n v="4400"/>
    <n v="20.95"/>
    <n v="92180"/>
    <s v="normal_buy"/>
    <n v="3.787875024959364E-3"/>
    <n v="0.37880000000000003"/>
    <s v="P"/>
  </r>
  <r>
    <x v="40"/>
    <s v="AMREP CORP."/>
    <x v="4"/>
    <x v="95"/>
    <s v="Lancaster Rainey E."/>
    <s v="TenPercentOwner"/>
    <n v="4400"/>
    <n v="20.95"/>
    <n v="92180"/>
    <s v="normal_buy"/>
    <n v="3.787875024959364E-3"/>
    <n v="0.37880000000000003"/>
    <s v="P"/>
  </r>
  <r>
    <x v="896"/>
    <s v="MARCHEX INC"/>
    <x v="4"/>
    <x v="95"/>
    <s v="Miller Edwin A"/>
    <s v="Officer"/>
    <n v="7415"/>
    <n v="1.4"/>
    <n v="10381"/>
    <s v="normal_buy"/>
    <n v="0"/>
    <n v="0"/>
    <s v="P"/>
  </r>
  <r>
    <x v="865"/>
    <s v="Fathom Holdings Inc."/>
    <x v="4"/>
    <x v="95"/>
    <s v="Flanders Scott N"/>
    <s v="Director"/>
    <n v="25000"/>
    <n v="1.49"/>
    <n v="37250"/>
    <s v="normal_buy"/>
    <n v="0.24324324977406619"/>
    <n v="24.324300000000001"/>
    <s v="P"/>
  </r>
  <r>
    <x v="866"/>
    <s v="GLOBAL PARTNERS LP"/>
    <x v="4"/>
    <x v="95"/>
    <s v="Global GP LLC"/>
    <s v="Other"/>
    <n v="10000"/>
    <n v="43.29"/>
    <n v="432900"/>
    <s v="normal_buy"/>
    <n v="7.5172401816827605E-2"/>
    <n v="7.5171999999999999"/>
    <s v="P"/>
  </r>
  <r>
    <x v="386"/>
    <s v="Transocean Ltd."/>
    <x v="4"/>
    <x v="95"/>
    <s v="Perestroika (Cyprus) Ltd"/>
    <s v="Director,TenPercentOwner"/>
    <n v="2000000"/>
    <n v="6.01"/>
    <n v="12020000"/>
    <s v="large_buy"/>
    <n v="-2.317878598837686E-2"/>
    <n v="-2.3178999999999998"/>
    <s v="P"/>
  </r>
  <r>
    <x v="386"/>
    <s v="Transocean Ltd."/>
    <x v="4"/>
    <x v="95"/>
    <s v="Mohn Frederik Wilhelm"/>
    <s v="Director,TenPercentOwner"/>
    <n v="2000000"/>
    <n v="6.01"/>
    <n v="12020000"/>
    <s v="large_buy"/>
    <n v="-2.317878598837686E-2"/>
    <n v="-2.3178999999999998"/>
    <s v="P"/>
  </r>
  <r>
    <x v="897"/>
    <s v="ANAVEX LIFE SCIENCES CORP."/>
    <x v="4"/>
    <x v="95"/>
    <s v="Thomas Steffen"/>
    <s v="Director"/>
    <n v="5000"/>
    <n v="4.5199999999999996"/>
    <n v="22600"/>
    <s v="large_buy"/>
    <n v="-7.7950984960831415E-2"/>
    <n v="-7.7950999999999997"/>
    <s v="P"/>
  </r>
  <r>
    <x v="867"/>
    <s v="Global Indemnity Group, LLC"/>
    <x v="4"/>
    <x v="95"/>
    <s v="BROWN JOSEPH W"/>
    <s v="Director,Officer"/>
    <n v="2000"/>
    <n v="32"/>
    <n v="64000"/>
    <s v="normal_buy"/>
    <n v="-2.1142252455452201E-2"/>
    <n v="-2.1141999999999999"/>
    <s v="P"/>
  </r>
  <r>
    <x v="898"/>
    <s v="Stabilis Solutions, Inc."/>
    <x v="4"/>
    <x v="95"/>
    <s v="Mitchell Peter C."/>
    <s v="Director"/>
    <n v="3564"/>
    <n v="4.1399999999999997"/>
    <n v="14754.96"/>
    <s v="large_buy"/>
    <n v="-4.2079227202757592E-2"/>
    <n v="-4.2079000000000004"/>
    <s v="P"/>
  </r>
  <r>
    <x v="899"/>
    <s v="ALLIANCEBERNSTEIN NATIONAL MUNICIPAL INCOME FUND"/>
    <x v="4"/>
    <x v="95"/>
    <s v="Weinstein Boaz"/>
    <s v="TenPercentOwner"/>
    <n v="11181"/>
    <n v="10.92"/>
    <n v="122096.52"/>
    <s v="normal_buy"/>
    <n v="-1.7431462617799931E-2"/>
    <n v="-1.7431000000000001"/>
    <s v="P"/>
  </r>
  <r>
    <x v="899"/>
    <s v="ALLIANCEBERNSTEIN NATIONAL MUNICIPAL INCOME FUND"/>
    <x v="4"/>
    <x v="95"/>
    <s v="Saba Capital Management, L.P."/>
    <s v="TenPercentOwner"/>
    <n v="11181"/>
    <n v="10.92"/>
    <n v="122096.52"/>
    <s v="normal_buy"/>
    <n v="-1.7431462617799931E-2"/>
    <n v="-1.7431000000000001"/>
    <s v="P"/>
  </r>
  <r>
    <x v="679"/>
    <s v="AlTi Global, Inc."/>
    <x v="4"/>
    <x v="95"/>
    <s v="Keaney Timothy F"/>
    <s v="Director,Officer"/>
    <n v="50195"/>
    <n v="4.5199999999999996"/>
    <n v="226881.4"/>
    <s v="large_buy"/>
    <n v="0.1148648075387524"/>
    <n v="11.486499999999999"/>
    <s v="P"/>
  </r>
  <r>
    <x v="785"/>
    <s v="FIRST NATIONAL CORP /VA/"/>
    <x v="4"/>
    <x v="95"/>
    <s v="WILKINS III JAMES R"/>
    <s v="Director"/>
    <n v="1203"/>
    <n v="15.35"/>
    <n v="18466.05"/>
    <s v="large_buy"/>
    <n v="2.6749396449401441E-2"/>
    <n v="2.6749000000000001"/>
    <s v="P"/>
  </r>
  <r>
    <x v="785"/>
    <s v="FIRST NATIONAL CORP /VA/"/>
    <x v="4"/>
    <x v="95"/>
    <s v="WILKINS III JAMES R"/>
    <s v="Director"/>
    <n v="909"/>
    <n v="15.4"/>
    <n v="13998.6"/>
    <s v="normal_buy"/>
    <n v="2.6749396449401441E-2"/>
    <n v="2.6749000000000001"/>
    <s v="P"/>
  </r>
  <r>
    <x v="900"/>
    <s v="Humacyte, Inc."/>
    <x v="4"/>
    <x v="95"/>
    <s v="Binder Gordon M"/>
    <s v="Director"/>
    <n v="50000"/>
    <n v="6.78"/>
    <n v="339000"/>
    <s v="large_buy"/>
    <n v="0.40649160379650828"/>
    <n v="40.6492"/>
    <s v="P"/>
  </r>
  <r>
    <x v="900"/>
    <s v="Humacyte, Inc."/>
    <x v="4"/>
    <x v="95"/>
    <s v="Binder Gordon M"/>
    <s v="Director"/>
    <n v="50000"/>
    <n v="6.57"/>
    <n v="328500"/>
    <s v="large_buy"/>
    <n v="0.40649160379650828"/>
    <n v="40.6492"/>
    <s v="P"/>
  </r>
  <r>
    <x v="341"/>
    <s v="INNOSPEC INC."/>
    <x v="4"/>
    <x v="96"/>
    <s v="PARRETTE LESLIE J"/>
    <s v="Director"/>
    <n v="189"/>
    <n v="131.57"/>
    <n v="24866.73"/>
    <s v="normal_buy"/>
    <n v="9.4929808549830685E-3"/>
    <n v="0.94930000000000003"/>
    <s v="P"/>
  </r>
  <r>
    <x v="217"/>
    <s v="RETRACTABLE TECHNOLOGIES INC"/>
    <x v="4"/>
    <x v="96"/>
    <s v="SHAW THOMAS J"/>
    <s v="Director,Officer,TenPercentOwner"/>
    <n v="48635"/>
    <n v="1.03"/>
    <n v="50094.05"/>
    <s v="large_buy"/>
    <n v="7.1428501918783027E-2"/>
    <n v="7.1429"/>
    <s v="P"/>
  </r>
  <r>
    <x v="118"/>
    <s v="Northwest Bancshares, Inc."/>
    <x v="4"/>
    <x v="96"/>
    <s v="Hunter Timothy M"/>
    <s v="Director"/>
    <n v="10000"/>
    <n v="11.3"/>
    <n v="113000"/>
    <s v="large_buy"/>
    <n v="-3.3539165830492317E-2"/>
    <n v="-3.3538999999999999"/>
    <s v="P"/>
  </r>
  <r>
    <x v="850"/>
    <s v="CHART INDUSTRIES INC"/>
    <x v="4"/>
    <x v="96"/>
    <s v="Harty Linda S"/>
    <s v="Director"/>
    <n v="500"/>
    <n v="155"/>
    <n v="77500"/>
    <s v="normal_buy"/>
    <n v="1.9675316748680949E-2"/>
    <n v="1.9675"/>
    <s v="P"/>
  </r>
  <r>
    <x v="854"/>
    <s v="Palladyne AI Corp."/>
    <x v="4"/>
    <x v="96"/>
    <s v="Wolff Benjamin G"/>
    <s v="Director,Officer"/>
    <n v="14328"/>
    <n v="1.47"/>
    <n v="21062.16"/>
    <s v="normal_buy"/>
    <n v="0.30872485584076709"/>
    <n v="30.872499999999999"/>
    <s v="P"/>
  </r>
  <r>
    <x v="901"/>
    <s v="OPAL Fuels Inc."/>
    <x v="4"/>
    <x v="96"/>
    <s v="Dols Scott V."/>
    <s v="Director"/>
    <n v="2808"/>
    <n v="4.88"/>
    <n v="13703.04"/>
    <s v="normal_buy"/>
    <n v="-7.1942135783625849E-3"/>
    <n v="-0.71940000000000004"/>
    <s v="P"/>
  </r>
  <r>
    <x v="754"/>
    <s v="GLOBE LIFE INC."/>
    <x v="4"/>
    <x v="96"/>
    <s v="Darden James Matthew"/>
    <s v="Director,Officer"/>
    <n v="2000"/>
    <n v="84.82"/>
    <n v="169640"/>
    <s v="normal_buy"/>
    <n v="-1.405764556940337E-2"/>
    <n v="-1.4057999999999999"/>
    <s v="P"/>
  </r>
  <r>
    <x v="679"/>
    <s v="AlTi Global, Inc."/>
    <x v="4"/>
    <x v="96"/>
    <s v="Tiedemann Michael"/>
    <s v="Director,Officer"/>
    <n v="60000"/>
    <n v="4.66"/>
    <n v="279600"/>
    <s v="large_buy"/>
    <n v="4.8351600213036187E-2"/>
    <n v="4.8352000000000004"/>
    <s v="P"/>
  </r>
  <r>
    <x v="822"/>
    <s v="ASTEC INDUSTRIES INC"/>
    <x v="4"/>
    <x v="96"/>
    <s v="Merwe Jaco van der"/>
    <s v="Officer"/>
    <n v="2000"/>
    <n v="33.700000000000003"/>
    <n v="67400"/>
    <s v="large_buy"/>
    <n v="-3.1594649656699107E-2"/>
    <n v="-3.1595"/>
    <s v="P"/>
  </r>
  <r>
    <x v="418"/>
    <s v="Citi Trends Inc"/>
    <x v="4"/>
    <x v="96"/>
    <s v="Pleasant Lake Onshore Feeder Fund LP"/>
    <s v="TenPercentOwner"/>
    <n v="8850"/>
    <n v="22.49"/>
    <n v="199036.5"/>
    <s v="normal_buy"/>
    <n v="9.0138352142690392E-2"/>
    <n v="9.0137999999999998"/>
    <s v="P"/>
  </r>
  <r>
    <x v="418"/>
    <s v="Citi Trends Inc"/>
    <x v="4"/>
    <x v="96"/>
    <s v="Pleasant Lake Partners LLC"/>
    <s v="TenPercentOwner"/>
    <n v="8850"/>
    <n v="22.49"/>
    <n v="199036.5"/>
    <s v="normal_buy"/>
    <n v="9.0138352142690392E-2"/>
    <n v="9.0137999999999998"/>
    <s v="P"/>
  </r>
  <r>
    <x v="418"/>
    <s v="Citi Trends Inc"/>
    <x v="4"/>
    <x v="96"/>
    <s v="Fund 1 Investments, LLC"/>
    <s v="TenPercentOwner"/>
    <n v="8850"/>
    <n v="22.49"/>
    <n v="199036.5"/>
    <s v="normal_buy"/>
    <n v="9.0138352142690392E-2"/>
    <n v="9.0137999999999998"/>
    <s v="P"/>
  </r>
  <r>
    <x v="418"/>
    <s v="Citi Trends Inc"/>
    <x v="4"/>
    <x v="96"/>
    <s v="Pleasant Lake Onshore Feeder Fund LP"/>
    <s v="TenPercentOwner"/>
    <n v="10500"/>
    <n v="22.43"/>
    <n v="235515"/>
    <s v="normal_buy"/>
    <n v="9.0138352142690392E-2"/>
    <n v="9.0137999999999998"/>
    <s v="P"/>
  </r>
  <r>
    <x v="418"/>
    <s v="Citi Trends Inc"/>
    <x v="4"/>
    <x v="96"/>
    <s v="Pleasant Lake Partners LLC"/>
    <s v="TenPercentOwner"/>
    <n v="10500"/>
    <n v="22.43"/>
    <n v="235515"/>
    <s v="normal_buy"/>
    <n v="9.0138352142690392E-2"/>
    <n v="9.0137999999999998"/>
    <s v="P"/>
  </r>
  <r>
    <x v="418"/>
    <s v="Citi Trends Inc"/>
    <x v="4"/>
    <x v="96"/>
    <s v="Fund 1 Investments, LLC"/>
    <s v="TenPercentOwner"/>
    <n v="10500"/>
    <n v="22.43"/>
    <n v="235515"/>
    <s v="normal_buy"/>
    <n v="9.0138352142690392E-2"/>
    <n v="9.0137999999999998"/>
    <s v="P"/>
  </r>
  <r>
    <x v="451"/>
    <s v="STANDARD BIOTOOLS INC."/>
    <x v="4"/>
    <x v="96"/>
    <s v="Casdin Capital, LLC"/>
    <s v="Director,TenPercentOwner"/>
    <n v="500000"/>
    <n v="2.54"/>
    <n v="1270000"/>
    <s v="large_buy"/>
    <n v="-7.9999923706054465E-3"/>
    <n v="-0.8"/>
    <s v="P"/>
  </r>
  <r>
    <x v="451"/>
    <s v="STANDARD BIOTOOLS INC."/>
    <x v="4"/>
    <x v="96"/>
    <s v="Casdin Partners Master Fund, L.P."/>
    <s v="Director,TenPercentOwner"/>
    <n v="500000"/>
    <n v="2.54"/>
    <n v="1270000"/>
    <s v="large_buy"/>
    <n v="-7.9999923706054465E-3"/>
    <n v="-0.8"/>
    <s v="P"/>
  </r>
  <r>
    <x v="451"/>
    <s v="STANDARD BIOTOOLS INC."/>
    <x v="4"/>
    <x v="96"/>
    <s v="CASDIN PRIVATE GROWTH EQUITY FUND GP, LLC"/>
    <s v="Director"/>
    <n v="500000"/>
    <n v="2.54"/>
    <n v="1270000"/>
    <s v="large_buy"/>
    <n v="-7.9999923706054465E-3"/>
    <n v="-0.8"/>
    <s v="P"/>
  </r>
  <r>
    <x v="451"/>
    <s v="STANDARD BIOTOOLS INC."/>
    <x v="4"/>
    <x v="96"/>
    <s v="Casdin Private Growth Equity Fund II, L.P."/>
    <s v="Director"/>
    <n v="500000"/>
    <n v="2.54"/>
    <n v="1270000"/>
    <s v="large_buy"/>
    <n v="-7.9999923706054465E-3"/>
    <n v="-0.8"/>
    <s v="P"/>
  </r>
  <r>
    <x v="451"/>
    <s v="STANDARD BIOTOOLS INC."/>
    <x v="4"/>
    <x v="96"/>
    <s v="Casdin Partners FO1-MSV, LP"/>
    <s v="Director"/>
    <n v="500000"/>
    <n v="2.54"/>
    <n v="1270000"/>
    <s v="large_buy"/>
    <n v="-7.9999923706054465E-3"/>
    <n v="-0.8"/>
    <s v="P"/>
  </r>
  <r>
    <x v="451"/>
    <s v="STANDARD BIOTOOLS INC."/>
    <x v="4"/>
    <x v="96"/>
    <s v="Casdin Private Growth Equity Fund II GP, LLC"/>
    <s v="Director"/>
    <n v="500000"/>
    <n v="2.54"/>
    <n v="1270000"/>
    <s v="large_buy"/>
    <n v="-7.9999923706054465E-3"/>
    <n v="-0.8"/>
    <s v="P"/>
  </r>
  <r>
    <x v="451"/>
    <s v="STANDARD BIOTOOLS INC."/>
    <x v="4"/>
    <x v="96"/>
    <s v="Casdin Partners GP, LLC"/>
    <s v="Director,TenPercentOwner"/>
    <n v="500000"/>
    <n v="2.54"/>
    <n v="1270000"/>
    <s v="large_buy"/>
    <n v="-7.9999923706054465E-3"/>
    <n v="-0.8"/>
    <s v="P"/>
  </r>
  <r>
    <x v="451"/>
    <s v="STANDARD BIOTOOLS INC."/>
    <x v="4"/>
    <x v="96"/>
    <s v="Casdin Private Growth Equity Fund, L.P."/>
    <s v="Director"/>
    <n v="500000"/>
    <n v="2.54"/>
    <n v="1270000"/>
    <s v="large_buy"/>
    <n v="-7.9999923706054465E-3"/>
    <n v="-0.8"/>
    <s v="P"/>
  </r>
  <r>
    <x v="451"/>
    <s v="STANDARD BIOTOOLS INC."/>
    <x v="4"/>
    <x v="96"/>
    <s v="Casdin Eli"/>
    <s v="Director,TenPercentOwner"/>
    <n v="500000"/>
    <n v="2.54"/>
    <n v="1270000"/>
    <s v="large_buy"/>
    <n v="-7.9999923706054465E-3"/>
    <n v="-0.8"/>
    <s v="P"/>
  </r>
  <r>
    <x v="327"/>
    <s v="TOMPKINS FINANCIAL CORP"/>
    <x v="4"/>
    <x v="96"/>
    <s v="Coletti Janet M."/>
    <s v="Director"/>
    <n v="1000"/>
    <n v="47.91"/>
    <n v="47910"/>
    <s v="normal_buy"/>
    <n v="-2.97827806329416E-2"/>
    <n v="-2.9782999999999999"/>
    <s v="P"/>
  </r>
  <r>
    <x v="546"/>
    <s v="NEPHROS INC"/>
    <x v="4"/>
    <x v="96"/>
    <s v="Banks Robert R. Jr."/>
    <s v="Director,Officer"/>
    <n v="50000"/>
    <n v="2.2400000000000002"/>
    <n v="112000"/>
    <s v="large_buy"/>
    <n v="-3.9647539614770189E-2"/>
    <n v="-3.9647999999999999"/>
    <s v="P"/>
  </r>
  <r>
    <x v="865"/>
    <s v="Fathom Holdings Inc."/>
    <x v="4"/>
    <x v="96"/>
    <s v="Flanders Scott N"/>
    <s v="Director"/>
    <n v="23000"/>
    <n v="1.56"/>
    <n v="35880"/>
    <s v="normal_buy"/>
    <n v="0.12962965279558669"/>
    <n v="12.962999999999999"/>
    <s v="P"/>
  </r>
  <r>
    <x v="902"/>
    <s v="Third Coast Bancshares, Inc."/>
    <x v="4"/>
    <x v="96"/>
    <s v="Bobbora William"/>
    <s v="Officer"/>
    <n v="1500"/>
    <n v="21.32"/>
    <n v="31980"/>
    <s v="normal_buy"/>
    <n v="-1.078797117863772E-2"/>
    <n v="-1.0788"/>
    <s v="P"/>
  </r>
  <r>
    <x v="903"/>
    <s v="LINKBANCORP, Inc."/>
    <x v="4"/>
    <x v="96"/>
    <s v="Parmer George"/>
    <s v="Director"/>
    <n v="225000"/>
    <n v="8.5"/>
    <n v="1912500"/>
    <s v="large_buy"/>
    <n v="-2.6469151970866078E-2"/>
    <n v="-2.6469"/>
    <s v="P"/>
  </r>
  <r>
    <x v="904"/>
    <s v="Allogene Therapeutics, Inc."/>
    <x v="4"/>
    <x v="96"/>
    <s v="Belldegrun Arie"/>
    <s v="Director"/>
    <n v="1724137"/>
    <n v="2.9"/>
    <n v="4999997.3"/>
    <s v="large_buy"/>
    <n v="-0.1694352133153213"/>
    <n v="-16.9435"/>
    <s v="P"/>
  </r>
  <r>
    <x v="905"/>
    <s v="ACACIA RESEARCH CORP"/>
    <x v="4"/>
    <x v="96"/>
    <s v="McNulty Martin D. Jr."/>
    <s v="Director,Officer"/>
    <n v="14534"/>
    <n v="5.25"/>
    <n v="76303.5"/>
    <s v="large_buy"/>
    <n v="3.7174684946251313E-2"/>
    <n v="3.7174999999999998"/>
    <s v="P"/>
  </r>
  <r>
    <x v="906"/>
    <s v="EASTERN CO"/>
    <x v="4"/>
    <x v="96"/>
    <s v="Hernandez Mark Anthony"/>
    <s v="Director,Officer"/>
    <n v="2341"/>
    <n v="28.99"/>
    <n v="67865.59"/>
    <s v="large_buy"/>
    <n v="-6.5884875323083292E-2"/>
    <n v="-6.5884999999999998"/>
    <s v="P"/>
  </r>
  <r>
    <x v="907"/>
    <s v="MINERALS TECHNOLOGIES INC"/>
    <x v="4"/>
    <x v="96"/>
    <s v="JOHNSON KRISTINA M"/>
    <s v="Director"/>
    <n v="400"/>
    <n v="80.92"/>
    <n v="32368"/>
    <s v="large_buy"/>
    <n v="6.0969410430426578E-2"/>
    <n v="6.0968999999999998"/>
    <s v="P"/>
  </r>
  <r>
    <x v="908"/>
    <s v="EXAGEN INC."/>
    <x v="4"/>
    <x v="96"/>
    <s v="ABALLI JOHN"/>
    <s v="Director,Officer"/>
    <n v="40401"/>
    <n v="1.92"/>
    <n v="77569.919999999998"/>
    <s v="large_buy"/>
    <n v="3.1746064784635708E-2"/>
    <n v="3.1745999999999999"/>
    <s v="P"/>
  </r>
  <r>
    <x v="33"/>
    <s v="NB Bancorp, Inc."/>
    <x v="4"/>
    <x v="96"/>
    <s v="EVANGELISTA PAUL A"/>
    <s v="Officer"/>
    <n v="1000"/>
    <n v="15.71"/>
    <n v="15710"/>
    <s v="normal_buy"/>
    <n v="-3.8779339475032322E-2"/>
    <n v="-3.8778999999999999"/>
    <s v="P"/>
  </r>
  <r>
    <x v="909"/>
    <s v="Scilex Holding Co"/>
    <x v="4"/>
    <x v="96"/>
    <s v="SHAH JAISIM"/>
    <s v="Director,Officer"/>
    <n v="83061"/>
    <n v="0.84"/>
    <n v="69771.239999999991"/>
    <s v="large_buy"/>
    <n v="0.24137925418598799"/>
    <n v="24.137899999999998"/>
    <s v="P"/>
  </r>
  <r>
    <x v="910"/>
    <s v="FlexShopper, Inc."/>
    <x v="4"/>
    <x v="96"/>
    <s v="Dvorkin Howard"/>
    <s v="Director,TenPercentOwner"/>
    <n v="44868"/>
    <n v="1.1200000000000001"/>
    <n v="50252.160000000003"/>
    <s v="large_buy"/>
    <n v="-3.5087686276281338E-2"/>
    <n v="-3.5087999999999999"/>
    <s v="P"/>
  </r>
  <r>
    <x v="214"/>
    <s v="ABEONA THERAPEUTICS INC."/>
    <x v="4"/>
    <x v="96"/>
    <s v="Alland Leila"/>
    <s v="Director"/>
    <n v="11000"/>
    <n v="4.71"/>
    <n v="51810"/>
    <s v="large_buy"/>
    <n v="-4.782604233754284E-2"/>
    <n v="-4.7826000000000004"/>
    <s v="P"/>
  </r>
  <r>
    <x v="881"/>
    <s v="BK Technologies Corp"/>
    <x v="4"/>
    <x v="96"/>
    <s v="Horowitz Joshua"/>
    <s v="Director"/>
    <n v="8169"/>
    <n v="13.77"/>
    <n v="112487.13"/>
    <s v="large_buy"/>
    <n v="-3.9826225490450007E-2"/>
    <n v="-3.9826000000000001"/>
    <s v="P"/>
  </r>
  <r>
    <x v="911"/>
    <s v="Information Services Group Inc."/>
    <x v="4"/>
    <x v="96"/>
    <s v="Lavieri Todd D."/>
    <s v="Officer"/>
    <n v="16000"/>
    <n v="3.15"/>
    <n v="50400"/>
    <s v="large_buy"/>
    <n v="1.2698491183349869E-2"/>
    <n v="1.2698"/>
    <s v="P"/>
  </r>
  <r>
    <x v="73"/>
    <s v="Marpai, Inc."/>
    <x v="4"/>
    <x v="96"/>
    <s v="PONS ROBERT M"/>
    <s v="Director"/>
    <n v="5000"/>
    <n v="2.1"/>
    <n v="10500"/>
    <s v="normal_buy"/>
    <n v="-0.68267327778573816"/>
    <n v="-68.267300000000006"/>
    <s v="P"/>
  </r>
  <r>
    <x v="610"/>
    <s v="Sonendo, Inc."/>
    <x v="4"/>
    <x v="96"/>
    <s v="BERGHEIM OLAV"/>
    <s v="Director"/>
    <n v="520000"/>
    <n v="0.1"/>
    <n v="52000"/>
    <s v="normal_buy"/>
    <n v="-0.1420000076293946"/>
    <n v="-14.2"/>
    <s v="P"/>
  </r>
  <r>
    <x v="866"/>
    <s v="GLOBAL PARTNERS LP"/>
    <x v="4"/>
    <x v="96"/>
    <s v="Global GP LLC"/>
    <s v="Other"/>
    <n v="10000"/>
    <n v="43.56"/>
    <n v="435600"/>
    <s v="large_buy"/>
    <n v="0.114622018922065"/>
    <n v="11.462199999999999"/>
    <s v="P"/>
  </r>
  <r>
    <x v="565"/>
    <s v="CLOVER HEALTH INVESTMENTS, CORP. /DE"/>
    <x v="4"/>
    <x v="96"/>
    <s v="Loengard Anna U"/>
    <s v="Director"/>
    <n v="15600"/>
    <n v="0.96"/>
    <n v="14976"/>
    <s v="normal_buy"/>
    <n v="0.17773019900548309"/>
    <n v="17.773"/>
    <s v="P"/>
  </r>
  <r>
    <x v="912"/>
    <s v="Hamilton Insurance Group, Ltd."/>
    <x v="4"/>
    <x v="96"/>
    <s v="Patterson Alan Neil"/>
    <s v="Director"/>
    <n v="21135"/>
    <n v="16.66"/>
    <n v="352109.1"/>
    <s v="large_buy"/>
    <n v="3.6658691870568028E-2"/>
    <n v="3.6659000000000002"/>
    <s v="P"/>
  </r>
  <r>
    <x v="394"/>
    <s v="Apple Hospitality REIT, Inc."/>
    <x v="4"/>
    <x v="96"/>
    <s v="Hugh Redd"/>
    <s v="Director"/>
    <n v="1000"/>
    <n v="14.73"/>
    <n v="14730"/>
    <s v="normal_buy"/>
    <n v="-1.346790758469907E-2"/>
    <n v="-1.3468"/>
    <s v="P"/>
  </r>
  <r>
    <x v="41"/>
    <s v="Fortress Biotech, Inc."/>
    <x v="4"/>
    <x v="96"/>
    <s v="ROSENWALD LINDSAY A MD"/>
    <s v="Director,Officer,TenPercentOwner"/>
    <n v="10000"/>
    <n v="1.76"/>
    <n v="17600"/>
    <s v="normal_buy"/>
    <n v="4.5454570084564112E-2"/>
    <n v="4.5454999999999997"/>
    <s v="P"/>
  </r>
  <r>
    <x v="889"/>
    <s v="AMERICAN VANGUARD CORP"/>
    <x v="4"/>
    <x v="96"/>
    <s v="Trogele Ulrich"/>
    <s v="Officer"/>
    <n v="3400"/>
    <n v="8.77"/>
    <n v="29818"/>
    <s v="normal_buy"/>
    <n v="-7.9909396616160144E-3"/>
    <n v="-0.79910000000000003"/>
    <s v="P"/>
  </r>
  <r>
    <x v="548"/>
    <s v="Quest Resource Holding Corp"/>
    <x v="4"/>
    <x v="96"/>
    <s v="Culpepper Glenn"/>
    <s v="Director"/>
    <n v="4000"/>
    <n v="9.75"/>
    <n v="39000"/>
    <s v="normal_buy"/>
    <n v="-8.865976016368593E-2"/>
    <n v="-8.8659999999999997"/>
    <s v="P"/>
  </r>
  <r>
    <x v="889"/>
    <s v="AMERICAN VANGUARD CORP"/>
    <x v="4"/>
    <x v="96"/>
    <s v="Trogele Ulrich"/>
    <s v="Officer"/>
    <n v="3400"/>
    <n v="8.75"/>
    <n v="29750"/>
    <s v="normal_buy"/>
    <n v="-7.9909396616160144E-3"/>
    <n v="-0.79910000000000003"/>
    <s v="P"/>
  </r>
  <r>
    <x v="889"/>
    <s v="AMERICAN VANGUARD CORP"/>
    <x v="4"/>
    <x v="96"/>
    <s v="Trogele Ulrich"/>
    <s v="Officer"/>
    <n v="11400"/>
    <n v="8.75"/>
    <n v="99750"/>
    <s v="normal_buy"/>
    <n v="-7.9909396616160144E-3"/>
    <n v="-0.79910000000000003"/>
    <s v="P"/>
  </r>
  <r>
    <x v="764"/>
    <s v="CleanCore Solutions, Inc."/>
    <x v="4"/>
    <x v="96"/>
    <s v="Adams Clayton"/>
    <s v="TenPercentOwner"/>
    <n v="5000"/>
    <n v="3.57"/>
    <n v="17850"/>
    <s v="normal_buy"/>
    <n v="-0.120343861073426"/>
    <n v="-12.0344"/>
    <s v="P"/>
  </r>
  <r>
    <x v="899"/>
    <s v="ALLIANCEBERNSTEIN NATIONAL MUNICIPAL INCOME FUND"/>
    <x v="4"/>
    <x v="96"/>
    <s v="Weinstein Boaz"/>
    <s v="TenPercentOwner"/>
    <n v="43712"/>
    <n v="10.91"/>
    <n v="476897.92"/>
    <s v="large_buy"/>
    <n v="-1.648334655392425E-2"/>
    <n v="-1.6483000000000001"/>
    <s v="P"/>
  </r>
  <r>
    <x v="899"/>
    <s v="ALLIANCEBERNSTEIN NATIONAL MUNICIPAL INCOME FUND"/>
    <x v="4"/>
    <x v="96"/>
    <s v="Saba Capital Management, L.P."/>
    <s v="TenPercentOwner"/>
    <n v="43712"/>
    <n v="10.91"/>
    <n v="476897.92"/>
    <s v="large_buy"/>
    <n v="-1.648334655392425E-2"/>
    <n v="-1.6483000000000001"/>
    <s v="P"/>
  </r>
  <r>
    <x v="679"/>
    <s v="AlTi Global, Inc."/>
    <x v="4"/>
    <x v="96"/>
    <s v="Keaney Timothy F"/>
    <s v="Director,Officer"/>
    <n v="16417"/>
    <n v="4.5999999999999996"/>
    <n v="75518.2"/>
    <s v="normal_buy"/>
    <n v="4.8351600213036187E-2"/>
    <n v="4.8352000000000004"/>
    <s v="P"/>
  </r>
  <r>
    <x v="725"/>
    <s v="IZEA Worldwide, Inc."/>
    <x v="4"/>
    <x v="96"/>
    <s v="GP Cash Management, Ltd."/>
    <s v="TenPercentOwner"/>
    <n v="178330"/>
    <n v="2.77"/>
    <n v="493974.1"/>
    <s v="large_buy"/>
    <n v="-0.2258063970321654"/>
    <n v="-22.5806"/>
    <s v="P"/>
  </r>
  <r>
    <x v="725"/>
    <s v="IZEA Worldwide, Inc."/>
    <x v="4"/>
    <x v="96"/>
    <s v="GP Investments, Ltd."/>
    <s v="TenPercentOwner"/>
    <n v="178330"/>
    <n v="2.77"/>
    <n v="493974.1"/>
    <s v="large_buy"/>
    <n v="-0.2258063970321654"/>
    <n v="-22.5806"/>
    <s v="P"/>
  </r>
  <r>
    <x v="903"/>
    <s v="LINKBANCORP, Inc."/>
    <x v="4"/>
    <x v="96"/>
    <s v="Parmer George"/>
    <s v="Director"/>
    <n v="225000"/>
    <n v="8.5"/>
    <n v="1912500"/>
    <s v="large_buy"/>
    <n v="-2.6469151970866078E-2"/>
    <n v="-2.6469"/>
    <s v="P"/>
  </r>
  <r>
    <x v="903"/>
    <s v="LINKBANCORP, Inc."/>
    <x v="4"/>
    <x v="96"/>
    <s v="Jones William Lloyd"/>
    <s v="Director"/>
    <n v="2500"/>
    <n v="6.5"/>
    <n v="16250"/>
    <s v="normal_buy"/>
    <n v="-2.6469151970866078E-2"/>
    <n v="-2.6469"/>
    <s v="P"/>
  </r>
  <r>
    <x v="742"/>
    <s v="Zura Bio Ltd"/>
    <x v="4"/>
    <x v="97"/>
    <s v="Ploos van Amstel Arnout"/>
    <s v="Director"/>
    <n v="80000"/>
    <n v="6.2"/>
    <n v="496000"/>
    <s v="normal_buy"/>
    <n v="-0.1933884362657898"/>
    <n v="-19.338799999999999"/>
    <s v="P"/>
  </r>
  <r>
    <x v="170"/>
    <s v="NEW PEOPLES BANKSHARES INC"/>
    <x v="4"/>
    <x v="97"/>
    <s v="Long Barton Scot"/>
    <s v="Other"/>
    <n v="29632"/>
    <n v="2.7"/>
    <n v="80006.400000000009"/>
    <s v="large_buy"/>
    <n v="0"/>
    <n v="0"/>
    <s v="P"/>
  </r>
  <r>
    <x v="913"/>
    <s v="Orchestra BioMed Holdings, Inc."/>
    <x v="4"/>
    <x v="97"/>
    <s v="Hochman David P"/>
    <s v="Director,Officer"/>
    <n v="3000"/>
    <n v="5.15"/>
    <n v="15450"/>
    <s v="normal_buy"/>
    <n v="0.37044142307243838"/>
    <n v="37.0441"/>
    <s v="P"/>
  </r>
  <r>
    <x v="914"/>
    <s v="MANITOWOC CO INC"/>
    <x v="4"/>
    <x v="97"/>
    <s v="Ravenscroft Aaron H."/>
    <s v="Officer"/>
    <n v="1000"/>
    <n v="12.56"/>
    <n v="12560"/>
    <s v="large_buy"/>
    <n v="-4.219750548875234E-2"/>
    <n v="-4.2198000000000002"/>
    <s v="P"/>
  </r>
  <r>
    <x v="865"/>
    <s v="Fathom Holdings Inc."/>
    <x v="4"/>
    <x v="97"/>
    <s v="Murray Stephen H."/>
    <s v="Director"/>
    <n v="11950"/>
    <n v="1.62"/>
    <n v="19359"/>
    <s v="normal_buy"/>
    <n v="-1.1235944521335139E-2"/>
    <n v="-1.1235999999999999"/>
    <s v="P"/>
  </r>
  <r>
    <x v="270"/>
    <s v="RxSight, Inc."/>
    <x v="4"/>
    <x v="97"/>
    <s v="Tammenoms Bakker Juliet"/>
    <s v="Director"/>
    <n v="5000"/>
    <n v="61.09"/>
    <n v="305450"/>
    <s v="large_buy"/>
    <n v="-6.7601025320154662E-2"/>
    <n v="-6.7601000000000004"/>
    <s v="P"/>
  </r>
  <r>
    <x v="854"/>
    <s v="Palladyne AI Corp."/>
    <x v="4"/>
    <x v="97"/>
    <s v="WEIBLING DENNIS M"/>
    <s v="Director"/>
    <n v="37921"/>
    <n v="1.5"/>
    <n v="56881.5"/>
    <s v="large_buy"/>
    <n v="0.1375000158324835"/>
    <n v="13.75"/>
    <s v="P"/>
  </r>
  <r>
    <x v="915"/>
    <s v="Comstock Inc."/>
    <x v="4"/>
    <x v="97"/>
    <s v="DEGASPERIS CORRADO"/>
    <s v="Director,Officer"/>
    <n v="1250000"/>
    <n v="0.4"/>
    <n v="500000"/>
    <s v="large_buy"/>
    <n v="-0.1071428419375904"/>
    <n v="-10.7143"/>
    <s v="P"/>
  </r>
  <r>
    <x v="146"/>
    <s v="Burke &amp; Herbert Financial Services Corp."/>
    <x v="4"/>
    <x v="97"/>
    <s v="HINKLE GARY L"/>
    <s v="Director"/>
    <n v="470"/>
    <n v="50.54"/>
    <n v="23753.8"/>
    <s v="normal_buy"/>
    <n v="-1.6736463370294E-2"/>
    <n v="-1.6736"/>
    <s v="P"/>
  </r>
  <r>
    <x v="909"/>
    <s v="Scilex Holding Co"/>
    <x v="4"/>
    <x v="97"/>
    <s v="Ji Henry"/>
    <s v="Director,Officer"/>
    <n v="50000"/>
    <n v="0.88"/>
    <n v="44000"/>
    <s v="normal_buy"/>
    <n v="0.2111111595517112"/>
    <n v="21.1111"/>
    <s v="P"/>
  </r>
  <r>
    <x v="844"/>
    <s v="Enhabit, Inc."/>
    <x v="4"/>
    <x v="97"/>
    <s v="Bolton Jeffrey"/>
    <s v="Director"/>
    <n v="10000"/>
    <n v="8.33"/>
    <n v="83300"/>
    <s v="large_buy"/>
    <n v="8.1212130459872078E-2"/>
    <n v="8.1212"/>
    <s v="P"/>
  </r>
  <r>
    <x v="102"/>
    <s v="TEXAS CAPITAL BANCSHARES INC/TX"/>
    <x v="4"/>
    <x v="97"/>
    <s v="STALLINGS ROBERT W"/>
    <s v="Director"/>
    <n v="996"/>
    <n v="19.53"/>
    <n v="19451.88"/>
    <s v="normal_buy"/>
    <n v="-5.6606779101135977E-2"/>
    <n v="-5.6607000000000003"/>
    <s v="P"/>
  </r>
  <r>
    <x v="901"/>
    <s v="OPAL Fuels Inc."/>
    <x v="4"/>
    <x v="97"/>
    <s v="Dols Scott V."/>
    <s v="Director"/>
    <n v="6000"/>
    <n v="4.93"/>
    <n v="29580"/>
    <s v="normal_buy"/>
    <n v="-1.6161601371441511E-2"/>
    <n v="-1.6162000000000001"/>
    <s v="P"/>
  </r>
  <r>
    <x v="757"/>
    <s v="ProFrac Holding Corp."/>
    <x v="4"/>
    <x v="97"/>
    <s v="Wilks Matthew"/>
    <s v="Officer"/>
    <n v="10000"/>
    <n v="8.85"/>
    <n v="88500"/>
    <s v="normal_buy"/>
    <n v="1.553822265172267E-2"/>
    <n v="1.5538000000000001"/>
    <s v="P"/>
  </r>
  <r>
    <x v="757"/>
    <s v="ProFrac Holding Corp."/>
    <x v="4"/>
    <x v="97"/>
    <s v="THRC Management, LLC"/>
    <s v="TenPercentOwner"/>
    <n v="335835"/>
    <n v="8.5299999999999994"/>
    <n v="2864672.55"/>
    <s v="normal_buy"/>
    <n v="1.553822265172267E-2"/>
    <n v="1.5538000000000001"/>
    <s v="P"/>
  </r>
  <r>
    <x v="757"/>
    <s v="ProFrac Holding Corp."/>
    <x v="4"/>
    <x v="97"/>
    <s v="Wilks Dan H."/>
    <s v="TenPercentOwner"/>
    <n v="335835"/>
    <n v="8.5299999999999994"/>
    <n v="2864672.55"/>
    <s v="normal_buy"/>
    <n v="1.553822265172267E-2"/>
    <n v="1.5538000000000001"/>
    <s v="P"/>
  </r>
  <r>
    <x v="757"/>
    <s v="ProFrac Holding Corp."/>
    <x v="4"/>
    <x v="97"/>
    <s v="THRC Holdings, LP"/>
    <s v="TenPercentOwner"/>
    <n v="335835"/>
    <n v="8.5299999999999994"/>
    <n v="2864672.55"/>
    <s v="normal_buy"/>
    <n v="1.553822265172267E-2"/>
    <n v="1.5538000000000001"/>
    <s v="P"/>
  </r>
  <r>
    <x v="916"/>
    <s v="Identiv, Inc."/>
    <x v="4"/>
    <x v="97"/>
    <s v="HUMPHREYS STEVEN"/>
    <s v="Director,Officer"/>
    <n v="10000"/>
    <n v="4.1500000000000004"/>
    <n v="41500"/>
    <s v="normal_buy"/>
    <n v="4.7732650724069847E-2"/>
    <n v="4.7732999999999999"/>
    <s v="P"/>
  </r>
  <r>
    <x v="726"/>
    <s v="GRAFTECH INTERNATIONAL LTD"/>
    <x v="4"/>
    <x v="97"/>
    <s v="Colonial House Capital Ltd"/>
    <s v="TenPercentOwner"/>
    <n v="332770"/>
    <n v="1.72"/>
    <n v="572364.4"/>
    <s v="normal_buy"/>
    <n v="-0.14367816406947531"/>
    <n v="-14.367800000000001"/>
    <s v="P"/>
  </r>
  <r>
    <x v="726"/>
    <s v="GRAFTECH INTERNATIONAL LTD"/>
    <x v="4"/>
    <x v="97"/>
    <s v="WJS Investments Ltd"/>
    <s v="TenPercentOwner"/>
    <n v="332770"/>
    <n v="1.72"/>
    <n v="572364.4"/>
    <s v="normal_buy"/>
    <n v="-0.14367816406947531"/>
    <n v="-14.367800000000001"/>
    <s v="P"/>
  </r>
  <r>
    <x v="418"/>
    <s v="Citi Trends Inc"/>
    <x v="4"/>
    <x v="97"/>
    <s v="Pleasant Lake Onshore Feeder Fund LP"/>
    <s v="TenPercentOwner"/>
    <n v="6000"/>
    <n v="23.07"/>
    <n v="138420"/>
    <s v="normal_buy"/>
    <n v="6.0671250486172827E-2"/>
    <n v="6.0670999999999999"/>
    <s v="P"/>
  </r>
  <r>
    <x v="418"/>
    <s v="Citi Trends Inc"/>
    <x v="4"/>
    <x v="97"/>
    <s v="Pleasant Lake Partners LLC"/>
    <s v="TenPercentOwner"/>
    <n v="6000"/>
    <n v="23.07"/>
    <n v="138420"/>
    <s v="normal_buy"/>
    <n v="6.0671250486172827E-2"/>
    <n v="6.0670999999999999"/>
    <s v="P"/>
  </r>
  <r>
    <x v="418"/>
    <s v="Citi Trends Inc"/>
    <x v="4"/>
    <x v="97"/>
    <s v="Fund 1 Investments, LLC"/>
    <s v="TenPercentOwner"/>
    <n v="6000"/>
    <n v="23.07"/>
    <n v="138420"/>
    <s v="normal_buy"/>
    <n v="6.0671250486172827E-2"/>
    <n v="6.0670999999999999"/>
    <s v="P"/>
  </r>
  <r>
    <x v="451"/>
    <s v="STANDARD BIOTOOLS INC."/>
    <x v="4"/>
    <x v="97"/>
    <s v="Casdin Capital, LLC"/>
    <s v="Director,TenPercentOwner"/>
    <n v="352072"/>
    <n v="2.56"/>
    <n v="901304.32000000007"/>
    <s v="normal_buy"/>
    <n v="-3.5019422765412478E-2"/>
    <n v="-3.5019"/>
    <s v="P"/>
  </r>
  <r>
    <x v="451"/>
    <s v="STANDARD BIOTOOLS INC."/>
    <x v="4"/>
    <x v="97"/>
    <s v="Casdin Partners Master Fund, L.P."/>
    <s v="Director,TenPercentOwner"/>
    <n v="352072"/>
    <n v="2.56"/>
    <n v="901304.32000000007"/>
    <s v="normal_buy"/>
    <n v="-3.5019422765412478E-2"/>
    <n v="-3.5019"/>
    <s v="P"/>
  </r>
  <r>
    <x v="451"/>
    <s v="STANDARD BIOTOOLS INC."/>
    <x v="4"/>
    <x v="97"/>
    <s v="CASDIN PRIVATE GROWTH EQUITY FUND GP, LLC"/>
    <s v="Director"/>
    <n v="352072"/>
    <n v="2.56"/>
    <n v="901304.32000000007"/>
    <s v="normal_buy"/>
    <n v="-3.5019422765412478E-2"/>
    <n v="-3.5019"/>
    <s v="P"/>
  </r>
  <r>
    <x v="451"/>
    <s v="STANDARD BIOTOOLS INC."/>
    <x v="4"/>
    <x v="97"/>
    <s v="Casdin Private Growth Equity Fund II, L.P."/>
    <s v="Director"/>
    <n v="352072"/>
    <n v="2.56"/>
    <n v="901304.32000000007"/>
    <s v="normal_buy"/>
    <n v="-3.5019422765412478E-2"/>
    <n v="-3.5019"/>
    <s v="P"/>
  </r>
  <r>
    <x v="451"/>
    <s v="STANDARD BIOTOOLS INC."/>
    <x v="4"/>
    <x v="97"/>
    <s v="Casdin Partners FO1-MSV, LP"/>
    <s v="Director"/>
    <n v="352072"/>
    <n v="2.56"/>
    <n v="901304.32000000007"/>
    <s v="normal_buy"/>
    <n v="-3.5019422765412478E-2"/>
    <n v="-3.5019"/>
    <s v="P"/>
  </r>
  <r>
    <x v="451"/>
    <s v="STANDARD BIOTOOLS INC."/>
    <x v="4"/>
    <x v="97"/>
    <s v="Casdin Private Growth Equity Fund II GP, LLC"/>
    <s v="Director"/>
    <n v="352072"/>
    <n v="2.56"/>
    <n v="901304.32000000007"/>
    <s v="normal_buy"/>
    <n v="-3.5019422765412478E-2"/>
    <n v="-3.5019"/>
    <s v="P"/>
  </r>
  <r>
    <x v="451"/>
    <s v="STANDARD BIOTOOLS INC."/>
    <x v="4"/>
    <x v="97"/>
    <s v="Casdin Partners GP, LLC"/>
    <s v="Director,TenPercentOwner"/>
    <n v="352072"/>
    <n v="2.56"/>
    <n v="901304.32000000007"/>
    <s v="normal_buy"/>
    <n v="-3.5019422765412478E-2"/>
    <n v="-3.5019"/>
    <s v="P"/>
  </r>
  <r>
    <x v="451"/>
    <s v="STANDARD BIOTOOLS INC."/>
    <x v="4"/>
    <x v="97"/>
    <s v="Casdin Private Growth Equity Fund, L.P."/>
    <s v="Director"/>
    <n v="352072"/>
    <n v="2.56"/>
    <n v="901304.32000000007"/>
    <s v="normal_buy"/>
    <n v="-3.5019422765412478E-2"/>
    <n v="-3.5019"/>
    <s v="P"/>
  </r>
  <r>
    <x v="451"/>
    <s v="STANDARD BIOTOOLS INC."/>
    <x v="4"/>
    <x v="97"/>
    <s v="Casdin Eli"/>
    <s v="Director,TenPercentOwner"/>
    <n v="352072"/>
    <n v="2.56"/>
    <n v="901304.32000000007"/>
    <s v="normal_buy"/>
    <n v="-3.5019422765412478E-2"/>
    <n v="-3.5019"/>
    <s v="P"/>
  </r>
  <r>
    <x v="909"/>
    <s v="Scilex Holding Co"/>
    <x v="4"/>
    <x v="97"/>
    <s v="Ma Stephen Hoi"/>
    <s v="Officer"/>
    <n v="14140"/>
    <n v="0.88"/>
    <n v="12443.2"/>
    <s v="normal_buy"/>
    <n v="0.2111111595517112"/>
    <n v="21.1111"/>
    <s v="P"/>
  </r>
  <r>
    <x v="852"/>
    <s v="TELOS CORP"/>
    <x v="4"/>
    <x v="97"/>
    <s v="Schaufeld Fredrick"/>
    <s v="Director"/>
    <n v="44821"/>
    <n v="3.67"/>
    <n v="164493.07"/>
    <s v="normal_buy"/>
    <n v="0.1389645072050483"/>
    <n v="13.8965"/>
    <s v="P"/>
  </r>
  <r>
    <x v="917"/>
    <s v="Rekor Systems, Inc."/>
    <x v="4"/>
    <x v="97"/>
    <s v="BERMAN ROBERT ALAN"/>
    <s v="Director,Officer"/>
    <n v="100000"/>
    <n v="1.34"/>
    <n v="134000"/>
    <s v="normal_buy"/>
    <n v="0.30303027292694829"/>
    <n v="30.303000000000001"/>
    <s v="P"/>
  </r>
  <r>
    <x v="170"/>
    <s v="NEW PEOPLES BANKSHARES INC"/>
    <x v="4"/>
    <x v="97"/>
    <s v="Long Barton Scot"/>
    <s v="Other"/>
    <n v="29362"/>
    <n v="2.7"/>
    <n v="79277.400000000009"/>
    <s v="normal_buy"/>
    <n v="0"/>
    <n v="0"/>
    <s v="P"/>
  </r>
  <r>
    <x v="865"/>
    <s v="Fathom Holdings Inc."/>
    <x v="4"/>
    <x v="97"/>
    <s v="Flanders Scott N"/>
    <s v="Director"/>
    <n v="19999"/>
    <n v="1.7"/>
    <n v="33998.300000000003"/>
    <s v="normal_buy"/>
    <n v="-1.1235944521335139E-2"/>
    <n v="-1.1235999999999999"/>
    <s v="P"/>
  </r>
  <r>
    <x v="843"/>
    <s v="TREACE MEDICAL CONCEPTS, INC."/>
    <x v="4"/>
    <x v="97"/>
    <s v="Treace John T."/>
    <s v="Director,Officer,TenPercentOwner"/>
    <n v="100000"/>
    <n v="5.56"/>
    <n v="556000"/>
    <s v="normal_buy"/>
    <n v="9.600000381469731E-2"/>
    <n v="9.6"/>
    <s v="P"/>
  </r>
  <r>
    <x v="918"/>
    <s v="Broad Street Realty, Inc."/>
    <x v="4"/>
    <x v="97"/>
    <s v="Spiritos Samuel M"/>
    <s v="Director"/>
    <n v="30000"/>
    <n v="0.37"/>
    <n v="11100"/>
    <s v="large_buy"/>
    <n v="0"/>
    <n v="0"/>
    <s v="P"/>
  </r>
  <r>
    <x v="919"/>
    <s v="BGSF, INC."/>
    <x v="4"/>
    <x v="97"/>
    <s v="Barnett John R"/>
    <s v="Officer"/>
    <n v="6000"/>
    <n v="6.76"/>
    <n v="40560"/>
    <s v="large_buy"/>
    <n v="-4.434911262552621E-2"/>
    <n v="-4.4348999999999998"/>
    <s v="P"/>
  </r>
  <r>
    <x v="396"/>
    <s v="BEXIL INVESTMENT TRUST"/>
    <x v="4"/>
    <x v="97"/>
    <s v="Midas Securities Group, Inc."/>
    <s v="Other"/>
    <n v="10365"/>
    <n v="13.15"/>
    <n v="136299.75"/>
    <s v="large_buy"/>
    <n v="7.6095114718199852E-4"/>
    <n v="7.6100000000000001E-2"/>
    <s v="P"/>
  </r>
  <r>
    <x v="754"/>
    <s v="GLOBE LIFE INC."/>
    <x v="4"/>
    <x v="97"/>
    <s v="Kalmbach Thomas Peter"/>
    <s v="Officer"/>
    <n v="500"/>
    <n v="84.43"/>
    <n v="42215"/>
    <s v="normal_buy"/>
    <n v="-4.171026433372238E-2"/>
    <n v="-4.1710000000000003"/>
    <s v="P"/>
  </r>
  <r>
    <x v="905"/>
    <s v="ACACIA RESEARCH CORP"/>
    <x v="4"/>
    <x v="97"/>
    <s v="McNulty Martin D. Jr."/>
    <s v="Director,Officer"/>
    <n v="4428"/>
    <n v="5.42"/>
    <n v="23999.759999999998"/>
    <s v="normal_buy"/>
    <n v="2.60222794623759E-2"/>
    <n v="2.6021999999999998"/>
    <s v="P"/>
  </r>
  <r>
    <x v="906"/>
    <s v="EASTERN CO"/>
    <x v="4"/>
    <x v="97"/>
    <s v="Hernandez Mark Anthony"/>
    <s v="Director,Officer"/>
    <n v="959"/>
    <n v="30"/>
    <n v="28770"/>
    <s v="large_buy"/>
    <n v="-5.5349152413303848E-2"/>
    <n v="-5.5349000000000004"/>
    <s v="P"/>
  </r>
  <r>
    <x v="120"/>
    <s v="DORCHESTER MINERALS, L.P."/>
    <x v="4"/>
    <x v="97"/>
    <s v="MORIYAMA LESLIE A"/>
    <s v="Officer"/>
    <n v="1000"/>
    <n v="31.65"/>
    <n v="31650"/>
    <s v="normal_buy"/>
    <n v="1.416865663211264E-2"/>
    <n v="1.4169"/>
    <s v="P"/>
  </r>
  <r>
    <x v="120"/>
    <s v="DORCHESTER MINERALS, L.P."/>
    <x v="4"/>
    <x v="97"/>
    <s v="MORIYAMA LESLIE A"/>
    <s v="Officer"/>
    <n v="1430"/>
    <n v="31.81"/>
    <n v="45488.3"/>
    <s v="normal_buy"/>
    <n v="1.416865663211264E-2"/>
    <n v="1.4169"/>
    <s v="P"/>
  </r>
  <r>
    <x v="909"/>
    <s v="Scilex Holding Co"/>
    <x v="4"/>
    <x v="97"/>
    <s v="SHAH JAISIM"/>
    <s v="Director,Officer"/>
    <n v="56939"/>
    <n v="0.92"/>
    <n v="52383.88"/>
    <s v="large_buy"/>
    <n v="0.2111111595517112"/>
    <n v="21.1111"/>
    <s v="P"/>
  </r>
  <r>
    <x v="910"/>
    <s v="FlexShopper, Inc."/>
    <x v="4"/>
    <x v="97"/>
    <s v="Dvorkin Howard"/>
    <s v="Director,TenPercentOwner"/>
    <n v="49862"/>
    <n v="1.1200000000000001"/>
    <n v="55845.440000000002"/>
    <s v="large_buy"/>
    <n v="0"/>
    <n v="0"/>
    <s v="P"/>
  </r>
  <r>
    <x v="905"/>
    <s v="ACACIA RESEARCH CORP"/>
    <x v="4"/>
    <x v="97"/>
    <s v="Soncini Jason W."/>
    <s v="Officer"/>
    <n v="5000"/>
    <n v="5.36"/>
    <n v="26800"/>
    <s v="normal_buy"/>
    <n v="2.60222794623759E-2"/>
    <n v="2.6021999999999998"/>
    <s v="P"/>
  </r>
  <r>
    <x v="920"/>
    <s v="PLUMAS BANCORP"/>
    <x v="4"/>
    <x v="97"/>
    <s v="Kenny Richard Francis"/>
    <s v="Director"/>
    <n v="300"/>
    <n v="35.380000000000003"/>
    <n v="10614"/>
    <s v="normal_buy"/>
    <n v="-1.7349308482431661E-2"/>
    <n v="-1.7349000000000001"/>
    <s v="P"/>
  </r>
  <r>
    <x v="301"/>
    <s v="SR Bancorp, Inc."/>
    <x v="4"/>
    <x v="97"/>
    <s v="Taylor William P"/>
    <s v="Director,Officer"/>
    <n v="2821"/>
    <n v="9.17"/>
    <n v="25868.57"/>
    <s v="normal_buy"/>
    <n v="-1.200862913916978E-2"/>
    <n v="-1.2009000000000001"/>
    <s v="P"/>
  </r>
  <r>
    <x v="301"/>
    <s v="SR Bancorp, Inc."/>
    <x v="4"/>
    <x v="97"/>
    <s v="Taylor William P"/>
    <s v="Director,Officer"/>
    <n v="2179"/>
    <n v="9.23"/>
    <n v="20112.169999999998"/>
    <s v="normal_buy"/>
    <n v="-1.200862913916978E-2"/>
    <n v="-1.2009000000000001"/>
    <s v="P"/>
  </r>
  <r>
    <x v="7"/>
    <s v="MainStay CBRE Global Infrastructure Megatrends Term Fund"/>
    <x v="4"/>
    <x v="97"/>
    <s v="Saba Capital Management, L.P."/>
    <s v="TenPercentOwner"/>
    <n v="3280"/>
    <n v="13.43"/>
    <n v="44050.400000000001"/>
    <s v="normal_buy"/>
    <n v="-2.567118384476719E-2"/>
    <n v="-2.5670999999999999"/>
    <s v="P"/>
  </r>
  <r>
    <x v="7"/>
    <s v="MainStay CBRE Global Infrastructure Megatrends Term Fund"/>
    <x v="4"/>
    <x v="97"/>
    <s v="Weinstein Boaz"/>
    <s v="TenPercentOwner"/>
    <n v="3280"/>
    <n v="13.43"/>
    <n v="44050.400000000001"/>
    <s v="normal_buy"/>
    <n v="-2.567118384476719E-2"/>
    <n v="-2.5670999999999999"/>
    <s v="P"/>
  </r>
  <r>
    <x v="310"/>
    <s v="CSP INC /MA/"/>
    <x v="4"/>
    <x v="97"/>
    <s v="NERGES JOSEPH R"/>
    <s v="TenPercentOwner"/>
    <n v="700"/>
    <n v="14.35"/>
    <n v="10045"/>
    <s v="normal_buy"/>
    <n v="4.745419996594169E-3"/>
    <n v="0.47449999999999998"/>
    <s v="P"/>
  </r>
  <r>
    <x v="881"/>
    <s v="BK Technologies Corp"/>
    <x v="4"/>
    <x v="97"/>
    <s v="Horowitz Joshua"/>
    <s v="Director"/>
    <n v="2632"/>
    <n v="13.86"/>
    <n v="36479.519999999997"/>
    <s v="normal_buy"/>
    <n v="-4.6594955370434121E-2"/>
    <n v="-4.6595000000000004"/>
    <s v="P"/>
  </r>
  <r>
    <x v="523"/>
    <s v="Medalist Diversified REIT, Inc."/>
    <x v="4"/>
    <x v="97"/>
    <s v="KAVANAUGH FRANK"/>
    <s v="Director,Officer,TenPercentOwner"/>
    <n v="41600"/>
    <n v="5.64"/>
    <n v="234624"/>
    <s v="large_buy"/>
    <n v="6.6063382422526962E-2"/>
    <n v="6.6063000000000001"/>
    <s v="P"/>
  </r>
  <r>
    <x v="921"/>
    <s v="SEMPRA"/>
    <x v="4"/>
    <x v="97"/>
    <s v="MARK RICHARD J"/>
    <s v="Director"/>
    <n v="1925"/>
    <n v="77.97"/>
    <n v="150092.25"/>
    <s v="large_buy"/>
    <n v="-1.8677302354150879E-2"/>
    <n v="-1.8676999999999999"/>
    <s v="P"/>
  </r>
  <r>
    <x v="909"/>
    <s v="Scilex Holding Co"/>
    <x v="4"/>
    <x v="97"/>
    <s v="Chun Jay"/>
    <s v="Director"/>
    <n v="57500"/>
    <n v="0.9"/>
    <n v="51750"/>
    <s v="large_buy"/>
    <n v="0.2111111595517112"/>
    <n v="21.1111"/>
    <s v="P"/>
  </r>
  <r>
    <x v="634"/>
    <s v="CION Investment Corp"/>
    <x v="4"/>
    <x v="97"/>
    <s v="BRESNER GREGG A."/>
    <s v="Officer"/>
    <n v="2000"/>
    <n v="12.51"/>
    <n v="25020"/>
    <s v="normal_buy"/>
    <n v="1.0623542107213609E-2"/>
    <n v="1.0624"/>
    <s v="P"/>
  </r>
  <r>
    <x v="866"/>
    <s v="GLOBAL PARTNERS LP"/>
    <x v="4"/>
    <x v="97"/>
    <s v="Global GP LLC"/>
    <s v="Other"/>
    <n v="10000"/>
    <n v="44.05"/>
    <n v="440500"/>
    <s v="large_buy"/>
    <n v="7.5539514382568562E-2"/>
    <n v="7.5540000000000003"/>
    <s v="P"/>
  </r>
  <r>
    <x v="922"/>
    <s v="Limbach Holdings, Inc."/>
    <x v="4"/>
    <x v="97"/>
    <s v="McCann Michael M"/>
    <s v="Director,Officer"/>
    <n v="2099"/>
    <n v="47.77"/>
    <n v="100269.23"/>
    <s v="large_buy"/>
    <n v="0.165270195061749"/>
    <n v="16.527000000000001"/>
    <s v="P"/>
  </r>
  <r>
    <x v="38"/>
    <s v="OPKO HEALTH, INC."/>
    <x v="4"/>
    <x v="97"/>
    <s v="FROST PHILLIP MD ET AL"/>
    <s v="Director,Officer,TenPercentOwner"/>
    <n v="163997"/>
    <n v="1.29"/>
    <n v="211556.13"/>
    <s v="normal_buy"/>
    <n v="7.5757500499188835E-2"/>
    <n v="7.5758000000000001"/>
    <s v="P"/>
  </r>
  <r>
    <x v="38"/>
    <s v="OPKO HEALTH, INC."/>
    <x v="4"/>
    <x v="97"/>
    <s v="Frost Gamma Investments Trust"/>
    <s v="TenPercentOwner"/>
    <n v="163997"/>
    <n v="1.29"/>
    <n v="211556.13"/>
    <s v="normal_buy"/>
    <n v="7.5757500499188835E-2"/>
    <n v="7.5758000000000001"/>
    <s v="P"/>
  </r>
  <r>
    <x v="577"/>
    <s v="Phunware, Inc."/>
    <x v="4"/>
    <x v="98"/>
    <s v="Snavely Michael"/>
    <s v="Director,Officer"/>
    <n v="3000"/>
    <n v="6.5"/>
    <n v="19500"/>
    <s v="normal_buy"/>
    <n v="-0.1201200799139001"/>
    <n v="-12.012"/>
    <s v="P"/>
  </r>
  <r>
    <x v="923"/>
    <s v="Origin Materials, Inc."/>
    <x v="4"/>
    <x v="98"/>
    <s v="Heidenmark Cook Pia Johanna"/>
    <s v="Director"/>
    <n v="34000"/>
    <n v="0.97"/>
    <n v="32980"/>
    <s v="normal_buy"/>
    <n v="0.15911488170330859"/>
    <n v="15.9115"/>
    <s v="P"/>
  </r>
  <r>
    <x v="561"/>
    <s v="MasterCraft Boat Holdings, Inc."/>
    <x v="4"/>
    <x v="98"/>
    <s v="Gray Adam"/>
    <s v="TenPercentOwner"/>
    <n v="105000"/>
    <n v="20.75"/>
    <n v="2178750"/>
    <s v="large_buy"/>
    <n v="7.7034108755786868E-3"/>
    <n v="0.77029999999999998"/>
    <s v="P"/>
  </r>
  <r>
    <x v="561"/>
    <s v="MasterCraft Boat Holdings, Inc."/>
    <x v="4"/>
    <x v="98"/>
    <s v="Shackelton Christopher S"/>
    <s v="TenPercentOwner"/>
    <n v="105000"/>
    <n v="20.75"/>
    <n v="2178750"/>
    <s v="large_buy"/>
    <n v="7.7034108755786868E-3"/>
    <n v="0.77029999999999998"/>
    <s v="P"/>
  </r>
  <r>
    <x v="561"/>
    <s v="MasterCraft Boat Holdings, Inc."/>
    <x v="4"/>
    <x v="98"/>
    <s v="Coliseum Capital, LLC"/>
    <s v="TenPercentOwner"/>
    <n v="105000"/>
    <n v="20.75"/>
    <n v="2178750"/>
    <s v="large_buy"/>
    <n v="7.7034108755786868E-3"/>
    <n v="0.77029999999999998"/>
    <s v="P"/>
  </r>
  <r>
    <x v="561"/>
    <s v="MasterCraft Boat Holdings, Inc."/>
    <x v="4"/>
    <x v="98"/>
    <s v="Coliseum Capital Management, LLC"/>
    <s v="TenPercentOwner"/>
    <n v="105000"/>
    <n v="20.75"/>
    <n v="2178750"/>
    <s v="large_buy"/>
    <n v="7.7034108755786868E-3"/>
    <n v="0.77029999999999998"/>
    <s v="P"/>
  </r>
  <r>
    <x v="561"/>
    <s v="MasterCraft Boat Holdings, Inc."/>
    <x v="4"/>
    <x v="98"/>
    <s v="COLISEUM CAPITAL PARTNERS, L.P."/>
    <s v="TenPercentOwner"/>
    <n v="105000"/>
    <n v="20.75"/>
    <n v="2178750"/>
    <s v="large_buy"/>
    <n v="7.7034108755786868E-3"/>
    <n v="0.77029999999999998"/>
    <s v="P"/>
  </r>
  <r>
    <x v="865"/>
    <s v="Fathom Holdings Inc."/>
    <x v="4"/>
    <x v="98"/>
    <s v="Murray Stephen H."/>
    <s v="Director"/>
    <n v="13050"/>
    <n v="1.64"/>
    <n v="21402"/>
    <s v="normal_buy"/>
    <n v="4.0229846470767987E-2"/>
    <n v="4.0229999999999997"/>
    <s v="P"/>
  </r>
  <r>
    <x v="397"/>
    <s v="CUMMINS INC"/>
    <x v="4"/>
    <x v="98"/>
    <s v="Boakye Marvin"/>
    <s v="Officer"/>
    <n v="1745"/>
    <n v="286.04000000000002"/>
    <n v="499139.8"/>
    <s v="large_buy"/>
    <n v="-3.5535833614963368E-2"/>
    <n v="-3.5535999999999999"/>
    <s v="P"/>
  </r>
  <r>
    <x v="917"/>
    <s v="Rekor Systems, Inc."/>
    <x v="4"/>
    <x v="98"/>
    <s v="BERMAN ROBERT ALAN"/>
    <s v="Director,Officer"/>
    <n v="20000"/>
    <n v="1.65"/>
    <n v="33000"/>
    <s v="normal_buy"/>
    <n v="7.9470202335270468E-2"/>
    <n v="7.9470000000000001"/>
    <s v="P"/>
  </r>
  <r>
    <x v="247"/>
    <s v="Vestis Corp"/>
    <x v="4"/>
    <x v="98"/>
    <s v="Corvex Management LP"/>
    <s v="TenPercentOwner"/>
    <n v="116044"/>
    <n v="12.59"/>
    <n v="1460993.96"/>
    <s v="normal_buy"/>
    <n v="-1.4353997887229131E-2"/>
    <n v="-1.4354"/>
    <s v="P"/>
  </r>
  <r>
    <x v="247"/>
    <s v="Vestis Corp"/>
    <x v="4"/>
    <x v="98"/>
    <s v="Meister Keith A."/>
    <s v="TenPercentOwner"/>
    <n v="116044"/>
    <n v="12.59"/>
    <n v="1460993.96"/>
    <s v="normal_buy"/>
    <n v="-1.4353997887229131E-2"/>
    <n v="-1.4354"/>
    <s v="P"/>
  </r>
  <r>
    <x v="255"/>
    <s v="Sable Offshore Corp."/>
    <x v="4"/>
    <x v="98"/>
    <s v="FLORES JAMES C"/>
    <s v="Director,Officer,TenPercentOwner"/>
    <n v="100000"/>
    <n v="13.74"/>
    <n v="1374000"/>
    <s v="normal_buy"/>
    <n v="6.6862661575451732E-2"/>
    <n v="6.6863000000000001"/>
    <s v="P"/>
  </r>
  <r>
    <x v="924"/>
    <s v="InfuSystem Holdings, Inc"/>
    <x v="4"/>
    <x v="98"/>
    <s v="GENDRON PAUL ANDREW"/>
    <s v="Director"/>
    <n v="5000"/>
    <n v="6.54"/>
    <n v="32700"/>
    <s v="large_buy"/>
    <n v="7.5500811284450853E-2"/>
    <n v="7.5500999999999996"/>
    <s v="P"/>
  </r>
  <r>
    <x v="679"/>
    <s v="AlTi Global, Inc."/>
    <x v="4"/>
    <x v="98"/>
    <s v="Tiedemann Michael"/>
    <s v="Director,Officer"/>
    <n v="20000"/>
    <n v="4.53"/>
    <n v="90600"/>
    <s v="normal_buy"/>
    <n v="3.9735059603063012E-2"/>
    <n v="3.9735"/>
    <s v="P"/>
  </r>
  <r>
    <x v="679"/>
    <s v="AlTi Global, Inc."/>
    <x v="4"/>
    <x v="98"/>
    <s v="Tiedemann Michael"/>
    <s v="Director,Officer"/>
    <n v="20000"/>
    <n v="4.55"/>
    <n v="91000"/>
    <s v="normal_buy"/>
    <n v="3.9735059603063012E-2"/>
    <n v="3.9735"/>
    <s v="P"/>
  </r>
  <r>
    <x v="148"/>
    <s v="Epsilon Energy Ltd."/>
    <x v="4"/>
    <x v="98"/>
    <s v="Stabell Jason"/>
    <s v="Director,Officer"/>
    <n v="6300"/>
    <n v="5.36"/>
    <n v="33768"/>
    <s v="normal_buy"/>
    <n v="-9.3457083175085831E-3"/>
    <n v="-0.93459999999999999"/>
    <s v="P"/>
  </r>
  <r>
    <x v="352"/>
    <s v="CATERPILLAR INC"/>
    <x v="4"/>
    <x v="98"/>
    <s v="Johnson Gerald"/>
    <s v="Director"/>
    <n v="100"/>
    <n v="356.4"/>
    <n v="35640"/>
    <s v="normal_buy"/>
    <n v="-9.6981485419280422E-2"/>
    <n v="-9.6981000000000002"/>
    <s v="P"/>
  </r>
  <r>
    <x v="17"/>
    <s v="TILE SHOP HOLDINGS, INC."/>
    <x v="4"/>
    <x v="98"/>
    <s v="Pleasant Lake Onshore Feeder Fund LP"/>
    <s v="TenPercentOwner"/>
    <n v="77917"/>
    <n v="6.2"/>
    <n v="483085.4"/>
    <s v="large_buy"/>
    <n v="5.8823511574407128E-2"/>
    <n v="5.8823999999999996"/>
    <s v="P"/>
  </r>
  <r>
    <x v="17"/>
    <s v="TILE SHOP HOLDINGS, INC."/>
    <x v="4"/>
    <x v="98"/>
    <s v="Pleasant Lake Partners LLC"/>
    <s v="TenPercentOwner"/>
    <n v="77917"/>
    <n v="6.2"/>
    <n v="483085.4"/>
    <s v="large_buy"/>
    <n v="5.8823511574407128E-2"/>
    <n v="5.8823999999999996"/>
    <s v="P"/>
  </r>
  <r>
    <x v="17"/>
    <s v="TILE SHOP HOLDINGS, INC."/>
    <x v="4"/>
    <x v="98"/>
    <s v="Fund 1 Investments, LLC"/>
    <s v="TenPercentOwner"/>
    <n v="77917"/>
    <n v="6.2"/>
    <n v="483085.4"/>
    <s v="large_buy"/>
    <n v="5.8823511574407128E-2"/>
    <n v="5.8823999999999996"/>
    <s v="P"/>
  </r>
  <r>
    <x v="102"/>
    <s v="TEXAS CAPITAL BANCSHARES INC/TX"/>
    <x v="4"/>
    <x v="98"/>
    <s v="STALLINGS ROBERT W"/>
    <s v="Director"/>
    <n v="6000"/>
    <n v="19.52"/>
    <n v="117120"/>
    <s v="normal_buy"/>
    <n v="-5.3259244736048039E-2"/>
    <n v="-5.3258999999999999"/>
    <s v="P"/>
  </r>
  <r>
    <x v="103"/>
    <s v="authID Inc."/>
    <x v="4"/>
    <x v="98"/>
    <s v="Jisser Ken"/>
    <s v="Director"/>
    <n v="5500"/>
    <n v="7.64"/>
    <n v="42020"/>
    <s v="normal_buy"/>
    <n v="-5.5269960614354963E-2"/>
    <n v="-5.5270000000000001"/>
    <s v="P"/>
  </r>
  <r>
    <x v="757"/>
    <s v="ProFrac Holding Corp."/>
    <x v="4"/>
    <x v="98"/>
    <s v="THRC Management, LLC"/>
    <s v="TenPercentOwner"/>
    <n v="348095"/>
    <n v="9.15"/>
    <n v="3185069.25"/>
    <s v="large_buy"/>
    <n v="-5.3030279573141992E-2"/>
    <n v="-5.3029999999999999"/>
    <s v="P"/>
  </r>
  <r>
    <x v="757"/>
    <s v="ProFrac Holding Corp."/>
    <x v="4"/>
    <x v="98"/>
    <s v="Wilks Dan H."/>
    <s v="TenPercentOwner"/>
    <n v="348095"/>
    <n v="9.15"/>
    <n v="3185069.25"/>
    <s v="large_buy"/>
    <n v="-5.3030279573141992E-2"/>
    <n v="-5.3029999999999999"/>
    <s v="P"/>
  </r>
  <r>
    <x v="757"/>
    <s v="ProFrac Holding Corp."/>
    <x v="4"/>
    <x v="98"/>
    <s v="THRC Holdings, LP"/>
    <s v="TenPercentOwner"/>
    <n v="348095"/>
    <n v="9.15"/>
    <n v="3185069.25"/>
    <s v="large_buy"/>
    <n v="-5.3030279573141992E-2"/>
    <n v="-5.3029999999999999"/>
    <s v="P"/>
  </r>
  <r>
    <x v="903"/>
    <s v="LINKBANCORP, Inc."/>
    <x v="4"/>
    <x v="98"/>
    <s v="POMMERENING WILLIAM E"/>
    <s v="Director"/>
    <n v="3500"/>
    <n v="6.64"/>
    <n v="23240"/>
    <s v="normal_buy"/>
    <n v="-5.3500220016773903E-2"/>
    <n v="-5.35"/>
    <s v="P"/>
  </r>
  <r>
    <x v="146"/>
    <s v="Burke &amp; Herbert Financial Services Corp."/>
    <x v="4"/>
    <x v="98"/>
    <s v="HINKLE GARY L"/>
    <s v="Director"/>
    <n v="2039"/>
    <n v="50.25"/>
    <n v="102459.75"/>
    <s v="normal_buy"/>
    <n v="-3.8592266410351073E-2"/>
    <n v="-3.8592"/>
    <s v="P"/>
  </r>
  <r>
    <x v="57"/>
    <s v="Kayne Anderson Energy Infrastructure Fund, Inc."/>
    <x v="4"/>
    <x v="98"/>
    <s v="MetLife Investment Management, LLC"/>
    <s v="TenPercentOwner"/>
    <n v="6000000"/>
    <n v="6000000"/>
    <n v="36000000000000"/>
    <s v="normal_buy"/>
    <n v="-1.3012988164561199E-2"/>
    <n v="-1.3012999999999999"/>
    <s v="P"/>
  </r>
  <r>
    <x v="57"/>
    <s v="Kayne Anderson Energy Infrastructure Fund, Inc."/>
    <x v="4"/>
    <x v="98"/>
    <s v="MetLife Investment Management, LLC"/>
    <s v="TenPercentOwner"/>
    <n v="1400000"/>
    <n v="1400000"/>
    <n v="1960000000000"/>
    <s v="normal_buy"/>
    <n v="-1.3012988164561199E-2"/>
    <n v="-1.3012999999999999"/>
    <s v="P"/>
  </r>
  <r>
    <x v="57"/>
    <s v="Kayne Anderson Energy Infrastructure Fund, Inc."/>
    <x v="4"/>
    <x v="98"/>
    <s v="MetLife Investment Management, LLC"/>
    <s v="TenPercentOwner"/>
    <n v="1300000"/>
    <n v="1300000"/>
    <n v="1690000000000"/>
    <s v="normal_buy"/>
    <n v="-1.3012988164561199E-2"/>
    <n v="-1.3012999999999999"/>
    <s v="P"/>
  </r>
  <r>
    <x v="57"/>
    <s v="Kayne Anderson Energy Infrastructure Fund, Inc."/>
    <x v="4"/>
    <x v="98"/>
    <s v="MetLife Investment Management, LLC"/>
    <s v="TenPercentOwner"/>
    <n v="7300000"/>
    <n v="7300000"/>
    <n v="53290000000000"/>
    <s v="normal_buy"/>
    <n v="-1.3012988164561199E-2"/>
    <n v="-1.3012999999999999"/>
    <s v="P"/>
  </r>
  <r>
    <x v="57"/>
    <s v="Kayne Anderson Energy Infrastructure Fund, Inc."/>
    <x v="4"/>
    <x v="98"/>
    <s v="MetLife Investment Management, LLC"/>
    <s v="TenPercentOwner"/>
    <n v="4500000"/>
    <n v="4500000"/>
    <n v="20250000000000"/>
    <s v="normal_buy"/>
    <n v="-1.3012988164561199E-2"/>
    <n v="-1.3012999999999999"/>
    <s v="P"/>
  </r>
  <r>
    <x v="57"/>
    <s v="Kayne Anderson Energy Infrastructure Fund, Inc."/>
    <x v="4"/>
    <x v="98"/>
    <s v="MetLife Investment Management, LLC"/>
    <s v="TenPercentOwner"/>
    <n v="9500000"/>
    <n v="9500000"/>
    <n v="90250000000000"/>
    <s v="large_buy"/>
    <n v="-1.3012988164561199E-2"/>
    <n v="-1.3012999999999999"/>
    <s v="P"/>
  </r>
  <r>
    <x v="870"/>
    <s v="ARK RESTAURANTS CORP"/>
    <x v="4"/>
    <x v="98"/>
    <s v="SATTERFIELD THOMAS A JR"/>
    <s v="TenPercentOwner"/>
    <n v="1578"/>
    <n v="14.56"/>
    <n v="22975.68"/>
    <s v="normal_buy"/>
    <n v="-2.8804393559472952E-2"/>
    <n v="-2.8803999999999998"/>
    <s v="P"/>
  </r>
  <r>
    <x v="870"/>
    <s v="ARK RESTAURANTS CORP"/>
    <x v="4"/>
    <x v="98"/>
    <s v="SATTERFIELD THOMAS A JR"/>
    <s v="TenPercentOwner"/>
    <n v="10000"/>
    <n v="15.23"/>
    <n v="152300"/>
    <s v="large_buy"/>
    <n v="-2.8804393559472952E-2"/>
    <n v="-2.8803999999999998"/>
    <s v="P"/>
  </r>
  <r>
    <x v="870"/>
    <s v="ARK RESTAURANTS CORP"/>
    <x v="4"/>
    <x v="98"/>
    <s v="SATTERFIELD THOMAS A JR"/>
    <s v="TenPercentOwner"/>
    <n v="4000"/>
    <n v="15.4"/>
    <n v="61600"/>
    <s v="normal_buy"/>
    <n v="-2.8804393559472952E-2"/>
    <n v="-2.8803999999999998"/>
    <s v="P"/>
  </r>
  <r>
    <x v="925"/>
    <s v="Pulse Biosciences, Inc."/>
    <x v="4"/>
    <x v="98"/>
    <s v="Barrett Burke Thomas"/>
    <s v="Director,Officer"/>
    <n v="10000"/>
    <n v="8.56"/>
    <n v="85600"/>
    <s v="normal_buy"/>
    <n v="0.63286717406290371"/>
    <n v="63.286700000000003"/>
    <s v="P"/>
  </r>
  <r>
    <x v="738"/>
    <s v="LINDBLAD EXPEDITIONS HOLDINGS, INC."/>
    <x v="4"/>
    <x v="98"/>
    <s v="SCHULTZ ALEX P"/>
    <s v="Director"/>
    <n v="25294"/>
    <n v="7.69"/>
    <n v="194510.86"/>
    <s v="large_buy"/>
    <n v="7.7419281005859384E-3"/>
    <n v="0.7742"/>
    <s v="P"/>
  </r>
  <r>
    <x v="540"/>
    <s v="AerSale Corp"/>
    <x v="4"/>
    <x v="98"/>
    <s v="Fedder Judith Ann"/>
    <s v="Director"/>
    <n v="2500"/>
    <n v="7.74"/>
    <n v="19350"/>
    <s v="normal_buy"/>
    <n v="-4.4098592854171607E-2"/>
    <n v="-4.4099000000000004"/>
    <s v="P"/>
  </r>
  <r>
    <x v="418"/>
    <s v="Citi Trends Inc"/>
    <x v="4"/>
    <x v="98"/>
    <s v="Pleasant Lake Onshore Feeder Fund LP"/>
    <s v="TenPercentOwner"/>
    <n v="16100"/>
    <n v="23.23"/>
    <n v="374003"/>
    <s v="normal_buy"/>
    <n v="5.6441250537032417E-2"/>
    <n v="5.6440999999999999"/>
    <s v="P"/>
  </r>
  <r>
    <x v="418"/>
    <s v="Citi Trends Inc"/>
    <x v="4"/>
    <x v="98"/>
    <s v="Pleasant Lake Partners LLC"/>
    <s v="TenPercentOwner"/>
    <n v="16100"/>
    <n v="23.23"/>
    <n v="374003"/>
    <s v="normal_buy"/>
    <n v="5.6441250537032417E-2"/>
    <n v="5.6440999999999999"/>
    <s v="P"/>
  </r>
  <r>
    <x v="418"/>
    <s v="Citi Trends Inc"/>
    <x v="4"/>
    <x v="98"/>
    <s v="Fund 1 Investments, LLC"/>
    <s v="TenPercentOwner"/>
    <n v="16100"/>
    <n v="23.23"/>
    <n v="374003"/>
    <s v="normal_buy"/>
    <n v="5.6441250537032417E-2"/>
    <n v="5.6440999999999999"/>
    <s v="P"/>
  </r>
  <r>
    <x v="926"/>
    <s v="Immunome Inc."/>
    <x v="4"/>
    <x v="98"/>
    <s v="SIEGALL CLAY B"/>
    <s v="Director,Officer"/>
    <n v="79566"/>
    <n v="13.91"/>
    <n v="1106763.06"/>
    <s v="large_buy"/>
    <n v="2.6086931282721659E-2"/>
    <n v="2.6086999999999998"/>
    <s v="P"/>
  </r>
  <r>
    <x v="576"/>
    <s v="BrightSpring Health Services, Inc."/>
    <x v="4"/>
    <x v="98"/>
    <s v="DAmbrosio Matthew"/>
    <s v="Director"/>
    <n v="1000"/>
    <n v="11.46"/>
    <n v="11460"/>
    <s v="normal_buy"/>
    <n v="2.620064058596494E-3"/>
    <n v="0.26200000000000001"/>
    <s v="P"/>
  </r>
  <r>
    <x v="852"/>
    <s v="TELOS CORP"/>
    <x v="4"/>
    <x v="98"/>
    <s v="Schaufeld Fredrick"/>
    <s v="Director"/>
    <n v="8219"/>
    <n v="3.8"/>
    <n v="31232.2"/>
    <s v="normal_buy"/>
    <n v="4.4736862743990802E-2"/>
    <n v="4.4737"/>
    <s v="P"/>
  </r>
  <r>
    <x v="916"/>
    <s v="Identiv, Inc."/>
    <x v="4"/>
    <x v="98"/>
    <s v="KREMEN GARY"/>
    <s v="Director"/>
    <n v="25000"/>
    <n v="4.1399999999999997"/>
    <n v="103500"/>
    <s v="large_buy"/>
    <n v="4.4887735178213317E-2"/>
    <n v="4.4888000000000003"/>
    <s v="P"/>
  </r>
  <r>
    <x v="927"/>
    <s v="Crown Equity Holdings, Inc."/>
    <x v="4"/>
    <x v="98"/>
    <s v="Mike Zaman Irrevocable Trust"/>
    <s v="TenPercentOwner"/>
    <n v="1000"/>
    <n v="1000"/>
    <n v="1000000"/>
    <s v="large_buy"/>
    <n v="0"/>
    <n v="0"/>
    <s v="P"/>
  </r>
  <r>
    <x v="928"/>
    <s v="Nuo Therapeutics, Inc."/>
    <x v="4"/>
    <x v="98"/>
    <s v="SHEEDY CHARLES E"/>
    <s v="TenPercentOwner"/>
    <n v="100000"/>
    <n v="0.75"/>
    <n v="75000"/>
    <s v="normal_buy"/>
    <n v="0"/>
    <n v="0"/>
    <s v="P"/>
  </r>
  <r>
    <x v="396"/>
    <s v="BEXIL INVESTMENT TRUST"/>
    <x v="4"/>
    <x v="98"/>
    <s v="Midas Securities Group, Inc."/>
    <s v="Other"/>
    <n v="2616"/>
    <n v="13.22"/>
    <n v="34583.519999999997"/>
    <s v="normal_buy"/>
    <n v="-9.8260466056447893E-3"/>
    <n v="-0.98260000000000003"/>
    <s v="P"/>
  </r>
  <r>
    <x v="855"/>
    <s v="BIOCRYST PHARMACEUTICALS INC"/>
    <x v="4"/>
    <x v="98"/>
    <s v="MILANO VINCENT"/>
    <s v="Director"/>
    <n v="15000"/>
    <n v="6.25"/>
    <n v="93750"/>
    <s v="normal_buy"/>
    <n v="9.9510545724170951E-2"/>
    <n v="9.9511000000000003"/>
    <s v="P"/>
  </r>
  <r>
    <x v="924"/>
    <s v="InfuSystem Holdings, Inc"/>
    <x v="4"/>
    <x v="98"/>
    <s v="Steele Barry G"/>
    <s v="Officer"/>
    <n v="3000"/>
    <n v="6.47"/>
    <n v="19410"/>
    <s v="normal_buy"/>
    <n v="7.5500811284450853E-2"/>
    <n v="7.5500999999999996"/>
    <s v="P"/>
  </r>
  <r>
    <x v="432"/>
    <s v="BARNWELL INDUSTRIES INC"/>
    <x v="4"/>
    <x v="98"/>
    <s v="SHERWOOD NED L"/>
    <s v="TenPercentOwner"/>
    <n v="18034"/>
    <n v="2.81"/>
    <n v="50675.54"/>
    <s v="normal_buy"/>
    <n v="-6.9686347470420351E-2"/>
    <n v="-6.9686000000000003"/>
    <s v="P"/>
  </r>
  <r>
    <x v="754"/>
    <s v="GLOBE LIFE INC."/>
    <x v="4"/>
    <x v="98"/>
    <s v="SVOBODA FRANK M"/>
    <s v="Director,Officer"/>
    <n v="2500"/>
    <n v="86.31"/>
    <n v="215775"/>
    <s v="large_buy"/>
    <n v="-4.8831678620872787E-2"/>
    <n v="-4.8832000000000004"/>
    <s v="P"/>
  </r>
  <r>
    <x v="929"/>
    <s v="Serina Therapeutics, Inc."/>
    <x v="4"/>
    <x v="98"/>
    <s v="MINTZ STEVEN"/>
    <s v="Director"/>
    <n v="1240"/>
    <n v="9.44"/>
    <n v="11705.6"/>
    <s v="normal_buy"/>
    <n v="-6.4999961853027366E-2"/>
    <n v="-6.5"/>
    <s v="P"/>
  </r>
  <r>
    <x v="929"/>
    <s v="Serina Therapeutics, Inc."/>
    <x v="4"/>
    <x v="98"/>
    <s v="MINTZ STEVEN"/>
    <s v="Director"/>
    <n v="1240"/>
    <n v="9.42"/>
    <n v="11680.8"/>
    <s v="normal_buy"/>
    <n v="-6.4999961853027366E-2"/>
    <n v="-6.5"/>
    <s v="P"/>
  </r>
  <r>
    <x v="432"/>
    <s v="BARNWELL INDUSTRIES INC"/>
    <x v="4"/>
    <x v="98"/>
    <s v="MRMP Managers LLC"/>
    <s v="TenPercentOwner"/>
    <n v="18034"/>
    <n v="2.81"/>
    <n v="50675.54"/>
    <s v="normal_buy"/>
    <n v="-6.9686347470420351E-2"/>
    <n v="-6.9686000000000003"/>
    <s v="P"/>
  </r>
  <r>
    <x v="432"/>
    <s v="BARNWELL INDUSTRIES INC"/>
    <x v="4"/>
    <x v="98"/>
    <s v="Ned L. Sherwood Revocable Trust"/>
    <s v="TenPercentOwner"/>
    <n v="18034"/>
    <n v="2.81"/>
    <n v="50675.54"/>
    <s v="normal_buy"/>
    <n v="-6.9686347470420351E-2"/>
    <n v="-6.9686000000000003"/>
    <s v="P"/>
  </r>
  <r>
    <x v="901"/>
    <s v="OPAL Fuels Inc."/>
    <x v="4"/>
    <x v="98"/>
    <s v="Dols Scott V."/>
    <s v="Director"/>
    <n v="11192"/>
    <n v="5.0599999999999996"/>
    <n v="56631.519999999997"/>
    <s v="large_buy"/>
    <n v="-5.2000045776367188E-2"/>
    <n v="-5.2"/>
    <s v="P"/>
  </r>
  <r>
    <x v="920"/>
    <s v="PLUMAS BANCORP"/>
    <x v="4"/>
    <x v="98"/>
    <s v="Patel Sushil Amathalal"/>
    <s v="Director"/>
    <n v="1126"/>
    <n v="35.65"/>
    <n v="40141.9"/>
    <s v="large_buy"/>
    <n v="-2.5288046262921249E-2"/>
    <n v="-2.5287999999999999"/>
    <s v="P"/>
  </r>
  <r>
    <x v="159"/>
    <s v="FIRST FINANCIAL CORP /IN/"/>
    <x v="4"/>
    <x v="98"/>
    <s v="Franklin Mark Allen"/>
    <s v="Officer"/>
    <n v="900"/>
    <n v="38.83"/>
    <n v="34947"/>
    <s v="large_buy"/>
    <n v="-3.9330213150599813E-2"/>
    <n v="-3.9329999999999998"/>
    <s v="P"/>
  </r>
  <r>
    <x v="731"/>
    <s v="Mobile Infrastructure Corp"/>
    <x v="4"/>
    <x v="98"/>
    <s v="Chavez Manuel III"/>
    <s v="Director,Officer,TenPercentOwner"/>
    <n v="9375"/>
    <n v="3.49"/>
    <n v="32718.75"/>
    <s v="normal_buy"/>
    <n v="-3.4090876764009681E-2"/>
    <n v="-3.4091"/>
    <s v="P"/>
  </r>
  <r>
    <x v="910"/>
    <s v="FlexShopper, Inc."/>
    <x v="4"/>
    <x v="98"/>
    <s v="Dvorkin Howard"/>
    <s v="Director,TenPercentOwner"/>
    <n v="17814"/>
    <n v="1.1599999999999999"/>
    <n v="20664.240000000002"/>
    <s v="normal_buy"/>
    <n v="-8.4745685659030956E-2"/>
    <n v="-8.4746000000000006"/>
    <s v="P"/>
  </r>
  <r>
    <x v="384"/>
    <s v="HF Sinclair Corp"/>
    <x v="4"/>
    <x v="98"/>
    <s v="MYERS FRANKLIN"/>
    <s v="Director"/>
    <n v="6500"/>
    <n v="57.37"/>
    <n v="372905"/>
    <s v="large_buy"/>
    <n v="-5.2167608497830198E-2"/>
    <n v="-5.2168000000000001"/>
    <s v="P"/>
  </r>
  <r>
    <x v="255"/>
    <s v="Sable Offshore Corp."/>
    <x v="4"/>
    <x v="98"/>
    <s v="Flores James Caldwell"/>
    <s v="Director,Officer,TenPercentOwner"/>
    <n v="100000"/>
    <n v="13.74"/>
    <n v="1374000"/>
    <s v="normal_buy"/>
    <n v="6.6862661575451732E-2"/>
    <n v="6.6863000000000001"/>
    <s v="P"/>
  </r>
  <r>
    <x v="881"/>
    <s v="BK Technologies Corp"/>
    <x v="4"/>
    <x v="98"/>
    <s v="Horowitz Joshua"/>
    <s v="Director"/>
    <n v="1525"/>
    <n v="13.94"/>
    <n v="21258.5"/>
    <s v="normal_buy"/>
    <n v="-5.1612923073347083E-2"/>
    <n v="-5.1612999999999998"/>
    <s v="P"/>
  </r>
  <r>
    <x v="900"/>
    <s v="Humacyte, Inc."/>
    <x v="4"/>
    <x v="98"/>
    <s v="Wallace Max N."/>
    <s v="Director"/>
    <n v="3990"/>
    <n v="6.29"/>
    <n v="25097.1"/>
    <s v="large_buy"/>
    <n v="-5.524077473746436E-2"/>
    <n v="-5.5240999999999998"/>
    <s v="P"/>
  </r>
  <r>
    <x v="900"/>
    <s v="Humacyte, Inc."/>
    <x v="4"/>
    <x v="98"/>
    <s v="Wallace Max N."/>
    <s v="Director"/>
    <n v="4015"/>
    <n v="6.21"/>
    <n v="24933.15"/>
    <s v="normal_buy"/>
    <n v="-5.524077473746436E-2"/>
    <n v="-5.5240999999999998"/>
    <s v="P"/>
  </r>
  <r>
    <x v="451"/>
    <s v="STANDARD BIOTOOLS INC."/>
    <x v="4"/>
    <x v="98"/>
    <s v="Casdin Private Growth Equity Fund, L.P."/>
    <s v="Director"/>
    <n v="100000"/>
    <n v="2.58"/>
    <n v="258000"/>
    <s v="normal_buy"/>
    <n v="-1.9379827052266489E-2"/>
    <n v="-1.9379999999999999"/>
    <s v="P"/>
  </r>
  <r>
    <x v="451"/>
    <s v="STANDARD BIOTOOLS INC."/>
    <x v="4"/>
    <x v="98"/>
    <s v="Casdin Capital, LLC"/>
    <s v="Director,TenPercentOwner"/>
    <n v="100000"/>
    <n v="2.58"/>
    <n v="258000"/>
    <s v="normal_buy"/>
    <n v="-1.9379827052266489E-2"/>
    <n v="-1.9379999999999999"/>
    <s v="P"/>
  </r>
  <r>
    <x v="451"/>
    <s v="STANDARD BIOTOOLS INC."/>
    <x v="4"/>
    <x v="98"/>
    <s v="CASDIN PRIVATE GROWTH EQUITY FUND GP, LLC"/>
    <s v="Director"/>
    <n v="100000"/>
    <n v="2.58"/>
    <n v="258000"/>
    <s v="normal_buy"/>
    <n v="-1.9379827052266489E-2"/>
    <n v="-1.9379999999999999"/>
    <s v="P"/>
  </r>
  <r>
    <x v="451"/>
    <s v="STANDARD BIOTOOLS INC."/>
    <x v="4"/>
    <x v="98"/>
    <s v="Casdin Private Growth Equity Fund II, L.P."/>
    <s v="Director"/>
    <n v="100000"/>
    <n v="2.58"/>
    <n v="258000"/>
    <s v="normal_buy"/>
    <n v="-1.9379827052266489E-2"/>
    <n v="-1.9379999999999999"/>
    <s v="P"/>
  </r>
  <r>
    <x v="451"/>
    <s v="STANDARD BIOTOOLS INC."/>
    <x v="4"/>
    <x v="98"/>
    <s v="Casdin Partners FO1-MSV, LP"/>
    <s v="Director"/>
    <n v="100000"/>
    <n v="2.58"/>
    <n v="258000"/>
    <s v="normal_buy"/>
    <n v="-1.9379827052266489E-2"/>
    <n v="-1.9379999999999999"/>
    <s v="P"/>
  </r>
  <r>
    <x v="451"/>
    <s v="STANDARD BIOTOOLS INC."/>
    <x v="4"/>
    <x v="98"/>
    <s v="Casdin Private Growth Equity Fund II GP, LLC"/>
    <s v="Director"/>
    <n v="100000"/>
    <n v="2.58"/>
    <n v="258000"/>
    <s v="normal_buy"/>
    <n v="-1.9379827052266489E-2"/>
    <n v="-1.9379999999999999"/>
    <s v="P"/>
  </r>
  <r>
    <x v="451"/>
    <s v="STANDARD BIOTOOLS INC."/>
    <x v="4"/>
    <x v="98"/>
    <s v="Casdin Partners Master Fund, L.P."/>
    <s v="Director,TenPercentOwner"/>
    <n v="100000"/>
    <n v="2.58"/>
    <n v="258000"/>
    <s v="normal_buy"/>
    <n v="-1.9379827052266489E-2"/>
    <n v="-1.9379999999999999"/>
    <s v="P"/>
  </r>
  <r>
    <x v="451"/>
    <s v="STANDARD BIOTOOLS INC."/>
    <x v="4"/>
    <x v="98"/>
    <s v="Casdin Eli"/>
    <s v="Director,TenPercentOwner"/>
    <n v="100000"/>
    <n v="2.58"/>
    <n v="258000"/>
    <s v="normal_buy"/>
    <n v="-1.9379827052266489E-2"/>
    <n v="-1.9379999999999999"/>
    <s v="P"/>
  </r>
  <r>
    <x v="198"/>
    <s v="PROVIDENT FINANCIAL SERVICES INC"/>
    <x v="4"/>
    <x v="98"/>
    <s v="LABOZZETTA ANTHONY J"/>
    <s v="Director,Officer"/>
    <n v="868"/>
    <n v="15.95"/>
    <n v="13844.6"/>
    <s v="normal_buy"/>
    <n v="-0.1170076215905468"/>
    <n v="-11.700799999999999"/>
    <s v="P"/>
  </r>
  <r>
    <x v="451"/>
    <s v="STANDARD BIOTOOLS INC."/>
    <x v="4"/>
    <x v="98"/>
    <s v="Casdin Partners GP, LLC"/>
    <s v="Director,TenPercentOwner"/>
    <n v="100000"/>
    <n v="2.58"/>
    <n v="258000"/>
    <s v="normal_buy"/>
    <n v="-1.9379827052266489E-2"/>
    <n v="-1.9379999999999999"/>
    <s v="P"/>
  </r>
  <r>
    <x v="731"/>
    <s v="Mobile Infrastructure Corp"/>
    <x v="4"/>
    <x v="98"/>
    <s v="Chavez Manuel III"/>
    <s v="Director,Officer,TenPercentOwner"/>
    <n v="9375"/>
    <n v="3.49"/>
    <n v="32718.75"/>
    <s v="normal_buy"/>
    <n v="-3.4090876764009681E-2"/>
    <n v="-3.4091"/>
    <s v="P"/>
  </r>
  <r>
    <x v="899"/>
    <s v="ALLIANCEBERNSTEIN NATIONAL MUNICIPAL INCOME FUND"/>
    <x v="4"/>
    <x v="98"/>
    <s v="Saba Capital Management, L.P."/>
    <s v="TenPercentOwner"/>
    <n v="67460"/>
    <n v="10.9"/>
    <n v="735314"/>
    <s v="large_buy"/>
    <n v="-6.4284891316667148E-3"/>
    <n v="-0.64280000000000004"/>
    <s v="P"/>
  </r>
  <r>
    <x v="899"/>
    <s v="ALLIANCEBERNSTEIN NATIONAL MUNICIPAL INCOME FUND"/>
    <x v="4"/>
    <x v="98"/>
    <s v="Weinstein Boaz"/>
    <s v="TenPercentOwner"/>
    <n v="67460"/>
    <n v="10.9"/>
    <n v="735314"/>
    <s v="large_buy"/>
    <n v="-6.4284891316667148E-3"/>
    <n v="-0.64280000000000004"/>
    <s v="P"/>
  </r>
  <r>
    <x v="866"/>
    <s v="GLOBAL PARTNERS LP"/>
    <x v="4"/>
    <x v="98"/>
    <s v="Global GP LLC"/>
    <s v="Other"/>
    <n v="10000"/>
    <n v="44.96"/>
    <n v="449600"/>
    <s v="large_buy"/>
    <n v="5.6599603490552493E-2"/>
    <n v="5.66"/>
    <s v="P"/>
  </r>
  <r>
    <x v="930"/>
    <s v="Virtus Total Return Fund Inc."/>
    <x v="4"/>
    <x v="98"/>
    <s v="BRADLEY WILLIAM PATRICK III"/>
    <s v="Officer"/>
    <n v="5000"/>
    <n v="5.47"/>
    <n v="27350"/>
    <s v="large_buy"/>
    <n v="5.494295693706297E-3"/>
    <n v="0.5494"/>
    <s v="P"/>
  </r>
  <r>
    <x v="855"/>
    <s v="BIOCRYST PHARMACEUTICALS INC"/>
    <x v="4"/>
    <x v="98"/>
    <s v="Hutson Nancy J"/>
    <s v="Director"/>
    <n v="5000"/>
    <n v="6.38"/>
    <n v="31900"/>
    <s v="normal_buy"/>
    <n v="9.9510545724170951E-2"/>
    <n v="9.9511000000000003"/>
    <s v="P"/>
  </r>
  <r>
    <x v="487"/>
    <s v="Elanco Animal Health Inc"/>
    <x v="4"/>
    <x v="99"/>
    <s v="DOYLE WILLIAM F"/>
    <s v="Director"/>
    <n v="15000"/>
    <n v="16.98"/>
    <n v="254700"/>
    <s v="normal_buy"/>
    <n v="0.1047904143743268"/>
    <n v="10.478999999999999"/>
    <s v="P"/>
  </r>
  <r>
    <x v="338"/>
    <s v="STRATTEC SECURITY CORP"/>
    <x v="4"/>
    <x v="99"/>
    <s v="GATE CITY CAPITAL MANAGEMENT, LLC"/>
    <s v="TenPercentOwner"/>
    <n v="7057"/>
    <n v="24.6"/>
    <n v="173602.2"/>
    <s v="large_buy"/>
    <n v="0.1493793172669442"/>
    <n v="14.937900000000001"/>
    <s v="P"/>
  </r>
  <r>
    <x v="754"/>
    <s v="GLOBE LIFE INC."/>
    <x v="4"/>
    <x v="99"/>
    <s v="Darden James Matthew"/>
    <s v="Director,Officer"/>
    <n v="1000"/>
    <n v="82.78"/>
    <n v="82780"/>
    <s v="normal_buy"/>
    <n v="2.6402022769145268E-3"/>
    <n v="0.26400000000000001"/>
    <s v="P"/>
  </r>
  <r>
    <x v="394"/>
    <s v="Apple Hospitality REIT, Inc."/>
    <x v="4"/>
    <x v="99"/>
    <s v="KNIGHT GLADE M"/>
    <s v="Director,Officer"/>
    <n v="5000"/>
    <n v="14.78"/>
    <n v="73900"/>
    <s v="large_buy"/>
    <n v="-1.901715251382918E-2"/>
    <n v="-1.9016999999999999"/>
    <s v="P"/>
  </r>
  <r>
    <x v="757"/>
    <s v="ProFrac Holding Corp."/>
    <x v="4"/>
    <x v="99"/>
    <s v="THRC Holdings, LP"/>
    <s v="TenPercentOwner"/>
    <n v="191126"/>
    <n v="9.2899999999999991"/>
    <n v="1775560.54"/>
    <s v="normal_buy"/>
    <n v="-8.7093383731636664E-2"/>
    <n v="-8.7093000000000007"/>
    <s v="P"/>
  </r>
  <r>
    <x v="757"/>
    <s v="ProFrac Holding Corp."/>
    <x v="4"/>
    <x v="99"/>
    <s v="THRC Management, LLC"/>
    <s v="TenPercentOwner"/>
    <n v="191126"/>
    <n v="9.2899999999999991"/>
    <n v="1775560.54"/>
    <s v="normal_buy"/>
    <n v="-8.7093383731636664E-2"/>
    <n v="-8.7093000000000007"/>
    <s v="P"/>
  </r>
  <r>
    <x v="757"/>
    <s v="ProFrac Holding Corp."/>
    <x v="4"/>
    <x v="99"/>
    <s v="Wilks Dan H."/>
    <s v="TenPercentOwner"/>
    <n v="191126"/>
    <n v="9.2899999999999991"/>
    <n v="1775560.54"/>
    <s v="normal_buy"/>
    <n v="-8.7093383731636664E-2"/>
    <n v="-8.7093000000000007"/>
    <s v="P"/>
  </r>
  <r>
    <x v="561"/>
    <s v="MasterCraft Boat Holdings, Inc."/>
    <x v="4"/>
    <x v="99"/>
    <s v="Gray Adam"/>
    <s v="TenPercentOwner"/>
    <n v="67782"/>
    <n v="20.75"/>
    <n v="1406476.5"/>
    <s v="normal_buy"/>
    <n v="4.7962727572525837E-4"/>
    <n v="4.8000000000000001E-2"/>
    <s v="P"/>
  </r>
  <r>
    <x v="561"/>
    <s v="MasterCraft Boat Holdings, Inc."/>
    <x v="4"/>
    <x v="99"/>
    <s v="Shackelton Christopher S"/>
    <s v="TenPercentOwner"/>
    <n v="67782"/>
    <n v="20.75"/>
    <n v="1406476.5"/>
    <s v="normal_buy"/>
    <n v="4.7962727572525837E-4"/>
    <n v="4.8000000000000001E-2"/>
    <s v="P"/>
  </r>
  <r>
    <x v="561"/>
    <s v="MasterCraft Boat Holdings, Inc."/>
    <x v="4"/>
    <x v="99"/>
    <s v="Coliseum Capital, LLC"/>
    <s v="TenPercentOwner"/>
    <n v="67782"/>
    <n v="20.75"/>
    <n v="1406476.5"/>
    <s v="normal_buy"/>
    <n v="4.7962727572525837E-4"/>
    <n v="4.8000000000000001E-2"/>
    <s v="P"/>
  </r>
  <r>
    <x v="561"/>
    <s v="MasterCraft Boat Holdings, Inc."/>
    <x v="4"/>
    <x v="99"/>
    <s v="Coliseum Capital Management, LLC"/>
    <s v="TenPercentOwner"/>
    <n v="67782"/>
    <n v="20.75"/>
    <n v="1406476.5"/>
    <s v="normal_buy"/>
    <n v="4.7962727572525837E-4"/>
    <n v="4.8000000000000001E-2"/>
    <s v="P"/>
  </r>
  <r>
    <x v="561"/>
    <s v="MasterCraft Boat Holdings, Inc."/>
    <x v="4"/>
    <x v="99"/>
    <s v="COLISEUM CAPITAL PARTNERS, L.P."/>
    <s v="TenPercentOwner"/>
    <n v="67782"/>
    <n v="20.75"/>
    <n v="1406476.5"/>
    <s v="normal_buy"/>
    <n v="4.7962727572525837E-4"/>
    <n v="4.8000000000000001E-2"/>
    <s v="P"/>
  </r>
  <r>
    <x v="326"/>
    <s v="Great Elm Group, Inc."/>
    <x v="4"/>
    <x v="99"/>
    <s v="Northern Right Capital (QP), L.P."/>
    <s v="TenPercentOwner"/>
    <n v="24984"/>
    <n v="1.77"/>
    <n v="44221.68"/>
    <s v="large_buy"/>
    <n v="-1.694913656104502E-2"/>
    <n v="-1.6949000000000001"/>
    <s v="P"/>
  </r>
  <r>
    <x v="326"/>
    <s v="Great Elm Group, Inc."/>
    <x v="4"/>
    <x v="99"/>
    <s v="Northern Right Capital Management, L.P."/>
    <s v="TenPercentOwner,Other"/>
    <n v="24984"/>
    <n v="1.77"/>
    <n v="44221.68"/>
    <s v="large_buy"/>
    <n v="-1.694913656104502E-2"/>
    <n v="-1.6949000000000001"/>
    <s v="P"/>
  </r>
  <r>
    <x v="326"/>
    <s v="Great Elm Group, Inc."/>
    <x v="4"/>
    <x v="99"/>
    <s v="BC Advisors LLC"/>
    <s v="TenPercentOwner"/>
    <n v="24984"/>
    <n v="1.77"/>
    <n v="44221.68"/>
    <s v="large_buy"/>
    <n v="-1.694913656104502E-2"/>
    <n v="-1.6949000000000001"/>
    <s v="P"/>
  </r>
  <r>
    <x v="902"/>
    <s v="Third Coast Bancshares, Inc."/>
    <x v="4"/>
    <x v="99"/>
    <s v="Bobbora William"/>
    <s v="Officer"/>
    <n v="2484"/>
    <n v="21.44"/>
    <n v="53256.960000000006"/>
    <s v="large_buy"/>
    <n v="-5.9447044708426211E-2"/>
    <n v="-5.9447000000000001"/>
    <s v="P"/>
  </r>
  <r>
    <x v="902"/>
    <s v="Third Coast Bancshares, Inc."/>
    <x v="4"/>
    <x v="99"/>
    <s v="Bobbora William"/>
    <s v="Officer"/>
    <n v="2000"/>
    <n v="21.11"/>
    <n v="42220"/>
    <s v="normal_buy"/>
    <n v="-5.9447044708426211E-2"/>
    <n v="-5.9447000000000001"/>
    <s v="P"/>
  </r>
  <r>
    <x v="931"/>
    <s v="Privia Health Group, Inc."/>
    <x v="4"/>
    <x v="99"/>
    <s v="Boehler Adam"/>
    <s v="Director"/>
    <n v="277565"/>
    <n v="16.170000000000002"/>
    <n v="4488226.0500000007"/>
    <s v="large_buy"/>
    <n v="7.6780173399843665E-2"/>
    <n v="7.6779999999999999"/>
    <s v="P"/>
  </r>
  <r>
    <x v="899"/>
    <s v="ALLIANCEBERNSTEIN NATIONAL MUNICIPAL INCOME FUND"/>
    <x v="4"/>
    <x v="99"/>
    <s v="Weinstein Boaz"/>
    <s v="TenPercentOwner"/>
    <n v="46903"/>
    <n v="10.9"/>
    <n v="511242.7"/>
    <s v="large_buy"/>
    <n v="-9.1731197733402325E-4"/>
    <n v="-9.1700000000000004E-2"/>
    <s v="P"/>
  </r>
  <r>
    <x v="899"/>
    <s v="ALLIANCEBERNSTEIN NATIONAL MUNICIPAL INCOME FUND"/>
    <x v="4"/>
    <x v="99"/>
    <s v="Saba Capital Management, L.P."/>
    <s v="TenPercentOwner"/>
    <n v="46903"/>
    <n v="10.9"/>
    <n v="511242.7"/>
    <s v="large_buy"/>
    <n v="-9.1731197733402325E-4"/>
    <n v="-9.1700000000000004E-2"/>
    <s v="P"/>
  </r>
  <r>
    <x v="679"/>
    <s v="AlTi Global, Inc."/>
    <x v="4"/>
    <x v="99"/>
    <s v="Tiedemann Michael"/>
    <s v="Director,Officer"/>
    <n v="22296"/>
    <n v="4.3899999999999997"/>
    <n v="97879.439999999988"/>
    <s v="normal_buy"/>
    <n v="8.3900311836374586E-2"/>
    <n v="8.39"/>
    <s v="P"/>
  </r>
  <r>
    <x v="679"/>
    <s v="AlTi Global, Inc."/>
    <x v="4"/>
    <x v="99"/>
    <s v="Tiedemann Michael"/>
    <s v="Director,Officer"/>
    <n v="21072"/>
    <n v="4.41"/>
    <n v="92927.52"/>
    <s v="normal_buy"/>
    <n v="8.3900311836374586E-2"/>
    <n v="8.39"/>
    <s v="P"/>
  </r>
  <r>
    <x v="555"/>
    <s v="ASTROTECH Corp"/>
    <x v="4"/>
    <x v="99"/>
    <s v="Wilkinson Thomas Wiley"/>
    <s v="Director"/>
    <n v="1109"/>
    <n v="9.5"/>
    <n v="10535.5"/>
    <s v="normal_buy"/>
    <n v="-1.5789433529502461E-2"/>
    <n v="-1.5789"/>
    <s v="P"/>
  </r>
  <r>
    <x v="754"/>
    <s v="GLOBE LIFE INC."/>
    <x v="4"/>
    <x v="99"/>
    <s v="SVOBODA FRANK M"/>
    <s v="Director,Officer"/>
    <n v="2500"/>
    <n v="82.27"/>
    <n v="205675"/>
    <s v="large_buy"/>
    <n v="2.6402022769145268E-3"/>
    <n v="0.26400000000000001"/>
    <s v="P"/>
  </r>
  <r>
    <x v="330"/>
    <s v="Marygold Companies, Inc."/>
    <x v="4"/>
    <x v="99"/>
    <s v="Nicholas &amp; Melinda Gerber Living Trust"/>
    <s v="Director,Officer,TenPercentOwner"/>
    <n v="80000"/>
    <n v="1.35"/>
    <n v="108000"/>
    <s v="large_buy"/>
    <n v="-4.6979900673860493E-2"/>
    <n v="-4.6980000000000004"/>
    <s v="P"/>
  </r>
  <r>
    <x v="247"/>
    <s v="Vestis Corp"/>
    <x v="4"/>
    <x v="99"/>
    <s v="Meister Keith A."/>
    <s v="TenPercentOwner"/>
    <n v="100000"/>
    <n v="12.5"/>
    <n v="1250000"/>
    <s v="normal_buy"/>
    <n v="5.6270773702424837E-3"/>
    <n v="0.56269999999999998"/>
    <s v="P"/>
  </r>
  <r>
    <x v="247"/>
    <s v="Vestis Corp"/>
    <x v="4"/>
    <x v="99"/>
    <s v="Corvex Management LP"/>
    <s v="TenPercentOwner"/>
    <n v="100000"/>
    <n v="12.5"/>
    <n v="1250000"/>
    <s v="normal_buy"/>
    <n v="5.6270773702424837E-3"/>
    <n v="0.56269999999999998"/>
    <s v="P"/>
  </r>
  <r>
    <x v="916"/>
    <s v="Identiv, Inc."/>
    <x v="4"/>
    <x v="99"/>
    <s v="HUMPHREYS STEVEN"/>
    <s v="Director,Officer"/>
    <n v="9000"/>
    <n v="4.3099999999999996"/>
    <n v="38790"/>
    <s v="normal_buy"/>
    <n v="2.3585446749208039E-3"/>
    <n v="0.2359"/>
    <s v="P"/>
  </r>
  <r>
    <x v="730"/>
    <s v="BRAINSTORM CELL THERAPEUTICS INC."/>
    <x v="4"/>
    <x v="99"/>
    <s v="Lebovits Chaim"/>
    <s v="Officer"/>
    <n v="25000"/>
    <n v="0.57999999999999996"/>
    <n v="14500"/>
    <s v="normal_buy"/>
    <n v="-0.29032260545458632"/>
    <n v="-29.032299999999999"/>
    <s v="P"/>
  </r>
  <r>
    <x v="881"/>
    <s v="BK Technologies Corp"/>
    <x v="4"/>
    <x v="99"/>
    <s v="Suzuki John M"/>
    <s v="Director,Officer"/>
    <n v="1018"/>
    <n v="14"/>
    <n v="14252"/>
    <s v="normal_buy"/>
    <n v="-6.1571116667574421E-2"/>
    <n v="-6.1570999999999998"/>
    <s v="P"/>
  </r>
  <r>
    <x v="117"/>
    <s v="INNSUITES HOSPITALITY TRUST"/>
    <x v="4"/>
    <x v="99"/>
    <s v="WIRTH JAMES F"/>
    <s v="Officer,TenPercentOwner"/>
    <n v="200"/>
    <n v="264.04000000000002"/>
    <n v="52808.000000000007"/>
    <s v="normal_buy"/>
    <n v="0.14925372057097591"/>
    <n v="14.9254"/>
    <s v="P"/>
  </r>
  <r>
    <x v="7"/>
    <s v="MainStay CBRE Global Infrastructure Megatrends Term Fund"/>
    <x v="4"/>
    <x v="99"/>
    <s v="Saba Capital Management, L.P."/>
    <s v="TenPercentOwner"/>
    <n v="22270"/>
    <n v="13.35"/>
    <n v="297304.5"/>
    <s v="large_buy"/>
    <n v="-2.4896964868470478E-4"/>
    <n v="-2.4899999999999999E-2"/>
    <s v="P"/>
  </r>
  <r>
    <x v="7"/>
    <s v="MainStay CBRE Global Infrastructure Megatrends Term Fund"/>
    <x v="4"/>
    <x v="99"/>
    <s v="Weinstein Boaz"/>
    <s v="TenPercentOwner"/>
    <n v="22270"/>
    <n v="13.35"/>
    <n v="297304.5"/>
    <s v="large_buy"/>
    <n v="-2.4896964868470478E-4"/>
    <n v="-2.4899999999999999E-2"/>
    <s v="P"/>
  </r>
  <r>
    <x v="17"/>
    <s v="TILE SHOP HOLDINGS, INC."/>
    <x v="4"/>
    <x v="99"/>
    <s v="Pleasant Lake Onshore Feeder Fund LP"/>
    <s v="TenPercentOwner"/>
    <n v="14600"/>
    <n v="6.25"/>
    <n v="91250"/>
    <s v="normal_buy"/>
    <n v="6.1514173044050047E-2"/>
    <n v="6.1513999999999998"/>
    <s v="P"/>
  </r>
  <r>
    <x v="17"/>
    <s v="TILE SHOP HOLDINGS, INC."/>
    <x v="4"/>
    <x v="99"/>
    <s v="Pleasant Lake Partners LLC"/>
    <s v="TenPercentOwner"/>
    <n v="14600"/>
    <n v="6.25"/>
    <n v="91250"/>
    <s v="normal_buy"/>
    <n v="6.1514173044050047E-2"/>
    <n v="6.1513999999999998"/>
    <s v="P"/>
  </r>
  <r>
    <x v="17"/>
    <s v="TILE SHOP HOLDINGS, INC."/>
    <x v="4"/>
    <x v="99"/>
    <s v="Fund 1 Investments, LLC"/>
    <s v="TenPercentOwner"/>
    <n v="14600"/>
    <n v="6.25"/>
    <n v="91250"/>
    <s v="normal_buy"/>
    <n v="6.1514173044050047E-2"/>
    <n v="6.1513999999999998"/>
    <s v="P"/>
  </r>
  <r>
    <x v="17"/>
    <s v="TILE SHOP HOLDINGS, INC."/>
    <x v="4"/>
    <x v="99"/>
    <s v="Pleasant Lake Onshore Feeder Fund LP"/>
    <s v="TenPercentOwner"/>
    <n v="23911"/>
    <n v="6.29"/>
    <n v="150400.19"/>
    <s v="normal_buy"/>
    <n v="6.1514173044050047E-2"/>
    <n v="6.1513999999999998"/>
    <s v="P"/>
  </r>
  <r>
    <x v="17"/>
    <s v="TILE SHOP HOLDINGS, INC."/>
    <x v="4"/>
    <x v="99"/>
    <s v="Pleasant Lake Partners LLC"/>
    <s v="TenPercentOwner"/>
    <n v="23911"/>
    <n v="6.29"/>
    <n v="150400.19"/>
    <s v="normal_buy"/>
    <n v="6.1514173044050047E-2"/>
    <n v="6.1513999999999998"/>
    <s v="P"/>
  </r>
  <r>
    <x v="17"/>
    <s v="TILE SHOP HOLDINGS, INC."/>
    <x v="4"/>
    <x v="99"/>
    <s v="Fund 1 Investments, LLC"/>
    <s v="TenPercentOwner"/>
    <n v="23911"/>
    <n v="6.29"/>
    <n v="150400.19"/>
    <s v="normal_buy"/>
    <n v="6.1514173044050047E-2"/>
    <n v="6.1513999999999998"/>
    <s v="P"/>
  </r>
  <r>
    <x v="926"/>
    <s v="Immunome Inc."/>
    <x v="4"/>
    <x v="99"/>
    <s v="BIENAIME JEAN JACQUES"/>
    <s v="Director"/>
    <n v="2000"/>
    <n v="13.57"/>
    <n v="27140"/>
    <s v="normal_buy"/>
    <n v="0.13919418500387959"/>
    <n v="13.9194"/>
    <s v="P"/>
  </r>
  <r>
    <x v="102"/>
    <s v="TEXAS CAPITAL BANCSHARES INC/TX"/>
    <x v="4"/>
    <x v="99"/>
    <s v="STALLINGS ROBERT W"/>
    <s v="Director"/>
    <n v="3000"/>
    <n v="19.48"/>
    <n v="58440"/>
    <s v="normal_buy"/>
    <n v="-4.4389829948229487E-2"/>
    <n v="-4.4390000000000001"/>
    <s v="P"/>
  </r>
  <r>
    <x v="870"/>
    <s v="ARK RESTAURANTS CORP"/>
    <x v="4"/>
    <x v="99"/>
    <s v="SATTERFIELD THOMAS A JR"/>
    <s v="TenPercentOwner"/>
    <n v="3301"/>
    <n v="15.73"/>
    <n v="51924.73"/>
    <s v="normal_buy"/>
    <n v="-7.36287591161775E-2"/>
    <n v="-7.3628999999999998"/>
    <s v="P"/>
  </r>
  <r>
    <x v="932"/>
    <s v="Seritage Growth Properties"/>
    <x v="4"/>
    <x v="99"/>
    <s v="Yakira Capital Management, Inc."/>
    <s v="TenPercentOwner"/>
    <n v="23500"/>
    <n v="20"/>
    <n v="470000"/>
    <s v="large_buy"/>
    <n v="-0.12080541315779331"/>
    <n v="-12.080500000000001"/>
    <s v="P"/>
  </r>
  <r>
    <x v="79"/>
    <s v="TECOGEN INC."/>
    <x v="4"/>
    <x v="99"/>
    <s v="HATSOPOULOS JOHN"/>
    <s v="Director"/>
    <n v="13800"/>
    <n v="0.79"/>
    <n v="10902"/>
    <s v="normal_buy"/>
    <n v="-8.2278475759885672E-2"/>
    <n v="-8.2278000000000002"/>
    <s v="P"/>
  </r>
  <r>
    <x v="738"/>
    <s v="LINDBLAD EXPEDITIONS HOLDINGS, INC."/>
    <x v="4"/>
    <x v="99"/>
    <s v="SCHULTZ ALEX P"/>
    <s v="Director"/>
    <n v="3639"/>
    <n v="7.61"/>
    <n v="27692.79"/>
    <s v="normal_buy"/>
    <n v="2.4876191366376421E-3"/>
    <n v="0.24879999999999999"/>
    <s v="P"/>
  </r>
  <r>
    <x v="926"/>
    <s v="Immunome Inc."/>
    <x v="4"/>
    <x v="99"/>
    <s v="SIEGALL CLAY B"/>
    <s v="Director,Officer"/>
    <n v="20434"/>
    <n v="13.78"/>
    <n v="281580.52"/>
    <s v="normal_buy"/>
    <n v="0.13919418500387959"/>
    <n v="13.9194"/>
    <s v="P"/>
  </r>
  <r>
    <x v="556"/>
    <s v="Traeger, Inc."/>
    <x v="4"/>
    <x v="99"/>
    <s v="ANDRUS JEREMY"/>
    <s v="Director,Officer"/>
    <n v="63323"/>
    <n v="2.21"/>
    <n v="139943.82999999999"/>
    <s v="normal_buy"/>
    <n v="0.1866667005750868"/>
    <n v="18.666699999999999"/>
    <s v="P"/>
  </r>
  <r>
    <x v="933"/>
    <s v="GEE Group Inc."/>
    <x v="4"/>
    <x v="99"/>
    <s v="THORPE KIM D"/>
    <s v="Officer"/>
    <n v="35906"/>
    <n v="0.35"/>
    <n v="12567.1"/>
    <s v="normal_buy"/>
    <n v="5.7142888769811988E-2"/>
    <n v="5.7142999999999997"/>
    <s v="P"/>
  </r>
  <r>
    <x v="852"/>
    <s v="TELOS CORP"/>
    <x v="4"/>
    <x v="99"/>
    <s v="Schaufeld Fredrick"/>
    <s v="Director"/>
    <n v="138538"/>
    <n v="3.94"/>
    <n v="545839.72"/>
    <s v="large_buy"/>
    <n v="1.7369650416853899E-2"/>
    <n v="1.7370000000000001"/>
    <s v="P"/>
  </r>
  <r>
    <x v="201"/>
    <s v="AXIS CAPITAL HOLDINGS LTD"/>
    <x v="4"/>
    <x v="99"/>
    <s v="Millegan Michael"/>
    <s v="Director"/>
    <n v="1400"/>
    <n v="71.489999999999995"/>
    <n v="100086"/>
    <s v="normal_buy"/>
    <n v="4.0311127583478878E-3"/>
    <n v="0.40310000000000001"/>
    <s v="P"/>
  </r>
  <r>
    <x v="934"/>
    <s v="Hims &amp; Hers Health, Inc."/>
    <x v="4"/>
    <x v="99"/>
    <s v="Payne Christopher D"/>
    <s v="Director"/>
    <n v="110000"/>
    <n v="17.739999999999998"/>
    <n v="1951400"/>
    <s v="large_buy"/>
    <n v="0.23861051603014699"/>
    <n v="23.8611"/>
    <s v="P"/>
  </r>
  <r>
    <x v="146"/>
    <s v="Burke &amp; Herbert Financial Services Corp."/>
    <x v="4"/>
    <x v="99"/>
    <s v="HINKLE GARY L"/>
    <s v="Director"/>
    <n v="986"/>
    <n v="49.96"/>
    <n v="49260.56"/>
    <s v="normal_buy"/>
    <n v="-2.8669372844932761E-2"/>
    <n v="-2.8668999999999998"/>
    <s v="P"/>
  </r>
  <r>
    <x v="935"/>
    <s v="Sixth Street Specialty Lending, Inc."/>
    <x v="4"/>
    <x v="99"/>
    <s v="Covington P Emery"/>
    <s v="Director"/>
    <n v="7500"/>
    <n v="21.5"/>
    <n v="161250"/>
    <s v="large_buy"/>
    <n v="1.9506201204145372E-2"/>
    <n v="1.9505999999999999"/>
    <s v="P"/>
  </r>
  <r>
    <x v="936"/>
    <s v="INNOVATIVE SOLUTIONS &amp; SUPPORT INC"/>
    <x v="4"/>
    <x v="99"/>
    <s v="BRESSNER GLEN R"/>
    <s v="Director"/>
    <n v="12891"/>
    <n v="5.55"/>
    <n v="71545.05"/>
    <s v="large_buy"/>
    <n v="0.13297872655222981"/>
    <n v="13.2979"/>
    <s v="P"/>
  </r>
  <r>
    <x v="396"/>
    <s v="BEXIL INVESTMENT TRUST"/>
    <x v="4"/>
    <x v="99"/>
    <s v="Midas Securities Group, Inc."/>
    <s v="Other"/>
    <n v="16500"/>
    <n v="13.23"/>
    <n v="218295"/>
    <s v="large_buy"/>
    <n v="-1.2762810539944771E-2"/>
    <n v="-1.2763"/>
    <s v="P"/>
  </r>
  <r>
    <x v="241"/>
    <s v="Kearny Financial Corp."/>
    <x v="4"/>
    <x v="99"/>
    <s v="Wong-Zaza Melvina"/>
    <s v="Director"/>
    <n v="8340"/>
    <n v="5.95"/>
    <n v="49623"/>
    <s v="large_buy"/>
    <n v="-0.10016693622620119"/>
    <n v="-10.0167"/>
    <s v="P"/>
  </r>
  <r>
    <x v="937"/>
    <s v="DUOS TECHNOLOGIES GROUP, INC."/>
    <x v="4"/>
    <x v="99"/>
    <s v="Ferry Charles Parker"/>
    <s v="Director,Officer"/>
    <n v="3773"/>
    <n v="2.7"/>
    <n v="10187.1"/>
    <s v="large_buy"/>
    <n v="4.4444402058919197E-2"/>
    <n v="4.4443999999999999"/>
    <s v="P"/>
  </r>
  <r>
    <x v="823"/>
    <s v="LANDMARK BANCORP INC"/>
    <x v="4"/>
    <x v="99"/>
    <s v="Hurt Angela S."/>
    <s v="Director"/>
    <n v="4232"/>
    <n v="19.25"/>
    <n v="81466"/>
    <s v="large_buy"/>
    <n v="5.7142778320022902E-3"/>
    <n v="0.57140000000000002"/>
    <s v="P"/>
  </r>
  <r>
    <x v="922"/>
    <s v="Limbach Holdings, Inc."/>
    <x v="4"/>
    <x v="99"/>
    <s v="Brooks Jayme L."/>
    <s v="Officer"/>
    <n v="943"/>
    <n v="52.15"/>
    <n v="49177.45"/>
    <s v="normal_buy"/>
    <n v="4.1845726313245013E-2"/>
    <n v="4.1845999999999997"/>
    <s v="P"/>
  </r>
  <r>
    <x v="326"/>
    <s v="Great Elm Group, Inc."/>
    <x v="4"/>
    <x v="99"/>
    <s v="Drapkin Matthew A"/>
    <s v="Director,TenPercentOwner"/>
    <n v="24984"/>
    <n v="1.77"/>
    <n v="44221.68"/>
    <s v="large_buy"/>
    <n v="-1.694913656104502E-2"/>
    <n v="-1.6949000000000001"/>
    <s v="P"/>
  </r>
  <r>
    <x v="418"/>
    <s v="Citi Trends Inc"/>
    <x v="4"/>
    <x v="99"/>
    <s v="Pleasant Lake Onshore Feeder Fund LP"/>
    <s v="TenPercentOwner"/>
    <n v="2000"/>
    <n v="22.95"/>
    <n v="45900"/>
    <s v="normal_buy"/>
    <n v="6.8191868703253E-2"/>
    <n v="6.8192000000000004"/>
    <s v="P"/>
  </r>
  <r>
    <x v="418"/>
    <s v="Citi Trends Inc"/>
    <x v="4"/>
    <x v="99"/>
    <s v="Fund 1 Investments, LLC"/>
    <s v="TenPercentOwner"/>
    <n v="2000"/>
    <n v="22.95"/>
    <n v="45900"/>
    <s v="normal_buy"/>
    <n v="6.8191868703253E-2"/>
    <n v="6.8192000000000004"/>
    <s v="P"/>
  </r>
  <r>
    <x v="418"/>
    <s v="Citi Trends Inc"/>
    <x v="4"/>
    <x v="99"/>
    <s v="Pleasant Lake Partners LLC"/>
    <s v="TenPercentOwner"/>
    <n v="2000"/>
    <n v="22.95"/>
    <n v="45900"/>
    <s v="normal_buy"/>
    <n v="6.8191868703253E-2"/>
    <n v="6.8192000000000004"/>
    <s v="P"/>
  </r>
  <r>
    <x v="917"/>
    <s v="Rekor Systems, Inc."/>
    <x v="4"/>
    <x v="99"/>
    <s v="BERMAN ROBERT ALAN"/>
    <s v="Director,Officer"/>
    <n v="10000"/>
    <n v="1.56"/>
    <n v="15600"/>
    <s v="normal_buy"/>
    <n v="4.4871830140816638E-2"/>
    <n v="4.4871999999999996"/>
    <s v="P"/>
  </r>
  <r>
    <x v="938"/>
    <s v="Cable One, Inc."/>
    <x v="4"/>
    <x v="99"/>
    <s v="WEITZ WALLACE R"/>
    <s v="Director"/>
    <n v="1000"/>
    <n v="369.98"/>
    <n v="369980"/>
    <s v="large_buy"/>
    <n v="6.4391735213042534E-2"/>
    <n v="6.4391999999999996"/>
    <s v="P"/>
  </r>
  <r>
    <x v="939"/>
    <s v="CONSUMERS BANCORP INC /OH/"/>
    <x v="4"/>
    <x v="99"/>
    <s v="Gano Ann M"/>
    <s v="Director"/>
    <n v="600"/>
    <n v="17.649999999999999"/>
    <n v="10590"/>
    <s v="normal_buy"/>
    <n v="-5.7241848810092311E-3"/>
    <n v="-0.57240000000000002"/>
    <s v="P"/>
  </r>
  <r>
    <x v="929"/>
    <s v="Serina Therapeutics, Inc."/>
    <x v="4"/>
    <x v="99"/>
    <s v="MINTZ STEVEN"/>
    <s v="Director"/>
    <n v="2500"/>
    <n v="9.75"/>
    <n v="24375"/>
    <s v="normal_buy"/>
    <n v="-7.9959509382832805E-2"/>
    <n v="-7.9960000000000004"/>
    <s v="P"/>
  </r>
  <r>
    <x v="929"/>
    <s v="Serina Therapeutics, Inc."/>
    <x v="4"/>
    <x v="99"/>
    <s v="MINTZ STEVEN"/>
    <s v="Director"/>
    <n v="6651"/>
    <n v="10"/>
    <n v="66510"/>
    <s v="large_buy"/>
    <n v="-7.9959509382832805E-2"/>
    <n v="-7.9960000000000004"/>
    <s v="P"/>
  </r>
  <r>
    <x v="929"/>
    <s v="Serina Therapeutics, Inc."/>
    <x v="4"/>
    <x v="99"/>
    <s v="Bailey Gregory"/>
    <s v="Director"/>
    <n v="1422"/>
    <n v="9.5"/>
    <n v="13509"/>
    <s v="normal_buy"/>
    <n v="-7.9959509382832805E-2"/>
    <n v="-7.9960000000000004"/>
    <s v="P"/>
  </r>
  <r>
    <x v="217"/>
    <s v="RETRACTABLE TECHNOLOGIES INC"/>
    <x v="4"/>
    <x v="99"/>
    <s v="SHAW THOMAS J"/>
    <s v="Director,Officer,TenPercentOwner"/>
    <n v="20000"/>
    <n v="0.9"/>
    <n v="18000"/>
    <s v="normal_buy"/>
    <n v="0.17391306882995239"/>
    <n v="17.391300000000001"/>
    <s v="P"/>
  </r>
  <r>
    <x v="172"/>
    <s v="Princeton Bancorp, Inc."/>
    <x v="4"/>
    <x v="99"/>
    <s v="TUCHMAN MARTIN"/>
    <s v="Director,TenPercentOwner"/>
    <n v="1000"/>
    <n v="31"/>
    <n v="31000"/>
    <s v="normal_buy"/>
    <n v="-2.840541999490798E-2"/>
    <n v="-2.8405"/>
    <s v="P"/>
  </r>
  <r>
    <x v="940"/>
    <s v="Erasca, Inc."/>
    <x v="4"/>
    <x v="99"/>
    <s v="Casdin Alexander W."/>
    <s v="Director"/>
    <n v="80000"/>
    <n v="2.27"/>
    <n v="181600"/>
    <s v="large_buy"/>
    <n v="0.1148936135674989"/>
    <n v="11.4894"/>
    <s v="P"/>
  </r>
  <r>
    <x v="910"/>
    <s v="FlexShopper, Inc."/>
    <x v="4"/>
    <x v="99"/>
    <s v="Dvorkin Howard"/>
    <s v="Director,TenPercentOwner"/>
    <n v="41490"/>
    <n v="1.17"/>
    <n v="48543.3"/>
    <s v="large_buy"/>
    <n v="-4.3478220306857107E-2"/>
    <n v="-4.3478000000000003"/>
    <s v="P"/>
  </r>
  <r>
    <x v="866"/>
    <s v="GLOBAL PARTNERS LP"/>
    <x v="4"/>
    <x v="99"/>
    <s v="Global GP LLC"/>
    <s v="Other"/>
    <n v="10000"/>
    <n v="45.37"/>
    <n v="453700"/>
    <s v="large_buy"/>
    <n v="0.1193322600999045"/>
    <n v="11.933199999999999"/>
    <s v="P"/>
  </r>
  <r>
    <x v="536"/>
    <s v="TEAM INC"/>
    <x v="4"/>
    <x v="99"/>
    <s v="CORRE HORIZON FUND, LP"/>
    <s v="TenPercentOwner"/>
    <n v="6122"/>
    <n v="7"/>
    <n v="42854"/>
    <s v="normal_buy"/>
    <n v="0.15202233486604011"/>
    <n v="15.202199999999999"/>
    <s v="P"/>
  </r>
  <r>
    <x v="536"/>
    <s v="TEAM INC"/>
    <x v="4"/>
    <x v="99"/>
    <s v="Corre Opportunities Qualified Master Fund, LP"/>
    <s v="TenPercentOwner"/>
    <n v="6122"/>
    <n v="7"/>
    <n v="42854"/>
    <s v="normal_buy"/>
    <n v="0.15202233486604011"/>
    <n v="15.202199999999999"/>
    <s v="P"/>
  </r>
  <r>
    <x v="536"/>
    <s v="TEAM INC"/>
    <x v="4"/>
    <x v="99"/>
    <s v="Corre Horizon II Fund, LP"/>
    <s v="TenPercentOwner"/>
    <n v="6122"/>
    <n v="7"/>
    <n v="42854"/>
    <s v="normal_buy"/>
    <n v="0.15202233486604011"/>
    <n v="15.202199999999999"/>
    <s v="P"/>
  </r>
  <r>
    <x v="536"/>
    <s v="TEAM INC"/>
    <x v="4"/>
    <x v="99"/>
    <s v="Corre Partners Management, LLC"/>
    <s v="TenPercentOwner"/>
    <n v="6122"/>
    <n v="7"/>
    <n v="42854"/>
    <s v="normal_buy"/>
    <n v="0.15202233486604011"/>
    <n v="15.202199999999999"/>
    <s v="P"/>
  </r>
  <r>
    <x v="941"/>
    <s v="INTEGRA LIFESCIENCES HOLDINGS CORP"/>
    <x v="4"/>
    <x v="99"/>
    <s v="HILL BARBARA B"/>
    <s v="Director"/>
    <n v="36350"/>
    <n v="27.4"/>
    <n v="995990"/>
    <s v="normal_buy"/>
    <n v="0.1599708255065044"/>
    <n v="15.9971"/>
    <s v="P"/>
  </r>
  <r>
    <x v="942"/>
    <s v="iPower Inc."/>
    <x v="4"/>
    <x v="99"/>
    <s v="TAN CHENLONG"/>
    <s v="Director,Officer,TenPercentOwner"/>
    <n v="20000"/>
    <n v="1.55"/>
    <n v="31000"/>
    <s v="large_buy"/>
    <n v="0.50632909762453826"/>
    <n v="50.632899999999999"/>
    <s v="P"/>
  </r>
  <r>
    <x v="943"/>
    <s v="SYNOVUS FINANCIAL CORP"/>
    <x v="4"/>
    <x v="99"/>
    <s v="GREGORY ANDREW J. JR."/>
    <s v="Officer"/>
    <n v="28000"/>
    <n v="40.03"/>
    <n v="1120840"/>
    <s v="large_buy"/>
    <n v="-6.6165474769056765E-2"/>
    <n v="-6.6165000000000003"/>
    <s v="P"/>
  </r>
  <r>
    <x v="326"/>
    <s v="Great Elm Group, Inc."/>
    <x v="4"/>
    <x v="99"/>
    <s v="Imperial Capital Asset Management, LLC"/>
    <s v="TenPercentOwner"/>
    <n v="24984"/>
    <n v="1.77"/>
    <n v="44221.68"/>
    <s v="large_buy"/>
    <n v="-1.694913656104502E-2"/>
    <n v="-1.6949000000000001"/>
    <s v="P"/>
  </r>
  <r>
    <x v="326"/>
    <s v="Great Elm Group, Inc."/>
    <x v="4"/>
    <x v="99"/>
    <s v="Reese Jason W."/>
    <s v="Director,Officer,TenPercentOwner"/>
    <n v="24984"/>
    <n v="1.77"/>
    <n v="44221.68"/>
    <s v="large_buy"/>
    <n v="-1.694913656104502E-2"/>
    <n v="-1.6949000000000001"/>
    <s v="P"/>
  </r>
  <r>
    <x v="326"/>
    <s v="Great Elm Group, Inc."/>
    <x v="4"/>
    <x v="99"/>
    <s v="Imperial Capital Group Holdings II, LLC"/>
    <s v="TenPercentOwner"/>
    <n v="24984"/>
    <n v="1.77"/>
    <n v="44221.68"/>
    <s v="large_buy"/>
    <n v="-1.694913656104502E-2"/>
    <n v="-1.6949000000000001"/>
    <s v="P"/>
  </r>
  <r>
    <x v="326"/>
    <s v="Great Elm Group, Inc."/>
    <x v="4"/>
    <x v="99"/>
    <s v="LONG BALL PARTNERS LLC"/>
    <s v="TenPercentOwner"/>
    <n v="24984"/>
    <n v="1.77"/>
    <n v="44221.68"/>
    <s v="large_buy"/>
    <n v="-1.694913656104502E-2"/>
    <n v="-1.6949000000000001"/>
    <s v="P"/>
  </r>
  <r>
    <x v="120"/>
    <s v="DORCHESTER MINERALS, L.P."/>
    <x v="4"/>
    <x v="99"/>
    <s v="DORCHESTER MINERALS OPERATING LP"/>
    <s v="Other"/>
    <n v="1000"/>
    <n v="31.91"/>
    <n v="31910"/>
    <s v="normal_buy"/>
    <n v="1.765443592993399E-2"/>
    <n v="1.7654000000000001"/>
    <s v="P"/>
  </r>
  <r>
    <x v="120"/>
    <s v="DORCHESTER MINERALS, L.P."/>
    <x v="4"/>
    <x v="99"/>
    <s v="DORCHESTER MINERALS OPERATING LP"/>
    <s v="Other"/>
    <n v="1000"/>
    <n v="31.93"/>
    <n v="31930"/>
    <s v="normal_buy"/>
    <n v="1.765443592993399E-2"/>
    <n v="1.7654000000000001"/>
    <s v="P"/>
  </r>
  <r>
    <x v="120"/>
    <s v="DORCHESTER MINERALS, L.P."/>
    <x v="4"/>
    <x v="99"/>
    <s v="DORCHESTER MINERALS OPERATING LP"/>
    <s v="Other"/>
    <n v="1000"/>
    <n v="31.98"/>
    <n v="31980"/>
    <s v="normal_buy"/>
    <n v="1.765443592993399E-2"/>
    <n v="1.7654000000000001"/>
    <s v="P"/>
  </r>
  <r>
    <x v="120"/>
    <s v="DORCHESTER MINERALS, L.P."/>
    <x v="4"/>
    <x v="99"/>
    <s v="DORCHESTER MINERALS OPERATING LP"/>
    <s v="Other"/>
    <n v="1000"/>
    <n v="31.99"/>
    <n v="31990"/>
    <s v="normal_buy"/>
    <n v="1.765443592993399E-2"/>
    <n v="1.7654000000000001"/>
    <s v="P"/>
  </r>
  <r>
    <x v="120"/>
    <s v="DORCHESTER MINERALS, L.P."/>
    <x v="4"/>
    <x v="99"/>
    <s v="DORCHESTER MINERALS OPERATING LP"/>
    <s v="Other"/>
    <n v="2000"/>
    <n v="31.73"/>
    <n v="63460"/>
    <s v="normal_buy"/>
    <n v="1.765443592993399E-2"/>
    <n v="1.7654000000000001"/>
    <s v="P"/>
  </r>
  <r>
    <x v="451"/>
    <s v="STANDARD BIOTOOLS INC."/>
    <x v="4"/>
    <x v="99"/>
    <s v="Casdin Private Growth Equity Fund, L.P."/>
    <s v="Director"/>
    <n v="350000"/>
    <n v="2.56"/>
    <n v="896000"/>
    <s v="normal_buy"/>
    <n v="-3.8759654104533192E-3"/>
    <n v="-0.3876"/>
    <s v="P"/>
  </r>
  <r>
    <x v="451"/>
    <s v="STANDARD BIOTOOLS INC."/>
    <x v="4"/>
    <x v="99"/>
    <s v="Casdin Capital, LLC"/>
    <s v="Director,TenPercentOwner"/>
    <n v="350000"/>
    <n v="2.56"/>
    <n v="896000"/>
    <s v="normal_buy"/>
    <n v="-3.8759654104533192E-3"/>
    <n v="-0.3876"/>
    <s v="P"/>
  </r>
  <r>
    <x v="451"/>
    <s v="STANDARD BIOTOOLS INC."/>
    <x v="4"/>
    <x v="99"/>
    <s v="CASDIN PRIVATE GROWTH EQUITY FUND GP, LLC"/>
    <s v="Director"/>
    <n v="350000"/>
    <n v="2.56"/>
    <n v="896000"/>
    <s v="normal_buy"/>
    <n v="-3.8759654104533192E-3"/>
    <n v="-0.3876"/>
    <s v="P"/>
  </r>
  <r>
    <x v="451"/>
    <s v="STANDARD BIOTOOLS INC."/>
    <x v="4"/>
    <x v="99"/>
    <s v="Casdin Private Growth Equity Fund II, L.P."/>
    <s v="Director"/>
    <n v="350000"/>
    <n v="2.56"/>
    <n v="896000"/>
    <s v="normal_buy"/>
    <n v="-3.8759654104533192E-3"/>
    <n v="-0.3876"/>
    <s v="P"/>
  </r>
  <r>
    <x v="451"/>
    <s v="STANDARD BIOTOOLS INC."/>
    <x v="4"/>
    <x v="99"/>
    <s v="Casdin Partners FO1-MSV, LP"/>
    <s v="Director"/>
    <n v="350000"/>
    <n v="2.56"/>
    <n v="896000"/>
    <s v="normal_buy"/>
    <n v="-3.8759654104533192E-3"/>
    <n v="-0.3876"/>
    <s v="P"/>
  </r>
  <r>
    <x v="451"/>
    <s v="STANDARD BIOTOOLS INC."/>
    <x v="4"/>
    <x v="99"/>
    <s v="Casdin Private Growth Equity Fund II GP, LLC"/>
    <s v="Director"/>
    <n v="350000"/>
    <n v="2.56"/>
    <n v="896000"/>
    <s v="normal_buy"/>
    <n v="-3.8759654104533192E-3"/>
    <n v="-0.3876"/>
    <s v="P"/>
  </r>
  <r>
    <x v="451"/>
    <s v="STANDARD BIOTOOLS INC."/>
    <x v="4"/>
    <x v="99"/>
    <s v="Casdin Partners Master Fund, L.P."/>
    <s v="Director,TenPercentOwner"/>
    <n v="350000"/>
    <n v="2.56"/>
    <n v="896000"/>
    <s v="normal_buy"/>
    <n v="-3.8759654104533192E-3"/>
    <n v="-0.3876"/>
    <s v="P"/>
  </r>
  <r>
    <x v="451"/>
    <s v="STANDARD BIOTOOLS INC."/>
    <x v="4"/>
    <x v="99"/>
    <s v="Casdin Eli"/>
    <s v="Director,TenPercentOwner"/>
    <n v="350000"/>
    <n v="2.56"/>
    <n v="896000"/>
    <s v="normal_buy"/>
    <n v="-3.8759654104533192E-3"/>
    <n v="-0.3876"/>
    <s v="P"/>
  </r>
  <r>
    <x v="451"/>
    <s v="STANDARD BIOTOOLS INC."/>
    <x v="4"/>
    <x v="99"/>
    <s v="Casdin Partners GP, LLC"/>
    <s v="Director,TenPercentOwner"/>
    <n v="350000"/>
    <n v="2.56"/>
    <n v="896000"/>
    <s v="normal_buy"/>
    <n v="-3.8759654104533192E-3"/>
    <n v="-0.3876"/>
    <s v="P"/>
  </r>
  <r>
    <x v="540"/>
    <s v="AerSale Corp"/>
    <x v="4"/>
    <x v="99"/>
    <s v="KEHLER CLAUDE ROBERT"/>
    <s v="Director"/>
    <n v="2000"/>
    <n v="7.61"/>
    <n v="15220"/>
    <s v="normal_buy"/>
    <n v="-3.594772443649541E-2"/>
    <n v="-3.5948000000000002"/>
    <s v="P"/>
  </r>
  <r>
    <x v="485"/>
    <s v="CECO ENVIRONMENTAL CORP"/>
    <x v="4"/>
    <x v="99"/>
    <s v="WALLMAN RICHARD F"/>
    <s v="Director"/>
    <n v="4000"/>
    <n v="24.5"/>
    <n v="98000"/>
    <s v="normal_buy"/>
    <n v="-3.2130087082838377E-2"/>
    <n v="-3.2130000000000001"/>
    <s v="P"/>
  </r>
  <r>
    <x v="485"/>
    <s v="CECO ENVIRONMENTAL CORP"/>
    <x v="4"/>
    <x v="99"/>
    <s v="WALLMAN RICHARD F"/>
    <s v="Director"/>
    <n v="4000"/>
    <n v="24.5"/>
    <n v="98000"/>
    <s v="normal_buy"/>
    <n v="-3.2130087082838377E-2"/>
    <n v="-3.2130000000000001"/>
    <s v="P"/>
  </r>
  <r>
    <x v="146"/>
    <s v="Burke &amp; Herbert Financial Services Corp."/>
    <x v="4"/>
    <x v="99"/>
    <s v="HINKLE GARY L"/>
    <s v="Director"/>
    <n v="1518"/>
    <n v="49.85"/>
    <n v="75672.3"/>
    <s v="normal_buy"/>
    <n v="-2.8669372844932761E-2"/>
    <n v="-2.8668999999999998"/>
    <s v="P"/>
  </r>
  <r>
    <x v="757"/>
    <s v="ProFrac Holding Corp."/>
    <x v="4"/>
    <x v="100"/>
    <s v="THRC Holdings, LP"/>
    <s v="TenPercentOwner"/>
    <n v="664944"/>
    <n v="9.49"/>
    <n v="6310318.5600000015"/>
    <s v="large_buy"/>
    <n v="-6.9693751721422337E-2"/>
    <n v="-6.9694000000000003"/>
    <s v="P"/>
  </r>
  <r>
    <x v="757"/>
    <s v="ProFrac Holding Corp."/>
    <x v="4"/>
    <x v="100"/>
    <s v="THRC Management, LLC"/>
    <s v="TenPercentOwner"/>
    <n v="664944"/>
    <n v="9.49"/>
    <n v="6310318.5600000015"/>
    <s v="large_buy"/>
    <n v="-6.9693751721422337E-2"/>
    <n v="-6.9694000000000003"/>
    <s v="P"/>
  </r>
  <r>
    <x v="757"/>
    <s v="ProFrac Holding Corp."/>
    <x v="4"/>
    <x v="100"/>
    <s v="Wilks Dan H."/>
    <s v="TenPercentOwner"/>
    <n v="664944"/>
    <n v="9.49"/>
    <n v="6310318.5600000015"/>
    <s v="large_buy"/>
    <n v="-6.9693751721422337E-2"/>
    <n v="-6.9694000000000003"/>
    <s v="P"/>
  </r>
  <r>
    <x v="561"/>
    <s v="MasterCraft Boat Holdings, Inc."/>
    <x v="4"/>
    <x v="100"/>
    <s v="Gray Adam"/>
    <s v="TenPercentOwner"/>
    <n v="175022"/>
    <n v="20.98"/>
    <n v="3671961.56"/>
    <s v="large_buy"/>
    <n v="-3.0660448230511391E-2"/>
    <n v="-3.0659999999999998"/>
    <s v="P"/>
  </r>
  <r>
    <x v="561"/>
    <s v="MasterCraft Boat Holdings, Inc."/>
    <x v="4"/>
    <x v="100"/>
    <s v="Shackelton Christopher S"/>
    <s v="TenPercentOwner"/>
    <n v="175022"/>
    <n v="20.98"/>
    <n v="3671961.56"/>
    <s v="large_buy"/>
    <n v="-3.0660448230511391E-2"/>
    <n v="-3.0659999999999998"/>
    <s v="P"/>
  </r>
  <r>
    <x v="561"/>
    <s v="MasterCraft Boat Holdings, Inc."/>
    <x v="4"/>
    <x v="100"/>
    <s v="Coliseum Capital, LLC"/>
    <s v="TenPercentOwner"/>
    <n v="175022"/>
    <n v="20.98"/>
    <n v="3671961.56"/>
    <s v="large_buy"/>
    <n v="-3.0660448230511391E-2"/>
    <n v="-3.0659999999999998"/>
    <s v="P"/>
  </r>
  <r>
    <x v="561"/>
    <s v="MasterCraft Boat Holdings, Inc."/>
    <x v="4"/>
    <x v="100"/>
    <s v="Coliseum Capital Management, LLC"/>
    <s v="TenPercentOwner"/>
    <n v="175022"/>
    <n v="20.98"/>
    <n v="3671961.56"/>
    <s v="large_buy"/>
    <n v="-3.0660448230511391E-2"/>
    <n v="-3.0659999999999998"/>
    <s v="P"/>
  </r>
  <r>
    <x v="561"/>
    <s v="MasterCraft Boat Holdings, Inc."/>
    <x v="4"/>
    <x v="100"/>
    <s v="COLISEUM CAPITAL PARTNERS, L.P."/>
    <s v="TenPercentOwner"/>
    <n v="175022"/>
    <n v="20.98"/>
    <n v="3671961.56"/>
    <s v="large_buy"/>
    <n v="-3.0660448230511391E-2"/>
    <n v="-3.0659999999999998"/>
    <s v="P"/>
  </r>
  <r>
    <x v="326"/>
    <s v="Great Elm Group, Inc."/>
    <x v="4"/>
    <x v="100"/>
    <s v="Northern Right Capital (QP), L.P."/>
    <s v="TenPercentOwner"/>
    <n v="20001"/>
    <n v="1.76"/>
    <n v="35201.760000000002"/>
    <s v="normal_buy"/>
    <n v="-5.6497121870150444E-3"/>
    <n v="-0.56499999999999995"/>
    <s v="P"/>
  </r>
  <r>
    <x v="326"/>
    <s v="Great Elm Group, Inc."/>
    <x v="4"/>
    <x v="100"/>
    <s v="Northern Right Capital Management, L.P."/>
    <s v="TenPercentOwner,Other"/>
    <n v="20001"/>
    <n v="1.76"/>
    <n v="35201.760000000002"/>
    <s v="normal_buy"/>
    <n v="-5.6497121870150444E-3"/>
    <n v="-0.56499999999999995"/>
    <s v="P"/>
  </r>
  <r>
    <x v="326"/>
    <s v="Great Elm Group, Inc."/>
    <x v="4"/>
    <x v="100"/>
    <s v="BC Advisors LLC"/>
    <s v="TenPercentOwner"/>
    <n v="20001"/>
    <n v="1.76"/>
    <n v="35201.760000000002"/>
    <s v="normal_buy"/>
    <n v="-5.6497121870150444E-3"/>
    <n v="-0.56499999999999995"/>
    <s v="P"/>
  </r>
  <r>
    <x v="379"/>
    <s v="Thryv Holdings, Inc."/>
    <x v="4"/>
    <x v="100"/>
    <s v="Walsh Joe"/>
    <s v="Director,Officer"/>
    <n v="2500"/>
    <n v="21.11"/>
    <n v="52775"/>
    <s v="large_buy"/>
    <n v="3.0229104093899121E-2"/>
    <n v="3.0228999999999999"/>
    <s v="P"/>
  </r>
  <r>
    <x v="931"/>
    <s v="Privia Health Group, Inc."/>
    <x v="4"/>
    <x v="100"/>
    <s v="Boehler Adam"/>
    <s v="Director"/>
    <n v="102229"/>
    <n v="16.43"/>
    <n v="1679622.47"/>
    <s v="normal_buy"/>
    <n v="6.3868564656390125E-2"/>
    <n v="6.3868999999999998"/>
    <s v="P"/>
  </r>
  <r>
    <x v="944"/>
    <s v="Kayne Anderson BDC, Inc."/>
    <x v="4"/>
    <x v="100"/>
    <s v="ROBO JAMES L"/>
    <s v="Director"/>
    <n v="60132"/>
    <n v="16.63"/>
    <n v="999995.15999999992"/>
    <s v="large_buy"/>
    <n v="-1.779139932186391E-2"/>
    <n v="-1.7790999999999999"/>
    <s v="P"/>
  </r>
  <r>
    <x v="944"/>
    <s v="Kayne Anderson BDC, Inc."/>
    <x v="4"/>
    <x v="100"/>
    <s v="KAYNE ANDERSON CAPITAL ADVISORS LP"/>
    <s v="Other"/>
    <n v="957217"/>
    <n v="16.63"/>
    <n v="15918518.710000001"/>
    <s v="large_buy"/>
    <n v="-1.779139932186391E-2"/>
    <n v="-1.7790999999999999"/>
    <s v="P"/>
  </r>
  <r>
    <x v="610"/>
    <s v="Sonendo, Inc."/>
    <x v="4"/>
    <x v="100"/>
    <s v="McGaugh John P."/>
    <s v="Other"/>
    <n v="116500"/>
    <n v="0.1"/>
    <n v="11650"/>
    <s v="normal_buy"/>
    <n v="-2.328159949994479E-2"/>
    <n v="-2.3281999999999998"/>
    <s v="P"/>
  </r>
  <r>
    <x v="369"/>
    <s v="Ondas Holdings Inc."/>
    <x v="4"/>
    <x v="100"/>
    <s v="Popolo Joseph V"/>
    <s v="Director,TenPercentOwner"/>
    <n v="28354"/>
    <n v="0.72"/>
    <n v="20414.88"/>
    <s v="normal_buy"/>
    <n v="-0.19480516866721531"/>
    <n v="-19.480499999999999"/>
    <s v="P"/>
  </r>
  <r>
    <x v="730"/>
    <s v="BRAINSTORM CELL THERAPEUTICS INC."/>
    <x v="4"/>
    <x v="100"/>
    <s v="Lebovits Chaim"/>
    <s v="Officer"/>
    <n v="25000"/>
    <n v="0.64"/>
    <n v="16000"/>
    <s v="normal_buy"/>
    <n v="-0.28070175927810759"/>
    <n v="-28.0702"/>
    <s v="P"/>
  </r>
  <r>
    <x v="881"/>
    <s v="BK Technologies Corp"/>
    <x v="4"/>
    <x v="100"/>
    <s v="Suzuki John M"/>
    <s v="Director,Officer"/>
    <n v="2709"/>
    <n v="14.1"/>
    <n v="38196.9"/>
    <s v="normal_buy"/>
    <n v="4.5454864002789641E-3"/>
    <n v="0.45450000000000002"/>
    <s v="P"/>
  </r>
  <r>
    <x v="881"/>
    <s v="BK Technologies Corp"/>
    <x v="4"/>
    <x v="100"/>
    <s v="Suzuki John M"/>
    <s v="Director,Officer"/>
    <n v="2000"/>
    <n v="14.15"/>
    <n v="28300"/>
    <s v="normal_buy"/>
    <n v="4.5454864002789641E-3"/>
    <n v="0.45450000000000002"/>
    <s v="P"/>
  </r>
  <r>
    <x v="881"/>
    <s v="BK Technologies Corp"/>
    <x v="4"/>
    <x v="100"/>
    <s v="Suzuki John M"/>
    <s v="Director,Officer"/>
    <n v="2000"/>
    <n v="14.05"/>
    <n v="28100"/>
    <s v="normal_buy"/>
    <n v="4.5454864002789641E-3"/>
    <n v="0.45450000000000002"/>
    <s v="P"/>
  </r>
  <r>
    <x v="945"/>
    <s v="CION Ares Diversified Credit Fund"/>
    <x v="4"/>
    <x v="100"/>
    <s v="THRIVENT FINANCIAL FOR LUTHERANS"/>
    <s v="TenPercentOwner"/>
    <n v="800000"/>
    <n v="25"/>
    <n v="20000000"/>
    <s v="large_buy"/>
    <n v="1.043030665401767E-2"/>
    <n v="1.0429999999999999"/>
    <s v="P"/>
  </r>
  <r>
    <x v="721"/>
    <s v="U.S. GOLD CORP."/>
    <x v="4"/>
    <x v="100"/>
    <s v="Bee George M"/>
    <s v="Director,Officer"/>
    <n v="2518"/>
    <n v="5.9"/>
    <n v="14856.2"/>
    <s v="normal_buy"/>
    <n v="3.430528505701913E-3"/>
    <n v="0.34310000000000002"/>
    <s v="P"/>
  </r>
  <r>
    <x v="148"/>
    <s v="Epsilon Energy Ltd."/>
    <x v="4"/>
    <x v="100"/>
    <s v="Stabell Jason"/>
    <s v="Director,Officer"/>
    <n v="14708"/>
    <n v="5.35"/>
    <n v="78687.799999999988"/>
    <s v="normal_buy"/>
    <n v="-1.4897593235769221E-2"/>
    <n v="-1.4898"/>
    <s v="P"/>
  </r>
  <r>
    <x v="946"/>
    <s v="BOSTON OMAHA Corp"/>
    <x v="4"/>
    <x v="100"/>
    <s v="Srinivasan Vishnu"/>
    <s v="Director"/>
    <n v="3000"/>
    <n v="13.47"/>
    <n v="40410"/>
    <s v="normal_buy"/>
    <n v="-5.0546496409748509E-2"/>
    <n v="-5.0545999999999998"/>
    <s v="P"/>
  </r>
  <r>
    <x v="523"/>
    <s v="Medalist Diversified REIT, Inc."/>
    <x v="4"/>
    <x v="100"/>
    <s v="KAVANAUGH FRANK"/>
    <s v="Director,Officer,TenPercentOwner"/>
    <n v="7702"/>
    <n v="5.67"/>
    <n v="43670.34"/>
    <s v="normal_buy"/>
    <n v="6.9083448785385304E-3"/>
    <n v="0.69079999999999997"/>
    <s v="P"/>
  </r>
  <r>
    <x v="859"/>
    <s v="CF BANKSHARES INC."/>
    <x v="4"/>
    <x v="100"/>
    <s v="Frauenberg James H II"/>
    <s v="Director"/>
    <n v="525"/>
    <n v="19.07"/>
    <n v="10011.75"/>
    <s v="normal_buy"/>
    <n v="2.2548476086966529E-2"/>
    <n v="2.2547999999999999"/>
    <s v="P"/>
  </r>
  <r>
    <x v="17"/>
    <s v="TILE SHOP HOLDINGS, INC."/>
    <x v="4"/>
    <x v="100"/>
    <s v="Pleasant Lake Onshore Feeder Fund LP"/>
    <s v="TenPercentOwner"/>
    <n v="34347"/>
    <n v="6.39"/>
    <n v="219477.33"/>
    <s v="large_buy"/>
    <n v="4.6874954598025147E-2"/>
    <n v="4.6875"/>
    <s v="P"/>
  </r>
  <r>
    <x v="17"/>
    <s v="TILE SHOP HOLDINGS, INC."/>
    <x v="4"/>
    <x v="100"/>
    <s v="Pleasant Lake Partners LLC"/>
    <s v="TenPercentOwner"/>
    <n v="34347"/>
    <n v="6.39"/>
    <n v="219477.33"/>
    <s v="large_buy"/>
    <n v="4.6874954598025147E-2"/>
    <n v="4.6875"/>
    <s v="P"/>
  </r>
  <r>
    <x v="17"/>
    <s v="TILE SHOP HOLDINGS, INC."/>
    <x v="4"/>
    <x v="100"/>
    <s v="Fund 1 Investments, LLC"/>
    <s v="TenPercentOwner"/>
    <n v="34347"/>
    <n v="6.39"/>
    <n v="219477.33"/>
    <s v="large_buy"/>
    <n v="4.6874954598025147E-2"/>
    <n v="4.6875"/>
    <s v="P"/>
  </r>
  <r>
    <x v="642"/>
    <s v="Noble Corp plc"/>
    <x v="4"/>
    <x v="100"/>
    <s v="APMH Invest A/S"/>
    <s v="TenPercentOwner"/>
    <n v="192156"/>
    <n v="46.45"/>
    <n v="8925646.2000000011"/>
    <s v="normal_buy"/>
    <n v="-7.3893421005412407E-2"/>
    <n v="-7.3893000000000004"/>
    <s v="P"/>
  </r>
  <r>
    <x v="556"/>
    <s v="Traeger, Inc."/>
    <x v="4"/>
    <x v="100"/>
    <s v="ANDRUS JEREMY"/>
    <s v="Director,Officer"/>
    <n v="165000"/>
    <n v="2.17"/>
    <n v="358050"/>
    <s v="normal_buy"/>
    <n v="0.18348616729349981"/>
    <n v="18.348600000000001"/>
    <s v="P"/>
  </r>
  <r>
    <x v="854"/>
    <s v="Palladyne AI Corp."/>
    <x v="4"/>
    <x v="100"/>
    <s v="WEIBLING DENNIS M"/>
    <s v="Director"/>
    <n v="7208"/>
    <n v="1.95"/>
    <n v="14055.6"/>
    <s v="normal_buy"/>
    <n v="-0.1200000047683716"/>
    <n v="-12"/>
    <s v="P"/>
  </r>
  <r>
    <x v="408"/>
    <s v="AMERICAN STATES WATER CO"/>
    <x v="4"/>
    <x v="100"/>
    <s v="Eichelberger Thomas A."/>
    <s v="Director"/>
    <n v="640"/>
    <n v="77.62"/>
    <n v="49676.800000000003"/>
    <s v="normal_buy"/>
    <n v="-5.1549217546858823E-2"/>
    <n v="-5.1548999999999996"/>
    <s v="P"/>
  </r>
  <r>
    <x v="852"/>
    <s v="TELOS CORP"/>
    <x v="4"/>
    <x v="100"/>
    <s v="Schaufeld Fredrick"/>
    <s v="Director"/>
    <n v="100248"/>
    <n v="4.01"/>
    <n v="401994.48"/>
    <s v="large_buy"/>
    <n v="0"/>
    <n v="0"/>
    <s v="P"/>
  </r>
  <r>
    <x v="682"/>
    <s v="Atlanta Braves Holdings, Inc."/>
    <x v="4"/>
    <x v="100"/>
    <s v="GGCP, INC."/>
    <s v="TenPercentOwner"/>
    <n v="3000"/>
    <n v="41.63"/>
    <n v="124890"/>
    <s v="large_buy"/>
    <n v="2.3694379298221161E-2"/>
    <n v="2.3694000000000002"/>
    <s v="P"/>
  </r>
  <r>
    <x v="682"/>
    <s v="Atlanta Braves Holdings, Inc."/>
    <x v="4"/>
    <x v="100"/>
    <s v="GABELLI MARIO J"/>
    <s v="TenPercentOwner"/>
    <n v="3000"/>
    <n v="41.63"/>
    <n v="124890"/>
    <s v="large_buy"/>
    <n v="2.3694379298221161E-2"/>
    <n v="2.3694000000000002"/>
    <s v="P"/>
  </r>
  <r>
    <x v="682"/>
    <s v="Atlanta Braves Holdings, Inc."/>
    <x v="4"/>
    <x v="100"/>
    <s v="Associated Capital Group, Inc."/>
    <s v="TenPercentOwner"/>
    <n v="3000"/>
    <n v="41.63"/>
    <n v="124890"/>
    <s v="large_buy"/>
    <n v="2.3694379298221161E-2"/>
    <n v="2.3694000000000002"/>
    <s v="P"/>
  </r>
  <r>
    <x v="682"/>
    <s v="Atlanta Braves Holdings, Inc."/>
    <x v="4"/>
    <x v="100"/>
    <s v="GAMCO INVESTORS, INC. ET AL"/>
    <s v="TenPercentOwner"/>
    <n v="3000"/>
    <n v="41.63"/>
    <n v="124890"/>
    <s v="large_buy"/>
    <n v="2.3694379298221161E-2"/>
    <n v="2.3694000000000002"/>
    <s v="P"/>
  </r>
  <r>
    <x v="883"/>
    <s v="HireQuest, Inc."/>
    <x v="4"/>
    <x v="100"/>
    <s v="Hermanns Richard"/>
    <s v="Director,Officer,TenPercentOwner"/>
    <n v="1000"/>
    <n v="12.88"/>
    <n v="12880"/>
    <s v="normal_buy"/>
    <n v="-2.1712383944418771E-2"/>
    <n v="-2.1711999999999998"/>
    <s v="P"/>
  </r>
  <r>
    <x v="217"/>
    <s v="RETRACTABLE TECHNOLOGIES INC"/>
    <x v="4"/>
    <x v="100"/>
    <s v="SHAW THOMAS J"/>
    <s v="Director,Officer,TenPercentOwner"/>
    <n v="32752"/>
    <n v="0.88"/>
    <n v="28821.759999999998"/>
    <s v="large_buy"/>
    <n v="0.2282608421008849"/>
    <n v="22.8261"/>
    <s v="P"/>
  </r>
  <r>
    <x v="933"/>
    <s v="GEE Group Inc."/>
    <x v="4"/>
    <x v="100"/>
    <s v="Waterfield John Randall"/>
    <s v="Director"/>
    <n v="125000"/>
    <n v="0.36"/>
    <n v="45000"/>
    <s v="large_buy"/>
    <n v="2.8571486959652951E-2"/>
    <n v="2.8571"/>
    <s v="P"/>
  </r>
  <r>
    <x v="854"/>
    <s v="Palladyne AI Corp."/>
    <x v="4"/>
    <x v="100"/>
    <s v="Wolff Benjamin G"/>
    <s v="Director,Officer"/>
    <n v="8000"/>
    <n v="1.96"/>
    <n v="15680"/>
    <s v="normal_buy"/>
    <n v="-0.1200000047683716"/>
    <n v="-12"/>
    <s v="P"/>
  </r>
  <r>
    <x v="335"/>
    <s v="WEST BANCORPORATION INC"/>
    <x v="4"/>
    <x v="100"/>
    <s v="NELSON DAVID D"/>
    <s v="Director,Officer"/>
    <n v="768"/>
    <n v="17.87"/>
    <n v="13724.16"/>
    <s v="normal_buy"/>
    <n v="-5.9785600017056677E-2"/>
    <n v="-5.9786000000000001"/>
    <s v="P"/>
  </r>
  <r>
    <x v="947"/>
    <s v="Norwegian Cruise Line Holdings Ltd."/>
    <x v="4"/>
    <x v="100"/>
    <s v="Cil Jose E."/>
    <s v="Director"/>
    <n v="20000"/>
    <n v="16.38"/>
    <n v="327600"/>
    <s v="large_buy"/>
    <n v="0.117466163624"/>
    <n v="11.746600000000001"/>
    <s v="P"/>
  </r>
  <r>
    <x v="936"/>
    <s v="INNOVATIVE SOLUTIONS &amp; SUPPORT INC"/>
    <x v="4"/>
    <x v="100"/>
    <s v="BRESSNER GLEN R"/>
    <s v="Director"/>
    <n v="2109"/>
    <n v="5.63"/>
    <n v="11873.67"/>
    <s v="normal_buy"/>
    <n v="0.23518164714870979"/>
    <n v="23.5182"/>
    <s v="P"/>
  </r>
  <r>
    <x v="146"/>
    <s v="Burke &amp; Herbert Financial Services Corp."/>
    <x v="4"/>
    <x v="100"/>
    <s v="McLaughlin Shawn Patrick"/>
    <s v="Director"/>
    <n v="650"/>
    <n v="49.3"/>
    <n v="32045"/>
    <s v="normal_buy"/>
    <n v="-1.964372563685968E-2"/>
    <n v="-1.9643999999999999"/>
    <s v="P"/>
  </r>
  <r>
    <x v="326"/>
    <s v="Great Elm Group, Inc."/>
    <x v="4"/>
    <x v="100"/>
    <s v="Drapkin Matthew A"/>
    <s v="Director,TenPercentOwner"/>
    <n v="20001"/>
    <n v="1.76"/>
    <n v="35201.760000000002"/>
    <s v="normal_buy"/>
    <n v="-5.6497121870150444E-3"/>
    <n v="-0.56499999999999995"/>
    <s v="P"/>
  </r>
  <r>
    <x v="948"/>
    <s v="Sabra Health Care REIT, Inc."/>
    <x v="4"/>
    <x v="100"/>
    <s v="Cusack Catherine"/>
    <s v="Director"/>
    <n v="7000"/>
    <n v="14.43"/>
    <n v="101010"/>
    <s v="large_buy"/>
    <n v="-3.4915853627024429E-3"/>
    <n v="-0.34920000000000001"/>
    <s v="P"/>
  </r>
  <r>
    <x v="418"/>
    <s v="Citi Trends Inc"/>
    <x v="4"/>
    <x v="100"/>
    <s v="Pleasant Lake Onshore Feeder Fund LP"/>
    <s v="TenPercentOwner"/>
    <n v="10000"/>
    <n v="22.07"/>
    <n v="220700"/>
    <s v="normal_buy"/>
    <n v="2.8622512172568951E-2"/>
    <n v="2.8622999999999998"/>
    <s v="P"/>
  </r>
  <r>
    <x v="418"/>
    <s v="Citi Trends Inc"/>
    <x v="4"/>
    <x v="100"/>
    <s v="Fund 1 Investments, LLC"/>
    <s v="TenPercentOwner"/>
    <n v="10000"/>
    <n v="22.07"/>
    <n v="220700"/>
    <s v="normal_buy"/>
    <n v="2.8622512172568951E-2"/>
    <n v="2.8622999999999998"/>
    <s v="P"/>
  </r>
  <r>
    <x v="418"/>
    <s v="Citi Trends Inc"/>
    <x v="4"/>
    <x v="100"/>
    <s v="Pleasant Lake Partners LLC"/>
    <s v="TenPercentOwner"/>
    <n v="10000"/>
    <n v="22.07"/>
    <n v="220700"/>
    <s v="normal_buy"/>
    <n v="2.8622512172568951E-2"/>
    <n v="2.8622999999999998"/>
    <s v="P"/>
  </r>
  <r>
    <x v="418"/>
    <s v="Citi Trends Inc"/>
    <x v="4"/>
    <x v="100"/>
    <s v="Pleasant Lake Onshore Feeder Fund LP"/>
    <s v="TenPercentOwner"/>
    <n v="5000"/>
    <n v="22.48"/>
    <n v="112400"/>
    <s v="normal_buy"/>
    <n v="2.8622512172568951E-2"/>
    <n v="2.8622999999999998"/>
    <s v="P"/>
  </r>
  <r>
    <x v="418"/>
    <s v="Citi Trends Inc"/>
    <x v="4"/>
    <x v="100"/>
    <s v="Fund 1 Investments, LLC"/>
    <s v="TenPercentOwner"/>
    <n v="5000"/>
    <n v="22.48"/>
    <n v="112400"/>
    <s v="normal_buy"/>
    <n v="2.8622512172568951E-2"/>
    <n v="2.8622999999999998"/>
    <s v="P"/>
  </r>
  <r>
    <x v="418"/>
    <s v="Citi Trends Inc"/>
    <x v="4"/>
    <x v="100"/>
    <s v="Pleasant Lake Partners LLC"/>
    <s v="TenPercentOwner"/>
    <n v="5000"/>
    <n v="22.48"/>
    <n v="112400"/>
    <s v="normal_buy"/>
    <n v="2.8622512172568951E-2"/>
    <n v="2.8622999999999998"/>
    <s v="P"/>
  </r>
  <r>
    <x v="418"/>
    <s v="Citi Trends Inc"/>
    <x v="4"/>
    <x v="100"/>
    <s v="Pleasant Lake Onshore Feeder Fund LP"/>
    <s v="TenPercentOwner"/>
    <n v="17192"/>
    <n v="22.21"/>
    <n v="381834.32"/>
    <s v="normal_buy"/>
    <n v="2.8622512172568951E-2"/>
    <n v="2.8622999999999998"/>
    <s v="P"/>
  </r>
  <r>
    <x v="418"/>
    <s v="Citi Trends Inc"/>
    <x v="4"/>
    <x v="100"/>
    <s v="Fund 1 Investments, LLC"/>
    <s v="TenPercentOwner"/>
    <n v="17192"/>
    <n v="22.21"/>
    <n v="381834.32"/>
    <s v="normal_buy"/>
    <n v="2.8622512172568951E-2"/>
    <n v="2.8622999999999998"/>
    <s v="P"/>
  </r>
  <r>
    <x v="418"/>
    <s v="Citi Trends Inc"/>
    <x v="4"/>
    <x v="100"/>
    <s v="Pleasant Lake Partners LLC"/>
    <s v="TenPercentOwner"/>
    <n v="17192"/>
    <n v="22.21"/>
    <n v="381834.32"/>
    <s v="normal_buy"/>
    <n v="2.8622512172568951E-2"/>
    <n v="2.8622999999999998"/>
    <s v="P"/>
  </r>
  <r>
    <x v="916"/>
    <s v="Identiv, Inc."/>
    <x v="4"/>
    <x v="100"/>
    <s v="HUMPHREYS STEVEN"/>
    <s v="Director,Officer"/>
    <n v="11000"/>
    <n v="4.3"/>
    <n v="47300"/>
    <s v="normal_buy"/>
    <n v="2.137770825947638E-2"/>
    <n v="2.1377999999999999"/>
    <s v="P"/>
  </r>
  <r>
    <x v="146"/>
    <s v="Burke &amp; Herbert Financial Services Corp."/>
    <x v="4"/>
    <x v="100"/>
    <s v="HINKLE GARY L"/>
    <s v="Director"/>
    <n v="3482"/>
    <n v="49.47"/>
    <n v="172254.54"/>
    <s v="large_buy"/>
    <n v="-1.964372563685968E-2"/>
    <n v="-1.9643999999999999"/>
    <s v="P"/>
  </r>
  <r>
    <x v="591"/>
    <s v="ONE Group Hospitality, Inc."/>
    <x v="4"/>
    <x v="100"/>
    <s v="BULLIS EUGENE M"/>
    <s v="Director"/>
    <n v="19000"/>
    <n v="5.26"/>
    <n v="99940"/>
    <s v="normal_buy"/>
    <n v="9.4609547498225588E-4"/>
    <n v="9.4600000000000004E-2"/>
    <s v="P"/>
  </r>
  <r>
    <x v="172"/>
    <s v="Princeton Bancorp, Inc."/>
    <x v="4"/>
    <x v="100"/>
    <s v="TUCHMAN MARTIN"/>
    <s v="Director,TenPercentOwner"/>
    <n v="1187"/>
    <n v="30.71"/>
    <n v="36452.769999999997"/>
    <s v="normal_buy"/>
    <n v="-2.1505372810145529E-2"/>
    <n v="-2.1505000000000001"/>
    <s v="P"/>
  </r>
  <r>
    <x v="866"/>
    <s v="GLOBAL PARTNERS LP"/>
    <x v="4"/>
    <x v="100"/>
    <s v="Global GP LLC"/>
    <s v="Other"/>
    <n v="10000"/>
    <n v="43.49"/>
    <n v="434900"/>
    <s v="normal_buy"/>
    <n v="0.13243057839155831"/>
    <n v="13.2431"/>
    <s v="P"/>
  </r>
  <r>
    <x v="536"/>
    <s v="TEAM INC"/>
    <x v="4"/>
    <x v="100"/>
    <s v="CORRE HORIZON FUND, LP"/>
    <s v="TenPercentOwner"/>
    <n v="4231"/>
    <n v="7.13"/>
    <n v="30167.03"/>
    <s v="normal_buy"/>
    <n v="0.1379310344827587"/>
    <n v="13.793100000000001"/>
    <s v="P"/>
  </r>
  <r>
    <x v="536"/>
    <s v="TEAM INC"/>
    <x v="4"/>
    <x v="100"/>
    <s v="Corre Opportunities Qualified Master Fund, LP"/>
    <s v="TenPercentOwner"/>
    <n v="4231"/>
    <n v="7.13"/>
    <n v="30167.03"/>
    <s v="normal_buy"/>
    <n v="0.1379310344827587"/>
    <n v="13.793100000000001"/>
    <s v="P"/>
  </r>
  <r>
    <x v="536"/>
    <s v="TEAM INC"/>
    <x v="4"/>
    <x v="100"/>
    <s v="Corre Horizon II Fund, LP"/>
    <s v="TenPercentOwner"/>
    <n v="4231"/>
    <n v="7.13"/>
    <n v="30167.03"/>
    <s v="normal_buy"/>
    <n v="0.1379310344827587"/>
    <n v="13.793100000000001"/>
    <s v="P"/>
  </r>
  <r>
    <x v="536"/>
    <s v="TEAM INC"/>
    <x v="4"/>
    <x v="100"/>
    <s v="Corre Partners Management, LLC"/>
    <s v="TenPercentOwner"/>
    <n v="4231"/>
    <n v="7.13"/>
    <n v="30167.03"/>
    <s v="normal_buy"/>
    <n v="0.1379310344827587"/>
    <n v="13.793100000000001"/>
    <s v="P"/>
  </r>
  <r>
    <x v="946"/>
    <s v="BOSTON OMAHA Corp"/>
    <x v="4"/>
    <x v="100"/>
    <s v="Kenan Frank H. II"/>
    <s v="Director"/>
    <n v="109528"/>
    <n v="14.32"/>
    <n v="1568440.96"/>
    <s v="large_buy"/>
    <n v="-5.0546496409748509E-2"/>
    <n v="-5.0545999999999998"/>
    <s v="P"/>
  </r>
  <r>
    <x v="146"/>
    <s v="Burke &amp; Herbert Financial Services Corp."/>
    <x v="4"/>
    <x v="100"/>
    <s v="Barnwell Julian Forrest Jr."/>
    <s v="Director"/>
    <n v="2000"/>
    <n v="49.2"/>
    <n v="98400"/>
    <s v="normal_buy"/>
    <n v="-1.964372563685968E-2"/>
    <n v="-1.9643999999999999"/>
    <s v="P"/>
  </r>
  <r>
    <x v="946"/>
    <s v="BOSTON OMAHA Corp"/>
    <x v="4"/>
    <x v="100"/>
    <s v="Briner Bradford B"/>
    <s v="Director"/>
    <n v="10000"/>
    <n v="13.74"/>
    <n v="137400"/>
    <s v="normal_buy"/>
    <n v="-5.0546496409748509E-2"/>
    <n v="-5.0545999999999998"/>
    <s v="P"/>
  </r>
  <r>
    <x v="326"/>
    <s v="Great Elm Group, Inc."/>
    <x v="4"/>
    <x v="100"/>
    <s v="Imperial Capital Asset Management, LLC"/>
    <s v="TenPercentOwner"/>
    <n v="20001"/>
    <n v="1.76"/>
    <n v="35201.760000000002"/>
    <s v="normal_buy"/>
    <n v="-5.6497121870150444E-3"/>
    <n v="-0.56499999999999995"/>
    <s v="P"/>
  </r>
  <r>
    <x v="326"/>
    <s v="Great Elm Group, Inc."/>
    <x v="4"/>
    <x v="100"/>
    <s v="Reese Jason W."/>
    <s v="Director,Officer,TenPercentOwner"/>
    <n v="20001"/>
    <n v="1.76"/>
    <n v="35201.760000000002"/>
    <s v="normal_buy"/>
    <n v="-5.6497121870150444E-3"/>
    <n v="-0.56499999999999995"/>
    <s v="P"/>
  </r>
  <r>
    <x v="326"/>
    <s v="Great Elm Group, Inc."/>
    <x v="4"/>
    <x v="100"/>
    <s v="Imperial Capital Group Holdings II, LLC"/>
    <s v="TenPercentOwner"/>
    <n v="20001"/>
    <n v="1.76"/>
    <n v="35201.760000000002"/>
    <s v="normal_buy"/>
    <n v="-5.6497121870150444E-3"/>
    <n v="-0.56499999999999995"/>
    <s v="P"/>
  </r>
  <r>
    <x v="326"/>
    <s v="Great Elm Group, Inc."/>
    <x v="4"/>
    <x v="100"/>
    <s v="LONG BALL PARTNERS LLC"/>
    <s v="TenPercentOwner"/>
    <n v="20001"/>
    <n v="1.76"/>
    <n v="35201.760000000002"/>
    <s v="normal_buy"/>
    <n v="-5.6497121870150444E-3"/>
    <n v="-0.56499999999999995"/>
    <s v="P"/>
  </r>
  <r>
    <x v="924"/>
    <s v="InfuSystem Holdings, Inc"/>
    <x v="4"/>
    <x v="100"/>
    <s v="HUSS BEVERLY A"/>
    <s v="Director"/>
    <n v="4300"/>
    <n v="6.86"/>
    <n v="29498"/>
    <s v="large_buy"/>
    <n v="-5.865922978277005E-2"/>
    <n v="-5.8658999999999999"/>
    <s v="P"/>
  </r>
  <r>
    <x v="865"/>
    <s v="Fathom Holdings Inc."/>
    <x v="4"/>
    <x v="100"/>
    <s v="Flanders Scott N"/>
    <s v="Director"/>
    <n v="25000"/>
    <n v="1.65"/>
    <n v="41250"/>
    <s v="large_buy"/>
    <n v="0.17405061309411399"/>
    <n v="17.405100000000001"/>
    <s v="P"/>
  </r>
  <r>
    <x v="843"/>
    <s v="TREACE MEDICAL CONCEPTS, INC."/>
    <x v="4"/>
    <x v="100"/>
    <s v="MOTT RICHARD W"/>
    <s v="Director"/>
    <n v="12100"/>
    <n v="4.99"/>
    <n v="60379"/>
    <s v="normal_buy"/>
    <n v="0.1463415048730432"/>
    <n v="14.6342"/>
    <s v="P"/>
  </r>
  <r>
    <x v="102"/>
    <s v="TEXAS CAPITAL BANCSHARES INC/TX"/>
    <x v="4"/>
    <x v="100"/>
    <s v="STALLINGS ROBERT W"/>
    <s v="Director"/>
    <n v="3000"/>
    <n v="19.36"/>
    <n v="58080"/>
    <s v="normal_buy"/>
    <n v="-2.5516991371887569E-2"/>
    <n v="-2.5516999999999999"/>
    <s v="P"/>
  </r>
  <r>
    <x v="120"/>
    <s v="DORCHESTER MINERALS, L.P."/>
    <x v="4"/>
    <x v="100"/>
    <s v="DORCHESTER MINERALS OPERATING LP"/>
    <s v="Other"/>
    <n v="1000"/>
    <n v="31.48"/>
    <n v="31480"/>
    <s v="normal_buy"/>
    <n v="3.2687960002929277E-2"/>
    <n v="3.2688000000000001"/>
    <s v="P"/>
  </r>
  <r>
    <x v="120"/>
    <s v="DORCHESTER MINERALS, L.P."/>
    <x v="4"/>
    <x v="100"/>
    <s v="DORCHESTER MINERALS OPERATING LP"/>
    <s v="Other"/>
    <n v="1000"/>
    <n v="31.4"/>
    <n v="31400"/>
    <s v="normal_buy"/>
    <n v="3.2687960002929277E-2"/>
    <n v="3.2688000000000001"/>
    <s v="P"/>
  </r>
  <r>
    <x v="120"/>
    <s v="DORCHESTER MINERALS, L.P."/>
    <x v="4"/>
    <x v="100"/>
    <s v="DORCHESTER MINERALS OPERATING LP"/>
    <s v="Other"/>
    <n v="900"/>
    <n v="31.22"/>
    <n v="28098"/>
    <s v="normal_buy"/>
    <n v="3.2687960002929277E-2"/>
    <n v="3.2688000000000001"/>
    <s v="P"/>
  </r>
  <r>
    <x v="120"/>
    <s v="DORCHESTER MINERALS, L.P."/>
    <x v="4"/>
    <x v="100"/>
    <s v="DORCHESTER MINERALS OPERATING LP"/>
    <s v="Other"/>
    <n v="1000"/>
    <n v="31.46"/>
    <n v="31460"/>
    <s v="normal_buy"/>
    <n v="3.2687960002929277E-2"/>
    <n v="3.2688000000000001"/>
    <s v="P"/>
  </r>
  <r>
    <x v="451"/>
    <s v="STANDARD BIOTOOLS INC."/>
    <x v="4"/>
    <x v="100"/>
    <s v="Casdin Partners Master Fund, L.P."/>
    <s v="Director,TenPercentOwner"/>
    <n v="150000"/>
    <n v="2.58"/>
    <n v="387000"/>
    <s v="normal_buy"/>
    <n v="-2.7027002147700371E-2"/>
    <n v="-2.7027000000000001"/>
    <s v="P"/>
  </r>
  <r>
    <x v="451"/>
    <s v="STANDARD BIOTOOLS INC."/>
    <x v="4"/>
    <x v="100"/>
    <s v="Casdin Eli"/>
    <s v="Director,TenPercentOwner"/>
    <n v="150000"/>
    <n v="2.58"/>
    <n v="387000"/>
    <s v="normal_buy"/>
    <n v="-2.7027002147700371E-2"/>
    <n v="-2.7027000000000001"/>
    <s v="P"/>
  </r>
  <r>
    <x v="451"/>
    <s v="STANDARD BIOTOOLS INC."/>
    <x v="4"/>
    <x v="100"/>
    <s v="Casdin Partners GP, LLC"/>
    <s v="Director,TenPercentOwner"/>
    <n v="150000"/>
    <n v="2.58"/>
    <n v="387000"/>
    <s v="normal_buy"/>
    <n v="-2.7027002147700371E-2"/>
    <n v="-2.7027000000000001"/>
    <s v="P"/>
  </r>
  <r>
    <x v="451"/>
    <s v="STANDARD BIOTOOLS INC."/>
    <x v="4"/>
    <x v="100"/>
    <s v="Casdin Private Growth Equity Fund, L.P."/>
    <s v="Director"/>
    <n v="150000"/>
    <n v="2.58"/>
    <n v="387000"/>
    <s v="normal_buy"/>
    <n v="-2.7027002147700371E-2"/>
    <n v="-2.7027000000000001"/>
    <s v="P"/>
  </r>
  <r>
    <x v="451"/>
    <s v="STANDARD BIOTOOLS INC."/>
    <x v="4"/>
    <x v="100"/>
    <s v="Casdin Capital, LLC"/>
    <s v="Director,TenPercentOwner"/>
    <n v="150000"/>
    <n v="2.58"/>
    <n v="387000"/>
    <s v="normal_buy"/>
    <n v="-2.7027002147700371E-2"/>
    <n v="-2.7027000000000001"/>
    <s v="P"/>
  </r>
  <r>
    <x v="451"/>
    <s v="STANDARD BIOTOOLS INC."/>
    <x v="4"/>
    <x v="100"/>
    <s v="CASDIN PRIVATE GROWTH EQUITY FUND GP, LLC"/>
    <s v="Director"/>
    <n v="150000"/>
    <n v="2.58"/>
    <n v="387000"/>
    <s v="normal_buy"/>
    <n v="-2.7027002147700371E-2"/>
    <n v="-2.7027000000000001"/>
    <s v="P"/>
  </r>
  <r>
    <x v="451"/>
    <s v="STANDARD BIOTOOLS INC."/>
    <x v="4"/>
    <x v="100"/>
    <s v="Casdin Private Growth Equity Fund II, L.P."/>
    <s v="Director"/>
    <n v="150000"/>
    <n v="2.58"/>
    <n v="387000"/>
    <s v="normal_buy"/>
    <n v="-2.7027002147700371E-2"/>
    <n v="-2.7027000000000001"/>
    <s v="P"/>
  </r>
  <r>
    <x v="451"/>
    <s v="STANDARD BIOTOOLS INC."/>
    <x v="4"/>
    <x v="100"/>
    <s v="Casdin Partners FO1-MSV, LP"/>
    <s v="Director"/>
    <n v="150000"/>
    <n v="2.58"/>
    <n v="387000"/>
    <s v="normal_buy"/>
    <n v="-2.7027002147700371E-2"/>
    <n v="-2.7027000000000001"/>
    <s v="P"/>
  </r>
  <r>
    <x v="451"/>
    <s v="STANDARD BIOTOOLS INC."/>
    <x v="4"/>
    <x v="100"/>
    <s v="Casdin Private Growth Equity Fund II GP, LLC"/>
    <s v="Director"/>
    <n v="150000"/>
    <n v="2.58"/>
    <n v="387000"/>
    <s v="normal_buy"/>
    <n v="-2.7027002147700371E-2"/>
    <n v="-2.7027000000000001"/>
    <s v="P"/>
  </r>
  <r>
    <x v="451"/>
    <s v="STANDARD BIOTOOLS INC."/>
    <x v="4"/>
    <x v="101"/>
    <s v="Casdin Eli"/>
    <s v="Director,TenPercentOwner"/>
    <n v="100000"/>
    <n v="2.6"/>
    <n v="260000"/>
    <s v="normal_buy"/>
    <n v="-0.11111110096132019"/>
    <n v="-11.1111"/>
    <s v="P"/>
  </r>
  <r>
    <x v="451"/>
    <s v="STANDARD BIOTOOLS INC."/>
    <x v="4"/>
    <x v="101"/>
    <s v="Casdin Partners FO1-MSV, LP"/>
    <s v="Director"/>
    <n v="100000"/>
    <n v="2.6"/>
    <n v="260000"/>
    <s v="normal_buy"/>
    <n v="-0.11111110096132019"/>
    <n v="-11.1111"/>
    <s v="P"/>
  </r>
  <r>
    <x v="312"/>
    <s v="Rezolute, Inc."/>
    <x v="4"/>
    <x v="101"/>
    <s v="ROBERTS BRIAN KENNETH"/>
    <s v="Officer"/>
    <n v="6000"/>
    <n v="2.68"/>
    <n v="16080"/>
    <s v="normal_buy"/>
    <n v="0.86928101214142739"/>
    <n v="86.928100000000001"/>
    <s v="P"/>
  </r>
  <r>
    <x v="245"/>
    <s v="JANEL CORP"/>
    <x v="4"/>
    <x v="101"/>
    <s v="GRAVES GREGORY B"/>
    <s v="Director"/>
    <n v="300"/>
    <n v="38.5"/>
    <n v="11550"/>
    <s v="normal_buy"/>
    <n v="9.0909090909090828E-2"/>
    <n v="9.0908999999999995"/>
    <s v="P"/>
  </r>
  <r>
    <x v="56"/>
    <s v="AGREE REALTY CORP"/>
    <x v="4"/>
    <x v="101"/>
    <s v="RAKOLTA JOHN JR"/>
    <s v="Director"/>
    <n v="10000"/>
    <n v="59.24"/>
    <n v="592400"/>
    <s v="normal_buy"/>
    <n v="4.0758382321468778E-2"/>
    <n v="4.0758000000000001"/>
    <s v="P"/>
  </r>
  <r>
    <x v="56"/>
    <s v="AGREE REALTY CORP"/>
    <x v="4"/>
    <x v="101"/>
    <s v="RAKOLTA JOHN JR"/>
    <s v="Director"/>
    <n v="10000"/>
    <n v="59.4"/>
    <n v="594000"/>
    <s v="normal_buy"/>
    <n v="4.0758382321468778E-2"/>
    <n v="4.0758000000000001"/>
    <s v="P"/>
  </r>
  <r>
    <x v="56"/>
    <s v="AGREE REALTY CORP"/>
    <x v="4"/>
    <x v="101"/>
    <s v="Lehmkuhl Greg"/>
    <s v="Director"/>
    <n v="1000"/>
    <n v="58.99"/>
    <n v="58990"/>
    <s v="normal_buy"/>
    <n v="4.0758382321468778E-2"/>
    <n v="4.0758000000000001"/>
    <s v="P"/>
  </r>
  <r>
    <x v="929"/>
    <s v="Serina Therapeutics, Inc."/>
    <x v="4"/>
    <x v="101"/>
    <s v="Bailey Gregory"/>
    <s v="Director"/>
    <n v="2371"/>
    <n v="9.5"/>
    <n v="22524.5"/>
    <s v="normal_buy"/>
    <n v="5.2631578947368363E-2"/>
    <n v="5.2632000000000003"/>
    <s v="P"/>
  </r>
  <r>
    <x v="451"/>
    <s v="STANDARD BIOTOOLS INC."/>
    <x v="4"/>
    <x v="101"/>
    <s v="Casdin Partners Master Fund, L.P."/>
    <s v="Director,TenPercentOwner"/>
    <n v="100000"/>
    <n v="2.6"/>
    <n v="260000"/>
    <s v="normal_buy"/>
    <n v="-0.11111110096132019"/>
    <n v="-11.1111"/>
    <s v="P"/>
  </r>
  <r>
    <x v="451"/>
    <s v="STANDARD BIOTOOLS INC."/>
    <x v="4"/>
    <x v="101"/>
    <s v="Casdin Capital, LLC"/>
    <s v="Director,TenPercentOwner"/>
    <n v="100000"/>
    <n v="2.6"/>
    <n v="260000"/>
    <s v="normal_buy"/>
    <n v="-0.11111110096132019"/>
    <n v="-11.1111"/>
    <s v="P"/>
  </r>
  <r>
    <x v="451"/>
    <s v="STANDARD BIOTOOLS INC."/>
    <x v="4"/>
    <x v="101"/>
    <s v="Casdin Private Growth Equity Fund II, L.P."/>
    <s v="Director"/>
    <n v="100000"/>
    <n v="2.6"/>
    <n v="260000"/>
    <s v="normal_buy"/>
    <n v="-0.11111110096132019"/>
    <n v="-11.1111"/>
    <s v="P"/>
  </r>
  <r>
    <x v="142"/>
    <s v="FARMERS NATIONAL BANC CORP /OH/"/>
    <x v="4"/>
    <x v="101"/>
    <s v="Richardson Gina A"/>
    <s v="Director"/>
    <n v="997"/>
    <n v="12.29"/>
    <n v="12253.13"/>
    <s v="large_buy"/>
    <n v="-2.1933461254829201E-2"/>
    <n v="-2.1932999999999998"/>
    <s v="P"/>
  </r>
  <r>
    <x v="146"/>
    <s v="Burke &amp; Herbert Financial Services Corp."/>
    <x v="4"/>
    <x v="101"/>
    <s v="Riojas Jose David"/>
    <s v="Director"/>
    <n v="600"/>
    <n v="48"/>
    <n v="28800"/>
    <s v="normal_buy"/>
    <n v="2.703828886388981E-3"/>
    <n v="0.27039999999999997"/>
    <s v="P"/>
  </r>
  <r>
    <x v="949"/>
    <s v="Claros Mortgage Trust, Inc."/>
    <x v="4"/>
    <x v="101"/>
    <s v="TESE VINCENT"/>
    <s v="Director"/>
    <n v="5000"/>
    <n v="7.26"/>
    <n v="36300"/>
    <s v="normal_buy"/>
    <n v="0.1310345851934602"/>
    <n v="13.1035"/>
    <s v="P"/>
  </r>
  <r>
    <x v="247"/>
    <s v="Vestis Corp"/>
    <x v="4"/>
    <x v="101"/>
    <s v="Meister Keith A."/>
    <s v="TenPercentOwner"/>
    <n v="100000"/>
    <n v="12.17"/>
    <n v="1217000"/>
    <s v="normal_buy"/>
    <n v="1.156067341065792E-2"/>
    <n v="1.1560999999999999"/>
    <s v="P"/>
  </r>
  <r>
    <x v="247"/>
    <s v="Vestis Corp"/>
    <x v="4"/>
    <x v="101"/>
    <s v="Corvex Management LP"/>
    <s v="TenPercentOwner"/>
    <n v="100000"/>
    <n v="12.17"/>
    <n v="1217000"/>
    <s v="normal_buy"/>
    <n v="1.156067341065792E-2"/>
    <n v="1.1560999999999999"/>
    <s v="P"/>
  </r>
  <r>
    <x v="451"/>
    <s v="STANDARD BIOTOOLS INC."/>
    <x v="4"/>
    <x v="101"/>
    <s v="Casdin Private Growth Equity Fund, L.P."/>
    <s v="Director"/>
    <n v="100000"/>
    <n v="2.6"/>
    <n v="260000"/>
    <s v="normal_buy"/>
    <n v="-0.11111110096132019"/>
    <n v="-11.1111"/>
    <s v="P"/>
  </r>
  <r>
    <x v="451"/>
    <s v="STANDARD BIOTOOLS INC."/>
    <x v="4"/>
    <x v="101"/>
    <s v="Casdin Private Growth Equity Fund II GP, LLC"/>
    <s v="Director"/>
    <n v="100000"/>
    <n v="2.6"/>
    <n v="260000"/>
    <s v="normal_buy"/>
    <n v="-0.11111110096132019"/>
    <n v="-11.1111"/>
    <s v="P"/>
  </r>
  <r>
    <x v="451"/>
    <s v="STANDARD BIOTOOLS INC."/>
    <x v="4"/>
    <x v="101"/>
    <s v="Casdin Partners GP, LLC"/>
    <s v="Director,TenPercentOwner"/>
    <n v="100000"/>
    <n v="2.6"/>
    <n v="260000"/>
    <s v="normal_buy"/>
    <n v="-0.11111110096132019"/>
    <n v="-11.1111"/>
    <s v="P"/>
  </r>
  <r>
    <x v="451"/>
    <s v="STANDARD BIOTOOLS INC."/>
    <x v="4"/>
    <x v="101"/>
    <s v="CASDIN PRIVATE GROWTH EQUITY FUND GP, LLC"/>
    <s v="Director"/>
    <n v="100000"/>
    <n v="2.6"/>
    <n v="260000"/>
    <s v="normal_buy"/>
    <n v="-0.11111110096132019"/>
    <n v="-11.1111"/>
    <s v="P"/>
  </r>
  <r>
    <x v="81"/>
    <s v="TALOS ENERGY INC."/>
    <x v="4"/>
    <x v="101"/>
    <s v="Control Empresarial de Capitales S.A. de C.V."/>
    <s v="TenPercentOwner,Other"/>
    <n v="150000"/>
    <n v="11.51"/>
    <n v="1726500"/>
    <s v="normal_buy"/>
    <n v="-6.8995631005493441E-2"/>
    <n v="-6.8996000000000004"/>
    <s v="P"/>
  </r>
  <r>
    <x v="941"/>
    <s v="INTEGRA LIFESCIENCES HOLDINGS CORP"/>
    <x v="4"/>
    <x v="101"/>
    <s v="ESSIG STUART"/>
    <s v="Director,Officer"/>
    <n v="52641"/>
    <n v="28.49"/>
    <n v="1499742.09"/>
    <s v="large_buy"/>
    <n v="8.0322658358271237E-2"/>
    <n v="8.0322999999999993"/>
    <s v="P"/>
  </r>
  <r>
    <x v="735"/>
    <s v="PIMCO Flexible Real Estate Income Fund"/>
    <x v="4"/>
    <x v="101"/>
    <s v="Steiner Jason Robert"/>
    <s v="Other"/>
    <n v="47709.919999999998"/>
    <n v="10.48"/>
    <n v="499999.96159999998"/>
    <s v="normal_buy"/>
    <n v="8.7424039836614398E-3"/>
    <n v="0.87419999999999998"/>
    <s v="P"/>
  </r>
  <r>
    <x v="757"/>
    <s v="ProFrac Holding Corp."/>
    <x v="4"/>
    <x v="101"/>
    <s v="Wilks Dan H."/>
    <s v="TenPercentOwner"/>
    <n v="194461"/>
    <n v="9.2799999999999994"/>
    <n v="1804598.08"/>
    <s v="normal_buy"/>
    <n v="-7.1276606753597149E-2"/>
    <n v="-7.1276999999999999"/>
    <s v="P"/>
  </r>
  <r>
    <x v="757"/>
    <s v="ProFrac Holding Corp."/>
    <x v="4"/>
    <x v="101"/>
    <s v="THRC Holdings, LP"/>
    <s v="TenPercentOwner"/>
    <n v="194461"/>
    <n v="9.2799999999999994"/>
    <n v="1804598.08"/>
    <s v="normal_buy"/>
    <n v="-7.1276606753597149E-2"/>
    <n v="-7.1276999999999999"/>
    <s v="P"/>
  </r>
  <r>
    <x v="757"/>
    <s v="ProFrac Holding Corp."/>
    <x v="4"/>
    <x v="101"/>
    <s v="THRC Management, LLC"/>
    <s v="TenPercentOwner"/>
    <n v="194461"/>
    <n v="9.2799999999999994"/>
    <n v="1804598.08"/>
    <s v="normal_buy"/>
    <n v="-7.1276606753597149E-2"/>
    <n v="-7.1276999999999999"/>
    <s v="P"/>
  </r>
  <r>
    <x v="731"/>
    <s v="Mobile Infrastructure Corp"/>
    <x v="4"/>
    <x v="101"/>
    <s v="GARFINKLE DAVID"/>
    <s v="Director"/>
    <n v="5800"/>
    <n v="3.45"/>
    <n v="20010"/>
    <s v="normal_buy"/>
    <n v="-5.6818195672567302E-2"/>
    <n v="-5.6818"/>
    <s v="P"/>
  </r>
  <r>
    <x v="396"/>
    <s v="BEXIL INVESTMENT TRUST"/>
    <x v="4"/>
    <x v="101"/>
    <s v="Midas Securities Group, Inc."/>
    <s v="Other"/>
    <n v="11076"/>
    <n v="13.21"/>
    <n v="146313.96"/>
    <s v="large_buy"/>
    <n v="-2.272729495307213E-2"/>
    <n v="-2.2726999999999999"/>
    <s v="P"/>
  </r>
  <r>
    <x v="899"/>
    <s v="ALLIANCEBERNSTEIN NATIONAL MUNICIPAL INCOME FUND"/>
    <x v="4"/>
    <x v="101"/>
    <s v="Weinstein Boaz"/>
    <s v="TenPercentOwner"/>
    <n v="14379"/>
    <n v="10.84"/>
    <n v="155868.35999999999"/>
    <s v="normal_buy"/>
    <n v="7.6662170215111569E-3"/>
    <n v="0.76659999999999995"/>
    <s v="P"/>
  </r>
  <r>
    <x v="729"/>
    <s v="Sunoco LP"/>
    <x v="4"/>
    <x v="101"/>
    <s v="Kim Joseph"/>
    <s v="Director,Officer"/>
    <n v="5000"/>
    <n v="50.5"/>
    <n v="252500"/>
    <s v="large_buy"/>
    <n v="7.3591477852315013E-2"/>
    <n v="7.3590999999999998"/>
    <s v="P"/>
  </r>
  <r>
    <x v="931"/>
    <s v="Privia Health Group, Inc."/>
    <x v="4"/>
    <x v="101"/>
    <s v="Boehler Adam"/>
    <s v="Director"/>
    <n v="172642"/>
    <n v="16.28"/>
    <n v="2810611.76"/>
    <s v="large_buy"/>
    <n v="6.4556112276647148E-2"/>
    <n v="6.4555999999999996"/>
    <s v="P"/>
  </r>
  <r>
    <x v="126"/>
    <s v="ISABELLA BANK Corp"/>
    <x v="4"/>
    <x v="101"/>
    <s v="Prisby Michael P"/>
    <s v="Officer"/>
    <n v="1000"/>
    <n v="18.149999999999999"/>
    <n v="18150"/>
    <s v="normal_buy"/>
    <n v="5.5149200014499737E-2"/>
    <n v="5.5148999999999999"/>
    <s v="P"/>
  </r>
  <r>
    <x v="899"/>
    <s v="ALLIANCEBERNSTEIN NATIONAL MUNICIPAL INCOME FUND"/>
    <x v="4"/>
    <x v="101"/>
    <s v="Saba Capital Management, L.P."/>
    <s v="TenPercentOwner"/>
    <n v="14379"/>
    <n v="10.84"/>
    <n v="155868.35999999999"/>
    <s v="normal_buy"/>
    <n v="7.6662170215111569E-3"/>
    <n v="0.76659999999999995"/>
    <s v="P"/>
  </r>
  <r>
    <x v="321"/>
    <s v="PCB BANCORP"/>
    <x v="4"/>
    <x v="101"/>
    <s v="LEE SANG YOUNG"/>
    <s v="Director,TenPercentOwner"/>
    <n v="5000"/>
    <n v="15"/>
    <n v="75000"/>
    <s v="large_buy"/>
    <n v="-2.6596354157041309E-3"/>
    <n v="-0.26600000000000001"/>
    <s v="P"/>
  </r>
  <r>
    <x v="679"/>
    <s v="AlTi Global, Inc."/>
    <x v="4"/>
    <x v="101"/>
    <s v="Tiedemann Michael"/>
    <s v="Director,Officer"/>
    <n v="20000"/>
    <n v="4.5199999999999996"/>
    <n v="90399.999999999985"/>
    <s v="normal_buy"/>
    <n v="2.6431693076513389E-2"/>
    <n v="2.6432000000000002"/>
    <s v="P"/>
  </r>
  <r>
    <x v="924"/>
    <s v="InfuSystem Holdings, Inc"/>
    <x v="4"/>
    <x v="101"/>
    <s v="BOYD RALPH F JR"/>
    <s v="Director"/>
    <n v="4000"/>
    <n v="7.13"/>
    <n v="28520"/>
    <s v="normal_buy"/>
    <n v="-4.3352903869354753E-3"/>
    <n v="-0.4335"/>
    <s v="P"/>
  </r>
  <r>
    <x v="369"/>
    <s v="Ondas Holdings Inc."/>
    <x v="4"/>
    <x v="101"/>
    <s v="Popolo Joseph V"/>
    <s v="Director,TenPercentOwner"/>
    <n v="71646"/>
    <n v="0.81"/>
    <n v="58033.26"/>
    <s v="normal_buy"/>
    <n v="-0.11944447479866049"/>
    <n v="-11.9444"/>
    <s v="P"/>
  </r>
  <r>
    <x v="17"/>
    <s v="TILE SHOP HOLDINGS, INC."/>
    <x v="4"/>
    <x v="101"/>
    <s v="Pleasant Lake Partners LLC"/>
    <s v="TenPercentOwner"/>
    <n v="8500"/>
    <n v="6.36"/>
    <n v="54060"/>
    <s v="normal_buy"/>
    <n v="4.3887104694155347E-2"/>
    <n v="4.3887"/>
    <s v="P"/>
  </r>
  <r>
    <x v="17"/>
    <s v="TILE SHOP HOLDINGS, INC."/>
    <x v="4"/>
    <x v="101"/>
    <s v="Pleasant Lake Onshore Feeder Fund LP"/>
    <s v="TenPercentOwner"/>
    <n v="8500"/>
    <n v="6.36"/>
    <n v="54060"/>
    <s v="normal_buy"/>
    <n v="4.3887104694155347E-2"/>
    <n v="4.3887"/>
    <s v="P"/>
  </r>
  <r>
    <x v="17"/>
    <s v="TILE SHOP HOLDINGS, INC."/>
    <x v="4"/>
    <x v="101"/>
    <s v="Fund 1 Investments, LLC"/>
    <s v="TenPercentOwner"/>
    <n v="8500"/>
    <n v="6.36"/>
    <n v="54060"/>
    <s v="normal_buy"/>
    <n v="4.3887104694155347E-2"/>
    <n v="4.3887"/>
    <s v="P"/>
  </r>
  <r>
    <x v="17"/>
    <s v="TILE SHOP HOLDINGS, INC."/>
    <x v="4"/>
    <x v="101"/>
    <s v="Pleasant Lake Partners LLC"/>
    <s v="TenPercentOwner"/>
    <n v="10000"/>
    <n v="6.34"/>
    <n v="63400"/>
    <s v="normal_buy"/>
    <n v="4.3887104694155347E-2"/>
    <n v="4.3887"/>
    <s v="P"/>
  </r>
  <r>
    <x v="17"/>
    <s v="TILE SHOP HOLDINGS, INC."/>
    <x v="4"/>
    <x v="101"/>
    <s v="Pleasant Lake Onshore Feeder Fund LP"/>
    <s v="TenPercentOwner"/>
    <n v="10000"/>
    <n v="6.34"/>
    <n v="63400"/>
    <s v="normal_buy"/>
    <n v="4.3887104694155347E-2"/>
    <n v="4.3887"/>
    <s v="P"/>
  </r>
  <r>
    <x v="17"/>
    <s v="TILE SHOP HOLDINGS, INC."/>
    <x v="4"/>
    <x v="101"/>
    <s v="Fund 1 Investments, LLC"/>
    <s v="TenPercentOwner"/>
    <n v="10000"/>
    <n v="6.34"/>
    <n v="63400"/>
    <s v="normal_buy"/>
    <n v="4.3887104694155347E-2"/>
    <n v="4.3887"/>
    <s v="P"/>
  </r>
  <r>
    <x v="950"/>
    <s v="LUXURBAN HOTELS INC."/>
    <x v="4"/>
    <x v="101"/>
    <s v="Kothari Shanoop"/>
    <s v="Officer"/>
    <n v="800000"/>
    <n v="0.25"/>
    <n v="200000"/>
    <s v="large_buy"/>
    <n v="-0.21154488342934019"/>
    <n v="-21.154499999999999"/>
    <s v="P"/>
  </r>
  <r>
    <x v="951"/>
    <s v="Shutterstock, Inc."/>
    <x v="4"/>
    <x v="101"/>
    <s v="Hennessy Paul J."/>
    <s v="Director,Officer"/>
    <n v="2500"/>
    <n v="38.590000000000003"/>
    <n v="96475.000000000015"/>
    <s v="large_buy"/>
    <n v="1.651073448134421E-2"/>
    <n v="1.6511"/>
    <s v="P"/>
  </r>
  <r>
    <x v="951"/>
    <s v="Shutterstock, Inc."/>
    <x v="4"/>
    <x v="101"/>
    <s v="Hennessy Paul J."/>
    <s v="Director,Officer"/>
    <n v="2500"/>
    <n v="38.42"/>
    <n v="96050"/>
    <s v="normal_buy"/>
    <n v="1.651073448134421E-2"/>
    <n v="1.6511"/>
    <s v="P"/>
  </r>
  <r>
    <x v="951"/>
    <s v="Shutterstock, Inc."/>
    <x v="4"/>
    <x v="101"/>
    <s v="Hennessy Paul J."/>
    <s v="Director,Officer"/>
    <n v="2500"/>
    <n v="38.46"/>
    <n v="96150"/>
    <s v="normal_buy"/>
    <n v="1.651073448134421E-2"/>
    <n v="1.6511"/>
    <s v="P"/>
  </r>
  <r>
    <x v="951"/>
    <s v="Shutterstock, Inc."/>
    <x v="4"/>
    <x v="101"/>
    <s v="Hennessy Paul J."/>
    <s v="Director,Officer"/>
    <n v="2500"/>
    <n v="38.22"/>
    <n v="95550"/>
    <s v="normal_buy"/>
    <n v="1.651073448134421E-2"/>
    <n v="1.6511"/>
    <s v="P"/>
  </r>
  <r>
    <x v="951"/>
    <s v="Shutterstock, Inc."/>
    <x v="4"/>
    <x v="101"/>
    <s v="Hennessy Paul J."/>
    <s v="Director,Officer"/>
    <n v="2500"/>
    <n v="38.19"/>
    <n v="95475"/>
    <s v="normal_buy"/>
    <n v="1.651073448134421E-2"/>
    <n v="1.6511"/>
    <s v="P"/>
  </r>
  <r>
    <x v="38"/>
    <s v="OPKO HEALTH, INC."/>
    <x v="4"/>
    <x v="101"/>
    <s v="FROST PHILLIP MD ET AL"/>
    <s v="Director,Officer,TenPercentOwner"/>
    <n v="99230"/>
    <n v="1.27"/>
    <n v="126022.1"/>
    <s v="normal_buy"/>
    <n v="7.8124927240421638E-3"/>
    <n v="0.78120000000000001"/>
    <s v="P"/>
  </r>
  <r>
    <x v="38"/>
    <s v="OPKO HEALTH, INC."/>
    <x v="4"/>
    <x v="101"/>
    <s v="Frost Gamma Investments Trust"/>
    <s v="TenPercentOwner"/>
    <n v="99230"/>
    <n v="1.27"/>
    <n v="126022.1"/>
    <s v="normal_buy"/>
    <n v="7.8124927240421638E-3"/>
    <n v="0.78120000000000001"/>
    <s v="P"/>
  </r>
  <r>
    <x v="7"/>
    <s v="MainStay CBRE Global Infrastructure Megatrends Term Fund"/>
    <x v="4"/>
    <x v="101"/>
    <s v="Saba Capital Management, L.P."/>
    <s v="TenPercentOwner"/>
    <n v="3011"/>
    <n v="13.02"/>
    <n v="39203.22"/>
    <s v="normal_buy"/>
    <n v="1.6419126049251661E-2"/>
    <n v="1.6418999999999999"/>
    <s v="P"/>
  </r>
  <r>
    <x v="7"/>
    <s v="MainStay CBRE Global Infrastructure Megatrends Term Fund"/>
    <x v="4"/>
    <x v="101"/>
    <s v="Weinstein Boaz"/>
    <s v="TenPercentOwner"/>
    <n v="3011"/>
    <n v="13.02"/>
    <n v="39203.22"/>
    <s v="normal_buy"/>
    <n v="1.6419126049251661E-2"/>
    <n v="1.6418999999999999"/>
    <s v="P"/>
  </r>
  <r>
    <x v="916"/>
    <s v="Identiv, Inc."/>
    <x v="4"/>
    <x v="101"/>
    <s v="Newquist Kirsten F."/>
    <s v="Officer"/>
    <n v="17166"/>
    <n v="4.47"/>
    <n v="76732.01999999999"/>
    <s v="large_buy"/>
    <n v="-7.246312545574507E-3"/>
    <n v="-0.72460000000000002"/>
    <s v="P"/>
  </r>
  <r>
    <x v="148"/>
    <s v="Epsilon Energy Ltd."/>
    <x v="4"/>
    <x v="101"/>
    <s v="Stabell Jason"/>
    <s v="Director,Officer"/>
    <n v="4992"/>
    <n v="5.38"/>
    <n v="26856.959999999999"/>
    <s v="normal_buy"/>
    <n v="7.5756686566870179E-3"/>
    <n v="0.75760000000000005"/>
    <s v="P"/>
  </r>
  <r>
    <x v="378"/>
    <s v="RCI HOSPITALITY HOLDINGS, INC."/>
    <x v="4"/>
    <x v="101"/>
    <s v="Elaine Johnson Martin"/>
    <s v="Director"/>
    <n v="431"/>
    <n v="46.5"/>
    <n v="20041.5"/>
    <s v="normal_buy"/>
    <n v="-2.0359429084829569E-2"/>
    <n v="-2.0358999999999998"/>
    <s v="P"/>
  </r>
  <r>
    <x v="523"/>
    <s v="Medalist Diversified REIT, Inc."/>
    <x v="4"/>
    <x v="101"/>
    <s v="KAVANAUGH FRANK"/>
    <s v="Director,Officer,TenPercentOwner"/>
    <n v="7255"/>
    <n v="5.76"/>
    <n v="41788.800000000003"/>
    <s v="normal_buy"/>
    <n v="6.0396717343074169E-3"/>
    <n v="0.60399999999999998"/>
    <s v="P"/>
  </r>
  <r>
    <x v="146"/>
    <s v="Burke &amp; Herbert Financial Services Corp."/>
    <x v="4"/>
    <x v="101"/>
    <s v="Barnwell Julian Forrest Jr."/>
    <s v="Director"/>
    <n v="3000"/>
    <n v="48"/>
    <n v="144000"/>
    <s v="large_buy"/>
    <n v="2.703828886388981E-3"/>
    <n v="0.27039999999999997"/>
    <s v="P"/>
  </r>
  <r>
    <x v="233"/>
    <s v="BCB BANCORP INC"/>
    <x v="4"/>
    <x v="101"/>
    <s v="French Tara L"/>
    <s v="Director"/>
    <n v="2500"/>
    <n v="10.7"/>
    <n v="26750"/>
    <s v="normal_buy"/>
    <n v="-4.1379306763976047E-2"/>
    <n v="-4.1379000000000001"/>
    <s v="P"/>
  </r>
  <r>
    <x v="952"/>
    <s v="ReWalk Robotics Ltd."/>
    <x v="4"/>
    <x v="101"/>
    <s v="Turk Joseph E Jr"/>
    <s v="Director"/>
    <n v="7916"/>
    <n v="5.01"/>
    <n v="39659.160000000003"/>
    <s v="large_buy"/>
    <n v="-7.8156289453737648E-2"/>
    <n v="-7.8155999999999999"/>
    <s v="P"/>
  </r>
  <r>
    <x v="578"/>
    <s v="Granite Ridge Resources, Inc."/>
    <x v="4"/>
    <x v="101"/>
    <s v="Perry Griffin"/>
    <s v="Director"/>
    <n v="2000"/>
    <n v="6.54"/>
    <n v="13080"/>
    <s v="normal_buy"/>
    <n v="-4.0706933891155983E-2"/>
    <n v="-4.0707000000000004"/>
    <s v="P"/>
  </r>
  <r>
    <x v="535"/>
    <s v="POTBELLY CORP"/>
    <x v="4"/>
    <x v="101"/>
    <s v="Noyes Adam"/>
    <s v="Officer"/>
    <n v="1614"/>
    <n v="8.4499999999999993"/>
    <n v="13638.3"/>
    <s v="normal_buy"/>
    <n v="-5.9692684652934092E-2"/>
    <n v="-5.9692999999999996"/>
    <s v="P"/>
  </r>
  <r>
    <x v="953"/>
    <s v="AUTOZONE INC"/>
    <x v="4"/>
    <x v="101"/>
    <s v="BEDSOLE JENNA M."/>
    <s v="Officer"/>
    <n v="36"/>
    <n v="2757.1"/>
    <n v="99255.599999999991"/>
    <s v="large_buy"/>
    <n v="8.3382819990569512E-3"/>
    <n v="0.83379999999999999"/>
    <s v="P"/>
  </r>
  <r>
    <x v="933"/>
    <s v="GEE Group Inc."/>
    <x v="4"/>
    <x v="101"/>
    <s v="THORPE KIM D"/>
    <s v="Officer"/>
    <n v="46300"/>
    <n v="0.36"/>
    <n v="16668"/>
    <s v="normal_buy"/>
    <n v="2.9411736347271459E-2"/>
    <n v="2.9411999999999998"/>
    <s v="P"/>
  </r>
  <r>
    <x v="15"/>
    <s v="abrdn Life Sciences Investors"/>
    <x v="4"/>
    <x v="101"/>
    <s v="Weinstein Boaz"/>
    <s v="TenPercentOwner"/>
    <n v="1303"/>
    <n v="13.5"/>
    <n v="17590.5"/>
    <s v="normal_buy"/>
    <n v="2.1529416649881838E-2"/>
    <n v="2.1528999999999998"/>
    <s v="P"/>
  </r>
  <r>
    <x v="15"/>
    <s v="abrdn Life Sciences Investors"/>
    <x v="4"/>
    <x v="101"/>
    <s v="Saba Capital Management, L.P."/>
    <s v="TenPercentOwner"/>
    <n v="1303"/>
    <n v="13.5"/>
    <n v="17590.5"/>
    <s v="normal_buy"/>
    <n v="2.1529416649881838E-2"/>
    <n v="2.1528999999999998"/>
    <s v="P"/>
  </r>
  <r>
    <x v="954"/>
    <s v="CuriosityStream Inc."/>
    <x v="4"/>
    <x v="101"/>
    <s v="Stinchcomb Clinton Larry"/>
    <s v="Director,Officer"/>
    <n v="39600"/>
    <n v="1.07"/>
    <n v="42372"/>
    <s v="normal_buy"/>
    <n v="-3.8095173634392958E-2"/>
    <n v="-3.8094999999999999"/>
    <s v="P"/>
  </r>
  <r>
    <x v="955"/>
    <s v="CAPITAL SOUTHWEST CORP"/>
    <x v="4"/>
    <x v="101"/>
    <s v="Rogers-Windsor Ramona Lynn"/>
    <s v="Director"/>
    <n v="500"/>
    <n v="25.65"/>
    <n v="12825"/>
    <s v="normal_buy"/>
    <n v="3.0769443900665161E-2"/>
    <n v="3.0769000000000002"/>
    <s v="P"/>
  </r>
  <r>
    <x v="950"/>
    <s v="LUXURBAN HOTELS INC."/>
    <x v="4"/>
    <x v="101"/>
    <s v="BLUTINGER ELAN"/>
    <s v="Director"/>
    <n v="400000"/>
    <n v="0.25"/>
    <n v="100000"/>
    <s v="normal_buy"/>
    <n v="-0.21154488342934019"/>
    <n v="-21.154499999999999"/>
    <s v="P"/>
  </r>
  <r>
    <x v="737"/>
    <s v="Vivakor, Inc."/>
    <x v="4"/>
    <x v="101"/>
    <s v="Ballengee James H."/>
    <s v="Director,Officer,TenPercentOwner"/>
    <n v="30744"/>
    <n v="1.29"/>
    <n v="39659.760000000002"/>
    <s v="normal_buy"/>
    <n v="0.34251939004723192"/>
    <n v="34.251899999999999"/>
    <s v="P"/>
  </r>
  <r>
    <x v="950"/>
    <s v="LUXURBAN HOTELS INC."/>
    <x v="4"/>
    <x v="101"/>
    <s v="Ferdinand Brian"/>
    <s v="Director,TenPercentOwner"/>
    <n v="2814000"/>
    <n v="0.25"/>
    <n v="703500"/>
    <s v="large_buy"/>
    <n v="-0.21154488342934019"/>
    <n v="-21.154499999999999"/>
    <s v="P"/>
  </r>
  <r>
    <x v="950"/>
    <s v="LUXURBAN HOTELS INC."/>
    <x v="4"/>
    <x v="101"/>
    <s v="Ferdinand Brian"/>
    <s v="Director,TenPercentOwner"/>
    <n v="3186000"/>
    <n v="0.25"/>
    <n v="796500"/>
    <s v="large_buy"/>
    <n v="-0.21154488342934019"/>
    <n v="-21.154499999999999"/>
    <s v="P"/>
  </r>
  <r>
    <x v="919"/>
    <s v="BGSF, INC."/>
    <x v="4"/>
    <x v="101"/>
    <s v="garvey beth"/>
    <s v="Director,Officer"/>
    <n v="2800"/>
    <n v="6.78"/>
    <n v="18984"/>
    <s v="normal_buy"/>
    <n v="-3.0165812846403291E-3"/>
    <n v="-0.30170000000000002"/>
    <s v="P"/>
  </r>
  <r>
    <x v="933"/>
    <s v="GEE Group Inc."/>
    <x v="4"/>
    <x v="101"/>
    <s v="Waterfield John Randall"/>
    <s v="Director"/>
    <n v="80000"/>
    <n v="0.35"/>
    <n v="28000"/>
    <s v="normal_buy"/>
    <n v="2.9411736347271459E-2"/>
    <n v="2.9411999999999998"/>
    <s v="P"/>
  </r>
  <r>
    <x v="44"/>
    <s v="GENERAL AMERICAN INVESTORS CO INC"/>
    <x v="4"/>
    <x v="101"/>
    <s v="Priest Jeffrey W"/>
    <s v="Officer"/>
    <n v="2192"/>
    <n v="24.67"/>
    <n v="54076.640000000007"/>
    <s v="normal_buy"/>
    <n v="1.4225937353357979E-2"/>
    <n v="1.4226000000000001"/>
    <s v="P"/>
  </r>
  <r>
    <x v="956"/>
    <s v="California Resources Corp"/>
    <x v="4"/>
    <x v="101"/>
    <s v="Roby William B"/>
    <s v="Director"/>
    <n v="388.5"/>
    <n v="46.97"/>
    <n v="18247.845000000001"/>
    <s v="normal_buy"/>
    <n v="2.32064452492724E-2"/>
    <n v="2.3206000000000002"/>
    <s v="P"/>
  </r>
  <r>
    <x v="957"/>
    <s v="NOCOPI TECHNOLOGIES INC/MD/"/>
    <x v="4"/>
    <x v="101"/>
    <s v="Winger Matthew C."/>
    <s v="Officer"/>
    <n v="7500"/>
    <n v="2.92"/>
    <n v="21900"/>
    <s v="large_buy"/>
    <n v="0"/>
    <n v="0"/>
    <s v="P"/>
  </r>
  <r>
    <x v="958"/>
    <s v="MYERS INDUSTRIES INC"/>
    <x v="4"/>
    <x v="101"/>
    <s v="McGaugh Michael"/>
    <s v="Director,Officer"/>
    <n v="2500"/>
    <n v="15.6"/>
    <n v="39000"/>
    <s v="normal_buy"/>
    <n v="2.3346415106609619E-2"/>
    <n v="2.3346"/>
    <s v="P"/>
  </r>
  <r>
    <x v="281"/>
    <s v="USCB FINANCIAL HOLDINGS, INC."/>
    <x v="4"/>
    <x v="101"/>
    <s v="Anderson Robert B."/>
    <s v="Officer"/>
    <n v="7000"/>
    <n v="12.12"/>
    <n v="84840"/>
    <s v="normal_buy"/>
    <n v="3.7639031318874583E-2"/>
    <n v="3.7639"/>
    <s v="P"/>
  </r>
  <r>
    <x v="792"/>
    <s v="LEGGETT &amp; PLATT INC"/>
    <x v="4"/>
    <x v="101"/>
    <s v="BLINN MARK A"/>
    <s v="Director"/>
    <n v="6000"/>
    <n v="10.74"/>
    <n v="64440"/>
    <s v="normal_buy"/>
    <n v="0.14285710354612499"/>
    <n v="14.2857"/>
    <s v="P"/>
  </r>
  <r>
    <x v="418"/>
    <s v="Citi Trends Inc"/>
    <x v="4"/>
    <x v="101"/>
    <s v="Pleasant Lake Onshore Feeder Fund LP"/>
    <s v="TenPercentOwner"/>
    <n v="11214"/>
    <n v="22.29"/>
    <n v="249960.06"/>
    <s v="normal_buy"/>
    <n v="2.4467644902323341E-2"/>
    <n v="2.4468000000000001"/>
    <s v="P"/>
  </r>
  <r>
    <x v="418"/>
    <s v="Citi Trends Inc"/>
    <x v="4"/>
    <x v="101"/>
    <s v="Fund 1 Investments, LLC"/>
    <s v="TenPercentOwner"/>
    <n v="11214"/>
    <n v="22.29"/>
    <n v="249960.06"/>
    <s v="normal_buy"/>
    <n v="2.4467644902323341E-2"/>
    <n v="2.4468000000000001"/>
    <s v="P"/>
  </r>
  <r>
    <x v="418"/>
    <s v="Citi Trends Inc"/>
    <x v="4"/>
    <x v="101"/>
    <s v="Pleasant Lake Partners LLC"/>
    <s v="TenPercentOwner"/>
    <n v="11214"/>
    <n v="22.29"/>
    <n v="249960.06"/>
    <s v="normal_buy"/>
    <n v="2.4467644902323341E-2"/>
    <n v="2.4468000000000001"/>
    <s v="P"/>
  </r>
  <r>
    <x v="418"/>
    <s v="Citi Trends Inc"/>
    <x v="4"/>
    <x v="101"/>
    <s v="Pleasant Lake Onshore Feeder Fund LP"/>
    <s v="TenPercentOwner"/>
    <n v="5000"/>
    <n v="22.39"/>
    <n v="111950"/>
    <s v="normal_buy"/>
    <n v="2.4467644902323341E-2"/>
    <n v="2.4468000000000001"/>
    <s v="P"/>
  </r>
  <r>
    <x v="418"/>
    <s v="Citi Trends Inc"/>
    <x v="4"/>
    <x v="101"/>
    <s v="Fund 1 Investments, LLC"/>
    <s v="TenPercentOwner"/>
    <n v="5000"/>
    <n v="22.39"/>
    <n v="111950"/>
    <s v="normal_buy"/>
    <n v="2.4467644902323341E-2"/>
    <n v="2.4468000000000001"/>
    <s v="P"/>
  </r>
  <r>
    <x v="418"/>
    <s v="Citi Trends Inc"/>
    <x v="4"/>
    <x v="101"/>
    <s v="Pleasant Lake Partners LLC"/>
    <s v="TenPercentOwner"/>
    <n v="5000"/>
    <n v="22.39"/>
    <n v="111950"/>
    <s v="normal_buy"/>
    <n v="2.4467644902323341E-2"/>
    <n v="2.4468000000000001"/>
    <s v="P"/>
  </r>
  <r>
    <x v="362"/>
    <s v="Clearfield, Inc."/>
    <x v="4"/>
    <x v="101"/>
    <s v="ROTH RONALD G"/>
    <s v="Director,TenPercentOwner,Other"/>
    <n v="2000"/>
    <n v="36.4"/>
    <n v="72800"/>
    <s v="normal_buy"/>
    <n v="7.9529921707483187E-2"/>
    <n v="7.9530000000000003"/>
    <s v="P"/>
  </r>
  <r>
    <x v="561"/>
    <s v="MasterCraft Boat Holdings, Inc."/>
    <x v="4"/>
    <x v="101"/>
    <s v="Shackelton Christopher S"/>
    <s v="TenPercentOwner"/>
    <n v="83982"/>
    <n v="20.27"/>
    <n v="1702315.14"/>
    <s v="large_buy"/>
    <n v="5.8479010335190651E-3"/>
    <n v="0.58479999999999999"/>
    <s v="P"/>
  </r>
  <r>
    <x v="561"/>
    <s v="MasterCraft Boat Holdings, Inc."/>
    <x v="4"/>
    <x v="101"/>
    <s v="Coliseum Capital Management, LLC"/>
    <s v="TenPercentOwner"/>
    <n v="83982"/>
    <n v="20.27"/>
    <n v="1702315.14"/>
    <s v="large_buy"/>
    <n v="5.8479010335190651E-3"/>
    <n v="0.58479999999999999"/>
    <s v="P"/>
  </r>
  <r>
    <x v="561"/>
    <s v="MasterCraft Boat Holdings, Inc."/>
    <x v="4"/>
    <x v="101"/>
    <s v="Coliseum Capital, LLC"/>
    <s v="TenPercentOwner"/>
    <n v="83982"/>
    <n v="20.27"/>
    <n v="1702315.14"/>
    <s v="large_buy"/>
    <n v="5.8479010335190651E-3"/>
    <n v="0.58479999999999999"/>
    <s v="P"/>
  </r>
  <r>
    <x v="561"/>
    <s v="MasterCraft Boat Holdings, Inc."/>
    <x v="4"/>
    <x v="101"/>
    <s v="Gray Adam"/>
    <s v="TenPercentOwner"/>
    <n v="83982"/>
    <n v="20.27"/>
    <n v="1702315.14"/>
    <s v="large_buy"/>
    <n v="5.8479010335190651E-3"/>
    <n v="0.58479999999999999"/>
    <s v="P"/>
  </r>
  <r>
    <x v="561"/>
    <s v="MasterCraft Boat Holdings, Inc."/>
    <x v="4"/>
    <x v="101"/>
    <s v="COLISEUM CAPITAL PARTNERS, L.P."/>
    <s v="TenPercentOwner"/>
    <n v="83982"/>
    <n v="20.27"/>
    <n v="1702315.14"/>
    <s v="large_buy"/>
    <n v="5.8479010335190651E-3"/>
    <n v="0.58479999999999999"/>
    <s v="P"/>
  </r>
  <r>
    <x v="556"/>
    <s v="Traeger, Inc."/>
    <x v="4"/>
    <x v="101"/>
    <s v="ANDRUS JEREMY"/>
    <s v="Director,Officer"/>
    <n v="226684"/>
    <n v="2.21"/>
    <n v="500971.64"/>
    <s v="large_buy"/>
    <n v="0.16279064609657801"/>
    <n v="16.2791"/>
    <s v="P"/>
  </r>
  <r>
    <x v="711"/>
    <s v="Postal Realty Trust, Inc."/>
    <x v="4"/>
    <x v="101"/>
    <s v="Spodek Andrew"/>
    <s v="Director,Officer,TenPercentOwner"/>
    <n v="2000"/>
    <n v="13.25"/>
    <n v="26500"/>
    <s v="normal_buy"/>
    <n v="7.5201751191267263E-4"/>
    <n v="7.5200000000000003E-2"/>
    <s v="P"/>
  </r>
  <r>
    <x v="875"/>
    <s v="Shift4 Payments, Inc."/>
    <x v="4"/>
    <x v="101"/>
    <s v="Isaacman Jared"/>
    <s v="Director,Officer,TenPercentOwner"/>
    <n v="39135"/>
    <n v="64.040000000000006"/>
    <n v="2506205.4"/>
    <s v="large_buy"/>
    <n v="0.13221981803786151"/>
    <n v="13.222"/>
    <s v="P"/>
  </r>
  <r>
    <x v="933"/>
    <s v="GEE Group Inc."/>
    <x v="4"/>
    <x v="101"/>
    <s v="Vetrano Thomas"/>
    <s v="Director"/>
    <n v="40000"/>
    <n v="0.34"/>
    <n v="13600"/>
    <s v="normal_buy"/>
    <n v="2.9411736347271459E-2"/>
    <n v="2.9411999999999998"/>
    <s v="P"/>
  </r>
  <r>
    <x v="226"/>
    <s v="FIRST FINANCIAL BANKSHARES INC"/>
    <x v="4"/>
    <x v="101"/>
    <s v="Hickox Michelle S"/>
    <s v="Officer"/>
    <n v="1000"/>
    <n v="29.7"/>
    <n v="29700"/>
    <s v="normal_buy"/>
    <n v="-2.6004795247250741E-2"/>
    <n v="-2.6004999999999998"/>
    <s v="P"/>
  </r>
  <r>
    <x v="458"/>
    <s v="GeneDx Holdings Corp."/>
    <x v="4"/>
    <x v="101"/>
    <s v="Casdin Partners GP, LLC"/>
    <s v="Director,TenPercentOwner"/>
    <n v="7500"/>
    <n v="19.59"/>
    <n v="146925"/>
    <s v="normal_buy"/>
    <n v="0.26825563386023688"/>
    <n v="26.825600000000001"/>
    <s v="P"/>
  </r>
  <r>
    <x v="458"/>
    <s v="GeneDx Holdings Corp."/>
    <x v="4"/>
    <x v="101"/>
    <s v="Casdin Partners Master Fund, L.P."/>
    <s v="Director,TenPercentOwner"/>
    <n v="7500"/>
    <n v="19.59"/>
    <n v="146925"/>
    <s v="normal_buy"/>
    <n v="0.26825563386023688"/>
    <n v="26.825600000000001"/>
    <s v="P"/>
  </r>
  <r>
    <x v="458"/>
    <s v="GeneDx Holdings Corp."/>
    <x v="4"/>
    <x v="101"/>
    <s v="Casdin Capital, LLC"/>
    <s v="Director,TenPercentOwner"/>
    <n v="7500"/>
    <n v="19.59"/>
    <n v="146925"/>
    <s v="normal_buy"/>
    <n v="0.26825563386023688"/>
    <n v="26.825600000000001"/>
    <s v="P"/>
  </r>
  <r>
    <x v="458"/>
    <s v="GeneDx Holdings Corp."/>
    <x v="4"/>
    <x v="101"/>
    <s v="Casdin Partners FO1-MSV, LP"/>
    <s v="TenPercentOwner"/>
    <n v="7500"/>
    <n v="19.59"/>
    <n v="146925"/>
    <s v="normal_buy"/>
    <n v="0.26825563386023688"/>
    <n v="26.825600000000001"/>
    <s v="P"/>
  </r>
  <r>
    <x v="458"/>
    <s v="GeneDx Holdings Corp."/>
    <x v="4"/>
    <x v="101"/>
    <s v="Casdin Eli"/>
    <s v="Director,TenPercentOwner"/>
    <n v="7500"/>
    <n v="19.59"/>
    <n v="146925"/>
    <s v="normal_buy"/>
    <n v="0.26825563386023688"/>
    <n v="26.825600000000001"/>
    <s v="P"/>
  </r>
  <r>
    <x v="172"/>
    <s v="Princeton Bancorp, Inc."/>
    <x v="4"/>
    <x v="101"/>
    <s v="TUCHMAN MARTIN"/>
    <s v="Director,TenPercentOwner"/>
    <n v="1000"/>
    <n v="30.55"/>
    <n v="30550"/>
    <s v="normal_buy"/>
    <n v="-1.548596834411109E-2"/>
    <n v="-1.5486"/>
    <s v="P"/>
  </r>
  <r>
    <x v="102"/>
    <s v="TEXAS CAPITAL BANCSHARES INC/TX"/>
    <x v="4"/>
    <x v="101"/>
    <s v="STALLINGS ROBERT W"/>
    <s v="Director"/>
    <n v="5000"/>
    <n v="19.02"/>
    <n v="95100"/>
    <s v="normal_buy"/>
    <n v="1.7032915508097271E-4"/>
    <n v="1.7000000000000001E-2"/>
    <s v="P"/>
  </r>
  <r>
    <x v="866"/>
    <s v="GLOBAL PARTNERS LP"/>
    <x v="4"/>
    <x v="101"/>
    <s v="Global GP LLC"/>
    <s v="Other"/>
    <n v="10000"/>
    <n v="44.62"/>
    <n v="446200"/>
    <s v="large_buy"/>
    <n v="8.7064317516180267E-2"/>
    <n v="8.7064000000000004"/>
    <s v="P"/>
  </r>
  <r>
    <x v="931"/>
    <s v="Privia Health Group, Inc."/>
    <x v="4"/>
    <x v="101"/>
    <s v="McCarthy Thomas A"/>
    <s v="Director"/>
    <n v="10000"/>
    <n v="16.37"/>
    <n v="163700"/>
    <s v="normal_buy"/>
    <n v="6.4556112276647148E-2"/>
    <n v="6.4555999999999996"/>
    <s v="P"/>
  </r>
  <r>
    <x v="102"/>
    <s v="TEXAS CAPITAL BANCSHARES INC/TX"/>
    <x v="4"/>
    <x v="101"/>
    <s v="STALLINGS ROBERT W"/>
    <s v="Director"/>
    <n v="5369"/>
    <n v="58.72"/>
    <n v="315267.68"/>
    <s v="large_buy"/>
    <n v="1.7032915508097271E-4"/>
    <n v="1.7000000000000001E-2"/>
    <s v="P"/>
  </r>
  <r>
    <x v="731"/>
    <s v="Mobile Infrastructure Corp"/>
    <x v="4"/>
    <x v="101"/>
    <s v="Chavez Manuel III"/>
    <s v="Director,Officer,TenPercentOwner"/>
    <n v="5961"/>
    <n v="3.48"/>
    <n v="20744.28"/>
    <s v="normal_buy"/>
    <n v="-5.6818195672567302E-2"/>
    <n v="-5.6818"/>
    <s v="P"/>
  </r>
  <r>
    <x v="777"/>
    <s v="Community West Bancshares"/>
    <x v="4"/>
    <x v="101"/>
    <s v="BARTLEIN ROBERT"/>
    <s v="Director"/>
    <n v="1000"/>
    <n v="16.95"/>
    <n v="16950"/>
    <s v="normal_buy"/>
    <n v="5.8617199414396906E-3"/>
    <n v="0.58620000000000005"/>
    <s v="P"/>
  </r>
  <r>
    <x v="801"/>
    <s v="SoFi Technologies, Inc."/>
    <x v="4"/>
    <x v="101"/>
    <s v="Noto Anthony"/>
    <s v="Director,Officer"/>
    <n v="28900"/>
    <n v="6.92"/>
    <n v="199988"/>
    <s v="large_buy"/>
    <n v="2.342603941425692E-2"/>
    <n v="2.3426"/>
    <s v="P"/>
  </r>
  <r>
    <x v="553"/>
    <s v="FS Credit Opportunities Corp."/>
    <x v="4"/>
    <x v="101"/>
    <s v="Bethel Keith"/>
    <s v="Director"/>
    <n v="3500"/>
    <n v="6.3"/>
    <n v="22050"/>
    <s v="normal_buy"/>
    <n v="1.9323675895254189E-2"/>
    <n v="1.9323999999999999"/>
    <s v="P"/>
  </r>
  <r>
    <x v="959"/>
    <s v="Ramaco Resources, Inc."/>
    <x v="4"/>
    <x v="102"/>
    <s v="Jenkins Evan H"/>
    <s v="Officer"/>
    <n v="1769.28"/>
    <n v="14.13"/>
    <n v="24999.9264"/>
    <s v="normal_buy"/>
    <n v="-6.5067772061804252E-2"/>
    <n v="-6.5068000000000001"/>
    <s v="P"/>
  </r>
  <r>
    <x v="247"/>
    <s v="Vestis Corp"/>
    <x v="4"/>
    <x v="102"/>
    <s v="Meister Keith A."/>
    <s v="TenPercentOwner"/>
    <n v="100000"/>
    <n v="12.02"/>
    <n v="1202000"/>
    <s v="normal_buy"/>
    <n v="8.3254630437257227E-4"/>
    <n v="8.3299999999999999E-2"/>
    <s v="P"/>
  </r>
  <r>
    <x v="247"/>
    <s v="Vestis Corp"/>
    <x v="4"/>
    <x v="102"/>
    <s v="Corvex Management LP"/>
    <s v="TenPercentOwner"/>
    <n v="100000"/>
    <n v="12.02"/>
    <n v="1202000"/>
    <s v="normal_buy"/>
    <n v="8.3254630437257227E-4"/>
    <n v="8.3299999999999999E-2"/>
    <s v="P"/>
  </r>
  <r>
    <x v="843"/>
    <s v="TREACE MEDICAL CONCEPTS, INC."/>
    <x v="4"/>
    <x v="102"/>
    <s v="MOTT RICHARD W"/>
    <s v="Director"/>
    <n v="18000"/>
    <n v="5.19"/>
    <n v="93420"/>
    <s v="normal_buy"/>
    <n v="0.1143411182238296"/>
    <n v="11.434100000000001"/>
    <s v="P"/>
  </r>
  <r>
    <x v="731"/>
    <s v="Mobile Infrastructure Corp"/>
    <x v="4"/>
    <x v="102"/>
    <s v="Chavez Manuel III"/>
    <s v="Director,Officer,TenPercentOwner"/>
    <n v="8566"/>
    <n v="3.49"/>
    <n v="29895.34"/>
    <s v="normal_buy"/>
    <n v="8.4795308591713026E-2"/>
    <n v="8.4794999999999998"/>
    <s v="P"/>
  </r>
  <r>
    <x v="177"/>
    <s v="TRUSTCO BANK CORP N Y"/>
    <x v="4"/>
    <x v="102"/>
    <s v="Cotugno Steffani"/>
    <s v="Director"/>
    <n v="400"/>
    <n v="28.01"/>
    <n v="11204"/>
    <s v="normal_buy"/>
    <n v="-4.83610039555743E-2"/>
    <n v="-4.8361000000000001"/>
    <s v="P"/>
  </r>
  <r>
    <x v="960"/>
    <s v="LM FUNDING AMERICA, INC."/>
    <x v="4"/>
    <x v="102"/>
    <s v="TRABER MARTIN A"/>
    <s v="Director"/>
    <n v="5000"/>
    <n v="3.37"/>
    <n v="16850"/>
    <s v="normal_buy"/>
    <n v="0.57848829593511586"/>
    <n v="57.848799999999997"/>
    <s v="P"/>
  </r>
  <r>
    <x v="247"/>
    <s v="Vestis Corp"/>
    <x v="4"/>
    <x v="102"/>
    <s v="Pertz Douglas A"/>
    <s v="Director"/>
    <n v="54468"/>
    <n v="11.99"/>
    <n v="653071.32000000007"/>
    <s v="normal_buy"/>
    <n v="8.3254630437257227E-4"/>
    <n v="8.3299999999999999E-2"/>
    <s v="P"/>
  </r>
  <r>
    <x v="757"/>
    <s v="ProFrac Holding Corp."/>
    <x v="4"/>
    <x v="102"/>
    <s v="Wilks Dan H."/>
    <s v="TenPercentOwner"/>
    <n v="265539"/>
    <n v="9.5"/>
    <n v="2522620.5"/>
    <s v="normal_buy"/>
    <n v="-3.4820425401028372E-2"/>
    <n v="-3.4820000000000002"/>
    <s v="P"/>
  </r>
  <r>
    <x v="757"/>
    <s v="ProFrac Holding Corp."/>
    <x v="4"/>
    <x v="102"/>
    <s v="THRC Holdings, LP"/>
    <s v="TenPercentOwner"/>
    <n v="265539"/>
    <n v="9.5"/>
    <n v="2522620.5"/>
    <s v="normal_buy"/>
    <n v="-3.4820425401028372E-2"/>
    <n v="-3.4820000000000002"/>
    <s v="P"/>
  </r>
  <r>
    <x v="757"/>
    <s v="ProFrac Holding Corp."/>
    <x v="4"/>
    <x v="102"/>
    <s v="THRC Management, LLC"/>
    <s v="TenPercentOwner"/>
    <n v="265539"/>
    <n v="9.5"/>
    <n v="2522620.5"/>
    <s v="normal_buy"/>
    <n v="-3.4820425401028372E-2"/>
    <n v="-3.4820000000000002"/>
    <s v="P"/>
  </r>
  <r>
    <x v="731"/>
    <s v="Mobile Infrastructure Corp"/>
    <x v="4"/>
    <x v="102"/>
    <s v="GARFINKLE DAVID"/>
    <s v="Director"/>
    <n v="4800"/>
    <n v="3.4"/>
    <n v="16320"/>
    <s v="normal_buy"/>
    <n v="8.4795308591713026E-2"/>
    <n v="8.4794999999999998"/>
    <s v="P"/>
  </r>
  <r>
    <x v="883"/>
    <s v="HireQuest, Inc."/>
    <x v="4"/>
    <x v="102"/>
    <s v="Hermanns Richard"/>
    <s v="Director,Officer,TenPercentOwner"/>
    <n v="2700"/>
    <n v="12.64"/>
    <n v="34128"/>
    <s v="normal_buy"/>
    <n v="-1.5780521717129511E-2"/>
    <n v="-1.5781000000000001"/>
    <s v="P"/>
  </r>
  <r>
    <x v="852"/>
    <s v="TELOS CORP"/>
    <x v="4"/>
    <x v="102"/>
    <s v="Schaufeld Fredrick"/>
    <s v="Director"/>
    <n v="54650"/>
    <n v="3.98"/>
    <n v="217507"/>
    <s v="normal_buy"/>
    <n v="2.5252500926581382E-2"/>
    <n v="2.5253000000000001"/>
    <s v="P"/>
  </r>
  <r>
    <x v="914"/>
    <s v="MANITOWOC CO INC"/>
    <x v="4"/>
    <x v="102"/>
    <s v="Regan Brian P"/>
    <s v="Officer"/>
    <n v="1000"/>
    <n v="12.21"/>
    <n v="12210"/>
    <s v="large_buy"/>
    <n v="-3.2760001415280793E-2"/>
    <n v="-3.2759999999999998"/>
    <s v="P"/>
  </r>
  <r>
    <x v="17"/>
    <s v="TILE SHOP HOLDINGS, INC."/>
    <x v="4"/>
    <x v="102"/>
    <s v="Pleasant Lake Partners LLC"/>
    <s v="TenPercentOwner"/>
    <n v="9000"/>
    <n v="6.54"/>
    <n v="58860"/>
    <s v="normal_buy"/>
    <n v="1.524425147723107E-3"/>
    <n v="0.15240000000000001"/>
    <s v="P"/>
  </r>
  <r>
    <x v="17"/>
    <s v="TILE SHOP HOLDINGS, INC."/>
    <x v="4"/>
    <x v="102"/>
    <s v="Pleasant Lake Onshore Feeder Fund LP"/>
    <s v="TenPercentOwner"/>
    <n v="9000"/>
    <n v="6.54"/>
    <n v="58860"/>
    <s v="normal_buy"/>
    <n v="1.524425147723107E-3"/>
    <n v="0.15240000000000001"/>
    <s v="P"/>
  </r>
  <r>
    <x v="17"/>
    <s v="TILE SHOP HOLDINGS, INC."/>
    <x v="4"/>
    <x v="102"/>
    <s v="Fund 1 Investments, LLC"/>
    <s v="TenPercentOwner"/>
    <n v="9000"/>
    <n v="6.54"/>
    <n v="58860"/>
    <s v="normal_buy"/>
    <n v="1.524425147723107E-3"/>
    <n v="0.15240000000000001"/>
    <s v="P"/>
  </r>
  <r>
    <x v="961"/>
    <s v="BLACKLINE, INC."/>
    <x v="4"/>
    <x v="102"/>
    <s v="Ryan Owen"/>
    <s v="Director,Officer"/>
    <n v="3000"/>
    <n v="49.88"/>
    <n v="149640"/>
    <s v="normal_buy"/>
    <n v="-7.6148243871355215E-2"/>
    <n v="-7.6147999999999998"/>
    <s v="P"/>
  </r>
  <r>
    <x v="949"/>
    <s v="Claros Mortgage Trust, Inc."/>
    <x v="4"/>
    <x v="102"/>
    <s v="Mack Richard"/>
    <s v="Director,Officer"/>
    <n v="44000"/>
    <n v="7.25"/>
    <n v="319000"/>
    <s v="large_buy"/>
    <n v="0.13204936793095109"/>
    <n v="13.2049"/>
    <s v="P"/>
  </r>
  <r>
    <x v="962"/>
    <s v="Cencora, Inc."/>
    <x v="4"/>
    <x v="102"/>
    <s v="DURCAN DERMOT MARK"/>
    <s v="Director"/>
    <n v="500"/>
    <n v="218.58"/>
    <n v="109290"/>
    <s v="large_buy"/>
    <n v="7.1634224835434246E-2"/>
    <n v="7.1634000000000002"/>
    <s v="P"/>
  </r>
  <r>
    <x v="951"/>
    <s v="Shutterstock, Inc."/>
    <x v="4"/>
    <x v="102"/>
    <s v="Yahes Jarrod"/>
    <s v="Officer"/>
    <n v="5345"/>
    <n v="37.35"/>
    <n v="199635.75"/>
    <s v="large_buy"/>
    <n v="4.6714850651078173E-2"/>
    <n v="4.6715"/>
    <s v="P"/>
  </r>
  <r>
    <x v="523"/>
    <s v="Medalist Diversified REIT, Inc."/>
    <x v="4"/>
    <x v="102"/>
    <s v="KAVANAUGH FRANK"/>
    <s v="Director,Officer,TenPercentOwner"/>
    <n v="7584"/>
    <n v="5.82"/>
    <n v="44138.879999999997"/>
    <s v="normal_buy"/>
    <n v="-3.0612226968937391E-2"/>
    <n v="-3.0611999999999999"/>
    <s v="P"/>
  </r>
  <r>
    <x v="855"/>
    <s v="BIOCRYST PHARMACEUTICALS INC"/>
    <x v="4"/>
    <x v="102"/>
    <s v="ASELAGE STEVE"/>
    <s v="Director"/>
    <n v="2500"/>
    <n v="6.4"/>
    <n v="16000"/>
    <s v="normal_buy"/>
    <n v="6.3621510473848453E-2"/>
    <n v="6.3621999999999996"/>
    <s v="P"/>
  </r>
  <r>
    <x v="931"/>
    <s v="Privia Health Group, Inc."/>
    <x v="4"/>
    <x v="102"/>
    <s v="Boehler Adam"/>
    <s v="Director"/>
    <n v="4280"/>
    <n v="16.489999999999998"/>
    <n v="70577.2"/>
    <s v="normal_buy"/>
    <n v="-2.0797152750422151E-2"/>
    <n v="-2.0796999999999999"/>
    <s v="P"/>
  </r>
  <r>
    <x v="963"/>
    <s v="Alset Inc."/>
    <x v="4"/>
    <x v="102"/>
    <s v="Chan Heng Fai Ambrose"/>
    <s v="Director,Officer,TenPercentOwner"/>
    <n v="233092"/>
    <n v="0.7"/>
    <n v="163164.4"/>
    <s v="large_buy"/>
    <n v="0.56716406889762983"/>
    <n v="56.7164"/>
    <s v="P"/>
  </r>
  <r>
    <x v="963"/>
    <s v="Alset Inc."/>
    <x v="4"/>
    <x v="102"/>
    <s v="Chan Heng Fai Ambrose"/>
    <s v="Director,Officer,TenPercentOwner"/>
    <n v="223396"/>
    <n v="0.67"/>
    <n v="149675.32"/>
    <s v="large_buy"/>
    <n v="0.56716406889762983"/>
    <n v="56.7164"/>
    <s v="P"/>
  </r>
  <r>
    <x v="737"/>
    <s v="Vivakor, Inc."/>
    <x v="4"/>
    <x v="102"/>
    <s v="Ballengee James H."/>
    <s v="Director,Officer,TenPercentOwner"/>
    <n v="41381"/>
    <n v="1.27"/>
    <n v="52553.87"/>
    <s v="normal_buy"/>
    <n v="0.31496044344954538"/>
    <n v="31.495999999999999"/>
    <s v="P"/>
  </r>
  <r>
    <x v="801"/>
    <s v="SoFi Technologies, Inc."/>
    <x v="4"/>
    <x v="102"/>
    <s v="Noto Anthony"/>
    <s v="Director,Officer"/>
    <n v="28860"/>
    <n v="6.92"/>
    <n v="199711.2"/>
    <s v="normal_buy"/>
    <n v="1.5895972875959119E-2"/>
    <n v="1.5895999999999999"/>
    <s v="P"/>
  </r>
  <r>
    <x v="729"/>
    <s v="Sunoco LP"/>
    <x v="4"/>
    <x v="102"/>
    <s v="Fails Karl R"/>
    <s v="Officer"/>
    <n v="3000"/>
    <n v="50.18"/>
    <n v="150540"/>
    <s v="large_buy"/>
    <n v="7.322932603187704E-2"/>
    <n v="7.3228999999999997"/>
    <s v="P"/>
  </r>
  <r>
    <x v="949"/>
    <s v="Claros Mortgage Trust, Inc."/>
    <x v="4"/>
    <x v="102"/>
    <s v="McGillis Mike"/>
    <s v="Director,Officer"/>
    <n v="15000"/>
    <n v="7.34"/>
    <n v="110100"/>
    <s v="normal_buy"/>
    <n v="0.13204936793095109"/>
    <n v="13.2049"/>
    <s v="P"/>
  </r>
  <r>
    <x v="964"/>
    <s v="NORTHRIM BANCORP INC"/>
    <x v="4"/>
    <x v="102"/>
    <s v="McCambridge David J"/>
    <s v="Director"/>
    <n v="550"/>
    <n v="53.93"/>
    <n v="29661.5"/>
    <s v="large_buy"/>
    <n v="-4.4715274407314256E-3"/>
    <n v="-0.44719999999999999"/>
    <s v="P"/>
  </r>
  <r>
    <x v="397"/>
    <s v="CUMMINS INC"/>
    <x v="4"/>
    <x v="102"/>
    <s v="Wiltrout Jeffrey T"/>
    <s v="Officer"/>
    <n v="282"/>
    <n v="285.11"/>
    <n v="80401.02"/>
    <s v="normal_buy"/>
    <n v="-4.1206094758907692E-2"/>
    <n v="-4.1205999999999996"/>
    <s v="P"/>
  </r>
  <r>
    <x v="478"/>
    <s v="Ready Capital Corp"/>
    <x v="4"/>
    <x v="102"/>
    <s v="NATHAN GILBERT E"/>
    <s v="Director"/>
    <n v="10000"/>
    <n v="8.2899999999999991"/>
    <n v="82899.999999999985"/>
    <s v="large_buy"/>
    <n v="-1.43712218877341E-2"/>
    <n v="-1.4371"/>
    <s v="P"/>
  </r>
  <r>
    <x v="866"/>
    <s v="GLOBAL PARTNERS LP"/>
    <x v="4"/>
    <x v="102"/>
    <s v="Global GP LLC"/>
    <s v="Other"/>
    <n v="10000"/>
    <n v="44.92"/>
    <n v="449200"/>
    <s v="large_buy"/>
    <n v="0.13514759634037479"/>
    <n v="13.514799999999999"/>
    <s v="P"/>
  </r>
  <r>
    <x v="729"/>
    <s v="Sunoco LP"/>
    <x v="4"/>
    <x v="102"/>
    <s v="Hand Brian A"/>
    <s v="Officer"/>
    <n v="2000"/>
    <n v="49.59"/>
    <n v="99180"/>
    <s v="normal_buy"/>
    <n v="7.322932603187704E-2"/>
    <n v="7.3228999999999997"/>
    <s v="P"/>
  </r>
  <r>
    <x v="458"/>
    <s v="GeneDx Holdings Corp."/>
    <x v="4"/>
    <x v="102"/>
    <s v="Casdin Partners GP, LLC"/>
    <s v="Director,TenPercentOwner"/>
    <n v="144196"/>
    <n v="20.12"/>
    <n v="2901223.52"/>
    <s v="large_buy"/>
    <n v="0.2466019334774214"/>
    <n v="24.6602"/>
    <s v="P"/>
  </r>
  <r>
    <x v="458"/>
    <s v="GeneDx Holdings Corp."/>
    <x v="4"/>
    <x v="102"/>
    <s v="Casdin Partners Master Fund, L.P."/>
    <s v="Director,TenPercentOwner"/>
    <n v="144196"/>
    <n v="20.12"/>
    <n v="2901223.52"/>
    <s v="large_buy"/>
    <n v="0.2466019334774214"/>
    <n v="24.6602"/>
    <s v="P"/>
  </r>
  <r>
    <x v="458"/>
    <s v="GeneDx Holdings Corp."/>
    <x v="4"/>
    <x v="102"/>
    <s v="Casdin Capital, LLC"/>
    <s v="Director,TenPercentOwner"/>
    <n v="144196"/>
    <n v="20.12"/>
    <n v="2901223.52"/>
    <s v="large_buy"/>
    <n v="0.2466019334774214"/>
    <n v="24.6602"/>
    <s v="P"/>
  </r>
  <r>
    <x v="458"/>
    <s v="GeneDx Holdings Corp."/>
    <x v="4"/>
    <x v="102"/>
    <s v="Casdin Partners FO1-MSV, LP"/>
    <s v="TenPercentOwner"/>
    <n v="144196"/>
    <n v="20.12"/>
    <n v="2901223.52"/>
    <s v="large_buy"/>
    <n v="0.2466019334774214"/>
    <n v="24.6602"/>
    <s v="P"/>
  </r>
  <r>
    <x v="458"/>
    <s v="GeneDx Holdings Corp."/>
    <x v="4"/>
    <x v="102"/>
    <s v="Casdin Eli"/>
    <s v="Director,TenPercentOwner"/>
    <n v="144196"/>
    <n v="20.12"/>
    <n v="2901223.52"/>
    <s v="large_buy"/>
    <n v="0.2466019334774214"/>
    <n v="24.6602"/>
    <s v="P"/>
  </r>
  <r>
    <x v="172"/>
    <s v="Princeton Bancorp, Inc."/>
    <x v="4"/>
    <x v="102"/>
    <s v="TUCHMAN MARTIN"/>
    <s v="Director,TenPercentOwner"/>
    <n v="1442"/>
    <n v="30.5"/>
    <n v="43981"/>
    <s v="normal_buy"/>
    <n v="-2.640155870771177E-2"/>
    <n v="-2.6402000000000001"/>
    <s v="P"/>
  </r>
  <r>
    <x v="209"/>
    <s v="Lineage Cell Therapeutics, Inc."/>
    <x v="4"/>
    <x v="102"/>
    <s v="Culley Brian M"/>
    <s v="Director,Officer"/>
    <n v="10000"/>
    <n v="1.05"/>
    <n v="10500"/>
    <s v="normal_buy"/>
    <n v="-0.1142856672507544"/>
    <n v="-11.428599999999999"/>
    <s v="P"/>
  </r>
  <r>
    <x v="933"/>
    <s v="GEE Group Inc."/>
    <x v="4"/>
    <x v="102"/>
    <s v="Waterfield John Randall"/>
    <s v="Director"/>
    <n v="100000"/>
    <n v="0.36"/>
    <n v="36000"/>
    <s v="normal_buy"/>
    <n v="0"/>
    <n v="0"/>
    <s v="P"/>
  </r>
  <r>
    <x v="650"/>
    <s v="OmniAb, Inc."/>
    <x v="4"/>
    <x v="102"/>
    <s v="FOEHR MATTHEW W"/>
    <s v="Director,Officer"/>
    <n v="240000"/>
    <n v="4.42"/>
    <n v="1060800"/>
    <s v="normal_buy"/>
    <n v="4.7836001032748987E-2"/>
    <n v="4.7835999999999999"/>
    <s v="P"/>
  </r>
  <r>
    <x v="854"/>
    <s v="Palladyne AI Corp."/>
    <x v="4"/>
    <x v="102"/>
    <s v="WEIBLING DENNIS M"/>
    <s v="Director"/>
    <n v="15926"/>
    <n v="1.99"/>
    <n v="31692.74"/>
    <s v="normal_buy"/>
    <n v="-9.1836766966279293E-2"/>
    <n v="-9.1837"/>
    <s v="P"/>
  </r>
  <r>
    <x v="965"/>
    <s v="Stereotaxis, Inc."/>
    <x v="4"/>
    <x v="103"/>
    <s v="Isaac Paul J"/>
    <s v="Director,Other"/>
    <n v="6000"/>
    <n v="1.91"/>
    <n v="11460"/>
    <s v="normal_buy"/>
    <n v="3.1413645569305933E-2"/>
    <n v="3.1414"/>
    <s v="P"/>
  </r>
  <r>
    <x v="416"/>
    <s v="PERRIGO Co plc"/>
    <x v="4"/>
    <x v="103"/>
    <s v="Andersen Svend"/>
    <s v="Officer"/>
    <n v="1000"/>
    <n v="27.9"/>
    <n v="27900"/>
    <s v="normal_buy"/>
    <n v="4.3376015027054349E-2"/>
    <n v="4.3376000000000001"/>
    <s v="P"/>
  </r>
  <r>
    <x v="731"/>
    <s v="Mobile Infrastructure Corp"/>
    <x v="4"/>
    <x v="103"/>
    <s v="Osher Jeffrey"/>
    <s v="Director,TenPercentOwner"/>
    <n v="16951"/>
    <n v="3.39"/>
    <n v="57463.89"/>
    <s v="large_buy"/>
    <n v="7.9411756868593697E-2"/>
    <n v="7.9412000000000003"/>
    <s v="P"/>
  </r>
  <r>
    <x v="477"/>
    <s v="TIPTREE INC."/>
    <x v="4"/>
    <x v="103"/>
    <s v="Ilany Jonathan"/>
    <s v="Director,Officer"/>
    <n v="1550"/>
    <n v="17.5"/>
    <n v="27125"/>
    <s v="normal_buy"/>
    <n v="-1.9042192446219412E-2"/>
    <n v="-1.9041999999999999"/>
    <s v="P"/>
  </r>
  <r>
    <x v="754"/>
    <s v="GLOBE LIFE INC."/>
    <x v="4"/>
    <x v="103"/>
    <s v="Hensley Robert Edward"/>
    <s v="Officer"/>
    <n v="2500"/>
    <n v="82.17"/>
    <n v="205425"/>
    <s v="normal_buy"/>
    <n v="-3.9661876709533923E-2"/>
    <n v="-3.9662000000000002"/>
    <s v="P"/>
  </r>
  <r>
    <x v="966"/>
    <s v="Graham Holdings Co"/>
    <x v="4"/>
    <x v="103"/>
    <s v="MULCAHY ANNE M"/>
    <s v="Director"/>
    <n v="135"/>
    <n v="745.07"/>
    <n v="100584.45"/>
    <s v="large_buy"/>
    <n v="-3.1937697699673577E-2"/>
    <n v="-3.1938"/>
    <s v="P"/>
  </r>
  <r>
    <x v="396"/>
    <s v="BEXIL INVESTMENT TRUST"/>
    <x v="4"/>
    <x v="103"/>
    <s v="Midas Securities Group, Inc."/>
    <s v="Other"/>
    <n v="2000"/>
    <n v="13.29"/>
    <n v="26580"/>
    <s v="normal_buy"/>
    <n v="-1.8867955164930339E-2"/>
    <n v="-1.8868"/>
    <s v="P"/>
  </r>
  <r>
    <x v="88"/>
    <s v="Compass Diversified Holdings"/>
    <x v="4"/>
    <x v="103"/>
    <s v="SHAFFER TERI"/>
    <s v="Other"/>
    <n v="7436"/>
    <n v="22.41"/>
    <n v="166640.76"/>
    <s v="normal_buy"/>
    <n v="-5.3570879384567949E-3"/>
    <n v="-0.53569999999999995"/>
    <s v="P"/>
  </r>
  <r>
    <x v="967"/>
    <s v="SOBR Safe, Inc."/>
    <x v="4"/>
    <x v="103"/>
    <s v="Graham Gary John"/>
    <s v="TenPercentOwner"/>
    <n v="98744"/>
    <n v="0.69"/>
    <n v="68133.36"/>
    <s v="large_buy"/>
    <n v="-0.39058824834976602"/>
    <n v="-39.058799999999998"/>
    <s v="P"/>
  </r>
  <r>
    <x v="968"/>
    <s v="Oxford Lane Capital Corp."/>
    <x v="4"/>
    <x v="103"/>
    <s v="ROSENTHAL SAUL B"/>
    <s v="Director,Officer"/>
    <n v="2315000"/>
    <n v="5.4"/>
    <n v="12501000"/>
    <s v="normal_buy"/>
    <n v="3.525065384685E-2"/>
    <n v="3.5251000000000001"/>
    <s v="P"/>
  </r>
  <r>
    <x v="968"/>
    <s v="Oxford Lane Capital Corp."/>
    <x v="4"/>
    <x v="103"/>
    <s v="ROSENTHAL SAUL B"/>
    <s v="Director,Officer"/>
    <n v="2315000"/>
    <n v="5.4"/>
    <n v="12501000"/>
    <s v="normal_buy"/>
    <n v="3.525065384685E-2"/>
    <n v="3.5251000000000001"/>
    <s v="P"/>
  </r>
  <r>
    <x v="919"/>
    <s v="BGSF, INC."/>
    <x v="4"/>
    <x v="103"/>
    <s v="Allen C. David JR"/>
    <s v="Director"/>
    <n v="3209"/>
    <n v="6.6"/>
    <n v="21179.4"/>
    <s v="normal_buy"/>
    <n v="3.0120482529968129E-2"/>
    <n v="3.012"/>
    <s v="P"/>
  </r>
  <r>
    <x v="201"/>
    <s v="AXIS CAPITAL HOLDINGS LTD"/>
    <x v="4"/>
    <x v="103"/>
    <s v="GALANSKI STANLEY A"/>
    <s v="Director"/>
    <n v="2000"/>
    <n v="71.430000000000007"/>
    <n v="142860"/>
    <s v="normal_buy"/>
    <n v="-1.6507952565652632E-2"/>
    <n v="-1.6508"/>
    <s v="P"/>
  </r>
  <r>
    <x v="969"/>
    <s v="Western New England Bancorp, Inc."/>
    <x v="4"/>
    <x v="103"/>
    <s v="Sajdak Guida R"/>
    <s v="Officer"/>
    <n v="1481"/>
    <n v="6.88"/>
    <n v="10189.280000000001"/>
    <s v="large_buy"/>
    <n v="-5.4652841002631243E-2"/>
    <n v="-5.4653"/>
    <s v="P"/>
  </r>
  <r>
    <x v="709"/>
    <s v="LION COPPER &amp; GOLD CORP."/>
    <x v="4"/>
    <x v="103"/>
    <s v="Alford Tony L"/>
    <s v="Director,TenPercentOwner"/>
    <n v="681000"/>
    <n v="0.06"/>
    <n v="40860"/>
    <s v="normal_buy"/>
    <n v="0"/>
    <n v="0"/>
    <s v="P"/>
  </r>
  <r>
    <x v="709"/>
    <s v="LION COPPER &amp; GOLD CORP."/>
    <x v="4"/>
    <x v="103"/>
    <s v="Alford Christine"/>
    <s v="TenPercentOwner"/>
    <n v="681000"/>
    <n v="0.06"/>
    <n v="40860"/>
    <s v="normal_buy"/>
    <n v="0"/>
    <n v="0"/>
    <s v="P"/>
  </r>
  <r>
    <x v="155"/>
    <s v="Oak Valley Bancorp"/>
    <x v="4"/>
    <x v="103"/>
    <s v="Strong Gary"/>
    <s v="Director"/>
    <n v="695"/>
    <n v="24"/>
    <n v="16680"/>
    <s v="normal_buy"/>
    <n v="-2.9166783796584772E-3"/>
    <n v="-0.29170000000000001"/>
    <s v="P"/>
  </r>
  <r>
    <x v="852"/>
    <s v="TELOS CORP"/>
    <x v="4"/>
    <x v="103"/>
    <s v="Schaufeld Fredrick"/>
    <s v="Director"/>
    <n v="46833"/>
    <n v="4.47"/>
    <n v="209343.51"/>
    <s v="normal_buy"/>
    <n v="-0.14412423521033069"/>
    <n v="-14.4124"/>
    <s v="P"/>
  </r>
  <r>
    <x v="247"/>
    <s v="Vestis Corp"/>
    <x v="4"/>
    <x v="103"/>
    <s v="Pertz Douglas A"/>
    <s v="Director"/>
    <n v="22442"/>
    <n v="11.62"/>
    <n v="260776.04"/>
    <s v="normal_buy"/>
    <n v="3.6144512393775592E-2"/>
    <n v="3.6145"/>
    <s v="P"/>
  </r>
  <r>
    <x v="854"/>
    <s v="Palladyne AI Corp."/>
    <x v="4"/>
    <x v="103"/>
    <s v="WEIBLING DENNIS M"/>
    <s v="Director"/>
    <n v="23976"/>
    <n v="1.84"/>
    <n v="44115.839999999997"/>
    <s v="normal_buy"/>
    <n v="4.3243201445976487E-2"/>
    <n v="4.3243"/>
    <s v="P"/>
  </r>
  <r>
    <x v="88"/>
    <s v="Compass Diversified Holdings"/>
    <x v="4"/>
    <x v="103"/>
    <s v="BURNS GORDON M"/>
    <s v="Other"/>
    <n v="7436"/>
    <n v="22.41"/>
    <n v="166640.76"/>
    <s v="normal_buy"/>
    <n v="-5.3570879384567949E-3"/>
    <n v="-0.53569999999999995"/>
    <s v="P"/>
  </r>
  <r>
    <x v="954"/>
    <s v="CuriosityStream Inc."/>
    <x v="4"/>
    <x v="103"/>
    <s v="Stinchcomb Clinton Larry"/>
    <s v="Director,Officer"/>
    <n v="40000"/>
    <n v="1.06"/>
    <n v="42400"/>
    <s v="large_buy"/>
    <n v="0.1346152965935474"/>
    <n v="13.461499999999999"/>
    <s v="P"/>
  </r>
  <r>
    <x v="970"/>
    <s v="WATERS CORP /DE/"/>
    <x v="4"/>
    <x v="103"/>
    <s v="FEARON RICHARD H"/>
    <s v="Director"/>
    <n v="1000"/>
    <n v="332.9"/>
    <n v="332900"/>
    <s v="large_buy"/>
    <n v="-9.4443095117380582E-2"/>
    <n v="-9.4443000000000001"/>
    <s v="P"/>
  </r>
  <r>
    <x v="7"/>
    <s v="MainStay CBRE Global Infrastructure Megatrends Term Fund"/>
    <x v="4"/>
    <x v="103"/>
    <s v="Weinstein Boaz"/>
    <s v="TenPercentOwner"/>
    <n v="1500"/>
    <n v="12.76"/>
    <n v="19140"/>
    <s v="normal_buy"/>
    <n v="7.8110559812571978E-4"/>
    <n v="7.8100000000000003E-2"/>
    <s v="P"/>
  </r>
  <r>
    <x v="7"/>
    <s v="MainStay CBRE Global Infrastructure Megatrends Term Fund"/>
    <x v="4"/>
    <x v="103"/>
    <s v="Saba Capital Management, L.P."/>
    <s v="TenPercentOwner"/>
    <n v="1500"/>
    <n v="12.76"/>
    <n v="19140"/>
    <s v="normal_buy"/>
    <n v="7.8110559812571978E-4"/>
    <n v="7.8100000000000003E-2"/>
    <s v="P"/>
  </r>
  <r>
    <x v="580"/>
    <s v="Heritage Insurance Holdings, Inc."/>
    <x v="4"/>
    <x v="103"/>
    <s v="WHITING PAUL L"/>
    <s v="Director"/>
    <n v="5000"/>
    <n v="7.74"/>
    <n v="38700"/>
    <s v="normal_buy"/>
    <n v="-7.6142058259092149E-3"/>
    <n v="-0.76139999999999997"/>
    <s v="P"/>
  </r>
  <r>
    <x v="17"/>
    <s v="TILE SHOP HOLDINGS, INC."/>
    <x v="4"/>
    <x v="103"/>
    <s v="Pleasant Lake Partners LLC"/>
    <s v="TenPercentOwner"/>
    <n v="18393"/>
    <n v="6.55"/>
    <n v="120474.15"/>
    <s v="normal_buy"/>
    <n v="-1.063825161639098E-2"/>
    <n v="-1.0638000000000001"/>
    <s v="P"/>
  </r>
  <r>
    <x v="17"/>
    <s v="TILE SHOP HOLDINGS, INC."/>
    <x v="4"/>
    <x v="103"/>
    <s v="Pleasant Lake Onshore Feeder Fund LP"/>
    <s v="TenPercentOwner"/>
    <n v="18393"/>
    <n v="6.55"/>
    <n v="120474.15"/>
    <s v="normal_buy"/>
    <n v="-1.063825161639098E-2"/>
    <n v="-1.0638000000000001"/>
    <s v="P"/>
  </r>
  <r>
    <x v="17"/>
    <s v="TILE SHOP HOLDINGS, INC."/>
    <x v="4"/>
    <x v="103"/>
    <s v="Fund 1 Investments, LLC"/>
    <s v="TenPercentOwner"/>
    <n v="18393"/>
    <n v="6.55"/>
    <n v="120474.15"/>
    <s v="normal_buy"/>
    <n v="-1.063825161639098E-2"/>
    <n v="-1.0638000000000001"/>
    <s v="P"/>
  </r>
  <r>
    <x v="949"/>
    <s v="Claros Mortgage Trust, Inc."/>
    <x v="4"/>
    <x v="103"/>
    <s v="Mack Richard"/>
    <s v="Director,Officer"/>
    <n v="116000"/>
    <n v="7.18"/>
    <n v="832880"/>
    <s v="large_buy"/>
    <n v="0.15527061450158899"/>
    <n v="15.527100000000001"/>
    <s v="P"/>
  </r>
  <r>
    <x v="971"/>
    <s v="BlackRock TCP Capital Corp."/>
    <x v="4"/>
    <x v="103"/>
    <s v="DRAUT ERIC JOHN"/>
    <s v="Director"/>
    <n v="1000"/>
    <n v="10.89"/>
    <n v="10890"/>
    <s v="normal_buy"/>
    <n v="3.3976141274446807E-2"/>
    <n v="3.3976000000000002"/>
    <s v="P"/>
  </r>
  <r>
    <x v="126"/>
    <s v="ISABELLA BANK Corp"/>
    <x v="4"/>
    <x v="103"/>
    <s v="Prisby Michael P"/>
    <s v="Officer"/>
    <n v="932"/>
    <n v="18.2"/>
    <n v="16962.400000000001"/>
    <s v="normal_buy"/>
    <n v="-3.9473651639155949E-2"/>
    <n v="-3.9474"/>
    <s v="P"/>
  </r>
  <r>
    <x v="968"/>
    <s v="Oxford Lane Capital Corp."/>
    <x v="4"/>
    <x v="103"/>
    <s v="COHEN JONATHAN H"/>
    <s v="Director,Officer"/>
    <n v="4630000"/>
    <n v="5.4"/>
    <n v="25002000"/>
    <s v="large_buy"/>
    <n v="3.525065384685E-2"/>
    <n v="3.5251000000000001"/>
    <s v="P"/>
  </r>
  <r>
    <x v="88"/>
    <s v="Compass Diversified Holdings"/>
    <x v="4"/>
    <x v="103"/>
    <s v="BHATHAL ALEXANDER S."/>
    <s v="Other"/>
    <n v="7436"/>
    <n v="22.41"/>
    <n v="166640.76"/>
    <s v="normal_buy"/>
    <n v="-5.3570879384567949E-3"/>
    <n v="-0.53569999999999995"/>
    <s v="P"/>
  </r>
  <r>
    <x v="972"/>
    <s v="Offerpad Solutions Inc."/>
    <x v="4"/>
    <x v="103"/>
    <s v="Bair Brian"/>
    <s v="Director,Officer"/>
    <n v="40000"/>
    <n v="5.48"/>
    <n v="219200"/>
    <s v="large_buy"/>
    <n v="-0.1193490595314355"/>
    <n v="-11.934900000000001"/>
    <s v="P"/>
  </r>
  <r>
    <x v="731"/>
    <s v="Mobile Infrastructure Corp"/>
    <x v="4"/>
    <x v="103"/>
    <s v="GARFINKLE DAVID"/>
    <s v="Director"/>
    <n v="4100"/>
    <n v="3.35"/>
    <n v="13735"/>
    <s v="normal_buy"/>
    <n v="7.9411756868593697E-2"/>
    <n v="7.9412000000000003"/>
    <s v="P"/>
  </r>
  <r>
    <x v="973"/>
    <s v="Bowhead Specialty Holdings Inc."/>
    <x v="4"/>
    <x v="103"/>
    <s v="Fondriest Fabian"/>
    <s v="Director"/>
    <n v="12000"/>
    <n v="17"/>
    <n v="204000"/>
    <s v="normal_buy"/>
    <n v="-1.8882175553005091E-2"/>
    <n v="-1.8882000000000001"/>
    <s v="P"/>
  </r>
  <r>
    <x v="757"/>
    <s v="ProFrac Holding Corp."/>
    <x v="4"/>
    <x v="103"/>
    <s v="THRC Holdings, LP"/>
    <s v="TenPercentOwner"/>
    <n v="440217"/>
    <n v="9.49"/>
    <n v="4177659.33"/>
    <s v="large_buy"/>
    <n v="-8.4587495038617178E-2"/>
    <n v="-8.4587000000000003"/>
    <s v="P"/>
  </r>
  <r>
    <x v="757"/>
    <s v="ProFrac Holding Corp."/>
    <x v="4"/>
    <x v="103"/>
    <s v="Wilks Dan H."/>
    <s v="TenPercentOwner"/>
    <n v="440217"/>
    <n v="9.49"/>
    <n v="4177659.33"/>
    <s v="large_buy"/>
    <n v="-8.4587495038617178E-2"/>
    <n v="-8.4587000000000003"/>
    <s v="P"/>
  </r>
  <r>
    <x v="757"/>
    <s v="ProFrac Holding Corp."/>
    <x v="4"/>
    <x v="103"/>
    <s v="THRC Management, LLC"/>
    <s v="TenPercentOwner"/>
    <n v="440217"/>
    <n v="9.49"/>
    <n v="4177659.33"/>
    <s v="large_buy"/>
    <n v="-8.4587495038617178E-2"/>
    <n v="-8.4587000000000003"/>
    <s v="P"/>
  </r>
  <r>
    <x v="506"/>
    <s v="Bankwell Financial Group, Inc."/>
    <x v="4"/>
    <x v="103"/>
    <s v="SEIDMAN LAWRENCE B"/>
    <s v="Director"/>
    <n v="1851"/>
    <n v="24.37"/>
    <n v="45108.87"/>
    <s v="large_buy"/>
    <n v="-3.117313048763826E-2"/>
    <n v="-3.1173000000000002"/>
    <s v="P"/>
  </r>
  <r>
    <x v="974"/>
    <s v="ACCURAY INC"/>
    <x v="4"/>
    <x v="103"/>
    <s v="WHITTERS JOSEPH E"/>
    <s v="Director"/>
    <n v="50000"/>
    <n v="1.54"/>
    <n v="77000"/>
    <s v="normal_buy"/>
    <n v="0.1194968138506496"/>
    <n v="11.9497"/>
    <s v="P"/>
  </r>
  <r>
    <x v="963"/>
    <s v="Alset Inc."/>
    <x v="4"/>
    <x v="103"/>
    <s v="Chan Heng Fai Ambrose"/>
    <s v="Director,Officer,TenPercentOwner"/>
    <n v="67215"/>
    <n v="0.74"/>
    <n v="49739.1"/>
    <s v="normal_buy"/>
    <n v="0.31025948428500372"/>
    <n v="31.0259"/>
    <s v="P"/>
  </r>
  <r>
    <x v="949"/>
    <s v="Claros Mortgage Trust, Inc."/>
    <x v="4"/>
    <x v="103"/>
    <s v="Siegel Jeffrey D"/>
    <s v="Officer"/>
    <n v="5000"/>
    <n v="7.23"/>
    <n v="36150"/>
    <s v="normal_buy"/>
    <n v="0.15527061450158899"/>
    <n v="15.527100000000001"/>
    <s v="P"/>
  </r>
  <r>
    <x v="949"/>
    <s v="Claros Mortgage Trust, Inc."/>
    <x v="4"/>
    <x v="103"/>
    <s v="WALTER W EDWARD"/>
    <s v="Director"/>
    <n v="7000"/>
    <n v="7.21"/>
    <n v="50470"/>
    <s v="normal_buy"/>
    <n v="0.15527061450158899"/>
    <n v="15.527100000000001"/>
    <s v="P"/>
  </r>
  <r>
    <x v="737"/>
    <s v="Vivakor, Inc."/>
    <x v="4"/>
    <x v="103"/>
    <s v="Ballengee James H."/>
    <s v="Director,Officer,TenPercentOwner"/>
    <n v="15277"/>
    <n v="1.37"/>
    <n v="20929.490000000002"/>
    <s v="normal_buy"/>
    <n v="0.39097710007145497"/>
    <n v="39.097700000000003"/>
    <s v="P"/>
  </r>
  <r>
    <x v="973"/>
    <s v="Bowhead Specialty Holdings Inc."/>
    <x v="4"/>
    <x v="103"/>
    <s v="Newman David John"/>
    <s v="Officer"/>
    <n v="10500"/>
    <n v="25.59"/>
    <n v="268695"/>
    <s v="normal_buy"/>
    <n v="-1.8882175553005091E-2"/>
    <n v="-1.8882000000000001"/>
    <s v="P"/>
  </r>
  <r>
    <x v="973"/>
    <s v="Bowhead Specialty Holdings Inc."/>
    <x v="4"/>
    <x v="103"/>
    <s v="Newman David John"/>
    <s v="Officer"/>
    <n v="16315"/>
    <n v="17"/>
    <n v="277355"/>
    <s v="large_buy"/>
    <n v="-1.8882175553005091E-2"/>
    <n v="-1.8882000000000001"/>
    <s v="P"/>
  </r>
  <r>
    <x v="676"/>
    <s v="Titan Machinery Inc."/>
    <x v="4"/>
    <x v="103"/>
    <s v="Meyer David Joseph"/>
    <s v="Director"/>
    <n v="55000"/>
    <n v="18.12"/>
    <n v="996600"/>
    <s v="large_buy"/>
    <n v="-1.976276071227789E-2"/>
    <n v="-1.9762999999999999"/>
    <s v="P"/>
  </r>
  <r>
    <x v="843"/>
    <s v="TREACE MEDICAL CONCEPTS, INC."/>
    <x v="4"/>
    <x v="103"/>
    <s v="TREACE JAMES T"/>
    <s v="Director"/>
    <n v="50000"/>
    <n v="5.07"/>
    <n v="253500"/>
    <s v="normal_buy"/>
    <n v="0.15841577894698869"/>
    <n v="15.8416"/>
    <s v="P"/>
  </r>
  <r>
    <x v="929"/>
    <s v="Serina Therapeutics, Inc."/>
    <x v="4"/>
    <x v="103"/>
    <s v="Bailey Gregory"/>
    <s v="Director"/>
    <n v="9019"/>
    <n v="9.5"/>
    <n v="85680.5"/>
    <s v="large_buy"/>
    <n v="5.2137642548949703E-2"/>
    <n v="5.2138"/>
    <s v="P"/>
  </r>
  <r>
    <x v="88"/>
    <s v="Compass Diversified Holdings"/>
    <x v="4"/>
    <x v="103"/>
    <s v="ENTERLINE LARRY L"/>
    <s v="Other"/>
    <n v="8212"/>
    <n v="22.41"/>
    <n v="184030.92"/>
    <s v="large_buy"/>
    <n v="-5.3570879384567949E-3"/>
    <n v="-0.53569999999999995"/>
    <s v="P"/>
  </r>
  <r>
    <x v="975"/>
    <s v="loanDepot, Inc."/>
    <x v="4"/>
    <x v="103"/>
    <s v="Martell Frank"/>
    <s v="Director,Officer"/>
    <n v="50000"/>
    <n v="1.8"/>
    <n v="90000"/>
    <s v="large_buy"/>
    <n v="6.6298347271819491E-2"/>
    <n v="6.6298000000000004"/>
    <s v="P"/>
  </r>
  <r>
    <x v="976"/>
    <s v="Keysight Technologies, Inc."/>
    <x v="4"/>
    <x v="103"/>
    <s v="Stephens Kevin A"/>
    <s v="Director"/>
    <n v="460"/>
    <n v="143.35"/>
    <n v="65941"/>
    <s v="large_buy"/>
    <n v="-4.4146501086096412E-2"/>
    <n v="-4.4146999999999998"/>
    <s v="P"/>
  </r>
  <r>
    <x v="862"/>
    <s v="Nutex Health, Inc."/>
    <x v="4"/>
    <x v="103"/>
    <s v="Vo Thomas T."/>
    <s v="Director,Officer"/>
    <n v="48394"/>
    <n v="0.7"/>
    <n v="33875.800000000003"/>
    <s v="large_buy"/>
    <n v="-0.1737891443741332"/>
    <n v="-17.378900000000002"/>
    <s v="P"/>
  </r>
  <r>
    <x v="973"/>
    <s v="Bowhead Specialty Holdings Inc."/>
    <x v="4"/>
    <x v="103"/>
    <s v="Sills Stephen Jay"/>
    <s v="Director,Officer"/>
    <n v="58824"/>
    <n v="17"/>
    <n v="1000008"/>
    <s v="large_buy"/>
    <n v="-1.8882175553005091E-2"/>
    <n v="-1.8882000000000001"/>
    <s v="P"/>
  </r>
  <r>
    <x v="675"/>
    <s v="Versus Capital Infrastructure Income Fund"/>
    <x v="4"/>
    <x v="103"/>
    <s v="Frazier Casey Ryan"/>
    <s v="Director,Officer"/>
    <n v="73672.399999999994"/>
    <n v="10.18"/>
    <n v="749985.03199999989"/>
    <s v="normal_buy"/>
    <n v="2.94699351761829E-3"/>
    <n v="0.29470000000000002"/>
    <s v="P"/>
  </r>
  <r>
    <x v="977"/>
    <s v="Hilton Worldwide Holdings Inc."/>
    <x v="4"/>
    <x v="103"/>
    <s v="Healey Melanie"/>
    <s v="Director"/>
    <n v="2000"/>
    <n v="199.65"/>
    <n v="399300"/>
    <s v="normal_buy"/>
    <n v="2.9400025159965981E-2"/>
    <n v="2.94"/>
    <s v="P"/>
  </r>
  <r>
    <x v="88"/>
    <s v="Compass Diversified Holdings"/>
    <x v="4"/>
    <x v="103"/>
    <s v="Mahon Nancy"/>
    <s v="Other"/>
    <n v="7436"/>
    <n v="22.41"/>
    <n v="166640.76"/>
    <s v="normal_buy"/>
    <n v="-5.3570879384567949E-3"/>
    <n v="-0.53569999999999995"/>
    <s v="P"/>
  </r>
  <r>
    <x v="711"/>
    <s v="Postal Realty Trust, Inc."/>
    <x v="4"/>
    <x v="103"/>
    <s v="Spodek Andrew"/>
    <s v="Director,Officer,TenPercentOwner"/>
    <n v="6707"/>
    <n v="13.25"/>
    <n v="88867.75"/>
    <s v="normal_buy"/>
    <n v="-7.5528961652387983E-3"/>
    <n v="-0.75529999999999997"/>
    <s v="P"/>
  </r>
  <r>
    <x v="15"/>
    <s v="abrdn Life Sciences Investors"/>
    <x v="4"/>
    <x v="103"/>
    <s v="Saba Capital Management, L.P."/>
    <s v="TenPercentOwner"/>
    <n v="8714"/>
    <n v="13.38"/>
    <n v="116593.32"/>
    <s v="normal_buy"/>
    <n v="4.3116460685578277E-2"/>
    <n v="4.3116000000000003"/>
    <s v="P"/>
  </r>
  <r>
    <x v="15"/>
    <s v="abrdn Life Sciences Investors"/>
    <x v="4"/>
    <x v="103"/>
    <s v="Weinstein Boaz"/>
    <s v="TenPercentOwner"/>
    <n v="8714"/>
    <n v="13.38"/>
    <n v="116593.32"/>
    <s v="normal_buy"/>
    <n v="4.3116460685578277E-2"/>
    <n v="4.3116000000000003"/>
    <s v="P"/>
  </r>
  <r>
    <x v="863"/>
    <s v="PennantPark Floating Rate Capital Ltd."/>
    <x v="4"/>
    <x v="103"/>
    <s v="Briones Jose A"/>
    <s v="Director"/>
    <n v="885"/>
    <n v="11.33"/>
    <n v="10027.049999999999"/>
    <s v="normal_buy"/>
    <n v="1.067595407185817E-2"/>
    <n v="1.0676000000000001"/>
    <s v="P"/>
  </r>
  <r>
    <x v="978"/>
    <s v="Global Self Storage, Inc."/>
    <x v="4"/>
    <x v="103"/>
    <s v="WINMILL MARK CAMPBELL"/>
    <s v="Director,Officer"/>
    <n v="2400"/>
    <n v="4.9000000000000004"/>
    <n v="11760"/>
    <s v="normal_buy"/>
    <n v="-2.41935534471821E-2"/>
    <n v="-2.4194"/>
    <s v="P"/>
  </r>
  <r>
    <x v="973"/>
    <s v="Bowhead Specialty Holdings Inc."/>
    <x v="4"/>
    <x v="103"/>
    <s v="Yap Shirley Shek Li"/>
    <s v="Officer"/>
    <n v="3200"/>
    <n v="17"/>
    <n v="54400"/>
    <s v="normal_buy"/>
    <n v="-1.8882175553005091E-2"/>
    <n v="-1.8882000000000001"/>
    <s v="P"/>
  </r>
  <r>
    <x v="332"/>
    <s v="EXELIXIS, INC."/>
    <x v="4"/>
    <x v="103"/>
    <s v="Caligan Partners LP"/>
    <s v="Director,Other"/>
    <n v="200000"/>
    <n v="20.32"/>
    <n v="4064000"/>
    <s v="normal_buy"/>
    <n v="8.3087537924260824E-2"/>
    <n v="8.3087999999999997"/>
    <s v="P"/>
  </r>
  <r>
    <x v="332"/>
    <s v="EXELIXIS, INC."/>
    <x v="4"/>
    <x v="103"/>
    <s v="JOHNSON DAVID EDWARD"/>
    <s v="Director"/>
    <n v="200000"/>
    <n v="20.32"/>
    <n v="4064000"/>
    <s v="normal_buy"/>
    <n v="8.3087537924260824E-2"/>
    <n v="8.3087999999999997"/>
    <s v="P"/>
  </r>
  <r>
    <x v="866"/>
    <s v="GLOBAL PARTNERS LP"/>
    <x v="4"/>
    <x v="103"/>
    <s v="Global GP LLC"/>
    <s v="Other"/>
    <n v="10000"/>
    <n v="44.63"/>
    <n v="446300"/>
    <s v="large_buy"/>
    <n v="6.8127363652306316E-2"/>
    <n v="6.8127000000000004"/>
    <s v="P"/>
  </r>
  <r>
    <x v="967"/>
    <s v="SOBR Safe, Inc."/>
    <x v="4"/>
    <x v="103"/>
    <s v="First Capital Holdings LLC"/>
    <s v="TenPercentOwner"/>
    <n v="50000"/>
    <n v="0.45"/>
    <n v="22500"/>
    <s v="normal_buy"/>
    <n v="-0.39058824834976602"/>
    <n v="-39.058799999999998"/>
    <s v="P"/>
  </r>
  <r>
    <x v="458"/>
    <s v="GeneDx Holdings Corp."/>
    <x v="4"/>
    <x v="103"/>
    <s v="Casdin Partners GP, LLC"/>
    <s v="Director,TenPercentOwner"/>
    <n v="18304"/>
    <n v="20.61"/>
    <n v="377245.44"/>
    <s v="normal_buy"/>
    <n v="0.31709693186306143"/>
    <n v="31.709700000000002"/>
    <s v="P"/>
  </r>
  <r>
    <x v="933"/>
    <s v="GEE Group Inc."/>
    <x v="4"/>
    <x v="103"/>
    <s v="Waterfield John Randall"/>
    <s v="Director"/>
    <n v="99121"/>
    <n v="0.36"/>
    <n v="35683.56"/>
    <s v="normal_buy"/>
    <n v="-2.777783296726144E-2"/>
    <n v="-2.7778"/>
    <s v="P"/>
  </r>
  <r>
    <x v="458"/>
    <s v="GeneDx Holdings Corp."/>
    <x v="4"/>
    <x v="103"/>
    <s v="Casdin Partners Master Fund, L.P."/>
    <s v="Director,TenPercentOwner"/>
    <n v="18304"/>
    <n v="20.61"/>
    <n v="377245.44"/>
    <s v="normal_buy"/>
    <n v="0.31709693186306143"/>
    <n v="31.709700000000002"/>
    <s v="P"/>
  </r>
  <r>
    <x v="458"/>
    <s v="GeneDx Holdings Corp."/>
    <x v="4"/>
    <x v="103"/>
    <s v="Casdin Capital, LLC"/>
    <s v="Director,TenPercentOwner"/>
    <n v="18304"/>
    <n v="20.61"/>
    <n v="377245.44"/>
    <s v="normal_buy"/>
    <n v="0.31709693186306143"/>
    <n v="31.709700000000002"/>
    <s v="P"/>
  </r>
  <r>
    <x v="458"/>
    <s v="GeneDx Holdings Corp."/>
    <x v="4"/>
    <x v="103"/>
    <s v="Casdin Partners FO1-MSV, LP"/>
    <s v="TenPercentOwner"/>
    <n v="18304"/>
    <n v="20.61"/>
    <n v="377245.44"/>
    <s v="normal_buy"/>
    <n v="0.31709693186306143"/>
    <n v="31.709700000000002"/>
    <s v="P"/>
  </r>
  <r>
    <x v="458"/>
    <s v="GeneDx Holdings Corp."/>
    <x v="4"/>
    <x v="103"/>
    <s v="Casdin Eli"/>
    <s v="Director,TenPercentOwner"/>
    <n v="18304"/>
    <n v="20.61"/>
    <n v="377245.44"/>
    <s v="normal_buy"/>
    <n v="0.31709693186306143"/>
    <n v="31.709700000000002"/>
    <s v="P"/>
  </r>
  <r>
    <x v="931"/>
    <s v="Privia Health Group, Inc."/>
    <x v="4"/>
    <x v="104"/>
    <s v="Boehler Adam"/>
    <s v="Director"/>
    <n v="5306"/>
    <n v="16.5"/>
    <n v="87549"/>
    <s v="normal_buy"/>
    <n v="6.7073195552202369E-2"/>
    <n v="6.7073"/>
    <s v="P"/>
  </r>
  <r>
    <x v="959"/>
    <s v="Ramaco Resources, Inc."/>
    <x v="4"/>
    <x v="104"/>
    <s v="Jenkins Evan H"/>
    <s v="Officer"/>
    <n v="7158.5"/>
    <n v="13.97"/>
    <n v="100004.245"/>
    <s v="large_buy"/>
    <n v="-8.3098669229068833E-2"/>
    <n v="-8.3099000000000007"/>
    <s v="P"/>
  </r>
  <r>
    <x v="172"/>
    <s v="Princeton Bancorp, Inc."/>
    <x v="4"/>
    <x v="104"/>
    <s v="TUCHMAN MARTIN"/>
    <s v="Director,TenPercentOwner"/>
    <n v="1000"/>
    <n v="30.25"/>
    <n v="30250"/>
    <s v="normal_buy"/>
    <n v="2.0252299644154089E-2"/>
    <n v="2.0251999999999999"/>
    <s v="P"/>
  </r>
  <r>
    <x v="321"/>
    <s v="PCB BANCORP"/>
    <x v="4"/>
    <x v="104"/>
    <s v="LEE SANG YOUNG"/>
    <s v="Director,TenPercentOwner"/>
    <n v="9000"/>
    <n v="14.95"/>
    <n v="134550"/>
    <s v="large_buy"/>
    <n v="5.3834994303894046E-3"/>
    <n v="0.5383"/>
    <s v="P"/>
  </r>
  <r>
    <x v="321"/>
    <s v="PCB BANCORP"/>
    <x v="4"/>
    <x v="104"/>
    <s v="LEE SANG YOUNG"/>
    <s v="Director,TenPercentOwner"/>
    <n v="3982"/>
    <n v="15"/>
    <n v="59730"/>
    <s v="normal_buy"/>
    <n v="5.3834994303894046E-3"/>
    <n v="0.5383"/>
    <s v="P"/>
  </r>
  <r>
    <x v="979"/>
    <s v="Cullman Bancorp, Inc. /MD/"/>
    <x v="4"/>
    <x v="104"/>
    <s v="Riley John A III"/>
    <s v="Director,Officer"/>
    <n v="3500"/>
    <n v="10.36"/>
    <n v="36260"/>
    <s v="large_buy"/>
    <n v="-1.9493555196755661E-3"/>
    <n v="-0.19489999999999999"/>
    <s v="P"/>
  </r>
  <r>
    <x v="949"/>
    <s v="Claros Mortgage Trust, Inc."/>
    <x v="4"/>
    <x v="104"/>
    <s v="Mack Richard"/>
    <s v="Director,Officer"/>
    <n v="40000"/>
    <n v="6.9"/>
    <n v="276000"/>
    <s v="normal_buy"/>
    <n v="0.1673820369999364"/>
    <n v="16.738199999999999"/>
    <s v="P"/>
  </r>
  <r>
    <x v="396"/>
    <s v="BEXIL INVESTMENT TRUST"/>
    <x v="4"/>
    <x v="104"/>
    <s v="Midas Securities Group, Inc."/>
    <s v="Other"/>
    <n v="2462"/>
    <n v="13.04"/>
    <n v="32104.48"/>
    <s v="normal_buy"/>
    <n v="-3.8342635279695609E-3"/>
    <n v="-0.38340000000000002"/>
    <s v="P"/>
  </r>
  <r>
    <x v="117"/>
    <s v="INNSUITES HOSPITALITY TRUST"/>
    <x v="4"/>
    <x v="104"/>
    <s v="WIRTH JAMES F"/>
    <s v="Officer,TenPercentOwner"/>
    <n v="300"/>
    <n v="388.5"/>
    <n v="116550"/>
    <s v="normal_buy"/>
    <n v="0.35877881122695737"/>
    <n v="35.877899999999997"/>
    <s v="P"/>
  </r>
  <r>
    <x v="808"/>
    <s v="PENN Entertainment, Inc."/>
    <x v="4"/>
    <x v="104"/>
    <s v="HANDLER DAVID A"/>
    <s v="Director"/>
    <n v="40000"/>
    <n v="14.94"/>
    <n v="597600"/>
    <s v="large_buy"/>
    <n v="0.2383177439197213"/>
    <n v="23.831800000000001"/>
    <s v="P"/>
  </r>
  <r>
    <x v="81"/>
    <s v="TALOS ENERGY INC."/>
    <x v="4"/>
    <x v="104"/>
    <s v="Control Empresarial de Capitales S.A. de C.V."/>
    <s v="TenPercentOwner,Other"/>
    <n v="200000"/>
    <n v="11.48"/>
    <n v="2296000"/>
    <s v="normal_buy"/>
    <n v="-6.6725215625421552E-2"/>
    <n v="-6.6725000000000003"/>
    <s v="P"/>
  </r>
  <r>
    <x v="980"/>
    <s v="NORFOLK SOUTHERN CORP"/>
    <x v="4"/>
    <x v="104"/>
    <s v="MONGEAU CLAUDE"/>
    <s v="Director"/>
    <n v="5650"/>
    <n v="221"/>
    <n v="1248650"/>
    <s v="large_buy"/>
    <n v="2.337784412967259E-2"/>
    <n v="2.3378000000000001"/>
    <s v="P"/>
  </r>
  <r>
    <x v="458"/>
    <s v="GeneDx Holdings Corp."/>
    <x v="4"/>
    <x v="104"/>
    <s v="Casdin Partners Master Fund, L.P."/>
    <s v="Director,TenPercentOwner"/>
    <n v="40000"/>
    <n v="21.07"/>
    <n v="842800"/>
    <s v="normal_buy"/>
    <n v="0.28983457109590288"/>
    <n v="28.983499999999999"/>
    <s v="P"/>
  </r>
  <r>
    <x v="458"/>
    <s v="GeneDx Holdings Corp."/>
    <x v="4"/>
    <x v="104"/>
    <s v="Casdin Partners GP, LLC"/>
    <s v="Director,TenPercentOwner"/>
    <n v="40000"/>
    <n v="21.07"/>
    <n v="842800"/>
    <s v="normal_buy"/>
    <n v="0.28983457109590288"/>
    <n v="28.983499999999999"/>
    <s v="P"/>
  </r>
  <r>
    <x v="458"/>
    <s v="GeneDx Holdings Corp."/>
    <x v="4"/>
    <x v="104"/>
    <s v="Casdin Partners FO1-MSV, LP"/>
    <s v="Director"/>
    <n v="40000"/>
    <n v="21.07"/>
    <n v="842800"/>
    <s v="normal_buy"/>
    <n v="0.28983457109590288"/>
    <n v="28.983499999999999"/>
    <s v="P"/>
  </r>
  <r>
    <x v="458"/>
    <s v="GeneDx Holdings Corp."/>
    <x v="4"/>
    <x v="104"/>
    <s v="Casdin Capital, LLC"/>
    <s v="Director,TenPercentOwner"/>
    <n v="40000"/>
    <n v="21.07"/>
    <n v="842800"/>
    <s v="normal_buy"/>
    <n v="0.28983457109590288"/>
    <n v="28.983499999999999"/>
    <s v="P"/>
  </r>
  <r>
    <x v="458"/>
    <s v="GeneDx Holdings Corp."/>
    <x v="4"/>
    <x v="104"/>
    <s v="Casdin Eli"/>
    <s v="Director,TenPercentOwner"/>
    <n v="40000"/>
    <n v="21.07"/>
    <n v="842800"/>
    <s v="normal_buy"/>
    <n v="0.28983457109590288"/>
    <n v="28.983499999999999"/>
    <s v="P"/>
  </r>
  <r>
    <x v="17"/>
    <s v="TILE SHOP HOLDINGS, INC."/>
    <x v="4"/>
    <x v="104"/>
    <s v="Fund 1 Investments, LLC"/>
    <s v="TenPercentOwner"/>
    <n v="7000"/>
    <n v="6.35"/>
    <n v="44450"/>
    <s v="normal_buy"/>
    <n v="4.5741317803384307E-2"/>
    <n v="4.5740999999999996"/>
    <s v="P"/>
  </r>
  <r>
    <x v="17"/>
    <s v="TILE SHOP HOLDINGS, INC."/>
    <x v="4"/>
    <x v="104"/>
    <s v="Pleasant Lake Partners LLC"/>
    <s v="TenPercentOwner"/>
    <n v="7000"/>
    <n v="6.35"/>
    <n v="44450"/>
    <s v="normal_buy"/>
    <n v="4.5741317803384307E-2"/>
    <n v="4.5740999999999996"/>
    <s v="P"/>
  </r>
  <r>
    <x v="17"/>
    <s v="TILE SHOP HOLDINGS, INC."/>
    <x v="4"/>
    <x v="104"/>
    <s v="Pleasant Lake Onshore Feeder Fund LP"/>
    <s v="TenPercentOwner"/>
    <n v="7000"/>
    <n v="6.35"/>
    <n v="44450"/>
    <s v="normal_buy"/>
    <n v="4.5741317803384307E-2"/>
    <n v="4.5740999999999996"/>
    <s v="P"/>
  </r>
  <r>
    <x v="731"/>
    <s v="Mobile Infrastructure Corp"/>
    <x v="4"/>
    <x v="104"/>
    <s v="Osher Jeffrey"/>
    <s v="Director,TenPercentOwner"/>
    <n v="15223"/>
    <n v="3.4"/>
    <n v="51758.2"/>
    <s v="large_buy"/>
    <n v="4.9418556699887713E-2"/>
    <n v="4.9419000000000004"/>
    <s v="P"/>
  </r>
  <r>
    <x v="981"/>
    <s v="1ST SOURCE CORP"/>
    <x v="4"/>
    <x v="104"/>
    <s v="FITZPATRICK DANIEL B"/>
    <s v="Director"/>
    <n v="1000"/>
    <n v="49.65"/>
    <n v="49650"/>
    <s v="large_buy"/>
    <n v="2.2882287774230958E-2"/>
    <n v="2.2881999999999998"/>
    <s v="P"/>
  </r>
  <r>
    <x v="919"/>
    <s v="BGSF, INC."/>
    <x v="4"/>
    <x v="104"/>
    <s v="Allen C. David JR"/>
    <s v="Director"/>
    <n v="6791"/>
    <n v="6.6"/>
    <n v="44820.6"/>
    <s v="large_buy"/>
    <n v="2.9051991958090499E-2"/>
    <n v="2.9051999999999998"/>
    <s v="P"/>
  </r>
  <r>
    <x v="709"/>
    <s v="LION COPPER &amp; GOLD CORP."/>
    <x v="4"/>
    <x v="104"/>
    <s v="Alford Tony L"/>
    <s v="Director,TenPercentOwner"/>
    <n v="4400000"/>
    <n v="0.06"/>
    <n v="264000"/>
    <s v="large_buy"/>
    <n v="0"/>
    <n v="0"/>
    <s v="P"/>
  </r>
  <r>
    <x v="709"/>
    <s v="LION COPPER &amp; GOLD CORP."/>
    <x v="4"/>
    <x v="104"/>
    <s v="Alford Christine"/>
    <s v="TenPercentOwner"/>
    <n v="4400000"/>
    <n v="0.06"/>
    <n v="264000"/>
    <s v="large_buy"/>
    <n v="0"/>
    <n v="0"/>
    <s v="P"/>
  </r>
  <r>
    <x v="44"/>
    <s v="GENERAL AMERICAN INVESTORS CO INC"/>
    <x v="4"/>
    <x v="104"/>
    <s v="Stark Eugene S"/>
    <s v="Officer"/>
    <n v="235"/>
    <n v="47.7"/>
    <n v="11209.5"/>
    <s v="normal_buy"/>
    <n v="3.3823662119068842E-2"/>
    <n v="3.3824000000000001"/>
    <s v="P"/>
  </r>
  <r>
    <x v="852"/>
    <s v="TELOS CORP"/>
    <x v="4"/>
    <x v="104"/>
    <s v="Schaufeld Fredrick"/>
    <s v="Director"/>
    <n v="53086"/>
    <n v="4.4800000000000004"/>
    <n v="237825.28"/>
    <s v="normal_buy"/>
    <n v="-9.0301047436311954E-2"/>
    <n v="-9.0300999999999991"/>
    <s v="P"/>
  </r>
  <r>
    <x v="737"/>
    <s v="Vivakor, Inc."/>
    <x v="4"/>
    <x v="104"/>
    <s v="Ballengee James H."/>
    <s v="Director,Officer,TenPercentOwner"/>
    <n v="42098"/>
    <n v="1.35"/>
    <n v="56832.3"/>
    <s v="normal_buy"/>
    <n v="0.39385483554101608"/>
    <n v="39.3855"/>
    <s v="P"/>
  </r>
  <r>
    <x v="963"/>
    <s v="Alset Inc."/>
    <x v="4"/>
    <x v="104"/>
    <s v="Chan Heng Fai Ambrose"/>
    <s v="Director,Officer,TenPercentOwner"/>
    <n v="177285"/>
    <n v="0.86"/>
    <n v="152465.1"/>
    <s v="large_buy"/>
    <n v="0.22988511102015871"/>
    <n v="22.988499999999998"/>
    <s v="P"/>
  </r>
  <r>
    <x v="7"/>
    <s v="MainStay CBRE Global Infrastructure Megatrends Term Fund"/>
    <x v="4"/>
    <x v="104"/>
    <s v="Weinstein Boaz"/>
    <s v="TenPercentOwner"/>
    <n v="27832"/>
    <n v="12.67"/>
    <n v="352631.44"/>
    <s v="large_buy"/>
    <n v="7.9240720354942784E-3"/>
    <n v="0.79239999999999999"/>
    <s v="P"/>
  </r>
  <r>
    <x v="7"/>
    <s v="MainStay CBRE Global Infrastructure Megatrends Term Fund"/>
    <x v="4"/>
    <x v="104"/>
    <s v="Saba Capital Management, L.P."/>
    <s v="TenPercentOwner"/>
    <n v="27832"/>
    <n v="12.67"/>
    <n v="352631.44"/>
    <s v="large_buy"/>
    <n v="7.9240720354942784E-3"/>
    <n v="0.79239999999999999"/>
    <s v="P"/>
  </r>
  <r>
    <x v="843"/>
    <s v="TREACE MEDICAL CONCEPTS, INC."/>
    <x v="4"/>
    <x v="104"/>
    <s v="TREACE JAMES T"/>
    <s v="Director"/>
    <n v="25000"/>
    <n v="5.2"/>
    <n v="130000"/>
    <s v="normal_buy"/>
    <n v="0.14962119895099429"/>
    <n v="14.9621"/>
    <s v="P"/>
  </r>
  <r>
    <x v="982"/>
    <s v="Fortrea Holdings Inc."/>
    <x v="4"/>
    <x v="104"/>
    <s v="Pike Thomas"/>
    <s v="Director,Officer"/>
    <n v="10000"/>
    <n v="24.81"/>
    <n v="248100"/>
    <s v="large_buy"/>
    <n v="4.8563676114745657E-3"/>
    <n v="0.48559999999999998"/>
    <s v="P"/>
  </r>
  <r>
    <x v="866"/>
    <s v="GLOBAL PARTNERS LP"/>
    <x v="4"/>
    <x v="104"/>
    <s v="Global GP LLC"/>
    <s v="Other"/>
    <n v="10000"/>
    <n v="46.14"/>
    <n v="461400"/>
    <s v="large_buy"/>
    <n v="6.447394425125208E-2"/>
    <n v="6.4474"/>
    <s v="P"/>
  </r>
  <r>
    <x v="207"/>
    <s v="UNITED SECURITY BANCSHARES"/>
    <x v="4"/>
    <x v="104"/>
    <s v="GILL JAGROOP"/>
    <s v="Director"/>
    <n v="2344"/>
    <n v="7.25"/>
    <n v="16994"/>
    <s v="normal_buy"/>
    <n v="5.517178047321547E-3"/>
    <n v="0.55169999999999997"/>
    <s v="P"/>
  </r>
  <r>
    <x v="217"/>
    <s v="RETRACTABLE TECHNOLOGIES INC"/>
    <x v="4"/>
    <x v="104"/>
    <s v="SHAW THOMAS J"/>
    <s v="Director,Officer,TenPercentOwner"/>
    <n v="14282"/>
    <n v="0.93"/>
    <n v="13282.26"/>
    <s v="normal_buy"/>
    <n v="0.22580642680347779"/>
    <n v="22.5806"/>
    <s v="P"/>
  </r>
  <r>
    <x v="692"/>
    <s v="Dominari Holdings Inc."/>
    <x v="4"/>
    <x v="104"/>
    <s v="Yu Soo"/>
    <s v="Director,TenPercentOwner"/>
    <n v="5000"/>
    <n v="2.2000000000000002"/>
    <n v="11000"/>
    <s v="normal_buy"/>
    <n v="-5.2863478856559842E-2"/>
    <n v="-5.2862999999999998"/>
    <s v="P"/>
  </r>
  <r>
    <x v="692"/>
    <s v="Dominari Holdings Inc."/>
    <x v="4"/>
    <x v="104"/>
    <s v="Wool Kyle Michael"/>
    <s v="Director,Officer,TenPercentOwner"/>
    <n v="5000"/>
    <n v="2.2000000000000002"/>
    <n v="11000"/>
    <s v="normal_buy"/>
    <n v="-5.2863478856559842E-2"/>
    <n v="-5.2862999999999998"/>
    <s v="P"/>
  </r>
  <r>
    <x v="983"/>
    <s v="INTELLINETICS, INC."/>
    <x v="4"/>
    <x v="104"/>
    <s v="Guttilla John C"/>
    <s v="Director"/>
    <n v="10000"/>
    <n v="6.6"/>
    <n v="66000"/>
    <s v="large_buy"/>
    <n v="7.8907430786979482E-2"/>
    <n v="7.8906999999999998"/>
    <s v="P"/>
  </r>
  <r>
    <x v="729"/>
    <s v="Sunoco LP"/>
    <x v="4"/>
    <x v="104"/>
    <s v="Harkness Austin"/>
    <s v="Officer"/>
    <n v="1000"/>
    <n v="49.74"/>
    <n v="49740"/>
    <s v="normal_buy"/>
    <n v="4.4100137848772203E-2"/>
    <n v="4.41"/>
    <s v="P"/>
  </r>
  <r>
    <x v="757"/>
    <s v="ProFrac Holding Corp."/>
    <x v="4"/>
    <x v="104"/>
    <s v="THRC Holdings, LP"/>
    <s v="TenPercentOwner"/>
    <n v="559783"/>
    <n v="9.32"/>
    <n v="5217177.5600000015"/>
    <s v="large_buy"/>
    <n v="-5.2462501403963802E-2"/>
    <n v="-5.2462999999999997"/>
    <s v="P"/>
  </r>
  <r>
    <x v="757"/>
    <s v="ProFrac Holding Corp."/>
    <x v="4"/>
    <x v="104"/>
    <s v="Wilks Dan H."/>
    <s v="TenPercentOwner"/>
    <n v="559783"/>
    <n v="9.32"/>
    <n v="5217177.5600000015"/>
    <s v="large_buy"/>
    <n v="-5.2462501403963802E-2"/>
    <n v="-5.2462999999999997"/>
    <s v="P"/>
  </r>
  <r>
    <x v="757"/>
    <s v="ProFrac Holding Corp."/>
    <x v="4"/>
    <x v="104"/>
    <s v="THRC Management, LLC"/>
    <s v="TenPercentOwner"/>
    <n v="559783"/>
    <n v="9.32"/>
    <n v="5217177.5600000015"/>
    <s v="large_buy"/>
    <n v="-5.2462501403963802E-2"/>
    <n v="-5.2462999999999997"/>
    <s v="P"/>
  </r>
  <r>
    <x v="506"/>
    <s v="Bankwell Financial Group, Inc."/>
    <x v="4"/>
    <x v="104"/>
    <s v="SEIDMAN LAWRENCE B"/>
    <s v="Director"/>
    <n v="722"/>
    <n v="24.62"/>
    <n v="17775.64"/>
    <s v="normal_buy"/>
    <n v="0"/>
    <n v="0"/>
    <s v="P"/>
  </r>
  <r>
    <x v="506"/>
    <s v="Bankwell Financial Group, Inc."/>
    <x v="4"/>
    <x v="104"/>
    <s v="SEIDMAN LAWRENCE B"/>
    <s v="Director"/>
    <n v="1086"/>
    <n v="24.62"/>
    <n v="26737.32"/>
    <s v="normal_buy"/>
    <n v="0"/>
    <n v="0"/>
    <s v="P"/>
  </r>
  <r>
    <x v="506"/>
    <s v="Bankwell Financial Group, Inc."/>
    <x v="4"/>
    <x v="104"/>
    <s v="SEIDMAN LAWRENCE B"/>
    <s v="Director"/>
    <n v="1167"/>
    <n v="24.62"/>
    <n v="28731.54"/>
    <s v="normal_buy"/>
    <n v="0"/>
    <n v="0"/>
    <s v="P"/>
  </r>
  <r>
    <x v="506"/>
    <s v="Bankwell Financial Group, Inc."/>
    <x v="4"/>
    <x v="104"/>
    <s v="SEIDMAN LAWRENCE B"/>
    <s v="Director"/>
    <n v="592"/>
    <n v="24.62"/>
    <n v="14575.04"/>
    <s v="normal_buy"/>
    <n v="0"/>
    <n v="0"/>
    <s v="P"/>
  </r>
  <r>
    <x v="974"/>
    <s v="ACCURAY INC"/>
    <x v="4"/>
    <x v="104"/>
    <s v="WHITTERS JOSEPH E"/>
    <s v="Director"/>
    <n v="50000"/>
    <n v="1.58"/>
    <n v="79000"/>
    <s v="large_buy"/>
    <n v="0.17088605923599981"/>
    <n v="17.0886"/>
    <s v="P"/>
  </r>
  <r>
    <x v="114"/>
    <s v="Perspective Therapeutics, Inc."/>
    <x v="4"/>
    <x v="104"/>
    <s v="Williamson Robert F III"/>
    <s v="Director"/>
    <n v="11375"/>
    <n v="1.32"/>
    <n v="15015"/>
    <s v="normal_buy"/>
    <n v="-1.4814800686306469E-2"/>
    <n v="-1.4815"/>
    <s v="P"/>
  </r>
  <r>
    <x v="114"/>
    <s v="Perspective Therapeutics, Inc."/>
    <x v="4"/>
    <x v="104"/>
    <s v="Williamson Robert F III"/>
    <s v="Director"/>
    <n v="18656"/>
    <n v="1.34"/>
    <n v="24999.040000000001"/>
    <s v="normal_buy"/>
    <n v="-1.4814800686306469E-2"/>
    <n v="-1.4815"/>
    <s v="P"/>
  </r>
  <r>
    <x v="910"/>
    <s v="FlexShopper, Inc."/>
    <x v="4"/>
    <x v="104"/>
    <s v="Dvorkin Howard"/>
    <s v="Director,TenPercentOwner"/>
    <n v="18226"/>
    <n v="1.1399999999999999"/>
    <n v="20777.64"/>
    <s v="normal_buy"/>
    <n v="6.5789516337581011E-2"/>
    <n v="6.5789999999999997"/>
    <s v="P"/>
  </r>
  <r>
    <x v="984"/>
    <s v="CITIZENS &amp; NORTHERN CORP"/>
    <x v="4"/>
    <x v="104"/>
    <s v="Lehman Terry L"/>
    <s v="Director"/>
    <n v="1500"/>
    <n v="17"/>
    <n v="25500"/>
    <s v="large_buy"/>
    <n v="5.9347040124257946E-3"/>
    <n v="0.59350000000000003"/>
    <s v="P"/>
  </r>
  <r>
    <x v="985"/>
    <s v="Petco Health &amp; Wellness Company, Inc."/>
    <x v="4"/>
    <x v="104"/>
    <s v="Breitner Cameron"/>
    <s v="Director"/>
    <n v="750000"/>
    <n v="3.14"/>
    <n v="2355000"/>
    <s v="large_buy"/>
    <n v="0.1437699018568617"/>
    <n v="14.377000000000001"/>
    <s v="P"/>
  </r>
  <r>
    <x v="980"/>
    <s v="NORFOLK SOUTHERN CORP"/>
    <x v="4"/>
    <x v="104"/>
    <s v="ANDERSON RICHARD H"/>
    <s v="Director"/>
    <n v="1000"/>
    <n v="221"/>
    <n v="221000"/>
    <s v="normal_buy"/>
    <n v="2.337784412967259E-2"/>
    <n v="2.3378000000000001"/>
    <s v="P"/>
  </r>
  <r>
    <x v="281"/>
    <s v="USCB FINANCIAL HOLDINGS, INC."/>
    <x v="4"/>
    <x v="104"/>
    <s v="RODRIGUEZ RAMON A"/>
    <s v="Director"/>
    <n v="1600"/>
    <n v="11.96"/>
    <n v="19136"/>
    <s v="normal_buy"/>
    <n v="2.8764790667773928E-2"/>
    <n v="2.8765000000000001"/>
    <s v="P"/>
  </r>
  <r>
    <x v="490"/>
    <s v="Caesars Entertainment, Inc."/>
    <x v="4"/>
    <x v="104"/>
    <s v="Pegram Michael E"/>
    <s v="Director"/>
    <n v="10000"/>
    <n v="31.96"/>
    <n v="319600"/>
    <s v="normal_buy"/>
    <n v="0.187558273502509"/>
    <n v="18.755800000000001"/>
    <s v="P"/>
  </r>
  <r>
    <x v="975"/>
    <s v="loanDepot, Inc."/>
    <x v="4"/>
    <x v="104"/>
    <s v="Martell Frank"/>
    <s v="Director,Officer"/>
    <n v="36639"/>
    <n v="1.77"/>
    <n v="64851.03"/>
    <s v="normal_buy"/>
    <n v="0.14285714285714279"/>
    <n v="14.2857"/>
    <s v="P"/>
  </r>
  <r>
    <x v="738"/>
    <s v="LINDBLAD EXPEDITIONS HOLDINGS, INC."/>
    <x v="4"/>
    <x v="104"/>
    <s v="SCHULTZ ALEX P"/>
    <s v="Director"/>
    <n v="2500"/>
    <n v="7.7"/>
    <n v="19250"/>
    <s v="normal_buy"/>
    <n v="-2.8350549038644649E-2"/>
    <n v="-2.8351000000000002"/>
    <s v="P"/>
  </r>
  <r>
    <x v="675"/>
    <s v="Versus Capital Infrastructure Income Fund"/>
    <x v="4"/>
    <x v="104"/>
    <s v="Quam Mark Donovan"/>
    <s v="Officer"/>
    <n v="73672.399999999994"/>
    <n v="10.18"/>
    <n v="749985.03199999989"/>
    <s v="normal_buy"/>
    <n v="3.9291791650035712E-3"/>
    <n v="0.39290000000000003"/>
    <s v="P"/>
  </r>
  <r>
    <x v="233"/>
    <s v="BCB BANCORP INC"/>
    <x v="4"/>
    <x v="104"/>
    <s v="HOGAN MARK D"/>
    <s v="Director"/>
    <n v="5000"/>
    <n v="9.9"/>
    <n v="49500"/>
    <s v="large_buy"/>
    <n v="5.0554763824122162E-3"/>
    <n v="0.50549999999999995"/>
    <s v="P"/>
  </r>
  <r>
    <x v="929"/>
    <s v="Serina Therapeutics, Inc."/>
    <x v="4"/>
    <x v="104"/>
    <s v="Bailey Gregory"/>
    <s v="Director"/>
    <n v="1173"/>
    <n v="9.5"/>
    <n v="11143.5"/>
    <s v="normal_buy"/>
    <n v="5.7894756919459223E-2"/>
    <n v="5.7895000000000003"/>
    <s v="P"/>
  </r>
  <r>
    <x v="205"/>
    <s v="LCNB CORP"/>
    <x v="4"/>
    <x v="104"/>
    <s v="Mulligan Lawrence P Jr."/>
    <s v="Officer"/>
    <n v="1000"/>
    <n v="13.83"/>
    <n v="13830"/>
    <s v="normal_buy"/>
    <n v="1.8783871771721691E-2"/>
    <n v="1.8784000000000001"/>
    <s v="P"/>
  </r>
  <r>
    <x v="334"/>
    <s v="Hudson Pacific Properties, Inc."/>
    <x v="4"/>
    <x v="104"/>
    <s v="LAMMAS MARK T"/>
    <s v="Officer"/>
    <n v="5800"/>
    <n v="4.3099999999999996"/>
    <n v="24998"/>
    <s v="normal_buy"/>
    <n v="7.6062494207711939E-2"/>
    <n v="7.6062000000000003"/>
    <s v="P"/>
  </r>
  <r>
    <x v="972"/>
    <s v="Offerpad Solutions Inc."/>
    <x v="4"/>
    <x v="104"/>
    <s v="Sella Roberto Marco"/>
    <s v="Director,TenPercentOwner"/>
    <n v="2500"/>
    <n v="5.07"/>
    <n v="12675"/>
    <s v="normal_buy"/>
    <n v="-1.7646995575231531E-2"/>
    <n v="-1.7646999999999999"/>
    <s v="P"/>
  </r>
  <r>
    <x v="555"/>
    <s v="ASTROTECH Corp"/>
    <x v="4"/>
    <x v="104"/>
    <s v="Becker James Frank"/>
    <s v="Director"/>
    <n v="1100"/>
    <n v="9.82"/>
    <n v="10802"/>
    <s v="large_buy"/>
    <n v="-1.941750769009187E-2"/>
    <n v="-1.9418"/>
    <s v="P"/>
  </r>
  <r>
    <x v="980"/>
    <s v="NORFOLK SOUTHERN CORP"/>
    <x v="4"/>
    <x v="104"/>
    <s v="LAMPHERE GILBERT H"/>
    <s v="Director"/>
    <n v="680"/>
    <n v="219.77"/>
    <n v="149443.6"/>
    <s v="normal_buy"/>
    <n v="2.337784412967259E-2"/>
    <n v="2.3378000000000001"/>
    <s v="P"/>
  </r>
  <r>
    <x v="711"/>
    <s v="Postal Realty Trust, Inc."/>
    <x v="4"/>
    <x v="104"/>
    <s v="Spodek Andrew"/>
    <s v="Director,Officer,TenPercentOwner"/>
    <n v="1293"/>
    <n v="13.22"/>
    <n v="17093.46"/>
    <s v="normal_buy"/>
    <n v="-8.3460633578316124E-3"/>
    <n v="-0.83460000000000001"/>
    <s v="P"/>
  </r>
  <r>
    <x v="15"/>
    <s v="abrdn Life Sciences Investors"/>
    <x v="4"/>
    <x v="104"/>
    <s v="Saba Capital Management, L.P."/>
    <s v="TenPercentOwner"/>
    <n v="38033"/>
    <n v="13.09"/>
    <n v="497851.97"/>
    <s v="large_buy"/>
    <n v="6.4367784202688183E-2"/>
    <n v="6.4367999999999999"/>
    <s v="P"/>
  </r>
  <r>
    <x v="15"/>
    <s v="abrdn Life Sciences Investors"/>
    <x v="4"/>
    <x v="104"/>
    <s v="Weinstein Boaz"/>
    <s v="TenPercentOwner"/>
    <n v="38033"/>
    <n v="13.09"/>
    <n v="497851.97"/>
    <s v="large_buy"/>
    <n v="6.4367784202688183E-2"/>
    <n v="6.4367999999999999"/>
    <s v="P"/>
  </r>
  <r>
    <x v="566"/>
    <s v="MYOMO, INC."/>
    <x v="4"/>
    <x v="104"/>
    <s v="KIRK THOMAS F"/>
    <s v="Director"/>
    <n v="50000"/>
    <n v="3.5"/>
    <n v="175000"/>
    <s v="large_buy"/>
    <n v="3.4383921269676598E-2"/>
    <n v="3.4384000000000001"/>
    <s v="P"/>
  </r>
  <r>
    <x v="899"/>
    <s v="ALLIANCEBERNSTEIN NATIONAL MUNICIPAL INCOME FUND"/>
    <x v="4"/>
    <x v="104"/>
    <s v="Weinstein Boaz"/>
    <s v="TenPercentOwner"/>
    <n v="7151"/>
    <n v="10.75"/>
    <n v="76873.25"/>
    <s v="normal_buy"/>
    <n v="1.9850123061538879E-2"/>
    <n v="1.9850000000000001"/>
    <s v="P"/>
  </r>
  <r>
    <x v="899"/>
    <s v="ALLIANCEBERNSTEIN NATIONAL MUNICIPAL INCOME FUND"/>
    <x v="4"/>
    <x v="104"/>
    <s v="Saba Capital Management, L.P."/>
    <s v="TenPercentOwner"/>
    <n v="7151"/>
    <n v="10.75"/>
    <n v="76873.25"/>
    <s v="normal_buy"/>
    <n v="1.9850123061538879E-2"/>
    <n v="1.9850000000000001"/>
    <s v="P"/>
  </r>
  <r>
    <x v="986"/>
    <s v="Pebblebrook Hotel Trust"/>
    <x v="4"/>
    <x v="104"/>
    <s v="BORTZ JON E"/>
    <s v="Director,Officer"/>
    <n v="3000"/>
    <n v="13.49"/>
    <n v="40470"/>
    <s v="normal_buy"/>
    <n v="2.2677335538235921E-2"/>
    <n v="2.2677"/>
    <s v="P"/>
  </r>
  <r>
    <x v="987"/>
    <s v="EMPIRE PETROLEUM CORP"/>
    <x v="4"/>
    <x v="104"/>
    <s v="Marchive Benjamin J. II"/>
    <s v="Director"/>
    <n v="2000"/>
    <n v="8.35"/>
    <n v="16700"/>
    <s v="normal_buy"/>
    <n v="-0.18959105214743349"/>
    <n v="-18.959099999999999"/>
    <s v="P"/>
  </r>
  <r>
    <x v="773"/>
    <s v="EAGLE BANCORP INC"/>
    <x v="4"/>
    <x v="104"/>
    <s v="Newell Eric R"/>
    <s v="Officer"/>
    <n v="1000"/>
    <n v="17.03"/>
    <n v="17030"/>
    <s v="normal_buy"/>
    <n v="-2.9238886048995601E-3"/>
    <n v="-0.29239999999999999"/>
    <s v="P"/>
  </r>
  <r>
    <x v="933"/>
    <s v="GEE Group Inc."/>
    <x v="4"/>
    <x v="104"/>
    <s v="Waterfield John Randall"/>
    <s v="Director"/>
    <n v="50879"/>
    <n v="0.36"/>
    <n v="18316.439999999999"/>
    <s v="normal_buy"/>
    <n v="-2.8571401810159051E-2"/>
    <n v="-2.8571"/>
    <s v="P"/>
  </r>
  <r>
    <x v="972"/>
    <s v="Offerpad Solutions Inc."/>
    <x v="4"/>
    <x v="104"/>
    <s v="Bair Brian"/>
    <s v="Director,Officer"/>
    <n v="3800"/>
    <n v="5.21"/>
    <n v="19798"/>
    <s v="normal_buy"/>
    <n v="-1.7646995575231531E-2"/>
    <n v="-1.7646999999999999"/>
    <s v="P"/>
  </r>
  <r>
    <x v="980"/>
    <s v="NORFOLK SOUTHERN CORP"/>
    <x v="4"/>
    <x v="105"/>
    <s v="KELLEHER THOMAS COLM"/>
    <s v="Director"/>
    <n v="1198"/>
    <n v="219.64"/>
    <n v="263128.71999999997"/>
    <s v="normal_buy"/>
    <n v="5.256424078039279E-3"/>
    <n v="0.52559999999999996"/>
    <s v="P"/>
  </r>
  <r>
    <x v="980"/>
    <s v="NORFOLK SOUTHERN CORP"/>
    <x v="4"/>
    <x v="105"/>
    <s v="KELLEHER THOMAS COLM"/>
    <s v="Director"/>
    <n v="1084"/>
    <n v="220.32"/>
    <n v="238826.88"/>
    <s v="normal_buy"/>
    <n v="5.256424078039279E-3"/>
    <n v="0.52559999999999996"/>
    <s v="P"/>
  </r>
  <r>
    <x v="988"/>
    <s v="LKQ CORP"/>
    <x v="4"/>
    <x v="105"/>
    <s v="Hanley Walter P"/>
    <s v="Officer"/>
    <n v="483.6"/>
    <n v="41.79"/>
    <n v="20209.644"/>
    <s v="normal_buy"/>
    <n v="-1.622118192607502E-2"/>
    <n v="-1.6221000000000001"/>
    <s v="P"/>
  </r>
  <r>
    <x v="334"/>
    <s v="Hudson Pacific Properties, Inc."/>
    <x v="4"/>
    <x v="105"/>
    <s v="Suazo Arthur X."/>
    <s v="Officer"/>
    <n v="5600"/>
    <n v="4.5599999999999996"/>
    <n v="25536"/>
    <s v="normal_buy"/>
    <n v="2.3305085487087322E-2"/>
    <n v="2.3304999999999998"/>
    <s v="P"/>
  </r>
  <r>
    <x v="544"/>
    <s v="MAMMOTH ENERGY SERVICES, INC."/>
    <x v="4"/>
    <x v="105"/>
    <s v="Amron Arthur H"/>
    <s v="Director"/>
    <n v="3000"/>
    <n v="3.65"/>
    <n v="10950"/>
    <s v="normal_buy"/>
    <n v="-4.3243265883429423E-2"/>
    <n v="-4.3243"/>
    <s v="P"/>
  </r>
  <r>
    <x v="989"/>
    <s v="AMERICAN WOODMARK CORP"/>
    <x v="4"/>
    <x v="105"/>
    <s v="Fracassa Philip D."/>
    <s v="Director"/>
    <n v="600"/>
    <n v="86.66"/>
    <n v="51996"/>
    <s v="large_buy"/>
    <n v="-3.6346636187009063E-2"/>
    <n v="-3.6347"/>
    <s v="P"/>
  </r>
  <r>
    <x v="548"/>
    <s v="Quest Resource Holding Corp"/>
    <x v="4"/>
    <x v="105"/>
    <s v="Dunning Audrey"/>
    <s v="Director"/>
    <n v="2000"/>
    <n v="9.09"/>
    <n v="18180"/>
    <s v="normal_buy"/>
    <n v="-1.101325796365327E-2"/>
    <n v="-1.1012999999999999"/>
    <s v="P"/>
  </r>
  <r>
    <x v="81"/>
    <s v="TALOS ENERGY INC."/>
    <x v="4"/>
    <x v="105"/>
    <s v="Control Empresarial de Capitales S.A. de C.V."/>
    <s v="TenPercentOwner,Other"/>
    <n v="1400000"/>
    <n v="11.45"/>
    <n v="16030000"/>
    <s v="large_buy"/>
    <n v="-9.5652207084324092E-2"/>
    <n v="-9.5652000000000008"/>
    <s v="P"/>
  </r>
  <r>
    <x v="990"/>
    <s v="AMERISAFE INC"/>
    <x v="4"/>
    <x v="105"/>
    <s v="BROWN MICHAEL J"/>
    <s v="Director"/>
    <n v="1000"/>
    <n v="43.52"/>
    <n v="43520"/>
    <s v="large_buy"/>
    <n v="-1.9381728940292109E-2"/>
    <n v="-1.9381999999999999"/>
    <s v="P"/>
  </r>
  <r>
    <x v="17"/>
    <s v="TILE SHOP HOLDINGS, INC."/>
    <x v="4"/>
    <x v="105"/>
    <s v="Fund 1 Investments, LLC"/>
    <s v="TenPercentOwner"/>
    <n v="4500"/>
    <n v="6.41"/>
    <n v="28845"/>
    <s v="normal_buy"/>
    <n v="3.5937502444721707E-2"/>
    <n v="3.5937999999999999"/>
    <s v="P"/>
  </r>
  <r>
    <x v="17"/>
    <s v="TILE SHOP HOLDINGS, INC."/>
    <x v="4"/>
    <x v="105"/>
    <s v="Pleasant Lake Partners LLC"/>
    <s v="TenPercentOwner"/>
    <n v="4500"/>
    <n v="6.41"/>
    <n v="28845"/>
    <s v="normal_buy"/>
    <n v="3.5937502444721707E-2"/>
    <n v="3.5937999999999999"/>
    <s v="P"/>
  </r>
  <r>
    <x v="17"/>
    <s v="TILE SHOP HOLDINGS, INC."/>
    <x v="4"/>
    <x v="105"/>
    <s v="Pleasant Lake Onshore Feeder Fund LP"/>
    <s v="TenPercentOwner"/>
    <n v="4500"/>
    <n v="6.41"/>
    <n v="28845"/>
    <s v="normal_buy"/>
    <n v="3.5937502444721707E-2"/>
    <n v="3.5937999999999999"/>
    <s v="P"/>
  </r>
  <r>
    <x v="731"/>
    <s v="Mobile Infrastructure Corp"/>
    <x v="4"/>
    <x v="105"/>
    <s v="Osher Jeffrey"/>
    <s v="Director,TenPercentOwner"/>
    <n v="6706"/>
    <n v="3.38"/>
    <n v="22666.28"/>
    <s v="normal_buy"/>
    <n v="-2.63158335029684E-2"/>
    <n v="-2.6316000000000002"/>
    <s v="P"/>
  </r>
  <r>
    <x v="980"/>
    <s v="NORFOLK SOUTHERN CORP"/>
    <x v="4"/>
    <x v="105"/>
    <s v="Huffard John C Jr"/>
    <s v="Director"/>
    <n v="3398"/>
    <n v="219.92"/>
    <n v="747288.15999999992"/>
    <s v="large_buy"/>
    <n v="5.256424078039279E-3"/>
    <n v="0.52559999999999996"/>
    <s v="P"/>
  </r>
  <r>
    <x v="954"/>
    <s v="CuriosityStream Inc."/>
    <x v="4"/>
    <x v="105"/>
    <s v="Stinchcomb Clinton Larry"/>
    <s v="Director,Officer"/>
    <n v="12000"/>
    <n v="1.04"/>
    <n v="12480"/>
    <s v="normal_buy"/>
    <n v="0.105769285937847"/>
    <n v="10.5769"/>
    <s v="P"/>
  </r>
  <r>
    <x v="852"/>
    <s v="TELOS CORP"/>
    <x v="4"/>
    <x v="105"/>
    <s v="Schaufeld Fredrick"/>
    <s v="Director"/>
    <n v="153447"/>
    <n v="4.38"/>
    <n v="672097.86"/>
    <s v="large_buy"/>
    <n v="-1.6091884220427729E-2"/>
    <n v="-1.6092"/>
    <s v="P"/>
  </r>
  <r>
    <x v="628"/>
    <s v="BAR HARBOR BANKSHARES"/>
    <x v="4"/>
    <x v="105"/>
    <s v="TOOTHAKER SCOTT G"/>
    <s v="Director"/>
    <n v="4476"/>
    <n v="25.82"/>
    <n v="115570.32"/>
    <s v="large_buy"/>
    <n v="-1.1223063687645699E-2"/>
    <n v="-1.1223000000000001"/>
    <s v="P"/>
  </r>
  <r>
    <x v="737"/>
    <s v="Vivakor, Inc."/>
    <x v="4"/>
    <x v="105"/>
    <s v="Ballengee James H."/>
    <s v="Director,Officer,TenPercentOwner"/>
    <n v="15139"/>
    <n v="1.52"/>
    <n v="23011.279999999999"/>
    <s v="normal_buy"/>
    <n v="0.20235232927195931"/>
    <n v="20.235199999999999"/>
    <s v="P"/>
  </r>
  <r>
    <x v="62"/>
    <s v="Nordicus Partners Corp"/>
    <x v="4"/>
    <x v="105"/>
    <s v="GK Partners ApS"/>
    <s v="TenPercentOwner"/>
    <n v="30000"/>
    <n v="1"/>
    <n v="30000"/>
    <s v="normal_buy"/>
    <n v="0"/>
    <n v="0"/>
    <s v="P"/>
  </r>
  <r>
    <x v="991"/>
    <s v="StepStone Group Inc."/>
    <x v="4"/>
    <x v="105"/>
    <s v="Hoffmeister David F"/>
    <s v="Director"/>
    <n v="22500"/>
    <n v="44.29"/>
    <n v="996525"/>
    <s v="large_buy"/>
    <n v="-2.05231361640732E-2"/>
    <n v="-2.0522999999999998"/>
    <s v="P"/>
  </r>
  <r>
    <x v="788"/>
    <s v="Ryerson Holding Corp"/>
    <x v="4"/>
    <x v="105"/>
    <s v="Leggio Karen Marie"/>
    <s v="Director"/>
    <n v="2127"/>
    <n v="23.5"/>
    <n v="49984.5"/>
    <s v="normal_buy"/>
    <n v="-8.8872791368428627E-2"/>
    <n v="-8.8872999999999998"/>
    <s v="P"/>
  </r>
  <r>
    <x v="123"/>
    <s v="Expensify, Inc."/>
    <x v="4"/>
    <x v="105"/>
    <s v="Christen Timothy L"/>
    <s v="Director"/>
    <n v="19162"/>
    <n v="1.61"/>
    <n v="30850.82"/>
    <s v="normal_buy"/>
    <n v="-8.441558341027755E-2"/>
    <n v="-8.4415999999999993"/>
    <s v="P"/>
  </r>
  <r>
    <x v="963"/>
    <s v="Alset Inc."/>
    <x v="4"/>
    <x v="105"/>
    <s v="Chan Heng Fai Ambrose"/>
    <s v="Director,Officer,TenPercentOwner"/>
    <n v="11990"/>
    <n v="0.89"/>
    <n v="10671.1"/>
    <s v="normal_buy"/>
    <n v="0.23595510283408719"/>
    <n v="23.595500000000001"/>
    <s v="P"/>
  </r>
  <r>
    <x v="855"/>
    <s v="BIOCRYST PHARMACEUTICALS INC"/>
    <x v="4"/>
    <x v="105"/>
    <s v="LEVIN ALAN G"/>
    <s v="Director"/>
    <n v="7861"/>
    <n v="6.36"/>
    <n v="49995.96"/>
    <s v="normal_buy"/>
    <n v="-5.1750402390311263E-2"/>
    <n v="-5.1749999999999998"/>
    <s v="P"/>
  </r>
  <r>
    <x v="7"/>
    <s v="MainStay CBRE Global Infrastructure Megatrends Term Fund"/>
    <x v="4"/>
    <x v="105"/>
    <s v="Weinstein Boaz"/>
    <s v="TenPercentOwner"/>
    <n v="18195"/>
    <n v="12.78"/>
    <n v="232532.1"/>
    <s v="normal_buy"/>
    <n v="-1.246103679746258E-2"/>
    <n v="-1.2461"/>
    <s v="P"/>
  </r>
  <r>
    <x v="7"/>
    <s v="MainStay CBRE Global Infrastructure Megatrends Term Fund"/>
    <x v="4"/>
    <x v="105"/>
    <s v="Saba Capital Management, L.P."/>
    <s v="TenPercentOwner"/>
    <n v="18195"/>
    <n v="12.78"/>
    <n v="232532.1"/>
    <s v="normal_buy"/>
    <n v="-1.246103679746258E-2"/>
    <n v="-1.2461"/>
    <s v="P"/>
  </r>
  <r>
    <x v="866"/>
    <s v="GLOBAL PARTNERS LP"/>
    <x v="4"/>
    <x v="105"/>
    <s v="Global GP LLC"/>
    <s v="Other"/>
    <n v="10000"/>
    <n v="46.69"/>
    <n v="466900"/>
    <s v="large_buy"/>
    <n v="4.7893912928935523E-2"/>
    <n v="4.7893999999999997"/>
    <s v="P"/>
  </r>
  <r>
    <x v="344"/>
    <s v="Westlake Chemical Partners LP"/>
    <x v="4"/>
    <x v="105"/>
    <s v="Kenner Andrew"/>
    <s v="Officer"/>
    <n v="2291"/>
    <n v="22.23"/>
    <n v="50928.93"/>
    <s v="normal_buy"/>
    <n v="3.1391314969113631E-3"/>
    <n v="0.31390000000000001"/>
    <s v="P"/>
  </r>
  <r>
    <x v="992"/>
    <s v="APPIAN CORP"/>
    <x v="4"/>
    <x v="105"/>
    <s v="Biddle Albert G.W. III"/>
    <s v="Director"/>
    <n v="3225"/>
    <n v="28.02"/>
    <n v="90364.5"/>
    <s v="normal_buy"/>
    <n v="7.378812318228789E-3"/>
    <n v="0.7379"/>
    <s v="P"/>
  </r>
  <r>
    <x v="993"/>
    <s v="Brighthouse Financial, Inc."/>
    <x v="4"/>
    <x v="105"/>
    <s v="Inserra Michael J."/>
    <s v="Director"/>
    <n v="2500"/>
    <n v="43.2"/>
    <n v="108000"/>
    <s v="large_buy"/>
    <n v="-5.3464931921924592E-2"/>
    <n v="-5.3464999999999998"/>
    <s v="P"/>
  </r>
  <r>
    <x v="396"/>
    <s v="BEXIL INVESTMENT TRUST"/>
    <x v="4"/>
    <x v="105"/>
    <s v="Midas Securities Group, Inc."/>
    <s v="Other"/>
    <n v="1013"/>
    <n v="13.06"/>
    <n v="13229.78"/>
    <s v="normal_buy"/>
    <n v="-3.1745870417043687E-2"/>
    <n v="-3.1745999999999999"/>
    <s v="P"/>
  </r>
  <r>
    <x v="389"/>
    <s v="CITY HOLDING CO"/>
    <x v="4"/>
    <x v="105"/>
    <s v="Parsons James M."/>
    <s v="Director"/>
    <n v="400"/>
    <n v="102.11"/>
    <n v="40844"/>
    <s v="large_buy"/>
    <n v="2.7536613994074699E-3"/>
    <n v="0.27539999999999998"/>
    <s v="P"/>
  </r>
  <r>
    <x v="745"/>
    <s v="Biohaven Ltd."/>
    <x v="4"/>
    <x v="105"/>
    <s v="CHILDS JOHN W"/>
    <s v="Director"/>
    <n v="28000"/>
    <n v="35.58"/>
    <n v="996240"/>
    <s v="normal_buy"/>
    <n v="-5.1660508614036933E-2"/>
    <n v="-5.1661000000000001"/>
    <s v="P"/>
  </r>
  <r>
    <x v="913"/>
    <s v="Orchestra BioMed Holdings, Inc."/>
    <x v="4"/>
    <x v="105"/>
    <s v="Little William Reed"/>
    <s v="Officer"/>
    <n v="4000"/>
    <n v="7"/>
    <n v="28000"/>
    <s v="large_buy"/>
    <n v="0.17241380542928081"/>
    <n v="17.241399999999999"/>
    <s v="P"/>
  </r>
  <r>
    <x v="863"/>
    <s v="PennantPark Floating Rate Capital Ltd."/>
    <x v="4"/>
    <x v="105"/>
    <s v="Allorto Richard T JR"/>
    <s v="Officer"/>
    <n v="10000"/>
    <n v="11.3"/>
    <n v="113000"/>
    <s v="large_buy"/>
    <n v="5.3145901469264789E-3"/>
    <n v="0.53149999999999997"/>
    <s v="P"/>
  </r>
  <r>
    <x v="738"/>
    <s v="LINDBLAD EXPEDITIONS HOLDINGS, INC."/>
    <x v="4"/>
    <x v="105"/>
    <s v="SCHULTZ ALEX P"/>
    <s v="Director"/>
    <n v="2412"/>
    <n v="7.7"/>
    <n v="18572.400000000001"/>
    <s v="normal_buy"/>
    <n v="-4.0469967226470997E-2"/>
    <n v="-4.0469999999999997"/>
    <s v="P"/>
  </r>
  <r>
    <x v="994"/>
    <s v="Armour Residential REIT, Inc."/>
    <x v="4"/>
    <x v="105"/>
    <s v="Macauley Desmond"/>
    <s v="Officer"/>
    <n v="1000"/>
    <n v="19.02"/>
    <n v="19020"/>
    <s v="normal_buy"/>
    <n v="2.5681554725350612E-2"/>
    <n v="2.5682"/>
    <s v="P"/>
  </r>
  <r>
    <x v="975"/>
    <s v="loanDepot, Inc."/>
    <x v="4"/>
    <x v="105"/>
    <s v="Martell Frank"/>
    <s v="Director,Officer"/>
    <n v="50000"/>
    <n v="1.8"/>
    <n v="90000"/>
    <s v="large_buy"/>
    <n v="3.9325872796185157E-2"/>
    <n v="3.9325999999999999"/>
    <s v="P"/>
  </r>
  <r>
    <x v="929"/>
    <s v="Serina Therapeutics, Inc."/>
    <x v="4"/>
    <x v="105"/>
    <s v="Bailey Gregory"/>
    <s v="Director"/>
    <n v="5205"/>
    <n v="9.5"/>
    <n v="49447.5"/>
    <s v="large_buy"/>
    <n v="1.5789433529502569E-2"/>
    <n v="1.5789"/>
    <s v="P"/>
  </r>
  <r>
    <x v="792"/>
    <s v="LEGGETT &amp; PLATT INC"/>
    <x v="4"/>
    <x v="105"/>
    <s v="KLEIBOEKER RYAN MICHAEL"/>
    <s v="Officer"/>
    <n v="10000"/>
    <n v="10.95"/>
    <n v="109500"/>
    <s v="normal_buy"/>
    <n v="3.2667955055386548E-2"/>
    <n v="3.2667999999999999"/>
    <s v="P"/>
  </r>
  <r>
    <x v="995"/>
    <s v="Reliance Global Group, Inc."/>
    <x v="4"/>
    <x v="105"/>
    <s v="Beyman Ezra"/>
    <s v="Director,Officer"/>
    <n v="186000"/>
    <n v="0.27"/>
    <n v="50220"/>
    <s v="large_buy"/>
    <n v="-0.1046511575776554"/>
    <n v="-10.4651"/>
    <s v="P"/>
  </r>
  <r>
    <x v="511"/>
    <s v="Grove Collaborative Holdings, Inc."/>
    <x v="4"/>
    <x v="105"/>
    <s v="Yurcisin Jeffrey Michael"/>
    <s v="Director,Officer"/>
    <n v="7500"/>
    <n v="1.61"/>
    <n v="12075"/>
    <s v="normal_buy"/>
    <n v="1.257860409223732E-2"/>
    <n v="1.2579"/>
    <s v="P"/>
  </r>
  <r>
    <x v="972"/>
    <s v="Offerpad Solutions Inc."/>
    <x v="4"/>
    <x v="105"/>
    <s v="Sella Roberto Marco"/>
    <s v="Director,TenPercentOwner"/>
    <n v="9162"/>
    <n v="4.84"/>
    <n v="44344.08"/>
    <s v="normal_buy"/>
    <n v="3.726714451739932E-2"/>
    <n v="3.7267000000000001"/>
    <s v="P"/>
  </r>
  <r>
    <x v="996"/>
    <s v="FTAI Aviation Ltd."/>
    <x v="4"/>
    <x v="105"/>
    <s v="Adams Joseph P. Jr."/>
    <s v="Director,Officer"/>
    <n v="59000"/>
    <n v="82"/>
    <n v="4838000"/>
    <s v="large_buy"/>
    <n v="5.9547263873970468E-2"/>
    <n v="5.9546999999999999"/>
    <s v="P"/>
  </r>
  <r>
    <x v="995"/>
    <s v="Reliance Global Group, Inc."/>
    <x v="4"/>
    <x v="105"/>
    <s v="Beyman Ezra"/>
    <s v="Director,Officer"/>
    <n v="186000"/>
    <n v="0.27"/>
    <n v="50220"/>
    <s v="large_buy"/>
    <n v="-0.1046511575776554"/>
    <n v="-10.4651"/>
    <s v="P"/>
  </r>
  <r>
    <x v="997"/>
    <s v="REDWOOD TRUST INC"/>
    <x v="4"/>
    <x v="105"/>
    <s v="Carillo Brooke"/>
    <s v="Officer"/>
    <n v="15000"/>
    <n v="6.25"/>
    <n v="93750"/>
    <s v="large_buy"/>
    <n v="4.487192906596249E-2"/>
    <n v="4.4871999999999996"/>
    <s v="P"/>
  </r>
  <r>
    <x v="986"/>
    <s v="Pebblebrook Hotel Trust"/>
    <x v="4"/>
    <x v="105"/>
    <s v="BORTZ JON E"/>
    <s v="Director,Officer"/>
    <n v="17000"/>
    <n v="13.67"/>
    <n v="232390"/>
    <s v="normal_buy"/>
    <n v="3.5923819198704347E-2"/>
    <n v="3.5924"/>
    <s v="P"/>
  </r>
  <r>
    <x v="998"/>
    <s v="AtriCure, Inc."/>
    <x v="4"/>
    <x v="105"/>
    <s v="Privitera Salvatore"/>
    <s v="Officer"/>
    <n v="5000"/>
    <n v="22.25"/>
    <n v="111250"/>
    <s v="large_buy"/>
    <n v="-5.7951523012726547E-2"/>
    <n v="-5.7952000000000004"/>
    <s v="P"/>
  </r>
  <r>
    <x v="999"/>
    <s v="Xometry, Inc."/>
    <x v="4"/>
    <x v="105"/>
    <s v="Dutt Subir"/>
    <s v="Officer"/>
    <n v="10000"/>
    <n v="15.55"/>
    <n v="155500"/>
    <s v="large_buy"/>
    <n v="-0.13183915556634609"/>
    <n v="-13.1839"/>
    <s v="P"/>
  </r>
  <r>
    <x v="408"/>
    <s v="AMERICAN STATES WATER CO"/>
    <x v="4"/>
    <x v="105"/>
    <s v="Hopkins Mary Ann"/>
    <s v="Director"/>
    <n v="560"/>
    <n v="71.53"/>
    <n v="40056.800000000003"/>
    <s v="normal_buy"/>
    <n v="-1.9769130551024361E-2"/>
    <n v="-1.9769000000000001"/>
    <s v="P"/>
  </r>
  <r>
    <x v="334"/>
    <s v="Hudson Pacific Properties, Inc."/>
    <x v="4"/>
    <x v="105"/>
    <s v="Jaffe Steven M."/>
    <s v="Officer"/>
    <n v="5295"/>
    <n v="4.71"/>
    <n v="24939.45"/>
    <s v="normal_buy"/>
    <n v="2.3305085487087322E-2"/>
    <n v="2.3304999999999998"/>
    <s v="P"/>
  </r>
  <r>
    <x v="978"/>
    <s v="Global Self Storage, Inc."/>
    <x v="4"/>
    <x v="105"/>
    <s v="WINMILL MARK CAMPBELL"/>
    <s v="Director,Officer"/>
    <n v="20000"/>
    <n v="4.97"/>
    <n v="99400"/>
    <s v="large_buy"/>
    <n v="-1.6064261211049091E-2"/>
    <n v="-1.6064000000000001"/>
    <s v="P"/>
  </r>
  <r>
    <x v="332"/>
    <s v="EXELIXIS, INC."/>
    <x v="4"/>
    <x v="105"/>
    <s v="Caligan Partners LP"/>
    <s v="Director,Other"/>
    <n v="225000"/>
    <n v="20.76"/>
    <n v="4671000"/>
    <s v="large_buy"/>
    <n v="5.6785291570538243E-2"/>
    <n v="5.6784999999999997"/>
    <s v="P"/>
  </r>
  <r>
    <x v="332"/>
    <s v="EXELIXIS, INC."/>
    <x v="4"/>
    <x v="105"/>
    <s v="JOHNSON DAVID EDWARD"/>
    <s v="Director"/>
    <n v="225000"/>
    <n v="20.76"/>
    <n v="4671000"/>
    <s v="large_buy"/>
    <n v="5.6785291570538243E-2"/>
    <n v="5.6784999999999997"/>
    <s v="P"/>
  </r>
  <r>
    <x v="418"/>
    <s v="Citi Trends Inc"/>
    <x v="4"/>
    <x v="106"/>
    <s v="Pleasant Lake Onshore Feeder Fund LP"/>
    <s v="TenPercentOwner"/>
    <n v="28419"/>
    <n v="24.49"/>
    <n v="695981.30999999994"/>
    <s v="large_buy"/>
    <n v="-0.1182971491423255"/>
    <n v="-11.829700000000001"/>
    <s v="P"/>
  </r>
  <r>
    <x v="418"/>
    <s v="Citi Trends Inc"/>
    <x v="4"/>
    <x v="106"/>
    <s v="Fund 1 Investments, LLC"/>
    <s v="TenPercentOwner"/>
    <n v="28419"/>
    <n v="24.49"/>
    <n v="695981.30999999994"/>
    <s v="large_buy"/>
    <n v="-0.1182971491423255"/>
    <n v="-11.829700000000001"/>
    <s v="P"/>
  </r>
  <r>
    <x v="418"/>
    <s v="Citi Trends Inc"/>
    <x v="4"/>
    <x v="106"/>
    <s v="Pleasant Lake Partners LLC"/>
    <s v="TenPercentOwner"/>
    <n v="28419"/>
    <n v="24.49"/>
    <n v="695981.30999999994"/>
    <s v="large_buy"/>
    <n v="-0.1182971491423255"/>
    <n v="-11.829700000000001"/>
    <s v="P"/>
  </r>
  <r>
    <x v="1000"/>
    <s v="COLUMBUS MCKINNON CORP"/>
    <x v="4"/>
    <x v="106"/>
    <s v="STEPHENS CHRISTOPHER J"/>
    <s v="Director"/>
    <n v="1500"/>
    <n v="38.71"/>
    <n v="58065"/>
    <s v="normal_buy"/>
    <n v="-0.1007673133282365"/>
    <n v="-10.076700000000001"/>
    <s v="P"/>
  </r>
  <r>
    <x v="1001"/>
    <s v="Terns Pharmaceuticals, Inc."/>
    <x v="4"/>
    <x v="106"/>
    <s v="Vignola Mark J."/>
    <s v="Officer"/>
    <n v="4791"/>
    <n v="4.4400000000000004"/>
    <n v="21272.04"/>
    <s v="normal_buy"/>
    <n v="0.36439259517145661"/>
    <n v="36.439300000000003"/>
    <s v="P"/>
  </r>
  <r>
    <x v="1002"/>
    <s v="Texas Community Bancshares, Inc."/>
    <x v="4"/>
    <x v="106"/>
    <s v="Scavuzzo Anthony"/>
    <s v="Director"/>
    <n v="7001"/>
    <n v="14.33"/>
    <n v="100324.33"/>
    <s v="normal_buy"/>
    <n v="2.371738616023689E-2"/>
    <n v="2.3717000000000001"/>
    <s v="P"/>
  </r>
  <r>
    <x v="1003"/>
    <s v="iRhythm Technologies, Inc."/>
    <x v="4"/>
    <x v="106"/>
    <s v="Patterson Chad"/>
    <s v="Officer"/>
    <n v="280"/>
    <n v="74.98"/>
    <n v="20994.400000000001"/>
    <s v="normal_buy"/>
    <n v="6.9379920758431579E-2"/>
    <n v="6.9379999999999997"/>
    <s v="P"/>
  </r>
  <r>
    <x v="490"/>
    <s v="Caesars Entertainment, Inc."/>
    <x v="4"/>
    <x v="106"/>
    <s v="Biumi Bonnie"/>
    <s v="Director"/>
    <n v="1000"/>
    <n v="32.46"/>
    <n v="32460"/>
    <s v="normal_buy"/>
    <n v="1.32170244053722E-2"/>
    <n v="1.3217000000000001"/>
    <s v="P"/>
  </r>
  <r>
    <x v="17"/>
    <s v="TILE SHOP HOLDINGS, INC."/>
    <x v="4"/>
    <x v="106"/>
    <s v="Fund 1 Investments, LLC"/>
    <s v="TenPercentOwner"/>
    <n v="17985"/>
    <n v="6.54"/>
    <n v="117621.9"/>
    <s v="normal_buy"/>
    <n v="1.060608676861396E-2"/>
    <n v="1.0606"/>
    <s v="P"/>
  </r>
  <r>
    <x v="17"/>
    <s v="TILE SHOP HOLDINGS, INC."/>
    <x v="4"/>
    <x v="106"/>
    <s v="Pleasant Lake Partners LLC"/>
    <s v="TenPercentOwner"/>
    <n v="17985"/>
    <n v="6.54"/>
    <n v="117621.9"/>
    <s v="normal_buy"/>
    <n v="1.060608676861396E-2"/>
    <n v="1.0606"/>
    <s v="P"/>
  </r>
  <r>
    <x v="17"/>
    <s v="TILE SHOP HOLDINGS, INC."/>
    <x v="4"/>
    <x v="106"/>
    <s v="Pleasant Lake Onshore Feeder Fund LP"/>
    <s v="TenPercentOwner"/>
    <n v="17985"/>
    <n v="6.54"/>
    <n v="117621.9"/>
    <s v="normal_buy"/>
    <n v="1.060608676861396E-2"/>
    <n v="1.0606"/>
    <s v="P"/>
  </r>
  <r>
    <x v="737"/>
    <s v="Vivakor, Inc."/>
    <x v="4"/>
    <x v="106"/>
    <s v="Ballengee James H."/>
    <s v="Director,Officer,TenPercentOwner"/>
    <n v="12612"/>
    <n v="1.53"/>
    <n v="19296.36"/>
    <s v="normal_buy"/>
    <n v="0.18703192098482679"/>
    <n v="18.703199999999999"/>
    <s v="P"/>
  </r>
  <r>
    <x v="1004"/>
    <s v="DoubleVerify Holdings, Inc."/>
    <x v="4"/>
    <x v="106"/>
    <s v="Eddleman Julie"/>
    <s v="Officer"/>
    <n v="1497"/>
    <n v="15.47"/>
    <n v="23158.59"/>
    <s v="large_buy"/>
    <n v="2.747252632088593E-2"/>
    <n v="2.7473000000000001"/>
    <s v="P"/>
  </r>
  <r>
    <x v="1001"/>
    <s v="Terns Pharmaceuticals, Inc."/>
    <x v="4"/>
    <x v="106"/>
    <s v="Yoon Seokho Bryan"/>
    <s v="Officer"/>
    <n v="4791"/>
    <n v="4.4400000000000004"/>
    <n v="21272.04"/>
    <s v="normal_buy"/>
    <n v="0.36439259517145661"/>
    <n v="36.439300000000003"/>
    <s v="P"/>
  </r>
  <r>
    <x v="969"/>
    <s v="Western New England Bancorp, Inc."/>
    <x v="4"/>
    <x v="106"/>
    <s v="Sajdak Guida R"/>
    <s v="Officer"/>
    <n v="1495"/>
    <n v="6.72"/>
    <n v="10046.4"/>
    <s v="normal_buy"/>
    <n v="-5.2160891720255953E-2"/>
    <n v="-5.2161"/>
    <s v="P"/>
  </r>
  <r>
    <x v="1005"/>
    <s v="WINTRUST FINANCIAL CORP"/>
    <x v="4"/>
    <x v="106"/>
    <s v="WEHMER EDWARD J"/>
    <s v="Director,Officer"/>
    <n v="610"/>
    <n v="24.6"/>
    <n v="15006"/>
    <s v="normal_buy"/>
    <n v="-6.7538981701993239E-2"/>
    <n v="-6.7538999999999998"/>
    <s v="P"/>
  </r>
  <r>
    <x v="1005"/>
    <s v="WINTRUST FINANCIAL CORP"/>
    <x v="4"/>
    <x v="106"/>
    <s v="WEHMER EDWARD J"/>
    <s v="Director,Officer"/>
    <n v="529"/>
    <n v="24.68"/>
    <n v="13055.72"/>
    <s v="normal_buy"/>
    <n v="-6.7538981701993239E-2"/>
    <n v="-6.7538999999999998"/>
    <s v="P"/>
  </r>
  <r>
    <x v="114"/>
    <s v="Perspective Therapeutics, Inc."/>
    <x v="4"/>
    <x v="106"/>
    <s v="Hunt Jonathan Robert"/>
    <s v="Officer"/>
    <n v="13006"/>
    <n v="1.4"/>
    <n v="18208.400000000001"/>
    <s v="normal_buy"/>
    <n v="-0.224637705697354"/>
    <n v="-22.463799999999999"/>
    <s v="P"/>
  </r>
  <r>
    <x v="114"/>
    <s v="Perspective Therapeutics, Inc."/>
    <x v="4"/>
    <x v="106"/>
    <s v="Hunt Jonathan Robert"/>
    <s v="Officer"/>
    <n v="12000"/>
    <n v="1.4"/>
    <n v="16800"/>
    <s v="normal_buy"/>
    <n v="-0.224637705697354"/>
    <n v="-22.463799999999999"/>
    <s v="P"/>
  </r>
  <r>
    <x v="114"/>
    <s v="Perspective Therapeutics, Inc."/>
    <x v="4"/>
    <x v="106"/>
    <s v="Williamson Robert F III"/>
    <s v="Director"/>
    <n v="55000"/>
    <n v="1.38"/>
    <n v="75900"/>
    <s v="large_buy"/>
    <n v="-0.224637705697354"/>
    <n v="-22.463799999999999"/>
    <s v="P"/>
  </r>
  <r>
    <x v="972"/>
    <s v="Offerpad Solutions Inc."/>
    <x v="4"/>
    <x v="106"/>
    <s v="Sella Roberto Marco"/>
    <s v="Director,TenPercentOwner"/>
    <n v="10000"/>
    <n v="4.87"/>
    <n v="48700"/>
    <s v="normal_buy"/>
    <n v="4.7422685277539463E-2"/>
    <n v="4.7423000000000002"/>
    <s v="P"/>
  </r>
  <r>
    <x v="1006"/>
    <s v="Inhibrx Biosciences, Inc."/>
    <x v="4"/>
    <x v="106"/>
    <s v="Kayyem Jon Faiz"/>
    <s v="Director"/>
    <n v="70193"/>
    <n v="16.14"/>
    <n v="1132915.02"/>
    <s v="large_buy"/>
    <n v="-3.3846165583683918E-2"/>
    <n v="-3.3845999999999998"/>
    <s v="P"/>
  </r>
  <r>
    <x v="418"/>
    <s v="Citi Trends Inc"/>
    <x v="4"/>
    <x v="106"/>
    <s v="Pleasant Lake Onshore Feeder Fund LP"/>
    <s v="TenPercentOwner"/>
    <n v="2000"/>
    <n v="23.21"/>
    <n v="46420"/>
    <s v="normal_buy"/>
    <n v="-0.1182971491423255"/>
    <n v="-11.829700000000001"/>
    <s v="P"/>
  </r>
  <r>
    <x v="418"/>
    <s v="Citi Trends Inc"/>
    <x v="4"/>
    <x v="106"/>
    <s v="Fund 1 Investments, LLC"/>
    <s v="TenPercentOwner"/>
    <n v="2000"/>
    <n v="23.21"/>
    <n v="46420"/>
    <s v="normal_buy"/>
    <n v="-0.1182971491423255"/>
    <n v="-11.829700000000001"/>
    <s v="P"/>
  </r>
  <r>
    <x v="418"/>
    <s v="Citi Trends Inc"/>
    <x v="4"/>
    <x v="106"/>
    <s v="Pleasant Lake Partners LLC"/>
    <s v="TenPercentOwner"/>
    <n v="2000"/>
    <n v="23.21"/>
    <n v="46420"/>
    <s v="normal_buy"/>
    <n v="-0.1182971491423255"/>
    <n v="-11.829700000000001"/>
    <s v="P"/>
  </r>
  <r>
    <x v="866"/>
    <s v="GLOBAL PARTNERS LP"/>
    <x v="4"/>
    <x v="106"/>
    <s v="Global GP LLC"/>
    <s v="Other"/>
    <n v="10000"/>
    <n v="47.61"/>
    <n v="476100"/>
    <s v="large_buy"/>
    <n v="-2.3381091154057509E-2"/>
    <n v="-2.3380999999999998"/>
    <s v="P"/>
  </r>
  <r>
    <x v="334"/>
    <s v="Hudson Pacific Properties, Inc."/>
    <x v="4"/>
    <x v="106"/>
    <s v="Barton Christopher James"/>
    <s v="Officer"/>
    <n v="4132"/>
    <n v="4.83"/>
    <n v="19957.560000000001"/>
    <s v="normal_buy"/>
    <n v="8.1467628222378075E-3"/>
    <n v="0.81469999999999998"/>
    <s v="P"/>
  </r>
  <r>
    <x v="15"/>
    <s v="abrdn Life Sciences Investors"/>
    <x v="4"/>
    <x v="106"/>
    <s v="Weinstein Boaz"/>
    <s v="TenPercentOwner"/>
    <n v="21369"/>
    <n v="13.29"/>
    <n v="283994.01"/>
    <s v="normal_buy"/>
    <n v="3.7537625834354493E-2"/>
    <n v="3.7538"/>
    <s v="P"/>
  </r>
  <r>
    <x v="15"/>
    <s v="abrdn Life Sciences Investors"/>
    <x v="4"/>
    <x v="106"/>
    <s v="Saba Capital Management, L.P."/>
    <s v="TenPercentOwner"/>
    <n v="21369"/>
    <n v="13.29"/>
    <n v="283994.01"/>
    <s v="normal_buy"/>
    <n v="3.7537625834354493E-2"/>
    <n v="3.7538"/>
    <s v="P"/>
  </r>
  <r>
    <x v="1007"/>
    <s v="DENTSPLY SIRONA Inc."/>
    <x v="4"/>
    <x v="106"/>
    <s v="LUCIER GREGORY T"/>
    <s v="Director"/>
    <n v="3577"/>
    <n v="27.95"/>
    <n v="99977.15"/>
    <s v="normal_buy"/>
    <n v="-6.7832889381146733E-2"/>
    <n v="-6.7832999999999997"/>
    <s v="P"/>
  </r>
  <r>
    <x v="1008"/>
    <s v="Life Time Group Holdings, Inc."/>
    <x v="4"/>
    <x v="106"/>
    <s v="Akradi Bahram"/>
    <s v="Director,Officer,TenPercentOwner"/>
    <n v="39000"/>
    <n v="16.760000000000002"/>
    <n v="653640.00000000012"/>
    <s v="large_buy"/>
    <n v="6.7937982300305455E-2"/>
    <n v="6.7938000000000001"/>
    <s v="P"/>
  </r>
  <r>
    <x v="992"/>
    <s v="APPIAN CORP"/>
    <x v="4"/>
    <x v="106"/>
    <s v="Biddle Albert G.W. III"/>
    <s v="Director"/>
    <n v="2275"/>
    <n v="28.02"/>
    <n v="63745.5"/>
    <s v="normal_buy"/>
    <n v="-1.549836689568285E-2"/>
    <n v="-1.5498000000000001"/>
    <s v="P"/>
  </r>
  <r>
    <x v="992"/>
    <s v="APPIAN CORP"/>
    <x v="4"/>
    <x v="106"/>
    <s v="Biddle Albert G.W. III"/>
    <s v="Director"/>
    <n v="5500"/>
    <n v="27.98"/>
    <n v="153890"/>
    <s v="normal_buy"/>
    <n v="-1.549836689568285E-2"/>
    <n v="-1.5498000000000001"/>
    <s v="P"/>
  </r>
  <r>
    <x v="396"/>
    <s v="BEXIL INVESTMENT TRUST"/>
    <x v="4"/>
    <x v="106"/>
    <s v="Midas Securities Group, Inc."/>
    <s v="Other"/>
    <n v="16000"/>
    <n v="13.29"/>
    <n v="212640"/>
    <s v="large_buy"/>
    <n v="-3.7037024991139263E-2"/>
    <n v="-3.7037"/>
    <s v="P"/>
  </r>
  <r>
    <x v="1004"/>
    <s v="DoubleVerify Holdings, Inc."/>
    <x v="4"/>
    <x v="106"/>
    <s v="Zagorski Mark"/>
    <s v="Director,Officer"/>
    <n v="712"/>
    <n v="15.47"/>
    <n v="11014.64"/>
    <s v="normal_buy"/>
    <n v="2.747252632088593E-2"/>
    <n v="2.7473000000000001"/>
    <s v="P"/>
  </r>
  <r>
    <x v="591"/>
    <s v="ONE Group Hospitality, Inc."/>
    <x v="4"/>
    <x v="106"/>
    <s v="Olinger Haydee"/>
    <s v="Director"/>
    <n v="5740"/>
    <n v="5.22"/>
    <n v="29962.799999999999"/>
    <s v="normal_buy"/>
    <n v="-8.2692277713639073E-2"/>
    <n v="-8.2691999999999997"/>
    <s v="P"/>
  </r>
  <r>
    <x v="731"/>
    <s v="Mobile Infrastructure Corp"/>
    <x v="4"/>
    <x v="106"/>
    <s v="Osher Jeffrey"/>
    <s v="Director,TenPercentOwner"/>
    <n v="7305"/>
    <n v="3.38"/>
    <n v="24690.9"/>
    <s v="normal_buy"/>
    <n v="5.3254385279332128E-2"/>
    <n v="5.3254000000000001"/>
    <s v="P"/>
  </r>
  <r>
    <x v="852"/>
    <s v="TELOS CORP"/>
    <x v="4"/>
    <x v="106"/>
    <s v="Schaufeld Fredrick"/>
    <s v="Director"/>
    <n v="119295"/>
    <n v="4.47"/>
    <n v="533248.65"/>
    <s v="large_buy"/>
    <n v="-8.167778041049889E-2"/>
    <n v="-8.1677999999999997"/>
    <s v="P"/>
  </r>
  <r>
    <x v="792"/>
    <s v="LEGGETT &amp; PLATT INC"/>
    <x v="4"/>
    <x v="106"/>
    <s v="GLASSMAN KARL G"/>
    <s v="Director,Officer"/>
    <n v="23800"/>
    <n v="11.48"/>
    <n v="273224"/>
    <s v="large_buy"/>
    <n v="-4.1478295576967923E-2"/>
    <n v="-4.1478000000000002"/>
    <s v="P"/>
  </r>
  <r>
    <x v="1009"/>
    <s v="MID AMERICA APARTMENT COMMUNITIES INC."/>
    <x v="4"/>
    <x v="106"/>
    <s v="Shorb Gary"/>
    <s v="Director"/>
    <n v="100"/>
    <n v="131.91999999999999"/>
    <n v="13192"/>
    <s v="large_buy"/>
    <n v="4.1956391734053078E-2"/>
    <n v="4.1955999999999998"/>
    <s v="P"/>
  </r>
  <r>
    <x v="682"/>
    <s v="Atlanta Braves Holdings, Inc."/>
    <x v="4"/>
    <x v="106"/>
    <s v="GGCP, INC."/>
    <s v="TenPercentOwner"/>
    <n v="500"/>
    <n v="41.4"/>
    <n v="20700"/>
    <s v="normal_buy"/>
    <n v="-1.237212640652785E-2"/>
    <n v="-1.2372000000000001"/>
    <s v="P"/>
  </r>
  <r>
    <x v="682"/>
    <s v="Atlanta Braves Holdings, Inc."/>
    <x v="4"/>
    <x v="106"/>
    <s v="GAMCO INVESTORS, INC. ET AL"/>
    <s v="TenPercentOwner"/>
    <n v="500"/>
    <n v="41.4"/>
    <n v="20700"/>
    <s v="normal_buy"/>
    <n v="-1.237212640652785E-2"/>
    <n v="-1.2372000000000001"/>
    <s v="P"/>
  </r>
  <r>
    <x v="682"/>
    <s v="Atlanta Braves Holdings, Inc."/>
    <x v="4"/>
    <x v="106"/>
    <s v="GABELLI MARIO J"/>
    <s v="TenPercentOwner"/>
    <n v="500"/>
    <n v="41.4"/>
    <n v="20700"/>
    <s v="normal_buy"/>
    <n v="-1.237212640652785E-2"/>
    <n v="-1.2372000000000001"/>
    <s v="P"/>
  </r>
  <r>
    <x v="682"/>
    <s v="Atlanta Braves Holdings, Inc."/>
    <x v="4"/>
    <x v="106"/>
    <s v="Associated Capital Group, Inc."/>
    <s v="TenPercentOwner"/>
    <n v="500"/>
    <n v="41.4"/>
    <n v="20700"/>
    <s v="normal_buy"/>
    <n v="-1.237212640652785E-2"/>
    <n v="-1.2372000000000001"/>
    <s v="P"/>
  </r>
  <r>
    <x v="933"/>
    <s v="GEE Group Inc."/>
    <x v="4"/>
    <x v="106"/>
    <s v="Waterfield John Randall"/>
    <s v="Director"/>
    <n v="150000"/>
    <n v="0.37"/>
    <n v="55500"/>
    <s v="large_buy"/>
    <n v="-0.12121218141883069"/>
    <n v="-12.1212"/>
    <s v="P"/>
  </r>
  <r>
    <x v="1010"/>
    <s v="Charlie's Holdings, Inc."/>
    <x v="4"/>
    <x v="106"/>
    <s v="King Michael D"/>
    <s v="Director"/>
    <n v="1250000"/>
    <n v="0.08"/>
    <n v="100000"/>
    <s v="large_buy"/>
    <n v="0.88888883369940519"/>
    <n v="88.888900000000007"/>
    <s v="P"/>
  </r>
  <r>
    <x v="961"/>
    <s v="BLACKLINE, INC."/>
    <x v="4"/>
    <x v="106"/>
    <s v="Duan Jimmy C"/>
    <s v="Officer"/>
    <n v="2000"/>
    <n v="47.73"/>
    <n v="95460"/>
    <s v="normal_buy"/>
    <n v="-4.6102278010525133E-2"/>
    <n v="-4.6101999999999999"/>
    <s v="P"/>
  </r>
  <r>
    <x v="432"/>
    <s v="BARNWELL INDUSTRIES INC"/>
    <x v="4"/>
    <x v="106"/>
    <s v="MRMP Managers LLC"/>
    <s v="TenPercentOwner"/>
    <n v="24011"/>
    <n v="2.89"/>
    <n v="69391.790000000008"/>
    <s v="large_buy"/>
    <n v="-0.1103202665808246"/>
    <n v="-11.032"/>
    <s v="P"/>
  </r>
  <r>
    <x v="432"/>
    <s v="BARNWELL INDUSTRIES INC"/>
    <x v="4"/>
    <x v="106"/>
    <s v="Ned L. Sherwood Revocable Trust"/>
    <s v="TenPercentOwner"/>
    <n v="24011"/>
    <n v="2.89"/>
    <n v="69391.790000000008"/>
    <s v="large_buy"/>
    <n v="-0.1103202665808246"/>
    <n v="-11.032"/>
    <s v="P"/>
  </r>
  <r>
    <x v="432"/>
    <s v="BARNWELL INDUSTRIES INC"/>
    <x v="4"/>
    <x v="106"/>
    <s v="SHERWOOD NED L"/>
    <s v="TenPercentOwner"/>
    <n v="24011"/>
    <n v="2.89"/>
    <n v="69391.790000000008"/>
    <s v="large_buy"/>
    <n v="-0.1103202665808246"/>
    <n v="-11.032"/>
    <s v="P"/>
  </r>
  <r>
    <x v="511"/>
    <s v="Grove Collaborative Holdings, Inc."/>
    <x v="4"/>
    <x v="106"/>
    <s v="Yurcisin Jeffrey Michael"/>
    <s v="Director,Officer"/>
    <n v="9000"/>
    <n v="1.66"/>
    <n v="14940"/>
    <s v="normal_buy"/>
    <n v="9.3167686226936386E-2"/>
    <n v="9.3168000000000006"/>
    <s v="P"/>
  </r>
  <r>
    <x v="980"/>
    <s v="NORFOLK SOUTHERN CORP"/>
    <x v="4"/>
    <x v="106"/>
    <s v="Fahmy Sameh"/>
    <s v="Director"/>
    <n v="500"/>
    <n v="222.2"/>
    <n v="111100"/>
    <s v="normal_buy"/>
    <n v="-2.1797221179858269E-2"/>
    <n v="-2.1797"/>
    <s v="P"/>
  </r>
  <r>
    <x v="1011"/>
    <s v="SLM Corp"/>
    <x v="4"/>
    <x v="106"/>
    <s v="Blackley Richard Scott"/>
    <s v="Director"/>
    <n v="11702"/>
    <n v="21.31"/>
    <n v="249369.62"/>
    <s v="large_buy"/>
    <n v="-6.1706677061385329E-2"/>
    <n v="-6.1707000000000001"/>
    <s v="P"/>
  </r>
  <r>
    <x v="843"/>
    <s v="TREACE MEDICAL CONCEPTS, INC."/>
    <x v="4"/>
    <x v="106"/>
    <s v="TREACE JAMES T"/>
    <s v="Director"/>
    <n v="25000"/>
    <n v="6.05"/>
    <n v="151250"/>
    <s v="normal_buy"/>
    <n v="2.89115770383126E-2"/>
    <n v="2.8912"/>
    <s v="P"/>
  </r>
  <r>
    <x v="399"/>
    <s v="NATIONAL HEALTH INVESTORS INC"/>
    <x v="4"/>
    <x v="106"/>
    <s v="MCCABE ROBERT A JR"/>
    <s v="Director"/>
    <n v="437"/>
    <n v="65.83"/>
    <n v="28767.71"/>
    <s v="normal_buy"/>
    <n v="5.4479941925194009E-3"/>
    <n v="0.54479999999999995"/>
    <s v="P"/>
  </r>
  <r>
    <x v="999"/>
    <s v="Xometry, Inc."/>
    <x v="4"/>
    <x v="106"/>
    <s v="Dutt Subir"/>
    <s v="Officer"/>
    <n v="5000"/>
    <n v="15.25"/>
    <n v="76250"/>
    <s v="normal_buy"/>
    <n v="-0.17405476204271819"/>
    <n v="-17.4055"/>
    <s v="P"/>
  </r>
  <r>
    <x v="999"/>
    <s v="Xometry, Inc."/>
    <x v="4"/>
    <x v="106"/>
    <s v="Dutt Subir"/>
    <s v="Officer"/>
    <n v="5000"/>
    <n v="15.29"/>
    <n v="76450"/>
    <s v="normal_buy"/>
    <n v="-0.17405476204271819"/>
    <n v="-17.4055"/>
    <s v="P"/>
  </r>
  <r>
    <x v="418"/>
    <s v="Citi Trends Inc"/>
    <x v="5"/>
    <x v="107"/>
    <s v="Pleasant Lake Onshore Feeder Fund LP"/>
    <s v="TenPercentOwner"/>
    <n v="2000"/>
    <n v="24.85"/>
    <n v="49700"/>
    <s v="normal_buy"/>
    <n v="-0.1079107459868881"/>
    <n v="-10.7911"/>
    <s v="P"/>
  </r>
  <r>
    <x v="418"/>
    <s v="Citi Trends Inc"/>
    <x v="5"/>
    <x v="107"/>
    <s v="Fund 1 Investments, LLC"/>
    <s v="TenPercentOwner"/>
    <n v="2000"/>
    <n v="24.85"/>
    <n v="49700"/>
    <s v="normal_buy"/>
    <n v="-0.1079107459868881"/>
    <n v="-10.7911"/>
    <s v="P"/>
  </r>
  <r>
    <x v="418"/>
    <s v="Citi Trends Inc"/>
    <x v="5"/>
    <x v="107"/>
    <s v="Pleasant Lake Partners LLC"/>
    <s v="TenPercentOwner"/>
    <n v="2000"/>
    <n v="24.85"/>
    <n v="49700"/>
    <s v="normal_buy"/>
    <n v="-0.1079107459868881"/>
    <n v="-10.7911"/>
    <s v="P"/>
  </r>
  <r>
    <x v="1012"/>
    <s v="Salesforce, Inc."/>
    <x v="5"/>
    <x v="107"/>
    <s v="Morfit G Mason"/>
    <s v="Director,Other"/>
    <n v="428000"/>
    <n v="233.17"/>
    <n v="99796760"/>
    <s v="large_buy"/>
    <n v="-2.5949006595967439E-2"/>
    <n v="-2.5949"/>
    <s v="P"/>
  </r>
  <r>
    <x v="1012"/>
    <s v="Salesforce, Inc."/>
    <x v="5"/>
    <x v="107"/>
    <s v="ValueAct Capital Management, LLC"/>
    <s v="Director,Other"/>
    <n v="428000"/>
    <n v="233.17"/>
    <n v="99796760"/>
    <s v="large_buy"/>
    <n v="-2.5949006595967439E-2"/>
    <n v="-2.5949"/>
    <s v="P"/>
  </r>
  <r>
    <x v="1012"/>
    <s v="Salesforce, Inc."/>
    <x v="5"/>
    <x v="107"/>
    <s v="ValueAct Capital Management, L.P."/>
    <s v="Director,Other"/>
    <n v="428000"/>
    <n v="233.17"/>
    <n v="99796760"/>
    <s v="large_buy"/>
    <n v="-2.5949006595967439E-2"/>
    <n v="-2.5949"/>
    <s v="P"/>
  </r>
  <r>
    <x v="1012"/>
    <s v="Salesforce, Inc."/>
    <x v="5"/>
    <x v="107"/>
    <s v="ValueAct Holdings GP, LLC"/>
    <s v="Director,Other"/>
    <n v="428000"/>
    <n v="233.17"/>
    <n v="99796760"/>
    <s v="large_buy"/>
    <n v="-2.5949006595967439E-2"/>
    <n v="-2.5949"/>
    <s v="P"/>
  </r>
  <r>
    <x v="1012"/>
    <s v="Salesforce, Inc."/>
    <x v="5"/>
    <x v="107"/>
    <s v="ValueAct Capital Master Fund, L.P."/>
    <s v="Director,Other"/>
    <n v="428000"/>
    <n v="233.17"/>
    <n v="99796760"/>
    <s v="large_buy"/>
    <n v="-2.5949006595967439E-2"/>
    <n v="-2.5949"/>
    <s v="P"/>
  </r>
  <r>
    <x v="1012"/>
    <s v="Salesforce, Inc."/>
    <x v="5"/>
    <x v="107"/>
    <s v="ValueAct Holdings II, L.P."/>
    <s v="Director,Other"/>
    <n v="428000"/>
    <n v="233.17"/>
    <n v="99796760"/>
    <s v="large_buy"/>
    <n v="-2.5949006595967439E-2"/>
    <n v="-2.5949"/>
    <s v="P"/>
  </r>
  <r>
    <x v="1012"/>
    <s v="Salesforce, Inc."/>
    <x v="5"/>
    <x v="107"/>
    <s v="VA Partners I, LLC"/>
    <s v="Director,Other"/>
    <n v="428000"/>
    <n v="233.17"/>
    <n v="99796760"/>
    <s v="large_buy"/>
    <n v="-2.5949006595967439E-2"/>
    <n v="-2.5949"/>
    <s v="P"/>
  </r>
  <r>
    <x v="1012"/>
    <s v="Salesforce, Inc."/>
    <x v="5"/>
    <x v="107"/>
    <s v="ValueAct Holdings, L.P."/>
    <s v="Director,Other"/>
    <n v="428000"/>
    <n v="233.17"/>
    <n v="99796760"/>
    <s v="large_buy"/>
    <n v="-2.5949006595967439E-2"/>
    <n v="-2.5949"/>
    <s v="P"/>
  </r>
  <r>
    <x v="955"/>
    <s v="CAPITAL SOUTHWEST CORP"/>
    <x v="5"/>
    <x v="107"/>
    <s v="Thomas William R III"/>
    <s v="Director"/>
    <n v="9400"/>
    <n v="25.87"/>
    <n v="243178"/>
    <s v="large_buy"/>
    <n v="1.2749286692897989E-2"/>
    <n v="1.2748999999999999"/>
    <s v="P"/>
  </r>
  <r>
    <x v="114"/>
    <s v="Perspective Therapeutics, Inc."/>
    <x v="5"/>
    <x v="107"/>
    <s v="Woods Lori A"/>
    <s v="Director"/>
    <n v="34246"/>
    <n v="1.46"/>
    <n v="49999.16"/>
    <s v="normal_buy"/>
    <n v="-0.24525545280700811"/>
    <n v="-24.525500000000001"/>
    <s v="P"/>
  </r>
  <r>
    <x v="1013"/>
    <s v="FutureFuel Corp."/>
    <x v="5"/>
    <x v="107"/>
    <s v="Thomas McKinlay"/>
    <s v="Officer"/>
    <n v="20000"/>
    <n v="4.38"/>
    <n v="87600"/>
    <s v="large_buy"/>
    <n v="0.12682913475982399"/>
    <n v="12.6829"/>
    <s v="P"/>
  </r>
  <r>
    <x v="679"/>
    <s v="AlTi Global, Inc."/>
    <x v="5"/>
    <x v="107"/>
    <s v="Tiedemann Michael"/>
    <s v="Director,Officer"/>
    <n v="22721"/>
    <n v="4.87"/>
    <n v="110651.27"/>
    <s v="large_buy"/>
    <n v="4.0081079521152576E-3"/>
    <n v="0.40079999999999999"/>
    <s v="P"/>
  </r>
  <r>
    <x v="458"/>
    <s v="GeneDx Holdings Corp."/>
    <x v="5"/>
    <x v="107"/>
    <s v="Casdin Partners Master Fund, L.P."/>
    <s v="Director,TenPercentOwner"/>
    <n v="100000"/>
    <n v="20.82"/>
    <n v="2082000"/>
    <s v="large_buy"/>
    <n v="0.29324003657129682"/>
    <n v="29.324000000000002"/>
    <s v="P"/>
  </r>
  <r>
    <x v="458"/>
    <s v="GeneDx Holdings Corp."/>
    <x v="5"/>
    <x v="107"/>
    <s v="Casdin Eli"/>
    <s v="Director,TenPercentOwner"/>
    <n v="100000"/>
    <n v="20.82"/>
    <n v="2082000"/>
    <s v="large_buy"/>
    <n v="0.29324003657129682"/>
    <n v="29.324000000000002"/>
    <s v="P"/>
  </r>
  <r>
    <x v="458"/>
    <s v="GeneDx Holdings Corp."/>
    <x v="5"/>
    <x v="107"/>
    <s v="Casdin Partners FO1-MSV, LP"/>
    <s v="Director"/>
    <n v="100000"/>
    <n v="20.82"/>
    <n v="2082000"/>
    <s v="large_buy"/>
    <n v="0.29324003657129682"/>
    <n v="29.324000000000002"/>
    <s v="P"/>
  </r>
  <r>
    <x v="458"/>
    <s v="GeneDx Holdings Corp."/>
    <x v="5"/>
    <x v="107"/>
    <s v="Casdin Partners GP, LLC"/>
    <s v="Director,TenPercentOwner"/>
    <n v="100000"/>
    <n v="20.82"/>
    <n v="2082000"/>
    <s v="large_buy"/>
    <n v="0.29324003657129682"/>
    <n v="29.324000000000002"/>
    <s v="P"/>
  </r>
  <r>
    <x v="458"/>
    <s v="GeneDx Holdings Corp."/>
    <x v="5"/>
    <x v="107"/>
    <s v="Casdin Capital, LLC"/>
    <s v="Director,TenPercentOwner"/>
    <n v="100000"/>
    <n v="20.82"/>
    <n v="2082000"/>
    <s v="large_buy"/>
    <n v="0.29324003657129682"/>
    <n v="29.324000000000002"/>
    <s v="P"/>
  </r>
  <r>
    <x v="679"/>
    <s v="AlTi Global, Inc."/>
    <x v="5"/>
    <x v="107"/>
    <s v="Tiedemann Michael"/>
    <s v="Director,Officer"/>
    <n v="24652"/>
    <n v="4.8600000000000003"/>
    <n v="119808.72"/>
    <s v="large_buy"/>
    <n v="4.0081079521152576E-3"/>
    <n v="0.40079999999999999"/>
    <s v="P"/>
  </r>
  <r>
    <x v="500"/>
    <s v="Dave Inc./DE"/>
    <x v="5"/>
    <x v="107"/>
    <s v="Beilman Kyle"/>
    <s v="Officer"/>
    <n v="850"/>
    <n v="37.67"/>
    <n v="32019.5"/>
    <s v="large_buy"/>
    <n v="-2.3733212615059118E-3"/>
    <n v="-0.23730000000000001"/>
    <s v="P"/>
  </r>
  <r>
    <x v="1014"/>
    <s v="BigBear.ai Holdings, Inc."/>
    <x v="5"/>
    <x v="107"/>
    <s v="Braden Pamela Joyce"/>
    <s v="Director"/>
    <n v="140939"/>
    <n v="1.49"/>
    <n v="209999.11"/>
    <s v="large_buy"/>
    <n v="-0.1081080841617573"/>
    <n v="-10.8108"/>
    <s v="P"/>
  </r>
  <r>
    <x v="310"/>
    <s v="CSP INC /MA/"/>
    <x v="5"/>
    <x v="107"/>
    <s v="NERGES JOSEPH R"/>
    <s v="TenPercentOwner"/>
    <n v="1000"/>
    <n v="14.15"/>
    <n v="14150"/>
    <s v="normal_buy"/>
    <n v="-2.781616849546475E-3"/>
    <n v="-0.2782"/>
    <s v="P"/>
  </r>
  <r>
    <x v="972"/>
    <s v="Offerpad Solutions Inc."/>
    <x v="5"/>
    <x v="107"/>
    <s v="Sella Roberto Marco"/>
    <s v="Director,TenPercentOwner"/>
    <n v="8003"/>
    <n v="4.7699999999999996"/>
    <n v="38174.31"/>
    <s v="normal_buy"/>
    <n v="1.8218654158990159E-2"/>
    <n v="1.8219000000000001"/>
    <s v="P"/>
  </r>
  <r>
    <x v="1006"/>
    <s v="Inhibrx Biosciences, Inc."/>
    <x v="5"/>
    <x v="107"/>
    <s v="Kayyem Jon Faiz"/>
    <s v="Director"/>
    <n v="80738"/>
    <n v="17.899999999999999"/>
    <n v="1445210.2"/>
    <s v="large_buy"/>
    <n v="-0.2125416637117935"/>
    <n v="-21.254200000000001"/>
    <s v="P"/>
  </r>
  <r>
    <x v="17"/>
    <s v="TILE SHOP HOLDINGS, INC."/>
    <x v="5"/>
    <x v="107"/>
    <s v="Fund 1 Investments, LLC"/>
    <s v="TenPercentOwner"/>
    <n v="11000"/>
    <n v="6.73"/>
    <n v="74030"/>
    <s v="normal_buy"/>
    <n v="1.6296316076207958E-2"/>
    <n v="1.6295999999999999"/>
    <s v="P"/>
  </r>
  <r>
    <x v="17"/>
    <s v="TILE SHOP HOLDINGS, INC."/>
    <x v="5"/>
    <x v="107"/>
    <s v="Pleasant Lake Onshore Feeder Fund LP"/>
    <s v="TenPercentOwner"/>
    <n v="11000"/>
    <n v="6.73"/>
    <n v="74030"/>
    <s v="normal_buy"/>
    <n v="1.6296316076207958E-2"/>
    <n v="1.6295999999999999"/>
    <s v="P"/>
  </r>
  <r>
    <x v="17"/>
    <s v="TILE SHOP HOLDINGS, INC."/>
    <x v="5"/>
    <x v="107"/>
    <s v="Pleasant Lake Partners LLC"/>
    <s v="TenPercentOwner"/>
    <n v="11000"/>
    <n v="6.73"/>
    <n v="74030"/>
    <s v="normal_buy"/>
    <n v="1.6296316076207958E-2"/>
    <n v="1.6295999999999999"/>
    <s v="P"/>
  </r>
  <r>
    <x v="1015"/>
    <s v="PodcastOne, Inc."/>
    <x v="5"/>
    <x v="107"/>
    <s v="MERRIMAN D JONATHAN"/>
    <s v="Director"/>
    <n v="20000"/>
    <n v="2"/>
    <n v="40000"/>
    <s v="large_buy"/>
    <n v="-6.4864866606417659E-2"/>
    <n v="-6.4865000000000004"/>
    <s v="P"/>
  </r>
  <r>
    <x v="1015"/>
    <s v="PodcastOne, Inc."/>
    <x v="5"/>
    <x v="107"/>
    <s v="MERRIMAN D JONATHAN"/>
    <s v="Director"/>
    <n v="28839"/>
    <n v="1.86"/>
    <n v="53640.54"/>
    <s v="large_buy"/>
    <n v="-6.4864866606417659E-2"/>
    <n v="-6.4865000000000004"/>
    <s v="P"/>
  </r>
  <r>
    <x v="865"/>
    <s v="Fathom Holdings Inc."/>
    <x v="5"/>
    <x v="107"/>
    <s v="Flanders Scott N"/>
    <s v="Director"/>
    <n v="7237"/>
    <n v="1.75"/>
    <n v="12664.75"/>
    <s v="normal_buy"/>
    <n v="-0.15340908090314589"/>
    <n v="-15.3409"/>
    <s v="P"/>
  </r>
  <r>
    <x v="1006"/>
    <s v="Inhibrx Biosciences, Inc."/>
    <x v="5"/>
    <x v="107"/>
    <s v="Kayyem Jon Faiz"/>
    <s v="Director"/>
    <n v="46792"/>
    <n v="16.61"/>
    <n v="777215.12"/>
    <s v="large_buy"/>
    <n v="-0.2125416637117935"/>
    <n v="-21.254200000000001"/>
    <s v="P"/>
  </r>
  <r>
    <x v="418"/>
    <s v="Citi Trends Inc"/>
    <x v="5"/>
    <x v="107"/>
    <s v="Pleasant Lake Onshore Feeder Fund LP"/>
    <s v="TenPercentOwner"/>
    <n v="1000"/>
    <n v="25.55"/>
    <n v="25550"/>
    <s v="normal_buy"/>
    <n v="-0.1079107459868881"/>
    <n v="-10.7911"/>
    <s v="P"/>
  </r>
  <r>
    <x v="418"/>
    <s v="Citi Trends Inc"/>
    <x v="5"/>
    <x v="107"/>
    <s v="Fund 1 Investments, LLC"/>
    <s v="TenPercentOwner"/>
    <n v="1000"/>
    <n v="25.55"/>
    <n v="25550"/>
    <s v="normal_buy"/>
    <n v="-0.1079107459868881"/>
    <n v="-10.7911"/>
    <s v="P"/>
  </r>
  <r>
    <x v="418"/>
    <s v="Citi Trends Inc"/>
    <x v="5"/>
    <x v="107"/>
    <s v="Pleasant Lake Partners LLC"/>
    <s v="TenPercentOwner"/>
    <n v="1000"/>
    <n v="25.55"/>
    <n v="25550"/>
    <s v="normal_buy"/>
    <n v="-0.1079107459868881"/>
    <n v="-10.7911"/>
    <s v="P"/>
  </r>
  <r>
    <x v="698"/>
    <s v="Annexon, Inc."/>
    <x v="5"/>
    <x v="107"/>
    <s v="Carson William H."/>
    <s v="Director"/>
    <n v="3200"/>
    <n v="4.83"/>
    <n v="15456"/>
    <s v="normal_buy"/>
    <n v="0.17030572550254261"/>
    <n v="17.0306"/>
    <s v="P"/>
  </r>
  <r>
    <x v="418"/>
    <s v="Citi Trends Inc"/>
    <x v="5"/>
    <x v="107"/>
    <s v="Pleasant Lake Onshore Feeder Fund LP"/>
    <s v="TenPercentOwner"/>
    <n v="2000"/>
    <n v="24.58"/>
    <n v="49160"/>
    <s v="normal_buy"/>
    <n v="-0.1079107459868881"/>
    <n v="-10.7911"/>
    <s v="P"/>
  </r>
  <r>
    <x v="418"/>
    <s v="Citi Trends Inc"/>
    <x v="5"/>
    <x v="107"/>
    <s v="Fund 1 Investments, LLC"/>
    <s v="TenPercentOwner"/>
    <n v="2000"/>
    <n v="24.58"/>
    <n v="49160"/>
    <s v="normal_buy"/>
    <n v="-0.1079107459868881"/>
    <n v="-10.7911"/>
    <s v="P"/>
  </r>
  <r>
    <x v="418"/>
    <s v="Citi Trends Inc"/>
    <x v="5"/>
    <x v="107"/>
    <s v="Pleasant Lake Partners LLC"/>
    <s v="TenPercentOwner"/>
    <n v="2000"/>
    <n v="24.58"/>
    <n v="49160"/>
    <s v="normal_buy"/>
    <n v="-0.1079107459868881"/>
    <n v="-10.7911"/>
    <s v="P"/>
  </r>
  <r>
    <x v="944"/>
    <s v="Kayne Anderson BDC, Inc."/>
    <x v="5"/>
    <x v="107"/>
    <s v="Smith Rhonda Scott"/>
    <s v="Director"/>
    <n v="1250"/>
    <n v="16.12"/>
    <n v="20150"/>
    <s v="normal_buy"/>
    <n v="1.427680308931123E-2"/>
    <n v="1.4277"/>
    <s v="P"/>
  </r>
  <r>
    <x v="25"/>
    <s v="NUVEEN NEW JERSEY QUALITY MUNICIPAL INCOME FUND"/>
    <x v="5"/>
    <x v="107"/>
    <s v="Saba Capital Management, L.P."/>
    <s v="TenPercentOwner"/>
    <n v="7027"/>
    <n v="11.64"/>
    <n v="81794.28"/>
    <s v="normal_buy"/>
    <n v="4.1937855051538797E-2"/>
    <n v="4.1938000000000004"/>
    <s v="P"/>
  </r>
  <r>
    <x v="25"/>
    <s v="NUVEEN NEW JERSEY QUALITY MUNICIPAL INCOME FUND"/>
    <x v="5"/>
    <x v="107"/>
    <s v="Weinstein Boaz"/>
    <s v="TenPercentOwner"/>
    <n v="7027"/>
    <n v="11.64"/>
    <n v="81794.28"/>
    <s v="normal_buy"/>
    <n v="4.1937855051538797E-2"/>
    <n v="4.1938000000000004"/>
    <s v="P"/>
  </r>
  <r>
    <x v="205"/>
    <s v="LCNB CORP"/>
    <x v="5"/>
    <x v="107"/>
    <s v="Bedinghaus Robert A."/>
    <s v="Director"/>
    <n v="1000"/>
    <n v="13.85"/>
    <n v="13850"/>
    <s v="normal_buy"/>
    <n v="1.134749905830335E-2"/>
    <n v="1.1347"/>
    <s v="P"/>
  </r>
  <r>
    <x v="578"/>
    <s v="Granite Ridge Resources, Inc."/>
    <x v="5"/>
    <x v="107"/>
    <s v="Miller Matthew Reade"/>
    <s v="Director"/>
    <n v="7700"/>
    <n v="6.5"/>
    <n v="50050"/>
    <s v="normal_buy"/>
    <n v="-9.9085288712106312E-2"/>
    <n v="-9.9085000000000001"/>
    <s v="P"/>
  </r>
  <r>
    <x v="1016"/>
    <s v="DIAMOND HILL INVESTMENT GROUP INC"/>
    <x v="5"/>
    <x v="107"/>
    <s v="Cooley Richard Scott"/>
    <s v="Director"/>
    <n v="500"/>
    <n v="150"/>
    <n v="75000"/>
    <s v="large_buy"/>
    <n v="-2.699820226360039E-2"/>
    <n v="-2.6998000000000002"/>
    <s v="P"/>
  </r>
  <r>
    <x v="910"/>
    <s v="FlexShopper, Inc."/>
    <x v="5"/>
    <x v="107"/>
    <s v="Dvorkin Howard"/>
    <s v="Director,TenPercentOwner"/>
    <n v="52200"/>
    <n v="1.1000000000000001"/>
    <n v="57420.000000000007"/>
    <s v="large_buy"/>
    <n v="9.9099110709450988E-2"/>
    <n v="9.9099000000000004"/>
    <s v="P"/>
  </r>
  <r>
    <x v="963"/>
    <s v="Alset Inc."/>
    <x v="5"/>
    <x v="107"/>
    <s v="Chan Heng Fai Ambrose"/>
    <s v="Director,Officer,TenPercentOwner"/>
    <n v="12337"/>
    <n v="0.96"/>
    <n v="11843.52"/>
    <s v="normal_buy"/>
    <n v="0.18446608009521939"/>
    <n v="18.4466"/>
    <s v="P"/>
  </r>
  <r>
    <x v="900"/>
    <s v="Humacyte, Inc."/>
    <x v="5"/>
    <x v="107"/>
    <s v="Niklason Laura E"/>
    <s v="Director,Officer"/>
    <n v="2050"/>
    <n v="7.37"/>
    <n v="15108.5"/>
    <s v="normal_buy"/>
    <n v="-0.16010852736249531"/>
    <n v="-16.010899999999999"/>
    <s v="P"/>
  </r>
  <r>
    <x v="900"/>
    <s v="Humacyte, Inc."/>
    <x v="5"/>
    <x v="107"/>
    <s v="Dougan Brady W"/>
    <s v="Director"/>
    <n v="2050"/>
    <n v="7.37"/>
    <n v="15108.5"/>
    <s v="normal_buy"/>
    <n v="-0.16010852736249531"/>
    <n v="-16.010899999999999"/>
    <s v="P"/>
  </r>
  <r>
    <x v="146"/>
    <s v="Burke &amp; Herbert Financial Services Corp."/>
    <x v="5"/>
    <x v="107"/>
    <s v="Barnwell Julian Forrest Jr."/>
    <s v="Director"/>
    <n v="2000"/>
    <n v="49.71"/>
    <n v="99420"/>
    <s v="normal_buy"/>
    <n v="-1.8237034007553281E-3"/>
    <n v="-0.18240000000000001"/>
    <s v="P"/>
  </r>
  <r>
    <x v="146"/>
    <s v="Burke &amp; Herbert Financial Services Corp."/>
    <x v="5"/>
    <x v="107"/>
    <s v="Barnwell Julian Forrest Jr."/>
    <s v="Director"/>
    <n v="897"/>
    <n v="49.74"/>
    <n v="44616.78"/>
    <s v="normal_buy"/>
    <n v="-1.8237034007553281E-3"/>
    <n v="-0.18240000000000001"/>
    <s v="P"/>
  </r>
  <r>
    <x v="68"/>
    <s v="PBF Energy Inc."/>
    <x v="5"/>
    <x v="107"/>
    <s v="Control Empresarial de Capitales S.A. de C.V."/>
    <s v="TenPercentOwner,Other"/>
    <n v="84000"/>
    <n v="44.96"/>
    <n v="3776640"/>
    <s v="normal_buy"/>
    <n v="-2.9975835243184371E-2"/>
    <n v="-2.9975999999999998"/>
    <s v="P"/>
  </r>
  <r>
    <x v="1013"/>
    <s v="FutureFuel Corp."/>
    <x v="5"/>
    <x v="107"/>
    <s v="SPARKS ROSE"/>
    <s v="Director,Officer"/>
    <n v="5000"/>
    <n v="4.3499999999999996"/>
    <n v="21750"/>
    <s v="normal_buy"/>
    <n v="0.12682913475982399"/>
    <n v="12.6829"/>
    <s v="P"/>
  </r>
  <r>
    <x v="536"/>
    <s v="TEAM INC"/>
    <x v="5"/>
    <x v="107"/>
    <s v="Corre Horizon II Fund, LP"/>
    <s v="TenPercentOwner"/>
    <n v="2800"/>
    <n v="7.32"/>
    <n v="20496"/>
    <s v="normal_buy"/>
    <n v="-6.2892723392815597E-3"/>
    <n v="-0.62890000000000001"/>
    <s v="P"/>
  </r>
  <r>
    <x v="536"/>
    <s v="TEAM INC"/>
    <x v="5"/>
    <x v="107"/>
    <s v="Corre Partners Management, LLC"/>
    <s v="TenPercentOwner"/>
    <n v="2800"/>
    <n v="7.32"/>
    <n v="20496"/>
    <s v="normal_buy"/>
    <n v="-6.2892723392815597E-3"/>
    <n v="-0.62890000000000001"/>
    <s v="P"/>
  </r>
  <r>
    <x v="536"/>
    <s v="TEAM INC"/>
    <x v="5"/>
    <x v="107"/>
    <s v="CORRE HORIZON FUND, LP"/>
    <s v="TenPercentOwner"/>
    <n v="2800"/>
    <n v="7.32"/>
    <n v="20496"/>
    <s v="normal_buy"/>
    <n v="-6.2892723392815597E-3"/>
    <n v="-0.62890000000000001"/>
    <s v="P"/>
  </r>
  <r>
    <x v="536"/>
    <s v="TEAM INC"/>
    <x v="5"/>
    <x v="107"/>
    <s v="Corre Opportunities Qualified Master Fund, LP"/>
    <s v="TenPercentOwner"/>
    <n v="2800"/>
    <n v="7.32"/>
    <n v="20496"/>
    <s v="normal_buy"/>
    <n v="-6.2892723392815597E-3"/>
    <n v="-0.62890000000000001"/>
    <s v="P"/>
  </r>
  <r>
    <x v="980"/>
    <s v="NORFOLK SOUTHERN CORP"/>
    <x v="5"/>
    <x v="107"/>
    <s v="Fahmy Sameh"/>
    <s v="Director"/>
    <n v="1500"/>
    <n v="222.17"/>
    <n v="333255"/>
    <s v="large_buy"/>
    <n v="-1.2913839141794E-2"/>
    <n v="-1.2914000000000001"/>
    <s v="P"/>
  </r>
  <r>
    <x v="605"/>
    <s v="ADVANCE AUTO PARTS INC"/>
    <x v="5"/>
    <x v="107"/>
    <s v="Soler Kristen L"/>
    <s v="Officer"/>
    <n v="450"/>
    <n v="67"/>
    <n v="30150"/>
    <s v="normal_buy"/>
    <n v="-4.8205320606816593E-2"/>
    <n v="-4.8205"/>
    <s v="P"/>
  </r>
  <r>
    <x v="321"/>
    <s v="PCB BANCORP"/>
    <x v="5"/>
    <x v="107"/>
    <s v="LEE SANG YOUNG"/>
    <s v="Director,TenPercentOwner"/>
    <n v="1000"/>
    <n v="15.25"/>
    <n v="15250"/>
    <s v="normal_buy"/>
    <n v="-7.2606925608307282E-3"/>
    <n v="-0.72609999999999997"/>
    <s v="P"/>
  </r>
  <r>
    <x v="321"/>
    <s v="PCB BANCORP"/>
    <x v="5"/>
    <x v="107"/>
    <s v="LEE SANG YOUNG"/>
    <s v="Director,TenPercentOwner"/>
    <n v="1000"/>
    <n v="15.2"/>
    <n v="15200"/>
    <s v="normal_buy"/>
    <n v="-7.2606925608307282E-3"/>
    <n v="-0.72609999999999997"/>
    <s v="P"/>
  </r>
  <r>
    <x v="321"/>
    <s v="PCB BANCORP"/>
    <x v="5"/>
    <x v="107"/>
    <s v="LEE SANG YOUNG"/>
    <s v="Director,TenPercentOwner"/>
    <n v="702"/>
    <n v="15.15"/>
    <n v="10635.3"/>
    <s v="normal_buy"/>
    <n v="-7.2606925608307282E-3"/>
    <n v="-0.72609999999999997"/>
    <s v="P"/>
  </r>
  <r>
    <x v="1017"/>
    <s v="Whitestone REIT"/>
    <x v="5"/>
    <x v="107"/>
    <s v="Feng Amy Shih-Hua"/>
    <s v="Director"/>
    <n v="6100"/>
    <n v="13.07"/>
    <n v="79727"/>
    <s v="normal_buy"/>
    <n v="3.3004088732573537E-2"/>
    <n v="3.3003999999999998"/>
    <s v="P"/>
  </r>
  <r>
    <x v="893"/>
    <s v="REPUBLIC SERVICES, INC."/>
    <x v="5"/>
    <x v="108"/>
    <s v="Weymouth Katharine"/>
    <s v="Director"/>
    <n v="540"/>
    <n v="185.26"/>
    <n v="100040.4"/>
    <s v="large_buy"/>
    <n v="2.3964508745281329E-2"/>
    <n v="2.3965000000000001"/>
    <s v="P"/>
  </r>
  <r>
    <x v="679"/>
    <s v="AlTi Global, Inc."/>
    <x v="5"/>
    <x v="108"/>
    <s v="Al-Thani Jassim Abdulaziz"/>
    <s v="TenPercentOwner"/>
    <n v="20000"/>
    <n v="4.99"/>
    <n v="99800"/>
    <s v="normal_buy"/>
    <n v="5.9447925839370093E-2"/>
    <n v="5.9447999999999999"/>
    <s v="P"/>
  </r>
  <r>
    <x v="679"/>
    <s v="AlTi Global, Inc."/>
    <x v="5"/>
    <x v="108"/>
    <s v="ilWaddi Holdings"/>
    <s v="TenPercentOwner"/>
    <n v="20000"/>
    <n v="4.99"/>
    <n v="99800"/>
    <s v="normal_buy"/>
    <n v="5.9447925839370093E-2"/>
    <n v="5.9447999999999999"/>
    <s v="P"/>
  </r>
  <r>
    <x v="900"/>
    <s v="Humacyte, Inc."/>
    <x v="5"/>
    <x v="108"/>
    <s v="Dougan Brady W"/>
    <s v="Director"/>
    <n v="2362"/>
    <n v="6.35"/>
    <n v="14998.7"/>
    <s v="normal_buy"/>
    <n v="-0.1101949213054272"/>
    <n v="-11.019500000000001"/>
    <s v="P"/>
  </r>
  <r>
    <x v="1018"/>
    <s v="Provident Bancorp, Inc. /MD/"/>
    <x v="5"/>
    <x v="108"/>
    <s v="POLLACK DENNIS"/>
    <s v="Director"/>
    <n v="1434"/>
    <n v="9.74"/>
    <n v="13967.16"/>
    <s v="normal_buy"/>
    <n v="-1.9018977451091049E-2"/>
    <n v="-1.9018999999999999"/>
    <s v="P"/>
  </r>
  <r>
    <x v="1018"/>
    <s v="Provident Bancorp, Inc. /MD/"/>
    <x v="5"/>
    <x v="108"/>
    <s v="POLLACK DENNIS"/>
    <s v="Director"/>
    <n v="3457"/>
    <n v="9.99"/>
    <n v="34535.43"/>
    <s v="normal_buy"/>
    <n v="-1.9018977451091049E-2"/>
    <n v="-1.9018999999999999"/>
    <s v="P"/>
  </r>
  <r>
    <x v="1018"/>
    <s v="Provident Bancorp, Inc. /MD/"/>
    <x v="5"/>
    <x v="108"/>
    <s v="POLLACK DENNIS"/>
    <s v="Director"/>
    <n v="5000"/>
    <n v="9.92"/>
    <n v="49600"/>
    <s v="large_buy"/>
    <n v="-1.9018977451091049E-2"/>
    <n v="-1.9018999999999999"/>
    <s v="P"/>
  </r>
  <r>
    <x v="177"/>
    <s v="TRUSTCO BANK CORP N Y"/>
    <x v="5"/>
    <x v="108"/>
    <s v="CURLEY KEVIN M"/>
    <s v="Officer"/>
    <n v="551"/>
    <n v="27.21"/>
    <n v="14992.71"/>
    <s v="normal_buy"/>
    <n v="-1.3270034419764489E-3"/>
    <n v="-0.13270000000000001"/>
    <s v="P"/>
  </r>
  <r>
    <x v="458"/>
    <s v="GeneDx Holdings Corp."/>
    <x v="5"/>
    <x v="108"/>
    <s v="Casdin Partners Master Fund, L.P."/>
    <s v="Director,TenPercentOwner"/>
    <n v="30000"/>
    <n v="22.52"/>
    <n v="675600"/>
    <s v="normal_buy"/>
    <n v="0.14522821346887271"/>
    <n v="14.5228"/>
    <s v="P"/>
  </r>
  <r>
    <x v="458"/>
    <s v="GeneDx Holdings Corp."/>
    <x v="5"/>
    <x v="108"/>
    <s v="Casdin Eli"/>
    <s v="Director,TenPercentOwner"/>
    <n v="30000"/>
    <n v="22.52"/>
    <n v="675600"/>
    <s v="normal_buy"/>
    <n v="0.14522821346887271"/>
    <n v="14.5228"/>
    <s v="P"/>
  </r>
  <r>
    <x v="458"/>
    <s v="GeneDx Holdings Corp."/>
    <x v="5"/>
    <x v="108"/>
    <s v="Casdin Partners FO1-MSV, LP"/>
    <s v="Director"/>
    <n v="30000"/>
    <n v="22.52"/>
    <n v="675600"/>
    <s v="normal_buy"/>
    <n v="0.14522821346887271"/>
    <n v="14.5228"/>
    <s v="P"/>
  </r>
  <r>
    <x v="458"/>
    <s v="GeneDx Holdings Corp."/>
    <x v="5"/>
    <x v="108"/>
    <s v="Casdin Partners GP, LLC"/>
    <s v="Director,TenPercentOwner"/>
    <n v="30000"/>
    <n v="22.52"/>
    <n v="675600"/>
    <s v="normal_buy"/>
    <n v="0.14522821346887271"/>
    <n v="14.5228"/>
    <s v="P"/>
  </r>
  <r>
    <x v="458"/>
    <s v="GeneDx Holdings Corp."/>
    <x v="5"/>
    <x v="108"/>
    <s v="Casdin Capital, LLC"/>
    <s v="Director,TenPercentOwner"/>
    <n v="30000"/>
    <n v="22.52"/>
    <n v="675600"/>
    <s v="normal_buy"/>
    <n v="0.14522821346887271"/>
    <n v="14.5228"/>
    <s v="P"/>
  </r>
  <r>
    <x v="1013"/>
    <s v="FutureFuel Corp."/>
    <x v="5"/>
    <x v="108"/>
    <s v="EGGER TERRANCE C Z"/>
    <s v="Director"/>
    <n v="5000"/>
    <n v="4.3899999999999997"/>
    <n v="21950"/>
    <s v="normal_buy"/>
    <n v="7.7981697736205113E-2"/>
    <n v="7.7981999999999996"/>
    <s v="P"/>
  </r>
  <r>
    <x v="1019"/>
    <s v="CRAWFORD UNITED Corp"/>
    <x v="5"/>
    <x v="108"/>
    <s v="CRAWFORD MATTHEW V"/>
    <s v="Director,TenPercentOwner"/>
    <n v="10000"/>
    <n v="36"/>
    <n v="360000"/>
    <s v="large_buy"/>
    <n v="-0.1043477794265856"/>
    <n v="-10.434799999999999"/>
    <s v="P"/>
  </r>
  <r>
    <x v="896"/>
    <s v="MARCHEX INC"/>
    <x v="5"/>
    <x v="108"/>
    <s v="Miller Edwin A"/>
    <s v="Officer"/>
    <n v="200000"/>
    <n v="1.36"/>
    <n v="272000"/>
    <s v="large_buy"/>
    <n v="0.13970583530342751"/>
    <n v="13.970599999999999"/>
    <s v="P"/>
  </r>
  <r>
    <x v="854"/>
    <s v="Palladyne AI Corp."/>
    <x v="5"/>
    <x v="108"/>
    <s v="Wolff Benjamin G"/>
    <s v="Director,Officer"/>
    <n v="11101"/>
    <n v="1.67"/>
    <n v="18538.669999999998"/>
    <s v="normal_buy"/>
    <n v="-6.2499939464033538E-3"/>
    <n v="-0.625"/>
    <s v="P"/>
  </r>
  <r>
    <x v="258"/>
    <s v="CSB Bancorp, Inc."/>
    <x v="5"/>
    <x v="108"/>
    <s v="STEINER EDDIE L"/>
    <s v="Director,Officer"/>
    <n v="450"/>
    <n v="38.450000000000003"/>
    <n v="17302.5"/>
    <s v="normal_buy"/>
    <n v="1.430421883044164E-2"/>
    <n v="1.4303999999999999"/>
    <s v="P"/>
  </r>
  <r>
    <x v="914"/>
    <s v="MANITOWOC CO INC"/>
    <x v="5"/>
    <x v="108"/>
    <s v="Ravenscroft Aaron H."/>
    <s v="Officer"/>
    <n v="1000"/>
    <n v="11.96"/>
    <n v="11960"/>
    <s v="normal_buy"/>
    <n v="-6.2607165676622945E-2"/>
    <n v="-6.2606999999999999"/>
    <s v="P"/>
  </r>
  <r>
    <x v="17"/>
    <s v="TILE SHOP HOLDINGS, INC."/>
    <x v="5"/>
    <x v="108"/>
    <s v="Fund 1 Investments, LLC"/>
    <s v="TenPercentOwner"/>
    <n v="31500"/>
    <n v="6.63"/>
    <n v="208845"/>
    <s v="normal_buy"/>
    <n v="4.5045074715945432E-2"/>
    <n v="4.5045000000000002"/>
    <s v="P"/>
  </r>
  <r>
    <x v="17"/>
    <s v="TILE SHOP HOLDINGS, INC."/>
    <x v="5"/>
    <x v="108"/>
    <s v="Pleasant Lake Onshore Feeder Fund LP"/>
    <s v="TenPercentOwner"/>
    <n v="31500"/>
    <n v="6.63"/>
    <n v="208845"/>
    <s v="normal_buy"/>
    <n v="4.5045074715945432E-2"/>
    <n v="4.5045000000000002"/>
    <s v="P"/>
  </r>
  <r>
    <x v="17"/>
    <s v="TILE SHOP HOLDINGS, INC."/>
    <x v="5"/>
    <x v="108"/>
    <s v="Pleasant Lake Partners LLC"/>
    <s v="TenPercentOwner"/>
    <n v="31500"/>
    <n v="6.63"/>
    <n v="208845"/>
    <s v="normal_buy"/>
    <n v="4.5045074715945432E-2"/>
    <n v="4.5045000000000002"/>
    <s v="P"/>
  </r>
  <r>
    <x v="15"/>
    <s v="abrdn Life Sciences Investors"/>
    <x v="5"/>
    <x v="108"/>
    <s v="Saba Capital Management, L.P."/>
    <s v="TenPercentOwner"/>
    <n v="33357"/>
    <n v="13.5"/>
    <n v="450319.5"/>
    <s v="normal_buy"/>
    <n v="1.333345138223363E-2"/>
    <n v="1.3332999999999999"/>
    <s v="P"/>
  </r>
  <r>
    <x v="15"/>
    <s v="abrdn Life Sciences Investors"/>
    <x v="5"/>
    <x v="108"/>
    <s v="Weinstein Boaz"/>
    <s v="TenPercentOwner"/>
    <n v="33357"/>
    <n v="13.5"/>
    <n v="450319.5"/>
    <s v="normal_buy"/>
    <n v="1.333345138223363E-2"/>
    <n v="1.3332999999999999"/>
    <s v="P"/>
  </r>
  <r>
    <x v="963"/>
    <s v="Alset Inc."/>
    <x v="5"/>
    <x v="108"/>
    <s v="Chan Heng Fai Ambrose"/>
    <s v="Director,Officer,TenPercentOwner"/>
    <n v="26964"/>
    <n v="1.1000000000000001"/>
    <n v="29660.400000000001"/>
    <s v="normal_buy"/>
    <n v="-8.6206816818992227E-3"/>
    <n v="-0.86209999999999998"/>
    <s v="P"/>
  </r>
  <r>
    <x v="187"/>
    <s v="RED RIVER BANCSHARES INC"/>
    <x v="5"/>
    <x v="108"/>
    <s v="Crowell Michael D."/>
    <s v="Director"/>
    <n v="1000"/>
    <n v="45.72"/>
    <n v="45720"/>
    <s v="normal_buy"/>
    <n v="3.8400506550678282E-2"/>
    <n v="3.8401000000000001"/>
    <s v="P"/>
  </r>
  <r>
    <x v="172"/>
    <s v="Princeton Bancorp, Inc."/>
    <x v="5"/>
    <x v="108"/>
    <s v="TUCHMAN MARTIN"/>
    <s v="Director,TenPercentOwner"/>
    <n v="1022"/>
    <n v="30.25"/>
    <n v="30915.5"/>
    <s v="normal_buy"/>
    <n v="0"/>
    <n v="0"/>
    <s v="P"/>
  </r>
  <r>
    <x v="1020"/>
    <s v="Priority Technology Holdings, Inc."/>
    <x v="5"/>
    <x v="108"/>
    <s v="O'Leary Tim"/>
    <s v="Officer"/>
    <n v="10000"/>
    <n v="4.0999999999999996"/>
    <n v="41000"/>
    <s v="normal_buy"/>
    <n v="6.6666719648575512E-2"/>
    <n v="6.6666999999999996"/>
    <s v="P"/>
  </r>
  <r>
    <x v="1006"/>
    <s v="Inhibrx Biosciences, Inc."/>
    <x v="5"/>
    <x v="108"/>
    <s v="Kayyem Jon Faiz"/>
    <s v="Director"/>
    <n v="65337"/>
    <n v="17.440000000000001"/>
    <n v="1139477.28"/>
    <s v="large_buy"/>
    <n v="-0.1533991592149658"/>
    <n v="-15.3399"/>
    <s v="P"/>
  </r>
  <r>
    <x v="1006"/>
    <s v="Inhibrx Biosciences, Inc."/>
    <x v="5"/>
    <x v="108"/>
    <s v="Kayyem Jon Faiz"/>
    <s v="Director"/>
    <n v="23726"/>
    <n v="18.239999999999998"/>
    <n v="432762.24"/>
    <s v="normal_buy"/>
    <n v="-0.1533991592149658"/>
    <n v="-15.3399"/>
    <s v="P"/>
  </r>
  <r>
    <x v="418"/>
    <s v="Citi Trends Inc"/>
    <x v="5"/>
    <x v="108"/>
    <s v="Pleasant Lake Onshore Feeder Fund LP"/>
    <s v="TenPercentOwner"/>
    <n v="18000"/>
    <n v="24.85"/>
    <n v="447300"/>
    <s v="large_buy"/>
    <n v="-0.1097063818857268"/>
    <n v="-10.970599999999999"/>
    <s v="P"/>
  </r>
  <r>
    <x v="418"/>
    <s v="Citi Trends Inc"/>
    <x v="5"/>
    <x v="108"/>
    <s v="Fund 1 Investments, LLC"/>
    <s v="TenPercentOwner"/>
    <n v="18000"/>
    <n v="24.85"/>
    <n v="447300"/>
    <s v="large_buy"/>
    <n v="-0.1097063818857268"/>
    <n v="-10.970599999999999"/>
    <s v="P"/>
  </r>
  <r>
    <x v="418"/>
    <s v="Citi Trends Inc"/>
    <x v="5"/>
    <x v="108"/>
    <s v="Pleasant Lake Partners LLC"/>
    <s v="TenPercentOwner"/>
    <n v="18000"/>
    <n v="24.85"/>
    <n v="447300"/>
    <s v="large_buy"/>
    <n v="-0.1097063818857268"/>
    <n v="-10.970599999999999"/>
    <s v="P"/>
  </r>
  <r>
    <x v="418"/>
    <s v="Citi Trends Inc"/>
    <x v="5"/>
    <x v="108"/>
    <s v="Pleasant Lake Onshore Feeder Fund LP"/>
    <s v="TenPercentOwner"/>
    <n v="5000"/>
    <n v="24.64"/>
    <n v="123200"/>
    <s v="normal_buy"/>
    <n v="-0.1097063818857268"/>
    <n v="-10.970599999999999"/>
    <s v="P"/>
  </r>
  <r>
    <x v="418"/>
    <s v="Citi Trends Inc"/>
    <x v="5"/>
    <x v="108"/>
    <s v="Fund 1 Investments, LLC"/>
    <s v="TenPercentOwner"/>
    <n v="5000"/>
    <n v="24.64"/>
    <n v="123200"/>
    <s v="normal_buy"/>
    <n v="-0.1097063818857268"/>
    <n v="-10.970599999999999"/>
    <s v="P"/>
  </r>
  <r>
    <x v="418"/>
    <s v="Citi Trends Inc"/>
    <x v="5"/>
    <x v="108"/>
    <s v="Pleasant Lake Partners LLC"/>
    <s v="TenPercentOwner"/>
    <n v="5000"/>
    <n v="24.64"/>
    <n v="123200"/>
    <s v="normal_buy"/>
    <n v="-0.1097063818857268"/>
    <n v="-10.970599999999999"/>
    <s v="P"/>
  </r>
  <r>
    <x v="418"/>
    <s v="Citi Trends Inc"/>
    <x v="5"/>
    <x v="108"/>
    <s v="Pleasant Lake Onshore Feeder Fund LP"/>
    <s v="TenPercentOwner"/>
    <n v="4000"/>
    <n v="24.53"/>
    <n v="98120"/>
    <s v="normal_buy"/>
    <n v="-0.1097063818857268"/>
    <n v="-10.970599999999999"/>
    <s v="P"/>
  </r>
  <r>
    <x v="418"/>
    <s v="Citi Trends Inc"/>
    <x v="5"/>
    <x v="108"/>
    <s v="Fund 1 Investments, LLC"/>
    <s v="TenPercentOwner"/>
    <n v="4000"/>
    <n v="24.53"/>
    <n v="98120"/>
    <s v="normal_buy"/>
    <n v="-0.1097063818857268"/>
    <n v="-10.970599999999999"/>
    <s v="P"/>
  </r>
  <r>
    <x v="1005"/>
    <s v="WINTRUST FINANCIAL CORP"/>
    <x v="5"/>
    <x v="108"/>
    <s v="Smith Gregory A"/>
    <s v="Director"/>
    <n v="600"/>
    <n v="94.61"/>
    <n v="56766"/>
    <s v="large_buy"/>
    <n v="-1.120380142077404E-2"/>
    <n v="-1.1204000000000001"/>
    <s v="P"/>
  </r>
  <r>
    <x v="418"/>
    <s v="Citi Trends Inc"/>
    <x v="5"/>
    <x v="108"/>
    <s v="Pleasant Lake Partners LLC"/>
    <s v="TenPercentOwner"/>
    <n v="4000"/>
    <n v="24.53"/>
    <n v="98120"/>
    <s v="normal_buy"/>
    <n v="-0.1097063818857268"/>
    <n v="-10.970599999999999"/>
    <s v="P"/>
  </r>
  <r>
    <x v="418"/>
    <s v="Citi Trends Inc"/>
    <x v="5"/>
    <x v="108"/>
    <s v="Pleasant Lake Onshore Feeder Fund LP"/>
    <s v="TenPercentOwner"/>
    <n v="508"/>
    <n v="25.43"/>
    <n v="12918.44"/>
    <s v="normal_buy"/>
    <n v="-0.1097063818857268"/>
    <n v="-10.970599999999999"/>
    <s v="P"/>
  </r>
  <r>
    <x v="418"/>
    <s v="Citi Trends Inc"/>
    <x v="5"/>
    <x v="108"/>
    <s v="Fund 1 Investments, LLC"/>
    <s v="TenPercentOwner"/>
    <n v="508"/>
    <n v="25.43"/>
    <n v="12918.44"/>
    <s v="normal_buy"/>
    <n v="-0.1097063818857268"/>
    <n v="-10.970599999999999"/>
    <s v="P"/>
  </r>
  <r>
    <x v="418"/>
    <s v="Citi Trends Inc"/>
    <x v="5"/>
    <x v="108"/>
    <s v="Pleasant Lake Partners LLC"/>
    <s v="TenPercentOwner"/>
    <n v="508"/>
    <n v="25.43"/>
    <n v="12918.44"/>
    <s v="normal_buy"/>
    <n v="-0.1097063818857268"/>
    <n v="-10.970599999999999"/>
    <s v="P"/>
  </r>
  <r>
    <x v="307"/>
    <s v="Reservoir Media, Inc."/>
    <x v="5"/>
    <x v="108"/>
    <s v="Wesbild Inc."/>
    <s v="TenPercentOwner"/>
    <n v="100000"/>
    <n v="7.98"/>
    <n v="798000"/>
    <s v="normal_buy"/>
    <n v="-0.1097099501124896"/>
    <n v="-10.971"/>
    <s v="P"/>
  </r>
  <r>
    <x v="307"/>
    <s v="Reservoir Media, Inc."/>
    <x v="5"/>
    <x v="108"/>
    <s v="Khosrowshahi Hassan"/>
    <s v="TenPercentOwner"/>
    <n v="100000"/>
    <n v="7.98"/>
    <n v="798000"/>
    <s v="normal_buy"/>
    <n v="-0.1097099501124896"/>
    <n v="-10.971"/>
    <s v="P"/>
  </r>
  <r>
    <x v="307"/>
    <s v="Reservoir Media, Inc."/>
    <x v="5"/>
    <x v="108"/>
    <s v="Wesbild Inc."/>
    <s v="TenPercentOwner"/>
    <n v="100000"/>
    <n v="8.02"/>
    <n v="802000"/>
    <s v="large_buy"/>
    <n v="-0.1097099501124896"/>
    <n v="-10.971"/>
    <s v="P"/>
  </r>
  <r>
    <x v="307"/>
    <s v="Reservoir Media, Inc."/>
    <x v="5"/>
    <x v="108"/>
    <s v="Khosrowshahi Hassan"/>
    <s v="TenPercentOwner"/>
    <n v="100000"/>
    <n v="8.02"/>
    <n v="802000"/>
    <s v="large_buy"/>
    <n v="-0.1097099501124896"/>
    <n v="-10.971"/>
    <s v="P"/>
  </r>
  <r>
    <x v="307"/>
    <s v="Reservoir Media, Inc."/>
    <x v="5"/>
    <x v="108"/>
    <s v="Wesbild Inc."/>
    <s v="TenPercentOwner"/>
    <n v="100000"/>
    <n v="7.99"/>
    <n v="799000"/>
    <s v="large_buy"/>
    <n v="-0.1097099501124896"/>
    <n v="-10.971"/>
    <s v="P"/>
  </r>
  <r>
    <x v="307"/>
    <s v="Reservoir Media, Inc."/>
    <x v="5"/>
    <x v="108"/>
    <s v="Khosrowshahi Hassan"/>
    <s v="TenPercentOwner"/>
    <n v="100000"/>
    <n v="7.99"/>
    <n v="799000"/>
    <s v="large_buy"/>
    <n v="-0.1097099501124896"/>
    <n v="-10.971"/>
    <s v="P"/>
  </r>
  <r>
    <x v="1021"/>
    <s v="Ranger Energy Services, Inc."/>
    <x v="5"/>
    <x v="108"/>
    <s v="Bodden Stuart"/>
    <s v="Director,Officer"/>
    <n v="7785"/>
    <n v="9.6300000000000008"/>
    <n v="74969.55"/>
    <s v="large_buy"/>
    <n v="4.1493714796341008E-2"/>
    <n v="4.1494"/>
    <s v="P"/>
  </r>
  <r>
    <x v="731"/>
    <s v="Mobile Infrastructure Corp"/>
    <x v="5"/>
    <x v="108"/>
    <s v="Osher Jeffrey"/>
    <s v="Director,TenPercentOwner"/>
    <n v="6607"/>
    <n v="3.4"/>
    <n v="22463.8"/>
    <s v="normal_buy"/>
    <n v="8.8235207494982149E-3"/>
    <n v="0.88239999999999996"/>
    <s v="P"/>
  </r>
  <r>
    <x v="146"/>
    <s v="Burke &amp; Herbert Financial Services Corp."/>
    <x v="5"/>
    <x v="108"/>
    <s v="Barnwell Julian Forrest Jr."/>
    <s v="Director"/>
    <n v="1000"/>
    <n v="48.49"/>
    <n v="48490"/>
    <s v="normal_buy"/>
    <n v="2.7246172740710058E-2"/>
    <n v="2.7246000000000001"/>
    <s v="P"/>
  </r>
  <r>
    <x v="900"/>
    <s v="Humacyte, Inc."/>
    <x v="5"/>
    <x v="108"/>
    <s v="Niklason Laura E"/>
    <s v="Director,Officer"/>
    <n v="2362"/>
    <n v="6.35"/>
    <n v="14998.7"/>
    <s v="normal_buy"/>
    <n v="-0.1101949213054272"/>
    <n v="-11.019500000000001"/>
    <s v="P"/>
  </r>
  <r>
    <x v="554"/>
    <s v="DELUXE CORP"/>
    <x v="5"/>
    <x v="108"/>
    <s v="Jeyaprakasam Yogaraj"/>
    <s v="Officer"/>
    <n v="538.04999999999995"/>
    <n v="22.79"/>
    <n v="12262.1595"/>
    <s v="normal_buy"/>
    <n v="-4.9561201169885272E-2"/>
    <n v="-4.9561000000000002"/>
    <s v="P"/>
  </r>
  <r>
    <x v="910"/>
    <s v="FlexShopper, Inc."/>
    <x v="5"/>
    <x v="108"/>
    <s v="Dvorkin Howard"/>
    <s v="Director,TenPercentOwner"/>
    <n v="15313"/>
    <n v="1.1100000000000001"/>
    <n v="16997.43"/>
    <s v="normal_buy"/>
    <n v="0.12962961123313499"/>
    <n v="12.962999999999999"/>
    <s v="P"/>
  </r>
  <r>
    <x v="7"/>
    <s v="MainStay CBRE Global Infrastructure Megatrends Term Fund"/>
    <x v="5"/>
    <x v="108"/>
    <s v="Weinstein Boaz"/>
    <s v="TenPercentOwner"/>
    <n v="6720"/>
    <n v="13"/>
    <n v="87360"/>
    <s v="normal_buy"/>
    <n v="-6.3308466499574556E-2"/>
    <n v="-6.3308"/>
    <s v="P"/>
  </r>
  <r>
    <x v="7"/>
    <s v="MainStay CBRE Global Infrastructure Megatrends Term Fund"/>
    <x v="5"/>
    <x v="108"/>
    <s v="Saba Capital Management, L.P."/>
    <s v="TenPercentOwner"/>
    <n v="6720"/>
    <n v="13"/>
    <n v="87360"/>
    <s v="normal_buy"/>
    <n v="-6.3308466499574556E-2"/>
    <n v="-6.3308"/>
    <s v="P"/>
  </r>
  <r>
    <x v="68"/>
    <s v="PBF Energy Inc."/>
    <x v="5"/>
    <x v="108"/>
    <s v="Control Empresarial de Capitales S.A. de C.V."/>
    <s v="TenPercentOwner,Other"/>
    <n v="195000"/>
    <n v="45.27"/>
    <n v="8827650"/>
    <s v="normal_buy"/>
    <n v="-5.4018462552340003E-2"/>
    <n v="-5.4017999999999997"/>
    <s v="P"/>
  </r>
  <r>
    <x v="577"/>
    <s v="Phunware, Inc."/>
    <x v="5"/>
    <x v="108"/>
    <s v="Reisner Troy Lee"/>
    <s v="Officer"/>
    <n v="2500"/>
    <n v="5.76"/>
    <n v="14400"/>
    <s v="normal_buy"/>
    <n v="-6.4846434433956435E-2"/>
    <n v="-6.4846000000000004"/>
    <s v="P"/>
  </r>
  <r>
    <x v="1022"/>
    <s v="HAWKINS INC"/>
    <x v="5"/>
    <x v="108"/>
    <s v="Faulconbridge James A"/>
    <s v="Director"/>
    <n v="500"/>
    <n v="87.04"/>
    <n v="43520"/>
    <s v="normal_buy"/>
    <n v="5.3999786546007567E-2"/>
    <n v="5.4"/>
    <s v="P"/>
  </r>
  <r>
    <x v="1022"/>
    <s v="HAWKINS INC"/>
    <x v="5"/>
    <x v="108"/>
    <s v="Faulconbridge James A"/>
    <s v="Director"/>
    <n v="800"/>
    <n v="86.17"/>
    <n v="68936"/>
    <s v="normal_buy"/>
    <n v="5.3999786546007567E-2"/>
    <n v="5.4"/>
    <s v="P"/>
  </r>
  <r>
    <x v="1021"/>
    <s v="Ranger Energy Services, Inc."/>
    <x v="5"/>
    <x v="108"/>
    <s v="Cougle Melissa"/>
    <s v="Officer"/>
    <n v="7500"/>
    <n v="9.6"/>
    <n v="72000"/>
    <s v="normal_buy"/>
    <n v="4.1493714796341008E-2"/>
    <n v="4.1494"/>
    <s v="P"/>
  </r>
  <r>
    <x v="933"/>
    <s v="GEE Group Inc."/>
    <x v="5"/>
    <x v="108"/>
    <s v="Waterfield John Randall"/>
    <s v="Director"/>
    <n v="150000"/>
    <n v="0.38"/>
    <n v="57000"/>
    <s v="large_buy"/>
    <n v="-0.1142856923901301"/>
    <n v="-11.428599999999999"/>
    <s v="P"/>
  </r>
  <r>
    <x v="854"/>
    <s v="Palladyne AI Corp."/>
    <x v="5"/>
    <x v="108"/>
    <s v="WEIBLING DENNIS M"/>
    <s v="Director"/>
    <n v="12852"/>
    <n v="1.63"/>
    <n v="20948.759999999998"/>
    <s v="normal_buy"/>
    <n v="-6.2499939464033538E-3"/>
    <n v="-0.625"/>
    <s v="P"/>
  </r>
  <r>
    <x v="792"/>
    <s v="LEGGETT &amp; PLATT INC"/>
    <x v="5"/>
    <x v="108"/>
    <s v="DAVIS JENNIFER JOY"/>
    <s v="Officer"/>
    <n v="1985"/>
    <n v="12.5"/>
    <n v="24812.5"/>
    <s v="normal_buy"/>
    <n v="-5.6831689573610178E-2"/>
    <n v="-5.6832000000000003"/>
    <s v="P"/>
  </r>
  <r>
    <x v="321"/>
    <s v="PCB BANCORP"/>
    <x v="5"/>
    <x v="108"/>
    <s v="LEE SANG YOUNG"/>
    <s v="Director,TenPercentOwner"/>
    <n v="1700"/>
    <n v="14.95"/>
    <n v="25415"/>
    <s v="normal_buy"/>
    <n v="1.276019513667959E-2"/>
    <n v="1.276"/>
    <s v="P"/>
  </r>
  <r>
    <x v="321"/>
    <s v="PCB BANCORP"/>
    <x v="5"/>
    <x v="108"/>
    <s v="LEE SANG YOUNG"/>
    <s v="Director,TenPercentOwner"/>
    <n v="1000"/>
    <n v="15"/>
    <n v="15000"/>
    <s v="normal_buy"/>
    <n v="1.276019513667959E-2"/>
    <n v="1.276"/>
    <s v="P"/>
  </r>
  <r>
    <x v="748"/>
    <s v="MEXICO FUND INC"/>
    <x v="5"/>
    <x v="108"/>
    <s v="Vaughan Richard B."/>
    <s v="Director"/>
    <n v="2000"/>
    <n v="16.62"/>
    <n v="33240"/>
    <s v="normal_buy"/>
    <n v="-3.4441057819462162E-2"/>
    <n v="-3.4441000000000002"/>
    <s v="P"/>
  </r>
  <r>
    <x v="781"/>
    <s v="FRANKLIN FINANCIAL SERVICES CORP /PA/"/>
    <x v="5"/>
    <x v="109"/>
    <s v="Henry Timothy G"/>
    <s v="Officer"/>
    <n v="2000"/>
    <n v="25.9"/>
    <n v="51800"/>
    <s v="large_buy"/>
    <n v="8.9033117157296671E-2"/>
    <n v="8.9032999999999998"/>
    <s v="P"/>
  </r>
  <r>
    <x v="679"/>
    <s v="AlTi Global, Inc."/>
    <x v="5"/>
    <x v="109"/>
    <s v="Al-Thani Jassim Abdulaziz"/>
    <s v="TenPercentOwner"/>
    <n v="11319"/>
    <n v="4.74"/>
    <n v="53652.06"/>
    <s v="normal_buy"/>
    <n v="3.7656866200397099E-2"/>
    <n v="3.7656999999999998"/>
    <s v="P"/>
  </r>
  <r>
    <x v="679"/>
    <s v="AlTi Global, Inc."/>
    <x v="5"/>
    <x v="109"/>
    <s v="ilWaddi Holdings"/>
    <s v="TenPercentOwner"/>
    <n v="11319"/>
    <n v="4.74"/>
    <n v="53652.06"/>
    <s v="normal_buy"/>
    <n v="3.7656866200397099E-2"/>
    <n v="3.7656999999999998"/>
    <s v="P"/>
  </r>
  <r>
    <x v="1023"/>
    <s v="AFC Gamma, Inc."/>
    <x v="5"/>
    <x v="109"/>
    <s v="TANNENBAUM LEONARD M"/>
    <s v="Director,Officer,TenPercentOwner"/>
    <n v="31335"/>
    <n v="12.09"/>
    <n v="378840.15"/>
    <s v="large_buy"/>
    <n v="2.965412848530535E-2"/>
    <n v="2.9653999999999998"/>
    <s v="P"/>
  </r>
  <r>
    <x v="233"/>
    <s v="BCB BANCORP INC"/>
    <x v="5"/>
    <x v="109"/>
    <s v="HOGAN MARK D"/>
    <s v="Director"/>
    <n v="5000"/>
    <n v="9.9"/>
    <n v="49500"/>
    <s v="large_buy"/>
    <n v="1.0131655780428069E-2"/>
    <n v="1.0132000000000001"/>
    <s v="P"/>
  </r>
  <r>
    <x v="1024"/>
    <s v="ETHEMA HEALTH Corp"/>
    <x v="5"/>
    <x v="109"/>
    <s v="Greene Eileen Maria"/>
    <s v="Other"/>
    <n v="10005000"/>
    <n v="0.04"/>
    <n v="400200"/>
    <s v="normal_buy"/>
    <n v="0"/>
    <n v="0"/>
    <s v="P"/>
  </r>
  <r>
    <x v="903"/>
    <s v="LINKBANCORP, Inc."/>
    <x v="5"/>
    <x v="109"/>
    <s v="LUNDBLAD CARL D"/>
    <s v="Officer"/>
    <n v="7591"/>
    <n v="6.25"/>
    <n v="47443.75"/>
    <s v="large_buy"/>
    <n v="-3.1948998154865071E-2"/>
    <n v="-3.1949000000000001"/>
    <s v="P"/>
  </r>
  <r>
    <x v="168"/>
    <s v="OCCIDENTAL PETROLEUM CORP /DE/"/>
    <x v="5"/>
    <x v="109"/>
    <s v="BUFFETT WARREN E"/>
    <s v="TenPercentOwner"/>
    <n v="524340"/>
    <n v="59.75"/>
    <n v="31329315"/>
    <s v="normal_buy"/>
    <n v="4.7322985906424593E-2"/>
    <n v="4.7323000000000004"/>
    <s v="P"/>
  </r>
  <r>
    <x v="168"/>
    <s v="OCCIDENTAL PETROLEUM CORP /DE/"/>
    <x v="5"/>
    <x v="109"/>
    <s v="BERKSHIRE HATHAWAY INC"/>
    <s v="TenPercentOwner"/>
    <n v="524340"/>
    <n v="59.75"/>
    <n v="31329315"/>
    <s v="normal_buy"/>
    <n v="4.7322985906424593E-2"/>
    <n v="4.7323000000000004"/>
    <s v="P"/>
  </r>
  <r>
    <x v="418"/>
    <s v="Citi Trends Inc"/>
    <x v="5"/>
    <x v="109"/>
    <s v="Pleasant Lake Partners LLC"/>
    <s v="TenPercentOwner"/>
    <n v="3835"/>
    <n v="23.99"/>
    <n v="92001.65"/>
    <s v="normal_buy"/>
    <n v="-0.1074959034818774"/>
    <n v="-10.749599999999999"/>
    <s v="P"/>
  </r>
  <r>
    <x v="418"/>
    <s v="Citi Trends Inc"/>
    <x v="5"/>
    <x v="109"/>
    <s v="Pleasant Lake Onshore Feeder Fund LP"/>
    <s v="TenPercentOwner"/>
    <n v="3835"/>
    <n v="23.99"/>
    <n v="92001.65"/>
    <s v="normal_buy"/>
    <n v="-0.1074959034818774"/>
    <n v="-10.749599999999999"/>
    <s v="P"/>
  </r>
  <r>
    <x v="418"/>
    <s v="Citi Trends Inc"/>
    <x v="5"/>
    <x v="109"/>
    <s v="Fund 1 Investments, LLC"/>
    <s v="TenPercentOwner"/>
    <n v="3835"/>
    <n v="23.99"/>
    <n v="92001.65"/>
    <s v="normal_buy"/>
    <n v="-0.1074959034818774"/>
    <n v="-10.749599999999999"/>
    <s v="P"/>
  </r>
  <r>
    <x v="418"/>
    <s v="Citi Trends Inc"/>
    <x v="5"/>
    <x v="109"/>
    <s v="Pleasant Lake Partners LLC"/>
    <s v="TenPercentOwner"/>
    <n v="4000"/>
    <n v="24.05"/>
    <n v="96200"/>
    <s v="normal_buy"/>
    <n v="-0.1074959034818774"/>
    <n v="-10.749599999999999"/>
    <s v="P"/>
  </r>
  <r>
    <x v="418"/>
    <s v="Citi Trends Inc"/>
    <x v="5"/>
    <x v="109"/>
    <s v="Pleasant Lake Onshore Feeder Fund LP"/>
    <s v="TenPercentOwner"/>
    <n v="4000"/>
    <n v="24.05"/>
    <n v="96200"/>
    <s v="normal_buy"/>
    <n v="-0.1074959034818774"/>
    <n v="-10.749599999999999"/>
    <s v="P"/>
  </r>
  <r>
    <x v="418"/>
    <s v="Citi Trends Inc"/>
    <x v="5"/>
    <x v="109"/>
    <s v="Fund 1 Investments, LLC"/>
    <s v="TenPercentOwner"/>
    <n v="4000"/>
    <n v="24.05"/>
    <n v="96200"/>
    <s v="normal_buy"/>
    <n v="-0.1074959034818774"/>
    <n v="-10.749599999999999"/>
    <s v="P"/>
  </r>
  <r>
    <x v="1025"/>
    <s v="Bark, Inc."/>
    <x v="5"/>
    <x v="109"/>
    <s v="Meeker Matt"/>
    <s v="Director,Officer"/>
    <n v="38461"/>
    <n v="1.39"/>
    <n v="53460.789999999994"/>
    <s v="large_buy"/>
    <n v="-2.8168988071767039E-2"/>
    <n v="-2.8169"/>
    <s v="P"/>
  </r>
  <r>
    <x v="118"/>
    <s v="Northwest Bancshares, Inc."/>
    <x v="5"/>
    <x v="109"/>
    <s v="Paup Mark A"/>
    <s v="Director"/>
    <n v="12000"/>
    <n v="10.68"/>
    <n v="128160"/>
    <s v="large_buy"/>
    <n v="1.395345392085523E-2"/>
    <n v="1.3953"/>
    <s v="P"/>
  </r>
  <r>
    <x v="1006"/>
    <s v="Inhibrx Biosciences, Inc."/>
    <x v="5"/>
    <x v="109"/>
    <s v="Kayyem Jon Faiz"/>
    <s v="Director"/>
    <n v="8265"/>
    <n v="17.89"/>
    <n v="147860.85"/>
    <s v="normal_buy"/>
    <n v="-0.14209589729181329"/>
    <n v="-14.2096"/>
    <s v="P"/>
  </r>
  <r>
    <x v="1006"/>
    <s v="Inhibrx Biosciences, Inc."/>
    <x v="5"/>
    <x v="109"/>
    <s v="Kayyem Jon Faiz"/>
    <s v="Director"/>
    <n v="49284"/>
    <n v="17.23"/>
    <n v="849163.32000000007"/>
    <s v="large_buy"/>
    <n v="-0.14209589729181329"/>
    <n v="-14.2096"/>
    <s v="P"/>
  </r>
  <r>
    <x v="182"/>
    <s v="MIDDLEFIELD BANC CORP"/>
    <x v="5"/>
    <x v="109"/>
    <s v="Wilson Thomas M"/>
    <s v="Officer"/>
    <n v="1000"/>
    <n v="20.98"/>
    <n v="20980"/>
    <s v="normal_buy"/>
    <n v="5.5794105797311477E-2"/>
    <n v="5.5793999999999997"/>
    <s v="P"/>
  </r>
  <r>
    <x v="480"/>
    <s v="LAKE SHORE BANCORP, INC."/>
    <x v="5"/>
    <x v="109"/>
    <s v="Segarra Ann M"/>
    <s v="Director"/>
    <n v="3000"/>
    <n v="12.94"/>
    <n v="38820"/>
    <s v="normal_buy"/>
    <n v="-4.9459111324134719E-2"/>
    <n v="-4.9459"/>
    <s v="P"/>
  </r>
  <r>
    <x v="465"/>
    <s v="Jackson Financial Inc."/>
    <x v="5"/>
    <x v="109"/>
    <s v="Cummings Don W"/>
    <s v="Officer"/>
    <n v="1445"/>
    <n v="72.7"/>
    <n v="105051.5"/>
    <s v="normal_buy"/>
    <n v="-1.144269959943878E-2"/>
    <n v="-1.1443000000000001"/>
    <s v="P"/>
  </r>
  <r>
    <x v="1015"/>
    <s v="PodcastOne, Inc."/>
    <x v="5"/>
    <x v="109"/>
    <s v="MERRIMAN D JONATHAN"/>
    <s v="Director"/>
    <n v="22000"/>
    <n v="1.95"/>
    <n v="42900"/>
    <s v="large_buy"/>
    <n v="-0.20202018803278421"/>
    <n v="-20.202000000000002"/>
    <s v="P"/>
  </r>
  <r>
    <x v="68"/>
    <s v="PBF Energy Inc."/>
    <x v="5"/>
    <x v="109"/>
    <s v="Control Empresarial de Capitales S.A. de C.V."/>
    <s v="TenPercentOwner,Other"/>
    <n v="200000"/>
    <n v="45.37"/>
    <n v="9074000"/>
    <s v="normal_buy"/>
    <n v="-3.4083436724703042E-2"/>
    <n v="-3.4083000000000001"/>
    <s v="P"/>
  </r>
  <r>
    <x v="946"/>
    <s v="BOSTON OMAHA Corp"/>
    <x v="5"/>
    <x v="109"/>
    <s v="MAGNOLIA GROUP, LLC"/>
    <s v="TenPercentOwner"/>
    <n v="25300"/>
    <n v="14.37"/>
    <n v="363561"/>
    <s v="large_buy"/>
    <n v="-3.4698126668599172E-2"/>
    <n v="-3.4698000000000002"/>
    <s v="P"/>
  </r>
  <r>
    <x v="946"/>
    <s v="BOSTON OMAHA Corp"/>
    <x v="5"/>
    <x v="109"/>
    <s v="Peterson Adam K"/>
    <s v="Director,Officer,TenPercentOwner"/>
    <n v="25300"/>
    <n v="14.37"/>
    <n v="363561"/>
    <s v="large_buy"/>
    <n v="-3.4698126668599172E-2"/>
    <n v="-3.4698000000000002"/>
    <s v="P"/>
  </r>
  <r>
    <x v="946"/>
    <s v="BOSTON OMAHA Corp"/>
    <x v="5"/>
    <x v="109"/>
    <s v="MAGNOLIA BOC I, LP"/>
    <s v="TenPercentOwner"/>
    <n v="25300"/>
    <n v="14.37"/>
    <n v="363561"/>
    <s v="large_buy"/>
    <n v="-3.4698126668599172E-2"/>
    <n v="-3.4698000000000002"/>
    <s v="P"/>
  </r>
  <r>
    <x v="17"/>
    <s v="TILE SHOP HOLDINGS, INC."/>
    <x v="5"/>
    <x v="109"/>
    <s v="Fund 1 Investments, LLC"/>
    <s v="TenPercentOwner"/>
    <n v="8141"/>
    <n v="6.73"/>
    <n v="54788.93"/>
    <s v="normal_buy"/>
    <n v="3.5661184314707439E-2"/>
    <n v="3.5661"/>
    <s v="P"/>
  </r>
  <r>
    <x v="17"/>
    <s v="TILE SHOP HOLDINGS, INC."/>
    <x v="5"/>
    <x v="109"/>
    <s v="Pleasant Lake Onshore Feeder Fund LP"/>
    <s v="TenPercentOwner"/>
    <n v="8141"/>
    <n v="6.73"/>
    <n v="54788.93"/>
    <s v="normal_buy"/>
    <n v="3.5661184314707439E-2"/>
    <n v="3.5661"/>
    <s v="P"/>
  </r>
  <r>
    <x v="17"/>
    <s v="TILE SHOP HOLDINGS, INC."/>
    <x v="5"/>
    <x v="109"/>
    <s v="Pleasant Lake Partners LLC"/>
    <s v="TenPercentOwner"/>
    <n v="8141"/>
    <n v="6.73"/>
    <n v="54788.93"/>
    <s v="normal_buy"/>
    <n v="3.5661184314707439E-2"/>
    <n v="3.5661"/>
    <s v="P"/>
  </r>
  <r>
    <x v="15"/>
    <s v="abrdn Life Sciences Investors"/>
    <x v="5"/>
    <x v="109"/>
    <s v="Saba Capital Management, L.P."/>
    <s v="TenPercentOwner"/>
    <n v="26083"/>
    <n v="13.76"/>
    <n v="358902.08"/>
    <s v="normal_buy"/>
    <n v="-7.9710746348654604E-3"/>
    <n v="-0.79710000000000003"/>
    <s v="P"/>
  </r>
  <r>
    <x v="15"/>
    <s v="abrdn Life Sciences Investors"/>
    <x v="5"/>
    <x v="109"/>
    <s v="Weinstein Boaz"/>
    <s v="TenPercentOwner"/>
    <n v="26083"/>
    <n v="13.76"/>
    <n v="358902.08"/>
    <s v="normal_buy"/>
    <n v="-7.9710746348654604E-3"/>
    <n v="-0.79710000000000003"/>
    <s v="P"/>
  </r>
  <r>
    <x v="187"/>
    <s v="RED RIVER BANCSHARES INC"/>
    <x v="5"/>
    <x v="109"/>
    <s v="Crowell Michael D."/>
    <s v="Director"/>
    <n v="1000"/>
    <n v="45.88"/>
    <n v="45880"/>
    <s v="large_buy"/>
    <n v="2.14179505490113E-2"/>
    <n v="2.1417999999999999"/>
    <s v="P"/>
  </r>
  <r>
    <x v="902"/>
    <s v="Third Coast Bancshares, Inc."/>
    <x v="5"/>
    <x v="109"/>
    <s v="Bobbora William"/>
    <s v="Officer"/>
    <n v="1500"/>
    <n v="20.18"/>
    <n v="30270"/>
    <s v="normal_buy"/>
    <n v="-4.0666336595357462E-2"/>
    <n v="-4.0666000000000002"/>
    <s v="P"/>
  </r>
  <r>
    <x v="903"/>
    <s v="LINKBANCORP, Inc."/>
    <x v="5"/>
    <x v="109"/>
    <s v="LUNDBLAD CARL D"/>
    <s v="Officer"/>
    <n v="5080"/>
    <n v="6.44"/>
    <n v="32715.200000000001"/>
    <s v="normal_buy"/>
    <n v="-3.1948998154865071E-2"/>
    <n v="-3.1949000000000001"/>
    <s v="P"/>
  </r>
  <r>
    <x v="903"/>
    <s v="LINKBANCORP, Inc."/>
    <x v="5"/>
    <x v="109"/>
    <s v="LUNDBLAD CARL D"/>
    <s v="Officer"/>
    <n v="7591"/>
    <n v="6.25"/>
    <n v="47443.75"/>
    <s v="large_buy"/>
    <n v="-3.1948998154865071E-2"/>
    <n v="-3.1949000000000001"/>
    <s v="P"/>
  </r>
  <r>
    <x v="307"/>
    <s v="Reservoir Media, Inc."/>
    <x v="5"/>
    <x v="109"/>
    <s v="Wesbild Inc."/>
    <s v="TenPercentOwner"/>
    <n v="50000"/>
    <n v="8.11"/>
    <n v="405500"/>
    <s v="normal_buy"/>
    <n v="-0.13490101025742829"/>
    <n v="-13.4901"/>
    <s v="P"/>
  </r>
  <r>
    <x v="307"/>
    <s v="Reservoir Media, Inc."/>
    <x v="5"/>
    <x v="109"/>
    <s v="Khosrowshahi Hassan"/>
    <s v="TenPercentOwner"/>
    <n v="50000"/>
    <n v="8.11"/>
    <n v="405500"/>
    <s v="normal_buy"/>
    <n v="-0.13490101025742829"/>
    <n v="-13.4901"/>
    <s v="P"/>
  </r>
  <r>
    <x v="972"/>
    <s v="Offerpad Solutions Inc."/>
    <x v="5"/>
    <x v="109"/>
    <s v="Sella Roberto Marco"/>
    <s v="Director,TenPercentOwner"/>
    <n v="10045"/>
    <n v="4.9000000000000004"/>
    <n v="49220.5"/>
    <s v="large_buy"/>
    <n v="-4.3750006208816972E-2"/>
    <n v="-4.375"/>
    <s v="P"/>
  </r>
  <r>
    <x v="1026"/>
    <s v="Knightscope, Inc."/>
    <x v="5"/>
    <x v="109"/>
    <s v="Santana Li William"/>
    <s v="Director,Officer"/>
    <n v="83333"/>
    <n v="0.32"/>
    <n v="26666.560000000001"/>
    <s v="large_buy"/>
    <n v="-0.27743898432287323"/>
    <n v="-27.7439"/>
    <s v="P"/>
  </r>
  <r>
    <x v="903"/>
    <s v="LINKBANCORP, Inc."/>
    <x v="5"/>
    <x v="109"/>
    <s v="LUNDBLAD CARL D"/>
    <s v="Officer"/>
    <n v="7591"/>
    <n v="6.25"/>
    <n v="47443.75"/>
    <s v="large_buy"/>
    <n v="-3.1948998154865071E-2"/>
    <n v="-3.1949000000000001"/>
    <s v="P"/>
  </r>
  <r>
    <x v="854"/>
    <s v="Palladyne AI Corp."/>
    <x v="5"/>
    <x v="109"/>
    <s v="WEIBLING DENNIS M"/>
    <s v="Director"/>
    <n v="12919"/>
    <n v="1.67"/>
    <n v="21574.73"/>
    <s v="normal_buy"/>
    <n v="0"/>
    <n v="0"/>
    <s v="P"/>
  </r>
  <r>
    <x v="781"/>
    <s v="FRANKLIN FINANCIAL SERVICES CORP /PA/"/>
    <x v="5"/>
    <x v="109"/>
    <s v="Duffey Gregory A"/>
    <s v="Director"/>
    <n v="2000"/>
    <n v="25.9"/>
    <n v="51800"/>
    <s v="large_buy"/>
    <n v="8.9033117157296671E-2"/>
    <n v="8.9032999999999998"/>
    <s v="P"/>
  </r>
  <r>
    <x v="1027"/>
    <s v="Paycom Software, Inc."/>
    <x v="5"/>
    <x v="109"/>
    <s v="WATTS J C JR"/>
    <s v="Director"/>
    <n v="150"/>
    <n v="145.68"/>
    <n v="21852"/>
    <s v="large_buy"/>
    <n v="9.4235006592324755E-3"/>
    <n v="0.94240000000000002"/>
    <s v="P"/>
  </r>
  <r>
    <x v="863"/>
    <s v="PennantPark Floating Rate Capital Ltd."/>
    <x v="5"/>
    <x v="109"/>
    <s v="Briones Jose A"/>
    <s v="Director"/>
    <n v="1745"/>
    <n v="11.4"/>
    <n v="19893"/>
    <s v="normal_buy"/>
    <n v="9.1579793835245837E-3"/>
    <n v="0.91579999999999995"/>
    <s v="P"/>
  </r>
  <r>
    <x v="1022"/>
    <s v="HAWKINS INC"/>
    <x v="5"/>
    <x v="109"/>
    <s v="Faulconbridge James A"/>
    <s v="Director"/>
    <n v="250"/>
    <n v="86.91"/>
    <n v="21727.5"/>
    <s v="normal_buy"/>
    <n v="2.1480991230996119E-2"/>
    <n v="2.1480999999999999"/>
    <s v="P"/>
  </r>
  <r>
    <x v="1022"/>
    <s v="HAWKINS INC"/>
    <x v="5"/>
    <x v="109"/>
    <s v="Faulconbridge James A"/>
    <s v="Director"/>
    <n v="250"/>
    <n v="85.84"/>
    <n v="21460"/>
    <s v="normal_buy"/>
    <n v="2.1480991230996119E-2"/>
    <n v="2.1480999999999999"/>
    <s v="P"/>
  </r>
  <r>
    <x v="792"/>
    <s v="LEGGETT &amp; PLATT INC"/>
    <x v="5"/>
    <x v="109"/>
    <s v="Padmanabhan Srikanth"/>
    <s v="Director"/>
    <n v="10000"/>
    <n v="12.06"/>
    <n v="120600"/>
    <s v="normal_buy"/>
    <n v="-5.6393175170583731E-3"/>
    <n v="-0.56389999999999996"/>
    <s v="P"/>
  </r>
  <r>
    <x v="765"/>
    <s v="MetroCity Bankshares, Inc."/>
    <x v="5"/>
    <x v="109"/>
    <s v="Shim Sam Sang-Koo"/>
    <s v="Director"/>
    <n v="485"/>
    <n v="24"/>
    <n v="11640"/>
    <s v="normal_buy"/>
    <n v="1.0699519175171091E-2"/>
    <n v="1.07"/>
    <s v="P"/>
  </r>
  <r>
    <x v="765"/>
    <s v="MetroCity Bankshares, Inc."/>
    <x v="5"/>
    <x v="109"/>
    <s v="Shim Sam Sang-Koo"/>
    <s v="Director"/>
    <n v="1420"/>
    <n v="24"/>
    <n v="34080"/>
    <s v="normal_buy"/>
    <n v="1.0699519175171091E-2"/>
    <n v="1.07"/>
    <s v="P"/>
  </r>
  <r>
    <x v="1028"/>
    <s v="electroCore, Inc."/>
    <x v="5"/>
    <x v="109"/>
    <s v="Goldberger Daniel S"/>
    <s v="Director,Officer"/>
    <n v="38505"/>
    <n v="6.43"/>
    <n v="247587.15"/>
    <s v="large_buy"/>
    <n v="-7.8431368318364392E-2"/>
    <n v="-7.8430999999999997"/>
    <s v="P"/>
  </r>
  <r>
    <x v="865"/>
    <s v="Fathom Holdings Inc."/>
    <x v="5"/>
    <x v="109"/>
    <s v="Flanders Scott N"/>
    <s v="Director"/>
    <n v="9400"/>
    <n v="1.79"/>
    <n v="16826"/>
    <s v="normal_buy"/>
    <n v="-0.1712706920329993"/>
    <n v="-17.127099999999999"/>
    <s v="P"/>
  </r>
  <r>
    <x v="1029"/>
    <s v="Assertio Holdings, Inc."/>
    <x v="5"/>
    <x v="109"/>
    <s v="Mason Heather L"/>
    <s v="Director,Officer"/>
    <n v="25000"/>
    <n v="0.97"/>
    <n v="24250"/>
    <s v="normal_buy"/>
    <n v="0.1599999666213989"/>
    <n v="16"/>
    <s v="P"/>
  </r>
  <r>
    <x v="1030"/>
    <s v="urban-gro, Inc."/>
    <x v="5"/>
    <x v="109"/>
    <s v="WILKS LEWIS"/>
    <s v="Director"/>
    <n v="10000"/>
    <n v="1.43"/>
    <n v="14300"/>
    <s v="normal_buy"/>
    <n v="-0.14000002543131509"/>
    <n v="-14"/>
    <s v="P"/>
  </r>
  <r>
    <x v="1031"/>
    <s v="SYPRIS SOLUTIONS INC"/>
    <x v="5"/>
    <x v="109"/>
    <s v="Convis Gary L"/>
    <s v="Director"/>
    <n v="8967"/>
    <n v="1.62"/>
    <n v="14526.54"/>
    <s v="normal_buy"/>
    <n v="0.13496934310049899"/>
    <n v="13.4969"/>
    <s v="P"/>
  </r>
  <r>
    <x v="1022"/>
    <s v="HAWKINS INC"/>
    <x v="5"/>
    <x v="110"/>
    <s v="Faulconbridge James A"/>
    <s v="Director"/>
    <n v="1270"/>
    <n v="87.4"/>
    <n v="110998"/>
    <s v="large_buy"/>
    <n v="5.714707859866941E-3"/>
    <n v="0.57150000000000001"/>
    <s v="P"/>
  </r>
  <r>
    <x v="1022"/>
    <s v="HAWKINS INC"/>
    <x v="5"/>
    <x v="110"/>
    <s v="Faulconbridge James A"/>
    <s v="Director"/>
    <n v="530"/>
    <n v="87.95"/>
    <n v="46613.5"/>
    <s v="normal_buy"/>
    <n v="5.714707859866941E-3"/>
    <n v="0.57150000000000001"/>
    <s v="P"/>
  </r>
  <r>
    <x v="679"/>
    <s v="AlTi Global, Inc."/>
    <x v="5"/>
    <x v="110"/>
    <s v="Al-Thani Jassim Abdulaziz"/>
    <s v="TenPercentOwner"/>
    <n v="20000"/>
    <n v="4.72"/>
    <n v="94400"/>
    <s v="normal_buy"/>
    <n v="0.152173978394508"/>
    <n v="15.2174"/>
    <s v="P"/>
  </r>
  <r>
    <x v="679"/>
    <s v="AlTi Global, Inc."/>
    <x v="5"/>
    <x v="110"/>
    <s v="IlWaddi Holdings"/>
    <s v="TenPercentOwner"/>
    <n v="20000"/>
    <n v="4.72"/>
    <n v="94400"/>
    <s v="normal_buy"/>
    <n v="0.152173978394508"/>
    <n v="15.2174"/>
    <s v="P"/>
  </r>
  <r>
    <x v="1032"/>
    <s v="Allbirds, Inc."/>
    <x v="5"/>
    <x v="110"/>
    <s v="LEVITAN DAN"/>
    <s v="Director,TenPercentOwner"/>
    <n v="28825"/>
    <n v="0.54"/>
    <n v="15565.5"/>
    <s v="normal_buy"/>
    <n v="2.5782752808224171E-2"/>
    <n v="2.5783"/>
    <s v="P"/>
  </r>
  <r>
    <x v="560"/>
    <s v="UNITED FIRE GROUP INC"/>
    <x v="5"/>
    <x v="110"/>
    <s v="Woolstenhulme Micah G"/>
    <s v="Officer"/>
    <n v="1000"/>
    <n v="21.25"/>
    <n v="21250"/>
    <s v="normal_buy"/>
    <n v="-2.826135234503147E-3"/>
    <n v="-0.28260000000000002"/>
    <s v="P"/>
  </r>
  <r>
    <x v="172"/>
    <s v="Princeton Bancorp, Inc."/>
    <x v="5"/>
    <x v="110"/>
    <s v="TUCHMAN MARTIN"/>
    <s v="Director,TenPercentOwner"/>
    <n v="1284"/>
    <n v="30"/>
    <n v="38520"/>
    <s v="normal_buy"/>
    <n v="1.831491447529254E-2"/>
    <n v="1.8314999999999999"/>
    <s v="P"/>
  </r>
  <r>
    <x v="1033"/>
    <s v="AIR INDUSTRIES GROUP"/>
    <x v="5"/>
    <x v="110"/>
    <s v="Melluzzo Luciano M"/>
    <s v="Officer"/>
    <n v="11082"/>
    <n v="3.64"/>
    <n v="40338.480000000003"/>
    <s v="large_buy"/>
    <n v="-0.12500000809845699"/>
    <n v="-12.5"/>
    <s v="P"/>
  </r>
  <r>
    <x v="1023"/>
    <s v="AFC Gamma, Inc."/>
    <x v="5"/>
    <x v="110"/>
    <s v="TANNENBAUM LEONARD M"/>
    <s v="Director,Officer,TenPercentOwner"/>
    <n v="27500"/>
    <n v="11.98"/>
    <n v="329450"/>
    <s v="normal_buy"/>
    <n v="4.785897378495152E-2"/>
    <n v="4.7858999999999998"/>
    <s v="P"/>
  </r>
  <r>
    <x v="1023"/>
    <s v="AFC Gamma, Inc."/>
    <x v="5"/>
    <x v="110"/>
    <s v="TANNENBAUM LEONARD M"/>
    <s v="Director,Officer,TenPercentOwner"/>
    <n v="30000"/>
    <n v="11.95"/>
    <n v="358500"/>
    <s v="normal_buy"/>
    <n v="4.785897378495152E-2"/>
    <n v="4.7858999999999998"/>
    <s v="P"/>
  </r>
  <r>
    <x v="226"/>
    <s v="FIRST FINANCIAL BANKSHARES INC"/>
    <x v="5"/>
    <x v="110"/>
    <s v="Davis Sally Pope"/>
    <s v="Director"/>
    <n v="1800"/>
    <n v="28.75"/>
    <n v="51750"/>
    <s v="large_buy"/>
    <n v="-2.5647244669298349E-2"/>
    <n v="-2.5647000000000002"/>
    <s v="P"/>
  </r>
  <r>
    <x v="1034"/>
    <s v="Nine Energy Service, Inc."/>
    <x v="5"/>
    <x v="110"/>
    <s v="MONROE WILLIAM"/>
    <s v="TenPercentOwner"/>
    <n v="765488"/>
    <n v="1.61"/>
    <n v="1232435.68"/>
    <s v="large_buy"/>
    <n v="-9.4936766641257941E-2"/>
    <n v="-9.4937000000000005"/>
    <s v="P"/>
  </r>
  <r>
    <x v="894"/>
    <s v="Guild Holdings Co"/>
    <x v="5"/>
    <x v="110"/>
    <s v="Neylan David Manuel"/>
    <s v="Officer"/>
    <n v="1984.05"/>
    <n v="16.12"/>
    <n v="31982.885999999999"/>
    <s v="normal_buy"/>
    <n v="9.3707846687520746E-3"/>
    <n v="0.93710000000000004"/>
    <s v="P"/>
  </r>
  <r>
    <x v="1024"/>
    <s v="ETHEMA HEALTH Corp"/>
    <x v="5"/>
    <x v="110"/>
    <s v="Greene Eileen Maria"/>
    <s v="Other"/>
    <n v="26425000"/>
    <n v="0.04"/>
    <n v="1057000"/>
    <s v="large_buy"/>
    <n v="0.2"/>
    <n v="20"/>
    <s v="P"/>
  </r>
  <r>
    <x v="894"/>
    <s v="Guild Holdings Co"/>
    <x v="5"/>
    <x v="110"/>
    <s v="Meyer Michael Charles"/>
    <s v="Director"/>
    <n v="1436.48"/>
    <n v="16.12"/>
    <n v="23156.0576"/>
    <s v="normal_buy"/>
    <n v="9.3707846687520746E-3"/>
    <n v="0.93710000000000004"/>
    <s v="P"/>
  </r>
  <r>
    <x v="903"/>
    <s v="LINKBANCORP, Inc."/>
    <x v="5"/>
    <x v="110"/>
    <s v="LUNDBLAD CARL D"/>
    <s v="Officer"/>
    <n v="5080"/>
    <n v="6.44"/>
    <n v="32715.200000000001"/>
    <s v="normal_buy"/>
    <n v="-3.4045890827672398E-2"/>
    <n v="-3.4045999999999998"/>
    <s v="P"/>
  </r>
  <r>
    <x v="168"/>
    <s v="OCCIDENTAL PETROLEUM CORP /DE/"/>
    <x v="5"/>
    <x v="110"/>
    <s v="BUFFETT WARREN E"/>
    <s v="TenPercentOwner"/>
    <n v="654293"/>
    <n v="59.93"/>
    <n v="39211779.490000002"/>
    <s v="normal_buy"/>
    <n v="1.7745680896545931E-2"/>
    <n v="1.7746"/>
    <s v="P"/>
  </r>
  <r>
    <x v="168"/>
    <s v="OCCIDENTAL PETROLEUM CORP /DE/"/>
    <x v="5"/>
    <x v="110"/>
    <s v="BERKSHIRE HATHAWAY INC"/>
    <s v="TenPercentOwner"/>
    <n v="654293"/>
    <n v="59.93"/>
    <n v="39211779.490000002"/>
    <s v="normal_buy"/>
    <n v="1.7745680896545931E-2"/>
    <n v="1.7746"/>
    <s v="P"/>
  </r>
  <r>
    <x v="17"/>
    <s v="TILE SHOP HOLDINGS, INC."/>
    <x v="5"/>
    <x v="110"/>
    <s v="Pleasant Lake Partners LLC"/>
    <s v="TenPercentOwner"/>
    <n v="3000"/>
    <n v="6.75"/>
    <n v="20250"/>
    <s v="normal_buy"/>
    <n v="3.582093355039162E-2"/>
    <n v="3.5821000000000001"/>
    <s v="P"/>
  </r>
  <r>
    <x v="17"/>
    <s v="TILE SHOP HOLDINGS, INC."/>
    <x v="5"/>
    <x v="110"/>
    <s v="Fund 1 Investments, LLC"/>
    <s v="TenPercentOwner"/>
    <n v="3000"/>
    <n v="6.75"/>
    <n v="20250"/>
    <s v="normal_buy"/>
    <n v="3.582093355039162E-2"/>
    <n v="3.5821000000000001"/>
    <s v="P"/>
  </r>
  <r>
    <x v="17"/>
    <s v="TILE SHOP HOLDINGS, INC."/>
    <x v="5"/>
    <x v="110"/>
    <s v="Pleasant Lake Onshore Feeder Fund LP"/>
    <s v="TenPercentOwner"/>
    <n v="3000"/>
    <n v="6.75"/>
    <n v="20250"/>
    <s v="normal_buy"/>
    <n v="3.582093355039162E-2"/>
    <n v="3.5821000000000001"/>
    <s v="P"/>
  </r>
  <r>
    <x v="17"/>
    <s v="TILE SHOP HOLDINGS, INC."/>
    <x v="5"/>
    <x v="110"/>
    <s v="Pleasant Lake Partners LLC"/>
    <s v="TenPercentOwner"/>
    <n v="5194"/>
    <n v="6.7"/>
    <n v="34799.800000000003"/>
    <s v="normal_buy"/>
    <n v="3.582093355039162E-2"/>
    <n v="3.5821000000000001"/>
    <s v="P"/>
  </r>
  <r>
    <x v="331"/>
    <s v="Capitol Federal Financial, Inc."/>
    <x v="5"/>
    <x v="110"/>
    <s v="Johnson Jeffrey M"/>
    <s v="Director"/>
    <n v="10000"/>
    <n v="5.12"/>
    <n v="51200"/>
    <s v="normal_buy"/>
    <n v="4.1338559960948373E-2"/>
    <n v="4.1338999999999997"/>
    <s v="P"/>
  </r>
  <r>
    <x v="17"/>
    <s v="TILE SHOP HOLDINGS, INC."/>
    <x v="5"/>
    <x v="110"/>
    <s v="Fund 1 Investments, LLC"/>
    <s v="TenPercentOwner"/>
    <n v="5194"/>
    <n v="6.7"/>
    <n v="34799.800000000003"/>
    <s v="normal_buy"/>
    <n v="3.582093355039162E-2"/>
    <n v="3.5821000000000001"/>
    <s v="P"/>
  </r>
  <r>
    <x v="17"/>
    <s v="TILE SHOP HOLDINGS, INC."/>
    <x v="5"/>
    <x v="110"/>
    <s v="Pleasant Lake Onshore Feeder Fund LP"/>
    <s v="TenPercentOwner"/>
    <n v="5194"/>
    <n v="6.7"/>
    <n v="34799.800000000003"/>
    <s v="normal_buy"/>
    <n v="3.582093355039162E-2"/>
    <n v="3.5821000000000001"/>
    <s v="P"/>
  </r>
  <r>
    <x v="946"/>
    <s v="BOSTON OMAHA Corp"/>
    <x v="5"/>
    <x v="110"/>
    <s v="Royal Jeffrey C"/>
    <s v="Director"/>
    <n v="10000"/>
    <n v="13.95"/>
    <n v="139500"/>
    <s v="normal_buy"/>
    <n v="0"/>
    <n v="0"/>
    <s v="P"/>
  </r>
  <r>
    <x v="946"/>
    <s v="BOSTON OMAHA Corp"/>
    <x v="5"/>
    <x v="110"/>
    <s v="Briner Bradford B"/>
    <s v="Director"/>
    <n v="10000"/>
    <n v="13.8"/>
    <n v="138000"/>
    <s v="normal_buy"/>
    <n v="0"/>
    <n v="0"/>
    <s v="P"/>
  </r>
  <r>
    <x v="894"/>
    <s v="Guild Holdings Co"/>
    <x v="5"/>
    <x v="110"/>
    <s v="Duffy Patrick Joseph"/>
    <s v="Director,TenPercentOwner"/>
    <n v="1985.31"/>
    <n v="16.12"/>
    <n v="32003.197199999999"/>
    <s v="large_buy"/>
    <n v="9.3707846687520746E-3"/>
    <n v="0.93710000000000004"/>
    <s v="P"/>
  </r>
  <r>
    <x v="561"/>
    <s v="MasterCraft Boat Holdings, Inc."/>
    <x v="5"/>
    <x v="110"/>
    <s v="Coliseum Capital, LLC"/>
    <s v="TenPercentOwner"/>
    <n v="98446"/>
    <n v="20.350000000000001"/>
    <n v="2003376.1"/>
    <s v="large_buy"/>
    <n v="-5.9853994545075562E-2"/>
    <n v="-5.9854000000000003"/>
    <s v="P"/>
  </r>
  <r>
    <x v="561"/>
    <s v="MasterCraft Boat Holdings, Inc."/>
    <x v="5"/>
    <x v="110"/>
    <s v="Gray Adam"/>
    <s v="TenPercentOwner"/>
    <n v="98446"/>
    <n v="20.350000000000001"/>
    <n v="2003376.1"/>
    <s v="large_buy"/>
    <n v="-5.9853994545075562E-2"/>
    <n v="-5.9854000000000003"/>
    <s v="P"/>
  </r>
  <r>
    <x v="561"/>
    <s v="MasterCraft Boat Holdings, Inc."/>
    <x v="5"/>
    <x v="110"/>
    <s v="Shackelton Christopher S"/>
    <s v="TenPercentOwner"/>
    <n v="98446"/>
    <n v="20.350000000000001"/>
    <n v="2003376.1"/>
    <s v="large_buy"/>
    <n v="-5.9853994545075562E-2"/>
    <n v="-5.9854000000000003"/>
    <s v="P"/>
  </r>
  <r>
    <x v="561"/>
    <s v="MasterCraft Boat Holdings, Inc."/>
    <x v="5"/>
    <x v="110"/>
    <s v="COLISEUM CAPITAL PARTNERS, L.P."/>
    <s v="TenPercentOwner"/>
    <n v="98446"/>
    <n v="20.350000000000001"/>
    <n v="2003376.1"/>
    <s v="large_buy"/>
    <n v="-5.9853994545075562E-2"/>
    <n v="-5.9854000000000003"/>
    <s v="P"/>
  </r>
  <r>
    <x v="561"/>
    <s v="MasterCraft Boat Holdings, Inc."/>
    <x v="5"/>
    <x v="110"/>
    <s v="Coliseum Capital Management, LLC"/>
    <s v="TenPercentOwner"/>
    <n v="98446"/>
    <n v="20.350000000000001"/>
    <n v="2003376.1"/>
    <s v="large_buy"/>
    <n v="-5.9853994545075562E-2"/>
    <n v="-5.9854000000000003"/>
    <s v="P"/>
  </r>
  <r>
    <x v="1035"/>
    <s v="GAMCO Natural Resources, Gold &amp; Income Trust"/>
    <x v="5"/>
    <x v="110"/>
    <s v="Weinstein Boaz"/>
    <s v="TenPercentOwner"/>
    <n v="40788"/>
    <n v="5.52"/>
    <n v="225149.76"/>
    <s v="large_buy"/>
    <n v="-1.9997192085554279E-2"/>
    <n v="-1.9997"/>
    <s v="P"/>
  </r>
  <r>
    <x v="971"/>
    <s v="BlackRock TCP Capital Corp."/>
    <x v="5"/>
    <x v="110"/>
    <s v="Leets Karen L"/>
    <s v="Director"/>
    <n v="4380"/>
    <n v="11.49"/>
    <n v="50326.2"/>
    <s v="normal_buy"/>
    <n v="-4.1458740956059732E-2"/>
    <n v="-4.1459000000000001"/>
    <s v="P"/>
  </r>
  <r>
    <x v="1035"/>
    <s v="GAMCO Natural Resources, Gold &amp; Income Trust"/>
    <x v="5"/>
    <x v="110"/>
    <s v="Saba Capital Management, L.P."/>
    <s v="TenPercentOwner"/>
    <n v="40788"/>
    <n v="5.52"/>
    <n v="225149.76"/>
    <s v="large_buy"/>
    <n v="-1.9997192085554279E-2"/>
    <n v="-1.9997"/>
    <s v="P"/>
  </r>
  <r>
    <x v="1036"/>
    <s v="PACIFIC HEALTH CARE ORGANIZATION INC"/>
    <x v="5"/>
    <x v="110"/>
    <s v="KUBOTA TOM"/>
    <s v="Director,Officer,TenPercentOwner"/>
    <n v="15860"/>
    <n v="0.83"/>
    <n v="13163.8"/>
    <s v="large_buy"/>
    <n v="0.19277111981115519"/>
    <n v="19.277100000000001"/>
    <s v="P"/>
  </r>
  <r>
    <x v="480"/>
    <s v="LAKE SHORE BANCORP, INC."/>
    <x v="5"/>
    <x v="110"/>
    <s v="Segarra Ann M"/>
    <s v="Director"/>
    <n v="18800"/>
    <n v="12.95"/>
    <n v="243460"/>
    <s v="large_buy"/>
    <n v="-4.9459111324134719E-2"/>
    <n v="-4.9459"/>
    <s v="P"/>
  </r>
  <r>
    <x v="465"/>
    <s v="Jackson Financial Inc."/>
    <x v="5"/>
    <x v="110"/>
    <s v="Cummings Don W"/>
    <s v="Officer"/>
    <n v="1381"/>
    <n v="72.489999999999995"/>
    <n v="100108.69"/>
    <s v="normal_buy"/>
    <n v="1.655668945986122E-3"/>
    <n v="0.1656"/>
    <s v="P"/>
  </r>
  <r>
    <x v="1015"/>
    <s v="PodcastOne, Inc."/>
    <x v="5"/>
    <x v="110"/>
    <s v="MERRIMAN D JONATHAN"/>
    <s v="Director"/>
    <n v="20000"/>
    <n v="1.94"/>
    <n v="38800"/>
    <s v="normal_buy"/>
    <n v="-0.1616161865502542"/>
    <n v="-16.1616"/>
    <s v="P"/>
  </r>
  <r>
    <x v="946"/>
    <s v="BOSTON OMAHA Corp"/>
    <x v="5"/>
    <x v="110"/>
    <s v="MAGNOLIA GROUP, LLC"/>
    <s v="TenPercentOwner"/>
    <n v="17600"/>
    <n v="13.88"/>
    <n v="244288"/>
    <s v="large_buy"/>
    <n v="0"/>
    <n v="0"/>
    <s v="P"/>
  </r>
  <r>
    <x v="894"/>
    <s v="Guild Holdings Co"/>
    <x v="5"/>
    <x v="110"/>
    <s v="Schmidt Terry Lynn"/>
    <s v="Director,Officer,TenPercentOwner"/>
    <n v="3629.64"/>
    <n v="16.12"/>
    <n v="58509.796799999996"/>
    <s v="large_buy"/>
    <n v="9.3707846687520746E-3"/>
    <n v="0.93710000000000004"/>
    <s v="P"/>
  </r>
  <r>
    <x v="1037"/>
    <s v="FORD MOTOR CO"/>
    <x v="5"/>
    <x v="110"/>
    <s v="THORNTON JOHN L"/>
    <s v="Director"/>
    <n v="24790"/>
    <n v="12.08"/>
    <n v="299463.2"/>
    <s v="large_buy"/>
    <n v="-1.90553898878697E-2"/>
    <n v="-1.9055"/>
    <s v="P"/>
  </r>
  <r>
    <x v="792"/>
    <s v="LEGGETT &amp; PLATT INC"/>
    <x v="5"/>
    <x v="110"/>
    <s v="BURNS BENJAMIN MICHAEL"/>
    <s v="Officer"/>
    <n v="3850"/>
    <n v="12.2"/>
    <n v="46970"/>
    <s v="normal_buy"/>
    <n v="-3.0149529558364252E-3"/>
    <n v="-0.30149999999999999"/>
    <s v="P"/>
  </r>
  <r>
    <x v="946"/>
    <s v="BOSTON OMAHA Corp"/>
    <x v="5"/>
    <x v="110"/>
    <s v="Peterson Adam K"/>
    <s v="Director,Officer,TenPercentOwner"/>
    <n v="17600"/>
    <n v="13.88"/>
    <n v="244288"/>
    <s v="large_buy"/>
    <n v="0"/>
    <n v="0"/>
    <s v="P"/>
  </r>
  <r>
    <x v="946"/>
    <s v="BOSTON OMAHA Corp"/>
    <x v="5"/>
    <x v="110"/>
    <s v="MAGNOLIA BOC I, LP"/>
    <s v="TenPercentOwner"/>
    <n v="17600"/>
    <n v="13.88"/>
    <n v="244288"/>
    <s v="large_buy"/>
    <n v="0"/>
    <n v="0"/>
    <s v="P"/>
  </r>
  <r>
    <x v="1038"/>
    <s v="PARK OHIO HOLDINGS CORP"/>
    <x v="5"/>
    <x v="110"/>
    <s v="CRAWFORD MATTHEW V"/>
    <s v="Director,Officer,TenPercentOwner"/>
    <n v="2100"/>
    <n v="24.56"/>
    <n v="51576"/>
    <s v="normal_buy"/>
    <n v="6.2261780653762873E-2"/>
    <n v="6.2262000000000004"/>
    <s v="P"/>
  </r>
  <r>
    <x v="1038"/>
    <s v="PARK OHIO HOLDINGS CORP"/>
    <x v="5"/>
    <x v="110"/>
    <s v="CRAWFORD MATTHEW V"/>
    <s v="Director,Officer,TenPercentOwner"/>
    <n v="1000"/>
    <n v="24.5"/>
    <n v="24500"/>
    <s v="normal_buy"/>
    <n v="6.2261780653762873E-2"/>
    <n v="6.2262000000000004"/>
    <s v="P"/>
  </r>
  <r>
    <x v="328"/>
    <s v="CIVISTA BANCSHARES, INC."/>
    <x v="5"/>
    <x v="110"/>
    <s v="PERFECT CLYDE A JR"/>
    <s v="Other"/>
    <n v="899"/>
    <n v="14.26"/>
    <n v="12819.74"/>
    <s v="normal_buy"/>
    <n v="-4.9399850336954154E-3"/>
    <n v="-0.49399999999999999"/>
    <s v="P"/>
  </r>
  <r>
    <x v="328"/>
    <s v="CIVISTA BANCSHARES, INC."/>
    <x v="5"/>
    <x v="110"/>
    <s v="PERFECT CLYDE A JR"/>
    <s v="Other"/>
    <n v="1700"/>
    <n v="14.26"/>
    <n v="24242"/>
    <s v="normal_buy"/>
    <n v="-4.9399850336954154E-3"/>
    <n v="-0.49399999999999999"/>
    <s v="P"/>
  </r>
  <r>
    <x v="226"/>
    <s v="FIRST FINANCIAL BANKSHARES INC"/>
    <x v="5"/>
    <x v="110"/>
    <s v="Denny Michael B."/>
    <s v="Director"/>
    <n v="3500"/>
    <n v="28.89"/>
    <n v="101115"/>
    <s v="large_buy"/>
    <n v="-2.5647244669298349E-2"/>
    <n v="-2.5647000000000002"/>
    <s v="P"/>
  </r>
  <r>
    <x v="972"/>
    <s v="Offerpad Solutions Inc."/>
    <x v="5"/>
    <x v="110"/>
    <s v="Sella Roberto Marco"/>
    <s v="Director,TenPercentOwner"/>
    <n v="5028"/>
    <n v="4.8099999999999996"/>
    <n v="24184.68"/>
    <s v="normal_buy"/>
    <n v="-6.4257062336500193E-2"/>
    <n v="-6.4257"/>
    <s v="P"/>
  </r>
  <r>
    <x v="894"/>
    <s v="Guild Holdings Co"/>
    <x v="5"/>
    <x v="110"/>
    <s v="McGarry Mary Ann"/>
    <s v="Director,TenPercentOwner"/>
    <n v="4998.29"/>
    <n v="16.12"/>
    <n v="80572.434800000003"/>
    <s v="large_buy"/>
    <n v="9.3707846687520746E-3"/>
    <n v="0.93710000000000004"/>
    <s v="P"/>
  </r>
  <r>
    <x v="903"/>
    <s v="LINKBANCORP, Inc."/>
    <x v="5"/>
    <x v="110"/>
    <s v="LUNDBLAD CARL D"/>
    <s v="Officer"/>
    <n v="5080"/>
    <n v="6.44"/>
    <n v="32715.200000000001"/>
    <s v="normal_buy"/>
    <n v="-3.4045890827672398E-2"/>
    <n v="-3.4045999999999998"/>
    <s v="P"/>
  </r>
  <r>
    <x v="894"/>
    <s v="Guild Holdings Co"/>
    <x v="5"/>
    <x v="110"/>
    <s v="Marcon Martha E."/>
    <s v="Director"/>
    <n v="1747.33"/>
    <n v="16.12"/>
    <n v="28166.959599999998"/>
    <s v="normal_buy"/>
    <n v="9.3707846687520746E-3"/>
    <n v="0.93710000000000004"/>
    <s v="P"/>
  </r>
  <r>
    <x v="894"/>
    <s v="Guild Holdings Co"/>
    <x v="5"/>
    <x v="110"/>
    <s v="Bryant Edward JR"/>
    <s v="Director"/>
    <n v="776.02"/>
    <n v="16.12"/>
    <n v="12509.4424"/>
    <s v="normal_buy"/>
    <n v="9.3707846687520746E-3"/>
    <n v="0.93710000000000004"/>
    <s v="P"/>
  </r>
  <r>
    <x v="518"/>
    <s v="Atlantic Union Bankshares Corp"/>
    <x v="5"/>
    <x v="110"/>
    <s v="Ellett Frank Russell"/>
    <s v="Director"/>
    <n v="5000"/>
    <n v="31.71"/>
    <n v="158550"/>
    <s v="normal_buy"/>
    <n v="-1.767119678757556E-2"/>
    <n v="-1.7670999999999999"/>
    <s v="P"/>
  </r>
  <r>
    <x v="854"/>
    <s v="Palladyne AI Corp."/>
    <x v="5"/>
    <x v="110"/>
    <s v="WEIBLING DENNIS M"/>
    <s v="Director"/>
    <n v="12500"/>
    <n v="1.79"/>
    <n v="22375"/>
    <s v="normal_buy"/>
    <n v="-9.0909072436576976E-2"/>
    <n v="-9.0908999999999995"/>
    <s v="P"/>
  </r>
  <r>
    <x v="1013"/>
    <s v="FutureFuel Corp."/>
    <x v="5"/>
    <x v="110"/>
    <s v="Lyon Charles W."/>
    <s v="Officer"/>
    <n v="11400"/>
    <n v="4.3600000000000003"/>
    <n v="49704.000000000007"/>
    <s v="normal_buy"/>
    <n v="0.12814652909792421"/>
    <n v="12.8147"/>
    <s v="P"/>
  </r>
  <r>
    <x v="1039"/>
    <s v="Neuronetics, Inc."/>
    <x v="5"/>
    <x v="110"/>
    <s v="CASCELLA ROBERT"/>
    <s v="Director"/>
    <n v="50000"/>
    <n v="2.0499999999999998"/>
    <n v="102500"/>
    <s v="large_buy"/>
    <n v="-9.8522133641954279E-2"/>
    <n v="-9.8521999999999998"/>
    <s v="P"/>
  </r>
  <r>
    <x v="875"/>
    <s v="Shift4 Payments, Inc."/>
    <x v="5"/>
    <x v="110"/>
    <s v="Isaacman Jared"/>
    <s v="Director,Officer,TenPercentOwner"/>
    <n v="29669"/>
    <n v="69.23"/>
    <n v="2053984.87"/>
    <s v="normal_buy"/>
    <n v="2.0367156398207961E-2"/>
    <n v="2.0367000000000002"/>
    <s v="P"/>
  </r>
  <r>
    <x v="894"/>
    <s v="Guild Holdings Co"/>
    <x v="5"/>
    <x v="110"/>
    <s v="KRAMER DESIREE AMBER"/>
    <s v="Officer"/>
    <n v="1635.55"/>
    <n v="16.12"/>
    <n v="26365.065999999999"/>
    <s v="normal_buy"/>
    <n v="9.3707846687520746E-3"/>
    <n v="0.93710000000000004"/>
    <s v="P"/>
  </r>
  <r>
    <x v="560"/>
    <s v="UNITED FIRE GROUP INC"/>
    <x v="5"/>
    <x v="110"/>
    <s v="Martin Eric J"/>
    <s v="Officer"/>
    <n v="500"/>
    <n v="21.22"/>
    <n v="10610"/>
    <s v="normal_buy"/>
    <n v="-2.826135234503147E-3"/>
    <n v="-0.28260000000000002"/>
    <s v="P"/>
  </r>
  <r>
    <x v="15"/>
    <s v="abrdn Life Sciences Investors"/>
    <x v="5"/>
    <x v="110"/>
    <s v="Weinstein Boaz"/>
    <s v="TenPercentOwner"/>
    <n v="9598"/>
    <n v="13.8"/>
    <n v="132452.4"/>
    <s v="normal_buy"/>
    <n v="7.2748546421586013E-4"/>
    <n v="7.2700000000000001E-2"/>
    <s v="P"/>
  </r>
  <r>
    <x v="15"/>
    <s v="abrdn Life Sciences Investors"/>
    <x v="5"/>
    <x v="110"/>
    <s v="Saba Capital Management, L.P."/>
    <s v="TenPercentOwner"/>
    <n v="9598"/>
    <n v="13.8"/>
    <n v="132452.4"/>
    <s v="normal_buy"/>
    <n v="7.2748546421586013E-4"/>
    <n v="7.2700000000000001E-2"/>
    <s v="P"/>
  </r>
  <r>
    <x v="865"/>
    <s v="Fathom Holdings Inc."/>
    <x v="5"/>
    <x v="110"/>
    <s v="Flanders Scott N"/>
    <s v="Director"/>
    <n v="31115"/>
    <n v="1.83"/>
    <n v="56940.45"/>
    <s v="large_buy"/>
    <n v="-0.191374671387226"/>
    <n v="-19.137499999999999"/>
    <s v="P"/>
  </r>
  <r>
    <x v="499"/>
    <s v="Fortinet, Inc."/>
    <x v="5"/>
    <x v="110"/>
    <s v="NEUKOM WILLIAM H."/>
    <s v="Director"/>
    <n v="586"/>
    <n v="59.55"/>
    <n v="34896.300000000003"/>
    <s v="normal_buy"/>
    <n v="-1.9916295007681769E-2"/>
    <n v="-1.9916"/>
    <s v="P"/>
  </r>
  <r>
    <x v="207"/>
    <s v="UNITED SECURITY BANCSHARES"/>
    <x v="5"/>
    <x v="110"/>
    <s v="GILL JAGROOP"/>
    <s v="Director"/>
    <n v="4543"/>
    <n v="7.25"/>
    <n v="32936.75"/>
    <s v="normal_buy"/>
    <n v="2.7740373177886908E-3"/>
    <n v="0.27739999999999998"/>
    <s v="P"/>
  </r>
  <r>
    <x v="1030"/>
    <s v="urban-gro, Inc."/>
    <x v="5"/>
    <x v="110"/>
    <s v="WILKS LEWIS"/>
    <s v="Director"/>
    <n v="10000"/>
    <n v="1.47"/>
    <n v="14700"/>
    <s v="large_buy"/>
    <n v="-0.12751681611031129"/>
    <n v="-12.7517"/>
    <s v="P"/>
  </r>
  <r>
    <x v="1040"/>
    <s v="HARVARD BIOSCIENCE INC"/>
    <x v="5"/>
    <x v="110"/>
    <s v="Green James W"/>
    <s v="Director,Officer"/>
    <n v="20000"/>
    <n v="3.07"/>
    <n v="61400"/>
    <s v="large_buy"/>
    <n v="-5.3691303626378528E-2"/>
    <n v="-5.3691000000000004"/>
    <s v="P"/>
  </r>
  <r>
    <x v="578"/>
    <s v="Granite Ridge Resources, Inc."/>
    <x v="5"/>
    <x v="110"/>
    <s v="Darden Thaddeus"/>
    <s v="Director"/>
    <n v="3000"/>
    <n v="6.29"/>
    <n v="18870"/>
    <s v="normal_buy"/>
    <n v="-5.0713226510062048E-2"/>
    <n v="-5.0712999999999999"/>
    <s v="P"/>
  </r>
  <r>
    <x v="1041"/>
    <s v="United Homes Group, Inc."/>
    <x v="5"/>
    <x v="111"/>
    <s v="Nieri Patrick Michael"/>
    <s v="TenPercentOwner"/>
    <n v="144829"/>
    <n v="5"/>
    <n v="724145"/>
    <s v="normal_buy"/>
    <n v="-6.3573943553788537E-2"/>
    <n v="-6.3574000000000002"/>
    <s v="P"/>
  </r>
  <r>
    <x v="1041"/>
    <s v="United Homes Group, Inc."/>
    <x v="5"/>
    <x v="111"/>
    <s v="Lincks Maigan Nieri"/>
    <s v="TenPercentOwner"/>
    <n v="144830"/>
    <n v="5"/>
    <n v="724150"/>
    <s v="normal_buy"/>
    <n v="-6.3573943553788537E-2"/>
    <n v="-6.3574000000000002"/>
    <s v="P"/>
  </r>
  <r>
    <x v="1022"/>
    <s v="HAWKINS INC"/>
    <x v="5"/>
    <x v="111"/>
    <s v="Faulconbridge James A"/>
    <s v="Director"/>
    <n v="754"/>
    <n v="88.04"/>
    <n v="66382.16"/>
    <s v="normal_buy"/>
    <n v="2.3416557826444029E-2"/>
    <n v="2.3416999999999999"/>
    <s v="P"/>
  </r>
  <r>
    <x v="1022"/>
    <s v="HAWKINS INC"/>
    <x v="5"/>
    <x v="111"/>
    <s v="Faulconbridge James A"/>
    <s v="Director"/>
    <n v="746"/>
    <n v="87.01"/>
    <n v="64909.460000000006"/>
    <s v="normal_buy"/>
    <n v="2.3416557826444029E-2"/>
    <n v="2.3416999999999999"/>
    <s v="P"/>
  </r>
  <r>
    <x v="1032"/>
    <s v="Allbirds, Inc."/>
    <x v="5"/>
    <x v="111"/>
    <s v="LEVITAN DAN"/>
    <s v="Director,TenPercentOwner"/>
    <n v="71175"/>
    <n v="0.55000000000000004"/>
    <n v="39146.25"/>
    <s v="large_buy"/>
    <n v="9.6834262943820359E-2"/>
    <n v="9.6834000000000007"/>
    <s v="P"/>
  </r>
  <r>
    <x v="865"/>
    <s v="Fathom Holdings Inc."/>
    <x v="5"/>
    <x v="111"/>
    <s v="Flanders Scott N"/>
    <s v="Director"/>
    <n v="15832"/>
    <n v="1.89"/>
    <n v="29922.48"/>
    <s v="normal_buy"/>
    <n v="-0.1916010577524899"/>
    <n v="-19.1601"/>
    <s v="P"/>
  </r>
  <r>
    <x v="910"/>
    <s v="FlexShopper, Inc."/>
    <x v="5"/>
    <x v="111"/>
    <s v="Dvorkin Howard"/>
    <s v="Director,TenPercentOwner"/>
    <n v="64054"/>
    <n v="1.1200000000000001"/>
    <n v="71740.48000000001"/>
    <s v="large_buy"/>
    <n v="3.4482829494228977E-2"/>
    <n v="3.4483000000000001"/>
    <s v="P"/>
  </r>
  <r>
    <x v="1042"/>
    <s v="ZILLOW GROUP, INC."/>
    <x v="5"/>
    <x v="111"/>
    <s v="Hoag Jay C"/>
    <s v="Director"/>
    <n v="652520"/>
    <n v="42.28"/>
    <n v="27588545.600000001"/>
    <s v="large_buy"/>
    <n v="0.1029791057859462"/>
    <n v="10.2979"/>
    <s v="P"/>
  </r>
  <r>
    <x v="1042"/>
    <s v="ZILLOW GROUP, INC."/>
    <x v="5"/>
    <x v="111"/>
    <s v="Hoag Jay C"/>
    <s v="Director"/>
    <n v="207104"/>
    <n v="42.28"/>
    <n v="8756357.120000001"/>
    <s v="large_buy"/>
    <n v="0.1029791057859462"/>
    <n v="10.2979"/>
    <s v="P"/>
  </r>
  <r>
    <x v="1042"/>
    <s v="ZILLOW GROUP, INC."/>
    <x v="5"/>
    <x v="111"/>
    <s v="Hoag Jay C"/>
    <s v="Director"/>
    <n v="46162"/>
    <n v="42.28"/>
    <n v="1951729.36"/>
    <s v="normal_buy"/>
    <n v="0.1029791057859462"/>
    <n v="10.2979"/>
    <s v="P"/>
  </r>
  <r>
    <x v="1042"/>
    <s v="ZILLOW GROUP, INC."/>
    <x v="5"/>
    <x v="111"/>
    <s v="Hoag Jay C"/>
    <s v="Director"/>
    <n v="48988"/>
    <n v="42.28"/>
    <n v="2071212.64"/>
    <s v="normal_buy"/>
    <n v="0.1029791057859462"/>
    <n v="10.2979"/>
    <s v="P"/>
  </r>
  <r>
    <x v="1042"/>
    <s v="ZILLOW GROUP, INC."/>
    <x v="5"/>
    <x v="111"/>
    <s v="Hoag Jay C"/>
    <s v="Director"/>
    <n v="45226"/>
    <n v="42.28"/>
    <n v="1912155.28"/>
    <s v="normal_buy"/>
    <n v="0.1029791057859462"/>
    <n v="10.2979"/>
    <s v="P"/>
  </r>
  <r>
    <x v="1043"/>
    <s v="GOLUB CAPITAL BDC, Inc."/>
    <x v="5"/>
    <x v="111"/>
    <s v="Golub David"/>
    <s v="Director,Officer"/>
    <n v="62267"/>
    <n v="16.059999999999999"/>
    <n v="1000008.02"/>
    <s v="large_buy"/>
    <n v="-1.6220787112770311E-2"/>
    <n v="-1.6221000000000001"/>
    <s v="P"/>
  </r>
  <r>
    <x v="780"/>
    <s v="MUNCY COLUMBIA FINANCIAL Corp"/>
    <x v="5"/>
    <x v="111"/>
    <s v="Shannon Steven H"/>
    <s v="Director"/>
    <n v="1583"/>
    <n v="31.58"/>
    <n v="49991.14"/>
    <s v="large_buy"/>
    <n v="1.5459161882322549E-2"/>
    <n v="1.5459000000000001"/>
    <s v="P"/>
  </r>
  <r>
    <x v="168"/>
    <s v="OCCIDENTAL PETROLEUM CORP /DE/"/>
    <x v="5"/>
    <x v="111"/>
    <s v="BUFFETT WARREN E"/>
    <s v="TenPercentOwner"/>
    <n v="1386844"/>
    <n v="59.67"/>
    <n v="82752981.480000004"/>
    <s v="normal_buy"/>
    <n v="6.733048463831115E-2"/>
    <n v="6.7329999999999997"/>
    <s v="P"/>
  </r>
  <r>
    <x v="168"/>
    <s v="OCCIDENTAL PETROLEUM CORP /DE/"/>
    <x v="5"/>
    <x v="111"/>
    <s v="BERKSHIRE HATHAWAY INC"/>
    <s v="TenPercentOwner"/>
    <n v="1386844"/>
    <n v="59.67"/>
    <n v="82752981.480000004"/>
    <s v="normal_buy"/>
    <n v="6.733048463831115E-2"/>
    <n v="6.7329999999999997"/>
    <s v="P"/>
  </r>
  <r>
    <x v="418"/>
    <s v="Citi Trends Inc"/>
    <x v="5"/>
    <x v="111"/>
    <s v="Fund 1 Investments, LLC"/>
    <s v="TenPercentOwner"/>
    <n v="35500"/>
    <n v="22.58"/>
    <n v="801589.99999999988"/>
    <s v="large_buy"/>
    <n v="-6.8996078336096889E-2"/>
    <n v="-6.8996000000000004"/>
    <s v="P"/>
  </r>
  <r>
    <x v="418"/>
    <s v="Citi Trends Inc"/>
    <x v="5"/>
    <x v="111"/>
    <s v="Pleasant Lake Partners LLC"/>
    <s v="TenPercentOwner"/>
    <n v="11000"/>
    <n v="22.6"/>
    <n v="248600"/>
    <s v="normal_buy"/>
    <n v="-6.8996078336096889E-2"/>
    <n v="-6.8996000000000004"/>
    <s v="P"/>
  </r>
  <r>
    <x v="418"/>
    <s v="Citi Trends Inc"/>
    <x v="5"/>
    <x v="111"/>
    <s v="Pleasant Lake Onshore Feeder Fund LP"/>
    <s v="TenPercentOwner"/>
    <n v="11000"/>
    <n v="22.6"/>
    <n v="248600"/>
    <s v="normal_buy"/>
    <n v="-6.8996078336096889E-2"/>
    <n v="-6.8996000000000004"/>
    <s v="P"/>
  </r>
  <r>
    <x v="418"/>
    <s v="Citi Trends Inc"/>
    <x v="5"/>
    <x v="111"/>
    <s v="Fund 1 Investments, LLC"/>
    <s v="TenPercentOwner"/>
    <n v="11000"/>
    <n v="22.6"/>
    <n v="248600"/>
    <s v="normal_buy"/>
    <n v="-6.8996078336096889E-2"/>
    <n v="-6.8996000000000004"/>
    <s v="P"/>
  </r>
  <r>
    <x v="418"/>
    <s v="Citi Trends Inc"/>
    <x v="5"/>
    <x v="111"/>
    <s v="Pleasant Lake Partners LLC"/>
    <s v="TenPercentOwner"/>
    <n v="35500"/>
    <n v="22.58"/>
    <n v="801589.99999999988"/>
    <s v="large_buy"/>
    <n v="-6.8996078336096889E-2"/>
    <n v="-6.8996000000000004"/>
    <s v="P"/>
  </r>
  <r>
    <x v="418"/>
    <s v="Citi Trends Inc"/>
    <x v="5"/>
    <x v="111"/>
    <s v="Pleasant Lake Onshore Feeder Fund LP"/>
    <s v="TenPercentOwner"/>
    <n v="35500"/>
    <n v="22.58"/>
    <n v="801589.99999999988"/>
    <s v="large_buy"/>
    <n v="-6.8996078336096889E-2"/>
    <n v="-6.8996000000000004"/>
    <s v="P"/>
  </r>
  <r>
    <x v="17"/>
    <s v="TILE SHOP HOLDINGS, INC."/>
    <x v="5"/>
    <x v="111"/>
    <s v="Pleasant Lake Partners LLC"/>
    <s v="TenPercentOwner"/>
    <n v="30500"/>
    <n v="6.66"/>
    <n v="203130"/>
    <s v="normal_buy"/>
    <n v="4.6546539021318223E-2"/>
    <n v="4.6547000000000001"/>
    <s v="P"/>
  </r>
  <r>
    <x v="17"/>
    <s v="TILE SHOP HOLDINGS, INC."/>
    <x v="5"/>
    <x v="111"/>
    <s v="Fund 1 Investments, LLC"/>
    <s v="TenPercentOwner"/>
    <n v="30500"/>
    <n v="6.66"/>
    <n v="203130"/>
    <s v="normal_buy"/>
    <n v="4.6546539021318223E-2"/>
    <n v="4.6547000000000001"/>
    <s v="P"/>
  </r>
  <r>
    <x v="17"/>
    <s v="TILE SHOP HOLDINGS, INC."/>
    <x v="5"/>
    <x v="111"/>
    <s v="Pleasant Lake Onshore Feeder Fund LP"/>
    <s v="TenPercentOwner"/>
    <n v="30500"/>
    <n v="6.66"/>
    <n v="203130"/>
    <s v="normal_buy"/>
    <n v="4.6546539021318223E-2"/>
    <n v="4.6547000000000001"/>
    <s v="P"/>
  </r>
  <r>
    <x v="600"/>
    <s v="Anixa Biosciences Inc"/>
    <x v="5"/>
    <x v="111"/>
    <s v="KUMAR AMIT"/>
    <s v="Officer"/>
    <n v="25000"/>
    <n v="2.41"/>
    <n v="60250"/>
    <s v="large_buy"/>
    <n v="-1.9607824804414919E-2"/>
    <n v="-1.9608000000000001"/>
    <s v="P"/>
  </r>
  <r>
    <x v="777"/>
    <s v="Community West Bancshares"/>
    <x v="5"/>
    <x v="111"/>
    <s v="RAMOS ANTHONY KENNETH"/>
    <s v="Officer"/>
    <n v="13400"/>
    <n v="17.25"/>
    <n v="231150"/>
    <s v="large_buy"/>
    <n v="1.10722148213398E-2"/>
    <n v="1.1072"/>
    <s v="P"/>
  </r>
  <r>
    <x v="561"/>
    <s v="MasterCraft Boat Holdings, Inc."/>
    <x v="5"/>
    <x v="111"/>
    <s v="Coliseum Capital, LLC"/>
    <s v="TenPercentOwner"/>
    <n v="7921"/>
    <n v="20.48"/>
    <n v="162222.07999999999"/>
    <s v="normal_buy"/>
    <n v="-2.8100772328362611E-2"/>
    <n v="-2.8100999999999998"/>
    <s v="P"/>
  </r>
  <r>
    <x v="561"/>
    <s v="MasterCraft Boat Holdings, Inc."/>
    <x v="5"/>
    <x v="111"/>
    <s v="Gray Adam"/>
    <s v="TenPercentOwner"/>
    <n v="7921"/>
    <n v="20.48"/>
    <n v="162222.07999999999"/>
    <s v="normal_buy"/>
    <n v="-2.8100772328362611E-2"/>
    <n v="-2.8100999999999998"/>
    <s v="P"/>
  </r>
  <r>
    <x v="561"/>
    <s v="MasterCraft Boat Holdings, Inc."/>
    <x v="5"/>
    <x v="111"/>
    <s v="Shackelton Christopher S"/>
    <s v="TenPercentOwner"/>
    <n v="7921"/>
    <n v="20.48"/>
    <n v="162222.07999999999"/>
    <s v="normal_buy"/>
    <n v="-2.8100772328362611E-2"/>
    <n v="-2.8100999999999998"/>
    <s v="P"/>
  </r>
  <r>
    <x v="561"/>
    <s v="MasterCraft Boat Holdings, Inc."/>
    <x v="5"/>
    <x v="111"/>
    <s v="COLISEUM CAPITAL PARTNERS, L.P."/>
    <s v="TenPercentOwner"/>
    <n v="7921"/>
    <n v="20.48"/>
    <n v="162222.07999999999"/>
    <s v="normal_buy"/>
    <n v="-2.8100772328362611E-2"/>
    <n v="-2.8100999999999998"/>
    <s v="P"/>
  </r>
  <r>
    <x v="561"/>
    <s v="MasterCraft Boat Holdings, Inc."/>
    <x v="5"/>
    <x v="111"/>
    <s v="Coliseum Capital Management, LLC"/>
    <s v="TenPercentOwner"/>
    <n v="7921"/>
    <n v="20.48"/>
    <n v="162222.07999999999"/>
    <s v="normal_buy"/>
    <n v="-2.8100772328362611E-2"/>
    <n v="-2.8100999999999998"/>
    <s v="P"/>
  </r>
  <r>
    <x v="1044"/>
    <s v="Distribution Solutions Group, Inc."/>
    <x v="5"/>
    <x v="111"/>
    <s v="Zamarripa Robert"/>
    <s v="Director"/>
    <n v="4000"/>
    <n v="30.24"/>
    <n v="120960"/>
    <s v="large_buy"/>
    <n v="-2.2251319275499611E-2"/>
    <n v="-2.2250999999999999"/>
    <s v="P"/>
  </r>
  <r>
    <x v="943"/>
    <s v="SYNOVUS FINANCIAL CORP"/>
    <x v="5"/>
    <x v="111"/>
    <s v="AKINS D WAYNE JR"/>
    <s v="Officer"/>
    <n v="24500"/>
    <n v="37.4"/>
    <n v="916300"/>
    <s v="normal_buy"/>
    <n v="3.5132546709472301E-2"/>
    <n v="3.5133000000000001"/>
    <s v="P"/>
  </r>
  <r>
    <x v="946"/>
    <s v="BOSTON OMAHA Corp"/>
    <x v="5"/>
    <x v="111"/>
    <s v="MAGNOLIA BOC I, LP"/>
    <s v="TenPercentOwner"/>
    <n v="7500"/>
    <n v="13.97"/>
    <n v="104775"/>
    <s v="normal_buy"/>
    <n v="8.6517582227250145E-3"/>
    <n v="0.86519999999999997"/>
    <s v="P"/>
  </r>
  <r>
    <x v="946"/>
    <s v="BOSTON OMAHA Corp"/>
    <x v="5"/>
    <x v="111"/>
    <s v="Peterson Adam K"/>
    <s v="Director,Officer,TenPercentOwner"/>
    <n v="7500"/>
    <n v="13.97"/>
    <n v="104775"/>
    <s v="normal_buy"/>
    <n v="8.6517582227250145E-3"/>
    <n v="0.86519999999999997"/>
    <s v="P"/>
  </r>
  <r>
    <x v="946"/>
    <s v="BOSTON OMAHA Corp"/>
    <x v="5"/>
    <x v="111"/>
    <s v="MAGNOLIA GROUP, LLC"/>
    <s v="TenPercentOwner"/>
    <n v="7500"/>
    <n v="13.97"/>
    <n v="104775"/>
    <s v="normal_buy"/>
    <n v="8.6517582227250145E-3"/>
    <n v="0.86519999999999997"/>
    <s v="P"/>
  </r>
  <r>
    <x v="1035"/>
    <s v="GAMCO Natural Resources, Gold &amp; Income Trust"/>
    <x v="5"/>
    <x v="111"/>
    <s v="Weinstein Boaz"/>
    <s v="TenPercentOwner"/>
    <n v="13148"/>
    <n v="5.48"/>
    <n v="72051.040000000008"/>
    <s v="normal_buy"/>
    <n v="-5.424890709192054E-3"/>
    <n v="-0.54249999999999998"/>
    <s v="P"/>
  </r>
  <r>
    <x v="1035"/>
    <s v="GAMCO Natural Resources, Gold &amp; Income Trust"/>
    <x v="5"/>
    <x v="111"/>
    <s v="Saba Capital Management, L.P."/>
    <s v="TenPercentOwner"/>
    <n v="13148"/>
    <n v="5.48"/>
    <n v="72051.040000000008"/>
    <s v="normal_buy"/>
    <n v="-5.424890709192054E-3"/>
    <n v="-0.54249999999999998"/>
    <s v="P"/>
  </r>
  <r>
    <x v="1045"/>
    <s v="New Mountain Finance Corp"/>
    <x v="5"/>
    <x v="111"/>
    <s v="Ogens David"/>
    <s v="Director"/>
    <n v="3500"/>
    <n v="12.62"/>
    <n v="44170"/>
    <s v="normal_buy"/>
    <n v="-2.4033086807718762E-3"/>
    <n v="-0.24030000000000001"/>
    <s v="P"/>
  </r>
  <r>
    <x v="1046"/>
    <s v="Howard Hughes Holdings Inc."/>
    <x v="5"/>
    <x v="111"/>
    <s v="Verbinskaya Elena"/>
    <s v="Officer"/>
    <n v="200"/>
    <n v="67"/>
    <n v="13400"/>
    <s v="normal_buy"/>
    <n v="-3.5281834050910447E-2"/>
    <n v="-3.5282"/>
    <s v="P"/>
  </r>
  <r>
    <x v="1047"/>
    <s v="MAXCYTE, INC."/>
    <x v="5"/>
    <x v="111"/>
    <s v="Masoud Maher"/>
    <s v="Director,Officer"/>
    <n v="29557"/>
    <n v="4.87"/>
    <n v="143942.59"/>
    <s v="normal_buy"/>
    <n v="-0.13786009421556311"/>
    <n v="-13.786"/>
    <s v="P"/>
  </r>
  <r>
    <x v="1048"/>
    <s v="ULTRALIFE CORP"/>
    <x v="5"/>
    <x v="111"/>
    <s v="Goddard Janie"/>
    <s v="Director"/>
    <n v="1397"/>
    <n v="10.91"/>
    <n v="15241.27"/>
    <s v="normal_buy"/>
    <n v="-0.1009173822286548"/>
    <n v="-10.091699999999999"/>
    <s v="P"/>
  </r>
  <r>
    <x v="971"/>
    <s v="BlackRock TCP Capital Corp."/>
    <x v="5"/>
    <x v="111"/>
    <s v="Petro Andrea"/>
    <s v="Director"/>
    <n v="5000"/>
    <n v="11.49"/>
    <n v="57450"/>
    <s v="normal_buy"/>
    <n v="-2.4022091486043839E-2"/>
    <n v="-2.4022000000000001"/>
    <s v="P"/>
  </r>
  <r>
    <x v="369"/>
    <s v="Ondas Holdings Inc."/>
    <x v="5"/>
    <x v="111"/>
    <s v="Popolo Joseph V"/>
    <s v="Director,TenPercentOwner"/>
    <n v="100000"/>
    <n v="0.67"/>
    <n v="67000"/>
    <s v="large_buy"/>
    <n v="-1.419558878624172E-2"/>
    <n v="-1.4196"/>
    <s v="P"/>
  </r>
  <r>
    <x v="365"/>
    <s v="Energy Services of America CORP"/>
    <x v="5"/>
    <x v="111"/>
    <s v="REYNOLDS DOUGLAS V"/>
    <s v="Director,Officer,TenPercentOwner"/>
    <n v="2000"/>
    <n v="7.15"/>
    <n v="14300"/>
    <s v="normal_buy"/>
    <n v="-1.11420049820844E-2"/>
    <n v="-1.1142000000000001"/>
    <s v="P"/>
  </r>
  <r>
    <x v="1018"/>
    <s v="Provident Bancorp, Inc. /MD/"/>
    <x v="5"/>
    <x v="111"/>
    <s v="POLLACK DENNIS"/>
    <s v="Director"/>
    <n v="1075"/>
    <n v="10.15"/>
    <n v="10911.25"/>
    <s v="normal_buy"/>
    <n v="-2.7054059766905891E-2"/>
    <n v="-2.7054"/>
    <s v="P"/>
  </r>
  <r>
    <x v="1015"/>
    <s v="PodcastOne, Inc."/>
    <x v="5"/>
    <x v="111"/>
    <s v="MERRIMAN D JONATHAN"/>
    <s v="Director"/>
    <n v="8000"/>
    <n v="1.8"/>
    <n v="14400"/>
    <s v="normal_buy"/>
    <n v="-0.14999999337726161"/>
    <n v="-15"/>
    <s v="P"/>
  </r>
  <r>
    <x v="1031"/>
    <s v="SYPRIS SOLUTIONS INC"/>
    <x v="5"/>
    <x v="111"/>
    <s v="Convis Gary L"/>
    <s v="Director"/>
    <n v="15000"/>
    <n v="1.68"/>
    <n v="25200"/>
    <s v="normal_buy"/>
    <n v="0.1190476511476271"/>
    <n v="11.9048"/>
    <s v="P"/>
  </r>
  <r>
    <x v="903"/>
    <s v="LINKBANCORP, Inc."/>
    <x v="5"/>
    <x v="111"/>
    <s v="LUNDBLAD CARL D"/>
    <s v="Officer"/>
    <n v="7591"/>
    <n v="6.38"/>
    <n v="48430.58"/>
    <s v="large_buy"/>
    <n v="-6.5624982891316352E-2"/>
    <n v="-6.5625"/>
    <s v="P"/>
  </r>
  <r>
    <x v="1049"/>
    <s v="National Storage Affiliates Trust"/>
    <x v="5"/>
    <x v="111"/>
    <s v="Meisinger Chad LeRoy"/>
    <s v="Director"/>
    <n v="18405"/>
    <n v="37.74"/>
    <n v="694604.70000000007"/>
    <s v="large_buy"/>
    <n v="0.1054552570223459"/>
    <n v="10.545500000000001"/>
    <s v="P"/>
  </r>
  <r>
    <x v="1041"/>
    <s v="United Homes Group, Inc."/>
    <x v="5"/>
    <x v="111"/>
    <s v="Nieri Pennington W."/>
    <s v="Officer,TenPercentOwner"/>
    <n v="289659"/>
    <n v="5"/>
    <n v="1448295"/>
    <s v="normal_buy"/>
    <n v="-6.3573943553788537E-2"/>
    <n v="-6.3574000000000002"/>
    <s v="P"/>
  </r>
  <r>
    <x v="1041"/>
    <s v="United Homes Group, Inc."/>
    <x v="5"/>
    <x v="111"/>
    <s v="Nieri Pennington W."/>
    <s v="Officer,TenPercentOwner"/>
    <n v="980000"/>
    <n v="5"/>
    <n v="4900000"/>
    <s v="large_buy"/>
    <n v="-6.3573943553788537E-2"/>
    <n v="-6.3574000000000002"/>
    <s v="P"/>
  </r>
  <r>
    <x v="518"/>
    <s v="Atlantic Union Bankshares Corp"/>
    <x v="5"/>
    <x v="111"/>
    <s v="Ellett Frank Russell"/>
    <s v="Director"/>
    <n v="5000"/>
    <n v="31.54"/>
    <n v="157700"/>
    <s v="normal_buy"/>
    <n v="9.4934222726772433E-4"/>
    <n v="9.4899999999999998E-2"/>
    <s v="P"/>
  </r>
  <r>
    <x v="1038"/>
    <s v="PARK OHIO HOLDINGS CORP"/>
    <x v="5"/>
    <x v="111"/>
    <s v="CRAWFORD MATTHEW V"/>
    <s v="Director,Officer,TenPercentOwner"/>
    <n v="523"/>
    <n v="23.91"/>
    <n v="12504.93"/>
    <s v="normal_buy"/>
    <n v="6.2161011021585333E-2"/>
    <n v="6.2161"/>
    <s v="P"/>
  </r>
  <r>
    <x v="1038"/>
    <s v="PARK OHIO HOLDINGS CORP"/>
    <x v="5"/>
    <x v="111"/>
    <s v="CRAWFORD MATTHEW V"/>
    <s v="Director,Officer,TenPercentOwner"/>
    <n v="4277"/>
    <n v="23.98"/>
    <n v="102562.46"/>
    <s v="large_buy"/>
    <n v="6.2161011021585333E-2"/>
    <n v="6.2161"/>
    <s v="P"/>
  </r>
  <r>
    <x v="600"/>
    <s v="Anixa Biosciences Inc"/>
    <x v="5"/>
    <x v="111"/>
    <s v="Catelani Michael"/>
    <s v="Officer"/>
    <n v="6250"/>
    <n v="2.4"/>
    <n v="15000"/>
    <s v="normal_buy"/>
    <n v="-1.9607824804414919E-2"/>
    <n v="-1.9608000000000001"/>
    <s v="P"/>
  </r>
  <r>
    <x v="963"/>
    <s v="Alset Inc."/>
    <x v="5"/>
    <x v="111"/>
    <s v="Chan Heng Fai Ambrose"/>
    <s v="Director,Officer,TenPercentOwner"/>
    <n v="50000"/>
    <n v="1.1000000000000001"/>
    <n v="55000.000000000007"/>
    <s v="normal_buy"/>
    <n v="0.32038840007934932"/>
    <n v="32.038800000000002"/>
    <s v="P"/>
  </r>
  <r>
    <x v="854"/>
    <s v="Palladyne AI Corp."/>
    <x v="5"/>
    <x v="111"/>
    <s v="WEIBLING DENNIS M"/>
    <s v="Director"/>
    <n v="11729"/>
    <n v="1.75"/>
    <n v="20525.75"/>
    <s v="normal_buy"/>
    <n v="-7.9096037968091726E-2"/>
    <n v="-7.9096000000000002"/>
    <s v="P"/>
  </r>
  <r>
    <x v="946"/>
    <s v="BOSTON OMAHA Corp"/>
    <x v="5"/>
    <x v="111"/>
    <s v="Weisenburger Joshua Paul"/>
    <s v="Officer"/>
    <n v="1270"/>
    <n v="13.85"/>
    <n v="17589.5"/>
    <s v="normal_buy"/>
    <n v="8.6517582227250145E-3"/>
    <n v="0.86519999999999997"/>
    <s v="P"/>
  </r>
  <r>
    <x v="899"/>
    <s v="ALLIANCEBERNSTEIN NATIONAL MUNICIPAL INCOME FUND"/>
    <x v="5"/>
    <x v="111"/>
    <s v="Saba Capital Management, L.P."/>
    <s v="TenPercentOwner"/>
    <n v="6099"/>
    <n v="10.82"/>
    <n v="65991.180000000008"/>
    <s v="normal_buy"/>
    <n v="1.469223499443517E-2"/>
    <n v="1.4692000000000001"/>
    <s v="P"/>
  </r>
  <r>
    <x v="899"/>
    <s v="ALLIANCEBERNSTEIN NATIONAL MUNICIPAL INCOME FUND"/>
    <x v="5"/>
    <x v="111"/>
    <s v="Weinstein Boaz"/>
    <s v="TenPercentOwner"/>
    <n v="6099"/>
    <n v="10.82"/>
    <n v="65991.180000000008"/>
    <s v="normal_buy"/>
    <n v="1.469223499443517E-2"/>
    <n v="1.4692000000000001"/>
    <s v="P"/>
  </r>
  <r>
    <x v="600"/>
    <s v="Anixa Biosciences Inc"/>
    <x v="5"/>
    <x v="111"/>
    <s v="Titterton Lewis H jr"/>
    <s v="Director"/>
    <n v="10738"/>
    <n v="2.52"/>
    <n v="27059.759999999998"/>
    <s v="normal_buy"/>
    <n v="-1.9607824804414919E-2"/>
    <n v="-1.9608000000000001"/>
    <s v="P"/>
  </r>
  <r>
    <x v="1050"/>
    <s v="Orion S.A."/>
    <x v="5"/>
    <x v="111"/>
    <s v="Glajch Jeffrey"/>
    <s v="Officer"/>
    <n v="5000"/>
    <n v="23.68"/>
    <n v="118400"/>
    <s v="large_buy"/>
    <n v="-4.4137790965161683E-2"/>
    <n v="-4.4138000000000002"/>
    <s v="P"/>
  </r>
  <r>
    <x v="899"/>
    <s v="ALLIANCEBERNSTEIN NATIONAL MUNICIPAL INCOME FUND"/>
    <x v="5"/>
    <x v="111"/>
    <s v="BOFA SECURITIES, INC."/>
    <m/>
    <n v="1600"/>
    <n v="10.87"/>
    <n v="17392"/>
    <s v="normal_buy"/>
    <n v="1.469223499443517E-2"/>
    <n v="1.4692000000000001"/>
    <s v="P"/>
  </r>
  <r>
    <x v="899"/>
    <s v="ALLIANCEBERNSTEIN NATIONAL MUNICIPAL INCOME FUND"/>
    <x v="5"/>
    <x v="111"/>
    <s v="BANK OF AMERICA CORP /DE/"/>
    <s v="TenPercentOwner,Other"/>
    <n v="1600"/>
    <n v="10.87"/>
    <n v="17392"/>
    <s v="normal_buy"/>
    <n v="1.469223499443517E-2"/>
    <n v="1.4692000000000001"/>
    <s v="P"/>
  </r>
  <r>
    <x v="899"/>
    <s v="ALLIANCEBERNSTEIN NATIONAL MUNICIPAL INCOME FUND"/>
    <x v="5"/>
    <x v="111"/>
    <s v="Banc of America Preferred Funding Corp"/>
    <s v="TenPercentOwner"/>
    <n v="1600"/>
    <n v="10.87"/>
    <n v="17392"/>
    <s v="normal_buy"/>
    <n v="1.469223499443517E-2"/>
    <n v="1.4692000000000001"/>
    <s v="P"/>
  </r>
  <r>
    <x v="1051"/>
    <s v="Cidara Therapeutics, Inc."/>
    <x v="5"/>
    <x v="111"/>
    <s v="Stein Jeffrey"/>
    <s v="Director,Officer"/>
    <n v="8000"/>
    <n v="13.21"/>
    <n v="105680"/>
    <s v="large_buy"/>
    <n v="-0.12071652432359679"/>
    <n v="-12.0717"/>
    <s v="P"/>
  </r>
  <r>
    <x v="86"/>
    <s v="ALTA EQUIPMENT GROUP INC."/>
    <x v="5"/>
    <x v="111"/>
    <s v="Hoover Jeffrey Alan"/>
    <s v="Officer"/>
    <n v="4000"/>
    <n v="8.17"/>
    <n v="32680"/>
    <s v="normal_buy"/>
    <n v="2.2673030040714751E-2"/>
    <n v="2.2673000000000001"/>
    <s v="P"/>
  </r>
  <r>
    <x v="68"/>
    <s v="PBF Energy Inc."/>
    <x v="5"/>
    <x v="111"/>
    <s v="Control Empresarial de Capitales S.A. de C.V."/>
    <s v="TenPercentOwner,Other"/>
    <n v="51000"/>
    <n v="46.19"/>
    <n v="2355690"/>
    <s v="normal_buy"/>
    <n v="-4.0000105114061928E-2"/>
    <n v="-4"/>
    <s v="P"/>
  </r>
  <r>
    <x v="1043"/>
    <s v="GOLUB CAPITAL BDC, Inc."/>
    <x v="5"/>
    <x v="111"/>
    <s v="Golub Lawrence E"/>
    <s v="Director,Officer"/>
    <n v="62267"/>
    <n v="16.059999999999999"/>
    <n v="1000008.02"/>
    <s v="large_buy"/>
    <n v="-1.6220787112770311E-2"/>
    <n v="-1.6221000000000001"/>
    <s v="P"/>
  </r>
  <r>
    <x v="184"/>
    <s v="Calamos Aksia Alternative Credit &amp; Income Fund"/>
    <x v="5"/>
    <x v="111"/>
    <s v="Behan Robert"/>
    <s v="Officer"/>
    <n v="2349.62"/>
    <n v="10.64"/>
    <n v="24999.9568"/>
    <s v="normal_buy"/>
    <n v="2.8193951991910549E-3"/>
    <n v="0.28189999999999998"/>
    <s v="P"/>
  </r>
  <r>
    <x v="15"/>
    <s v="abrdn Life Sciences Investors"/>
    <x v="5"/>
    <x v="111"/>
    <s v="Weinstein Boaz"/>
    <s v="TenPercentOwner"/>
    <n v="3763"/>
    <n v="13.72"/>
    <n v="51628.36"/>
    <s v="normal_buy"/>
    <n v="2.9069578181316391E-2"/>
    <n v="2.907"/>
    <s v="P"/>
  </r>
  <r>
    <x v="15"/>
    <s v="abrdn Life Sciences Investors"/>
    <x v="5"/>
    <x v="111"/>
    <s v="Saba Capital Management, L.P."/>
    <s v="TenPercentOwner"/>
    <n v="3763"/>
    <n v="13.72"/>
    <n v="51628.36"/>
    <s v="normal_buy"/>
    <n v="2.9069578181316391E-2"/>
    <n v="2.907"/>
    <s v="P"/>
  </r>
  <r>
    <x v="486"/>
    <s v="Snowflake Inc."/>
    <x v="5"/>
    <x v="111"/>
    <s v="Speiser Michael L"/>
    <s v="Director"/>
    <n v="76200"/>
    <n v="131.09"/>
    <n v="9989058"/>
    <s v="large_buy"/>
    <n v="-4.8853009177019728E-2"/>
    <n v="-4.8853"/>
    <s v="P"/>
  </r>
  <r>
    <x v="975"/>
    <s v="loanDepot, Inc."/>
    <x v="5"/>
    <x v="111"/>
    <s v="Martell Frank"/>
    <s v="Director,Officer"/>
    <n v="25000"/>
    <n v="2.09"/>
    <n v="52250"/>
    <s v="normal_buy"/>
    <n v="-0.14903843949532289"/>
    <n v="-14.9038"/>
    <s v="P"/>
  </r>
  <r>
    <x v="168"/>
    <s v="OCCIDENTAL PETROLEUM CORP /DE/"/>
    <x v="5"/>
    <x v="112"/>
    <s v="BERKSHIRE HATHAWAY INC"/>
    <s v="TenPercentOwner"/>
    <n v="584550"/>
    <n v="60.26"/>
    <n v="35224983"/>
    <s v="normal_buy"/>
    <n v="4.332005023123453E-2"/>
    <n v="4.3319999999999999"/>
    <s v="P"/>
  </r>
  <r>
    <x v="168"/>
    <s v="OCCIDENTAL PETROLEUM CORP /DE/"/>
    <x v="5"/>
    <x v="112"/>
    <s v="BUFFETT WARREN E"/>
    <s v="TenPercentOwner"/>
    <n v="584550"/>
    <n v="60.26"/>
    <n v="35224983"/>
    <s v="normal_buy"/>
    <n v="4.332005023123453E-2"/>
    <n v="4.3319999999999999"/>
    <s v="P"/>
  </r>
  <r>
    <x v="986"/>
    <s v="Pebblebrook Hotel Trust"/>
    <x v="5"/>
    <x v="112"/>
    <s v="BORTZ JON E"/>
    <s v="Director,Officer"/>
    <n v="29000"/>
    <n v="13.58"/>
    <n v="393820"/>
    <s v="large_buy"/>
    <n v="-8.0467399340549139E-3"/>
    <n v="-0.80469999999999997"/>
    <s v="P"/>
  </r>
  <r>
    <x v="1041"/>
    <s v="United Homes Group, Inc."/>
    <x v="5"/>
    <x v="112"/>
    <s v="Nieri Patrick Michael"/>
    <s v="TenPercentOwner"/>
    <n v="133320"/>
    <n v="5"/>
    <n v="666600"/>
    <s v="normal_buy"/>
    <n v="-1.8867947676486141E-2"/>
    <n v="-1.8868"/>
    <s v="P"/>
  </r>
  <r>
    <x v="1041"/>
    <s v="United Homes Group, Inc."/>
    <x v="5"/>
    <x v="112"/>
    <s v="Lincks Maigan Nieri"/>
    <s v="TenPercentOwner"/>
    <n v="133320"/>
    <n v="5"/>
    <n v="666600"/>
    <s v="normal_buy"/>
    <n v="-1.8867947676486141E-2"/>
    <n v="-1.8868"/>
    <s v="P"/>
  </r>
  <r>
    <x v="865"/>
    <s v="Fathom Holdings Inc."/>
    <x v="5"/>
    <x v="112"/>
    <s v="Flanders Scott N"/>
    <s v="Director"/>
    <n v="10000"/>
    <n v="1.86"/>
    <n v="18600"/>
    <s v="normal_buy"/>
    <n v="-0.21925131848980059"/>
    <n v="-21.9251"/>
    <s v="P"/>
  </r>
  <r>
    <x v="903"/>
    <s v="LINKBANCORP, Inc."/>
    <x v="5"/>
    <x v="112"/>
    <s v="Doane David Carl"/>
    <s v="Director"/>
    <n v="2000"/>
    <n v="6.4"/>
    <n v="12800"/>
    <s v="normal_buy"/>
    <n v="-5.8084672003010152E-2"/>
    <n v="-5.8085000000000004"/>
    <s v="P"/>
  </r>
  <r>
    <x v="146"/>
    <s v="Burke &amp; Herbert Financial Services Corp."/>
    <x v="5"/>
    <x v="112"/>
    <s v="Riojas Jose David"/>
    <s v="Director"/>
    <n v="497"/>
    <n v="47.75"/>
    <n v="23731.75"/>
    <s v="normal_buy"/>
    <n v="2.9942724638552631E-2"/>
    <n v="2.9943"/>
    <s v="P"/>
  </r>
  <r>
    <x v="146"/>
    <s v="Burke &amp; Herbert Financial Services Corp."/>
    <x v="5"/>
    <x v="112"/>
    <s v="Riojas Jose David"/>
    <s v="Director"/>
    <n v="400"/>
    <n v="47.15"/>
    <n v="18860"/>
    <s v="normal_buy"/>
    <n v="2.9942724638552631E-2"/>
    <n v="2.9943"/>
    <s v="P"/>
  </r>
  <r>
    <x v="146"/>
    <s v="Burke &amp; Herbert Financial Services Corp."/>
    <x v="5"/>
    <x v="112"/>
    <s v="Riojas Jose David"/>
    <s v="Director"/>
    <n v="500"/>
    <n v="47.5"/>
    <n v="23750"/>
    <s v="normal_buy"/>
    <n v="2.9942724638552631E-2"/>
    <n v="2.9943"/>
    <s v="P"/>
  </r>
  <r>
    <x v="1052"/>
    <s v="Rapport Therapeutics, Inc."/>
    <x v="5"/>
    <x v="112"/>
    <s v="HEALY JAMES"/>
    <s v="Director"/>
    <n v="470589"/>
    <n v="17"/>
    <n v="8000013"/>
    <s v="large_buy"/>
    <n v="-0.13325695685190039"/>
    <n v="-13.325699999999999"/>
    <s v="P"/>
  </r>
  <r>
    <x v="1052"/>
    <s v="Rapport Therapeutics, Inc."/>
    <x v="5"/>
    <x v="112"/>
    <s v="HEALY JAMES"/>
    <s v="Director"/>
    <n v="18641"/>
    <n v="17"/>
    <n v="316897"/>
    <s v="large_buy"/>
    <n v="-0.13325695685190039"/>
    <n v="-13.325699999999999"/>
    <s v="P"/>
  </r>
  <r>
    <x v="1052"/>
    <s v="Rapport Therapeutics, Inc."/>
    <x v="5"/>
    <x v="112"/>
    <s v="HEALY JAMES"/>
    <s v="Director"/>
    <n v="25455"/>
    <n v="17"/>
    <n v="432735"/>
    <s v="large_buy"/>
    <n v="-0.13325695685190039"/>
    <n v="-13.325699999999999"/>
    <s v="P"/>
  </r>
  <r>
    <x v="1052"/>
    <s v="Rapport Therapeutics, Inc."/>
    <x v="5"/>
    <x v="112"/>
    <s v="HEALY JAMES"/>
    <s v="Director"/>
    <n v="26278"/>
    <n v="17"/>
    <n v="446726"/>
    <s v="large_buy"/>
    <n v="-0.13325695685190039"/>
    <n v="-13.325699999999999"/>
    <s v="P"/>
  </r>
  <r>
    <x v="1052"/>
    <s v="Rapport Therapeutics, Inc."/>
    <x v="5"/>
    <x v="112"/>
    <s v="HEALY JAMES"/>
    <s v="Director"/>
    <n v="17861"/>
    <n v="17"/>
    <n v="303637"/>
    <s v="large_buy"/>
    <n v="-0.13325695685190039"/>
    <n v="-13.325699999999999"/>
    <s v="P"/>
  </r>
  <r>
    <x v="1053"/>
    <s v="VAIL RESORTS INC"/>
    <x v="5"/>
    <x v="112"/>
    <s v="Korch Angela A"/>
    <s v="Officer"/>
    <n v="575"/>
    <n v="176.2"/>
    <n v="101315"/>
    <s v="large_buy"/>
    <n v="-6.7290728063074123E-3"/>
    <n v="-0.67290000000000005"/>
    <s v="P"/>
  </r>
  <r>
    <x v="1054"/>
    <s v="Four Corners Property Trust, Inc."/>
    <x v="5"/>
    <x v="112"/>
    <s v="Lenehan William H"/>
    <s v="Director,Officer"/>
    <n v="6230"/>
    <n v="24.05"/>
    <n v="149831.5"/>
    <s v="large_buy"/>
    <n v="1.7162012397557099E-2"/>
    <n v="1.7161999999999999"/>
    <s v="P"/>
  </r>
  <r>
    <x v="554"/>
    <s v="DELUXE CORP"/>
    <x v="5"/>
    <x v="112"/>
    <s v="McCarthy Barry C"/>
    <s v="Director,Officer"/>
    <n v="2440"/>
    <n v="21.63"/>
    <n v="52777.2"/>
    <s v="normal_buy"/>
    <n v="4.6120644224445512E-4"/>
    <n v="4.6100000000000002E-2"/>
    <s v="P"/>
  </r>
  <r>
    <x v="845"/>
    <s v="KENNAMETAL INC"/>
    <x v="5"/>
    <x v="112"/>
    <s v="Chowbey Sanjay"/>
    <s v="Director,Officer"/>
    <n v="5000"/>
    <n v="24.28"/>
    <n v="121400"/>
    <s v="normal_buy"/>
    <n v="-4.4189752727433307E-2"/>
    <n v="-4.4189999999999996"/>
    <s v="P"/>
  </r>
  <r>
    <x v="531"/>
    <s v="Nerdy Inc."/>
    <x v="5"/>
    <x v="112"/>
    <s v="Cohn Charles K."/>
    <s v="Director,Officer,TenPercentOwner"/>
    <n v="353000"/>
    <n v="1.59"/>
    <n v="561270"/>
    <s v="normal_buy"/>
    <n v="4.4303754013599317E-2"/>
    <n v="4.4303999999999997"/>
    <s v="P"/>
  </r>
  <r>
    <x v="773"/>
    <s v="EAGLE BANCORP INC"/>
    <x v="5"/>
    <x v="112"/>
    <s v="Saltzman Paul"/>
    <s v="Officer"/>
    <n v="1000"/>
    <n v="16.46"/>
    <n v="16460"/>
    <s v="normal_buy"/>
    <n v="2.4038457472507879E-2"/>
    <n v="2.4037999999999999"/>
    <s v="P"/>
  </r>
  <r>
    <x v="1022"/>
    <s v="HAWKINS INC"/>
    <x v="5"/>
    <x v="112"/>
    <s v="Faulconbridge James A"/>
    <s v="Director"/>
    <n v="1212"/>
    <n v="85.99"/>
    <n v="104219.88"/>
    <s v="large_buy"/>
    <n v="1.9421866801316408E-2"/>
    <n v="1.9421999999999999"/>
    <s v="P"/>
  </r>
  <r>
    <x v="1022"/>
    <s v="HAWKINS INC"/>
    <x v="5"/>
    <x v="112"/>
    <s v="Faulconbridge James A"/>
    <s v="Director"/>
    <n v="788"/>
    <n v="87.2"/>
    <n v="68713.600000000006"/>
    <s v="normal_buy"/>
    <n v="1.9421866801316408E-2"/>
    <n v="1.9421999999999999"/>
    <s v="P"/>
  </r>
  <r>
    <x v="1042"/>
    <s v="ZILLOW GROUP, INC."/>
    <x v="5"/>
    <x v="112"/>
    <s v="Hoag Jay C"/>
    <s v="Director"/>
    <n v="533020"/>
    <n v="43.14"/>
    <n v="22994482.800000001"/>
    <s v="large_buy"/>
    <n v="5.7241417895788523E-2"/>
    <n v="5.7241"/>
    <s v="P"/>
  </r>
  <r>
    <x v="1042"/>
    <s v="ZILLOW GROUP, INC."/>
    <x v="5"/>
    <x v="112"/>
    <s v="Hoag Jay C"/>
    <s v="Director"/>
    <n v="169176"/>
    <n v="43.14"/>
    <n v="7298252.6399999997"/>
    <s v="normal_buy"/>
    <n v="5.7241417895788523E-2"/>
    <n v="5.7241"/>
    <s v="P"/>
  </r>
  <r>
    <x v="1042"/>
    <s v="ZILLOW GROUP, INC."/>
    <x v="5"/>
    <x v="112"/>
    <s v="Hoag Jay C"/>
    <s v="Director"/>
    <n v="37709"/>
    <n v="43.14"/>
    <n v="1626766.26"/>
    <s v="normal_buy"/>
    <n v="5.7241417895788523E-2"/>
    <n v="5.7241"/>
    <s v="P"/>
  </r>
  <r>
    <x v="1042"/>
    <s v="ZILLOW GROUP, INC."/>
    <x v="5"/>
    <x v="112"/>
    <s v="Hoag Jay C"/>
    <s v="Director"/>
    <n v="40017"/>
    <n v="43.14"/>
    <n v="1726333.38"/>
    <s v="normal_buy"/>
    <n v="5.7241417895788523E-2"/>
    <n v="5.7241"/>
    <s v="P"/>
  </r>
  <r>
    <x v="1042"/>
    <s v="ZILLOW GROUP, INC."/>
    <x v="5"/>
    <x v="112"/>
    <s v="Hoag Jay C"/>
    <s v="Director"/>
    <n v="36944"/>
    <n v="43.14"/>
    <n v="1593764.16"/>
    <s v="normal_buy"/>
    <n v="5.7241417895788523E-2"/>
    <n v="5.7241"/>
    <s v="P"/>
  </r>
  <r>
    <x v="786"/>
    <s v="Northfield Bancorp, Inc."/>
    <x v="5"/>
    <x v="112"/>
    <s v="Ryan Patrick Louis"/>
    <s v="Director"/>
    <n v="10000"/>
    <n v="7.53"/>
    <n v="75300"/>
    <s v="normal_buy"/>
    <n v="0.14494681990848421"/>
    <n v="14.4947"/>
    <s v="P"/>
  </r>
  <r>
    <x v="1055"/>
    <s v="FOX FACTORY HOLDING CORP"/>
    <x v="5"/>
    <x v="112"/>
    <s v="DENNISON MICHAEL C."/>
    <s v="Director,Officer"/>
    <n v="11250"/>
    <n v="44.3"/>
    <n v="498374.99999999988"/>
    <s v="large_buy"/>
    <n v="4.3392493883150252E-2"/>
    <n v="4.3391999999999999"/>
    <s v="P"/>
  </r>
  <r>
    <x v="17"/>
    <s v="TILE SHOP HOLDINGS, INC."/>
    <x v="5"/>
    <x v="112"/>
    <s v="Pleasant Lake Partners LLC"/>
    <s v="TenPercentOwner"/>
    <n v="70500"/>
    <n v="6.56"/>
    <n v="462480"/>
    <s v="large_buy"/>
    <n v="5.0228297577442398E-2"/>
    <n v="5.0228000000000002"/>
    <s v="P"/>
  </r>
  <r>
    <x v="17"/>
    <s v="TILE SHOP HOLDINGS, INC."/>
    <x v="5"/>
    <x v="112"/>
    <s v="Fund 1 Investments, LLC"/>
    <s v="TenPercentOwner"/>
    <n v="70500"/>
    <n v="6.56"/>
    <n v="462480"/>
    <s v="large_buy"/>
    <n v="5.0228297577442398E-2"/>
    <n v="5.0228000000000002"/>
    <s v="P"/>
  </r>
  <r>
    <x v="17"/>
    <s v="TILE SHOP HOLDINGS, INC."/>
    <x v="5"/>
    <x v="112"/>
    <s v="Pleasant Lake Onshore Feeder Fund LP"/>
    <s v="TenPercentOwner"/>
    <n v="70500"/>
    <n v="6.56"/>
    <n v="462480"/>
    <s v="large_buy"/>
    <n v="5.0228297577442398E-2"/>
    <n v="5.0228000000000002"/>
    <s v="P"/>
  </r>
  <r>
    <x v="1050"/>
    <s v="Orion S.A."/>
    <x v="5"/>
    <x v="112"/>
    <s v="Quinones Carlos"/>
    <s v="Officer"/>
    <n v="4000"/>
    <n v="23.51"/>
    <n v="94040"/>
    <s v="normal_buy"/>
    <n v="-5.402527614932251E-2"/>
    <n v="-5.4024999999999999"/>
    <s v="P"/>
  </r>
  <r>
    <x v="972"/>
    <s v="Offerpad Solutions Inc."/>
    <x v="5"/>
    <x v="112"/>
    <s v="Sella Roberto Marco"/>
    <s v="Director,TenPercentOwner"/>
    <n v="15104"/>
    <n v="4.8899999999999997"/>
    <n v="73858.559999999998"/>
    <s v="large_buy"/>
    <n v="-0.14970059196332411"/>
    <n v="-14.9701"/>
    <s v="P"/>
  </r>
  <r>
    <x v="519"/>
    <s v="CARRIAGE SERVICES INC"/>
    <x v="5"/>
    <x v="112"/>
    <s v="Fargason Charles"/>
    <s v="Director"/>
    <n v="2000"/>
    <n v="28.4"/>
    <n v="56800"/>
    <s v="normal_buy"/>
    <n v="-4.6478906058401437E-2"/>
    <n v="-4.6478999999999999"/>
    <s v="P"/>
  </r>
  <r>
    <x v="1056"/>
    <s v="Barnes &amp; Noble Education, Inc."/>
    <x v="5"/>
    <x v="112"/>
    <s v="Wallace Rory"/>
    <s v="Director"/>
    <n v="202480772"/>
    <n v="0.05"/>
    <n v="10124038.6"/>
    <s v="large_buy"/>
    <n v="-0.50671639390394274"/>
    <n v="-50.671599999999998"/>
    <s v="P"/>
  </r>
  <r>
    <x v="852"/>
    <s v="TELOS CORP"/>
    <x v="5"/>
    <x v="112"/>
    <s v="Schaufeld Fredrick"/>
    <s v="Director"/>
    <n v="57909"/>
    <n v="4.05"/>
    <n v="234531.45"/>
    <s v="normal_buy"/>
    <n v="-0.14039407420596339"/>
    <n v="-14.039400000000001"/>
    <s v="P"/>
  </r>
  <r>
    <x v="561"/>
    <s v="MasterCraft Boat Holdings, Inc."/>
    <x v="5"/>
    <x v="112"/>
    <s v="Coliseum Capital, LLC"/>
    <s v="TenPercentOwner"/>
    <n v="18084"/>
    <n v="20.57"/>
    <n v="371987.88"/>
    <s v="normal_buy"/>
    <n v="-8.0077177234372021E-2"/>
    <n v="-8.0076999999999998"/>
    <s v="P"/>
  </r>
  <r>
    <x v="561"/>
    <s v="MasterCraft Boat Holdings, Inc."/>
    <x v="5"/>
    <x v="112"/>
    <s v="Gray Adam"/>
    <s v="TenPercentOwner"/>
    <n v="18084"/>
    <n v="20.57"/>
    <n v="371987.88"/>
    <s v="normal_buy"/>
    <n v="-8.0077177234372021E-2"/>
    <n v="-8.0076999999999998"/>
    <s v="P"/>
  </r>
  <r>
    <x v="561"/>
    <s v="MasterCraft Boat Holdings, Inc."/>
    <x v="5"/>
    <x v="112"/>
    <s v="Shackelton Christopher S"/>
    <s v="TenPercentOwner"/>
    <n v="18084"/>
    <n v="20.57"/>
    <n v="371987.88"/>
    <s v="normal_buy"/>
    <n v="-8.0077177234372021E-2"/>
    <n v="-8.0076999999999998"/>
    <s v="P"/>
  </r>
  <r>
    <x v="561"/>
    <s v="MasterCraft Boat Holdings, Inc."/>
    <x v="5"/>
    <x v="112"/>
    <s v="COLISEUM CAPITAL PARTNERS, L.P."/>
    <s v="TenPercentOwner"/>
    <n v="18084"/>
    <n v="20.57"/>
    <n v="371987.88"/>
    <s v="normal_buy"/>
    <n v="-8.0077177234372021E-2"/>
    <n v="-8.0076999999999998"/>
    <s v="P"/>
  </r>
  <r>
    <x v="561"/>
    <s v="MasterCraft Boat Holdings, Inc."/>
    <x v="5"/>
    <x v="112"/>
    <s v="Coliseum Capital Management, LLC"/>
    <s v="TenPercentOwner"/>
    <n v="18084"/>
    <n v="20.57"/>
    <n v="371987.88"/>
    <s v="normal_buy"/>
    <n v="-8.0077177234372021E-2"/>
    <n v="-8.0076999999999998"/>
    <s v="P"/>
  </r>
  <r>
    <x v="1047"/>
    <s v="MAXCYTE, INC."/>
    <x v="5"/>
    <x v="112"/>
    <s v="Masoud Maher"/>
    <s v="Director,Officer"/>
    <n v="70443"/>
    <n v="4.9000000000000004"/>
    <n v="345170.7"/>
    <s v="large_buy"/>
    <n v="-0.17540320138467361"/>
    <n v="-17.540299999999998"/>
    <s v="P"/>
  </r>
  <r>
    <x v="1057"/>
    <s v="Chatham Lodging Trust"/>
    <x v="5"/>
    <x v="112"/>
    <s v="CRAVEN DENNIS M"/>
    <s v="Officer"/>
    <n v="12000"/>
    <n v="7.88"/>
    <n v="94560"/>
    <s v="large_buy"/>
    <n v="-4.8368125324359523E-3"/>
    <n v="-0.48370000000000002"/>
    <s v="P"/>
  </r>
  <r>
    <x v="1058"/>
    <s v="Vistra Corp."/>
    <x v="5"/>
    <x v="112"/>
    <s v="Crutchfield Lisa"/>
    <s v="Director"/>
    <n v="335"/>
    <n v="89.46"/>
    <n v="29969.1"/>
    <s v="large_buy"/>
    <n v="1.61247450188815E-2"/>
    <n v="1.6125"/>
    <s v="P"/>
  </r>
  <r>
    <x v="1059"/>
    <s v="LAKELAND INDUSTRIES INC"/>
    <x v="5"/>
    <x v="112"/>
    <s v="Jenkins James M."/>
    <s v="Director,Officer"/>
    <n v="2085"/>
    <n v="23.98"/>
    <n v="49998.3"/>
    <s v="normal_buy"/>
    <n v="-1.0950299334273829E-2"/>
    <n v="-1.095"/>
    <s v="P"/>
  </r>
  <r>
    <x v="1041"/>
    <s v="United Homes Group, Inc."/>
    <x v="5"/>
    <x v="112"/>
    <s v="Nieri Michael P."/>
    <s v="Director,Officer,TenPercentOwner"/>
    <n v="621328"/>
    <n v="5"/>
    <n v="3106640"/>
    <s v="large_buy"/>
    <n v="-1.8867947676486141E-2"/>
    <n v="-1.8868"/>
    <s v="P"/>
  </r>
  <r>
    <x v="1056"/>
    <s v="Barnes &amp; Noble Education, Inc."/>
    <x v="5"/>
    <x v="112"/>
    <s v="SHAR JONATHAN"/>
    <s v="Officer"/>
    <n v="208200"/>
    <n v="0.05"/>
    <n v="10410"/>
    <s v="normal_buy"/>
    <n v="-0.50671639390394274"/>
    <n v="-50.671599999999998"/>
    <s v="P"/>
  </r>
  <r>
    <x v="1041"/>
    <s v="United Homes Group, Inc."/>
    <x v="5"/>
    <x v="112"/>
    <s v="Nieri Pennington W."/>
    <s v="Officer,TenPercentOwner"/>
    <n v="133360"/>
    <n v="5"/>
    <n v="666800"/>
    <s v="normal_buy"/>
    <n v="-1.8867947676486141E-2"/>
    <n v="-1.8868"/>
    <s v="P"/>
  </r>
  <r>
    <x v="518"/>
    <s v="Atlantic Union Bankshares Corp"/>
    <x v="5"/>
    <x v="112"/>
    <s v="Ellett Frank Russell"/>
    <s v="Director"/>
    <n v="4467"/>
    <n v="30.85"/>
    <n v="137806.95000000001"/>
    <s v="normal_buy"/>
    <n v="9.7625214196592758E-3"/>
    <n v="0.97629999999999995"/>
    <s v="P"/>
  </r>
  <r>
    <x v="1038"/>
    <s v="PARK OHIO HOLDINGS CORP"/>
    <x v="5"/>
    <x v="112"/>
    <s v="CRAWFORD MATTHEW V"/>
    <s v="Director,Officer,TenPercentOwner"/>
    <n v="1103"/>
    <n v="24.3"/>
    <n v="26802.9"/>
    <s v="normal_buy"/>
    <n v="5.2195539020100101E-2"/>
    <n v="5.2195999999999998"/>
    <s v="P"/>
  </r>
  <r>
    <x v="1038"/>
    <s v="PARK OHIO HOLDINGS CORP"/>
    <x v="5"/>
    <x v="112"/>
    <s v="CRAWFORD MATTHEW V"/>
    <s v="Director,Officer,TenPercentOwner"/>
    <n v="1125"/>
    <n v="24.1"/>
    <n v="27112.5"/>
    <s v="normal_buy"/>
    <n v="5.2195539020100101E-2"/>
    <n v="5.2195999999999998"/>
    <s v="P"/>
  </r>
  <r>
    <x v="1038"/>
    <s v="PARK OHIO HOLDINGS CORP"/>
    <x v="5"/>
    <x v="112"/>
    <s v="CRAWFORD MATTHEW V"/>
    <s v="Director,Officer,TenPercentOwner"/>
    <n v="693"/>
    <n v="24"/>
    <n v="16632"/>
    <s v="normal_buy"/>
    <n v="5.2195539020100101E-2"/>
    <n v="5.2195999999999998"/>
    <s v="P"/>
  </r>
  <r>
    <x v="818"/>
    <s v="SHENANDOAH TELECOMMUNICATIONS CO/VA/"/>
    <x v="5"/>
    <x v="112"/>
    <s v="FRENCH CHRISTOPHER E"/>
    <s v="Officer"/>
    <n v="5000"/>
    <n v="16.579999999999998"/>
    <n v="82899.999999999985"/>
    <s v="large_buy"/>
    <n v="-2.581436694685146E-2"/>
    <n v="-2.5813999999999999"/>
    <s v="P"/>
  </r>
  <r>
    <x v="818"/>
    <s v="SHENANDOAH TELECOMMUNICATIONS CO/VA/"/>
    <x v="5"/>
    <x v="112"/>
    <s v="FRENCH CHRISTOPHER E"/>
    <s v="Officer"/>
    <n v="5000"/>
    <n v="15.79"/>
    <n v="78950"/>
    <s v="large_buy"/>
    <n v="-2.581436694685146E-2"/>
    <n v="-2.5813999999999999"/>
    <s v="P"/>
  </r>
  <r>
    <x v="818"/>
    <s v="SHENANDOAH TELECOMMUNICATIONS CO/VA/"/>
    <x v="5"/>
    <x v="112"/>
    <s v="FRENCH CHRISTOPHER E"/>
    <s v="Officer"/>
    <n v="5000"/>
    <n v="16.59"/>
    <n v="82950"/>
    <s v="large_buy"/>
    <n v="-2.581436694685146E-2"/>
    <n v="-2.5813999999999999"/>
    <s v="P"/>
  </r>
  <r>
    <x v="818"/>
    <s v="SHENANDOAH TELECOMMUNICATIONS CO/VA/"/>
    <x v="5"/>
    <x v="112"/>
    <s v="VOLK JAMES J"/>
    <s v="Officer"/>
    <n v="1113"/>
    <n v="16.12"/>
    <n v="17941.560000000001"/>
    <s v="normal_buy"/>
    <n v="-2.581436694685146E-2"/>
    <n v="-2.5813999999999999"/>
    <s v="P"/>
  </r>
  <r>
    <x v="818"/>
    <s v="SHENANDOAH TELECOMMUNICATIONS CO/VA/"/>
    <x v="5"/>
    <x v="112"/>
    <s v="VOLK JAMES J"/>
    <s v="Officer"/>
    <n v="1000"/>
    <n v="17"/>
    <n v="17000"/>
    <s v="normal_buy"/>
    <n v="-2.581436694685146E-2"/>
    <n v="-2.5813999999999999"/>
    <s v="P"/>
  </r>
  <r>
    <x v="818"/>
    <s v="SHENANDOAH TELECOMMUNICATIONS CO/VA/"/>
    <x v="5"/>
    <x v="112"/>
    <s v="VOLK JAMES J"/>
    <s v="Officer"/>
    <n v="1062"/>
    <n v="16"/>
    <n v="16992"/>
    <s v="normal_buy"/>
    <n v="-2.581436694685146E-2"/>
    <n v="-2.5813999999999999"/>
    <s v="P"/>
  </r>
  <r>
    <x v="1060"/>
    <s v="Metropolitan Bank Holding Corp."/>
    <x v="5"/>
    <x v="112"/>
    <s v="Wolf George J Jr"/>
    <s v="Director"/>
    <n v="1183"/>
    <n v="39"/>
    <n v="46137"/>
    <s v="large_buy"/>
    <n v="7.9060833703648026E-3"/>
    <n v="0.79059999999999997"/>
    <s v="P"/>
  </r>
  <r>
    <x v="866"/>
    <s v="GLOBAL PARTNERS LP"/>
    <x v="5"/>
    <x v="112"/>
    <s v="Global GP LLC"/>
    <s v="Other"/>
    <n v="10000"/>
    <n v="50.23"/>
    <n v="502299.99999999988"/>
    <s v="large_buy"/>
    <n v="-9.4286948548844451E-2"/>
    <n v="-9.4286999999999992"/>
    <s v="P"/>
  </r>
  <r>
    <x v="720"/>
    <s v="Science Applications International Corp"/>
    <x v="5"/>
    <x v="112"/>
    <s v="Natarajan Prabu"/>
    <s v="Officer"/>
    <n v="2000"/>
    <n v="114.85"/>
    <n v="229700"/>
    <s v="large_buy"/>
    <n v="1.729661512540881E-2"/>
    <n v="1.7297"/>
    <s v="P"/>
  </r>
  <r>
    <x v="156"/>
    <s v="PEOPLES FINANCIAL CORP /MS/"/>
    <x v="5"/>
    <x v="112"/>
    <s v="SWETMAN CHEVIS"/>
    <s v="Director,Officer"/>
    <n v="6700"/>
    <n v="16.149999999999999"/>
    <n v="108205"/>
    <s v="large_buy"/>
    <n v="-1.2307710211660879E-2"/>
    <n v="-1.2307999999999999"/>
    <s v="P"/>
  </r>
  <r>
    <x v="553"/>
    <s v="FS Credit Opportunities Corp."/>
    <x v="5"/>
    <x v="112"/>
    <s v="Clark Della"/>
    <s v="Director"/>
    <n v="1600"/>
    <n v="6.36"/>
    <n v="10176"/>
    <s v="normal_buy"/>
    <n v="1.889766668318793E-2"/>
    <n v="1.8897999999999999"/>
    <s v="P"/>
  </r>
  <r>
    <x v="1061"/>
    <s v="Waystar Holding Corp."/>
    <x v="5"/>
    <x v="112"/>
    <s v="DRISCOLL JOHN PATRICK"/>
    <s v="Director,Other"/>
    <n v="6000"/>
    <n v="21.5"/>
    <n v="129000"/>
    <s v="large_buy"/>
    <n v="-2.6244339986182471E-2"/>
    <n v="-2.6244000000000001"/>
    <s v="P"/>
  </r>
  <r>
    <x v="1062"/>
    <s v="Douglas Emmett Inc"/>
    <x v="5"/>
    <x v="112"/>
    <s v="SIMON WILLIAM E JR"/>
    <s v="Director"/>
    <n v="45000"/>
    <n v="13.15"/>
    <n v="591750"/>
    <s v="large_buy"/>
    <n v="1.0557977020068551E-2"/>
    <n v="1.0558000000000001"/>
    <s v="P"/>
  </r>
  <r>
    <x v="242"/>
    <s v="V F CORP"/>
    <x v="5"/>
    <x v="112"/>
    <s v="Darrell Bracken"/>
    <s v="Director,Officer"/>
    <n v="75200"/>
    <n v="13.26"/>
    <n v="997152"/>
    <s v="large_buy"/>
    <n v="7.3708132154572725E-2"/>
    <n v="7.3708"/>
    <s v="P"/>
  </r>
  <r>
    <x v="15"/>
    <s v="abrdn Life Sciences Investors"/>
    <x v="5"/>
    <x v="112"/>
    <s v="Saba Capital Management, L.P."/>
    <s v="TenPercentOwner"/>
    <n v="9704"/>
    <n v="13.71"/>
    <n v="133041.84"/>
    <s v="normal_buy"/>
    <n v="3.2750955244992268E-2"/>
    <n v="3.2751000000000001"/>
    <s v="P"/>
  </r>
  <r>
    <x v="15"/>
    <s v="abrdn Life Sciences Investors"/>
    <x v="5"/>
    <x v="112"/>
    <s v="Weinstein Boaz"/>
    <s v="TenPercentOwner"/>
    <n v="9704"/>
    <n v="13.71"/>
    <n v="133041.84"/>
    <s v="normal_buy"/>
    <n v="3.2750955244992268E-2"/>
    <n v="3.2751000000000001"/>
    <s v="P"/>
  </r>
  <r>
    <x v="732"/>
    <s v="FASTENAL CO"/>
    <x v="5"/>
    <x v="112"/>
    <s v="HSU Hsenghung Sam"/>
    <s v="Director"/>
    <n v="500"/>
    <n v="63.28"/>
    <n v="31640"/>
    <s v="normal_buy"/>
    <n v="1.6566677552878991E-2"/>
    <n v="1.6567000000000001"/>
    <s v="P"/>
  </r>
  <r>
    <x v="68"/>
    <s v="PBF Energy Inc."/>
    <x v="5"/>
    <x v="112"/>
    <s v="Control Empresarial de Capitales S.A. de C.V."/>
    <s v="TenPercentOwner,Other"/>
    <n v="7500"/>
    <n v="45.65"/>
    <n v="342375"/>
    <s v="normal_buy"/>
    <n v="-2.1020306566022721E-2"/>
    <n v="-2.1019999999999999"/>
    <s v="P"/>
  </r>
  <r>
    <x v="558"/>
    <s v="PROKIDNEY CORP."/>
    <x v="5"/>
    <x v="113"/>
    <s v="Control Empresarial de Capitales S.A. de C.V."/>
    <s v="TenPercentOwner,Other"/>
    <n v="8264462"/>
    <n v="2.42"/>
    <n v="19999998.039999999"/>
    <s v="normal_buy"/>
    <n v="-6.1983508528291383E-2"/>
    <n v="-6.1984000000000004"/>
    <s v="P"/>
  </r>
  <r>
    <x v="207"/>
    <s v="UNITED SECURITY BANCSHARES"/>
    <x v="5"/>
    <x v="113"/>
    <s v="GILL JAGROOP"/>
    <s v="Director"/>
    <n v="8255"/>
    <n v="7.2"/>
    <n v="59436"/>
    <s v="large_buy"/>
    <n v="-8.2418768197107806E-3"/>
    <n v="-0.82420000000000004"/>
    <s v="P"/>
  </r>
  <r>
    <x v="1063"/>
    <s v="PYXUS INTERNATIONAL, INC."/>
    <x v="5"/>
    <x v="113"/>
    <s v="Owl Creek Asset Management, L.P."/>
    <s v="TenPercentOwner"/>
    <n v="123544"/>
    <n v="2.8"/>
    <n v="345923.2"/>
    <s v="normal_buy"/>
    <n v="-1.5151500920837609E-2"/>
    <n v="-1.5152000000000001"/>
    <s v="P"/>
  </r>
  <r>
    <x v="168"/>
    <s v="OCCIDENTAL PETROLEUM CORP /DE/"/>
    <x v="5"/>
    <x v="113"/>
    <s v="BERKSHIRE HATHAWAY INC"/>
    <s v="TenPercentOwner"/>
    <n v="399859"/>
    <n v="60.43"/>
    <n v="24163479.370000001"/>
    <s v="normal_buy"/>
    <n v="3.7287574241257948E-2"/>
    <n v="3.7288000000000001"/>
    <s v="P"/>
  </r>
  <r>
    <x v="168"/>
    <s v="OCCIDENTAL PETROLEUM CORP /DE/"/>
    <x v="5"/>
    <x v="113"/>
    <s v="BUFFETT WARREN E"/>
    <s v="TenPercentOwner"/>
    <n v="399859"/>
    <n v="60.43"/>
    <n v="24163479.370000001"/>
    <s v="normal_buy"/>
    <n v="3.7287574241257948E-2"/>
    <n v="3.7288000000000001"/>
    <s v="P"/>
  </r>
  <r>
    <x v="1063"/>
    <s v="PYXUS INTERNATIONAL, INC."/>
    <x v="5"/>
    <x v="113"/>
    <s v="ALTMAN JEFFREY A"/>
    <s v="TenPercentOwner"/>
    <n v="123544"/>
    <n v="2.8"/>
    <n v="345923.2"/>
    <s v="normal_buy"/>
    <n v="-1.5151500920837609E-2"/>
    <n v="-1.5152000000000001"/>
    <s v="P"/>
  </r>
  <r>
    <x v="986"/>
    <s v="Pebblebrook Hotel Trust"/>
    <x v="5"/>
    <x v="113"/>
    <s v="BORTZ JON E"/>
    <s v="Director,Officer"/>
    <n v="16000"/>
    <n v="13.6"/>
    <n v="217600"/>
    <s v="normal_buy"/>
    <n v="-1.7672999847469509E-2"/>
    <n v="-1.7673000000000001"/>
    <s v="P"/>
  </r>
  <r>
    <x v="1017"/>
    <s v="Whitestone REIT"/>
    <x v="5"/>
    <x v="113"/>
    <s v="Feng Amy Shih-Hua"/>
    <s v="Director"/>
    <n v="17000"/>
    <n v="13.09"/>
    <n v="222530"/>
    <s v="large_buy"/>
    <n v="-1.6054809454914221E-2"/>
    <n v="-1.6054999999999999"/>
    <s v="P"/>
  </r>
  <r>
    <x v="961"/>
    <s v="BLACKLINE, INC."/>
    <x v="5"/>
    <x v="113"/>
    <s v="Ryan Owen"/>
    <s v="Director,Officer"/>
    <n v="7552"/>
    <n v="46.11"/>
    <n v="348222.71999999997"/>
    <s v="large_buy"/>
    <n v="2.968777024414648E-2"/>
    <n v="2.9687999999999999"/>
    <s v="P"/>
  </r>
  <r>
    <x v="176"/>
    <s v="Flat Rock Enhanced Income Fund"/>
    <x v="5"/>
    <x v="113"/>
    <s v="Ripp Ryan"/>
    <s v="Officer"/>
    <n v="3696.86"/>
    <n v="21.64"/>
    <n v="80000.050400000007"/>
    <s v="large_buy"/>
    <n v="4.1590421631945151E-3"/>
    <n v="0.41589999999999999"/>
    <s v="P"/>
  </r>
  <r>
    <x v="369"/>
    <s v="Ondas Holdings Inc."/>
    <x v="5"/>
    <x v="113"/>
    <s v="Brock Eric A"/>
    <s v="Director,Officer"/>
    <n v="37400"/>
    <n v="0.74"/>
    <n v="27676"/>
    <s v="normal_buy"/>
    <n v="-0.28703705939388829"/>
    <n v="-28.703700000000001"/>
    <s v="P"/>
  </r>
  <r>
    <x v="1060"/>
    <s v="Metropolitan Bank Holding Corp."/>
    <x v="5"/>
    <x v="113"/>
    <s v="Dougherty Daniel F"/>
    <s v="Officer"/>
    <n v="1000"/>
    <n v="39.299999999999997"/>
    <n v="39300"/>
    <s v="normal_buy"/>
    <n v="9.4992849175639105E-3"/>
    <n v="0.94989999999999997"/>
    <s v="P"/>
  </r>
  <r>
    <x v="910"/>
    <s v="FlexShopper, Inc."/>
    <x v="5"/>
    <x v="113"/>
    <s v="Dvorkin Howard"/>
    <s v="Director,TenPercentOwner"/>
    <n v="20467"/>
    <n v="1.1499999999999999"/>
    <n v="23537.05"/>
    <s v="normal_buy"/>
    <n v="5.9322080986147878E-2"/>
    <n v="5.9321999999999999"/>
    <s v="P"/>
  </r>
  <r>
    <x v="1064"/>
    <s v="COGENT COMMUNICATIONS HOLDINGS, INC."/>
    <x v="5"/>
    <x v="113"/>
    <s v="Montagner Marc"/>
    <s v="Director"/>
    <n v="10000"/>
    <n v="52.61"/>
    <n v="526100"/>
    <s v="large_buy"/>
    <n v="6.3279100092514806E-3"/>
    <n v="0.63280000000000003"/>
    <s v="P"/>
  </r>
  <r>
    <x v="429"/>
    <s v="Aclaris Therapeutics, Inc."/>
    <x v="5"/>
    <x v="113"/>
    <s v="Leonard Braden Michael"/>
    <s v="TenPercentOwner"/>
    <n v="1000000"/>
    <n v="1.08"/>
    <n v="1080000"/>
    <s v="large_buy"/>
    <n v="-4.4642814378045292E-3"/>
    <n v="-0.44640000000000002"/>
    <s v="P"/>
  </r>
  <r>
    <x v="17"/>
    <s v="TILE SHOP HOLDINGS, INC."/>
    <x v="5"/>
    <x v="113"/>
    <s v="Pleasant Lake Partners LLC"/>
    <s v="TenPercentOwner"/>
    <n v="17803"/>
    <n v="6.48"/>
    <n v="115363.44"/>
    <s v="normal_buy"/>
    <n v="4.9155097323119852E-2"/>
    <n v="4.9154999999999998"/>
    <s v="P"/>
  </r>
  <r>
    <x v="17"/>
    <s v="TILE SHOP HOLDINGS, INC."/>
    <x v="5"/>
    <x v="113"/>
    <s v="Fund 1 Investments, LLC"/>
    <s v="TenPercentOwner"/>
    <n v="17803"/>
    <n v="6.48"/>
    <n v="115363.44"/>
    <s v="normal_buy"/>
    <n v="4.9155097323119852E-2"/>
    <n v="4.9154999999999998"/>
    <s v="P"/>
  </r>
  <r>
    <x v="17"/>
    <s v="TILE SHOP HOLDINGS, INC."/>
    <x v="5"/>
    <x v="113"/>
    <s v="Pleasant Lake Onshore Feeder Fund LP"/>
    <s v="TenPercentOwner"/>
    <n v="17803"/>
    <n v="6.48"/>
    <n v="115363.44"/>
    <s v="normal_buy"/>
    <n v="4.9155097323119852E-2"/>
    <n v="4.9154999999999998"/>
    <s v="P"/>
  </r>
  <r>
    <x v="1022"/>
    <s v="HAWKINS INC"/>
    <x v="5"/>
    <x v="113"/>
    <s v="Faulconbridge James A"/>
    <s v="Director"/>
    <n v="632"/>
    <n v="88.58"/>
    <n v="55982.559999999998"/>
    <s v="normal_buy"/>
    <n v="-5.3721873585541591E-3"/>
    <n v="-0.53720000000000001"/>
    <s v="P"/>
  </r>
  <r>
    <x v="1022"/>
    <s v="HAWKINS INC"/>
    <x v="5"/>
    <x v="113"/>
    <s v="Faulconbridge James A"/>
    <s v="Director"/>
    <n v="1368"/>
    <n v="89.27"/>
    <n v="122121.36"/>
    <s v="large_buy"/>
    <n v="-5.3721873585541591E-3"/>
    <n v="-0.53720000000000001"/>
    <s v="P"/>
  </r>
  <r>
    <x v="1042"/>
    <s v="ZILLOW GROUP, INC."/>
    <x v="5"/>
    <x v="113"/>
    <s v="Hoag Jay C"/>
    <s v="Director"/>
    <n v="23571"/>
    <n v="43.07"/>
    <n v="1015202.97"/>
    <s v="normal_buy"/>
    <n v="8.6194779451961523E-2"/>
    <n v="8.6195000000000004"/>
    <s v="P"/>
  </r>
  <r>
    <x v="1042"/>
    <s v="ZILLOW GROUP, INC."/>
    <x v="5"/>
    <x v="113"/>
    <s v="Hoag Jay C"/>
    <s v="Director"/>
    <n v="107937"/>
    <n v="43.07"/>
    <n v="4648846.59"/>
    <s v="normal_buy"/>
    <n v="8.6194779451961523E-2"/>
    <n v="8.6195000000000004"/>
    <s v="P"/>
  </r>
  <r>
    <x v="1042"/>
    <s v="ZILLOW GROUP, INC."/>
    <x v="5"/>
    <x v="113"/>
    <s v="Hoag Jay C"/>
    <s v="Director"/>
    <n v="24059"/>
    <n v="43.07"/>
    <n v="1036221.13"/>
    <s v="normal_buy"/>
    <n v="8.6194779451961523E-2"/>
    <n v="8.6195000000000004"/>
    <s v="P"/>
  </r>
  <r>
    <x v="1042"/>
    <s v="ZILLOW GROUP, INC."/>
    <x v="5"/>
    <x v="113"/>
    <s v="Hoag Jay C"/>
    <s v="Director"/>
    <n v="340072"/>
    <n v="43.07"/>
    <n v="14646901.039999999"/>
    <s v="large_buy"/>
    <n v="8.6194779451961523E-2"/>
    <n v="8.6195000000000004"/>
    <s v="P"/>
  </r>
  <r>
    <x v="1042"/>
    <s v="ZILLOW GROUP, INC."/>
    <x v="5"/>
    <x v="113"/>
    <s v="Hoag Jay C"/>
    <s v="Director"/>
    <n v="25531"/>
    <n v="43.07"/>
    <n v="1099620.17"/>
    <s v="normal_buy"/>
    <n v="8.6194779451961523E-2"/>
    <n v="8.6195000000000004"/>
    <s v="P"/>
  </r>
  <r>
    <x v="1043"/>
    <s v="GOLUB CAPITAL BDC, Inc."/>
    <x v="5"/>
    <x v="113"/>
    <s v="Golub David"/>
    <s v="Director,Officer"/>
    <n v="88748"/>
    <n v="16.03"/>
    <n v="1422630.44"/>
    <s v="large_buy"/>
    <n v="-1.2768608979060399E-2"/>
    <n v="-1.2768999999999999"/>
    <s v="P"/>
  </r>
  <r>
    <x v="1043"/>
    <s v="GOLUB CAPITAL BDC, Inc."/>
    <x v="5"/>
    <x v="113"/>
    <s v="Golub David"/>
    <s v="Director,Officer"/>
    <n v="361252"/>
    <n v="16.03"/>
    <n v="5790869.5600000015"/>
    <s v="large_buy"/>
    <n v="-1.2768608979060399E-2"/>
    <n v="-1.2768999999999999"/>
    <s v="P"/>
  </r>
  <r>
    <x v="1038"/>
    <s v="PARK OHIO HOLDINGS CORP"/>
    <x v="5"/>
    <x v="113"/>
    <s v="CRAWFORD EDWARD F"/>
    <s v="Director"/>
    <n v="10000"/>
    <n v="24.68"/>
    <n v="246800"/>
    <s v="large_buy"/>
    <n v="-9.3859827859532619E-3"/>
    <n v="-0.93859999999999999"/>
    <s v="P"/>
  </r>
  <r>
    <x v="972"/>
    <s v="Offerpad Solutions Inc."/>
    <x v="5"/>
    <x v="113"/>
    <s v="Sella Roberto Marco"/>
    <s v="Director,TenPercentOwner"/>
    <n v="14386"/>
    <n v="4.88"/>
    <n v="70203.679999999993"/>
    <s v="large_buy"/>
    <n v="-0.13963035817619079"/>
    <n v="-13.962999999999999"/>
    <s v="P"/>
  </r>
  <r>
    <x v="519"/>
    <s v="CARRIAGE SERVICES INC"/>
    <x v="5"/>
    <x v="113"/>
    <s v="Fargason Charles"/>
    <s v="Director"/>
    <n v="2000"/>
    <n v="28.05"/>
    <n v="56100"/>
    <s v="normal_buy"/>
    <n v="-3.6187734493764667E-2"/>
    <n v="-3.6187999999999998"/>
    <s v="P"/>
  </r>
  <r>
    <x v="852"/>
    <s v="TELOS CORP"/>
    <x v="5"/>
    <x v="113"/>
    <s v="Schaufeld Fredrick"/>
    <s v="Director"/>
    <n v="130000"/>
    <n v="3.93"/>
    <n v="510900"/>
    <s v="large_buy"/>
    <n v="-6.9948183488178772E-2"/>
    <n v="-6.9947999999999997"/>
    <s v="P"/>
  </r>
  <r>
    <x v="785"/>
    <s v="FIRST NATIONAL CORP /VA/"/>
    <x v="5"/>
    <x v="113"/>
    <s v="WILKINS III JAMES R"/>
    <s v="Director"/>
    <n v="800"/>
    <n v="15.35"/>
    <n v="12280"/>
    <s v="normal_buy"/>
    <n v="-1.2953280392272389E-2"/>
    <n v="-1.2952999999999999"/>
    <s v="P"/>
  </r>
  <r>
    <x v="785"/>
    <s v="FIRST NATIONAL CORP /VA/"/>
    <x v="5"/>
    <x v="113"/>
    <s v="WILKINS III JAMES R"/>
    <s v="Director"/>
    <n v="1000"/>
    <n v="15.4"/>
    <n v="15400"/>
    <s v="normal_buy"/>
    <n v="-1.2953280392272389E-2"/>
    <n v="-1.2952999999999999"/>
    <s v="P"/>
  </r>
  <r>
    <x v="785"/>
    <s v="FIRST NATIONAL CORP /VA/"/>
    <x v="5"/>
    <x v="113"/>
    <s v="WILKINS III JAMES R"/>
    <s v="Director"/>
    <n v="1700"/>
    <n v="15.45"/>
    <n v="26265"/>
    <s v="large_buy"/>
    <n v="-1.2953280392272389E-2"/>
    <n v="-1.2952999999999999"/>
    <s v="P"/>
  </r>
  <r>
    <x v="600"/>
    <s v="Anixa Biosciences Inc"/>
    <x v="5"/>
    <x v="113"/>
    <s v="Titterton Lewis H jr"/>
    <s v="Director"/>
    <n v="7102"/>
    <n v="2.66"/>
    <n v="18891.32"/>
    <s v="normal_buy"/>
    <n v="-9.5419851496158503E-2"/>
    <n v="-9.5419999999999998"/>
    <s v="P"/>
  </r>
  <r>
    <x v="1065"/>
    <s v="Perimeter Solutions, SA"/>
    <x v="5"/>
    <x v="113"/>
    <s v="Valladares Jorge"/>
    <s v="Director"/>
    <n v="14000"/>
    <n v="7.15"/>
    <n v="100100"/>
    <s v="large_buy"/>
    <n v="3.1123142520822041E-2"/>
    <n v="3.1122999999999998"/>
    <s v="P"/>
  </r>
  <r>
    <x v="1065"/>
    <s v="Perimeter Solutions, SA"/>
    <x v="5"/>
    <x v="113"/>
    <s v="Valladares Jorge"/>
    <s v="Director"/>
    <n v="14000"/>
    <n v="7.15"/>
    <n v="100100"/>
    <s v="large_buy"/>
    <n v="3.1123142520822041E-2"/>
    <n v="3.1122999999999998"/>
    <s v="P"/>
  </r>
  <r>
    <x v="1065"/>
    <s v="Perimeter Solutions, SA"/>
    <x v="5"/>
    <x v="113"/>
    <s v="Valladares Jorge"/>
    <s v="Director"/>
    <n v="14000"/>
    <n v="7.15"/>
    <n v="100100"/>
    <s v="large_buy"/>
    <n v="3.1123142520822041E-2"/>
    <n v="3.1122999999999998"/>
    <s v="P"/>
  </r>
  <r>
    <x v="197"/>
    <s v="HBT Financial, Inc."/>
    <x v="5"/>
    <x v="113"/>
    <s v="BURWELL ERIC E"/>
    <s v="Director"/>
    <n v="6000"/>
    <n v="18.989999999999998"/>
    <n v="113940"/>
    <s v="large_buy"/>
    <n v="6.8458115498739591E-3"/>
    <n v="0.68459999999999999"/>
    <s v="P"/>
  </r>
  <r>
    <x v="1046"/>
    <s v="Howard Hughes Holdings Inc."/>
    <x v="5"/>
    <x v="113"/>
    <s v="Verbinskaya Elena"/>
    <s v="Officer"/>
    <n v="250"/>
    <n v="66.319999999999993"/>
    <n v="16580"/>
    <s v="large_buy"/>
    <n v="-3.0518211560593311E-2"/>
    <n v="-3.0518000000000001"/>
    <s v="P"/>
  </r>
  <r>
    <x v="1013"/>
    <s v="FutureFuel Corp."/>
    <x v="5"/>
    <x v="113"/>
    <s v="KRUSZEWSKI RONALD J"/>
    <s v="Director"/>
    <n v="8544"/>
    <n v="4.5"/>
    <n v="38448"/>
    <s v="normal_buy"/>
    <n v="0.14569531649280881"/>
    <n v="14.5695"/>
    <s v="P"/>
  </r>
  <r>
    <x v="1029"/>
    <s v="Assertio Holdings, Inc."/>
    <x v="5"/>
    <x v="113"/>
    <s v="Vacirca Jeff L"/>
    <s v="Director"/>
    <n v="10000"/>
    <n v="1.1100000000000001"/>
    <n v="11100"/>
    <s v="normal_buy"/>
    <n v="0.1203703611721232"/>
    <n v="12.037000000000001"/>
    <s v="P"/>
  </r>
  <r>
    <x v="963"/>
    <s v="Alset Inc."/>
    <x v="5"/>
    <x v="113"/>
    <s v="Chan Heng Fai Ambrose"/>
    <s v="Director,Officer,TenPercentOwner"/>
    <n v="15982"/>
    <n v="1.04"/>
    <n v="16621.28"/>
    <s v="normal_buy"/>
    <n v="0.34905662711467178"/>
    <n v="34.905700000000003"/>
    <s v="P"/>
  </r>
  <r>
    <x v="1063"/>
    <s v="PYXUS INTERNATIONAL, INC."/>
    <x v="5"/>
    <x v="113"/>
    <s v="Glendon Opportunities Fund, L.P."/>
    <s v="TenPercentOwner"/>
    <n v="376456"/>
    <n v="2.8"/>
    <n v="1054076.8"/>
    <s v="large_buy"/>
    <n v="-1.5151500920837609E-2"/>
    <n v="-1.5152000000000001"/>
    <s v="P"/>
  </r>
  <r>
    <x v="1063"/>
    <s v="PYXUS INTERNATIONAL, INC."/>
    <x v="5"/>
    <x v="113"/>
    <s v="Glendon Opportunities Fund II, L.P."/>
    <s v="TenPercentOwner"/>
    <n v="376456"/>
    <n v="2.8"/>
    <n v="1054076.8"/>
    <s v="large_buy"/>
    <n v="-1.5151500920837609E-2"/>
    <n v="-1.5152000000000001"/>
    <s v="P"/>
  </r>
  <r>
    <x v="1063"/>
    <s v="PYXUS INTERNATIONAL, INC."/>
    <x v="5"/>
    <x v="113"/>
    <s v="Glendon Capital Management LP"/>
    <s v="Director,TenPercentOwner"/>
    <n v="376456"/>
    <n v="2.8"/>
    <n v="1054076.8"/>
    <s v="large_buy"/>
    <n v="-1.5151500920837609E-2"/>
    <n v="-1.5152000000000001"/>
    <s v="P"/>
  </r>
  <r>
    <x v="1066"/>
    <s v="Biomea Fusion, Inc."/>
    <x v="5"/>
    <x v="113"/>
    <s v="Valle Franco"/>
    <s v="Officer"/>
    <n v="12509"/>
    <n v="4.43"/>
    <n v="55414.87"/>
    <s v="normal_buy"/>
    <n v="4.514668555645196E-3"/>
    <n v="0.45150000000000001"/>
    <s v="P"/>
  </r>
  <r>
    <x v="773"/>
    <s v="EAGLE BANCORP INC"/>
    <x v="5"/>
    <x v="113"/>
    <s v="Newell Eric R"/>
    <s v="Officer"/>
    <n v="987"/>
    <n v="16.600000000000001"/>
    <n v="16384.2"/>
    <s v="normal_buy"/>
    <n v="5.8469067719665313E-2"/>
    <n v="5.8468999999999998"/>
    <s v="P"/>
  </r>
  <r>
    <x v="786"/>
    <s v="Northfield Bancorp, Inc."/>
    <x v="5"/>
    <x v="113"/>
    <s v="Connors John P Jr"/>
    <s v="Director"/>
    <n v="6500"/>
    <n v="7.52"/>
    <n v="48880"/>
    <s v="normal_buy"/>
    <n v="0.17191591517403099"/>
    <n v="17.191600000000001"/>
    <s v="P"/>
  </r>
  <r>
    <x v="786"/>
    <s v="Northfield Bancorp, Inc."/>
    <x v="5"/>
    <x v="113"/>
    <s v="Klein Steven M"/>
    <s v="Director,Officer"/>
    <n v="11061"/>
    <n v="7.56"/>
    <n v="83621.159999999989"/>
    <s v="large_buy"/>
    <n v="0.17191591517403099"/>
    <n v="17.191600000000001"/>
    <s v="P"/>
  </r>
  <r>
    <x v="531"/>
    <s v="Nerdy Inc."/>
    <x v="5"/>
    <x v="113"/>
    <s v="Cohn Charles K."/>
    <s v="Director,Officer,TenPercentOwner"/>
    <n v="569976"/>
    <n v="1.68"/>
    <n v="957559.67999999993"/>
    <s v="large_buy"/>
    <n v="-7.4285711560930556E-2"/>
    <n v="-7.4286000000000003"/>
    <s v="P"/>
  </r>
  <r>
    <x v="1067"/>
    <s v="Peraso Inc."/>
    <x v="5"/>
    <x v="113"/>
    <s v="McWalter Ian"/>
    <s v="Director"/>
    <n v="100000"/>
    <n v="1.27"/>
    <n v="127000"/>
    <s v="large_buy"/>
    <n v="0.1023622025071123"/>
    <n v="10.2362"/>
    <s v="P"/>
  </r>
  <r>
    <x v="379"/>
    <s v="Thryv Holdings, Inc."/>
    <x v="5"/>
    <x v="113"/>
    <s v="McCusker James"/>
    <s v="Officer"/>
    <n v="1200"/>
    <n v="19.690000000000001"/>
    <n v="23628"/>
    <s v="normal_buy"/>
    <n v="-0.10481011113034019"/>
    <n v="-10.481"/>
    <s v="P"/>
  </r>
  <r>
    <x v="1068"/>
    <s v="GXO Logistics, Inc."/>
    <x v="5"/>
    <x v="113"/>
    <s v="Wilson Malcolm"/>
    <s v="Director,Officer"/>
    <n v="10000"/>
    <n v="49.95"/>
    <n v="499500"/>
    <s v="large_buy"/>
    <n v="-2.3956892778676849E-2"/>
    <n v="-2.3957000000000002"/>
    <s v="P"/>
  </r>
  <r>
    <x v="553"/>
    <s v="FS Credit Opportunities Corp."/>
    <x v="5"/>
    <x v="113"/>
    <s v="Fouss Barbara J"/>
    <s v="Director"/>
    <n v="6000"/>
    <n v="6.4"/>
    <n v="38400"/>
    <s v="large_buy"/>
    <n v="9.4487952788238072E-3"/>
    <n v="0.94489999999999996"/>
    <s v="P"/>
  </r>
  <r>
    <x v="848"/>
    <s v="CarParts.com, Inc."/>
    <x v="5"/>
    <x v="113"/>
    <s v="BARNES JIM"/>
    <s v="Director"/>
    <n v="94000"/>
    <n v="1.1000000000000001"/>
    <n v="103400"/>
    <s v="large_buy"/>
    <n v="-4.4247745599357402E-2"/>
    <n v="-4.4248000000000003"/>
    <s v="P"/>
  </r>
  <r>
    <x v="621"/>
    <s v="ARBOR REALTY TRUST INC"/>
    <x v="5"/>
    <x v="113"/>
    <s v="Friedman David Erwin"/>
    <s v="Officer"/>
    <n v="4775"/>
    <n v="13.37"/>
    <n v="63841.749999999993"/>
    <s v="normal_buy"/>
    <n v="6.1102797249890539E-2"/>
    <n v="6.1102999999999996"/>
    <s v="P"/>
  </r>
  <r>
    <x v="1069"/>
    <s v="PEGASYSTEMS INC"/>
    <x v="5"/>
    <x v="113"/>
    <s v="Rowlands Sharon T"/>
    <s v="Director"/>
    <n v="8600"/>
    <n v="58.63"/>
    <n v="504218"/>
    <s v="large_buy"/>
    <n v="-1.370853087480306E-3"/>
    <n v="-0.1371"/>
    <s v="P"/>
  </r>
  <r>
    <x v="1070"/>
    <s v="Nuvation Bio Inc."/>
    <x v="5"/>
    <x v="113"/>
    <s v="BLICKENSTAFF KIM D"/>
    <s v="Director"/>
    <n v="172189"/>
    <n v="2.9"/>
    <n v="499348.1"/>
    <s v="normal_buy"/>
    <n v="4.9122845469787617E-2"/>
    <n v="4.9123000000000001"/>
    <s v="P"/>
  </r>
  <r>
    <x v="946"/>
    <s v="BOSTON OMAHA Corp"/>
    <x v="5"/>
    <x v="113"/>
    <s v="Kenan Frank H. II"/>
    <s v="Director"/>
    <n v="30000"/>
    <n v="14.03"/>
    <n v="420900"/>
    <s v="large_buy"/>
    <n v="-4.2172992297392582E-2"/>
    <n v="-4.2172999999999998"/>
    <s v="P"/>
  </r>
  <r>
    <x v="843"/>
    <s v="TREACE MEDICAL CONCEPTS, INC."/>
    <x v="5"/>
    <x v="113"/>
    <s v="Treace John T."/>
    <s v="Director,Officer,TenPercentOwner"/>
    <n v="45000"/>
    <n v="5.88"/>
    <n v="264600"/>
    <s v="normal_buy"/>
    <n v="7.5213686221093257E-2"/>
    <n v="7.5213999999999999"/>
    <s v="P"/>
  </r>
  <r>
    <x v="15"/>
    <s v="abrdn Life Sciences Investors"/>
    <x v="5"/>
    <x v="113"/>
    <s v="Saba Capital Management, L.P."/>
    <s v="TenPercentOwner"/>
    <n v="2039"/>
    <n v="13.76"/>
    <n v="28056.639999999999"/>
    <s v="normal_buy"/>
    <n v="2.0304617224010672E-2"/>
    <n v="2.0305"/>
    <s v="P"/>
  </r>
  <r>
    <x v="15"/>
    <s v="abrdn Life Sciences Investors"/>
    <x v="5"/>
    <x v="113"/>
    <s v="Weinstein Boaz"/>
    <s v="TenPercentOwner"/>
    <n v="2039"/>
    <n v="13.76"/>
    <n v="28056.639999999999"/>
    <s v="normal_buy"/>
    <n v="2.0304617224010672E-2"/>
    <n v="2.0305"/>
    <s v="P"/>
  </r>
  <r>
    <x v="732"/>
    <s v="FASTENAL CO"/>
    <x v="5"/>
    <x v="113"/>
    <s v="HSU Hsenghung Sam"/>
    <s v="Director"/>
    <n v="500"/>
    <n v="62.95"/>
    <n v="31475"/>
    <s v="normal_buy"/>
    <n v="2.2127723460596549E-3"/>
    <n v="0.2213"/>
    <s v="P"/>
  </r>
  <r>
    <x v="1043"/>
    <s v="GOLUB CAPITAL BDC, Inc."/>
    <x v="5"/>
    <x v="113"/>
    <s v="Golub Lawrence E"/>
    <s v="Director,Officer"/>
    <n v="361252"/>
    <n v="16.03"/>
    <n v="5790869.5600000015"/>
    <s v="large_buy"/>
    <n v="-1.2768608979060399E-2"/>
    <n v="-1.2768999999999999"/>
    <s v="P"/>
  </r>
  <r>
    <x v="68"/>
    <s v="PBF Energy Inc."/>
    <x v="5"/>
    <x v="114"/>
    <s v="Control Empresarial de Capitales S.A. de C.V."/>
    <s v="TenPercentOwner,Other"/>
    <n v="403400"/>
    <n v="44.36"/>
    <n v="17894824"/>
    <s v="large_buy"/>
    <n v="1.553695856893156E-2"/>
    <n v="1.5537000000000001"/>
    <s v="P"/>
  </r>
  <r>
    <x v="982"/>
    <s v="Fortrea Holdings Inc."/>
    <x v="5"/>
    <x v="114"/>
    <s v="Hanson James S."/>
    <s v="Officer"/>
    <n v="2000"/>
    <n v="25.3"/>
    <n v="50600"/>
    <s v="normal_buy"/>
    <n v="-7.8534062381438896E-2"/>
    <n v="-7.8533999999999997"/>
    <s v="P"/>
  </r>
  <r>
    <x v="972"/>
    <s v="Offerpad Solutions Inc."/>
    <x v="5"/>
    <x v="114"/>
    <s v="Sella Roberto Marco"/>
    <s v="Director,TenPercentOwner"/>
    <n v="2735"/>
    <n v="4.9000000000000004"/>
    <n v="13401.5"/>
    <s v="normal_buy"/>
    <n v="-0.2015968428622715"/>
    <n v="-20.159700000000001"/>
    <s v="P"/>
  </r>
  <r>
    <x v="168"/>
    <s v="OCCIDENTAL PETROLEUM CORP /DE/"/>
    <x v="5"/>
    <x v="114"/>
    <s v="BERKSHIRE HATHAWAY INC"/>
    <s v="TenPercentOwner"/>
    <n v="765899"/>
    <n v="60.28"/>
    <n v="46168391.719999999"/>
    <s v="normal_buy"/>
    <n v="3.9635095859180458E-2"/>
    <n v="3.9634999999999998"/>
    <s v="P"/>
  </r>
  <r>
    <x v="168"/>
    <s v="OCCIDENTAL PETROLEUM CORP /DE/"/>
    <x v="5"/>
    <x v="114"/>
    <s v="BUFFETT WARREN E"/>
    <s v="TenPercentOwner"/>
    <n v="765899"/>
    <n v="60.28"/>
    <n v="46168391.719999999"/>
    <s v="normal_buy"/>
    <n v="3.9635095859180458E-2"/>
    <n v="3.9634999999999998"/>
    <s v="P"/>
  </r>
  <r>
    <x v="164"/>
    <s v="CLEVELAND-CLIFFS INC."/>
    <x v="5"/>
    <x v="114"/>
    <s v="Goncalves Celso L Jr"/>
    <s v="Officer"/>
    <n v="7250"/>
    <n v="14.99"/>
    <n v="108677.5"/>
    <s v="normal_buy"/>
    <n v="-4.6449698899635461E-3"/>
    <n v="-0.46450000000000002"/>
    <s v="P"/>
  </r>
  <r>
    <x v="1071"/>
    <s v="LXP Industrial Trust"/>
    <x v="5"/>
    <x v="114"/>
    <s v="Gupta Arun"/>
    <s v="Director"/>
    <n v="15000"/>
    <n v="8.9499999999999993"/>
    <n v="134250"/>
    <s v="large_buy"/>
    <n v="2.9578961484518329E-2"/>
    <n v="2.9579"/>
    <s v="P"/>
  </r>
  <r>
    <x v="15"/>
    <s v="abrdn Life Sciences Investors"/>
    <x v="5"/>
    <x v="114"/>
    <s v="Weinstein Boaz"/>
    <s v="TenPercentOwner"/>
    <n v="2400"/>
    <n v="13.88"/>
    <n v="33312"/>
    <s v="normal_buy"/>
    <n v="2.0158350097914109E-2"/>
    <n v="2.0158"/>
    <s v="P"/>
  </r>
  <r>
    <x v="15"/>
    <s v="abrdn Life Sciences Investors"/>
    <x v="5"/>
    <x v="114"/>
    <s v="Saba Capital Management, L.P."/>
    <s v="TenPercentOwner"/>
    <n v="2400"/>
    <n v="13.88"/>
    <n v="33312"/>
    <s v="normal_buy"/>
    <n v="2.0158350097914109E-2"/>
    <n v="2.0158"/>
    <s v="P"/>
  </r>
  <r>
    <x v="429"/>
    <s v="Aclaris Therapeutics, Inc."/>
    <x v="5"/>
    <x v="114"/>
    <s v="Leonard Braden Michael"/>
    <s v="TenPercentOwner"/>
    <n v="82579"/>
    <n v="1.1399999999999999"/>
    <n v="94140.06"/>
    <s v="normal_buy"/>
    <n v="-3.4782576245485752E-2"/>
    <n v="-3.4782999999999999"/>
    <s v="P"/>
  </r>
  <r>
    <x v="709"/>
    <s v="LION COPPER &amp; GOLD CORP."/>
    <x v="5"/>
    <x v="114"/>
    <s v="Alford Tony L"/>
    <s v="Director,TenPercentOwner"/>
    <n v="268000"/>
    <n v="0.06"/>
    <n v="16080"/>
    <s v="normal_buy"/>
    <n v="0"/>
    <n v="0"/>
    <s v="P"/>
  </r>
  <r>
    <x v="17"/>
    <s v="TILE SHOP HOLDINGS, INC."/>
    <x v="5"/>
    <x v="114"/>
    <s v="Pleasant Lake Partners LLC"/>
    <s v="TenPercentOwner"/>
    <n v="26000"/>
    <n v="6.66"/>
    <n v="173160"/>
    <s v="normal_buy"/>
    <n v="3.3182471552672288E-2"/>
    <n v="3.3182"/>
    <s v="P"/>
  </r>
  <r>
    <x v="17"/>
    <s v="TILE SHOP HOLDINGS, INC."/>
    <x v="5"/>
    <x v="114"/>
    <s v="Fund 1 Investments, LLC"/>
    <s v="TenPercentOwner"/>
    <n v="26000"/>
    <n v="6.66"/>
    <n v="173160"/>
    <s v="normal_buy"/>
    <n v="3.3182471552672288E-2"/>
    <n v="3.3182"/>
    <s v="P"/>
  </r>
  <r>
    <x v="17"/>
    <s v="TILE SHOP HOLDINGS, INC."/>
    <x v="5"/>
    <x v="114"/>
    <s v="Pleasant Lake Onshore Feeder Fund LP"/>
    <s v="TenPercentOwner"/>
    <n v="26000"/>
    <n v="6.66"/>
    <n v="173160"/>
    <s v="normal_buy"/>
    <n v="3.3182471552672288E-2"/>
    <n v="3.3182"/>
    <s v="P"/>
  </r>
  <r>
    <x v="709"/>
    <s v="LION COPPER &amp; GOLD CORP."/>
    <x v="5"/>
    <x v="114"/>
    <s v="Alford Christine"/>
    <s v="TenPercentOwner"/>
    <n v="268000"/>
    <n v="0.06"/>
    <n v="16080"/>
    <s v="normal_buy"/>
    <n v="0"/>
    <n v="0"/>
    <s v="P"/>
  </r>
  <r>
    <x v="709"/>
    <s v="LION COPPER &amp; GOLD CORP."/>
    <x v="5"/>
    <x v="114"/>
    <s v="Alford Tony L"/>
    <s v="Director,TenPercentOwner"/>
    <n v="292000"/>
    <n v="0.06"/>
    <n v="17520"/>
    <s v="normal_buy"/>
    <n v="0"/>
    <n v="0"/>
    <s v="P"/>
  </r>
  <r>
    <x v="709"/>
    <s v="LION COPPER &amp; GOLD CORP."/>
    <x v="5"/>
    <x v="114"/>
    <s v="Alford Christine"/>
    <s v="TenPercentOwner"/>
    <n v="292000"/>
    <n v="0.06"/>
    <n v="17520"/>
    <s v="normal_buy"/>
    <n v="0"/>
    <n v="0"/>
    <s v="P"/>
  </r>
  <r>
    <x v="785"/>
    <s v="FIRST NATIONAL CORP /VA/"/>
    <x v="5"/>
    <x v="114"/>
    <s v="WILKINS III JAMES R"/>
    <s v="Director"/>
    <n v="700"/>
    <n v="15.45"/>
    <n v="10815"/>
    <s v="normal_buy"/>
    <n v="-1.8123021364832129E-2"/>
    <n v="-1.8123"/>
    <s v="P"/>
  </r>
  <r>
    <x v="785"/>
    <s v="FIRST NATIONAL CORP /VA/"/>
    <x v="5"/>
    <x v="114"/>
    <s v="WILKINS III JAMES R"/>
    <s v="Director"/>
    <n v="1000"/>
    <n v="15.5"/>
    <n v="15500"/>
    <s v="normal_buy"/>
    <n v="-1.8123021364832129E-2"/>
    <n v="-1.8123"/>
    <s v="P"/>
  </r>
  <r>
    <x v="1022"/>
    <s v="HAWKINS INC"/>
    <x v="5"/>
    <x v="114"/>
    <s v="Faulconbridge James A"/>
    <s v="Director"/>
    <n v="1700"/>
    <n v="89.9"/>
    <n v="152830"/>
    <s v="large_buy"/>
    <n v="-4.8396871493208149E-3"/>
    <n v="-0.48399999999999999"/>
    <s v="P"/>
  </r>
  <r>
    <x v="1072"/>
    <s v="AUDIOEYE INC"/>
    <x v="5"/>
    <x v="114"/>
    <s v="Fleming Katherine E."/>
    <s v="Director"/>
    <n v="7330"/>
    <n v="20.46"/>
    <n v="149971.79999999999"/>
    <s v="large_buy"/>
    <n v="-0.20241413301002259"/>
    <n v="-20.241399999999999"/>
    <s v="P"/>
  </r>
  <r>
    <x v="167"/>
    <s v="SONIDA SENIOR LIVING, INC."/>
    <x v="5"/>
    <x v="114"/>
    <s v="Ribar Brandon"/>
    <s v="Director,Officer"/>
    <n v="4200"/>
    <n v="23.85"/>
    <n v="100170"/>
    <s v="normal_buy"/>
    <n v="-4.0076378390585088E-2"/>
    <n v="-4.0076000000000001"/>
    <s v="P"/>
  </r>
  <r>
    <x v="786"/>
    <s v="Northfield Bancorp, Inc."/>
    <x v="5"/>
    <x v="114"/>
    <s v="CATINO ANNETTE"/>
    <s v="Director"/>
    <n v="15000"/>
    <n v="8.1"/>
    <n v="121500"/>
    <s v="large_buy"/>
    <n v="0.1231343701421854"/>
    <n v="12.3134"/>
    <s v="P"/>
  </r>
  <r>
    <x v="786"/>
    <s v="Northfield Bancorp, Inc."/>
    <x v="5"/>
    <x v="114"/>
    <s v="Patafio Frank P."/>
    <s v="Director"/>
    <n v="10000"/>
    <n v="8.14"/>
    <n v="81400"/>
    <s v="normal_buy"/>
    <n v="0.1231343701421854"/>
    <n v="12.3134"/>
    <s v="P"/>
  </r>
  <r>
    <x v="1038"/>
    <s v="PARK OHIO HOLDINGS CORP"/>
    <x v="5"/>
    <x v="114"/>
    <s v="CRAWFORD EDWARD F"/>
    <s v="Director"/>
    <n v="5000"/>
    <n v="26.08"/>
    <n v="130400"/>
    <s v="large_buy"/>
    <n v="-3.1286221832581902E-2"/>
    <n v="-3.1286"/>
    <s v="P"/>
  </r>
  <r>
    <x v="852"/>
    <s v="TELOS CORP"/>
    <x v="5"/>
    <x v="114"/>
    <s v="Schaufeld Fredrick"/>
    <s v="Director"/>
    <n v="95657"/>
    <n v="4.08"/>
    <n v="390280.56"/>
    <s v="normal_buy"/>
    <n v="-1.470586860331125E-2"/>
    <n v="-1.4705999999999999"/>
    <s v="P"/>
  </r>
  <r>
    <x v="786"/>
    <s v="Northfield Bancorp, Inc."/>
    <x v="5"/>
    <x v="114"/>
    <s v="Harrison Timothy C"/>
    <s v="Director"/>
    <n v="10000"/>
    <n v="8.16"/>
    <n v="81600"/>
    <s v="normal_buy"/>
    <n v="0.1231343701421854"/>
    <n v="12.3134"/>
    <s v="P"/>
  </r>
  <r>
    <x v="1073"/>
    <s v="ORION ENERGY SYSTEMS, INC."/>
    <x v="5"/>
    <x v="114"/>
    <s v="Wishart-Smith Heather L"/>
    <s v="Director"/>
    <n v="9025"/>
    <n v="1.1100000000000001"/>
    <n v="10017.75"/>
    <s v="normal_buy"/>
    <n v="0.1603773347250981"/>
    <n v="16.037700000000001"/>
    <s v="P"/>
  </r>
  <r>
    <x v="1074"/>
    <s v="Hyliion Holdings Corp."/>
    <x v="5"/>
    <x v="114"/>
    <s v="RAMASAMY GOVINDARAJ"/>
    <s v="Officer"/>
    <n v="10000"/>
    <n v="1.5"/>
    <n v="15000"/>
    <s v="normal_buy"/>
    <n v="0.1199999650319417"/>
    <n v="12"/>
    <s v="P"/>
  </r>
  <r>
    <x v="336"/>
    <s v="HEARTLAND EXPRESS INC"/>
    <x v="5"/>
    <x v="114"/>
    <s v="PRATT JAMES G"/>
    <s v="Director"/>
    <n v="9000"/>
    <n v="11.96"/>
    <n v="107640"/>
    <s v="normal_buy"/>
    <n v="2.719916823769131E-2"/>
    <n v="2.7199"/>
    <s v="P"/>
  </r>
  <r>
    <x v="1013"/>
    <s v="FutureFuel Corp."/>
    <x v="5"/>
    <x v="114"/>
    <s v="KRUSZEWSKI RONALD J"/>
    <s v="Director"/>
    <n v="41098"/>
    <n v="4.57"/>
    <n v="187817.86"/>
    <s v="large_buy"/>
    <n v="0.11739135726614711"/>
    <n v="11.739100000000001"/>
    <s v="P"/>
  </r>
  <r>
    <x v="418"/>
    <s v="Citi Trends Inc"/>
    <x v="5"/>
    <x v="114"/>
    <s v="Fund 1 Investments, LLC"/>
    <s v="TenPercentOwner"/>
    <n v="5000"/>
    <n v="22.35"/>
    <n v="111750"/>
    <s v="normal_buy"/>
    <n v="-1.4512458317294641E-2"/>
    <n v="-1.4512"/>
    <s v="P"/>
  </r>
  <r>
    <x v="418"/>
    <s v="Citi Trends Inc"/>
    <x v="5"/>
    <x v="114"/>
    <s v="Pleasant Lake Onshore Feeder Fund LP"/>
    <s v="TenPercentOwner"/>
    <n v="5000"/>
    <n v="22.35"/>
    <n v="111750"/>
    <s v="normal_buy"/>
    <n v="-1.4512458317294641E-2"/>
    <n v="-1.4512"/>
    <s v="P"/>
  </r>
  <r>
    <x v="418"/>
    <s v="Citi Trends Inc"/>
    <x v="5"/>
    <x v="114"/>
    <s v="Pleasant Lake Partners LLC"/>
    <s v="TenPercentOwner"/>
    <n v="5000"/>
    <n v="22.35"/>
    <n v="111750"/>
    <s v="normal_buy"/>
    <n v="-1.4512458317294641E-2"/>
    <n v="-1.4512"/>
    <s v="P"/>
  </r>
  <r>
    <x v="418"/>
    <s v="Citi Trends Inc"/>
    <x v="5"/>
    <x v="114"/>
    <s v="Fund 1 Investments, LLC"/>
    <s v="TenPercentOwner"/>
    <n v="1000"/>
    <n v="22.43"/>
    <n v="22430"/>
    <s v="normal_buy"/>
    <n v="-1.4512458317294641E-2"/>
    <n v="-1.4512"/>
    <s v="P"/>
  </r>
  <r>
    <x v="418"/>
    <s v="Citi Trends Inc"/>
    <x v="5"/>
    <x v="114"/>
    <s v="Pleasant Lake Onshore Feeder Fund LP"/>
    <s v="TenPercentOwner"/>
    <n v="1000"/>
    <n v="22.43"/>
    <n v="22430"/>
    <s v="normal_buy"/>
    <n v="-1.4512458317294641E-2"/>
    <n v="-1.4512"/>
    <s v="P"/>
  </r>
  <r>
    <x v="418"/>
    <s v="Citi Trends Inc"/>
    <x v="5"/>
    <x v="114"/>
    <s v="Pleasant Lake Partners LLC"/>
    <s v="TenPercentOwner"/>
    <n v="1000"/>
    <n v="22.43"/>
    <n v="22430"/>
    <s v="normal_buy"/>
    <n v="-1.4512458317294641E-2"/>
    <n v="-1.4512"/>
    <s v="P"/>
  </r>
  <r>
    <x v="384"/>
    <s v="HF Sinclair Corp"/>
    <x v="5"/>
    <x v="114"/>
    <s v="MYERS FRANKLIN"/>
    <s v="Director"/>
    <n v="2000"/>
    <n v="52.04"/>
    <n v="104080"/>
    <s v="normal_buy"/>
    <n v="1.286981991087233E-2"/>
    <n v="1.2869999999999999"/>
    <s v="P"/>
  </r>
  <r>
    <x v="963"/>
    <s v="Alset Inc."/>
    <x v="5"/>
    <x v="114"/>
    <s v="Chan Heng Fai Ambrose"/>
    <s v="Director,Officer,TenPercentOwner"/>
    <n v="81582"/>
    <n v="1.0900000000000001"/>
    <n v="88924.38"/>
    <s v="large_buy"/>
    <n v="0.84112143181267962"/>
    <n v="84.112099999999998"/>
    <s v="P"/>
  </r>
  <r>
    <x v="164"/>
    <s v="CLEVELAND-CLIFFS INC."/>
    <x v="5"/>
    <x v="114"/>
    <s v="Oren Ben"/>
    <s v="Director"/>
    <n v="6700"/>
    <n v="14.99"/>
    <n v="100433"/>
    <s v="normal_buy"/>
    <n v="-4.6449698899635461E-3"/>
    <n v="-0.46450000000000002"/>
    <s v="P"/>
  </r>
  <r>
    <x v="570"/>
    <s v="Holley Inc."/>
    <x v="5"/>
    <x v="114"/>
    <s v="Rubel Matthew E"/>
    <s v="Director,Officer"/>
    <n v="14493"/>
    <n v="3.39"/>
    <n v="49131.27"/>
    <s v="normal_buy"/>
    <n v="7.185629212701139E-2"/>
    <n v="7.1856"/>
    <s v="P"/>
  </r>
  <r>
    <x v="187"/>
    <s v="RED RIVER BANCSHARES INC"/>
    <x v="5"/>
    <x v="114"/>
    <s v="Crowell Michael D."/>
    <s v="Director"/>
    <n v="1000"/>
    <n v="46.15"/>
    <n v="46150"/>
    <s v="large_buy"/>
    <n v="3.9887402586814107E-2"/>
    <n v="3.9887000000000001"/>
    <s v="P"/>
  </r>
  <r>
    <x v="525"/>
    <s v="GEN Restaurant Group, Inc."/>
    <x v="5"/>
    <x v="114"/>
    <s v="Kim David Wook Jin"/>
    <s v="Director,Officer,TenPercentOwner"/>
    <n v="2000"/>
    <n v="10.69"/>
    <n v="21380"/>
    <s v="normal_buy"/>
    <n v="-0.12078648830821009"/>
    <n v="-12.0786"/>
    <s v="P"/>
  </r>
  <r>
    <x v="510"/>
    <s v="FIBROGEN INC"/>
    <x v="5"/>
    <x v="114"/>
    <s v="Adib Deyaa"/>
    <s v="Officer"/>
    <n v="22123"/>
    <n v="1.17"/>
    <n v="25883.91"/>
    <s v="normal_buy"/>
    <n v="-0.1120689655172413"/>
    <n v="-11.206899999999999"/>
    <s v="P"/>
  </r>
  <r>
    <x v="903"/>
    <s v="LINKBANCORP, Inc."/>
    <x v="5"/>
    <x v="114"/>
    <s v="Parmer George"/>
    <s v="Director"/>
    <n v="4256"/>
    <n v="6.26"/>
    <n v="26642.560000000001"/>
    <s v="normal_buy"/>
    <n v="-2.439027209707589E-2"/>
    <n v="-2.4390000000000001"/>
    <s v="P"/>
  </r>
  <r>
    <x v="686"/>
    <s v="Delek US Holdings, Inc."/>
    <x v="5"/>
    <x v="114"/>
    <s v="Marcogliese Richard J"/>
    <s v="Director"/>
    <n v="1600"/>
    <n v="24"/>
    <n v="38400"/>
    <s v="normal_buy"/>
    <n v="3.3389133545181471E-2"/>
    <n v="3.3389000000000002"/>
    <s v="P"/>
  </r>
  <r>
    <x v="686"/>
    <s v="Delek US Holdings, Inc."/>
    <x v="5"/>
    <x v="114"/>
    <s v="Marcogliese Richard J"/>
    <s v="Director"/>
    <n v="1150"/>
    <n v="23.98"/>
    <n v="27577"/>
    <s v="normal_buy"/>
    <n v="3.3389133545181471E-2"/>
    <n v="3.3389000000000002"/>
    <s v="P"/>
  </r>
  <r>
    <x v="862"/>
    <s v="Nutex Health, Inc."/>
    <x v="5"/>
    <x v="114"/>
    <s v="DeTillio Joshua"/>
    <s v="Officer"/>
    <n v="20000"/>
    <n v="0.54"/>
    <n v="10800"/>
    <s v="normal_buy"/>
    <n v="9.2592590957348619E-2"/>
    <n v="9.2592999999999996"/>
    <s v="P"/>
  </r>
  <r>
    <x v="357"/>
    <s v="PhenixFIN Corp"/>
    <x v="5"/>
    <x v="114"/>
    <s v="Lorber David A"/>
    <s v="Director,Officer,TenPercentOwner"/>
    <n v="289"/>
    <n v="44.85"/>
    <n v="12961.65"/>
    <s v="normal_buy"/>
    <n v="4.5281694072844658E-2"/>
    <n v="4.5282"/>
    <s v="P"/>
  </r>
  <r>
    <x v="357"/>
    <s v="PhenixFIN Corp"/>
    <x v="5"/>
    <x v="114"/>
    <s v="Lorber David A"/>
    <s v="Director,Officer,TenPercentOwner"/>
    <n v="628"/>
    <n v="44.98"/>
    <n v="28247.439999999999"/>
    <s v="normal_buy"/>
    <n v="4.5281694072844658E-2"/>
    <n v="4.5282"/>
    <s v="P"/>
  </r>
  <r>
    <x v="735"/>
    <s v="PIMCO Flexible Real Estate Income Fund"/>
    <x v="5"/>
    <x v="114"/>
    <s v="IVASCYN DANIEL J"/>
    <s v="Other"/>
    <n v="38000"/>
    <n v="10.51"/>
    <n v="399380"/>
    <s v="normal_buy"/>
    <n v="0"/>
    <n v="0"/>
    <s v="P"/>
  </r>
  <r>
    <x v="735"/>
    <s v="PIMCO Flexible Real Estate Income Fund"/>
    <x v="5"/>
    <x v="114"/>
    <s v="IVASCYN DANIEL J"/>
    <s v="Other"/>
    <n v="38000"/>
    <n v="10.51"/>
    <n v="399380"/>
    <s v="normal_buy"/>
    <n v="0"/>
    <n v="0"/>
    <s v="P"/>
  </r>
  <r>
    <x v="735"/>
    <s v="PIMCO Flexible Real Estate Income Fund"/>
    <x v="5"/>
    <x v="114"/>
    <s v="IVASCYN DANIEL J"/>
    <s v="Other"/>
    <n v="550000"/>
    <n v="10.51"/>
    <n v="5780500"/>
    <s v="large_buy"/>
    <n v="0"/>
    <n v="0"/>
    <s v="P"/>
  </r>
  <r>
    <x v="531"/>
    <s v="Nerdy Inc."/>
    <x v="5"/>
    <x v="114"/>
    <s v="Cohn Charles K."/>
    <s v="Director,Officer,TenPercentOwner"/>
    <n v="500000"/>
    <n v="1.8"/>
    <n v="900000"/>
    <s v="large_buy"/>
    <n v="-4.5977035906248909E-2"/>
    <n v="-4.5976999999999997"/>
    <s v="P"/>
  </r>
  <r>
    <x v="1075"/>
    <s v="SPORTSMAN'S WAREHOUSE HOLDINGS, INC."/>
    <x v="5"/>
    <x v="114"/>
    <s v="Sansom Steven W."/>
    <s v="Director"/>
    <n v="10000"/>
    <n v="2.91"/>
    <n v="29100"/>
    <s v="normal_buy"/>
    <n v="-0.1032028355011889"/>
    <n v="-10.3203"/>
    <s v="P"/>
  </r>
  <r>
    <x v="20"/>
    <s v="Zivo Bioscience, Inc."/>
    <x v="5"/>
    <x v="114"/>
    <s v="Maggiore Christopher D."/>
    <s v="Director,TenPercentOwner"/>
    <n v="3764"/>
    <n v="7.97"/>
    <n v="29999.08"/>
    <s v="normal_buy"/>
    <n v="-2.3779672819278619E-2"/>
    <n v="-2.3780000000000001"/>
    <s v="P"/>
  </r>
  <r>
    <x v="584"/>
    <s v="ALX ONCOLOGY HOLDINGS INC"/>
    <x v="5"/>
    <x v="115"/>
    <s v="GARCIA PETER S"/>
    <s v="Officer"/>
    <n v="12000"/>
    <n v="8.5299999999999994"/>
    <n v="102360"/>
    <s v="large_buy"/>
    <n v="-0.2855449633168704"/>
    <n v="-28.554500000000001"/>
    <s v="P"/>
  </r>
  <r>
    <x v="68"/>
    <s v="PBF Energy Inc."/>
    <x v="5"/>
    <x v="115"/>
    <s v="Control Empresarial de Capitales S.A. de C.V."/>
    <s v="TenPercentOwner,Other"/>
    <n v="118000"/>
    <n v="43.89"/>
    <n v="5179020"/>
    <s v="normal_buy"/>
    <n v="2.3804259882330259E-2"/>
    <n v="2.3803999999999998"/>
    <s v="P"/>
  </r>
  <r>
    <x v="1076"/>
    <s v="FRIEDMAN INDUSTRIES INC"/>
    <x v="5"/>
    <x v="115"/>
    <s v="Taylor Mike J"/>
    <s v="Director,Officer"/>
    <n v="5000"/>
    <n v="16.54"/>
    <n v="82700"/>
    <s v="large_buy"/>
    <n v="-7.1911667937891277E-2"/>
    <n v="-7.1912000000000003"/>
    <s v="P"/>
  </r>
  <r>
    <x v="539"/>
    <s v="Midland States Bancorp, Inc."/>
    <x v="5"/>
    <x v="115"/>
    <s v="McDonnell Jeffrey M"/>
    <s v="Director"/>
    <n v="2290"/>
    <n v="21.8"/>
    <n v="49922"/>
    <s v="large_buy"/>
    <n v="3.9944858919315873E-2"/>
    <n v="3.9944999999999999"/>
    <s v="P"/>
  </r>
  <r>
    <x v="242"/>
    <s v="V F CORP"/>
    <x v="5"/>
    <x v="115"/>
    <s v="Carucci Richard"/>
    <s v="Director"/>
    <n v="25000"/>
    <n v="13.78"/>
    <n v="344500"/>
    <s v="normal_buy"/>
    <n v="-1.603505530262328E-2"/>
    <n v="-1.6034999999999999"/>
    <s v="P"/>
  </r>
  <r>
    <x v="584"/>
    <s v="ALX ONCOLOGY HOLDINGS INC"/>
    <x v="5"/>
    <x v="115"/>
    <s v="GARCIA PETER S"/>
    <s v="Officer"/>
    <n v="12000"/>
    <n v="8.5299999999999994"/>
    <n v="102360"/>
    <s v="large_buy"/>
    <n v="-0.2855449633168704"/>
    <n v="-28.554500000000001"/>
    <s v="P"/>
  </r>
  <r>
    <x v="972"/>
    <s v="Offerpad Solutions Inc."/>
    <x v="5"/>
    <x v="115"/>
    <s v="Sella Roberto Marco"/>
    <s v="Director,TenPercentOwner"/>
    <n v="10000"/>
    <n v="4.9000000000000004"/>
    <n v="49000"/>
    <s v="normal_buy"/>
    <n v="-0.1177644961344784"/>
    <n v="-11.776400000000001"/>
    <s v="P"/>
  </r>
  <r>
    <x v="1077"/>
    <s v="Alpine Income Property Trust, Inc."/>
    <x v="5"/>
    <x v="115"/>
    <s v="CTO Realty Growth, Inc."/>
    <s v="TenPercentOwner"/>
    <n v="830"/>
    <n v="14.99"/>
    <n v="12441.7"/>
    <s v="normal_buy"/>
    <n v="4.4295239547792457E-2"/>
    <n v="4.4295"/>
    <s v="P"/>
  </r>
  <r>
    <x v="1034"/>
    <s v="Nine Energy Service, Inc."/>
    <x v="5"/>
    <x v="115"/>
    <s v="MONROE WILLIAM"/>
    <s v="TenPercentOwner"/>
    <n v="152639"/>
    <n v="1.46"/>
    <n v="222852.94"/>
    <s v="normal_buy"/>
    <n v="0.12751673610407721"/>
    <n v="12.7517"/>
    <s v="P"/>
  </r>
  <r>
    <x v="1078"/>
    <s v="ILLINOIS TOOL WORKS INC"/>
    <x v="5"/>
    <x v="115"/>
    <s v="SMITH DAVID BYRON JR"/>
    <s v="Director"/>
    <n v="775"/>
    <n v="238.82"/>
    <n v="185085.5"/>
    <s v="large_buy"/>
    <n v="-9.2861439150170311E-3"/>
    <n v="-0.92859999999999998"/>
    <s v="P"/>
  </r>
  <r>
    <x v="15"/>
    <s v="abrdn Life Sciences Investors"/>
    <x v="5"/>
    <x v="115"/>
    <s v="Weinstein Boaz"/>
    <s v="TenPercentOwner"/>
    <n v="8467"/>
    <n v="13.82"/>
    <n v="117013.94"/>
    <s v="normal_buy"/>
    <n v="2.1629382105502248E-2"/>
    <n v="2.1629"/>
    <s v="P"/>
  </r>
  <r>
    <x v="15"/>
    <s v="abrdn Life Sciences Investors"/>
    <x v="5"/>
    <x v="115"/>
    <s v="Saba Capital Management, L.P."/>
    <s v="TenPercentOwner"/>
    <n v="8467"/>
    <n v="13.82"/>
    <n v="117013.94"/>
    <s v="normal_buy"/>
    <n v="2.1629382105502248E-2"/>
    <n v="2.1629"/>
    <s v="P"/>
  </r>
  <r>
    <x v="773"/>
    <s v="EAGLE BANCORP INC"/>
    <x v="5"/>
    <x v="115"/>
    <s v="Ludwig A. Leslie"/>
    <s v="Director"/>
    <n v="1500"/>
    <n v="16.89"/>
    <n v="25335"/>
    <s v="large_buy"/>
    <n v="0.1137301118226666"/>
    <n v="11.372999999999999"/>
    <s v="P"/>
  </r>
  <r>
    <x v="460"/>
    <s v="MOTORCAR PARTS OF AMERICA INC"/>
    <x v="5"/>
    <x v="115"/>
    <s v="BISON CAPITAL PARTNERS VI, L.P."/>
    <s v="Director,TenPercentOwner"/>
    <n v="100000"/>
    <n v="5.81"/>
    <n v="581000"/>
    <s v="large_buy"/>
    <n v="4.0472218364728363E-2"/>
    <n v="4.0472000000000001"/>
    <s v="P"/>
  </r>
  <r>
    <x v="460"/>
    <s v="MOTORCAR PARTS OF AMERICA INC"/>
    <x v="5"/>
    <x v="115"/>
    <s v="Trussler Douglas B"/>
    <s v="Director,TenPercentOwner"/>
    <n v="100000"/>
    <n v="5.81"/>
    <n v="581000"/>
    <s v="large_buy"/>
    <n v="4.0472218364728363E-2"/>
    <n v="4.0472000000000001"/>
    <s v="P"/>
  </r>
  <r>
    <x v="429"/>
    <s v="Aclaris Therapeutics, Inc."/>
    <x v="5"/>
    <x v="115"/>
    <s v="Leonard Braden Michael"/>
    <s v="TenPercentOwner"/>
    <n v="28621"/>
    <n v="1.1399999999999999"/>
    <n v="32627.94"/>
    <s v="normal_buy"/>
    <n v="-7.5630276513447003E-2"/>
    <n v="-7.5629999999999997"/>
    <s v="P"/>
  </r>
  <r>
    <x v="429"/>
    <s v="Aclaris Therapeutics, Inc."/>
    <x v="5"/>
    <x v="115"/>
    <s v="Leonard Braden Michael"/>
    <s v="TenPercentOwner"/>
    <n v="500000"/>
    <n v="1.1499999999999999"/>
    <n v="575000"/>
    <s v="large_buy"/>
    <n v="-7.5630276513447003E-2"/>
    <n v="-7.5629999999999997"/>
    <s v="P"/>
  </r>
  <r>
    <x v="1079"/>
    <s v="SCIENTIFIC INDUSTRIES INC"/>
    <x v="5"/>
    <x v="115"/>
    <s v="MOORE JOHN A"/>
    <s v="Director"/>
    <n v="7100"/>
    <n v="1.53"/>
    <n v="10863"/>
    <s v="normal_buy"/>
    <n v="4.0151493326582972E-2"/>
    <n v="4.0151000000000003"/>
    <s v="P"/>
  </r>
  <r>
    <x v="613"/>
    <s v="FTC Solar, Inc."/>
    <x v="5"/>
    <x v="115"/>
    <s v="Chatila Ahmad R"/>
    <s v="Director"/>
    <n v="114726"/>
    <n v="0.44"/>
    <n v="50479.44"/>
    <s v="large_buy"/>
    <n v="-0.16152020441702969"/>
    <n v="-16.152000000000001"/>
    <s v="P"/>
  </r>
  <r>
    <x v="523"/>
    <s v="Medalist Diversified REIT, Inc."/>
    <x v="5"/>
    <x v="115"/>
    <s v="KAVANAUGH FRANK"/>
    <s v="Director,Officer,TenPercentOwner"/>
    <n v="7673"/>
    <n v="5.91"/>
    <n v="45347.43"/>
    <s v="normal_buy"/>
    <n v="-2.3728662052743928E-2"/>
    <n v="-2.3729"/>
    <s v="P"/>
  </r>
  <r>
    <x v="1079"/>
    <s v="SCIENTIFIC INDUSTRIES INC"/>
    <x v="5"/>
    <x v="115"/>
    <s v="MOORE JOHN A"/>
    <s v="Director"/>
    <n v="9200"/>
    <n v="1.43"/>
    <n v="13156"/>
    <s v="large_buy"/>
    <n v="4.0151493326582972E-2"/>
    <n v="4.0151000000000003"/>
    <s v="P"/>
  </r>
  <r>
    <x v="17"/>
    <s v="TILE SHOP HOLDINGS, INC."/>
    <x v="5"/>
    <x v="115"/>
    <s v="Pleasant Lake Partners LLC"/>
    <s v="TenPercentOwner"/>
    <n v="30500"/>
    <n v="6.65"/>
    <n v="202825"/>
    <s v="normal_buy"/>
    <n v="4.5248824844553281E-2"/>
    <n v="4.5248999999999997"/>
    <s v="P"/>
  </r>
  <r>
    <x v="17"/>
    <s v="TILE SHOP HOLDINGS, INC."/>
    <x v="5"/>
    <x v="115"/>
    <s v="Fund 1 Investments, LLC"/>
    <s v="TenPercentOwner"/>
    <n v="30500"/>
    <n v="6.65"/>
    <n v="202825"/>
    <s v="normal_buy"/>
    <n v="4.5248824844553281E-2"/>
    <n v="4.5248999999999997"/>
    <s v="P"/>
  </r>
  <r>
    <x v="17"/>
    <s v="TILE SHOP HOLDINGS, INC."/>
    <x v="5"/>
    <x v="115"/>
    <s v="Pleasant Lake Onshore Feeder Fund LP"/>
    <s v="TenPercentOwner"/>
    <n v="30500"/>
    <n v="6.65"/>
    <n v="202825"/>
    <s v="normal_buy"/>
    <n v="4.5248824844553281E-2"/>
    <n v="4.5248999999999997"/>
    <s v="P"/>
  </r>
  <r>
    <x v="709"/>
    <s v="LION COPPER &amp; GOLD CORP."/>
    <x v="5"/>
    <x v="115"/>
    <s v="Alford Tony L"/>
    <s v="Director,TenPercentOwner"/>
    <n v="208000"/>
    <n v="0.06"/>
    <n v="12480"/>
    <s v="normal_buy"/>
    <n v="0"/>
    <n v="0"/>
    <s v="P"/>
  </r>
  <r>
    <x v="709"/>
    <s v="LION COPPER &amp; GOLD CORP."/>
    <x v="5"/>
    <x v="115"/>
    <s v="Alford Christine"/>
    <s v="TenPercentOwner"/>
    <n v="208000"/>
    <n v="0.06"/>
    <n v="12480"/>
    <s v="normal_buy"/>
    <n v="0"/>
    <n v="0"/>
    <s v="P"/>
  </r>
  <r>
    <x v="1080"/>
    <s v="KIORA PHARMACEUTICALS INC"/>
    <x v="5"/>
    <x v="115"/>
    <s v="Parsons Erin"/>
    <s v="Director"/>
    <n v="5260"/>
    <n v="4.88"/>
    <n v="25668.799999999999"/>
    <s v="large_buy"/>
    <n v="-0.1322314717243456"/>
    <n v="-13.223100000000001"/>
    <s v="P"/>
  </r>
  <r>
    <x v="703"/>
    <s v="NEXPOINT DIVERSIFIED REAL ESTATE TRUST"/>
    <x v="5"/>
    <x v="115"/>
    <s v="McGraner Matt"/>
    <s v="Officer"/>
    <n v="5000"/>
    <n v="4.93"/>
    <n v="24650"/>
    <s v="normal_buy"/>
    <n v="0.1239839481085698"/>
    <n v="12.398400000000001"/>
    <s v="P"/>
  </r>
  <r>
    <x v="460"/>
    <s v="MOTORCAR PARTS OF AMERICA INC"/>
    <x v="5"/>
    <x v="115"/>
    <s v="Ferguson Joseph Edwin"/>
    <s v="Director"/>
    <n v="2495"/>
    <n v="4.95"/>
    <n v="12350.25"/>
    <s v="normal_buy"/>
    <n v="4.0472218364728363E-2"/>
    <n v="4.0472000000000001"/>
    <s v="P"/>
  </r>
  <r>
    <x v="164"/>
    <s v="CLEVELAND-CLIFFS INC."/>
    <x v="5"/>
    <x v="115"/>
    <s v="MICHAEL RALPH S III"/>
    <s v="Director"/>
    <n v="20000"/>
    <n v="14.74"/>
    <n v="294800"/>
    <s v="normal_buy"/>
    <n v="3.5666265066658598E-2"/>
    <n v="3.5666000000000002"/>
    <s v="P"/>
  </r>
  <r>
    <x v="302"/>
    <s v="Greenwich LifeSciences, Inc."/>
    <x v="5"/>
    <x v="115"/>
    <s v="Patel Snehal"/>
    <s v="Director,Officer,TenPercentOwner"/>
    <n v="174825"/>
    <n v="14.3"/>
    <n v="2499997.5"/>
    <s v="large_buy"/>
    <n v="0.16228954784535771"/>
    <n v="16.228999999999999"/>
    <s v="P"/>
  </r>
  <r>
    <x v="891"/>
    <s v="Ouster, Inc."/>
    <x v="5"/>
    <x v="115"/>
    <s v="BOULET VIRGINIA"/>
    <s v="Director"/>
    <n v="10000"/>
    <n v="10.3"/>
    <n v="103000"/>
    <s v="normal_buy"/>
    <n v="-6.8246469574580804E-2"/>
    <n v="-6.8246000000000002"/>
    <s v="P"/>
  </r>
  <r>
    <x v="168"/>
    <s v="OCCIDENTAL PETROLEUM CORP /DE/"/>
    <x v="5"/>
    <x v="115"/>
    <s v="BUFFETT WARREN E"/>
    <s v="TenPercentOwner"/>
    <n v="1552497"/>
    <n v="59.77"/>
    <n v="92792745.689999998"/>
    <s v="large_buy"/>
    <n v="5.4013391179158488E-2"/>
    <n v="5.4013"/>
    <s v="P"/>
  </r>
  <r>
    <x v="168"/>
    <s v="OCCIDENTAL PETROLEUM CORP /DE/"/>
    <x v="5"/>
    <x v="115"/>
    <s v="BERKSHIRE HATHAWAY INC"/>
    <s v="TenPercentOwner"/>
    <n v="1552497"/>
    <n v="59.77"/>
    <n v="92792745.689999998"/>
    <s v="large_buy"/>
    <n v="5.4013391179158488E-2"/>
    <n v="5.4013"/>
    <s v="P"/>
  </r>
  <r>
    <x v="558"/>
    <s v="PROKIDNEY CORP."/>
    <x v="5"/>
    <x v="115"/>
    <s v="Tolerantia, LLC"/>
    <s v="TenPercentOwner"/>
    <n v="22617909"/>
    <n v="2.42"/>
    <n v="54735339.780000001"/>
    <s v="large_buy"/>
    <n v="-0.17171716685198291"/>
    <n v="-17.171700000000001"/>
    <s v="P"/>
  </r>
  <r>
    <x v="636"/>
    <s v="ProtoKinetix, Inc."/>
    <x v="5"/>
    <x v="115"/>
    <s v="SMITH CLARENCE EDWARD"/>
    <s v="Director,Officer,TenPercentOwner"/>
    <n v="3400000"/>
    <n v="0.01"/>
    <n v="34000"/>
    <s v="large_buy"/>
    <n v="-0.23076926383393689"/>
    <n v="-23.076899999999998"/>
    <s v="P"/>
  </r>
  <r>
    <x v="561"/>
    <s v="MasterCraft Boat Holdings, Inc."/>
    <x v="5"/>
    <x v="115"/>
    <s v="Gray Adam"/>
    <s v="TenPercentOwner"/>
    <n v="63600"/>
    <n v="20.27"/>
    <n v="1289172"/>
    <s v="normal_buy"/>
    <n v="-7.2691621081410474E-2"/>
    <n v="-7.2691999999999997"/>
    <s v="P"/>
  </r>
  <r>
    <x v="561"/>
    <s v="MasterCraft Boat Holdings, Inc."/>
    <x v="5"/>
    <x v="115"/>
    <s v="Coliseum Capital, LLC"/>
    <s v="TenPercentOwner"/>
    <n v="63600"/>
    <n v="20.27"/>
    <n v="1289172"/>
    <s v="normal_buy"/>
    <n v="-7.2691621081410474E-2"/>
    <n v="-7.2691999999999997"/>
    <s v="P"/>
  </r>
  <r>
    <x v="561"/>
    <s v="MasterCraft Boat Holdings, Inc."/>
    <x v="5"/>
    <x v="115"/>
    <s v="Shackelton Christopher S"/>
    <s v="TenPercentOwner"/>
    <n v="63600"/>
    <n v="20.27"/>
    <n v="1289172"/>
    <s v="normal_buy"/>
    <n v="-7.2691621081410474E-2"/>
    <n v="-7.2691999999999997"/>
    <s v="P"/>
  </r>
  <r>
    <x v="561"/>
    <s v="MasterCraft Boat Holdings, Inc."/>
    <x v="5"/>
    <x v="115"/>
    <s v="Coliseum Capital Management, LLC"/>
    <s v="TenPercentOwner"/>
    <n v="63600"/>
    <n v="20.27"/>
    <n v="1289172"/>
    <s v="normal_buy"/>
    <n v="-7.2691621081410474E-2"/>
    <n v="-7.2691999999999997"/>
    <s v="P"/>
  </r>
  <r>
    <x v="561"/>
    <s v="MasterCraft Boat Holdings, Inc."/>
    <x v="5"/>
    <x v="115"/>
    <s v="COLISEUM CAPITAL PARTNERS, L.P."/>
    <s v="TenPercentOwner"/>
    <n v="63600"/>
    <n v="20.27"/>
    <n v="1289172"/>
    <s v="normal_buy"/>
    <n v="-7.2691621081410474E-2"/>
    <n v="-7.2691999999999997"/>
    <s v="P"/>
  </r>
  <r>
    <x v="558"/>
    <s v="PROKIDNEY CORP."/>
    <x v="5"/>
    <x v="115"/>
    <s v="Legorreta Pablo G."/>
    <s v="Director,TenPercentOwner"/>
    <n v="22617909"/>
    <n v="2.42"/>
    <n v="54735339.780000001"/>
    <s v="large_buy"/>
    <n v="-0.17171716685198291"/>
    <n v="-17.171700000000001"/>
    <s v="P"/>
  </r>
  <r>
    <x v="193"/>
    <s v="SPIRE INC"/>
    <x v="5"/>
    <x v="115"/>
    <s v="Rasche Steven P"/>
    <s v="Officer"/>
    <n v="4500"/>
    <n v="23.83"/>
    <n v="107235"/>
    <s v="large_buy"/>
    <n v="4.329150321788644E-2"/>
    <n v="4.3292000000000002"/>
    <s v="P"/>
  </r>
  <r>
    <x v="1031"/>
    <s v="SYPRIS SOLUTIONS INC"/>
    <x v="5"/>
    <x v="115"/>
    <s v="Convis Gary L"/>
    <s v="Director"/>
    <n v="20000"/>
    <n v="1.92"/>
    <n v="38400"/>
    <s v="large_buy"/>
    <n v="-5.1813423497559796E-3"/>
    <n v="-0.5181"/>
    <s v="P"/>
  </r>
  <r>
    <x v="292"/>
    <s v="COMMUNITY FINANCIAL SYSTEM, INC."/>
    <x v="5"/>
    <x v="115"/>
    <s v="Karaivanov Dimitar"/>
    <s v="Director,Officer"/>
    <n v="1000"/>
    <n v="43.52"/>
    <n v="43520"/>
    <s v="normal_buy"/>
    <n v="8.6286189513736344E-2"/>
    <n v="8.6286000000000005"/>
    <s v="P"/>
  </r>
  <r>
    <x v="114"/>
    <s v="Perspective Therapeutics, Inc."/>
    <x v="5"/>
    <x v="115"/>
    <s v="Spoor Johan M."/>
    <s v="Director,Officer"/>
    <n v="100000"/>
    <n v="1.17"/>
    <n v="117000"/>
    <s v="large_buy"/>
    <n v="-0.1405172466239519"/>
    <n v="-14.0517"/>
    <s v="P"/>
  </r>
  <r>
    <x v="493"/>
    <s v="Lemonade, Inc."/>
    <x v="5"/>
    <x v="115"/>
    <s v="BIXBY TIMOTHY E"/>
    <s v="Officer"/>
    <n v="15000"/>
    <n v="15.51"/>
    <n v="232650"/>
    <s v="normal_buy"/>
    <n v="6.9345409829013605E-2"/>
    <n v="6.9344999999999999"/>
    <s v="P"/>
  </r>
  <r>
    <x v="1077"/>
    <s v="Alpine Income Property Trust, Inc."/>
    <x v="5"/>
    <x v="115"/>
    <s v="CTO Realty Growth, Inc."/>
    <s v="TenPercentOwner"/>
    <n v="830"/>
    <n v="14.99"/>
    <n v="12441.7"/>
    <s v="normal_buy"/>
    <n v="4.4295239547792457E-2"/>
    <n v="4.4295"/>
    <s v="P"/>
  </r>
  <r>
    <x v="1013"/>
    <s v="FutureFuel Corp."/>
    <x v="5"/>
    <x v="115"/>
    <s v="KRUSZEWSKI RONALD J"/>
    <s v="Director"/>
    <n v="50358"/>
    <n v="4.5999999999999996"/>
    <n v="231646.8"/>
    <s v="large_buy"/>
    <n v="0.1127983153796277"/>
    <n v="11.2798"/>
    <s v="P"/>
  </r>
  <r>
    <x v="418"/>
    <s v="Citi Trends Inc"/>
    <x v="5"/>
    <x v="115"/>
    <s v="Fund 1 Investments, LLC"/>
    <s v="TenPercentOwner"/>
    <n v="20015"/>
    <n v="21.95"/>
    <n v="439329.25"/>
    <s v="large_buy"/>
    <n v="-3.451408778758136E-2"/>
    <n v="-3.4514"/>
    <s v="P"/>
  </r>
  <r>
    <x v="418"/>
    <s v="Citi Trends Inc"/>
    <x v="5"/>
    <x v="115"/>
    <s v="Pleasant Lake Onshore Feeder Fund LP"/>
    <s v="TenPercentOwner"/>
    <n v="20015"/>
    <n v="21.95"/>
    <n v="439329.25"/>
    <s v="large_buy"/>
    <n v="-3.451408778758136E-2"/>
    <n v="-3.4514"/>
    <s v="P"/>
  </r>
  <r>
    <x v="418"/>
    <s v="Citi Trends Inc"/>
    <x v="5"/>
    <x v="115"/>
    <s v="Pleasant Lake Partners LLC"/>
    <s v="TenPercentOwner"/>
    <n v="20015"/>
    <n v="21.95"/>
    <n v="439329.25"/>
    <s v="large_buy"/>
    <n v="-3.451408778758136E-2"/>
    <n v="-3.4514"/>
    <s v="P"/>
  </r>
  <r>
    <x v="1040"/>
    <s v="HARVARD BIOSCIENCE INC"/>
    <x v="5"/>
    <x v="115"/>
    <s v="Green James W"/>
    <s v="Director,Officer"/>
    <n v="10000"/>
    <n v="2.91"/>
    <n v="29100"/>
    <s v="normal_buy"/>
    <n v="-2.061861836027834E-2"/>
    <n v="-2.0619000000000001"/>
    <s v="P"/>
  </r>
  <r>
    <x v="164"/>
    <s v="CLEVELAND-CLIFFS INC."/>
    <x v="5"/>
    <x v="115"/>
    <s v="BALDWIN JOHN T"/>
    <s v="Director"/>
    <n v="7500"/>
    <n v="14.7"/>
    <n v="110250"/>
    <s v="normal_buy"/>
    <n v="3.5666265066658598E-2"/>
    <n v="3.5666000000000002"/>
    <s v="P"/>
  </r>
  <r>
    <x v="946"/>
    <s v="BOSTON OMAHA Corp"/>
    <x v="5"/>
    <x v="115"/>
    <s v="MAGNOLIA BOC I, LP"/>
    <s v="TenPercentOwner"/>
    <n v="4552"/>
    <n v="13.9"/>
    <n v="63272.800000000003"/>
    <s v="normal_buy"/>
    <n v="-3.1654646939466957E-2"/>
    <n v="-3.1655000000000002"/>
    <s v="P"/>
  </r>
  <r>
    <x v="946"/>
    <s v="BOSTON OMAHA Corp"/>
    <x v="5"/>
    <x v="115"/>
    <s v="MAGNOLIA GROUP, LLC"/>
    <s v="TenPercentOwner"/>
    <n v="4552"/>
    <n v="13.9"/>
    <n v="63272.800000000003"/>
    <s v="normal_buy"/>
    <n v="-3.1654646939466957E-2"/>
    <n v="-3.1655000000000002"/>
    <s v="P"/>
  </r>
  <r>
    <x v="946"/>
    <s v="BOSTON OMAHA Corp"/>
    <x v="5"/>
    <x v="115"/>
    <s v="Peterson Adam K"/>
    <s v="Director,Officer,TenPercentOwner"/>
    <n v="4552"/>
    <n v="13.9"/>
    <n v="63272.800000000003"/>
    <s v="normal_buy"/>
    <n v="-3.1654646939466957E-2"/>
    <n v="-3.1655000000000002"/>
    <s v="P"/>
  </r>
  <r>
    <x v="313"/>
    <s v="HAWTHORN BANCSHARES, INC."/>
    <x v="5"/>
    <x v="115"/>
    <s v="Bexten Gregg A."/>
    <s v="Director,Officer"/>
    <n v="1000"/>
    <n v="19.72"/>
    <n v="19720"/>
    <s v="normal_buy"/>
    <n v="1.7994883653393409E-2"/>
    <n v="1.7995000000000001"/>
    <s v="P"/>
  </r>
  <r>
    <x v="476"/>
    <s v="P10, Inc."/>
    <x v="5"/>
    <x v="115"/>
    <s v="Charles K. Huebner Trust"/>
    <s v="Other"/>
    <n v="12500"/>
    <n v="7.95"/>
    <n v="99375"/>
    <s v="normal_buy"/>
    <n v="5.2109093429400843E-2"/>
    <n v="5.2108999999999996"/>
    <s v="P"/>
  </r>
  <r>
    <x v="1081"/>
    <s v="Pioneer Bancorp, Inc./MD"/>
    <x v="5"/>
    <x v="115"/>
    <s v="Mahoney Shaun"/>
    <s v="Director"/>
    <n v="4500"/>
    <n v="10.41"/>
    <n v="46845"/>
    <s v="large_buy"/>
    <n v="-2.6264543881590049E-2"/>
    <n v="-2.6265000000000001"/>
    <s v="P"/>
  </r>
  <r>
    <x v="187"/>
    <s v="RED RIVER BANCSHARES INC"/>
    <x v="5"/>
    <x v="115"/>
    <s v="Crowell Michael D."/>
    <s v="Director"/>
    <n v="1000"/>
    <n v="46.31"/>
    <n v="46310"/>
    <s v="large_buy"/>
    <n v="4.46234931378926E-2"/>
    <n v="4.4622999999999999"/>
    <s v="P"/>
  </r>
  <r>
    <x v="88"/>
    <s v="Compass Diversified Holdings"/>
    <x v="5"/>
    <x v="115"/>
    <s v="Faulkingham Ryan J"/>
    <s v="Other"/>
    <n v="5000"/>
    <n v="22.44"/>
    <n v="112200"/>
    <s v="normal_buy"/>
    <n v="-2.4509827544754951E-2"/>
    <n v="-2.4510000000000001"/>
    <s v="P"/>
  </r>
  <r>
    <x v="1082"/>
    <s v="Monopar Therapeutics"/>
    <x v="5"/>
    <x v="115"/>
    <s v="Cittadine Andrew"/>
    <s v="Officer"/>
    <n v="12000"/>
    <n v="0.91"/>
    <n v="10920"/>
    <s v="normal_buy"/>
    <n v="-0.20131291941713181"/>
    <n v="-20.1313"/>
    <s v="P"/>
  </r>
  <r>
    <x v="1083"/>
    <s v="Turning Point Brands, Inc."/>
    <x v="5"/>
    <x v="115"/>
    <s v="Frein Summer"/>
    <s v="Officer"/>
    <n v="2260"/>
    <n v="30.96"/>
    <n v="69969.600000000006"/>
    <s v="normal_buy"/>
    <n v="2.4585054226475611E-2"/>
    <n v="2.4584999999999999"/>
    <s v="P"/>
  </r>
  <r>
    <x v="460"/>
    <s v="MOTORCAR PARTS OF AMERICA INC"/>
    <x v="5"/>
    <x v="115"/>
    <s v="BISON CAPITAL PARTNERS VI-A, L.P."/>
    <s v="Director,TenPercentOwner"/>
    <n v="100000"/>
    <n v="5.81"/>
    <n v="581000"/>
    <s v="large_buy"/>
    <n v="4.0472218364728363E-2"/>
    <n v="4.0472000000000001"/>
    <s v="P"/>
  </r>
  <r>
    <x v="1080"/>
    <s v="KIORA PHARMACEUTICALS INC"/>
    <x v="5"/>
    <x v="115"/>
    <s v="Strem Brian M."/>
    <s v="Director,Officer"/>
    <n v="3000"/>
    <n v="5"/>
    <n v="15000"/>
    <s v="normal_buy"/>
    <n v="-0.1322314717243456"/>
    <n v="-13.223100000000001"/>
    <s v="P"/>
  </r>
  <r>
    <x v="786"/>
    <s v="Northfield Bancorp, Inc."/>
    <x v="5"/>
    <x v="115"/>
    <s v="Kulkarni Rachana A"/>
    <s v="Director"/>
    <n v="10000"/>
    <n v="7.92"/>
    <n v="79200"/>
    <s v="normal_buy"/>
    <n v="0.1864830985912789"/>
    <n v="18.648299999999999"/>
    <s v="P"/>
  </r>
  <r>
    <x v="577"/>
    <s v="Phunware, Inc."/>
    <x v="5"/>
    <x v="115"/>
    <s v="Snavely Michael"/>
    <s v="Director,Officer"/>
    <n v="3814"/>
    <n v="5.88"/>
    <n v="22426.32"/>
    <s v="large_buy"/>
    <n v="-5.5077482756099139E-2"/>
    <n v="-5.5076999999999998"/>
    <s v="P"/>
  </r>
  <r>
    <x v="703"/>
    <s v="NEXPOINT DIVERSIFIED REAL ESTATE TRUST"/>
    <x v="5"/>
    <x v="115"/>
    <s v="DONDERO JAMES D"/>
    <s v="Director,Officer,TenPercentOwner"/>
    <n v="2387"/>
    <n v="4.92"/>
    <n v="11744.04"/>
    <s v="normal_buy"/>
    <n v="0.1239839481085698"/>
    <n v="12.398400000000001"/>
    <s v="P"/>
  </r>
  <r>
    <x v="703"/>
    <s v="NEXPOINT DIVERSIFIED REAL ESTATE TRUST"/>
    <x v="5"/>
    <x v="115"/>
    <s v="DONDERO JAMES D"/>
    <s v="Director,Officer,TenPercentOwner"/>
    <n v="2387"/>
    <n v="4.92"/>
    <n v="11744.04"/>
    <s v="normal_buy"/>
    <n v="0.1239839481085698"/>
    <n v="12.398400000000001"/>
    <s v="P"/>
  </r>
  <r>
    <x v="703"/>
    <s v="NEXPOINT DIVERSIFIED REAL ESTATE TRUST"/>
    <x v="5"/>
    <x v="115"/>
    <s v="DONDERO JAMES D"/>
    <s v="Director,Officer,TenPercentOwner"/>
    <n v="2387"/>
    <n v="4.92"/>
    <n v="11744.04"/>
    <s v="normal_buy"/>
    <n v="0.1239839481085698"/>
    <n v="12.398400000000001"/>
    <s v="P"/>
  </r>
  <r>
    <x v="703"/>
    <s v="NEXPOINT DIVERSIFIED REAL ESTATE TRUST"/>
    <x v="5"/>
    <x v="115"/>
    <s v="DONDERO JAMES D"/>
    <s v="Director,Officer,TenPercentOwner"/>
    <n v="2387"/>
    <n v="4.92"/>
    <n v="11744.04"/>
    <s v="normal_buy"/>
    <n v="0.1239839481085698"/>
    <n v="12.398400000000001"/>
    <s v="P"/>
  </r>
  <r>
    <x v="531"/>
    <s v="Nerdy Inc."/>
    <x v="5"/>
    <x v="115"/>
    <s v="Cohn Charles K."/>
    <s v="Director,Officer,TenPercentOwner"/>
    <n v="347275"/>
    <n v="1.88"/>
    <n v="652877"/>
    <s v="normal_buy"/>
    <n v="-0.10695189688434729"/>
    <n v="-10.6952"/>
    <s v="P"/>
  </r>
  <r>
    <x v="703"/>
    <s v="NEXPOINT DIVERSIFIED REAL ESTATE TRUST"/>
    <x v="5"/>
    <x v="115"/>
    <s v="DONDERO JAMES D"/>
    <s v="Director,Officer,TenPercentOwner"/>
    <n v="2387"/>
    <n v="4.92"/>
    <n v="11744.04"/>
    <s v="normal_buy"/>
    <n v="0.1239839481085698"/>
    <n v="12.398400000000001"/>
    <s v="P"/>
  </r>
  <r>
    <x v="703"/>
    <s v="NEXPOINT DIVERSIFIED REAL ESTATE TRUST"/>
    <x v="5"/>
    <x v="115"/>
    <s v="DONDERO JAMES D"/>
    <s v="Director,Officer,TenPercentOwner"/>
    <n v="2387"/>
    <n v="4.92"/>
    <n v="11744.04"/>
    <s v="normal_buy"/>
    <n v="0.1239839481085698"/>
    <n v="12.398400000000001"/>
    <s v="P"/>
  </r>
  <r>
    <x v="71"/>
    <s v="Blend Labs, Inc."/>
    <x v="5"/>
    <x v="115"/>
    <s v="Jafari Amir"/>
    <s v="Officer"/>
    <n v="6265"/>
    <n v="2.66"/>
    <n v="16664.900000000001"/>
    <s v="normal_buy"/>
    <n v="-7.0866169078949603E-2"/>
    <n v="-7.0865999999999998"/>
    <s v="P"/>
  </r>
  <r>
    <x v="891"/>
    <s v="Ouster, Inc."/>
    <x v="5"/>
    <x v="115"/>
    <s v="BOULET VIRGINIA"/>
    <s v="Director"/>
    <n v="10000"/>
    <n v="10.3"/>
    <n v="103000"/>
    <s v="normal_buy"/>
    <n v="-6.8246469574580804E-2"/>
    <n v="-6.8246000000000002"/>
    <s v="P"/>
  </r>
  <r>
    <x v="817"/>
    <s v="Ryman Hospitality Properties, Inc."/>
    <x v="5"/>
    <x v="115"/>
    <s v="HASLAM WILLIAM E"/>
    <s v="Director"/>
    <n v="9972"/>
    <n v="100.28"/>
    <n v="999992.16"/>
    <s v="normal_buy"/>
    <n v="9.4277410756256064E-3"/>
    <n v="0.94279999999999997"/>
    <s v="P"/>
  </r>
  <r>
    <x v="1084"/>
    <s v="BARINGS CORPORATE INVESTORS"/>
    <x v="5"/>
    <x v="115"/>
    <s v="GRACE EDWARD P III"/>
    <s v="Other"/>
    <n v="6157"/>
    <n v="18.25"/>
    <n v="112365.25"/>
    <s v="large_buy"/>
    <n v="1.360900416929689E-2"/>
    <n v="1.3609"/>
    <s v="P"/>
  </r>
  <r>
    <x v="1084"/>
    <s v="BARINGS CORPORATE INVESTORS"/>
    <x v="5"/>
    <x v="115"/>
    <s v="GRACE EDWARD P III"/>
    <s v="Other"/>
    <n v="2500"/>
    <n v="18.37"/>
    <n v="45925"/>
    <s v="normal_buy"/>
    <n v="1.360900416929689E-2"/>
    <n v="1.3609"/>
    <s v="P"/>
  </r>
  <r>
    <x v="1084"/>
    <s v="BARINGS CORPORATE INVESTORS"/>
    <x v="5"/>
    <x v="115"/>
    <s v="GRACE EDWARD P III"/>
    <s v="Other"/>
    <n v="2300"/>
    <n v="18.37"/>
    <n v="42251"/>
    <s v="normal_buy"/>
    <n v="1.360900416929689E-2"/>
    <n v="1.3609"/>
    <s v="P"/>
  </r>
  <r>
    <x v="1085"/>
    <s v="DENNY'S Corp"/>
    <x v="5"/>
    <x v="116"/>
    <s v="Verostek Robert P."/>
    <s v="Officer"/>
    <n v="10000"/>
    <n v="6.53"/>
    <n v="65300"/>
    <s v="normal_buy"/>
    <n v="2.4539853969351318E-2"/>
    <n v="2.4540000000000002"/>
    <s v="P"/>
  </r>
  <r>
    <x v="1086"/>
    <s v="Falcon's Beyond Global, Inc."/>
    <x v="5"/>
    <x v="116"/>
    <s v="Markey Jill K."/>
    <s v="TenPercentOwner"/>
    <n v="1745906"/>
    <n v="3.62"/>
    <n v="6320179.7199999997"/>
    <s v="large_buy"/>
    <n v="-8.2905989426832916E-2"/>
    <n v="-8.2905999999999995"/>
    <s v="P"/>
  </r>
  <r>
    <x v="1086"/>
    <s v="Falcon's Beyond Global, Inc."/>
    <x v="5"/>
    <x v="116"/>
    <s v="Katmandu Ventures, LLC"/>
    <s v="TenPercentOwner"/>
    <n v="1745906"/>
    <n v="3.62"/>
    <n v="6320179.7199999997"/>
    <s v="large_buy"/>
    <n v="-8.2905989426832916E-2"/>
    <n v="-8.2905999999999995"/>
    <s v="P"/>
  </r>
  <r>
    <x v="540"/>
    <s v="AerSale Corp"/>
    <x v="5"/>
    <x v="116"/>
    <s v="Finazzo Nicolas"/>
    <s v="Director,Officer"/>
    <n v="3000"/>
    <n v="6.83"/>
    <n v="20490"/>
    <s v="normal_buy"/>
    <n v="-1.9578259068936621E-2"/>
    <n v="-1.9578"/>
    <s v="P"/>
  </r>
  <r>
    <x v="165"/>
    <s v="CVB FINANCIAL CORP"/>
    <x v="5"/>
    <x v="116"/>
    <s v="Borba George A Jr"/>
    <s v="Director"/>
    <n v="34200"/>
    <n v="15.99"/>
    <n v="546858"/>
    <s v="large_buy"/>
    <n v="6.0945190559127171E-2"/>
    <n v="6.0945"/>
    <s v="P"/>
  </r>
  <r>
    <x v="1076"/>
    <s v="FRIEDMAN INDUSTRIES INC"/>
    <x v="5"/>
    <x v="116"/>
    <s v="Taylor Mike J"/>
    <s v="Director,Officer"/>
    <n v="3092"/>
    <n v="16.36"/>
    <n v="50585.120000000003"/>
    <s v="large_buy"/>
    <n v="-0.13938308054844331"/>
    <n v="-13.9383"/>
    <s v="P"/>
  </r>
  <r>
    <x v="312"/>
    <s v="Rezolute, Inc."/>
    <x v="5"/>
    <x v="116"/>
    <s v="ROBERTS BRIAN KENNETH"/>
    <s v="Officer"/>
    <n v="3000"/>
    <n v="3.91"/>
    <n v="11730"/>
    <s v="normal_buy"/>
    <n v="9.1139212848093454E-2"/>
    <n v="9.1138999999999992"/>
    <s v="P"/>
  </r>
  <r>
    <x v="312"/>
    <s v="Rezolute, Inc."/>
    <x v="5"/>
    <x v="116"/>
    <s v="ROBERTS BRIAN KENNETH"/>
    <s v="Officer"/>
    <n v="4000"/>
    <n v="3.91"/>
    <n v="15640"/>
    <s v="normal_buy"/>
    <n v="9.1139212848093454E-2"/>
    <n v="9.1138999999999992"/>
    <s v="P"/>
  </r>
  <r>
    <x v="972"/>
    <s v="Offerpad Solutions Inc."/>
    <x v="5"/>
    <x v="116"/>
    <s v="Sella Roberto Marco"/>
    <s v="Director,TenPercentOwner"/>
    <n v="7698"/>
    <n v="4.9000000000000004"/>
    <n v="37720.199999999997"/>
    <s v="normal_buy"/>
    <n v="-9.2519645128019468E-2"/>
    <n v="-9.2520000000000007"/>
    <s v="P"/>
  </r>
  <r>
    <x v="1077"/>
    <s v="Alpine Income Property Trust, Inc."/>
    <x v="5"/>
    <x v="116"/>
    <s v="CTO Realty Growth, Inc."/>
    <s v="TenPercentOwner"/>
    <n v="7900"/>
    <n v="14.92"/>
    <n v="117868"/>
    <s v="normal_buy"/>
    <n v="2.0543519131784649E-2"/>
    <n v="2.0543999999999998"/>
    <s v="P"/>
  </r>
  <r>
    <x v="1034"/>
    <s v="Nine Energy Service, Inc."/>
    <x v="5"/>
    <x v="116"/>
    <s v="MONROE WILLIAM"/>
    <s v="TenPercentOwner"/>
    <n v="251999"/>
    <n v="1.47"/>
    <n v="370438.53"/>
    <s v="normal_buy"/>
    <n v="0.1148648343876912"/>
    <n v="11.486499999999999"/>
    <s v="P"/>
  </r>
  <r>
    <x v="452"/>
    <s v="SLR Investment Corp."/>
    <x v="5"/>
    <x v="116"/>
    <s v="Roberts Andrea Colvin"/>
    <s v="Director"/>
    <n v="25000"/>
    <n v="15.98"/>
    <n v="399500"/>
    <s v="normal_buy"/>
    <n v="-1.2514555722448199E-3"/>
    <n v="-0.12509999999999999"/>
    <s v="P"/>
  </r>
  <r>
    <x v="919"/>
    <s v="BGSF, INC."/>
    <x v="5"/>
    <x v="116"/>
    <s v="Allen C. David JR"/>
    <s v="Director"/>
    <n v="3129"/>
    <n v="7.2"/>
    <n v="22528.799999999999"/>
    <s v="normal_buy"/>
    <n v="0.21508372999464109"/>
    <n v="21.508400000000002"/>
    <s v="P"/>
  </r>
  <r>
    <x v="628"/>
    <s v="BAR HARBOR BANKSHARES"/>
    <x v="5"/>
    <x v="116"/>
    <s v="Simard Curtis C"/>
    <s v="Director,Officer"/>
    <n v="972.72"/>
    <n v="25.21"/>
    <n v="24522.271199999999"/>
    <s v="normal_buy"/>
    <n v="4.863585158797723E-2"/>
    <n v="4.8635999999999999"/>
    <s v="P"/>
  </r>
  <r>
    <x v="136"/>
    <s v="ADAMS NATURAL RESOURCES FUND, INC."/>
    <x v="5"/>
    <x v="116"/>
    <s v="Weinstein Boaz"/>
    <s v="TenPercentOwner"/>
    <n v="18639"/>
    <n v="22.74"/>
    <n v="423850.86"/>
    <s v="large_buy"/>
    <n v="3.612334897415459E-2"/>
    <n v="3.6122999999999998"/>
    <s v="P"/>
  </r>
  <r>
    <x v="136"/>
    <s v="ADAMS NATURAL RESOURCES FUND, INC."/>
    <x v="5"/>
    <x v="116"/>
    <s v="Saba Capital Management, L.P."/>
    <s v="TenPercentOwner"/>
    <n v="18639"/>
    <n v="22.74"/>
    <n v="423850.86"/>
    <s v="large_buy"/>
    <n v="3.612334897415459E-2"/>
    <n v="3.6122999999999998"/>
    <s v="P"/>
  </r>
  <r>
    <x v="801"/>
    <s v="SoFi Technologies, Inc."/>
    <x v="5"/>
    <x v="116"/>
    <s v="Noto Anthony"/>
    <s v="Director,Officer"/>
    <n v="30715"/>
    <n v="6.48"/>
    <n v="199033.2"/>
    <s v="normal_buy"/>
    <n v="-4.6439952989466571E-3"/>
    <n v="-0.46439999999999998"/>
    <s v="P"/>
  </r>
  <r>
    <x v="460"/>
    <s v="MOTORCAR PARTS OF AMERICA INC"/>
    <x v="5"/>
    <x v="116"/>
    <s v="BISON CAPITAL PARTNERS VI, L.P."/>
    <s v="Director,TenPercentOwner"/>
    <n v="50000"/>
    <n v="5.86"/>
    <n v="293000"/>
    <s v="large_buy"/>
    <n v="9.8566343773275777E-2"/>
    <n v="9.8566000000000003"/>
    <s v="P"/>
  </r>
  <r>
    <x v="460"/>
    <s v="MOTORCAR PARTS OF AMERICA INC"/>
    <x v="5"/>
    <x v="116"/>
    <s v="Trussler Douglas B"/>
    <s v="Director,TenPercentOwner"/>
    <n v="50000"/>
    <n v="5.86"/>
    <n v="293000"/>
    <s v="large_buy"/>
    <n v="9.8566343773275777E-2"/>
    <n v="9.8566000000000003"/>
    <s v="P"/>
  </r>
  <r>
    <x v="523"/>
    <s v="Medalist Diversified REIT, Inc."/>
    <x v="5"/>
    <x v="116"/>
    <s v="KAVANAUGH FRANK"/>
    <s v="Director,Officer,TenPercentOwner"/>
    <n v="9667"/>
    <n v="5.87"/>
    <n v="56745.29"/>
    <s v="normal_buy"/>
    <n v="-2.5380693757553922E-2"/>
    <n v="-2.5381"/>
    <s v="P"/>
  </r>
  <r>
    <x v="226"/>
    <s v="FIRST FINANCIAL BANKSHARES INC"/>
    <x v="5"/>
    <x v="116"/>
    <s v="TROTTER JOHNNY"/>
    <s v="Director"/>
    <n v="1000"/>
    <n v="27.79"/>
    <n v="27790"/>
    <s v="normal_buy"/>
    <n v="3.8461468145240207E-2"/>
    <n v="3.8460999999999999"/>
    <s v="P"/>
  </r>
  <r>
    <x v="818"/>
    <s v="SHENANDOAH TELECOMMUNICATIONS CO/VA/"/>
    <x v="5"/>
    <x v="116"/>
    <s v="FRENCH CHRISTOPHER E"/>
    <s v="Officer"/>
    <n v="5000"/>
    <n v="15.79"/>
    <n v="78950"/>
    <s v="large_buy"/>
    <n v="6.5449990044751605E-2"/>
    <n v="6.5449999999999999"/>
    <s v="P"/>
  </r>
  <r>
    <x v="1087"/>
    <s v="RESERVE PETROLEUM CO"/>
    <x v="5"/>
    <x v="116"/>
    <s v="MCLAIN CAMERON R"/>
    <s v="Director,Officer"/>
    <n v="100"/>
    <n v="160"/>
    <n v="16000"/>
    <s v="large_buy"/>
    <n v="0.1225806780605754"/>
    <n v="12.258100000000001"/>
    <s v="P"/>
  </r>
  <r>
    <x v="1087"/>
    <s v="RESERVE PETROLEUM CO"/>
    <x v="5"/>
    <x v="116"/>
    <s v="MCLAIN CAMERON R"/>
    <s v="Director,Officer"/>
    <n v="85"/>
    <n v="155"/>
    <n v="13175"/>
    <s v="normal_buy"/>
    <n v="0.1225806780605754"/>
    <n v="12.258100000000001"/>
    <s v="P"/>
  </r>
  <r>
    <x v="875"/>
    <s v="Shift4 Payments, Inc."/>
    <x v="5"/>
    <x v="116"/>
    <s v="Isaacman Jared"/>
    <s v="Director,Officer,TenPercentOwner"/>
    <n v="14486"/>
    <n v="69.400000000000006"/>
    <n v="1005328.4"/>
    <s v="normal_buy"/>
    <n v="5.9093445855592952E-2"/>
    <n v="5.9093"/>
    <s v="P"/>
  </r>
  <r>
    <x v="429"/>
    <s v="Aclaris Therapeutics, Inc."/>
    <x v="5"/>
    <x v="116"/>
    <s v="Leonard Braden Michael"/>
    <s v="TenPercentOwner"/>
    <n v="345000"/>
    <n v="1.17"/>
    <n v="403650"/>
    <s v="large_buy"/>
    <n v="-2.5423705697709239E-2"/>
    <n v="-2.5424000000000002"/>
    <s v="P"/>
  </r>
  <r>
    <x v="170"/>
    <s v="NEW PEOPLES BANKSHARES INC"/>
    <x v="5"/>
    <x v="116"/>
    <s v="KEENE HAROLD L"/>
    <s v="Director,TenPercentOwner"/>
    <n v="14317"/>
    <n v="2.7"/>
    <n v="38655.9"/>
    <s v="normal_buy"/>
    <n v="0"/>
    <n v="0"/>
    <s v="P"/>
  </r>
  <r>
    <x v="114"/>
    <s v="Perspective Therapeutics, Inc."/>
    <x v="5"/>
    <x v="116"/>
    <s v="Woods Lori A"/>
    <s v="Director"/>
    <n v="4504"/>
    <n v="10.9"/>
    <n v="49093.599999999999"/>
    <s v="normal_buy"/>
    <n v="4.6728972795592849E-2"/>
    <n v="4.6729000000000003"/>
    <s v="P"/>
  </r>
  <r>
    <x v="400"/>
    <s v="FRESH DEL MONTE PRODUCE INC"/>
    <x v="5"/>
    <x v="116"/>
    <s v="Tenazas Marissa R"/>
    <s v="Officer"/>
    <n v="2000"/>
    <n v="21.85"/>
    <n v="43700"/>
    <s v="normal_buy"/>
    <n v="-6.404552372178629E-3"/>
    <n v="-0.64049999999999996"/>
    <s v="P"/>
  </r>
  <r>
    <x v="963"/>
    <s v="Alset Inc."/>
    <x v="5"/>
    <x v="116"/>
    <s v="Chan Heng Fai Ambrose"/>
    <s v="Director,Officer,TenPercentOwner"/>
    <n v="10672"/>
    <n v="1.0900000000000001"/>
    <n v="11632.48"/>
    <s v="normal_buy"/>
    <n v="0.51351344675399013"/>
    <n v="51.351300000000002"/>
    <s v="P"/>
  </r>
  <r>
    <x v="1088"/>
    <s v="NATURAL GAS SERVICES GROUP INC"/>
    <x v="5"/>
    <x v="116"/>
    <s v="Jacobs Justin"/>
    <s v="Director,Officer"/>
    <n v="2500"/>
    <n v="19.079999999999998"/>
    <n v="47699.999999999993"/>
    <s v="large_buy"/>
    <n v="3.3297928378366759E-2"/>
    <n v="3.3298000000000001"/>
    <s v="P"/>
  </r>
  <r>
    <x v="168"/>
    <s v="OCCIDENTAL PETROLEUM CORP /DE/"/>
    <x v="5"/>
    <x v="116"/>
    <s v="BUFFETT WARREN E"/>
    <s v="TenPercentOwner"/>
    <n v="1060653"/>
    <n v="59.59"/>
    <n v="63204312.270000003"/>
    <s v="normal_buy"/>
    <n v="5.0802184377003679E-2"/>
    <n v="5.0801999999999996"/>
    <s v="P"/>
  </r>
  <r>
    <x v="168"/>
    <s v="OCCIDENTAL PETROLEUM CORP /DE/"/>
    <x v="5"/>
    <x v="116"/>
    <s v="BERKSHIRE HATHAWAY INC"/>
    <s v="TenPercentOwner"/>
    <n v="1060653"/>
    <n v="59.59"/>
    <n v="63204312.270000003"/>
    <s v="normal_buy"/>
    <n v="5.0802184377003679E-2"/>
    <n v="5.0801999999999996"/>
    <s v="P"/>
  </r>
  <r>
    <x v="883"/>
    <s v="HireQuest, Inc."/>
    <x v="5"/>
    <x v="116"/>
    <s v="Hermanns Richard"/>
    <s v="Director,Officer,TenPercentOwner"/>
    <n v="2000"/>
    <n v="12.7"/>
    <n v="25400"/>
    <s v="normal_buy"/>
    <n v="-3.5284739369358498E-2"/>
    <n v="-3.5285000000000002"/>
    <s v="P"/>
  </r>
  <r>
    <x v="965"/>
    <s v="Stereotaxis, Inc."/>
    <x v="5"/>
    <x v="116"/>
    <s v="Isaac Paul J"/>
    <s v="Director,Other"/>
    <n v="7000"/>
    <n v="1.86"/>
    <n v="13020"/>
    <s v="normal_buy"/>
    <n v="-4.8387114347536508E-2"/>
    <n v="-4.8387000000000002"/>
    <s v="P"/>
  </r>
  <r>
    <x v="578"/>
    <s v="Granite Ridge Resources, Inc."/>
    <x v="5"/>
    <x v="116"/>
    <s v="Darden Thaddeus"/>
    <s v="Director"/>
    <n v="7000"/>
    <n v="5.9"/>
    <n v="41300"/>
    <s v="normal_buy"/>
    <n v="8.547011354163736E-2"/>
    <n v="8.5470000000000006"/>
    <s v="P"/>
  </r>
  <r>
    <x v="636"/>
    <s v="ProtoKinetix, Inc."/>
    <x v="5"/>
    <x v="116"/>
    <s v="SMITH CLARENCE EDWARD"/>
    <s v="Director,Officer,TenPercentOwner"/>
    <n v="3100000"/>
    <n v="0.01"/>
    <n v="31000"/>
    <s v="large_buy"/>
    <n v="-0.27927923014692912"/>
    <n v="-27.927900000000001"/>
    <s v="P"/>
  </r>
  <r>
    <x v="561"/>
    <s v="MasterCraft Boat Holdings, Inc."/>
    <x v="5"/>
    <x v="116"/>
    <s v="Gray Adam"/>
    <s v="TenPercentOwner"/>
    <n v="73725"/>
    <n v="19.71"/>
    <n v="1453119.75"/>
    <s v="normal_buy"/>
    <n v="-8.1799612738007843E-2"/>
    <n v="-8.18"/>
    <s v="P"/>
  </r>
  <r>
    <x v="561"/>
    <s v="MasterCraft Boat Holdings, Inc."/>
    <x v="5"/>
    <x v="116"/>
    <s v="Coliseum Capital, LLC"/>
    <s v="TenPercentOwner"/>
    <n v="73725"/>
    <n v="19.71"/>
    <n v="1453119.75"/>
    <s v="normal_buy"/>
    <n v="-8.1799612738007843E-2"/>
    <n v="-8.18"/>
    <s v="P"/>
  </r>
  <r>
    <x v="561"/>
    <s v="MasterCraft Boat Holdings, Inc."/>
    <x v="5"/>
    <x v="116"/>
    <s v="Shackelton Christopher S"/>
    <s v="TenPercentOwner"/>
    <n v="73725"/>
    <n v="19.71"/>
    <n v="1453119.75"/>
    <s v="normal_buy"/>
    <n v="-8.1799612738007843E-2"/>
    <n v="-8.18"/>
    <s v="P"/>
  </r>
  <r>
    <x v="561"/>
    <s v="MasterCraft Boat Holdings, Inc."/>
    <x v="5"/>
    <x v="116"/>
    <s v="Coliseum Capital Management, LLC"/>
    <s v="TenPercentOwner"/>
    <n v="73725"/>
    <n v="19.71"/>
    <n v="1453119.75"/>
    <s v="normal_buy"/>
    <n v="-8.1799612738007843E-2"/>
    <n v="-8.18"/>
    <s v="P"/>
  </r>
  <r>
    <x v="561"/>
    <s v="MasterCraft Boat Holdings, Inc."/>
    <x v="5"/>
    <x v="116"/>
    <s v="COLISEUM CAPITAL PARTNERS, L.P."/>
    <s v="TenPercentOwner"/>
    <n v="73725"/>
    <n v="19.71"/>
    <n v="1453119.75"/>
    <s v="normal_buy"/>
    <n v="-8.1799612738007843E-2"/>
    <n v="-8.18"/>
    <s v="P"/>
  </r>
  <r>
    <x v="903"/>
    <s v="LINKBANCORP, Inc."/>
    <x v="5"/>
    <x v="116"/>
    <s v="Parmer George"/>
    <s v="Director"/>
    <n v="4700"/>
    <n v="6.21"/>
    <n v="29187"/>
    <s v="normal_buy"/>
    <n v="4.4045541455277837E-2"/>
    <n v="4.4046000000000003"/>
    <s v="P"/>
  </r>
  <r>
    <x v="980"/>
    <s v="NORFOLK SOUTHERN CORP"/>
    <x v="5"/>
    <x v="116"/>
    <s v="Fahmy Sameh"/>
    <s v="Director"/>
    <n v="2000"/>
    <n v="219.25"/>
    <n v="438500"/>
    <s v="large_buy"/>
    <n v="-2.6557622443680429E-2"/>
    <n v="-2.6558000000000002"/>
    <s v="P"/>
  </r>
  <r>
    <x v="578"/>
    <s v="Granite Ridge Resources, Inc."/>
    <x v="5"/>
    <x v="116"/>
    <s v="Brandenberg Luke C"/>
    <s v="Officer"/>
    <n v="5000"/>
    <n v="5.93"/>
    <n v="29650"/>
    <s v="normal_buy"/>
    <n v="8.547011354163736E-2"/>
    <n v="8.5470000000000006"/>
    <s v="P"/>
  </r>
  <r>
    <x v="600"/>
    <s v="Anixa Biosciences Inc"/>
    <x v="5"/>
    <x v="116"/>
    <s v="Titterton Lewis H jr"/>
    <s v="Director"/>
    <n v="4000"/>
    <n v="2.68"/>
    <n v="10720"/>
    <s v="normal_buy"/>
    <n v="-0.14942524220725181"/>
    <n v="-14.942500000000001"/>
    <s v="P"/>
  </r>
  <r>
    <x v="493"/>
    <s v="Lemonade, Inc."/>
    <x v="5"/>
    <x v="116"/>
    <s v="BIXBY TIMOTHY E"/>
    <s v="Officer"/>
    <n v="5000"/>
    <n v="14.4"/>
    <n v="72000"/>
    <s v="normal_buy"/>
    <n v="0.144645267974854"/>
    <n v="14.464499999999999"/>
    <s v="P"/>
  </r>
  <r>
    <x v="1077"/>
    <s v="Alpine Income Property Trust, Inc."/>
    <x v="5"/>
    <x v="116"/>
    <s v="CTO Realty Growth, Inc."/>
    <s v="TenPercentOwner"/>
    <n v="7900"/>
    <n v="14.92"/>
    <n v="117868"/>
    <s v="normal_buy"/>
    <n v="2.0543519131784649E-2"/>
    <n v="2.0543999999999998"/>
    <s v="P"/>
  </r>
  <r>
    <x v="1089"/>
    <s v="REPLIGEN CORP"/>
    <x v="5"/>
    <x v="116"/>
    <s v="BARTHELEMY NICOLAS"/>
    <s v="Director"/>
    <n v="1200"/>
    <n v="125.45"/>
    <n v="150540"/>
    <s v="normal_buy"/>
    <n v="-1.8309210328531059E-2"/>
    <n v="-1.8309"/>
    <s v="P"/>
  </r>
  <r>
    <x v="854"/>
    <s v="Palladyne AI Corp."/>
    <x v="5"/>
    <x v="116"/>
    <s v="Wolff Benjamin G"/>
    <s v="Director,Officer"/>
    <n v="9000"/>
    <n v="1.77"/>
    <n v="15930"/>
    <s v="normal_buy"/>
    <n v="-0.14754103486558959"/>
    <n v="-14.754099999999999"/>
    <s v="P"/>
  </r>
  <r>
    <x v="1018"/>
    <s v="Provident Bancorp, Inc. /MD/"/>
    <x v="5"/>
    <x v="116"/>
    <s v="Fisher Kenneth R"/>
    <s v="Officer"/>
    <n v="2500"/>
    <n v="9.6300000000000008"/>
    <n v="24075"/>
    <s v="normal_buy"/>
    <n v="6.4583318846093807E-2"/>
    <n v="6.4583000000000004"/>
    <s v="P"/>
  </r>
  <r>
    <x v="1018"/>
    <s v="Provident Bancorp, Inc. /MD/"/>
    <x v="5"/>
    <x v="116"/>
    <s v="Fisher Kenneth R"/>
    <s v="Officer"/>
    <n v="2500"/>
    <n v="9.59"/>
    <n v="23975"/>
    <s v="normal_buy"/>
    <n v="6.4583318846093807E-2"/>
    <n v="6.4583000000000004"/>
    <s v="P"/>
  </r>
  <r>
    <x v="418"/>
    <s v="Citi Trends Inc"/>
    <x v="5"/>
    <x v="116"/>
    <s v="Fund 1 Investments, LLC"/>
    <s v="TenPercentOwner"/>
    <n v="49000"/>
    <n v="21.58"/>
    <n v="1057420"/>
    <s v="large_buy"/>
    <n v="-8.8208052234077128E-2"/>
    <n v="-8.8208000000000002"/>
    <s v="P"/>
  </r>
  <r>
    <x v="418"/>
    <s v="Citi Trends Inc"/>
    <x v="5"/>
    <x v="116"/>
    <s v="Pleasant Lake Onshore Feeder Fund LP"/>
    <s v="TenPercentOwner"/>
    <n v="49000"/>
    <n v="21.58"/>
    <n v="1057420"/>
    <s v="large_buy"/>
    <n v="-8.8208052234077128E-2"/>
    <n v="-8.8208000000000002"/>
    <s v="P"/>
  </r>
  <r>
    <x v="418"/>
    <s v="Citi Trends Inc"/>
    <x v="5"/>
    <x v="116"/>
    <s v="Pleasant Lake Partners LLC"/>
    <s v="TenPercentOwner"/>
    <n v="49000"/>
    <n v="21.58"/>
    <n v="1057420"/>
    <s v="large_buy"/>
    <n v="-8.8208052234077128E-2"/>
    <n v="-8.8208000000000002"/>
    <s v="P"/>
  </r>
  <r>
    <x v="312"/>
    <s v="Rezolute, Inc."/>
    <x v="5"/>
    <x v="116"/>
    <s v="Evans Daron"/>
    <s v="Officer"/>
    <n v="40000"/>
    <n v="4.04"/>
    <n v="161600"/>
    <s v="large_buy"/>
    <n v="9.1139212848093454E-2"/>
    <n v="9.1138999999999992"/>
    <s v="P"/>
  </r>
  <r>
    <x v="1090"/>
    <s v="Goodness Growth Holdings, Inc."/>
    <x v="5"/>
    <x v="116"/>
    <s v="Chicago Atlantic Credit Opportunities, LLC"/>
    <s v="TenPercentOwner"/>
    <n v="1300078"/>
    <n v="0.54"/>
    <n v="702042.12"/>
    <s v="large_buy"/>
    <n v="2.8547485191266819E-2"/>
    <n v="2.8546999999999998"/>
    <s v="P"/>
  </r>
  <r>
    <x v="1090"/>
    <s v="Goodness Growth Holdings, Inc."/>
    <x v="5"/>
    <x v="116"/>
    <s v="Chicago Atlantic GP Holdings, LLC"/>
    <s v="TenPercentOwner"/>
    <n v="1300078"/>
    <n v="0.54"/>
    <n v="702042.12"/>
    <s v="large_buy"/>
    <n v="2.8547485191266819E-2"/>
    <n v="2.8546999999999998"/>
    <s v="P"/>
  </r>
  <r>
    <x v="1090"/>
    <s v="Goodness Growth Holdings, Inc."/>
    <x v="5"/>
    <x v="116"/>
    <s v="Chicago Atlantic Group GP, LLC"/>
    <s v="TenPercentOwner"/>
    <n v="1300078"/>
    <n v="0.54"/>
    <n v="702042.12"/>
    <s v="large_buy"/>
    <n v="2.8547485191266819E-2"/>
    <n v="2.8546999999999998"/>
    <s v="P"/>
  </r>
  <r>
    <x v="1090"/>
    <s v="Goodness Growth Holdings, Inc."/>
    <x v="5"/>
    <x v="116"/>
    <s v="Chicago Atlantic Advisers, LLC"/>
    <s v="TenPercentOwner"/>
    <n v="1300078"/>
    <n v="0.54"/>
    <n v="702042.12"/>
    <s v="large_buy"/>
    <n v="2.8547485191266819E-2"/>
    <n v="2.8546999999999998"/>
    <s v="P"/>
  </r>
  <r>
    <x v="1090"/>
    <s v="Goodness Growth Holdings, Inc."/>
    <x v="5"/>
    <x v="116"/>
    <s v="Chicago Atlantic Group, LP"/>
    <s v="TenPercentOwner"/>
    <n v="1300078"/>
    <n v="0.54"/>
    <n v="702042.12"/>
    <s v="large_buy"/>
    <n v="2.8547485191266819E-2"/>
    <n v="2.8546999999999998"/>
    <s v="P"/>
  </r>
  <r>
    <x v="1090"/>
    <s v="Goodness Growth Holdings, Inc."/>
    <x v="5"/>
    <x v="116"/>
    <s v="Chicago Atlantic Manager, LLC"/>
    <s v="TenPercentOwner"/>
    <n v="1300078"/>
    <n v="0.54"/>
    <n v="702042.12"/>
    <s v="large_buy"/>
    <n v="2.8547485191266819E-2"/>
    <n v="2.8546999999999998"/>
    <s v="P"/>
  </r>
  <r>
    <x v="1091"/>
    <s v="Matador Resources Co"/>
    <x v="5"/>
    <x v="116"/>
    <s v="Erman Bryan A"/>
    <s v="Officer"/>
    <n v="1750"/>
    <n v="55.9"/>
    <n v="97825"/>
    <s v="large_buy"/>
    <n v="6.8385128176082111E-2"/>
    <n v="6.8384999999999998"/>
    <s v="P"/>
  </r>
  <r>
    <x v="536"/>
    <s v="TEAM INC"/>
    <x v="5"/>
    <x v="116"/>
    <s v="Corre Horizon II Fund, LP"/>
    <s v="TenPercentOwner"/>
    <n v="4000"/>
    <n v="8.2899999999999991"/>
    <n v="33160"/>
    <s v="normal_buy"/>
    <n v="-2.0506643796889271E-2"/>
    <n v="-2.0507"/>
    <s v="P"/>
  </r>
  <r>
    <x v="1020"/>
    <s v="Priority Technology Holdings, Inc."/>
    <x v="5"/>
    <x v="116"/>
    <s v="Priore Thomas Charles"/>
    <s v="Director,Officer,TenPercentOwner"/>
    <n v="598187"/>
    <n v="3.56"/>
    <n v="2129545.7200000002"/>
    <s v="large_buy"/>
    <n v="9.9307231582522304E-2"/>
    <n v="9.9306999999999999"/>
    <s v="P"/>
  </r>
  <r>
    <x v="1092"/>
    <s v="Bandwidth Inc."/>
    <x v="5"/>
    <x v="116"/>
    <s v="Roush Lukas M."/>
    <s v="Director"/>
    <n v="4962.92"/>
    <n v="16.12"/>
    <n v="80002.270400000009"/>
    <s v="large_buy"/>
    <n v="0.1047924176979045"/>
    <n v="10.479200000000001"/>
    <s v="P"/>
  </r>
  <r>
    <x v="536"/>
    <s v="TEAM INC"/>
    <x v="5"/>
    <x v="116"/>
    <s v="CORRE HORIZON FUND, LP"/>
    <s v="TenPercentOwner"/>
    <n v="4000"/>
    <n v="8.2899999999999991"/>
    <n v="33160"/>
    <s v="normal_buy"/>
    <n v="-2.0506643796889271E-2"/>
    <n v="-2.0507"/>
    <s v="P"/>
  </r>
  <r>
    <x v="536"/>
    <s v="TEAM INC"/>
    <x v="5"/>
    <x v="116"/>
    <s v="Corre Opportunities Qualified Master Fund, LP"/>
    <s v="TenPercentOwner"/>
    <n v="4000"/>
    <n v="8.2899999999999991"/>
    <n v="33160"/>
    <s v="normal_buy"/>
    <n v="-2.0506643796889271E-2"/>
    <n v="-2.0507"/>
    <s v="P"/>
  </r>
  <r>
    <x v="536"/>
    <s v="TEAM INC"/>
    <x v="5"/>
    <x v="116"/>
    <s v="Corre Partners Management, LLC"/>
    <s v="TenPercentOwner"/>
    <n v="4000"/>
    <n v="8.2899999999999991"/>
    <n v="33160"/>
    <s v="normal_buy"/>
    <n v="-2.0506643796889271E-2"/>
    <n v="-2.0507"/>
    <s v="P"/>
  </r>
  <r>
    <x v="1073"/>
    <s v="ORION ENERGY SYSTEMS, INC."/>
    <x v="5"/>
    <x v="116"/>
    <s v="RICHSTONE ELLEN B"/>
    <s v="Director"/>
    <n v="20000"/>
    <n v="1.1499999999999999"/>
    <n v="23000"/>
    <s v="large_buy"/>
    <n v="-9.5652207084324092E-2"/>
    <n v="-9.5652000000000008"/>
    <s v="P"/>
  </r>
  <r>
    <x v="946"/>
    <s v="BOSTON OMAHA Corp"/>
    <x v="5"/>
    <x v="116"/>
    <s v="MAGNOLIA BOC I, LP"/>
    <s v="TenPercentOwner"/>
    <n v="8972"/>
    <n v="13.84"/>
    <n v="124172.48"/>
    <s v="normal_buy"/>
    <n v="-5.5353190134464603E-2"/>
    <n v="-5.5353000000000003"/>
    <s v="P"/>
  </r>
  <r>
    <x v="946"/>
    <s v="BOSTON OMAHA Corp"/>
    <x v="5"/>
    <x v="116"/>
    <s v="MAGNOLIA GROUP, LLC"/>
    <s v="TenPercentOwner"/>
    <n v="8972"/>
    <n v="13.84"/>
    <n v="124172.48"/>
    <s v="normal_buy"/>
    <n v="-5.5353190134464603E-2"/>
    <n v="-5.5353000000000003"/>
    <s v="P"/>
  </r>
  <r>
    <x v="946"/>
    <s v="BOSTON OMAHA Corp"/>
    <x v="5"/>
    <x v="116"/>
    <s v="Peterson Adam K"/>
    <s v="Director,Officer,TenPercentOwner"/>
    <n v="8972"/>
    <n v="13.84"/>
    <n v="124172.48"/>
    <s v="normal_buy"/>
    <n v="-5.5353190134464603E-2"/>
    <n v="-5.5353000000000003"/>
    <s v="P"/>
  </r>
  <r>
    <x v="1093"/>
    <s v="INTERNATIONAL ISOTOPES INC"/>
    <x v="5"/>
    <x v="116"/>
    <s v="Bagerdjian Shahe"/>
    <s v="Director,Officer"/>
    <n v="250000"/>
    <n v="0.04"/>
    <n v="10000"/>
    <s v="normal_buy"/>
    <n v="0"/>
    <n v="0"/>
    <s v="P"/>
  </r>
  <r>
    <x v="613"/>
    <s v="FTC Solar, Inc."/>
    <x v="5"/>
    <x v="116"/>
    <s v="Chatila Ahmad R"/>
    <s v="Director"/>
    <n v="108062"/>
    <n v="0.45"/>
    <n v="48627.9"/>
    <s v="normal_buy"/>
    <n v="-0.35394457688226377"/>
    <n v="-35.394500000000001"/>
    <s v="P"/>
  </r>
  <r>
    <x v="44"/>
    <s v="GENERAL AMERICAN INVESTORS CO INC"/>
    <x v="5"/>
    <x v="116"/>
    <s v="Stark Eugene S"/>
    <s v="Officer"/>
    <n v="1826"/>
    <n v="24.76"/>
    <n v="45211.76"/>
    <s v="normal_buy"/>
    <n v="8.5661506300309664E-3"/>
    <n v="0.85660000000000003"/>
    <s v="P"/>
  </r>
  <r>
    <x v="897"/>
    <s v="ANAVEX LIFE SCIENCES CORP."/>
    <x v="5"/>
    <x v="116"/>
    <s v="Donhauser Peter D.O."/>
    <s v="Director"/>
    <n v="2835"/>
    <n v="3.64"/>
    <n v="10319.4"/>
    <s v="normal_buy"/>
    <n v="9.0185717323089332E-2"/>
    <n v="9.0185999999999993"/>
    <s v="P"/>
  </r>
  <r>
    <x v="1089"/>
    <s v="REPLIGEN CORP"/>
    <x v="5"/>
    <x v="116"/>
    <s v="Madaus Martin D"/>
    <s v="Director"/>
    <n v="915"/>
    <n v="124.54"/>
    <n v="113954.1"/>
    <s v="normal_buy"/>
    <n v="-1.8309210328531059E-2"/>
    <n v="-1.8309"/>
    <s v="P"/>
  </r>
  <r>
    <x v="1089"/>
    <s v="REPLIGEN CORP"/>
    <x v="5"/>
    <x v="116"/>
    <s v="Madaus Martin D"/>
    <s v="Director"/>
    <n v="700"/>
    <n v="125.46"/>
    <n v="87822"/>
    <s v="normal_buy"/>
    <n v="-1.8309210328531059E-2"/>
    <n v="-1.8309"/>
    <s v="P"/>
  </r>
  <r>
    <x v="17"/>
    <s v="TILE SHOP HOLDINGS, INC."/>
    <x v="5"/>
    <x v="116"/>
    <s v="Fund 1 Investments, LLC"/>
    <s v="TenPercentOwner"/>
    <n v="55500"/>
    <n v="6.63"/>
    <n v="367965"/>
    <s v="large_buy"/>
    <n v="3.7481258941590267E-2"/>
    <n v="3.7481"/>
    <s v="P"/>
  </r>
  <r>
    <x v="17"/>
    <s v="TILE SHOP HOLDINGS, INC."/>
    <x v="5"/>
    <x v="116"/>
    <s v="Pleasant Lake Partners LLC"/>
    <s v="TenPercentOwner"/>
    <n v="55500"/>
    <n v="6.63"/>
    <n v="367965"/>
    <s v="large_buy"/>
    <n v="3.7481258941590267E-2"/>
    <n v="3.7481"/>
    <s v="P"/>
  </r>
  <r>
    <x v="17"/>
    <s v="TILE SHOP HOLDINGS, INC."/>
    <x v="5"/>
    <x v="116"/>
    <s v="Pleasant Lake Onshore Feeder Fund LP"/>
    <s v="TenPercentOwner"/>
    <n v="55500"/>
    <n v="6.63"/>
    <n v="367965"/>
    <s v="large_buy"/>
    <n v="3.7481258941590267E-2"/>
    <n v="3.7481"/>
    <s v="P"/>
  </r>
  <r>
    <x v="547"/>
    <s v="Fluent, Inc."/>
    <x v="5"/>
    <x v="116"/>
    <s v="Schulke Ryan"/>
    <s v="Director,Officer,TenPercentOwner"/>
    <n v="3000"/>
    <n v="3.42"/>
    <n v="10260"/>
    <s v="normal_buy"/>
    <n v="4.9562633984461701E-2"/>
    <n v="4.9562999999999997"/>
    <s v="P"/>
  </r>
  <r>
    <x v="531"/>
    <s v="Nerdy Inc."/>
    <x v="5"/>
    <x v="116"/>
    <s v="Cohn Charles K."/>
    <s v="Director,Officer,TenPercentOwner"/>
    <n v="347275"/>
    <n v="1.93"/>
    <n v="670240.75"/>
    <s v="normal_buy"/>
    <n v="-0.14361701149538991"/>
    <n v="-14.361700000000001"/>
    <s v="P"/>
  </r>
  <r>
    <x v="68"/>
    <s v="PBF Energy Inc."/>
    <x v="5"/>
    <x v="116"/>
    <s v="Control Empresarial de Capitales S.A. de C.V."/>
    <s v="TenPercentOwner,Other"/>
    <n v="600000"/>
    <n v="44.13"/>
    <n v="26478000"/>
    <s v="large_buy"/>
    <n v="5.7552478989327582E-2"/>
    <n v="5.7552000000000003"/>
    <s v="P"/>
  </r>
  <r>
    <x v="153"/>
    <s v="RBB Bancorp"/>
    <x v="5"/>
    <x v="116"/>
    <s v="Kao James"/>
    <s v="Director"/>
    <n v="7000"/>
    <n v="17.079999999999998"/>
    <n v="119560"/>
    <s v="normal_buy"/>
    <n v="0.10199273936773071"/>
    <n v="10.199299999999999"/>
    <s v="P"/>
  </r>
  <r>
    <x v="1082"/>
    <s v="Monopar Therapeutics"/>
    <x v="5"/>
    <x v="116"/>
    <s v="Cittadine Andrew"/>
    <s v="Officer"/>
    <n v="12000"/>
    <n v="0.93"/>
    <n v="11160"/>
    <s v="normal_buy"/>
    <n v="-0.21170211190171401"/>
    <n v="-21.170200000000001"/>
    <s v="P"/>
  </r>
  <r>
    <x v="875"/>
    <s v="Shift4 Payments, Inc."/>
    <x v="5"/>
    <x v="116"/>
    <s v="Isaacman Jared"/>
    <s v="Director,Officer,TenPercentOwner"/>
    <n v="14486"/>
    <n v="69.400000000000006"/>
    <n v="1005328.4"/>
    <s v="normal_buy"/>
    <n v="5.9093445855592952E-2"/>
    <n v="5.9093"/>
    <s v="P"/>
  </r>
  <r>
    <x v="731"/>
    <s v="Mobile Infrastructure Corp"/>
    <x v="5"/>
    <x v="116"/>
    <s v="Osher Jeffrey"/>
    <s v="Director,TenPercentOwner"/>
    <n v="5983"/>
    <n v="3.3"/>
    <n v="19743.900000000001"/>
    <s v="normal_buy"/>
    <n v="-6.1797761838855547E-2"/>
    <n v="-6.1798000000000002"/>
    <s v="P"/>
  </r>
  <r>
    <x v="460"/>
    <s v="MOTORCAR PARTS OF AMERICA INC"/>
    <x v="5"/>
    <x v="116"/>
    <s v="BISON CAPITAL PARTNERS VI-A, L.P."/>
    <s v="Director,TenPercentOwner"/>
    <n v="50000"/>
    <n v="5.86"/>
    <n v="293000"/>
    <s v="large_buy"/>
    <n v="9.8566343773275777E-2"/>
    <n v="9.8566000000000003"/>
    <s v="P"/>
  </r>
  <r>
    <x v="578"/>
    <s v="Granite Ridge Resources, Inc."/>
    <x v="5"/>
    <x v="116"/>
    <s v="Miller Matthew Reade"/>
    <s v="Director"/>
    <n v="8500"/>
    <n v="5.9"/>
    <n v="50150"/>
    <s v="large_buy"/>
    <n v="8.547011354163736E-2"/>
    <n v="8.5470000000000006"/>
    <s v="P"/>
  </r>
  <r>
    <x v="357"/>
    <s v="PhenixFIN Corp"/>
    <x v="5"/>
    <x v="116"/>
    <s v="McMillan Ellida"/>
    <s v="Officer"/>
    <n v="1000"/>
    <n v="45.12"/>
    <n v="45120"/>
    <s v="normal_buy"/>
    <n v="3.2801384084611973E-2"/>
    <n v="3.2801"/>
    <s v="P"/>
  </r>
  <r>
    <x v="1085"/>
    <s v="DENNY'S Corp"/>
    <x v="5"/>
    <x v="116"/>
    <s v="Gilmore Jay C"/>
    <s v="Officer"/>
    <n v="12000"/>
    <n v="6.51"/>
    <n v="78120"/>
    <s v="large_buy"/>
    <n v="2.4539853969351318E-2"/>
    <n v="2.4540000000000002"/>
    <s v="P"/>
  </r>
  <r>
    <x v="785"/>
    <s v="FIRST NATIONAL CORP /VA/"/>
    <x v="5"/>
    <x v="116"/>
    <s v="WILKINS III JAMES R"/>
    <s v="Director"/>
    <n v="999"/>
    <n v="15.24"/>
    <n v="15224.76"/>
    <s v="normal_buy"/>
    <n v="1.605345570064998E-2"/>
    <n v="1.6052999999999999"/>
    <s v="P"/>
  </r>
  <r>
    <x v="819"/>
    <s v="Custom Truck One Source, Inc."/>
    <x v="5"/>
    <x v="116"/>
    <s v="Heinberg Marshall"/>
    <s v="Director"/>
    <n v="10000"/>
    <n v="4.34"/>
    <n v="43400"/>
    <s v="normal_buy"/>
    <n v="-1.170964659442786E-2"/>
    <n v="-1.171"/>
    <s v="P"/>
  </r>
  <r>
    <x v="946"/>
    <s v="BOSTON OMAHA Corp"/>
    <x v="5"/>
    <x v="116"/>
    <s v="Meisinger Joseph Max"/>
    <s v="Officer"/>
    <n v="1445"/>
    <n v="13.87"/>
    <n v="20042.150000000001"/>
    <s v="normal_buy"/>
    <n v="-5.5353190134464603E-2"/>
    <n v="-5.5353000000000003"/>
    <s v="P"/>
  </r>
  <r>
    <x v="1084"/>
    <s v="BARINGS CORPORATE INVESTORS"/>
    <x v="5"/>
    <x v="116"/>
    <s v="GRACE EDWARD P III"/>
    <s v="Other"/>
    <n v="671"/>
    <n v="18.7"/>
    <n v="12547.7"/>
    <s v="normal_buy"/>
    <n v="4.3314493465052006E-3"/>
    <n v="0.43309999999999998"/>
    <s v="P"/>
  </r>
  <r>
    <x v="1084"/>
    <s v="BARINGS CORPORATE INVESTORS"/>
    <x v="5"/>
    <x v="116"/>
    <s v="GRACE EDWARD P III"/>
    <s v="Other"/>
    <n v="2500"/>
    <n v="18.649999999999999"/>
    <n v="46625"/>
    <s v="large_buy"/>
    <n v="4.3314493465052006E-3"/>
    <n v="0.43309999999999998"/>
    <s v="P"/>
  </r>
  <r>
    <x v="1084"/>
    <s v="BARINGS CORPORATE INVESTORS"/>
    <x v="5"/>
    <x v="116"/>
    <s v="GRACE EDWARD P III"/>
    <s v="Other"/>
    <n v="1829"/>
    <n v="18.61"/>
    <n v="34037.69"/>
    <s v="normal_buy"/>
    <n v="4.3314493465052006E-3"/>
    <n v="0.43309999999999998"/>
    <s v="P"/>
  </r>
  <r>
    <x v="1089"/>
    <s v="REPLIGEN CORP"/>
    <x v="5"/>
    <x v="116"/>
    <s v="Hunt Anthony"/>
    <s v="Officer"/>
    <n v="2000"/>
    <n v="124.08"/>
    <n v="248160"/>
    <s v="large_buy"/>
    <n v="-1.8309210328531059E-2"/>
    <n v="-1.8309"/>
    <s v="P"/>
  </r>
  <r>
    <x v="785"/>
    <s v="FIRST NATIONAL CORP /VA/"/>
    <x v="5"/>
    <x v="116"/>
    <s v="WILKINS III JAMES R"/>
    <s v="Director"/>
    <n v="900"/>
    <n v="15.45"/>
    <n v="13905"/>
    <s v="normal_buy"/>
    <n v="1.605345570064998E-2"/>
    <n v="1.6052999999999999"/>
    <s v="P"/>
  </r>
  <r>
    <x v="1094"/>
    <s v="Syndax Pharmaceuticals Inc"/>
    <x v="5"/>
    <x v="116"/>
    <s v="Goldan Keith A."/>
    <s v="Officer"/>
    <n v="1250"/>
    <n v="20.03"/>
    <n v="25037.5"/>
    <s v="large_buy"/>
    <n v="7.0611637652711279E-2"/>
    <n v="7.0612000000000004"/>
    <s v="P"/>
  </r>
  <r>
    <x v="460"/>
    <s v="MOTORCAR PARTS OF AMERICA INC"/>
    <x v="5"/>
    <x v="117"/>
    <s v="Trussler Douglas B"/>
    <s v="Director,TenPercentOwner"/>
    <n v="20300"/>
    <n v="5.73"/>
    <n v="116319"/>
    <s v="normal_buy"/>
    <n v="-2.6272630581343551E-2"/>
    <n v="-2.6273"/>
    <s v="P"/>
  </r>
  <r>
    <x v="1095"/>
    <s v="Disc Medicine, Inc."/>
    <x v="5"/>
    <x v="117"/>
    <s v="Ashiya Mona"/>
    <s v="Director"/>
    <n v="43944"/>
    <n v="36"/>
    <n v="1581984"/>
    <s v="large_buy"/>
    <n v="-7.2224735496752457E-2"/>
    <n v="-7.2225000000000001"/>
    <s v="P"/>
  </r>
  <r>
    <x v="1095"/>
    <s v="Disc Medicine, Inc."/>
    <x v="5"/>
    <x v="117"/>
    <s v="Ashiya Mona"/>
    <s v="Director"/>
    <n v="28404"/>
    <n v="36"/>
    <n v="1022544"/>
    <s v="normal_buy"/>
    <n v="-7.2224735496752457E-2"/>
    <n v="-7.2225000000000001"/>
    <s v="P"/>
  </r>
  <r>
    <x v="1095"/>
    <s v="Disc Medicine, Inc."/>
    <x v="5"/>
    <x v="117"/>
    <s v="Ashiya Mona"/>
    <s v="Director"/>
    <n v="10986"/>
    <n v="36"/>
    <n v="395496"/>
    <s v="normal_buy"/>
    <n v="-7.2224735496752457E-2"/>
    <n v="-7.2225000000000001"/>
    <s v="P"/>
  </r>
  <r>
    <x v="460"/>
    <s v="MOTORCAR PARTS OF AMERICA INC"/>
    <x v="5"/>
    <x v="117"/>
    <s v="BISON CAPITAL PARTNERS VI-A, L.P."/>
    <s v="Director,TenPercentOwner"/>
    <n v="20300"/>
    <n v="5.73"/>
    <n v="116319"/>
    <s v="normal_buy"/>
    <n v="-2.6272630581343551E-2"/>
    <n v="-2.6273"/>
    <s v="P"/>
  </r>
  <r>
    <x v="785"/>
    <s v="FIRST NATIONAL CORP /VA/"/>
    <x v="5"/>
    <x v="117"/>
    <s v="WILKINS III JAMES R"/>
    <s v="Director"/>
    <n v="716"/>
    <n v="15.15"/>
    <n v="10847.4"/>
    <s v="normal_buy"/>
    <n v="-1.869764914530558E-2"/>
    <n v="-1.8697999999999999"/>
    <s v="P"/>
  </r>
  <r>
    <x v="165"/>
    <s v="CVB FINANCIAL CORP"/>
    <x v="5"/>
    <x v="117"/>
    <s v="Borba George A Jr"/>
    <s v="Director"/>
    <n v="4610"/>
    <n v="16"/>
    <n v="73760"/>
    <s v="normal_buy"/>
    <n v="4.889976400490359E-2"/>
    <n v="4.8899999999999997"/>
    <s v="P"/>
  </r>
  <r>
    <x v="866"/>
    <s v="GLOBAL PARTNERS LP"/>
    <x v="5"/>
    <x v="117"/>
    <s v="Global GP LLC"/>
    <s v="Other"/>
    <n v="10000"/>
    <n v="47.37"/>
    <n v="473700"/>
    <s v="large_buy"/>
    <n v="-3.4680886590334643E-2"/>
    <n v="-3.4681000000000002"/>
    <s v="P"/>
  </r>
  <r>
    <x v="1083"/>
    <s v="Turning Point Brands, Inc."/>
    <x v="5"/>
    <x v="117"/>
    <s v="De Plano Lorenzo"/>
    <s v="Officer"/>
    <n v="4000"/>
    <n v="31.8"/>
    <n v="127200"/>
    <s v="large_buy"/>
    <n v="3.9436620395022048E-2"/>
    <n v="3.9437000000000002"/>
    <s v="P"/>
  </r>
  <r>
    <x v="1076"/>
    <s v="FRIEDMAN INDUSTRIES INC"/>
    <x v="5"/>
    <x v="117"/>
    <s v="Taylor Mike J"/>
    <s v="Director,Officer"/>
    <n v="1908"/>
    <n v="16.329999999999998"/>
    <n v="31157.64"/>
    <s v="normal_buy"/>
    <n v="-0.1104256652338628"/>
    <n v="-11.0426"/>
    <s v="P"/>
  </r>
  <r>
    <x v="895"/>
    <s v="NewtekOne, Inc."/>
    <x v="5"/>
    <x v="117"/>
    <s v="Zink Gregory L"/>
    <s v="Director"/>
    <n v="1000"/>
    <n v="12.92"/>
    <n v="12920"/>
    <s v="normal_buy"/>
    <n v="-1.317833333523355E-2"/>
    <n v="-1.3178000000000001"/>
    <s v="P"/>
  </r>
  <r>
    <x v="895"/>
    <s v="NewtekOne, Inc."/>
    <x v="5"/>
    <x v="117"/>
    <s v="SLOANE BARRY"/>
    <s v="Director,Officer"/>
    <n v="1000"/>
    <n v="12.92"/>
    <n v="12920"/>
    <s v="normal_buy"/>
    <n v="-1.317833333523355E-2"/>
    <n v="-1.3178000000000001"/>
    <s v="P"/>
  </r>
  <r>
    <x v="895"/>
    <s v="NewtekOne, Inc."/>
    <x v="5"/>
    <x v="117"/>
    <s v="SLOANE BARRY"/>
    <s v="Director,Officer"/>
    <n v="4000"/>
    <n v="12.92"/>
    <n v="51680"/>
    <s v="normal_buy"/>
    <n v="-1.317833333523355E-2"/>
    <n v="-1.3178000000000001"/>
    <s v="P"/>
  </r>
  <r>
    <x v="1034"/>
    <s v="Nine Energy Service, Inc."/>
    <x v="5"/>
    <x v="117"/>
    <s v="MONROE WILLIAM"/>
    <s v="TenPercentOwner"/>
    <n v="25000"/>
    <n v="1.47"/>
    <n v="36750"/>
    <s v="normal_buy"/>
    <n v="0.1486486660641764"/>
    <n v="14.8649"/>
    <s v="P"/>
  </r>
  <r>
    <x v="1095"/>
    <s v="Disc Medicine, Inc."/>
    <x v="5"/>
    <x v="117"/>
    <s v="OrbiMed Capital GP VI LLC"/>
    <s v="Director"/>
    <n v="28404"/>
    <n v="36"/>
    <n v="1022544"/>
    <s v="normal_buy"/>
    <n v="-7.2224735496752457E-2"/>
    <n v="-7.2225000000000001"/>
    <s v="P"/>
  </r>
  <r>
    <x v="1095"/>
    <s v="Disc Medicine, Inc."/>
    <x v="5"/>
    <x v="117"/>
    <s v="OrbiMed Capital GP VIII LLC"/>
    <s v="Director"/>
    <n v="28404"/>
    <n v="36"/>
    <n v="1022544"/>
    <s v="normal_buy"/>
    <n v="-7.2224735496752457E-2"/>
    <n v="-7.2225000000000001"/>
    <s v="P"/>
  </r>
  <r>
    <x v="1095"/>
    <s v="Disc Medicine, Inc."/>
    <x v="5"/>
    <x v="117"/>
    <s v="ORBIMED ADVISORS LLC"/>
    <s v="Director"/>
    <n v="28404"/>
    <n v="36"/>
    <n v="1022544"/>
    <s v="normal_buy"/>
    <n v="-7.2224735496752457E-2"/>
    <n v="-7.2225000000000001"/>
    <s v="P"/>
  </r>
  <r>
    <x v="1095"/>
    <s v="Disc Medicine, Inc."/>
    <x v="5"/>
    <x v="117"/>
    <s v="OrbiMed Genesis GP LLC"/>
    <s v="Director"/>
    <n v="28404"/>
    <n v="36"/>
    <n v="1022544"/>
    <s v="normal_buy"/>
    <n v="-7.2224735496752457E-2"/>
    <n v="-7.2225000000000001"/>
    <s v="P"/>
  </r>
  <r>
    <x v="1095"/>
    <s v="Disc Medicine, Inc."/>
    <x v="5"/>
    <x v="117"/>
    <s v="OrbiMed Capital GP VI LLC"/>
    <s v="Director"/>
    <n v="10986"/>
    <n v="36"/>
    <n v="395496"/>
    <s v="normal_buy"/>
    <n v="-7.2224735496752457E-2"/>
    <n v="-7.2225000000000001"/>
    <s v="P"/>
  </r>
  <r>
    <x v="1095"/>
    <s v="Disc Medicine, Inc."/>
    <x v="5"/>
    <x v="117"/>
    <s v="OrbiMed Capital GP VIII LLC"/>
    <s v="Director"/>
    <n v="10986"/>
    <n v="36"/>
    <n v="395496"/>
    <s v="normal_buy"/>
    <n v="-7.2224735496752457E-2"/>
    <n v="-7.2225000000000001"/>
    <s v="P"/>
  </r>
  <r>
    <x v="1095"/>
    <s v="Disc Medicine, Inc."/>
    <x v="5"/>
    <x v="117"/>
    <s v="ORBIMED ADVISORS LLC"/>
    <s v="Director"/>
    <n v="10986"/>
    <n v="36"/>
    <n v="395496"/>
    <s v="normal_buy"/>
    <n v="-7.2224735496752457E-2"/>
    <n v="-7.2225000000000001"/>
    <s v="P"/>
  </r>
  <r>
    <x v="1095"/>
    <s v="Disc Medicine, Inc."/>
    <x v="5"/>
    <x v="117"/>
    <s v="OrbiMed Genesis GP LLC"/>
    <s v="Director"/>
    <n v="10986"/>
    <n v="36"/>
    <n v="395496"/>
    <s v="normal_buy"/>
    <n v="-7.2224735496752457E-2"/>
    <n v="-7.2225000000000001"/>
    <s v="P"/>
  </r>
  <r>
    <x v="1095"/>
    <s v="Disc Medicine, Inc."/>
    <x v="5"/>
    <x v="117"/>
    <s v="OrbiMed Capital GP VI LLC"/>
    <s v="Director"/>
    <n v="43944"/>
    <n v="36"/>
    <n v="1581984"/>
    <s v="large_buy"/>
    <n v="-7.2224735496752457E-2"/>
    <n v="-7.2225000000000001"/>
    <s v="P"/>
  </r>
  <r>
    <x v="1095"/>
    <s v="Disc Medicine, Inc."/>
    <x v="5"/>
    <x v="117"/>
    <s v="OrbiMed Capital GP VIII LLC"/>
    <s v="Director"/>
    <n v="43944"/>
    <n v="36"/>
    <n v="1581984"/>
    <s v="large_buy"/>
    <n v="-7.2224735496752457E-2"/>
    <n v="-7.2225000000000001"/>
    <s v="P"/>
  </r>
  <r>
    <x v="1095"/>
    <s v="Disc Medicine, Inc."/>
    <x v="5"/>
    <x v="117"/>
    <s v="ORBIMED ADVISORS LLC"/>
    <s v="Director"/>
    <n v="43944"/>
    <n v="36"/>
    <n v="1581984"/>
    <s v="large_buy"/>
    <n v="-7.2224735496752457E-2"/>
    <n v="-7.2225000000000001"/>
    <s v="P"/>
  </r>
  <r>
    <x v="1095"/>
    <s v="Disc Medicine, Inc."/>
    <x v="5"/>
    <x v="117"/>
    <s v="OrbiMed Genesis GP LLC"/>
    <s v="Director"/>
    <n v="43944"/>
    <n v="36"/>
    <n v="1581984"/>
    <s v="large_buy"/>
    <n v="-7.2224735496752457E-2"/>
    <n v="-7.2225000000000001"/>
    <s v="P"/>
  </r>
  <r>
    <x v="460"/>
    <s v="MOTORCAR PARTS OF AMERICA INC"/>
    <x v="5"/>
    <x v="117"/>
    <s v="BISON CAPITAL PARTNERS VI, L.P."/>
    <s v="Director,TenPercentOwner"/>
    <n v="20300"/>
    <n v="5.73"/>
    <n v="116319"/>
    <s v="normal_buy"/>
    <n v="-2.6272630581343551E-2"/>
    <n v="-2.6273"/>
    <s v="P"/>
  </r>
  <r>
    <x v="1096"/>
    <s v="Sound Point Meridian Capital, Inc."/>
    <x v="5"/>
    <x v="117"/>
    <s v="Desai Ujjaval"/>
    <s v="Director,Officer"/>
    <n v="50001"/>
    <n v="20"/>
    <n v="1000020"/>
    <s v="large_buy"/>
    <n v="-1.4946802436787139E-3"/>
    <n v="-0.14949999999999999"/>
    <s v="P"/>
  </r>
  <r>
    <x v="565"/>
    <s v="CLOVER HEALTH INVESTMENTS, CORP. /DE"/>
    <x v="5"/>
    <x v="117"/>
    <s v="Garipalli Vivek"/>
    <s v="Director,TenPercentOwner"/>
    <n v="877567"/>
    <n v="1.1399999999999999"/>
    <n v="1000426.38"/>
    <s v="large_buy"/>
    <n v="6.0869612089853968E-2"/>
    <n v="6.0869999999999997"/>
    <s v="P"/>
  </r>
  <r>
    <x v="1097"/>
    <s v="EXXON MOBIL CORP"/>
    <x v="5"/>
    <x v="117"/>
    <s v="Dreyfus Maria S."/>
    <s v="Director"/>
    <n v="18310"/>
    <n v="109.25"/>
    <n v="2000367.5"/>
    <s v="large_buy"/>
    <n v="5.371001389247132E-2"/>
    <n v="5.3710000000000004"/>
    <s v="P"/>
  </r>
  <r>
    <x v="1098"/>
    <s v="CHIMERA INVESTMENT CORP"/>
    <x v="5"/>
    <x v="117"/>
    <s v="CREAGH GERARD"/>
    <s v="Director"/>
    <n v="10000"/>
    <n v="13.07"/>
    <n v="130700"/>
    <s v="normal_buy"/>
    <n v="-1.4575695049069861E-2"/>
    <n v="-1.4576"/>
    <s v="P"/>
  </r>
  <r>
    <x v="301"/>
    <s v="SR Bancorp, Inc."/>
    <x v="5"/>
    <x v="117"/>
    <s v="Taylor William P"/>
    <s v="Director,Officer"/>
    <n v="2500"/>
    <n v="9.3800000000000008"/>
    <n v="23450"/>
    <s v="normal_buy"/>
    <n v="-8.6579716059698164E-3"/>
    <n v="-0.86580000000000001"/>
    <s v="P"/>
  </r>
  <r>
    <x v="136"/>
    <s v="ADAMS NATURAL RESOURCES FUND, INC."/>
    <x v="5"/>
    <x v="117"/>
    <s v="Weinstein Boaz"/>
    <s v="TenPercentOwner"/>
    <n v="30234"/>
    <n v="22.79"/>
    <n v="689032.86"/>
    <s v="large_buy"/>
    <n v="2.9036440468136249E-2"/>
    <n v="2.9036"/>
    <s v="P"/>
  </r>
  <r>
    <x v="136"/>
    <s v="ADAMS NATURAL RESOURCES FUND, INC."/>
    <x v="5"/>
    <x v="117"/>
    <s v="Saba Capital Management, L.P."/>
    <s v="TenPercentOwner"/>
    <n v="30234"/>
    <n v="22.79"/>
    <n v="689032.86"/>
    <s v="large_buy"/>
    <n v="2.9036440468136249E-2"/>
    <n v="2.9036"/>
    <s v="P"/>
  </r>
  <r>
    <x v="1095"/>
    <s v="Disc Medicine, Inc."/>
    <x v="5"/>
    <x v="117"/>
    <s v="Bitterman Kevin"/>
    <s v="Director"/>
    <n v="222223"/>
    <n v="36"/>
    <n v="8000028"/>
    <s v="large_buy"/>
    <n v="-7.2224735496752457E-2"/>
    <n v="-7.2225000000000001"/>
    <s v="P"/>
  </r>
  <r>
    <x v="418"/>
    <s v="Citi Trends Inc"/>
    <x v="5"/>
    <x v="117"/>
    <s v="Pleasant Lake Partners LLC"/>
    <s v="TenPercentOwner"/>
    <n v="29500"/>
    <n v="21.8"/>
    <n v="643100"/>
    <s v="large_buy"/>
    <n v="-0.11869034277024219"/>
    <n v="-11.869"/>
    <s v="P"/>
  </r>
  <r>
    <x v="418"/>
    <s v="Citi Trends Inc"/>
    <x v="5"/>
    <x v="117"/>
    <s v="Fund 1 Investments, LLC"/>
    <s v="TenPercentOwner"/>
    <n v="29500"/>
    <n v="21.8"/>
    <n v="643100"/>
    <s v="large_buy"/>
    <n v="-0.11869034277024219"/>
    <n v="-11.869"/>
    <s v="P"/>
  </r>
  <r>
    <x v="418"/>
    <s v="Citi Trends Inc"/>
    <x v="5"/>
    <x v="117"/>
    <s v="Pleasant Lake Onshore Feeder Fund LP"/>
    <s v="TenPercentOwner"/>
    <n v="29500"/>
    <n v="21.8"/>
    <n v="643100"/>
    <s v="large_buy"/>
    <n v="-0.11869034277024219"/>
    <n v="-11.869"/>
    <s v="P"/>
  </r>
  <r>
    <x v="429"/>
    <s v="Aclaris Therapeutics, Inc."/>
    <x v="5"/>
    <x v="117"/>
    <s v="Leonard Braden Michael"/>
    <s v="TenPercentOwner"/>
    <n v="150000"/>
    <n v="1.1299999999999999"/>
    <n v="169500"/>
    <s v="normal_buy"/>
    <n v="8.8495491198714582E-3"/>
    <n v="0.88500000000000001"/>
    <s v="P"/>
  </r>
  <r>
    <x v="1099"/>
    <s v="Monachil Credit Income Fund"/>
    <x v="5"/>
    <x v="117"/>
    <s v="Knipper Thomas"/>
    <s v="Director"/>
    <n v="2475.25"/>
    <n v="10.1"/>
    <n v="25000.025000000001"/>
    <s v="normal_buy"/>
    <n v="2.8993488105550909E-3"/>
    <n v="0.28989999999999999"/>
    <s v="P"/>
  </r>
  <r>
    <x v="963"/>
    <s v="Alset Inc."/>
    <x v="5"/>
    <x v="117"/>
    <s v="Chan Heng Fai Ambrose"/>
    <s v="Director,Officer,TenPercentOwner"/>
    <n v="42149"/>
    <n v="1.1499999999999999"/>
    <n v="48471.35"/>
    <s v="normal_buy"/>
    <n v="0.31147539862315221"/>
    <n v="31.147500000000001"/>
    <s v="P"/>
  </r>
  <r>
    <x v="168"/>
    <s v="OCCIDENTAL PETROLEUM CORP /DE/"/>
    <x v="5"/>
    <x v="117"/>
    <s v="BUFFETT WARREN E"/>
    <s v="TenPercentOwner"/>
    <n v="334461"/>
    <n v="59.75"/>
    <n v="19984044.75"/>
    <s v="normal_buy"/>
    <n v="3.5880333382745988E-2"/>
    <n v="3.5880000000000001"/>
    <s v="P"/>
  </r>
  <r>
    <x v="168"/>
    <s v="OCCIDENTAL PETROLEUM CORP /DE/"/>
    <x v="5"/>
    <x v="117"/>
    <s v="BERKSHIRE HATHAWAY INC"/>
    <s v="TenPercentOwner"/>
    <n v="334461"/>
    <n v="59.75"/>
    <n v="19984044.75"/>
    <s v="normal_buy"/>
    <n v="3.5880333382745988E-2"/>
    <n v="3.5880000000000001"/>
    <s v="P"/>
  </r>
  <r>
    <x v="561"/>
    <s v="MasterCraft Boat Holdings, Inc."/>
    <x v="5"/>
    <x v="117"/>
    <s v="Gray Adam"/>
    <s v="TenPercentOwner"/>
    <n v="53856"/>
    <n v="19.7"/>
    <n v="1060963.2"/>
    <s v="normal_buy"/>
    <n v="-0.1106659569584847"/>
    <n v="-11.066599999999999"/>
    <s v="P"/>
  </r>
  <r>
    <x v="561"/>
    <s v="MasterCraft Boat Holdings, Inc."/>
    <x v="5"/>
    <x v="117"/>
    <s v="Coliseum Capital, LLC"/>
    <s v="TenPercentOwner"/>
    <n v="53856"/>
    <n v="19.7"/>
    <n v="1060963.2"/>
    <s v="normal_buy"/>
    <n v="-0.1106659569584847"/>
    <n v="-11.066599999999999"/>
    <s v="P"/>
  </r>
  <r>
    <x v="561"/>
    <s v="MasterCraft Boat Holdings, Inc."/>
    <x v="5"/>
    <x v="117"/>
    <s v="Shackelton Christopher S"/>
    <s v="TenPercentOwner"/>
    <n v="53856"/>
    <n v="19.7"/>
    <n v="1060963.2"/>
    <s v="normal_buy"/>
    <n v="-0.1106659569584847"/>
    <n v="-11.066599999999999"/>
    <s v="P"/>
  </r>
  <r>
    <x v="561"/>
    <s v="MasterCraft Boat Holdings, Inc."/>
    <x v="5"/>
    <x v="117"/>
    <s v="Coliseum Capital Management, LLC"/>
    <s v="TenPercentOwner"/>
    <n v="53856"/>
    <n v="19.7"/>
    <n v="1060963.2"/>
    <s v="normal_buy"/>
    <n v="-0.1106659569584847"/>
    <n v="-11.066599999999999"/>
    <s v="P"/>
  </r>
  <r>
    <x v="561"/>
    <s v="MasterCraft Boat Holdings, Inc."/>
    <x v="5"/>
    <x v="117"/>
    <s v="COLISEUM CAPITAL PARTNERS, L.P."/>
    <s v="TenPercentOwner"/>
    <n v="53856"/>
    <n v="19.7"/>
    <n v="1060963.2"/>
    <s v="normal_buy"/>
    <n v="-0.1106659569584847"/>
    <n v="-11.066599999999999"/>
    <s v="P"/>
  </r>
  <r>
    <x v="895"/>
    <s v="NewtekOne, Inc."/>
    <x v="5"/>
    <x v="117"/>
    <s v="SLOANE BARRY"/>
    <s v="Director,Officer"/>
    <n v="5000"/>
    <n v="12.54"/>
    <n v="62699.999999999993"/>
    <s v="large_buy"/>
    <n v="-1.317833333523355E-2"/>
    <n v="-1.3178000000000001"/>
    <s v="P"/>
  </r>
  <r>
    <x v="120"/>
    <s v="DORCHESTER MINERALS, L.P."/>
    <x v="5"/>
    <x v="117"/>
    <s v="EHRMAN BRADLEY J"/>
    <s v="Officer"/>
    <n v="2800"/>
    <n v="29.5"/>
    <n v="82600"/>
    <s v="large_buy"/>
    <n v="4.9518183408570497E-2"/>
    <n v="4.9518000000000004"/>
    <s v="P"/>
  </r>
  <r>
    <x v="1096"/>
    <s v="Sound Point Meridian Capital, Inc."/>
    <x v="5"/>
    <x v="117"/>
    <s v="Gerlitz Kevin"/>
    <s v="Officer"/>
    <n v="5000"/>
    <n v="20"/>
    <n v="100000"/>
    <s v="normal_buy"/>
    <n v="-1.4946802436787139E-3"/>
    <n v="-0.14949999999999999"/>
    <s v="P"/>
  </r>
  <r>
    <x v="460"/>
    <s v="MOTORCAR PARTS OF AMERICA INC"/>
    <x v="5"/>
    <x v="117"/>
    <s v="Gay Philip"/>
    <s v="Director"/>
    <n v="5000"/>
    <n v="5.35"/>
    <n v="26750"/>
    <s v="normal_buy"/>
    <n v="-2.6272630581343551E-2"/>
    <n v="-2.6273"/>
    <s v="P"/>
  </r>
  <r>
    <x v="745"/>
    <s v="Biohaven Ltd."/>
    <x v="5"/>
    <x v="117"/>
    <s v="Car Bruce"/>
    <s v="Officer"/>
    <n v="30000"/>
    <n v="33.58"/>
    <n v="1007400"/>
    <s v="normal_buy"/>
    <n v="3.5768306469918132E-2"/>
    <n v="3.5768"/>
    <s v="P"/>
  </r>
  <r>
    <x v="1100"/>
    <s v="Gossamer Bio, Inc."/>
    <x v="5"/>
    <x v="117"/>
    <s v="Smith Robert Paul JR"/>
    <s v="Officer"/>
    <n v="25000"/>
    <n v="0.6"/>
    <n v="15000"/>
    <s v="normal_buy"/>
    <n v="0.84615387260561259"/>
    <n v="84.615399999999994"/>
    <s v="P"/>
  </r>
  <r>
    <x v="17"/>
    <s v="TILE SHOP HOLDINGS, INC."/>
    <x v="5"/>
    <x v="117"/>
    <s v="Fund 1 Investments, LLC"/>
    <s v="TenPercentOwner"/>
    <n v="88500"/>
    <n v="6.8"/>
    <n v="601800"/>
    <s v="large_buy"/>
    <n v="-5.8308981158190498E-3"/>
    <n v="-0.58309999999999995"/>
    <s v="P"/>
  </r>
  <r>
    <x v="17"/>
    <s v="TILE SHOP HOLDINGS, INC."/>
    <x v="5"/>
    <x v="117"/>
    <s v="Pleasant Lake Partners LLC"/>
    <s v="TenPercentOwner"/>
    <n v="88500"/>
    <n v="6.8"/>
    <n v="601800"/>
    <s v="large_buy"/>
    <n v="-5.8308981158190498E-3"/>
    <n v="-0.58309999999999995"/>
    <s v="P"/>
  </r>
  <r>
    <x v="17"/>
    <s v="TILE SHOP HOLDINGS, INC."/>
    <x v="5"/>
    <x v="117"/>
    <s v="Pleasant Lake Onshore Feeder Fund LP"/>
    <s v="TenPercentOwner"/>
    <n v="88500"/>
    <n v="6.8"/>
    <n v="601800"/>
    <s v="large_buy"/>
    <n v="-5.8308981158190498E-3"/>
    <n v="-0.58309999999999995"/>
    <s v="P"/>
  </r>
  <r>
    <x v="68"/>
    <s v="PBF Energy Inc."/>
    <x v="5"/>
    <x v="117"/>
    <s v="Control Empresarial de Capitales S.A. de C.V."/>
    <s v="TenPercentOwner,Other"/>
    <n v="38000"/>
    <n v="43.65"/>
    <n v="1658700"/>
    <s v="normal_buy"/>
    <n v="5.089763142836734E-2"/>
    <n v="5.0898000000000003"/>
    <s v="P"/>
  </r>
  <r>
    <x v="1082"/>
    <s v="Monopar Therapeutics"/>
    <x v="5"/>
    <x v="117"/>
    <s v="Cittadine Andrew"/>
    <s v="Officer"/>
    <n v="12000"/>
    <n v="0.9"/>
    <n v="10800"/>
    <s v="normal_buy"/>
    <n v="-0.16279075698893539"/>
    <n v="-16.2791"/>
    <s v="P"/>
  </r>
  <r>
    <x v="1096"/>
    <s v="Sound Point Meridian Capital, Inc."/>
    <x v="5"/>
    <x v="117"/>
    <s v="Ketchum Stephen"/>
    <s v="Director,Officer"/>
    <n v="50001"/>
    <n v="20"/>
    <n v="1000020"/>
    <s v="large_buy"/>
    <n v="-1.4946802436787139E-3"/>
    <n v="-0.14949999999999999"/>
    <s v="P"/>
  </r>
  <r>
    <x v="301"/>
    <s v="SR Bancorp, Inc."/>
    <x v="5"/>
    <x v="117"/>
    <s v="Orbach David M"/>
    <s v="Director,Officer"/>
    <n v="5404"/>
    <n v="9.2100000000000009"/>
    <n v="49770.84"/>
    <s v="large_buy"/>
    <n v="-8.6579716059698164E-3"/>
    <n v="-0.86580000000000001"/>
    <s v="P"/>
  </r>
  <r>
    <x v="301"/>
    <s v="SR Bancorp, Inc."/>
    <x v="5"/>
    <x v="117"/>
    <s v="Orbach David M"/>
    <s v="Director,Officer"/>
    <n v="2000"/>
    <n v="9.15"/>
    <n v="18300"/>
    <s v="normal_buy"/>
    <n v="-8.6579716059698164E-3"/>
    <n v="-0.86580000000000001"/>
    <s v="P"/>
  </r>
  <r>
    <x v="301"/>
    <s v="SR Bancorp, Inc."/>
    <x v="5"/>
    <x v="117"/>
    <s v="Orbach David M"/>
    <s v="Director,Officer"/>
    <n v="1346"/>
    <n v="9.3000000000000007"/>
    <n v="12517.8"/>
    <s v="normal_buy"/>
    <n v="-8.6579716059698164E-3"/>
    <n v="-0.86580000000000001"/>
    <s v="P"/>
  </r>
  <r>
    <x v="301"/>
    <s v="SR Bancorp, Inc."/>
    <x v="5"/>
    <x v="117"/>
    <s v="Orbach David M"/>
    <s v="Director,Officer"/>
    <n v="1279"/>
    <n v="9.02"/>
    <n v="11536.58"/>
    <s v="normal_buy"/>
    <n v="-8.6579716059698164E-3"/>
    <n v="-0.86580000000000001"/>
    <s v="P"/>
  </r>
  <r>
    <x v="301"/>
    <s v="SR Bancorp, Inc."/>
    <x v="5"/>
    <x v="117"/>
    <s v="Orbach David M"/>
    <s v="Director,Officer"/>
    <n v="4364"/>
    <n v="9.08"/>
    <n v="39625.120000000003"/>
    <s v="normal_buy"/>
    <n v="-8.6579716059698164E-3"/>
    <n v="-0.86580000000000001"/>
    <s v="P"/>
  </r>
  <r>
    <x v="301"/>
    <s v="SR Bancorp, Inc."/>
    <x v="5"/>
    <x v="117"/>
    <s v="Orbach David M"/>
    <s v="Director,Officer"/>
    <n v="2336"/>
    <n v="9.1199999999999992"/>
    <n v="21304.32"/>
    <s v="normal_buy"/>
    <n v="-8.6579716059698164E-3"/>
    <n v="-0.86580000000000001"/>
    <s v="P"/>
  </r>
  <r>
    <x v="301"/>
    <s v="SR Bancorp, Inc."/>
    <x v="5"/>
    <x v="117"/>
    <s v="Orbach David M"/>
    <s v="Director,Officer"/>
    <n v="1988"/>
    <n v="9.08"/>
    <n v="18051.04"/>
    <s v="normal_buy"/>
    <n v="-8.6579716059698164E-3"/>
    <n v="-0.86580000000000001"/>
    <s v="P"/>
  </r>
  <r>
    <x v="114"/>
    <s v="Perspective Therapeutics, Inc."/>
    <x v="5"/>
    <x v="117"/>
    <s v="Hunt Jonathan Robert"/>
    <s v="Officer"/>
    <n v="1800"/>
    <n v="9.82"/>
    <n v="17676"/>
    <s v="normal_buy"/>
    <n v="1.4506732719218761E-2"/>
    <n v="1.4507000000000001"/>
    <s v="P"/>
  </r>
  <r>
    <x v="895"/>
    <s v="NewtekOne, Inc."/>
    <x v="5"/>
    <x v="117"/>
    <s v="PRICE MICHAEL SCOTT"/>
    <s v="Officer"/>
    <n v="1000"/>
    <n v="12.61"/>
    <n v="12610"/>
    <s v="normal_buy"/>
    <n v="-1.317833333523355E-2"/>
    <n v="-1.3178000000000001"/>
    <s v="P"/>
  </r>
  <r>
    <x v="895"/>
    <s v="NewtekOne, Inc."/>
    <x v="5"/>
    <x v="117"/>
    <s v="PRICE MICHAEL SCOTT"/>
    <s v="Officer"/>
    <n v="1000"/>
    <n v="12.58"/>
    <n v="12580"/>
    <s v="normal_buy"/>
    <n v="-1.317833333523355E-2"/>
    <n v="-1.3178000000000001"/>
    <s v="P"/>
  </r>
  <r>
    <x v="1101"/>
    <s v="ATLANTIC INTERNATIONAL CORP."/>
    <x v="5"/>
    <x v="118"/>
    <s v="Tenore Michael"/>
    <s v="Officer"/>
    <n v="1001694"/>
    <n v="2.36"/>
    <n v="2363997.84"/>
    <s v="normal_buy"/>
    <n v="1.3305085781695249"/>
    <n v="133.05090000000001"/>
    <s v="P"/>
  </r>
  <r>
    <x v="1100"/>
    <s v="Gossamer Bio, Inc."/>
    <x v="5"/>
    <x v="118"/>
    <s v="Giraudo Bryan"/>
    <s v="Officer"/>
    <n v="100000"/>
    <n v="0.59"/>
    <n v="59000"/>
    <s v="normal_buy"/>
    <n v="0.9003689659506815"/>
    <n v="90.036900000000003"/>
    <s v="P"/>
  </r>
  <r>
    <x v="866"/>
    <s v="GLOBAL PARTNERS LP"/>
    <x v="5"/>
    <x v="118"/>
    <s v="Global GP LLC"/>
    <s v="Other"/>
    <n v="5000"/>
    <n v="45.71"/>
    <n v="228550"/>
    <s v="normal_buy"/>
    <n v="2.4915884925811978E-2"/>
    <n v="2.4916"/>
    <s v="P"/>
  </r>
  <r>
    <x v="1102"/>
    <s v="Soluna Holdings, Inc"/>
    <x v="5"/>
    <x v="118"/>
    <s v="MICHAELS DAVID C"/>
    <s v="Director"/>
    <n v="9100"/>
    <n v="3.47"/>
    <n v="31577"/>
    <s v="large_buy"/>
    <n v="0.11387167689908551"/>
    <n v="11.3872"/>
    <s v="P"/>
  </r>
  <r>
    <x v="1101"/>
    <s v="ATLANTIC INTERNATIONAL CORP."/>
    <x v="5"/>
    <x v="118"/>
    <s v="Machinist Robert Barry"/>
    <s v="Director"/>
    <n v="728814"/>
    <n v="2.36"/>
    <n v="1720001.04"/>
    <s v="normal_buy"/>
    <n v="1.3305085781695249"/>
    <n v="133.05090000000001"/>
    <s v="P"/>
  </r>
  <r>
    <x v="1103"/>
    <s v="Ferguson plc"/>
    <x v="5"/>
    <x v="118"/>
    <s v="Baker Kelly A"/>
    <s v="Director"/>
    <n v="247"/>
    <n v="202.48"/>
    <n v="50012.56"/>
    <s v="normal_buy"/>
    <n v="-6.0577647360263283E-2"/>
    <n v="-6.0578000000000003"/>
    <s v="P"/>
  </r>
  <r>
    <x v="199"/>
    <s v="AMERICAS CARMART INC"/>
    <x v="5"/>
    <x v="118"/>
    <s v="MAGNOLIA GROUP, LLC"/>
    <s v="TenPercentOwner"/>
    <n v="26410"/>
    <n v="57.74"/>
    <n v="1524913.4"/>
    <s v="large_buy"/>
    <n v="3.1482436457181739E-2"/>
    <n v="3.1482000000000001"/>
    <s v="P"/>
  </r>
  <r>
    <x v="199"/>
    <s v="AMERICAS CARMART INC"/>
    <x v="5"/>
    <x v="118"/>
    <s v="Peterson Adam K"/>
    <s v="TenPercentOwner"/>
    <n v="26410"/>
    <n v="57.74"/>
    <n v="1524913.4"/>
    <s v="large_buy"/>
    <n v="3.1482436457181739E-2"/>
    <n v="3.1482000000000001"/>
    <s v="P"/>
  </r>
  <r>
    <x v="199"/>
    <s v="AMERICAS CARMART INC"/>
    <x v="5"/>
    <x v="118"/>
    <s v="MAGNOLIA CAPITAL FUND, LP"/>
    <s v="TenPercentOwner"/>
    <n v="26410"/>
    <n v="57.74"/>
    <n v="1524913.4"/>
    <s v="large_buy"/>
    <n v="3.1482436457181739E-2"/>
    <n v="3.1482000000000001"/>
    <s v="P"/>
  </r>
  <r>
    <x v="418"/>
    <s v="Citi Trends Inc"/>
    <x v="5"/>
    <x v="118"/>
    <s v="Pleasant Lake Partners LLC"/>
    <s v="TenPercentOwner"/>
    <n v="15000"/>
    <n v="21.94"/>
    <n v="329100"/>
    <s v="normal_buy"/>
    <n v="-0.1172697881305249"/>
    <n v="-11.727"/>
    <s v="P"/>
  </r>
  <r>
    <x v="418"/>
    <s v="Citi Trends Inc"/>
    <x v="5"/>
    <x v="118"/>
    <s v="Fund 1 Investments, LLC"/>
    <s v="TenPercentOwner"/>
    <n v="15000"/>
    <n v="21.94"/>
    <n v="329100"/>
    <s v="normal_buy"/>
    <n v="-0.1172697881305249"/>
    <n v="-11.727"/>
    <s v="P"/>
  </r>
  <r>
    <x v="418"/>
    <s v="Citi Trends Inc"/>
    <x v="5"/>
    <x v="118"/>
    <s v="Pleasant Lake Onshore Feeder Fund LP"/>
    <s v="TenPercentOwner"/>
    <n v="15000"/>
    <n v="21.94"/>
    <n v="329100"/>
    <s v="normal_buy"/>
    <n v="-0.1172697881305249"/>
    <n v="-11.727"/>
    <s v="P"/>
  </r>
  <r>
    <x v="418"/>
    <s v="Citi Trends Inc"/>
    <x v="5"/>
    <x v="118"/>
    <s v="Pleasant Lake Partners LLC"/>
    <s v="TenPercentOwner"/>
    <n v="5500"/>
    <n v="21.77"/>
    <n v="119735"/>
    <s v="normal_buy"/>
    <n v="-0.1172697881305249"/>
    <n v="-11.727"/>
    <s v="P"/>
  </r>
  <r>
    <x v="418"/>
    <s v="Citi Trends Inc"/>
    <x v="5"/>
    <x v="118"/>
    <s v="Fund 1 Investments, LLC"/>
    <s v="TenPercentOwner"/>
    <n v="5500"/>
    <n v="21.77"/>
    <n v="119735"/>
    <s v="normal_buy"/>
    <n v="-0.1172697881305249"/>
    <n v="-11.727"/>
    <s v="P"/>
  </r>
  <r>
    <x v="418"/>
    <s v="Citi Trends Inc"/>
    <x v="5"/>
    <x v="118"/>
    <s v="Pleasant Lake Onshore Feeder Fund LP"/>
    <s v="TenPercentOwner"/>
    <n v="5500"/>
    <n v="21.77"/>
    <n v="119735"/>
    <s v="normal_buy"/>
    <n v="-0.1172697881305249"/>
    <n v="-11.727"/>
    <s v="P"/>
  </r>
  <r>
    <x v="963"/>
    <s v="Alset Inc."/>
    <x v="5"/>
    <x v="118"/>
    <s v="Chan Heng Fai Ambrose"/>
    <s v="Director,Officer,TenPercentOwner"/>
    <n v="50000"/>
    <n v="1.2"/>
    <n v="60000"/>
    <s v="normal_buy"/>
    <n v="0.19130437667067951"/>
    <n v="19.130400000000002"/>
    <s v="P"/>
  </r>
  <r>
    <x v="40"/>
    <s v="AMREP CORP."/>
    <x v="5"/>
    <x v="118"/>
    <s v="Lancaster Rainey E."/>
    <s v="TenPercentOwner"/>
    <n v="2260"/>
    <n v="17.71"/>
    <n v="40024.6"/>
    <s v="normal_buy"/>
    <n v="4.1080445888080692E-2"/>
    <n v="4.1079999999999997"/>
    <s v="P"/>
  </r>
  <r>
    <x v="40"/>
    <s v="AMREP CORP."/>
    <x v="5"/>
    <x v="118"/>
    <s v="DAHL JAMES H"/>
    <s v="TenPercentOwner"/>
    <n v="2260"/>
    <n v="17.71"/>
    <n v="40024.6"/>
    <s v="normal_buy"/>
    <n v="4.1080445888080692E-2"/>
    <n v="4.1079999999999997"/>
    <s v="P"/>
  </r>
  <r>
    <x v="40"/>
    <s v="AMREP CORP."/>
    <x v="5"/>
    <x v="118"/>
    <s v="Lancaster Rainey E."/>
    <s v="TenPercentOwner"/>
    <n v="5107"/>
    <n v="19.5"/>
    <n v="99586.5"/>
    <s v="normal_buy"/>
    <n v="4.1080445888080692E-2"/>
    <n v="4.1079999999999997"/>
    <s v="P"/>
  </r>
  <r>
    <x v="40"/>
    <s v="AMREP CORP."/>
    <x v="5"/>
    <x v="118"/>
    <s v="DAHL JAMES H"/>
    <s v="TenPercentOwner"/>
    <n v="5107"/>
    <n v="19.5"/>
    <n v="99586.5"/>
    <s v="normal_buy"/>
    <n v="4.1080445888080692E-2"/>
    <n v="4.1079999999999997"/>
    <s v="P"/>
  </r>
  <r>
    <x v="40"/>
    <s v="AMREP CORP."/>
    <x v="5"/>
    <x v="118"/>
    <s v="Lancaster Rainey E."/>
    <s v="TenPercentOwner"/>
    <n v="2633"/>
    <n v="18.670000000000002"/>
    <n v="49158.110000000008"/>
    <s v="normal_buy"/>
    <n v="4.1080445888080692E-2"/>
    <n v="4.1079999999999997"/>
    <s v="P"/>
  </r>
  <r>
    <x v="40"/>
    <s v="AMREP CORP."/>
    <x v="5"/>
    <x v="118"/>
    <s v="DAHL JAMES H"/>
    <s v="TenPercentOwner"/>
    <n v="2633"/>
    <n v="18.670000000000002"/>
    <n v="49158.110000000008"/>
    <s v="normal_buy"/>
    <n v="4.1080445888080692E-2"/>
    <n v="4.1079999999999997"/>
    <s v="P"/>
  </r>
  <r>
    <x v="429"/>
    <s v="Aclaris Therapeutics, Inc."/>
    <x v="5"/>
    <x v="118"/>
    <s v="Leonard Braden Michael"/>
    <s v="TenPercentOwner"/>
    <n v="50000"/>
    <n v="1.1299999999999999"/>
    <n v="56499.999999999993"/>
    <s v="normal_buy"/>
    <n v="1.769909823974292E-2"/>
    <n v="1.7699"/>
    <s v="P"/>
  </r>
  <r>
    <x v="136"/>
    <s v="ADAMS NATURAL RESOURCES FUND, INC."/>
    <x v="5"/>
    <x v="118"/>
    <s v="Weinstein Boaz"/>
    <s v="TenPercentOwner"/>
    <n v="20043"/>
    <n v="22.92"/>
    <n v="459385.56000000011"/>
    <s v="large_buy"/>
    <n v="3.3712811645313152E-2"/>
    <n v="3.3713000000000002"/>
    <s v="P"/>
  </r>
  <r>
    <x v="136"/>
    <s v="ADAMS NATURAL RESOURCES FUND, INC."/>
    <x v="5"/>
    <x v="118"/>
    <s v="Saba Capital Management, L.P."/>
    <s v="TenPercentOwner"/>
    <n v="20043"/>
    <n v="22.92"/>
    <n v="459385.56000000011"/>
    <s v="large_buy"/>
    <n v="3.3712811645313152E-2"/>
    <n v="3.3713000000000002"/>
    <s v="P"/>
  </r>
  <r>
    <x v="703"/>
    <s v="NEXPOINT DIVERSIFIED REAL ESTATE TRUST"/>
    <x v="5"/>
    <x v="118"/>
    <s v="McGraner Matt"/>
    <s v="Officer"/>
    <n v="5000"/>
    <n v="4.83"/>
    <n v="24150"/>
    <s v="normal_buy"/>
    <n v="0.16386549639350251"/>
    <n v="16.386500000000002"/>
    <s v="P"/>
  </r>
  <r>
    <x v="1104"/>
    <s v="Vaxart, Inc."/>
    <x v="5"/>
    <x v="118"/>
    <s v="Watson W. Mark"/>
    <s v="Director"/>
    <n v="20000"/>
    <n v="0.68"/>
    <n v="13600"/>
    <s v="large_buy"/>
    <n v="-4.4117692174795553E-2"/>
    <n v="-4.4118000000000004"/>
    <s v="P"/>
  </r>
  <r>
    <x v="1105"/>
    <s v="DOMO, INC."/>
    <x v="5"/>
    <x v="118"/>
    <s v="Daniel Daniel David III"/>
    <s v="Director"/>
    <n v="150000"/>
    <n v="6.69"/>
    <n v="1003500"/>
    <s v="normal_buy"/>
    <n v="0.15256801304257711"/>
    <n v="15.2568"/>
    <s v="P"/>
  </r>
  <r>
    <x v="1082"/>
    <s v="Monopar Therapeutics"/>
    <x v="5"/>
    <x v="118"/>
    <s v="Cittadine Andrew"/>
    <s v="Officer"/>
    <n v="12000"/>
    <n v="0.86"/>
    <n v="10320"/>
    <s v="normal_buy"/>
    <n v="-0.1499395621908631"/>
    <n v="-14.994"/>
    <s v="P"/>
  </r>
  <r>
    <x v="142"/>
    <s v="FARMERS NATIONAL BANC CORP /OH/"/>
    <x v="5"/>
    <x v="118"/>
    <s v="MACALI RALPH D"/>
    <s v="Director"/>
    <n v="825"/>
    <n v="12.24"/>
    <n v="10098"/>
    <s v="normal_buy"/>
    <n v="2.2351085353381039E-2"/>
    <n v="2.2351000000000001"/>
    <s v="P"/>
  </r>
  <r>
    <x v="663"/>
    <s v="FIRST TRUST HIGH YIELD OPPORTUNITIES 2027 TERM FUND"/>
    <x v="5"/>
    <x v="118"/>
    <s v="MCGAREL DAVID"/>
    <s v="Officer"/>
    <n v="6000"/>
    <n v="14.02"/>
    <n v="84120"/>
    <s v="normal_buy"/>
    <n v="2.4287878903609391E-2"/>
    <n v="2.4287999999999998"/>
    <s v="P"/>
  </r>
  <r>
    <x v="663"/>
    <s v="FIRST TRUST HIGH YIELD OPPORTUNITIES 2027 TERM FUND"/>
    <x v="5"/>
    <x v="118"/>
    <s v="MCGAREL DAVID"/>
    <s v="Officer"/>
    <n v="5000"/>
    <n v="14.01"/>
    <n v="70050"/>
    <s v="normal_buy"/>
    <n v="2.4287878903609391E-2"/>
    <n v="2.4287999999999998"/>
    <s v="P"/>
  </r>
  <r>
    <x v="663"/>
    <s v="FIRST TRUST HIGH YIELD OPPORTUNITIES 2027 TERM FUND"/>
    <x v="5"/>
    <x v="118"/>
    <s v="MCGAREL DAVID"/>
    <s v="Officer"/>
    <n v="3000"/>
    <n v="14.01"/>
    <n v="42030"/>
    <s v="normal_buy"/>
    <n v="2.4287878903609391E-2"/>
    <n v="2.4287999999999998"/>
    <s v="P"/>
  </r>
  <r>
    <x v="615"/>
    <s v="RE/MAX Holdings, Inc."/>
    <x v="5"/>
    <x v="118"/>
    <s v="MAGNOLIA CAPITAL FUND, LP"/>
    <s v="TenPercentOwner"/>
    <n v="46629"/>
    <n v="8.3000000000000007"/>
    <n v="387020.7"/>
    <s v="large_buy"/>
    <n v="-3.1175086825527051E-2"/>
    <n v="-3.1175000000000002"/>
    <s v="P"/>
  </r>
  <r>
    <x v="615"/>
    <s v="RE/MAX Holdings, Inc."/>
    <x v="5"/>
    <x v="118"/>
    <s v="MAGNOLIA GROUP, LLC"/>
    <s v="TenPercentOwner"/>
    <n v="46629"/>
    <n v="8.3000000000000007"/>
    <n v="387020.7"/>
    <s v="large_buy"/>
    <n v="-3.1175086825527051E-2"/>
    <n v="-3.1175000000000002"/>
    <s v="P"/>
  </r>
  <r>
    <x v="615"/>
    <s v="RE/MAX Holdings, Inc."/>
    <x v="5"/>
    <x v="118"/>
    <s v="Peterson Adam K"/>
    <s v="TenPercentOwner"/>
    <n v="46629"/>
    <n v="8.3000000000000007"/>
    <n v="387020.7"/>
    <s v="large_buy"/>
    <n v="-3.1175086825527051E-2"/>
    <n v="-3.1175000000000002"/>
    <s v="P"/>
  </r>
  <r>
    <x v="68"/>
    <s v="PBF Energy Inc."/>
    <x v="5"/>
    <x v="118"/>
    <s v="Control Empresarial de Capitales S.A. de C.V."/>
    <s v="TenPercentOwner,Other"/>
    <n v="200300"/>
    <n v="43.36"/>
    <n v="8685008"/>
    <s v="normal_buy"/>
    <n v="6.1977680579448302E-2"/>
    <n v="6.1978"/>
    <s v="P"/>
  </r>
  <r>
    <x v="1101"/>
    <s v="ATLANTIC INTERNATIONAL CORP."/>
    <x v="5"/>
    <x v="118"/>
    <s v="JAGID JEFFREY M"/>
    <s v="Director,Officer"/>
    <n v="3735169"/>
    <n v="2.36"/>
    <n v="8814998.8399999999"/>
    <s v="large_buy"/>
    <n v="1.3305085781695249"/>
    <n v="133.05090000000001"/>
    <s v="P"/>
  </r>
  <r>
    <x v="156"/>
    <s v="PEOPLES FINANCIAL CORP /MS/"/>
    <x v="5"/>
    <x v="118"/>
    <s v="Stilwell Activist Investments, L.P."/>
    <s v="TenPercentOwner"/>
    <n v="5488"/>
    <n v="16"/>
    <n v="87808"/>
    <s v="large_buy"/>
    <n v="1.24999553693943E-2"/>
    <n v="1.25"/>
    <s v="P"/>
  </r>
  <r>
    <x v="156"/>
    <s v="PEOPLES FINANCIAL CORP /MS/"/>
    <x v="5"/>
    <x v="118"/>
    <s v="Stilwell Value Partners VII, L.P."/>
    <s v="TenPercentOwner"/>
    <n v="5488"/>
    <n v="16"/>
    <n v="87808"/>
    <s v="large_buy"/>
    <n v="1.24999553693943E-2"/>
    <n v="1.25"/>
    <s v="P"/>
  </r>
  <r>
    <x v="156"/>
    <s v="PEOPLES FINANCIAL CORP /MS/"/>
    <x v="5"/>
    <x v="118"/>
    <s v="Stilwell Value LLC"/>
    <s v="TenPercentOwner"/>
    <n v="5488"/>
    <n v="16"/>
    <n v="87808"/>
    <s v="large_buy"/>
    <n v="1.24999553693943E-2"/>
    <n v="1.25"/>
    <s v="P"/>
  </r>
  <r>
    <x v="156"/>
    <s v="PEOPLES FINANCIAL CORP /MS/"/>
    <x v="5"/>
    <x v="118"/>
    <s v="STILWELL JOSEPH"/>
    <s v="TenPercentOwner"/>
    <n v="5488"/>
    <n v="16"/>
    <n v="87808"/>
    <s v="large_buy"/>
    <n v="1.24999553693943E-2"/>
    <n v="1.25"/>
    <s v="P"/>
  </r>
  <r>
    <x v="156"/>
    <s v="PEOPLES FINANCIAL CORP /MS/"/>
    <x v="5"/>
    <x v="118"/>
    <s v="Stilwell Activist Fund, L.P."/>
    <s v="TenPercentOwner"/>
    <n v="5488"/>
    <n v="16"/>
    <n v="87808"/>
    <s v="large_buy"/>
    <n v="1.24999553693943E-2"/>
    <n v="1.25"/>
    <s v="P"/>
  </r>
  <r>
    <x v="1106"/>
    <s v="UMH PROPERTIES, INC."/>
    <x v="5"/>
    <x v="118"/>
    <s v="LANDY MICHAEL P"/>
    <s v="Director"/>
    <n v="4700"/>
    <n v="15.45"/>
    <n v="72615"/>
    <s v="large_buy"/>
    <n v="4.0618853834357697E-2"/>
    <n v="4.0618999999999996"/>
    <s v="P"/>
  </r>
  <r>
    <x v="1101"/>
    <s v="ATLANTIC INTERNATIONAL CORP."/>
    <x v="5"/>
    <x v="118"/>
    <s v="Broderick Christopher"/>
    <s v="Officer"/>
    <n v="2004237"/>
    <n v="2.36"/>
    <n v="4729999.3199999994"/>
    <s v="normal_buy"/>
    <n v="1.3305085781695249"/>
    <n v="133.05090000000001"/>
    <s v="P"/>
  </r>
  <r>
    <x v="17"/>
    <s v="TILE SHOP HOLDINGS, INC."/>
    <x v="5"/>
    <x v="118"/>
    <s v="Fund 1 Investments, LLC"/>
    <s v="TenPercentOwner"/>
    <n v="89700"/>
    <n v="6.97"/>
    <n v="625209"/>
    <s v="large_buy"/>
    <n v="4.3103064377538747E-3"/>
    <n v="0.43099999999999999"/>
    <s v="P"/>
  </r>
  <r>
    <x v="785"/>
    <s v="FIRST NATIONAL CORP /VA/"/>
    <x v="5"/>
    <x v="118"/>
    <s v="WILKINS III JAMES R"/>
    <s v="Director"/>
    <n v="1284"/>
    <n v="15.4"/>
    <n v="19773.599999999999"/>
    <s v="large_buy"/>
    <n v="1.176469746624775E-2"/>
    <n v="1.1765000000000001"/>
    <s v="P"/>
  </r>
  <r>
    <x v="17"/>
    <s v="TILE SHOP HOLDINGS, INC."/>
    <x v="5"/>
    <x v="118"/>
    <s v="Pleasant Lake Partners LLC"/>
    <s v="TenPercentOwner"/>
    <n v="89700"/>
    <n v="6.97"/>
    <n v="625209"/>
    <s v="large_buy"/>
    <n v="4.3103064377538747E-3"/>
    <n v="0.43099999999999999"/>
    <s v="P"/>
  </r>
  <r>
    <x v="17"/>
    <s v="TILE SHOP HOLDINGS, INC."/>
    <x v="5"/>
    <x v="118"/>
    <s v="Pleasant Lake Onshore Feeder Fund LP"/>
    <s v="TenPercentOwner"/>
    <n v="89700"/>
    <n v="6.97"/>
    <n v="625209"/>
    <s v="large_buy"/>
    <n v="4.3103064377538747E-3"/>
    <n v="0.43099999999999999"/>
    <s v="P"/>
  </r>
  <r>
    <x v="1063"/>
    <s v="PYXUS INTERNATIONAL, INC."/>
    <x v="5"/>
    <x v="118"/>
    <s v="Owl Creek Asset Management, L.P."/>
    <s v="TenPercentOwner"/>
    <n v="325374"/>
    <n v="2.8"/>
    <n v="911047.2"/>
    <s v="normal_buy"/>
    <n v="-9.0909077773080882E-2"/>
    <n v="-9.0908999999999995"/>
    <s v="P"/>
  </r>
  <r>
    <x v="81"/>
    <s v="TALOS ENERGY INC."/>
    <x v="5"/>
    <x v="118"/>
    <s v="Control Empresarial de Capitales S.A. de C.V."/>
    <s v="TenPercentOwner,Other"/>
    <n v="300000"/>
    <n v="10.8"/>
    <n v="3240000"/>
    <s v="normal_buy"/>
    <n v="8.7831657030455368E-2"/>
    <n v="8.7832000000000008"/>
    <s v="P"/>
  </r>
  <r>
    <x v="1063"/>
    <s v="PYXUS INTERNATIONAL, INC."/>
    <x v="5"/>
    <x v="118"/>
    <s v="ALTMAN JEFFREY A"/>
    <s v="TenPercentOwner"/>
    <n v="325374"/>
    <n v="2.8"/>
    <n v="911047.2"/>
    <s v="normal_buy"/>
    <n v="-9.0909077773080882E-2"/>
    <n v="-9.0908999999999995"/>
    <s v="P"/>
  </r>
  <r>
    <x v="1107"/>
    <s v="FRANKLIN RESOURCES INC"/>
    <x v="5"/>
    <x v="118"/>
    <s v="JOHNSON CHARLES B"/>
    <s v="TenPercentOwner"/>
    <n v="100000"/>
    <n v="22.29"/>
    <n v="2229000"/>
    <s v="large_buy"/>
    <n v="1.576202425214546E-2"/>
    <n v="1.5762"/>
    <s v="P"/>
  </r>
  <r>
    <x v="561"/>
    <s v="MasterCraft Boat Holdings, Inc."/>
    <x v="5"/>
    <x v="119"/>
    <s v="Coliseum Capital, LLC"/>
    <s v="TenPercentOwner"/>
    <n v="24054"/>
    <n v="19.53"/>
    <n v="469774.62000000011"/>
    <s v="normal_buy"/>
    <n v="-0.10230179427366121"/>
    <n v="-10.2302"/>
    <s v="P"/>
  </r>
  <r>
    <x v="561"/>
    <s v="MasterCraft Boat Holdings, Inc."/>
    <x v="5"/>
    <x v="119"/>
    <s v="Shackelton Christopher S"/>
    <s v="TenPercentOwner"/>
    <n v="24054"/>
    <n v="19.53"/>
    <n v="469774.62000000011"/>
    <s v="normal_buy"/>
    <n v="-0.10230179427366121"/>
    <n v="-10.2302"/>
    <s v="P"/>
  </r>
  <r>
    <x v="561"/>
    <s v="MasterCraft Boat Holdings, Inc."/>
    <x v="5"/>
    <x v="119"/>
    <s v="Coliseum Capital Management, LLC"/>
    <s v="TenPercentOwner"/>
    <n v="24054"/>
    <n v="19.53"/>
    <n v="469774.62000000011"/>
    <s v="normal_buy"/>
    <n v="-0.10230179427366121"/>
    <n v="-10.2302"/>
    <s v="P"/>
  </r>
  <r>
    <x v="561"/>
    <s v="MasterCraft Boat Holdings, Inc."/>
    <x v="5"/>
    <x v="119"/>
    <s v="COLISEUM CAPITAL PARTNERS, L.P."/>
    <s v="TenPercentOwner"/>
    <n v="24054"/>
    <n v="19.53"/>
    <n v="469774.62000000011"/>
    <s v="normal_buy"/>
    <n v="-0.10230179427366121"/>
    <n v="-10.2302"/>
    <s v="P"/>
  </r>
  <r>
    <x v="561"/>
    <s v="MasterCraft Boat Holdings, Inc."/>
    <x v="5"/>
    <x v="119"/>
    <s v="Gray Adam"/>
    <s v="TenPercentOwner"/>
    <n v="24054"/>
    <n v="19.53"/>
    <n v="469774.62000000011"/>
    <s v="normal_buy"/>
    <n v="-0.10230179427366121"/>
    <n v="-10.2302"/>
    <s v="P"/>
  </r>
  <r>
    <x v="1015"/>
    <s v="PodcastOne, Inc."/>
    <x v="5"/>
    <x v="119"/>
    <s v="MERRIMAN D JONATHAN"/>
    <s v="Director"/>
    <n v="7700"/>
    <n v="1.65"/>
    <n v="12705"/>
    <s v="normal_buy"/>
    <n v="-5.0632937178743287E-2"/>
    <n v="-5.0632999999999999"/>
    <s v="P"/>
  </r>
  <r>
    <x v="703"/>
    <s v="NEXPOINT DIVERSIFIED REAL ESTATE TRUST"/>
    <x v="5"/>
    <x v="119"/>
    <s v="NORRIS DUSTIN DAVID"/>
    <s v="Officer"/>
    <n v="63430"/>
    <n v="4.7300000000000004"/>
    <n v="300023.90000000002"/>
    <s v="large_buy"/>
    <n v="0.14135016852553359"/>
    <n v="14.135"/>
    <s v="P"/>
  </r>
  <r>
    <x v="1108"/>
    <s v="Veris Residential, Inc."/>
    <x v="5"/>
    <x v="119"/>
    <s v="Lietz Nori Gerardo"/>
    <s v="Director"/>
    <n v="10000"/>
    <n v="14.31"/>
    <n v="143100"/>
    <s v="normal_buy"/>
    <n v="4.0572107638517707E-2"/>
    <n v="4.0571999999999999"/>
    <s v="P"/>
  </r>
  <r>
    <x v="357"/>
    <s v="PhenixFIN Corp"/>
    <x v="5"/>
    <x v="119"/>
    <s v="Lorber David A"/>
    <s v="Director,Officer,TenPercentOwner"/>
    <n v="766"/>
    <n v="46.11"/>
    <n v="35320.26"/>
    <s v="normal_buy"/>
    <n v="2.3313999996069201E-2"/>
    <n v="2.3313999999999999"/>
    <s v="P"/>
  </r>
  <r>
    <x v="365"/>
    <s v="Energy Services of America CORP"/>
    <x v="5"/>
    <x v="119"/>
    <s v="REYNOLDS DOUGLAS V"/>
    <s v="Director,Officer,TenPercentOwner"/>
    <n v="2000"/>
    <n v="7.54"/>
    <n v="15080"/>
    <s v="normal_buy"/>
    <n v="-5.3475923075842258E-2"/>
    <n v="-5.3475999999999999"/>
    <s v="P"/>
  </r>
  <r>
    <x v="17"/>
    <s v="TILE SHOP HOLDINGS, INC."/>
    <x v="5"/>
    <x v="119"/>
    <s v="Pleasant Lake Partners LLC"/>
    <s v="TenPercentOwner"/>
    <n v="20000"/>
    <n v="6.97"/>
    <n v="139400"/>
    <s v="normal_buy"/>
    <n v="-2.5824940280761991E-2"/>
    <n v="-2.5825"/>
    <s v="P"/>
  </r>
  <r>
    <x v="1070"/>
    <s v="Nuvation Bio Inc."/>
    <x v="5"/>
    <x v="119"/>
    <s v="Cui Xiangmin"/>
    <s v="Director"/>
    <n v="87715"/>
    <n v="2.99"/>
    <n v="262267.84999999998"/>
    <s v="normal_buy"/>
    <n v="0"/>
    <n v="0"/>
    <s v="P"/>
  </r>
  <r>
    <x v="275"/>
    <s v="NewAmsterdam Pharma Co N.V."/>
    <x v="5"/>
    <x v="119"/>
    <s v="Davidson Michael H."/>
    <s v="Director,Officer"/>
    <n v="5000"/>
    <n v="17.260000000000002"/>
    <n v="86300.000000000015"/>
    <s v="normal_buy"/>
    <n v="0.16076613646875029"/>
    <n v="16.076599999999999"/>
    <s v="P"/>
  </r>
  <r>
    <x v="1109"/>
    <s v="Castellum, Inc."/>
    <x v="5"/>
    <x v="119"/>
    <s v="WRIGHT JAY O"/>
    <s v="Director,Officer,TenPercentOwner,Other"/>
    <n v="80610"/>
    <n v="0.18"/>
    <n v="14509.8"/>
    <s v="normal_buy"/>
    <n v="0.15168536315887191"/>
    <n v="15.1685"/>
    <s v="P"/>
  </r>
  <r>
    <x v="418"/>
    <s v="Citi Trends Inc"/>
    <x v="5"/>
    <x v="119"/>
    <s v="Pleasant Lake Partners LLC"/>
    <s v="TenPercentOwner"/>
    <n v="5000"/>
    <n v="21.55"/>
    <n v="107750"/>
    <s v="normal_buy"/>
    <n v="-0.1075219158053892"/>
    <n v="-10.7522"/>
    <s v="P"/>
  </r>
  <r>
    <x v="418"/>
    <s v="Citi Trends Inc"/>
    <x v="5"/>
    <x v="119"/>
    <s v="Fund 1 Investments, LLC"/>
    <s v="TenPercentOwner"/>
    <n v="5000"/>
    <n v="21.55"/>
    <n v="107750"/>
    <s v="normal_buy"/>
    <n v="-0.1075219158053892"/>
    <n v="-10.7522"/>
    <s v="P"/>
  </r>
  <r>
    <x v="418"/>
    <s v="Citi Trends Inc"/>
    <x v="5"/>
    <x v="119"/>
    <s v="Pleasant Lake Onshore Feeder Fund LP"/>
    <s v="TenPercentOwner"/>
    <n v="5000"/>
    <n v="21.55"/>
    <n v="107750"/>
    <s v="normal_buy"/>
    <n v="-0.1075219158053892"/>
    <n v="-10.7522"/>
    <s v="P"/>
  </r>
  <r>
    <x v="418"/>
    <s v="Citi Trends Inc"/>
    <x v="5"/>
    <x v="119"/>
    <s v="Pleasant Lake Partners LLC"/>
    <s v="TenPercentOwner"/>
    <n v="5000"/>
    <n v="21.53"/>
    <n v="107650"/>
    <s v="normal_buy"/>
    <n v="-0.1075219158053892"/>
    <n v="-10.7522"/>
    <s v="P"/>
  </r>
  <r>
    <x v="418"/>
    <s v="Citi Trends Inc"/>
    <x v="5"/>
    <x v="119"/>
    <s v="Fund 1 Investments, LLC"/>
    <s v="TenPercentOwner"/>
    <n v="5000"/>
    <n v="21.53"/>
    <n v="107650"/>
    <s v="normal_buy"/>
    <n v="-0.1075219158053892"/>
    <n v="-10.7522"/>
    <s v="P"/>
  </r>
  <r>
    <x v="418"/>
    <s v="Citi Trends Inc"/>
    <x v="5"/>
    <x v="119"/>
    <s v="Pleasant Lake Onshore Feeder Fund LP"/>
    <s v="TenPercentOwner"/>
    <n v="5000"/>
    <n v="21.53"/>
    <n v="107650"/>
    <s v="normal_buy"/>
    <n v="-0.1075219158053892"/>
    <n v="-10.7522"/>
    <s v="P"/>
  </r>
  <r>
    <x v="418"/>
    <s v="Citi Trends Inc"/>
    <x v="5"/>
    <x v="119"/>
    <s v="Pleasant Lake Partners LLC"/>
    <s v="TenPercentOwner"/>
    <n v="14190"/>
    <n v="21.6"/>
    <n v="306504"/>
    <s v="normal_buy"/>
    <n v="-0.1075219158053892"/>
    <n v="-10.7522"/>
    <s v="P"/>
  </r>
  <r>
    <x v="418"/>
    <s v="Citi Trends Inc"/>
    <x v="5"/>
    <x v="119"/>
    <s v="Fund 1 Investments, LLC"/>
    <s v="TenPercentOwner"/>
    <n v="14190"/>
    <n v="21.6"/>
    <n v="306504"/>
    <s v="normal_buy"/>
    <n v="-0.1075219158053892"/>
    <n v="-10.7522"/>
    <s v="P"/>
  </r>
  <r>
    <x v="418"/>
    <s v="Citi Trends Inc"/>
    <x v="5"/>
    <x v="119"/>
    <s v="Pleasant Lake Onshore Feeder Fund LP"/>
    <s v="TenPercentOwner"/>
    <n v="14190"/>
    <n v="21.6"/>
    <n v="306504"/>
    <s v="normal_buy"/>
    <n v="-0.1075219158053892"/>
    <n v="-10.7522"/>
    <s v="P"/>
  </r>
  <r>
    <x v="17"/>
    <s v="TILE SHOP HOLDINGS, INC."/>
    <x v="5"/>
    <x v="119"/>
    <s v="Fund 1 Investments, LLC"/>
    <s v="TenPercentOwner"/>
    <n v="20000"/>
    <n v="6.97"/>
    <n v="139400"/>
    <s v="normal_buy"/>
    <n v="-2.5824940280761991E-2"/>
    <n v="-2.5825"/>
    <s v="P"/>
  </r>
  <r>
    <x v="17"/>
    <s v="TILE SHOP HOLDINGS, INC."/>
    <x v="5"/>
    <x v="119"/>
    <s v="Pleasant Lake Onshore Feeder Fund LP"/>
    <s v="TenPercentOwner"/>
    <n v="20000"/>
    <n v="6.97"/>
    <n v="139400"/>
    <s v="normal_buy"/>
    <n v="-2.5824940280761991E-2"/>
    <n v="-2.5825"/>
    <s v="P"/>
  </r>
  <r>
    <x v="17"/>
    <s v="TILE SHOP HOLDINGS, INC."/>
    <x v="5"/>
    <x v="119"/>
    <s v="Pleasant Lake Partners LLC"/>
    <s v="TenPercentOwner"/>
    <n v="8000"/>
    <n v="6.96"/>
    <n v="55680"/>
    <s v="normal_buy"/>
    <n v="-2.5824940280761991E-2"/>
    <n v="-2.5825"/>
    <s v="P"/>
  </r>
  <r>
    <x v="17"/>
    <s v="TILE SHOP HOLDINGS, INC."/>
    <x v="5"/>
    <x v="119"/>
    <s v="Fund 1 Investments, LLC"/>
    <s v="TenPercentOwner"/>
    <n v="8000"/>
    <n v="6.96"/>
    <n v="55680"/>
    <s v="normal_buy"/>
    <n v="-2.5824940280761991E-2"/>
    <n v="-2.5825"/>
    <s v="P"/>
  </r>
  <r>
    <x v="17"/>
    <s v="TILE SHOP HOLDINGS, INC."/>
    <x v="5"/>
    <x v="119"/>
    <s v="Pleasant Lake Onshore Feeder Fund LP"/>
    <s v="TenPercentOwner"/>
    <n v="8000"/>
    <n v="6.96"/>
    <n v="55680"/>
    <s v="normal_buy"/>
    <n v="-2.5824940280761991E-2"/>
    <n v="-2.5825"/>
    <s v="P"/>
  </r>
  <r>
    <x v="866"/>
    <s v="GLOBAL PARTNERS LP"/>
    <x v="5"/>
    <x v="119"/>
    <s v="Global GP LLC"/>
    <s v="Other"/>
    <n v="10000"/>
    <n v="45.68"/>
    <n v="456800"/>
    <s v="large_buy"/>
    <n v="-6.1604966439892106E-3"/>
    <n v="-0.61599999999999999"/>
    <s v="P"/>
  </r>
  <r>
    <x v="883"/>
    <s v="HireQuest, Inc."/>
    <x v="5"/>
    <x v="119"/>
    <s v="Hermanns Richard"/>
    <s v="Director,Officer,TenPercentOwner"/>
    <n v="1062"/>
    <n v="12.22"/>
    <n v="12977.64"/>
    <s v="normal_buy"/>
    <n v="-1.8775462859950239E-2"/>
    <n v="-1.8774999999999999"/>
    <s v="P"/>
  </r>
  <r>
    <x v="1105"/>
    <s v="DOMO, INC."/>
    <x v="5"/>
    <x v="119"/>
    <s v="Daniel Daniel David III"/>
    <s v="Director"/>
    <n v="150000"/>
    <n v="6.87"/>
    <n v="1030500"/>
    <s v="large_buy"/>
    <n v="5.0724623158708848E-2"/>
    <n v="5.0724999999999998"/>
    <s v="P"/>
  </r>
  <r>
    <x v="1082"/>
    <s v="Monopar Therapeutics"/>
    <x v="5"/>
    <x v="119"/>
    <s v="Cittadine Andrew"/>
    <s v="Officer"/>
    <n v="20508"/>
    <n v="0.74"/>
    <n v="15175.92"/>
    <s v="large_buy"/>
    <n v="6.9836521375872929E-2"/>
    <n v="6.9836999999999998"/>
    <s v="P"/>
  </r>
  <r>
    <x v="123"/>
    <s v="Expensify, Inc."/>
    <x v="5"/>
    <x v="119"/>
    <s v="Steven J. McLaughlin Revocable Trust"/>
    <s v="TenPercentOwner"/>
    <n v="39845"/>
    <n v="1.32"/>
    <n v="52595.4"/>
    <s v="normal_buy"/>
    <n v="7.299271787868733E-2"/>
    <n v="7.2992999999999997"/>
    <s v="P"/>
  </r>
  <r>
    <x v="123"/>
    <s v="Expensify, Inc."/>
    <x v="5"/>
    <x v="119"/>
    <s v="EXP 2020 SPV LP"/>
    <s v="TenPercentOwner"/>
    <n v="39845"/>
    <n v="1.32"/>
    <n v="52595.4"/>
    <s v="normal_buy"/>
    <n v="7.299271787868733E-2"/>
    <n v="7.2992999999999997"/>
    <s v="P"/>
  </r>
  <r>
    <x v="123"/>
    <s v="Expensify, Inc."/>
    <x v="5"/>
    <x v="119"/>
    <s v="McLaughlin Steven J."/>
    <s v="TenPercentOwner"/>
    <n v="39845"/>
    <n v="1.32"/>
    <n v="52595.4"/>
    <s v="normal_buy"/>
    <n v="7.299271787868733E-2"/>
    <n v="7.2992999999999997"/>
    <s v="P"/>
  </r>
  <r>
    <x v="123"/>
    <s v="Expensify, Inc."/>
    <x v="5"/>
    <x v="119"/>
    <s v="SF Roofdeck GP LLC"/>
    <s v="TenPercentOwner"/>
    <n v="39845"/>
    <n v="1.32"/>
    <n v="52595.4"/>
    <s v="normal_buy"/>
    <n v="7.299271787868733E-2"/>
    <n v="7.2992999999999997"/>
    <s v="P"/>
  </r>
  <r>
    <x v="785"/>
    <s v="FIRST NATIONAL CORP /VA/"/>
    <x v="5"/>
    <x v="119"/>
    <s v="WILKINS III JAMES R"/>
    <s v="Director"/>
    <n v="800"/>
    <n v="15.15"/>
    <n v="12120"/>
    <s v="normal_buy"/>
    <n v="4.1807193549523447E-2"/>
    <n v="4.1806999999999999"/>
    <s v="P"/>
  </r>
  <r>
    <x v="7"/>
    <s v="MainStay CBRE Global Infrastructure Megatrends Term Fund"/>
    <x v="5"/>
    <x v="119"/>
    <s v="Saba Capital Management, L.P."/>
    <s v="TenPercentOwner"/>
    <n v="18430"/>
    <n v="12.43"/>
    <n v="229084.9"/>
    <s v="normal_buy"/>
    <n v="4.0051477499573267E-2"/>
    <n v="4.0050999999999997"/>
    <s v="P"/>
  </r>
  <r>
    <x v="7"/>
    <s v="MainStay CBRE Global Infrastructure Megatrends Term Fund"/>
    <x v="5"/>
    <x v="119"/>
    <s v="Weinstein Boaz"/>
    <s v="TenPercentOwner"/>
    <n v="18430"/>
    <n v="12.43"/>
    <n v="229084.9"/>
    <s v="normal_buy"/>
    <n v="4.0051477499573267E-2"/>
    <n v="4.0050999999999997"/>
    <s v="P"/>
  </r>
  <r>
    <x v="1108"/>
    <s v="Veris Residential, Inc."/>
    <x v="5"/>
    <x v="119"/>
    <s v="Nia Mahbod"/>
    <s v="Director,Officer"/>
    <n v="35000"/>
    <n v="14.32"/>
    <n v="501200"/>
    <s v="large_buy"/>
    <n v="4.0572107638517707E-2"/>
    <n v="4.0571999999999999"/>
    <s v="P"/>
  </r>
  <r>
    <x v="1035"/>
    <s v="GAMCO Natural Resources, Gold &amp; Income Trust"/>
    <x v="5"/>
    <x v="119"/>
    <s v="Saba Capital Management, L.P."/>
    <s v="TenPercentOwner"/>
    <n v="25352"/>
    <n v="5.38"/>
    <n v="136393.76"/>
    <s v="large_buy"/>
    <n v="3.88888916231791E-2"/>
    <n v="3.8889"/>
    <s v="P"/>
  </r>
  <r>
    <x v="1035"/>
    <s v="GAMCO Natural Resources, Gold &amp; Income Trust"/>
    <x v="5"/>
    <x v="119"/>
    <s v="Weinstein Boaz"/>
    <s v="TenPercentOwner"/>
    <n v="25352"/>
    <n v="5.38"/>
    <n v="136393.76"/>
    <s v="large_buy"/>
    <n v="3.88888916231791E-2"/>
    <n v="3.8889"/>
    <s v="P"/>
  </r>
  <r>
    <x v="615"/>
    <s v="RE/MAX Holdings, Inc."/>
    <x v="5"/>
    <x v="119"/>
    <s v="MAGNOLIA CAPITAL FUND, LP"/>
    <s v="TenPercentOwner"/>
    <n v="2000"/>
    <n v="8.35"/>
    <n v="16700"/>
    <s v="normal_buy"/>
    <n v="-3.6817151639878087E-2"/>
    <n v="-3.6817000000000002"/>
    <s v="P"/>
  </r>
  <r>
    <x v="615"/>
    <s v="RE/MAX Holdings, Inc."/>
    <x v="5"/>
    <x v="119"/>
    <s v="MAGNOLIA GROUP, LLC"/>
    <s v="TenPercentOwner"/>
    <n v="2000"/>
    <n v="8.35"/>
    <n v="16700"/>
    <s v="normal_buy"/>
    <n v="-3.6817151639878087E-2"/>
    <n v="-3.6817000000000002"/>
    <s v="P"/>
  </r>
  <r>
    <x v="615"/>
    <s v="RE/MAX Holdings, Inc."/>
    <x v="5"/>
    <x v="119"/>
    <s v="Peterson Adam K"/>
    <s v="TenPercentOwner"/>
    <n v="2000"/>
    <n v="8.35"/>
    <n v="16700"/>
    <s v="normal_buy"/>
    <n v="-3.6817151639878087E-2"/>
    <n v="-3.6817000000000002"/>
    <s v="P"/>
  </r>
  <r>
    <x v="68"/>
    <s v="PBF Energy Inc."/>
    <x v="5"/>
    <x v="119"/>
    <s v="Control Empresarial de Capitales S.A. de C.V."/>
    <s v="TenPercentOwner,Other"/>
    <n v="365200"/>
    <n v="43.84"/>
    <n v="16010368"/>
    <s v="large_buy"/>
    <n v="-1.7642871012771181E-2"/>
    <n v="-1.7643"/>
    <s v="P"/>
  </r>
  <r>
    <x v="748"/>
    <s v="MEXICO FUND INC"/>
    <x v="5"/>
    <x v="119"/>
    <s v="de la Calle Luis"/>
    <s v="Director"/>
    <n v="1094"/>
    <n v="16.02"/>
    <n v="17525.88"/>
    <s v="normal_buy"/>
    <n v="8.722816630376995E-3"/>
    <n v="0.87229999999999996"/>
    <s v="P"/>
  </r>
  <r>
    <x v="963"/>
    <s v="Alset Inc."/>
    <x v="5"/>
    <x v="119"/>
    <s v="Chan Heng Fai Ambrose"/>
    <s v="Director,Officer,TenPercentOwner"/>
    <n v="11556"/>
    <n v="1.1499999999999999"/>
    <n v="13289.4"/>
    <s v="normal_buy"/>
    <n v="0.14529921583718911"/>
    <n v="14.5299"/>
    <s v="P"/>
  </r>
  <r>
    <x v="526"/>
    <s v="PROSPECT CAPITAL CORP"/>
    <x v="5"/>
    <x v="119"/>
    <s v="Van Dask Kristin Lea"/>
    <s v="Officer"/>
    <n v="3330"/>
    <n v="22.5"/>
    <n v="74925"/>
    <s v="normal_buy"/>
    <n v="-3.642627206551285E-3"/>
    <n v="-0.36430000000000001"/>
    <s v="P"/>
  </r>
  <r>
    <x v="1110"/>
    <s v="Atlas Energy Solutions Inc."/>
    <x v="5"/>
    <x v="119"/>
    <s v="SHEPARD GREGORY M"/>
    <s v="Other"/>
    <n v="60393"/>
    <n v="19.05"/>
    <n v="1150486.6499999999"/>
    <s v="large_buy"/>
    <n v="5.4639136159099648E-2"/>
    <n v="5.4638999999999998"/>
    <s v="P"/>
  </r>
  <r>
    <x v="738"/>
    <s v="LINDBLAD EXPEDITIONS HOLDINGS, INC."/>
    <x v="5"/>
    <x v="119"/>
    <s v="SCHULTZ ALEX P"/>
    <s v="Director"/>
    <n v="15953"/>
    <n v="7.48"/>
    <n v="119328.44"/>
    <s v="normal_buy"/>
    <n v="0.2179656615523311"/>
    <n v="21.796600000000002"/>
    <s v="P"/>
  </r>
  <r>
    <x v="95"/>
    <s v="NEXTNAV INC."/>
    <x v="5"/>
    <x v="119"/>
    <s v="SAMBERG JOSEPH D"/>
    <s v="TenPercentOwner"/>
    <n v="81450"/>
    <n v="7.3"/>
    <n v="594585"/>
    <s v="large_buy"/>
    <n v="0.1391892157478691"/>
    <n v="13.918900000000001"/>
    <s v="P"/>
  </r>
  <r>
    <x v="95"/>
    <s v="NEXTNAV INC."/>
    <x v="5"/>
    <x v="119"/>
    <s v="SAMBERG JOSEPH D"/>
    <s v="TenPercentOwner"/>
    <n v="18100"/>
    <n v="7.3"/>
    <n v="132130"/>
    <s v="normal_buy"/>
    <n v="0.1391892157478691"/>
    <n v="13.918900000000001"/>
    <s v="P"/>
  </r>
  <r>
    <x v="95"/>
    <s v="NEXTNAV INC."/>
    <x v="5"/>
    <x v="119"/>
    <s v="SAMBERG JOSEPH D"/>
    <s v="TenPercentOwner"/>
    <n v="81450"/>
    <n v="7.3"/>
    <n v="594585"/>
    <s v="large_buy"/>
    <n v="0.1391892157478691"/>
    <n v="13.918900000000001"/>
    <s v="P"/>
  </r>
  <r>
    <x v="561"/>
    <s v="MasterCraft Boat Holdings, Inc."/>
    <x v="5"/>
    <x v="120"/>
    <s v="Coliseum Capital, LLC"/>
    <s v="TenPercentOwner"/>
    <n v="45000"/>
    <n v="19.39"/>
    <n v="872550"/>
    <s v="normal_buy"/>
    <n v="-8.0227705048866449E-2"/>
    <n v="-8.0228000000000002"/>
    <s v="P"/>
  </r>
  <r>
    <x v="561"/>
    <s v="MasterCraft Boat Holdings, Inc."/>
    <x v="5"/>
    <x v="120"/>
    <s v="Shackelton Christopher S"/>
    <s v="TenPercentOwner"/>
    <n v="45000"/>
    <n v="19.39"/>
    <n v="872550"/>
    <s v="normal_buy"/>
    <n v="-8.0227705048866449E-2"/>
    <n v="-8.0228000000000002"/>
    <s v="P"/>
  </r>
  <r>
    <x v="561"/>
    <s v="MasterCraft Boat Holdings, Inc."/>
    <x v="5"/>
    <x v="120"/>
    <s v="Coliseum Capital Management, LLC"/>
    <s v="TenPercentOwner"/>
    <n v="45000"/>
    <n v="19.39"/>
    <n v="872550"/>
    <s v="normal_buy"/>
    <n v="-8.0227705048866449E-2"/>
    <n v="-8.0228000000000002"/>
    <s v="P"/>
  </r>
  <r>
    <x v="561"/>
    <s v="MasterCraft Boat Holdings, Inc."/>
    <x v="5"/>
    <x v="120"/>
    <s v="COLISEUM CAPITAL PARTNERS, L.P."/>
    <s v="TenPercentOwner"/>
    <n v="45000"/>
    <n v="19.39"/>
    <n v="872550"/>
    <s v="normal_buy"/>
    <n v="-8.0227705048866449E-2"/>
    <n v="-8.0228000000000002"/>
    <s v="P"/>
  </r>
  <r>
    <x v="561"/>
    <s v="MasterCraft Boat Holdings, Inc."/>
    <x v="5"/>
    <x v="120"/>
    <s v="Gray Adam"/>
    <s v="TenPercentOwner"/>
    <n v="45000"/>
    <n v="19.39"/>
    <n v="872550"/>
    <s v="normal_buy"/>
    <n v="-8.0227705048866449E-2"/>
    <n v="-8.0228000000000002"/>
    <s v="P"/>
  </r>
  <r>
    <x v="735"/>
    <s v="PIMCO Flexible Real Estate Income Fund"/>
    <x v="5"/>
    <x v="120"/>
    <s v="IVASCYN DANIEL J"/>
    <s v="TenPercentOwner,Other"/>
    <n v="700000"/>
    <n v="10.51"/>
    <n v="7357000"/>
    <s v="large_buy"/>
    <n v="5.1694628620460037E-3"/>
    <n v="0.51690000000000003"/>
    <s v="P"/>
  </r>
  <r>
    <x v="1111"/>
    <s v="Carlyle Credit Income Fund"/>
    <x v="5"/>
    <x v="120"/>
    <s v="MCCABE JOAN Y"/>
    <s v="Director"/>
    <n v="5950"/>
    <n v="8.4"/>
    <n v="49980"/>
    <s v="normal_buy"/>
    <n v="2.9795156918244188E-3"/>
    <n v="0.29799999999999999"/>
    <s v="P"/>
  </r>
  <r>
    <x v="1107"/>
    <s v="FRANKLIN RESOURCES INC"/>
    <x v="5"/>
    <x v="120"/>
    <s v="JOHNSON CHARLES B"/>
    <s v="TenPercentOwner"/>
    <n v="200000"/>
    <n v="22.8"/>
    <n v="4560000"/>
    <s v="large_buy"/>
    <n v="-1.66935645777655E-2"/>
    <n v="-1.6694"/>
    <s v="P"/>
  </r>
  <r>
    <x v="703"/>
    <s v="NEXPOINT DIVERSIFIED REAL ESTATE TRUST"/>
    <x v="5"/>
    <x v="120"/>
    <s v="McGraner Matt"/>
    <s v="Officer"/>
    <n v="5000"/>
    <n v="4.74"/>
    <n v="23700"/>
    <s v="normal_buy"/>
    <n v="0.1131688749619935"/>
    <n v="11.3169"/>
    <s v="P"/>
  </r>
  <r>
    <x v="10"/>
    <s v="TILLY'S, INC."/>
    <x v="5"/>
    <x v="120"/>
    <s v="Henry Michael"/>
    <s v="Officer"/>
    <n v="5000"/>
    <n v="5.01"/>
    <n v="25050"/>
    <s v="normal_buy"/>
    <n v="9.7999954223632724E-2"/>
    <n v="9.8000000000000007"/>
    <s v="P"/>
  </r>
  <r>
    <x v="186"/>
    <s v="Dakota Gold Corp."/>
    <x v="5"/>
    <x v="120"/>
    <s v="Berry James McCoy"/>
    <s v="Officer"/>
    <n v="10000"/>
    <n v="2.4900000000000002"/>
    <n v="24900"/>
    <s v="normal_buy"/>
    <n v="1.2766047245027499E-2"/>
    <n v="1.2766"/>
    <s v="P"/>
  </r>
  <r>
    <x v="186"/>
    <s v="Dakota Gold Corp."/>
    <x v="5"/>
    <x v="120"/>
    <s v="Berry James McCoy"/>
    <s v="Officer"/>
    <n v="10000"/>
    <n v="2.4700000000000002"/>
    <n v="24700"/>
    <s v="normal_buy"/>
    <n v="1.2766047245027499E-2"/>
    <n v="1.2766"/>
    <s v="P"/>
  </r>
  <r>
    <x v="1112"/>
    <s v="JAKKS PACIFIC INC"/>
    <x v="5"/>
    <x v="120"/>
    <s v="Rosen Lawrence I"/>
    <s v="TenPercentOwner"/>
    <n v="6000"/>
    <n v="17.64"/>
    <n v="105840"/>
    <s v="large_buy"/>
    <n v="3.7457291575603957E-2"/>
    <n v="3.7456999999999998"/>
    <s v="P"/>
  </r>
  <r>
    <x v="1112"/>
    <s v="JAKKS PACIFIC INC"/>
    <x v="5"/>
    <x v="120"/>
    <s v="Rosen Lawrence I"/>
    <s v="TenPercentOwner"/>
    <n v="3577"/>
    <n v="17.47"/>
    <n v="62490.19"/>
    <s v="normal_buy"/>
    <n v="3.7457291575603957E-2"/>
    <n v="3.7456999999999998"/>
    <s v="P"/>
  </r>
  <r>
    <x v="929"/>
    <s v="Serina Therapeutics, Inc."/>
    <x v="5"/>
    <x v="120"/>
    <s v="MINTZ STEVEN"/>
    <s v="Director"/>
    <n v="5000"/>
    <n v="9.5"/>
    <n v="47500"/>
    <s v="large_buy"/>
    <n v="-0.15776695995239029"/>
    <n v="-15.7767"/>
    <s v="P"/>
  </r>
  <r>
    <x v="1070"/>
    <s v="Nuvation Bio Inc."/>
    <x v="5"/>
    <x v="120"/>
    <s v="Cui Xiangmin"/>
    <s v="Director"/>
    <n v="75411"/>
    <n v="3"/>
    <n v="226233"/>
    <s v="normal_buy"/>
    <n v="2.2950798143336781E-2"/>
    <n v="2.2951000000000001"/>
    <s v="P"/>
  </r>
  <r>
    <x v="17"/>
    <s v="TILE SHOP HOLDINGS, INC."/>
    <x v="5"/>
    <x v="120"/>
    <s v="Pleasant Lake Partners LLC"/>
    <s v="TenPercentOwner"/>
    <n v="72200"/>
    <n v="6.93"/>
    <n v="500346"/>
    <s v="large_buy"/>
    <n v="-2.0172891258111499E-2"/>
    <n v="-2.0173000000000001"/>
    <s v="P"/>
  </r>
  <r>
    <x v="17"/>
    <s v="TILE SHOP HOLDINGS, INC."/>
    <x v="5"/>
    <x v="120"/>
    <s v="Fund 1 Investments, LLC"/>
    <s v="TenPercentOwner"/>
    <n v="72200"/>
    <n v="6.93"/>
    <n v="500346"/>
    <s v="large_buy"/>
    <n v="-2.0172891258111499E-2"/>
    <n v="-2.0173000000000001"/>
    <s v="P"/>
  </r>
  <r>
    <x v="17"/>
    <s v="TILE SHOP HOLDINGS, INC."/>
    <x v="5"/>
    <x v="120"/>
    <s v="Pleasant Lake Onshore Feeder Fund LP"/>
    <s v="TenPercentOwner"/>
    <n v="72200"/>
    <n v="6.93"/>
    <n v="500346"/>
    <s v="large_buy"/>
    <n v="-2.0172891258111499E-2"/>
    <n v="-2.0173000000000001"/>
    <s v="P"/>
  </r>
  <r>
    <x v="1113"/>
    <s v="GameSquare Holdings, Inc."/>
    <x v="5"/>
    <x v="120"/>
    <s v="Kenna Justin"/>
    <s v="Director,Officer"/>
    <n v="10000"/>
    <n v="1.02"/>
    <n v="10200"/>
    <s v="large_buy"/>
    <n v="0.24752475481245551"/>
    <n v="24.752500000000001"/>
    <s v="P"/>
  </r>
  <r>
    <x v="1114"/>
    <s v="Athira Pharma, Inc."/>
    <x v="5"/>
    <x v="120"/>
    <s v="Romano Kelly A"/>
    <s v="Director"/>
    <n v="15000"/>
    <n v="2.2599999999999998"/>
    <n v="33900"/>
    <s v="normal_buy"/>
    <n v="0.11965817051517739"/>
    <n v="11.9658"/>
    <s v="P"/>
  </r>
  <r>
    <x v="476"/>
    <s v="P10, Inc."/>
    <x v="5"/>
    <x v="120"/>
    <s v="McCoy David M."/>
    <s v="Other"/>
    <n v="20000"/>
    <n v="8.2100000000000009"/>
    <n v="164200"/>
    <s v="large_buy"/>
    <n v="1.456313486553262E-2"/>
    <n v="1.4562999999999999"/>
    <s v="P"/>
  </r>
  <r>
    <x v="1046"/>
    <s v="Howard Hughes Holdings Inc."/>
    <x v="5"/>
    <x v="120"/>
    <s v="Verbinskaya Elena"/>
    <s v="Officer"/>
    <n v="200"/>
    <n v="64.400000000000006"/>
    <n v="12880"/>
    <s v="normal_buy"/>
    <n v="-6.8005849907060156E-3"/>
    <n v="-0.68010000000000004"/>
    <s v="P"/>
  </r>
  <r>
    <x v="1100"/>
    <s v="Gossamer Bio, Inc."/>
    <x v="5"/>
    <x v="120"/>
    <s v="Hasnain Faheem"/>
    <s v="Director,Officer"/>
    <n v="372000"/>
    <n v="0.67"/>
    <n v="249240"/>
    <s v="large_buy"/>
    <n v="0.78461539872299335"/>
    <n v="78.461500000000001"/>
    <s v="P"/>
  </r>
  <r>
    <x v="1115"/>
    <s v="UNITED BANCORP INC /OH/"/>
    <x v="5"/>
    <x v="120"/>
    <s v="EVERSON SCOTT A"/>
    <s v="Officer"/>
    <n v="2092"/>
    <n v="12.33"/>
    <n v="25794.36"/>
    <s v="large_buy"/>
    <n v="1.342279166937543E-2"/>
    <n v="1.3423"/>
    <s v="P"/>
  </r>
  <r>
    <x v="748"/>
    <s v="MEXICO FUND INC"/>
    <x v="5"/>
    <x v="120"/>
    <s v="Vaughan Richard B."/>
    <s v="Director"/>
    <n v="1500"/>
    <n v="16.14"/>
    <n v="24210"/>
    <s v="normal_buy"/>
    <n v="1.611900593322169E-2"/>
    <n v="1.6119000000000001"/>
    <s v="P"/>
  </r>
  <r>
    <x v="1105"/>
    <s v="DOMO, INC."/>
    <x v="5"/>
    <x v="120"/>
    <s v="Daniel Daniel David III"/>
    <s v="Director"/>
    <n v="100000"/>
    <n v="6.84"/>
    <n v="684000"/>
    <s v="normal_buy"/>
    <n v="7.9763657810103084E-2"/>
    <n v="7.9763999999999999"/>
    <s v="P"/>
  </r>
  <r>
    <x v="418"/>
    <s v="Citi Trends Inc"/>
    <x v="5"/>
    <x v="120"/>
    <s v="Pleasant Lake Onshore Feeder Fund LP"/>
    <s v="TenPercentOwner"/>
    <n v="27000"/>
    <n v="21.4"/>
    <n v="577800"/>
    <s v="large_buy"/>
    <n v="-9.3034120051504687E-2"/>
    <n v="-9.3033999999999999"/>
    <s v="P"/>
  </r>
  <r>
    <x v="418"/>
    <s v="Citi Trends Inc"/>
    <x v="5"/>
    <x v="120"/>
    <s v="Pleasant Lake Partners LLC"/>
    <s v="TenPercentOwner"/>
    <n v="27000"/>
    <n v="21.4"/>
    <n v="577800"/>
    <s v="large_buy"/>
    <n v="-9.3034120051504687E-2"/>
    <n v="-9.3033999999999999"/>
    <s v="P"/>
  </r>
  <r>
    <x v="374"/>
    <s v="Liberty Latin America Ltd."/>
    <x v="5"/>
    <x v="120"/>
    <s v="PADDICK BRENDAN J"/>
    <s v="Director"/>
    <n v="250000"/>
    <n v="8.85"/>
    <n v="2212500"/>
    <s v="large_buy"/>
    <n v="1.7777760823567631E-2"/>
    <n v="1.7778"/>
    <s v="P"/>
  </r>
  <r>
    <x v="100"/>
    <s v="Western Asset Diversified Income Fund (WDI)"/>
    <x v="5"/>
    <x v="120"/>
    <s v="CRONIN DANIEL P"/>
    <s v="Director"/>
    <n v="1000"/>
    <n v="14.48"/>
    <n v="14480"/>
    <s v="normal_buy"/>
    <n v="1.867217931190179E-2"/>
    <n v="1.8672"/>
    <s v="P"/>
  </r>
  <r>
    <x v="123"/>
    <s v="Expensify, Inc."/>
    <x v="5"/>
    <x v="120"/>
    <s v="Steven J. McLaughlin Revocable Trust"/>
    <s v="TenPercentOwner"/>
    <n v="91347"/>
    <n v="1.41"/>
    <n v="128799.27"/>
    <s v="normal_buy"/>
    <n v="6.9444375457590191E-3"/>
    <n v="0.69440000000000002"/>
    <s v="P"/>
  </r>
  <r>
    <x v="123"/>
    <s v="Expensify, Inc."/>
    <x v="5"/>
    <x v="120"/>
    <s v="EXP 2020 SPV LP"/>
    <s v="TenPercentOwner"/>
    <n v="91347"/>
    <n v="1.41"/>
    <n v="128799.27"/>
    <s v="normal_buy"/>
    <n v="6.9444375457590191E-3"/>
    <n v="0.69440000000000002"/>
    <s v="P"/>
  </r>
  <r>
    <x v="123"/>
    <s v="Expensify, Inc."/>
    <x v="5"/>
    <x v="120"/>
    <s v="McLaughlin Steven J."/>
    <s v="TenPercentOwner"/>
    <n v="91347"/>
    <n v="1.41"/>
    <n v="128799.27"/>
    <s v="normal_buy"/>
    <n v="6.9444375457590191E-3"/>
    <n v="0.69440000000000002"/>
    <s v="P"/>
  </r>
  <r>
    <x v="123"/>
    <s v="Expensify, Inc."/>
    <x v="5"/>
    <x v="120"/>
    <s v="SF Roofdeck GP LLC"/>
    <s v="TenPercentOwner"/>
    <n v="91347"/>
    <n v="1.41"/>
    <n v="128799.27"/>
    <s v="normal_buy"/>
    <n v="6.9444375457590191E-3"/>
    <n v="0.69440000000000002"/>
    <s v="P"/>
  </r>
  <r>
    <x v="1115"/>
    <s v="UNITED BANCORP INC /OH/"/>
    <x v="5"/>
    <x v="120"/>
    <s v="Schunn Bethany E"/>
    <s v="Director"/>
    <n v="1569"/>
    <n v="12.33"/>
    <n v="19345.77"/>
    <s v="normal_buy"/>
    <n v="1.342279166937543E-2"/>
    <n v="1.3423"/>
    <s v="P"/>
  </r>
  <r>
    <x v="1116"/>
    <s v="HOOKER FURNISHINGS Corp"/>
    <x v="5"/>
    <x v="120"/>
    <s v="Jackson Tonya Harris"/>
    <s v="Director"/>
    <n v="1850"/>
    <n v="13.61"/>
    <n v="25178.5"/>
    <s v="large_buy"/>
    <n v="1.1102844016936061E-2"/>
    <n v="1.1103000000000001"/>
    <s v="P"/>
  </r>
  <r>
    <x v="418"/>
    <s v="Citi Trends Inc"/>
    <x v="5"/>
    <x v="120"/>
    <s v="Fund 1 Investments, LLC"/>
    <s v="TenPercentOwner"/>
    <n v="25000"/>
    <n v="21.38"/>
    <n v="534500"/>
    <s v="large_buy"/>
    <n v="-9.3034120051504687E-2"/>
    <n v="-9.3033999999999999"/>
    <s v="P"/>
  </r>
  <r>
    <x v="418"/>
    <s v="Citi Trends Inc"/>
    <x v="5"/>
    <x v="120"/>
    <s v="Pleasant Lake Onshore Feeder Fund LP"/>
    <s v="TenPercentOwner"/>
    <n v="25000"/>
    <n v="21.38"/>
    <n v="534500"/>
    <s v="large_buy"/>
    <n v="-9.3034120051504687E-2"/>
    <n v="-9.3033999999999999"/>
    <s v="P"/>
  </r>
  <r>
    <x v="418"/>
    <s v="Citi Trends Inc"/>
    <x v="5"/>
    <x v="120"/>
    <s v="Pleasant Lake Partners LLC"/>
    <s v="TenPercentOwner"/>
    <n v="25000"/>
    <n v="21.38"/>
    <n v="534500"/>
    <s v="large_buy"/>
    <n v="-9.3034120051504687E-2"/>
    <n v="-9.3033999999999999"/>
    <s v="P"/>
  </r>
  <r>
    <x v="418"/>
    <s v="Citi Trends Inc"/>
    <x v="5"/>
    <x v="120"/>
    <s v="Fund 1 Investments, LLC"/>
    <s v="TenPercentOwner"/>
    <n v="27000"/>
    <n v="21.4"/>
    <n v="577800"/>
    <s v="large_buy"/>
    <n v="-9.3034120051504687E-2"/>
    <n v="-9.3033999999999999"/>
    <s v="P"/>
  </r>
  <r>
    <x v="1115"/>
    <s v="UNITED BANCORP INC /OH/"/>
    <x v="5"/>
    <x v="120"/>
    <s v="HOOPINGARNER JOHN M"/>
    <s v="Director"/>
    <n v="872"/>
    <n v="12.33"/>
    <n v="10751.76"/>
    <s v="normal_buy"/>
    <n v="1.342279166937543E-2"/>
    <n v="1.3423"/>
    <s v="P"/>
  </r>
  <r>
    <x v="1115"/>
    <s v="UNITED BANCORP INC /OH/"/>
    <x v="5"/>
    <x v="120"/>
    <s v="GREENWOOD RANDALL M"/>
    <s v="Officer"/>
    <n v="1050"/>
    <n v="12.33"/>
    <n v="12946.5"/>
    <s v="normal_buy"/>
    <n v="1.342279166937543E-2"/>
    <n v="1.3423"/>
    <s v="P"/>
  </r>
  <r>
    <x v="615"/>
    <s v="RE/MAX Holdings, Inc."/>
    <x v="5"/>
    <x v="120"/>
    <s v="MAGNOLIA CAPITAL FUND, LP"/>
    <s v="TenPercentOwner"/>
    <n v="12000"/>
    <n v="8.34"/>
    <n v="100080"/>
    <s v="normal_buy"/>
    <n v="3.6496024326815308E-3"/>
    <n v="0.36499999999999999"/>
    <s v="P"/>
  </r>
  <r>
    <x v="615"/>
    <s v="RE/MAX Holdings, Inc."/>
    <x v="5"/>
    <x v="120"/>
    <s v="MAGNOLIA GROUP, LLC"/>
    <s v="TenPercentOwner"/>
    <n v="12000"/>
    <n v="8.34"/>
    <n v="100080"/>
    <s v="normal_buy"/>
    <n v="3.6496024326815308E-3"/>
    <n v="0.36499999999999999"/>
    <s v="P"/>
  </r>
  <r>
    <x v="615"/>
    <s v="RE/MAX Holdings, Inc."/>
    <x v="5"/>
    <x v="120"/>
    <s v="Peterson Adam K"/>
    <s v="TenPercentOwner"/>
    <n v="12000"/>
    <n v="8.34"/>
    <n v="100080"/>
    <s v="normal_buy"/>
    <n v="3.6496024326815308E-3"/>
    <n v="0.36499999999999999"/>
    <s v="P"/>
  </r>
  <r>
    <x v="1117"/>
    <s v="LMP CAPITAL &amp; INCOME FUND INC."/>
    <x v="5"/>
    <x v="120"/>
    <s v="CRONIN DANIEL P"/>
    <s v="Director"/>
    <n v="1000"/>
    <n v="15.25"/>
    <n v="15250"/>
    <s v="large_buy"/>
    <n v="2.8852446262843001E-2"/>
    <n v="2.8852000000000002"/>
    <s v="P"/>
  </r>
  <r>
    <x v="441"/>
    <s v="Advantage Solutions Inc."/>
    <x v="5"/>
    <x v="120"/>
    <s v="PEACOCK DAVID A"/>
    <s v="Director,Officer"/>
    <n v="40000"/>
    <n v="2.79"/>
    <n v="111600"/>
    <s v="large_buy"/>
    <n v="0.14482752553915071"/>
    <n v="14.482799999999999"/>
    <s v="P"/>
  </r>
  <r>
    <x v="1115"/>
    <s v="UNITED BANCORP INC /OH/"/>
    <x v="5"/>
    <x v="120"/>
    <s v="Hendershot Brian M"/>
    <s v="Director"/>
    <n v="1620"/>
    <n v="12.33"/>
    <n v="19974.599999999999"/>
    <s v="normal_buy"/>
    <n v="1.342279166937543E-2"/>
    <n v="1.3423"/>
    <s v="P"/>
  </r>
  <r>
    <x v="963"/>
    <s v="Alset Inc."/>
    <x v="5"/>
    <x v="120"/>
    <s v="Chan Heng Fai Ambrose"/>
    <s v="Director,Officer,TenPercentOwner"/>
    <n v="47536"/>
    <n v="1.22"/>
    <n v="57993.919999999998"/>
    <s v="normal_buy"/>
    <n v="6.3492098032422284E-2"/>
    <n v="6.3491999999999997"/>
    <s v="P"/>
  </r>
  <r>
    <x v="738"/>
    <s v="LINDBLAD EXPEDITIONS HOLDINGS, INC."/>
    <x v="5"/>
    <x v="120"/>
    <s v="SCHULTZ ALEX P"/>
    <s v="Director"/>
    <n v="18517"/>
    <n v="7.69"/>
    <n v="142395.73000000001"/>
    <s v="normal_buy"/>
    <n v="0.24438571501730261"/>
    <n v="24.438600000000001"/>
    <s v="P"/>
  </r>
  <r>
    <x v="1110"/>
    <s v="Atlas Energy Solutions Inc."/>
    <x v="5"/>
    <x v="120"/>
    <s v="SHEPARD GREGORY M"/>
    <s v="Other"/>
    <n v="19132"/>
    <n v="19.25"/>
    <n v="368291"/>
    <s v="normal_buy"/>
    <n v="3.5493679022473801E-2"/>
    <n v="3.5493999999999999"/>
    <s v="P"/>
  </r>
  <r>
    <x v="1113"/>
    <s v="GameSquare Holdings, Inc."/>
    <x v="5"/>
    <x v="120"/>
    <s v="Schwartz Louis"/>
    <s v="Director,Officer"/>
    <n v="10000"/>
    <n v="1.02"/>
    <n v="10200"/>
    <s v="large_buy"/>
    <n v="0.24752475481245551"/>
    <n v="24.752500000000001"/>
    <s v="P"/>
  </r>
  <r>
    <x v="68"/>
    <s v="PBF Energy Inc."/>
    <x v="5"/>
    <x v="120"/>
    <s v="Control Empresarial de Capitales S.A. de C.V."/>
    <s v="TenPercentOwner,Other"/>
    <n v="600000"/>
    <n v="44"/>
    <n v="26400000"/>
    <s v="large_buy"/>
    <n v="-2.5365716099211011E-2"/>
    <n v="-2.5366"/>
    <s v="P"/>
  </r>
  <r>
    <x v="703"/>
    <s v="NEXPOINT DIVERSIFIED REAL ESTATE TRUST"/>
    <x v="5"/>
    <x v="120"/>
    <s v="DONDERO JAMES D"/>
    <s v="Director,Officer,TenPercentOwner"/>
    <n v="40471"/>
    <n v="4.8899999999999997"/>
    <n v="197903.19"/>
    <s v="large_buy"/>
    <n v="0.1131688749619935"/>
    <n v="11.3169"/>
    <s v="P"/>
  </r>
  <r>
    <x v="95"/>
    <s v="NEXTNAV INC."/>
    <x v="5"/>
    <x v="120"/>
    <s v="SAMBERG JOSEPH D"/>
    <s v="TenPercentOwner"/>
    <n v="5300"/>
    <n v="7.42"/>
    <n v="39326"/>
    <s v="normal_buy"/>
    <n v="7.4838699833039257E-2"/>
    <n v="7.4839000000000002"/>
    <s v="P"/>
  </r>
  <r>
    <x v="1115"/>
    <s v="UNITED BANCORP INC /OH/"/>
    <x v="5"/>
    <x v="120"/>
    <s v="Glessner Gary W"/>
    <s v="Director"/>
    <n v="3329"/>
    <n v="12.33"/>
    <n v="41046.57"/>
    <s v="large_buy"/>
    <n v="1.342279166937543E-2"/>
    <n v="1.3423"/>
    <s v="P"/>
  </r>
  <r>
    <x v="95"/>
    <s v="NEXTNAV INC."/>
    <x v="5"/>
    <x v="120"/>
    <s v="SAMBERG JOSEPH D"/>
    <s v="TenPercentOwner"/>
    <n v="44150"/>
    <n v="7.42"/>
    <n v="327593"/>
    <s v="normal_buy"/>
    <n v="7.4838699833039257E-2"/>
    <n v="7.4839000000000002"/>
    <s v="P"/>
  </r>
  <r>
    <x v="95"/>
    <s v="NEXTNAV INC."/>
    <x v="5"/>
    <x v="120"/>
    <s v="SAMBERG JOSEPH D"/>
    <s v="TenPercentOwner"/>
    <n v="3550"/>
    <n v="7.42"/>
    <n v="26341"/>
    <s v="normal_buy"/>
    <n v="7.4838699833039257E-2"/>
    <n v="7.4839000000000002"/>
    <s v="P"/>
  </r>
  <r>
    <x v="1012"/>
    <s v="Salesforce, Inc."/>
    <x v="5"/>
    <x v="120"/>
    <s v="MUNOZ OSCAR"/>
    <s v="Director"/>
    <n v="2051"/>
    <n v="243.69"/>
    <n v="499808.19"/>
    <s v="normal_buy"/>
    <n v="5.0232788098954588E-2"/>
    <n v="5.0232999999999999"/>
    <s v="P"/>
  </r>
  <r>
    <x v="1118"/>
    <s v="Aridis Pharmaceuticals, Inc."/>
    <x v="5"/>
    <x v="121"/>
    <s v="Truong Vu"/>
    <s v="Director,Officer"/>
    <n v="714286"/>
    <n v="7.0000000000000007E-2"/>
    <n v="50000.02"/>
    <s v="large_buy"/>
    <n v="-7.4808321843820802E-2"/>
    <n v="-7.4808000000000003"/>
    <s v="P"/>
  </r>
  <r>
    <x v="58"/>
    <s v="Destra Multi-Alternative Fund"/>
    <x v="5"/>
    <x v="121"/>
    <s v="Weinstein Boaz"/>
    <s v="TenPercentOwner"/>
    <n v="9881"/>
    <n v="7.54"/>
    <n v="74502.740000000005"/>
    <s v="normal_buy"/>
    <n v="6.9100424223350387E-2"/>
    <n v="6.91"/>
    <s v="P"/>
  </r>
  <r>
    <x v="58"/>
    <s v="Destra Multi-Alternative Fund"/>
    <x v="5"/>
    <x v="121"/>
    <s v="Saba Capital Management, L.P."/>
    <s v="TenPercentOwner"/>
    <n v="9881"/>
    <n v="7.54"/>
    <n v="74502.740000000005"/>
    <s v="normal_buy"/>
    <n v="6.9100424223350387E-2"/>
    <n v="6.91"/>
    <s v="P"/>
  </r>
  <r>
    <x v="561"/>
    <s v="MasterCraft Boat Holdings, Inc."/>
    <x v="5"/>
    <x v="121"/>
    <s v="Coliseum Capital, LLC"/>
    <s v="TenPercentOwner"/>
    <n v="38462"/>
    <n v="19.579999999999998"/>
    <n v="753085.96"/>
    <s v="normal_buy"/>
    <n v="-0.11316044919487731"/>
    <n v="-11.316000000000001"/>
    <s v="P"/>
  </r>
  <r>
    <x v="561"/>
    <s v="MasterCraft Boat Holdings, Inc."/>
    <x v="5"/>
    <x v="121"/>
    <s v="Shackelton Christopher S"/>
    <s v="TenPercentOwner"/>
    <n v="38462"/>
    <n v="19.579999999999998"/>
    <n v="753085.96"/>
    <s v="normal_buy"/>
    <n v="-0.11316044919487731"/>
    <n v="-11.316000000000001"/>
    <s v="P"/>
  </r>
  <r>
    <x v="561"/>
    <s v="MasterCraft Boat Holdings, Inc."/>
    <x v="5"/>
    <x v="121"/>
    <s v="Coliseum Capital Management, LLC"/>
    <s v="TenPercentOwner"/>
    <n v="38462"/>
    <n v="19.579999999999998"/>
    <n v="753085.96"/>
    <s v="normal_buy"/>
    <n v="-0.11316044919487731"/>
    <n v="-11.316000000000001"/>
    <s v="P"/>
  </r>
  <r>
    <x v="561"/>
    <s v="MasterCraft Boat Holdings, Inc."/>
    <x v="5"/>
    <x v="121"/>
    <s v="COLISEUM CAPITAL PARTNERS, L.P."/>
    <s v="TenPercentOwner"/>
    <n v="38462"/>
    <n v="19.579999999999998"/>
    <n v="753085.96"/>
    <s v="normal_buy"/>
    <n v="-0.11316044919487731"/>
    <n v="-11.316000000000001"/>
    <s v="P"/>
  </r>
  <r>
    <x v="561"/>
    <s v="MasterCraft Boat Holdings, Inc."/>
    <x v="5"/>
    <x v="121"/>
    <s v="Gray Adam"/>
    <s v="TenPercentOwner"/>
    <n v="38462"/>
    <n v="19.579999999999998"/>
    <n v="753085.96"/>
    <s v="normal_buy"/>
    <n v="-0.11316044919487731"/>
    <n v="-11.316000000000001"/>
    <s v="P"/>
  </r>
  <r>
    <x v="123"/>
    <s v="Expensify, Inc."/>
    <x v="5"/>
    <x v="121"/>
    <s v="Steven J. McLaughlin Revocable Trust"/>
    <s v="TenPercentOwner"/>
    <n v="7208"/>
    <n v="1.44"/>
    <n v="10379.52"/>
    <s v="normal_buy"/>
    <n v="0.32450331962347551"/>
    <n v="32.450299999999999"/>
    <s v="P"/>
  </r>
  <r>
    <x v="123"/>
    <s v="Expensify, Inc."/>
    <x v="5"/>
    <x v="121"/>
    <s v="EXP 2020 SPV LP"/>
    <s v="TenPercentOwner"/>
    <n v="7208"/>
    <n v="1.44"/>
    <n v="10379.52"/>
    <s v="normal_buy"/>
    <n v="0.32450331962347551"/>
    <n v="32.450299999999999"/>
    <s v="P"/>
  </r>
  <r>
    <x v="123"/>
    <s v="Expensify, Inc."/>
    <x v="5"/>
    <x v="121"/>
    <s v="SF Roofdeck GP LLC"/>
    <s v="TenPercentOwner"/>
    <n v="7208"/>
    <n v="1.44"/>
    <n v="10379.52"/>
    <s v="normal_buy"/>
    <n v="0.32450331962347551"/>
    <n v="32.450299999999999"/>
    <s v="P"/>
  </r>
  <r>
    <x v="123"/>
    <s v="Expensify, Inc."/>
    <x v="5"/>
    <x v="121"/>
    <s v="McLaughlin Steven J."/>
    <s v="TenPercentOwner"/>
    <n v="7208"/>
    <n v="1.44"/>
    <n v="10379.52"/>
    <s v="normal_buy"/>
    <n v="0.32450331962347551"/>
    <n v="32.450299999999999"/>
    <s v="P"/>
  </r>
  <r>
    <x v="1119"/>
    <s v="American Strategic Investment Co."/>
    <x v="5"/>
    <x v="121"/>
    <s v="Radesca Nicholas"/>
    <s v="Director"/>
    <n v="2500"/>
    <n v="9.0399999999999991"/>
    <n v="22600"/>
    <s v="normal_buy"/>
    <n v="0.12625699871760099"/>
    <n v="12.6257"/>
    <s v="P"/>
  </r>
  <r>
    <x v="883"/>
    <s v="HireQuest, Inc."/>
    <x v="5"/>
    <x v="121"/>
    <s v="Malhotra R. Rimmy"/>
    <s v="Director"/>
    <n v="2000"/>
    <n v="12.29"/>
    <n v="24580"/>
    <s v="normal_buy"/>
    <n v="-1.551014401622486E-2"/>
    <n v="-1.5509999999999999"/>
    <s v="P"/>
  </r>
  <r>
    <x v="1070"/>
    <s v="Nuvation Bio Inc."/>
    <x v="5"/>
    <x v="121"/>
    <s v="Cui Xiangmin"/>
    <s v="Director"/>
    <n v="336874"/>
    <n v="2.98"/>
    <n v="1003884.52"/>
    <s v="large_buy"/>
    <n v="7.0000012715657478E-2"/>
    <n v="7"/>
    <s v="P"/>
  </r>
  <r>
    <x v="17"/>
    <s v="TILE SHOP HOLDINGS, INC."/>
    <x v="5"/>
    <x v="121"/>
    <s v="Pleasant Lake Partners LLC"/>
    <s v="TenPercentOwner"/>
    <n v="74500"/>
    <n v="6.97"/>
    <n v="519265"/>
    <s v="large_buy"/>
    <n v="-2.0086064662814929E-2"/>
    <n v="-2.0085999999999999"/>
    <s v="P"/>
  </r>
  <r>
    <x v="17"/>
    <s v="TILE SHOP HOLDINGS, INC."/>
    <x v="5"/>
    <x v="121"/>
    <s v="Fund 1 Investments, LLC"/>
    <s v="TenPercentOwner"/>
    <n v="74500"/>
    <n v="6.97"/>
    <n v="519265"/>
    <s v="large_buy"/>
    <n v="-2.0086064662814929E-2"/>
    <n v="-2.0085999999999999"/>
    <s v="P"/>
  </r>
  <r>
    <x v="17"/>
    <s v="TILE SHOP HOLDINGS, INC."/>
    <x v="5"/>
    <x v="121"/>
    <s v="Pleasant Lake Onshore Feeder Fund LP"/>
    <s v="TenPercentOwner"/>
    <n v="74500"/>
    <n v="6.97"/>
    <n v="519265"/>
    <s v="large_buy"/>
    <n v="-2.0086064662814929E-2"/>
    <n v="-2.0085999999999999"/>
    <s v="P"/>
  </r>
  <r>
    <x v="1120"/>
    <s v="ClearSign Technologies Corp"/>
    <x v="5"/>
    <x v="121"/>
    <s v="HOFFMAN Robert Thurston Sr"/>
    <s v="TenPercentOwner"/>
    <n v="3350000"/>
    <n v="0.91"/>
    <n v="3048500"/>
    <s v="large_buy"/>
    <n v="0.41538469297646352"/>
    <n v="41.538499999999999"/>
    <s v="P"/>
  </r>
  <r>
    <x v="1120"/>
    <s v="ClearSign Technologies Corp"/>
    <x v="5"/>
    <x v="121"/>
    <s v="GPclirSPV LLC"/>
    <s v="TenPercentOwner"/>
    <n v="3350000"/>
    <n v="0.91"/>
    <n v="3048500"/>
    <s v="large_buy"/>
    <n v="0.41538469297646352"/>
    <n v="41.538499999999999"/>
    <s v="P"/>
  </r>
  <r>
    <x v="1120"/>
    <s v="ClearSign Technologies Corp"/>
    <x v="5"/>
    <x v="121"/>
    <s v="Princeton Opportunity Management LLC"/>
    <s v="TenPercentOwner"/>
    <n v="3350000"/>
    <n v="0.91"/>
    <n v="3048500"/>
    <s v="large_buy"/>
    <n v="0.41538469297646352"/>
    <n v="41.538499999999999"/>
    <s v="P"/>
  </r>
  <r>
    <x v="1118"/>
    <s v="Aridis Pharmaceuticals, Inc."/>
    <x v="5"/>
    <x v="121"/>
    <s v="Patzer Eric"/>
    <s v="Director"/>
    <n v="714286"/>
    <n v="7.0000000000000007E-2"/>
    <n v="50000.02"/>
    <s v="large_buy"/>
    <n v="-7.4808321843820802E-2"/>
    <n v="-7.4808000000000003"/>
    <s v="P"/>
  </r>
  <r>
    <x v="1120"/>
    <s v="ClearSign Technologies Corp"/>
    <x v="5"/>
    <x v="121"/>
    <s v="clirSPV LLC"/>
    <s v="TenPercentOwner"/>
    <n v="3350000"/>
    <n v="0.91"/>
    <n v="3048500"/>
    <s v="large_buy"/>
    <n v="0.41538469297646352"/>
    <n v="41.538499999999999"/>
    <s v="P"/>
  </r>
  <r>
    <x v="1114"/>
    <s v="Athira Pharma, Inc."/>
    <x v="5"/>
    <x v="121"/>
    <s v="Romano Kelly A"/>
    <s v="Director"/>
    <n v="27400"/>
    <n v="2.42"/>
    <n v="66308"/>
    <s v="large_buy"/>
    <n v="0.43037976517239462"/>
    <n v="43.037999999999997"/>
    <s v="P"/>
  </r>
  <r>
    <x v="136"/>
    <s v="ADAMS NATURAL RESOURCES FUND, INC."/>
    <x v="5"/>
    <x v="121"/>
    <s v="Saba Capital Management, L.P."/>
    <s v="TenPercentOwner"/>
    <n v="12081"/>
    <n v="23.22"/>
    <n v="280520.82"/>
    <s v="normal_buy"/>
    <n v="-8.5762311159207627E-3"/>
    <n v="-0.85760000000000003"/>
    <s v="P"/>
  </r>
  <r>
    <x v="136"/>
    <s v="ADAMS NATURAL RESOURCES FUND, INC."/>
    <x v="5"/>
    <x v="121"/>
    <s v="Weinstein Boaz"/>
    <s v="TenPercentOwner"/>
    <n v="12081"/>
    <n v="23.22"/>
    <n v="280520.82"/>
    <s v="normal_buy"/>
    <n v="-8.5762311159207627E-3"/>
    <n v="-0.85760000000000003"/>
    <s v="P"/>
  </r>
  <r>
    <x v="1121"/>
    <s v="Canna-Global Acquisition Corp"/>
    <x v="5"/>
    <x v="121"/>
    <s v="COWEN AND COMPANY, LLC"/>
    <s v="TenPercentOwner"/>
    <n v="2800"/>
    <n v="10.5"/>
    <n v="29400"/>
    <s v="large_buy"/>
    <n v="3.6757809231154237E-2"/>
    <n v="3.6758000000000002"/>
    <s v="P"/>
  </r>
  <r>
    <x v="1121"/>
    <s v="Canna-Global Acquisition Corp"/>
    <x v="5"/>
    <x v="121"/>
    <s v="RCG LV Pearl LLC"/>
    <s v="TenPercentOwner"/>
    <n v="2800"/>
    <n v="10.5"/>
    <n v="29400"/>
    <s v="large_buy"/>
    <n v="3.6757809231154237E-2"/>
    <n v="3.6758000000000002"/>
    <s v="P"/>
  </r>
  <r>
    <x v="1121"/>
    <s v="Canna-Global Acquisition Corp"/>
    <x v="5"/>
    <x v="121"/>
    <s v="COWEN INC."/>
    <s v="TenPercentOwner"/>
    <n v="2800"/>
    <n v="10.5"/>
    <n v="29400"/>
    <s v="large_buy"/>
    <n v="3.6757809231154237E-2"/>
    <n v="3.6758000000000002"/>
    <s v="P"/>
  </r>
  <r>
    <x v="1121"/>
    <s v="Canna-Global Acquisition Corp"/>
    <x v="5"/>
    <x v="121"/>
    <s v="Cowen Financial Products LLC"/>
    <s v="TenPercentOwner"/>
    <n v="2800"/>
    <n v="10.5"/>
    <n v="29400"/>
    <s v="large_buy"/>
    <n v="3.6757809231154237E-2"/>
    <n v="3.6758000000000002"/>
    <s v="P"/>
  </r>
  <r>
    <x v="1121"/>
    <s v="Canna-Global Acquisition Corp"/>
    <x v="5"/>
    <x v="121"/>
    <s v="Cowen Holdings, Inc."/>
    <s v="TenPercentOwner"/>
    <n v="2800"/>
    <n v="10.5"/>
    <n v="29400"/>
    <s v="large_buy"/>
    <n v="3.6757809231154237E-2"/>
    <n v="3.6758000000000002"/>
    <s v="P"/>
  </r>
  <r>
    <x v="720"/>
    <s v="Science Applications International Corp"/>
    <x v="5"/>
    <x v="121"/>
    <s v="DiFronzo Vincent P."/>
    <s v="Officer"/>
    <n v="215"/>
    <n v="116.72"/>
    <n v="25094.799999999999"/>
    <s v="normal_buy"/>
    <n v="-3.151415069899921E-2"/>
    <n v="-3.1514000000000002"/>
    <s v="P"/>
  </r>
  <r>
    <x v="418"/>
    <s v="Citi Trends Inc"/>
    <x v="5"/>
    <x v="121"/>
    <s v="Fund 1 Investments, LLC"/>
    <s v="TenPercentOwner"/>
    <n v="21000"/>
    <n v="21.21"/>
    <n v="445410"/>
    <s v="large_buy"/>
    <n v="-0.1049880838276583"/>
    <n v="-10.498799999999999"/>
    <s v="P"/>
  </r>
  <r>
    <x v="418"/>
    <s v="Citi Trends Inc"/>
    <x v="5"/>
    <x v="121"/>
    <s v="Pleasant Lake Onshore Feeder Fund LP"/>
    <s v="TenPercentOwner"/>
    <n v="21000"/>
    <n v="21.21"/>
    <n v="445410"/>
    <s v="large_buy"/>
    <n v="-0.1049880838276583"/>
    <n v="-10.498799999999999"/>
    <s v="P"/>
  </r>
  <r>
    <x v="418"/>
    <s v="Citi Trends Inc"/>
    <x v="5"/>
    <x v="121"/>
    <s v="Pleasant Lake Partners LLC"/>
    <s v="TenPercentOwner"/>
    <n v="21000"/>
    <n v="21.21"/>
    <n v="445410"/>
    <s v="large_buy"/>
    <n v="-0.1049880838276583"/>
    <n v="-10.498799999999999"/>
    <s v="P"/>
  </r>
  <r>
    <x v="374"/>
    <s v="Liberty Latin America Ltd."/>
    <x v="5"/>
    <x v="121"/>
    <s v="PADDICK BRENDAN J"/>
    <s v="Director"/>
    <n v="150000"/>
    <n v="9.1"/>
    <n v="1365000"/>
    <s v="large_buy"/>
    <n v="3.4368010001103899E-2"/>
    <n v="3.4367999999999999"/>
    <s v="P"/>
  </r>
  <r>
    <x v="1035"/>
    <s v="GAMCO Natural Resources, Gold &amp; Income Trust"/>
    <x v="5"/>
    <x v="121"/>
    <s v="Saba Capital Management, L.P."/>
    <s v="TenPercentOwner"/>
    <n v="17344"/>
    <n v="5.44"/>
    <n v="94351.360000000001"/>
    <s v="normal_buy"/>
    <n v="2.9304058188915461E-2"/>
    <n v="2.9304000000000001"/>
    <s v="P"/>
  </r>
  <r>
    <x v="1035"/>
    <s v="GAMCO Natural Resources, Gold &amp; Income Trust"/>
    <x v="5"/>
    <x v="121"/>
    <s v="Weinstein Boaz"/>
    <s v="TenPercentOwner"/>
    <n v="17344"/>
    <n v="5.44"/>
    <n v="94351.360000000001"/>
    <s v="normal_buy"/>
    <n v="2.9304058188915461E-2"/>
    <n v="2.9304000000000001"/>
    <s v="P"/>
  </r>
  <r>
    <x v="682"/>
    <s v="Atlanta Braves Holdings, Inc."/>
    <x v="5"/>
    <x v="121"/>
    <s v="GABELLI MARIO J"/>
    <s v="TenPercentOwner"/>
    <n v="2000"/>
    <n v="39.96"/>
    <n v="79920"/>
    <s v="large_buy"/>
    <n v="6.4282134173342831E-2"/>
    <n v="6.4282000000000004"/>
    <s v="P"/>
  </r>
  <r>
    <x v="682"/>
    <s v="Atlanta Braves Holdings, Inc."/>
    <x v="5"/>
    <x v="121"/>
    <s v="Associated Capital Group, Inc."/>
    <s v="TenPercentOwner"/>
    <n v="2000"/>
    <n v="39.96"/>
    <n v="79920"/>
    <s v="large_buy"/>
    <n v="6.4282134173342831E-2"/>
    <n v="6.4282000000000004"/>
    <s v="P"/>
  </r>
  <r>
    <x v="682"/>
    <s v="Atlanta Braves Holdings, Inc."/>
    <x v="5"/>
    <x v="121"/>
    <s v="GAMCO INVESTORS, INC. ET AL"/>
    <s v="TenPercentOwner"/>
    <n v="2000"/>
    <n v="39.96"/>
    <n v="79920"/>
    <s v="large_buy"/>
    <n v="6.4282134173342831E-2"/>
    <n v="6.4282000000000004"/>
    <s v="P"/>
  </r>
  <r>
    <x v="682"/>
    <s v="Atlanta Braves Holdings, Inc."/>
    <x v="5"/>
    <x v="121"/>
    <s v="GGCP, INC."/>
    <s v="TenPercentOwner"/>
    <n v="2000"/>
    <n v="39.96"/>
    <n v="79920"/>
    <s v="large_buy"/>
    <n v="6.4282134173342831E-2"/>
    <n v="6.4282000000000004"/>
    <s v="P"/>
  </r>
  <r>
    <x v="1122"/>
    <s v="Marvell Technology, Inc."/>
    <x v="5"/>
    <x v="121"/>
    <s v="Durn Daniel"/>
    <s v="Director"/>
    <n v="1425"/>
    <n v="70.209999999999994"/>
    <n v="100049.25"/>
    <s v="normal_buy"/>
    <n v="8.9567507969970928E-2"/>
    <n v="8.9567999999999994"/>
    <s v="P"/>
  </r>
  <r>
    <x v="1110"/>
    <s v="Atlas Energy Solutions Inc."/>
    <x v="5"/>
    <x v="121"/>
    <s v="SHEPARD GREGORY M"/>
    <s v="Other"/>
    <n v="2047"/>
    <n v="19.89"/>
    <n v="40714.83"/>
    <s v="normal_buy"/>
    <n v="-2.0098521068591109E-3"/>
    <n v="-0.20100000000000001"/>
    <s v="P"/>
  </r>
  <r>
    <x v="703"/>
    <s v="NEXPOINT DIVERSIFIED REAL ESTATE TRUST"/>
    <x v="5"/>
    <x v="121"/>
    <s v="DONDERO JAMES D"/>
    <s v="Director,Officer,TenPercentOwner"/>
    <n v="16489"/>
    <n v="4.93"/>
    <n v="81290.76999999999"/>
    <s v="normal_buy"/>
    <n v="7.7392973199198689E-2"/>
    <n v="7.7393000000000001"/>
    <s v="P"/>
  </r>
  <r>
    <x v="68"/>
    <s v="PBF Energy Inc."/>
    <x v="5"/>
    <x v="121"/>
    <s v="Control Empresarial de Capitales S.A. de C.V."/>
    <s v="TenPercentOwner,Other"/>
    <n v="100000"/>
    <n v="44.31"/>
    <n v="4431000"/>
    <s v="normal_buy"/>
    <n v="-6.9369266287343523E-2"/>
    <n v="-6.9368999999999996"/>
    <s v="P"/>
  </r>
  <r>
    <x v="899"/>
    <s v="ALLIANCEBERNSTEIN NATIONAL MUNICIPAL INCOME FUND"/>
    <x v="5"/>
    <x v="121"/>
    <s v="Weinstein Boaz"/>
    <s v="TenPercentOwner"/>
    <n v="34874"/>
    <n v="11.05"/>
    <n v="385357.7"/>
    <s v="normal_buy"/>
    <n v="7.2397493977647276E-3"/>
    <n v="0.72399999999999998"/>
    <s v="P"/>
  </r>
  <r>
    <x v="899"/>
    <s v="ALLIANCEBERNSTEIN NATIONAL MUNICIPAL INCOME FUND"/>
    <x v="5"/>
    <x v="121"/>
    <s v="Saba Capital Management, L.P."/>
    <s v="TenPercentOwner"/>
    <n v="34874"/>
    <n v="11.05"/>
    <n v="385357.7"/>
    <s v="normal_buy"/>
    <n v="7.2397493977647276E-3"/>
    <n v="0.72399999999999998"/>
    <s v="P"/>
  </r>
  <r>
    <x v="15"/>
    <s v="abrdn Life Sciences Investors"/>
    <x v="5"/>
    <x v="121"/>
    <s v="Weinstein Boaz"/>
    <s v="TenPercentOwner"/>
    <n v="13812"/>
    <n v="14.08"/>
    <n v="194472.95999999999"/>
    <s v="normal_buy"/>
    <n v="2.1892830324254708E-2"/>
    <n v="2.1892999999999998"/>
    <s v="P"/>
  </r>
  <r>
    <x v="15"/>
    <s v="abrdn Life Sciences Investors"/>
    <x v="5"/>
    <x v="121"/>
    <s v="Saba Capital Management, L.P."/>
    <s v="TenPercentOwner"/>
    <n v="13812"/>
    <n v="14.08"/>
    <n v="194472.95999999999"/>
    <s v="normal_buy"/>
    <n v="2.1892830324254708E-2"/>
    <n v="2.1892999999999998"/>
    <s v="P"/>
  </r>
  <r>
    <x v="95"/>
    <s v="NEXTNAV INC."/>
    <x v="5"/>
    <x v="121"/>
    <s v="SAMBERG JOSEPH D"/>
    <s v="TenPercentOwner"/>
    <n v="74600"/>
    <n v="7.83"/>
    <n v="584118"/>
    <s v="normal_buy"/>
    <n v="3.4263895960426893E-2"/>
    <n v="3.4264000000000001"/>
    <s v="P"/>
  </r>
  <r>
    <x v="95"/>
    <s v="NEXTNAV INC."/>
    <x v="5"/>
    <x v="121"/>
    <s v="SAMBERG JOSEPH D"/>
    <s v="TenPercentOwner"/>
    <n v="6600"/>
    <n v="7.83"/>
    <n v="51678"/>
    <s v="normal_buy"/>
    <n v="3.4263895960426893E-2"/>
    <n v="3.4264000000000001"/>
    <s v="P"/>
  </r>
  <r>
    <x v="219"/>
    <s v="Clearside Biomedical, Inc."/>
    <x v="5"/>
    <x v="121"/>
    <s v="Chong Ngai Hang Victor"/>
    <s v="Officer"/>
    <n v="23500"/>
    <n v="1.06"/>
    <n v="24910"/>
    <s v="normal_buy"/>
    <n v="0.1666667255354557"/>
    <n v="16.666699999999999"/>
    <s v="P"/>
  </r>
  <r>
    <x v="1123"/>
    <s v="RH"/>
    <x v="5"/>
    <x v="122"/>
    <s v="FRIEDMAN GARY G"/>
    <s v="Director,Officer,TenPercentOwner"/>
    <n v="6955"/>
    <n v="213.67"/>
    <n v="1486074.85"/>
    <s v="normal_buy"/>
    <n v="0.14135494668546961"/>
    <n v="14.1355"/>
    <s v="P"/>
  </r>
  <r>
    <x v="1123"/>
    <s v="RH"/>
    <x v="5"/>
    <x v="122"/>
    <s v="FRIEDMAN GARY G"/>
    <s v="Director,Officer,TenPercentOwner"/>
    <n v="19161"/>
    <n v="215.08"/>
    <n v="4121147.88"/>
    <s v="large_buy"/>
    <n v="0.14135494668546961"/>
    <n v="14.1355"/>
    <s v="P"/>
  </r>
  <r>
    <x v="1123"/>
    <s v="RH"/>
    <x v="5"/>
    <x v="122"/>
    <s v="FRIEDMAN GARY G"/>
    <s v="Director,Officer,TenPercentOwner"/>
    <n v="8084"/>
    <n v="215.96"/>
    <n v="1745820.64"/>
    <s v="normal_buy"/>
    <n v="0.14135494668546961"/>
    <n v="14.1355"/>
    <s v="P"/>
  </r>
  <r>
    <x v="68"/>
    <s v="PBF Energy Inc."/>
    <x v="5"/>
    <x v="122"/>
    <s v="Control Empresarial de Capitales S.A. de C.V."/>
    <s v="TenPercentOwner,Other"/>
    <n v="44000"/>
    <n v="44.1"/>
    <n v="1940400"/>
    <s v="normal_buy"/>
    <n v="-0.1080295816199323"/>
    <n v="-10.803000000000001"/>
    <s v="P"/>
  </r>
  <r>
    <x v="89"/>
    <s v="CME GROUP INC."/>
    <x v="5"/>
    <x v="122"/>
    <s v="SHEPARD WILLIAM R"/>
    <s v="Director"/>
    <n v="312.12"/>
    <n v="195.07"/>
    <n v="60885.248399999997"/>
    <s v="normal_buy"/>
    <n v="-2.6788197409640668E-3"/>
    <n v="-0.26790000000000003"/>
    <s v="P"/>
  </r>
  <r>
    <x v="312"/>
    <s v="Rezolute, Inc."/>
    <x v="5"/>
    <x v="122"/>
    <s v="Hogenhuis Wladimir"/>
    <s v="Director"/>
    <n v="4815"/>
    <n v="4.1500000000000004"/>
    <n v="19982.25"/>
    <s v="normal_buy"/>
    <n v="0.1111111932536042"/>
    <n v="11.1111"/>
    <s v="P"/>
  </r>
  <r>
    <x v="929"/>
    <s v="Serina Therapeutics, Inc."/>
    <x v="5"/>
    <x v="122"/>
    <s v="MINTZ STEVEN"/>
    <s v="Director"/>
    <n v="2600"/>
    <n v="9"/>
    <n v="23400"/>
    <s v="normal_buy"/>
    <n v="-7.0154540601125581E-2"/>
    <n v="-7.0155000000000003"/>
    <s v="P"/>
  </r>
  <r>
    <x v="711"/>
    <s v="Postal Realty Trust, Inc."/>
    <x v="5"/>
    <x v="122"/>
    <s v="Spodek Andrew"/>
    <s v="Director,Officer,TenPercentOwner"/>
    <n v="8856"/>
    <n v="13"/>
    <n v="115128"/>
    <s v="large_buy"/>
    <n v="4.885503063888752E-2"/>
    <n v="4.8855000000000004"/>
    <s v="P"/>
  </r>
  <r>
    <x v="17"/>
    <s v="TILE SHOP HOLDINGS, INC."/>
    <x v="5"/>
    <x v="122"/>
    <s v="Pleasant Lake Onshore Feeder Fund LP"/>
    <s v="TenPercentOwner"/>
    <n v="35000"/>
    <n v="6.9"/>
    <n v="241500"/>
    <s v="large_buy"/>
    <n v="-1.449308513567948E-3"/>
    <n v="-0.1449"/>
    <s v="P"/>
  </r>
  <r>
    <x v="17"/>
    <s v="TILE SHOP HOLDINGS, INC."/>
    <x v="5"/>
    <x v="122"/>
    <s v="Fund 1 Investments, LLC"/>
    <s v="TenPercentOwner"/>
    <n v="35000"/>
    <n v="6.9"/>
    <n v="241500"/>
    <s v="large_buy"/>
    <n v="-1.449308513567948E-3"/>
    <n v="-0.1449"/>
    <s v="P"/>
  </r>
  <r>
    <x v="17"/>
    <s v="TILE SHOP HOLDINGS, INC."/>
    <x v="5"/>
    <x v="122"/>
    <s v="Pleasant Lake Partners LLC"/>
    <s v="TenPercentOwner"/>
    <n v="35000"/>
    <n v="6.9"/>
    <n v="241500"/>
    <s v="large_buy"/>
    <n v="-1.449308513567948E-3"/>
    <n v="-0.1449"/>
    <s v="P"/>
  </r>
  <r>
    <x v="736"/>
    <s v="Inmune Bio, Inc."/>
    <x v="5"/>
    <x v="122"/>
    <s v="Juda Scott"/>
    <s v="Director"/>
    <n v="5000"/>
    <n v="7.27"/>
    <n v="36350"/>
    <s v="normal_buy"/>
    <n v="0.17342660579245761"/>
    <n v="17.342700000000001"/>
    <s v="P"/>
  </r>
  <r>
    <x v="1124"/>
    <s v="Hercules Capital, Inc."/>
    <x v="5"/>
    <x v="122"/>
    <s v="CROWELL GAYLE A"/>
    <s v="Director"/>
    <n v="701.6"/>
    <n v="20.05"/>
    <n v="14067.08"/>
    <s v="normal_buy"/>
    <n v="5.0898146508272069E-2"/>
    <n v="5.0898000000000003"/>
    <s v="P"/>
  </r>
  <r>
    <x v="595"/>
    <s v="System1, Inc."/>
    <x v="5"/>
    <x v="122"/>
    <s v="CEE Holdings Trust"/>
    <s v="TenPercentOwner"/>
    <n v="18305"/>
    <n v="1.43"/>
    <n v="26176.15"/>
    <s v="normal_buy"/>
    <n v="-1.4285700661795461E-2"/>
    <n v="-1.4286000000000001"/>
    <s v="P"/>
  </r>
  <r>
    <x v="418"/>
    <s v="Citi Trends Inc"/>
    <x v="5"/>
    <x v="122"/>
    <s v="Fund 1 Investments, LLC"/>
    <s v="TenPercentOwner"/>
    <n v="4000"/>
    <n v="21.3"/>
    <n v="85200"/>
    <s v="normal_buy"/>
    <n v="-0.1111111211741516"/>
    <n v="-11.1111"/>
    <s v="P"/>
  </r>
  <r>
    <x v="418"/>
    <s v="Citi Trends Inc"/>
    <x v="5"/>
    <x v="122"/>
    <s v="Pleasant Lake Onshore Feeder Fund LP"/>
    <s v="TenPercentOwner"/>
    <n v="4000"/>
    <n v="21.3"/>
    <n v="85200"/>
    <s v="normal_buy"/>
    <n v="-0.1111111211741516"/>
    <n v="-11.1111"/>
    <s v="P"/>
  </r>
  <r>
    <x v="418"/>
    <s v="Citi Trends Inc"/>
    <x v="5"/>
    <x v="122"/>
    <s v="Pleasant Lake Partners LLC"/>
    <s v="TenPercentOwner"/>
    <n v="4000"/>
    <n v="21.3"/>
    <n v="85200"/>
    <s v="normal_buy"/>
    <n v="-0.1111111211741516"/>
    <n v="-11.1111"/>
    <s v="P"/>
  </r>
  <r>
    <x v="418"/>
    <s v="Citi Trends Inc"/>
    <x v="5"/>
    <x v="122"/>
    <s v="Fund 1 Investments, LLC"/>
    <s v="TenPercentOwner"/>
    <n v="5000"/>
    <n v="20.94"/>
    <n v="104700"/>
    <s v="normal_buy"/>
    <n v="-0.1111111211741516"/>
    <n v="-11.1111"/>
    <s v="P"/>
  </r>
  <r>
    <x v="418"/>
    <s v="Citi Trends Inc"/>
    <x v="5"/>
    <x v="122"/>
    <s v="Pleasant Lake Onshore Feeder Fund LP"/>
    <s v="TenPercentOwner"/>
    <n v="5000"/>
    <n v="20.94"/>
    <n v="104700"/>
    <s v="normal_buy"/>
    <n v="-0.1111111211741516"/>
    <n v="-11.1111"/>
    <s v="P"/>
  </r>
  <r>
    <x v="418"/>
    <s v="Citi Trends Inc"/>
    <x v="5"/>
    <x v="122"/>
    <s v="Pleasant Lake Partners LLC"/>
    <s v="TenPercentOwner"/>
    <n v="5000"/>
    <n v="20.94"/>
    <n v="104700"/>
    <s v="normal_buy"/>
    <n v="-0.1111111211741516"/>
    <n v="-11.1111"/>
    <s v="P"/>
  </r>
  <r>
    <x v="418"/>
    <s v="Citi Trends Inc"/>
    <x v="5"/>
    <x v="122"/>
    <s v="Fund 1 Investments, LLC"/>
    <s v="TenPercentOwner"/>
    <n v="5000"/>
    <n v="21.06"/>
    <n v="105300"/>
    <s v="normal_buy"/>
    <n v="-0.1111111211741516"/>
    <n v="-11.1111"/>
    <s v="P"/>
  </r>
  <r>
    <x v="418"/>
    <s v="Citi Trends Inc"/>
    <x v="5"/>
    <x v="122"/>
    <s v="Pleasant Lake Onshore Feeder Fund LP"/>
    <s v="TenPercentOwner"/>
    <n v="5000"/>
    <n v="21.06"/>
    <n v="105300"/>
    <s v="normal_buy"/>
    <n v="-0.1111111211741516"/>
    <n v="-11.1111"/>
    <s v="P"/>
  </r>
  <r>
    <x v="418"/>
    <s v="Citi Trends Inc"/>
    <x v="5"/>
    <x v="122"/>
    <s v="Pleasant Lake Partners LLC"/>
    <s v="TenPercentOwner"/>
    <n v="5000"/>
    <n v="21.06"/>
    <n v="105300"/>
    <s v="normal_buy"/>
    <n v="-0.1111111211741516"/>
    <n v="-11.1111"/>
    <s v="P"/>
  </r>
  <r>
    <x v="418"/>
    <s v="Citi Trends Inc"/>
    <x v="5"/>
    <x v="122"/>
    <s v="Fund 1 Investments, LLC"/>
    <s v="TenPercentOwner"/>
    <n v="10000"/>
    <n v="21.27"/>
    <n v="212700"/>
    <s v="normal_buy"/>
    <n v="-0.1111111211741516"/>
    <n v="-11.1111"/>
    <s v="P"/>
  </r>
  <r>
    <x v="418"/>
    <s v="Citi Trends Inc"/>
    <x v="5"/>
    <x v="122"/>
    <s v="Pleasant Lake Onshore Feeder Fund LP"/>
    <s v="TenPercentOwner"/>
    <n v="10000"/>
    <n v="21.27"/>
    <n v="212700"/>
    <s v="normal_buy"/>
    <n v="-0.1111111211741516"/>
    <n v="-11.1111"/>
    <s v="P"/>
  </r>
  <r>
    <x v="418"/>
    <s v="Citi Trends Inc"/>
    <x v="5"/>
    <x v="122"/>
    <s v="Pleasant Lake Partners LLC"/>
    <s v="TenPercentOwner"/>
    <n v="10000"/>
    <n v="21.27"/>
    <n v="212700"/>
    <s v="normal_buy"/>
    <n v="-0.1111111211741516"/>
    <n v="-11.1111"/>
    <s v="P"/>
  </r>
  <r>
    <x v="785"/>
    <s v="FIRST NATIONAL CORP /VA/"/>
    <x v="5"/>
    <x v="122"/>
    <s v="WILKINS III JAMES R"/>
    <s v="Director"/>
    <n v="886"/>
    <n v="14.95"/>
    <n v="13245.7"/>
    <s v="normal_buy"/>
    <n v="3.6120441716621883E-2"/>
    <n v="3.6120000000000001"/>
    <s v="P"/>
  </r>
  <r>
    <x v="1125"/>
    <s v="ADM ENDEAVORS, INC."/>
    <x v="5"/>
    <x v="122"/>
    <s v="Johnson Marc"/>
    <s v="Director,Officer"/>
    <n v="200000"/>
    <n v="0.05"/>
    <n v="10000"/>
    <s v="large_buy"/>
    <n v="2.9473712939635192E-2"/>
    <n v="2.9474"/>
    <s v="P"/>
  </r>
  <r>
    <x v="682"/>
    <s v="Atlanta Braves Holdings, Inc."/>
    <x v="5"/>
    <x v="122"/>
    <s v="GABELLI MARIO J"/>
    <s v="TenPercentOwner"/>
    <n v="500"/>
    <n v="39.880000000000003"/>
    <n v="19940"/>
    <s v="normal_buy"/>
    <n v="5.1231574118912881E-2"/>
    <n v="5.1231999999999998"/>
    <s v="P"/>
  </r>
  <r>
    <x v="682"/>
    <s v="Atlanta Braves Holdings, Inc."/>
    <x v="5"/>
    <x v="122"/>
    <s v="GGCP, INC."/>
    <s v="TenPercentOwner"/>
    <n v="500"/>
    <n v="39.880000000000003"/>
    <n v="19940"/>
    <s v="normal_buy"/>
    <n v="5.1231574118912881E-2"/>
    <n v="5.1231999999999998"/>
    <s v="P"/>
  </r>
  <r>
    <x v="682"/>
    <s v="Atlanta Braves Holdings, Inc."/>
    <x v="5"/>
    <x v="122"/>
    <s v="GAMCO INVESTORS, INC. ET AL"/>
    <s v="TenPercentOwner"/>
    <n v="500"/>
    <n v="39.880000000000003"/>
    <n v="19940"/>
    <s v="normal_buy"/>
    <n v="5.1231574118912881E-2"/>
    <n v="5.1231999999999998"/>
    <s v="P"/>
  </r>
  <r>
    <x v="682"/>
    <s v="Atlanta Braves Holdings, Inc."/>
    <x v="5"/>
    <x v="122"/>
    <s v="Associated Capital Group, Inc."/>
    <s v="TenPercentOwner"/>
    <n v="500"/>
    <n v="39.880000000000003"/>
    <n v="19940"/>
    <s v="normal_buy"/>
    <n v="5.1231574118912881E-2"/>
    <n v="5.1231999999999998"/>
    <s v="P"/>
  </r>
  <r>
    <x v="703"/>
    <s v="NEXPOINT DIVERSIFIED REAL ESTATE TRUST"/>
    <x v="5"/>
    <x v="122"/>
    <s v="DONDERO JAMES D"/>
    <s v="Director,Officer,TenPercentOwner"/>
    <n v="45552"/>
    <n v="5.09"/>
    <n v="231859.68"/>
    <s v="large_buy"/>
    <n v="2.9411778412123949E-2"/>
    <n v="2.9411999999999998"/>
    <s v="P"/>
  </r>
  <r>
    <x v="987"/>
    <s v="EMPIRE PETROLEUM CORP"/>
    <x v="5"/>
    <x v="122"/>
    <s v="Mulacek Phil E"/>
    <s v="Director,TenPercentOwner"/>
    <n v="33295"/>
    <n v="5.29"/>
    <n v="176130.55"/>
    <s v="large_buy"/>
    <n v="4.9056555224128662E-2"/>
    <n v="4.9057000000000004"/>
    <s v="P"/>
  </r>
  <r>
    <x v="136"/>
    <s v="ADAMS NATURAL RESOURCES FUND, INC."/>
    <x v="5"/>
    <x v="122"/>
    <s v="Weinstein Boaz"/>
    <s v="TenPercentOwner"/>
    <n v="20247"/>
    <n v="23.34"/>
    <n v="472564.98"/>
    <s v="large_buy"/>
    <n v="-1.450508772951031E-2"/>
    <n v="-1.4504999999999999"/>
    <s v="P"/>
  </r>
  <r>
    <x v="136"/>
    <s v="ADAMS NATURAL RESOURCES FUND, INC."/>
    <x v="5"/>
    <x v="122"/>
    <s v="Saba Capital Management, L.P."/>
    <s v="TenPercentOwner"/>
    <n v="20247"/>
    <n v="23.34"/>
    <n v="472564.98"/>
    <s v="large_buy"/>
    <n v="-1.450508772951031E-2"/>
    <n v="-1.4504999999999999"/>
    <s v="P"/>
  </r>
  <r>
    <x v="1076"/>
    <s v="FRIEDMAN INDUSTRIES INC"/>
    <x v="5"/>
    <x v="122"/>
    <s v="Spira Joel"/>
    <s v="Director"/>
    <n v="2000"/>
    <n v="14.27"/>
    <n v="28540"/>
    <s v="normal_buy"/>
    <n v="-1.041670237828995E-2"/>
    <n v="-1.0417000000000001"/>
    <s v="P"/>
  </r>
  <r>
    <x v="58"/>
    <s v="Destra Multi-Alternative Fund"/>
    <x v="5"/>
    <x v="122"/>
    <s v="Weinstein Boaz"/>
    <s v="TenPercentOwner"/>
    <n v="40737"/>
    <n v="7.74"/>
    <n v="315304.38"/>
    <s v="normal_buy"/>
    <n v="6.7774828671734566E-2"/>
    <n v="6.7774999999999999"/>
    <s v="P"/>
  </r>
  <r>
    <x v="58"/>
    <s v="Destra Multi-Alternative Fund"/>
    <x v="5"/>
    <x v="122"/>
    <s v="Saba Capital Management, L.P."/>
    <s v="TenPercentOwner"/>
    <n v="40737"/>
    <n v="7.74"/>
    <n v="315304.38"/>
    <s v="normal_buy"/>
    <n v="6.7774828671734566E-2"/>
    <n v="6.7774999999999999"/>
    <s v="P"/>
  </r>
  <r>
    <x v="1070"/>
    <s v="Nuvation Bio Inc."/>
    <x v="5"/>
    <x v="122"/>
    <s v="Cui Xiangmin"/>
    <s v="Director"/>
    <n v="277895"/>
    <n v="2.97"/>
    <n v="825348.15"/>
    <s v="large_buy"/>
    <n v="5.2631607841587158E-2"/>
    <n v="5.2632000000000003"/>
    <s v="P"/>
  </r>
  <r>
    <x v="418"/>
    <s v="Citi Trends Inc"/>
    <x v="5"/>
    <x v="123"/>
    <s v="Pleasant Lake Partners LLC"/>
    <s v="TenPercentOwner"/>
    <n v="1000"/>
    <n v="21.52"/>
    <n v="21520"/>
    <s v="normal_buy"/>
    <n v="-0.1169724461607083"/>
    <n v="-11.6972"/>
    <s v="P"/>
  </r>
  <r>
    <x v="418"/>
    <s v="Citi Trends Inc"/>
    <x v="5"/>
    <x v="123"/>
    <s v="Fund 1 Investments, LLC"/>
    <s v="TenPercentOwner"/>
    <n v="1000"/>
    <n v="21.52"/>
    <n v="21520"/>
    <s v="normal_buy"/>
    <n v="-0.1169724461607083"/>
    <n v="-11.6972"/>
    <s v="P"/>
  </r>
  <r>
    <x v="418"/>
    <s v="Citi Trends Inc"/>
    <x v="5"/>
    <x v="123"/>
    <s v="Pleasant Lake Onshore Feeder Fund LP"/>
    <s v="TenPercentOwner"/>
    <n v="1000"/>
    <n v="21.52"/>
    <n v="21520"/>
    <s v="normal_buy"/>
    <n v="-0.1169724461607083"/>
    <n v="-11.6972"/>
    <s v="P"/>
  </r>
  <r>
    <x v="1123"/>
    <s v="RH"/>
    <x v="5"/>
    <x v="123"/>
    <s v="FRIEDMAN GARY G"/>
    <s v="Director,Officer,TenPercentOwner"/>
    <n v="2099"/>
    <n v="219.85"/>
    <n v="461465.15"/>
    <s v="normal_buy"/>
    <n v="0.21775633219898929"/>
    <n v="21.775600000000001"/>
    <s v="P"/>
  </r>
  <r>
    <x v="1123"/>
    <s v="RH"/>
    <x v="5"/>
    <x v="123"/>
    <s v="FRIEDMAN GARY G"/>
    <s v="Director,Officer,TenPercentOwner"/>
    <n v="400"/>
    <n v="214.46"/>
    <n v="85784"/>
    <s v="normal_buy"/>
    <n v="0.21775633219898929"/>
    <n v="21.775600000000001"/>
    <s v="P"/>
  </r>
  <r>
    <x v="1123"/>
    <s v="RH"/>
    <x v="5"/>
    <x v="123"/>
    <s v="FRIEDMAN GARY G"/>
    <s v="Director,Officer,TenPercentOwner"/>
    <n v="9575"/>
    <n v="219.29"/>
    <n v="2099701.75"/>
    <s v="large_buy"/>
    <n v="0.21775633219898929"/>
    <n v="21.775600000000001"/>
    <s v="P"/>
  </r>
  <r>
    <x v="68"/>
    <s v="PBF Energy Inc."/>
    <x v="5"/>
    <x v="123"/>
    <s v="Control Empresarial de Capitales S.A. de C.V."/>
    <s v="TenPercentOwner,Other"/>
    <n v="102000"/>
    <n v="44.91"/>
    <n v="4580820"/>
    <s v="normal_buy"/>
    <n v="-9.9403540454991668E-2"/>
    <n v="-9.9404000000000003"/>
    <s v="P"/>
  </r>
  <r>
    <x v="1110"/>
    <s v="Atlas Energy Solutions Inc."/>
    <x v="5"/>
    <x v="123"/>
    <s v="SHEPARD GREGORY M"/>
    <s v="Other"/>
    <n v="40872"/>
    <n v="19.64"/>
    <n v="802726.08000000007"/>
    <s v="large_buy"/>
    <n v="6.9791246899546966E-2"/>
    <n v="6.9790999999999999"/>
    <s v="P"/>
  </r>
  <r>
    <x v="93"/>
    <s v="Allied Gaming &amp; Entertainment Inc."/>
    <x v="5"/>
    <x v="123"/>
    <s v="Knighted Pastures LLC"/>
    <s v="TenPercentOwner"/>
    <n v="300000"/>
    <n v="1.29"/>
    <n v="387000"/>
    <s v="large_buy"/>
    <n v="9.7744354163079583E-2"/>
    <n v="9.7744"/>
    <s v="P"/>
  </r>
  <r>
    <x v="93"/>
    <s v="Allied Gaming &amp; Entertainment Inc."/>
    <x v="5"/>
    <x v="123"/>
    <s v="Choi Roy"/>
    <s v="TenPercentOwner"/>
    <n v="300000"/>
    <n v="1.29"/>
    <n v="387000"/>
    <s v="large_buy"/>
    <n v="9.7744354163079583E-2"/>
    <n v="9.7744"/>
    <s v="P"/>
  </r>
  <r>
    <x v="910"/>
    <s v="FlexShopper, Inc."/>
    <x v="5"/>
    <x v="123"/>
    <s v="Dvorkin Howard"/>
    <s v="Director,TenPercentOwner"/>
    <n v="10524"/>
    <n v="1.2"/>
    <n v="12628.8"/>
    <s v="normal_buy"/>
    <n v="-6.4000034332275413E-2"/>
    <n v="-6.4"/>
    <s v="P"/>
  </r>
  <r>
    <x v="1126"/>
    <s v="Purple Innovation, Inc."/>
    <x v="5"/>
    <x v="123"/>
    <s v="DeMartini Robert"/>
    <s v="Director,Officer"/>
    <n v="51061"/>
    <n v="0.98"/>
    <n v="50039.78"/>
    <s v="normal_buy"/>
    <n v="0.2067209275308273"/>
    <n v="20.6721"/>
    <s v="P"/>
  </r>
  <r>
    <x v="123"/>
    <s v="Expensify, Inc."/>
    <x v="5"/>
    <x v="123"/>
    <s v="SF Roofdeck GP LLC"/>
    <s v="TenPercentOwner"/>
    <n v="12999"/>
    <n v="1.45"/>
    <n v="18848.55"/>
    <s v="normal_buy"/>
    <n v="0.53103445214125355"/>
    <n v="53.103400000000001"/>
    <s v="P"/>
  </r>
  <r>
    <x v="123"/>
    <s v="Expensify, Inc."/>
    <x v="5"/>
    <x v="123"/>
    <s v="McLaughlin Steven J."/>
    <s v="TenPercentOwner"/>
    <n v="12999"/>
    <n v="1.45"/>
    <n v="18848.55"/>
    <s v="normal_buy"/>
    <n v="0.53103445214125355"/>
    <n v="53.103400000000001"/>
    <s v="P"/>
  </r>
  <r>
    <x v="123"/>
    <s v="Expensify, Inc."/>
    <x v="5"/>
    <x v="123"/>
    <s v="EXP 2020 SPV LP"/>
    <s v="TenPercentOwner"/>
    <n v="12999"/>
    <n v="1.45"/>
    <n v="18848.55"/>
    <s v="normal_buy"/>
    <n v="0.53103445214125355"/>
    <n v="53.103400000000001"/>
    <s v="P"/>
  </r>
  <r>
    <x v="1076"/>
    <s v="FRIEDMAN INDUSTRIES INC"/>
    <x v="5"/>
    <x v="123"/>
    <s v="Reichenthal Max Alan"/>
    <s v="Director"/>
    <n v="2000"/>
    <n v="15"/>
    <n v="30000"/>
    <s v="normal_buy"/>
    <n v="-2.6940314753002289E-2"/>
    <n v="-2.694"/>
    <s v="P"/>
  </r>
  <r>
    <x v="711"/>
    <s v="Postal Realty Trust, Inc."/>
    <x v="5"/>
    <x v="123"/>
    <s v="Spodek Andrew"/>
    <s v="Director,Officer,TenPercentOwner"/>
    <n v="3176"/>
    <n v="13"/>
    <n v="41288"/>
    <s v="normal_buy"/>
    <n v="7.0938136797590312E-2"/>
    <n v="7.0937999999999999"/>
    <s v="P"/>
  </r>
  <r>
    <x v="703"/>
    <s v="NEXPOINT DIVERSIFIED REAL ESTATE TRUST"/>
    <x v="5"/>
    <x v="123"/>
    <s v="DONDERO JAMES D"/>
    <s v="Director,Officer,TenPercentOwner"/>
    <n v="24828"/>
    <n v="5.0999999999999996"/>
    <n v="126622.8"/>
    <s v="large_buy"/>
    <n v="0.1757813247965361"/>
    <n v="17.578099999999999"/>
    <s v="P"/>
  </r>
  <r>
    <x v="17"/>
    <s v="TILE SHOP HOLDINGS, INC."/>
    <x v="5"/>
    <x v="123"/>
    <s v="Pleasant Lake Onshore Feeder Fund LP"/>
    <s v="TenPercentOwner"/>
    <n v="34000"/>
    <n v="6.85"/>
    <n v="232900"/>
    <s v="large_buy"/>
    <n v="6.0029260906585342E-2"/>
    <n v="6.0029000000000003"/>
    <s v="P"/>
  </r>
  <r>
    <x v="17"/>
    <s v="TILE SHOP HOLDINGS, INC."/>
    <x v="5"/>
    <x v="123"/>
    <s v="Fund 1 Investments, LLC"/>
    <s v="TenPercentOwner"/>
    <n v="34000"/>
    <n v="6.85"/>
    <n v="232900"/>
    <s v="large_buy"/>
    <n v="6.0029260906585342E-2"/>
    <n v="6.0029000000000003"/>
    <s v="P"/>
  </r>
  <r>
    <x v="17"/>
    <s v="TILE SHOP HOLDINGS, INC."/>
    <x v="5"/>
    <x v="123"/>
    <s v="Pleasant Lake Partners LLC"/>
    <s v="TenPercentOwner"/>
    <n v="34000"/>
    <n v="6.85"/>
    <n v="232900"/>
    <s v="large_buy"/>
    <n v="6.0029260906585342E-2"/>
    <n v="6.0029000000000003"/>
    <s v="P"/>
  </r>
  <r>
    <x v="123"/>
    <s v="Expensify, Inc."/>
    <x v="5"/>
    <x v="123"/>
    <s v="Steven J. McLaughlin Revocable Trust"/>
    <s v="TenPercentOwner"/>
    <n v="12999"/>
    <n v="1.45"/>
    <n v="18848.55"/>
    <s v="normal_buy"/>
    <n v="0.53103445214125355"/>
    <n v="53.103400000000001"/>
    <s v="P"/>
  </r>
  <r>
    <x v="1127"/>
    <s v="Shattuck Labs, Inc."/>
    <x v="5"/>
    <x v="123"/>
    <s v="Schreiber Taylor"/>
    <s v="Director,Officer"/>
    <n v="14400"/>
    <n v="3.47"/>
    <n v="49968"/>
    <s v="normal_buy"/>
    <n v="6.860164419492909E-2"/>
    <n v="6.8601999999999999"/>
    <s v="P"/>
  </r>
  <r>
    <x v="595"/>
    <s v="System1, Inc."/>
    <x v="5"/>
    <x v="123"/>
    <s v="CEE Holdings Trust"/>
    <s v="TenPercentOwner"/>
    <n v="43307"/>
    <n v="1.45"/>
    <n v="62795.15"/>
    <s v="normal_buy"/>
    <n v="7.9710102361733037E-2"/>
    <n v="7.9710000000000001"/>
    <s v="P"/>
  </r>
  <r>
    <x v="675"/>
    <s v="Versus Capital Infrastructure Income Fund"/>
    <x v="5"/>
    <x v="123"/>
    <s v="Versus Capital Advisors LLC"/>
    <s v="TenPercentOwner,Other"/>
    <n v="2441406.25"/>
    <n v="10.24"/>
    <n v="25000000"/>
    <s v="large_buy"/>
    <n v="4.8826959425882777E-3"/>
    <n v="0.48830000000000001"/>
    <s v="P"/>
  </r>
  <r>
    <x v="615"/>
    <s v="RE/MAX Holdings, Inc."/>
    <x v="5"/>
    <x v="123"/>
    <s v="MAGNOLIA GROUP, LLC"/>
    <s v="TenPercentOwner"/>
    <n v="2180"/>
    <n v="8.0299999999999994"/>
    <n v="17505.400000000001"/>
    <s v="normal_buy"/>
    <n v="4.6341478448762567E-2"/>
    <n v="4.6341000000000001"/>
    <s v="P"/>
  </r>
  <r>
    <x v="615"/>
    <s v="RE/MAX Holdings, Inc."/>
    <x v="5"/>
    <x v="123"/>
    <s v="MAGNOLIA CAPITAL FUND, LP"/>
    <s v="TenPercentOwner"/>
    <n v="2180"/>
    <n v="8.0299999999999994"/>
    <n v="17505.400000000001"/>
    <s v="normal_buy"/>
    <n v="4.6341478448762567E-2"/>
    <n v="4.6341000000000001"/>
    <s v="P"/>
  </r>
  <r>
    <x v="615"/>
    <s v="RE/MAX Holdings, Inc."/>
    <x v="5"/>
    <x v="123"/>
    <s v="Peterson Adam K"/>
    <s v="TenPercentOwner"/>
    <n v="2180"/>
    <n v="8.0299999999999994"/>
    <n v="17505.400000000001"/>
    <s v="normal_buy"/>
    <n v="4.6341478448762567E-2"/>
    <n v="4.6341000000000001"/>
    <s v="P"/>
  </r>
  <r>
    <x v="136"/>
    <s v="ADAMS NATURAL RESOURCES FUND, INC."/>
    <x v="5"/>
    <x v="123"/>
    <s v="Weinstein Boaz"/>
    <s v="TenPercentOwner"/>
    <n v="12850"/>
    <n v="23.35"/>
    <n v="300047.5"/>
    <s v="normal_buy"/>
    <n v="5.5437228958288287E-3"/>
    <n v="0.5544"/>
    <s v="P"/>
  </r>
  <r>
    <x v="136"/>
    <s v="ADAMS NATURAL RESOURCES FUND, INC."/>
    <x v="5"/>
    <x v="123"/>
    <s v="Saba Capital Management, L.P."/>
    <s v="TenPercentOwner"/>
    <n v="12850"/>
    <n v="23.35"/>
    <n v="300047.5"/>
    <s v="normal_buy"/>
    <n v="5.5437228958288287E-3"/>
    <n v="0.5544"/>
    <s v="P"/>
  </r>
  <r>
    <x v="703"/>
    <s v="NEXPOINT DIVERSIFIED REAL ESTATE TRUST"/>
    <x v="5"/>
    <x v="124"/>
    <s v="DONDERO JAMES D"/>
    <s v="Director,Officer,TenPercentOwner"/>
    <n v="15544"/>
    <n v="5.19"/>
    <n v="80673.36"/>
    <s v="normal_buy"/>
    <n v="0.1961537147518404"/>
    <n v="19.615400000000001"/>
    <s v="P"/>
  </r>
  <r>
    <x v="418"/>
    <s v="Citi Trends Inc"/>
    <x v="5"/>
    <x v="124"/>
    <s v="Pleasant Lake Partners LLC"/>
    <s v="TenPercentOwner"/>
    <n v="6500"/>
    <n v="21.41"/>
    <n v="139165"/>
    <s v="normal_buy"/>
    <n v="-0.14173953007773879"/>
    <n v="-14.173999999999999"/>
    <s v="P"/>
  </r>
  <r>
    <x v="418"/>
    <s v="Citi Trends Inc"/>
    <x v="5"/>
    <x v="124"/>
    <s v="Fund 1 Investments, LLC"/>
    <s v="TenPercentOwner"/>
    <n v="6500"/>
    <n v="21.41"/>
    <n v="139165"/>
    <s v="normal_buy"/>
    <n v="-0.14173953007773879"/>
    <n v="-14.173999999999999"/>
    <s v="P"/>
  </r>
  <r>
    <x v="418"/>
    <s v="Citi Trends Inc"/>
    <x v="5"/>
    <x v="124"/>
    <s v="Pleasant Lake Onshore Feeder Fund LP"/>
    <s v="TenPercentOwner"/>
    <n v="6500"/>
    <n v="21.41"/>
    <n v="139165"/>
    <s v="normal_buy"/>
    <n v="-0.14173953007773879"/>
    <n v="-14.173999999999999"/>
    <s v="P"/>
  </r>
  <r>
    <x v="1077"/>
    <s v="Alpine Income Property Trust, Inc."/>
    <x v="5"/>
    <x v="124"/>
    <s v="CTO Realty Growth, Inc."/>
    <s v="TenPercentOwner"/>
    <n v="7959"/>
    <n v="14.97"/>
    <n v="119146.23"/>
    <s v="large_buy"/>
    <n v="5.6291320286353967E-2"/>
    <n v="5.6291000000000002"/>
    <s v="P"/>
  </r>
  <r>
    <x v="107"/>
    <s v="CalciMedica, Inc."/>
    <x v="5"/>
    <x v="124"/>
    <s v="WILSON ROBERT N"/>
    <s v="Director"/>
    <n v="8443"/>
    <n v="3.23"/>
    <n v="27270.89"/>
    <s v="normal_buy"/>
    <n v="0.55238086299651434"/>
    <n v="55.238100000000003"/>
    <s v="P"/>
  </r>
  <r>
    <x v="93"/>
    <s v="Allied Gaming &amp; Entertainment Inc."/>
    <x v="5"/>
    <x v="124"/>
    <s v="Knighted Pastures LLC"/>
    <s v="TenPercentOwner"/>
    <n v="258010"/>
    <n v="1.27"/>
    <n v="327672.7"/>
    <s v="large_buy"/>
    <n v="0.1023622025071123"/>
    <n v="10.2362"/>
    <s v="P"/>
  </r>
  <r>
    <x v="93"/>
    <s v="Allied Gaming &amp; Entertainment Inc."/>
    <x v="5"/>
    <x v="124"/>
    <s v="Choi Roy"/>
    <s v="TenPercentOwner"/>
    <n v="258010"/>
    <n v="1.27"/>
    <n v="327672.7"/>
    <s v="large_buy"/>
    <n v="0.1023622025071123"/>
    <n v="10.2362"/>
    <s v="P"/>
  </r>
  <r>
    <x v="1110"/>
    <s v="Atlas Energy Solutions Inc."/>
    <x v="5"/>
    <x v="124"/>
    <s v="SHEPARD GREGORY M"/>
    <s v="Other"/>
    <n v="24867"/>
    <n v="19.690000000000001"/>
    <n v="489631.23"/>
    <s v="normal_buy"/>
    <n v="6.1709545842533853E-2"/>
    <n v="6.1710000000000003"/>
    <s v="P"/>
  </r>
  <r>
    <x v="1126"/>
    <s v="Purple Innovation, Inc."/>
    <x v="5"/>
    <x v="124"/>
    <s v="DeMartini Robert"/>
    <s v="Director,Officer"/>
    <n v="10105"/>
    <n v="1.01"/>
    <n v="10206.049999999999"/>
    <s v="normal_buy"/>
    <n v="0.182692369413096"/>
    <n v="18.269200000000001"/>
    <s v="P"/>
  </r>
  <r>
    <x v="963"/>
    <s v="Alset Inc."/>
    <x v="5"/>
    <x v="124"/>
    <s v="Chan Heng Fai Ambrose"/>
    <s v="Director,Officer,TenPercentOwner"/>
    <n v="120000"/>
    <n v="1.79"/>
    <n v="214800"/>
    <s v="large_buy"/>
    <n v="-0.28934012394619291"/>
    <n v="-28.934000000000001"/>
    <s v="P"/>
  </r>
  <r>
    <x v="10"/>
    <s v="TILLY'S, INC."/>
    <x v="5"/>
    <x v="124"/>
    <s v="Pleasant Lake Partners LLC"/>
    <s v="TenPercentOwner"/>
    <n v="100000"/>
    <n v="5.14"/>
    <n v="513999.99999999988"/>
    <s v="large_buy"/>
    <n v="0.1144465557684773"/>
    <n v="11.444699999999999"/>
    <s v="P"/>
  </r>
  <r>
    <x v="10"/>
    <s v="TILLY'S, INC."/>
    <x v="5"/>
    <x v="124"/>
    <s v="Fund 1 Investments, LLC"/>
    <s v="TenPercentOwner"/>
    <n v="100000"/>
    <n v="5.14"/>
    <n v="513999.99999999988"/>
    <s v="large_buy"/>
    <n v="0.1144465557684773"/>
    <n v="11.444699999999999"/>
    <s v="P"/>
  </r>
  <r>
    <x v="10"/>
    <s v="TILLY'S, INC."/>
    <x v="5"/>
    <x v="124"/>
    <s v="Pleasant Lake Onshore Feeder Fund LP"/>
    <s v="TenPercentOwner"/>
    <n v="100000"/>
    <n v="5.14"/>
    <n v="513999.99999999988"/>
    <s v="large_buy"/>
    <n v="0.1144465557684773"/>
    <n v="11.444699999999999"/>
    <s v="P"/>
  </r>
  <r>
    <x v="429"/>
    <s v="Aclaris Therapeutics, Inc."/>
    <x v="5"/>
    <x v="124"/>
    <s v="Leonard Braden Michael"/>
    <s v="TenPercentOwner"/>
    <n v="235000"/>
    <n v="1.1499999999999999"/>
    <n v="270250"/>
    <s v="normal_buy"/>
    <n v="0.1891892211176569"/>
    <n v="18.918900000000001"/>
    <s v="P"/>
  </r>
  <r>
    <x v="17"/>
    <s v="TILE SHOP HOLDINGS, INC."/>
    <x v="5"/>
    <x v="124"/>
    <s v="Pleasant Lake Onshore Feeder Fund LP"/>
    <s v="TenPercentOwner"/>
    <n v="9536"/>
    <n v="6.85"/>
    <n v="65321.599999999999"/>
    <s v="normal_buy"/>
    <n v="5.1094877300051911E-2"/>
    <n v="5.1094999999999997"/>
    <s v="P"/>
  </r>
  <r>
    <x v="17"/>
    <s v="TILE SHOP HOLDINGS, INC."/>
    <x v="5"/>
    <x v="124"/>
    <s v="Fund 1 Investments, LLC"/>
    <s v="TenPercentOwner"/>
    <n v="9536"/>
    <n v="6.85"/>
    <n v="65321.599999999999"/>
    <s v="normal_buy"/>
    <n v="5.1094877300051911E-2"/>
    <n v="5.1094999999999997"/>
    <s v="P"/>
  </r>
  <r>
    <x v="17"/>
    <s v="TILE SHOP HOLDINGS, INC."/>
    <x v="5"/>
    <x v="124"/>
    <s v="Pleasant Lake Partners LLC"/>
    <s v="TenPercentOwner"/>
    <n v="9536"/>
    <n v="6.85"/>
    <n v="65321.599999999999"/>
    <s v="normal_buy"/>
    <n v="5.1094877300051911E-2"/>
    <n v="5.1094999999999997"/>
    <s v="P"/>
  </r>
  <r>
    <x v="1077"/>
    <s v="Alpine Income Property Trust, Inc."/>
    <x v="5"/>
    <x v="124"/>
    <s v="CTO Realty Growth, Inc."/>
    <s v="TenPercentOwner"/>
    <n v="7959"/>
    <n v="14.97"/>
    <n v="119146.23"/>
    <s v="large_buy"/>
    <n v="5.6291320286353967E-2"/>
    <n v="5.6291000000000002"/>
    <s v="P"/>
  </r>
  <r>
    <x v="123"/>
    <s v="Expensify, Inc."/>
    <x v="5"/>
    <x v="124"/>
    <s v="Steven J. McLaughlin Revocable Trust"/>
    <s v="TenPercentOwner"/>
    <n v="75840"/>
    <n v="1.45"/>
    <n v="109968"/>
    <s v="normal_buy"/>
    <n v="0.50335570147625908"/>
    <n v="50.335599999999999"/>
    <s v="P"/>
  </r>
  <r>
    <x v="123"/>
    <s v="Expensify, Inc."/>
    <x v="5"/>
    <x v="124"/>
    <s v="SF Roofdeck GP LLC"/>
    <s v="TenPercentOwner"/>
    <n v="75840"/>
    <n v="1.45"/>
    <n v="109968"/>
    <s v="normal_buy"/>
    <n v="0.50335570147625908"/>
    <n v="50.335599999999999"/>
    <s v="P"/>
  </r>
  <r>
    <x v="123"/>
    <s v="Expensify, Inc."/>
    <x v="5"/>
    <x v="124"/>
    <s v="McLaughlin Steven J."/>
    <s v="TenPercentOwner"/>
    <n v="75840"/>
    <n v="1.45"/>
    <n v="109968"/>
    <s v="normal_buy"/>
    <n v="0.50335570147625908"/>
    <n v="50.335599999999999"/>
    <s v="P"/>
  </r>
  <r>
    <x v="123"/>
    <s v="Expensify, Inc."/>
    <x v="5"/>
    <x v="124"/>
    <s v="EXP 2020 SPV LP"/>
    <s v="TenPercentOwner"/>
    <n v="75840"/>
    <n v="1.45"/>
    <n v="109968"/>
    <s v="normal_buy"/>
    <n v="0.50335570147625908"/>
    <n v="50.335599999999999"/>
    <s v="P"/>
  </r>
  <r>
    <x v="1128"/>
    <s v="Taysha Gene Therapies, Inc."/>
    <x v="5"/>
    <x v="124"/>
    <s v="Manning Paul B"/>
    <s v="TenPercentOwner"/>
    <n v="1333333"/>
    <n v="2.25"/>
    <n v="2999999.25"/>
    <s v="large_buy"/>
    <n v="9.4688188137700857E-2"/>
    <n v="9.4687999999999999"/>
    <s v="P"/>
  </r>
  <r>
    <x v="1129"/>
    <s v="COFFEE HOLDING CO INC"/>
    <x v="5"/>
    <x v="124"/>
    <s v="GORDON ANDREW"/>
    <s v="Director,Officer,TenPercentOwner"/>
    <n v="10000"/>
    <n v="2.09"/>
    <n v="20900"/>
    <s v="normal_buy"/>
    <n v="-2.2222201029459598E-2"/>
    <n v="-2.2222"/>
    <s v="P"/>
  </r>
  <r>
    <x v="136"/>
    <s v="ADAMS NATURAL RESOURCES FUND, INC."/>
    <x v="5"/>
    <x v="124"/>
    <s v="Weinstein Boaz"/>
    <s v="TenPercentOwner"/>
    <n v="5027"/>
    <n v="23.41"/>
    <n v="117682.07"/>
    <s v="normal_buy"/>
    <n v="8.9589994732530709E-3"/>
    <n v="0.89590000000000003"/>
    <s v="P"/>
  </r>
  <r>
    <x v="136"/>
    <s v="ADAMS NATURAL RESOURCES FUND, INC."/>
    <x v="5"/>
    <x v="124"/>
    <s v="Saba Capital Management, L.P."/>
    <s v="TenPercentOwner"/>
    <n v="5027"/>
    <n v="23.41"/>
    <n v="117682.07"/>
    <s v="normal_buy"/>
    <n v="8.9589994732530709E-3"/>
    <n v="0.89590000000000003"/>
    <s v="P"/>
  </r>
  <r>
    <x v="595"/>
    <s v="System1, Inc."/>
    <x v="5"/>
    <x v="124"/>
    <s v="CEE Holdings Trust"/>
    <s v="TenPercentOwner"/>
    <n v="50154"/>
    <n v="1.4"/>
    <n v="70215.599999999991"/>
    <s v="large_buy"/>
    <n v="7.1428571428571397E-2"/>
    <n v="7.1429"/>
    <s v="P"/>
  </r>
  <r>
    <x v="103"/>
    <s v="authID Inc."/>
    <x v="5"/>
    <x v="124"/>
    <s v="Garchik Stephen Jeffrey"/>
    <s v="TenPercentOwner"/>
    <n v="150000"/>
    <n v="7.5"/>
    <n v="1125000"/>
    <s v="large_buy"/>
    <n v="-9.1185565989286843E-3"/>
    <n v="-0.91190000000000004"/>
    <s v="P"/>
  </r>
  <r>
    <x v="318"/>
    <s v="FIDELITY D &amp; D BANCORP INC"/>
    <x v="5"/>
    <x v="124"/>
    <s v="CALI BRIAN J"/>
    <s v="Director,Officer"/>
    <n v="252.64"/>
    <n v="45.27"/>
    <n v="11437.0128"/>
    <s v="normal_buy"/>
    <n v="0.1102563280927629"/>
    <n v="11.025600000000001"/>
    <s v="P"/>
  </r>
  <r>
    <x v="1129"/>
    <s v="COFFEE HOLDING CO INC"/>
    <x v="5"/>
    <x v="124"/>
    <s v="GORDON DAVID"/>
    <s v="Director,Officer,TenPercentOwner"/>
    <n v="6856"/>
    <n v="2.09"/>
    <n v="14329.04"/>
    <s v="normal_buy"/>
    <n v="-2.2222201029459598E-2"/>
    <n v="-2.2222"/>
    <s v="P"/>
  </r>
  <r>
    <x v="1016"/>
    <s v="DIAMOND HILL INVESTMENT GROUP INC"/>
    <x v="5"/>
    <x v="124"/>
    <s v="Quinif Jo Ann"/>
    <s v="Officer"/>
    <n v="400"/>
    <n v="139.24"/>
    <n v="55696"/>
    <s v="normal_buy"/>
    <n v="6.0018857452694307E-2"/>
    <n v="6.0019"/>
    <s v="P"/>
  </r>
  <r>
    <x v="103"/>
    <s v="authID Inc."/>
    <x v="5"/>
    <x v="124"/>
    <s v="Thompson Michael Charles"/>
    <s v="Director"/>
    <n v="12254"/>
    <n v="8.16"/>
    <n v="99992.639999999999"/>
    <s v="large_buy"/>
    <n v="-9.1185565989286843E-3"/>
    <n v="-0.91190000000000004"/>
    <s v="P"/>
  </r>
  <r>
    <x v="68"/>
    <s v="PBF Energy Inc."/>
    <x v="5"/>
    <x v="124"/>
    <s v="Control Empresarial de Capitales S.A. de C.V."/>
    <s v="TenPercentOwner,Other"/>
    <n v="179000"/>
    <n v="45.07"/>
    <n v="8067530"/>
    <s v="normal_buy"/>
    <n v="-9.7117515713499469E-2"/>
    <n v="-9.7118000000000002"/>
    <s v="P"/>
  </r>
  <r>
    <x v="1016"/>
    <s v="DIAMOND HILL INVESTMENT GROUP INC"/>
    <x v="5"/>
    <x v="124"/>
    <s v="BRILLIANT HEATHER E"/>
    <s v="Director,Officer"/>
    <n v="250"/>
    <n v="139.38"/>
    <n v="34845"/>
    <s v="normal_buy"/>
    <n v="6.0018857452694307E-2"/>
    <n v="6.0019"/>
    <s v="P"/>
  </r>
  <r>
    <x v="107"/>
    <s v="CalciMedica, Inc."/>
    <x v="5"/>
    <x v="124"/>
    <s v="Roberts Eric W"/>
    <s v="Director,Officer,TenPercentOwner"/>
    <n v="5000"/>
    <n v="3.22"/>
    <n v="16100"/>
    <s v="normal_buy"/>
    <n v="0.55238086299651434"/>
    <n v="55.238100000000003"/>
    <s v="P"/>
  </r>
  <r>
    <x v="1127"/>
    <s v="Shattuck Labs, Inc."/>
    <x v="5"/>
    <x v="124"/>
    <s v="Brous Tyler"/>
    <s v="Director"/>
    <n v="5416"/>
    <n v="3.89"/>
    <n v="21068.240000000002"/>
    <s v="normal_buy"/>
    <n v="0.1173333485921224"/>
    <n v="11.7333"/>
    <s v="P"/>
  </r>
  <r>
    <x v="1130"/>
    <s v="HORMEL FOODS CORP /DE/"/>
    <x v="5"/>
    <x v="124"/>
    <s v="Losness-Larson Katherine M"/>
    <s v="Officer"/>
    <n v="830"/>
    <n v="30.12"/>
    <n v="24999.599999999999"/>
    <s v="normal_buy"/>
    <n v="2.4818074583910828E-2"/>
    <n v="2.4817999999999998"/>
    <s v="P"/>
  </r>
  <r>
    <x v="674"/>
    <s v="SIMON PROPERTY GROUP INC /DE/"/>
    <x v="5"/>
    <x v="125"/>
    <s v="STEWART MARTA R"/>
    <s v="Director"/>
    <n v="184"/>
    <n v="150.16999999999999"/>
    <n v="27631.279999999999"/>
    <s v="normal_buy"/>
    <n v="-1.1462477703164111E-2"/>
    <n v="-1.1462000000000001"/>
    <s v="P"/>
  </r>
  <r>
    <x v="674"/>
    <s v="SIMON PROPERTY GROUP INC /DE/"/>
    <x v="5"/>
    <x v="125"/>
    <s v="HUBBARD ALLAN B"/>
    <s v="Director"/>
    <n v="397"/>
    <n v="150.16999999999999"/>
    <n v="59617.49"/>
    <s v="large_buy"/>
    <n v="-1.1462477703164111E-2"/>
    <n v="-1.1462000000000001"/>
    <s v="P"/>
  </r>
  <r>
    <x v="703"/>
    <s v="NEXPOINT DIVERSIFIED REAL ESTATE TRUST"/>
    <x v="5"/>
    <x v="125"/>
    <s v="DONDERO JAMES D"/>
    <s v="Director,Officer,TenPercentOwner"/>
    <n v="9832"/>
    <n v="5.44"/>
    <n v="53486.080000000002"/>
    <s v="normal_buy"/>
    <n v="0.14828200749722981"/>
    <n v="14.828200000000001"/>
    <s v="P"/>
  </r>
  <r>
    <x v="883"/>
    <s v="HireQuest, Inc."/>
    <x v="5"/>
    <x v="125"/>
    <s v="Hermanns Richard"/>
    <s v="Director,Officer,TenPercentOwner"/>
    <n v="4219"/>
    <n v="12.08"/>
    <n v="50965.52"/>
    <s v="large_buy"/>
    <n v="0.11255043567499361"/>
    <n v="11.255000000000001"/>
    <s v="P"/>
  </r>
  <r>
    <x v="1131"/>
    <s v="Tamboran Resources Corp"/>
    <x v="5"/>
    <x v="125"/>
    <s v="Dyer Eric Steven"/>
    <s v="Officer"/>
    <n v="500"/>
    <n v="24"/>
    <n v="12000"/>
    <s v="normal_buy"/>
    <n v="9.8666636149088438E-2"/>
    <n v="9.8666999999999998"/>
    <s v="P"/>
  </r>
  <r>
    <x v="1131"/>
    <s v="Tamboran Resources Corp"/>
    <x v="5"/>
    <x v="125"/>
    <s v="Barrett Fredrick J"/>
    <s v="Director"/>
    <n v="6600"/>
    <n v="24"/>
    <n v="158400"/>
    <s v="normal_buy"/>
    <n v="9.8666636149088438E-2"/>
    <n v="9.8666999999999998"/>
    <s v="P"/>
  </r>
  <r>
    <x v="1131"/>
    <s v="Tamboran Resources Corp"/>
    <x v="5"/>
    <x v="125"/>
    <s v="Dalton Ryan"/>
    <s v="Director"/>
    <n v="12500"/>
    <n v="24"/>
    <n v="300000"/>
    <s v="normal_buy"/>
    <n v="9.8666636149088438E-2"/>
    <n v="9.8666999999999998"/>
    <s v="P"/>
  </r>
  <r>
    <x v="418"/>
    <s v="Citi Trends Inc"/>
    <x v="5"/>
    <x v="125"/>
    <s v="Pleasant Lake Partners LLC"/>
    <s v="TenPercentOwner"/>
    <n v="10000"/>
    <n v="21.26"/>
    <n v="212600"/>
    <s v="normal_buy"/>
    <n v="-6.2088413951707833E-2"/>
    <n v="-6.2088000000000001"/>
    <s v="P"/>
  </r>
  <r>
    <x v="418"/>
    <s v="Citi Trends Inc"/>
    <x v="5"/>
    <x v="125"/>
    <s v="Fund 1 Investments, LLC"/>
    <s v="TenPercentOwner"/>
    <n v="10000"/>
    <n v="21.26"/>
    <n v="212600"/>
    <s v="normal_buy"/>
    <n v="-6.2088413951707833E-2"/>
    <n v="-6.2088000000000001"/>
    <s v="P"/>
  </r>
  <r>
    <x v="418"/>
    <s v="Citi Trends Inc"/>
    <x v="5"/>
    <x v="125"/>
    <s v="Pleasant Lake Onshore Feeder Fund LP"/>
    <s v="TenPercentOwner"/>
    <n v="10000"/>
    <n v="21.26"/>
    <n v="212600"/>
    <s v="normal_buy"/>
    <n v="-6.2088413951707833E-2"/>
    <n v="-6.2088000000000001"/>
    <s v="P"/>
  </r>
  <r>
    <x v="418"/>
    <s v="Citi Trends Inc"/>
    <x v="5"/>
    <x v="125"/>
    <s v="Pleasant Lake Partners LLC"/>
    <s v="TenPercentOwner"/>
    <n v="24000"/>
    <n v="21.44"/>
    <n v="514560.00000000012"/>
    <s v="large_buy"/>
    <n v="-6.2088413951707833E-2"/>
    <n v="-6.2088000000000001"/>
    <s v="P"/>
  </r>
  <r>
    <x v="418"/>
    <s v="Citi Trends Inc"/>
    <x v="5"/>
    <x v="125"/>
    <s v="Fund 1 Investments, LLC"/>
    <s v="TenPercentOwner"/>
    <n v="24000"/>
    <n v="21.44"/>
    <n v="514560.00000000012"/>
    <s v="large_buy"/>
    <n v="-6.2088413951707833E-2"/>
    <n v="-6.2088000000000001"/>
    <s v="P"/>
  </r>
  <r>
    <x v="418"/>
    <s v="Citi Trends Inc"/>
    <x v="5"/>
    <x v="125"/>
    <s v="Pleasant Lake Onshore Feeder Fund LP"/>
    <s v="TenPercentOwner"/>
    <n v="24000"/>
    <n v="21.44"/>
    <n v="514560.00000000012"/>
    <s v="large_buy"/>
    <n v="-6.2088413951707833E-2"/>
    <n v="-6.2088000000000001"/>
    <s v="P"/>
  </r>
  <r>
    <x v="418"/>
    <s v="Citi Trends Inc"/>
    <x v="5"/>
    <x v="125"/>
    <s v="Pleasant Lake Partners LLC"/>
    <s v="TenPercentOwner"/>
    <n v="10000"/>
    <n v="21.55"/>
    <n v="215500"/>
    <s v="normal_buy"/>
    <n v="-6.2088413951707833E-2"/>
    <n v="-6.2088000000000001"/>
    <s v="P"/>
  </r>
  <r>
    <x v="418"/>
    <s v="Citi Trends Inc"/>
    <x v="5"/>
    <x v="125"/>
    <s v="Fund 1 Investments, LLC"/>
    <s v="TenPercentOwner"/>
    <n v="10000"/>
    <n v="21.55"/>
    <n v="215500"/>
    <s v="normal_buy"/>
    <n v="-6.2088413951707833E-2"/>
    <n v="-6.2088000000000001"/>
    <s v="P"/>
  </r>
  <r>
    <x v="418"/>
    <s v="Citi Trends Inc"/>
    <x v="5"/>
    <x v="125"/>
    <s v="Pleasant Lake Onshore Feeder Fund LP"/>
    <s v="TenPercentOwner"/>
    <n v="10000"/>
    <n v="21.55"/>
    <n v="215500"/>
    <s v="normal_buy"/>
    <n v="-6.2088413951707833E-2"/>
    <n v="-6.2088000000000001"/>
    <s v="P"/>
  </r>
  <r>
    <x v="418"/>
    <s v="Citi Trends Inc"/>
    <x v="5"/>
    <x v="125"/>
    <s v="Pleasant Lake Partners LLC"/>
    <s v="TenPercentOwner"/>
    <n v="10000"/>
    <n v="21.26"/>
    <n v="212600"/>
    <s v="normal_buy"/>
    <n v="-6.2088413951707833E-2"/>
    <n v="-6.2088000000000001"/>
    <s v="P"/>
  </r>
  <r>
    <x v="418"/>
    <s v="Citi Trends Inc"/>
    <x v="5"/>
    <x v="125"/>
    <s v="Fund 1 Investments, LLC"/>
    <s v="TenPercentOwner"/>
    <n v="10000"/>
    <n v="21.26"/>
    <n v="212600"/>
    <s v="normal_buy"/>
    <n v="-6.2088413951707833E-2"/>
    <n v="-6.2088000000000001"/>
    <s v="P"/>
  </r>
  <r>
    <x v="418"/>
    <s v="Citi Trends Inc"/>
    <x v="5"/>
    <x v="125"/>
    <s v="Pleasant Lake Onshore Feeder Fund LP"/>
    <s v="TenPercentOwner"/>
    <n v="10000"/>
    <n v="21.26"/>
    <n v="212600"/>
    <s v="normal_buy"/>
    <n v="-6.2088413951707833E-2"/>
    <n v="-6.2088000000000001"/>
    <s v="P"/>
  </r>
  <r>
    <x v="1131"/>
    <s v="Tamboran Resources Corp"/>
    <x v="5"/>
    <x v="125"/>
    <s v="Thibodeaux Faron James"/>
    <s v="Officer"/>
    <n v="17000"/>
    <n v="24"/>
    <n v="408000"/>
    <s v="large_buy"/>
    <n v="9.8666636149088438E-2"/>
    <n v="9.8666999999999998"/>
    <s v="P"/>
  </r>
  <r>
    <x v="1131"/>
    <s v="Tamboran Resources Corp"/>
    <x v="5"/>
    <x v="125"/>
    <s v="Dyer Eric Steven"/>
    <s v="Officer"/>
    <n v="2500"/>
    <n v="24"/>
    <n v="60000"/>
    <s v="normal_buy"/>
    <n v="9.8666636149088438E-2"/>
    <n v="9.8666999999999998"/>
    <s v="P"/>
  </r>
  <r>
    <x v="1131"/>
    <s v="Tamboran Resources Corp"/>
    <x v="5"/>
    <x v="125"/>
    <s v="Robb Andrew John"/>
    <s v="Director"/>
    <n v="2000"/>
    <n v="24"/>
    <n v="48000"/>
    <s v="normal_buy"/>
    <n v="9.8666636149088438E-2"/>
    <n v="9.8666999999999998"/>
    <s v="P"/>
  </r>
  <r>
    <x v="17"/>
    <s v="TILE SHOP HOLDINGS, INC."/>
    <x v="5"/>
    <x v="125"/>
    <s v="Pleasant Lake Partners LLC"/>
    <s v="TenPercentOwner"/>
    <n v="27500"/>
    <n v="6.91"/>
    <n v="190025"/>
    <s v="normal_buy"/>
    <n v="3.6075036968642227E-2"/>
    <n v="3.6074999999999999"/>
    <s v="P"/>
  </r>
  <r>
    <x v="17"/>
    <s v="TILE SHOP HOLDINGS, INC."/>
    <x v="5"/>
    <x v="125"/>
    <s v="Pleasant Lake Onshore Feeder Fund LP"/>
    <s v="TenPercentOwner"/>
    <n v="27500"/>
    <n v="6.91"/>
    <n v="190025"/>
    <s v="normal_buy"/>
    <n v="3.6075036968642227E-2"/>
    <n v="3.6074999999999999"/>
    <s v="P"/>
  </r>
  <r>
    <x v="17"/>
    <s v="TILE SHOP HOLDINGS, INC."/>
    <x v="5"/>
    <x v="125"/>
    <s v="Fund 1 Investments, LLC"/>
    <s v="TenPercentOwner"/>
    <n v="27500"/>
    <n v="6.91"/>
    <n v="190025"/>
    <s v="normal_buy"/>
    <n v="3.6075036968642227E-2"/>
    <n v="3.6074999999999999"/>
    <s v="P"/>
  </r>
  <r>
    <x v="1132"/>
    <s v="HIGHLAND GLOBAL ALLOCATION FUND"/>
    <x v="5"/>
    <x v="125"/>
    <s v="Powell Ethan"/>
    <s v="Director"/>
    <n v="6750"/>
    <n v="7.47"/>
    <n v="50422.5"/>
    <s v="large_buy"/>
    <n v="2.6560511390486759E-2"/>
    <n v="2.6560999999999999"/>
    <s v="P"/>
  </r>
  <r>
    <x v="93"/>
    <s v="Allied Gaming &amp; Entertainment Inc."/>
    <x v="5"/>
    <x v="125"/>
    <s v="Knighted Pastures LLC"/>
    <s v="TenPercentOwner"/>
    <n v="49990"/>
    <n v="1.27"/>
    <n v="63487.3"/>
    <s v="normal_buy"/>
    <n v="5.5118152364868278E-2"/>
    <n v="5.5118"/>
    <s v="P"/>
  </r>
  <r>
    <x v="93"/>
    <s v="Allied Gaming &amp; Entertainment Inc."/>
    <x v="5"/>
    <x v="125"/>
    <s v="Choi Roy"/>
    <s v="TenPercentOwner"/>
    <n v="49990"/>
    <n v="1.27"/>
    <n v="63487.3"/>
    <s v="normal_buy"/>
    <n v="5.5118152364868278E-2"/>
    <n v="5.5118"/>
    <s v="P"/>
  </r>
  <r>
    <x v="1131"/>
    <s v="Tamboran Resources Corp"/>
    <x v="5"/>
    <x v="125"/>
    <s v="STONEBURNER RICHARD K"/>
    <s v="Director"/>
    <n v="8500"/>
    <n v="24"/>
    <n v="204000"/>
    <s v="normal_buy"/>
    <n v="9.8666636149088438E-2"/>
    <n v="9.8666999999999998"/>
    <s v="P"/>
  </r>
  <r>
    <x v="1131"/>
    <s v="Tamboran Resources Corp"/>
    <x v="5"/>
    <x v="125"/>
    <s v="Reed Stephanie L"/>
    <s v="Director"/>
    <n v="8250"/>
    <n v="24"/>
    <n v="198000"/>
    <s v="normal_buy"/>
    <n v="9.8666636149088438E-2"/>
    <n v="9.8666999999999998"/>
    <s v="P"/>
  </r>
  <r>
    <x v="123"/>
    <s v="Expensify, Inc."/>
    <x v="5"/>
    <x v="125"/>
    <s v="McLaughlin Steven J."/>
    <s v="TenPercentOwner"/>
    <n v="24529"/>
    <n v="1.45"/>
    <n v="35567.050000000003"/>
    <s v="normal_buy"/>
    <n v="0.4093959001285381"/>
    <n v="40.939599999999999"/>
    <s v="P"/>
  </r>
  <r>
    <x v="123"/>
    <s v="Expensify, Inc."/>
    <x v="5"/>
    <x v="125"/>
    <s v="Steven J. McLaughlin Revocable Trust"/>
    <s v="TenPercentOwner"/>
    <n v="24529"/>
    <n v="1.45"/>
    <n v="35567.050000000003"/>
    <s v="normal_buy"/>
    <n v="0.4093959001285381"/>
    <n v="40.939599999999999"/>
    <s v="P"/>
  </r>
  <r>
    <x v="123"/>
    <s v="Expensify, Inc."/>
    <x v="5"/>
    <x v="125"/>
    <s v="EXP 2020 SPV LP"/>
    <s v="TenPercentOwner"/>
    <n v="24529"/>
    <n v="1.45"/>
    <n v="35567.050000000003"/>
    <s v="normal_buy"/>
    <n v="0.4093959001285381"/>
    <n v="40.939599999999999"/>
    <s v="P"/>
  </r>
  <r>
    <x v="123"/>
    <s v="Expensify, Inc."/>
    <x v="5"/>
    <x v="125"/>
    <s v="SF Roofdeck GP LLC"/>
    <s v="TenPercentOwner"/>
    <n v="24529"/>
    <n v="1.45"/>
    <n v="35567.050000000003"/>
    <s v="normal_buy"/>
    <n v="0.4093959001285381"/>
    <n v="40.939599999999999"/>
    <s v="P"/>
  </r>
  <r>
    <x v="674"/>
    <s v="SIMON PROPERTY GROUP INC /DE/"/>
    <x v="5"/>
    <x v="125"/>
    <s v="Roe Peggy Fang"/>
    <s v="Director"/>
    <n v="67"/>
    <n v="150.16999999999999"/>
    <n v="10061.39"/>
    <s v="normal_buy"/>
    <n v="-1.1462477703164111E-2"/>
    <n v="-1.1462000000000001"/>
    <s v="P"/>
  </r>
  <r>
    <x v="1133"/>
    <s v="Tempest Therapeutics, Inc."/>
    <x v="5"/>
    <x v="125"/>
    <s v="Trojanowski Justin"/>
    <s v="Officer"/>
    <n v="7500"/>
    <n v="2.16"/>
    <n v="16200"/>
    <s v="normal_buy"/>
    <n v="1.3698676023997439E-2"/>
    <n v="1.3698999999999999"/>
    <s v="P"/>
  </r>
  <r>
    <x v="674"/>
    <s v="SIMON PROPERTY GROUP INC /DE/"/>
    <x v="5"/>
    <x v="125"/>
    <s v="GLASSCOCK LARRY C"/>
    <s v="Director"/>
    <n v="363"/>
    <n v="150.16999999999999"/>
    <n v="54511.709999999992"/>
    <s v="normal_buy"/>
    <n v="-1.1462477703164111E-2"/>
    <n v="-1.1462000000000001"/>
    <s v="P"/>
  </r>
  <r>
    <x v="674"/>
    <s v="SIMON PROPERTY GROUP INC /DE/"/>
    <x v="5"/>
    <x v="125"/>
    <s v="Aeppel Glyn"/>
    <s v="Director"/>
    <n v="210"/>
    <n v="150.16999999999999"/>
    <n v="31535.7"/>
    <s v="normal_buy"/>
    <n v="-1.1462477703164111E-2"/>
    <n v="-1.1462000000000001"/>
    <s v="P"/>
  </r>
  <r>
    <x v="1126"/>
    <s v="Purple Innovation, Inc."/>
    <x v="5"/>
    <x v="125"/>
    <s v="DeMartini Robert"/>
    <s v="Director,Officer"/>
    <n v="138834"/>
    <n v="1.03"/>
    <n v="142999.01999999999"/>
    <s v="large_buy"/>
    <n v="0.15384624201870861"/>
    <n v="15.384600000000001"/>
    <s v="P"/>
  </r>
  <r>
    <x v="10"/>
    <s v="TILLY'S, INC."/>
    <x v="5"/>
    <x v="125"/>
    <s v="Fund 1 Investments, LLC"/>
    <s v="TenPercentOwner"/>
    <n v="8625"/>
    <n v="5.76"/>
    <n v="49680"/>
    <s v="normal_buy"/>
    <n v="-3.4825875761229419E-2"/>
    <n v="-3.4826000000000001"/>
    <s v="P"/>
  </r>
  <r>
    <x v="1131"/>
    <s v="Tamboran Resources Corp"/>
    <x v="5"/>
    <x v="125"/>
    <s v="Thibodeaux Faron James"/>
    <s v="Officer"/>
    <n v="15000"/>
    <n v="24"/>
    <n v="360000"/>
    <s v="normal_buy"/>
    <n v="9.8666636149088438E-2"/>
    <n v="9.8666999999999998"/>
    <s v="P"/>
  </r>
  <r>
    <x v="1131"/>
    <s v="Tamboran Resources Corp"/>
    <x v="5"/>
    <x v="125"/>
    <s v="STONEBURNER RICHARD K"/>
    <s v="Director"/>
    <n v="8300"/>
    <n v="24"/>
    <n v="199200"/>
    <s v="normal_buy"/>
    <n v="9.8666636149088438E-2"/>
    <n v="9.8666999999999998"/>
    <s v="P"/>
  </r>
  <r>
    <x v="674"/>
    <s v="SIMON PROPERTY GROUP INC /DE/"/>
    <x v="5"/>
    <x v="125"/>
    <s v="LEIBOWITZ REUBEN S"/>
    <s v="Director"/>
    <n v="486"/>
    <n v="150.16999999999999"/>
    <n v="72982.62"/>
    <s v="large_buy"/>
    <n v="-1.1462477703164111E-2"/>
    <n v="-1.1462000000000001"/>
    <s v="P"/>
  </r>
  <r>
    <x v="674"/>
    <s v="SIMON PROPERTY GROUP INC /DE/"/>
    <x v="5"/>
    <x v="125"/>
    <s v="RODKIN GARY M"/>
    <s v="Director"/>
    <n v="223"/>
    <n v="150.16999999999999"/>
    <n v="33487.910000000003"/>
    <s v="normal_buy"/>
    <n v="-1.1462477703164111E-2"/>
    <n v="-1.1462000000000001"/>
    <s v="P"/>
  </r>
  <r>
    <x v="10"/>
    <s v="TILLY'S, INC."/>
    <x v="5"/>
    <x v="125"/>
    <s v="Pleasant Lake Onshore Feeder Fund LP"/>
    <s v="TenPercentOwner"/>
    <n v="8625"/>
    <n v="5.76"/>
    <n v="49680"/>
    <s v="normal_buy"/>
    <n v="-3.4825875761229419E-2"/>
    <n v="-3.4826000000000001"/>
    <s v="P"/>
  </r>
  <r>
    <x v="10"/>
    <s v="TILLY'S, INC."/>
    <x v="5"/>
    <x v="125"/>
    <s v="Pleasant Lake Partners LLC"/>
    <s v="TenPercentOwner"/>
    <n v="64610"/>
    <n v="5.87"/>
    <n v="379260.7"/>
    <s v="large_buy"/>
    <n v="-3.4825875761229419E-2"/>
    <n v="-3.4826000000000001"/>
    <s v="P"/>
  </r>
  <r>
    <x v="10"/>
    <s v="TILLY'S, INC."/>
    <x v="5"/>
    <x v="125"/>
    <s v="Fund 1 Investments, LLC"/>
    <s v="TenPercentOwner"/>
    <n v="64610"/>
    <n v="5.87"/>
    <n v="379260.7"/>
    <s v="large_buy"/>
    <n v="-3.4825875761229419E-2"/>
    <n v="-3.4826000000000001"/>
    <s v="P"/>
  </r>
  <r>
    <x v="10"/>
    <s v="TILLY'S, INC."/>
    <x v="5"/>
    <x v="125"/>
    <s v="Pleasant Lake Onshore Feeder Fund LP"/>
    <s v="TenPercentOwner"/>
    <n v="64610"/>
    <n v="5.87"/>
    <n v="379260.7"/>
    <s v="large_buy"/>
    <n v="-3.4825875761229419E-2"/>
    <n v="-3.4826000000000001"/>
    <s v="P"/>
  </r>
  <r>
    <x v="1134"/>
    <s v="NIKE, Inc."/>
    <x v="5"/>
    <x v="125"/>
    <s v="SWAN ROBERT HOLMES"/>
    <s v="Director"/>
    <n v="2941"/>
    <n v="77.02"/>
    <n v="226515.82"/>
    <s v="large_buy"/>
    <n v="-5.3867602685048983E-2"/>
    <n v="-5.3868"/>
    <s v="P"/>
  </r>
  <r>
    <x v="10"/>
    <s v="TILLY'S, INC."/>
    <x v="5"/>
    <x v="125"/>
    <s v="Pleasant Lake Partners LLC"/>
    <s v="TenPercentOwner"/>
    <n v="8625"/>
    <n v="5.76"/>
    <n v="49680"/>
    <s v="normal_buy"/>
    <n v="-3.4825875761229419E-2"/>
    <n v="-3.4826000000000001"/>
    <s v="P"/>
  </r>
  <r>
    <x v="429"/>
    <s v="Aclaris Therapeutics, Inc."/>
    <x v="5"/>
    <x v="125"/>
    <s v="Leonard Braden Michael"/>
    <s v="TenPercentOwner"/>
    <n v="400000"/>
    <n v="1.1299999999999999"/>
    <n v="451999.99999999988"/>
    <s v="large_buy"/>
    <n v="0.22727272234672369"/>
    <n v="22.7273"/>
    <s v="P"/>
  </r>
  <r>
    <x v="429"/>
    <s v="Aclaris Therapeutics, Inc."/>
    <x v="5"/>
    <x v="125"/>
    <s v="Leonard Braden Michael"/>
    <s v="TenPercentOwner"/>
    <n v="801000"/>
    <n v="1.1200000000000001"/>
    <n v="897120.00000000012"/>
    <s v="large_buy"/>
    <n v="0.22727272234672369"/>
    <n v="22.7273"/>
    <s v="P"/>
  </r>
  <r>
    <x v="501"/>
    <s v="Globalstar, Inc."/>
    <x v="5"/>
    <x v="125"/>
    <s v="Monroe James III"/>
    <s v="Director,TenPercentOwner"/>
    <n v="4510855"/>
    <n v="1.06"/>
    <n v="4781506.3"/>
    <s v="large_buy"/>
    <n v="0.18750009934107911"/>
    <n v="18.75"/>
    <s v="P"/>
  </r>
  <r>
    <x v="41"/>
    <s v="Fortress Biotech, Inc."/>
    <x v="5"/>
    <x v="125"/>
    <s v="ROSENWALD LINDSAY A MD"/>
    <s v="Director,Officer,TenPercentOwner"/>
    <n v="20000"/>
    <n v="1.64"/>
    <n v="32800"/>
    <s v="normal_buy"/>
    <n v="0.16959061718342611"/>
    <n v="16.959099999999999"/>
    <s v="P"/>
  </r>
  <r>
    <x v="1135"/>
    <s v="STEWART INFORMATION SERVICES CORP"/>
    <x v="5"/>
    <x v="125"/>
    <s v="Bryant Iain Martyn"/>
    <s v="Officer"/>
    <n v="430"/>
    <n v="52.21"/>
    <n v="22450.3"/>
    <s v="large_buy"/>
    <n v="0.1093749154472556"/>
    <n v="10.9375"/>
    <s v="P"/>
  </r>
  <r>
    <x v="674"/>
    <s v="SIMON PROPERTY GROUP INC /DE/"/>
    <x v="5"/>
    <x v="125"/>
    <s v="Smith Daniel C."/>
    <s v="Director"/>
    <n v="348"/>
    <n v="150.16999999999999"/>
    <n v="52259.16"/>
    <s v="normal_buy"/>
    <n v="-1.1462477703164111E-2"/>
    <n v="-1.1462000000000001"/>
    <s v="P"/>
  </r>
  <r>
    <x v="1129"/>
    <s v="COFFEE HOLDING CO INC"/>
    <x v="5"/>
    <x v="125"/>
    <s v="GORDON ANDREW"/>
    <s v="Director,Officer,TenPercentOwner"/>
    <n v="5000"/>
    <n v="2.4"/>
    <n v="12000"/>
    <s v="normal_buy"/>
    <n v="-8.5470007094481271E-2"/>
    <n v="-8.5470000000000006"/>
    <s v="P"/>
  </r>
  <r>
    <x v="136"/>
    <s v="ADAMS NATURAL RESOURCES FUND, INC."/>
    <x v="5"/>
    <x v="125"/>
    <s v="Weinstein Boaz"/>
    <s v="TenPercentOwner"/>
    <n v="23459"/>
    <n v="23.56"/>
    <n v="552694.03999999992"/>
    <s v="large_buy"/>
    <n v="7.2003703096390481E-3"/>
    <n v="0.72"/>
    <s v="P"/>
  </r>
  <r>
    <x v="136"/>
    <s v="ADAMS NATURAL RESOURCES FUND, INC."/>
    <x v="5"/>
    <x v="125"/>
    <s v="Saba Capital Management, L.P."/>
    <s v="TenPercentOwner"/>
    <n v="23459"/>
    <n v="23.56"/>
    <n v="552694.03999999992"/>
    <s v="large_buy"/>
    <n v="7.2003703096390481E-3"/>
    <n v="0.72"/>
    <s v="P"/>
  </r>
  <r>
    <x v="595"/>
    <s v="System1, Inc."/>
    <x v="5"/>
    <x v="125"/>
    <s v="CEE Holdings Trust"/>
    <s v="TenPercentOwner"/>
    <n v="23136"/>
    <n v="1.45"/>
    <n v="33547.199999999997"/>
    <s v="normal_buy"/>
    <n v="-1.315788235360549E-2"/>
    <n v="-1.3158000000000001"/>
    <s v="P"/>
  </r>
  <r>
    <x v="1136"/>
    <s v="DiaMedica Therapeutics Inc."/>
    <x v="5"/>
    <x v="125"/>
    <s v="TRILL AB"/>
    <s v="TenPercentOwner"/>
    <n v="1200000"/>
    <n v="2.5"/>
    <n v="3000000"/>
    <s v="large_buy"/>
    <n v="0.2135592765556065"/>
    <n v="21.355899999999998"/>
    <s v="P"/>
  </r>
  <r>
    <x v="1136"/>
    <s v="DiaMedica Therapeutics Inc."/>
    <x v="5"/>
    <x v="125"/>
    <s v="STAHLBERG JAN"/>
    <s v="TenPercentOwner"/>
    <n v="1200000"/>
    <n v="2.5"/>
    <n v="3000000"/>
    <s v="large_buy"/>
    <n v="0.2135592765556065"/>
    <n v="21.355899999999998"/>
    <s v="P"/>
  </r>
  <r>
    <x v="615"/>
    <s v="RE/MAX Holdings, Inc."/>
    <x v="5"/>
    <x v="125"/>
    <s v="MAGNOLIA GROUP, LLC"/>
    <s v="TenPercentOwner"/>
    <n v="23500"/>
    <n v="8.27"/>
    <n v="194345"/>
    <s v="normal_buy"/>
    <n v="0.1395060626604028"/>
    <n v="13.9506"/>
    <s v="P"/>
  </r>
  <r>
    <x v="615"/>
    <s v="RE/MAX Holdings, Inc."/>
    <x v="5"/>
    <x v="125"/>
    <s v="MAGNOLIA CAPITAL FUND, LP"/>
    <s v="TenPercentOwner"/>
    <n v="23500"/>
    <n v="8.27"/>
    <n v="194345"/>
    <s v="normal_buy"/>
    <n v="0.1395060626604028"/>
    <n v="13.9506"/>
    <s v="P"/>
  </r>
  <r>
    <x v="615"/>
    <s v="RE/MAX Holdings, Inc."/>
    <x v="5"/>
    <x v="125"/>
    <s v="Peterson Adam K"/>
    <s v="TenPercentOwner"/>
    <n v="23500"/>
    <n v="8.27"/>
    <n v="194345"/>
    <s v="normal_buy"/>
    <n v="0.1395060626604028"/>
    <n v="13.9506"/>
    <s v="P"/>
  </r>
  <r>
    <x v="1137"/>
    <s v="AMERICAN FINANCIAL GROUP INC"/>
    <x v="5"/>
    <x v="125"/>
    <s v="Murray Amy Y"/>
    <s v="Director"/>
    <n v="1200"/>
    <n v="125.17"/>
    <n v="150204"/>
    <s v="large_buy"/>
    <n v="3.5994542101059228E-2"/>
    <n v="3.5994999999999999"/>
    <s v="P"/>
  </r>
  <r>
    <x v="674"/>
    <s v="SIMON PROPERTY GROUP INC /DE/"/>
    <x v="5"/>
    <x v="125"/>
    <s v="SELIG STEFAN M"/>
    <s v="Director"/>
    <n v="195"/>
    <n v="150.16999999999999"/>
    <n v="29283.15"/>
    <s v="normal_buy"/>
    <n v="-1.1462477703164111E-2"/>
    <n v="-1.1462000000000001"/>
    <s v="P"/>
  </r>
  <r>
    <x v="107"/>
    <s v="CalciMedica, Inc."/>
    <x v="5"/>
    <x v="125"/>
    <s v="WILSON ROBERT N"/>
    <s v="Director"/>
    <n v="51278"/>
    <n v="3.52"/>
    <n v="180498.56"/>
    <s v="normal_buy"/>
    <n v="0.2146464384960749"/>
    <n v="21.464600000000001"/>
    <s v="P"/>
  </r>
  <r>
    <x v="1016"/>
    <s v="DIAMOND HILL INVESTMENT GROUP INC"/>
    <x v="5"/>
    <x v="125"/>
    <s v="BRILLIANT HEATHER E"/>
    <s v="Director,Officer"/>
    <n v="300"/>
    <n v="140"/>
    <n v="42000"/>
    <s v="normal_buy"/>
    <n v="5.9396077778042233E-2"/>
    <n v="5.9396000000000004"/>
    <s v="P"/>
  </r>
  <r>
    <x v="68"/>
    <s v="PBF Energy Inc."/>
    <x v="5"/>
    <x v="125"/>
    <s v="Control Empresarial de Capitales S.A. de C.V."/>
    <s v="TenPercentOwner,Other"/>
    <n v="4400"/>
    <n v="45.42"/>
    <n v="199848"/>
    <s v="normal_buy"/>
    <n v="-0.1221208201350107"/>
    <n v="-12.2121"/>
    <s v="P"/>
  </r>
  <r>
    <x v="68"/>
    <s v="PBF Energy Inc."/>
    <x v="5"/>
    <x v="125"/>
    <s v="Control Empresarial de Capitales S.A. de C.V."/>
    <s v="TenPercentOwner,Other"/>
    <n v="135600"/>
    <n v="45.74"/>
    <n v="6202344"/>
    <s v="normal_buy"/>
    <n v="-0.1221208201350107"/>
    <n v="-12.2121"/>
    <s v="P"/>
  </r>
  <r>
    <x v="910"/>
    <s v="FlexShopper, Inc."/>
    <x v="5"/>
    <x v="125"/>
    <s v="Dvorkin Howard"/>
    <s v="Director,TenPercentOwner"/>
    <n v="9800"/>
    <n v="1.26"/>
    <n v="12348"/>
    <s v="normal_buy"/>
    <n v="-6.6484326120115678E-2"/>
    <n v="-6.6483999999999996"/>
    <s v="P"/>
  </r>
  <r>
    <x v="1131"/>
    <s v="Tamboran Resources Corp"/>
    <x v="5"/>
    <x v="125"/>
    <s v="Spraberry Interests, LLC"/>
    <s v="TenPercentOwner"/>
    <n v="500000"/>
    <n v="24"/>
    <n v="12000000"/>
    <s v="large_buy"/>
    <n v="9.8666636149088438E-2"/>
    <n v="9.8666999999999998"/>
    <s v="P"/>
  </r>
  <r>
    <x v="1131"/>
    <s v="Tamboran Resources Corp"/>
    <x v="5"/>
    <x v="125"/>
    <s v="Sheffield Bryan"/>
    <s v="TenPercentOwner"/>
    <n v="500000"/>
    <n v="24"/>
    <n v="12000000"/>
    <s v="large_buy"/>
    <n v="9.8666636149088438E-2"/>
    <n v="9.8666999999999998"/>
    <s v="P"/>
  </r>
  <r>
    <x v="1131"/>
    <s v="Tamboran Resources Corp"/>
    <x v="5"/>
    <x v="125"/>
    <s v="Sheffield Holdings, LP"/>
    <s v="TenPercentOwner"/>
    <n v="500000"/>
    <n v="24"/>
    <n v="12000000"/>
    <s v="large_buy"/>
    <n v="9.8666636149088438E-2"/>
    <n v="9.8666999999999998"/>
    <s v="P"/>
  </r>
  <r>
    <x v="764"/>
    <s v="CleanCore Solutions, Inc."/>
    <x v="5"/>
    <x v="125"/>
    <s v="Adams Clayton"/>
    <s v="Director,Officer,TenPercentOwner"/>
    <n v="5000"/>
    <n v="2.37"/>
    <n v="11850"/>
    <s v="normal_buy"/>
    <n v="-0.1043478323967111"/>
    <n v="-10.434799999999999"/>
    <s v="P"/>
  </r>
  <r>
    <x v="157"/>
    <s v="MID PENN BANCORP INC"/>
    <x v="5"/>
    <x v="125"/>
    <s v="Evans Albert J."/>
    <s v="Director"/>
    <n v="456"/>
    <n v="21.95"/>
    <n v="10009.200000000001"/>
    <s v="normal_buy"/>
    <n v="0.10797265502812919"/>
    <n v="10.7973"/>
    <s v="P"/>
  </r>
  <r>
    <x v="987"/>
    <s v="EMPIRE PETROLEUM CORP"/>
    <x v="5"/>
    <x v="125"/>
    <s v="Mulacek Phil E"/>
    <s v="Director,TenPercentOwner"/>
    <n v="4648"/>
    <n v="5.39"/>
    <n v="25052.720000000001"/>
    <s v="normal_buy"/>
    <n v="0.1007751930820906"/>
    <n v="10.077500000000001"/>
    <s v="P"/>
  </r>
  <r>
    <x v="1127"/>
    <s v="Shattuck Labs, Inc."/>
    <x v="5"/>
    <x v="125"/>
    <s v="Brous Tyler"/>
    <s v="Director"/>
    <n v="3000"/>
    <n v="3.9"/>
    <n v="11700"/>
    <s v="normal_buy"/>
    <n v="0.18911924283198539"/>
    <n v="18.911899999999999"/>
    <s v="P"/>
  </r>
  <r>
    <x v="1136"/>
    <s v="DiaMedica Therapeutics Inc."/>
    <x v="5"/>
    <x v="125"/>
    <s v="Von Koch Thomas"/>
    <s v="TenPercentOwner"/>
    <n v="1200000"/>
    <n v="2.5"/>
    <n v="3000000"/>
    <s v="large_buy"/>
    <n v="0.2135592765556065"/>
    <n v="21.355899999999998"/>
    <s v="P"/>
  </r>
  <r>
    <x v="1136"/>
    <s v="DiaMedica Therapeutics Inc."/>
    <x v="5"/>
    <x v="125"/>
    <s v="TomEnterprise AB"/>
    <s v="TenPercentOwner"/>
    <n v="1200000"/>
    <n v="2.5"/>
    <n v="3000000"/>
    <s v="large_buy"/>
    <n v="0.2135592765556065"/>
    <n v="21.355899999999998"/>
    <s v="P"/>
  </r>
  <r>
    <x v="1136"/>
    <s v="DiaMedica Therapeutics Inc."/>
    <x v="5"/>
    <x v="125"/>
    <s v="TomEnterprise Private AB"/>
    <s v="TenPercentOwner"/>
    <n v="1200000"/>
    <n v="2.5"/>
    <n v="3000000"/>
    <s v="large_buy"/>
    <n v="0.2135592765556065"/>
    <n v="21.355899999999998"/>
    <s v="P"/>
  </r>
  <r>
    <x v="1138"/>
    <s v="TXO Partners, L.P."/>
    <x v="5"/>
    <x v="125"/>
    <s v="HUTTON KEITH A"/>
    <s v="Director,Officer,TenPercentOwner"/>
    <n v="878000"/>
    <n v="20"/>
    <n v="17560000"/>
    <s v="large_buy"/>
    <n v="3.5714155313662399E-2"/>
    <n v="3.5714000000000001"/>
    <s v="P"/>
  </r>
  <r>
    <x v="1138"/>
    <s v="TXO Partners, L.P."/>
    <x v="5"/>
    <x v="125"/>
    <s v="SIMPSON BOB R"/>
    <s v="Director,Officer,TenPercentOwner"/>
    <n v="100000"/>
    <n v="20"/>
    <n v="2000000"/>
    <s v="large_buy"/>
    <n v="3.5714155313662399E-2"/>
    <n v="3.5714000000000001"/>
    <s v="P"/>
  </r>
  <r>
    <x v="673"/>
    <s v="MOBIVITY HOLDINGS CORP."/>
    <x v="5"/>
    <x v="126"/>
    <s v="AKIN THOMAS B"/>
    <s v="Director,TenPercentOwner"/>
    <n v="25143"/>
    <n v="0.41"/>
    <n v="10308.629999999999"/>
    <s v="normal_buy"/>
    <n v="-0.4651162782638637"/>
    <n v="-46.511600000000001"/>
    <s v="P"/>
  </r>
  <r>
    <x v="1139"/>
    <s v="AZZ INC"/>
    <x v="5"/>
    <x v="126"/>
    <s v="Mackey Tara D"/>
    <s v="Officer"/>
    <n v="469"/>
    <n v="34.17"/>
    <n v="16025.73"/>
    <s v="normal_buy"/>
    <n v="0.13954249596840479"/>
    <n v="13.9542"/>
    <s v="P"/>
  </r>
  <r>
    <x v="1139"/>
    <s v="AZZ INC"/>
    <x v="5"/>
    <x v="126"/>
    <s v="Moseley Tiffany"/>
    <s v="Officer"/>
    <n v="420"/>
    <n v="36.94"/>
    <n v="15514.8"/>
    <s v="normal_buy"/>
    <n v="0.13954249596840479"/>
    <n v="13.9542"/>
    <s v="P"/>
  </r>
  <r>
    <x v="1139"/>
    <s v="AZZ INC"/>
    <x v="5"/>
    <x v="126"/>
    <s v="Russell Kurt L."/>
    <s v="Officer"/>
    <n v="622"/>
    <n v="34.17"/>
    <n v="21253.74"/>
    <s v="large_buy"/>
    <n v="0.13954249596840479"/>
    <n v="13.9542"/>
    <s v="P"/>
  </r>
  <r>
    <x v="1139"/>
    <s v="AZZ INC"/>
    <x v="5"/>
    <x v="126"/>
    <s v="Crawford Jason"/>
    <s v="Officer"/>
    <n v="622"/>
    <n v="34.17"/>
    <n v="21253.74"/>
    <s v="large_buy"/>
    <n v="0.13954249596840479"/>
    <n v="13.9542"/>
    <s v="P"/>
  </r>
  <r>
    <x v="673"/>
    <s v="MOBIVITY HOLDINGS CORP."/>
    <x v="5"/>
    <x v="126"/>
    <s v="AKIN THOMAS B"/>
    <s v="Director,TenPercentOwner"/>
    <n v="543145"/>
    <n v="0.41"/>
    <n v="222689.45"/>
    <s v="large_buy"/>
    <n v="-0.4651162782638637"/>
    <n v="-46.511600000000001"/>
    <s v="P"/>
  </r>
  <r>
    <x v="1139"/>
    <s v="AZZ INC"/>
    <x v="5"/>
    <x v="126"/>
    <s v="FERGUSON THOMAS E"/>
    <s v="Director,Officer"/>
    <n v="622"/>
    <n v="34.17"/>
    <n v="21253.74"/>
    <s v="large_buy"/>
    <n v="0.13954249596840479"/>
    <n v="13.9542"/>
    <s v="P"/>
  </r>
  <r>
    <x v="1140"/>
    <s v="ALUMIS INC."/>
    <x v="6"/>
    <x v="127"/>
    <s v="AKKARAJU SRINIVAS"/>
    <s v="Director"/>
    <n v="1562500"/>
    <n v="16"/>
    <n v="25000000"/>
    <s v="normal_buy"/>
    <n v="-0.1156299691926691"/>
    <n v="-11.563000000000001"/>
    <s v="P"/>
  </r>
  <r>
    <x v="1140"/>
    <s v="ALUMIS INC."/>
    <x v="6"/>
    <x v="127"/>
    <s v="Tananbaum James B."/>
    <s v="Director,TenPercentOwner"/>
    <n v="312500"/>
    <n v="16"/>
    <n v="5000000"/>
    <s v="normal_buy"/>
    <n v="-0.1156299691926691"/>
    <n v="-11.563000000000001"/>
    <s v="P"/>
  </r>
  <r>
    <x v="1140"/>
    <s v="ALUMIS INC."/>
    <x v="6"/>
    <x v="127"/>
    <s v="Tananbaum James B."/>
    <s v="Director,TenPercentOwner"/>
    <n v="2187500"/>
    <n v="16"/>
    <n v="35000000"/>
    <s v="large_buy"/>
    <n v="-0.1156299691926691"/>
    <n v="-11.563000000000001"/>
    <s v="P"/>
  </r>
  <r>
    <x v="1141"/>
    <s v="ADC Therapeutics SA"/>
    <x v="6"/>
    <x v="127"/>
    <s v="Green Jeremy"/>
    <s v="TenPercentOwner"/>
    <n v="400000"/>
    <n v="2.81"/>
    <n v="1124000"/>
    <s v="large_buy"/>
    <n v="8.9673955472350908E-2"/>
    <n v="8.9673999999999996"/>
    <s v="P"/>
  </r>
  <r>
    <x v="1141"/>
    <s v="ADC Therapeutics SA"/>
    <x v="6"/>
    <x v="127"/>
    <s v="Redmile Group, LLC"/>
    <s v="TenPercentOwner"/>
    <n v="400000"/>
    <n v="2.81"/>
    <n v="1124000"/>
    <s v="large_buy"/>
    <n v="8.9673955472350908E-2"/>
    <n v="8.9673999999999996"/>
    <s v="P"/>
  </r>
  <r>
    <x v="1141"/>
    <s v="ADC Therapeutics SA"/>
    <x v="6"/>
    <x v="127"/>
    <s v="RedCo II Master Fund, L.P."/>
    <s v="TenPercentOwner"/>
    <n v="400000"/>
    <n v="2.81"/>
    <n v="1124000"/>
    <s v="large_buy"/>
    <n v="8.9673955472350908E-2"/>
    <n v="8.9673999999999996"/>
    <s v="P"/>
  </r>
  <r>
    <x v="1141"/>
    <s v="ADC Therapeutics SA"/>
    <x v="6"/>
    <x v="127"/>
    <s v="Green Jeremy"/>
    <s v="TenPercentOwner"/>
    <n v="400000"/>
    <n v="2.81"/>
    <n v="1124000"/>
    <s v="large_buy"/>
    <n v="8.9673955472350908E-2"/>
    <n v="8.9673999999999996"/>
    <s v="P"/>
  </r>
  <r>
    <x v="1141"/>
    <s v="ADC Therapeutics SA"/>
    <x v="6"/>
    <x v="127"/>
    <s v="Redmile Group, LLC"/>
    <s v="TenPercentOwner"/>
    <n v="400000"/>
    <n v="2.81"/>
    <n v="1124000"/>
    <s v="large_buy"/>
    <n v="8.9673955472350908E-2"/>
    <n v="8.9673999999999996"/>
    <s v="P"/>
  </r>
  <r>
    <x v="1141"/>
    <s v="ADC Therapeutics SA"/>
    <x v="6"/>
    <x v="127"/>
    <s v="RedCo II Master Fund, L.P."/>
    <s v="TenPercentOwner"/>
    <n v="400000"/>
    <n v="2.81"/>
    <n v="1124000"/>
    <s v="large_buy"/>
    <n v="8.9673955472350908E-2"/>
    <n v="8.9673999999999996"/>
    <s v="P"/>
  </r>
  <r>
    <x v="1142"/>
    <s v="BLACKBOXSTOCKS INC."/>
    <x v="6"/>
    <x v="127"/>
    <s v="KEPLER GUST"/>
    <s v="Director,Officer,TenPercentOwner"/>
    <n v="25000"/>
    <n v="4"/>
    <n v="100000"/>
    <s v="large_buy"/>
    <n v="-0.19866437827278269"/>
    <n v="-19.866399999999999"/>
    <s v="P"/>
  </r>
  <r>
    <x v="698"/>
    <s v="Annexon, Inc."/>
    <x v="6"/>
    <x v="127"/>
    <s v="Carson William H."/>
    <s v="Director"/>
    <n v="3200"/>
    <n v="5"/>
    <n v="16000"/>
    <s v="normal_buy"/>
    <n v="0.22376229602465131"/>
    <n v="22.376200000000001"/>
    <s v="P"/>
  </r>
  <r>
    <x v="1143"/>
    <s v="LandBridge Co LLC"/>
    <x v="6"/>
    <x v="127"/>
    <s v="Daul Ty P."/>
    <s v="Director"/>
    <n v="8800"/>
    <n v="17"/>
    <n v="149600"/>
    <s v="normal_buy"/>
    <n v="0.26350187971498662"/>
    <n v="26.350200000000001"/>
    <s v="P"/>
  </r>
  <r>
    <x v="418"/>
    <s v="Citi Trends Inc"/>
    <x v="6"/>
    <x v="127"/>
    <s v="Fund 1 Investments, LLC"/>
    <s v="TenPercentOwner"/>
    <n v="15000"/>
    <n v="20.38"/>
    <n v="305700"/>
    <s v="normal_buy"/>
    <n v="5.5498991164042E-2"/>
    <n v="5.5499000000000001"/>
    <s v="P"/>
  </r>
  <r>
    <x v="418"/>
    <s v="Citi Trends Inc"/>
    <x v="6"/>
    <x v="127"/>
    <s v="Pleasant Lake Partners LLC"/>
    <s v="TenPercentOwner"/>
    <n v="15000"/>
    <n v="20.38"/>
    <n v="305700"/>
    <s v="normal_buy"/>
    <n v="5.5498991164042E-2"/>
    <n v="5.5499000000000001"/>
    <s v="P"/>
  </r>
  <r>
    <x v="418"/>
    <s v="Citi Trends Inc"/>
    <x v="6"/>
    <x v="127"/>
    <s v="Pleasant Lake Onshore Feeder Fund LP"/>
    <s v="TenPercentOwner"/>
    <n v="15000"/>
    <n v="20.38"/>
    <n v="305700"/>
    <s v="normal_buy"/>
    <n v="5.5498991164042E-2"/>
    <n v="5.5499000000000001"/>
    <s v="P"/>
  </r>
  <r>
    <x v="17"/>
    <s v="TILE SHOP HOLDINGS, INC."/>
    <x v="6"/>
    <x v="127"/>
    <s v="Pleasant Lake Partners LLC"/>
    <s v="TenPercentOwner"/>
    <n v="33029"/>
    <n v="6.84"/>
    <n v="225918.36"/>
    <s v="large_buy"/>
    <n v="4.4797679098518728E-2"/>
    <n v="4.4798"/>
    <s v="P"/>
  </r>
  <r>
    <x v="17"/>
    <s v="TILE SHOP HOLDINGS, INC."/>
    <x v="6"/>
    <x v="127"/>
    <s v="Pleasant Lake Onshore Feeder Fund LP"/>
    <s v="TenPercentOwner"/>
    <n v="33029"/>
    <n v="6.84"/>
    <n v="225918.36"/>
    <s v="large_buy"/>
    <n v="4.4797679098518728E-2"/>
    <n v="4.4798"/>
    <s v="P"/>
  </r>
  <r>
    <x v="17"/>
    <s v="TILE SHOP HOLDINGS, INC."/>
    <x v="6"/>
    <x v="127"/>
    <s v="Fund 1 Investments, LLC"/>
    <s v="TenPercentOwner"/>
    <n v="33029"/>
    <n v="6.84"/>
    <n v="225918.36"/>
    <s v="large_buy"/>
    <n v="4.4797679098518728E-2"/>
    <n v="4.4798"/>
    <s v="P"/>
  </r>
  <r>
    <x v="396"/>
    <s v="BEXIL INVESTMENT TRUST"/>
    <x v="6"/>
    <x v="127"/>
    <s v="WINMILL &amp; CO. INC"/>
    <s v="Other"/>
    <n v="6934"/>
    <n v="12.52"/>
    <n v="86813.68"/>
    <s v="normal_buy"/>
    <n v="6.5547500021075455E-2"/>
    <n v="6.5548000000000002"/>
    <s v="P"/>
  </r>
  <r>
    <x v="1144"/>
    <s v="Golden Growers Cooperative"/>
    <x v="6"/>
    <x v="127"/>
    <s v="Kragnes David J."/>
    <s v="Director"/>
    <n v="5000"/>
    <n v="4.46"/>
    <n v="22300"/>
    <s v="large_buy"/>
    <n v="0"/>
    <n v="0"/>
    <s v="P"/>
  </r>
  <r>
    <x v="1140"/>
    <s v="ALUMIS INC."/>
    <x v="6"/>
    <x v="127"/>
    <s v="Foresite Labs, LLC"/>
    <s v="TenPercentOwner"/>
    <n v="2187500"/>
    <n v="16"/>
    <n v="35000000"/>
    <s v="large_buy"/>
    <n v="-0.1156299691926691"/>
    <n v="-11.563000000000001"/>
    <s v="P"/>
  </r>
  <r>
    <x v="1140"/>
    <s v="ALUMIS INC."/>
    <x v="6"/>
    <x v="127"/>
    <s v="Foresite Labs Affiliates 2021, LLC"/>
    <s v="TenPercentOwner"/>
    <n v="2187500"/>
    <n v="16"/>
    <n v="35000000"/>
    <s v="large_buy"/>
    <n v="-0.1156299691926691"/>
    <n v="-11.563000000000001"/>
    <s v="P"/>
  </r>
  <r>
    <x v="1140"/>
    <s v="ALUMIS INC."/>
    <x v="6"/>
    <x v="127"/>
    <s v="Foresite Labs, LLC"/>
    <s v="TenPercentOwner"/>
    <n v="312500"/>
    <n v="16"/>
    <n v="5000000"/>
    <s v="normal_buy"/>
    <n v="-0.1156299691926691"/>
    <n v="-11.563000000000001"/>
    <s v="P"/>
  </r>
  <r>
    <x v="1140"/>
    <s v="ALUMIS INC."/>
    <x v="6"/>
    <x v="127"/>
    <s v="Foresite Labs Affiliates 2021, LLC"/>
    <s v="TenPercentOwner"/>
    <n v="312500"/>
    <n v="16"/>
    <n v="5000000"/>
    <s v="normal_buy"/>
    <n v="-0.1156299691926691"/>
    <n v="-11.563000000000001"/>
    <s v="P"/>
  </r>
  <r>
    <x v="1143"/>
    <s v="LandBridge Co LLC"/>
    <x v="6"/>
    <x v="127"/>
    <s v="WATSON CHARLES L."/>
    <s v="Director"/>
    <n v="117600"/>
    <n v="17"/>
    <n v="1999200"/>
    <s v="large_buy"/>
    <n v="0.26350187971498662"/>
    <n v="26.350200000000001"/>
    <s v="P"/>
  </r>
  <r>
    <x v="136"/>
    <s v="ADAMS NATURAL RESOURCES FUND, INC."/>
    <x v="6"/>
    <x v="127"/>
    <s v="Saba Capital Management, L.P."/>
    <s v="TenPercentOwner"/>
    <n v="26730"/>
    <n v="23.59"/>
    <n v="630560.69999999995"/>
    <s v="large_buy"/>
    <n v="2.1258450508414128E-2"/>
    <n v="2.1257999999999999"/>
    <s v="P"/>
  </r>
  <r>
    <x v="136"/>
    <s v="ADAMS NATURAL RESOURCES FUND, INC."/>
    <x v="6"/>
    <x v="127"/>
    <s v="Weinstein Boaz"/>
    <s v="TenPercentOwner"/>
    <n v="26730"/>
    <n v="23.59"/>
    <n v="630560.69999999995"/>
    <s v="large_buy"/>
    <n v="2.1258450508414128E-2"/>
    <n v="2.1257999999999999"/>
    <s v="P"/>
  </r>
  <r>
    <x v="156"/>
    <s v="PEOPLES FINANCIAL CORP /MS/"/>
    <x v="6"/>
    <x v="127"/>
    <s v="Stilwell Activist Fund, L.P."/>
    <s v="TenPercentOwner"/>
    <n v="5000"/>
    <n v="16"/>
    <n v="80000"/>
    <s v="normal_buy"/>
    <n v="4.6874940364276751E-2"/>
    <n v="4.6875"/>
    <s v="P"/>
  </r>
  <r>
    <x v="156"/>
    <s v="PEOPLES FINANCIAL CORP /MS/"/>
    <x v="6"/>
    <x v="127"/>
    <s v="Stilwell Value Partners VII, L.P."/>
    <s v="TenPercentOwner"/>
    <n v="5000"/>
    <n v="16"/>
    <n v="80000"/>
    <s v="normal_buy"/>
    <n v="4.6874940364276751E-2"/>
    <n v="4.6875"/>
    <s v="P"/>
  </r>
  <r>
    <x v="156"/>
    <s v="PEOPLES FINANCIAL CORP /MS/"/>
    <x v="6"/>
    <x v="127"/>
    <s v="Stilwell Activist Investments, L.P."/>
    <s v="TenPercentOwner"/>
    <n v="5000"/>
    <n v="16"/>
    <n v="80000"/>
    <s v="normal_buy"/>
    <n v="4.6874940364276751E-2"/>
    <n v="4.6875"/>
    <s v="P"/>
  </r>
  <r>
    <x v="156"/>
    <s v="PEOPLES FINANCIAL CORP /MS/"/>
    <x v="6"/>
    <x v="127"/>
    <s v="STILWELL JOSEPH"/>
    <s v="TenPercentOwner"/>
    <n v="5000"/>
    <n v="16"/>
    <n v="80000"/>
    <s v="normal_buy"/>
    <n v="4.6874940364276751E-2"/>
    <n v="4.6875"/>
    <s v="P"/>
  </r>
  <r>
    <x v="156"/>
    <s v="PEOPLES FINANCIAL CORP /MS/"/>
    <x v="6"/>
    <x v="127"/>
    <s v="Stilwell Value LLC"/>
    <s v="TenPercentOwner"/>
    <n v="5000"/>
    <n v="16"/>
    <n v="80000"/>
    <s v="normal_buy"/>
    <n v="4.6874940364276751E-2"/>
    <n v="4.6875"/>
    <s v="P"/>
  </r>
  <r>
    <x v="10"/>
    <s v="TILLY'S, INC."/>
    <x v="6"/>
    <x v="127"/>
    <s v="Pleasant Lake Partners LLC"/>
    <s v="TenPercentOwner"/>
    <n v="126324"/>
    <n v="5.54"/>
    <n v="699834.96"/>
    <s v="large_buy"/>
    <n v="6.8345345027278848E-2"/>
    <n v="6.8345000000000002"/>
    <s v="P"/>
  </r>
  <r>
    <x v="10"/>
    <s v="TILLY'S, INC."/>
    <x v="6"/>
    <x v="127"/>
    <s v="Fund 1 Investments, LLC"/>
    <s v="TenPercentOwner"/>
    <n v="126324"/>
    <n v="5.54"/>
    <n v="699834.96"/>
    <s v="large_buy"/>
    <n v="6.8345345027278848E-2"/>
    <n v="6.8345000000000002"/>
    <s v="P"/>
  </r>
  <r>
    <x v="10"/>
    <s v="TILLY'S, INC."/>
    <x v="6"/>
    <x v="127"/>
    <s v="Pleasant Lake Onshore Feeder Fund LP"/>
    <s v="TenPercentOwner"/>
    <n v="126324"/>
    <n v="5.54"/>
    <n v="699834.96"/>
    <s v="large_buy"/>
    <n v="6.8345345027278848E-2"/>
    <n v="6.8345000000000002"/>
    <s v="P"/>
  </r>
  <r>
    <x v="429"/>
    <s v="Aclaris Therapeutics, Inc."/>
    <x v="6"/>
    <x v="127"/>
    <s v="Leonard Braden Michael"/>
    <s v="TenPercentOwner"/>
    <n v="107434"/>
    <n v="1.1399999999999999"/>
    <n v="122474.76"/>
    <s v="normal_buy"/>
    <n v="0.16521744448656511"/>
    <n v="16.521699999999999"/>
    <s v="P"/>
  </r>
  <r>
    <x v="93"/>
    <s v="Allied Gaming &amp; Entertainment Inc."/>
    <x v="6"/>
    <x v="127"/>
    <s v="Choi Roy"/>
    <s v="TenPercentOwner"/>
    <n v="80000"/>
    <n v="1.27"/>
    <n v="101600"/>
    <s v="normal_buy"/>
    <n v="4.8387050256521118E-2"/>
    <n v="4.8387000000000002"/>
    <s v="P"/>
  </r>
  <r>
    <x v="93"/>
    <s v="Allied Gaming &amp; Entertainment Inc."/>
    <x v="6"/>
    <x v="127"/>
    <s v="Knighted Pastures LLC"/>
    <s v="TenPercentOwner"/>
    <n v="80000"/>
    <n v="1.27"/>
    <n v="101600"/>
    <s v="normal_buy"/>
    <n v="4.8387050256521118E-2"/>
    <n v="4.8387000000000002"/>
    <s v="P"/>
  </r>
  <r>
    <x v="1140"/>
    <s v="ALUMIS INC."/>
    <x v="6"/>
    <x v="127"/>
    <s v="Foresite Capital Fund VI LP"/>
    <s v="TenPercentOwner"/>
    <n v="2187500"/>
    <n v="16"/>
    <n v="35000000"/>
    <s v="large_buy"/>
    <n v="-0.1156299691926691"/>
    <n v="-11.563000000000001"/>
    <s v="P"/>
  </r>
  <r>
    <x v="1140"/>
    <s v="ALUMIS INC."/>
    <x v="6"/>
    <x v="127"/>
    <s v="Foresite Capital Opportunity Fund V, L.P."/>
    <s v="TenPercentOwner"/>
    <n v="2187500"/>
    <n v="16"/>
    <n v="35000000"/>
    <s v="large_buy"/>
    <n v="-0.1156299691926691"/>
    <n v="-11.563000000000001"/>
    <s v="P"/>
  </r>
  <r>
    <x v="1140"/>
    <s v="ALUMIS INC."/>
    <x v="6"/>
    <x v="127"/>
    <s v="Labs Co-Invest V, LLC"/>
    <s v="TenPercentOwner"/>
    <n v="2187500"/>
    <n v="16"/>
    <n v="35000000"/>
    <s v="large_buy"/>
    <n v="-0.1156299691926691"/>
    <n v="-11.563000000000001"/>
    <s v="P"/>
  </r>
  <r>
    <x v="1140"/>
    <s v="ALUMIS INC."/>
    <x v="6"/>
    <x v="127"/>
    <s v="Foresite Labs Management I, LLC"/>
    <s v="TenPercentOwner"/>
    <n v="2187500"/>
    <n v="16"/>
    <n v="35000000"/>
    <s v="large_buy"/>
    <n v="-0.1156299691926691"/>
    <n v="-11.563000000000001"/>
    <s v="P"/>
  </r>
  <r>
    <x v="1140"/>
    <s v="ALUMIS INC."/>
    <x v="6"/>
    <x v="127"/>
    <s v="Foresite Capital Management V, LLC"/>
    <s v="TenPercentOwner"/>
    <n v="2187500"/>
    <n v="16"/>
    <n v="35000000"/>
    <s v="large_buy"/>
    <n v="-0.1156299691926691"/>
    <n v="-11.563000000000001"/>
    <s v="P"/>
  </r>
  <r>
    <x v="1140"/>
    <s v="ALUMIS INC."/>
    <x v="6"/>
    <x v="127"/>
    <s v="Foresite Capital Management VI LLC"/>
    <s v="TenPercentOwner"/>
    <n v="2187500"/>
    <n v="16"/>
    <n v="35000000"/>
    <s v="large_buy"/>
    <n v="-0.1156299691926691"/>
    <n v="-11.563000000000001"/>
    <s v="P"/>
  </r>
  <r>
    <x v="1140"/>
    <s v="ALUMIS INC."/>
    <x v="6"/>
    <x v="127"/>
    <s v="Foresite Capital Fund V, L.P."/>
    <s v="TenPercentOwner"/>
    <n v="2187500"/>
    <n v="16"/>
    <n v="35000000"/>
    <s v="large_buy"/>
    <n v="-0.1156299691926691"/>
    <n v="-11.563000000000001"/>
    <s v="P"/>
  </r>
  <r>
    <x v="1140"/>
    <s v="ALUMIS INC."/>
    <x v="6"/>
    <x v="127"/>
    <s v="Foresite Labs Fund I, L.P."/>
    <s v="TenPercentOwner"/>
    <n v="2187500"/>
    <n v="16"/>
    <n v="35000000"/>
    <s v="large_buy"/>
    <n v="-0.1156299691926691"/>
    <n v="-11.563000000000001"/>
    <s v="P"/>
  </r>
  <r>
    <x v="1140"/>
    <s v="ALUMIS INC."/>
    <x v="6"/>
    <x v="127"/>
    <s v="Foresite Capital Opportunity Management V, LLC"/>
    <s v="TenPercentOwner"/>
    <n v="2187500"/>
    <n v="16"/>
    <n v="35000000"/>
    <s v="large_buy"/>
    <n v="-0.1156299691926691"/>
    <n v="-11.563000000000001"/>
    <s v="P"/>
  </r>
  <r>
    <x v="1129"/>
    <s v="COFFEE HOLDING CO INC"/>
    <x v="6"/>
    <x v="127"/>
    <s v="GORDON ANDREW"/>
    <s v="Director,Officer,TenPercentOwner"/>
    <n v="10000"/>
    <n v="2.15"/>
    <n v="21500"/>
    <s v="large_buy"/>
    <n v="-1.3824871122127489E-2"/>
    <n v="-1.3825000000000001"/>
    <s v="P"/>
  </r>
  <r>
    <x v="1140"/>
    <s v="ALUMIS INC."/>
    <x v="6"/>
    <x v="127"/>
    <s v="Foresite Capital Fund VI LP"/>
    <s v="TenPercentOwner"/>
    <n v="312500"/>
    <n v="16"/>
    <n v="5000000"/>
    <s v="normal_buy"/>
    <n v="-0.1156299691926691"/>
    <n v="-11.563000000000001"/>
    <s v="P"/>
  </r>
  <r>
    <x v="1140"/>
    <s v="ALUMIS INC."/>
    <x v="6"/>
    <x v="127"/>
    <s v="Foresite Capital Opportunity Fund V, L.P."/>
    <s v="TenPercentOwner"/>
    <n v="312500"/>
    <n v="16"/>
    <n v="5000000"/>
    <s v="normal_buy"/>
    <n v="-0.1156299691926691"/>
    <n v="-11.563000000000001"/>
    <s v="P"/>
  </r>
  <r>
    <x v="1140"/>
    <s v="ALUMIS INC."/>
    <x v="6"/>
    <x v="127"/>
    <s v="Labs Co-Invest V, LLC"/>
    <s v="TenPercentOwner"/>
    <n v="312500"/>
    <n v="16"/>
    <n v="5000000"/>
    <s v="normal_buy"/>
    <n v="-0.1156299691926691"/>
    <n v="-11.563000000000001"/>
    <s v="P"/>
  </r>
  <r>
    <x v="1140"/>
    <s v="ALUMIS INC."/>
    <x v="6"/>
    <x v="127"/>
    <s v="Foresite Labs Management I, LLC"/>
    <s v="TenPercentOwner"/>
    <n v="312500"/>
    <n v="16"/>
    <n v="5000000"/>
    <s v="normal_buy"/>
    <n v="-0.1156299691926691"/>
    <n v="-11.563000000000001"/>
    <s v="P"/>
  </r>
  <r>
    <x v="1140"/>
    <s v="ALUMIS INC."/>
    <x v="6"/>
    <x v="127"/>
    <s v="Foresite Capital Management V, LLC"/>
    <s v="TenPercentOwner"/>
    <n v="312500"/>
    <n v="16"/>
    <n v="5000000"/>
    <s v="normal_buy"/>
    <n v="-0.1156299691926691"/>
    <n v="-11.563000000000001"/>
    <s v="P"/>
  </r>
  <r>
    <x v="1140"/>
    <s v="ALUMIS INC."/>
    <x v="6"/>
    <x v="127"/>
    <s v="Foresite Capital Management VI LLC"/>
    <s v="TenPercentOwner"/>
    <n v="312500"/>
    <n v="16"/>
    <n v="5000000"/>
    <s v="normal_buy"/>
    <n v="-0.1156299691926691"/>
    <n v="-11.563000000000001"/>
    <s v="P"/>
  </r>
  <r>
    <x v="1140"/>
    <s v="ALUMIS INC."/>
    <x v="6"/>
    <x v="127"/>
    <s v="Foresite Capital Fund V, L.P."/>
    <s v="TenPercentOwner"/>
    <n v="312500"/>
    <n v="16"/>
    <n v="5000000"/>
    <s v="normal_buy"/>
    <n v="-0.1156299691926691"/>
    <n v="-11.563000000000001"/>
    <s v="P"/>
  </r>
  <r>
    <x v="1140"/>
    <s v="ALUMIS INC."/>
    <x v="6"/>
    <x v="127"/>
    <s v="Foresite Labs Fund I, L.P."/>
    <s v="TenPercentOwner"/>
    <n v="312500"/>
    <n v="16"/>
    <n v="5000000"/>
    <s v="normal_buy"/>
    <n v="-0.1156299691926691"/>
    <n v="-11.563000000000001"/>
    <s v="P"/>
  </r>
  <r>
    <x v="1140"/>
    <s v="ALUMIS INC."/>
    <x v="6"/>
    <x v="127"/>
    <s v="Foresite Capital Opportunity Management V, LLC"/>
    <s v="TenPercentOwner"/>
    <n v="312500"/>
    <n v="16"/>
    <n v="5000000"/>
    <s v="normal_buy"/>
    <n v="-0.1156299691926691"/>
    <n v="-11.563000000000001"/>
    <s v="P"/>
  </r>
  <r>
    <x v="63"/>
    <s v="BlackRock Innovation &amp; Growth Term Trust"/>
    <x v="6"/>
    <x v="127"/>
    <s v="Saba Capital Management, L.P."/>
    <s v="TenPercentOwner"/>
    <n v="252855"/>
    <n v="7.25"/>
    <n v="1833198.75"/>
    <s v="large_buy"/>
    <n v="3.8370845816560577E-2"/>
    <n v="3.8371"/>
    <s v="P"/>
  </r>
  <r>
    <x v="63"/>
    <s v="BlackRock Innovation &amp; Growth Term Trust"/>
    <x v="6"/>
    <x v="127"/>
    <s v="Weinstein Boaz"/>
    <s v="TenPercentOwner"/>
    <n v="252855"/>
    <n v="7.25"/>
    <n v="1833198.75"/>
    <s v="large_buy"/>
    <n v="3.8370845816560577E-2"/>
    <n v="3.8371"/>
    <s v="P"/>
  </r>
  <r>
    <x v="595"/>
    <s v="System1, Inc."/>
    <x v="6"/>
    <x v="127"/>
    <s v="CEE Holdings Trust"/>
    <s v="TenPercentOwner"/>
    <n v="66290"/>
    <n v="1.44"/>
    <n v="95457.599999999991"/>
    <s v="large_buy"/>
    <n v="5.5555570272752153E-2"/>
    <n v="5.5556000000000001"/>
    <s v="P"/>
  </r>
  <r>
    <x v="1143"/>
    <s v="LandBridge Co LLC"/>
    <x v="6"/>
    <x v="127"/>
    <s v="Chase Valerie"/>
    <s v="Director"/>
    <n v="2925"/>
    <n v="17"/>
    <n v="49725"/>
    <s v="normal_buy"/>
    <n v="0.26350187971498662"/>
    <n v="26.350200000000001"/>
    <s v="P"/>
  </r>
  <r>
    <x v="1052"/>
    <s v="Rapport Therapeutics, Inc."/>
    <x v="6"/>
    <x v="127"/>
    <s v="HEALY JAMES"/>
    <s v="Director"/>
    <n v="4661"/>
    <n v="25.02"/>
    <n v="116618.22"/>
    <s v="normal_buy"/>
    <n v="8.3726380347951768E-2"/>
    <n v="8.3726000000000003"/>
    <s v="P"/>
  </r>
  <r>
    <x v="1052"/>
    <s v="Rapport Therapeutics, Inc."/>
    <x v="6"/>
    <x v="127"/>
    <s v="HEALY JAMES"/>
    <s v="Director"/>
    <n v="2625"/>
    <n v="26.06"/>
    <n v="68407.5"/>
    <s v="normal_buy"/>
    <n v="8.3726380347951768E-2"/>
    <n v="8.3726000000000003"/>
    <s v="P"/>
  </r>
  <r>
    <x v="1052"/>
    <s v="Rapport Therapeutics, Inc."/>
    <x v="6"/>
    <x v="127"/>
    <s v="HEALY JAMES"/>
    <s v="Director"/>
    <n v="3538"/>
    <n v="23.08"/>
    <n v="81657.039999999994"/>
    <s v="normal_buy"/>
    <n v="8.3726380347951768E-2"/>
    <n v="8.3726000000000003"/>
    <s v="P"/>
  </r>
  <r>
    <x v="1052"/>
    <s v="Rapport Therapeutics, Inc."/>
    <x v="6"/>
    <x v="127"/>
    <s v="HEALY JAMES"/>
    <s v="Director"/>
    <n v="3565"/>
    <n v="24.21"/>
    <n v="86308.650000000009"/>
    <s v="normal_buy"/>
    <n v="8.3726380347951768E-2"/>
    <n v="8.3726000000000003"/>
    <s v="P"/>
  </r>
  <r>
    <x v="1052"/>
    <s v="Rapport Therapeutics, Inc."/>
    <x v="6"/>
    <x v="127"/>
    <s v="HEALY JAMES"/>
    <s v="Director"/>
    <n v="4544"/>
    <n v="25.02"/>
    <n v="113690.88"/>
    <s v="normal_buy"/>
    <n v="8.3726380347951768E-2"/>
    <n v="8.3726000000000003"/>
    <s v="P"/>
  </r>
  <r>
    <x v="1052"/>
    <s v="Rapport Therapeutics, Inc."/>
    <x v="6"/>
    <x v="127"/>
    <s v="HEALY JAMES"/>
    <s v="Director"/>
    <n v="2559"/>
    <n v="26.06"/>
    <n v="66687.539999999994"/>
    <s v="normal_buy"/>
    <n v="8.3726380347951768E-2"/>
    <n v="8.3726000000000003"/>
    <s v="P"/>
  </r>
  <r>
    <x v="1052"/>
    <s v="Rapport Therapeutics, Inc."/>
    <x v="6"/>
    <x v="127"/>
    <s v="HEALY JAMES"/>
    <s v="Director"/>
    <n v="3799"/>
    <n v="23.08"/>
    <n v="87680.92"/>
    <s v="normal_buy"/>
    <n v="8.3726380347951768E-2"/>
    <n v="8.3726000000000003"/>
    <s v="P"/>
  </r>
  <r>
    <x v="1052"/>
    <s v="Rapport Therapeutics, Inc."/>
    <x v="6"/>
    <x v="127"/>
    <s v="HEALY JAMES"/>
    <s v="Director"/>
    <n v="3828"/>
    <n v="24.21"/>
    <n v="92675.88"/>
    <s v="normal_buy"/>
    <n v="8.3726380347951768E-2"/>
    <n v="8.3726000000000003"/>
    <s v="P"/>
  </r>
  <r>
    <x v="1052"/>
    <s v="Rapport Therapeutics, Inc."/>
    <x v="6"/>
    <x v="127"/>
    <s v="HEALY JAMES"/>
    <s v="Director"/>
    <n v="4878"/>
    <n v="25.02"/>
    <n v="122047.56"/>
    <s v="normal_buy"/>
    <n v="8.3726380347951768E-2"/>
    <n v="8.3726000000000003"/>
    <s v="P"/>
  </r>
  <r>
    <x v="1052"/>
    <s v="Rapport Therapeutics, Inc."/>
    <x v="6"/>
    <x v="127"/>
    <s v="HEALY JAMES"/>
    <s v="Director"/>
    <n v="2748"/>
    <n v="26.06"/>
    <n v="71612.87999999999"/>
    <s v="normal_buy"/>
    <n v="8.3726380347951768E-2"/>
    <n v="8.3726000000000003"/>
    <s v="P"/>
  </r>
  <r>
    <x v="1052"/>
    <s v="Rapport Therapeutics, Inc."/>
    <x v="6"/>
    <x v="127"/>
    <s v="HEALY JAMES"/>
    <s v="Director"/>
    <n v="3630"/>
    <n v="23.08"/>
    <n v="83780.399999999994"/>
    <s v="normal_buy"/>
    <n v="8.3726380347951768E-2"/>
    <n v="8.3726000000000003"/>
    <s v="P"/>
  </r>
  <r>
    <x v="1052"/>
    <s v="Rapport Therapeutics, Inc."/>
    <x v="6"/>
    <x v="127"/>
    <s v="HEALY JAMES"/>
    <s v="Director"/>
    <n v="3657"/>
    <n v="24.21"/>
    <n v="88535.97"/>
    <s v="normal_buy"/>
    <n v="8.3726380347951768E-2"/>
    <n v="8.3726000000000003"/>
    <s v="P"/>
  </r>
  <r>
    <x v="670"/>
    <s v="Gain Therapeutics, Inc."/>
    <x v="6"/>
    <x v="127"/>
    <s v="RICHMAN ERIC I"/>
    <s v="Director"/>
    <n v="12000"/>
    <n v="1.21"/>
    <n v="14520"/>
    <s v="normal_buy"/>
    <n v="0.1607142381978279"/>
    <n v="16.071400000000001"/>
    <s v="P"/>
  </r>
  <r>
    <x v="615"/>
    <s v="RE/MAX Holdings, Inc."/>
    <x v="6"/>
    <x v="127"/>
    <s v="Peterson Adam K"/>
    <s v="TenPercentOwner"/>
    <n v="26000"/>
    <n v="8.0299999999999994"/>
    <n v="208780"/>
    <s v="normal_buy"/>
    <n v="0.20812814752167411"/>
    <n v="20.812799999999999"/>
    <s v="P"/>
  </r>
  <r>
    <x v="615"/>
    <s v="RE/MAX Holdings, Inc."/>
    <x v="6"/>
    <x v="127"/>
    <s v="MAGNOLIA GROUP, LLC"/>
    <s v="TenPercentOwner"/>
    <n v="26000"/>
    <n v="8.0299999999999994"/>
    <n v="208780"/>
    <s v="normal_buy"/>
    <n v="0.20812814752167411"/>
    <n v="20.812799999999999"/>
    <s v="P"/>
  </r>
  <r>
    <x v="615"/>
    <s v="RE/MAX Holdings, Inc."/>
    <x v="6"/>
    <x v="127"/>
    <s v="MAGNOLIA CAPITAL FUND, LP"/>
    <s v="TenPercentOwner"/>
    <n v="26000"/>
    <n v="8.0299999999999994"/>
    <n v="208780"/>
    <s v="normal_buy"/>
    <n v="0.20812814752167411"/>
    <n v="20.812799999999999"/>
    <s v="P"/>
  </r>
  <r>
    <x v="467"/>
    <s v="Archer Aviation Inc."/>
    <x v="6"/>
    <x v="127"/>
    <s v="Stellantis N.V."/>
    <s v="TenPercentOwner"/>
    <n v="17401153"/>
    <n v="3.16"/>
    <n v="54987643.479999997"/>
    <s v="large_buy"/>
    <n v="0.57602331761536818"/>
    <n v="57.6023"/>
    <s v="P"/>
  </r>
  <r>
    <x v="467"/>
    <s v="Archer Aviation Inc."/>
    <x v="6"/>
    <x v="127"/>
    <s v="FCA FOREIGN SALES HOLDCO LTD."/>
    <s v="TenPercentOwner"/>
    <n v="17401153"/>
    <n v="3.16"/>
    <n v="54987643.479999997"/>
    <s v="large_buy"/>
    <n v="0.57602331761536818"/>
    <n v="57.6023"/>
    <s v="P"/>
  </r>
  <r>
    <x v="467"/>
    <s v="Archer Aviation Inc."/>
    <x v="6"/>
    <x v="127"/>
    <s v="FCA NORTH AMERICA HOLDINGS LLC"/>
    <s v="TenPercentOwner"/>
    <n v="17401153"/>
    <n v="3.16"/>
    <n v="54987643.479999997"/>
    <s v="large_buy"/>
    <n v="0.57602331761536818"/>
    <n v="57.6023"/>
    <s v="P"/>
  </r>
  <r>
    <x v="467"/>
    <s v="Archer Aviation Inc."/>
    <x v="6"/>
    <x v="127"/>
    <s v="SFS UK 1 LTD."/>
    <s v="TenPercentOwner"/>
    <n v="17401153"/>
    <n v="3.16"/>
    <n v="54987643.479999997"/>
    <s v="large_buy"/>
    <n v="0.57602331761536818"/>
    <n v="57.6023"/>
    <s v="P"/>
  </r>
  <r>
    <x v="467"/>
    <s v="Archer Aviation Inc."/>
    <x v="6"/>
    <x v="127"/>
    <s v="STELLANTIS EUROPE S.P.A."/>
    <s v="TenPercentOwner"/>
    <n v="17401153"/>
    <n v="3.16"/>
    <n v="54987643.479999997"/>
    <s v="large_buy"/>
    <n v="0.57602331761536818"/>
    <n v="57.6023"/>
    <s v="P"/>
  </r>
  <r>
    <x v="467"/>
    <s v="Archer Aviation Inc."/>
    <x v="6"/>
    <x v="127"/>
    <s v="FCA US LLC"/>
    <s v="TenPercentOwner"/>
    <n v="17401153"/>
    <n v="3.16"/>
    <n v="54987643.479999997"/>
    <s v="large_buy"/>
    <n v="0.57602331761536818"/>
    <n v="57.6023"/>
    <s v="P"/>
  </r>
  <r>
    <x v="429"/>
    <s v="Aclaris Therapeutics, Inc."/>
    <x v="6"/>
    <x v="128"/>
    <s v="Leonard Braden Michael"/>
    <s v="TenPercentOwner"/>
    <n v="86092"/>
    <n v="1.1399999999999999"/>
    <n v="98144.87999999999"/>
    <s v="normal_buy"/>
    <n v="0.157894797382373"/>
    <n v="15.7895"/>
    <s v="P"/>
  </r>
  <r>
    <x v="642"/>
    <s v="Noble Corp plc"/>
    <x v="6"/>
    <x v="128"/>
    <s v="APMH Invest A/S"/>
    <s v="TenPercentOwner"/>
    <n v="47844"/>
    <n v="44.55"/>
    <n v="2131450.2000000002"/>
    <s v="normal_buy"/>
    <n v="6.9267000514830368E-2"/>
    <n v="6.9267000000000003"/>
    <s v="P"/>
  </r>
  <r>
    <x v="642"/>
    <s v="Noble Corp plc"/>
    <x v="6"/>
    <x v="128"/>
    <s v="APMH Invest A/S"/>
    <s v="TenPercentOwner"/>
    <n v="252156"/>
    <n v="44.07"/>
    <n v="11112514.92"/>
    <s v="normal_buy"/>
    <n v="6.9267000514830368E-2"/>
    <n v="6.9267000000000003"/>
    <s v="P"/>
  </r>
  <r>
    <x v="418"/>
    <s v="Citi Trends Inc"/>
    <x v="6"/>
    <x v="128"/>
    <s v="Fund 1 Investments, LLC"/>
    <s v="TenPercentOwner"/>
    <n v="5000"/>
    <n v="19.190000000000001"/>
    <n v="95950"/>
    <s v="normal_buy"/>
    <n v="6.0371523578934161E-2"/>
    <n v="6.0372000000000003"/>
    <s v="P"/>
  </r>
  <r>
    <x v="418"/>
    <s v="Citi Trends Inc"/>
    <x v="6"/>
    <x v="128"/>
    <s v="Pleasant Lake Partners LLC"/>
    <s v="TenPercentOwner"/>
    <n v="5000"/>
    <n v="19.190000000000001"/>
    <n v="95950"/>
    <s v="normal_buy"/>
    <n v="6.0371523578934161E-2"/>
    <n v="6.0372000000000003"/>
    <s v="P"/>
  </r>
  <r>
    <x v="418"/>
    <s v="Citi Trends Inc"/>
    <x v="6"/>
    <x v="128"/>
    <s v="Pleasant Lake Onshore Feeder Fund LP"/>
    <s v="TenPercentOwner"/>
    <n v="5000"/>
    <n v="19.190000000000001"/>
    <n v="95950"/>
    <s v="normal_buy"/>
    <n v="6.0371523578934161E-2"/>
    <n v="6.0372000000000003"/>
    <s v="P"/>
  </r>
  <r>
    <x v="63"/>
    <s v="BlackRock Innovation &amp; Growth Term Trust"/>
    <x v="6"/>
    <x v="128"/>
    <s v="Saba Capital Management, L.P."/>
    <s v="TenPercentOwner"/>
    <n v="155137"/>
    <n v="7.3"/>
    <n v="1132500.1000000001"/>
    <s v="normal_buy"/>
    <n v="2.5891776174804319E-2"/>
    <n v="2.5891999999999999"/>
    <s v="P"/>
  </r>
  <r>
    <x v="63"/>
    <s v="BlackRock Innovation &amp; Growth Term Trust"/>
    <x v="6"/>
    <x v="128"/>
    <s v="Weinstein Boaz"/>
    <s v="TenPercentOwner"/>
    <n v="155137"/>
    <n v="7.3"/>
    <n v="1132500.1000000001"/>
    <s v="normal_buy"/>
    <n v="2.5891776174804319E-2"/>
    <n v="2.5891999999999999"/>
    <s v="P"/>
  </r>
  <r>
    <x v="17"/>
    <s v="TILE SHOP HOLDINGS, INC."/>
    <x v="6"/>
    <x v="128"/>
    <s v="Pleasant Lake Partners LLC"/>
    <s v="TenPercentOwner"/>
    <n v="22000"/>
    <n v="6.83"/>
    <n v="150260"/>
    <s v="normal_buy"/>
    <n v="5.5718420533586333E-2"/>
    <n v="5.5717999999999996"/>
    <s v="P"/>
  </r>
  <r>
    <x v="17"/>
    <s v="TILE SHOP HOLDINGS, INC."/>
    <x v="6"/>
    <x v="128"/>
    <s v="Pleasant Lake Onshore Feeder Fund LP"/>
    <s v="TenPercentOwner"/>
    <n v="22000"/>
    <n v="6.83"/>
    <n v="150260"/>
    <s v="normal_buy"/>
    <n v="5.5718420533586333E-2"/>
    <n v="5.5717999999999996"/>
    <s v="P"/>
  </r>
  <r>
    <x v="17"/>
    <s v="TILE SHOP HOLDINGS, INC."/>
    <x v="6"/>
    <x v="128"/>
    <s v="Fund 1 Investments, LLC"/>
    <s v="TenPercentOwner"/>
    <n v="22000"/>
    <n v="6.83"/>
    <n v="150260"/>
    <s v="normal_buy"/>
    <n v="5.5718420533586333E-2"/>
    <n v="5.5717999999999996"/>
    <s v="P"/>
  </r>
  <r>
    <x v="1145"/>
    <s v="Nuveen Municipal Credit Income Fund"/>
    <x v="6"/>
    <x v="128"/>
    <s v="Robert Young L"/>
    <s v="Other"/>
    <n v="16131"/>
    <n v="12.4"/>
    <n v="200024.4"/>
    <s v="large_buy"/>
    <n v="4.7946090701331823E-3"/>
    <n v="0.47949999999999998"/>
    <s v="P"/>
  </r>
  <r>
    <x v="1076"/>
    <s v="FRIEDMAN INDUSTRIES INC"/>
    <x v="6"/>
    <x v="128"/>
    <s v="Taylor Mike J"/>
    <s v="Director,Officer"/>
    <n v="5000"/>
    <n v="14.5"/>
    <n v="72500"/>
    <s v="large_buy"/>
    <n v="0.26629678782715982"/>
    <n v="26.6297"/>
    <s v="P"/>
  </r>
  <r>
    <x v="93"/>
    <s v="Allied Gaming &amp; Entertainment Inc."/>
    <x v="6"/>
    <x v="128"/>
    <s v="Choi Roy"/>
    <s v="TenPercentOwner"/>
    <n v="235000"/>
    <n v="1.27"/>
    <n v="298450"/>
    <s v="large_buy"/>
    <n v="0.1982758842169465"/>
    <n v="19.8276"/>
    <s v="P"/>
  </r>
  <r>
    <x v="93"/>
    <s v="Allied Gaming &amp; Entertainment Inc."/>
    <x v="6"/>
    <x v="128"/>
    <s v="Knighted Pastures LLC"/>
    <s v="TenPercentOwner"/>
    <n v="235000"/>
    <n v="1.27"/>
    <n v="298450"/>
    <s v="large_buy"/>
    <n v="0.1982758842169465"/>
    <n v="19.8276"/>
    <s v="P"/>
  </r>
  <r>
    <x v="58"/>
    <s v="Destra Multi-Alternative Fund"/>
    <x v="6"/>
    <x v="128"/>
    <s v="Weinstein Boaz"/>
    <s v="TenPercentOwner"/>
    <n v="8757"/>
    <n v="8.0399999999999991"/>
    <n v="70406.28"/>
    <s v="normal_buy"/>
    <n v="4.466499291400261E-2"/>
    <n v="4.4664999999999999"/>
    <s v="P"/>
  </r>
  <r>
    <x v="58"/>
    <s v="Destra Multi-Alternative Fund"/>
    <x v="6"/>
    <x v="128"/>
    <s v="Saba Capital Management, L.P."/>
    <s v="TenPercentOwner"/>
    <n v="8757"/>
    <n v="8.0399999999999991"/>
    <n v="70406.28"/>
    <s v="normal_buy"/>
    <n v="4.466499291400261E-2"/>
    <n v="4.4664999999999999"/>
    <s v="P"/>
  </r>
  <r>
    <x v="136"/>
    <s v="ADAMS NATURAL RESOURCES FUND, INC."/>
    <x v="6"/>
    <x v="128"/>
    <s v="Saba Capital Management, L.P."/>
    <s v="TenPercentOwner"/>
    <n v="4369"/>
    <n v="23.5"/>
    <n v="102671.5"/>
    <s v="normal_buy"/>
    <n v="3.3775251769370802E-2"/>
    <n v="3.3774999999999999"/>
    <s v="P"/>
  </r>
  <r>
    <x v="136"/>
    <s v="ADAMS NATURAL RESOURCES FUND, INC."/>
    <x v="6"/>
    <x v="128"/>
    <s v="Weinstein Boaz"/>
    <s v="TenPercentOwner"/>
    <n v="4369"/>
    <n v="23.5"/>
    <n v="102671.5"/>
    <s v="normal_buy"/>
    <n v="3.3775251769370802E-2"/>
    <n v="3.3774999999999999"/>
    <s v="P"/>
  </r>
  <r>
    <x v="595"/>
    <s v="System1, Inc."/>
    <x v="6"/>
    <x v="128"/>
    <s v="CEE Holdings Trust"/>
    <s v="TenPercentOwner"/>
    <n v="75106"/>
    <n v="1.43"/>
    <n v="107401.58"/>
    <s v="large_buy"/>
    <n v="4.1958001384094779E-2"/>
    <n v="4.1958000000000002"/>
    <s v="P"/>
  </r>
  <r>
    <x v="696"/>
    <s v="Nuveen Quality Municipal Income Fund"/>
    <x v="6"/>
    <x v="128"/>
    <s v="Robert Young L"/>
    <s v="Other"/>
    <n v="16977"/>
    <n v="11.78"/>
    <n v="199989.06"/>
    <s v="large_buy"/>
    <n v="1.067404101691438E-2"/>
    <n v="1.0673999999999999"/>
    <s v="P"/>
  </r>
  <r>
    <x v="10"/>
    <s v="TILLY'S, INC."/>
    <x v="6"/>
    <x v="128"/>
    <s v="Pleasant Lake Partners LLC"/>
    <s v="TenPercentOwner"/>
    <n v="56381"/>
    <n v="5.48"/>
    <n v="308967.88"/>
    <s v="large_buy"/>
    <n v="0.13974590724885921"/>
    <n v="13.974600000000001"/>
    <s v="P"/>
  </r>
  <r>
    <x v="10"/>
    <s v="TILLY'S, INC."/>
    <x v="6"/>
    <x v="128"/>
    <s v="Fund 1 Investments, LLC"/>
    <s v="TenPercentOwner"/>
    <n v="56381"/>
    <n v="5.48"/>
    <n v="308967.88"/>
    <s v="large_buy"/>
    <n v="0.13974590724885921"/>
    <n v="13.974600000000001"/>
    <s v="P"/>
  </r>
  <r>
    <x v="10"/>
    <s v="TILLY'S, INC."/>
    <x v="6"/>
    <x v="128"/>
    <s v="Pleasant Lake Onshore Feeder Fund LP"/>
    <s v="TenPercentOwner"/>
    <n v="56381"/>
    <n v="5.48"/>
    <n v="308967.88"/>
    <s v="large_buy"/>
    <n v="0.13974590724885921"/>
    <n v="13.974600000000001"/>
    <s v="P"/>
  </r>
  <r>
    <x v="1110"/>
    <s v="Atlas Energy Solutions Inc."/>
    <x v="6"/>
    <x v="128"/>
    <s v="SHEPARD GREGORY M"/>
    <s v="Other"/>
    <n v="30013"/>
    <n v="19.600000000000001"/>
    <n v="588254.80000000005"/>
    <s v="large_buy"/>
    <n v="0.1230688410336991"/>
    <n v="12.306900000000001"/>
    <s v="P"/>
  </r>
  <r>
    <x v="17"/>
    <s v="TILE SHOP HOLDINGS, INC."/>
    <x v="6"/>
    <x v="129"/>
    <s v="Pleasant Lake Onshore Feeder Fund LP"/>
    <s v="TenPercentOwner"/>
    <n v="10000"/>
    <n v="7.01"/>
    <n v="70100"/>
    <s v="normal_buy"/>
    <n v="1.430647955548592E-3"/>
    <n v="0.1431"/>
    <s v="P"/>
  </r>
  <r>
    <x v="17"/>
    <s v="TILE SHOP HOLDINGS, INC."/>
    <x v="6"/>
    <x v="129"/>
    <s v="Pleasant Lake Partners LLC"/>
    <s v="TenPercentOwner"/>
    <n v="10000"/>
    <n v="7.01"/>
    <n v="70100"/>
    <s v="normal_buy"/>
    <n v="1.430647955548592E-3"/>
    <n v="0.1431"/>
    <s v="P"/>
  </r>
  <r>
    <x v="17"/>
    <s v="TILE SHOP HOLDINGS, INC."/>
    <x v="6"/>
    <x v="129"/>
    <s v="Fund 1 Investments, LLC"/>
    <s v="TenPercentOwner"/>
    <n v="10000"/>
    <n v="7.01"/>
    <n v="70100"/>
    <s v="normal_buy"/>
    <n v="1.430647955548592E-3"/>
    <n v="0.1431"/>
    <s v="P"/>
  </r>
  <r>
    <x v="429"/>
    <s v="Aclaris Therapeutics, Inc."/>
    <x v="6"/>
    <x v="129"/>
    <s v="Leonard Braden Michael"/>
    <s v="TenPercentOwner"/>
    <n v="143288"/>
    <n v="1.1599999999999999"/>
    <n v="166214.07999999999"/>
    <s v="normal_buy"/>
    <n v="0.1391304086421967"/>
    <n v="13.913"/>
    <s v="P"/>
  </r>
  <r>
    <x v="418"/>
    <s v="Citi Trends Inc"/>
    <x v="6"/>
    <x v="129"/>
    <s v="Fund 1 Investments, LLC"/>
    <s v="TenPercentOwner"/>
    <n v="4000"/>
    <n v="19.27"/>
    <n v="77080"/>
    <s v="normal_buy"/>
    <n v="1.401144013231681E-2"/>
    <n v="1.4011"/>
    <s v="P"/>
  </r>
  <r>
    <x v="703"/>
    <s v="NEXPOINT DIVERSIFIED REAL ESTATE TRUST"/>
    <x v="6"/>
    <x v="129"/>
    <s v="LAFFER ARTHUR B"/>
    <s v="Director"/>
    <n v="2595"/>
    <n v="5.49"/>
    <n v="14246.55"/>
    <s v="normal_buy"/>
    <n v="0.14440444015444021"/>
    <n v="14.4404"/>
    <s v="P"/>
  </r>
  <r>
    <x v="1133"/>
    <s v="Tempest Therapeutics, Inc."/>
    <x v="6"/>
    <x v="129"/>
    <s v="Brady Stephen R"/>
    <s v="Director,Officer"/>
    <n v="35000"/>
    <n v="2.11"/>
    <n v="73850"/>
    <s v="large_buy"/>
    <n v="-7.5829380261201784E-2"/>
    <n v="-7.5829000000000004"/>
    <s v="P"/>
  </r>
  <r>
    <x v="418"/>
    <s v="Citi Trends Inc"/>
    <x v="6"/>
    <x v="129"/>
    <s v="Pleasant Lake Partners LLC"/>
    <s v="TenPercentOwner"/>
    <n v="4000"/>
    <n v="19.27"/>
    <n v="77080"/>
    <s v="normal_buy"/>
    <n v="1.401144013231681E-2"/>
    <n v="1.4011"/>
    <s v="P"/>
  </r>
  <r>
    <x v="418"/>
    <s v="Citi Trends Inc"/>
    <x v="6"/>
    <x v="129"/>
    <s v="Pleasant Lake Onshore Feeder Fund LP"/>
    <s v="TenPercentOwner"/>
    <n v="4000"/>
    <n v="19.27"/>
    <n v="77080"/>
    <s v="normal_buy"/>
    <n v="1.401144013231681E-2"/>
    <n v="1.4011"/>
    <s v="P"/>
  </r>
  <r>
    <x v="87"/>
    <s v="ASSEMBLY BIOSCIENCES, INC."/>
    <x v="6"/>
    <x v="129"/>
    <s v="Schornstein Alexander"/>
    <s v="TenPercentOwner"/>
    <n v="4562"/>
    <n v="12.29"/>
    <n v="56066.98"/>
    <s v="normal_buy"/>
    <n v="0.2337448758645666"/>
    <n v="23.374500000000001"/>
    <s v="P"/>
  </r>
  <r>
    <x v="1146"/>
    <s v="Dave &amp; Buster's Entertainment, Inc."/>
    <x v="6"/>
    <x v="129"/>
    <s v="Harper Darin"/>
    <s v="Officer"/>
    <n v="13438"/>
    <n v="38.78"/>
    <n v="521125.64"/>
    <s v="large_buy"/>
    <n v="3.5808336670440262E-2"/>
    <n v="3.5808"/>
    <s v="P"/>
  </r>
  <r>
    <x v="1147"/>
    <s v="GLOBAL ACQUISITIONS Corp"/>
    <x v="6"/>
    <x v="129"/>
    <s v="BORETA RONALD S"/>
    <s v="Director,Officer,TenPercentOwner"/>
    <n v="1495390"/>
    <n v="0.4"/>
    <n v="598156"/>
    <s v="large_buy"/>
    <n v="1.4761904626746829"/>
    <n v="147.619"/>
    <s v="P"/>
  </r>
  <r>
    <x v="136"/>
    <s v="ADAMS NATURAL RESOURCES FUND, INC."/>
    <x v="6"/>
    <x v="129"/>
    <s v="Weinstein Boaz"/>
    <s v="TenPercentOwner"/>
    <n v="5430"/>
    <n v="23.58"/>
    <n v="128039.4"/>
    <s v="normal_buy"/>
    <n v="2.7107170403165352E-2"/>
    <n v="2.7107000000000001"/>
    <s v="P"/>
  </r>
  <r>
    <x v="136"/>
    <s v="ADAMS NATURAL RESOURCES FUND, INC."/>
    <x v="6"/>
    <x v="129"/>
    <s v="Saba Capital Management, L.P."/>
    <s v="TenPercentOwner"/>
    <n v="5430"/>
    <n v="23.58"/>
    <n v="128039.4"/>
    <s v="normal_buy"/>
    <n v="2.7107170403165352E-2"/>
    <n v="2.7107000000000001"/>
    <s v="P"/>
  </r>
  <r>
    <x v="1148"/>
    <s v="CURTISS WRIGHT CORP"/>
    <x v="6"/>
    <x v="129"/>
    <s v="Farkas K Christopher"/>
    <s v="Officer"/>
    <n v="51"/>
    <n v="232.62"/>
    <n v="11863.62"/>
    <s v="normal_buy"/>
    <n v="3.1000868407575322E-2"/>
    <n v="3.1000999999999999"/>
    <s v="P"/>
  </r>
  <r>
    <x v="1147"/>
    <s v="GLOBAL ACQUISITIONS Corp"/>
    <x v="6"/>
    <x v="129"/>
    <s v="Boreta John Anthony"/>
    <s v="Director,TenPercentOwner"/>
    <n v="1495390"/>
    <n v="0.4"/>
    <n v="598156"/>
    <s v="large_buy"/>
    <n v="1.4761904626746829"/>
    <n v="147.619"/>
    <s v="P"/>
  </r>
  <r>
    <x v="1148"/>
    <s v="CURTISS WRIGHT CORP"/>
    <x v="6"/>
    <x v="129"/>
    <s v="Ferdenzi Paul J"/>
    <s v="Officer"/>
    <n v="46"/>
    <n v="232.62"/>
    <n v="10700.52"/>
    <s v="normal_buy"/>
    <n v="3.1000868407575322E-2"/>
    <n v="3.1000999999999999"/>
    <s v="P"/>
  </r>
  <r>
    <x v="93"/>
    <s v="Allied Gaming &amp; Entertainment Inc."/>
    <x v="6"/>
    <x v="129"/>
    <s v="Choi Roy"/>
    <s v="TenPercentOwner"/>
    <n v="45000"/>
    <n v="1.26"/>
    <n v="56700"/>
    <s v="normal_buy"/>
    <n v="4.651167733574435E-2"/>
    <n v="4.6512000000000002"/>
    <s v="P"/>
  </r>
  <r>
    <x v="93"/>
    <s v="Allied Gaming &amp; Entertainment Inc."/>
    <x v="6"/>
    <x v="129"/>
    <s v="Knighted Pastures LLC"/>
    <s v="TenPercentOwner"/>
    <n v="45000"/>
    <n v="1.26"/>
    <n v="56700"/>
    <s v="normal_buy"/>
    <n v="4.651167733574435E-2"/>
    <n v="4.6512000000000002"/>
    <s v="P"/>
  </r>
  <r>
    <x v="720"/>
    <s v="Science Applications International Corp"/>
    <x v="6"/>
    <x v="129"/>
    <s v="Attili Srinivas"/>
    <s v="Officer"/>
    <n v="100"/>
    <n v="117"/>
    <n v="11700"/>
    <s v="normal_buy"/>
    <n v="5.1226912908470812E-2"/>
    <n v="5.1227"/>
    <s v="P"/>
  </r>
  <r>
    <x v="10"/>
    <s v="TILLY'S, INC."/>
    <x v="6"/>
    <x v="129"/>
    <s v="Pleasant Lake Partners LLC"/>
    <s v="TenPercentOwner"/>
    <n v="60294"/>
    <n v="5.64"/>
    <n v="340058.16"/>
    <s v="large_buy"/>
    <n v="-1.0471194167507639E-2"/>
    <n v="-1.0470999999999999"/>
    <s v="P"/>
  </r>
  <r>
    <x v="10"/>
    <s v="TILLY'S, INC."/>
    <x v="6"/>
    <x v="129"/>
    <s v="Fund 1 Investments, LLC"/>
    <s v="TenPercentOwner"/>
    <n v="60294"/>
    <n v="5.64"/>
    <n v="340058.16"/>
    <s v="large_buy"/>
    <n v="-1.0471194167507639E-2"/>
    <n v="-1.0470999999999999"/>
    <s v="P"/>
  </r>
  <r>
    <x v="10"/>
    <s v="TILLY'S, INC."/>
    <x v="6"/>
    <x v="129"/>
    <s v="Pleasant Lake Onshore Feeder Fund LP"/>
    <s v="TenPercentOwner"/>
    <n v="60294"/>
    <n v="5.64"/>
    <n v="340058.16"/>
    <s v="large_buy"/>
    <n v="-1.0471194167507639E-2"/>
    <n v="-1.0470999999999999"/>
    <s v="P"/>
  </r>
  <r>
    <x v="396"/>
    <s v="BEXIL INVESTMENT TRUST"/>
    <x v="6"/>
    <x v="129"/>
    <s v="WINMILL &amp; CO. INC"/>
    <s v="Other"/>
    <n v="1021"/>
    <n v="12.54"/>
    <n v="12803.34"/>
    <s v="normal_buy"/>
    <n v="6.7146205140742321E-2"/>
    <n v="6.7145999999999999"/>
    <s v="P"/>
  </r>
  <r>
    <x v="682"/>
    <s v="Atlanta Braves Holdings, Inc."/>
    <x v="6"/>
    <x v="129"/>
    <s v="GGCP, INC."/>
    <s v="TenPercentOwner"/>
    <n v="500"/>
    <n v="42.29"/>
    <n v="21145"/>
    <s v="normal_buy"/>
    <n v="8.7736026973364689E-2"/>
    <n v="8.7736000000000001"/>
    <s v="P"/>
  </r>
  <r>
    <x v="682"/>
    <s v="Atlanta Braves Holdings, Inc."/>
    <x v="6"/>
    <x v="129"/>
    <s v="Associated Capital Group, Inc."/>
    <s v="TenPercentOwner"/>
    <n v="500"/>
    <n v="42.29"/>
    <n v="21145"/>
    <s v="normal_buy"/>
    <n v="8.7736026973364689E-2"/>
    <n v="8.7736000000000001"/>
    <s v="P"/>
  </r>
  <r>
    <x v="682"/>
    <s v="Atlanta Braves Holdings, Inc."/>
    <x v="6"/>
    <x v="129"/>
    <s v="GABELLI MARIO J"/>
    <s v="TenPercentOwner"/>
    <n v="500"/>
    <n v="42.29"/>
    <n v="21145"/>
    <s v="normal_buy"/>
    <n v="8.7736026973364689E-2"/>
    <n v="8.7736000000000001"/>
    <s v="P"/>
  </r>
  <r>
    <x v="682"/>
    <s v="Atlanta Braves Holdings, Inc."/>
    <x v="6"/>
    <x v="129"/>
    <s v="GAMCO INVESTORS, INC. ET AL"/>
    <s v="TenPercentOwner"/>
    <n v="500"/>
    <n v="42.29"/>
    <n v="21145"/>
    <s v="normal_buy"/>
    <n v="8.7736026973364689E-2"/>
    <n v="8.7736000000000001"/>
    <s v="P"/>
  </r>
  <r>
    <x v="1148"/>
    <s v="CURTISS WRIGHT CORP"/>
    <x v="6"/>
    <x v="129"/>
    <s v="Bamford Lynn M"/>
    <s v="Director,Officer"/>
    <n v="44"/>
    <n v="232.62"/>
    <n v="10235.280000000001"/>
    <s v="normal_buy"/>
    <n v="3.1000868407575322E-2"/>
    <n v="3.1000999999999999"/>
    <s v="P"/>
  </r>
  <r>
    <x v="1148"/>
    <s v="CURTISS WRIGHT CORP"/>
    <x v="6"/>
    <x v="129"/>
    <s v="Freda Robert F"/>
    <s v="Officer"/>
    <n v="55"/>
    <n v="232.62"/>
    <n v="12794.1"/>
    <s v="large_buy"/>
    <n v="3.1000868407575322E-2"/>
    <n v="3.1000999999999999"/>
    <s v="P"/>
  </r>
  <r>
    <x v="785"/>
    <s v="FIRST NATIONAL CORP /VA/"/>
    <x v="6"/>
    <x v="129"/>
    <s v="Patel Kirtesh"/>
    <s v="Director"/>
    <n v="7500"/>
    <n v="15.56"/>
    <n v="116700"/>
    <s v="large_buy"/>
    <n v="3.4883760543009901E-2"/>
    <n v="3.4883999999999999"/>
    <s v="P"/>
  </r>
  <r>
    <x v="62"/>
    <s v="Nordicus Partners Corp"/>
    <x v="6"/>
    <x v="130"/>
    <s v="GK Partners ApS"/>
    <s v="TenPercentOwner"/>
    <n v="30000"/>
    <n v="1"/>
    <n v="30000"/>
    <s v="normal_buy"/>
    <n v="-1.249998807907104E-2"/>
    <n v="-1.25"/>
    <s v="P"/>
  </r>
  <r>
    <x v="17"/>
    <s v="TILE SHOP HOLDINGS, INC."/>
    <x v="6"/>
    <x v="130"/>
    <s v="Pleasant Lake Onshore Feeder Fund LP"/>
    <s v="TenPercentOwner"/>
    <n v="95000"/>
    <n v="6.8"/>
    <n v="646000"/>
    <s v="large_buy"/>
    <n v="2.7982335535773339E-2"/>
    <n v="2.7982"/>
    <s v="P"/>
  </r>
  <r>
    <x v="17"/>
    <s v="TILE SHOP HOLDINGS, INC."/>
    <x v="6"/>
    <x v="130"/>
    <s v="Pleasant Lake Partners LLC"/>
    <s v="TenPercentOwner"/>
    <n v="95000"/>
    <n v="6.8"/>
    <n v="646000"/>
    <s v="large_buy"/>
    <n v="2.7982335535773339E-2"/>
    <n v="2.7982"/>
    <s v="P"/>
  </r>
  <r>
    <x v="17"/>
    <s v="TILE SHOP HOLDINGS, INC."/>
    <x v="6"/>
    <x v="130"/>
    <s v="Fund 1 Investments, LLC"/>
    <s v="TenPercentOwner"/>
    <n v="95000"/>
    <n v="6.8"/>
    <n v="646000"/>
    <s v="large_buy"/>
    <n v="2.7982335535773339E-2"/>
    <n v="2.7982"/>
    <s v="P"/>
  </r>
  <r>
    <x v="429"/>
    <s v="Aclaris Therapeutics, Inc."/>
    <x v="6"/>
    <x v="130"/>
    <s v="Leonard Braden Michael"/>
    <s v="TenPercentOwner"/>
    <n v="123017"/>
    <n v="1.1499999999999999"/>
    <n v="141469.54999999999"/>
    <s v="normal_buy"/>
    <n v="0.1000000000000001"/>
    <n v="10"/>
    <s v="P"/>
  </r>
  <r>
    <x v="329"/>
    <s v="COMMUNITY BANCORP /VT"/>
    <x v="6"/>
    <x v="130"/>
    <s v="Caldwell Christopher L."/>
    <s v="Director,Officer"/>
    <n v="1000"/>
    <n v="14.95"/>
    <n v="14950"/>
    <s v="normal_buy"/>
    <n v="4.1850613847981062E-2"/>
    <n v="4.1851000000000003"/>
    <s v="P"/>
  </r>
  <r>
    <x v="10"/>
    <s v="TILLY'S, INC."/>
    <x v="6"/>
    <x v="130"/>
    <s v="Fund 1 Investments, LLC"/>
    <s v="TenPercentOwner"/>
    <n v="50000"/>
    <n v="5.52"/>
    <n v="276000"/>
    <s v="large_buy"/>
    <n v="-4.308801446297561E-2"/>
    <n v="-4.3087999999999997"/>
    <s v="P"/>
  </r>
  <r>
    <x v="10"/>
    <s v="TILLY'S, INC."/>
    <x v="6"/>
    <x v="130"/>
    <s v="Pleasant Lake Partners LLC"/>
    <s v="TenPercentOwner"/>
    <n v="50000"/>
    <n v="5.52"/>
    <n v="276000"/>
    <s v="large_buy"/>
    <n v="-4.308801446297561E-2"/>
    <n v="-4.3087999999999997"/>
    <s v="P"/>
  </r>
  <r>
    <x v="10"/>
    <s v="TILLY'S, INC."/>
    <x v="6"/>
    <x v="130"/>
    <s v="Pleasant Lake Onshore Feeder Fund LP"/>
    <s v="TenPercentOwner"/>
    <n v="50000"/>
    <n v="5.52"/>
    <n v="276000"/>
    <s v="large_buy"/>
    <n v="-4.308801446297561E-2"/>
    <n v="-4.3087999999999997"/>
    <s v="P"/>
  </r>
  <r>
    <x v="10"/>
    <s v="TILLY'S, INC."/>
    <x v="6"/>
    <x v="130"/>
    <s v="Fund 1 Investments, LLC"/>
    <s v="TenPercentOwner"/>
    <n v="30500"/>
    <n v="5.47"/>
    <n v="166835"/>
    <s v="normal_buy"/>
    <n v="-4.308801446297561E-2"/>
    <n v="-4.3087999999999997"/>
    <s v="P"/>
  </r>
  <r>
    <x v="10"/>
    <s v="TILLY'S, INC."/>
    <x v="6"/>
    <x v="130"/>
    <s v="Pleasant Lake Partners LLC"/>
    <s v="TenPercentOwner"/>
    <n v="30500"/>
    <n v="5.47"/>
    <n v="166835"/>
    <s v="normal_buy"/>
    <n v="-4.308801446297561E-2"/>
    <n v="-4.3087999999999997"/>
    <s v="P"/>
  </r>
  <r>
    <x v="10"/>
    <s v="TILLY'S, INC."/>
    <x v="6"/>
    <x v="130"/>
    <s v="Pleasant Lake Onshore Feeder Fund LP"/>
    <s v="TenPercentOwner"/>
    <n v="30500"/>
    <n v="5.47"/>
    <n v="166835"/>
    <s v="normal_buy"/>
    <n v="-4.308801446297561E-2"/>
    <n v="-4.3087999999999997"/>
    <s v="P"/>
  </r>
  <r>
    <x v="87"/>
    <s v="ASSEMBLY BIOSCIENCES, INC."/>
    <x v="6"/>
    <x v="130"/>
    <s v="Schornstein Alexander"/>
    <s v="TenPercentOwner"/>
    <n v="4438"/>
    <n v="12.52"/>
    <n v="55563.759999999987"/>
    <s v="normal_buy"/>
    <n v="0.145344441389061"/>
    <n v="14.5344"/>
    <s v="P"/>
  </r>
  <r>
    <x v="396"/>
    <s v="BEXIL INVESTMENT TRUST"/>
    <x v="6"/>
    <x v="130"/>
    <s v="WINMILL &amp; CO. INC"/>
    <s v="Other"/>
    <n v="3804"/>
    <n v="12.51"/>
    <n v="47588.04"/>
    <s v="normal_buy"/>
    <n v="5.0400097328724643E-2"/>
    <n v="5.04"/>
    <s v="P"/>
  </r>
  <r>
    <x v="136"/>
    <s v="ADAMS NATURAL RESOURCES FUND, INC."/>
    <x v="6"/>
    <x v="130"/>
    <s v="Weinstein Boaz"/>
    <s v="TenPercentOwner"/>
    <n v="17917"/>
    <n v="23.61"/>
    <n v="423020.37"/>
    <s v="large_buy"/>
    <n v="2.6507060193710519E-2"/>
    <n v="2.6507000000000001"/>
    <s v="P"/>
  </r>
  <r>
    <x v="136"/>
    <s v="ADAMS NATURAL RESOURCES FUND, INC."/>
    <x v="6"/>
    <x v="130"/>
    <s v="Saba Capital Management, L.P."/>
    <s v="TenPercentOwner"/>
    <n v="17917"/>
    <n v="23.61"/>
    <n v="423020.37"/>
    <s v="large_buy"/>
    <n v="2.6507060193710519E-2"/>
    <n v="2.6507000000000001"/>
    <s v="P"/>
  </r>
  <r>
    <x v="917"/>
    <s v="Rekor Systems, Inc."/>
    <x v="6"/>
    <x v="130"/>
    <s v="Arctis Global LLC"/>
    <s v="TenPercentOwner"/>
    <n v="2275000"/>
    <n v="1.4"/>
    <n v="3185000"/>
    <s v="large_buy"/>
    <n v="-3.4482794057458022E-2"/>
    <n v="-3.4483000000000001"/>
    <s v="P"/>
  </r>
  <r>
    <x v="418"/>
    <s v="Citi Trends Inc"/>
    <x v="6"/>
    <x v="130"/>
    <s v="Pleasant Lake Onshore Feeder Fund LP"/>
    <s v="TenPercentOwner"/>
    <n v="3000"/>
    <n v="19.34"/>
    <n v="58020"/>
    <s v="normal_buy"/>
    <n v="-3.102350851551305E-3"/>
    <n v="-0.31019999999999998"/>
    <s v="P"/>
  </r>
  <r>
    <x v="418"/>
    <s v="Citi Trends Inc"/>
    <x v="6"/>
    <x v="130"/>
    <s v="Pleasant Lake Partners LLC"/>
    <s v="TenPercentOwner"/>
    <n v="3000"/>
    <n v="19.34"/>
    <n v="58020"/>
    <s v="normal_buy"/>
    <n v="-3.102350851551305E-3"/>
    <n v="-0.31019999999999998"/>
    <s v="P"/>
  </r>
  <r>
    <x v="418"/>
    <s v="Citi Trends Inc"/>
    <x v="6"/>
    <x v="130"/>
    <s v="Fund 1 Investments, LLC"/>
    <s v="TenPercentOwner"/>
    <n v="3000"/>
    <n v="19.34"/>
    <n v="58020"/>
    <s v="normal_buy"/>
    <n v="-3.102350851551305E-3"/>
    <n v="-0.31019999999999998"/>
    <s v="P"/>
  </r>
  <r>
    <x v="58"/>
    <s v="Destra Multi-Alternative Fund"/>
    <x v="6"/>
    <x v="130"/>
    <s v="Saba Capital Management, L.P."/>
    <s v="TenPercentOwner"/>
    <n v="43268"/>
    <n v="8"/>
    <n v="346144"/>
    <s v="normal_buy"/>
    <n v="3.699134314213337E-2"/>
    <n v="3.6991000000000001"/>
    <s v="P"/>
  </r>
  <r>
    <x v="58"/>
    <s v="Destra Multi-Alternative Fund"/>
    <x v="6"/>
    <x v="130"/>
    <s v="Weinstein Boaz"/>
    <s v="TenPercentOwner"/>
    <n v="43268"/>
    <n v="8"/>
    <n v="346144"/>
    <s v="normal_buy"/>
    <n v="3.699134314213337E-2"/>
    <n v="3.6991000000000001"/>
    <s v="P"/>
  </r>
  <r>
    <x v="992"/>
    <s v="APPIAN CORP"/>
    <x v="6"/>
    <x v="130"/>
    <s v="Abdiel Capital Management, LLC"/>
    <s v="TenPercentOwner"/>
    <n v="452337"/>
    <n v="30.94"/>
    <n v="13995306.779999999"/>
    <s v="large_buy"/>
    <n v="0.1354132860665882"/>
    <n v="13.5413"/>
    <s v="P"/>
  </r>
  <r>
    <x v="992"/>
    <s v="APPIAN CORP"/>
    <x v="6"/>
    <x v="130"/>
    <s v="Abdiel Partners, LLC"/>
    <s v="TenPercentOwner"/>
    <n v="452337"/>
    <n v="30.94"/>
    <n v="13995306.779999999"/>
    <s v="large_buy"/>
    <n v="0.1354132860665882"/>
    <n v="13.5413"/>
    <s v="P"/>
  </r>
  <r>
    <x v="992"/>
    <s v="APPIAN CORP"/>
    <x v="6"/>
    <x v="130"/>
    <s v="Moran Colin T."/>
    <s v="TenPercentOwner"/>
    <n v="452337"/>
    <n v="30.94"/>
    <n v="13995306.779999999"/>
    <s v="large_buy"/>
    <n v="0.1354132860665882"/>
    <n v="13.5413"/>
    <s v="P"/>
  </r>
  <r>
    <x v="992"/>
    <s v="APPIAN CORP"/>
    <x v="6"/>
    <x v="130"/>
    <s v="Abdiel Capital LP"/>
    <s v="TenPercentOwner"/>
    <n v="452337"/>
    <n v="30.94"/>
    <n v="13995306.779999999"/>
    <s v="large_buy"/>
    <n v="0.1354132860665882"/>
    <n v="13.5413"/>
    <s v="P"/>
  </r>
  <r>
    <x v="992"/>
    <s v="APPIAN CORP"/>
    <x v="6"/>
    <x v="130"/>
    <s v="Abdiel Qualified Master Fund LP"/>
    <s v="TenPercentOwner"/>
    <n v="452337"/>
    <n v="30.94"/>
    <n v="13995306.779999999"/>
    <s v="large_buy"/>
    <n v="0.1354132860665882"/>
    <n v="13.5413"/>
    <s v="P"/>
  </r>
  <r>
    <x v="992"/>
    <s v="APPIAN CORP"/>
    <x v="6"/>
    <x v="130"/>
    <s v="Abdiel Capital Advisors, LP"/>
    <s v="TenPercentOwner"/>
    <n v="452337"/>
    <n v="30.94"/>
    <n v="13995306.779999999"/>
    <s v="large_buy"/>
    <n v="0.1354132860665882"/>
    <n v="13.5413"/>
    <s v="P"/>
  </r>
  <r>
    <x v="992"/>
    <s v="APPIAN CORP"/>
    <x v="6"/>
    <x v="130"/>
    <s v="Abdiel Capital Management, LLC"/>
    <s v="TenPercentOwner"/>
    <n v="22663"/>
    <n v="30.94"/>
    <n v="701193.22"/>
    <s v="normal_buy"/>
    <n v="0.1354132860665882"/>
    <n v="13.5413"/>
    <s v="P"/>
  </r>
  <r>
    <x v="992"/>
    <s v="APPIAN CORP"/>
    <x v="6"/>
    <x v="130"/>
    <s v="Abdiel Partners, LLC"/>
    <s v="TenPercentOwner"/>
    <n v="22663"/>
    <n v="30.94"/>
    <n v="701193.22"/>
    <s v="normal_buy"/>
    <n v="0.1354132860665882"/>
    <n v="13.5413"/>
    <s v="P"/>
  </r>
  <r>
    <x v="992"/>
    <s v="APPIAN CORP"/>
    <x v="6"/>
    <x v="130"/>
    <s v="Moran Colin T."/>
    <s v="TenPercentOwner"/>
    <n v="22663"/>
    <n v="30.94"/>
    <n v="701193.22"/>
    <s v="normal_buy"/>
    <n v="0.1354132860665882"/>
    <n v="13.5413"/>
    <s v="P"/>
  </r>
  <r>
    <x v="992"/>
    <s v="APPIAN CORP"/>
    <x v="6"/>
    <x v="130"/>
    <s v="Abdiel Capital LP"/>
    <s v="TenPercentOwner"/>
    <n v="22663"/>
    <n v="30.94"/>
    <n v="701193.22"/>
    <s v="normal_buy"/>
    <n v="0.1354132860665882"/>
    <n v="13.5413"/>
    <s v="P"/>
  </r>
  <r>
    <x v="992"/>
    <s v="APPIAN CORP"/>
    <x v="6"/>
    <x v="130"/>
    <s v="Abdiel Qualified Master Fund LP"/>
    <s v="TenPercentOwner"/>
    <n v="22663"/>
    <n v="30.94"/>
    <n v="701193.22"/>
    <s v="normal_buy"/>
    <n v="0.1354132860665882"/>
    <n v="13.5413"/>
    <s v="P"/>
  </r>
  <r>
    <x v="992"/>
    <s v="APPIAN CORP"/>
    <x v="6"/>
    <x v="130"/>
    <s v="Abdiel Capital Advisors, LP"/>
    <s v="TenPercentOwner"/>
    <n v="22663"/>
    <n v="30.94"/>
    <n v="701193.22"/>
    <s v="normal_buy"/>
    <n v="0.1354132860665882"/>
    <n v="13.5413"/>
    <s v="P"/>
  </r>
  <r>
    <x v="1077"/>
    <s v="Alpine Income Property Trust, Inc."/>
    <x v="6"/>
    <x v="130"/>
    <s v="CTO Realty Growth, Inc."/>
    <s v="TenPercentOwner"/>
    <n v="6262"/>
    <n v="15"/>
    <n v="93930"/>
    <s v="normal_buy"/>
    <n v="0.11479755337952779"/>
    <n v="11.479799999999999"/>
    <s v="P"/>
  </r>
  <r>
    <x v="217"/>
    <s v="RETRACTABLE TECHNOLOGIES INC"/>
    <x v="6"/>
    <x v="130"/>
    <s v="SHAW THOMAS J"/>
    <s v="Director,Officer,TenPercentOwner"/>
    <n v="8788"/>
    <n v="1.1399999999999999"/>
    <n v="10018.32"/>
    <s v="normal_buy"/>
    <n v="-4.2735003547240691E-2"/>
    <n v="-4.2735000000000003"/>
    <s v="P"/>
  </r>
  <r>
    <x v="63"/>
    <s v="BlackRock Innovation &amp; Growth Term Trust"/>
    <x v="6"/>
    <x v="130"/>
    <s v="Saba Capital Management, L.P."/>
    <s v="TenPercentOwner"/>
    <n v="42236"/>
    <n v="7.38"/>
    <n v="311701.68"/>
    <s v="normal_buy"/>
    <n v="-2.4338967607950851E-4"/>
    <n v="-2.4299999999999999E-2"/>
    <s v="P"/>
  </r>
  <r>
    <x v="63"/>
    <s v="BlackRock Innovation &amp; Growth Term Trust"/>
    <x v="6"/>
    <x v="130"/>
    <s v="Weinstein Boaz"/>
    <s v="TenPercentOwner"/>
    <n v="42236"/>
    <n v="7.38"/>
    <n v="311701.68"/>
    <s v="normal_buy"/>
    <n v="-2.4338967607950851E-4"/>
    <n v="-2.4299999999999999E-2"/>
    <s v="P"/>
  </r>
  <r>
    <x v="1149"/>
    <s v="Douglas Elliman Inc."/>
    <x v="6"/>
    <x v="130"/>
    <s v="LAMPEN RICHARD"/>
    <s v="Director,Officer"/>
    <n v="125000"/>
    <n v="1.08"/>
    <n v="135000"/>
    <s v="large_buy"/>
    <n v="0.26666676506164028"/>
    <n v="26.666699999999999"/>
    <s v="P"/>
  </r>
  <r>
    <x v="63"/>
    <s v="BlackRock Innovation &amp; Growth Term Trust"/>
    <x v="6"/>
    <x v="131"/>
    <s v="Saba Capital Management, L.P."/>
    <s v="TenPercentOwner"/>
    <n v="200706"/>
    <n v="7.4"/>
    <n v="1485224.4"/>
    <s v="normal_buy"/>
    <n v="6.6024753281930249E-3"/>
    <n v="0.66020000000000001"/>
    <s v="P"/>
  </r>
  <r>
    <x v="63"/>
    <s v="BlackRock Innovation &amp; Growth Term Trust"/>
    <x v="6"/>
    <x v="131"/>
    <s v="Weinstein Boaz"/>
    <s v="TenPercentOwner"/>
    <n v="200706"/>
    <n v="7.4"/>
    <n v="1485224.4"/>
    <s v="normal_buy"/>
    <n v="6.6024753281930249E-3"/>
    <n v="0.66020000000000001"/>
    <s v="P"/>
  </r>
  <r>
    <x v="1150"/>
    <s v="CULP INC"/>
    <x v="6"/>
    <x v="131"/>
    <s v="English Aron R."/>
    <s v="TenPercentOwner"/>
    <n v="39248"/>
    <n v="4.75"/>
    <n v="186428"/>
    <s v="large_buy"/>
    <n v="0.13052629169664881"/>
    <n v="13.0526"/>
    <s v="P"/>
  </r>
  <r>
    <x v="1150"/>
    <s v="CULP INC"/>
    <x v="6"/>
    <x v="131"/>
    <s v="22NW GP, Inc."/>
    <s v="TenPercentOwner"/>
    <n v="39248"/>
    <n v="4.75"/>
    <n v="186428"/>
    <s v="large_buy"/>
    <n v="0.13052629169664881"/>
    <n v="13.0526"/>
    <s v="P"/>
  </r>
  <r>
    <x v="1150"/>
    <s v="CULP INC"/>
    <x v="6"/>
    <x v="131"/>
    <s v="22NW Fund, LP"/>
    <s v="TenPercentOwner"/>
    <n v="39248"/>
    <n v="4.75"/>
    <n v="186428"/>
    <s v="large_buy"/>
    <n v="0.13052629169664881"/>
    <n v="13.0526"/>
    <s v="P"/>
  </r>
  <r>
    <x v="1150"/>
    <s v="CULP INC"/>
    <x v="6"/>
    <x v="131"/>
    <s v="22NW, LP"/>
    <s v="TenPercentOwner"/>
    <n v="39248"/>
    <n v="4.75"/>
    <n v="186428"/>
    <s v="large_buy"/>
    <n v="0.13052629169664881"/>
    <n v="13.0526"/>
    <s v="P"/>
  </r>
  <r>
    <x v="1150"/>
    <s v="CULP INC"/>
    <x v="6"/>
    <x v="131"/>
    <s v="22NW Fund GP, LLC"/>
    <s v="TenPercentOwner"/>
    <n v="39248"/>
    <n v="4.75"/>
    <n v="186428"/>
    <s v="large_buy"/>
    <n v="0.13052629169664881"/>
    <n v="13.0526"/>
    <s v="P"/>
  </r>
  <r>
    <x v="1149"/>
    <s v="Douglas Elliman Inc."/>
    <x v="6"/>
    <x v="131"/>
    <s v="LORBER HOWARD M"/>
    <s v="Director,Officer"/>
    <n v="15328"/>
    <n v="1.0900000000000001"/>
    <n v="16707.52"/>
    <s v="normal_buy"/>
    <n v="0.21238938986680941"/>
    <n v="21.238900000000001"/>
    <s v="P"/>
  </r>
  <r>
    <x v="1151"/>
    <s v="DNP SELECT INCOME FUND INC"/>
    <x v="6"/>
    <x v="131"/>
    <s v="McLoughlin Philip R"/>
    <s v="Director"/>
    <n v="2500"/>
    <n v="8.33"/>
    <n v="20825"/>
    <s v="normal_buy"/>
    <n v="4.8309333141184567E-2"/>
    <n v="4.8308999999999997"/>
    <s v="P"/>
  </r>
  <r>
    <x v="700"/>
    <s v="GameStop Corp."/>
    <x v="6"/>
    <x v="131"/>
    <s v="Cheng Lawrence"/>
    <s v="Director"/>
    <n v="4140"/>
    <n v="24.85"/>
    <n v="102879"/>
    <s v="large_buy"/>
    <n v="3.1492782265355901E-2"/>
    <n v="3.1493000000000002"/>
    <s v="P"/>
  </r>
  <r>
    <x v="123"/>
    <s v="Expensify, Inc."/>
    <x v="6"/>
    <x v="131"/>
    <s v="EXP 2020 SPV LP"/>
    <s v="TenPercentOwner"/>
    <n v="123217"/>
    <n v="1.45"/>
    <n v="178664.65"/>
    <s v="normal_buy"/>
    <n v="0.35172411978740947"/>
    <n v="35.172400000000003"/>
    <s v="P"/>
  </r>
  <r>
    <x v="123"/>
    <s v="Expensify, Inc."/>
    <x v="6"/>
    <x v="131"/>
    <s v="SF Roofdeck GP LLC"/>
    <s v="TenPercentOwner"/>
    <n v="123217"/>
    <n v="1.45"/>
    <n v="178664.65"/>
    <s v="normal_buy"/>
    <n v="0.35172411978740947"/>
    <n v="35.172400000000003"/>
    <s v="P"/>
  </r>
  <r>
    <x v="123"/>
    <s v="Expensify, Inc."/>
    <x v="6"/>
    <x v="131"/>
    <s v="McLaughlin Steven J."/>
    <s v="TenPercentOwner"/>
    <n v="123217"/>
    <n v="1.45"/>
    <n v="178664.65"/>
    <s v="normal_buy"/>
    <n v="0.35172411978740947"/>
    <n v="35.172400000000003"/>
    <s v="P"/>
  </r>
  <r>
    <x v="123"/>
    <s v="Expensify, Inc."/>
    <x v="6"/>
    <x v="131"/>
    <s v="Steven J. McLaughlin Revocable Trust"/>
    <s v="TenPercentOwner"/>
    <n v="123217"/>
    <n v="1.45"/>
    <n v="178664.65"/>
    <s v="normal_buy"/>
    <n v="0.35172411978740947"/>
    <n v="35.172400000000003"/>
    <s v="P"/>
  </r>
  <r>
    <x v="41"/>
    <s v="Fortress Biotech, Inc."/>
    <x v="6"/>
    <x v="131"/>
    <s v="ROSENWALD LINDSAY A MD"/>
    <s v="Director,Officer,TenPercentOwner"/>
    <n v="5000"/>
    <n v="7.35"/>
    <n v="36750"/>
    <s v="normal_buy"/>
    <n v="0.34857136862618582"/>
    <n v="34.857100000000003"/>
    <s v="P"/>
  </r>
  <r>
    <x v="1056"/>
    <s v="Barnes &amp; Noble Education, Inc."/>
    <x v="6"/>
    <x v="131"/>
    <s v="Singer Eric"/>
    <s v="Director,TenPercentOwner"/>
    <n v="47000"/>
    <n v="6.74"/>
    <n v="316780"/>
    <s v="large_buy"/>
    <n v="0.37412099497872359"/>
    <n v="37.412100000000002"/>
    <s v="P"/>
  </r>
  <r>
    <x v="1149"/>
    <s v="Douglas Elliman Inc."/>
    <x v="6"/>
    <x v="131"/>
    <s v="ZEITCHICK MARK"/>
    <s v="Director"/>
    <n v="58313"/>
    <n v="1.1000000000000001"/>
    <n v="64144.3"/>
    <s v="normal_buy"/>
    <n v="0.21238938986680941"/>
    <n v="21.238900000000001"/>
    <s v="P"/>
  </r>
  <r>
    <x v="992"/>
    <s v="APPIAN CORP"/>
    <x v="6"/>
    <x v="131"/>
    <s v="Abdiel Capital Management, LLC"/>
    <s v="TenPercentOwner"/>
    <n v="1980"/>
    <n v="31.32"/>
    <n v="62013.599999999999"/>
    <s v="normal_buy"/>
    <n v="9.9433539074508692E-2"/>
    <n v="9.9434000000000005"/>
    <s v="P"/>
  </r>
  <r>
    <x v="992"/>
    <s v="APPIAN CORP"/>
    <x v="6"/>
    <x v="131"/>
    <s v="Abdiel Partners, LLC"/>
    <s v="TenPercentOwner"/>
    <n v="1980"/>
    <n v="31.32"/>
    <n v="62013.599999999999"/>
    <s v="normal_buy"/>
    <n v="9.9433539074508692E-2"/>
    <n v="9.9434000000000005"/>
    <s v="P"/>
  </r>
  <r>
    <x v="992"/>
    <s v="APPIAN CORP"/>
    <x v="6"/>
    <x v="131"/>
    <s v="Moran Colin T."/>
    <s v="TenPercentOwner"/>
    <n v="1980"/>
    <n v="31.32"/>
    <n v="62013.599999999999"/>
    <s v="normal_buy"/>
    <n v="9.9433539074508692E-2"/>
    <n v="9.9434000000000005"/>
    <s v="P"/>
  </r>
  <r>
    <x v="992"/>
    <s v="APPIAN CORP"/>
    <x v="6"/>
    <x v="131"/>
    <s v="Abdiel Capital LP"/>
    <s v="TenPercentOwner"/>
    <n v="1980"/>
    <n v="31.32"/>
    <n v="62013.599999999999"/>
    <s v="normal_buy"/>
    <n v="9.9433539074508692E-2"/>
    <n v="9.9434000000000005"/>
    <s v="P"/>
  </r>
  <r>
    <x v="992"/>
    <s v="APPIAN CORP"/>
    <x v="6"/>
    <x v="131"/>
    <s v="Abdiel Qualified Master Fund LP"/>
    <s v="TenPercentOwner"/>
    <n v="1980"/>
    <n v="31.32"/>
    <n v="62013.599999999999"/>
    <s v="normal_buy"/>
    <n v="9.9433539074508692E-2"/>
    <n v="9.9434000000000005"/>
    <s v="P"/>
  </r>
  <r>
    <x v="992"/>
    <s v="APPIAN CORP"/>
    <x v="6"/>
    <x v="131"/>
    <s v="Abdiel Capital Advisors, LP"/>
    <s v="TenPercentOwner"/>
    <n v="1980"/>
    <n v="31.32"/>
    <n v="62013.599999999999"/>
    <s v="normal_buy"/>
    <n v="9.9433539074508692E-2"/>
    <n v="9.9434000000000005"/>
    <s v="P"/>
  </r>
  <r>
    <x v="992"/>
    <s v="APPIAN CORP"/>
    <x v="6"/>
    <x v="131"/>
    <s v="Abdiel Capital Management, LLC"/>
    <s v="TenPercentOwner"/>
    <n v="51742"/>
    <n v="31.32"/>
    <n v="1620559.44"/>
    <s v="large_buy"/>
    <n v="9.9433539074508692E-2"/>
    <n v="9.9434000000000005"/>
    <s v="P"/>
  </r>
  <r>
    <x v="992"/>
    <s v="APPIAN CORP"/>
    <x v="6"/>
    <x v="131"/>
    <s v="Abdiel Partners, LLC"/>
    <s v="TenPercentOwner"/>
    <n v="51742"/>
    <n v="31.32"/>
    <n v="1620559.44"/>
    <s v="large_buy"/>
    <n v="9.9433539074508692E-2"/>
    <n v="9.9434000000000005"/>
    <s v="P"/>
  </r>
  <r>
    <x v="992"/>
    <s v="APPIAN CORP"/>
    <x v="6"/>
    <x v="131"/>
    <s v="Moran Colin T."/>
    <s v="TenPercentOwner"/>
    <n v="51742"/>
    <n v="31.32"/>
    <n v="1620559.44"/>
    <s v="large_buy"/>
    <n v="9.9433539074508692E-2"/>
    <n v="9.9434000000000005"/>
    <s v="P"/>
  </r>
  <r>
    <x v="992"/>
    <s v="APPIAN CORP"/>
    <x v="6"/>
    <x v="131"/>
    <s v="Abdiel Capital LP"/>
    <s v="TenPercentOwner"/>
    <n v="51742"/>
    <n v="31.32"/>
    <n v="1620559.44"/>
    <s v="large_buy"/>
    <n v="9.9433539074508692E-2"/>
    <n v="9.9434000000000005"/>
    <s v="P"/>
  </r>
  <r>
    <x v="992"/>
    <s v="APPIAN CORP"/>
    <x v="6"/>
    <x v="131"/>
    <s v="Abdiel Qualified Master Fund LP"/>
    <s v="TenPercentOwner"/>
    <n v="51742"/>
    <n v="31.32"/>
    <n v="1620559.44"/>
    <s v="large_buy"/>
    <n v="9.9433539074508692E-2"/>
    <n v="9.9434000000000005"/>
    <s v="P"/>
  </r>
  <r>
    <x v="992"/>
    <s v="APPIAN CORP"/>
    <x v="6"/>
    <x v="131"/>
    <s v="Abdiel Capital Advisors, LP"/>
    <s v="TenPercentOwner"/>
    <n v="51742"/>
    <n v="31.32"/>
    <n v="1620559.44"/>
    <s v="large_buy"/>
    <n v="9.9433539074508692E-2"/>
    <n v="9.9434000000000005"/>
    <s v="P"/>
  </r>
  <r>
    <x v="992"/>
    <s v="APPIAN CORP"/>
    <x v="6"/>
    <x v="131"/>
    <s v="Abdiel Capital Management, LLC"/>
    <s v="TenPercentOwner"/>
    <n v="7000"/>
    <n v="31.48"/>
    <n v="220360"/>
    <s v="normal_buy"/>
    <n v="9.9433539074508692E-2"/>
    <n v="9.9434000000000005"/>
    <s v="P"/>
  </r>
  <r>
    <x v="992"/>
    <s v="APPIAN CORP"/>
    <x v="6"/>
    <x v="131"/>
    <s v="Abdiel Partners, LLC"/>
    <s v="TenPercentOwner"/>
    <n v="7000"/>
    <n v="31.48"/>
    <n v="220360"/>
    <s v="normal_buy"/>
    <n v="9.9433539074508692E-2"/>
    <n v="9.9434000000000005"/>
    <s v="P"/>
  </r>
  <r>
    <x v="992"/>
    <s v="APPIAN CORP"/>
    <x v="6"/>
    <x v="131"/>
    <s v="Moran Colin T."/>
    <s v="TenPercentOwner"/>
    <n v="7000"/>
    <n v="31.48"/>
    <n v="220360"/>
    <s v="normal_buy"/>
    <n v="9.9433539074508692E-2"/>
    <n v="9.9434000000000005"/>
    <s v="P"/>
  </r>
  <r>
    <x v="992"/>
    <s v="APPIAN CORP"/>
    <x v="6"/>
    <x v="131"/>
    <s v="Abdiel Capital LP"/>
    <s v="TenPercentOwner"/>
    <n v="7000"/>
    <n v="31.48"/>
    <n v="220360"/>
    <s v="normal_buy"/>
    <n v="9.9433539074508692E-2"/>
    <n v="9.9434000000000005"/>
    <s v="P"/>
  </r>
  <r>
    <x v="992"/>
    <s v="APPIAN CORP"/>
    <x v="6"/>
    <x v="131"/>
    <s v="Abdiel Qualified Master Fund LP"/>
    <s v="TenPercentOwner"/>
    <n v="7000"/>
    <n v="31.48"/>
    <n v="220360"/>
    <s v="normal_buy"/>
    <n v="9.9433539074508692E-2"/>
    <n v="9.9434000000000005"/>
    <s v="P"/>
  </r>
  <r>
    <x v="992"/>
    <s v="APPIAN CORP"/>
    <x v="6"/>
    <x v="131"/>
    <s v="Abdiel Capital Advisors, LP"/>
    <s v="TenPercentOwner"/>
    <n v="7000"/>
    <n v="31.48"/>
    <n v="220360"/>
    <s v="normal_buy"/>
    <n v="9.9433539074508692E-2"/>
    <n v="9.9434000000000005"/>
    <s v="P"/>
  </r>
  <r>
    <x v="128"/>
    <s v="ASP Isotopes Inc."/>
    <x v="6"/>
    <x v="131"/>
    <s v="AK Jensen Investment Management Ltd"/>
    <s v="TenPercentOwner"/>
    <n v="70000"/>
    <n v="3.05"/>
    <n v="213500"/>
    <s v="large_buy"/>
    <n v="-5.6105636270343373E-2"/>
    <n v="-5.6105999999999998"/>
    <s v="P"/>
  </r>
  <r>
    <x v="396"/>
    <s v="BEXIL INVESTMENT TRUST"/>
    <x v="6"/>
    <x v="131"/>
    <s v="WINMILL &amp; CO. INC"/>
    <s v="Other"/>
    <n v="6201"/>
    <n v="12.54"/>
    <n v="77760.539999999994"/>
    <s v="normal_buy"/>
    <n v="5.604487798584401E-2"/>
    <n v="5.6044999999999998"/>
    <s v="P"/>
  </r>
  <r>
    <x v="1056"/>
    <s v="Barnes &amp; Noble Education, Inc."/>
    <x v="6"/>
    <x v="131"/>
    <s v="MARTIN WILLIAM C"/>
    <s v="Director,TenPercentOwner"/>
    <n v="60000"/>
    <n v="6.98"/>
    <n v="418800"/>
    <s v="large_buy"/>
    <n v="0.37412099497872359"/>
    <n v="37.412100000000002"/>
    <s v="P"/>
  </r>
  <r>
    <x v="703"/>
    <s v="NEXPOINT DIVERSIFIED REAL ESTATE TRUST"/>
    <x v="6"/>
    <x v="131"/>
    <s v="McGraner Matt"/>
    <s v="Officer"/>
    <n v="10000"/>
    <n v="5.41"/>
    <n v="54100"/>
    <s v="normal_buy"/>
    <n v="0.17744925265831449"/>
    <n v="17.744900000000001"/>
    <s v="P"/>
  </r>
  <r>
    <x v="703"/>
    <s v="NEXPOINT DIVERSIFIED REAL ESTATE TRUST"/>
    <x v="6"/>
    <x v="131"/>
    <s v="McGraner Matt"/>
    <s v="Officer"/>
    <n v="5000"/>
    <n v="5.3"/>
    <n v="26500"/>
    <s v="normal_buy"/>
    <n v="0.17744925265831449"/>
    <n v="17.744900000000001"/>
    <s v="P"/>
  </r>
  <r>
    <x v="644"/>
    <s v="CITIZENS, INC."/>
    <x v="6"/>
    <x v="132"/>
    <s v="Stenberg Jon"/>
    <s v="Officer"/>
    <n v="4580"/>
    <n v="2.59"/>
    <n v="11862.2"/>
    <s v="normal_buy"/>
    <n v="8.1081098496609716E-2"/>
    <n v="8.1081000000000003"/>
    <s v="P"/>
  </r>
  <r>
    <x v="49"/>
    <s v="UPBOUND GROUP, INC."/>
    <x v="6"/>
    <x v="132"/>
    <s v="BROWN JEFFREY J"/>
    <s v="Director"/>
    <n v="1031"/>
    <n v="29.82"/>
    <n v="30744.42"/>
    <s v="normal_buy"/>
    <n v="0.13190907514605521"/>
    <n v="13.190899999999999"/>
    <s v="P"/>
  </r>
  <r>
    <x v="1149"/>
    <s v="Douglas Elliman Inc."/>
    <x v="6"/>
    <x v="132"/>
    <s v="LORBER HOWARD M"/>
    <s v="Director,Officer"/>
    <n v="82067"/>
    <n v="1.1499999999999999"/>
    <n v="94377.049999999988"/>
    <s v="normal_buy"/>
    <n v="0.16239321725608541"/>
    <n v="16.2393"/>
    <s v="P"/>
  </r>
  <r>
    <x v="41"/>
    <s v="Fortress Biotech, Inc."/>
    <x v="6"/>
    <x v="132"/>
    <s v="ROSENWALD LINDSAY A MD"/>
    <s v="Director,Officer,TenPercentOwner"/>
    <n v="5000"/>
    <n v="7.39"/>
    <n v="36950"/>
    <s v="normal_buy"/>
    <n v="0.51744177423341142"/>
    <n v="51.744199999999999"/>
    <s v="P"/>
  </r>
  <r>
    <x v="1056"/>
    <s v="Barnes &amp; Noble Education, Inc."/>
    <x v="6"/>
    <x v="132"/>
    <s v="Singer Eric"/>
    <s v="Director,TenPercentOwner"/>
    <n v="10000"/>
    <n v="7.29"/>
    <n v="72900"/>
    <s v="normal_buy"/>
    <n v="0.36820645545502018"/>
    <n v="36.820599999999999"/>
    <s v="P"/>
  </r>
  <r>
    <x v="1149"/>
    <s v="Douglas Elliman Inc."/>
    <x v="6"/>
    <x v="132"/>
    <s v="ZEITCHICK MARK"/>
    <s v="Director"/>
    <n v="54437"/>
    <n v="1.1599999999999999"/>
    <n v="63146.92"/>
    <s v="normal_buy"/>
    <n v="0.16239321725608541"/>
    <n v="16.2393"/>
    <s v="P"/>
  </r>
  <r>
    <x v="204"/>
    <s v="Alto Neuroscience, Inc."/>
    <x v="6"/>
    <x v="132"/>
    <s v="Savitz Adam"/>
    <s v="Officer"/>
    <n v="10681"/>
    <n v="12.53"/>
    <n v="133832.93"/>
    <s v="normal_buy"/>
    <n v="0.1498099105837836"/>
    <n v="14.981"/>
    <s v="P"/>
  </r>
  <r>
    <x v="204"/>
    <s v="Alto Neuroscience, Inc."/>
    <x v="6"/>
    <x v="132"/>
    <s v="Savitz Adam"/>
    <s v="Officer"/>
    <n v="1388"/>
    <n v="13.15"/>
    <n v="18252.2"/>
    <s v="normal_buy"/>
    <n v="0.1498099105837836"/>
    <n v="14.981"/>
    <s v="P"/>
  </r>
  <r>
    <x v="1152"/>
    <s v="HURCO COMPANIES INC"/>
    <x v="6"/>
    <x v="132"/>
    <s v="McClelland Sonja K"/>
    <s v="Officer"/>
    <n v="1950"/>
    <n v="15.32"/>
    <n v="29874"/>
    <s v="large_buy"/>
    <n v="0.15660256523841221"/>
    <n v="15.660299999999999"/>
    <s v="P"/>
  </r>
  <r>
    <x v="992"/>
    <s v="APPIAN CORP"/>
    <x v="6"/>
    <x v="132"/>
    <s v="Abdiel Partners, LLC"/>
    <s v="TenPercentOwner"/>
    <n v="2478"/>
    <n v="31.45"/>
    <n v="77933.099999999991"/>
    <s v="normal_buy"/>
    <n v="0.1124296821566169"/>
    <n v="11.243"/>
    <s v="P"/>
  </r>
  <r>
    <x v="992"/>
    <s v="APPIAN CORP"/>
    <x v="6"/>
    <x v="132"/>
    <s v="Moran Colin T."/>
    <s v="TenPercentOwner"/>
    <n v="2478"/>
    <n v="31.45"/>
    <n v="77933.099999999991"/>
    <s v="normal_buy"/>
    <n v="0.1124296821566169"/>
    <n v="11.243"/>
    <s v="P"/>
  </r>
  <r>
    <x v="992"/>
    <s v="APPIAN CORP"/>
    <x v="6"/>
    <x v="132"/>
    <s v="Abdiel Capital LP"/>
    <s v="TenPercentOwner"/>
    <n v="2478"/>
    <n v="31.45"/>
    <n v="77933.099999999991"/>
    <s v="normal_buy"/>
    <n v="0.1124296821566169"/>
    <n v="11.243"/>
    <s v="P"/>
  </r>
  <r>
    <x v="992"/>
    <s v="APPIAN CORP"/>
    <x v="6"/>
    <x v="132"/>
    <s v="Abdiel Qualified Master Fund LP"/>
    <s v="TenPercentOwner"/>
    <n v="2478"/>
    <n v="31.45"/>
    <n v="77933.099999999991"/>
    <s v="normal_buy"/>
    <n v="0.1124296821566169"/>
    <n v="11.243"/>
    <s v="P"/>
  </r>
  <r>
    <x v="992"/>
    <s v="APPIAN CORP"/>
    <x v="6"/>
    <x v="132"/>
    <s v="Abdiel Capital Advisors, LP"/>
    <s v="TenPercentOwner"/>
    <n v="2478"/>
    <n v="31.45"/>
    <n v="77933.099999999991"/>
    <s v="normal_buy"/>
    <n v="0.1124296821566169"/>
    <n v="11.243"/>
    <s v="P"/>
  </r>
  <r>
    <x v="992"/>
    <s v="APPIAN CORP"/>
    <x v="6"/>
    <x v="132"/>
    <s v="Abdiel Capital Management, LLC"/>
    <s v="TenPercentOwner"/>
    <n v="65022"/>
    <n v="31.45"/>
    <n v="2044941.9"/>
    <s v="large_buy"/>
    <n v="0.1124296821566169"/>
    <n v="11.243"/>
    <s v="P"/>
  </r>
  <r>
    <x v="992"/>
    <s v="APPIAN CORP"/>
    <x v="6"/>
    <x v="132"/>
    <s v="Abdiel Partners, LLC"/>
    <s v="TenPercentOwner"/>
    <n v="65022"/>
    <n v="31.45"/>
    <n v="2044941.9"/>
    <s v="large_buy"/>
    <n v="0.1124296821566169"/>
    <n v="11.243"/>
    <s v="P"/>
  </r>
  <r>
    <x v="992"/>
    <s v="APPIAN CORP"/>
    <x v="6"/>
    <x v="132"/>
    <s v="Moran Colin T."/>
    <s v="TenPercentOwner"/>
    <n v="65022"/>
    <n v="31.45"/>
    <n v="2044941.9"/>
    <s v="large_buy"/>
    <n v="0.1124296821566169"/>
    <n v="11.243"/>
    <s v="P"/>
  </r>
  <r>
    <x v="992"/>
    <s v="APPIAN CORP"/>
    <x v="6"/>
    <x v="132"/>
    <s v="Abdiel Capital LP"/>
    <s v="TenPercentOwner"/>
    <n v="65022"/>
    <n v="31.45"/>
    <n v="2044941.9"/>
    <s v="large_buy"/>
    <n v="0.1124296821566169"/>
    <n v="11.243"/>
    <s v="P"/>
  </r>
  <r>
    <x v="992"/>
    <s v="APPIAN CORP"/>
    <x v="6"/>
    <x v="132"/>
    <s v="Abdiel Qualified Master Fund LP"/>
    <s v="TenPercentOwner"/>
    <n v="65022"/>
    <n v="31.45"/>
    <n v="2044941.9"/>
    <s v="large_buy"/>
    <n v="0.1124296821566169"/>
    <n v="11.243"/>
    <s v="P"/>
  </r>
  <r>
    <x v="992"/>
    <s v="APPIAN CORP"/>
    <x v="6"/>
    <x v="132"/>
    <s v="Abdiel Capital Advisors, LP"/>
    <s v="TenPercentOwner"/>
    <n v="65022"/>
    <n v="31.45"/>
    <n v="2044941.9"/>
    <s v="large_buy"/>
    <n v="0.1124296821566169"/>
    <n v="11.243"/>
    <s v="P"/>
  </r>
  <r>
    <x v="1077"/>
    <s v="Alpine Income Property Trust, Inc."/>
    <x v="6"/>
    <x v="132"/>
    <s v="CTO Realty Growth, Inc."/>
    <s v="TenPercentOwner"/>
    <n v="6562"/>
    <n v="14.99"/>
    <n v="98364.38"/>
    <s v="normal_buy"/>
    <n v="0.1520000787308422"/>
    <n v="15.2"/>
    <s v="P"/>
  </r>
  <r>
    <x v="992"/>
    <s v="APPIAN CORP"/>
    <x v="6"/>
    <x v="132"/>
    <s v="Abdiel Capital Management, LLC"/>
    <s v="TenPercentOwner"/>
    <n v="7000"/>
    <n v="31.36"/>
    <n v="219520"/>
    <s v="normal_buy"/>
    <n v="0.1124296821566169"/>
    <n v="11.243"/>
    <s v="P"/>
  </r>
  <r>
    <x v="992"/>
    <s v="APPIAN CORP"/>
    <x v="6"/>
    <x v="132"/>
    <s v="Abdiel Partners, LLC"/>
    <s v="TenPercentOwner"/>
    <n v="7000"/>
    <n v="31.36"/>
    <n v="219520"/>
    <s v="normal_buy"/>
    <n v="0.1124296821566169"/>
    <n v="11.243"/>
    <s v="P"/>
  </r>
  <r>
    <x v="992"/>
    <s v="APPIAN CORP"/>
    <x v="6"/>
    <x v="132"/>
    <s v="Moran Colin T."/>
    <s v="TenPercentOwner"/>
    <n v="7000"/>
    <n v="31.36"/>
    <n v="219520"/>
    <s v="normal_buy"/>
    <n v="0.1124296821566169"/>
    <n v="11.243"/>
    <s v="P"/>
  </r>
  <r>
    <x v="992"/>
    <s v="APPIAN CORP"/>
    <x v="6"/>
    <x v="132"/>
    <s v="Abdiel Capital LP"/>
    <s v="TenPercentOwner"/>
    <n v="7000"/>
    <n v="31.36"/>
    <n v="219520"/>
    <s v="normal_buy"/>
    <n v="0.1124296821566169"/>
    <n v="11.243"/>
    <s v="P"/>
  </r>
  <r>
    <x v="992"/>
    <s v="APPIAN CORP"/>
    <x v="6"/>
    <x v="132"/>
    <s v="Abdiel Qualified Master Fund LP"/>
    <s v="TenPercentOwner"/>
    <n v="7000"/>
    <n v="31.36"/>
    <n v="219520"/>
    <s v="normal_buy"/>
    <n v="0.1124296821566169"/>
    <n v="11.243"/>
    <s v="P"/>
  </r>
  <r>
    <x v="992"/>
    <s v="APPIAN CORP"/>
    <x v="6"/>
    <x v="132"/>
    <s v="Abdiel Capital Advisors, LP"/>
    <s v="TenPercentOwner"/>
    <n v="7000"/>
    <n v="31.36"/>
    <n v="219520"/>
    <s v="normal_buy"/>
    <n v="0.1124296821566169"/>
    <n v="11.243"/>
    <s v="P"/>
  </r>
  <r>
    <x v="992"/>
    <s v="APPIAN CORP"/>
    <x v="6"/>
    <x v="132"/>
    <s v="Abdiel Capital Management, LLC"/>
    <s v="TenPercentOwner"/>
    <n v="2478"/>
    <n v="31.45"/>
    <n v="77933.099999999991"/>
    <s v="normal_buy"/>
    <n v="0.1124296821566169"/>
    <n v="11.243"/>
    <s v="P"/>
  </r>
  <r>
    <x v="93"/>
    <s v="Allied Gaming &amp; Entertainment Inc."/>
    <x v="6"/>
    <x v="132"/>
    <s v="Knighted Pastures LLC"/>
    <s v="TenPercentOwner"/>
    <n v="140000"/>
    <n v="1.47"/>
    <n v="205800"/>
    <s v="large_buy"/>
    <n v="-6.756758280615438E-2"/>
    <n v="-6.7568000000000001"/>
    <s v="P"/>
  </r>
  <r>
    <x v="93"/>
    <s v="Allied Gaming &amp; Entertainment Inc."/>
    <x v="6"/>
    <x v="132"/>
    <s v="Choi Roy"/>
    <s v="TenPercentOwner"/>
    <n v="140000"/>
    <n v="1.47"/>
    <n v="205800"/>
    <s v="large_buy"/>
    <n v="-6.756758280615438E-2"/>
    <n v="-6.7568000000000001"/>
    <s v="P"/>
  </r>
  <r>
    <x v="595"/>
    <s v="System1, Inc."/>
    <x v="6"/>
    <x v="132"/>
    <s v="CEE Holdings Trust"/>
    <s v="TenPercentOwner"/>
    <n v="45616"/>
    <n v="1.45"/>
    <n v="66143.199999999997"/>
    <s v="large_buy"/>
    <n v="0"/>
    <n v="0"/>
    <s v="P"/>
  </r>
  <r>
    <x v="1150"/>
    <s v="CULP INC"/>
    <x v="6"/>
    <x v="132"/>
    <s v="JACKSON FRED A"/>
    <s v="Director"/>
    <n v="5000"/>
    <n v="5"/>
    <n v="25000"/>
    <s v="normal_buy"/>
    <n v="8.4362106203405895E-2"/>
    <n v="8.4361999999999995"/>
    <s v="P"/>
  </r>
  <r>
    <x v="63"/>
    <s v="BlackRock Innovation &amp; Growth Term Trust"/>
    <x v="6"/>
    <x v="132"/>
    <s v="Weinstein Boaz"/>
    <s v="TenPercentOwner"/>
    <n v="227927"/>
    <n v="7.37"/>
    <n v="1679821.99"/>
    <s v="large_buy"/>
    <n v="1.6190876628300769E-2"/>
    <n v="1.6191"/>
    <s v="P"/>
  </r>
  <r>
    <x v="63"/>
    <s v="BlackRock Innovation &amp; Growth Term Trust"/>
    <x v="6"/>
    <x v="132"/>
    <s v="Saba Capital Management, L.P."/>
    <s v="TenPercentOwner"/>
    <n v="227927"/>
    <n v="7.37"/>
    <n v="1679821.99"/>
    <s v="large_buy"/>
    <n v="1.6190876628300769E-2"/>
    <n v="1.6191"/>
    <s v="P"/>
  </r>
  <r>
    <x v="128"/>
    <s v="ASP Isotopes Inc."/>
    <x v="6"/>
    <x v="132"/>
    <s v="AK Jensen Investment Management Ltd"/>
    <s v="TenPercentOwner"/>
    <n v="30000"/>
    <n v="3.05"/>
    <n v="91500"/>
    <s v="large_buy"/>
    <n v="-6.4935004616650796E-3"/>
    <n v="-0.64939999999999998"/>
    <s v="P"/>
  </r>
  <r>
    <x v="396"/>
    <s v="BEXIL INVESTMENT TRUST"/>
    <x v="6"/>
    <x v="132"/>
    <s v="WINMILL &amp; CO. INC"/>
    <s v="Other"/>
    <n v="2530"/>
    <n v="12.52"/>
    <n v="31675.599999999999"/>
    <s v="normal_buy"/>
    <n v="6.5705160165264287E-2"/>
    <n v="6.5705"/>
    <s v="P"/>
  </r>
  <r>
    <x v="1056"/>
    <s v="Barnes &amp; Noble Education, Inc."/>
    <x v="6"/>
    <x v="132"/>
    <s v="MARTIN WILLIAM C"/>
    <s v="Director,TenPercentOwner"/>
    <n v="20000"/>
    <n v="7.18"/>
    <n v="143600"/>
    <s v="normal_buy"/>
    <n v="0.36820645545502018"/>
    <n v="36.820599999999999"/>
    <s v="P"/>
  </r>
  <r>
    <x v="1149"/>
    <s v="Douglas Elliman Inc."/>
    <x v="6"/>
    <x v="132"/>
    <s v="LAMPEN RICHARD"/>
    <s v="Director,Officer"/>
    <n v="30000"/>
    <n v="1.1599999999999999"/>
    <n v="34800"/>
    <s v="normal_buy"/>
    <n v="0.16239321725608541"/>
    <n v="16.2393"/>
    <s v="P"/>
  </r>
  <r>
    <x v="418"/>
    <s v="Citi Trends Inc"/>
    <x v="6"/>
    <x v="133"/>
    <s v="Seipel Kenneth Duane"/>
    <s v="Director,Officer"/>
    <n v="85000"/>
    <n v="18.96"/>
    <n v="1611600"/>
    <s v="large_buy"/>
    <n v="-4.807700635100276E-3"/>
    <n v="-0.48080000000000001"/>
    <s v="P"/>
  </r>
  <r>
    <x v="720"/>
    <s v="Science Applications International Corp"/>
    <x v="6"/>
    <x v="133"/>
    <s v="Jackson James Joshua"/>
    <s v="Officer"/>
    <n v="400"/>
    <n v="114.28"/>
    <n v="45712"/>
    <s v="normal_buy"/>
    <n v="6.4012400261812319E-2"/>
    <n v="6.4012000000000002"/>
    <s v="P"/>
  </r>
  <r>
    <x v="86"/>
    <s v="ALTA EQUIPMENT GROUP INC."/>
    <x v="6"/>
    <x v="133"/>
    <s v="Mill Road Capital III GP LLC"/>
    <s v="TenPercentOwner"/>
    <n v="179414"/>
    <n v="8.0500000000000007"/>
    <n v="1444282.7"/>
    <s v="large_buy"/>
    <n v="0.30348237354555252"/>
    <n v="30.348199999999999"/>
    <s v="P"/>
  </r>
  <r>
    <x v="86"/>
    <s v="ALTA EQUIPMENT GROUP INC."/>
    <x v="6"/>
    <x v="133"/>
    <s v="Mill Road Capital III, L.P."/>
    <s v="TenPercentOwner"/>
    <n v="179414"/>
    <n v="8.0500000000000007"/>
    <n v="1444282.7"/>
    <s v="large_buy"/>
    <n v="0.30348237354555252"/>
    <n v="30.348199999999999"/>
    <s v="P"/>
  </r>
  <r>
    <x v="86"/>
    <s v="ALTA EQUIPMENT GROUP INC."/>
    <x v="6"/>
    <x v="133"/>
    <s v="LYNCH THOMAS E"/>
    <s v="TenPercentOwner"/>
    <n v="179414"/>
    <n v="8.0500000000000007"/>
    <n v="1444282.7"/>
    <s v="large_buy"/>
    <n v="0.30348237354555252"/>
    <n v="30.348199999999999"/>
    <s v="P"/>
  </r>
  <r>
    <x v="1153"/>
    <s v="Sunrise Realty Trust, Inc."/>
    <x v="6"/>
    <x v="133"/>
    <s v="FRANK ALEXANDER C"/>
    <s v="Director"/>
    <n v="1000"/>
    <n v="10.9"/>
    <n v="10900"/>
    <s v="normal_buy"/>
    <n v="3.0088469497497879E-2"/>
    <n v="3.0087999999999999"/>
    <s v="P"/>
  </r>
  <r>
    <x v="1154"/>
    <s v="INDIA FUND, INC."/>
    <x v="6"/>
    <x v="133"/>
    <s v="Porter Rahn K"/>
    <s v="Director"/>
    <n v="1000"/>
    <n v="17.97"/>
    <n v="17970"/>
    <s v="large_buy"/>
    <n v="-5.5585853589024134E-3"/>
    <n v="-0.55589999999999995"/>
    <s v="P"/>
  </r>
  <r>
    <x v="1076"/>
    <s v="FRIEDMAN INDUSTRIES INC"/>
    <x v="6"/>
    <x v="133"/>
    <s v="WILLIAMS JOE L"/>
    <s v="Director"/>
    <n v="3000"/>
    <n v="14.34"/>
    <n v="43020"/>
    <s v="large_buy"/>
    <n v="0.19859652259480559"/>
    <n v="19.8597"/>
    <s v="P"/>
  </r>
  <r>
    <x v="1150"/>
    <s v="CULP INC"/>
    <x v="6"/>
    <x v="133"/>
    <s v="English Aron R."/>
    <s v="TenPercentOwner"/>
    <n v="22125"/>
    <n v="5"/>
    <n v="110625"/>
    <s v="large_buy"/>
    <n v="5.9055532005722888E-3"/>
    <n v="0.59060000000000001"/>
    <s v="P"/>
  </r>
  <r>
    <x v="1150"/>
    <s v="CULP INC"/>
    <x v="6"/>
    <x v="133"/>
    <s v="22NW GP, Inc."/>
    <s v="TenPercentOwner"/>
    <n v="22125"/>
    <n v="5"/>
    <n v="110625"/>
    <s v="large_buy"/>
    <n v="5.9055532005722888E-3"/>
    <n v="0.59060000000000001"/>
    <s v="P"/>
  </r>
  <r>
    <x v="1150"/>
    <s v="CULP INC"/>
    <x v="6"/>
    <x v="133"/>
    <s v="22NW Fund, LP"/>
    <s v="TenPercentOwner"/>
    <n v="22125"/>
    <n v="5"/>
    <n v="110625"/>
    <s v="large_buy"/>
    <n v="5.9055532005722888E-3"/>
    <n v="0.59060000000000001"/>
    <s v="P"/>
  </r>
  <r>
    <x v="1150"/>
    <s v="CULP INC"/>
    <x v="6"/>
    <x v="133"/>
    <s v="22NW, LP"/>
    <s v="TenPercentOwner"/>
    <n v="22125"/>
    <n v="5"/>
    <n v="110625"/>
    <s v="large_buy"/>
    <n v="5.9055532005722888E-3"/>
    <n v="0.59060000000000001"/>
    <s v="P"/>
  </r>
  <r>
    <x v="1150"/>
    <s v="CULP INC"/>
    <x v="6"/>
    <x v="133"/>
    <s v="22NW Fund GP, LLC"/>
    <s v="TenPercentOwner"/>
    <n v="22125"/>
    <n v="5"/>
    <n v="110625"/>
    <s v="large_buy"/>
    <n v="5.9055532005722888E-3"/>
    <n v="0.59060000000000001"/>
    <s v="P"/>
  </r>
  <r>
    <x v="992"/>
    <s v="APPIAN CORP"/>
    <x v="6"/>
    <x v="133"/>
    <s v="Abdiel Partners, LLC"/>
    <s v="TenPercentOwner"/>
    <n v="3683"/>
    <n v="32.909999999999997"/>
    <n v="121207.53"/>
    <s v="normal_buy"/>
    <n v="6.8209551402522717E-2"/>
    <n v="6.8209999999999997"/>
    <s v="P"/>
  </r>
  <r>
    <x v="992"/>
    <s v="APPIAN CORP"/>
    <x v="6"/>
    <x v="133"/>
    <s v="Abdiel Capital Advisors, LP"/>
    <s v="TenPercentOwner"/>
    <n v="3683"/>
    <n v="32.909999999999997"/>
    <n v="121207.53"/>
    <s v="normal_buy"/>
    <n v="6.8209551402522717E-2"/>
    <n v="6.8209999999999997"/>
    <s v="P"/>
  </r>
  <r>
    <x v="992"/>
    <s v="APPIAN CORP"/>
    <x v="6"/>
    <x v="133"/>
    <s v="Abdiel Qualified Master Fund LP"/>
    <s v="TenPercentOwner"/>
    <n v="3683"/>
    <n v="32.909999999999997"/>
    <n v="121207.53"/>
    <s v="normal_buy"/>
    <n v="6.8209551402522717E-2"/>
    <n v="6.8209999999999997"/>
    <s v="P"/>
  </r>
  <r>
    <x v="992"/>
    <s v="APPIAN CORP"/>
    <x v="6"/>
    <x v="133"/>
    <s v="Moran Colin T."/>
    <s v="TenPercentOwner"/>
    <n v="3683"/>
    <n v="32.909999999999997"/>
    <n v="121207.53"/>
    <s v="normal_buy"/>
    <n v="6.8209551402522717E-2"/>
    <n v="6.8209999999999997"/>
    <s v="P"/>
  </r>
  <r>
    <x v="992"/>
    <s v="APPIAN CORP"/>
    <x v="6"/>
    <x v="133"/>
    <s v="Abdiel Capital LP"/>
    <s v="TenPercentOwner"/>
    <n v="3683"/>
    <n v="32.909999999999997"/>
    <n v="121207.53"/>
    <s v="normal_buy"/>
    <n v="6.8209551402522717E-2"/>
    <n v="6.8209999999999997"/>
    <s v="P"/>
  </r>
  <r>
    <x v="992"/>
    <s v="APPIAN CORP"/>
    <x v="6"/>
    <x v="133"/>
    <s v="Abdiel Capital Management, LLC"/>
    <s v="TenPercentOwner"/>
    <n v="3683"/>
    <n v="32.909999999999997"/>
    <n v="121207.53"/>
    <s v="normal_buy"/>
    <n v="6.8209551402522717E-2"/>
    <n v="6.8209999999999997"/>
    <s v="P"/>
  </r>
  <r>
    <x v="992"/>
    <s v="APPIAN CORP"/>
    <x v="6"/>
    <x v="133"/>
    <s v="Abdiel Partners, LLC"/>
    <s v="TenPercentOwner"/>
    <n v="96317"/>
    <n v="32.909999999999997"/>
    <n v="3169792.47"/>
    <s v="large_buy"/>
    <n v="6.8209551402522717E-2"/>
    <n v="6.8209999999999997"/>
    <s v="P"/>
  </r>
  <r>
    <x v="992"/>
    <s v="APPIAN CORP"/>
    <x v="6"/>
    <x v="133"/>
    <s v="Abdiel Capital Advisors, LP"/>
    <s v="TenPercentOwner"/>
    <n v="96317"/>
    <n v="32.909999999999997"/>
    <n v="3169792.47"/>
    <s v="large_buy"/>
    <n v="6.8209551402522717E-2"/>
    <n v="6.8209999999999997"/>
    <s v="P"/>
  </r>
  <r>
    <x v="992"/>
    <s v="APPIAN CORP"/>
    <x v="6"/>
    <x v="133"/>
    <s v="Abdiel Qualified Master Fund LP"/>
    <s v="TenPercentOwner"/>
    <n v="96317"/>
    <n v="32.909999999999997"/>
    <n v="3169792.47"/>
    <s v="large_buy"/>
    <n v="6.8209551402522717E-2"/>
    <n v="6.8209999999999997"/>
    <s v="P"/>
  </r>
  <r>
    <x v="992"/>
    <s v="APPIAN CORP"/>
    <x v="6"/>
    <x v="133"/>
    <s v="Moran Colin T."/>
    <s v="TenPercentOwner"/>
    <n v="96317"/>
    <n v="32.909999999999997"/>
    <n v="3169792.47"/>
    <s v="large_buy"/>
    <n v="6.8209551402522717E-2"/>
    <n v="6.8209999999999997"/>
    <s v="P"/>
  </r>
  <r>
    <x v="992"/>
    <s v="APPIAN CORP"/>
    <x v="6"/>
    <x v="133"/>
    <s v="Abdiel Capital LP"/>
    <s v="TenPercentOwner"/>
    <n v="96317"/>
    <n v="32.909999999999997"/>
    <n v="3169792.47"/>
    <s v="large_buy"/>
    <n v="6.8209551402522717E-2"/>
    <n v="6.8209999999999997"/>
    <s v="P"/>
  </r>
  <r>
    <x v="992"/>
    <s v="APPIAN CORP"/>
    <x v="6"/>
    <x v="133"/>
    <s v="Abdiel Capital Management, LLC"/>
    <s v="TenPercentOwner"/>
    <n v="96317"/>
    <n v="32.909999999999997"/>
    <n v="3169792.47"/>
    <s v="large_buy"/>
    <n v="6.8209551402522717E-2"/>
    <n v="6.8209999999999997"/>
    <s v="P"/>
  </r>
  <r>
    <x v="1149"/>
    <s v="Douglas Elliman Inc."/>
    <x v="6"/>
    <x v="133"/>
    <s v="Liebowitz Michael"/>
    <s v="Director"/>
    <n v="197398"/>
    <n v="1.18"/>
    <n v="232929.64"/>
    <s v="large_buy"/>
    <n v="8.1300831131030593E-2"/>
    <n v="8.1301000000000005"/>
    <s v="P"/>
  </r>
  <r>
    <x v="1056"/>
    <s v="Barnes &amp; Noble Education, Inc."/>
    <x v="6"/>
    <x v="133"/>
    <s v="Singer Eric"/>
    <s v="Director,TenPercentOwner"/>
    <n v="30000"/>
    <n v="7.24"/>
    <n v="217200"/>
    <s v="normal_buy"/>
    <n v="0.33988765662794962"/>
    <n v="33.988799999999998"/>
    <s v="P"/>
  </r>
  <r>
    <x v="1155"/>
    <s v="Tidal ETF Trust"/>
    <x v="6"/>
    <x v="133"/>
    <s v="STATE FARM MUTUAL AUTOMOBILE INSURANCE CO"/>
    <s v="TenPercentOwner"/>
    <n v="251000"/>
    <n v="19.96"/>
    <n v="5009960"/>
    <s v="large_buy"/>
    <n v="2.7522730244837761E-3"/>
    <n v="0.2752"/>
    <s v="P"/>
  </r>
  <r>
    <x v="204"/>
    <s v="Alto Neuroscience, Inc."/>
    <x v="6"/>
    <x v="133"/>
    <s v="Savitz Adam"/>
    <s v="Officer"/>
    <n v="2931"/>
    <n v="13.22"/>
    <n v="38747.82"/>
    <s v="normal_buy"/>
    <n v="0.17408589406512839"/>
    <n v="17.4086"/>
    <s v="P"/>
  </r>
  <r>
    <x v="1153"/>
    <s v="Sunrise Realty Trust, Inc."/>
    <x v="6"/>
    <x v="133"/>
    <s v="TANNENBAUM LEONARD M"/>
    <s v="Director,Officer,TenPercentOwner"/>
    <n v="58958"/>
    <n v="10.56"/>
    <n v="622596.48"/>
    <s v="large_buy"/>
    <n v="3.0088469497497879E-2"/>
    <n v="3.0087999999999999"/>
    <s v="P"/>
  </r>
  <r>
    <x v="1153"/>
    <s v="Sunrise Realty Trust, Inc."/>
    <x v="6"/>
    <x v="133"/>
    <s v="TANNENBAUM LEONARD M"/>
    <s v="Director,Officer,TenPercentOwner"/>
    <n v="10000"/>
    <n v="8.73"/>
    <n v="87300"/>
    <s v="normal_buy"/>
    <n v="3.0088469497497879E-2"/>
    <n v="3.0087999999999999"/>
    <s v="P"/>
  </r>
  <r>
    <x v="1156"/>
    <s v="Gabelli Healthcare &amp; WellnessRx Trust"/>
    <x v="6"/>
    <x v="133"/>
    <s v="Saba Capital Management, L.P."/>
    <s v="TenPercentOwner"/>
    <n v="29088"/>
    <n v="9.52"/>
    <n v="276917.76000000001"/>
    <s v="large_buy"/>
    <n v="5.2083349021337488E-2"/>
    <n v="5.2083000000000004"/>
    <s v="P"/>
  </r>
  <r>
    <x v="1156"/>
    <s v="Gabelli Healthcare &amp; WellnessRx Trust"/>
    <x v="6"/>
    <x v="133"/>
    <s v="Weinstein Boaz"/>
    <s v="TenPercentOwner"/>
    <n v="29088"/>
    <n v="9.52"/>
    <n v="276917.76000000001"/>
    <s v="large_buy"/>
    <n v="5.2083349021337488E-2"/>
    <n v="5.2083000000000004"/>
    <s v="P"/>
  </r>
  <r>
    <x v="58"/>
    <s v="Destra Multi-Alternative Fund"/>
    <x v="6"/>
    <x v="133"/>
    <s v="Saba Capital Management, L.P."/>
    <s v="TenPercentOwner"/>
    <n v="61251"/>
    <n v="8.25"/>
    <n v="505320.75"/>
    <s v="large_buy"/>
    <n v="0"/>
    <n v="0"/>
    <s v="P"/>
  </r>
  <r>
    <x v="58"/>
    <s v="Destra Multi-Alternative Fund"/>
    <x v="6"/>
    <x v="133"/>
    <s v="Weinstein Boaz"/>
    <s v="TenPercentOwner"/>
    <n v="61251"/>
    <n v="8.25"/>
    <n v="505320.75"/>
    <s v="large_buy"/>
    <n v="0"/>
    <n v="0"/>
    <s v="P"/>
  </r>
  <r>
    <x v="79"/>
    <s v="TECOGEN INC."/>
    <x v="6"/>
    <x v="133"/>
    <s v="HATSOPOULOS JOHN"/>
    <s v="Director"/>
    <n v="22466"/>
    <n v="0.65"/>
    <n v="14602.9"/>
    <s v="normal_buy"/>
    <n v="-2.7434817126565481E-2"/>
    <n v="-2.7435"/>
    <s v="P"/>
  </r>
  <r>
    <x v="17"/>
    <s v="TILE SHOP HOLDINGS, INC."/>
    <x v="6"/>
    <x v="133"/>
    <s v="Pleasant Lake Onshore Feeder Fund LP"/>
    <s v="TenPercentOwner"/>
    <n v="15500"/>
    <n v="6.87"/>
    <n v="106485"/>
    <s v="normal_buy"/>
    <n v="8.7082647231089272E-3"/>
    <n v="0.87080000000000002"/>
    <s v="P"/>
  </r>
  <r>
    <x v="17"/>
    <s v="TILE SHOP HOLDINGS, INC."/>
    <x v="6"/>
    <x v="133"/>
    <s v="Fund 1 Investments, LLC"/>
    <s v="TenPercentOwner"/>
    <n v="15500"/>
    <n v="6.87"/>
    <n v="106485"/>
    <s v="normal_buy"/>
    <n v="8.7082647231089272E-3"/>
    <n v="0.87080000000000002"/>
    <s v="P"/>
  </r>
  <r>
    <x v="17"/>
    <s v="TILE SHOP HOLDINGS, INC."/>
    <x v="6"/>
    <x v="133"/>
    <s v="Pleasant Lake Partners LLC"/>
    <s v="TenPercentOwner"/>
    <n v="15500"/>
    <n v="6.87"/>
    <n v="106485"/>
    <s v="normal_buy"/>
    <n v="8.7082647231089272E-3"/>
    <n v="0.87080000000000002"/>
    <s v="P"/>
  </r>
  <r>
    <x v="93"/>
    <s v="Allied Gaming &amp; Entertainment Inc."/>
    <x v="6"/>
    <x v="133"/>
    <s v="Knighted Pastures LLC"/>
    <s v="TenPercentOwner"/>
    <n v="68331"/>
    <n v="1.49"/>
    <n v="101813.19"/>
    <s v="normal_buy"/>
    <n v="-0.11184207843281189"/>
    <n v="-11.184200000000001"/>
    <s v="P"/>
  </r>
  <r>
    <x v="93"/>
    <s v="Allied Gaming &amp; Entertainment Inc."/>
    <x v="6"/>
    <x v="133"/>
    <s v="Choi Roy"/>
    <s v="TenPercentOwner"/>
    <n v="68331"/>
    <n v="1.49"/>
    <n v="101813.19"/>
    <s v="normal_buy"/>
    <n v="-0.11184207843281189"/>
    <n v="-11.184200000000001"/>
    <s v="P"/>
  </r>
  <r>
    <x v="595"/>
    <s v="System1, Inc."/>
    <x v="6"/>
    <x v="133"/>
    <s v="CEE Holdings Trust"/>
    <s v="TenPercentOwner"/>
    <n v="67186"/>
    <n v="1.43"/>
    <n v="96075.98"/>
    <s v="large_buy"/>
    <n v="7.2463352473393083E-3"/>
    <n v="0.72460000000000002"/>
    <s v="P"/>
  </r>
  <r>
    <x v="418"/>
    <s v="Citi Trends Inc"/>
    <x v="6"/>
    <x v="133"/>
    <s v="Seipel Kenneth Duane"/>
    <s v="Director,Officer"/>
    <n v="86998"/>
    <n v="18.97"/>
    <n v="1650352.06"/>
    <s v="large_buy"/>
    <n v="-4.807700635100276E-3"/>
    <n v="-0.48080000000000001"/>
    <s v="P"/>
  </r>
  <r>
    <x v="63"/>
    <s v="BlackRock Innovation &amp; Growth Term Trust"/>
    <x v="6"/>
    <x v="133"/>
    <s v="Weinstein Boaz"/>
    <s v="TenPercentOwner"/>
    <n v="49417"/>
    <n v="7.33"/>
    <n v="362226.61"/>
    <s v="normal_buy"/>
    <n v="-1.7225323357357161E-3"/>
    <n v="-0.17230000000000001"/>
    <s v="P"/>
  </r>
  <r>
    <x v="63"/>
    <s v="BlackRock Innovation &amp; Growth Term Trust"/>
    <x v="6"/>
    <x v="133"/>
    <s v="Saba Capital Management, L.P."/>
    <s v="TenPercentOwner"/>
    <n v="49417"/>
    <n v="7.33"/>
    <n v="362226.61"/>
    <s v="normal_buy"/>
    <n v="-1.7225323357357161E-3"/>
    <n v="-0.17230000000000001"/>
    <s v="P"/>
  </r>
  <r>
    <x v="128"/>
    <s v="ASP Isotopes Inc."/>
    <x v="6"/>
    <x v="133"/>
    <s v="AK Jensen Investment Management Ltd"/>
    <s v="TenPercentOwner"/>
    <n v="61849"/>
    <n v="3.4"/>
    <n v="210286.6"/>
    <s v="large_buy"/>
    <n v="-0.17796606859073599"/>
    <n v="-17.796600000000002"/>
    <s v="P"/>
  </r>
  <r>
    <x v="1153"/>
    <s v="Sunrise Realty Trust, Inc."/>
    <x v="6"/>
    <x v="133"/>
    <s v="Fagan James C."/>
    <s v="Director"/>
    <n v="5000"/>
    <n v="10.75"/>
    <n v="53750"/>
    <s v="normal_buy"/>
    <n v="3.0088469497497879E-2"/>
    <n v="3.0087999999999999"/>
    <s v="P"/>
  </r>
  <r>
    <x v="1149"/>
    <s v="Douglas Elliman Inc."/>
    <x v="6"/>
    <x v="133"/>
    <s v="LAMPEN RICHARD"/>
    <s v="Director,Officer"/>
    <n v="75000"/>
    <n v="1.2"/>
    <n v="90000"/>
    <s v="normal_buy"/>
    <n v="8.1300831131030593E-2"/>
    <n v="8.1301000000000005"/>
    <s v="P"/>
  </r>
  <r>
    <x v="1056"/>
    <s v="Barnes &amp; Noble Education, Inc."/>
    <x v="6"/>
    <x v="133"/>
    <s v="MARTIN WILLIAM C"/>
    <s v="Director,TenPercentOwner"/>
    <n v="38000"/>
    <n v="7.19"/>
    <n v="273220"/>
    <s v="normal_buy"/>
    <n v="0.33988765662794962"/>
    <n v="33.988799999999998"/>
    <s v="P"/>
  </r>
  <r>
    <x v="1056"/>
    <s v="Barnes &amp; Noble Education, Inc."/>
    <x v="6"/>
    <x v="133"/>
    <s v="MARTIN WILLIAM C"/>
    <s v="Director,TenPercentOwner"/>
    <n v="12000"/>
    <n v="7.19"/>
    <n v="86280"/>
    <s v="normal_buy"/>
    <n v="0.33988765662794962"/>
    <n v="33.988799999999998"/>
    <s v="P"/>
  </r>
  <r>
    <x v="1149"/>
    <s v="Douglas Elliman Inc."/>
    <x v="6"/>
    <x v="133"/>
    <s v="ZEITCHICK MARK"/>
    <s v="Director"/>
    <n v="40000"/>
    <n v="1.18"/>
    <n v="47200"/>
    <s v="normal_buy"/>
    <n v="8.1300831131030593E-2"/>
    <n v="8.1301000000000005"/>
    <s v="P"/>
  </r>
  <r>
    <x v="34"/>
    <s v="Armada Hoffler Properties, Inc."/>
    <x v="6"/>
    <x v="133"/>
    <s v="Gartman Dennis H."/>
    <s v="Director"/>
    <n v="4500"/>
    <n v="11.09"/>
    <n v="49905"/>
    <s v="normal_buy"/>
    <n v="6.5158390706280045E-2"/>
    <n v="6.5157999999999996"/>
    <s v="P"/>
  </r>
  <r>
    <x v="418"/>
    <s v="Citi Trends Inc"/>
    <x v="6"/>
    <x v="134"/>
    <s v="Seipel Kenneth Duane"/>
    <s v="Director,Officer"/>
    <n v="60518"/>
    <n v="19.04"/>
    <n v="1152262.72"/>
    <s v="large_buy"/>
    <n v="-2.909088134765625E-2"/>
    <n v="-2.9091"/>
    <s v="P"/>
  </r>
  <r>
    <x v="1157"/>
    <s v="ArrowMark Financial Corp."/>
    <x v="6"/>
    <x v="134"/>
    <s v="FARRELL PATRICK JOSEPH"/>
    <s v="Officer"/>
    <n v="650"/>
    <n v="18.809999999999999"/>
    <n v="12226.5"/>
    <s v="large_buy"/>
    <n v="2.714191029100466E-2"/>
    <n v="2.7141999999999999"/>
    <s v="P"/>
  </r>
  <r>
    <x v="63"/>
    <s v="BlackRock Innovation &amp; Growth Term Trust"/>
    <x v="6"/>
    <x v="134"/>
    <s v="Weinstein Boaz"/>
    <s v="TenPercentOwner"/>
    <n v="122032"/>
    <n v="7.4"/>
    <n v="903036.8"/>
    <s v="normal_buy"/>
    <n v="-8.5046353318064538E-3"/>
    <n v="-0.85050000000000003"/>
    <s v="P"/>
  </r>
  <r>
    <x v="63"/>
    <s v="BlackRock Innovation &amp; Growth Term Trust"/>
    <x v="6"/>
    <x v="134"/>
    <s v="Saba Capital Management, L.P."/>
    <s v="TenPercentOwner"/>
    <n v="122032"/>
    <n v="7.4"/>
    <n v="903036.8"/>
    <s v="normal_buy"/>
    <n v="-8.5046353318064538E-3"/>
    <n v="-0.85050000000000003"/>
    <s v="P"/>
  </r>
  <r>
    <x v="642"/>
    <s v="Noble Corp plc"/>
    <x v="6"/>
    <x v="134"/>
    <s v="APMH Invest A/S"/>
    <s v="TenPercentOwner"/>
    <n v="24585"/>
    <n v="44.88"/>
    <n v="1103374.8"/>
    <s v="normal_buy"/>
    <n v="6.5921844513997296E-2"/>
    <n v="6.5922000000000001"/>
    <s v="P"/>
  </r>
  <r>
    <x v="642"/>
    <s v="Noble Corp plc"/>
    <x v="6"/>
    <x v="134"/>
    <s v="APMH Invest A/S"/>
    <s v="TenPercentOwner"/>
    <n v="184004"/>
    <n v="44.28"/>
    <n v="8147697.1200000001"/>
    <s v="normal_buy"/>
    <n v="6.5921844513997296E-2"/>
    <n v="6.5922000000000001"/>
    <s v="P"/>
  </r>
  <r>
    <x v="992"/>
    <s v="APPIAN CORP"/>
    <x v="6"/>
    <x v="134"/>
    <s v="Abdiel Partners, LLC"/>
    <s v="TenPercentOwner"/>
    <n v="141190"/>
    <n v="32.56"/>
    <n v="4597146.4000000004"/>
    <s v="large_buy"/>
    <n v="0.1538934977437634"/>
    <n v="15.3893"/>
    <s v="P"/>
  </r>
  <r>
    <x v="992"/>
    <s v="APPIAN CORP"/>
    <x v="6"/>
    <x v="134"/>
    <s v="Abdiel Capital Advisors, LP"/>
    <s v="TenPercentOwner"/>
    <n v="141190"/>
    <n v="32.56"/>
    <n v="4597146.4000000004"/>
    <s v="large_buy"/>
    <n v="0.1538934977437634"/>
    <n v="15.3893"/>
    <s v="P"/>
  </r>
  <r>
    <x v="992"/>
    <s v="APPIAN CORP"/>
    <x v="6"/>
    <x v="134"/>
    <s v="Abdiel Qualified Master Fund LP"/>
    <s v="TenPercentOwner"/>
    <n v="141190"/>
    <n v="32.56"/>
    <n v="4597146.4000000004"/>
    <s v="large_buy"/>
    <n v="0.1538934977437634"/>
    <n v="15.3893"/>
    <s v="P"/>
  </r>
  <r>
    <x v="992"/>
    <s v="APPIAN CORP"/>
    <x v="6"/>
    <x v="134"/>
    <s v="Moran Colin T."/>
    <s v="TenPercentOwner"/>
    <n v="141190"/>
    <n v="32.56"/>
    <n v="4597146.4000000004"/>
    <s v="large_buy"/>
    <n v="0.1538934977437634"/>
    <n v="15.3893"/>
    <s v="P"/>
  </r>
  <r>
    <x v="992"/>
    <s v="APPIAN CORP"/>
    <x v="6"/>
    <x v="134"/>
    <s v="Abdiel Capital LP"/>
    <s v="TenPercentOwner"/>
    <n v="141190"/>
    <n v="32.56"/>
    <n v="4597146.4000000004"/>
    <s v="large_buy"/>
    <n v="0.1538934977437634"/>
    <n v="15.3893"/>
    <s v="P"/>
  </r>
  <r>
    <x v="992"/>
    <s v="APPIAN CORP"/>
    <x v="6"/>
    <x v="134"/>
    <s v="Abdiel Capital Management, LLC"/>
    <s v="TenPercentOwner"/>
    <n v="141190"/>
    <n v="32.56"/>
    <n v="4597146.4000000004"/>
    <s v="large_buy"/>
    <n v="0.1538934977437634"/>
    <n v="15.3893"/>
    <s v="P"/>
  </r>
  <r>
    <x v="992"/>
    <s v="APPIAN CORP"/>
    <x v="6"/>
    <x v="134"/>
    <s v="Abdiel Partners, LLC"/>
    <s v="TenPercentOwner"/>
    <n v="5410"/>
    <n v="32.56"/>
    <n v="176149.6"/>
    <s v="normal_buy"/>
    <n v="0.1538934977437634"/>
    <n v="15.3893"/>
    <s v="P"/>
  </r>
  <r>
    <x v="992"/>
    <s v="APPIAN CORP"/>
    <x v="6"/>
    <x v="134"/>
    <s v="Abdiel Capital Advisors, LP"/>
    <s v="TenPercentOwner"/>
    <n v="5410"/>
    <n v="32.56"/>
    <n v="176149.6"/>
    <s v="normal_buy"/>
    <n v="0.1538934977437634"/>
    <n v="15.3893"/>
    <s v="P"/>
  </r>
  <r>
    <x v="992"/>
    <s v="APPIAN CORP"/>
    <x v="6"/>
    <x v="134"/>
    <s v="Abdiel Qualified Master Fund LP"/>
    <s v="TenPercentOwner"/>
    <n v="5410"/>
    <n v="32.56"/>
    <n v="176149.6"/>
    <s v="normal_buy"/>
    <n v="0.1538934977437634"/>
    <n v="15.3893"/>
    <s v="P"/>
  </r>
  <r>
    <x v="992"/>
    <s v="APPIAN CORP"/>
    <x v="6"/>
    <x v="134"/>
    <s v="Moran Colin T."/>
    <s v="TenPercentOwner"/>
    <n v="5410"/>
    <n v="32.56"/>
    <n v="176149.6"/>
    <s v="normal_buy"/>
    <n v="0.1538934977437634"/>
    <n v="15.3893"/>
    <s v="P"/>
  </r>
  <r>
    <x v="992"/>
    <s v="APPIAN CORP"/>
    <x v="6"/>
    <x v="134"/>
    <s v="Abdiel Capital LP"/>
    <s v="TenPercentOwner"/>
    <n v="5410"/>
    <n v="32.56"/>
    <n v="176149.6"/>
    <s v="normal_buy"/>
    <n v="0.1538934977437634"/>
    <n v="15.3893"/>
    <s v="P"/>
  </r>
  <r>
    <x v="992"/>
    <s v="APPIAN CORP"/>
    <x v="6"/>
    <x v="134"/>
    <s v="Abdiel Capital Management, LLC"/>
    <s v="TenPercentOwner"/>
    <n v="5410"/>
    <n v="32.56"/>
    <n v="176149.6"/>
    <s v="normal_buy"/>
    <n v="0.1538934977437634"/>
    <n v="15.3893"/>
    <s v="P"/>
  </r>
  <r>
    <x v="992"/>
    <s v="APPIAN CORP"/>
    <x v="6"/>
    <x v="134"/>
    <s v="Abdiel Partners, LLC"/>
    <s v="TenPercentOwner"/>
    <n v="3275"/>
    <n v="33.15"/>
    <n v="108566.25"/>
    <s v="normal_buy"/>
    <n v="0.1538934977437634"/>
    <n v="15.3893"/>
    <s v="P"/>
  </r>
  <r>
    <x v="992"/>
    <s v="APPIAN CORP"/>
    <x v="6"/>
    <x v="134"/>
    <s v="Abdiel Capital Advisors, LP"/>
    <s v="TenPercentOwner"/>
    <n v="3275"/>
    <n v="33.15"/>
    <n v="108566.25"/>
    <s v="normal_buy"/>
    <n v="0.1538934977437634"/>
    <n v="15.3893"/>
    <s v="P"/>
  </r>
  <r>
    <x v="992"/>
    <s v="APPIAN CORP"/>
    <x v="6"/>
    <x v="134"/>
    <s v="Abdiel Qualified Master Fund LP"/>
    <s v="TenPercentOwner"/>
    <n v="3275"/>
    <n v="33.15"/>
    <n v="108566.25"/>
    <s v="normal_buy"/>
    <n v="0.1538934977437634"/>
    <n v="15.3893"/>
    <s v="P"/>
  </r>
  <r>
    <x v="992"/>
    <s v="APPIAN CORP"/>
    <x v="6"/>
    <x v="134"/>
    <s v="Moran Colin T."/>
    <s v="TenPercentOwner"/>
    <n v="3275"/>
    <n v="33.15"/>
    <n v="108566.25"/>
    <s v="normal_buy"/>
    <n v="0.1538934977437634"/>
    <n v="15.3893"/>
    <s v="P"/>
  </r>
  <r>
    <x v="992"/>
    <s v="APPIAN CORP"/>
    <x v="6"/>
    <x v="134"/>
    <s v="Abdiel Capital LP"/>
    <s v="TenPercentOwner"/>
    <n v="3275"/>
    <n v="33.15"/>
    <n v="108566.25"/>
    <s v="normal_buy"/>
    <n v="0.1538934977437634"/>
    <n v="15.3893"/>
    <s v="P"/>
  </r>
  <r>
    <x v="992"/>
    <s v="APPIAN CORP"/>
    <x v="6"/>
    <x v="134"/>
    <s v="Abdiel Capital Management, LLC"/>
    <s v="TenPercentOwner"/>
    <n v="3275"/>
    <n v="33.15"/>
    <n v="108566.25"/>
    <s v="normal_buy"/>
    <n v="0.1538934977437634"/>
    <n v="15.3893"/>
    <s v="P"/>
  </r>
  <r>
    <x v="992"/>
    <s v="APPIAN CORP"/>
    <x v="6"/>
    <x v="134"/>
    <s v="Abdiel Partners, LLC"/>
    <s v="TenPercentOwner"/>
    <n v="260036"/>
    <n v="33.75"/>
    <n v="8776215"/>
    <s v="large_buy"/>
    <n v="0.1538934977437634"/>
    <n v="15.3893"/>
    <s v="P"/>
  </r>
  <r>
    <x v="992"/>
    <s v="APPIAN CORP"/>
    <x v="6"/>
    <x v="134"/>
    <s v="Abdiel Capital Advisors, LP"/>
    <s v="TenPercentOwner"/>
    <n v="260036"/>
    <n v="33.75"/>
    <n v="8776215"/>
    <s v="large_buy"/>
    <n v="0.1538934977437634"/>
    <n v="15.3893"/>
    <s v="P"/>
  </r>
  <r>
    <x v="992"/>
    <s v="APPIAN CORP"/>
    <x v="6"/>
    <x v="134"/>
    <s v="Abdiel Qualified Master Fund LP"/>
    <s v="TenPercentOwner"/>
    <n v="260036"/>
    <n v="33.75"/>
    <n v="8776215"/>
    <s v="large_buy"/>
    <n v="0.1538934977437634"/>
    <n v="15.3893"/>
    <s v="P"/>
  </r>
  <r>
    <x v="992"/>
    <s v="APPIAN CORP"/>
    <x v="6"/>
    <x v="134"/>
    <s v="Moran Colin T."/>
    <s v="TenPercentOwner"/>
    <n v="260036"/>
    <n v="33.75"/>
    <n v="8776215"/>
    <s v="large_buy"/>
    <n v="0.1538934977437634"/>
    <n v="15.3893"/>
    <s v="P"/>
  </r>
  <r>
    <x v="992"/>
    <s v="APPIAN CORP"/>
    <x v="6"/>
    <x v="134"/>
    <s v="Abdiel Capital LP"/>
    <s v="TenPercentOwner"/>
    <n v="260036"/>
    <n v="33.75"/>
    <n v="8776215"/>
    <s v="large_buy"/>
    <n v="0.1538934977437634"/>
    <n v="15.3893"/>
    <s v="P"/>
  </r>
  <r>
    <x v="992"/>
    <s v="APPIAN CORP"/>
    <x v="6"/>
    <x v="134"/>
    <s v="Abdiel Capital Management, LLC"/>
    <s v="TenPercentOwner"/>
    <n v="260036"/>
    <n v="33.75"/>
    <n v="8776215"/>
    <s v="large_buy"/>
    <n v="0.1538934977437634"/>
    <n v="15.3893"/>
    <s v="P"/>
  </r>
  <r>
    <x v="992"/>
    <s v="APPIAN CORP"/>
    <x v="6"/>
    <x v="134"/>
    <s v="Abdiel Partners, LLC"/>
    <s v="TenPercentOwner"/>
    <n v="9964"/>
    <n v="33.75"/>
    <n v="336285"/>
    <s v="normal_buy"/>
    <n v="0.1538934977437634"/>
    <n v="15.3893"/>
    <s v="P"/>
  </r>
  <r>
    <x v="992"/>
    <s v="APPIAN CORP"/>
    <x v="6"/>
    <x v="134"/>
    <s v="Abdiel Capital Advisors, LP"/>
    <s v="TenPercentOwner"/>
    <n v="9964"/>
    <n v="33.75"/>
    <n v="336285"/>
    <s v="normal_buy"/>
    <n v="0.1538934977437634"/>
    <n v="15.3893"/>
    <s v="P"/>
  </r>
  <r>
    <x v="992"/>
    <s v="APPIAN CORP"/>
    <x v="6"/>
    <x v="134"/>
    <s v="Abdiel Qualified Master Fund LP"/>
    <s v="TenPercentOwner"/>
    <n v="9964"/>
    <n v="33.75"/>
    <n v="336285"/>
    <s v="normal_buy"/>
    <n v="0.1538934977437634"/>
    <n v="15.3893"/>
    <s v="P"/>
  </r>
  <r>
    <x v="992"/>
    <s v="APPIAN CORP"/>
    <x v="6"/>
    <x v="134"/>
    <s v="Moran Colin T."/>
    <s v="TenPercentOwner"/>
    <n v="9964"/>
    <n v="33.75"/>
    <n v="336285"/>
    <s v="normal_buy"/>
    <n v="0.1538934977437634"/>
    <n v="15.3893"/>
    <s v="P"/>
  </r>
  <r>
    <x v="992"/>
    <s v="APPIAN CORP"/>
    <x v="6"/>
    <x v="134"/>
    <s v="Abdiel Capital LP"/>
    <s v="TenPercentOwner"/>
    <n v="9964"/>
    <n v="33.75"/>
    <n v="336285"/>
    <s v="normal_buy"/>
    <n v="0.1538934977437634"/>
    <n v="15.3893"/>
    <s v="P"/>
  </r>
  <r>
    <x v="992"/>
    <s v="APPIAN CORP"/>
    <x v="6"/>
    <x v="134"/>
    <s v="Abdiel Capital Management, LLC"/>
    <s v="TenPercentOwner"/>
    <n v="9964"/>
    <n v="33.75"/>
    <n v="336285"/>
    <s v="normal_buy"/>
    <n v="0.1538934977437634"/>
    <n v="15.3893"/>
    <s v="P"/>
  </r>
  <r>
    <x v="1153"/>
    <s v="Sunrise Realty Trust, Inc."/>
    <x v="6"/>
    <x v="134"/>
    <s v="TANNENBAUM LEONARD M"/>
    <s v="Director,Officer,TenPercentOwner"/>
    <n v="68086"/>
    <n v="11.49"/>
    <n v="782308.14"/>
    <s v="large_buy"/>
    <n v="-0.17514116658722381"/>
    <n v="-17.514099999999999"/>
    <s v="P"/>
  </r>
  <r>
    <x v="40"/>
    <s v="AMREP CORP."/>
    <x v="6"/>
    <x v="134"/>
    <s v="Lancaster Rainey E."/>
    <s v="TenPercentOwner"/>
    <n v="7000"/>
    <n v="20.100000000000001"/>
    <n v="140700"/>
    <s v="large_buy"/>
    <n v="8.3707041889444112E-2"/>
    <n v="8.3706999999999994"/>
    <s v="P"/>
  </r>
  <r>
    <x v="40"/>
    <s v="AMREP CORP."/>
    <x v="6"/>
    <x v="134"/>
    <s v="DAHL JAMES H"/>
    <s v="TenPercentOwner"/>
    <n v="7000"/>
    <n v="20.100000000000001"/>
    <n v="140700"/>
    <s v="large_buy"/>
    <n v="8.3707041889444112E-2"/>
    <n v="8.3706999999999994"/>
    <s v="P"/>
  </r>
  <r>
    <x v="1153"/>
    <s v="Sunrise Realty Trust, Inc."/>
    <x v="6"/>
    <x v="134"/>
    <s v="Bond Jodi Hanson"/>
    <s v="Director"/>
    <n v="10000"/>
    <n v="11.3"/>
    <n v="113000"/>
    <s v="normal_buy"/>
    <n v="-0.17514116658722381"/>
    <n v="-17.514099999999999"/>
    <s v="P"/>
  </r>
  <r>
    <x v="1153"/>
    <s v="Sunrise Realty Trust, Inc."/>
    <x v="6"/>
    <x v="134"/>
    <s v="Bond Jodi Hanson"/>
    <s v="Director"/>
    <n v="6050"/>
    <n v="12.58"/>
    <n v="76109"/>
    <s v="normal_buy"/>
    <n v="-0.17514116658722381"/>
    <n v="-17.514099999999999"/>
    <s v="P"/>
  </r>
  <r>
    <x v="418"/>
    <s v="Citi Trends Inc"/>
    <x v="6"/>
    <x v="134"/>
    <s v="Seipel Kenneth Duane"/>
    <s v="Director,Officer"/>
    <n v="60518"/>
    <n v="19.04"/>
    <n v="1152262.72"/>
    <s v="large_buy"/>
    <n v="-2.909088134765625E-2"/>
    <n v="-2.9091"/>
    <s v="P"/>
  </r>
  <r>
    <x v="1153"/>
    <s v="Sunrise Realty Trust, Inc."/>
    <x v="6"/>
    <x v="134"/>
    <s v="Tannenbaum Robyn"/>
    <s v="Officer"/>
    <n v="3000"/>
    <n v="11.05"/>
    <n v="33150"/>
    <s v="normal_buy"/>
    <n v="-0.17514116658722381"/>
    <n v="-17.514099999999999"/>
    <s v="P"/>
  </r>
  <r>
    <x v="58"/>
    <s v="Destra Multi-Alternative Fund"/>
    <x v="6"/>
    <x v="134"/>
    <s v="Saba Capital Management, L.P."/>
    <s v="TenPercentOwner"/>
    <n v="99569"/>
    <n v="8.4"/>
    <n v="836379.60000000009"/>
    <s v="large_buy"/>
    <n v="-7.0921446245525432E-3"/>
    <n v="-0.70920000000000005"/>
    <s v="P"/>
  </r>
  <r>
    <x v="58"/>
    <s v="Destra Multi-Alternative Fund"/>
    <x v="6"/>
    <x v="134"/>
    <s v="Weinstein Boaz"/>
    <s v="TenPercentOwner"/>
    <n v="99569"/>
    <n v="8.4"/>
    <n v="836379.60000000009"/>
    <s v="large_buy"/>
    <n v="-7.0921446245525432E-3"/>
    <n v="-0.70920000000000005"/>
    <s v="P"/>
  </r>
  <r>
    <x v="41"/>
    <s v="Fortress Biotech, Inc."/>
    <x v="6"/>
    <x v="134"/>
    <s v="ROSENWALD LINDSAY A MD"/>
    <s v="Director,Officer,TenPercentOwner"/>
    <n v="5000"/>
    <n v="7.48"/>
    <n v="37400"/>
    <s v="normal_buy"/>
    <n v="0.31979688673750067"/>
    <n v="31.979700000000001"/>
    <s v="P"/>
  </r>
  <r>
    <x v="418"/>
    <s v="Citi Trends Inc"/>
    <x v="6"/>
    <x v="135"/>
    <s v="Seipel Kenneth Duane"/>
    <s v="Director,Officer"/>
    <n v="71064"/>
    <n v="19.059999999999999"/>
    <n v="1354479.84"/>
    <s v="large_buy"/>
    <n v="5.898156171663782E-3"/>
    <n v="0.58979999999999999"/>
    <s v="P"/>
  </r>
  <r>
    <x v="1158"/>
    <s v="Alpha Teknova, Inc."/>
    <x v="6"/>
    <x v="135"/>
    <s v="Telegraph Hill Partners IV Investment Management LLC"/>
    <s v="TenPercentOwner"/>
    <n v="11126929"/>
    <n v="1.24"/>
    <n v="13797391.960000001"/>
    <s v="large_buy"/>
    <n v="2.1875000116415331"/>
    <n v="218.75"/>
    <s v="P"/>
  </r>
  <r>
    <x v="992"/>
    <s v="APPIAN CORP"/>
    <x v="6"/>
    <x v="135"/>
    <s v="Abdiel Partners, LLC"/>
    <s v="TenPercentOwner"/>
    <n v="944"/>
    <n v="33.35"/>
    <n v="31482.400000000001"/>
    <s v="normal_buy"/>
    <n v="0.12217600133537081"/>
    <n v="12.217599999999999"/>
    <s v="P"/>
  </r>
  <r>
    <x v="992"/>
    <s v="APPIAN CORP"/>
    <x v="6"/>
    <x v="135"/>
    <s v="Abdiel Capital Advisors, LP"/>
    <s v="TenPercentOwner"/>
    <n v="944"/>
    <n v="33.35"/>
    <n v="31482.400000000001"/>
    <s v="normal_buy"/>
    <n v="0.12217600133537081"/>
    <n v="12.217599999999999"/>
    <s v="P"/>
  </r>
  <r>
    <x v="992"/>
    <s v="APPIAN CORP"/>
    <x v="6"/>
    <x v="135"/>
    <s v="Abdiel Qualified Master Fund LP"/>
    <s v="TenPercentOwner"/>
    <n v="944"/>
    <n v="33.35"/>
    <n v="31482.400000000001"/>
    <s v="normal_buy"/>
    <n v="0.12217600133537081"/>
    <n v="12.217599999999999"/>
    <s v="P"/>
  </r>
  <r>
    <x v="992"/>
    <s v="APPIAN CORP"/>
    <x v="6"/>
    <x v="135"/>
    <s v="Moran Colin T."/>
    <s v="TenPercentOwner"/>
    <n v="944"/>
    <n v="33.35"/>
    <n v="31482.400000000001"/>
    <s v="normal_buy"/>
    <n v="0.12217600133537081"/>
    <n v="12.217599999999999"/>
    <s v="P"/>
  </r>
  <r>
    <x v="992"/>
    <s v="APPIAN CORP"/>
    <x v="6"/>
    <x v="135"/>
    <s v="Abdiel Capital LP"/>
    <s v="TenPercentOwner"/>
    <n v="944"/>
    <n v="33.35"/>
    <n v="31482.400000000001"/>
    <s v="normal_buy"/>
    <n v="0.12217600133537081"/>
    <n v="12.217599999999999"/>
    <s v="P"/>
  </r>
  <r>
    <x v="992"/>
    <s v="APPIAN CORP"/>
    <x v="6"/>
    <x v="135"/>
    <s v="Abdiel Capital Management, LLC"/>
    <s v="TenPercentOwner"/>
    <n v="944"/>
    <n v="33.35"/>
    <n v="31482.400000000001"/>
    <s v="normal_buy"/>
    <n v="0.12217600133537081"/>
    <n v="12.217599999999999"/>
    <s v="P"/>
  </r>
  <r>
    <x v="992"/>
    <s v="APPIAN CORP"/>
    <x v="6"/>
    <x v="135"/>
    <s v="Abdiel Partners, LLC"/>
    <s v="TenPercentOwner"/>
    <n v="24177"/>
    <n v="33.35"/>
    <n v="806302.95000000007"/>
    <s v="large_buy"/>
    <n v="0.12217600133537081"/>
    <n v="12.217599999999999"/>
    <s v="P"/>
  </r>
  <r>
    <x v="992"/>
    <s v="APPIAN CORP"/>
    <x v="6"/>
    <x v="135"/>
    <s v="Abdiel Capital Advisors, LP"/>
    <s v="TenPercentOwner"/>
    <n v="24177"/>
    <n v="33.35"/>
    <n v="806302.95000000007"/>
    <s v="large_buy"/>
    <n v="0.12217600133537081"/>
    <n v="12.217599999999999"/>
    <s v="P"/>
  </r>
  <r>
    <x v="992"/>
    <s v="APPIAN CORP"/>
    <x v="6"/>
    <x v="135"/>
    <s v="Abdiel Qualified Master Fund LP"/>
    <s v="TenPercentOwner"/>
    <n v="24177"/>
    <n v="33.35"/>
    <n v="806302.95000000007"/>
    <s v="large_buy"/>
    <n v="0.12217600133537081"/>
    <n v="12.217599999999999"/>
    <s v="P"/>
  </r>
  <r>
    <x v="992"/>
    <s v="APPIAN CORP"/>
    <x v="6"/>
    <x v="135"/>
    <s v="Moran Colin T."/>
    <s v="TenPercentOwner"/>
    <n v="24177"/>
    <n v="33.35"/>
    <n v="806302.95000000007"/>
    <s v="large_buy"/>
    <n v="0.12217600133537081"/>
    <n v="12.217599999999999"/>
    <s v="P"/>
  </r>
  <r>
    <x v="992"/>
    <s v="APPIAN CORP"/>
    <x v="6"/>
    <x v="135"/>
    <s v="Abdiel Capital LP"/>
    <s v="TenPercentOwner"/>
    <n v="24177"/>
    <n v="33.35"/>
    <n v="806302.95000000007"/>
    <s v="large_buy"/>
    <n v="0.12217600133537081"/>
    <n v="12.217599999999999"/>
    <s v="P"/>
  </r>
  <r>
    <x v="992"/>
    <s v="APPIAN CORP"/>
    <x v="6"/>
    <x v="135"/>
    <s v="Abdiel Capital Management, LLC"/>
    <s v="TenPercentOwner"/>
    <n v="24177"/>
    <n v="33.35"/>
    <n v="806302.95000000007"/>
    <s v="large_buy"/>
    <n v="0.12217600133537081"/>
    <n v="12.217599999999999"/>
    <s v="P"/>
  </r>
  <r>
    <x v="63"/>
    <s v="BlackRock Innovation &amp; Growth Term Trust"/>
    <x v="6"/>
    <x v="135"/>
    <s v="Weinstein Boaz"/>
    <s v="TenPercentOwner"/>
    <n v="113116"/>
    <n v="7.45"/>
    <n v="842714.20000000007"/>
    <s v="normal_buy"/>
    <n v="-1.1121931266151909E-2"/>
    <n v="-1.1122000000000001"/>
    <s v="P"/>
  </r>
  <r>
    <x v="63"/>
    <s v="BlackRock Innovation &amp; Growth Term Trust"/>
    <x v="6"/>
    <x v="135"/>
    <s v="Saba Capital Management, L.P."/>
    <s v="TenPercentOwner"/>
    <n v="113116"/>
    <n v="7.45"/>
    <n v="842714.20000000007"/>
    <s v="normal_buy"/>
    <n v="-1.1121931266151909E-2"/>
    <n v="-1.1122000000000001"/>
    <s v="P"/>
  </r>
  <r>
    <x v="642"/>
    <s v="Noble Corp plc"/>
    <x v="6"/>
    <x v="135"/>
    <s v="APMH Invest A/S"/>
    <s v="TenPercentOwner"/>
    <n v="324984"/>
    <n v="45.53"/>
    <n v="14796521.52"/>
    <s v="large_buy"/>
    <n v="3.8024399106482358E-2"/>
    <n v="3.8024"/>
    <s v="P"/>
  </r>
  <r>
    <x v="1158"/>
    <s v="Alpha Teknova, Inc."/>
    <x v="6"/>
    <x v="135"/>
    <s v="Telegraph Hill Partners Management Company, LLC"/>
    <s v="TenPercentOwner"/>
    <n v="11126929"/>
    <n v="1.24"/>
    <n v="13797391.960000001"/>
    <s v="large_buy"/>
    <n v="2.1875000116415331"/>
    <n v="218.75"/>
    <s v="P"/>
  </r>
  <r>
    <x v="1158"/>
    <s v="Alpha Teknova, Inc."/>
    <x v="6"/>
    <x v="135"/>
    <s v="THP IV Affiliates Fund, LLC"/>
    <s v="TenPercentOwner"/>
    <n v="11126929"/>
    <n v="1.24"/>
    <n v="13797391.960000001"/>
    <s v="large_buy"/>
    <n v="2.1875000116415331"/>
    <n v="218.75"/>
    <s v="P"/>
  </r>
  <r>
    <x v="1158"/>
    <s v="Alpha Teknova, Inc."/>
    <x v="6"/>
    <x v="135"/>
    <s v="Telegraph Hill Partners IV, L.P."/>
    <s v="TenPercentOwner"/>
    <n v="11126929"/>
    <n v="1.24"/>
    <n v="13797391.960000001"/>
    <s v="large_buy"/>
    <n v="2.1875000116415331"/>
    <n v="218.75"/>
    <s v="P"/>
  </r>
  <r>
    <x v="1158"/>
    <s v="Alpha Teknova, Inc."/>
    <x v="6"/>
    <x v="135"/>
    <s v="Telegraph Hill Partners IV Investment Management LLC"/>
    <s v="TenPercentOwner"/>
    <n v="969844"/>
    <n v="1.24"/>
    <n v="1202606.56"/>
    <s v="normal_buy"/>
    <n v="2.1875000116415331"/>
    <n v="218.75"/>
    <s v="P"/>
  </r>
  <r>
    <x v="1158"/>
    <s v="Alpha Teknova, Inc."/>
    <x v="6"/>
    <x v="135"/>
    <s v="Telegraph Hill Partners Management Company, LLC"/>
    <s v="TenPercentOwner"/>
    <n v="969844"/>
    <n v="1.24"/>
    <n v="1202606.56"/>
    <s v="normal_buy"/>
    <n v="2.1875000116415331"/>
    <n v="218.75"/>
    <s v="P"/>
  </r>
  <r>
    <x v="1158"/>
    <s v="Alpha Teknova, Inc."/>
    <x v="6"/>
    <x v="135"/>
    <s v="THP IV Affiliates Fund, LLC"/>
    <s v="TenPercentOwner"/>
    <n v="969844"/>
    <n v="1.24"/>
    <n v="1202606.56"/>
    <s v="normal_buy"/>
    <n v="2.1875000116415331"/>
    <n v="218.75"/>
    <s v="P"/>
  </r>
  <r>
    <x v="1158"/>
    <s v="Alpha Teknova, Inc."/>
    <x v="6"/>
    <x v="135"/>
    <s v="Telegraph Hill Partners IV, L.P."/>
    <s v="TenPercentOwner"/>
    <n v="969844"/>
    <n v="1.24"/>
    <n v="1202606.56"/>
    <s v="normal_buy"/>
    <n v="2.1875000116415331"/>
    <n v="218.75"/>
    <s v="P"/>
  </r>
  <r>
    <x v="1158"/>
    <s v="Alpha Teknova, Inc."/>
    <x v="6"/>
    <x v="135"/>
    <s v="Lowell Matthew"/>
    <s v="Officer"/>
    <n v="40322"/>
    <n v="1.24"/>
    <n v="49999.28"/>
    <s v="normal_buy"/>
    <n v="2.1875000116415331"/>
    <n v="218.75"/>
    <s v="P"/>
  </r>
  <r>
    <x v="783"/>
    <s v="DELTA AIR LINES, INC."/>
    <x v="6"/>
    <x v="135"/>
    <s v="Chiang Willie CW"/>
    <s v="Director"/>
    <n v="10000"/>
    <n v="43.9"/>
    <n v="439000"/>
    <s v="normal_buy"/>
    <n v="1.16919033251035E-2"/>
    <n v="1.1692"/>
    <s v="P"/>
  </r>
  <r>
    <x v="136"/>
    <s v="ADAMS NATURAL RESOURCES FUND, INC."/>
    <x v="6"/>
    <x v="135"/>
    <s v="Saba Capital Management, L.P."/>
    <s v="TenPercentOwner"/>
    <n v="11697"/>
    <n v="23.61"/>
    <n v="276166.17"/>
    <s v="normal_buy"/>
    <n v="1.6067641140004699E-2"/>
    <n v="1.6068"/>
    <s v="P"/>
  </r>
  <r>
    <x v="136"/>
    <s v="ADAMS NATURAL RESOURCES FUND, INC."/>
    <x v="6"/>
    <x v="135"/>
    <s v="Weinstein Boaz"/>
    <s v="TenPercentOwner"/>
    <n v="11697"/>
    <n v="23.61"/>
    <n v="276166.17"/>
    <s v="normal_buy"/>
    <n v="1.6067641140004699E-2"/>
    <n v="1.6068"/>
    <s v="P"/>
  </r>
  <r>
    <x v="1159"/>
    <s v="ZEVRA THERAPEUTICS, INC."/>
    <x v="6"/>
    <x v="135"/>
    <s v="Bode John B"/>
    <s v="Director"/>
    <n v="10000"/>
    <n v="5.87"/>
    <n v="58700"/>
    <s v="normal_buy"/>
    <n v="6.3247844716387336E-2"/>
    <n v="6.3247999999999998"/>
    <s v="P"/>
  </r>
  <r>
    <x v="17"/>
    <s v="TILE SHOP HOLDINGS, INC."/>
    <x v="6"/>
    <x v="135"/>
    <s v="Pleasant Lake Onshore Feeder Fund LP"/>
    <s v="TenPercentOwner"/>
    <n v="31000"/>
    <n v="7.24"/>
    <n v="224440"/>
    <s v="large_buy"/>
    <n v="-2.6388831307857071E-2"/>
    <n v="-2.6389"/>
    <s v="P"/>
  </r>
  <r>
    <x v="17"/>
    <s v="TILE SHOP HOLDINGS, INC."/>
    <x v="6"/>
    <x v="135"/>
    <s v="Fund 1 Investments, LLC"/>
    <s v="TenPercentOwner"/>
    <n v="31000"/>
    <n v="7.24"/>
    <n v="224440"/>
    <s v="large_buy"/>
    <n v="-2.6388831307857071E-2"/>
    <n v="-2.6389"/>
    <s v="P"/>
  </r>
  <r>
    <x v="17"/>
    <s v="TILE SHOP HOLDINGS, INC."/>
    <x v="6"/>
    <x v="135"/>
    <s v="Pleasant Lake Partners LLC"/>
    <s v="TenPercentOwner"/>
    <n v="31000"/>
    <n v="7.24"/>
    <n v="224440"/>
    <s v="large_buy"/>
    <n v="-2.6388831307857071E-2"/>
    <n v="-2.6389"/>
    <s v="P"/>
  </r>
  <r>
    <x v="720"/>
    <s v="Science Applications International Corp"/>
    <x v="6"/>
    <x v="135"/>
    <s v="O'Hara Michelle A."/>
    <s v="Officer"/>
    <n v="1000"/>
    <n v="118"/>
    <n v="118000"/>
    <s v="large_buy"/>
    <n v="3.7285493145499997E-2"/>
    <n v="3.7284999999999999"/>
    <s v="P"/>
  </r>
  <r>
    <x v="71"/>
    <s v="Blend Labs, Inc."/>
    <x v="6"/>
    <x v="135"/>
    <s v="Jafari Amir"/>
    <s v="Officer"/>
    <n v="6666"/>
    <n v="2.54"/>
    <n v="16931.64"/>
    <s v="normal_buy"/>
    <n v="9.2857141032510748E-2"/>
    <n v="9.2857000000000003"/>
    <s v="P"/>
  </r>
  <r>
    <x v="396"/>
    <s v="BEXIL INVESTMENT TRUST"/>
    <x v="6"/>
    <x v="135"/>
    <s v="WINMILL &amp; CO. INC"/>
    <s v="Other"/>
    <n v="4320"/>
    <n v="12.9"/>
    <n v="55728"/>
    <s v="normal_buy"/>
    <n v="1.6166202818163718E-2"/>
    <n v="1.6166"/>
    <s v="P"/>
  </r>
  <r>
    <x v="1150"/>
    <s v="CULP INC"/>
    <x v="6"/>
    <x v="135"/>
    <s v="English Aron R."/>
    <s v="TenPercentOwner"/>
    <n v="13275"/>
    <n v="5.07"/>
    <n v="67304.25"/>
    <s v="normal_buy"/>
    <n v="-1.176469488264897E-2"/>
    <n v="-1.1765000000000001"/>
    <s v="P"/>
  </r>
  <r>
    <x v="1150"/>
    <s v="CULP INC"/>
    <x v="6"/>
    <x v="135"/>
    <s v="22NW Fund GP, LLC"/>
    <s v="TenPercentOwner"/>
    <n v="13275"/>
    <n v="5.07"/>
    <n v="67304.25"/>
    <s v="normal_buy"/>
    <n v="-1.176469488264897E-2"/>
    <n v="-1.1765000000000001"/>
    <s v="P"/>
  </r>
  <r>
    <x v="1150"/>
    <s v="CULP INC"/>
    <x v="6"/>
    <x v="135"/>
    <s v="22NW Fund, LP"/>
    <s v="TenPercentOwner"/>
    <n v="13275"/>
    <n v="5.07"/>
    <n v="67304.25"/>
    <s v="normal_buy"/>
    <n v="-1.176469488264897E-2"/>
    <n v="-1.1765000000000001"/>
    <s v="P"/>
  </r>
  <r>
    <x v="1150"/>
    <s v="CULP INC"/>
    <x v="6"/>
    <x v="135"/>
    <s v="22NW GP, Inc."/>
    <s v="TenPercentOwner"/>
    <n v="13275"/>
    <n v="5.07"/>
    <n v="67304.25"/>
    <s v="normal_buy"/>
    <n v="-1.176469488264897E-2"/>
    <n v="-1.1765000000000001"/>
    <s v="P"/>
  </r>
  <r>
    <x v="1150"/>
    <s v="CULP INC"/>
    <x v="6"/>
    <x v="135"/>
    <s v="22NW, LP"/>
    <s v="TenPercentOwner"/>
    <n v="13275"/>
    <n v="5.07"/>
    <n v="67304.25"/>
    <s v="normal_buy"/>
    <n v="-1.176469488264897E-2"/>
    <n v="-1.1765000000000001"/>
    <s v="P"/>
  </r>
  <r>
    <x v="418"/>
    <s v="Citi Trends Inc"/>
    <x v="6"/>
    <x v="135"/>
    <s v="Seipel Kenneth Duane"/>
    <s v="Director,Officer"/>
    <n v="135128"/>
    <n v="19.059999999999999"/>
    <n v="2575539.6800000002"/>
    <s v="large_buy"/>
    <n v="5.898156171663782E-3"/>
    <n v="0.58979999999999999"/>
    <s v="P"/>
  </r>
  <r>
    <x v="927"/>
    <s v="Crown Equity Holdings, Inc."/>
    <x v="6"/>
    <x v="135"/>
    <s v="HADFIELD JAMIE"/>
    <s v="Director,Officer"/>
    <n v="400000"/>
    <n v="0.5"/>
    <n v="200000"/>
    <s v="normal_buy"/>
    <n v="-1.5721121652626961E-2"/>
    <n v="-1.5721000000000001"/>
    <s v="P"/>
  </r>
  <r>
    <x v="58"/>
    <s v="Destra Multi-Alternative Fund"/>
    <x v="6"/>
    <x v="135"/>
    <s v="Saba Capital Management, L.P."/>
    <s v="TenPercentOwner"/>
    <n v="60280"/>
    <n v="8.41"/>
    <n v="506954.8"/>
    <s v="large_buy"/>
    <n v="3.571494648582529E-3"/>
    <n v="0.35709999999999997"/>
    <s v="P"/>
  </r>
  <r>
    <x v="58"/>
    <s v="Destra Multi-Alternative Fund"/>
    <x v="6"/>
    <x v="135"/>
    <s v="Weinstein Boaz"/>
    <s v="TenPercentOwner"/>
    <n v="60280"/>
    <n v="8.41"/>
    <n v="506954.8"/>
    <s v="large_buy"/>
    <n v="3.571494648582529E-3"/>
    <n v="0.35709999999999997"/>
    <s v="P"/>
  </r>
  <r>
    <x v="1158"/>
    <s v="Alpha Teknova, Inc."/>
    <x v="6"/>
    <x v="135"/>
    <s v="Gunstream Stephen"/>
    <s v="Director,Officer"/>
    <n v="80645"/>
    <n v="1.24"/>
    <n v="99999.8"/>
    <s v="normal_buy"/>
    <n v="2.1875000116415331"/>
    <n v="218.75"/>
    <s v="P"/>
  </r>
  <r>
    <x v="1153"/>
    <s v="Sunrise Realty Trust, Inc."/>
    <x v="6"/>
    <x v="135"/>
    <s v="TANNENBAUM LEONARD M"/>
    <s v="Director,Officer,TenPercentOwner"/>
    <n v="56584"/>
    <n v="12.8"/>
    <n v="724275.20000000007"/>
    <s v="large_buy"/>
    <n v="-0.1621817807266496"/>
    <n v="-16.2182"/>
    <s v="P"/>
  </r>
  <r>
    <x v="586"/>
    <s v="GERMAN AMERICAN BANCORP, INC."/>
    <x v="6"/>
    <x v="136"/>
    <s v="Wagler Tyson J"/>
    <s v="Director"/>
    <n v="368.46"/>
    <n v="37.99"/>
    <n v="13997.795400000001"/>
    <s v="normal_buy"/>
    <n v="7.3673156015647168E-2"/>
    <n v="7.3673000000000002"/>
    <s v="P"/>
  </r>
  <r>
    <x v="586"/>
    <s v="GERMAN AMERICAN BANCORP, INC."/>
    <x v="6"/>
    <x v="136"/>
    <s v="SHEIDLER JACK"/>
    <s v="Director"/>
    <n v="526.37"/>
    <n v="37.99"/>
    <n v="19996.796300000002"/>
    <s v="large_buy"/>
    <n v="7.3673156015647168E-2"/>
    <n v="7.3673000000000002"/>
    <s v="P"/>
  </r>
  <r>
    <x v="950"/>
    <s v="LUXURBAN HOTELS INC."/>
    <x v="6"/>
    <x v="136"/>
    <s v="TOBOROFF LEONARD"/>
    <s v="Director"/>
    <n v="147058"/>
    <n v="0.17"/>
    <n v="24999.86"/>
    <s v="normal_buy"/>
    <n v="-0.1797509898548636"/>
    <n v="-17.975100000000001"/>
    <s v="P"/>
  </r>
  <r>
    <x v="950"/>
    <s v="LUXURBAN HOTELS INC."/>
    <x v="6"/>
    <x v="136"/>
    <s v="BLUTINGER ELAN"/>
    <s v="Director"/>
    <n v="147058"/>
    <n v="0.17"/>
    <n v="24999.86"/>
    <s v="normal_buy"/>
    <n v="-0.1797509898548636"/>
    <n v="-17.975100000000001"/>
    <s v="P"/>
  </r>
  <r>
    <x v="1160"/>
    <s v="STRATA Skin Sciences, Inc."/>
    <x v="6"/>
    <x v="136"/>
    <s v="Geiger Uri"/>
    <s v="Director,TenPercentOwner"/>
    <n v="230573"/>
    <n v="3.14"/>
    <n v="723999.22"/>
    <s v="large_buy"/>
    <n v="0.101910803360487"/>
    <n v="10.1911"/>
    <s v="P"/>
  </r>
  <r>
    <x v="642"/>
    <s v="Noble Corp plc"/>
    <x v="6"/>
    <x v="136"/>
    <s v="APMH Invest A/S"/>
    <s v="TenPercentOwner"/>
    <n v="68160"/>
    <n v="46.34"/>
    <n v="3158534.4"/>
    <s v="normal_buy"/>
    <n v="-2.5834900293377538E-2"/>
    <n v="-2.5834999999999999"/>
    <s v="P"/>
  </r>
  <r>
    <x v="642"/>
    <s v="Noble Corp plc"/>
    <x v="6"/>
    <x v="136"/>
    <s v="APMH Invest A/S"/>
    <s v="TenPercentOwner"/>
    <n v="35819"/>
    <n v="47.17"/>
    <n v="1689582.23"/>
    <s v="normal_buy"/>
    <n v="-2.5834900293377538E-2"/>
    <n v="-2.5834999999999999"/>
    <s v="P"/>
  </r>
  <r>
    <x v="642"/>
    <s v="Noble Corp plc"/>
    <x v="6"/>
    <x v="136"/>
    <s v="APMH Invest A/S"/>
    <s v="TenPercentOwner"/>
    <n v="466"/>
    <n v="47.88"/>
    <n v="22312.080000000002"/>
    <s v="normal_buy"/>
    <n v="-2.5834900293377538E-2"/>
    <n v="-2.5834999999999999"/>
    <s v="P"/>
  </r>
  <r>
    <x v="586"/>
    <s v="GERMAN AMERICAN BANCORP, INC."/>
    <x v="6"/>
    <x v="136"/>
    <s v="SHEIDLER JACK"/>
    <s v="Director"/>
    <n v="526.37"/>
    <n v="37.99"/>
    <n v="19996.796300000002"/>
    <s v="large_buy"/>
    <n v="7.3673156015647168E-2"/>
    <n v="7.3673000000000002"/>
    <s v="P"/>
  </r>
  <r>
    <x v="586"/>
    <s v="GERMAN AMERICAN BANCORP, INC."/>
    <x v="6"/>
    <x v="136"/>
    <s v="KELLY JASON M"/>
    <s v="Director"/>
    <n v="526.37"/>
    <n v="37.99"/>
    <n v="19996.796300000002"/>
    <s v="large_buy"/>
    <n v="7.3673156015647168E-2"/>
    <n v="7.3673000000000002"/>
    <s v="P"/>
  </r>
  <r>
    <x v="950"/>
    <s v="LUXURBAN HOTELS INC."/>
    <x v="6"/>
    <x v="136"/>
    <s v="Arigo Robert"/>
    <s v="Officer"/>
    <n v="176470"/>
    <n v="0.17"/>
    <n v="29999.9"/>
    <s v="normal_buy"/>
    <n v="-0.1797509898548636"/>
    <n v="-17.975100000000001"/>
    <s v="P"/>
  </r>
  <r>
    <x v="1160"/>
    <s v="STRATA Skin Sciences, Inc."/>
    <x v="6"/>
    <x v="136"/>
    <s v="Accelmed Growth Partners Management Ltd."/>
    <s v="TenPercentOwner"/>
    <n v="230573"/>
    <n v="3.14"/>
    <n v="723999.22"/>
    <s v="large_buy"/>
    <n v="0.101910803360487"/>
    <n v="10.1911"/>
    <s v="P"/>
  </r>
  <r>
    <x v="586"/>
    <s v="GERMAN AMERICAN BANCORP, INC."/>
    <x v="6"/>
    <x v="136"/>
    <s v="Wagler Tyson J"/>
    <s v="Director"/>
    <n v="368.46"/>
    <n v="37.99"/>
    <n v="13997.795400000001"/>
    <s v="normal_buy"/>
    <n v="7.3673156015647168E-2"/>
    <n v="7.3673000000000002"/>
    <s v="P"/>
  </r>
  <r>
    <x v="586"/>
    <s v="GERMAN AMERICAN BANCORP, INC."/>
    <x v="6"/>
    <x v="136"/>
    <s v="SEGER THOMAS W"/>
    <s v="Director"/>
    <n v="526.37"/>
    <n v="37.99"/>
    <n v="19996.796300000002"/>
    <s v="large_buy"/>
    <n v="7.3673156015647168E-2"/>
    <n v="7.3673000000000002"/>
    <s v="P"/>
  </r>
  <r>
    <x v="586"/>
    <s v="GERMAN AMERICAN BANCORP, INC."/>
    <x v="6"/>
    <x v="136"/>
    <s v="KELLY JASON M"/>
    <s v="Director"/>
    <n v="526.37"/>
    <n v="37.99"/>
    <n v="19996.796300000002"/>
    <s v="large_buy"/>
    <n v="7.3673156015647168E-2"/>
    <n v="7.3673000000000002"/>
    <s v="P"/>
  </r>
  <r>
    <x v="1160"/>
    <s v="STRATA Skin Sciences, Inc."/>
    <x v="6"/>
    <x v="136"/>
    <s v="Accelmed Partners (GP), L.P."/>
    <s v="TenPercentOwner"/>
    <n v="230573"/>
    <n v="3.14"/>
    <n v="723999.22"/>
    <s v="large_buy"/>
    <n v="0.101910803360487"/>
    <n v="10.1911"/>
    <s v="P"/>
  </r>
  <r>
    <x v="1160"/>
    <s v="STRATA Skin Sciences, Inc."/>
    <x v="6"/>
    <x v="136"/>
    <s v="Accelmed Partners, L.P."/>
    <s v="TenPercentOwner"/>
    <n v="230573"/>
    <n v="3.14"/>
    <n v="723999.22"/>
    <s v="large_buy"/>
    <n v="0.101910803360487"/>
    <n v="10.1911"/>
    <s v="P"/>
  </r>
  <r>
    <x v="1160"/>
    <s v="STRATA Skin Sciences, Inc."/>
    <x v="6"/>
    <x v="136"/>
    <s v="Accelmed Growth Partners (AGP) Ltd"/>
    <s v="TenPercentOwner"/>
    <n v="230573"/>
    <n v="3.14"/>
    <n v="723999.22"/>
    <s v="large_buy"/>
    <n v="0.101910803360487"/>
    <n v="10.1911"/>
    <s v="P"/>
  </r>
  <r>
    <x v="63"/>
    <s v="BlackRock Innovation &amp; Growth Term Trust"/>
    <x v="6"/>
    <x v="136"/>
    <s v="Weinstein Boaz"/>
    <s v="TenPercentOwner"/>
    <n v="382948"/>
    <n v="7.49"/>
    <n v="2868280.52"/>
    <s v="large_buy"/>
    <n v="-3.1999763859593237E-2"/>
    <n v="-3.2"/>
    <s v="P"/>
  </r>
  <r>
    <x v="63"/>
    <s v="BlackRock Innovation &amp; Growth Term Trust"/>
    <x v="6"/>
    <x v="136"/>
    <s v="Saba Capital Management, L.P."/>
    <s v="TenPercentOwner"/>
    <n v="382948"/>
    <n v="7.49"/>
    <n v="2868280.52"/>
    <s v="large_buy"/>
    <n v="-3.1999763859593237E-2"/>
    <n v="-3.2"/>
    <s v="P"/>
  </r>
  <r>
    <x v="82"/>
    <s v="Fidelity National Information Services, Inc."/>
    <x v="6"/>
    <x v="136"/>
    <s v="Goldstein Jeffrey A"/>
    <s v="Director"/>
    <n v="719"/>
    <n v="76.81"/>
    <n v="55226.39"/>
    <s v="normal_buy"/>
    <n v="-5.124072074319086E-3"/>
    <n v="-0.51239999999999997"/>
    <s v="P"/>
  </r>
  <r>
    <x v="950"/>
    <s v="LUXURBAN HOTELS INC."/>
    <x v="6"/>
    <x v="136"/>
    <s v="JAMES MICHAEL C"/>
    <s v="Officer"/>
    <n v="352941"/>
    <n v="0.17"/>
    <n v="59999.97"/>
    <s v="normal_buy"/>
    <n v="-0.1797509898548636"/>
    <n v="-17.975100000000001"/>
    <s v="P"/>
  </r>
  <r>
    <x v="735"/>
    <s v="PIMCO Flexible Real Estate Income Fund"/>
    <x v="6"/>
    <x v="136"/>
    <s v="IVASCYN DANIEL J"/>
    <s v="TenPercentOwner,Other"/>
    <n v="210000"/>
    <n v="10.5"/>
    <n v="2205000"/>
    <s v="normal_buy"/>
    <n v="0"/>
    <n v="0"/>
    <s v="P"/>
  </r>
  <r>
    <x v="1160"/>
    <s v="STRATA Skin Sciences, Inc."/>
    <x v="6"/>
    <x v="136"/>
    <s v="Rafaeli Dolev"/>
    <s v="Director,Officer"/>
    <n v="19100"/>
    <n v="3.14"/>
    <n v="59974"/>
    <s v="normal_buy"/>
    <n v="0.101910803360487"/>
    <n v="10.1911"/>
    <s v="P"/>
  </r>
  <r>
    <x v="418"/>
    <s v="Citi Trends Inc"/>
    <x v="6"/>
    <x v="136"/>
    <s v="Pleasant Lake Onshore Feeder Fund LP"/>
    <s v="TenPercentOwner"/>
    <n v="3000"/>
    <n v="20.059999999999999"/>
    <n v="60179.999999999993"/>
    <s v="normal_buy"/>
    <n v="-6.5195642406767784E-2"/>
    <n v="-6.5195999999999996"/>
    <s v="P"/>
  </r>
  <r>
    <x v="418"/>
    <s v="Citi Trends Inc"/>
    <x v="6"/>
    <x v="136"/>
    <s v="Pleasant Lake Partners LLC"/>
    <s v="TenPercentOwner"/>
    <n v="3000"/>
    <n v="20.059999999999999"/>
    <n v="60179.999999999993"/>
    <s v="normal_buy"/>
    <n v="-6.5195642406767784E-2"/>
    <n v="-6.5195999999999996"/>
    <s v="P"/>
  </r>
  <r>
    <x v="418"/>
    <s v="Citi Trends Inc"/>
    <x v="6"/>
    <x v="136"/>
    <s v="Fund 1 Investments, LLC"/>
    <s v="TenPercentOwner"/>
    <n v="3000"/>
    <n v="20.059999999999999"/>
    <n v="60179.999999999993"/>
    <s v="normal_buy"/>
    <n v="-6.5195642406767784E-2"/>
    <n v="-6.5195999999999996"/>
    <s v="P"/>
  </r>
  <r>
    <x v="586"/>
    <s v="GERMAN AMERICAN BANCORP, INC."/>
    <x v="6"/>
    <x v="136"/>
    <s v="Ryan Christina M"/>
    <s v="Director"/>
    <n v="526.37"/>
    <n v="37.99"/>
    <n v="19996.796300000002"/>
    <s v="large_buy"/>
    <n v="7.3673156015647168E-2"/>
    <n v="7.3673000000000002"/>
    <s v="P"/>
  </r>
  <r>
    <x v="586"/>
    <s v="GERMAN AMERICAN BANCORP, INC."/>
    <x v="6"/>
    <x v="136"/>
    <s v="SEGER THOMAS W"/>
    <s v="Director"/>
    <n v="526.37"/>
    <n v="37.99"/>
    <n v="19996.796300000002"/>
    <s v="large_buy"/>
    <n v="7.3673156015647168E-2"/>
    <n v="7.3673000000000002"/>
    <s v="P"/>
  </r>
  <r>
    <x v="586"/>
    <s v="GERMAN AMERICAN BANCORP, INC."/>
    <x v="6"/>
    <x v="136"/>
    <s v="Ryan Christina M"/>
    <s v="Director"/>
    <n v="526.37"/>
    <n v="37.99"/>
    <n v="19996.796300000002"/>
    <s v="large_buy"/>
    <n v="7.3673156015647168E-2"/>
    <n v="7.3673000000000002"/>
    <s v="P"/>
  </r>
  <r>
    <x v="586"/>
    <s v="GERMAN AMERICAN BANCORP, INC."/>
    <x v="6"/>
    <x v="136"/>
    <s v="Bawel Zachary W"/>
    <s v="Director"/>
    <n v="526.37"/>
    <n v="37.99"/>
    <n v="19996.796300000002"/>
    <s v="large_buy"/>
    <n v="7.3673156015647168E-2"/>
    <n v="7.3673000000000002"/>
    <s v="P"/>
  </r>
  <r>
    <x v="58"/>
    <s v="Destra Multi-Alternative Fund"/>
    <x v="6"/>
    <x v="136"/>
    <s v="Saba Capital Management, L.P."/>
    <s v="TenPercentOwner"/>
    <n v="59168"/>
    <n v="8.36"/>
    <n v="494644.47999999998"/>
    <s v="large_buy"/>
    <n v="-4.716904289050694E-3"/>
    <n v="-0.47170000000000001"/>
    <s v="P"/>
  </r>
  <r>
    <x v="58"/>
    <s v="Destra Multi-Alternative Fund"/>
    <x v="6"/>
    <x v="136"/>
    <s v="Weinstein Boaz"/>
    <s v="TenPercentOwner"/>
    <n v="59168"/>
    <n v="8.36"/>
    <n v="494644.47999999998"/>
    <s v="large_buy"/>
    <n v="-4.716904289050694E-3"/>
    <n v="-0.47170000000000001"/>
    <s v="P"/>
  </r>
  <r>
    <x v="1161"/>
    <s v="NXG NextGen Infrastructure Income Fund"/>
    <x v="6"/>
    <x v="136"/>
    <s v="Sunderland Todd"/>
    <s v="Other"/>
    <n v="956"/>
    <n v="39.96"/>
    <n v="38201.760000000002"/>
    <s v="large_buy"/>
    <n v="-1.8787624228267189E-2"/>
    <n v="-1.8788"/>
    <s v="P"/>
  </r>
  <r>
    <x v="586"/>
    <s v="GERMAN AMERICAN BANCORP, INC."/>
    <x v="6"/>
    <x v="136"/>
    <s v="Bawel Zachary W"/>
    <s v="Director"/>
    <n v="526.37"/>
    <n v="37.99"/>
    <n v="19996.796300000002"/>
    <s v="large_buy"/>
    <n v="7.3673156015647168E-2"/>
    <n v="7.3673000000000002"/>
    <s v="P"/>
  </r>
  <r>
    <x v="1162"/>
    <s v="StepStone Private Infrastructure Fund"/>
    <x v="6"/>
    <x v="136"/>
    <s v="Long Robert W."/>
    <s v="Director,Officer"/>
    <n v="7351.71"/>
    <n v="11.97"/>
    <n v="87999.968700000012"/>
    <s v="normal_buy"/>
    <n v="-2.5063035199814898E-3"/>
    <n v="-0.25059999999999999"/>
    <s v="P"/>
  </r>
  <r>
    <x v="586"/>
    <s v="GERMAN AMERICAN BANCORP, INC."/>
    <x v="6"/>
    <x v="136"/>
    <s v="Ellspermann Susan J"/>
    <s v="Director"/>
    <n v="526.37"/>
    <n v="37.99"/>
    <n v="19996.796300000002"/>
    <s v="large_buy"/>
    <n v="7.3673156015647168E-2"/>
    <n v="7.3673000000000002"/>
    <s v="P"/>
  </r>
  <r>
    <x v="586"/>
    <s v="GERMAN AMERICAN BANCORP, INC."/>
    <x v="6"/>
    <x v="136"/>
    <s v="Ellspermann Susan J"/>
    <s v="Director"/>
    <n v="526.37"/>
    <n v="37.99"/>
    <n v="19996.796300000002"/>
    <s v="large_buy"/>
    <n v="7.3673156015647168E-2"/>
    <n v="7.3673000000000002"/>
    <s v="P"/>
  </r>
  <r>
    <x v="0"/>
    <s v="abrdn World Healthcare Fund"/>
    <x v="6"/>
    <x v="137"/>
    <s v="DiMartino Rose"/>
    <s v="Director"/>
    <n v="1000"/>
    <n v="13.31"/>
    <n v="13310"/>
    <s v="large_buy"/>
    <n v="5.0758566542852268E-3"/>
    <n v="0.50760000000000005"/>
    <s v="P"/>
  </r>
  <r>
    <x v="21"/>
    <s v="abrdn Healthcare Opportunities Fund"/>
    <x v="6"/>
    <x v="137"/>
    <s v="DiMartino Rose"/>
    <s v="Director"/>
    <n v="1000"/>
    <n v="21.3"/>
    <n v="21300"/>
    <s v="large_buy"/>
    <n v="3.3968647966018173E-2"/>
    <n v="3.3969"/>
    <s v="P"/>
  </r>
  <r>
    <x v="15"/>
    <s v="abrdn Life Sciences Investors"/>
    <x v="6"/>
    <x v="137"/>
    <s v="DiMartino Rose"/>
    <s v="Director"/>
    <n v="1000"/>
    <n v="15.53"/>
    <n v="15530"/>
    <s v="normal_buy"/>
    <n v="-8.4087789312375927E-3"/>
    <n v="-0.84089999999999998"/>
    <s v="P"/>
  </r>
  <r>
    <x v="1056"/>
    <s v="Barnes &amp; Noble Education, Inc."/>
    <x v="6"/>
    <x v="137"/>
    <s v="Singer Eric"/>
    <s v="Director,TenPercentOwner"/>
    <n v="18000"/>
    <n v="8.15"/>
    <n v="146700"/>
    <s v="normal_buy"/>
    <n v="0.24969702055959991"/>
    <n v="24.9697"/>
    <s v="P"/>
  </r>
  <r>
    <x v="1119"/>
    <s v="American Strategic Investment Co."/>
    <x v="6"/>
    <x v="137"/>
    <s v="New York City Special Ltd. Partnership, LLC"/>
    <s v="TenPercentOwner"/>
    <n v="125000"/>
    <n v="11"/>
    <n v="1375000"/>
    <s v="large_buy"/>
    <n v="-5.6583191276671108E-2"/>
    <n v="-5.6582999999999997"/>
    <s v="P"/>
  </r>
  <r>
    <x v="1119"/>
    <s v="American Strategic Investment Co."/>
    <x v="6"/>
    <x v="137"/>
    <s v="SCHORSCH NICHOLAS S"/>
    <s v="TenPercentOwner"/>
    <n v="125000"/>
    <n v="11"/>
    <n v="1375000"/>
    <s v="large_buy"/>
    <n v="-5.6583191276671108E-2"/>
    <n v="-5.6582999999999997"/>
    <s v="P"/>
  </r>
  <r>
    <x v="1119"/>
    <s v="American Strategic Investment Co."/>
    <x v="6"/>
    <x v="137"/>
    <s v="New York City Advisors, LLC"/>
    <s v="TenPercentOwner"/>
    <n v="125000"/>
    <n v="11"/>
    <n v="1375000"/>
    <s v="large_buy"/>
    <n v="-5.6583191276671108E-2"/>
    <n v="-5.6582999999999997"/>
    <s v="P"/>
  </r>
  <r>
    <x v="1119"/>
    <s v="American Strategic Investment Co."/>
    <x v="6"/>
    <x v="137"/>
    <s v="American Realty Capital III, LLC"/>
    <s v="TenPercentOwner"/>
    <n v="125000"/>
    <n v="11"/>
    <n v="1375000"/>
    <s v="large_buy"/>
    <n v="-5.6583191276671108E-2"/>
    <n v="-5.6582999999999997"/>
    <s v="P"/>
  </r>
  <r>
    <x v="1119"/>
    <s v="American Strategic Investment Co."/>
    <x v="6"/>
    <x v="137"/>
    <s v="AR Global Investments, LLC"/>
    <s v="TenPercentOwner"/>
    <n v="125000"/>
    <n v="11"/>
    <n v="1375000"/>
    <s v="large_buy"/>
    <n v="-5.6583191276671108E-2"/>
    <n v="-5.6582999999999997"/>
    <s v="P"/>
  </r>
  <r>
    <x v="1119"/>
    <s v="American Strategic Investment Co."/>
    <x v="6"/>
    <x v="137"/>
    <s v="Bellevue Capital Partners, LLC"/>
    <s v="TenPercentOwner"/>
    <n v="125000"/>
    <n v="11"/>
    <n v="1375000"/>
    <s v="large_buy"/>
    <n v="-5.6583191276671108E-2"/>
    <n v="-5.6582999999999997"/>
    <s v="P"/>
  </r>
  <r>
    <x v="1159"/>
    <s v="ZEVRA THERAPEUTICS, INC."/>
    <x v="6"/>
    <x v="137"/>
    <s v="Anderson Thomas"/>
    <s v="Director"/>
    <n v="10000"/>
    <n v="6.81"/>
    <n v="68100"/>
    <s v="large_buy"/>
    <n v="-0.15902140182250959"/>
    <n v="-15.902100000000001"/>
    <s v="P"/>
  </r>
  <r>
    <x v="58"/>
    <s v="Destra Multi-Alternative Fund"/>
    <x v="6"/>
    <x v="137"/>
    <s v="Weinstein Boaz"/>
    <s v="TenPercentOwner"/>
    <n v="9079"/>
    <n v="8.4"/>
    <n v="76263.600000000006"/>
    <s v="normal_buy"/>
    <n v="-7.1088883796645019E-3"/>
    <n v="-0.71089999999999998"/>
    <s v="P"/>
  </r>
  <r>
    <x v="58"/>
    <s v="Destra Multi-Alternative Fund"/>
    <x v="6"/>
    <x v="137"/>
    <s v="Saba Capital Management, L.P."/>
    <s v="TenPercentOwner"/>
    <n v="9079"/>
    <n v="8.4"/>
    <n v="76263.600000000006"/>
    <s v="normal_buy"/>
    <n v="-7.1088883796645019E-3"/>
    <n v="-0.71089999999999998"/>
    <s v="P"/>
  </r>
  <r>
    <x v="1015"/>
    <s v="PodcastOne, Inc."/>
    <x v="6"/>
    <x v="137"/>
    <s v="MERRIMAN D JONATHAN"/>
    <s v="Director"/>
    <n v="28000"/>
    <n v="1.56"/>
    <n v="43680"/>
    <s v="large_buy"/>
    <n v="-8.1249995809048459E-2"/>
    <n v="-8.125"/>
    <s v="P"/>
  </r>
  <r>
    <x v="396"/>
    <s v="BEXIL INVESTMENT TRUST"/>
    <x v="6"/>
    <x v="137"/>
    <s v="WINMILL &amp; CO. INC"/>
    <s v="Other"/>
    <n v="1000"/>
    <n v="13.12"/>
    <n v="13120"/>
    <s v="normal_buy"/>
    <n v="-6.0014410230805337E-3"/>
    <n v="-0.60009999999999997"/>
    <s v="P"/>
  </r>
  <r>
    <x v="120"/>
    <s v="DORCHESTER MINERALS, L.P."/>
    <x v="6"/>
    <x v="137"/>
    <s v="DORCHESTER MINERALS OPERATING LP"/>
    <s v="Other"/>
    <n v="2000"/>
    <n v="32.33"/>
    <n v="64660"/>
    <s v="large_buy"/>
    <n v="-5.5447664071618268E-2"/>
    <n v="-5.5448000000000004"/>
    <s v="P"/>
  </r>
  <r>
    <x v="120"/>
    <s v="DORCHESTER MINERALS, L.P."/>
    <x v="6"/>
    <x v="137"/>
    <s v="DORCHESTER MINERALS OPERATING LP"/>
    <s v="Other"/>
    <n v="1000"/>
    <n v="32.31"/>
    <n v="32310"/>
    <s v="normal_buy"/>
    <n v="-5.5447664071618268E-2"/>
    <n v="-5.5448000000000004"/>
    <s v="P"/>
  </r>
  <r>
    <x v="715"/>
    <s v="Global Crossing Airlines Group Inc."/>
    <x v="6"/>
    <x v="137"/>
    <s v="Red Oak Partners, LLC"/>
    <s v="TenPercentOwner"/>
    <n v="1080472"/>
    <n v="0.45"/>
    <n v="486212.4"/>
    <s v="large_buy"/>
    <n v="0.21521740243092349"/>
    <n v="21.521699999999999"/>
    <s v="P"/>
  </r>
  <r>
    <x v="715"/>
    <s v="Global Crossing Airlines Group Inc."/>
    <x v="6"/>
    <x v="137"/>
    <s v="Red Oak Partners, LLC"/>
    <s v="TenPercentOwner"/>
    <n v="419528"/>
    <n v="0.45"/>
    <n v="188787.6"/>
    <s v="normal_buy"/>
    <n v="0.21521740243092349"/>
    <n v="21.521699999999999"/>
    <s v="P"/>
  </r>
  <r>
    <x v="136"/>
    <s v="ADAMS NATURAL RESOURCES FUND, INC."/>
    <x v="6"/>
    <x v="137"/>
    <s v="Saba Capital Management, L.P."/>
    <s v="TenPercentOwner"/>
    <n v="7674"/>
    <n v="23.93"/>
    <n v="183638.82"/>
    <s v="normal_buy"/>
    <n v="9.1589483984502174E-3"/>
    <n v="0.91590000000000005"/>
    <s v="P"/>
  </r>
  <r>
    <x v="136"/>
    <s v="ADAMS NATURAL RESOURCES FUND, INC."/>
    <x v="6"/>
    <x v="137"/>
    <s v="Weinstein Boaz"/>
    <s v="TenPercentOwner"/>
    <n v="7674"/>
    <n v="23.93"/>
    <n v="183638.82"/>
    <s v="normal_buy"/>
    <n v="9.1589483984502174E-3"/>
    <n v="0.91590000000000005"/>
    <s v="P"/>
  </r>
  <r>
    <x v="17"/>
    <s v="TILE SHOP HOLDINGS, INC."/>
    <x v="6"/>
    <x v="137"/>
    <s v="Pleasant Lake Onshore Feeder Fund LP"/>
    <s v="TenPercentOwner"/>
    <n v="28500"/>
    <n v="7.25"/>
    <n v="206625"/>
    <s v="normal_buy"/>
    <n v="-1.9363743584545179E-2"/>
    <n v="-1.9363999999999999"/>
    <s v="P"/>
  </r>
  <r>
    <x v="17"/>
    <s v="TILE SHOP HOLDINGS, INC."/>
    <x v="6"/>
    <x v="137"/>
    <s v="Pleasant Lake Partners LLC"/>
    <s v="TenPercentOwner"/>
    <n v="28500"/>
    <n v="7.25"/>
    <n v="206625"/>
    <s v="normal_buy"/>
    <n v="-1.9363743584545179E-2"/>
    <n v="-1.9363999999999999"/>
    <s v="P"/>
  </r>
  <r>
    <x v="17"/>
    <s v="TILE SHOP HOLDINGS, INC."/>
    <x v="6"/>
    <x v="137"/>
    <s v="Fund 1 Investments, LLC"/>
    <s v="TenPercentOwner"/>
    <n v="28500"/>
    <n v="7.25"/>
    <n v="206625"/>
    <s v="normal_buy"/>
    <n v="-1.9363743584545179E-2"/>
    <n v="-1.9363999999999999"/>
    <s v="P"/>
  </r>
  <r>
    <x v="1150"/>
    <s v="CULP INC"/>
    <x v="6"/>
    <x v="137"/>
    <s v="English Aron R."/>
    <s v="TenPercentOwner"/>
    <n v="9703"/>
    <n v="5.19"/>
    <n v="50358.570000000007"/>
    <s v="normal_buy"/>
    <n v="-3.2380966913132407E-2"/>
    <n v="-3.2381000000000002"/>
    <s v="P"/>
  </r>
  <r>
    <x v="1150"/>
    <s v="CULP INC"/>
    <x v="6"/>
    <x v="137"/>
    <s v="22NW Fund GP, LLC"/>
    <s v="TenPercentOwner"/>
    <n v="9703"/>
    <n v="5.19"/>
    <n v="50358.570000000007"/>
    <s v="normal_buy"/>
    <n v="-3.2380966913132407E-2"/>
    <n v="-3.2381000000000002"/>
    <s v="P"/>
  </r>
  <r>
    <x v="1150"/>
    <s v="CULP INC"/>
    <x v="6"/>
    <x v="137"/>
    <s v="22NW Fund, LP"/>
    <s v="TenPercentOwner"/>
    <n v="9703"/>
    <n v="5.19"/>
    <n v="50358.570000000007"/>
    <s v="normal_buy"/>
    <n v="-3.2380966913132407E-2"/>
    <n v="-3.2381000000000002"/>
    <s v="P"/>
  </r>
  <r>
    <x v="1150"/>
    <s v="CULP INC"/>
    <x v="6"/>
    <x v="137"/>
    <s v="22NW GP, Inc."/>
    <s v="TenPercentOwner"/>
    <n v="9703"/>
    <n v="5.19"/>
    <n v="50358.570000000007"/>
    <s v="normal_buy"/>
    <n v="-3.2380966913132407E-2"/>
    <n v="-3.2381000000000002"/>
    <s v="P"/>
  </r>
  <r>
    <x v="1150"/>
    <s v="CULP INC"/>
    <x v="6"/>
    <x v="137"/>
    <s v="22NW, LP"/>
    <s v="TenPercentOwner"/>
    <n v="9703"/>
    <n v="5.19"/>
    <n v="50358.570000000007"/>
    <s v="normal_buy"/>
    <n v="-3.2380966913132407E-2"/>
    <n v="-3.2381000000000002"/>
    <s v="P"/>
  </r>
  <r>
    <x v="992"/>
    <s v="APPIAN CORP"/>
    <x v="6"/>
    <x v="137"/>
    <s v="Abdiel Capital LP"/>
    <s v="TenPercentOwner"/>
    <n v="1476"/>
    <n v="35.159999999999997"/>
    <n v="51896.160000000003"/>
    <s v="normal_buy"/>
    <n v="4.3993271674226182E-2"/>
    <n v="4.3993000000000002"/>
    <s v="P"/>
  </r>
  <r>
    <x v="992"/>
    <s v="APPIAN CORP"/>
    <x v="6"/>
    <x v="137"/>
    <s v="Abdiel Partners, LLC"/>
    <s v="TenPercentOwner"/>
    <n v="1476"/>
    <n v="35.159999999999997"/>
    <n v="51896.160000000003"/>
    <s v="normal_buy"/>
    <n v="4.3993271674226182E-2"/>
    <n v="4.3993000000000002"/>
    <s v="P"/>
  </r>
  <r>
    <x v="992"/>
    <s v="APPIAN CORP"/>
    <x v="6"/>
    <x v="137"/>
    <s v="Abdiel Capital Management, LLC"/>
    <s v="TenPercentOwner"/>
    <n v="1476"/>
    <n v="35.159999999999997"/>
    <n v="51896.160000000003"/>
    <s v="normal_buy"/>
    <n v="4.3993271674226182E-2"/>
    <n v="4.3993000000000002"/>
    <s v="P"/>
  </r>
  <r>
    <x v="992"/>
    <s v="APPIAN CORP"/>
    <x v="6"/>
    <x v="137"/>
    <s v="Abdiel Qualified Master Fund LP"/>
    <s v="TenPercentOwner"/>
    <n v="1476"/>
    <n v="35.159999999999997"/>
    <n v="51896.160000000003"/>
    <s v="normal_buy"/>
    <n v="4.3993271674226182E-2"/>
    <n v="4.3993000000000002"/>
    <s v="P"/>
  </r>
  <r>
    <x v="992"/>
    <s v="APPIAN CORP"/>
    <x v="6"/>
    <x v="137"/>
    <s v="Moran Colin T."/>
    <s v="TenPercentOwner"/>
    <n v="1476"/>
    <n v="35.159999999999997"/>
    <n v="51896.160000000003"/>
    <s v="normal_buy"/>
    <n v="4.3993271674226182E-2"/>
    <n v="4.3993000000000002"/>
    <s v="P"/>
  </r>
  <r>
    <x v="992"/>
    <s v="APPIAN CORP"/>
    <x v="6"/>
    <x v="137"/>
    <s v="Abdiel Capital Advisors, LP"/>
    <s v="TenPercentOwner"/>
    <n v="1476"/>
    <n v="35.159999999999997"/>
    <n v="51896.160000000003"/>
    <s v="normal_buy"/>
    <n v="4.3993271674226182E-2"/>
    <n v="4.3993000000000002"/>
    <s v="P"/>
  </r>
  <r>
    <x v="992"/>
    <s v="APPIAN CORP"/>
    <x v="6"/>
    <x v="137"/>
    <s v="Abdiel Capital LP"/>
    <s v="TenPercentOwner"/>
    <n v="38524"/>
    <n v="35.159999999999997"/>
    <n v="1354503.84"/>
    <s v="large_buy"/>
    <n v="4.3993271674226182E-2"/>
    <n v="4.3993000000000002"/>
    <s v="P"/>
  </r>
  <r>
    <x v="992"/>
    <s v="APPIAN CORP"/>
    <x v="6"/>
    <x v="137"/>
    <s v="Abdiel Partners, LLC"/>
    <s v="TenPercentOwner"/>
    <n v="38524"/>
    <n v="35.159999999999997"/>
    <n v="1354503.84"/>
    <s v="large_buy"/>
    <n v="4.3993271674226182E-2"/>
    <n v="4.3993000000000002"/>
    <s v="P"/>
  </r>
  <r>
    <x v="992"/>
    <s v="APPIAN CORP"/>
    <x v="6"/>
    <x v="137"/>
    <s v="Abdiel Capital Management, LLC"/>
    <s v="TenPercentOwner"/>
    <n v="38524"/>
    <n v="35.159999999999997"/>
    <n v="1354503.84"/>
    <s v="large_buy"/>
    <n v="4.3993271674226182E-2"/>
    <n v="4.3993000000000002"/>
    <s v="P"/>
  </r>
  <r>
    <x v="992"/>
    <s v="APPIAN CORP"/>
    <x v="6"/>
    <x v="137"/>
    <s v="Abdiel Qualified Master Fund LP"/>
    <s v="TenPercentOwner"/>
    <n v="38524"/>
    <n v="35.159999999999997"/>
    <n v="1354503.84"/>
    <s v="large_buy"/>
    <n v="4.3993271674226182E-2"/>
    <n v="4.3993000000000002"/>
    <s v="P"/>
  </r>
  <r>
    <x v="992"/>
    <s v="APPIAN CORP"/>
    <x v="6"/>
    <x v="137"/>
    <s v="Moran Colin T."/>
    <s v="TenPercentOwner"/>
    <n v="38524"/>
    <n v="35.159999999999997"/>
    <n v="1354503.84"/>
    <s v="large_buy"/>
    <n v="4.3993271674226182E-2"/>
    <n v="4.3993000000000002"/>
    <s v="P"/>
  </r>
  <r>
    <x v="992"/>
    <s v="APPIAN CORP"/>
    <x v="6"/>
    <x v="137"/>
    <s v="Abdiel Capital Advisors, LP"/>
    <s v="TenPercentOwner"/>
    <n v="38524"/>
    <n v="35.159999999999997"/>
    <n v="1354503.84"/>
    <s v="large_buy"/>
    <n v="4.3993271674226182E-2"/>
    <n v="4.3993000000000002"/>
    <s v="P"/>
  </r>
  <r>
    <x v="18"/>
    <s v="abrdn Healthcare Investors"/>
    <x v="6"/>
    <x v="137"/>
    <s v="DiMartino Rose"/>
    <s v="Director"/>
    <n v="1000"/>
    <n v="18.88"/>
    <n v="18880"/>
    <s v="large_buy"/>
    <n v="-1.8027709428868891E-2"/>
    <n v="-1.8028"/>
    <s v="P"/>
  </r>
  <r>
    <x v="1163"/>
    <s v="SCHWAB CHARLES CORP"/>
    <x v="6"/>
    <x v="138"/>
    <s v="Wurster Richard A"/>
    <s v="Officer"/>
    <n v="10000"/>
    <n v="62.05"/>
    <n v="620500"/>
    <s v="normal_buy"/>
    <n v="2.1786898337339929E-2"/>
    <n v="2.1787000000000001"/>
    <s v="P"/>
  </r>
  <r>
    <x v="310"/>
    <s v="CSP INC /MA/"/>
    <x v="6"/>
    <x v="138"/>
    <s v="NERGES JOSEPH R"/>
    <s v="TenPercentOwner"/>
    <n v="1000"/>
    <n v="14.55"/>
    <n v="14550"/>
    <s v="normal_buy"/>
    <n v="6.694271893310022E-2"/>
    <n v="6.6943000000000001"/>
    <s v="P"/>
  </r>
  <r>
    <x v="63"/>
    <s v="BlackRock Innovation &amp; Growth Term Trust"/>
    <x v="6"/>
    <x v="138"/>
    <s v="Weinstein Boaz"/>
    <s v="TenPercentOwner"/>
    <n v="34572"/>
    <n v="7.38"/>
    <n v="255141.36"/>
    <s v="normal_buy"/>
    <n v="-6.7387365080512351E-3"/>
    <n v="-0.67390000000000005"/>
    <s v="P"/>
  </r>
  <r>
    <x v="63"/>
    <s v="BlackRock Innovation &amp; Growth Term Trust"/>
    <x v="6"/>
    <x v="138"/>
    <s v="Saba Capital Management, L.P."/>
    <s v="TenPercentOwner"/>
    <n v="34572"/>
    <n v="7.38"/>
    <n v="255141.36"/>
    <s v="normal_buy"/>
    <n v="-6.7387365080512351E-3"/>
    <n v="-0.67390000000000005"/>
    <s v="P"/>
  </r>
  <r>
    <x v="1164"/>
    <s v="INNOVATIVE FOOD HOLDINGS INC"/>
    <x v="6"/>
    <x v="138"/>
    <s v="Gramm Jefferson"/>
    <s v="Director"/>
    <n v="258349"/>
    <n v="1.2"/>
    <n v="310018.8"/>
    <s v="normal_buy"/>
    <n v="0.25619829174078662"/>
    <n v="25.619800000000001"/>
    <s v="P"/>
  </r>
  <r>
    <x v="1164"/>
    <s v="INNOVATIVE FOOD HOLDINGS INC"/>
    <x v="6"/>
    <x v="138"/>
    <s v="Gramm Jefferson"/>
    <s v="Director"/>
    <n v="850000"/>
    <n v="1.2"/>
    <n v="1020000"/>
    <s v="normal_buy"/>
    <n v="0.25619829174078662"/>
    <n v="25.619800000000001"/>
    <s v="P"/>
  </r>
  <r>
    <x v="1159"/>
    <s v="ZEVRA THERAPEUTICS, INC."/>
    <x v="6"/>
    <x v="138"/>
    <s v="Clifton R. LaDuane"/>
    <s v="Officer"/>
    <n v="2000"/>
    <n v="6.77"/>
    <n v="13540"/>
    <s v="normal_buy"/>
    <n v="-1.5174564363318989E-2"/>
    <n v="-1.5175000000000001"/>
    <s v="P"/>
  </r>
  <r>
    <x v="1164"/>
    <s v="INNOVATIVE FOOD HOLDINGS INC"/>
    <x v="6"/>
    <x v="138"/>
    <s v="JCP Investment Holdings, LLC"/>
    <s v="TenPercentOwner"/>
    <n v="1250000"/>
    <n v="1.2"/>
    <n v="1500000"/>
    <s v="large_buy"/>
    <n v="0.25619829174078662"/>
    <n v="25.619800000000001"/>
    <s v="P"/>
  </r>
  <r>
    <x v="1164"/>
    <s v="INNOVATIVE FOOD HOLDINGS INC"/>
    <x v="6"/>
    <x v="138"/>
    <s v="JCP Investment Partners, LP"/>
    <s v="TenPercentOwner"/>
    <n v="1250000"/>
    <n v="1.2"/>
    <n v="1500000"/>
    <s v="large_buy"/>
    <n v="0.25619829174078662"/>
    <n v="25.619800000000001"/>
    <s v="P"/>
  </r>
  <r>
    <x v="1164"/>
    <s v="INNOVATIVE FOOD HOLDINGS INC"/>
    <x v="6"/>
    <x v="138"/>
    <s v="Pappas James C"/>
    <s v="Director,TenPercentOwner"/>
    <n v="1250000"/>
    <n v="1.2"/>
    <n v="1500000"/>
    <s v="large_buy"/>
    <n v="0.25619829174078662"/>
    <n v="25.619800000000001"/>
    <s v="P"/>
  </r>
  <r>
    <x v="1164"/>
    <s v="INNOVATIVE FOOD HOLDINGS INC"/>
    <x v="6"/>
    <x v="138"/>
    <s v="JCP Investment Management, LLC"/>
    <s v="TenPercentOwner"/>
    <n v="1250000"/>
    <n v="1.2"/>
    <n v="1500000"/>
    <s v="large_buy"/>
    <n v="0.25619829174078662"/>
    <n v="25.619800000000001"/>
    <s v="P"/>
  </r>
  <r>
    <x v="1164"/>
    <s v="INNOVATIVE FOOD HOLDINGS INC"/>
    <x v="6"/>
    <x v="138"/>
    <s v="JCP Investment Partnership, LP"/>
    <s v="TenPercentOwner"/>
    <n v="1250000"/>
    <n v="1.2"/>
    <n v="1500000"/>
    <s v="large_buy"/>
    <n v="0.25619829174078662"/>
    <n v="25.619800000000001"/>
    <s v="P"/>
  </r>
  <r>
    <x v="1150"/>
    <s v="CULP INC"/>
    <x v="6"/>
    <x v="138"/>
    <s v="22NW GP, Inc."/>
    <s v="TenPercentOwner"/>
    <n v="5749"/>
    <n v="5.21"/>
    <n v="29952.29"/>
    <s v="normal_buy"/>
    <n v="-4.5283064022313857E-2"/>
    <n v="-4.5282999999999998"/>
    <s v="P"/>
  </r>
  <r>
    <x v="1150"/>
    <s v="CULP INC"/>
    <x v="6"/>
    <x v="138"/>
    <s v="22NW Fund GP, LLC"/>
    <s v="TenPercentOwner"/>
    <n v="5749"/>
    <n v="5.21"/>
    <n v="29952.29"/>
    <s v="normal_buy"/>
    <n v="-4.5283064022313857E-2"/>
    <n v="-4.5282999999999998"/>
    <s v="P"/>
  </r>
  <r>
    <x v="1150"/>
    <s v="CULP INC"/>
    <x v="6"/>
    <x v="138"/>
    <s v="22NW Fund, LP"/>
    <s v="TenPercentOwner"/>
    <n v="5749"/>
    <n v="5.21"/>
    <n v="29952.29"/>
    <s v="normal_buy"/>
    <n v="-4.5283064022313857E-2"/>
    <n v="-4.5282999999999998"/>
    <s v="P"/>
  </r>
  <r>
    <x v="1150"/>
    <s v="CULP INC"/>
    <x v="6"/>
    <x v="138"/>
    <s v="English Aron R."/>
    <s v="TenPercentOwner"/>
    <n v="5749"/>
    <n v="5.21"/>
    <n v="29952.29"/>
    <s v="normal_buy"/>
    <n v="-4.5283064022313857E-2"/>
    <n v="-4.5282999999999998"/>
    <s v="P"/>
  </r>
  <r>
    <x v="1150"/>
    <s v="CULP INC"/>
    <x v="6"/>
    <x v="138"/>
    <s v="22NW, LP"/>
    <s v="TenPercentOwner"/>
    <n v="5749"/>
    <n v="5.21"/>
    <n v="29952.29"/>
    <s v="normal_buy"/>
    <n v="-4.5283064022313857E-2"/>
    <n v="-4.5282999999999998"/>
    <s v="P"/>
  </r>
  <r>
    <x v="58"/>
    <s v="Destra Multi-Alternative Fund"/>
    <x v="6"/>
    <x v="138"/>
    <s v="Weinstein Boaz"/>
    <s v="TenPercentOwner"/>
    <n v="77666"/>
    <n v="8.39"/>
    <n v="651617.74"/>
    <s v="large_buy"/>
    <n v="-3.5628869116203221E-3"/>
    <n v="-0.35630000000000001"/>
    <s v="P"/>
  </r>
  <r>
    <x v="1163"/>
    <s v="SCHWAB CHARLES CORP"/>
    <x v="6"/>
    <x v="138"/>
    <s v="Bettinger Walter W"/>
    <s v="Director,Officer"/>
    <n v="25000"/>
    <n v="66.260000000000005"/>
    <n v="1656500"/>
    <s v="large_buy"/>
    <n v="2.1786898337339929E-2"/>
    <n v="2.1787000000000001"/>
    <s v="P"/>
  </r>
  <r>
    <x v="58"/>
    <s v="Destra Multi-Alternative Fund"/>
    <x v="6"/>
    <x v="138"/>
    <s v="Saba Capital Management, L.P."/>
    <s v="TenPercentOwner"/>
    <n v="77666"/>
    <n v="8.39"/>
    <n v="651617.74"/>
    <s v="large_buy"/>
    <n v="-3.5628869116203221E-3"/>
    <n v="-0.35630000000000001"/>
    <s v="P"/>
  </r>
  <r>
    <x v="120"/>
    <s v="DORCHESTER MINERALS, L.P."/>
    <x v="6"/>
    <x v="138"/>
    <s v="DORCHESTER MINERALS OPERATING LP"/>
    <s v="Other"/>
    <n v="1878"/>
    <n v="32.5"/>
    <n v="61035"/>
    <s v="normal_buy"/>
    <n v="-3.8142745168771919E-2"/>
    <n v="-3.8142999999999998"/>
    <s v="P"/>
  </r>
  <r>
    <x v="396"/>
    <s v="BEXIL INVESTMENT TRUST"/>
    <x v="6"/>
    <x v="138"/>
    <s v="WINMILL &amp; CO. INC"/>
    <s v="Other"/>
    <n v="13000"/>
    <n v="13.34"/>
    <n v="173420"/>
    <s v="large_buy"/>
    <n v="8.2459543405102309E-3"/>
    <n v="0.8246"/>
    <s v="P"/>
  </r>
  <r>
    <x v="221"/>
    <s v="Adverum Biotechnologies, Inc."/>
    <x v="6"/>
    <x v="138"/>
    <s v="Leonard Braden Michael"/>
    <s v="TenPercentOwner"/>
    <n v="135546"/>
    <n v="7.75"/>
    <n v="1050481.5"/>
    <s v="large_buy"/>
    <n v="-0.15489745991336329"/>
    <n v="-15.489699999999999"/>
    <s v="P"/>
  </r>
  <r>
    <x v="136"/>
    <s v="ADAMS NATURAL RESOURCES FUND, INC."/>
    <x v="6"/>
    <x v="138"/>
    <s v="Saba Capital Management, L.P."/>
    <s v="TenPercentOwner"/>
    <n v="4687"/>
    <n v="24.09"/>
    <n v="112909.83"/>
    <s v="normal_buy"/>
    <n v="9.0983426182231764E-3"/>
    <n v="0.90980000000000005"/>
    <s v="P"/>
  </r>
  <r>
    <x v="136"/>
    <s v="ADAMS NATURAL RESOURCES FUND, INC."/>
    <x v="6"/>
    <x v="138"/>
    <s v="Weinstein Boaz"/>
    <s v="TenPercentOwner"/>
    <n v="4687"/>
    <n v="24.09"/>
    <n v="112909.83"/>
    <s v="normal_buy"/>
    <n v="9.0983426182231764E-3"/>
    <n v="0.90980000000000005"/>
    <s v="P"/>
  </r>
  <r>
    <x v="17"/>
    <s v="TILE SHOP HOLDINGS, INC."/>
    <x v="6"/>
    <x v="138"/>
    <s v="Pleasant Lake Onshore Feeder Fund LP"/>
    <s v="TenPercentOwner"/>
    <n v="16000"/>
    <n v="7.21"/>
    <n v="115360"/>
    <s v="normal_buy"/>
    <n v="2.777775202268407E-3"/>
    <n v="0.27779999999999999"/>
    <s v="P"/>
  </r>
  <r>
    <x v="17"/>
    <s v="TILE SHOP HOLDINGS, INC."/>
    <x v="6"/>
    <x v="138"/>
    <s v="Pleasant Lake Partners LLC"/>
    <s v="TenPercentOwner"/>
    <n v="16000"/>
    <n v="7.21"/>
    <n v="115360"/>
    <s v="normal_buy"/>
    <n v="2.777775202268407E-3"/>
    <n v="0.27779999999999999"/>
    <s v="P"/>
  </r>
  <r>
    <x v="17"/>
    <s v="TILE SHOP HOLDINGS, INC."/>
    <x v="6"/>
    <x v="138"/>
    <s v="Fund 1 Investments, LLC"/>
    <s v="TenPercentOwner"/>
    <n v="16000"/>
    <n v="7.21"/>
    <n v="115360"/>
    <s v="normal_buy"/>
    <n v="2.777775202268407E-3"/>
    <n v="0.27779999999999999"/>
    <s v="P"/>
  </r>
  <r>
    <x v="992"/>
    <s v="APPIAN CORP"/>
    <x v="6"/>
    <x v="138"/>
    <s v="Abdiel Capital Advisors, LP"/>
    <s v="TenPercentOwner"/>
    <n v="1636"/>
    <n v="36.06"/>
    <n v="58994.16"/>
    <s v="normal_buy"/>
    <n v="3.8223629164270363E-2"/>
    <n v="3.8224"/>
    <s v="P"/>
  </r>
  <r>
    <x v="992"/>
    <s v="APPIAN CORP"/>
    <x v="6"/>
    <x v="138"/>
    <s v="Abdiel Capital LP"/>
    <s v="TenPercentOwner"/>
    <n v="55059"/>
    <n v="35.450000000000003"/>
    <n v="1951841.55"/>
    <s v="large_buy"/>
    <n v="3.8223629164270363E-2"/>
    <n v="3.8224"/>
    <s v="P"/>
  </r>
  <r>
    <x v="992"/>
    <s v="APPIAN CORP"/>
    <x v="6"/>
    <x v="138"/>
    <s v="Abdiel Partners, LLC"/>
    <s v="TenPercentOwner"/>
    <n v="55059"/>
    <n v="35.450000000000003"/>
    <n v="1951841.55"/>
    <s v="large_buy"/>
    <n v="3.8223629164270363E-2"/>
    <n v="3.8224"/>
    <s v="P"/>
  </r>
  <r>
    <x v="992"/>
    <s v="APPIAN CORP"/>
    <x v="6"/>
    <x v="138"/>
    <s v="Abdiel Capital Management, LLC"/>
    <s v="TenPercentOwner"/>
    <n v="55059"/>
    <n v="35.450000000000003"/>
    <n v="1951841.55"/>
    <s v="large_buy"/>
    <n v="3.8223629164270363E-2"/>
    <n v="3.8224"/>
    <s v="P"/>
  </r>
  <r>
    <x v="992"/>
    <s v="APPIAN CORP"/>
    <x v="6"/>
    <x v="138"/>
    <s v="Abdiel Qualified Master Fund LP"/>
    <s v="TenPercentOwner"/>
    <n v="55059"/>
    <n v="35.450000000000003"/>
    <n v="1951841.55"/>
    <s v="large_buy"/>
    <n v="3.8223629164270363E-2"/>
    <n v="3.8224"/>
    <s v="P"/>
  </r>
  <r>
    <x v="992"/>
    <s v="APPIAN CORP"/>
    <x v="6"/>
    <x v="138"/>
    <s v="Moran Colin T."/>
    <s v="TenPercentOwner"/>
    <n v="55059"/>
    <n v="35.450000000000003"/>
    <n v="1951841.55"/>
    <s v="large_buy"/>
    <n v="3.8223629164270363E-2"/>
    <n v="3.8224"/>
    <s v="P"/>
  </r>
  <r>
    <x v="992"/>
    <s v="APPIAN CORP"/>
    <x v="6"/>
    <x v="138"/>
    <s v="Abdiel Capital Advisors, LP"/>
    <s v="TenPercentOwner"/>
    <n v="55059"/>
    <n v="35.450000000000003"/>
    <n v="1951841.55"/>
    <s v="large_buy"/>
    <n v="3.8223629164270363E-2"/>
    <n v="3.8224"/>
    <s v="P"/>
  </r>
  <r>
    <x v="992"/>
    <s v="APPIAN CORP"/>
    <x v="6"/>
    <x v="138"/>
    <s v="Abdiel Capital LP"/>
    <s v="TenPercentOwner"/>
    <n v="1059"/>
    <n v="34.85"/>
    <n v="36906.15"/>
    <s v="normal_buy"/>
    <n v="3.8223629164270363E-2"/>
    <n v="3.8224"/>
    <s v="P"/>
  </r>
  <r>
    <x v="992"/>
    <s v="APPIAN CORP"/>
    <x v="6"/>
    <x v="138"/>
    <s v="Abdiel Partners, LLC"/>
    <s v="TenPercentOwner"/>
    <n v="1059"/>
    <n v="34.85"/>
    <n v="36906.15"/>
    <s v="normal_buy"/>
    <n v="3.8223629164270363E-2"/>
    <n v="3.8224"/>
    <s v="P"/>
  </r>
  <r>
    <x v="992"/>
    <s v="APPIAN CORP"/>
    <x v="6"/>
    <x v="138"/>
    <s v="Abdiel Capital Management, LLC"/>
    <s v="TenPercentOwner"/>
    <n v="1059"/>
    <n v="34.85"/>
    <n v="36906.15"/>
    <s v="normal_buy"/>
    <n v="3.8223629164270363E-2"/>
    <n v="3.8224"/>
    <s v="P"/>
  </r>
  <r>
    <x v="992"/>
    <s v="APPIAN CORP"/>
    <x v="6"/>
    <x v="138"/>
    <s v="Abdiel Qualified Master Fund LP"/>
    <s v="TenPercentOwner"/>
    <n v="1059"/>
    <n v="34.85"/>
    <n v="36906.15"/>
    <s v="normal_buy"/>
    <n v="3.8223629164270363E-2"/>
    <n v="3.8224"/>
    <s v="P"/>
  </r>
  <r>
    <x v="992"/>
    <s v="APPIAN CORP"/>
    <x v="6"/>
    <x v="138"/>
    <s v="Moran Colin T."/>
    <s v="TenPercentOwner"/>
    <n v="1059"/>
    <n v="34.85"/>
    <n v="36906.15"/>
    <s v="normal_buy"/>
    <n v="3.8223629164270363E-2"/>
    <n v="3.8224"/>
    <s v="P"/>
  </r>
  <r>
    <x v="992"/>
    <s v="APPIAN CORP"/>
    <x v="6"/>
    <x v="138"/>
    <s v="Abdiel Capital Advisors, LP"/>
    <s v="TenPercentOwner"/>
    <n v="1059"/>
    <n v="34.85"/>
    <n v="36906.15"/>
    <s v="normal_buy"/>
    <n v="3.8223629164270363E-2"/>
    <n v="3.8224"/>
    <s v="P"/>
  </r>
  <r>
    <x v="992"/>
    <s v="APPIAN CORP"/>
    <x v="6"/>
    <x v="138"/>
    <s v="Abdiel Capital LP"/>
    <s v="TenPercentOwner"/>
    <n v="2141"/>
    <n v="35.450000000000003"/>
    <n v="75898.450000000012"/>
    <s v="normal_buy"/>
    <n v="3.8223629164270363E-2"/>
    <n v="3.8224"/>
    <s v="P"/>
  </r>
  <r>
    <x v="992"/>
    <s v="APPIAN CORP"/>
    <x v="6"/>
    <x v="138"/>
    <s v="Abdiel Partners, LLC"/>
    <s v="TenPercentOwner"/>
    <n v="2141"/>
    <n v="35.450000000000003"/>
    <n v="75898.450000000012"/>
    <s v="normal_buy"/>
    <n v="3.8223629164270363E-2"/>
    <n v="3.8224"/>
    <s v="P"/>
  </r>
  <r>
    <x v="992"/>
    <s v="APPIAN CORP"/>
    <x v="6"/>
    <x v="138"/>
    <s v="Abdiel Capital Management, LLC"/>
    <s v="TenPercentOwner"/>
    <n v="2141"/>
    <n v="35.450000000000003"/>
    <n v="75898.450000000012"/>
    <s v="normal_buy"/>
    <n v="3.8223629164270363E-2"/>
    <n v="3.8224"/>
    <s v="P"/>
  </r>
  <r>
    <x v="992"/>
    <s v="APPIAN CORP"/>
    <x v="6"/>
    <x v="138"/>
    <s v="Abdiel Qualified Master Fund LP"/>
    <s v="TenPercentOwner"/>
    <n v="2141"/>
    <n v="35.450000000000003"/>
    <n v="75898.450000000012"/>
    <s v="normal_buy"/>
    <n v="3.8223629164270363E-2"/>
    <n v="3.8224"/>
    <s v="P"/>
  </r>
  <r>
    <x v="992"/>
    <s v="APPIAN CORP"/>
    <x v="6"/>
    <x v="138"/>
    <s v="Moran Colin T."/>
    <s v="TenPercentOwner"/>
    <n v="2141"/>
    <n v="35.450000000000003"/>
    <n v="75898.450000000012"/>
    <s v="normal_buy"/>
    <n v="3.8223629164270363E-2"/>
    <n v="3.8224"/>
    <s v="P"/>
  </r>
  <r>
    <x v="992"/>
    <s v="APPIAN CORP"/>
    <x v="6"/>
    <x v="138"/>
    <s v="Abdiel Capital Advisors, LP"/>
    <s v="TenPercentOwner"/>
    <n v="2141"/>
    <n v="35.450000000000003"/>
    <n v="75898.450000000012"/>
    <s v="normal_buy"/>
    <n v="3.8223629164270363E-2"/>
    <n v="3.8224"/>
    <s v="P"/>
  </r>
  <r>
    <x v="992"/>
    <s v="APPIAN CORP"/>
    <x v="6"/>
    <x v="138"/>
    <s v="Abdiel Capital LP"/>
    <s v="TenPercentOwner"/>
    <n v="1636"/>
    <n v="36.06"/>
    <n v="58994.16"/>
    <s v="normal_buy"/>
    <n v="3.8223629164270363E-2"/>
    <n v="3.8224"/>
    <s v="P"/>
  </r>
  <r>
    <x v="992"/>
    <s v="APPIAN CORP"/>
    <x v="6"/>
    <x v="138"/>
    <s v="Abdiel Partners, LLC"/>
    <s v="TenPercentOwner"/>
    <n v="1636"/>
    <n v="36.06"/>
    <n v="58994.16"/>
    <s v="normal_buy"/>
    <n v="3.8223629164270363E-2"/>
    <n v="3.8224"/>
    <s v="P"/>
  </r>
  <r>
    <x v="992"/>
    <s v="APPIAN CORP"/>
    <x v="6"/>
    <x v="138"/>
    <s v="Abdiel Capital Management, LLC"/>
    <s v="TenPercentOwner"/>
    <n v="1636"/>
    <n v="36.06"/>
    <n v="58994.16"/>
    <s v="normal_buy"/>
    <n v="3.8223629164270363E-2"/>
    <n v="3.8224"/>
    <s v="P"/>
  </r>
  <r>
    <x v="992"/>
    <s v="APPIAN CORP"/>
    <x v="6"/>
    <x v="138"/>
    <s v="Abdiel Qualified Master Fund LP"/>
    <s v="TenPercentOwner"/>
    <n v="1636"/>
    <n v="36.06"/>
    <n v="58994.16"/>
    <s v="normal_buy"/>
    <n v="3.8223629164270363E-2"/>
    <n v="3.8224"/>
    <s v="P"/>
  </r>
  <r>
    <x v="992"/>
    <s v="APPIAN CORP"/>
    <x v="6"/>
    <x v="138"/>
    <s v="Moran Colin T."/>
    <s v="TenPercentOwner"/>
    <n v="1636"/>
    <n v="36.06"/>
    <n v="58994.16"/>
    <s v="normal_buy"/>
    <n v="3.8223629164270363E-2"/>
    <n v="3.8224"/>
    <s v="P"/>
  </r>
  <r>
    <x v="62"/>
    <s v="Nordicus Partners Corp"/>
    <x v="6"/>
    <x v="139"/>
    <s v="GK Partners ApS"/>
    <s v="TenPercentOwner"/>
    <n v="100000"/>
    <n v="1"/>
    <n v="100000"/>
    <s v="large_buy"/>
    <n v="-0.151898768559"/>
    <n v="-15.1899"/>
    <s v="P"/>
  </r>
  <r>
    <x v="1165"/>
    <s v="US BANCORP \DE\"/>
    <x v="6"/>
    <x v="139"/>
    <s v="Gillani Aleem"/>
    <s v="Director"/>
    <n v="10000"/>
    <n v="44.99"/>
    <n v="449900"/>
    <s v="large_buy"/>
    <n v="-2.0941220460935609E-2"/>
    <n v="-2.0941000000000001"/>
    <s v="P"/>
  </r>
  <r>
    <x v="751"/>
    <s v="Thornburg Income Builder Opportunities Trust"/>
    <x v="6"/>
    <x v="139"/>
    <s v="Kritzmire Anne W."/>
    <s v="Other"/>
    <n v="1000"/>
    <n v="16.399999999999999"/>
    <n v="16400"/>
    <s v="normal_buy"/>
    <n v="-3.0545374332121571E-3"/>
    <n v="-0.30549999999999999"/>
    <s v="P"/>
  </r>
  <r>
    <x v="302"/>
    <s v="Greenwich LifeSciences, Inc."/>
    <x v="6"/>
    <x v="139"/>
    <s v="Thompson Jaye"/>
    <s v="Officer"/>
    <n v="1000"/>
    <n v="16"/>
    <n v="16000"/>
    <s v="normal_buy"/>
    <n v="-2.5756576008243441E-3"/>
    <n v="-0.2576"/>
    <s v="P"/>
  </r>
  <r>
    <x v="1110"/>
    <s v="Atlas Energy Solutions Inc."/>
    <x v="6"/>
    <x v="139"/>
    <s v="SHEPARD GREGORY M"/>
    <s v="Other"/>
    <n v="3248"/>
    <n v="21.68"/>
    <n v="70416.639999999999"/>
    <s v="normal_buy"/>
    <n v="-4.0243352969999702E-2"/>
    <n v="-4.0243000000000002"/>
    <s v="P"/>
  </r>
  <r>
    <x v="950"/>
    <s v="LUXURBAN HOTELS INC."/>
    <x v="6"/>
    <x v="139"/>
    <s v="Schaefer Kimberly"/>
    <s v="Director"/>
    <n v="117647"/>
    <n v="0.17"/>
    <n v="19999.990000000002"/>
    <s v="normal_buy"/>
    <n v="-0.186519459723307"/>
    <n v="-18.651900000000001"/>
    <s v="P"/>
  </r>
  <r>
    <x v="745"/>
    <s v="Biohaven Ltd."/>
    <x v="6"/>
    <x v="139"/>
    <s v="CHILDS JOHN W"/>
    <s v="Director"/>
    <n v="28400"/>
    <n v="35.67"/>
    <n v="1013028"/>
    <s v="normal_buy"/>
    <n v="9.8530742548261774E-2"/>
    <n v="9.8530999999999995"/>
    <s v="P"/>
  </r>
  <r>
    <x v="1150"/>
    <s v="CULP INC"/>
    <x v="6"/>
    <x v="139"/>
    <s v="22NW GP, Inc."/>
    <s v="TenPercentOwner"/>
    <n v="2621"/>
    <n v="5.17"/>
    <n v="13550.57"/>
    <s v="normal_buy"/>
    <n v="-4.2064969290501852E-2"/>
    <n v="-4.2065000000000001"/>
    <s v="P"/>
  </r>
  <r>
    <x v="1150"/>
    <s v="CULP INC"/>
    <x v="6"/>
    <x v="139"/>
    <s v="22NW Fund GP, LLC"/>
    <s v="TenPercentOwner"/>
    <n v="2621"/>
    <n v="5.17"/>
    <n v="13550.57"/>
    <s v="normal_buy"/>
    <n v="-4.2064969290501852E-2"/>
    <n v="-4.2065000000000001"/>
    <s v="P"/>
  </r>
  <r>
    <x v="1150"/>
    <s v="CULP INC"/>
    <x v="6"/>
    <x v="139"/>
    <s v="22NW Fund, LP"/>
    <s v="TenPercentOwner"/>
    <n v="2621"/>
    <n v="5.17"/>
    <n v="13550.57"/>
    <s v="normal_buy"/>
    <n v="-4.2064969290501852E-2"/>
    <n v="-4.2065000000000001"/>
    <s v="P"/>
  </r>
  <r>
    <x v="1150"/>
    <s v="CULP INC"/>
    <x v="6"/>
    <x v="139"/>
    <s v="English Aron R."/>
    <s v="TenPercentOwner"/>
    <n v="2621"/>
    <n v="5.17"/>
    <n v="13550.57"/>
    <s v="normal_buy"/>
    <n v="-4.2064969290501852E-2"/>
    <n v="-4.2065000000000001"/>
    <s v="P"/>
  </r>
  <r>
    <x v="1150"/>
    <s v="CULP INC"/>
    <x v="6"/>
    <x v="139"/>
    <s v="22NW, LP"/>
    <s v="TenPercentOwner"/>
    <n v="2621"/>
    <n v="5.17"/>
    <n v="13550.57"/>
    <s v="normal_buy"/>
    <n v="-4.2064969290501852E-2"/>
    <n v="-4.2065000000000001"/>
    <s v="P"/>
  </r>
  <r>
    <x v="950"/>
    <s v="LUXURBAN HOTELS INC."/>
    <x v="6"/>
    <x v="139"/>
    <s v="McNamee Patrick"/>
    <s v="Director"/>
    <n v="735294"/>
    <n v="0.17"/>
    <n v="124999.98"/>
    <s v="normal_buy"/>
    <n v="-0.186519459723307"/>
    <n v="-18.651900000000001"/>
    <s v="P"/>
  </r>
  <r>
    <x v="63"/>
    <s v="BlackRock Innovation &amp; Growth Term Trust"/>
    <x v="6"/>
    <x v="139"/>
    <s v="Saba Capital Management, L.P."/>
    <s v="TenPercentOwner"/>
    <n v="68404"/>
    <n v="7.31"/>
    <n v="500033.24"/>
    <s v="normal_buy"/>
    <n v="-1.6438156801724779E-2"/>
    <n v="-1.6437999999999999"/>
    <s v="P"/>
  </r>
  <r>
    <x v="63"/>
    <s v="BlackRock Innovation &amp; Growth Term Trust"/>
    <x v="6"/>
    <x v="139"/>
    <s v="Weinstein Boaz"/>
    <s v="TenPercentOwner"/>
    <n v="68404"/>
    <n v="7.31"/>
    <n v="500033.24"/>
    <s v="normal_buy"/>
    <n v="-1.6438156801724779E-2"/>
    <n v="-1.6437999999999999"/>
    <s v="P"/>
  </r>
  <r>
    <x v="1150"/>
    <s v="CULP INC"/>
    <x v="6"/>
    <x v="139"/>
    <s v="DECKER SHARON A"/>
    <s v="Director"/>
    <n v="5000"/>
    <n v="5.2"/>
    <n v="26000"/>
    <s v="normal_buy"/>
    <n v="-4.2064969290501852E-2"/>
    <n v="-4.2065000000000001"/>
    <s v="P"/>
  </r>
  <r>
    <x v="396"/>
    <s v="BEXIL INVESTMENT TRUST"/>
    <x v="6"/>
    <x v="139"/>
    <s v="WINMILL &amp; CO. INC"/>
    <s v="Other"/>
    <n v="8220"/>
    <n v="13.35"/>
    <n v="109737"/>
    <s v="large_buy"/>
    <n v="-1.8726564835986888E-2"/>
    <n v="-1.8727"/>
    <s v="P"/>
  </r>
  <r>
    <x v="950"/>
    <s v="LUXURBAN HOTELS INC."/>
    <x v="6"/>
    <x v="139"/>
    <s v="BLUTINGER ELAN"/>
    <s v="Director"/>
    <n v="147058"/>
    <n v="0.17"/>
    <n v="24999.86"/>
    <s v="normal_buy"/>
    <n v="-0.186519459723307"/>
    <n v="-18.651900000000001"/>
    <s v="P"/>
  </r>
  <r>
    <x v="136"/>
    <s v="ADAMS NATURAL RESOURCES FUND, INC."/>
    <x v="6"/>
    <x v="139"/>
    <s v="Weinstein Boaz"/>
    <s v="TenPercentOwner"/>
    <n v="12948"/>
    <n v="24.29"/>
    <n v="314506.92"/>
    <s v="normal_buy"/>
    <n v="-1.195875522883727E-2"/>
    <n v="-1.1959"/>
    <s v="P"/>
  </r>
  <r>
    <x v="136"/>
    <s v="ADAMS NATURAL RESOURCES FUND, INC."/>
    <x v="6"/>
    <x v="139"/>
    <s v="Saba Capital Management, L.P."/>
    <s v="TenPercentOwner"/>
    <n v="12948"/>
    <n v="24.29"/>
    <n v="314506.92"/>
    <s v="normal_buy"/>
    <n v="-1.195875522883727E-2"/>
    <n v="-1.1959"/>
    <s v="P"/>
  </r>
  <r>
    <x v="221"/>
    <s v="Adverum Biotechnologies, Inc."/>
    <x v="6"/>
    <x v="139"/>
    <s v="Leonard Braden Michael"/>
    <s v="TenPercentOwner"/>
    <n v="80718"/>
    <n v="9.11"/>
    <n v="735340.98"/>
    <s v="large_buy"/>
    <n v="-0.20147673658266679"/>
    <n v="-20.1477"/>
    <s v="P"/>
  </r>
  <r>
    <x v="69"/>
    <s v="AEHR TEST SYSTEMS"/>
    <x v="6"/>
    <x v="139"/>
    <s v="Ray-Chaudhuri Avijit K."/>
    <s v="Officer"/>
    <n v="2450"/>
    <n v="20.32"/>
    <n v="49784"/>
    <s v="normal_buy"/>
    <n v="-0.1210834145450579"/>
    <n v="-12.1083"/>
    <s v="P"/>
  </r>
  <r>
    <x v="1166"/>
    <s v="Super League Enterprise, Inc."/>
    <x v="6"/>
    <x v="139"/>
    <s v="Gehl Jeff Patrick"/>
    <s v="Director"/>
    <n v="50000"/>
    <n v="1.1100000000000001"/>
    <n v="55500.000000000007"/>
    <s v="large_buy"/>
    <n v="0.15315313070647329"/>
    <n v="15.315300000000001"/>
    <s v="P"/>
  </r>
  <r>
    <x v="17"/>
    <s v="TILE SHOP HOLDINGS, INC."/>
    <x v="6"/>
    <x v="139"/>
    <s v="Pleasant Lake Onshore Feeder Fund LP"/>
    <s v="TenPercentOwner"/>
    <n v="13500"/>
    <n v="7.02"/>
    <n v="94770"/>
    <s v="normal_buy"/>
    <n v="-1.000002452305382E-2"/>
    <n v="-1"/>
    <s v="P"/>
  </r>
  <r>
    <x v="17"/>
    <s v="TILE SHOP HOLDINGS, INC."/>
    <x v="6"/>
    <x v="139"/>
    <s v="Pleasant Lake Partners LLC"/>
    <s v="TenPercentOwner"/>
    <n v="13500"/>
    <n v="7.02"/>
    <n v="94770"/>
    <s v="normal_buy"/>
    <n v="-1.000002452305382E-2"/>
    <n v="-1"/>
    <s v="P"/>
  </r>
  <r>
    <x v="17"/>
    <s v="TILE SHOP HOLDINGS, INC."/>
    <x v="6"/>
    <x v="139"/>
    <s v="Fund 1 Investments, LLC"/>
    <s v="TenPercentOwner"/>
    <n v="13500"/>
    <n v="7.02"/>
    <n v="94770"/>
    <s v="normal_buy"/>
    <n v="-1.000002452305382E-2"/>
    <n v="-1"/>
    <s v="P"/>
  </r>
  <r>
    <x v="429"/>
    <s v="Aclaris Therapeutics, Inc."/>
    <x v="6"/>
    <x v="139"/>
    <s v="Leonard Braden Michael"/>
    <s v="TenPercentOwner"/>
    <n v="130317"/>
    <n v="1.3"/>
    <n v="169412.1"/>
    <s v="normal_buy"/>
    <n v="7.6336718391973868E-3"/>
    <n v="0.76339999999999997"/>
    <s v="P"/>
  </r>
  <r>
    <x v="992"/>
    <s v="APPIAN CORP"/>
    <x v="6"/>
    <x v="139"/>
    <s v="Abdiel Capital LP"/>
    <s v="TenPercentOwner"/>
    <n v="2600"/>
    <n v="36.090000000000003"/>
    <n v="93834.000000000015"/>
    <s v="normal_buy"/>
    <n v="-0.16808029048214129"/>
    <n v="-16.808"/>
    <s v="P"/>
  </r>
  <r>
    <x v="992"/>
    <s v="APPIAN CORP"/>
    <x v="6"/>
    <x v="139"/>
    <s v="Abdiel Partners, LLC"/>
    <s v="TenPercentOwner"/>
    <n v="2600"/>
    <n v="36.090000000000003"/>
    <n v="93834.000000000015"/>
    <s v="normal_buy"/>
    <n v="-0.16808029048214129"/>
    <n v="-16.808"/>
    <s v="P"/>
  </r>
  <r>
    <x v="992"/>
    <s v="APPIAN CORP"/>
    <x v="6"/>
    <x v="139"/>
    <s v="Abdiel Capital Management, LLC"/>
    <s v="TenPercentOwner"/>
    <n v="2600"/>
    <n v="36.090000000000003"/>
    <n v="93834.000000000015"/>
    <s v="normal_buy"/>
    <n v="-0.16808029048214129"/>
    <n v="-16.808"/>
    <s v="P"/>
  </r>
  <r>
    <x v="992"/>
    <s v="APPIAN CORP"/>
    <x v="6"/>
    <x v="139"/>
    <s v="Abdiel Qualified Master Fund LP"/>
    <s v="TenPercentOwner"/>
    <n v="2600"/>
    <n v="36.090000000000003"/>
    <n v="93834.000000000015"/>
    <s v="normal_buy"/>
    <n v="-0.16808029048214129"/>
    <n v="-16.808"/>
    <s v="P"/>
  </r>
  <r>
    <x v="992"/>
    <s v="APPIAN CORP"/>
    <x v="6"/>
    <x v="139"/>
    <s v="Moran Colin T."/>
    <s v="TenPercentOwner"/>
    <n v="2600"/>
    <n v="36.090000000000003"/>
    <n v="93834.000000000015"/>
    <s v="normal_buy"/>
    <n v="-0.16808029048214129"/>
    <n v="-16.808"/>
    <s v="P"/>
  </r>
  <r>
    <x v="992"/>
    <s v="APPIAN CORP"/>
    <x v="6"/>
    <x v="139"/>
    <s v="Abdiel Capital Advisors, LP"/>
    <s v="TenPercentOwner"/>
    <n v="2600"/>
    <n v="36.090000000000003"/>
    <n v="93834.000000000015"/>
    <s v="normal_buy"/>
    <n v="-0.16808029048214129"/>
    <n v="-16.808"/>
    <s v="P"/>
  </r>
  <r>
    <x v="992"/>
    <s v="APPIAN CORP"/>
    <x v="6"/>
    <x v="139"/>
    <s v="Abdiel Capital LP"/>
    <s v="TenPercentOwner"/>
    <n v="6187"/>
    <n v="35.36"/>
    <n v="218772.32"/>
    <s v="normal_buy"/>
    <n v="-0.16808029048214129"/>
    <n v="-16.808"/>
    <s v="P"/>
  </r>
  <r>
    <x v="992"/>
    <s v="APPIAN CORP"/>
    <x v="6"/>
    <x v="139"/>
    <s v="Abdiel Partners, LLC"/>
    <s v="TenPercentOwner"/>
    <n v="6187"/>
    <n v="35.36"/>
    <n v="218772.32"/>
    <s v="normal_buy"/>
    <n v="-0.16808029048214129"/>
    <n v="-16.808"/>
    <s v="P"/>
  </r>
  <r>
    <x v="992"/>
    <s v="APPIAN CORP"/>
    <x v="6"/>
    <x v="139"/>
    <s v="Abdiel Capital Management, LLC"/>
    <s v="TenPercentOwner"/>
    <n v="6187"/>
    <n v="35.36"/>
    <n v="218772.32"/>
    <s v="normal_buy"/>
    <n v="-0.16808029048214129"/>
    <n v="-16.808"/>
    <s v="P"/>
  </r>
  <r>
    <x v="992"/>
    <s v="APPIAN CORP"/>
    <x v="6"/>
    <x v="139"/>
    <s v="Abdiel Qualified Master Fund LP"/>
    <s v="TenPercentOwner"/>
    <n v="6187"/>
    <n v="35.36"/>
    <n v="218772.32"/>
    <s v="normal_buy"/>
    <n v="-0.16808029048214129"/>
    <n v="-16.808"/>
    <s v="P"/>
  </r>
  <r>
    <x v="992"/>
    <s v="APPIAN CORP"/>
    <x v="6"/>
    <x v="139"/>
    <s v="Moran Colin T."/>
    <s v="TenPercentOwner"/>
    <n v="6187"/>
    <n v="35.36"/>
    <n v="218772.32"/>
    <s v="normal_buy"/>
    <n v="-0.16808029048214129"/>
    <n v="-16.808"/>
    <s v="P"/>
  </r>
  <r>
    <x v="992"/>
    <s v="APPIAN CORP"/>
    <x v="6"/>
    <x v="139"/>
    <s v="Abdiel Capital Advisors, LP"/>
    <s v="TenPercentOwner"/>
    <n v="6187"/>
    <n v="35.36"/>
    <n v="218772.32"/>
    <s v="normal_buy"/>
    <n v="-0.16808029048214129"/>
    <n v="-16.808"/>
    <s v="P"/>
  </r>
  <r>
    <x v="992"/>
    <s v="APPIAN CORP"/>
    <x v="6"/>
    <x v="139"/>
    <s v="Abdiel Capital LP"/>
    <s v="TenPercentOwner"/>
    <n v="161315"/>
    <n v="35.36"/>
    <n v="5704098.4000000004"/>
    <s v="large_buy"/>
    <n v="-0.16808029048214129"/>
    <n v="-16.808"/>
    <s v="P"/>
  </r>
  <r>
    <x v="992"/>
    <s v="APPIAN CORP"/>
    <x v="6"/>
    <x v="139"/>
    <s v="Abdiel Partners, LLC"/>
    <s v="TenPercentOwner"/>
    <n v="161315"/>
    <n v="35.36"/>
    <n v="5704098.4000000004"/>
    <s v="large_buy"/>
    <n v="-0.16808029048214129"/>
    <n v="-16.808"/>
    <s v="P"/>
  </r>
  <r>
    <x v="992"/>
    <s v="APPIAN CORP"/>
    <x v="6"/>
    <x v="139"/>
    <s v="Abdiel Capital Management, LLC"/>
    <s v="TenPercentOwner"/>
    <n v="161315"/>
    <n v="35.36"/>
    <n v="5704098.4000000004"/>
    <s v="large_buy"/>
    <n v="-0.16808029048214129"/>
    <n v="-16.808"/>
    <s v="P"/>
  </r>
  <r>
    <x v="992"/>
    <s v="APPIAN CORP"/>
    <x v="6"/>
    <x v="139"/>
    <s v="Abdiel Qualified Master Fund LP"/>
    <s v="TenPercentOwner"/>
    <n v="161315"/>
    <n v="35.36"/>
    <n v="5704098.4000000004"/>
    <s v="large_buy"/>
    <n v="-0.16808029048214129"/>
    <n v="-16.808"/>
    <s v="P"/>
  </r>
  <r>
    <x v="992"/>
    <s v="APPIAN CORP"/>
    <x v="6"/>
    <x v="139"/>
    <s v="Moran Colin T."/>
    <s v="TenPercentOwner"/>
    <n v="161315"/>
    <n v="35.36"/>
    <n v="5704098.4000000004"/>
    <s v="large_buy"/>
    <n v="-0.16808029048214129"/>
    <n v="-16.808"/>
    <s v="P"/>
  </r>
  <r>
    <x v="992"/>
    <s v="APPIAN CORP"/>
    <x v="6"/>
    <x v="139"/>
    <s v="Abdiel Capital Advisors, LP"/>
    <s v="TenPercentOwner"/>
    <n v="161315"/>
    <n v="35.36"/>
    <n v="5704098.4000000004"/>
    <s v="large_buy"/>
    <n v="-0.16808029048214129"/>
    <n v="-16.808"/>
    <s v="P"/>
  </r>
  <r>
    <x v="992"/>
    <s v="APPIAN CORP"/>
    <x v="6"/>
    <x v="139"/>
    <s v="Abdiel Capital LP"/>
    <s v="TenPercentOwner"/>
    <n v="1101"/>
    <n v="34.840000000000003"/>
    <n v="38358.839999999997"/>
    <s v="normal_buy"/>
    <n v="-0.16808029048214129"/>
    <n v="-16.808"/>
    <s v="P"/>
  </r>
  <r>
    <x v="992"/>
    <s v="APPIAN CORP"/>
    <x v="6"/>
    <x v="139"/>
    <s v="Abdiel Partners, LLC"/>
    <s v="TenPercentOwner"/>
    <n v="1101"/>
    <n v="34.840000000000003"/>
    <n v="38358.839999999997"/>
    <s v="normal_buy"/>
    <n v="-0.16808029048214129"/>
    <n v="-16.808"/>
    <s v="P"/>
  </r>
  <r>
    <x v="992"/>
    <s v="APPIAN CORP"/>
    <x v="6"/>
    <x v="139"/>
    <s v="Abdiel Capital Management, LLC"/>
    <s v="TenPercentOwner"/>
    <n v="1101"/>
    <n v="34.840000000000003"/>
    <n v="38358.839999999997"/>
    <s v="normal_buy"/>
    <n v="-0.16808029048214129"/>
    <n v="-16.808"/>
    <s v="P"/>
  </r>
  <r>
    <x v="992"/>
    <s v="APPIAN CORP"/>
    <x v="6"/>
    <x v="139"/>
    <s v="Abdiel Qualified Master Fund LP"/>
    <s v="TenPercentOwner"/>
    <n v="1101"/>
    <n v="34.840000000000003"/>
    <n v="38358.839999999997"/>
    <s v="normal_buy"/>
    <n v="-0.16808029048214129"/>
    <n v="-16.808"/>
    <s v="P"/>
  </r>
  <r>
    <x v="992"/>
    <s v="APPIAN CORP"/>
    <x v="6"/>
    <x v="139"/>
    <s v="Moran Colin T."/>
    <s v="TenPercentOwner"/>
    <n v="1101"/>
    <n v="34.840000000000003"/>
    <n v="38358.839999999997"/>
    <s v="normal_buy"/>
    <n v="-0.16808029048214129"/>
    <n v="-16.808"/>
    <s v="P"/>
  </r>
  <r>
    <x v="992"/>
    <s v="APPIAN CORP"/>
    <x v="6"/>
    <x v="139"/>
    <s v="Abdiel Capital Advisors, LP"/>
    <s v="TenPercentOwner"/>
    <n v="1101"/>
    <n v="34.840000000000003"/>
    <n v="38358.839999999997"/>
    <s v="normal_buy"/>
    <n v="-0.16808029048214129"/>
    <n v="-16.808"/>
    <s v="P"/>
  </r>
  <r>
    <x v="992"/>
    <s v="APPIAN CORP"/>
    <x v="6"/>
    <x v="139"/>
    <s v="Abdiel Capital LP"/>
    <s v="TenPercentOwner"/>
    <n v="28697"/>
    <n v="34.840000000000003"/>
    <n v="999803.4800000001"/>
    <s v="large_buy"/>
    <n v="-0.16808029048214129"/>
    <n v="-16.808"/>
    <s v="P"/>
  </r>
  <r>
    <x v="992"/>
    <s v="APPIAN CORP"/>
    <x v="6"/>
    <x v="139"/>
    <s v="Abdiel Partners, LLC"/>
    <s v="TenPercentOwner"/>
    <n v="28697"/>
    <n v="34.840000000000003"/>
    <n v="999803.4800000001"/>
    <s v="large_buy"/>
    <n v="-0.16808029048214129"/>
    <n v="-16.808"/>
    <s v="P"/>
  </r>
  <r>
    <x v="992"/>
    <s v="APPIAN CORP"/>
    <x v="6"/>
    <x v="139"/>
    <s v="Abdiel Capital Management, LLC"/>
    <s v="TenPercentOwner"/>
    <n v="28697"/>
    <n v="34.840000000000003"/>
    <n v="999803.4800000001"/>
    <s v="large_buy"/>
    <n v="-0.16808029048214129"/>
    <n v="-16.808"/>
    <s v="P"/>
  </r>
  <r>
    <x v="992"/>
    <s v="APPIAN CORP"/>
    <x v="6"/>
    <x v="139"/>
    <s v="Abdiel Qualified Master Fund LP"/>
    <s v="TenPercentOwner"/>
    <n v="28697"/>
    <n v="34.840000000000003"/>
    <n v="999803.4800000001"/>
    <s v="large_buy"/>
    <n v="-0.16808029048214129"/>
    <n v="-16.808"/>
    <s v="P"/>
  </r>
  <r>
    <x v="992"/>
    <s v="APPIAN CORP"/>
    <x v="6"/>
    <x v="139"/>
    <s v="Moran Colin T."/>
    <s v="TenPercentOwner"/>
    <n v="28697"/>
    <n v="34.840000000000003"/>
    <n v="999803.4800000001"/>
    <s v="large_buy"/>
    <n v="-0.16808029048214129"/>
    <n v="-16.808"/>
    <s v="P"/>
  </r>
  <r>
    <x v="992"/>
    <s v="APPIAN CORP"/>
    <x v="6"/>
    <x v="139"/>
    <s v="Abdiel Capital Advisors, LP"/>
    <s v="TenPercentOwner"/>
    <n v="28697"/>
    <n v="34.840000000000003"/>
    <n v="999803.4800000001"/>
    <s v="large_buy"/>
    <n v="-0.16808029048214129"/>
    <n v="-16.808"/>
    <s v="P"/>
  </r>
  <r>
    <x v="17"/>
    <s v="TILE SHOP HOLDINGS, INC."/>
    <x v="6"/>
    <x v="140"/>
    <s v="Fund 1 Investments, LLC"/>
    <s v="TenPercentOwner"/>
    <n v="10000"/>
    <n v="7"/>
    <n v="70000"/>
    <s v="normal_buy"/>
    <n v="-6.3037257309186079E-2"/>
    <n v="-6.3037000000000001"/>
    <s v="P"/>
  </r>
  <r>
    <x v="120"/>
    <s v="DORCHESTER MINERALS, L.P."/>
    <x v="6"/>
    <x v="140"/>
    <s v="DORCHESTER MINERALS OPERATING LP"/>
    <s v="Other"/>
    <n v="1000"/>
    <n v="32.17"/>
    <n v="32170"/>
    <s v="normal_buy"/>
    <n v="-5.6211164324007079E-2"/>
    <n v="-5.6211000000000002"/>
    <s v="P"/>
  </r>
  <r>
    <x v="120"/>
    <s v="DORCHESTER MINERALS, L.P."/>
    <x v="6"/>
    <x v="140"/>
    <s v="DORCHESTER MINERALS OPERATING LP"/>
    <s v="Other"/>
    <n v="1000"/>
    <n v="32.31"/>
    <n v="32310"/>
    <s v="normal_buy"/>
    <n v="-5.6211164324007079E-2"/>
    <n v="-5.6211000000000002"/>
    <s v="P"/>
  </r>
  <r>
    <x v="120"/>
    <s v="DORCHESTER MINERALS, L.P."/>
    <x v="6"/>
    <x v="140"/>
    <s v="DORCHESTER MINERALS OPERATING LP"/>
    <s v="Other"/>
    <n v="900"/>
    <n v="32.200000000000003"/>
    <n v="28980"/>
    <s v="normal_buy"/>
    <n v="-5.6211164324007079E-2"/>
    <n v="-5.6211000000000002"/>
    <s v="P"/>
  </r>
  <r>
    <x v="1167"/>
    <s v="TWFG, Inc."/>
    <x v="6"/>
    <x v="140"/>
    <s v="Bunch Family Holdings, LLC"/>
    <s v="TenPercentOwner"/>
    <n v="185426"/>
    <n v="17"/>
    <n v="3152242"/>
    <s v="large_buy"/>
    <n v="9.9955779207150375E-2"/>
    <n v="9.9955999999999996"/>
    <s v="P"/>
  </r>
  <r>
    <x v="1167"/>
    <s v="TWFG, Inc."/>
    <x v="6"/>
    <x v="140"/>
    <s v="Bunch Richard F. III"/>
    <s v="Director,Officer,TenPercentOwner"/>
    <n v="185426"/>
    <n v="17"/>
    <n v="3152242"/>
    <s v="large_buy"/>
    <n v="9.9955779207150375E-2"/>
    <n v="9.9955999999999996"/>
    <s v="P"/>
  </r>
  <r>
    <x v="1167"/>
    <s v="TWFG, Inc."/>
    <x v="6"/>
    <x v="140"/>
    <s v="Bunch Family Holdings, LLC"/>
    <s v="TenPercentOwner"/>
    <n v="5850"/>
    <n v="17"/>
    <n v="99450"/>
    <s v="normal_buy"/>
    <n v="9.9955779207150375E-2"/>
    <n v="9.9955999999999996"/>
    <s v="P"/>
  </r>
  <r>
    <x v="1167"/>
    <s v="TWFG, Inc."/>
    <x v="6"/>
    <x v="140"/>
    <s v="Bunch Richard F. III"/>
    <s v="Director,Officer,TenPercentOwner"/>
    <n v="5850"/>
    <n v="17"/>
    <n v="99450"/>
    <s v="normal_buy"/>
    <n v="9.9955779207150375E-2"/>
    <n v="9.9955999999999996"/>
    <s v="P"/>
  </r>
  <r>
    <x v="1167"/>
    <s v="TWFG, Inc."/>
    <x v="6"/>
    <x v="140"/>
    <s v="Bunch Family Holdings, LLC"/>
    <s v="TenPercentOwner"/>
    <n v="5850"/>
    <n v="17"/>
    <n v="99450"/>
    <s v="normal_buy"/>
    <n v="9.9955779207150375E-2"/>
    <n v="9.9955999999999996"/>
    <s v="P"/>
  </r>
  <r>
    <x v="1167"/>
    <s v="TWFG, Inc."/>
    <x v="6"/>
    <x v="140"/>
    <s v="Bunch Richard F. III"/>
    <s v="Director,Officer,TenPercentOwner"/>
    <n v="5850"/>
    <n v="17"/>
    <n v="99450"/>
    <s v="normal_buy"/>
    <n v="9.9955779207150375E-2"/>
    <n v="9.9955999999999996"/>
    <s v="P"/>
  </r>
  <r>
    <x v="1167"/>
    <s v="TWFG, Inc."/>
    <x v="6"/>
    <x v="140"/>
    <s v="Bunch Family Holdings, LLC"/>
    <s v="TenPercentOwner"/>
    <n v="5850"/>
    <n v="17"/>
    <n v="99450"/>
    <s v="normal_buy"/>
    <n v="9.9955779207150375E-2"/>
    <n v="9.9955999999999996"/>
    <s v="P"/>
  </r>
  <r>
    <x v="1167"/>
    <s v="TWFG, Inc."/>
    <x v="6"/>
    <x v="140"/>
    <s v="Bunch Richard F. III"/>
    <s v="Director,Officer,TenPercentOwner"/>
    <n v="5850"/>
    <n v="17"/>
    <n v="99450"/>
    <s v="normal_buy"/>
    <n v="9.9955779207150375E-2"/>
    <n v="9.9955999999999996"/>
    <s v="P"/>
  </r>
  <r>
    <x v="1167"/>
    <s v="TWFG, Inc."/>
    <x v="6"/>
    <x v="140"/>
    <s v="Bunch Michelle Caroline"/>
    <s v="Director"/>
    <n v="5850"/>
    <n v="17"/>
    <n v="99450"/>
    <s v="normal_buy"/>
    <n v="9.9955779207150375E-2"/>
    <n v="9.9955999999999996"/>
    <s v="P"/>
  </r>
  <r>
    <x v="1167"/>
    <s v="TWFG, Inc."/>
    <x v="6"/>
    <x v="140"/>
    <s v="Bunch Michelle Caroline"/>
    <s v="Director"/>
    <n v="5850"/>
    <n v="17"/>
    <n v="99450"/>
    <s v="normal_buy"/>
    <n v="9.9955779207150375E-2"/>
    <n v="9.9955999999999996"/>
    <s v="P"/>
  </r>
  <r>
    <x v="1167"/>
    <s v="TWFG, Inc."/>
    <x v="6"/>
    <x v="140"/>
    <s v="Bunch Michelle Caroline"/>
    <s v="Director"/>
    <n v="185426"/>
    <n v="17"/>
    <n v="3152242"/>
    <s v="large_buy"/>
    <n v="9.9955779207150375E-2"/>
    <n v="9.9955999999999996"/>
    <s v="P"/>
  </r>
  <r>
    <x v="1167"/>
    <s v="TWFG, Inc."/>
    <x v="6"/>
    <x v="140"/>
    <s v="Bunch Michelle Caroline"/>
    <s v="Director"/>
    <n v="5850"/>
    <n v="17"/>
    <n v="99450"/>
    <s v="normal_buy"/>
    <n v="9.9955779207150375E-2"/>
    <n v="9.9955999999999996"/>
    <s v="P"/>
  </r>
  <r>
    <x v="17"/>
    <s v="TILE SHOP HOLDINGS, INC."/>
    <x v="6"/>
    <x v="140"/>
    <s v="Pleasant Lake Onshore Feeder Fund LP"/>
    <s v="TenPercentOwner"/>
    <n v="10000"/>
    <n v="7"/>
    <n v="70000"/>
    <s v="normal_buy"/>
    <n v="-6.3037257309186079E-2"/>
    <n v="-6.3037000000000001"/>
    <s v="P"/>
  </r>
  <r>
    <x v="17"/>
    <s v="TILE SHOP HOLDINGS, INC."/>
    <x v="6"/>
    <x v="140"/>
    <s v="Pleasant Lake Partners LLC"/>
    <s v="TenPercentOwner"/>
    <n v="10000"/>
    <n v="7"/>
    <n v="70000"/>
    <s v="normal_buy"/>
    <n v="-6.3037257309186079E-2"/>
    <n v="-6.3037000000000001"/>
    <s v="P"/>
  </r>
  <r>
    <x v="1167"/>
    <s v="TWFG, Inc."/>
    <x v="6"/>
    <x v="140"/>
    <s v="Benes Julie E."/>
    <s v="Officer"/>
    <n v="1000"/>
    <n v="17"/>
    <n v="17000"/>
    <s v="normal_buy"/>
    <n v="9.9955779207150375E-2"/>
    <n v="9.9955999999999996"/>
    <s v="P"/>
  </r>
  <r>
    <x v="1167"/>
    <s v="TWFG, Inc."/>
    <x v="6"/>
    <x v="140"/>
    <s v="Wong Janet S."/>
    <s v="Director"/>
    <n v="2500"/>
    <n v="17"/>
    <n v="42500"/>
    <s v="normal_buy"/>
    <n v="9.9955779207150375E-2"/>
    <n v="9.9955999999999996"/>
    <s v="P"/>
  </r>
  <r>
    <x v="1167"/>
    <s v="TWFG, Inc."/>
    <x v="6"/>
    <x v="140"/>
    <s v="DOAK MICHAEL"/>
    <s v="Director"/>
    <n v="588235"/>
    <n v="17"/>
    <n v="9999995"/>
    <s v="large_buy"/>
    <n v="9.9955779207150375E-2"/>
    <n v="9.9955999999999996"/>
    <s v="P"/>
  </r>
  <r>
    <x v="1168"/>
    <s v="Cliffwater Corporate Lending Fund"/>
    <x v="6"/>
    <x v="140"/>
    <s v="Williams Paul Jay"/>
    <s v="Director"/>
    <n v="11204.48"/>
    <n v="10.71"/>
    <n v="119999.9808"/>
    <s v="normal_buy"/>
    <n v="2.8010507520213061E-3"/>
    <n v="0.28010000000000002"/>
    <s v="P"/>
  </r>
  <r>
    <x v="1168"/>
    <s v="Cliffwater Corporate Lending Fund"/>
    <x v="6"/>
    <x v="140"/>
    <s v="Williams Paul Jay"/>
    <s v="Director"/>
    <n v="6535.95"/>
    <n v="10.71"/>
    <n v="70000.0245"/>
    <s v="normal_buy"/>
    <n v="2.8010507520213061E-3"/>
    <n v="0.28010000000000002"/>
    <s v="P"/>
  </r>
  <r>
    <x v="944"/>
    <s v="Kayne Anderson BDC, Inc."/>
    <x v="6"/>
    <x v="140"/>
    <s v="JOLIET MARIEL A"/>
    <s v="Director"/>
    <n v="13000"/>
    <n v="16.14"/>
    <n v="209820"/>
    <s v="normal_buy"/>
    <n v="-1.2384097896146471E-3"/>
    <n v="-0.12379999999999999"/>
    <s v="P"/>
  </r>
  <r>
    <x v="1150"/>
    <s v="CULP INC"/>
    <x v="6"/>
    <x v="140"/>
    <s v="22NW GP, Inc."/>
    <s v="TenPercentOwner"/>
    <n v="2671"/>
    <n v="5.22"/>
    <n v="13942.62"/>
    <s v="normal_buy"/>
    <n v="-6.226422427684053E-2"/>
    <n v="-6.2263999999999999"/>
    <s v="P"/>
  </r>
  <r>
    <x v="1150"/>
    <s v="CULP INC"/>
    <x v="6"/>
    <x v="140"/>
    <s v="22NW Fund GP, LLC"/>
    <s v="TenPercentOwner"/>
    <n v="2671"/>
    <n v="5.22"/>
    <n v="13942.62"/>
    <s v="normal_buy"/>
    <n v="-6.226422427684053E-2"/>
    <n v="-6.2263999999999999"/>
    <s v="P"/>
  </r>
  <r>
    <x v="1150"/>
    <s v="CULP INC"/>
    <x v="6"/>
    <x v="140"/>
    <s v="22NW Fund, LP"/>
    <s v="TenPercentOwner"/>
    <n v="2671"/>
    <n v="5.22"/>
    <n v="13942.62"/>
    <s v="normal_buy"/>
    <n v="-6.226422427684053E-2"/>
    <n v="-6.2263999999999999"/>
    <s v="P"/>
  </r>
  <r>
    <x v="1150"/>
    <s v="CULP INC"/>
    <x v="6"/>
    <x v="140"/>
    <s v="English Aron R."/>
    <s v="TenPercentOwner"/>
    <n v="2671"/>
    <n v="5.22"/>
    <n v="13942.62"/>
    <s v="normal_buy"/>
    <n v="-6.226422427684053E-2"/>
    <n v="-6.2263999999999999"/>
    <s v="P"/>
  </r>
  <r>
    <x v="1150"/>
    <s v="CULP INC"/>
    <x v="6"/>
    <x v="140"/>
    <s v="22NW, LP"/>
    <s v="TenPercentOwner"/>
    <n v="2671"/>
    <n v="5.22"/>
    <n v="13942.62"/>
    <s v="normal_buy"/>
    <n v="-6.226422427684053E-2"/>
    <n v="-6.2263999999999999"/>
    <s v="P"/>
  </r>
  <r>
    <x v="396"/>
    <s v="BEXIL INVESTMENT TRUST"/>
    <x v="6"/>
    <x v="140"/>
    <s v="WINMILL &amp; CO. INC"/>
    <s v="Other"/>
    <n v="800"/>
    <n v="13.1"/>
    <n v="10480"/>
    <s v="normal_buy"/>
    <n v="-4.0365577833040622E-2"/>
    <n v="-4.0366"/>
    <s v="P"/>
  </r>
  <r>
    <x v="108"/>
    <s v="COMMUNITY TRUST BANCORP INC /KY/"/>
    <x v="6"/>
    <x v="140"/>
    <s v="Waters Andy D"/>
    <s v="Officer"/>
    <n v="10000"/>
    <n v="32.270000000000003"/>
    <n v="322700.00000000012"/>
    <s v="large_buy"/>
    <n v="-2.468390166090095E-2"/>
    <n v="-2.4683999999999999"/>
    <s v="P"/>
  </r>
  <r>
    <x v="63"/>
    <s v="BlackRock Innovation &amp; Growth Term Trust"/>
    <x v="6"/>
    <x v="140"/>
    <s v="Saba Capital Management, L.P."/>
    <s v="TenPercentOwner"/>
    <n v="33447"/>
    <n v="7.26"/>
    <n v="242825.22"/>
    <s v="normal_buy"/>
    <n v="-4.2407492138839757E-2"/>
    <n v="-4.2407000000000004"/>
    <s v="P"/>
  </r>
  <r>
    <x v="63"/>
    <s v="BlackRock Innovation &amp; Growth Term Trust"/>
    <x v="6"/>
    <x v="140"/>
    <s v="Weinstein Boaz"/>
    <s v="TenPercentOwner"/>
    <n v="33447"/>
    <n v="7.26"/>
    <n v="242825.22"/>
    <s v="normal_buy"/>
    <n v="-4.2407492138839757E-2"/>
    <n v="-4.2407000000000004"/>
    <s v="P"/>
  </r>
  <r>
    <x v="1169"/>
    <s v="Pearl Diver Credit Co Inc."/>
    <x v="6"/>
    <x v="140"/>
    <s v="University of Wisconsin Foundation"/>
    <s v="TenPercentOwner"/>
    <n v="9921"/>
    <n v="19.97"/>
    <n v="198122.37"/>
    <s v="normal_buy"/>
    <n v="5.0006168694616271E-4"/>
    <n v="0.05"/>
    <s v="P"/>
  </r>
  <r>
    <x v="1169"/>
    <s v="Pearl Diver Credit Co Inc."/>
    <x v="6"/>
    <x v="140"/>
    <s v="University of Wisconsin Foundation"/>
    <s v="TenPercentOwner"/>
    <n v="1400000"/>
    <n v="20"/>
    <n v="28000000"/>
    <s v="large_buy"/>
    <n v="5.0006168694616271E-4"/>
    <n v="0.05"/>
    <s v="P"/>
  </r>
  <r>
    <x v="1169"/>
    <s v="Pearl Diver Credit Co Inc."/>
    <x v="6"/>
    <x v="140"/>
    <s v="University of Wisconsin Foundation"/>
    <s v="TenPercentOwner"/>
    <n v="50000"/>
    <n v="19.79"/>
    <n v="989500"/>
    <s v="normal_buy"/>
    <n v="5.0006168694616271E-4"/>
    <n v="0.05"/>
    <s v="P"/>
  </r>
  <r>
    <x v="1167"/>
    <s v="TWFG, Inc."/>
    <x v="6"/>
    <x v="140"/>
    <s v="Ferracone Robin A"/>
    <s v="Director"/>
    <n v="16000"/>
    <n v="17"/>
    <n v="272000"/>
    <s v="large_buy"/>
    <n v="9.9955779207150375E-2"/>
    <n v="9.9955999999999996"/>
    <s v="P"/>
  </r>
  <r>
    <x v="1170"/>
    <s v="Cliffwater Enhanced Lending Fund"/>
    <x v="6"/>
    <x v="140"/>
    <s v="Williams Paul Jay"/>
    <s v="Director"/>
    <n v="9132.42"/>
    <n v="10.95"/>
    <n v="99999.998999999996"/>
    <s v="large_buy"/>
    <n v="9.7656869695910142E-3"/>
    <n v="0.97660000000000002"/>
    <s v="P"/>
  </r>
  <r>
    <x v="136"/>
    <s v="ADAMS NATURAL RESOURCES FUND, INC."/>
    <x v="6"/>
    <x v="140"/>
    <s v="Weinstein Boaz"/>
    <s v="TenPercentOwner"/>
    <n v="7553"/>
    <n v="24.07"/>
    <n v="181800.71"/>
    <s v="normal_buy"/>
    <n v="-2.2907142047328691E-2"/>
    <n v="-2.2907000000000002"/>
    <s v="P"/>
  </r>
  <r>
    <x v="136"/>
    <s v="ADAMS NATURAL RESOURCES FUND, INC."/>
    <x v="6"/>
    <x v="140"/>
    <s v="Saba Capital Management, L.P."/>
    <s v="TenPercentOwner"/>
    <n v="7553"/>
    <n v="24.07"/>
    <n v="181800.71"/>
    <s v="normal_buy"/>
    <n v="-2.2907142047328691E-2"/>
    <n v="-2.2907000000000002"/>
    <s v="P"/>
  </r>
  <r>
    <x v="1167"/>
    <s v="TWFG, Inc."/>
    <x v="6"/>
    <x v="140"/>
    <s v="Bunch Charles Alexander"/>
    <s v="Officer"/>
    <n v="1000"/>
    <n v="17"/>
    <n v="17000"/>
    <s v="normal_buy"/>
    <n v="9.9955779207150375E-2"/>
    <n v="9.9955999999999996"/>
    <s v="P"/>
  </r>
  <r>
    <x v="1169"/>
    <s v="Pearl Diver Credit Co Inc."/>
    <x v="6"/>
    <x v="140"/>
    <s v="University of Wisconsin Foundation"/>
    <s v="TenPercentOwner"/>
    <n v="9221"/>
    <n v="19.97"/>
    <n v="184143.37"/>
    <s v="normal_buy"/>
    <n v="5.0006168694616271E-4"/>
    <n v="0.05"/>
    <s v="P"/>
  </r>
  <r>
    <x v="1169"/>
    <s v="Pearl Diver Credit Co Inc."/>
    <x v="6"/>
    <x v="140"/>
    <s v="University of Wisconsin Foundation"/>
    <s v="TenPercentOwner"/>
    <n v="50000"/>
    <n v="19.79"/>
    <n v="989500"/>
    <s v="normal_buy"/>
    <n v="5.0006168694616271E-4"/>
    <n v="0.05"/>
    <s v="P"/>
  </r>
  <r>
    <x v="1169"/>
    <s v="Pearl Diver Credit Co Inc."/>
    <x v="6"/>
    <x v="140"/>
    <s v="University of Wisconsin Foundation"/>
    <s v="TenPercentOwner"/>
    <n v="1400000"/>
    <n v="20"/>
    <n v="28000000"/>
    <s v="large_buy"/>
    <n v="5.0006168694616271E-4"/>
    <n v="0.05"/>
    <s v="P"/>
  </r>
  <r>
    <x v="69"/>
    <s v="AEHR TEST SYSTEMS"/>
    <x v="6"/>
    <x v="140"/>
    <s v="Ray-Chaudhuri Avijit K."/>
    <s v="Officer"/>
    <n v="2591"/>
    <n v="18.55"/>
    <n v="48063.05"/>
    <s v="normal_buy"/>
    <n v="-0.24382554786658109"/>
    <n v="-24.3826"/>
    <s v="P"/>
  </r>
  <r>
    <x v="1167"/>
    <s v="TWFG, Inc."/>
    <x v="6"/>
    <x v="140"/>
    <s v="Zwinggi Janice E."/>
    <s v="Officer"/>
    <n v="3000"/>
    <n v="17"/>
    <n v="51000"/>
    <s v="normal_buy"/>
    <n v="9.9955779207150375E-2"/>
    <n v="9.9955999999999996"/>
    <s v="P"/>
  </r>
  <r>
    <x v="1171"/>
    <s v="American Resources Corp"/>
    <x v="6"/>
    <x v="140"/>
    <s v="GOLDEN PROPERTIES LTD."/>
    <s v="TenPercentOwner"/>
    <n v="800000"/>
    <n v="0.67"/>
    <n v="536000"/>
    <s v="large_buy"/>
    <n v="-7.0626047745327658E-2"/>
    <n v="-7.0625999999999998"/>
    <s v="P"/>
  </r>
  <r>
    <x v="992"/>
    <s v="APPIAN CORP"/>
    <x v="6"/>
    <x v="140"/>
    <s v="Abdiel Capital LP"/>
    <s v="TenPercentOwner"/>
    <n v="84266"/>
    <n v="35.450000000000003"/>
    <n v="2987229.7"/>
    <s v="large_buy"/>
    <n v="-0.1546741983705299"/>
    <n v="-15.4674"/>
    <s v="P"/>
  </r>
  <r>
    <x v="992"/>
    <s v="APPIAN CORP"/>
    <x v="6"/>
    <x v="140"/>
    <s v="Abdiel Capital Management, LLC"/>
    <s v="TenPercentOwner"/>
    <n v="84266"/>
    <n v="35.450000000000003"/>
    <n v="2987229.7"/>
    <s v="large_buy"/>
    <n v="-0.1546741983705299"/>
    <n v="-15.4674"/>
    <s v="P"/>
  </r>
  <r>
    <x v="992"/>
    <s v="APPIAN CORP"/>
    <x v="6"/>
    <x v="140"/>
    <s v="Abdiel Partners, LLC"/>
    <s v="TenPercentOwner"/>
    <n v="84266"/>
    <n v="35.450000000000003"/>
    <n v="2987229.7"/>
    <s v="large_buy"/>
    <n v="-0.1546741983705299"/>
    <n v="-15.4674"/>
    <s v="P"/>
  </r>
  <r>
    <x v="992"/>
    <s v="APPIAN CORP"/>
    <x v="6"/>
    <x v="140"/>
    <s v="Abdiel Capital Advisors, LP"/>
    <s v="TenPercentOwner"/>
    <n v="84266"/>
    <n v="35.450000000000003"/>
    <n v="2987229.7"/>
    <s v="large_buy"/>
    <n v="-0.1546741983705299"/>
    <n v="-15.4674"/>
    <s v="P"/>
  </r>
  <r>
    <x v="992"/>
    <s v="APPIAN CORP"/>
    <x v="6"/>
    <x v="140"/>
    <s v="Moran Colin T."/>
    <s v="TenPercentOwner"/>
    <n v="84266"/>
    <n v="35.450000000000003"/>
    <n v="2987229.7"/>
    <s v="large_buy"/>
    <n v="-0.1546741983705299"/>
    <n v="-15.4674"/>
    <s v="P"/>
  </r>
  <r>
    <x v="992"/>
    <s v="APPIAN CORP"/>
    <x v="6"/>
    <x v="140"/>
    <s v="Abdiel Qualified Master Fund LP"/>
    <s v="TenPercentOwner"/>
    <n v="84266"/>
    <n v="35.450000000000003"/>
    <n v="2987229.7"/>
    <s v="large_buy"/>
    <n v="-0.1546741983705299"/>
    <n v="-15.4674"/>
    <s v="P"/>
  </r>
  <r>
    <x v="992"/>
    <s v="APPIAN CORP"/>
    <x v="6"/>
    <x v="140"/>
    <s v="Abdiel Capital LP"/>
    <s v="TenPercentOwner"/>
    <n v="3234"/>
    <n v="35.450000000000003"/>
    <n v="114645.3"/>
    <s v="normal_buy"/>
    <n v="-0.1546741983705299"/>
    <n v="-15.4674"/>
    <s v="P"/>
  </r>
  <r>
    <x v="992"/>
    <s v="APPIAN CORP"/>
    <x v="6"/>
    <x v="140"/>
    <s v="Abdiel Capital Management, LLC"/>
    <s v="TenPercentOwner"/>
    <n v="3234"/>
    <n v="35.450000000000003"/>
    <n v="114645.3"/>
    <s v="normal_buy"/>
    <n v="-0.1546741983705299"/>
    <n v="-15.4674"/>
    <s v="P"/>
  </r>
  <r>
    <x v="992"/>
    <s v="APPIAN CORP"/>
    <x v="6"/>
    <x v="140"/>
    <s v="Abdiel Partners, LLC"/>
    <s v="TenPercentOwner"/>
    <n v="3234"/>
    <n v="35.450000000000003"/>
    <n v="114645.3"/>
    <s v="normal_buy"/>
    <n v="-0.1546741983705299"/>
    <n v="-15.4674"/>
    <s v="P"/>
  </r>
  <r>
    <x v="992"/>
    <s v="APPIAN CORP"/>
    <x v="6"/>
    <x v="140"/>
    <s v="Abdiel Capital Advisors, LP"/>
    <s v="TenPercentOwner"/>
    <n v="3234"/>
    <n v="35.450000000000003"/>
    <n v="114645.3"/>
    <s v="normal_buy"/>
    <n v="-0.1546741983705299"/>
    <n v="-15.4674"/>
    <s v="P"/>
  </r>
  <r>
    <x v="992"/>
    <s v="APPIAN CORP"/>
    <x v="6"/>
    <x v="140"/>
    <s v="Moran Colin T."/>
    <s v="TenPercentOwner"/>
    <n v="3234"/>
    <n v="35.450000000000003"/>
    <n v="114645.3"/>
    <s v="normal_buy"/>
    <n v="-0.1546741983705299"/>
    <n v="-15.4674"/>
    <s v="P"/>
  </r>
  <r>
    <x v="992"/>
    <s v="APPIAN CORP"/>
    <x v="6"/>
    <x v="140"/>
    <s v="Abdiel Qualified Master Fund LP"/>
    <s v="TenPercentOwner"/>
    <n v="3234"/>
    <n v="35.450000000000003"/>
    <n v="114645.3"/>
    <s v="normal_buy"/>
    <n v="-0.1546741983705299"/>
    <n v="-15.4674"/>
    <s v="P"/>
  </r>
  <r>
    <x v="643"/>
    <s v="Cascade Private Capital Fund"/>
    <x v="6"/>
    <x v="140"/>
    <s v="Williams Paul Jay"/>
    <s v="Director"/>
    <n v="3759.4"/>
    <n v="15.96"/>
    <n v="60000.023999999998"/>
    <s v="normal_buy"/>
    <n v="-3.1328701451074359E-3"/>
    <n v="-0.31330000000000002"/>
    <s v="P"/>
  </r>
  <r>
    <x v="1167"/>
    <s v="TWFG, Inc."/>
    <x v="6"/>
    <x v="140"/>
    <s v="Nolan Katherine C"/>
    <s v="Officer"/>
    <n v="6250"/>
    <n v="17"/>
    <n v="106250"/>
    <s v="normal_buy"/>
    <n v="9.9955779207150375E-2"/>
    <n v="9.9955999999999996"/>
    <s v="P"/>
  </r>
  <r>
    <x v="443"/>
    <s v="HUNT J B TRANSPORT SERVICES INC"/>
    <x v="6"/>
    <x v="140"/>
    <s v="Lisboa Persio V"/>
    <s v="Director"/>
    <n v="600"/>
    <n v="163.47"/>
    <n v="98082"/>
    <s v="normal_buy"/>
    <n v="-1.048678523347224E-3"/>
    <n v="-0.10489999999999999"/>
    <s v="P"/>
  </r>
  <r>
    <x v="1164"/>
    <s v="INNOVATIVE FOOD HOLDINGS INC"/>
    <x v="6"/>
    <x v="141"/>
    <s v="Gramm Jefferson"/>
    <s v="Director"/>
    <n v="350000"/>
    <n v="1.2"/>
    <n v="420000"/>
    <s v="normal_buy"/>
    <n v="5.8928558808200027E-2"/>
    <n v="5.8929"/>
    <s v="P"/>
  </r>
  <r>
    <x v="58"/>
    <s v="Destra Multi-Alternative Fund"/>
    <x v="6"/>
    <x v="142"/>
    <s v="Saba Capital Management, L.P."/>
    <s v="TenPercentOwner"/>
    <n v="3202"/>
    <n v="8.35"/>
    <n v="26736.7"/>
    <s v="normal_buy"/>
    <n v="-3.7081357532462889E-2"/>
    <n v="-3.7081"/>
    <s v="P"/>
  </r>
  <r>
    <x v="58"/>
    <s v="Destra Multi-Alternative Fund"/>
    <x v="6"/>
    <x v="142"/>
    <s v="Weinstein Boaz"/>
    <s v="TenPercentOwner"/>
    <n v="3202"/>
    <n v="8.35"/>
    <n v="26736.7"/>
    <s v="normal_buy"/>
    <n v="-3.7081357532462889E-2"/>
    <n v="-3.7081"/>
    <s v="P"/>
  </r>
  <r>
    <x v="1172"/>
    <s v="BranchOut Food Inc."/>
    <x v="6"/>
    <x v="142"/>
    <s v="Jones Byron Riche"/>
    <s v="Director"/>
    <n v="41755"/>
    <n v="0.99"/>
    <n v="41337.449999999997"/>
    <s v="large_buy"/>
    <n v="-0.2070031220924704"/>
    <n v="-20.700299999999999"/>
    <s v="P"/>
  </r>
  <r>
    <x v="1164"/>
    <s v="INNOVATIVE FOOD HOLDINGS INC"/>
    <x v="6"/>
    <x v="142"/>
    <s v="Smith Denver Johnson"/>
    <s v="Director"/>
    <n v="350000"/>
    <n v="1.2"/>
    <n v="420000"/>
    <s v="normal_buy"/>
    <n v="5.8928558808200027E-2"/>
    <n v="5.8929"/>
    <s v="P"/>
  </r>
  <r>
    <x v="1173"/>
    <s v="Strawberry Fields REIT, Inc."/>
    <x v="6"/>
    <x v="142"/>
    <s v="Gubin Moishe"/>
    <s v="Director,Officer"/>
    <n v="9529"/>
    <n v="9.9499999999999993"/>
    <n v="94813.549999999988"/>
    <s v="normal_buy"/>
    <n v="-3.9960992510391646E-3"/>
    <n v="-0.39960000000000001"/>
    <s v="P"/>
  </r>
  <r>
    <x v="1174"/>
    <s v="aTYR PHARMA INC"/>
    <x v="6"/>
    <x v="142"/>
    <s v="SCHIMMEL PAUL"/>
    <s v="Director"/>
    <n v="41052"/>
    <n v="1.74"/>
    <n v="71430.48"/>
    <s v="normal_buy"/>
    <n v="1.07526778347824E-2"/>
    <n v="1.0752999999999999"/>
    <s v="P"/>
  </r>
  <r>
    <x v="136"/>
    <s v="ADAMS NATURAL RESOURCES FUND, INC."/>
    <x v="6"/>
    <x v="142"/>
    <s v="Weinstein Boaz"/>
    <s v="TenPercentOwner"/>
    <n v="7549"/>
    <n v="23.85"/>
    <n v="180043.65"/>
    <s v="normal_buy"/>
    <n v="-3.2778647639798653E-2"/>
    <n v="-3.2778999999999998"/>
    <s v="P"/>
  </r>
  <r>
    <x v="136"/>
    <s v="ADAMS NATURAL RESOURCES FUND, INC."/>
    <x v="6"/>
    <x v="142"/>
    <s v="Saba Capital Management, L.P."/>
    <s v="TenPercentOwner"/>
    <n v="7549"/>
    <n v="23.85"/>
    <n v="180043.65"/>
    <s v="normal_buy"/>
    <n v="-3.2778647639798653E-2"/>
    <n v="-3.2778999999999998"/>
    <s v="P"/>
  </r>
  <r>
    <x v="156"/>
    <s v="PEOPLES FINANCIAL CORP /MS/"/>
    <x v="6"/>
    <x v="142"/>
    <s v="Stilwell Value Partners VII, L.P."/>
    <s v="TenPercentOwner"/>
    <n v="2648"/>
    <n v="16.5"/>
    <n v="43692"/>
    <s v="normal_buy"/>
    <n v="4.5454548167910058E-2"/>
    <n v="4.5454999999999997"/>
    <s v="P"/>
  </r>
  <r>
    <x v="156"/>
    <s v="PEOPLES FINANCIAL CORP /MS/"/>
    <x v="6"/>
    <x v="142"/>
    <s v="Stilwell Value LLC"/>
    <s v="TenPercentOwner"/>
    <n v="2648"/>
    <n v="16.5"/>
    <n v="43692"/>
    <s v="normal_buy"/>
    <n v="4.5454548167910058E-2"/>
    <n v="4.5454999999999997"/>
    <s v="P"/>
  </r>
  <r>
    <x v="156"/>
    <s v="PEOPLES FINANCIAL CORP /MS/"/>
    <x v="6"/>
    <x v="142"/>
    <s v="Stilwell Activist Fund, L.P."/>
    <s v="TenPercentOwner"/>
    <n v="2648"/>
    <n v="16.5"/>
    <n v="43692"/>
    <s v="normal_buy"/>
    <n v="4.5454548167910058E-2"/>
    <n v="4.5454999999999997"/>
    <s v="P"/>
  </r>
  <r>
    <x v="156"/>
    <s v="PEOPLES FINANCIAL CORP /MS/"/>
    <x v="6"/>
    <x v="142"/>
    <s v="Stilwell Activist Investments, L.P."/>
    <s v="TenPercentOwner"/>
    <n v="2648"/>
    <n v="16.5"/>
    <n v="43692"/>
    <s v="normal_buy"/>
    <n v="4.5454548167910058E-2"/>
    <n v="4.5454999999999997"/>
    <s v="P"/>
  </r>
  <r>
    <x v="156"/>
    <s v="PEOPLES FINANCIAL CORP /MS/"/>
    <x v="6"/>
    <x v="142"/>
    <s v="STILWELL JOSEPH"/>
    <s v="TenPercentOwner"/>
    <n v="2648"/>
    <n v="16.5"/>
    <n v="43692"/>
    <s v="normal_buy"/>
    <n v="4.5454548167910058E-2"/>
    <n v="4.5454999999999997"/>
    <s v="P"/>
  </r>
  <r>
    <x v="1175"/>
    <s v="Artiva Biotherapeutics, Inc."/>
    <x v="6"/>
    <x v="142"/>
    <s v="RA Capital Healthcare Fund LP"/>
    <s v="Director,TenPercentOwner"/>
    <n v="7645007"/>
    <n v="12"/>
    <n v="91740084"/>
    <s v="large_buy"/>
    <n v="-5.6924388295329531E-2"/>
    <n v="-5.6924000000000001"/>
    <s v="P"/>
  </r>
  <r>
    <x v="1175"/>
    <s v="Artiva Biotherapeutics, Inc."/>
    <x v="6"/>
    <x v="142"/>
    <s v="RA Capital Nexus Fund, L.P."/>
    <s v="Director"/>
    <n v="7645007"/>
    <n v="12"/>
    <n v="91740084"/>
    <s v="large_buy"/>
    <n v="-5.6924388295329531E-2"/>
    <n v="-5.6924000000000001"/>
    <s v="P"/>
  </r>
  <r>
    <x v="1175"/>
    <s v="Artiva Biotherapeutics, Inc."/>
    <x v="6"/>
    <x v="142"/>
    <s v="RA Capital Nexus Fund III, L.P."/>
    <s v="Director"/>
    <n v="7645007"/>
    <n v="12"/>
    <n v="91740084"/>
    <s v="large_buy"/>
    <n v="-5.6924388295329531E-2"/>
    <n v="-5.6924000000000001"/>
    <s v="P"/>
  </r>
  <r>
    <x v="1175"/>
    <s v="Artiva Biotherapeutics, Inc."/>
    <x v="6"/>
    <x v="142"/>
    <s v="RA CAPITAL MANAGEMENT, L.P."/>
    <s v="Director,TenPercentOwner"/>
    <n v="7645007"/>
    <n v="12"/>
    <n v="91740084"/>
    <s v="large_buy"/>
    <n v="-5.6924388295329531E-2"/>
    <n v="-5.6924000000000001"/>
    <s v="P"/>
  </r>
  <r>
    <x v="1175"/>
    <s v="Artiva Biotherapeutics, Inc."/>
    <x v="6"/>
    <x v="142"/>
    <s v="Shah Rajeev M."/>
    <s v="Director,TenPercentOwner"/>
    <n v="7645007"/>
    <n v="12"/>
    <n v="91740084"/>
    <s v="large_buy"/>
    <n v="-5.6924388295329531E-2"/>
    <n v="-5.6924000000000001"/>
    <s v="P"/>
  </r>
  <r>
    <x v="1175"/>
    <s v="Artiva Biotherapeutics, Inc."/>
    <x v="6"/>
    <x v="142"/>
    <s v="Kolchinsky Peter"/>
    <s v="Director,TenPercentOwner"/>
    <n v="7645007"/>
    <n v="12"/>
    <n v="91740084"/>
    <s v="large_buy"/>
    <n v="-5.6924388295329531E-2"/>
    <n v="-5.6924000000000001"/>
    <s v="P"/>
  </r>
  <r>
    <x v="1175"/>
    <s v="Artiva Biotherapeutics, Inc."/>
    <x v="6"/>
    <x v="142"/>
    <s v="RA Capital Healthcare Fund LP"/>
    <s v="Director,TenPercentOwner"/>
    <n v="688326"/>
    <n v="12"/>
    <n v="8259912"/>
    <s v="normal_buy"/>
    <n v="-5.6924388295329531E-2"/>
    <n v="-5.6924000000000001"/>
    <s v="P"/>
  </r>
  <r>
    <x v="1175"/>
    <s v="Artiva Biotherapeutics, Inc."/>
    <x v="6"/>
    <x v="142"/>
    <s v="RA Capital Nexus Fund, L.P."/>
    <s v="Director"/>
    <n v="688326"/>
    <n v="12"/>
    <n v="8259912"/>
    <s v="normal_buy"/>
    <n v="-5.6924388295329531E-2"/>
    <n v="-5.6924000000000001"/>
    <s v="P"/>
  </r>
  <r>
    <x v="1175"/>
    <s v="Artiva Biotherapeutics, Inc."/>
    <x v="6"/>
    <x v="142"/>
    <s v="RA Capital Nexus Fund III, L.P."/>
    <s v="Director"/>
    <n v="688326"/>
    <n v="12"/>
    <n v="8259912"/>
    <s v="normal_buy"/>
    <n v="-5.6924388295329531E-2"/>
    <n v="-5.6924000000000001"/>
    <s v="P"/>
  </r>
  <r>
    <x v="1175"/>
    <s v="Artiva Biotherapeutics, Inc."/>
    <x v="6"/>
    <x v="142"/>
    <s v="RA CAPITAL MANAGEMENT, L.P."/>
    <s v="Director,TenPercentOwner"/>
    <n v="688326"/>
    <n v="12"/>
    <n v="8259912"/>
    <s v="normal_buy"/>
    <n v="-5.6924388295329531E-2"/>
    <n v="-5.6924000000000001"/>
    <s v="P"/>
  </r>
  <r>
    <x v="1175"/>
    <s v="Artiva Biotherapeutics, Inc."/>
    <x v="6"/>
    <x v="142"/>
    <s v="Shah Rajeev M."/>
    <s v="Director,TenPercentOwner"/>
    <n v="688326"/>
    <n v="12"/>
    <n v="8259912"/>
    <s v="normal_buy"/>
    <n v="-5.6924388295329531E-2"/>
    <n v="-5.6924000000000001"/>
    <s v="P"/>
  </r>
  <r>
    <x v="1175"/>
    <s v="Artiva Biotherapeutics, Inc."/>
    <x v="6"/>
    <x v="142"/>
    <s v="Kolchinsky Peter"/>
    <s v="Director,TenPercentOwner"/>
    <n v="688326"/>
    <n v="12"/>
    <n v="8259912"/>
    <s v="normal_buy"/>
    <n v="-5.6924388295329531E-2"/>
    <n v="-5.6924000000000001"/>
    <s v="P"/>
  </r>
  <r>
    <x v="1175"/>
    <s v="Artiva Biotherapeutics, Inc."/>
    <x v="6"/>
    <x v="142"/>
    <s v="VENBIO GLOBAL STRATEGIC GP III, L.P."/>
    <s v="TenPercentOwner"/>
    <n v="416666"/>
    <n v="12"/>
    <n v="4999992"/>
    <s v="normal_buy"/>
    <n v="-5.6924388295329531E-2"/>
    <n v="-5.6924000000000001"/>
    <s v="P"/>
  </r>
  <r>
    <x v="1175"/>
    <s v="Artiva Biotherapeutics, Inc."/>
    <x v="6"/>
    <x v="142"/>
    <s v="GOODMAN COREY S"/>
    <s v="TenPercentOwner"/>
    <n v="416666"/>
    <n v="12"/>
    <n v="4999992"/>
    <s v="normal_buy"/>
    <n v="-5.6924388295329531E-2"/>
    <n v="-5.6924000000000001"/>
    <s v="P"/>
  </r>
  <r>
    <x v="1175"/>
    <s v="Artiva Biotherapeutics, Inc."/>
    <x v="6"/>
    <x v="142"/>
    <s v="venBio Global Strategic Fund III, L.P."/>
    <s v="TenPercentOwner"/>
    <n v="416666"/>
    <n v="12"/>
    <n v="4999992"/>
    <s v="normal_buy"/>
    <n v="-5.6924388295329531E-2"/>
    <n v="-5.6924000000000001"/>
    <s v="P"/>
  </r>
  <r>
    <x v="1175"/>
    <s v="Artiva Biotherapeutics, Inc."/>
    <x v="6"/>
    <x v="142"/>
    <s v="Adelman Robert J"/>
    <s v="TenPercentOwner"/>
    <n v="416666"/>
    <n v="12"/>
    <n v="4999992"/>
    <s v="normal_buy"/>
    <n v="-5.6924388295329531E-2"/>
    <n v="-5.6924000000000001"/>
    <s v="P"/>
  </r>
  <r>
    <x v="1175"/>
    <s v="Artiva Biotherapeutics, Inc."/>
    <x v="6"/>
    <x v="142"/>
    <s v="VENBIO GLOBAL STRATEGIC GP III, LTD"/>
    <s v="TenPercentOwner"/>
    <n v="416666"/>
    <n v="12"/>
    <n v="4999992"/>
    <s v="normal_buy"/>
    <n v="-5.6924388295329531E-2"/>
    <n v="-5.6924000000000001"/>
    <s v="P"/>
  </r>
  <r>
    <x v="63"/>
    <s v="BlackRock Innovation &amp; Growth Term Trust"/>
    <x v="6"/>
    <x v="142"/>
    <s v="Saba Capital Management, L.P."/>
    <s v="TenPercentOwner"/>
    <n v="20254"/>
    <n v="7.35"/>
    <n v="148866.9"/>
    <s v="normal_buy"/>
    <n v="-8.4124797619487213E-2"/>
    <n v="-8.4124999999999996"/>
    <s v="P"/>
  </r>
  <r>
    <x v="63"/>
    <s v="BlackRock Innovation &amp; Growth Term Trust"/>
    <x v="6"/>
    <x v="142"/>
    <s v="Weinstein Boaz"/>
    <s v="TenPercentOwner"/>
    <n v="20254"/>
    <n v="7.35"/>
    <n v="148866.9"/>
    <s v="normal_buy"/>
    <n v="-8.4124797619487213E-2"/>
    <n v="-8.4124999999999996"/>
    <s v="P"/>
  </r>
  <r>
    <x v="108"/>
    <s v="COMMUNITY TRUST BANCORP INC /KY/"/>
    <x v="6"/>
    <x v="142"/>
    <s v="Jones David Andrew"/>
    <s v="Officer"/>
    <n v="10000"/>
    <n v="32.270000000000003"/>
    <n v="322700.00000000012"/>
    <s v="large_buy"/>
    <n v="-8.2098584949369613E-2"/>
    <n v="-8.2098999999999993"/>
    <s v="P"/>
  </r>
  <r>
    <x v="189"/>
    <s v="SELECTIVE INSURANCE GROUP INC"/>
    <x v="6"/>
    <x v="142"/>
    <s v="Marchioni John J."/>
    <s v="Director,Officer"/>
    <n v="2400"/>
    <n v="83.56"/>
    <n v="200544"/>
    <s v="large_buy"/>
    <n v="1.9403454001668319E-2"/>
    <n v="1.9402999999999999"/>
    <s v="P"/>
  </r>
  <r>
    <x v="1175"/>
    <s v="Artiva Biotherapeutics, Inc."/>
    <x v="6"/>
    <x v="142"/>
    <s v="GC Corp."/>
    <s v="TenPercentOwner"/>
    <n v="416666"/>
    <n v="12"/>
    <n v="4999992"/>
    <s v="normal_buy"/>
    <n v="-5.6924388295329531E-2"/>
    <n v="-5.6924000000000001"/>
    <s v="P"/>
  </r>
  <r>
    <x v="1151"/>
    <s v="DNP SELECT INCOME FUND INC"/>
    <x v="6"/>
    <x v="142"/>
    <s v="MetLife Investment Management, LLC"/>
    <s v="TenPercentOwner"/>
    <n v="3100000"/>
    <n v="3100000"/>
    <n v="9610000000000"/>
    <s v="normal_buy"/>
    <n v="1.542274382158992E-2"/>
    <n v="1.5423"/>
    <s v="P"/>
  </r>
  <r>
    <x v="1175"/>
    <s v="Artiva Biotherapeutics, Inc."/>
    <x v="6"/>
    <x v="142"/>
    <s v="GC Cell Corp"/>
    <s v="TenPercentOwner"/>
    <n v="416666"/>
    <n v="12"/>
    <n v="4999992"/>
    <s v="normal_buy"/>
    <n v="-5.6924388295329531E-2"/>
    <n v="-5.6924000000000001"/>
    <s v="P"/>
  </r>
  <r>
    <x v="1175"/>
    <s v="Artiva Biotherapeutics, Inc."/>
    <x v="6"/>
    <x v="142"/>
    <s v="GC Corp."/>
    <s v="TenPercentOwner"/>
    <n v="1666666"/>
    <n v="12"/>
    <n v="19999992"/>
    <s v="large_buy"/>
    <n v="-5.6924388295329531E-2"/>
    <n v="-5.6924000000000001"/>
    <s v="P"/>
  </r>
  <r>
    <x v="1175"/>
    <s v="Artiva Biotherapeutics, Inc."/>
    <x v="6"/>
    <x v="142"/>
    <s v="GC Cell Corp"/>
    <s v="TenPercentOwner"/>
    <n v="1666666"/>
    <n v="12"/>
    <n v="19999992"/>
    <s v="large_buy"/>
    <n v="-5.6924388295329531E-2"/>
    <n v="-5.6924000000000001"/>
    <s v="P"/>
  </r>
  <r>
    <x v="1175"/>
    <s v="Artiva Biotherapeutics, Inc."/>
    <x v="6"/>
    <x v="142"/>
    <s v="5AM Opportunities II, L.P."/>
    <s v="TenPercentOwner"/>
    <n v="833333"/>
    <n v="12"/>
    <n v="9999996"/>
    <s v="normal_buy"/>
    <n v="-5.6924388295329531E-2"/>
    <n v="-5.6924000000000001"/>
    <s v="P"/>
  </r>
  <r>
    <x v="1175"/>
    <s v="Artiva Biotherapeutics, Inc."/>
    <x v="6"/>
    <x v="142"/>
    <s v="5AM Ventures VI, L.P."/>
    <s v="TenPercentOwner"/>
    <n v="833333"/>
    <n v="12"/>
    <n v="9999996"/>
    <s v="normal_buy"/>
    <n v="-5.6924388295329531E-2"/>
    <n v="-5.6924000000000001"/>
    <s v="P"/>
  </r>
  <r>
    <x v="1175"/>
    <s v="Artiva Biotherapeutics, Inc."/>
    <x v="6"/>
    <x v="142"/>
    <s v="PARMAR KUSH"/>
    <s v="TenPercentOwner"/>
    <n v="833333"/>
    <n v="12"/>
    <n v="9999996"/>
    <s v="normal_buy"/>
    <n v="-5.6924388295329531E-2"/>
    <n v="-5.6924000000000001"/>
    <s v="P"/>
  </r>
  <r>
    <x v="1175"/>
    <s v="Artiva Biotherapeutics, Inc."/>
    <x v="6"/>
    <x v="142"/>
    <s v="Schwab Andrew J."/>
    <s v="TenPercentOwner"/>
    <n v="833333"/>
    <n v="12"/>
    <n v="9999996"/>
    <s v="normal_buy"/>
    <n v="-5.6924388295329531E-2"/>
    <n v="-5.6924000000000001"/>
    <s v="P"/>
  </r>
  <r>
    <x v="1175"/>
    <s v="Artiva Biotherapeutics, Inc."/>
    <x v="6"/>
    <x v="142"/>
    <s v="5AM Opportunities II (GP), LLC"/>
    <s v="TenPercentOwner"/>
    <n v="833333"/>
    <n v="12"/>
    <n v="9999996"/>
    <s v="normal_buy"/>
    <n v="-5.6924388295329531E-2"/>
    <n v="-5.6924000000000001"/>
    <s v="P"/>
  </r>
  <r>
    <x v="1175"/>
    <s v="Artiva Biotherapeutics, Inc."/>
    <x v="6"/>
    <x v="142"/>
    <s v="5AM Partners VI, LLC"/>
    <s v="TenPercentOwner"/>
    <n v="833333"/>
    <n v="12"/>
    <n v="9999996"/>
    <s v="normal_buy"/>
    <n v="-5.6924388295329531E-2"/>
    <n v="-5.6924000000000001"/>
    <s v="P"/>
  </r>
  <r>
    <x v="1150"/>
    <s v="CULP INC"/>
    <x v="6"/>
    <x v="142"/>
    <s v="Kelly Jonathan Lee"/>
    <s v="Director"/>
    <n v="5200"/>
    <n v="5.36"/>
    <n v="27872"/>
    <s v="normal_buy"/>
    <n v="-0.14152695870412521"/>
    <n v="-14.152699999999999"/>
    <s v="P"/>
  </r>
  <r>
    <x v="1175"/>
    <s v="Artiva Biotherapeutics, Inc."/>
    <x v="6"/>
    <x v="142"/>
    <s v="Huh Yong-Jun"/>
    <s v="Director"/>
    <n v="416666"/>
    <n v="12"/>
    <n v="4999992"/>
    <s v="normal_buy"/>
    <n v="-5.6924388295329531E-2"/>
    <n v="-5.6924000000000001"/>
    <s v="P"/>
  </r>
  <r>
    <x v="1175"/>
    <s v="Artiva Biotherapeutics, Inc."/>
    <x v="6"/>
    <x v="142"/>
    <s v="Huh Yong-Jun"/>
    <s v="Director"/>
    <n v="1666666"/>
    <n v="12"/>
    <n v="19999992"/>
    <s v="large_buy"/>
    <n v="-5.6924388295329531E-2"/>
    <n v="-5.6924000000000001"/>
    <s v="P"/>
  </r>
  <r>
    <x v="992"/>
    <s v="APPIAN CORP"/>
    <x v="6"/>
    <x v="142"/>
    <s v="Abdiel Capital LP"/>
    <s v="TenPercentOwner"/>
    <n v="2312"/>
    <n v="34.909999999999997"/>
    <n v="80711.92"/>
    <s v="normal_buy"/>
    <n v="-0.17973666359838639"/>
    <n v="-17.973700000000001"/>
    <s v="P"/>
  </r>
  <r>
    <x v="992"/>
    <s v="APPIAN CORP"/>
    <x v="6"/>
    <x v="142"/>
    <s v="Abdiel Capital Management, LLC"/>
    <s v="TenPercentOwner"/>
    <n v="2312"/>
    <n v="34.909999999999997"/>
    <n v="80711.92"/>
    <s v="normal_buy"/>
    <n v="-0.17973666359838639"/>
    <n v="-17.973700000000001"/>
    <s v="P"/>
  </r>
  <r>
    <x v="992"/>
    <s v="APPIAN CORP"/>
    <x v="6"/>
    <x v="142"/>
    <s v="Abdiel Partners, LLC"/>
    <s v="TenPercentOwner"/>
    <n v="2312"/>
    <n v="34.909999999999997"/>
    <n v="80711.92"/>
    <s v="normal_buy"/>
    <n v="-0.17973666359838639"/>
    <n v="-17.973700000000001"/>
    <s v="P"/>
  </r>
  <r>
    <x v="992"/>
    <s v="APPIAN CORP"/>
    <x v="6"/>
    <x v="142"/>
    <s v="Abdiel Capital Advisors, LP"/>
    <s v="TenPercentOwner"/>
    <n v="2312"/>
    <n v="34.909999999999997"/>
    <n v="80711.92"/>
    <s v="normal_buy"/>
    <n v="-0.17973666359838639"/>
    <n v="-17.973700000000001"/>
    <s v="P"/>
  </r>
  <r>
    <x v="992"/>
    <s v="APPIAN CORP"/>
    <x v="6"/>
    <x v="142"/>
    <s v="Moran Colin T."/>
    <s v="TenPercentOwner"/>
    <n v="2312"/>
    <n v="34.909999999999997"/>
    <n v="80711.92"/>
    <s v="normal_buy"/>
    <n v="-0.17973666359838639"/>
    <n v="-17.973700000000001"/>
    <s v="P"/>
  </r>
  <r>
    <x v="992"/>
    <s v="APPIAN CORP"/>
    <x v="6"/>
    <x v="142"/>
    <s v="Abdiel Qualified Master Fund LP"/>
    <s v="TenPercentOwner"/>
    <n v="2312"/>
    <n v="34.909999999999997"/>
    <n v="80711.92"/>
    <s v="normal_buy"/>
    <n v="-0.17973666359838639"/>
    <n v="-17.973700000000001"/>
    <s v="P"/>
  </r>
  <r>
    <x v="992"/>
    <s v="APPIAN CORP"/>
    <x v="6"/>
    <x v="142"/>
    <s v="Abdiel Capital LP"/>
    <s v="TenPercentOwner"/>
    <n v="60188"/>
    <n v="34.909999999999997"/>
    <n v="2101163.08"/>
    <s v="large_buy"/>
    <n v="-0.17973666359838639"/>
    <n v="-17.973700000000001"/>
    <s v="P"/>
  </r>
  <r>
    <x v="992"/>
    <s v="APPIAN CORP"/>
    <x v="6"/>
    <x v="142"/>
    <s v="Abdiel Capital Management, LLC"/>
    <s v="TenPercentOwner"/>
    <n v="60188"/>
    <n v="34.909999999999997"/>
    <n v="2101163.08"/>
    <s v="large_buy"/>
    <n v="-0.17973666359838639"/>
    <n v="-17.973700000000001"/>
    <s v="P"/>
  </r>
  <r>
    <x v="992"/>
    <s v="APPIAN CORP"/>
    <x v="6"/>
    <x v="142"/>
    <s v="Abdiel Partners, LLC"/>
    <s v="TenPercentOwner"/>
    <n v="60188"/>
    <n v="34.909999999999997"/>
    <n v="2101163.08"/>
    <s v="large_buy"/>
    <n v="-0.17973666359838639"/>
    <n v="-17.973700000000001"/>
    <s v="P"/>
  </r>
  <r>
    <x v="992"/>
    <s v="APPIAN CORP"/>
    <x v="6"/>
    <x v="142"/>
    <s v="Abdiel Capital Advisors, LP"/>
    <s v="TenPercentOwner"/>
    <n v="60188"/>
    <n v="34.909999999999997"/>
    <n v="2101163.08"/>
    <s v="large_buy"/>
    <n v="-0.17973666359838639"/>
    <n v="-17.973700000000001"/>
    <s v="P"/>
  </r>
  <r>
    <x v="992"/>
    <s v="APPIAN CORP"/>
    <x v="6"/>
    <x v="142"/>
    <s v="Moran Colin T."/>
    <s v="TenPercentOwner"/>
    <n v="60188"/>
    <n v="34.909999999999997"/>
    <n v="2101163.08"/>
    <s v="large_buy"/>
    <n v="-0.17973666359838639"/>
    <n v="-17.973700000000001"/>
    <s v="P"/>
  </r>
  <r>
    <x v="992"/>
    <s v="APPIAN CORP"/>
    <x v="6"/>
    <x v="142"/>
    <s v="Abdiel Qualified Master Fund LP"/>
    <s v="TenPercentOwner"/>
    <n v="60188"/>
    <n v="34.909999999999997"/>
    <n v="2101163.08"/>
    <s v="large_buy"/>
    <n v="-0.17973666359838639"/>
    <n v="-17.973700000000001"/>
    <s v="P"/>
  </r>
  <r>
    <x v="1176"/>
    <s v="RESOURCES CONNECTION, INC."/>
    <x v="6"/>
    <x v="142"/>
    <s v="Carlile Roger D"/>
    <s v="Director"/>
    <n v="25000"/>
    <n v="11.25"/>
    <n v="281250"/>
    <s v="large_buy"/>
    <n v="-6.0262021629239333E-2"/>
    <n v="-6.0262000000000002"/>
    <s v="P"/>
  </r>
  <r>
    <x v="429"/>
    <s v="Aclaris Therapeutics, Inc."/>
    <x v="6"/>
    <x v="142"/>
    <s v="Leonard Braden Michael"/>
    <s v="TenPercentOwner"/>
    <n v="17716"/>
    <n v="1.33"/>
    <n v="23562.28"/>
    <s v="normal_buy"/>
    <n v="-6.7669195845529551E-2"/>
    <n v="-6.7668999999999997"/>
    <s v="P"/>
  </r>
  <r>
    <x v="58"/>
    <s v="Destra Multi-Alternative Fund"/>
    <x v="6"/>
    <x v="143"/>
    <s v="Saba Capital Management, L.P."/>
    <s v="TenPercentOwner"/>
    <n v="4927"/>
    <n v="8.35"/>
    <n v="41140.449999999997"/>
    <s v="normal_buy"/>
    <n v="-2.9904316552436531E-2"/>
    <n v="-2.9904000000000002"/>
    <s v="P"/>
  </r>
  <r>
    <x v="58"/>
    <s v="Destra Multi-Alternative Fund"/>
    <x v="6"/>
    <x v="143"/>
    <s v="Weinstein Boaz"/>
    <s v="TenPercentOwner"/>
    <n v="4927"/>
    <n v="8.35"/>
    <n v="41140.449999999997"/>
    <s v="normal_buy"/>
    <n v="-2.9904316552436531E-2"/>
    <n v="-2.9904000000000002"/>
    <s v="P"/>
  </r>
  <r>
    <x v="171"/>
    <s v="PARKE BANCORP, INC."/>
    <x v="6"/>
    <x v="143"/>
    <s v="PANTILIONE VITO S"/>
    <s v="Director,Officer"/>
    <n v="1000"/>
    <n v="19.149999999999999"/>
    <n v="19150"/>
    <s v="large_buy"/>
    <n v="-7.319592718296819E-2"/>
    <n v="-7.3196000000000003"/>
    <s v="P"/>
  </r>
  <r>
    <x v="171"/>
    <s v="PARKE BANCORP, INC."/>
    <x v="6"/>
    <x v="143"/>
    <s v="PANTILIONE VITO S"/>
    <s v="Director,Officer"/>
    <n v="600"/>
    <n v="19.149999999999999"/>
    <n v="11490"/>
    <s v="normal_buy"/>
    <n v="-7.319592718296819E-2"/>
    <n v="-7.3196000000000003"/>
    <s v="P"/>
  </r>
  <r>
    <x v="302"/>
    <s v="Greenwich LifeSciences, Inc."/>
    <x v="6"/>
    <x v="143"/>
    <s v="Patel Snehal"/>
    <s v="Director,Officer,TenPercentOwner"/>
    <n v="1500"/>
    <n v="15.89"/>
    <n v="23835"/>
    <s v="normal_buy"/>
    <n v="-0.11596013118372139"/>
    <n v="-11.596"/>
    <s v="P"/>
  </r>
  <r>
    <x v="17"/>
    <s v="TILE SHOP HOLDINGS, INC."/>
    <x v="6"/>
    <x v="143"/>
    <s v="Pleasant Lake Onshore Feeder Fund LP"/>
    <s v="TenPercentOwner"/>
    <n v="34000"/>
    <n v="7.05"/>
    <n v="239700"/>
    <s v="large_buy"/>
    <n v="-0.12642043626536259"/>
    <n v="-12.641999999999999"/>
    <s v="P"/>
  </r>
  <r>
    <x v="17"/>
    <s v="TILE SHOP HOLDINGS, INC."/>
    <x v="6"/>
    <x v="143"/>
    <s v="Pleasant Lake Partners LLC"/>
    <s v="TenPercentOwner"/>
    <n v="34000"/>
    <n v="7.05"/>
    <n v="239700"/>
    <s v="large_buy"/>
    <n v="-0.12642043626536259"/>
    <n v="-12.641999999999999"/>
    <s v="P"/>
  </r>
  <r>
    <x v="17"/>
    <s v="TILE SHOP HOLDINGS, INC."/>
    <x v="6"/>
    <x v="143"/>
    <s v="Fund 1 Investments, LLC"/>
    <s v="TenPercentOwner"/>
    <n v="34000"/>
    <n v="7.05"/>
    <n v="239700"/>
    <s v="large_buy"/>
    <n v="-0.12642043626536259"/>
    <n v="-12.641999999999999"/>
    <s v="P"/>
  </r>
  <r>
    <x v="1177"/>
    <s v="Pineapple Financial Inc."/>
    <x v="6"/>
    <x v="143"/>
    <s v="Giannoukakis Tasis Anastasios"/>
    <s v="Director"/>
    <n v="23500"/>
    <n v="0.9"/>
    <n v="21150"/>
    <s v="large_buy"/>
    <n v="2.9411764705882248E-2"/>
    <n v="2.9411999999999998"/>
    <s v="P"/>
  </r>
  <r>
    <x v="1178"/>
    <s v="SCHOLASTIC CORP"/>
    <x v="6"/>
    <x v="143"/>
    <s v="Lucchese Iole"/>
    <s v="Director,Officer"/>
    <n v="1654"/>
    <n v="30.49"/>
    <n v="50430.46"/>
    <s v="normal_buy"/>
    <n v="-6.5983366720802517E-2"/>
    <n v="-6.5983000000000001"/>
    <s v="P"/>
  </r>
  <r>
    <x v="1174"/>
    <s v="aTYR PHARMA INC"/>
    <x v="6"/>
    <x v="143"/>
    <s v="SCHIMMEL PAUL"/>
    <s v="Director"/>
    <n v="6648"/>
    <n v="1.82"/>
    <n v="12099.36"/>
    <s v="normal_buy"/>
    <n v="0"/>
    <n v="0"/>
    <s v="P"/>
  </r>
  <r>
    <x v="189"/>
    <s v="SELECTIVE INSURANCE GROUP INC"/>
    <x v="6"/>
    <x v="143"/>
    <s v="Cavanaugh Terrence W"/>
    <s v="Director"/>
    <n v="2000"/>
    <n v="85.85"/>
    <n v="171700"/>
    <s v="normal_buy"/>
    <n v="-2.2579968433196651E-2"/>
    <n v="-2.258"/>
    <s v="P"/>
  </r>
  <r>
    <x v="1179"/>
    <s v="Lifeloc Technologies, Inc"/>
    <x v="6"/>
    <x v="143"/>
    <s v="KORNELSEN VERN D"/>
    <s v="Director,Officer"/>
    <n v="45620"/>
    <n v="3.8"/>
    <n v="173356"/>
    <s v="normal_buy"/>
    <n v="0.20833333885228211"/>
    <n v="20.833300000000001"/>
    <s v="P"/>
  </r>
  <r>
    <x v="1179"/>
    <s v="Lifeloc Technologies, Inc"/>
    <x v="6"/>
    <x v="143"/>
    <s v="KORNELSEN VERN D"/>
    <s v="Director,Officer"/>
    <n v="45620"/>
    <n v="3.8"/>
    <n v="173356"/>
    <s v="normal_buy"/>
    <n v="0.20833333885228211"/>
    <n v="20.833300000000001"/>
    <s v="P"/>
  </r>
  <r>
    <x v="1180"/>
    <s v="TRUIST FINANCIAL CORP"/>
    <x v="6"/>
    <x v="143"/>
    <s v="ROGERS WILLIAM H JR"/>
    <s v="Director,Officer"/>
    <n v="57300"/>
    <n v="43.96"/>
    <n v="2518908"/>
    <s v="large_buy"/>
    <n v="-5.662504387292544E-2"/>
    <n v="-5.6624999999999996"/>
    <s v="P"/>
  </r>
  <r>
    <x v="98"/>
    <s v="BANCFIRST CORP /OK/"/>
    <x v="6"/>
    <x v="143"/>
    <s v="SCHMIDT DARRYL"/>
    <s v="Director,Officer"/>
    <n v="199"/>
    <n v="105.82"/>
    <n v="21058.18"/>
    <s v="large_buy"/>
    <n v="-9.6819230442911852E-2"/>
    <n v="-9.6819000000000006"/>
    <s v="P"/>
  </r>
  <r>
    <x v="1179"/>
    <s v="Lifeloc Technologies, Inc"/>
    <x v="6"/>
    <x v="143"/>
    <s v="Siecke Donald E."/>
    <s v="Director"/>
    <n v="78057"/>
    <n v="3.8"/>
    <n v="296616.59999999998"/>
    <s v="large_buy"/>
    <n v="0.20833333885228211"/>
    <n v="20.833300000000001"/>
    <s v="P"/>
  </r>
  <r>
    <x v="1178"/>
    <s v="SCHOLASTIC CORP"/>
    <x v="6"/>
    <x v="143"/>
    <s v="Peter Warwick"/>
    <s v="Director,Officer"/>
    <n v="1674"/>
    <n v="30.46"/>
    <n v="50990.04"/>
    <s v="large_buy"/>
    <n v="-6.5983366720802517E-2"/>
    <n v="-6.5983000000000001"/>
    <s v="P"/>
  </r>
  <r>
    <x v="1156"/>
    <s v="Gabelli Healthcare &amp; WellnessRx Trust"/>
    <x v="6"/>
    <x v="143"/>
    <s v="Saba Capital Management, L.P."/>
    <s v="TenPercentOwner"/>
    <n v="22571"/>
    <n v="10.08"/>
    <n v="227515.68"/>
    <s v="large_buy"/>
    <n v="5.9464750715585426E-3"/>
    <n v="0.59460000000000002"/>
    <s v="P"/>
  </r>
  <r>
    <x v="1156"/>
    <s v="Gabelli Healthcare &amp; WellnessRx Trust"/>
    <x v="6"/>
    <x v="143"/>
    <s v="Weinstein Boaz"/>
    <s v="TenPercentOwner"/>
    <n v="22571"/>
    <n v="10.08"/>
    <n v="227515.68"/>
    <s v="large_buy"/>
    <n v="5.9464750715585426E-3"/>
    <n v="0.59460000000000002"/>
    <s v="P"/>
  </r>
  <r>
    <x v="63"/>
    <s v="BlackRock Innovation &amp; Growth Term Trust"/>
    <x v="6"/>
    <x v="143"/>
    <s v="Weinstein Boaz"/>
    <s v="TenPercentOwner"/>
    <n v="42294"/>
    <n v="7.41"/>
    <n v="313398.53999999998"/>
    <s v="normal_buy"/>
    <n v="-6.6305922628549285E-2"/>
    <n v="-6.6306000000000003"/>
    <s v="P"/>
  </r>
  <r>
    <x v="63"/>
    <s v="BlackRock Innovation &amp; Growth Term Trust"/>
    <x v="6"/>
    <x v="143"/>
    <s v="Saba Capital Management, L.P."/>
    <s v="TenPercentOwner"/>
    <n v="42294"/>
    <n v="7.41"/>
    <n v="313398.53999999998"/>
    <s v="normal_buy"/>
    <n v="-6.6305922628549285E-2"/>
    <n v="-6.6306000000000003"/>
    <s v="P"/>
  </r>
  <r>
    <x v="992"/>
    <s v="APPIAN CORP"/>
    <x v="6"/>
    <x v="143"/>
    <s v="Abdiel Capital LP"/>
    <s v="TenPercentOwner"/>
    <n v="38516"/>
    <n v="35.630000000000003"/>
    <n v="1372325.08"/>
    <s v="large_buy"/>
    <n v="-0.21982027656234729"/>
    <n v="-21.981999999999999"/>
    <s v="P"/>
  </r>
  <r>
    <x v="992"/>
    <s v="APPIAN CORP"/>
    <x v="6"/>
    <x v="143"/>
    <s v="Abdiel Capital Management, LLC"/>
    <s v="TenPercentOwner"/>
    <n v="38516"/>
    <n v="35.630000000000003"/>
    <n v="1372325.08"/>
    <s v="large_buy"/>
    <n v="-0.21982027656234729"/>
    <n v="-21.981999999999999"/>
    <s v="P"/>
  </r>
  <r>
    <x v="992"/>
    <s v="APPIAN CORP"/>
    <x v="6"/>
    <x v="143"/>
    <s v="Abdiel Partners, LLC"/>
    <s v="TenPercentOwner"/>
    <n v="38516"/>
    <n v="35.630000000000003"/>
    <n v="1372325.08"/>
    <s v="large_buy"/>
    <n v="-0.21982027656234729"/>
    <n v="-21.981999999999999"/>
    <s v="P"/>
  </r>
  <r>
    <x v="992"/>
    <s v="APPIAN CORP"/>
    <x v="6"/>
    <x v="143"/>
    <s v="Abdiel Capital Advisors, LP"/>
    <s v="TenPercentOwner"/>
    <n v="38516"/>
    <n v="35.630000000000003"/>
    <n v="1372325.08"/>
    <s v="large_buy"/>
    <n v="-0.21982027656234729"/>
    <n v="-21.981999999999999"/>
    <s v="P"/>
  </r>
  <r>
    <x v="992"/>
    <s v="APPIAN CORP"/>
    <x v="6"/>
    <x v="143"/>
    <s v="Moran Colin T."/>
    <s v="TenPercentOwner"/>
    <n v="38516"/>
    <n v="35.630000000000003"/>
    <n v="1372325.08"/>
    <s v="large_buy"/>
    <n v="-0.21982027656234729"/>
    <n v="-21.981999999999999"/>
    <s v="P"/>
  </r>
  <r>
    <x v="992"/>
    <s v="APPIAN CORP"/>
    <x v="6"/>
    <x v="143"/>
    <s v="Abdiel Qualified Master Fund LP"/>
    <s v="TenPercentOwner"/>
    <n v="38516"/>
    <n v="35.630000000000003"/>
    <n v="1372325.08"/>
    <s v="large_buy"/>
    <n v="-0.21982027656234729"/>
    <n v="-21.981999999999999"/>
    <s v="P"/>
  </r>
  <r>
    <x v="992"/>
    <s v="APPIAN CORP"/>
    <x v="6"/>
    <x v="143"/>
    <s v="Abdiel Capital LP"/>
    <s v="TenPercentOwner"/>
    <n v="1484"/>
    <n v="35.630000000000003"/>
    <n v="52874.920000000013"/>
    <s v="normal_buy"/>
    <n v="-0.21982027656234729"/>
    <n v="-21.981999999999999"/>
    <s v="P"/>
  </r>
  <r>
    <x v="992"/>
    <s v="APPIAN CORP"/>
    <x v="6"/>
    <x v="143"/>
    <s v="Abdiel Capital Management, LLC"/>
    <s v="TenPercentOwner"/>
    <n v="1484"/>
    <n v="35.630000000000003"/>
    <n v="52874.920000000013"/>
    <s v="normal_buy"/>
    <n v="-0.21982027656234729"/>
    <n v="-21.981999999999999"/>
    <s v="P"/>
  </r>
  <r>
    <x v="992"/>
    <s v="APPIAN CORP"/>
    <x v="6"/>
    <x v="143"/>
    <s v="Abdiel Partners, LLC"/>
    <s v="TenPercentOwner"/>
    <n v="1484"/>
    <n v="35.630000000000003"/>
    <n v="52874.920000000013"/>
    <s v="normal_buy"/>
    <n v="-0.21982027656234729"/>
    <n v="-21.981999999999999"/>
    <s v="P"/>
  </r>
  <r>
    <x v="992"/>
    <s v="APPIAN CORP"/>
    <x v="6"/>
    <x v="143"/>
    <s v="Abdiel Capital Advisors, LP"/>
    <s v="TenPercentOwner"/>
    <n v="1484"/>
    <n v="35.630000000000003"/>
    <n v="52874.920000000013"/>
    <s v="normal_buy"/>
    <n v="-0.21982027656234729"/>
    <n v="-21.981999999999999"/>
    <s v="P"/>
  </r>
  <r>
    <x v="992"/>
    <s v="APPIAN CORP"/>
    <x v="6"/>
    <x v="143"/>
    <s v="Moran Colin T."/>
    <s v="TenPercentOwner"/>
    <n v="1484"/>
    <n v="35.630000000000003"/>
    <n v="52874.920000000013"/>
    <s v="normal_buy"/>
    <n v="-0.21982027656234729"/>
    <n v="-21.981999999999999"/>
    <s v="P"/>
  </r>
  <r>
    <x v="992"/>
    <s v="APPIAN CORP"/>
    <x v="6"/>
    <x v="143"/>
    <s v="Abdiel Qualified Master Fund LP"/>
    <s v="TenPercentOwner"/>
    <n v="1484"/>
    <n v="35.630000000000003"/>
    <n v="52874.920000000013"/>
    <s v="normal_buy"/>
    <n v="-0.21982027656234729"/>
    <n v="-21.981999999999999"/>
    <s v="P"/>
  </r>
  <r>
    <x v="1181"/>
    <s v="CNB FINANCIAL CORP/PA"/>
    <x v="6"/>
    <x v="143"/>
    <s v="POWELL JEFFREY S"/>
    <s v="Director"/>
    <n v="1000"/>
    <n v="24.19"/>
    <n v="24190"/>
    <s v="large_buy"/>
    <n v="-0.13899619895212689"/>
    <n v="-13.8996"/>
    <s v="P"/>
  </r>
  <r>
    <x v="102"/>
    <s v="TEXAS CAPITAL BANCSHARES INC/TX"/>
    <x v="6"/>
    <x v="143"/>
    <s v="STALLINGS ROBERT W"/>
    <s v="Director"/>
    <n v="500"/>
    <n v="20.6"/>
    <n v="10300"/>
    <s v="normal_buy"/>
    <n v="-0.13073836809160619"/>
    <n v="-13.0738"/>
    <s v="P"/>
  </r>
  <r>
    <x v="1173"/>
    <s v="Strawberry Fields REIT, Inc."/>
    <x v="6"/>
    <x v="143"/>
    <s v="LEVINE JACK"/>
    <s v="Director"/>
    <n v="1746"/>
    <n v="9.93"/>
    <n v="17337.78"/>
    <s v="normal_buy"/>
    <n v="-2.0368642522059829E-2"/>
    <n v="-2.0369000000000002"/>
    <s v="P"/>
  </r>
  <r>
    <x v="1166"/>
    <s v="Super League Enterprise, Inc."/>
    <x v="6"/>
    <x v="143"/>
    <s v="Gehl Jeff Patrick"/>
    <s v="Director"/>
    <n v="25000"/>
    <n v="1.37"/>
    <n v="34250"/>
    <s v="normal_buy"/>
    <n v="-0.16911765633982331"/>
    <n v="-16.911799999999999"/>
    <s v="P"/>
  </r>
  <r>
    <x v="58"/>
    <s v="Destra Multi-Alternative Fund"/>
    <x v="6"/>
    <x v="144"/>
    <s v="Saba Capital Management, L.P."/>
    <s v="TenPercentOwner"/>
    <n v="47515"/>
    <n v="8.32"/>
    <n v="395324.8"/>
    <s v="normal_buy"/>
    <n v="-4.9101748374235643E-2"/>
    <n v="-4.9101999999999997"/>
    <s v="P"/>
  </r>
  <r>
    <x v="58"/>
    <s v="Destra Multi-Alternative Fund"/>
    <x v="6"/>
    <x v="144"/>
    <s v="Weinstein Boaz"/>
    <s v="TenPercentOwner"/>
    <n v="47515"/>
    <n v="8.32"/>
    <n v="395324.8"/>
    <s v="normal_buy"/>
    <n v="-4.9101748374235643E-2"/>
    <n v="-4.9101999999999997"/>
    <s v="P"/>
  </r>
  <r>
    <x v="1174"/>
    <s v="aTYR PHARMA INC"/>
    <x v="6"/>
    <x v="144"/>
    <s v="SCHIMMEL PAUL"/>
    <s v="Director"/>
    <n v="52300"/>
    <n v="1.93"/>
    <n v="100939"/>
    <s v="large_buy"/>
    <n v="-7.7720197012812742E-2"/>
    <n v="-7.7720000000000002"/>
    <s v="P"/>
  </r>
  <r>
    <x v="207"/>
    <s v="UNITED SECURITY BANCSHARES"/>
    <x v="6"/>
    <x v="144"/>
    <s v="GILL JAGROOP"/>
    <s v="Director"/>
    <n v="140384"/>
    <n v="7.96"/>
    <n v="1117456.6399999999"/>
    <s v="large_buy"/>
    <n v="-3.8895838198738868E-2"/>
    <n v="-3.8896000000000002"/>
    <s v="P"/>
  </r>
  <r>
    <x v="396"/>
    <s v="BEXIL INVESTMENT TRUST"/>
    <x v="6"/>
    <x v="144"/>
    <s v="WINMILL &amp; CO. INC"/>
    <s v="Other"/>
    <n v="13000"/>
    <n v="13.26"/>
    <n v="172380"/>
    <s v="large_buy"/>
    <n v="-1.9011379704454771E-2"/>
    <n v="-1.9011"/>
    <s v="P"/>
  </r>
  <r>
    <x v="1156"/>
    <s v="Gabelli Healthcare &amp; WellnessRx Trust"/>
    <x v="6"/>
    <x v="144"/>
    <s v="Saba Capital Management, L.P."/>
    <s v="TenPercentOwner"/>
    <n v="18095"/>
    <n v="10.08"/>
    <n v="182397.6"/>
    <s v="normal_buy"/>
    <n v="4.9505066917627794E-3"/>
    <n v="0.49509999999999998"/>
    <s v="P"/>
  </r>
  <r>
    <x v="1156"/>
    <s v="Gabelli Healthcare &amp; WellnessRx Trust"/>
    <x v="6"/>
    <x v="144"/>
    <s v="Weinstein Boaz"/>
    <s v="TenPercentOwner"/>
    <n v="18095"/>
    <n v="10.08"/>
    <n v="182397.6"/>
    <s v="normal_buy"/>
    <n v="4.9505066917627794E-3"/>
    <n v="0.49509999999999998"/>
    <s v="P"/>
  </r>
  <r>
    <x v="63"/>
    <s v="BlackRock Innovation &amp; Growth Term Trust"/>
    <x v="6"/>
    <x v="144"/>
    <s v="Weinstein Boaz"/>
    <s v="TenPercentOwner"/>
    <n v="116570"/>
    <n v="7.3"/>
    <n v="850961"/>
    <s v="normal_buy"/>
    <n v="-4.9723927149110232E-2"/>
    <n v="-4.9724000000000004"/>
    <s v="P"/>
  </r>
  <r>
    <x v="63"/>
    <s v="BlackRock Innovation &amp; Growth Term Trust"/>
    <x v="6"/>
    <x v="144"/>
    <s v="Saba Capital Management, L.P."/>
    <s v="TenPercentOwner"/>
    <n v="116570"/>
    <n v="7.3"/>
    <n v="850961"/>
    <s v="normal_buy"/>
    <n v="-4.9723927149110232E-2"/>
    <n v="-4.9724000000000004"/>
    <s v="P"/>
  </r>
  <r>
    <x v="225"/>
    <s v="PIMCO Flexible Municipal Income Fund"/>
    <x v="6"/>
    <x v="144"/>
    <s v="McCartney Kathleen Ann"/>
    <s v="Director"/>
    <n v="14436.96"/>
    <n v="10.39"/>
    <n v="150000.01439999999"/>
    <s v="large_buy"/>
    <n v="1.2737874265718929E-2"/>
    <n v="1.2738"/>
    <s v="P"/>
  </r>
  <r>
    <x v="885"/>
    <s v="Immix Biopharma, Inc."/>
    <x v="6"/>
    <x v="144"/>
    <s v="Hsu Jason"/>
    <s v="Director"/>
    <n v="6000"/>
    <n v="2.15"/>
    <n v="12900"/>
    <s v="normal_buy"/>
    <n v="-9.7087288747823575E-3"/>
    <n v="-0.97089999999999999"/>
    <s v="P"/>
  </r>
  <r>
    <x v="992"/>
    <s v="APPIAN CORP"/>
    <x v="6"/>
    <x v="144"/>
    <s v="Moran Colin T."/>
    <s v="TenPercentOwner"/>
    <n v="71989"/>
    <n v="35.46"/>
    <n v="2552729.94"/>
    <s v="large_buy"/>
    <n v="-0.22919043602813921"/>
    <n v="-22.919"/>
    <s v="P"/>
  </r>
  <r>
    <x v="992"/>
    <s v="APPIAN CORP"/>
    <x v="6"/>
    <x v="144"/>
    <s v="Abdiel Capital Advisors, LP"/>
    <s v="TenPercentOwner"/>
    <n v="71989"/>
    <n v="35.46"/>
    <n v="2552729.94"/>
    <s v="large_buy"/>
    <n v="-0.22919043602813921"/>
    <n v="-22.919"/>
    <s v="P"/>
  </r>
  <r>
    <x v="992"/>
    <s v="APPIAN CORP"/>
    <x v="6"/>
    <x v="144"/>
    <s v="Abdiel Qualified Master Fund LP"/>
    <s v="TenPercentOwner"/>
    <n v="71989"/>
    <n v="35.46"/>
    <n v="2552729.94"/>
    <s v="large_buy"/>
    <n v="-0.22919043602813921"/>
    <n v="-22.919"/>
    <s v="P"/>
  </r>
  <r>
    <x v="992"/>
    <s v="APPIAN CORP"/>
    <x v="6"/>
    <x v="144"/>
    <s v="Abdiel Partners, LLC"/>
    <s v="TenPercentOwner"/>
    <n v="71989"/>
    <n v="35.46"/>
    <n v="2552729.94"/>
    <s v="large_buy"/>
    <n v="-0.22919043602813921"/>
    <n v="-22.919"/>
    <s v="P"/>
  </r>
  <r>
    <x v="992"/>
    <s v="APPIAN CORP"/>
    <x v="6"/>
    <x v="144"/>
    <s v="Abdiel Capital LP"/>
    <s v="TenPercentOwner"/>
    <n v="71989"/>
    <n v="35.46"/>
    <n v="2552729.94"/>
    <s v="large_buy"/>
    <n v="-0.22919043602813921"/>
    <n v="-22.919"/>
    <s v="P"/>
  </r>
  <r>
    <x v="992"/>
    <s v="APPIAN CORP"/>
    <x v="6"/>
    <x v="144"/>
    <s v="Abdiel Capital Management, LLC"/>
    <s v="TenPercentOwner"/>
    <n v="71989"/>
    <n v="35.46"/>
    <n v="2552729.94"/>
    <s v="large_buy"/>
    <n v="-0.22919043602813921"/>
    <n v="-22.919"/>
    <s v="P"/>
  </r>
  <r>
    <x v="992"/>
    <s v="APPIAN CORP"/>
    <x v="6"/>
    <x v="144"/>
    <s v="Moran Colin T."/>
    <s v="TenPercentOwner"/>
    <n v="2766"/>
    <n v="35.46"/>
    <n v="98082.36"/>
    <s v="normal_buy"/>
    <n v="-0.22919043602813921"/>
    <n v="-22.919"/>
    <s v="P"/>
  </r>
  <r>
    <x v="992"/>
    <s v="APPIAN CORP"/>
    <x v="6"/>
    <x v="144"/>
    <s v="Abdiel Capital Advisors, LP"/>
    <s v="TenPercentOwner"/>
    <n v="2766"/>
    <n v="35.46"/>
    <n v="98082.36"/>
    <s v="normal_buy"/>
    <n v="-0.22919043602813921"/>
    <n v="-22.919"/>
    <s v="P"/>
  </r>
  <r>
    <x v="992"/>
    <s v="APPIAN CORP"/>
    <x v="6"/>
    <x v="144"/>
    <s v="Abdiel Qualified Master Fund LP"/>
    <s v="TenPercentOwner"/>
    <n v="2766"/>
    <n v="35.46"/>
    <n v="98082.36"/>
    <s v="normal_buy"/>
    <n v="-0.22919043602813921"/>
    <n v="-22.919"/>
    <s v="P"/>
  </r>
  <r>
    <x v="992"/>
    <s v="APPIAN CORP"/>
    <x v="6"/>
    <x v="144"/>
    <s v="Abdiel Partners, LLC"/>
    <s v="TenPercentOwner"/>
    <n v="2766"/>
    <n v="35.46"/>
    <n v="98082.36"/>
    <s v="normal_buy"/>
    <n v="-0.22919043602813921"/>
    <n v="-22.919"/>
    <s v="P"/>
  </r>
  <r>
    <x v="184"/>
    <s v="Calamos Aksia Alternative Credit &amp; Income Fund"/>
    <x v="6"/>
    <x v="144"/>
    <s v="Koudounis John S."/>
    <s v="Director,Officer"/>
    <n v="11825.92"/>
    <n v="10.57"/>
    <n v="124999.97440000001"/>
    <s v="normal_buy"/>
    <n v="2.8382948455567551E-3"/>
    <n v="0.2838"/>
    <s v="P"/>
  </r>
  <r>
    <x v="992"/>
    <s v="APPIAN CORP"/>
    <x v="6"/>
    <x v="144"/>
    <s v="Abdiel Capital LP"/>
    <s v="TenPercentOwner"/>
    <n v="2766"/>
    <n v="35.46"/>
    <n v="98082.36"/>
    <s v="normal_buy"/>
    <n v="-0.22919043602813921"/>
    <n v="-22.919"/>
    <s v="P"/>
  </r>
  <r>
    <x v="992"/>
    <s v="APPIAN CORP"/>
    <x v="6"/>
    <x v="144"/>
    <s v="Abdiel Capital Management, LLC"/>
    <s v="TenPercentOwner"/>
    <n v="2766"/>
    <n v="35.46"/>
    <n v="98082.36"/>
    <s v="normal_buy"/>
    <n v="-0.22919043602813921"/>
    <n v="-22.919"/>
    <s v="P"/>
  </r>
  <r>
    <x v="992"/>
    <s v="APPIAN CORP"/>
    <x v="6"/>
    <x v="144"/>
    <s v="Moran Colin T."/>
    <s v="TenPercentOwner"/>
    <n v="1926"/>
    <n v="36"/>
    <n v="69336"/>
    <s v="normal_buy"/>
    <n v="-0.22919043602813921"/>
    <n v="-22.919"/>
    <s v="P"/>
  </r>
  <r>
    <x v="992"/>
    <s v="APPIAN CORP"/>
    <x v="6"/>
    <x v="144"/>
    <s v="Abdiel Capital Advisors, LP"/>
    <s v="TenPercentOwner"/>
    <n v="1926"/>
    <n v="36"/>
    <n v="69336"/>
    <s v="normal_buy"/>
    <n v="-0.22919043602813921"/>
    <n v="-22.919"/>
    <s v="P"/>
  </r>
  <r>
    <x v="992"/>
    <s v="APPIAN CORP"/>
    <x v="6"/>
    <x v="144"/>
    <s v="Abdiel Qualified Master Fund LP"/>
    <s v="TenPercentOwner"/>
    <n v="1926"/>
    <n v="36"/>
    <n v="69336"/>
    <s v="normal_buy"/>
    <n v="-0.22919043602813921"/>
    <n v="-22.919"/>
    <s v="P"/>
  </r>
  <r>
    <x v="992"/>
    <s v="APPIAN CORP"/>
    <x v="6"/>
    <x v="144"/>
    <s v="Abdiel Partners, LLC"/>
    <s v="TenPercentOwner"/>
    <n v="1926"/>
    <n v="36"/>
    <n v="69336"/>
    <s v="normal_buy"/>
    <n v="-0.22919043602813921"/>
    <n v="-22.919"/>
    <s v="P"/>
  </r>
  <r>
    <x v="992"/>
    <s v="APPIAN CORP"/>
    <x v="6"/>
    <x v="144"/>
    <s v="Abdiel Capital LP"/>
    <s v="TenPercentOwner"/>
    <n v="1926"/>
    <n v="36"/>
    <n v="69336"/>
    <s v="normal_buy"/>
    <n v="-0.22919043602813921"/>
    <n v="-22.919"/>
    <s v="P"/>
  </r>
  <r>
    <x v="992"/>
    <s v="APPIAN CORP"/>
    <x v="6"/>
    <x v="144"/>
    <s v="Abdiel Capital Management, LLC"/>
    <s v="TenPercentOwner"/>
    <n v="1926"/>
    <n v="36"/>
    <n v="69336"/>
    <s v="normal_buy"/>
    <n v="-0.22919043602813921"/>
    <n v="-22.919"/>
    <s v="P"/>
  </r>
  <r>
    <x v="992"/>
    <s v="APPIAN CORP"/>
    <x v="6"/>
    <x v="144"/>
    <s v="Moran Colin T."/>
    <s v="TenPercentOwner"/>
    <n v="5532"/>
    <n v="34.97"/>
    <n v="193454.04"/>
    <s v="normal_buy"/>
    <n v="-0.22919043602813921"/>
    <n v="-22.919"/>
    <s v="P"/>
  </r>
  <r>
    <x v="992"/>
    <s v="APPIAN CORP"/>
    <x v="6"/>
    <x v="144"/>
    <s v="Abdiel Capital Advisors, LP"/>
    <s v="TenPercentOwner"/>
    <n v="5532"/>
    <n v="34.97"/>
    <n v="193454.04"/>
    <s v="normal_buy"/>
    <n v="-0.22919043602813921"/>
    <n v="-22.919"/>
    <s v="P"/>
  </r>
  <r>
    <x v="992"/>
    <s v="APPIAN CORP"/>
    <x v="6"/>
    <x v="144"/>
    <s v="Abdiel Qualified Master Fund LP"/>
    <s v="TenPercentOwner"/>
    <n v="5532"/>
    <n v="34.97"/>
    <n v="193454.04"/>
    <s v="normal_buy"/>
    <n v="-0.22919043602813921"/>
    <n v="-22.919"/>
    <s v="P"/>
  </r>
  <r>
    <x v="992"/>
    <s v="APPIAN CORP"/>
    <x v="6"/>
    <x v="144"/>
    <s v="Abdiel Partners, LLC"/>
    <s v="TenPercentOwner"/>
    <n v="5532"/>
    <n v="34.97"/>
    <n v="193454.04"/>
    <s v="normal_buy"/>
    <n v="-0.22919043602813921"/>
    <n v="-22.919"/>
    <s v="P"/>
  </r>
  <r>
    <x v="992"/>
    <s v="APPIAN CORP"/>
    <x v="6"/>
    <x v="144"/>
    <s v="Abdiel Capital LP"/>
    <s v="TenPercentOwner"/>
    <n v="5532"/>
    <n v="34.97"/>
    <n v="193454.04"/>
    <s v="normal_buy"/>
    <n v="-0.22919043602813921"/>
    <n v="-22.919"/>
    <s v="P"/>
  </r>
  <r>
    <x v="992"/>
    <s v="APPIAN CORP"/>
    <x v="6"/>
    <x v="144"/>
    <s v="Abdiel Capital Management, LLC"/>
    <s v="TenPercentOwner"/>
    <n v="5532"/>
    <n v="34.97"/>
    <n v="193454.04"/>
    <s v="normal_buy"/>
    <n v="-0.22919043602813921"/>
    <n v="-22.919"/>
    <s v="P"/>
  </r>
  <r>
    <x v="102"/>
    <s v="TEXAS CAPITAL BANCSHARES INC/TX"/>
    <x v="6"/>
    <x v="144"/>
    <s v="STALLINGS ROBERT W"/>
    <s v="Director"/>
    <n v="5000"/>
    <n v="20.53"/>
    <n v="102650"/>
    <s v="normal_buy"/>
    <n v="-0.1105651761971804"/>
    <n v="-11.0565"/>
    <s v="P"/>
  </r>
  <r>
    <x v="1166"/>
    <s v="Super League Enterprise, Inc."/>
    <x v="6"/>
    <x v="144"/>
    <s v="Gehl Jeff Patrick"/>
    <s v="Director"/>
    <n v="25000"/>
    <n v="1.34"/>
    <n v="33500"/>
    <s v="normal_buy"/>
    <n v="-0.111538446866549"/>
    <n v="-11.1538"/>
    <s v="P"/>
  </r>
  <r>
    <x v="102"/>
    <s v="TEXAS CAPITAL BANCSHARES INC/TX"/>
    <x v="6"/>
    <x v="145"/>
    <s v="STALLINGS ROBERT W"/>
    <s v="Director"/>
    <n v="4000"/>
    <n v="20.62"/>
    <n v="82480"/>
    <s v="normal_buy"/>
    <n v="-0.1009062960486419"/>
    <n v="-10.0906"/>
    <s v="P"/>
  </r>
  <r>
    <x v="1156"/>
    <s v="Gabelli Healthcare &amp; WellnessRx Trust"/>
    <x v="6"/>
    <x v="145"/>
    <s v="Weinstein Boaz"/>
    <s v="TenPercentOwner"/>
    <n v="36371"/>
    <n v="10.19"/>
    <n v="370620.49"/>
    <s v="large_buy"/>
    <n v="2.1610704403439481E-2"/>
    <n v="2.1610999999999998"/>
    <s v="P"/>
  </r>
  <r>
    <x v="1156"/>
    <s v="Gabelli Healthcare &amp; WellnessRx Trust"/>
    <x v="6"/>
    <x v="145"/>
    <s v="Saba Capital Management, L.P."/>
    <s v="TenPercentOwner"/>
    <n v="36371"/>
    <n v="10.19"/>
    <n v="370620.49"/>
    <s v="large_buy"/>
    <n v="2.1610704403439481E-2"/>
    <n v="2.1610999999999998"/>
    <s v="P"/>
  </r>
  <r>
    <x v="63"/>
    <s v="BlackRock Innovation &amp; Growth Term Trust"/>
    <x v="6"/>
    <x v="145"/>
    <s v="Weinstein Boaz"/>
    <s v="TenPercentOwner"/>
    <n v="243697"/>
    <n v="7.22"/>
    <n v="1759492.34"/>
    <s v="large_buy"/>
    <n v="-1.383125744386071E-2"/>
    <n v="-1.3831"/>
    <s v="P"/>
  </r>
  <r>
    <x v="63"/>
    <s v="BlackRock Innovation &amp; Growth Term Trust"/>
    <x v="6"/>
    <x v="145"/>
    <s v="Saba Capital Management, L.P."/>
    <s v="TenPercentOwner"/>
    <n v="243697"/>
    <n v="7.22"/>
    <n v="1759492.34"/>
    <s v="large_buy"/>
    <n v="-1.383125744386071E-2"/>
    <n v="-1.3831"/>
    <s v="P"/>
  </r>
  <r>
    <x v="1182"/>
    <s v="CHOICEONE FINANCIAL SERVICES INC"/>
    <x v="6"/>
    <x v="145"/>
    <s v="HENDON JACK"/>
    <s v="Director"/>
    <n v="6000"/>
    <n v="25"/>
    <n v="150000"/>
    <s v="large_buy"/>
    <n v="4.9257368366808052E-2"/>
    <n v="4.9257"/>
    <s v="P"/>
  </r>
  <r>
    <x v="1182"/>
    <s v="CHOICEONE FINANCIAL SERVICES INC"/>
    <x v="6"/>
    <x v="145"/>
    <s v="McConnell Gregory A"/>
    <s v="Director"/>
    <n v="4000"/>
    <n v="25"/>
    <n v="100000"/>
    <s v="normal_buy"/>
    <n v="4.9257368366808052E-2"/>
    <n v="4.9257"/>
    <s v="P"/>
  </r>
  <r>
    <x v="1182"/>
    <s v="CHOICEONE FINANCIAL SERVICES INC"/>
    <x v="6"/>
    <x v="145"/>
    <s v="Greenland Adom"/>
    <s v="Officer"/>
    <n v="2000"/>
    <n v="25"/>
    <n v="50000"/>
    <s v="normal_buy"/>
    <n v="4.9257368366808052E-2"/>
    <n v="4.9257"/>
    <s v="P"/>
  </r>
  <r>
    <x v="1182"/>
    <s v="CHOICEONE FINANCIAL SERVICES INC"/>
    <x v="6"/>
    <x v="145"/>
    <s v="Burns Harold J"/>
    <s v="Director"/>
    <n v="2000"/>
    <n v="25"/>
    <n v="50000"/>
    <s v="normal_buy"/>
    <n v="4.9257368366808052E-2"/>
    <n v="4.9257"/>
    <s v="P"/>
  </r>
  <r>
    <x v="1182"/>
    <s v="CHOICEONE FINANCIAL SERVICES INC"/>
    <x v="6"/>
    <x v="145"/>
    <s v="Brophy Keith D."/>
    <s v="Director"/>
    <n v="1000"/>
    <n v="25"/>
    <n v="25000"/>
    <s v="normal_buy"/>
    <n v="4.9257368366808052E-2"/>
    <n v="4.9257"/>
    <s v="P"/>
  </r>
  <r>
    <x v="118"/>
    <s v="Northwest Bancshares, Inc."/>
    <x v="6"/>
    <x v="145"/>
    <s v="Schosser Douglas M"/>
    <s v="Officer"/>
    <n v="7000"/>
    <n v="14.19"/>
    <n v="99330"/>
    <s v="normal_buy"/>
    <n v="-7.6849610218952202E-2"/>
    <n v="-7.6849999999999996"/>
    <s v="P"/>
  </r>
  <r>
    <x v="156"/>
    <s v="PEOPLES FINANCIAL CORP /MS/"/>
    <x v="6"/>
    <x v="145"/>
    <s v="Barnes Ronald G"/>
    <s v="Director"/>
    <n v="1000"/>
    <n v="16"/>
    <n v="16000"/>
    <s v="normal_buy"/>
    <n v="1.5757609330939282E-2"/>
    <n v="1.5758000000000001"/>
    <s v="P"/>
  </r>
  <r>
    <x v="180"/>
    <s v="UNITED PARCEL SERVICE INC"/>
    <x v="6"/>
    <x v="145"/>
    <s v="JOHNSON WILLIAM R"/>
    <s v="Director"/>
    <n v="5000"/>
    <n v="128.61000000000001"/>
    <n v="643050.00000000012"/>
    <s v="large_buy"/>
    <n v="-6.8461135082554803E-3"/>
    <n v="-0.68459999999999999"/>
    <s v="P"/>
  </r>
  <r>
    <x v="1182"/>
    <s v="CHOICEONE FINANCIAL SERVICES INC"/>
    <x v="6"/>
    <x v="145"/>
    <s v="Essex Bruce John Jr"/>
    <s v="Director"/>
    <n v="12000"/>
    <n v="25"/>
    <n v="300000"/>
    <s v="large_buy"/>
    <n v="4.9257368366808052E-2"/>
    <n v="4.9257"/>
    <s v="P"/>
  </r>
  <r>
    <x v="1182"/>
    <s v="CHOICEONE FINANCIAL SERVICES INC"/>
    <x v="6"/>
    <x v="145"/>
    <s v="Armock Greg L."/>
    <s v="Director"/>
    <n v="6000"/>
    <n v="25"/>
    <n v="150000"/>
    <s v="large_buy"/>
    <n v="4.9257368366808052E-2"/>
    <n v="4.9257"/>
    <s v="P"/>
  </r>
  <r>
    <x v="992"/>
    <s v="APPIAN CORP"/>
    <x v="6"/>
    <x v="145"/>
    <s v="Moran Colin T."/>
    <s v="TenPercentOwner"/>
    <n v="5041"/>
    <n v="35.799999999999997"/>
    <n v="180467.8"/>
    <s v="normal_buy"/>
    <n v="-0.2427314452227711"/>
    <n v="-24.273099999999999"/>
    <s v="P"/>
  </r>
  <r>
    <x v="992"/>
    <s v="APPIAN CORP"/>
    <x v="6"/>
    <x v="145"/>
    <s v="Abdiel Capital Advisors, LP"/>
    <s v="TenPercentOwner"/>
    <n v="5041"/>
    <n v="35.799999999999997"/>
    <n v="180467.8"/>
    <s v="normal_buy"/>
    <n v="-0.2427314452227711"/>
    <n v="-24.273099999999999"/>
    <s v="P"/>
  </r>
  <r>
    <x v="992"/>
    <s v="APPIAN CORP"/>
    <x v="6"/>
    <x v="145"/>
    <s v="Abdiel Qualified Master Fund LP"/>
    <s v="TenPercentOwner"/>
    <n v="5041"/>
    <n v="35.799999999999997"/>
    <n v="180467.8"/>
    <s v="normal_buy"/>
    <n v="-0.2427314452227711"/>
    <n v="-24.273099999999999"/>
    <s v="P"/>
  </r>
  <r>
    <x v="992"/>
    <s v="APPIAN CORP"/>
    <x v="6"/>
    <x v="145"/>
    <s v="Abdiel Partners, LLC"/>
    <s v="TenPercentOwner"/>
    <n v="5041"/>
    <n v="35.799999999999997"/>
    <n v="180467.8"/>
    <s v="normal_buy"/>
    <n v="-0.2427314452227711"/>
    <n v="-24.273099999999999"/>
    <s v="P"/>
  </r>
  <r>
    <x v="992"/>
    <s v="APPIAN CORP"/>
    <x v="6"/>
    <x v="145"/>
    <s v="Abdiel Capital LP"/>
    <s v="TenPercentOwner"/>
    <n v="5041"/>
    <n v="35.799999999999997"/>
    <n v="180467.8"/>
    <s v="normal_buy"/>
    <n v="-0.2427314452227711"/>
    <n v="-24.273099999999999"/>
    <s v="P"/>
  </r>
  <r>
    <x v="992"/>
    <s v="APPIAN CORP"/>
    <x v="6"/>
    <x v="145"/>
    <s v="Abdiel Capital Management, LLC"/>
    <s v="TenPercentOwner"/>
    <n v="5041"/>
    <n v="35.799999999999997"/>
    <n v="180467.8"/>
    <s v="normal_buy"/>
    <n v="-0.2427314452227711"/>
    <n v="-24.273099999999999"/>
    <s v="P"/>
  </r>
  <r>
    <x v="1183"/>
    <s v="Toughbuilt Industries, Inc"/>
    <x v="6"/>
    <x v="145"/>
    <s v="Soffer Rochel"/>
    <s v="TenPercentOwner"/>
    <n v="3053"/>
    <n v="5.9"/>
    <n v="18012.7"/>
    <s v="normal_buy"/>
    <n v="-0.63157892606392774"/>
    <n v="-63.157899999999998"/>
    <s v="P"/>
  </r>
  <r>
    <x v="1183"/>
    <s v="Toughbuilt Industries, Inc"/>
    <x v="6"/>
    <x v="145"/>
    <s v="Soffer Rochel"/>
    <s v="TenPercentOwner"/>
    <n v="3718"/>
    <n v="5.85"/>
    <n v="21750.3"/>
    <s v="normal_buy"/>
    <n v="-0.63157892606392774"/>
    <n v="-63.157899999999998"/>
    <s v="P"/>
  </r>
  <r>
    <x v="1183"/>
    <s v="Toughbuilt Industries, Inc"/>
    <x v="6"/>
    <x v="145"/>
    <s v="Soffer Rochel"/>
    <s v="TenPercentOwner"/>
    <n v="4257"/>
    <n v="5.83"/>
    <n v="24818.31"/>
    <s v="normal_buy"/>
    <n v="-0.63157892606392774"/>
    <n v="-63.157899999999998"/>
    <s v="P"/>
  </r>
  <r>
    <x v="1182"/>
    <s v="CHOICEONE FINANCIAL SERVICES INC"/>
    <x v="6"/>
    <x v="145"/>
    <s v="Wendling Michelle M"/>
    <s v="Director"/>
    <n v="400"/>
    <n v="25"/>
    <n v="10000"/>
    <s v="normal_buy"/>
    <n v="4.9257368366808052E-2"/>
    <n v="4.9257"/>
    <s v="P"/>
  </r>
  <r>
    <x v="1182"/>
    <s v="CHOICEONE FINANCIAL SERVICES INC"/>
    <x v="6"/>
    <x v="145"/>
    <s v="POTES KELLY"/>
    <s v="Director,Officer"/>
    <n v="2000"/>
    <n v="25"/>
    <n v="50000"/>
    <s v="normal_buy"/>
    <n v="4.9257368366808052E-2"/>
    <n v="4.9257"/>
    <s v="P"/>
  </r>
  <r>
    <x v="1182"/>
    <s v="CHOICEONE FINANCIAL SERVICES INC"/>
    <x v="6"/>
    <x v="145"/>
    <s v="Burrough Eric E"/>
    <s v="Director"/>
    <n v="16000"/>
    <n v="25"/>
    <n v="400000"/>
    <s v="large_buy"/>
    <n v="4.9257368366808052E-2"/>
    <n v="4.9257"/>
    <s v="P"/>
  </r>
  <r>
    <x v="160"/>
    <s v="UNIVEST FINANCIAL Corp"/>
    <x v="6"/>
    <x v="146"/>
    <s v="Paquin Natalye"/>
    <s v="Director"/>
    <n v="580"/>
    <n v="28.93"/>
    <n v="16779.400000000001"/>
    <s v="normal_buy"/>
    <n v="-0.11544482236799319"/>
    <n v="-11.544499999999999"/>
    <s v="P"/>
  </r>
  <r>
    <x v="20"/>
    <s v="Zivo Bioscience, Inc."/>
    <x v="6"/>
    <x v="146"/>
    <s v="Maggiore Christopher D."/>
    <s v="Director,TenPercentOwner"/>
    <n v="2080"/>
    <n v="8.0500000000000007"/>
    <n v="16744"/>
    <s v="normal_buy"/>
    <n v="7.7844262135933429E-2"/>
    <n v="7.7843999999999998"/>
    <s v="P"/>
  </r>
  <r>
    <x v="102"/>
    <s v="TEXAS CAPITAL BANCSHARES INC/TX"/>
    <x v="6"/>
    <x v="146"/>
    <s v="STALLINGS ROBERT W"/>
    <s v="Director"/>
    <n v="8500"/>
    <n v="20.51"/>
    <n v="174335"/>
    <s v="normal_buy"/>
    <n v="-0.106835098296752"/>
    <n v="-10.6835"/>
    <s v="P"/>
  </r>
  <r>
    <x v="1156"/>
    <s v="Gabelli Healthcare &amp; WellnessRx Trust"/>
    <x v="6"/>
    <x v="146"/>
    <s v="Weinstein Boaz"/>
    <s v="TenPercentOwner"/>
    <n v="30734"/>
    <n v="10.29"/>
    <n v="316252.86"/>
    <s v="large_buy"/>
    <n v="1.553399635219632E-2"/>
    <n v="1.5533999999999999"/>
    <s v="P"/>
  </r>
  <r>
    <x v="1156"/>
    <s v="Gabelli Healthcare &amp; WellnessRx Trust"/>
    <x v="6"/>
    <x v="146"/>
    <s v="Saba Capital Management, L.P."/>
    <s v="TenPercentOwner"/>
    <n v="30734"/>
    <n v="10.29"/>
    <n v="316252.86"/>
    <s v="large_buy"/>
    <n v="1.553399635219632E-2"/>
    <n v="1.5533999999999999"/>
    <s v="P"/>
  </r>
  <r>
    <x v="63"/>
    <s v="BlackRock Innovation &amp; Growth Term Trust"/>
    <x v="6"/>
    <x v="146"/>
    <s v="Weinstein Boaz"/>
    <s v="TenPercentOwner"/>
    <n v="4902"/>
    <n v="7.24"/>
    <n v="35490.480000000003"/>
    <s v="normal_buy"/>
    <n v="-2.2069062561828279E-2"/>
    <n v="-2.2069000000000001"/>
    <s v="P"/>
  </r>
  <r>
    <x v="63"/>
    <s v="BlackRock Innovation &amp; Growth Term Trust"/>
    <x v="6"/>
    <x v="146"/>
    <s v="Saba Capital Management, L.P."/>
    <s v="TenPercentOwner"/>
    <n v="4902"/>
    <n v="7.24"/>
    <n v="35490.480000000003"/>
    <s v="normal_buy"/>
    <n v="-2.2069062561828279E-2"/>
    <n v="-2.2069000000000001"/>
    <s v="P"/>
  </r>
  <r>
    <x v="1184"/>
    <s v="General Motors Co"/>
    <x v="6"/>
    <x v="146"/>
    <s v="Jacobson Paul A"/>
    <s v="Officer"/>
    <n v="25000"/>
    <n v="44.11"/>
    <n v="1102750"/>
    <s v="large_buy"/>
    <n v="-1.4505941162757391E-2"/>
    <n v="-1.4505999999999999"/>
    <s v="P"/>
  </r>
  <r>
    <x v="17"/>
    <s v="TILE SHOP HOLDINGS, INC."/>
    <x v="6"/>
    <x v="146"/>
    <s v="Pleasant Lake Onshore Feeder Fund LP"/>
    <s v="TenPercentOwner"/>
    <n v="12500"/>
    <n v="7"/>
    <n v="87500"/>
    <s v="normal_buy"/>
    <n v="-0.13694721922999159"/>
    <n v="-13.694699999999999"/>
    <s v="P"/>
  </r>
  <r>
    <x v="17"/>
    <s v="TILE SHOP HOLDINGS, INC."/>
    <x v="6"/>
    <x v="146"/>
    <s v="Fund 1 Investments, LLC"/>
    <s v="TenPercentOwner"/>
    <n v="12500"/>
    <n v="7"/>
    <n v="87500"/>
    <s v="normal_buy"/>
    <n v="-0.13694721922999159"/>
    <n v="-13.694699999999999"/>
    <s v="P"/>
  </r>
  <r>
    <x v="17"/>
    <s v="TILE SHOP HOLDINGS, INC."/>
    <x v="6"/>
    <x v="146"/>
    <s v="Pleasant Lake Partners LLC"/>
    <s v="TenPercentOwner"/>
    <n v="12500"/>
    <n v="7"/>
    <n v="87500"/>
    <s v="normal_buy"/>
    <n v="-0.13694721922999159"/>
    <n v="-13.694699999999999"/>
    <s v="P"/>
  </r>
  <r>
    <x v="396"/>
    <s v="BEXIL INVESTMENT TRUST"/>
    <x v="6"/>
    <x v="146"/>
    <s v="WINMILL &amp; CO. INC"/>
    <s v="Other"/>
    <n v="6105"/>
    <n v="13.14"/>
    <n v="80219.7"/>
    <s v="normal_buy"/>
    <n v="-1.969693592299937E-2"/>
    <n v="-1.9697"/>
    <s v="P"/>
  </r>
  <r>
    <x v="1185"/>
    <s v="Lineage, Inc."/>
    <x v="6"/>
    <x v="146"/>
    <s v="Fleming Abigail S"/>
    <s v="Officer"/>
    <n v="250"/>
    <n v="78"/>
    <n v="19500"/>
    <s v="normal_buy"/>
    <n v="6.1414130872261108E-2"/>
    <n v="6.1414"/>
    <s v="P"/>
  </r>
  <r>
    <x v="1185"/>
    <s v="Lineage, Inc."/>
    <x v="6"/>
    <x v="146"/>
    <s v="Wentworth Lynn A"/>
    <s v="Director"/>
    <n v="3100"/>
    <n v="78"/>
    <n v="241800"/>
    <s v="large_buy"/>
    <n v="6.1414130872261108E-2"/>
    <n v="6.1414"/>
    <s v="P"/>
  </r>
  <r>
    <x v="349"/>
    <s v="Allegion plc"/>
    <x v="6"/>
    <x v="146"/>
    <s v="Stone John H"/>
    <s v="Director,Officer"/>
    <n v="3233"/>
    <n v="134.5"/>
    <n v="434838.5"/>
    <s v="normal_buy"/>
    <n v="-5.761499332583675E-2"/>
    <n v="-5.7614999999999998"/>
    <s v="P"/>
  </r>
  <r>
    <x v="349"/>
    <s v="Allegion plc"/>
    <x v="6"/>
    <x v="146"/>
    <s v="Stone John H"/>
    <s v="Director,Officer"/>
    <n v="1767"/>
    <n v="135.88"/>
    <n v="240099.96"/>
    <s v="normal_buy"/>
    <n v="-5.761499332583675E-2"/>
    <n v="-5.7614999999999998"/>
    <s v="P"/>
  </r>
  <r>
    <x v="754"/>
    <s v="GLOBE LIFE INC."/>
    <x v="6"/>
    <x v="146"/>
    <s v="Thigpen Mary E"/>
    <s v="Director"/>
    <n v="3000"/>
    <n v="90.2"/>
    <n v="270600"/>
    <s v="large_buy"/>
    <n v="1.466535032201333E-2"/>
    <n v="1.4664999999999999"/>
    <s v="P"/>
  </r>
  <r>
    <x v="735"/>
    <s v="PIMCO Flexible Real Estate Income Fund"/>
    <x v="6"/>
    <x v="146"/>
    <s v="Hall Gregory Weston"/>
    <s v="Other"/>
    <n v="47619.05"/>
    <n v="10.5"/>
    <n v="500000.02500000002"/>
    <s v="normal_buy"/>
    <n v="5.1744258773540608E-3"/>
    <n v="0.51739999999999997"/>
    <s v="P"/>
  </r>
  <r>
    <x v="1185"/>
    <s v="Lineage, Inc."/>
    <x v="6"/>
    <x v="146"/>
    <s v="Falotico Nancy Joy"/>
    <s v="Director"/>
    <n v="1300"/>
    <n v="78"/>
    <n v="101400"/>
    <s v="normal_buy"/>
    <n v="6.1414130872261108E-2"/>
    <n v="6.1414"/>
    <s v="P"/>
  </r>
  <r>
    <x v="988"/>
    <s v="LKQ CORP"/>
    <x v="6"/>
    <x v="146"/>
    <s v="Jude Justin L"/>
    <s v="Director,Officer"/>
    <n v="2500"/>
    <n v="39.909999999999997"/>
    <n v="99774.999999999985"/>
    <s v="large_buy"/>
    <n v="-2.6879074536590001E-2"/>
    <n v="-2.6879"/>
    <s v="P"/>
  </r>
  <r>
    <x v="988"/>
    <s v="LKQ CORP"/>
    <x v="6"/>
    <x v="146"/>
    <s v="CLARKE ANDREW C"/>
    <s v="Director"/>
    <n v="7600"/>
    <n v="39.700000000000003"/>
    <n v="301720"/>
    <s v="large_buy"/>
    <n v="-2.6879074536590001E-2"/>
    <n v="-2.6879"/>
    <s v="P"/>
  </r>
  <r>
    <x v="600"/>
    <s v="Anixa Biosciences Inc"/>
    <x v="6"/>
    <x v="146"/>
    <s v="Baskies Arnold M"/>
    <s v="Director"/>
    <n v="5000"/>
    <n v="3.09"/>
    <n v="15450"/>
    <s v="normal_buy"/>
    <n v="2.9508247211460059E-2"/>
    <n v="2.9508000000000001"/>
    <s v="P"/>
  </r>
  <r>
    <x v="349"/>
    <s v="Allegion plc"/>
    <x v="6"/>
    <x v="146"/>
    <s v="MIZELL STEVEN"/>
    <s v="Director"/>
    <n v="1000"/>
    <n v="136.53"/>
    <n v="136530"/>
    <s v="normal_buy"/>
    <n v="-5.761499332583675E-2"/>
    <n v="-5.7614999999999998"/>
    <s v="P"/>
  </r>
  <r>
    <x v="1185"/>
    <s v="Lineage, Inc."/>
    <x v="6"/>
    <x v="146"/>
    <s v="ARCHAMBEAU SHELLYE L"/>
    <s v="Director"/>
    <n v="500"/>
    <n v="78"/>
    <n v="39000"/>
    <s v="normal_buy"/>
    <n v="6.1414130872261108E-2"/>
    <n v="6.1414"/>
    <s v="P"/>
  </r>
  <r>
    <x v="1185"/>
    <s v="Lineage, Inc."/>
    <x v="6"/>
    <x v="146"/>
    <s v="Rivera Jeffrey Alvarez"/>
    <s v="Officer"/>
    <n v="600"/>
    <n v="78"/>
    <n v="46800"/>
    <s v="normal_buy"/>
    <n v="6.1414130872261108E-2"/>
    <n v="6.1414"/>
    <s v="P"/>
  </r>
  <r>
    <x v="1186"/>
    <s v="PIMCO Dynamic Income Strategy Fund"/>
    <x v="6"/>
    <x v="146"/>
    <s v="Weinstein Boaz"/>
    <s v="TenPercentOwner"/>
    <n v="1300"/>
    <n v="22.78"/>
    <n v="29614"/>
    <s v="normal_buy"/>
    <n v="-3.962744003840335E-3"/>
    <n v="-0.39629999999999999"/>
    <s v="P"/>
  </r>
  <r>
    <x v="1186"/>
    <s v="PIMCO Dynamic Income Strategy Fund"/>
    <x v="6"/>
    <x v="146"/>
    <s v="Saba Capital Management, L.P."/>
    <s v="TenPercentOwner"/>
    <n v="1300"/>
    <n v="22.78"/>
    <n v="29614"/>
    <s v="normal_buy"/>
    <n v="-3.962744003840335E-3"/>
    <n v="-0.39629999999999999"/>
    <s v="P"/>
  </r>
  <r>
    <x v="600"/>
    <s v="Anixa Biosciences Inc"/>
    <x v="6"/>
    <x v="146"/>
    <s v="Titterton Lewis H jr"/>
    <s v="Director"/>
    <n v="7700"/>
    <n v="3.03"/>
    <n v="23331"/>
    <s v="normal_buy"/>
    <n v="2.9508247211460059E-2"/>
    <n v="2.9508000000000001"/>
    <s v="P"/>
  </r>
  <r>
    <x v="992"/>
    <s v="APPIAN CORP"/>
    <x v="6"/>
    <x v="146"/>
    <s v="Moran Colin T."/>
    <s v="TenPercentOwner"/>
    <n v="31280"/>
    <n v="37.54"/>
    <n v="1174251.2"/>
    <s v="large_buy"/>
    <n v="-0.25218544258976622"/>
    <n v="-25.218499999999999"/>
    <s v="P"/>
  </r>
  <r>
    <x v="992"/>
    <s v="APPIAN CORP"/>
    <x v="6"/>
    <x v="146"/>
    <s v="Abdiel Capital Advisors, LP"/>
    <s v="TenPercentOwner"/>
    <n v="31280"/>
    <n v="37.54"/>
    <n v="1174251.2"/>
    <s v="large_buy"/>
    <n v="-0.25218544258976622"/>
    <n v="-25.218499999999999"/>
    <s v="P"/>
  </r>
  <r>
    <x v="992"/>
    <s v="APPIAN CORP"/>
    <x v="6"/>
    <x v="146"/>
    <s v="Abdiel Qualified Master Fund LP"/>
    <s v="TenPercentOwner"/>
    <n v="31280"/>
    <n v="37.54"/>
    <n v="1174251.2"/>
    <s v="large_buy"/>
    <n v="-0.25218544258976622"/>
    <n v="-25.218499999999999"/>
    <s v="P"/>
  </r>
  <r>
    <x v="992"/>
    <s v="APPIAN CORP"/>
    <x v="6"/>
    <x v="146"/>
    <s v="Abdiel Partners, LLC"/>
    <s v="TenPercentOwner"/>
    <n v="31280"/>
    <n v="37.54"/>
    <n v="1174251.2"/>
    <s v="large_buy"/>
    <n v="-0.25218544258976622"/>
    <n v="-25.218499999999999"/>
    <s v="P"/>
  </r>
  <r>
    <x v="992"/>
    <s v="APPIAN CORP"/>
    <x v="6"/>
    <x v="146"/>
    <s v="Abdiel Capital LP"/>
    <s v="TenPercentOwner"/>
    <n v="31280"/>
    <n v="37.54"/>
    <n v="1174251.2"/>
    <s v="large_buy"/>
    <n v="-0.25218544258976622"/>
    <n v="-25.218499999999999"/>
    <s v="P"/>
  </r>
  <r>
    <x v="992"/>
    <s v="APPIAN CORP"/>
    <x v="6"/>
    <x v="146"/>
    <s v="Abdiel Capital Management, LLC"/>
    <s v="TenPercentOwner"/>
    <n v="31280"/>
    <n v="37.54"/>
    <n v="1174251.2"/>
    <s v="large_buy"/>
    <n v="-0.25218544258976622"/>
    <n v="-25.218499999999999"/>
    <s v="P"/>
  </r>
  <r>
    <x v="992"/>
    <s v="APPIAN CORP"/>
    <x v="6"/>
    <x v="146"/>
    <s v="Moran Colin T."/>
    <s v="TenPercentOwner"/>
    <n v="1220"/>
    <n v="37.54"/>
    <n v="45798.8"/>
    <s v="normal_buy"/>
    <n v="-0.25218544258976622"/>
    <n v="-25.218499999999999"/>
    <s v="P"/>
  </r>
  <r>
    <x v="992"/>
    <s v="APPIAN CORP"/>
    <x v="6"/>
    <x v="146"/>
    <s v="Abdiel Capital Advisors, LP"/>
    <s v="TenPercentOwner"/>
    <n v="1220"/>
    <n v="37.54"/>
    <n v="45798.8"/>
    <s v="normal_buy"/>
    <n v="-0.25218544258976622"/>
    <n v="-25.218499999999999"/>
    <s v="P"/>
  </r>
  <r>
    <x v="992"/>
    <s v="APPIAN CORP"/>
    <x v="6"/>
    <x v="146"/>
    <s v="Abdiel Qualified Master Fund LP"/>
    <s v="TenPercentOwner"/>
    <n v="1220"/>
    <n v="37.54"/>
    <n v="45798.8"/>
    <s v="normal_buy"/>
    <n v="-0.25218544258976622"/>
    <n v="-25.218499999999999"/>
    <s v="P"/>
  </r>
  <r>
    <x v="992"/>
    <s v="APPIAN CORP"/>
    <x v="6"/>
    <x v="146"/>
    <s v="Abdiel Partners, LLC"/>
    <s v="TenPercentOwner"/>
    <n v="1220"/>
    <n v="37.54"/>
    <n v="45798.8"/>
    <s v="normal_buy"/>
    <n v="-0.25218544258976622"/>
    <n v="-25.218499999999999"/>
    <s v="P"/>
  </r>
  <r>
    <x v="992"/>
    <s v="APPIAN CORP"/>
    <x v="6"/>
    <x v="146"/>
    <s v="Abdiel Capital LP"/>
    <s v="TenPercentOwner"/>
    <n v="1220"/>
    <n v="37.54"/>
    <n v="45798.8"/>
    <s v="normal_buy"/>
    <n v="-0.25218544258976622"/>
    <n v="-25.218499999999999"/>
    <s v="P"/>
  </r>
  <r>
    <x v="992"/>
    <s v="APPIAN CORP"/>
    <x v="6"/>
    <x v="146"/>
    <s v="Abdiel Capital Management, LLC"/>
    <s v="TenPercentOwner"/>
    <n v="1220"/>
    <n v="37.54"/>
    <n v="45798.8"/>
    <s v="normal_buy"/>
    <n v="-0.25218544258976622"/>
    <n v="-25.218499999999999"/>
    <s v="P"/>
  </r>
  <r>
    <x v="1185"/>
    <s v="Lineage, Inc."/>
    <x v="6"/>
    <x v="146"/>
    <s v="Crisci Robert"/>
    <s v="Officer"/>
    <n v="10000"/>
    <n v="78"/>
    <n v="780000"/>
    <s v="large_buy"/>
    <n v="6.1414130872261108E-2"/>
    <n v="6.1414"/>
    <s v="P"/>
  </r>
  <r>
    <x v="1187"/>
    <s v="Lamb Weston Holdings, Inc."/>
    <x v="6"/>
    <x v="146"/>
    <s v="JURGENSEN WILLIAM G"/>
    <s v="Director"/>
    <n v="10000"/>
    <n v="55.43"/>
    <n v="554300"/>
    <s v="large_buy"/>
    <n v="6.6959399609835213E-2"/>
    <n v="6.6959"/>
    <s v="P"/>
  </r>
  <r>
    <x v="1187"/>
    <s v="Lamb Weston Holdings, Inc."/>
    <x v="6"/>
    <x v="146"/>
    <s v="NIBLOCK ROBERT A"/>
    <s v="Director"/>
    <n v="5000"/>
    <n v="55.5"/>
    <n v="277500"/>
    <s v="normal_buy"/>
    <n v="6.6959399609835213E-2"/>
    <n v="6.6959"/>
    <s v="P"/>
  </r>
  <r>
    <x v="506"/>
    <s v="Bankwell Financial Group, Inc."/>
    <x v="6"/>
    <x v="147"/>
    <s v="Leitao Kevin D"/>
    <s v="Director"/>
    <n v="2500"/>
    <n v="26.83"/>
    <n v="67075"/>
    <s v="large_buy"/>
    <n v="-3.079542922975476E-2"/>
    <n v="-3.0794999999999999"/>
    <s v="P"/>
  </r>
  <r>
    <x v="1188"/>
    <s v="PennyMac Mortgage Investment Trust"/>
    <x v="6"/>
    <x v="147"/>
    <s v="Lynch Catherine A."/>
    <s v="Director"/>
    <n v="1172"/>
    <n v="13.64"/>
    <n v="15986.08"/>
    <s v="large_buy"/>
    <n v="-2.5659933091388362E-2"/>
    <n v="-2.5659999999999998"/>
    <s v="P"/>
  </r>
  <r>
    <x v="63"/>
    <s v="BlackRock Innovation &amp; Growth Term Trust"/>
    <x v="6"/>
    <x v="147"/>
    <s v="Saba Capital Management, L.P."/>
    <s v="TenPercentOwner"/>
    <n v="27528"/>
    <n v="7.25"/>
    <n v="199578"/>
    <s v="normal_buy"/>
    <n v="-1.9283809126213639E-2"/>
    <n v="-1.9283999999999999"/>
    <s v="P"/>
  </r>
  <r>
    <x v="63"/>
    <s v="BlackRock Innovation &amp; Growth Term Trust"/>
    <x v="6"/>
    <x v="147"/>
    <s v="Weinstein Boaz"/>
    <s v="TenPercentOwner"/>
    <n v="27528"/>
    <n v="7.25"/>
    <n v="199578"/>
    <s v="normal_buy"/>
    <n v="-1.9283809126213639E-2"/>
    <n v="-1.9283999999999999"/>
    <s v="P"/>
  </r>
  <r>
    <x v="503"/>
    <s v="First Northwest Bancorp"/>
    <x v="6"/>
    <x v="147"/>
    <s v="DEINES MATTHEW"/>
    <s v="Director,Officer"/>
    <n v="9285.34"/>
    <n v="10.79"/>
    <n v="100188.8186"/>
    <s v="large_buy"/>
    <n v="-3.6132705604625781E-2"/>
    <n v="-3.6133000000000002"/>
    <s v="P"/>
  </r>
  <r>
    <x v="1156"/>
    <s v="Gabelli Healthcare &amp; WellnessRx Trust"/>
    <x v="6"/>
    <x v="147"/>
    <s v="Saba Capital Management, L.P."/>
    <s v="TenPercentOwner"/>
    <n v="10903"/>
    <n v="10.34"/>
    <n v="112737.02"/>
    <s v="normal_buy"/>
    <n v="6.7241801442592397E-3"/>
    <n v="0.6724"/>
    <s v="P"/>
  </r>
  <r>
    <x v="1156"/>
    <s v="Gabelli Healthcare &amp; WellnessRx Trust"/>
    <x v="6"/>
    <x v="147"/>
    <s v="Weinstein Boaz"/>
    <s v="TenPercentOwner"/>
    <n v="10903"/>
    <n v="10.34"/>
    <n v="112737.02"/>
    <s v="normal_buy"/>
    <n v="6.7241801442592397E-3"/>
    <n v="0.6724"/>
    <s v="P"/>
  </r>
  <r>
    <x v="156"/>
    <s v="PEOPLES FINANCIAL CORP /MS/"/>
    <x v="6"/>
    <x v="147"/>
    <s v="Stilwell Value Partners VII, L.P."/>
    <s v="TenPercentOwner"/>
    <n v="5000"/>
    <n v="16.850000000000001"/>
    <n v="84250"/>
    <s v="normal_buy"/>
    <n v="3.138473377460782E-2"/>
    <n v="3.1385000000000001"/>
    <s v="P"/>
  </r>
  <r>
    <x v="156"/>
    <s v="PEOPLES FINANCIAL CORP /MS/"/>
    <x v="6"/>
    <x v="147"/>
    <s v="Stilwell Activist Fund, L.P."/>
    <s v="TenPercentOwner"/>
    <n v="5000"/>
    <n v="16.850000000000001"/>
    <n v="84250"/>
    <s v="normal_buy"/>
    <n v="3.138473377460782E-2"/>
    <n v="3.1385000000000001"/>
    <s v="P"/>
  </r>
  <r>
    <x v="156"/>
    <s v="PEOPLES FINANCIAL CORP /MS/"/>
    <x v="6"/>
    <x v="147"/>
    <s v="STILWELL JOSEPH"/>
    <s v="TenPercentOwner"/>
    <n v="5000"/>
    <n v="16.850000000000001"/>
    <n v="84250"/>
    <s v="normal_buy"/>
    <n v="3.138473377460782E-2"/>
    <n v="3.1385000000000001"/>
    <s v="P"/>
  </r>
  <r>
    <x v="156"/>
    <s v="PEOPLES FINANCIAL CORP /MS/"/>
    <x v="6"/>
    <x v="147"/>
    <s v="Stilwell Value LLC"/>
    <s v="TenPercentOwner"/>
    <n v="5000"/>
    <n v="16.850000000000001"/>
    <n v="84250"/>
    <s v="normal_buy"/>
    <n v="3.138473377460782E-2"/>
    <n v="3.1385000000000001"/>
    <s v="P"/>
  </r>
  <r>
    <x v="396"/>
    <s v="BEXIL INVESTMENT TRUST"/>
    <x v="6"/>
    <x v="147"/>
    <s v="WINMILL &amp; CO. INC"/>
    <s v="Other"/>
    <n v="5550"/>
    <n v="13.18"/>
    <n v="73149"/>
    <s v="normal_buy"/>
    <n v="-1.8126868484499181E-2"/>
    <n v="-1.8127"/>
    <s v="P"/>
  </r>
  <r>
    <x v="156"/>
    <s v="PEOPLES FINANCIAL CORP /MS/"/>
    <x v="6"/>
    <x v="147"/>
    <s v="Stilwell Activist Investments, L.P."/>
    <s v="TenPercentOwner"/>
    <n v="5000"/>
    <n v="16.850000000000001"/>
    <n v="84250"/>
    <s v="normal_buy"/>
    <n v="3.138473377460782E-2"/>
    <n v="3.1385000000000001"/>
    <s v="P"/>
  </r>
  <r>
    <x v="992"/>
    <s v="APPIAN CORP"/>
    <x v="6"/>
    <x v="147"/>
    <s v="Abdiel Partners, LLC"/>
    <s v="TenPercentOwner"/>
    <n v="144442"/>
    <n v="37.76"/>
    <n v="5454129.9199999999"/>
    <s v="large_buy"/>
    <n v="-0.2595238006334214"/>
    <n v="-25.952400000000001"/>
    <s v="P"/>
  </r>
  <r>
    <x v="992"/>
    <s v="APPIAN CORP"/>
    <x v="6"/>
    <x v="147"/>
    <s v="Abdiel Capital LP"/>
    <s v="TenPercentOwner"/>
    <n v="144442"/>
    <n v="37.76"/>
    <n v="5454129.9199999999"/>
    <s v="large_buy"/>
    <n v="-0.2595238006334214"/>
    <n v="-25.952400000000001"/>
    <s v="P"/>
  </r>
  <r>
    <x v="992"/>
    <s v="APPIAN CORP"/>
    <x v="6"/>
    <x v="147"/>
    <s v="Abdiel Qualified Master Fund LP"/>
    <s v="TenPercentOwner"/>
    <n v="144442"/>
    <n v="37.76"/>
    <n v="5454129.9199999999"/>
    <s v="large_buy"/>
    <n v="-0.2595238006334214"/>
    <n v="-25.952400000000001"/>
    <s v="P"/>
  </r>
  <r>
    <x v="992"/>
    <s v="APPIAN CORP"/>
    <x v="6"/>
    <x v="147"/>
    <s v="Abdiel Capital Management, LLC"/>
    <s v="TenPercentOwner"/>
    <n v="144442"/>
    <n v="37.76"/>
    <n v="5454129.9199999999"/>
    <s v="large_buy"/>
    <n v="-0.2595238006334214"/>
    <n v="-25.952400000000001"/>
    <s v="P"/>
  </r>
  <r>
    <x v="992"/>
    <s v="APPIAN CORP"/>
    <x v="6"/>
    <x v="147"/>
    <s v="Moran Colin T."/>
    <s v="TenPercentOwner"/>
    <n v="144442"/>
    <n v="37.76"/>
    <n v="5454129.9199999999"/>
    <s v="large_buy"/>
    <n v="-0.2595238006334214"/>
    <n v="-25.952400000000001"/>
    <s v="P"/>
  </r>
  <r>
    <x v="992"/>
    <s v="APPIAN CORP"/>
    <x v="6"/>
    <x v="147"/>
    <s v="Abdiel Capital Advisors, LP"/>
    <s v="TenPercentOwner"/>
    <n v="144442"/>
    <n v="37.76"/>
    <n v="5454129.9199999999"/>
    <s v="large_buy"/>
    <n v="-0.2595238006334214"/>
    <n v="-25.952400000000001"/>
    <s v="P"/>
  </r>
  <r>
    <x v="1189"/>
    <s v="NextDecade Corp."/>
    <x v="6"/>
    <x v="147"/>
    <s v="Hanwha Impact Global Corp"/>
    <s v="TenPercentOwner"/>
    <n v="5845455"/>
    <n v="7.5"/>
    <n v="43840912.5"/>
    <s v="large_buy"/>
    <n v="-0.37080102977115009"/>
    <n v="-37.080100000000002"/>
    <s v="P"/>
  </r>
  <r>
    <x v="1189"/>
    <s v="NextDecade Corp."/>
    <x v="6"/>
    <x v="147"/>
    <s v="Hanwha Impact Partners Inc."/>
    <s v="TenPercentOwner"/>
    <n v="5845455"/>
    <n v="7.5"/>
    <n v="43840912.5"/>
    <s v="large_buy"/>
    <n v="-0.37080102977115009"/>
    <n v="-37.080100000000002"/>
    <s v="P"/>
  </r>
  <r>
    <x v="1189"/>
    <s v="NextDecade Corp."/>
    <x v="6"/>
    <x v="147"/>
    <s v="Hanwha Aerospace Co., Ltd."/>
    <s v="TenPercentOwner"/>
    <n v="5845455"/>
    <n v="7.5"/>
    <n v="43840912.5"/>
    <s v="large_buy"/>
    <n v="-0.37080102977115009"/>
    <n v="-37.080100000000002"/>
    <s v="P"/>
  </r>
  <r>
    <x v="1189"/>
    <s v="NextDecade Corp."/>
    <x v="6"/>
    <x v="147"/>
    <s v="Hanwha Ocean Co., Ltd."/>
    <s v="TenPercentOwner"/>
    <n v="5845455"/>
    <n v="7.5"/>
    <n v="43840912.5"/>
    <s v="large_buy"/>
    <n v="-0.37080102977115009"/>
    <n v="-37.080100000000002"/>
    <s v="P"/>
  </r>
  <r>
    <x v="1189"/>
    <s v="NextDecade Corp."/>
    <x v="6"/>
    <x v="147"/>
    <s v="Hanwha Ocean USA Holdings Corp."/>
    <s v="TenPercentOwner"/>
    <n v="5845455"/>
    <n v="7.5"/>
    <n v="43840912.5"/>
    <s v="large_buy"/>
    <n v="-0.37080102977115009"/>
    <n v="-37.080100000000002"/>
    <s v="P"/>
  </r>
  <r>
    <x v="1189"/>
    <s v="NextDecade Corp."/>
    <x v="6"/>
    <x v="147"/>
    <s v="Hanwha Ocean USA International LLC"/>
    <s v="TenPercentOwner"/>
    <n v="5845455"/>
    <n v="7.5"/>
    <n v="43840912.5"/>
    <s v="large_buy"/>
    <n v="-0.37080102977115009"/>
    <n v="-37.080100000000002"/>
    <s v="P"/>
  </r>
  <r>
    <x v="1189"/>
    <s v="NextDecade Corp."/>
    <x v="6"/>
    <x v="147"/>
    <s v="HGC Next Inv LLC"/>
    <s v="TenPercentOwner"/>
    <n v="5845455"/>
    <n v="7.5"/>
    <n v="43840912.5"/>
    <s v="large_buy"/>
    <n v="-0.37080102977115009"/>
    <n v="-37.080100000000002"/>
    <s v="P"/>
  </r>
  <r>
    <x v="1189"/>
    <s v="NextDecade Corp."/>
    <x v="6"/>
    <x v="147"/>
    <s v="Hanwha Impact Global Corp"/>
    <s v="TenPercentOwner"/>
    <n v="5845454"/>
    <n v="7.5"/>
    <n v="43840905"/>
    <s v="normal_buy"/>
    <n v="-0.37080102977115009"/>
    <n v="-37.080100000000002"/>
    <s v="P"/>
  </r>
  <r>
    <x v="1189"/>
    <s v="NextDecade Corp."/>
    <x v="6"/>
    <x v="147"/>
    <s v="Hanwha Impact Partners Inc."/>
    <s v="TenPercentOwner"/>
    <n v="5845454"/>
    <n v="7.5"/>
    <n v="43840905"/>
    <s v="normal_buy"/>
    <n v="-0.37080102977115009"/>
    <n v="-37.080100000000002"/>
    <s v="P"/>
  </r>
  <r>
    <x v="1189"/>
    <s v="NextDecade Corp."/>
    <x v="6"/>
    <x v="147"/>
    <s v="Hanwha Aerospace Co., Ltd."/>
    <s v="TenPercentOwner"/>
    <n v="5845454"/>
    <n v="7.5"/>
    <n v="43840905"/>
    <s v="normal_buy"/>
    <n v="-0.37080102977115009"/>
    <n v="-37.080100000000002"/>
    <s v="P"/>
  </r>
  <r>
    <x v="1189"/>
    <s v="NextDecade Corp."/>
    <x v="6"/>
    <x v="147"/>
    <s v="Hanwha Ocean Co., Ltd."/>
    <s v="TenPercentOwner"/>
    <n v="5845454"/>
    <n v="7.5"/>
    <n v="43840905"/>
    <s v="normal_buy"/>
    <n v="-0.37080102977115009"/>
    <n v="-37.080100000000002"/>
    <s v="P"/>
  </r>
  <r>
    <x v="1189"/>
    <s v="NextDecade Corp."/>
    <x v="6"/>
    <x v="147"/>
    <s v="Hanwha Ocean USA Holdings Corp."/>
    <s v="TenPercentOwner"/>
    <n v="5845454"/>
    <n v="7.5"/>
    <n v="43840905"/>
    <s v="normal_buy"/>
    <n v="-0.37080102977115009"/>
    <n v="-37.080100000000002"/>
    <s v="P"/>
  </r>
  <r>
    <x v="992"/>
    <s v="APPIAN CORP"/>
    <x v="6"/>
    <x v="147"/>
    <s v="Abdiel Partners, LLC"/>
    <s v="TenPercentOwner"/>
    <n v="5558"/>
    <n v="37.76"/>
    <n v="209870.07999999999"/>
    <s v="normal_buy"/>
    <n v="-0.2595238006334214"/>
    <n v="-25.952400000000001"/>
    <s v="P"/>
  </r>
  <r>
    <x v="992"/>
    <s v="APPIAN CORP"/>
    <x v="6"/>
    <x v="147"/>
    <s v="Abdiel Capital LP"/>
    <s v="TenPercentOwner"/>
    <n v="5558"/>
    <n v="37.76"/>
    <n v="209870.07999999999"/>
    <s v="normal_buy"/>
    <n v="-0.2595238006334214"/>
    <n v="-25.952400000000001"/>
    <s v="P"/>
  </r>
  <r>
    <x v="992"/>
    <s v="APPIAN CORP"/>
    <x v="6"/>
    <x v="147"/>
    <s v="Abdiel Qualified Master Fund LP"/>
    <s v="TenPercentOwner"/>
    <n v="5558"/>
    <n v="37.76"/>
    <n v="209870.07999999999"/>
    <s v="normal_buy"/>
    <n v="-0.2595238006334214"/>
    <n v="-25.952400000000001"/>
    <s v="P"/>
  </r>
  <r>
    <x v="992"/>
    <s v="APPIAN CORP"/>
    <x v="6"/>
    <x v="147"/>
    <s v="Abdiel Capital Management, LLC"/>
    <s v="TenPercentOwner"/>
    <n v="5558"/>
    <n v="37.76"/>
    <n v="209870.07999999999"/>
    <s v="normal_buy"/>
    <n v="-0.2595238006334214"/>
    <n v="-25.952400000000001"/>
    <s v="P"/>
  </r>
  <r>
    <x v="992"/>
    <s v="APPIAN CORP"/>
    <x v="6"/>
    <x v="147"/>
    <s v="Moran Colin T."/>
    <s v="TenPercentOwner"/>
    <n v="5558"/>
    <n v="37.76"/>
    <n v="209870.07999999999"/>
    <s v="normal_buy"/>
    <n v="-0.2595238006334214"/>
    <n v="-25.952400000000001"/>
    <s v="P"/>
  </r>
  <r>
    <x v="992"/>
    <s v="APPIAN CORP"/>
    <x v="6"/>
    <x v="147"/>
    <s v="Abdiel Capital Advisors, LP"/>
    <s v="TenPercentOwner"/>
    <n v="5558"/>
    <n v="37.76"/>
    <n v="209870.07999999999"/>
    <s v="normal_buy"/>
    <n v="-0.2595238006334214"/>
    <n v="-25.952400000000001"/>
    <s v="P"/>
  </r>
  <r>
    <x v="1189"/>
    <s v="NextDecade Corp."/>
    <x v="6"/>
    <x v="147"/>
    <s v="Hanwha Ocean USA International LLC"/>
    <s v="TenPercentOwner"/>
    <n v="5845454"/>
    <n v="7.5"/>
    <n v="43840905"/>
    <s v="normal_buy"/>
    <n v="-0.37080102977115009"/>
    <n v="-37.080100000000002"/>
    <s v="P"/>
  </r>
  <r>
    <x v="1189"/>
    <s v="NextDecade Corp."/>
    <x v="6"/>
    <x v="147"/>
    <s v="HGC Next Inv LLC"/>
    <s v="TenPercentOwner"/>
    <n v="5845454"/>
    <n v="7.5"/>
    <n v="43840905"/>
    <s v="normal_buy"/>
    <n v="-0.37080102977115009"/>
    <n v="-37.080100000000002"/>
    <s v="P"/>
  </r>
  <r>
    <x v="102"/>
    <s v="TEXAS CAPITAL BANCSHARES INC/TX"/>
    <x v="6"/>
    <x v="147"/>
    <s v="STALLINGS ROBERT W"/>
    <s v="Director"/>
    <n v="10000"/>
    <n v="20.46"/>
    <n v="204600"/>
    <s v="large_buy"/>
    <n v="-0.1036631646134329"/>
    <n v="-10.366300000000001"/>
    <s v="P"/>
  </r>
  <r>
    <x v="1190"/>
    <s v="ZYNEX INC"/>
    <x v="6"/>
    <x v="147"/>
    <s v="Disbrow Joshua R."/>
    <s v="Director"/>
    <n v="7000"/>
    <n v="8.32"/>
    <n v="58240"/>
    <s v="large_buy"/>
    <n v="-0.1151079161370382"/>
    <n v="-11.5108"/>
    <s v="P"/>
  </r>
  <r>
    <x v="980"/>
    <s v="NORFOLK SOUTHERN CORP"/>
    <x v="6"/>
    <x v="147"/>
    <s v="ANDERSON RICHARD H"/>
    <s v="Director"/>
    <n v="2000"/>
    <n v="247.48"/>
    <n v="494960"/>
    <s v="large_buy"/>
    <n v="-3.6924816759469903E-2"/>
    <n v="-3.6924999999999999"/>
    <s v="P"/>
  </r>
  <r>
    <x v="503"/>
    <s v="First Northwest Bancorp"/>
    <x v="6"/>
    <x v="147"/>
    <s v="Henderson Kyle David"/>
    <s v="Officer"/>
    <n v="1000"/>
    <n v="10.26"/>
    <n v="10260"/>
    <s v="normal_buy"/>
    <n v="-3.6132705604625781E-2"/>
    <n v="-3.6133000000000002"/>
    <s v="P"/>
  </r>
  <r>
    <x v="503"/>
    <s v="First Northwest Bancorp"/>
    <x v="6"/>
    <x v="147"/>
    <s v="DEINES MATTHEW"/>
    <s v="Director,Officer"/>
    <n v="9285.34"/>
    <n v="10.79"/>
    <n v="100188.8186"/>
    <s v="large_buy"/>
    <n v="-3.6132705604625781E-2"/>
    <n v="-3.6133000000000002"/>
    <s v="P"/>
  </r>
  <r>
    <x v="1191"/>
    <s v="KAISER ALUMINUM CORP"/>
    <x v="6"/>
    <x v="147"/>
    <s v="Harvey Keith"/>
    <s v="Director,Officer"/>
    <n v="2536"/>
    <n v="77.25"/>
    <n v="195906"/>
    <s v="large_buy"/>
    <n v="-0.1124477288492217"/>
    <n v="-11.2448"/>
    <s v="P"/>
  </r>
  <r>
    <x v="988"/>
    <s v="LKQ CORP"/>
    <x v="6"/>
    <x v="147"/>
    <s v="McKay Matthew J"/>
    <s v="Officer"/>
    <n v="2500"/>
    <n v="39.75"/>
    <n v="99375"/>
    <s v="normal_buy"/>
    <n v="-4.2081728695156813E-2"/>
    <n v="-4.2081999999999997"/>
    <s v="P"/>
  </r>
  <r>
    <x v="1183"/>
    <s v="Toughbuilt Industries, Inc"/>
    <x v="6"/>
    <x v="147"/>
    <s v="Soffer Rochel"/>
    <s v="TenPercentOwner"/>
    <n v="9811"/>
    <n v="5.95"/>
    <n v="58375.45"/>
    <s v="large_buy"/>
    <n v="-0.51077944526680619"/>
    <n v="-51.0779"/>
    <s v="P"/>
  </r>
  <r>
    <x v="1183"/>
    <s v="Toughbuilt Industries, Inc"/>
    <x v="6"/>
    <x v="147"/>
    <s v="Soffer Rochel"/>
    <s v="TenPercentOwner"/>
    <n v="2835"/>
    <n v="5.85"/>
    <n v="16584.75"/>
    <s v="normal_buy"/>
    <n v="-0.51077944526680619"/>
    <n v="-51.0779"/>
    <s v="P"/>
  </r>
  <r>
    <x v="988"/>
    <s v="LKQ CORP"/>
    <x v="6"/>
    <x v="147"/>
    <s v="Galloway Rick"/>
    <s v="Officer"/>
    <n v="2500"/>
    <n v="39.880000000000003"/>
    <n v="99700"/>
    <s v="normal_buy"/>
    <n v="-4.2081728695156813E-2"/>
    <n v="-4.2081999999999997"/>
    <s v="P"/>
  </r>
  <r>
    <x v="1192"/>
    <s v="Where Food Comes From, Inc."/>
    <x v="6"/>
    <x v="147"/>
    <s v="Lapaseotes Pete"/>
    <s v="Director"/>
    <n v="4750"/>
    <n v="11"/>
    <n v="52250"/>
    <s v="large_buy"/>
    <n v="-2.6315723429754301E-2"/>
    <n v="-2.6316000000000002"/>
    <s v="P"/>
  </r>
  <r>
    <x v="221"/>
    <s v="Adverum Biotechnologies, Inc."/>
    <x v="6"/>
    <x v="148"/>
    <s v="Leonard Braden Michael"/>
    <s v="TenPercentOwner"/>
    <n v="85800"/>
    <n v="7.15"/>
    <n v="613470"/>
    <s v="normal_buy"/>
    <n v="-8.8948765582999578E-2"/>
    <n v="-8.8948999999999998"/>
    <s v="P"/>
  </r>
  <r>
    <x v="1193"/>
    <s v="LOEWS CORP"/>
    <x v="6"/>
    <x v="148"/>
    <s v="Locker Jonathan C"/>
    <s v="Director"/>
    <n v="300"/>
    <n v="79.81"/>
    <n v="23943"/>
    <s v="normal_buy"/>
    <n v="-4.2495002519921887E-2"/>
    <n v="-4.2495000000000003"/>
    <s v="P"/>
  </r>
  <r>
    <x v="1193"/>
    <s v="LOEWS CORP"/>
    <x v="6"/>
    <x v="148"/>
    <s v="Locker Jonathan C"/>
    <s v="Director"/>
    <n v="5900"/>
    <n v="80.67"/>
    <n v="475953"/>
    <s v="large_buy"/>
    <n v="-4.2495002519921887E-2"/>
    <n v="-4.2495000000000003"/>
    <s v="P"/>
  </r>
  <r>
    <x v="1194"/>
    <s v="DONEGAL GROUP INC"/>
    <x v="6"/>
    <x v="148"/>
    <s v="DONEGAL MUTUAL INSURANCE CO"/>
    <s v="TenPercentOwner"/>
    <n v="9024"/>
    <n v="14.96"/>
    <n v="134999.04000000001"/>
    <s v="normal_buy"/>
    <n v="-3.0700035319436991E-2"/>
    <n v="-3.07"/>
    <s v="P"/>
  </r>
  <r>
    <x v="172"/>
    <s v="Princeton Bancorp, Inc."/>
    <x v="6"/>
    <x v="148"/>
    <s v="TUCHMAN MARTIN"/>
    <s v="Director,TenPercentOwner"/>
    <n v="7000"/>
    <n v="37.46"/>
    <n v="262220"/>
    <s v="large_buy"/>
    <n v="-6.5718465809384896E-2"/>
    <n v="-6.5717999999999996"/>
    <s v="P"/>
  </r>
  <r>
    <x v="992"/>
    <s v="APPIAN CORP"/>
    <x v="6"/>
    <x v="148"/>
    <s v="Abdiel Partners, LLC"/>
    <s v="TenPercentOwner"/>
    <n v="3227"/>
    <n v="37.119999999999997"/>
    <n v="119786.24000000001"/>
    <s v="normal_buy"/>
    <n v="-0.18962723854562971"/>
    <n v="-18.962700000000002"/>
    <s v="P"/>
  </r>
  <r>
    <x v="992"/>
    <s v="APPIAN CORP"/>
    <x v="6"/>
    <x v="148"/>
    <s v="Abdiel Capital LP"/>
    <s v="TenPercentOwner"/>
    <n v="3227"/>
    <n v="37.119999999999997"/>
    <n v="119786.24000000001"/>
    <s v="normal_buy"/>
    <n v="-0.18962723854562971"/>
    <n v="-18.962700000000002"/>
    <s v="P"/>
  </r>
  <r>
    <x v="992"/>
    <s v="APPIAN CORP"/>
    <x v="6"/>
    <x v="148"/>
    <s v="Abdiel Qualified Master Fund LP"/>
    <s v="TenPercentOwner"/>
    <n v="3227"/>
    <n v="37.119999999999997"/>
    <n v="119786.24000000001"/>
    <s v="normal_buy"/>
    <n v="-0.18962723854562971"/>
    <n v="-18.962700000000002"/>
    <s v="P"/>
  </r>
  <r>
    <x v="992"/>
    <s v="APPIAN CORP"/>
    <x v="6"/>
    <x v="148"/>
    <s v="Abdiel Capital Management, LLC"/>
    <s v="TenPercentOwner"/>
    <n v="3227"/>
    <n v="37.119999999999997"/>
    <n v="119786.24000000001"/>
    <s v="normal_buy"/>
    <n v="-0.18962723854562971"/>
    <n v="-18.962700000000002"/>
    <s v="P"/>
  </r>
  <r>
    <x v="992"/>
    <s v="APPIAN CORP"/>
    <x v="6"/>
    <x v="148"/>
    <s v="Moran Colin T."/>
    <s v="TenPercentOwner"/>
    <n v="3227"/>
    <n v="37.119999999999997"/>
    <n v="119786.24000000001"/>
    <s v="normal_buy"/>
    <n v="-0.18962723854562971"/>
    <n v="-18.962700000000002"/>
    <s v="P"/>
  </r>
  <r>
    <x v="992"/>
    <s v="APPIAN CORP"/>
    <x v="6"/>
    <x v="148"/>
    <s v="Abdiel Capital Advisors, LP"/>
    <s v="TenPercentOwner"/>
    <n v="3227"/>
    <n v="37.119999999999997"/>
    <n v="119786.24000000001"/>
    <s v="normal_buy"/>
    <n v="-0.18962723854562971"/>
    <n v="-18.962700000000002"/>
    <s v="P"/>
  </r>
  <r>
    <x v="992"/>
    <s v="APPIAN CORP"/>
    <x v="6"/>
    <x v="148"/>
    <s v="Abdiel Partners, LLC"/>
    <s v="TenPercentOwner"/>
    <n v="83892"/>
    <n v="37.119999999999997"/>
    <n v="3114071.04"/>
    <s v="large_buy"/>
    <n v="-0.18962723854562971"/>
    <n v="-18.962700000000002"/>
    <s v="P"/>
  </r>
  <r>
    <x v="992"/>
    <s v="APPIAN CORP"/>
    <x v="6"/>
    <x v="148"/>
    <s v="Abdiel Capital LP"/>
    <s v="TenPercentOwner"/>
    <n v="83892"/>
    <n v="37.119999999999997"/>
    <n v="3114071.04"/>
    <s v="large_buy"/>
    <n v="-0.18962723854562971"/>
    <n v="-18.962700000000002"/>
    <s v="P"/>
  </r>
  <r>
    <x v="992"/>
    <s v="APPIAN CORP"/>
    <x v="6"/>
    <x v="148"/>
    <s v="Abdiel Qualified Master Fund LP"/>
    <s v="TenPercentOwner"/>
    <n v="83892"/>
    <n v="37.119999999999997"/>
    <n v="3114071.04"/>
    <s v="large_buy"/>
    <n v="-0.18962723854562971"/>
    <n v="-18.962700000000002"/>
    <s v="P"/>
  </r>
  <r>
    <x v="992"/>
    <s v="APPIAN CORP"/>
    <x v="6"/>
    <x v="148"/>
    <s v="Abdiel Capital Management, LLC"/>
    <s v="TenPercentOwner"/>
    <n v="83892"/>
    <n v="37.119999999999997"/>
    <n v="3114071.04"/>
    <s v="large_buy"/>
    <n v="-0.18962723854562971"/>
    <n v="-18.962700000000002"/>
    <s v="P"/>
  </r>
  <r>
    <x v="992"/>
    <s v="APPIAN CORP"/>
    <x v="6"/>
    <x v="148"/>
    <s v="Moran Colin T."/>
    <s v="TenPercentOwner"/>
    <n v="83892"/>
    <n v="37.119999999999997"/>
    <n v="3114071.04"/>
    <s v="large_buy"/>
    <n v="-0.18962723854562971"/>
    <n v="-18.962700000000002"/>
    <s v="P"/>
  </r>
  <r>
    <x v="992"/>
    <s v="APPIAN CORP"/>
    <x v="6"/>
    <x v="148"/>
    <s v="Abdiel Capital Advisors, LP"/>
    <s v="TenPercentOwner"/>
    <n v="83892"/>
    <n v="37.119999999999997"/>
    <n v="3114071.04"/>
    <s v="large_buy"/>
    <n v="-0.18962723854562971"/>
    <n v="-18.962700000000002"/>
    <s v="P"/>
  </r>
  <r>
    <x v="992"/>
    <s v="APPIAN CORP"/>
    <x v="6"/>
    <x v="148"/>
    <s v="Abdiel Partners, LLC"/>
    <s v="TenPercentOwner"/>
    <n v="2199"/>
    <n v="36.75"/>
    <n v="80813.25"/>
    <s v="normal_buy"/>
    <n v="-0.18962723854562971"/>
    <n v="-18.962700000000002"/>
    <s v="P"/>
  </r>
  <r>
    <x v="992"/>
    <s v="APPIAN CORP"/>
    <x v="6"/>
    <x v="148"/>
    <s v="Abdiel Capital LP"/>
    <s v="TenPercentOwner"/>
    <n v="2199"/>
    <n v="36.75"/>
    <n v="80813.25"/>
    <s v="normal_buy"/>
    <n v="-0.18962723854562971"/>
    <n v="-18.962700000000002"/>
    <s v="P"/>
  </r>
  <r>
    <x v="992"/>
    <s v="APPIAN CORP"/>
    <x v="6"/>
    <x v="148"/>
    <s v="Abdiel Qualified Master Fund LP"/>
    <s v="TenPercentOwner"/>
    <n v="2199"/>
    <n v="36.75"/>
    <n v="80813.25"/>
    <s v="normal_buy"/>
    <n v="-0.18962723854562971"/>
    <n v="-18.962700000000002"/>
    <s v="P"/>
  </r>
  <r>
    <x v="992"/>
    <s v="APPIAN CORP"/>
    <x v="6"/>
    <x v="148"/>
    <s v="Abdiel Capital Management, LLC"/>
    <s v="TenPercentOwner"/>
    <n v="2199"/>
    <n v="36.75"/>
    <n v="80813.25"/>
    <s v="normal_buy"/>
    <n v="-0.18962723854562971"/>
    <n v="-18.962700000000002"/>
    <s v="P"/>
  </r>
  <r>
    <x v="992"/>
    <s v="APPIAN CORP"/>
    <x v="6"/>
    <x v="148"/>
    <s v="Moran Colin T."/>
    <s v="TenPercentOwner"/>
    <n v="2199"/>
    <n v="36.75"/>
    <n v="80813.25"/>
    <s v="normal_buy"/>
    <n v="-0.18962723854562971"/>
    <n v="-18.962700000000002"/>
    <s v="P"/>
  </r>
  <r>
    <x v="992"/>
    <s v="APPIAN CORP"/>
    <x v="6"/>
    <x v="148"/>
    <s v="Abdiel Capital Advisors, LP"/>
    <s v="TenPercentOwner"/>
    <n v="2199"/>
    <n v="36.75"/>
    <n v="80813.25"/>
    <s v="normal_buy"/>
    <n v="-0.18962723854562971"/>
    <n v="-18.962700000000002"/>
    <s v="P"/>
  </r>
  <r>
    <x v="63"/>
    <s v="BlackRock Innovation &amp; Growth Term Trust"/>
    <x v="6"/>
    <x v="148"/>
    <s v="Saba Capital Management, L.P."/>
    <s v="TenPercentOwner"/>
    <n v="8590"/>
    <n v="7.22"/>
    <n v="62019.8"/>
    <s v="normal_buy"/>
    <n v="4.1493062077182508E-3"/>
    <n v="0.41489999999999999"/>
    <s v="P"/>
  </r>
  <r>
    <x v="63"/>
    <s v="BlackRock Innovation &amp; Growth Term Trust"/>
    <x v="6"/>
    <x v="148"/>
    <s v="Weinstein Boaz"/>
    <s v="TenPercentOwner"/>
    <n v="8590"/>
    <n v="7.22"/>
    <n v="62019.8"/>
    <s v="normal_buy"/>
    <n v="4.1493062077182508E-3"/>
    <n v="0.41489999999999999"/>
    <s v="P"/>
  </r>
  <r>
    <x v="1195"/>
    <s v="PEOPLES FINANCIAL SERVICES CORP."/>
    <x v="6"/>
    <x v="148"/>
    <s v="CONABOY WILLIAM P"/>
    <s v="Director"/>
    <n v="2208"/>
    <n v="48.78"/>
    <n v="107706.24000000001"/>
    <s v="large_buy"/>
    <n v="-0.1292352709605481"/>
    <n v="-12.923500000000001"/>
    <s v="P"/>
  </r>
  <r>
    <x v="992"/>
    <s v="APPIAN CORP"/>
    <x v="6"/>
    <x v="148"/>
    <s v="Abdiel Partners, LLC"/>
    <s v="TenPercentOwner"/>
    <n v="57152"/>
    <n v="36.75"/>
    <n v="2100336"/>
    <s v="large_buy"/>
    <n v="-0.18962723854562971"/>
    <n v="-18.962700000000002"/>
    <s v="P"/>
  </r>
  <r>
    <x v="992"/>
    <s v="APPIAN CORP"/>
    <x v="6"/>
    <x v="148"/>
    <s v="Abdiel Capital LP"/>
    <s v="TenPercentOwner"/>
    <n v="57152"/>
    <n v="36.75"/>
    <n v="2100336"/>
    <s v="large_buy"/>
    <n v="-0.18962723854562971"/>
    <n v="-18.962700000000002"/>
    <s v="P"/>
  </r>
  <r>
    <x v="992"/>
    <s v="APPIAN CORP"/>
    <x v="6"/>
    <x v="148"/>
    <s v="Abdiel Qualified Master Fund LP"/>
    <s v="TenPercentOwner"/>
    <n v="57152"/>
    <n v="36.75"/>
    <n v="2100336"/>
    <s v="large_buy"/>
    <n v="-0.18962723854562971"/>
    <n v="-18.962700000000002"/>
    <s v="P"/>
  </r>
  <r>
    <x v="992"/>
    <s v="APPIAN CORP"/>
    <x v="6"/>
    <x v="148"/>
    <s v="Abdiel Capital Management, LLC"/>
    <s v="TenPercentOwner"/>
    <n v="57152"/>
    <n v="36.75"/>
    <n v="2100336"/>
    <s v="large_buy"/>
    <n v="-0.18962723854562971"/>
    <n v="-18.962700000000002"/>
    <s v="P"/>
  </r>
  <r>
    <x v="992"/>
    <s v="APPIAN CORP"/>
    <x v="6"/>
    <x v="148"/>
    <s v="Moran Colin T."/>
    <s v="TenPercentOwner"/>
    <n v="57152"/>
    <n v="36.75"/>
    <n v="2100336"/>
    <s v="large_buy"/>
    <n v="-0.18962723854562971"/>
    <n v="-18.962700000000002"/>
    <s v="P"/>
  </r>
  <r>
    <x v="992"/>
    <s v="APPIAN CORP"/>
    <x v="6"/>
    <x v="148"/>
    <s v="Abdiel Capital Advisors, LP"/>
    <s v="TenPercentOwner"/>
    <n v="57152"/>
    <n v="36.75"/>
    <n v="2100336"/>
    <s v="large_buy"/>
    <n v="-0.18962723854562971"/>
    <n v="-18.962700000000002"/>
    <s v="P"/>
  </r>
  <r>
    <x v="992"/>
    <s v="APPIAN CORP"/>
    <x v="6"/>
    <x v="148"/>
    <s v="Abdiel Partners, LLC"/>
    <s v="TenPercentOwner"/>
    <n v="3370"/>
    <n v="38.19"/>
    <n v="128700.3"/>
    <s v="normal_buy"/>
    <n v="-0.18962723854562971"/>
    <n v="-18.962700000000002"/>
    <s v="P"/>
  </r>
  <r>
    <x v="992"/>
    <s v="APPIAN CORP"/>
    <x v="6"/>
    <x v="148"/>
    <s v="Abdiel Capital LP"/>
    <s v="TenPercentOwner"/>
    <n v="3370"/>
    <n v="38.19"/>
    <n v="128700.3"/>
    <s v="normal_buy"/>
    <n v="-0.18962723854562971"/>
    <n v="-18.962700000000002"/>
    <s v="P"/>
  </r>
  <r>
    <x v="992"/>
    <s v="APPIAN CORP"/>
    <x v="6"/>
    <x v="148"/>
    <s v="Abdiel Qualified Master Fund LP"/>
    <s v="TenPercentOwner"/>
    <n v="3370"/>
    <n v="38.19"/>
    <n v="128700.3"/>
    <s v="normal_buy"/>
    <n v="-0.18962723854562971"/>
    <n v="-18.962700000000002"/>
    <s v="P"/>
  </r>
  <r>
    <x v="992"/>
    <s v="APPIAN CORP"/>
    <x v="6"/>
    <x v="148"/>
    <s v="Abdiel Capital Management, LLC"/>
    <s v="TenPercentOwner"/>
    <n v="3370"/>
    <n v="38.19"/>
    <n v="128700.3"/>
    <s v="normal_buy"/>
    <n v="-0.18962723854562971"/>
    <n v="-18.962700000000002"/>
    <s v="P"/>
  </r>
  <r>
    <x v="992"/>
    <s v="APPIAN CORP"/>
    <x v="6"/>
    <x v="148"/>
    <s v="Moran Colin T."/>
    <s v="TenPercentOwner"/>
    <n v="3370"/>
    <n v="38.19"/>
    <n v="128700.3"/>
    <s v="normal_buy"/>
    <n v="-0.18962723854562971"/>
    <n v="-18.962700000000002"/>
    <s v="P"/>
  </r>
  <r>
    <x v="992"/>
    <s v="APPIAN CORP"/>
    <x v="6"/>
    <x v="148"/>
    <s v="Abdiel Capital Advisors, LP"/>
    <s v="TenPercentOwner"/>
    <n v="3370"/>
    <n v="38.19"/>
    <n v="128700.3"/>
    <s v="normal_buy"/>
    <n v="-0.18962723854562971"/>
    <n v="-18.962700000000002"/>
    <s v="P"/>
  </r>
  <r>
    <x v="429"/>
    <s v="Aclaris Therapeutics, Inc."/>
    <x v="6"/>
    <x v="148"/>
    <s v="Leonard Braden Michael"/>
    <s v="TenPercentOwner"/>
    <n v="173730"/>
    <n v="1.3"/>
    <n v="225849"/>
    <s v="normal_buy"/>
    <n v="-9.1602970076829049E-2"/>
    <n v="-9.1602999999999994"/>
    <s v="P"/>
  </r>
  <r>
    <x v="156"/>
    <s v="PEOPLES FINANCIAL CORP /MS/"/>
    <x v="6"/>
    <x v="148"/>
    <s v="Stilwell Value Partners VII, L.P."/>
    <s v="TenPercentOwner"/>
    <n v="2000"/>
    <n v="16.850000000000001"/>
    <n v="33700"/>
    <s v="normal_buy"/>
    <n v="-1.4117597163710969E-2"/>
    <n v="-1.4117999999999999"/>
    <s v="P"/>
  </r>
  <r>
    <x v="156"/>
    <s v="PEOPLES FINANCIAL CORP /MS/"/>
    <x v="6"/>
    <x v="148"/>
    <s v="Stilwell Value LLC"/>
    <s v="TenPercentOwner"/>
    <n v="2000"/>
    <n v="16.850000000000001"/>
    <n v="33700"/>
    <s v="normal_buy"/>
    <n v="-1.4117597163710969E-2"/>
    <n v="-1.4117999999999999"/>
    <s v="P"/>
  </r>
  <r>
    <x v="156"/>
    <s v="PEOPLES FINANCIAL CORP /MS/"/>
    <x v="6"/>
    <x v="148"/>
    <s v="STILWELL JOSEPH"/>
    <s v="TenPercentOwner"/>
    <n v="2000"/>
    <n v="16.850000000000001"/>
    <n v="33700"/>
    <s v="normal_buy"/>
    <n v="-1.4117597163710969E-2"/>
    <n v="-1.4117999999999999"/>
    <s v="P"/>
  </r>
  <r>
    <x v="156"/>
    <s v="PEOPLES FINANCIAL CORP /MS/"/>
    <x v="6"/>
    <x v="148"/>
    <s v="Stilwell Activist Investments, L.P."/>
    <s v="TenPercentOwner"/>
    <n v="2000"/>
    <n v="16.850000000000001"/>
    <n v="33700"/>
    <s v="normal_buy"/>
    <n v="-1.4117597163710969E-2"/>
    <n v="-1.4117999999999999"/>
    <s v="P"/>
  </r>
  <r>
    <x v="156"/>
    <s v="PEOPLES FINANCIAL CORP /MS/"/>
    <x v="6"/>
    <x v="148"/>
    <s v="Stilwell Activist Fund, L.P."/>
    <s v="TenPercentOwner"/>
    <n v="2000"/>
    <n v="16.850000000000001"/>
    <n v="33700"/>
    <s v="normal_buy"/>
    <n v="-1.4117597163710969E-2"/>
    <n v="-1.4117999999999999"/>
    <s v="P"/>
  </r>
  <r>
    <x v="310"/>
    <s v="CSP INC /MA/"/>
    <x v="6"/>
    <x v="148"/>
    <s v="NERGES JOSEPH R"/>
    <s v="TenPercentOwner"/>
    <n v="1000"/>
    <n v="14.6"/>
    <n v="14600"/>
    <s v="normal_buy"/>
    <n v="-0.1138047407148686"/>
    <n v="-11.3805"/>
    <s v="P"/>
  </r>
  <r>
    <x v="102"/>
    <s v="TEXAS CAPITAL BANCSHARES INC/TX"/>
    <x v="6"/>
    <x v="148"/>
    <s v="STALLINGS ROBERT W"/>
    <s v="Director"/>
    <n v="10000"/>
    <n v="20.47"/>
    <n v="204700"/>
    <s v="large_buy"/>
    <n v="-0.1137957425135787"/>
    <n v="-11.3796"/>
    <s v="P"/>
  </r>
  <r>
    <x v="396"/>
    <s v="BEXIL INVESTMENT TRUST"/>
    <x v="6"/>
    <x v="148"/>
    <s v="WINMILL &amp; CO. INC"/>
    <s v="Other"/>
    <n v="6105"/>
    <n v="13.3"/>
    <n v="81196.5"/>
    <s v="normal_buy"/>
    <n v="-1.9622685060819659E-2"/>
    <n v="-1.9622999999999999"/>
    <s v="P"/>
  </r>
  <r>
    <x v="81"/>
    <s v="TALOS ENERGY INC."/>
    <x v="6"/>
    <x v="148"/>
    <s v="Control Empresarial de Capitales S.A. de C.V."/>
    <s v="TenPercentOwner,Other"/>
    <n v="250000"/>
    <n v="11.4"/>
    <n v="2850000"/>
    <s v="normal_buy"/>
    <n v="2.3911164138262331E-2"/>
    <n v="2.3910999999999998"/>
    <s v="P"/>
  </r>
  <r>
    <x v="1196"/>
    <s v="NXP Semiconductors N.V."/>
    <x v="6"/>
    <x v="148"/>
    <s v="Southern Julie"/>
    <s v="Director,Other"/>
    <n v="146"/>
    <n v="257.54000000000002"/>
    <n v="37600.839999999997"/>
    <s v="large_buy"/>
    <n v="-1.458195614893221E-2"/>
    <n v="-1.4581999999999999"/>
    <s v="P"/>
  </r>
  <r>
    <x v="1195"/>
    <s v="PEOPLES FINANCIAL SERVICES CORP."/>
    <x v="6"/>
    <x v="148"/>
    <s v="KUKUCHKA RONALD G"/>
    <s v="Director"/>
    <n v="389"/>
    <n v="49.38"/>
    <n v="19208.82"/>
    <s v="large_buy"/>
    <n v="-0.1292352709605481"/>
    <n v="-12.923500000000001"/>
    <s v="P"/>
  </r>
  <r>
    <x v="600"/>
    <s v="Anixa Biosciences Inc"/>
    <x v="6"/>
    <x v="148"/>
    <s v="Titterton Lewis H jr"/>
    <s v="Director"/>
    <n v="21646"/>
    <n v="3.06"/>
    <n v="66236.759999999995"/>
    <s v="large_buy"/>
    <n v="0"/>
    <n v="0"/>
    <s v="P"/>
  </r>
  <r>
    <x v="1197"/>
    <s v="MAXLINEAR, INC"/>
    <x v="6"/>
    <x v="148"/>
    <s v="SEENDRIPU KISHORE"/>
    <s v="Director,Officer,TenPercentOwner"/>
    <n v="108303"/>
    <n v="12.94"/>
    <n v="1401440.82"/>
    <s v="large_buy"/>
    <n v="-7.3643398244795599E-2"/>
    <n v="-7.3643000000000001"/>
    <s v="P"/>
  </r>
  <r>
    <x v="1156"/>
    <s v="Gabelli Healthcare &amp; WellnessRx Trust"/>
    <x v="6"/>
    <x v="148"/>
    <s v="Saba Capital Management, L.P."/>
    <s v="TenPercentOwner"/>
    <n v="24605"/>
    <n v="10.42"/>
    <n v="256384.1"/>
    <s v="large_buy"/>
    <n v="1.439542685927298E-2"/>
    <n v="1.4395"/>
    <s v="P"/>
  </r>
  <r>
    <x v="1156"/>
    <s v="Gabelli Healthcare &amp; WellnessRx Trust"/>
    <x v="6"/>
    <x v="148"/>
    <s v="Weinstein Boaz"/>
    <s v="TenPercentOwner"/>
    <n v="24605"/>
    <n v="10.42"/>
    <n v="256384.1"/>
    <s v="large_buy"/>
    <n v="1.439542685927298E-2"/>
    <n v="1.4395"/>
    <s v="P"/>
  </r>
  <r>
    <x v="1198"/>
    <s v="FIRST INTERSTATE BANCSYSTEM INC"/>
    <x v="6"/>
    <x v="149"/>
    <s v="RILEY KEVIN P"/>
    <s v="Director,Officer"/>
    <n v="6820"/>
    <n v="31.62"/>
    <n v="215648.4"/>
    <s v="large_buy"/>
    <n v="-9.4810136922436339E-2"/>
    <n v="-9.4809999999999999"/>
    <s v="P"/>
  </r>
  <r>
    <x v="170"/>
    <s v="NEW PEOPLES BANKSHARES INC"/>
    <x v="6"/>
    <x v="149"/>
    <s v="Long Barton Scot"/>
    <s v="Other"/>
    <n v="7436"/>
    <n v="2.5"/>
    <n v="18590"/>
    <s v="normal_buy"/>
    <n v="0"/>
    <n v="0"/>
    <s v="P"/>
  </r>
  <r>
    <x v="1199"/>
    <s v="Carlyle Tactical Private Credit Fund"/>
    <x v="6"/>
    <x v="149"/>
    <s v="Marcus Brian"/>
    <s v="Officer"/>
    <n v="29137.53"/>
    <n v="8.58"/>
    <n v="250000.0074"/>
    <s v="large_buy"/>
    <n v="-2.3309582960563402E-3"/>
    <n v="-0.2331"/>
    <s v="P"/>
  </r>
  <r>
    <x v="102"/>
    <s v="TEXAS CAPITAL BANCSHARES INC/TX"/>
    <x v="6"/>
    <x v="149"/>
    <s v="STALLINGS ROBERT W"/>
    <s v="Director"/>
    <n v="14000"/>
    <n v="19.93"/>
    <n v="279020"/>
    <s v="large_buy"/>
    <n v="-0.1055975749374499"/>
    <n v="-10.559799999999999"/>
    <s v="P"/>
  </r>
  <r>
    <x v="1200"/>
    <s v="Modiv Industrial, Inc."/>
    <x v="6"/>
    <x v="149"/>
    <s v="First City Investment Group, LLC"/>
    <s v="TenPercentOwner"/>
    <n v="5000"/>
    <n v="14.94"/>
    <n v="74700"/>
    <s v="large_buy"/>
    <n v="-2.352150327778901E-2"/>
    <n v="-2.3521999999999998"/>
    <s v="P"/>
  </r>
  <r>
    <x v="241"/>
    <s v="Kearny Financial Corp."/>
    <x v="6"/>
    <x v="149"/>
    <s v="Wong-Zaza Melvina"/>
    <s v="Director"/>
    <n v="6000"/>
    <n v="7.13"/>
    <n v="42780"/>
    <s v="large_buy"/>
    <n v="-0.15138892657289579"/>
    <n v="-15.1389"/>
    <s v="P"/>
  </r>
  <r>
    <x v="1194"/>
    <s v="DONEGAL GROUP INC"/>
    <x v="6"/>
    <x v="149"/>
    <s v="DONEGAL MUTUAL INSURANCE CO"/>
    <s v="TenPercentOwner"/>
    <n v="10000"/>
    <n v="14.93"/>
    <n v="149300"/>
    <s v="large_buy"/>
    <n v="8.449571454876903E-3"/>
    <n v="0.84499999999999997"/>
    <s v="P"/>
  </r>
  <r>
    <x v="412"/>
    <s v="DARLING INGREDIENTS INC."/>
    <x v="6"/>
    <x v="149"/>
    <s v="Day Robert W"/>
    <s v="Officer"/>
    <n v="2532"/>
    <n v="39.369999999999997"/>
    <n v="99684.84"/>
    <s v="normal_buy"/>
    <n v="1.7618947168506649E-2"/>
    <n v="1.7619"/>
    <s v="P"/>
  </r>
  <r>
    <x v="992"/>
    <s v="APPIAN CORP"/>
    <x v="6"/>
    <x v="149"/>
    <s v="Abdiel Capital LP"/>
    <s v="TenPercentOwner"/>
    <n v="144892"/>
    <n v="36.729999999999997"/>
    <n v="5321883.1599999992"/>
    <s v="large_buy"/>
    <n v="-0.18678933318077301"/>
    <n v="-18.678899999999999"/>
    <s v="P"/>
  </r>
  <r>
    <x v="992"/>
    <s v="APPIAN CORP"/>
    <x v="6"/>
    <x v="149"/>
    <s v="Abdiel Qualified Master Fund LP"/>
    <s v="TenPercentOwner"/>
    <n v="144892"/>
    <n v="36.729999999999997"/>
    <n v="5321883.1599999992"/>
    <s v="large_buy"/>
    <n v="-0.18678933318077301"/>
    <n v="-18.678899999999999"/>
    <s v="P"/>
  </r>
  <r>
    <x v="992"/>
    <s v="APPIAN CORP"/>
    <x v="6"/>
    <x v="149"/>
    <s v="Abdiel Capital Management, LLC"/>
    <s v="TenPercentOwner"/>
    <n v="144892"/>
    <n v="36.729999999999997"/>
    <n v="5321883.1599999992"/>
    <s v="large_buy"/>
    <n v="-0.18678933318077301"/>
    <n v="-18.678899999999999"/>
    <s v="P"/>
  </r>
  <r>
    <x v="992"/>
    <s v="APPIAN CORP"/>
    <x v="6"/>
    <x v="149"/>
    <s v="Moran Colin T."/>
    <s v="TenPercentOwner"/>
    <n v="144892"/>
    <n v="36.729999999999997"/>
    <n v="5321883.1599999992"/>
    <s v="large_buy"/>
    <n v="-0.18678933318077301"/>
    <n v="-18.678899999999999"/>
    <s v="P"/>
  </r>
  <r>
    <x v="992"/>
    <s v="APPIAN CORP"/>
    <x v="6"/>
    <x v="149"/>
    <s v="Abdiel Capital Advisors, LP"/>
    <s v="TenPercentOwner"/>
    <n v="144892"/>
    <n v="36.729999999999997"/>
    <n v="5321883.1599999992"/>
    <s v="large_buy"/>
    <n v="-0.18678933318077301"/>
    <n v="-18.678899999999999"/>
    <s v="P"/>
  </r>
  <r>
    <x v="86"/>
    <s v="ALTA EQUIPMENT GROUP INC."/>
    <x v="6"/>
    <x v="149"/>
    <s v="Mill Road Capital III GP LLC"/>
    <s v="TenPercentOwner"/>
    <n v="75486"/>
    <n v="10.35"/>
    <n v="781280.1"/>
    <s v="large_buy"/>
    <n v="-0.45238088288066203"/>
    <n v="-45.238100000000003"/>
    <s v="P"/>
  </r>
  <r>
    <x v="86"/>
    <s v="ALTA EQUIPMENT GROUP INC."/>
    <x v="6"/>
    <x v="149"/>
    <s v="Mill Road Capital III, L.P."/>
    <s v="TenPercentOwner"/>
    <n v="75486"/>
    <n v="10.35"/>
    <n v="781280.1"/>
    <s v="large_buy"/>
    <n v="-0.45238088288066203"/>
    <n v="-45.238100000000003"/>
    <s v="P"/>
  </r>
  <r>
    <x v="86"/>
    <s v="ALTA EQUIPMENT GROUP INC."/>
    <x v="6"/>
    <x v="149"/>
    <s v="LYNCH THOMAS E"/>
    <s v="TenPercentOwner"/>
    <n v="75486"/>
    <n v="10.35"/>
    <n v="781280.1"/>
    <s v="large_buy"/>
    <n v="-0.45238088288066203"/>
    <n v="-45.238100000000003"/>
    <s v="P"/>
  </r>
  <r>
    <x v="1201"/>
    <s v="VACCINEX, INC."/>
    <x v="6"/>
    <x v="149"/>
    <s v="FRIEDBERG ALBERT"/>
    <s v="Director,TenPercentOwner"/>
    <n v="100629"/>
    <n v="5.74"/>
    <n v="577610.46000000008"/>
    <s v="large_buy"/>
    <n v="1.9607824804414919E-2"/>
    <n v="1.9608000000000001"/>
    <s v="P"/>
  </r>
  <r>
    <x v="1201"/>
    <s v="VACCINEX, INC."/>
    <x v="6"/>
    <x v="149"/>
    <s v="FCMI Parent Co."/>
    <s v="TenPercentOwner"/>
    <n v="100629"/>
    <n v="5.74"/>
    <n v="577610.46000000008"/>
    <s v="large_buy"/>
    <n v="1.9607824804414919E-2"/>
    <n v="1.9608000000000001"/>
    <s v="P"/>
  </r>
  <r>
    <x v="1201"/>
    <s v="VACCINEX, INC."/>
    <x v="6"/>
    <x v="149"/>
    <s v="FRIEDBERG ALBERT"/>
    <s v="Director,TenPercentOwner"/>
    <n v="83243"/>
    <n v="6.41"/>
    <n v="533587.63"/>
    <s v="large_buy"/>
    <n v="1.9607824804414919E-2"/>
    <n v="1.9608000000000001"/>
    <s v="P"/>
  </r>
  <r>
    <x v="1201"/>
    <s v="VACCINEX, INC."/>
    <x v="6"/>
    <x v="149"/>
    <s v="FCMI Parent Co."/>
    <s v="TenPercentOwner"/>
    <n v="83243"/>
    <n v="6.41"/>
    <n v="533587.63"/>
    <s v="large_buy"/>
    <n v="1.9607824804414919E-2"/>
    <n v="1.9608000000000001"/>
    <s v="P"/>
  </r>
  <r>
    <x v="1201"/>
    <s v="VACCINEX, INC."/>
    <x v="6"/>
    <x v="149"/>
    <s v="FRIEDBERG ALBERT"/>
    <s v="Director,TenPercentOwner"/>
    <n v="16128"/>
    <n v="7.4"/>
    <n v="119347.2"/>
    <s v="normal_buy"/>
    <n v="1.9607824804414919E-2"/>
    <n v="1.9608000000000001"/>
    <s v="P"/>
  </r>
  <r>
    <x v="1201"/>
    <s v="VACCINEX, INC."/>
    <x v="6"/>
    <x v="149"/>
    <s v="FCMI Parent Co."/>
    <s v="TenPercentOwner"/>
    <n v="16128"/>
    <n v="7.4"/>
    <n v="119347.2"/>
    <s v="normal_buy"/>
    <n v="1.9607824804414919E-2"/>
    <n v="1.9608000000000001"/>
    <s v="P"/>
  </r>
  <r>
    <x v="136"/>
    <s v="ADAMS NATURAL RESOURCES FUND, INC."/>
    <x v="6"/>
    <x v="149"/>
    <s v="Saba Capital Management, L.P."/>
    <s v="TenPercentOwner"/>
    <n v="1083"/>
    <n v="24.29"/>
    <n v="26306.07"/>
    <s v="normal_buy"/>
    <n v="-3.5168609893469933E-2"/>
    <n v="-3.5169000000000001"/>
    <s v="P"/>
  </r>
  <r>
    <x v="136"/>
    <s v="ADAMS NATURAL RESOURCES FUND, INC."/>
    <x v="6"/>
    <x v="149"/>
    <s v="Weinstein Boaz"/>
    <s v="TenPercentOwner"/>
    <n v="1083"/>
    <n v="24.29"/>
    <n v="26306.07"/>
    <s v="normal_buy"/>
    <n v="-3.5168609893469933E-2"/>
    <n v="-3.5169000000000001"/>
    <s v="P"/>
  </r>
  <r>
    <x v="63"/>
    <s v="BlackRock Innovation &amp; Growth Term Trust"/>
    <x v="6"/>
    <x v="149"/>
    <s v="Saba Capital Management, L.P."/>
    <s v="TenPercentOwner"/>
    <n v="45153"/>
    <n v="7.34"/>
    <n v="331423.02"/>
    <s v="normal_buy"/>
    <n v="-2.0352900982830161E-2"/>
    <n v="-2.0352999999999999"/>
    <s v="P"/>
  </r>
  <r>
    <x v="63"/>
    <s v="BlackRock Innovation &amp; Growth Term Trust"/>
    <x v="6"/>
    <x v="149"/>
    <s v="Weinstein Boaz"/>
    <s v="TenPercentOwner"/>
    <n v="45153"/>
    <n v="7.34"/>
    <n v="331423.02"/>
    <s v="normal_buy"/>
    <n v="-2.0352900982830161E-2"/>
    <n v="-2.0352999999999999"/>
    <s v="P"/>
  </r>
  <r>
    <x v="1202"/>
    <s v="Capital Bancorp Inc"/>
    <x v="6"/>
    <x v="149"/>
    <s v="Scully Mary Ann"/>
    <s v="Director"/>
    <n v="2000"/>
    <n v="25.14"/>
    <n v="50280"/>
    <s v="large_buy"/>
    <n v="-7.977840818879689E-2"/>
    <n v="-7.9778000000000002"/>
    <s v="P"/>
  </r>
  <r>
    <x v="992"/>
    <s v="APPIAN CORP"/>
    <x v="6"/>
    <x v="149"/>
    <s v="Abdiel Partners, LLC"/>
    <s v="TenPercentOwner"/>
    <n v="5108"/>
    <n v="37.03"/>
    <n v="189149.24"/>
    <s v="normal_buy"/>
    <n v="-0.18678933318077301"/>
    <n v="-18.678899999999999"/>
    <s v="P"/>
  </r>
  <r>
    <x v="992"/>
    <s v="APPIAN CORP"/>
    <x v="6"/>
    <x v="149"/>
    <s v="Abdiel Capital LP"/>
    <s v="TenPercentOwner"/>
    <n v="5108"/>
    <n v="37.03"/>
    <n v="189149.24"/>
    <s v="normal_buy"/>
    <n v="-0.18678933318077301"/>
    <n v="-18.678899999999999"/>
    <s v="P"/>
  </r>
  <r>
    <x v="992"/>
    <s v="APPIAN CORP"/>
    <x v="6"/>
    <x v="149"/>
    <s v="Abdiel Qualified Master Fund LP"/>
    <s v="TenPercentOwner"/>
    <n v="5108"/>
    <n v="37.03"/>
    <n v="189149.24"/>
    <s v="normal_buy"/>
    <n v="-0.18678933318077301"/>
    <n v="-18.678899999999999"/>
    <s v="P"/>
  </r>
  <r>
    <x v="992"/>
    <s v="APPIAN CORP"/>
    <x v="6"/>
    <x v="149"/>
    <s v="Abdiel Capital Management, LLC"/>
    <s v="TenPercentOwner"/>
    <n v="5108"/>
    <n v="37.03"/>
    <n v="189149.24"/>
    <s v="normal_buy"/>
    <n v="-0.18678933318077301"/>
    <n v="-18.678899999999999"/>
    <s v="P"/>
  </r>
  <r>
    <x v="992"/>
    <s v="APPIAN CORP"/>
    <x v="6"/>
    <x v="149"/>
    <s v="Moran Colin T."/>
    <s v="TenPercentOwner"/>
    <n v="5108"/>
    <n v="37.03"/>
    <n v="189149.24"/>
    <s v="normal_buy"/>
    <n v="-0.18678933318077301"/>
    <n v="-18.678899999999999"/>
    <s v="P"/>
  </r>
  <r>
    <x v="992"/>
    <s v="APPIAN CORP"/>
    <x v="6"/>
    <x v="149"/>
    <s v="Abdiel Capital Advisors, LP"/>
    <s v="TenPercentOwner"/>
    <n v="5108"/>
    <n v="37.03"/>
    <n v="189149.24"/>
    <s v="normal_buy"/>
    <n v="-0.18678933318077301"/>
    <n v="-18.678899999999999"/>
    <s v="P"/>
  </r>
  <r>
    <x v="992"/>
    <s v="APPIAN CORP"/>
    <x v="6"/>
    <x v="149"/>
    <s v="Abdiel Partners, LLC"/>
    <s v="TenPercentOwner"/>
    <n v="144892"/>
    <n v="36.729999999999997"/>
    <n v="5321883.1599999992"/>
    <s v="large_buy"/>
    <n v="-0.18678933318077301"/>
    <n v="-18.678899999999999"/>
    <s v="P"/>
  </r>
  <r>
    <x v="429"/>
    <s v="Aclaris Therapeutics, Inc."/>
    <x v="6"/>
    <x v="149"/>
    <s v="Leonard Braden Michael"/>
    <s v="TenPercentOwner"/>
    <n v="100000"/>
    <n v="1.33"/>
    <n v="133000"/>
    <s v="normal_buy"/>
    <n v="-0.12686572541742161"/>
    <n v="-12.6866"/>
    <s v="P"/>
  </r>
  <r>
    <x v="17"/>
    <s v="TILE SHOP HOLDINGS, INC."/>
    <x v="6"/>
    <x v="149"/>
    <s v="Fund 1 Investments, LLC"/>
    <s v="TenPercentOwner"/>
    <n v="48500"/>
    <n v="7.26"/>
    <n v="352110"/>
    <s v="large_buy"/>
    <n v="-0.18005536726798119"/>
    <n v="-18.005500000000001"/>
    <s v="P"/>
  </r>
  <r>
    <x v="17"/>
    <s v="TILE SHOP HOLDINGS, INC."/>
    <x v="6"/>
    <x v="149"/>
    <s v="Pleasant Lake Onshore Feeder Fund LP"/>
    <s v="TenPercentOwner"/>
    <n v="48500"/>
    <n v="7.26"/>
    <n v="352110"/>
    <s v="large_buy"/>
    <n v="-0.18005536726798119"/>
    <n v="-18.005500000000001"/>
    <s v="P"/>
  </r>
  <r>
    <x v="17"/>
    <s v="TILE SHOP HOLDINGS, INC."/>
    <x v="6"/>
    <x v="149"/>
    <s v="Pleasant Lake Partners LLC"/>
    <s v="TenPercentOwner"/>
    <n v="48500"/>
    <n v="7.26"/>
    <n v="352110"/>
    <s v="large_buy"/>
    <n v="-0.18005536726798119"/>
    <n v="-18.005500000000001"/>
    <s v="P"/>
  </r>
  <r>
    <x v="156"/>
    <s v="PEOPLES FINANCIAL CORP /MS/"/>
    <x v="6"/>
    <x v="149"/>
    <s v="Stilwell Activist Fund, L.P."/>
    <s v="TenPercentOwner"/>
    <n v="1058"/>
    <n v="16.850000000000001"/>
    <n v="17827.3"/>
    <s v="normal_buy"/>
    <n v="2.9411805603515528E-2"/>
    <n v="2.9411999999999998"/>
    <s v="P"/>
  </r>
  <r>
    <x v="156"/>
    <s v="PEOPLES FINANCIAL CORP /MS/"/>
    <x v="6"/>
    <x v="149"/>
    <s v="Stilwell Activist Investments, L.P."/>
    <s v="TenPercentOwner"/>
    <n v="1058"/>
    <n v="16.850000000000001"/>
    <n v="17827.3"/>
    <s v="normal_buy"/>
    <n v="2.9411805603515528E-2"/>
    <n v="2.9411999999999998"/>
    <s v="P"/>
  </r>
  <r>
    <x v="156"/>
    <s v="PEOPLES FINANCIAL CORP /MS/"/>
    <x v="6"/>
    <x v="149"/>
    <s v="Stilwell Value LLC"/>
    <s v="TenPercentOwner"/>
    <n v="1058"/>
    <n v="16.850000000000001"/>
    <n v="17827.3"/>
    <s v="normal_buy"/>
    <n v="2.9411805603515528E-2"/>
    <n v="2.9411999999999998"/>
    <s v="P"/>
  </r>
  <r>
    <x v="156"/>
    <s v="PEOPLES FINANCIAL CORP /MS/"/>
    <x v="6"/>
    <x v="149"/>
    <s v="Stilwell Value Partners VII, L.P."/>
    <s v="TenPercentOwner"/>
    <n v="1058"/>
    <n v="16.850000000000001"/>
    <n v="17827.3"/>
    <s v="normal_buy"/>
    <n v="2.9411805603515528E-2"/>
    <n v="2.9411999999999998"/>
    <s v="P"/>
  </r>
  <r>
    <x v="156"/>
    <s v="PEOPLES FINANCIAL CORP /MS/"/>
    <x v="6"/>
    <x v="149"/>
    <s v="STILWELL JOSEPH"/>
    <s v="TenPercentOwner"/>
    <n v="1058"/>
    <n v="16.850000000000001"/>
    <n v="17827.3"/>
    <s v="normal_buy"/>
    <n v="2.9411805603515528E-2"/>
    <n v="2.9411999999999998"/>
    <s v="P"/>
  </r>
  <r>
    <x v="1203"/>
    <s v="Merchants Bancorp"/>
    <x v="6"/>
    <x v="149"/>
    <s v="Dury Michael R."/>
    <s v="Officer"/>
    <n v="4400"/>
    <n v="45.04"/>
    <n v="198176"/>
    <s v="normal_buy"/>
    <n v="-9.3777752233301759E-2"/>
    <n v="-9.3778000000000006"/>
    <s v="P"/>
  </r>
  <r>
    <x v="1203"/>
    <s v="Merchants Bancorp"/>
    <x v="6"/>
    <x v="149"/>
    <s v="Dury Michael R."/>
    <s v="Officer"/>
    <n v="1600"/>
    <n v="44.23"/>
    <n v="70768"/>
    <s v="normal_buy"/>
    <n v="-9.3777752233301759E-2"/>
    <n v="-9.3778000000000006"/>
    <s v="P"/>
  </r>
  <r>
    <x v="1204"/>
    <s v="HEIDRICK &amp; STRUGGLES INTERNATIONAL INC"/>
    <x v="6"/>
    <x v="149"/>
    <s v="MONAHAN THOMAS L"/>
    <s v="Director,Officer"/>
    <n v="7500"/>
    <n v="40.380000000000003"/>
    <n v="302850"/>
    <s v="large_buy"/>
    <n v="-9.06547404216278E-2"/>
    <n v="-9.0655000000000001"/>
    <s v="P"/>
  </r>
  <r>
    <x v="233"/>
    <s v="BCB BANCORP INC"/>
    <x v="6"/>
    <x v="149"/>
    <s v="VANARIA RAYMOND"/>
    <s v="Director"/>
    <n v="1000"/>
    <n v="12.9"/>
    <n v="12900"/>
    <s v="normal_buy"/>
    <n v="-9.7679975986881606E-2"/>
    <n v="-9.7680000000000007"/>
    <s v="P"/>
  </r>
  <r>
    <x v="600"/>
    <s v="Anixa Biosciences Inc"/>
    <x v="6"/>
    <x v="149"/>
    <s v="Titterton Lewis H jr"/>
    <s v="Director"/>
    <n v="5580"/>
    <n v="3.23"/>
    <n v="18023.400000000001"/>
    <s v="normal_buy"/>
    <n v="-6.626507019093375E-2"/>
    <n v="-6.6265000000000001"/>
    <s v="P"/>
  </r>
  <r>
    <x v="1183"/>
    <s v="Toughbuilt Industries, Inc"/>
    <x v="6"/>
    <x v="149"/>
    <s v="Soffer Rochel"/>
    <s v="TenPercentOwner"/>
    <n v="12500"/>
    <n v="6.65"/>
    <n v="83125"/>
    <s v="large_buy"/>
    <n v="-0.62962962962962965"/>
    <n v="-62.963000000000001"/>
    <s v="P"/>
  </r>
  <r>
    <x v="740"/>
    <s v="Centuri Holdings, Inc."/>
    <x v="6"/>
    <x v="149"/>
    <s v="Fehrman William"/>
    <s v="Director"/>
    <n v="20000"/>
    <n v="16.5"/>
    <n v="330000"/>
    <s v="large_buy"/>
    <n v="-4.5427013301186037E-2"/>
    <n v="-4.5427"/>
    <s v="P"/>
  </r>
  <r>
    <x v="1205"/>
    <s v="First Guaranty Bancshares, Inc."/>
    <x v="6"/>
    <x v="149"/>
    <s v="Mineer Michael Ray"/>
    <s v="Officer"/>
    <n v="1000"/>
    <n v="10.37"/>
    <n v="10370"/>
    <s v="normal_buy"/>
    <n v="1.5473828222226651E-2"/>
    <n v="1.5474000000000001"/>
    <s v="P"/>
  </r>
  <r>
    <x v="1156"/>
    <s v="Gabelli Healthcare &amp; WellnessRx Trust"/>
    <x v="6"/>
    <x v="149"/>
    <s v="Saba Capital Management, L.P."/>
    <s v="TenPercentOwner"/>
    <n v="9560"/>
    <n v="10.49"/>
    <n v="100284.4"/>
    <s v="normal_buy"/>
    <n v="2.8517568441919221E-3"/>
    <n v="0.28520000000000001"/>
    <s v="P"/>
  </r>
  <r>
    <x v="1156"/>
    <s v="Gabelli Healthcare &amp; WellnessRx Trust"/>
    <x v="6"/>
    <x v="149"/>
    <s v="Weinstein Boaz"/>
    <s v="TenPercentOwner"/>
    <n v="9560"/>
    <n v="10.49"/>
    <n v="100284.4"/>
    <s v="normal_buy"/>
    <n v="2.8517568441919221E-3"/>
    <n v="0.28520000000000001"/>
    <s v="P"/>
  </r>
  <r>
    <x v="1206"/>
    <s v="Niagara Income Opportunities Fund"/>
    <x v="7"/>
    <x v="150"/>
    <s v="Garfinkel Mark D."/>
    <s v="Other"/>
    <n v="1930.5"/>
    <n v="10.36"/>
    <n v="19999.98"/>
    <s v="normal_buy"/>
    <n v="3.8610430032879339E-3"/>
    <n v="0.3861"/>
    <s v="P"/>
  </r>
  <r>
    <x v="1207"/>
    <s v="CDW Corp"/>
    <x v="7"/>
    <x v="150"/>
    <s v="MIRALLES ALBERT JOSEPH JR"/>
    <s v="Officer"/>
    <n v="1050"/>
    <n v="216.62"/>
    <n v="227451"/>
    <s v="normal_buy"/>
    <n v="3.8765724763069498E-2"/>
    <n v="3.8765999999999998"/>
    <s v="P"/>
  </r>
  <r>
    <x v="1201"/>
    <s v="VACCINEX, INC."/>
    <x v="7"/>
    <x v="150"/>
    <s v="FCMI Parent Co."/>
    <s v="TenPercentOwner"/>
    <n v="11703"/>
    <n v="4.72"/>
    <n v="55238.16"/>
    <s v="normal_buy"/>
    <n v="1.234566689942729E-2"/>
    <n v="1.2345999999999999"/>
    <s v="P"/>
  </r>
  <r>
    <x v="1201"/>
    <s v="VACCINEX, INC."/>
    <x v="7"/>
    <x v="150"/>
    <s v="FRIEDBERG ALBERT"/>
    <s v="Director,TenPercentOwner"/>
    <n v="11703"/>
    <n v="4.72"/>
    <n v="55238.16"/>
    <s v="normal_buy"/>
    <n v="1.234566689942729E-2"/>
    <n v="1.2345999999999999"/>
    <s v="P"/>
  </r>
  <r>
    <x v="1198"/>
    <s v="FIRST INTERSTATE BANCSYSTEM INC"/>
    <x v="7"/>
    <x v="150"/>
    <s v="RILEY KEVIN P"/>
    <s v="Director,Officer"/>
    <n v="3830"/>
    <n v="29.94"/>
    <n v="114670.2"/>
    <s v="normal_buy"/>
    <n v="-1.1450714328812509E-2"/>
    <n v="-1.1451"/>
    <s v="P"/>
  </r>
  <r>
    <x v="1208"/>
    <s v="Klaviyo, Inc."/>
    <x v="7"/>
    <x v="150"/>
    <s v="Fagnan Jeff"/>
    <s v="TenPercentOwner"/>
    <n v="9485"/>
    <n v="26.43"/>
    <n v="250688.55"/>
    <s v="normal_buy"/>
    <n v="0.26159336112634413"/>
    <n v="26.159300000000002"/>
    <s v="P"/>
  </r>
  <r>
    <x v="174"/>
    <s v="UMB FINANCIAL CORP"/>
    <x v="7"/>
    <x v="150"/>
    <s v="GRAVES GREG M"/>
    <s v="Director"/>
    <n v="565.01"/>
    <n v="99.55"/>
    <n v="56246.745499999997"/>
    <s v="large_buy"/>
    <n v="-1.350116449577521E-2"/>
    <n v="-1.3501000000000001"/>
    <s v="P"/>
  </r>
  <r>
    <x v="980"/>
    <s v="NORFOLK SOUTHERN CORP"/>
    <x v="7"/>
    <x v="150"/>
    <s v="Fahmy Sameh"/>
    <s v="Director"/>
    <n v="700"/>
    <n v="245.15"/>
    <n v="171605"/>
    <s v="normal_buy"/>
    <n v="-1.61560976607662E-2"/>
    <n v="-1.6155999999999999"/>
    <s v="P"/>
  </r>
  <r>
    <x v="1207"/>
    <s v="CDW Corp"/>
    <x v="7"/>
    <x v="150"/>
    <s v="LEAHY CHRISTINE A"/>
    <s v="Director,Officer"/>
    <n v="1200"/>
    <n v="216.15"/>
    <n v="259380"/>
    <s v="large_buy"/>
    <n v="3.8765724763069498E-2"/>
    <n v="3.8765999999999998"/>
    <s v="P"/>
  </r>
  <r>
    <x v="1209"/>
    <s v="KVH INDUSTRIES INC \DE\"/>
    <x v="7"/>
    <x v="150"/>
    <s v="Radoff Bradley Louis"/>
    <s v="TenPercentOwner"/>
    <n v="239173"/>
    <n v="4.3499999999999996"/>
    <n v="1040402.55"/>
    <s v="large_buy"/>
    <n v="-3.9301273217701382E-2"/>
    <n v="-3.9300999999999999"/>
    <s v="P"/>
  </r>
  <r>
    <x v="1209"/>
    <s v="KVH INDUSTRIES INC \DE\"/>
    <x v="7"/>
    <x v="150"/>
    <s v="Radoff Family Foundation"/>
    <s v="Other"/>
    <n v="239173"/>
    <n v="4.3499999999999996"/>
    <n v="1040402.55"/>
    <s v="large_buy"/>
    <n v="-3.9301273217701382E-2"/>
    <n v="-3.9300999999999999"/>
    <s v="P"/>
  </r>
  <r>
    <x v="40"/>
    <s v="AMREP CORP."/>
    <x v="7"/>
    <x v="150"/>
    <s v="DAHL JAMES H"/>
    <s v="TenPercentOwner"/>
    <n v="10000"/>
    <n v="25.6"/>
    <n v="256000"/>
    <s v="large_buy"/>
    <n v="-6.0299466868635188E-2"/>
    <n v="-6.0298999999999996"/>
    <s v="P"/>
  </r>
  <r>
    <x v="40"/>
    <s v="AMREP CORP."/>
    <x v="7"/>
    <x v="150"/>
    <s v="Lancaster Rainey E."/>
    <s v="TenPercentOwner"/>
    <n v="10000"/>
    <n v="25.6"/>
    <n v="256000"/>
    <s v="large_buy"/>
    <n v="-6.0299466868635188E-2"/>
    <n v="-6.0298999999999996"/>
    <s v="P"/>
  </r>
  <r>
    <x v="864"/>
    <s v="Red Rock Resorts, Inc."/>
    <x v="7"/>
    <x v="150"/>
    <s v="FERTITTA FRANK J III"/>
    <s v="Director,Officer,TenPercentOwner"/>
    <n v="50000"/>
    <n v="54.49"/>
    <n v="2724500"/>
    <s v="large_buy"/>
    <n v="1.3643865729996429E-2"/>
    <n v="1.3644000000000001"/>
    <s v="P"/>
  </r>
  <r>
    <x v="864"/>
    <s v="Red Rock Resorts, Inc."/>
    <x v="7"/>
    <x v="150"/>
    <s v="FERTITTA FRANK J III"/>
    <s v="Director,Officer,TenPercentOwner"/>
    <n v="17000"/>
    <n v="54.49"/>
    <n v="926330"/>
    <s v="normal_buy"/>
    <n v="1.3643865729996429E-2"/>
    <n v="1.3644000000000001"/>
    <s v="P"/>
  </r>
  <r>
    <x v="81"/>
    <s v="TALOS ENERGY INC."/>
    <x v="7"/>
    <x v="150"/>
    <s v="Control Empresarial de Capitales S.A. de C.V."/>
    <s v="TenPercentOwner,Other"/>
    <n v="306000"/>
    <n v="11.5"/>
    <n v="3519000"/>
    <s v="normal_buy"/>
    <n v="3.2871898527076393E-2"/>
    <n v="3.2871999999999999"/>
    <s v="P"/>
  </r>
  <r>
    <x v="1210"/>
    <s v="OneWater Marine Inc."/>
    <x v="7"/>
    <x v="150"/>
    <s v="Singleton Asset Management, LLC"/>
    <s v="Other"/>
    <n v="15000"/>
    <n v="22.31"/>
    <n v="334650"/>
    <s v="large_buy"/>
    <n v="7.8606533133517509E-2"/>
    <n v="7.8606999999999996"/>
    <s v="P"/>
  </r>
  <r>
    <x v="1210"/>
    <s v="OneWater Marine Inc."/>
    <x v="7"/>
    <x v="150"/>
    <s v="Singleton Michelle"/>
    <s v="Other"/>
    <n v="15000"/>
    <n v="22.31"/>
    <n v="334650"/>
    <s v="large_buy"/>
    <n v="7.8606533133517509E-2"/>
    <n v="7.8606999999999996"/>
    <s v="P"/>
  </r>
  <r>
    <x v="1210"/>
    <s v="OneWater Marine Inc."/>
    <x v="7"/>
    <x v="150"/>
    <s v="Auburn OWMH, LLLP"/>
    <s v="Other"/>
    <n v="15000"/>
    <n v="22.31"/>
    <n v="334650"/>
    <s v="large_buy"/>
    <n v="7.8606533133517509E-2"/>
    <n v="7.8606999999999996"/>
    <s v="P"/>
  </r>
  <r>
    <x v="1210"/>
    <s v="OneWater Marine Inc."/>
    <x v="7"/>
    <x v="150"/>
    <s v="Philip Singleton Irrevocable Trust, dated December 24, 2015"/>
    <s v="Other"/>
    <n v="15000"/>
    <n v="22.31"/>
    <n v="334650"/>
    <s v="large_buy"/>
    <n v="7.8606533133517509E-2"/>
    <n v="7.8606999999999996"/>
    <s v="P"/>
  </r>
  <r>
    <x v="1210"/>
    <s v="OneWater Marine Inc."/>
    <x v="7"/>
    <x v="150"/>
    <s v="Singleton Philip Austin Jr."/>
    <s v="Director,Officer,Other"/>
    <n v="15000"/>
    <n v="22.31"/>
    <n v="334650"/>
    <s v="large_buy"/>
    <n v="7.8606533133517509E-2"/>
    <n v="7.8606999999999996"/>
    <s v="P"/>
  </r>
  <r>
    <x v="1210"/>
    <s v="OneWater Marine Inc."/>
    <x v="7"/>
    <x v="150"/>
    <s v="Austin Singleton Irrevocable Trust, dated December 30, 2015"/>
    <s v="Other"/>
    <n v="15000"/>
    <n v="22.31"/>
    <n v="334650"/>
    <s v="large_buy"/>
    <n v="7.8606533133517509E-2"/>
    <n v="7.8606999999999996"/>
    <s v="P"/>
  </r>
  <r>
    <x v="793"/>
    <s v="SAIA INC"/>
    <x v="7"/>
    <x v="150"/>
    <s v="GAINOR JOHN P JR"/>
    <s v="Director"/>
    <n v="382"/>
    <n v="392.57"/>
    <n v="149961.74"/>
    <s v="normal_buy"/>
    <n v="-2.1214664630358811E-2"/>
    <n v="-2.1215000000000002"/>
    <s v="P"/>
  </r>
  <r>
    <x v="136"/>
    <s v="ADAMS NATURAL RESOURCES FUND, INC."/>
    <x v="7"/>
    <x v="150"/>
    <s v="Saba Capital Management, L.P."/>
    <s v="TenPercentOwner"/>
    <n v="9863"/>
    <n v="24.14"/>
    <n v="238092.82"/>
    <s v="normal_buy"/>
    <n v="-9.3339251679542823E-3"/>
    <n v="-0.93340000000000001"/>
    <s v="P"/>
  </r>
  <r>
    <x v="136"/>
    <s v="ADAMS NATURAL RESOURCES FUND, INC."/>
    <x v="7"/>
    <x v="150"/>
    <s v="Weinstein Boaz"/>
    <s v="TenPercentOwner"/>
    <n v="9863"/>
    <n v="24.14"/>
    <n v="238092.82"/>
    <s v="normal_buy"/>
    <n v="-9.3339251679542823E-3"/>
    <n v="-0.93340000000000001"/>
    <s v="P"/>
  </r>
  <r>
    <x v="17"/>
    <s v="TILE SHOP HOLDINGS, INC."/>
    <x v="7"/>
    <x v="150"/>
    <s v="Fund 1 Investments, LLC"/>
    <s v="TenPercentOwner"/>
    <n v="10000"/>
    <n v="6.93"/>
    <n v="69300"/>
    <s v="normal_buy"/>
    <n v="-0.1197691117266646"/>
    <n v="-11.976900000000001"/>
    <s v="P"/>
  </r>
  <r>
    <x v="17"/>
    <s v="TILE SHOP HOLDINGS, INC."/>
    <x v="7"/>
    <x v="150"/>
    <s v="Pleasant Lake Onshore Feeder Fund LP"/>
    <s v="TenPercentOwner"/>
    <n v="10000"/>
    <n v="6.93"/>
    <n v="69300"/>
    <s v="normal_buy"/>
    <n v="-0.1197691117266646"/>
    <n v="-11.976900000000001"/>
    <s v="P"/>
  </r>
  <r>
    <x v="17"/>
    <s v="TILE SHOP HOLDINGS, INC."/>
    <x v="7"/>
    <x v="150"/>
    <s v="Pleasant Lake Partners LLC"/>
    <s v="TenPercentOwner"/>
    <n v="10000"/>
    <n v="6.93"/>
    <n v="69300"/>
    <s v="normal_buy"/>
    <n v="-0.1197691117266646"/>
    <n v="-11.976900000000001"/>
    <s v="P"/>
  </r>
  <r>
    <x v="132"/>
    <s v="RICHARDSON ELECTRONICS, LTD."/>
    <x v="7"/>
    <x v="150"/>
    <s v="KLUGE ROBERT H"/>
    <s v="Director"/>
    <n v="2000"/>
    <n v="11.66"/>
    <n v="23320"/>
    <s v="normal_buy"/>
    <n v="-6.7503227621368289E-4"/>
    <n v="-6.7500000000000004E-2"/>
    <s v="P"/>
  </r>
  <r>
    <x v="132"/>
    <s v="RICHARDSON ELECTRONICS, LTD."/>
    <x v="7"/>
    <x v="150"/>
    <s v="KLUGE ROBERT H"/>
    <s v="Director"/>
    <n v="2000"/>
    <n v="11.71"/>
    <n v="23420"/>
    <s v="normal_buy"/>
    <n v="-6.7503227621368289E-4"/>
    <n v="-6.7500000000000004E-2"/>
    <s v="P"/>
  </r>
  <r>
    <x v="1208"/>
    <s v="Klaviyo, Inc."/>
    <x v="7"/>
    <x v="150"/>
    <s v="Fagnan Jeff"/>
    <s v="TenPercentOwner"/>
    <n v="9485"/>
    <n v="26.43"/>
    <n v="250688.55"/>
    <s v="normal_buy"/>
    <n v="0.26159336112634413"/>
    <n v="26.159300000000002"/>
    <s v="P"/>
  </r>
  <r>
    <x v="698"/>
    <s v="Annexon, Inc."/>
    <x v="7"/>
    <x v="150"/>
    <s v="Carson William H."/>
    <s v="Director"/>
    <n v="3200"/>
    <n v="6.24"/>
    <n v="19968"/>
    <s v="large_buy"/>
    <n v="-1.9672112694288701E-2"/>
    <n v="-1.9672000000000001"/>
    <s v="P"/>
  </r>
  <r>
    <x v="174"/>
    <s v="UMB FINANCIAL CORP"/>
    <x v="7"/>
    <x v="150"/>
    <s v="Peterman Tamara"/>
    <s v="Director"/>
    <n v="395.51"/>
    <n v="99.56"/>
    <n v="39376.975599999998"/>
    <s v="large_buy"/>
    <n v="-1.350116449577521E-2"/>
    <n v="-1.3501000000000001"/>
    <s v="P"/>
  </r>
  <r>
    <x v="350"/>
    <s v="RIVERVIEW BANCORP INC"/>
    <x v="7"/>
    <x v="150"/>
    <s v="Benke Robert"/>
    <s v="Officer"/>
    <n v="5000"/>
    <n v="4.62"/>
    <n v="23100"/>
    <s v="large_buy"/>
    <n v="-1.0940990910836111E-2"/>
    <n v="-1.0941000000000001"/>
    <s v="P"/>
  </r>
  <r>
    <x v="864"/>
    <s v="Red Rock Resorts, Inc."/>
    <x v="7"/>
    <x v="150"/>
    <s v="FERTITTA LORENZO J"/>
    <s v="Director,Officer,TenPercentOwner"/>
    <n v="33000"/>
    <n v="54.49"/>
    <n v="1798170"/>
    <s v="normal_buy"/>
    <n v="1.3643865729996429E-2"/>
    <n v="1.3644000000000001"/>
    <s v="P"/>
  </r>
  <r>
    <x v="217"/>
    <s v="RETRACTABLE TECHNOLOGIES INC"/>
    <x v="7"/>
    <x v="150"/>
    <s v="SHAW THOMAS J"/>
    <s v="Director,Officer,TenPercentOwner"/>
    <n v="16030"/>
    <n v="1.1200000000000001"/>
    <n v="17953.599999999999"/>
    <s v="normal_buy"/>
    <n v="-0.1071428609441738"/>
    <n v="-10.7143"/>
    <s v="P"/>
  </r>
  <r>
    <x v="68"/>
    <s v="PBF Energy Inc."/>
    <x v="7"/>
    <x v="150"/>
    <s v="Control Empresarial de Capitales S.A. de C.V."/>
    <s v="TenPercentOwner,Other"/>
    <n v="307000"/>
    <n v="39.22"/>
    <n v="12040540"/>
    <s v="large_buy"/>
    <n v="-5.8344507917806758E-2"/>
    <n v="-5.8345000000000002"/>
    <s v="P"/>
  </r>
  <r>
    <x v="86"/>
    <s v="ALTA EQUIPMENT GROUP INC."/>
    <x v="7"/>
    <x v="150"/>
    <s v="Mill Road Capital III, L.P."/>
    <s v="TenPercentOwner"/>
    <n v="40014"/>
    <n v="10.23"/>
    <n v="409343.22"/>
    <s v="normal_buy"/>
    <n v="-0.40250008787884861"/>
    <n v="-40.25"/>
    <s v="P"/>
  </r>
  <r>
    <x v="86"/>
    <s v="ALTA EQUIPMENT GROUP INC."/>
    <x v="7"/>
    <x v="150"/>
    <s v="Mill Road Capital III GP LLC"/>
    <s v="TenPercentOwner"/>
    <n v="40014"/>
    <n v="10.23"/>
    <n v="409343.22"/>
    <s v="normal_buy"/>
    <n v="-0.40250008787884861"/>
    <n v="-40.25"/>
    <s v="P"/>
  </r>
  <r>
    <x v="86"/>
    <s v="ALTA EQUIPMENT GROUP INC."/>
    <x v="7"/>
    <x v="150"/>
    <s v="LYNCH THOMAS E"/>
    <s v="TenPercentOwner"/>
    <n v="40014"/>
    <n v="10.23"/>
    <n v="409343.22"/>
    <s v="normal_buy"/>
    <n v="-0.40250008787884861"/>
    <n v="-40.25"/>
    <s v="P"/>
  </r>
  <r>
    <x v="1211"/>
    <s v="Leidos Holdings, Inc."/>
    <x v="7"/>
    <x v="150"/>
    <s v="Bell Thomas Arthur"/>
    <s v="Director,Officer"/>
    <n v="1712"/>
    <n v="145.04"/>
    <n v="248308.48000000001"/>
    <s v="normal_buy"/>
    <n v="2.210715941342745E-2"/>
    <n v="2.2107000000000001"/>
    <s v="P"/>
  </r>
  <r>
    <x v="396"/>
    <s v="BEXIL INVESTMENT TRUST"/>
    <x v="7"/>
    <x v="150"/>
    <s v="WINMILL &amp; CO. INC"/>
    <s v="Other"/>
    <n v="12500"/>
    <n v="13.34"/>
    <n v="166750"/>
    <s v="large_buy"/>
    <n v="-4.5801878236866322E-3"/>
    <n v="-0.45800000000000002"/>
    <s v="P"/>
  </r>
  <r>
    <x v="164"/>
    <s v="CLEVELAND-CLIFFS INC."/>
    <x v="7"/>
    <x v="150"/>
    <s v="BALDWIN JOHN T"/>
    <s v="Director"/>
    <n v="8000"/>
    <n v="14.53"/>
    <n v="116240"/>
    <s v="normal_buy"/>
    <n v="-0.13729509438151"/>
    <n v="-13.7295"/>
    <s v="P"/>
  </r>
  <r>
    <x v="509"/>
    <s v="Alphatec Holdings, Inc."/>
    <x v="7"/>
    <x v="151"/>
    <s v="Demski David M"/>
    <s v="Director"/>
    <n v="40000"/>
    <n v="6.56"/>
    <n v="262400"/>
    <s v="large_buy"/>
    <n v="-2.063493817541517E-2"/>
    <n v="-2.0634999999999999"/>
    <s v="P"/>
  </r>
  <r>
    <x v="1212"/>
    <s v="GABELLI DIVIDEND &amp; INCOME TRUST"/>
    <x v="7"/>
    <x v="151"/>
    <s v="GABELLI MARIO J"/>
    <s v="Director,Other"/>
    <n v="3280"/>
    <n v="22.91"/>
    <n v="75144.800000000003"/>
    <s v="normal_buy"/>
    <n v="2.445780899502981E-2"/>
    <n v="2.4458000000000002"/>
    <s v="P"/>
  </r>
  <r>
    <x v="101"/>
    <s v="AMARIN CORP PLC\UK"/>
    <x v="7"/>
    <x v="151"/>
    <s v="Berg Aaron"/>
    <s v="Officer"/>
    <n v="160000"/>
    <n v="0.64"/>
    <n v="102400"/>
    <s v="large_buy"/>
    <n v="-3.1250044237821628E-2"/>
    <n v="-3.125"/>
    <s v="P"/>
  </r>
  <r>
    <x v="386"/>
    <s v="Transocean Ltd."/>
    <x v="7"/>
    <x v="151"/>
    <s v="Mohn Frederik Wilhelm"/>
    <s v="Director,TenPercentOwner"/>
    <n v="2000000"/>
    <n v="5.23"/>
    <n v="10460000"/>
    <s v="normal_buy"/>
    <n v="-3.8461503192516182E-3"/>
    <n v="-0.3846"/>
    <s v="P"/>
  </r>
  <r>
    <x v="69"/>
    <s v="AEHR TEST SYSTEMS"/>
    <x v="7"/>
    <x v="151"/>
    <s v="SLAYEN HOWARD T"/>
    <s v="Director"/>
    <n v="20000"/>
    <n v="15.5"/>
    <n v="310000"/>
    <s v="large_buy"/>
    <n v="2.0152880815433209E-2"/>
    <n v="2.0152999999999999"/>
    <s v="P"/>
  </r>
  <r>
    <x v="193"/>
    <s v="SPIRE INC"/>
    <x v="7"/>
    <x v="151"/>
    <s v="KOONCE PAUL D"/>
    <s v="Director"/>
    <n v="500"/>
    <n v="66.13"/>
    <n v="33065"/>
    <s v="normal_buy"/>
    <n v="-2.102562191272539E-2"/>
    <n v="-2.1025999999999998"/>
    <s v="P"/>
  </r>
  <r>
    <x v="1091"/>
    <s v="Matador Resources Co"/>
    <x v="7"/>
    <x v="151"/>
    <s v="Macalik Robert T"/>
    <s v="Officer"/>
    <n v="500"/>
    <n v="54.5"/>
    <n v="27250"/>
    <s v="normal_buy"/>
    <n v="3.9097314291493428E-2"/>
    <n v="3.9097"/>
    <s v="P"/>
  </r>
  <r>
    <x v="139"/>
    <s v="Mobileye Global Inc."/>
    <x v="7"/>
    <x v="151"/>
    <s v="Shashua Amnon"/>
    <s v="Director,Officer"/>
    <n v="483421"/>
    <n v="16.7"/>
    <n v="8073130.6999999993"/>
    <s v="large_buy"/>
    <n v="-0.10401001525341109"/>
    <n v="-10.401"/>
    <s v="P"/>
  </r>
  <r>
    <x v="139"/>
    <s v="Mobileye Global Inc."/>
    <x v="7"/>
    <x v="151"/>
    <s v="Shashua Amnon"/>
    <s v="Director,Officer"/>
    <n v="148542"/>
    <n v="15.88"/>
    <n v="2358846.96"/>
    <s v="large_buy"/>
    <n v="-0.10401001525341109"/>
    <n v="-10.401"/>
    <s v="P"/>
  </r>
  <r>
    <x v="980"/>
    <s v="NORFOLK SOUTHERN CORP"/>
    <x v="7"/>
    <x v="151"/>
    <s v="Fahmy Sameh"/>
    <s v="Director"/>
    <n v="300"/>
    <n v="241.65"/>
    <n v="72495"/>
    <s v="normal_buy"/>
    <n v="-1.2201731360674369E-2"/>
    <n v="-1.2202"/>
    <s v="P"/>
  </r>
  <r>
    <x v="738"/>
    <s v="LINDBLAD EXPEDITIONS HOLDINGS, INC."/>
    <x v="7"/>
    <x v="151"/>
    <s v="SCHULTZ ALEX P"/>
    <s v="Director"/>
    <n v="22308"/>
    <n v="7.43"/>
    <n v="165748.44"/>
    <s v="normal_buy"/>
    <n v="-2.0053488634350521E-2"/>
    <n v="-2.0053000000000001"/>
    <s v="P"/>
  </r>
  <r>
    <x v="1209"/>
    <s v="KVH INDUSTRIES INC \DE\"/>
    <x v="7"/>
    <x v="151"/>
    <s v="Radoff Bradley Louis"/>
    <s v="TenPercentOwner"/>
    <n v="63159"/>
    <n v="4.53"/>
    <n v="286110.27"/>
    <s v="large_buy"/>
    <n v="-8.8888804117838172E-3"/>
    <n v="-0.88890000000000002"/>
    <s v="P"/>
  </r>
  <r>
    <x v="1209"/>
    <s v="KVH INDUSTRIES INC \DE\"/>
    <x v="7"/>
    <x v="151"/>
    <s v="Radoff Family Foundation"/>
    <s v="Other"/>
    <n v="63159"/>
    <n v="4.53"/>
    <n v="286110.27"/>
    <s v="large_buy"/>
    <n v="-8.8888804117838172E-3"/>
    <n v="-0.88890000000000002"/>
    <s v="P"/>
  </r>
  <r>
    <x v="302"/>
    <s v="Greenwich LifeSciences, Inc."/>
    <x v="7"/>
    <x v="151"/>
    <s v="Thompson Jaye"/>
    <s v="Officer"/>
    <n v="1000"/>
    <n v="15.15"/>
    <n v="15150"/>
    <s v="normal_buy"/>
    <n v="-3.1337034820602683E-2"/>
    <n v="-3.1337000000000002"/>
    <s v="P"/>
  </r>
  <r>
    <x v="1213"/>
    <s v="Verisk Analytics, Inc."/>
    <x v="7"/>
    <x v="151"/>
    <s v="LANE WENDY E"/>
    <s v="Director"/>
    <n v="600"/>
    <n v="263.64"/>
    <n v="158184"/>
    <s v="large_buy"/>
    <n v="-1.126560869110227E-4"/>
    <n v="-1.1299999999999999E-2"/>
    <s v="P"/>
  </r>
  <r>
    <x v="451"/>
    <s v="STANDARD BIOTOOLS INC."/>
    <x v="7"/>
    <x v="151"/>
    <s v="CASDIN PRIVATE GROWTH EQUITY FUND GP, LLC"/>
    <s v="Director"/>
    <n v="1000000"/>
    <n v="1.63"/>
    <n v="1630000"/>
    <s v="large_buy"/>
    <n v="7.2727276668075769E-2"/>
    <n v="7.2727000000000004"/>
    <s v="P"/>
  </r>
  <r>
    <x v="451"/>
    <s v="STANDARD BIOTOOLS INC."/>
    <x v="7"/>
    <x v="151"/>
    <s v="Casdin Partners GP, LLC"/>
    <s v="Director,TenPercentOwner"/>
    <n v="1000000"/>
    <n v="1.63"/>
    <n v="1630000"/>
    <s v="large_buy"/>
    <n v="7.2727276668075769E-2"/>
    <n v="7.2727000000000004"/>
    <s v="P"/>
  </r>
  <r>
    <x v="451"/>
    <s v="STANDARD BIOTOOLS INC."/>
    <x v="7"/>
    <x v="151"/>
    <s v="Casdin Private Growth Equity Fund II GP, LLC"/>
    <s v="Director"/>
    <n v="1000000"/>
    <n v="1.63"/>
    <n v="1630000"/>
    <s v="large_buy"/>
    <n v="7.2727276668075769E-2"/>
    <n v="7.2727000000000004"/>
    <s v="P"/>
  </r>
  <r>
    <x v="451"/>
    <s v="STANDARD BIOTOOLS INC."/>
    <x v="7"/>
    <x v="151"/>
    <s v="Casdin Amplify Fund, LP"/>
    <s v="Director"/>
    <n v="1000000"/>
    <n v="1.63"/>
    <n v="1630000"/>
    <s v="large_buy"/>
    <n v="7.2727276668075769E-2"/>
    <n v="7.2727000000000004"/>
    <s v="P"/>
  </r>
  <r>
    <x v="451"/>
    <s v="STANDARD BIOTOOLS INC."/>
    <x v="7"/>
    <x v="151"/>
    <s v="Casdin Capital, LLC"/>
    <s v="Director,TenPercentOwner"/>
    <n v="1000000"/>
    <n v="1.63"/>
    <n v="1630000"/>
    <s v="large_buy"/>
    <n v="7.2727276668075769E-2"/>
    <n v="7.2727000000000004"/>
    <s v="P"/>
  </r>
  <r>
    <x v="451"/>
    <s v="STANDARD BIOTOOLS INC."/>
    <x v="7"/>
    <x v="151"/>
    <s v="Casdin Partners Master Fund, L.P."/>
    <s v="Director,TenPercentOwner"/>
    <n v="1000000"/>
    <n v="1.63"/>
    <n v="1630000"/>
    <s v="large_buy"/>
    <n v="7.2727276668075769E-2"/>
    <n v="7.2727000000000004"/>
    <s v="P"/>
  </r>
  <r>
    <x v="451"/>
    <s v="STANDARD BIOTOOLS INC."/>
    <x v="7"/>
    <x v="151"/>
    <s v="Casdin Private Growth Equity Fund, L.P."/>
    <s v="Director"/>
    <n v="1000000"/>
    <n v="1.63"/>
    <n v="1630000"/>
    <s v="large_buy"/>
    <n v="7.2727276668075769E-2"/>
    <n v="7.2727000000000004"/>
    <s v="P"/>
  </r>
  <r>
    <x v="451"/>
    <s v="STANDARD BIOTOOLS INC."/>
    <x v="7"/>
    <x v="151"/>
    <s v="Casdin Private Growth Equity Fund II, L.P."/>
    <s v="Director"/>
    <n v="1000000"/>
    <n v="1.63"/>
    <n v="1630000"/>
    <s v="large_buy"/>
    <n v="7.2727276668075769E-2"/>
    <n v="7.2727000000000004"/>
    <s v="P"/>
  </r>
  <r>
    <x v="451"/>
    <s v="STANDARD BIOTOOLS INC."/>
    <x v="7"/>
    <x v="151"/>
    <s v="Casdin Eli"/>
    <s v="Director,TenPercentOwner"/>
    <n v="1000000"/>
    <n v="1.63"/>
    <n v="1630000"/>
    <s v="large_buy"/>
    <n v="7.2727276668075769E-2"/>
    <n v="7.2727000000000004"/>
    <s v="P"/>
  </r>
  <r>
    <x v="795"/>
    <s v="ECOLAB INC."/>
    <x v="7"/>
    <x v="151"/>
    <s v="MacLennan David"/>
    <s v="Director"/>
    <n v="650"/>
    <n v="240.41"/>
    <n v="156266.5"/>
    <s v="large_buy"/>
    <n v="1.458692880094925E-2"/>
    <n v="1.4587000000000001"/>
    <s v="P"/>
  </r>
  <r>
    <x v="102"/>
    <s v="TEXAS CAPITAL BANCSHARES INC/TX"/>
    <x v="7"/>
    <x v="151"/>
    <s v="STALLINGS ROBERT W"/>
    <s v="Director"/>
    <n v="15000"/>
    <n v="20"/>
    <n v="300000"/>
    <s v="large_buy"/>
    <n v="1.9701963520631919E-2"/>
    <n v="1.9702"/>
    <s v="P"/>
  </r>
  <r>
    <x v="864"/>
    <s v="Red Rock Resorts, Inc."/>
    <x v="7"/>
    <x v="151"/>
    <s v="FERTITTA FRANK J III"/>
    <s v="Director,Officer,TenPercentOwner"/>
    <n v="17000"/>
    <n v="51.91"/>
    <n v="882470"/>
    <s v="normal_buy"/>
    <n v="7.7937143923646035E-2"/>
    <n v="7.7937000000000003"/>
    <s v="P"/>
  </r>
  <r>
    <x v="864"/>
    <s v="Red Rock Resorts, Inc."/>
    <x v="7"/>
    <x v="151"/>
    <s v="FERTITTA FRANK J III"/>
    <s v="Director,Officer,TenPercentOwner"/>
    <n v="50000"/>
    <n v="51.91"/>
    <n v="2595500"/>
    <s v="large_buy"/>
    <n v="7.7937143923646035E-2"/>
    <n v="7.7937000000000003"/>
    <s v="P"/>
  </r>
  <r>
    <x v="81"/>
    <s v="TALOS ENERGY INC."/>
    <x v="7"/>
    <x v="151"/>
    <s v="Control Empresarial de Capitales S.A. de C.V."/>
    <s v="TenPercentOwner,Other"/>
    <n v="617000"/>
    <n v="10.96"/>
    <n v="6762320.0000000009"/>
    <s v="large_buy"/>
    <n v="0.11715088950910001"/>
    <n v="11.7151"/>
    <s v="P"/>
  </r>
  <r>
    <x v="386"/>
    <s v="Transocean Ltd."/>
    <x v="7"/>
    <x v="151"/>
    <s v="Perestroika (Cyprus) Ltd"/>
    <s v="Director,TenPercentOwner"/>
    <n v="2000000"/>
    <n v="5.23"/>
    <n v="10460000"/>
    <s v="normal_buy"/>
    <n v="-3.8461503192516182E-3"/>
    <n v="-0.3846"/>
    <s v="P"/>
  </r>
  <r>
    <x v="237"/>
    <s v="Bogota Financial Corp."/>
    <x v="7"/>
    <x v="151"/>
    <s v="Masterson John J."/>
    <s v="Director"/>
    <n v="2511"/>
    <n v="7.26"/>
    <n v="18229.86"/>
    <s v="large_buy"/>
    <n v="-3.0654002287778929E-2"/>
    <n v="-3.0653999999999999"/>
    <s v="P"/>
  </r>
  <r>
    <x v="1156"/>
    <s v="Gabelli Healthcare &amp; WellnessRx Trust"/>
    <x v="7"/>
    <x v="151"/>
    <s v="Saba Capital Management, L.P."/>
    <s v="TenPercentOwner"/>
    <n v="1200"/>
    <n v="10.43"/>
    <n v="12516"/>
    <s v="normal_buy"/>
    <n v="2.5986343264363221E-2"/>
    <n v="2.5985999999999998"/>
    <s v="P"/>
  </r>
  <r>
    <x v="1156"/>
    <s v="Gabelli Healthcare &amp; WellnessRx Trust"/>
    <x v="7"/>
    <x v="151"/>
    <s v="Weinstein Boaz"/>
    <s v="TenPercentOwner"/>
    <n v="1200"/>
    <n v="10.43"/>
    <n v="12516"/>
    <s v="normal_buy"/>
    <n v="2.5986343264363221E-2"/>
    <n v="2.5985999999999998"/>
    <s v="P"/>
  </r>
  <r>
    <x v="136"/>
    <s v="ADAMS NATURAL RESOURCES FUND, INC."/>
    <x v="7"/>
    <x v="151"/>
    <s v="Saba Capital Management, L.P."/>
    <s v="TenPercentOwner"/>
    <n v="9881"/>
    <n v="23.39"/>
    <n v="231116.59"/>
    <s v="normal_buy"/>
    <n v="8.7261746562374842E-3"/>
    <n v="0.87260000000000004"/>
    <s v="P"/>
  </r>
  <r>
    <x v="136"/>
    <s v="ADAMS NATURAL RESOURCES FUND, INC."/>
    <x v="7"/>
    <x v="151"/>
    <s v="Weinstein Boaz"/>
    <s v="TenPercentOwner"/>
    <n v="9881"/>
    <n v="23.39"/>
    <n v="231116.59"/>
    <s v="normal_buy"/>
    <n v="8.7261746562374842E-3"/>
    <n v="0.87260000000000004"/>
    <s v="P"/>
  </r>
  <r>
    <x v="187"/>
    <s v="RED RIVER BANCSHARES INC"/>
    <x v="7"/>
    <x v="151"/>
    <s v="Price Teddy Ray"/>
    <s v="Director"/>
    <n v="580"/>
    <n v="53.16"/>
    <n v="30832.799999999999"/>
    <s v="normal_buy"/>
    <n v="1.330199754685912E-2"/>
    <n v="1.3302"/>
    <s v="P"/>
  </r>
  <r>
    <x v="17"/>
    <s v="TILE SHOP HOLDINGS, INC."/>
    <x v="7"/>
    <x v="151"/>
    <s v="Fund 1 Investments, LLC"/>
    <s v="TenPercentOwner"/>
    <n v="12500"/>
    <n v="6.56"/>
    <n v="82000"/>
    <s v="normal_buy"/>
    <n v="-5.8103993372692557E-2"/>
    <n v="-5.8103999999999996"/>
    <s v="P"/>
  </r>
  <r>
    <x v="17"/>
    <s v="TILE SHOP HOLDINGS, INC."/>
    <x v="7"/>
    <x v="151"/>
    <s v="Pleasant Lake Onshore Feeder Fund LP"/>
    <s v="TenPercentOwner"/>
    <n v="12500"/>
    <n v="6.56"/>
    <n v="82000"/>
    <s v="normal_buy"/>
    <n v="-5.8103993372692557E-2"/>
    <n v="-5.8103999999999996"/>
    <s v="P"/>
  </r>
  <r>
    <x v="17"/>
    <s v="TILE SHOP HOLDINGS, INC."/>
    <x v="7"/>
    <x v="151"/>
    <s v="Pleasant Lake Partners LLC"/>
    <s v="TenPercentOwner"/>
    <n v="12500"/>
    <n v="6.56"/>
    <n v="82000"/>
    <s v="normal_buy"/>
    <n v="-5.8103993372692557E-2"/>
    <n v="-5.8103999999999996"/>
    <s v="P"/>
  </r>
  <r>
    <x v="421"/>
    <s v="MainStreet Bancshares, Inc."/>
    <x v="7"/>
    <x v="151"/>
    <s v="DICK JEFF W"/>
    <s v="Director,Officer"/>
    <n v="1524"/>
    <n v="16.399999999999999"/>
    <n v="24993.599999999999"/>
    <s v="large_buy"/>
    <n v="3.109642835363946E-2"/>
    <n v="3.1095999999999999"/>
    <s v="P"/>
  </r>
  <r>
    <x v="33"/>
    <s v="NB Bancorp, Inc."/>
    <x v="7"/>
    <x v="151"/>
    <s v="Lapointe Jean-Pierre"/>
    <s v="Officer"/>
    <n v="3000"/>
    <n v="17.489999999999998"/>
    <n v="52469.999999999993"/>
    <s v="normal_buy"/>
    <n v="4.2824082702300308E-2"/>
    <n v="4.2824"/>
    <s v="P"/>
  </r>
  <r>
    <x v="1214"/>
    <s v="BLACKSTONE MORTGAGE TRUST, INC."/>
    <x v="7"/>
    <x v="151"/>
    <s v="Johnson Timothy Steven"/>
    <s v="Director"/>
    <n v="57050"/>
    <n v="17.5"/>
    <n v="998375"/>
    <s v="large_buy"/>
    <n v="1.1487696788494711E-2"/>
    <n v="1.1488"/>
    <s v="P"/>
  </r>
  <r>
    <x v="33"/>
    <s v="NB Bancorp, Inc."/>
    <x v="7"/>
    <x v="151"/>
    <s v="CAMPANELLI JOSEPH P"/>
    <s v="Director,Officer,Other"/>
    <n v="5000"/>
    <n v="17.489999999999998"/>
    <n v="87449.999999999985"/>
    <s v="large_buy"/>
    <n v="4.2824082702300308E-2"/>
    <n v="4.2824"/>
    <s v="P"/>
  </r>
  <r>
    <x v="903"/>
    <s v="LINKBANCORP, Inc."/>
    <x v="7"/>
    <x v="151"/>
    <s v="Parmer George"/>
    <s v="Director"/>
    <n v="5000"/>
    <n v="6.78"/>
    <n v="33900"/>
    <s v="normal_buy"/>
    <n v="-5.0670817907447763E-2"/>
    <n v="-5.0670999999999999"/>
    <s v="P"/>
  </r>
  <r>
    <x v="1091"/>
    <s v="Matador Resources Co"/>
    <x v="7"/>
    <x v="151"/>
    <s v="Foran Joseph Wm"/>
    <s v="Director,Officer"/>
    <n v="2000"/>
    <n v="55.96"/>
    <n v="111920"/>
    <s v="large_buy"/>
    <n v="3.9097314291493428E-2"/>
    <n v="3.9097"/>
    <s v="P"/>
  </r>
  <r>
    <x v="779"/>
    <s v="Strategic Education, Inc."/>
    <x v="7"/>
    <x v="151"/>
    <s v="DINH VIET D"/>
    <s v="Director"/>
    <n v="5000"/>
    <n v="95.59"/>
    <n v="477950"/>
    <s v="normal_buy"/>
    <n v="9.7005926062203596E-3"/>
    <n v="0.97009999999999996"/>
    <s v="P"/>
  </r>
  <r>
    <x v="386"/>
    <s v="Transocean Ltd."/>
    <x v="7"/>
    <x v="151"/>
    <s v="Perestroika"/>
    <s v="Director,TenPercentOwner"/>
    <n v="2000000"/>
    <n v="5.23"/>
    <n v="10460000"/>
    <s v="normal_buy"/>
    <n v="-3.8461503192516182E-3"/>
    <n v="-0.3846"/>
    <s v="P"/>
  </r>
  <r>
    <x v="183"/>
    <s v="MARKEL GROUP INC."/>
    <x v="7"/>
    <x v="151"/>
    <s v="Cunningham Lawrence A"/>
    <s v="Director"/>
    <n v="10"/>
    <n v="1550"/>
    <n v="15500"/>
    <s v="normal_buy"/>
    <n v="-7.5941716477113666E-3"/>
    <n v="-0.75939999999999996"/>
    <s v="P"/>
  </r>
  <r>
    <x v="301"/>
    <s v="SR Bancorp, Inc."/>
    <x v="7"/>
    <x v="151"/>
    <s v="Orbach David M"/>
    <s v="Director,Officer"/>
    <n v="2802"/>
    <n v="9.69"/>
    <n v="27151.38"/>
    <s v="normal_buy"/>
    <n v="1.0852540699519689E-2"/>
    <n v="1.0852999999999999"/>
    <s v="P"/>
  </r>
  <r>
    <x v="301"/>
    <s v="SR Bancorp, Inc."/>
    <x v="7"/>
    <x v="151"/>
    <s v="Orbach David M"/>
    <s v="Director,Officer"/>
    <n v="3505"/>
    <n v="9.6999999999999993"/>
    <n v="33998.5"/>
    <s v="normal_buy"/>
    <n v="1.0852540699519689E-2"/>
    <n v="1.0852999999999999"/>
    <s v="P"/>
  </r>
  <r>
    <x v="1215"/>
    <s v="ROYAL CARIBBEAN CRUISES LTD"/>
    <x v="7"/>
    <x v="151"/>
    <s v="Holtz Naftali"/>
    <s v="Officer"/>
    <n v="5350"/>
    <n v="140"/>
    <n v="749000"/>
    <s v="large_buy"/>
    <n v="0.13647814603767011"/>
    <n v="13.6478"/>
    <s v="P"/>
  </r>
  <r>
    <x v="207"/>
    <s v="UNITED SECURITY BANCSHARES"/>
    <x v="7"/>
    <x v="151"/>
    <s v="WOODS DENNIS R"/>
    <s v="Director,Officer"/>
    <n v="2000"/>
    <n v="7.61"/>
    <n v="15220"/>
    <s v="normal_buy"/>
    <n v="3.5619989577689193E-2"/>
    <n v="3.5619999999999998"/>
    <s v="P"/>
  </r>
  <r>
    <x v="301"/>
    <s v="SR Bancorp, Inc."/>
    <x v="7"/>
    <x v="151"/>
    <s v="Orbach David M"/>
    <s v="Director,Officer"/>
    <n v="2400"/>
    <n v="9.69"/>
    <n v="23256"/>
    <s v="normal_buy"/>
    <n v="1.0852540699519689E-2"/>
    <n v="1.0852999999999999"/>
    <s v="P"/>
  </r>
  <r>
    <x v="301"/>
    <s v="SR Bancorp, Inc."/>
    <x v="7"/>
    <x v="151"/>
    <s v="Orbach David M"/>
    <s v="Director,Officer"/>
    <n v="1100"/>
    <n v="9.68"/>
    <n v="10648"/>
    <s v="normal_buy"/>
    <n v="1.0852540699519689E-2"/>
    <n v="1.0852999999999999"/>
    <s v="P"/>
  </r>
  <r>
    <x v="509"/>
    <s v="Alphatec Holdings, Inc."/>
    <x v="7"/>
    <x v="151"/>
    <s v="Valentine Keith"/>
    <s v="Director"/>
    <n v="39000"/>
    <n v="6.55"/>
    <n v="255450"/>
    <s v="normal_buy"/>
    <n v="-2.063493817541517E-2"/>
    <n v="-2.0634999999999999"/>
    <s v="P"/>
  </r>
  <r>
    <x v="1216"/>
    <s v="LTC PROPERTIES INC"/>
    <x v="7"/>
    <x v="151"/>
    <s v="Gruber David L"/>
    <s v="Director"/>
    <n v="4000"/>
    <n v="35.799999999999997"/>
    <n v="143200"/>
    <s v="large_buy"/>
    <n v="-8.3331024962719491E-3"/>
    <n v="-0.83330000000000004"/>
    <s v="P"/>
  </r>
  <r>
    <x v="1216"/>
    <s v="LTC PROPERTIES INC"/>
    <x v="7"/>
    <x v="151"/>
    <s v="Gruber David L"/>
    <s v="Director"/>
    <n v="2000"/>
    <n v="35.659999999999997"/>
    <n v="71320"/>
    <s v="normal_buy"/>
    <n v="-8.3331024962719491E-3"/>
    <n v="-0.83330000000000004"/>
    <s v="P"/>
  </r>
  <r>
    <x v="588"/>
    <s v="Crocs, Inc."/>
    <x v="7"/>
    <x v="151"/>
    <s v="REPLOGLE JOHN B"/>
    <s v="Director"/>
    <n v="1996"/>
    <n v="123.96"/>
    <n v="247424.16"/>
    <s v="normal_buy"/>
    <n v="0.1033168903203516"/>
    <n v="10.3317"/>
    <s v="P"/>
  </r>
  <r>
    <x v="1217"/>
    <s v="FIRST CAPITAL INC"/>
    <x v="7"/>
    <x v="151"/>
    <s v="Shireman John"/>
    <s v="Director"/>
    <n v="500"/>
    <n v="31.75"/>
    <n v="15875"/>
    <s v="normal_buy"/>
    <n v="-2.3621971962651811E-2"/>
    <n v="-2.3622000000000001"/>
    <s v="P"/>
  </r>
  <r>
    <x v="1217"/>
    <s v="FIRST CAPITAL INC"/>
    <x v="7"/>
    <x v="151"/>
    <s v="Shireman John"/>
    <s v="Director"/>
    <n v="500"/>
    <n v="32.119999999999997"/>
    <n v="16060"/>
    <s v="large_buy"/>
    <n v="-2.3621971962651811E-2"/>
    <n v="-2.3622000000000001"/>
    <s v="P"/>
  </r>
  <r>
    <x v="864"/>
    <s v="Red Rock Resorts, Inc."/>
    <x v="7"/>
    <x v="151"/>
    <s v="FERTITTA LORENZO J"/>
    <s v="Director,Officer,TenPercentOwner"/>
    <n v="33000"/>
    <n v="51.91"/>
    <n v="1713030"/>
    <s v="normal_buy"/>
    <n v="7.7937143923646035E-2"/>
    <n v="7.7937000000000003"/>
    <s v="P"/>
  </r>
  <r>
    <x v="1182"/>
    <s v="CHOICEONE FINANCIAL SERVICES INC"/>
    <x v="7"/>
    <x v="151"/>
    <s v="Burke Michael J Jr"/>
    <s v="Director,Officer"/>
    <n v="1000"/>
    <n v="27.25"/>
    <n v="27250"/>
    <s v="normal_buy"/>
    <n v="1.402739823717658E-2"/>
    <n v="1.4027000000000001"/>
    <s v="P"/>
  </r>
  <r>
    <x v="68"/>
    <s v="PBF Energy Inc."/>
    <x v="7"/>
    <x v="151"/>
    <s v="Control Empresarial de Capitales S.A. de C.V."/>
    <s v="TenPercentOwner,Other"/>
    <n v="50000"/>
    <n v="37.28"/>
    <n v="1864000"/>
    <s v="normal_buy"/>
    <n v="2.2196601475893859E-2"/>
    <n v="2.2197"/>
    <s v="P"/>
  </r>
  <r>
    <x v="429"/>
    <s v="Aclaris Therapeutics, Inc."/>
    <x v="7"/>
    <x v="151"/>
    <s v="Leonard Braden Michael"/>
    <s v="TenPercentOwner"/>
    <n v="167544"/>
    <n v="1.29"/>
    <n v="216131.76"/>
    <s v="normal_buy"/>
    <n v="-7.0312434516380029E-2"/>
    <n v="-7.0312000000000001"/>
    <s v="P"/>
  </r>
  <r>
    <x v="1218"/>
    <s v="KINDER MORGAN, INC."/>
    <x v="7"/>
    <x v="151"/>
    <s v="Chronis Amy W"/>
    <s v="Director"/>
    <n v="9685"/>
    <n v="20.65"/>
    <n v="199995.25"/>
    <s v="large_buy"/>
    <n v="1.9342460585845659E-2"/>
    <n v="1.9341999999999999"/>
    <s v="P"/>
  </r>
  <r>
    <x v="86"/>
    <s v="ALTA EQUIPMENT GROUP INC."/>
    <x v="7"/>
    <x v="151"/>
    <s v="Mill Road Capital III, L.P."/>
    <s v="TenPercentOwner"/>
    <n v="54200"/>
    <n v="9.14"/>
    <n v="495388.00000000012"/>
    <s v="large_buy"/>
    <n v="-0.33403357954754043"/>
    <n v="-33.403399999999998"/>
    <s v="P"/>
  </r>
  <r>
    <x v="86"/>
    <s v="ALTA EQUIPMENT GROUP INC."/>
    <x v="7"/>
    <x v="151"/>
    <s v="Mill Road Capital III GP LLC"/>
    <s v="TenPercentOwner"/>
    <n v="54200"/>
    <n v="9.14"/>
    <n v="495388.00000000012"/>
    <s v="large_buy"/>
    <n v="-0.33403357954754043"/>
    <n v="-33.403399999999998"/>
    <s v="P"/>
  </r>
  <r>
    <x v="86"/>
    <s v="ALTA EQUIPMENT GROUP INC."/>
    <x v="7"/>
    <x v="151"/>
    <s v="LYNCH THOMAS E"/>
    <s v="TenPercentOwner"/>
    <n v="54200"/>
    <n v="9.14"/>
    <n v="495388.00000000012"/>
    <s v="large_buy"/>
    <n v="-0.33403357954754043"/>
    <n v="-33.403399999999998"/>
    <s v="P"/>
  </r>
  <r>
    <x v="1219"/>
    <s v="TEREX CORP"/>
    <x v="7"/>
    <x v="151"/>
    <s v="RUSH ANDRA"/>
    <s v="Director"/>
    <n v="2205"/>
    <n v="54.36"/>
    <n v="119863.8"/>
    <s v="normal_buy"/>
    <n v="-1.3279765308662479E-3"/>
    <n v="-0.1328"/>
    <s v="P"/>
  </r>
  <r>
    <x v="396"/>
    <s v="BEXIL INVESTMENT TRUST"/>
    <x v="7"/>
    <x v="151"/>
    <s v="WINMILL &amp; CO. INC"/>
    <s v="Other"/>
    <n v="13000"/>
    <n v="12.93"/>
    <n v="168090"/>
    <s v="large_buy"/>
    <n v="3.9682566253953278E-2"/>
    <n v="3.9683000000000002"/>
    <s v="P"/>
  </r>
  <r>
    <x v="1220"/>
    <s v="Bitcoin Depot Inc."/>
    <x v="7"/>
    <x v="152"/>
    <s v="Paul Andrew Mitchell"/>
    <s v="TenPercentOwner"/>
    <n v="19422"/>
    <n v="1.54"/>
    <n v="29909.88"/>
    <s v="normal_buy"/>
    <n v="0.14379087106151589"/>
    <n v="14.379099999999999"/>
    <s v="P"/>
  </r>
  <r>
    <x v="1220"/>
    <s v="Bitcoin Depot Inc."/>
    <x v="7"/>
    <x v="152"/>
    <s v="Sopris SS-BCD Secondary Investors, LLC"/>
    <s v="TenPercentOwner"/>
    <n v="19422"/>
    <n v="1.54"/>
    <n v="29909.88"/>
    <s v="normal_buy"/>
    <n v="0.14379087106151589"/>
    <n v="14.379099999999999"/>
    <s v="P"/>
  </r>
  <r>
    <x v="62"/>
    <s v="Nordicus Partners Corp"/>
    <x v="7"/>
    <x v="152"/>
    <s v="GK Partners ApS"/>
    <s v="TenPercentOwner"/>
    <n v="30000"/>
    <n v="1"/>
    <n v="30000"/>
    <s v="normal_buy"/>
    <n v="6.7567566696791204E-2"/>
    <n v="6.7568000000000001"/>
    <s v="P"/>
  </r>
  <r>
    <x v="17"/>
    <s v="TILE SHOP HOLDINGS, INC."/>
    <x v="7"/>
    <x v="152"/>
    <s v="Fund 1 Investments, LLC"/>
    <s v="TenPercentOwner"/>
    <n v="7000"/>
    <n v="6.15"/>
    <n v="43050"/>
    <s v="normal_buy"/>
    <n v="3.262639568211156E-3"/>
    <n v="0.32629999999999998"/>
    <s v="P"/>
  </r>
  <r>
    <x v="17"/>
    <s v="TILE SHOP HOLDINGS, INC."/>
    <x v="7"/>
    <x v="152"/>
    <s v="Pleasant Lake Onshore Feeder Fund LP"/>
    <s v="TenPercentOwner"/>
    <n v="7000"/>
    <n v="6.15"/>
    <n v="43050"/>
    <s v="normal_buy"/>
    <n v="3.262639568211156E-3"/>
    <n v="0.32629999999999998"/>
    <s v="P"/>
  </r>
  <r>
    <x v="17"/>
    <s v="TILE SHOP HOLDINGS, INC."/>
    <x v="7"/>
    <x v="152"/>
    <s v="Pleasant Lake Partners LLC"/>
    <s v="TenPercentOwner"/>
    <n v="7000"/>
    <n v="6.15"/>
    <n v="43050"/>
    <s v="normal_buy"/>
    <n v="3.262639568211156E-3"/>
    <n v="0.32629999999999998"/>
    <s v="P"/>
  </r>
  <r>
    <x v="1214"/>
    <s v="BLACKSTONE MORTGAGE TRUST, INC."/>
    <x v="7"/>
    <x v="152"/>
    <s v="Keenan Katharine A"/>
    <s v="Director,Officer"/>
    <n v="16000"/>
    <n v="17.16"/>
    <n v="274560"/>
    <s v="normal_buy"/>
    <n v="3.8394358653909499E-2"/>
    <n v="3.8393999999999999"/>
    <s v="P"/>
  </r>
  <r>
    <x v="217"/>
    <s v="RETRACTABLE TECHNOLOGIES INC"/>
    <x v="7"/>
    <x v="152"/>
    <s v="SHAW THOMAS J"/>
    <s v="Director,Officer,TenPercentOwner"/>
    <n v="15458"/>
    <n v="0.99"/>
    <n v="15303.42"/>
    <s v="normal_buy"/>
    <n v="-1.9801961500356291E-2"/>
    <n v="-1.9802"/>
    <s v="P"/>
  </r>
  <r>
    <x v="139"/>
    <s v="Mobileye Global Inc."/>
    <x v="7"/>
    <x v="152"/>
    <s v="GELSINGER PATRICK P"/>
    <s v="Director"/>
    <n v="6400"/>
    <n v="15.48"/>
    <n v="99072"/>
    <s v="normal_buy"/>
    <n v="-1.976285801737265E-2"/>
    <n v="-1.9762999999999999"/>
    <s v="P"/>
  </r>
  <r>
    <x v="1221"/>
    <s v="Ecovyst Inc."/>
    <x v="7"/>
    <x v="152"/>
    <s v="Bitting Kurt"/>
    <s v="Director,Officer"/>
    <n v="5000"/>
    <n v="6.27"/>
    <n v="31350"/>
    <s v="normal_buy"/>
    <n v="8.3993694867592339E-2"/>
    <n v="8.3994"/>
    <s v="P"/>
  </r>
  <r>
    <x v="535"/>
    <s v="POTBELLY CORP"/>
    <x v="7"/>
    <x v="152"/>
    <s v="Nierenberg David"/>
    <s v="TenPercentOwner"/>
    <n v="13886"/>
    <n v="6.48"/>
    <n v="89981.28"/>
    <s v="large_buy"/>
    <n v="0.20757574323561331"/>
    <n v="20.7576"/>
    <s v="P"/>
  </r>
  <r>
    <x v="535"/>
    <s v="POTBELLY CORP"/>
    <x v="7"/>
    <x v="152"/>
    <s v="Nierenberg Investment Management Company, Inc."/>
    <s v="TenPercentOwner"/>
    <n v="13886"/>
    <n v="6.48"/>
    <n v="89981.28"/>
    <s v="large_buy"/>
    <n v="0.20757574323561331"/>
    <n v="20.7576"/>
    <s v="P"/>
  </r>
  <r>
    <x v="535"/>
    <s v="POTBELLY CORP"/>
    <x v="7"/>
    <x v="152"/>
    <s v="Nierenberg David"/>
    <s v="TenPercentOwner"/>
    <n v="25268"/>
    <n v="6.48"/>
    <n v="163736.64000000001"/>
    <s v="large_buy"/>
    <n v="0.20757574323561331"/>
    <n v="20.7576"/>
    <s v="P"/>
  </r>
  <r>
    <x v="535"/>
    <s v="POTBELLY CORP"/>
    <x v="7"/>
    <x v="152"/>
    <s v="Nierenberg Investment Management Company, Inc."/>
    <s v="TenPercentOwner"/>
    <n v="25268"/>
    <n v="6.48"/>
    <n v="163736.64000000001"/>
    <s v="large_buy"/>
    <n v="0.20757574323561331"/>
    <n v="20.7576"/>
    <s v="P"/>
  </r>
  <r>
    <x v="535"/>
    <s v="POTBELLY CORP"/>
    <x v="7"/>
    <x v="152"/>
    <s v="Nierenberg David"/>
    <s v="TenPercentOwner"/>
    <n v="6618"/>
    <n v="6.48"/>
    <n v="42884.639999999999"/>
    <s v="normal_buy"/>
    <n v="0.20757574323561331"/>
    <n v="20.7576"/>
    <s v="P"/>
  </r>
  <r>
    <x v="535"/>
    <s v="POTBELLY CORP"/>
    <x v="7"/>
    <x v="152"/>
    <s v="Nierenberg Investment Management Company, Inc."/>
    <s v="TenPercentOwner"/>
    <n v="6618"/>
    <n v="6.48"/>
    <n v="42884.639999999999"/>
    <s v="normal_buy"/>
    <n v="0.20757574323561331"/>
    <n v="20.7576"/>
    <s v="P"/>
  </r>
  <r>
    <x v="935"/>
    <s v="Sixth Street Specialty Lending, Inc."/>
    <x v="7"/>
    <x v="152"/>
    <s v="Slotkin Judy S"/>
    <s v="Director"/>
    <n v="7015"/>
    <n v="19.899999999999999"/>
    <n v="139598.5"/>
    <s v="normal_buy"/>
    <n v="4.6569818736739599E-2"/>
    <n v="4.657"/>
    <s v="P"/>
  </r>
  <r>
    <x v="68"/>
    <s v="PBF Energy Inc."/>
    <x v="7"/>
    <x v="152"/>
    <s v="Control Empresarial de Capitales S.A. de C.V."/>
    <s v="TenPercentOwner,Other"/>
    <n v="50000"/>
    <n v="35.6"/>
    <n v="1780000"/>
    <s v="normal_buy"/>
    <n v="4.4422849860567437E-2"/>
    <n v="4.4423000000000004"/>
    <s v="P"/>
  </r>
  <r>
    <x v="155"/>
    <s v="Oak Valley Bancorp"/>
    <x v="7"/>
    <x v="152"/>
    <s v="Leonard Daniel J"/>
    <s v="Director"/>
    <n v="1000"/>
    <n v="25.5"/>
    <n v="25500"/>
    <s v="normal_buy"/>
    <n v="5.0813012965480242E-2"/>
    <n v="5.0812999999999997"/>
    <s v="P"/>
  </r>
  <r>
    <x v="1221"/>
    <s v="Ecovyst Inc."/>
    <x v="7"/>
    <x v="152"/>
    <s v="Koscinski Joseph S."/>
    <s v="Officer"/>
    <n v="4807"/>
    <n v="6.26"/>
    <n v="30091.82"/>
    <s v="normal_buy"/>
    <n v="8.3993694867592339E-2"/>
    <n v="8.3994"/>
    <s v="P"/>
  </r>
  <r>
    <x v="586"/>
    <s v="GERMAN AMERICAN BANCORP, INC."/>
    <x v="7"/>
    <x v="152"/>
    <s v="SEGER THOMAS W"/>
    <s v="Director"/>
    <n v="2000"/>
    <n v="36.14"/>
    <n v="72280"/>
    <s v="large_buy"/>
    <n v="5.3082250390160013E-2"/>
    <n v="5.3082000000000003"/>
    <s v="P"/>
  </r>
  <r>
    <x v="329"/>
    <s v="COMMUNITY BANCORP /VT"/>
    <x v="7"/>
    <x v="152"/>
    <s v="Oeschger Fredric"/>
    <s v="Director"/>
    <n v="26106.12"/>
    <n v="15.58"/>
    <n v="406733.34960000002"/>
    <s v="large_buy"/>
    <n v="1.025631918368353E-2"/>
    <n v="1.0256000000000001"/>
    <s v="P"/>
  </r>
  <r>
    <x v="738"/>
    <s v="LINDBLAD EXPEDITIONS HOLDINGS, INC."/>
    <x v="7"/>
    <x v="152"/>
    <s v="SCHULTZ ALEX P"/>
    <s v="Director"/>
    <n v="15278"/>
    <n v="7.17"/>
    <n v="109543.26"/>
    <s v="normal_buy"/>
    <n v="7.152682012252809E-2"/>
    <n v="7.1527000000000003"/>
    <s v="P"/>
  </r>
  <r>
    <x v="1209"/>
    <s v="KVH INDUSTRIES INC \DE\"/>
    <x v="7"/>
    <x v="152"/>
    <s v="Radoff Bradley Louis"/>
    <s v="TenPercentOwner"/>
    <n v="50500"/>
    <n v="4.5"/>
    <n v="227250"/>
    <s v="large_buy"/>
    <n v="-8.9086779269625938E-3"/>
    <n v="-0.89090000000000003"/>
    <s v="P"/>
  </r>
  <r>
    <x v="1209"/>
    <s v="KVH INDUSTRIES INC \DE\"/>
    <x v="7"/>
    <x v="152"/>
    <s v="Radoff Family Foundation"/>
    <s v="Other"/>
    <n v="50500"/>
    <n v="4.5"/>
    <n v="227250"/>
    <s v="large_buy"/>
    <n v="-8.9086779269625938E-3"/>
    <n v="-0.89090000000000003"/>
    <s v="P"/>
  </r>
  <r>
    <x v="88"/>
    <s v="Compass Diversified Holdings"/>
    <x v="7"/>
    <x v="152"/>
    <s v="Faulkingham Ryan J"/>
    <s v="Other"/>
    <n v="2000"/>
    <n v="20.170000000000002"/>
    <n v="40340"/>
    <s v="normal_buy"/>
    <n v="6.762080467686471E-2"/>
    <n v="6.7621000000000002"/>
    <s v="P"/>
  </r>
  <r>
    <x v="1194"/>
    <s v="DONEGAL GROUP INC"/>
    <x v="7"/>
    <x v="152"/>
    <s v="DONEGAL MUTUAL INSURANCE CO"/>
    <s v="TenPercentOwner"/>
    <n v="8951"/>
    <n v="13.5"/>
    <n v="120838.5"/>
    <s v="normal_buy"/>
    <n v="7.153293417306128E-2"/>
    <n v="7.1532999999999998"/>
    <s v="P"/>
  </r>
  <r>
    <x v="1222"/>
    <s v="Community Healthcare Trust Inc"/>
    <x v="7"/>
    <x v="152"/>
    <s v="Van Horn R. Lawrence"/>
    <s v="Director"/>
    <n v="2500"/>
    <n v="19.420000000000002"/>
    <n v="48550.000000000007"/>
    <s v="normal_buy"/>
    <n v="2.345286465406771E-2"/>
    <n v="2.3452999999999999"/>
    <s v="P"/>
  </r>
  <r>
    <x v="1222"/>
    <s v="Community Healthcare Trust Inc"/>
    <x v="7"/>
    <x v="152"/>
    <s v="Dupuy David H."/>
    <s v="Director,Officer"/>
    <n v="10000"/>
    <n v="19.48"/>
    <n v="194800"/>
    <s v="large_buy"/>
    <n v="2.345286465406771E-2"/>
    <n v="2.3452999999999999"/>
    <s v="P"/>
  </r>
  <r>
    <x v="155"/>
    <s v="Oak Valley Bancorp"/>
    <x v="7"/>
    <x v="152"/>
    <s v="Strong Gary"/>
    <s v="Director"/>
    <n v="700"/>
    <n v="24.5"/>
    <n v="17150"/>
    <s v="normal_buy"/>
    <n v="5.0813012965480242E-2"/>
    <n v="5.0812999999999997"/>
    <s v="P"/>
  </r>
  <r>
    <x v="302"/>
    <s v="Greenwich LifeSciences, Inc."/>
    <x v="7"/>
    <x v="152"/>
    <s v="Patel Snehal"/>
    <s v="Director,Officer,TenPercentOwner"/>
    <n v="5500"/>
    <n v="13.18"/>
    <n v="72490"/>
    <s v="large_buy"/>
    <n v="7.0135696489342259E-2"/>
    <n v="7.0136000000000003"/>
    <s v="P"/>
  </r>
  <r>
    <x v="451"/>
    <s v="STANDARD BIOTOOLS INC."/>
    <x v="7"/>
    <x v="152"/>
    <s v="CASDIN PRIVATE GROWTH EQUITY FUND GP, LLC"/>
    <s v="Director"/>
    <n v="200000"/>
    <n v="1.58"/>
    <n v="316000"/>
    <s v="normal_buy"/>
    <n v="0.20125781542458721"/>
    <n v="20.125800000000002"/>
    <s v="P"/>
  </r>
  <r>
    <x v="451"/>
    <s v="STANDARD BIOTOOLS INC."/>
    <x v="7"/>
    <x v="152"/>
    <s v="Casdin Partners GP, LLC"/>
    <s v="Director,TenPercentOwner"/>
    <n v="200000"/>
    <n v="1.58"/>
    <n v="316000"/>
    <s v="normal_buy"/>
    <n v="0.20125781542458721"/>
    <n v="20.125800000000002"/>
    <s v="P"/>
  </r>
  <r>
    <x v="451"/>
    <s v="STANDARD BIOTOOLS INC."/>
    <x v="7"/>
    <x v="152"/>
    <s v="Casdin Private Growth Equity Fund II GP, LLC"/>
    <s v="Director"/>
    <n v="200000"/>
    <n v="1.58"/>
    <n v="316000"/>
    <s v="normal_buy"/>
    <n v="0.20125781542458721"/>
    <n v="20.125800000000002"/>
    <s v="P"/>
  </r>
  <r>
    <x v="451"/>
    <s v="STANDARD BIOTOOLS INC."/>
    <x v="7"/>
    <x v="152"/>
    <s v="Casdin Amplify Fund, LP"/>
    <s v="Director"/>
    <n v="200000"/>
    <n v="1.58"/>
    <n v="316000"/>
    <s v="normal_buy"/>
    <n v="0.20125781542458721"/>
    <n v="20.125800000000002"/>
    <s v="P"/>
  </r>
  <r>
    <x v="451"/>
    <s v="STANDARD BIOTOOLS INC."/>
    <x v="7"/>
    <x v="152"/>
    <s v="Casdin Capital, LLC"/>
    <s v="Director,TenPercentOwner"/>
    <n v="200000"/>
    <n v="1.58"/>
    <n v="316000"/>
    <s v="normal_buy"/>
    <n v="0.20125781542458721"/>
    <n v="20.125800000000002"/>
    <s v="P"/>
  </r>
  <r>
    <x v="451"/>
    <s v="STANDARD BIOTOOLS INC."/>
    <x v="7"/>
    <x v="152"/>
    <s v="Casdin Partners Master Fund, L.P."/>
    <s v="Director,TenPercentOwner"/>
    <n v="200000"/>
    <n v="1.58"/>
    <n v="316000"/>
    <s v="normal_buy"/>
    <n v="0.20125781542458721"/>
    <n v="20.125800000000002"/>
    <s v="P"/>
  </r>
  <r>
    <x v="451"/>
    <s v="STANDARD BIOTOOLS INC."/>
    <x v="7"/>
    <x v="152"/>
    <s v="Casdin Private Growth Equity Fund, L.P."/>
    <s v="Director"/>
    <n v="200000"/>
    <n v="1.58"/>
    <n v="316000"/>
    <s v="normal_buy"/>
    <n v="0.20125781542458721"/>
    <n v="20.125800000000002"/>
    <s v="P"/>
  </r>
  <r>
    <x v="451"/>
    <s v="STANDARD BIOTOOLS INC."/>
    <x v="7"/>
    <x v="152"/>
    <s v="Casdin Private Growth Equity Fund II, L.P."/>
    <s v="Director"/>
    <n v="200000"/>
    <n v="1.58"/>
    <n v="316000"/>
    <s v="normal_buy"/>
    <n v="0.20125781542458721"/>
    <n v="20.125800000000002"/>
    <s v="P"/>
  </r>
  <r>
    <x v="451"/>
    <s v="STANDARD BIOTOOLS INC."/>
    <x v="7"/>
    <x v="152"/>
    <s v="Casdin Eli"/>
    <s v="Director,TenPercentOwner"/>
    <n v="200000"/>
    <n v="1.58"/>
    <n v="316000"/>
    <s v="normal_buy"/>
    <n v="0.20125781542458721"/>
    <n v="20.125800000000002"/>
    <s v="P"/>
  </r>
  <r>
    <x v="1223"/>
    <s v="MGM Resorts International"/>
    <x v="7"/>
    <x v="152"/>
    <s v="Halkyard Jonathan S"/>
    <s v="Officer"/>
    <n v="10000"/>
    <n v="34"/>
    <n v="340000"/>
    <s v="normal_buy"/>
    <n v="0.1761080144920428"/>
    <n v="17.610800000000001"/>
    <s v="P"/>
  </r>
  <r>
    <x v="237"/>
    <s v="Bogota Financial Corp."/>
    <x v="7"/>
    <x v="152"/>
    <s v="Masterson John J."/>
    <s v="Director"/>
    <n v="1800"/>
    <n v="7.1"/>
    <n v="12780"/>
    <s v="normal_buy"/>
    <n v="1.4084493799404241E-2"/>
    <n v="1.4084000000000001"/>
    <s v="P"/>
  </r>
  <r>
    <x v="1224"/>
    <s v="OPGEN INC"/>
    <x v="7"/>
    <x v="152"/>
    <s v="AEI Capital Ltd"/>
    <s v="TenPercentOwner"/>
    <n v="1800000"/>
    <n v="913265"/>
    <n v="1643877000000"/>
    <s v="large_buy"/>
    <n v="-0.24028062399702049"/>
    <n v="-24.028099999999998"/>
    <s v="P"/>
  </r>
  <r>
    <x v="1201"/>
    <s v="VACCINEX, INC."/>
    <x v="7"/>
    <x v="152"/>
    <s v="FRIEDBERG ALBERT"/>
    <s v="Director,TenPercentOwner"/>
    <n v="3653"/>
    <n v="4.5999999999999996"/>
    <n v="16803.8"/>
    <s v="normal_buy"/>
    <n v="4.6938778489195032E-2"/>
    <n v="4.6939000000000002"/>
    <s v="P"/>
  </r>
  <r>
    <x v="1201"/>
    <s v="VACCINEX, INC."/>
    <x v="7"/>
    <x v="152"/>
    <s v="FCMI Parent Co."/>
    <s v="TenPercentOwner"/>
    <n v="3653"/>
    <n v="4.5999999999999996"/>
    <n v="16803.8"/>
    <s v="normal_buy"/>
    <n v="4.6938778489195032E-2"/>
    <n v="4.6939000000000002"/>
    <s v="P"/>
  </r>
  <r>
    <x v="1212"/>
    <s v="GABELLI DIVIDEND &amp; INCOME TRUST"/>
    <x v="7"/>
    <x v="152"/>
    <s v="GABELLI MARIO J"/>
    <s v="Director,Other"/>
    <n v="720"/>
    <n v="21.99"/>
    <n v="15832.8"/>
    <s v="normal_buy"/>
    <n v="7.1713180374751051E-2"/>
    <n v="7.1712999999999996"/>
    <s v="P"/>
  </r>
  <r>
    <x v="1225"/>
    <s v="Farmland Partners Inc."/>
    <x v="7"/>
    <x v="152"/>
    <s v="Fabbri Luca"/>
    <s v="Director,Officer"/>
    <n v="1000"/>
    <n v="10"/>
    <n v="10000"/>
    <s v="normal_buy"/>
    <n v="1.1066579516945341E-2"/>
    <n v="1.1067"/>
    <s v="P"/>
  </r>
  <r>
    <x v="1226"/>
    <s v="AGCO CORP /DE"/>
    <x v="7"/>
    <x v="152"/>
    <s v="De Lange Bob"/>
    <s v="Director"/>
    <n v="1420"/>
    <n v="87.91"/>
    <n v="124832.2"/>
    <s v="normal_buy"/>
    <n v="3.008069061096608E-2"/>
    <n v="3.0081000000000002"/>
    <s v="P"/>
  </r>
  <r>
    <x v="1221"/>
    <s v="Ecovyst Inc."/>
    <x v="7"/>
    <x v="152"/>
    <s v="Feehan Michael"/>
    <s v="Officer"/>
    <n v="16000"/>
    <n v="6.28"/>
    <n v="100480"/>
    <s v="large_buy"/>
    <n v="8.3993694867592339E-2"/>
    <n v="8.3994"/>
    <s v="P"/>
  </r>
  <r>
    <x v="1182"/>
    <s v="CHOICEONE FINANCIAL SERVICES INC"/>
    <x v="7"/>
    <x v="152"/>
    <s v="POTES KELLY"/>
    <s v="Director,Officer"/>
    <n v="1000"/>
    <n v="26.55"/>
    <n v="26550"/>
    <s v="normal_buy"/>
    <n v="5.0075787286815172E-2"/>
    <n v="5.0076000000000001"/>
    <s v="P"/>
  </r>
  <r>
    <x v="1182"/>
    <s v="CHOICEONE FINANCIAL SERVICES INC"/>
    <x v="7"/>
    <x v="152"/>
    <s v="POTES KELLY"/>
    <s v="Director,Officer"/>
    <n v="1000"/>
    <n v="26.9"/>
    <n v="26900"/>
    <s v="normal_buy"/>
    <n v="5.0075787286815172E-2"/>
    <n v="5.0076000000000001"/>
    <s v="P"/>
  </r>
  <r>
    <x v="466"/>
    <s v="Orion Group Holdings Inc"/>
    <x v="7"/>
    <x v="152"/>
    <s v="Sullivan Mary E"/>
    <s v="Director"/>
    <n v="10000"/>
    <n v="6.8"/>
    <n v="68000"/>
    <s v="large_buy"/>
    <n v="0.1194690144120862"/>
    <n v="11.946899999999999"/>
    <s v="P"/>
  </r>
  <r>
    <x v="864"/>
    <s v="Red Rock Resorts, Inc."/>
    <x v="7"/>
    <x v="152"/>
    <s v="FERTITTA FRANK J III"/>
    <s v="Director,Officer,TenPercentOwner"/>
    <n v="50000"/>
    <n v="49.77"/>
    <n v="2488500"/>
    <s v="normal_buy"/>
    <n v="0.1312927281903562"/>
    <n v="13.129300000000001"/>
    <s v="P"/>
  </r>
  <r>
    <x v="864"/>
    <s v="Red Rock Resorts, Inc."/>
    <x v="7"/>
    <x v="152"/>
    <s v="FERTITTA FRANK J III"/>
    <s v="Director,Officer,TenPercentOwner"/>
    <n v="17000"/>
    <n v="49.77"/>
    <n v="846090"/>
    <s v="normal_buy"/>
    <n v="0.1312927281903562"/>
    <n v="13.129300000000001"/>
    <s v="P"/>
  </r>
  <r>
    <x v="1227"/>
    <s v="PINNACLE WEST CAPITAL CORP"/>
    <x v="7"/>
    <x v="152"/>
    <s v="Flanagan Susan T."/>
    <s v="Director"/>
    <n v="500"/>
    <n v="86.54"/>
    <n v="43270"/>
    <s v="large_buy"/>
    <n v="2.1001915188749051E-2"/>
    <n v="2.1002000000000001"/>
    <s v="P"/>
  </r>
  <r>
    <x v="774"/>
    <s v="AMG Pantheon Credit Solutions Fund"/>
    <x v="7"/>
    <x v="152"/>
    <s v="Jain Rakesh"/>
    <s v="Other"/>
    <n v="39344.26"/>
    <n v="10.37"/>
    <n v="407999.97619999998"/>
    <s v="large_buy"/>
    <n v="2.893041965331689E-3"/>
    <n v="0.2893"/>
    <s v="P"/>
  </r>
  <r>
    <x v="1045"/>
    <s v="New Mountain Finance Corp"/>
    <x v="7"/>
    <x v="152"/>
    <s v="Corbett Kris"/>
    <s v="Officer"/>
    <n v="6500"/>
    <n v="11.72"/>
    <n v="76180"/>
    <s v="normal_buy"/>
    <n v="3.0150764019132751E-2"/>
    <n v="3.0150999999999999"/>
    <s v="P"/>
  </r>
  <r>
    <x v="1223"/>
    <s v="MGM Resorts International"/>
    <x v="7"/>
    <x v="152"/>
    <s v="SALEM PAUL J"/>
    <s v="Director"/>
    <n v="147500"/>
    <n v="33.799999999999997"/>
    <n v="4985500"/>
    <s v="large_buy"/>
    <n v="0.1761080144920428"/>
    <n v="17.610800000000001"/>
    <s v="P"/>
  </r>
  <r>
    <x v="1223"/>
    <s v="MGM Resorts International"/>
    <x v="7"/>
    <x v="152"/>
    <s v="HORNBUCKLE WILLIAM"/>
    <s v="Director,Officer"/>
    <n v="58900"/>
    <n v="33.729999999999997"/>
    <n v="1986697"/>
    <s v="normal_buy"/>
    <n v="0.1761080144920428"/>
    <n v="17.610800000000001"/>
    <s v="P"/>
  </r>
  <r>
    <x v="63"/>
    <s v="BlackRock Innovation &amp; Growth Term Trust"/>
    <x v="7"/>
    <x v="152"/>
    <s v="Saba Capital Management, L.P."/>
    <s v="TenPercentOwner"/>
    <n v="13283"/>
    <n v="6.83"/>
    <n v="90722.89"/>
    <s v="normal_buy"/>
    <n v="8.4271162124962551E-2"/>
    <n v="8.4270999999999994"/>
    <s v="P"/>
  </r>
  <r>
    <x v="63"/>
    <s v="BlackRock Innovation &amp; Growth Term Trust"/>
    <x v="7"/>
    <x v="152"/>
    <s v="Weinstein Boaz"/>
    <s v="TenPercentOwner"/>
    <n v="13283"/>
    <n v="6.83"/>
    <n v="90722.89"/>
    <s v="normal_buy"/>
    <n v="8.4271162124962551E-2"/>
    <n v="8.4270999999999994"/>
    <s v="P"/>
  </r>
  <r>
    <x v="586"/>
    <s v="GERMAN AMERICAN BANCORP, INC."/>
    <x v="7"/>
    <x v="152"/>
    <s v="Medley Diane B"/>
    <s v="Director"/>
    <n v="710"/>
    <n v="36.369999999999997"/>
    <n v="25822.7"/>
    <s v="large_buy"/>
    <n v="5.3082250390160013E-2"/>
    <n v="5.3082000000000003"/>
    <s v="P"/>
  </r>
  <r>
    <x v="33"/>
    <s v="NB Bancorp, Inc."/>
    <x v="7"/>
    <x v="152"/>
    <s v="CAMPANELLI JOSEPH P"/>
    <s v="Director,Officer,Other"/>
    <n v="3000"/>
    <n v="16.440000000000001"/>
    <n v="49320.000000000007"/>
    <s v="normal_buy"/>
    <n v="6.6115585228647689E-2"/>
    <n v="6.6116000000000001"/>
    <s v="P"/>
  </r>
  <r>
    <x v="258"/>
    <s v="CSB Bancorp, Inc."/>
    <x v="7"/>
    <x v="152"/>
    <s v="STEINER EDDIE L"/>
    <s v="Director,Officer"/>
    <n v="340"/>
    <n v="37.69"/>
    <n v="12814.6"/>
    <s v="normal_buy"/>
    <n v="-4.7769330605006433E-3"/>
    <n v="-0.47770000000000001"/>
    <s v="P"/>
  </r>
  <r>
    <x v="903"/>
    <s v="LINKBANCORP, Inc."/>
    <x v="7"/>
    <x v="152"/>
    <s v="Parmer George"/>
    <s v="Director"/>
    <n v="5000"/>
    <n v="6.46"/>
    <n v="32300"/>
    <s v="normal_buy"/>
    <n v="2.204723855330282E-2"/>
    <n v="2.2046999999999999"/>
    <s v="P"/>
  </r>
  <r>
    <x v="1203"/>
    <s v="Merchants Bancorp"/>
    <x v="7"/>
    <x v="152"/>
    <s v="Dury Michael R."/>
    <s v="Officer"/>
    <n v="1900"/>
    <n v="39.11"/>
    <n v="74309"/>
    <s v="normal_buy"/>
    <n v="0.10614112665906419"/>
    <n v="10.614100000000001"/>
    <s v="P"/>
  </r>
  <r>
    <x v="1203"/>
    <s v="Merchants Bancorp"/>
    <x v="7"/>
    <x v="152"/>
    <s v="Dury Michael R."/>
    <s v="Officer"/>
    <n v="3300"/>
    <n v="38.479999999999997"/>
    <n v="126984"/>
    <s v="normal_buy"/>
    <n v="0.10614112665906419"/>
    <n v="10.614100000000001"/>
    <s v="P"/>
  </r>
  <r>
    <x v="521"/>
    <s v="Horizon Technology Finance Corp"/>
    <x v="7"/>
    <x v="152"/>
    <s v="Goodman Jonathan Joseph"/>
    <s v="Director"/>
    <n v="2313"/>
    <n v="10.81"/>
    <n v="25003.53"/>
    <s v="normal_buy"/>
    <n v="3.95409347159561E-2"/>
    <n v="3.9540999999999999"/>
    <s v="P"/>
  </r>
  <r>
    <x v="521"/>
    <s v="Horizon Technology Finance Corp"/>
    <x v="7"/>
    <x v="152"/>
    <s v="Balkin Michael"/>
    <s v="Director"/>
    <n v="10000"/>
    <n v="10.58"/>
    <n v="105800"/>
    <s v="large_buy"/>
    <n v="3.95409347159561E-2"/>
    <n v="3.9540999999999999"/>
    <s v="P"/>
  </r>
  <r>
    <x v="1228"/>
    <s v="Bausch &amp; Lomb Corp"/>
    <x v="7"/>
    <x v="152"/>
    <s v="SAUNDERS BRENT L"/>
    <s v="Director,Officer"/>
    <n v="32250"/>
    <n v="15.66"/>
    <n v="505035"/>
    <s v="large_buy"/>
    <n v="4.2207768482549257E-2"/>
    <n v="4.2207999999999997"/>
    <s v="P"/>
  </r>
  <r>
    <x v="259"/>
    <s v="Blackstone Inc."/>
    <x v="7"/>
    <x v="152"/>
    <s v="Porat Ruth"/>
    <s v="Director"/>
    <n v="78.040000000000006"/>
    <n v="132.49"/>
    <n v="10339.5196"/>
    <s v="normal_buy"/>
    <n v="3.9688165763512862E-2"/>
    <n v="3.9687999999999999"/>
    <s v="P"/>
  </r>
  <r>
    <x v="1229"/>
    <s v="CVRx, Inc."/>
    <x v="7"/>
    <x v="152"/>
    <s v="Hykes Kevin"/>
    <s v="Director,Officer"/>
    <n v="30000"/>
    <n v="8.36"/>
    <n v="250800"/>
    <s v="large_buy"/>
    <n v="3.5460677111016641E-3"/>
    <n v="0.35460000000000003"/>
    <s v="P"/>
  </r>
  <r>
    <x v="183"/>
    <s v="MARKEL GROUP INC."/>
    <x v="7"/>
    <x v="152"/>
    <s v="Cunningham Lawrence A"/>
    <s v="Director"/>
    <n v="10"/>
    <n v="1500"/>
    <n v="15000"/>
    <s v="normal_buy"/>
    <n v="3.0236254856739201E-2"/>
    <n v="3.0236000000000001"/>
    <s v="P"/>
  </r>
  <r>
    <x v="183"/>
    <s v="MARKEL GROUP INC."/>
    <x v="7"/>
    <x v="152"/>
    <s v="Cunningham Lawrence A"/>
    <s v="Director"/>
    <n v="10"/>
    <n v="1525"/>
    <n v="15250"/>
    <s v="normal_buy"/>
    <n v="3.0236254856739201E-2"/>
    <n v="3.0236000000000001"/>
    <s v="P"/>
  </r>
  <r>
    <x v="245"/>
    <s v="JANEL CORP"/>
    <x v="7"/>
    <x v="152"/>
    <s v="van Kesteren Gerard"/>
    <s v="Director"/>
    <n v="13000"/>
    <n v="35"/>
    <n v="455000"/>
    <s v="large_buy"/>
    <n v="5.4054054054053953E-2"/>
    <n v="5.4054000000000002"/>
    <s v="P"/>
  </r>
  <r>
    <x v="1230"/>
    <s v="EURONET WORLDWIDE, INC."/>
    <x v="7"/>
    <x v="152"/>
    <s v="MCDONNELL THOMAS A"/>
    <s v="Director"/>
    <n v="3206"/>
    <n v="93.86"/>
    <n v="300915.15999999997"/>
    <s v="large_buy"/>
    <n v="0.1163141858416121"/>
    <n v="11.631399999999999"/>
    <s v="P"/>
  </r>
  <r>
    <x v="1035"/>
    <s v="GAMCO Natural Resources, Gold &amp; Income Trust"/>
    <x v="7"/>
    <x v="152"/>
    <s v="Weinstein Boaz"/>
    <s v="TenPercentOwner"/>
    <n v="2643"/>
    <n v="5.35"/>
    <n v="14140.05"/>
    <s v="normal_buy"/>
    <n v="7.8661380024349858E-2"/>
    <n v="7.8661000000000003"/>
    <s v="P"/>
  </r>
  <r>
    <x v="1035"/>
    <s v="GAMCO Natural Resources, Gold &amp; Income Trust"/>
    <x v="7"/>
    <x v="152"/>
    <s v="Saba Capital Management, L.P."/>
    <s v="TenPercentOwner"/>
    <n v="2643"/>
    <n v="5.35"/>
    <n v="14140.05"/>
    <s v="normal_buy"/>
    <n v="7.8661380024349858E-2"/>
    <n v="7.8661000000000003"/>
    <s v="P"/>
  </r>
  <r>
    <x v="259"/>
    <s v="Blackstone Inc."/>
    <x v="7"/>
    <x v="152"/>
    <s v="Porat Ruth"/>
    <s v="Director"/>
    <n v="138.47999999999999"/>
    <n v="127.36"/>
    <n v="17636.8128"/>
    <s v="normal_buy"/>
    <n v="3.9688165763512862E-2"/>
    <n v="3.9687999999999999"/>
    <s v="P"/>
  </r>
  <r>
    <x v="81"/>
    <s v="TALOS ENERGY INC."/>
    <x v="7"/>
    <x v="152"/>
    <s v="Control Empresarial de Capitales S.A. de C.V."/>
    <s v="TenPercentOwner,Other"/>
    <n v="343000"/>
    <n v="9.99"/>
    <n v="3426570"/>
    <s v="normal_buy"/>
    <n v="0.1817279025983127"/>
    <n v="18.172799999999999"/>
    <s v="P"/>
  </r>
  <r>
    <x v="902"/>
    <s v="Third Coast Bancshares, Inc."/>
    <x v="7"/>
    <x v="152"/>
    <s v="Bobbora William"/>
    <s v="Officer"/>
    <n v="2500"/>
    <n v="21"/>
    <n v="52500"/>
    <s v="large_buy"/>
    <n v="9.9999936723032201E-2"/>
    <n v="10"/>
    <s v="P"/>
  </r>
  <r>
    <x v="709"/>
    <s v="LION COPPER &amp; GOLD CORP."/>
    <x v="7"/>
    <x v="152"/>
    <s v="Alford Christine"/>
    <s v="TenPercentOwner"/>
    <n v="2972000"/>
    <n v="0.06"/>
    <n v="178320"/>
    <s v="large_buy"/>
    <n v="0"/>
    <n v="0"/>
    <s v="P"/>
  </r>
  <r>
    <x v="709"/>
    <s v="LION COPPER &amp; GOLD CORP."/>
    <x v="7"/>
    <x v="152"/>
    <s v="Alford Tony L"/>
    <s v="Director,TenPercentOwner"/>
    <n v="2972000"/>
    <n v="0.06"/>
    <n v="178320"/>
    <s v="large_buy"/>
    <n v="0"/>
    <n v="0"/>
    <s v="P"/>
  </r>
  <r>
    <x v="890"/>
    <s v="Fat Brands, Inc"/>
    <x v="7"/>
    <x v="152"/>
    <s v="Fog Cutter Holdings, LLC"/>
    <s v="TenPercentOwner"/>
    <n v="1000"/>
    <n v="11.6"/>
    <n v="11600"/>
    <s v="normal_buy"/>
    <n v="1.053518258524822E-2"/>
    <n v="1.0535000000000001"/>
    <s v="P"/>
  </r>
  <r>
    <x v="774"/>
    <s v="AMG Pantheon Credit Solutions Fund"/>
    <x v="7"/>
    <x v="152"/>
    <s v="DISBROW THOMAS"/>
    <s v="Officer"/>
    <n v="19286.400000000001"/>
    <n v="10.37"/>
    <n v="199999.96799999999"/>
    <s v="normal_buy"/>
    <n v="2.893041965331689E-3"/>
    <n v="0.2893"/>
    <s v="P"/>
  </r>
  <r>
    <x v="1231"/>
    <s v="Utz Brands, Inc."/>
    <x v="7"/>
    <x v="152"/>
    <s v="Lindeman Bruce John"/>
    <s v="Director"/>
    <n v="4000"/>
    <n v="16.11"/>
    <n v="64440"/>
    <s v="large_buy"/>
    <n v="5.4904562462843032E-2"/>
    <n v="5.4904999999999999"/>
    <s v="P"/>
  </r>
  <r>
    <x v="146"/>
    <s v="Burke &amp; Herbert Financial Services Corp."/>
    <x v="7"/>
    <x v="152"/>
    <s v="McLaughlin Shawn Patrick"/>
    <s v="Director"/>
    <n v="250"/>
    <n v="59.5"/>
    <n v="14875"/>
    <s v="normal_buy"/>
    <n v="6.2642012081862042E-2"/>
    <n v="6.2641999999999998"/>
    <s v="P"/>
  </r>
  <r>
    <x v="1217"/>
    <s v="FIRST CAPITAL INC"/>
    <x v="7"/>
    <x v="152"/>
    <s v="Shireman John"/>
    <s v="Director"/>
    <n v="500"/>
    <n v="31.69"/>
    <n v="15845"/>
    <s v="normal_buy"/>
    <n v="-1.7676730195703701E-2"/>
    <n v="-1.7677"/>
    <s v="P"/>
  </r>
  <r>
    <x v="864"/>
    <s v="Red Rock Resorts, Inc."/>
    <x v="7"/>
    <x v="152"/>
    <s v="FERTITTA LORENZO J"/>
    <s v="Director,Officer,TenPercentOwner"/>
    <n v="33000"/>
    <n v="49.77"/>
    <n v="1642410"/>
    <s v="normal_buy"/>
    <n v="0.1312927281903562"/>
    <n v="13.129300000000001"/>
    <s v="P"/>
  </r>
  <r>
    <x v="659"/>
    <s v="COMSTOCK RESOURCES INC"/>
    <x v="7"/>
    <x v="152"/>
    <s v="Jones Jerral W."/>
    <s v="TenPercentOwner"/>
    <n v="825000"/>
    <n v="8.16"/>
    <n v="6732000"/>
    <s v="normal_buy"/>
    <n v="0.34889423576538642"/>
    <n v="34.889400000000002"/>
    <s v="P"/>
  </r>
  <r>
    <x v="659"/>
    <s v="COMSTOCK RESOURCES INC"/>
    <x v="7"/>
    <x v="152"/>
    <s v="Blue Star Exploration Corp"/>
    <s v="TenPercentOwner"/>
    <n v="825000"/>
    <n v="8.16"/>
    <n v="6732000"/>
    <s v="normal_buy"/>
    <n v="0.34889423576538642"/>
    <n v="34.889400000000002"/>
    <s v="P"/>
  </r>
  <r>
    <x v="659"/>
    <s v="COMSTOCK RESOURCES INC"/>
    <x v="7"/>
    <x v="152"/>
    <s v="Williston Drilling, L.P."/>
    <s v="TenPercentOwner"/>
    <n v="825000"/>
    <n v="8.16"/>
    <n v="6732000"/>
    <s v="normal_buy"/>
    <n v="0.34889423576538642"/>
    <n v="34.889400000000002"/>
    <s v="P"/>
  </r>
  <r>
    <x v="659"/>
    <s v="COMSTOCK RESOURCES INC"/>
    <x v="7"/>
    <x v="152"/>
    <s v="Arkoma Drilling, L.P."/>
    <s v="TenPercentOwner"/>
    <n v="825000"/>
    <n v="8.16"/>
    <n v="6732000"/>
    <s v="normal_buy"/>
    <n v="0.34889423576538642"/>
    <n v="34.889400000000002"/>
    <s v="P"/>
  </r>
  <r>
    <x v="391"/>
    <s v="Energy Recovery, Inc."/>
    <x v="7"/>
    <x v="152"/>
    <s v="Moon David W"/>
    <s v="Director,Officer"/>
    <n v="3000"/>
    <n v="16"/>
    <n v="48000"/>
    <s v="normal_buy"/>
    <n v="0.11228940486322719"/>
    <n v="11.228899999999999"/>
    <s v="P"/>
  </r>
  <r>
    <x v="140"/>
    <s v="INTEL CORP"/>
    <x v="7"/>
    <x v="152"/>
    <s v="GELSINGER PATRICK P"/>
    <s v="Director,Officer"/>
    <n v="5000"/>
    <n v="19.920000000000002"/>
    <n v="99600.000000000015"/>
    <s v="normal_buy"/>
    <n v="7.6902768643987818E-2"/>
    <n v="7.6902999999999997"/>
    <s v="P"/>
  </r>
  <r>
    <x v="140"/>
    <s v="INTEL CORP"/>
    <x v="7"/>
    <x v="152"/>
    <s v="GELSINGER PATRICK P"/>
    <s v="Director,Officer"/>
    <n v="7500"/>
    <n v="20.309999999999999"/>
    <n v="152325"/>
    <s v="large_buy"/>
    <n v="7.6902768643987818E-2"/>
    <n v="7.6902999999999997"/>
    <s v="P"/>
  </r>
  <r>
    <x v="429"/>
    <s v="Aclaris Therapeutics, Inc."/>
    <x v="7"/>
    <x v="152"/>
    <s v="Leonard Braden Michael"/>
    <s v="TenPercentOwner"/>
    <n v="206025"/>
    <n v="1.24"/>
    <n v="255471"/>
    <s v="normal_buy"/>
    <n v="3.2258033504347423E-2"/>
    <n v="3.2258"/>
    <s v="P"/>
  </r>
  <r>
    <x v="1195"/>
    <s v="PEOPLES FINANCIAL SERVICES CORP."/>
    <x v="7"/>
    <x v="152"/>
    <s v="LOCHEN RICHARD S JR"/>
    <s v="Director"/>
    <n v="268"/>
    <n v="43.83"/>
    <n v="11746.44"/>
    <s v="normal_buy"/>
    <n v="3.2126614070886912E-2"/>
    <n v="3.2126999999999999"/>
    <s v="P"/>
  </r>
  <r>
    <x v="1195"/>
    <s v="PEOPLES FINANCIAL SERVICES CORP."/>
    <x v="7"/>
    <x v="152"/>
    <s v="LOCHEN RICHARD S JR"/>
    <s v="Director"/>
    <n v="313"/>
    <n v="44.05"/>
    <n v="13787.65"/>
    <s v="normal_buy"/>
    <n v="3.2126614070886912E-2"/>
    <n v="3.2126999999999999"/>
    <s v="P"/>
  </r>
  <r>
    <x v="1195"/>
    <s v="PEOPLES FINANCIAL SERVICES CORP."/>
    <x v="7"/>
    <x v="152"/>
    <s v="LOCHEN RICHARD S JR"/>
    <s v="Director"/>
    <n v="387"/>
    <n v="43.84"/>
    <n v="16966.080000000002"/>
    <s v="normal_buy"/>
    <n v="3.2126614070886912E-2"/>
    <n v="3.2126999999999999"/>
    <s v="P"/>
  </r>
  <r>
    <x v="1222"/>
    <s v="Community Healthcare Trust Inc"/>
    <x v="7"/>
    <x v="152"/>
    <s v="Hensley Robert Z"/>
    <s v="Director"/>
    <n v="6500"/>
    <n v="19.5"/>
    <n v="126750"/>
    <s v="normal_buy"/>
    <n v="2.345286465406771E-2"/>
    <n v="2.3452999999999999"/>
    <s v="P"/>
  </r>
  <r>
    <x v="986"/>
    <s v="Pebblebrook Hotel Trust"/>
    <x v="7"/>
    <x v="152"/>
    <s v="BORTZ JON E"/>
    <s v="Director,Officer"/>
    <n v="66000"/>
    <n v="11.98"/>
    <n v="790680"/>
    <s v="large_buy"/>
    <n v="0.1006768779776137"/>
    <n v="10.0677"/>
    <s v="P"/>
  </r>
  <r>
    <x v="396"/>
    <s v="BEXIL INVESTMENT TRUST"/>
    <x v="7"/>
    <x v="152"/>
    <s v="WINMILL &amp; CO. INC"/>
    <s v="Other"/>
    <n v="13500"/>
    <n v="12.23"/>
    <n v="165105"/>
    <s v="large_buy"/>
    <n v="5.604487798584401E-2"/>
    <n v="5.6044999999999998"/>
    <s v="P"/>
  </r>
  <r>
    <x v="1124"/>
    <s v="Hercules Capital, Inc."/>
    <x v="7"/>
    <x v="153"/>
    <s v="Theodosopoulos Nikos"/>
    <s v="Director"/>
    <n v="1608"/>
    <n v="18.03"/>
    <n v="28992.240000000002"/>
    <s v="normal_buy"/>
    <n v="1.7055847157379841E-2"/>
    <n v="1.7056"/>
    <s v="P"/>
  </r>
  <r>
    <x v="1232"/>
    <s v="Teladoc Health, Inc."/>
    <x v="7"/>
    <x v="153"/>
    <s v="MCKINLEY THOMAS"/>
    <s v="Director"/>
    <n v="7000"/>
    <n v="7.57"/>
    <n v="52990"/>
    <s v="large_buy"/>
    <n v="-3.8718287144851822E-2"/>
    <n v="-3.8717999999999999"/>
    <s v="P"/>
  </r>
  <r>
    <x v="1034"/>
    <s v="Nine Energy Service, Inc."/>
    <x v="7"/>
    <x v="153"/>
    <s v="MONROE WILLIAM"/>
    <s v="TenPercentOwner"/>
    <n v="470362"/>
    <n v="1.58"/>
    <n v="743171.96000000008"/>
    <s v="large_buy"/>
    <n v="-0.24223601380724921"/>
    <n v="-24.223600000000001"/>
    <s v="P"/>
  </r>
  <r>
    <x v="17"/>
    <s v="TILE SHOP HOLDINGS, INC."/>
    <x v="7"/>
    <x v="153"/>
    <s v="Fund 1 Investments, LLC"/>
    <s v="TenPercentOwner"/>
    <n v="15000"/>
    <n v="6.14"/>
    <n v="92100"/>
    <s v="normal_buy"/>
    <n v="-3.2520371219660227E-2"/>
    <n v="-3.2519999999999998"/>
    <s v="P"/>
  </r>
  <r>
    <x v="17"/>
    <s v="TILE SHOP HOLDINGS, INC."/>
    <x v="7"/>
    <x v="153"/>
    <s v="Pleasant Lake Onshore Feeder Fund LP"/>
    <s v="TenPercentOwner"/>
    <n v="15000"/>
    <n v="6.14"/>
    <n v="92100"/>
    <s v="normal_buy"/>
    <n v="-3.2520371219660227E-2"/>
    <n v="-3.2519999999999998"/>
    <s v="P"/>
  </r>
  <r>
    <x v="17"/>
    <s v="TILE SHOP HOLDINGS, INC."/>
    <x v="7"/>
    <x v="153"/>
    <s v="Pleasant Lake Partners LLC"/>
    <s v="TenPercentOwner"/>
    <n v="15000"/>
    <n v="6.14"/>
    <n v="92100"/>
    <s v="normal_buy"/>
    <n v="-3.2520371219660227E-2"/>
    <n v="-3.2519999999999998"/>
    <s v="P"/>
  </r>
  <r>
    <x v="1233"/>
    <s v="O-I Glass, Inc. /DE/"/>
    <x v="7"/>
    <x v="153"/>
    <s v="Humphrey John"/>
    <s v="Director"/>
    <n v="15000"/>
    <n v="11.3"/>
    <n v="169500"/>
    <s v="large_buy"/>
    <n v="6.2943267283212645E-2"/>
    <n v="6.2942999999999998"/>
    <s v="P"/>
  </r>
  <r>
    <x v="535"/>
    <s v="POTBELLY CORP"/>
    <x v="7"/>
    <x v="153"/>
    <s v="Nierenberg David"/>
    <s v="TenPercentOwner"/>
    <n v="1571"/>
    <n v="6.59"/>
    <n v="10352.89"/>
    <s v="normal_buy"/>
    <n v="0.16986707512664531"/>
    <n v="16.986699999999999"/>
    <s v="P"/>
  </r>
  <r>
    <x v="535"/>
    <s v="POTBELLY CORP"/>
    <x v="7"/>
    <x v="153"/>
    <s v="Nierenberg Investment Management Company, Inc."/>
    <s v="TenPercentOwner"/>
    <n v="1571"/>
    <n v="6.59"/>
    <n v="10352.89"/>
    <s v="normal_buy"/>
    <n v="0.16986707512664531"/>
    <n v="16.986699999999999"/>
    <s v="P"/>
  </r>
  <r>
    <x v="535"/>
    <s v="POTBELLY CORP"/>
    <x v="7"/>
    <x v="153"/>
    <s v="Nierenberg David"/>
    <s v="TenPercentOwner"/>
    <n v="2859"/>
    <n v="6.59"/>
    <n v="18840.810000000001"/>
    <s v="normal_buy"/>
    <n v="0.16986707512664531"/>
    <n v="16.986699999999999"/>
    <s v="P"/>
  </r>
  <r>
    <x v="535"/>
    <s v="POTBELLY CORP"/>
    <x v="7"/>
    <x v="153"/>
    <s v="Nierenberg Investment Management Company, Inc."/>
    <s v="TenPercentOwner"/>
    <n v="2859"/>
    <n v="6.59"/>
    <n v="18840.810000000001"/>
    <s v="normal_buy"/>
    <n v="0.16986707512664531"/>
    <n v="16.986699999999999"/>
    <s v="P"/>
  </r>
  <r>
    <x v="68"/>
    <s v="PBF Energy Inc."/>
    <x v="7"/>
    <x v="153"/>
    <s v="Control Empresarial de Capitales S.A. de C.V."/>
    <s v="TenPercentOwner,Other"/>
    <n v="100000"/>
    <n v="35.96"/>
    <n v="3596000"/>
    <s v="normal_buy"/>
    <n v="-4.6022380009519859E-2"/>
    <n v="-4.6021999999999998"/>
    <s v="P"/>
  </r>
  <r>
    <x v="88"/>
    <s v="Compass Diversified Holdings"/>
    <x v="7"/>
    <x v="153"/>
    <s v="Faulkingham Ryan J"/>
    <s v="Other"/>
    <n v="4250"/>
    <n v="20.190000000000001"/>
    <n v="85807.5"/>
    <s v="normal_buy"/>
    <n v="4.3820805566635812E-2"/>
    <n v="4.3821000000000003"/>
    <s v="P"/>
  </r>
  <r>
    <x v="1194"/>
    <s v="DONEGAL GROUP INC"/>
    <x v="7"/>
    <x v="153"/>
    <s v="DONEGAL MUTUAL INSURANCE CO"/>
    <s v="TenPercentOwner"/>
    <n v="8053"/>
    <n v="13.85"/>
    <n v="111534.05"/>
    <s v="normal_buy"/>
    <n v="5.6074721753359043E-2"/>
    <n v="5.6074999999999999"/>
    <s v="P"/>
  </r>
  <r>
    <x v="1124"/>
    <s v="Hercules Capital, Inc."/>
    <x v="7"/>
    <x v="153"/>
    <s v="Randhawa Paramjeet K"/>
    <s v="Director"/>
    <n v="2898"/>
    <n v="18.07"/>
    <n v="52366.86"/>
    <s v="normal_buy"/>
    <n v="1.7055847157379841E-2"/>
    <n v="1.7056"/>
    <s v="P"/>
  </r>
  <r>
    <x v="307"/>
    <s v="Reservoir Media, Inc."/>
    <x v="7"/>
    <x v="153"/>
    <s v="Rothstein Adam"/>
    <s v="Director"/>
    <n v="3000"/>
    <n v="7.05"/>
    <n v="21150"/>
    <s v="normal_buy"/>
    <n v="4.0845065598354317E-2"/>
    <n v="4.0845000000000002"/>
    <s v="P"/>
  </r>
  <r>
    <x v="126"/>
    <s v="ISABELLA BANK Corp"/>
    <x v="7"/>
    <x v="153"/>
    <s v="Schaefer William M"/>
    <s v="Officer"/>
    <n v="1500"/>
    <n v="18.93"/>
    <n v="28395"/>
    <s v="large_buy"/>
    <n v="3.6977482215063699E-3"/>
    <n v="0.36980000000000002"/>
    <s v="P"/>
  </r>
  <r>
    <x v="84"/>
    <s v="CHEMUNG FINANCIAL CORP"/>
    <x v="7"/>
    <x v="153"/>
    <s v="Tranter G. Thomas Jr."/>
    <s v="Director"/>
    <n v="500"/>
    <n v="44"/>
    <n v="22000"/>
    <s v="normal_buy"/>
    <n v="2.2881732879524112E-2"/>
    <n v="2.2881999999999998"/>
    <s v="P"/>
  </r>
  <r>
    <x v="1055"/>
    <s v="FOX FACTORY HOLDING CORP"/>
    <x v="7"/>
    <x v="153"/>
    <s v="DENNISON MICHAEL C."/>
    <s v="Director,Officer"/>
    <n v="4800"/>
    <n v="41.44"/>
    <n v="198912"/>
    <s v="normal_buy"/>
    <n v="1.7207044081349428E-2"/>
    <n v="1.7206999999999999"/>
    <s v="P"/>
  </r>
  <r>
    <x v="762"/>
    <s v="AUBURN NATIONAL BANCORPORATION, INC"/>
    <x v="7"/>
    <x v="153"/>
    <s v="Hedges David A"/>
    <s v="Director,Officer"/>
    <n v="1072"/>
    <n v="18"/>
    <n v="19296"/>
    <s v="normal_buy"/>
    <n v="2.719541693454941E-2"/>
    <n v="2.7195"/>
    <s v="P"/>
  </r>
  <r>
    <x v="1124"/>
    <s v="Hercules Capital, Inc."/>
    <x v="7"/>
    <x v="153"/>
    <s v="Fallon Thomas J"/>
    <s v="Director"/>
    <n v="5723"/>
    <n v="18.329999999999998"/>
    <n v="104902.59"/>
    <s v="large_buy"/>
    <n v="1.7055847157379841E-2"/>
    <n v="1.7056"/>
    <s v="P"/>
  </r>
  <r>
    <x v="1234"/>
    <s v="Sleep Number Corp"/>
    <x v="7"/>
    <x v="153"/>
    <s v="Macadam Stephen E."/>
    <s v="Director"/>
    <n v="43000"/>
    <n v="12.35"/>
    <n v="531050"/>
    <s v="large_buy"/>
    <n v="0.11138408291795911"/>
    <n v="11.138400000000001"/>
    <s v="P"/>
  </r>
  <r>
    <x v="1235"/>
    <s v="Apollo Global Management, Inc."/>
    <x v="7"/>
    <x v="153"/>
    <s v="RICHARDS PAULINE"/>
    <s v="Director"/>
    <n v="2351"/>
    <n v="104.92"/>
    <n v="246666.92"/>
    <s v="large_buy"/>
    <n v="6.6217279774705595E-2"/>
    <n v="6.6216999999999997"/>
    <s v="P"/>
  </r>
  <r>
    <x v="1201"/>
    <s v="VACCINEX, INC."/>
    <x v="7"/>
    <x v="153"/>
    <s v="FRIEDBERG ALBERT"/>
    <s v="Director,TenPercentOwner"/>
    <n v="2753"/>
    <n v="4.92"/>
    <n v="13544.76"/>
    <s v="normal_buy"/>
    <n v="6.0728686320401071E-2"/>
    <n v="6.0728999999999997"/>
    <s v="P"/>
  </r>
  <r>
    <x v="1201"/>
    <s v="VACCINEX, INC."/>
    <x v="7"/>
    <x v="153"/>
    <s v="FCMI Parent Co."/>
    <s v="TenPercentOwner"/>
    <n v="2753"/>
    <n v="4.92"/>
    <n v="13544.76"/>
    <s v="normal_buy"/>
    <n v="6.0728686320401071E-2"/>
    <n v="6.0728999999999997"/>
    <s v="P"/>
  </r>
  <r>
    <x v="712"/>
    <s v="NEOGEN CORP"/>
    <x v="7"/>
    <x v="153"/>
    <s v="Tobin James P"/>
    <s v="Director"/>
    <n v="3000"/>
    <n v="16.86"/>
    <n v="50580"/>
    <s v="normal_buy"/>
    <n v="-2.6268688600454729E-2"/>
    <n v="-2.6269"/>
    <s v="P"/>
  </r>
  <r>
    <x v="205"/>
    <s v="LCNB CORP"/>
    <x v="7"/>
    <x v="153"/>
    <s v="Bedinghaus Robert A."/>
    <s v="Director"/>
    <n v="1000"/>
    <n v="13.4"/>
    <n v="13400"/>
    <s v="normal_buy"/>
    <n v="8.0680949216171971E-2"/>
    <n v="8.0680999999999994"/>
    <s v="P"/>
  </r>
  <r>
    <x v="864"/>
    <s v="Red Rock Resorts, Inc."/>
    <x v="7"/>
    <x v="153"/>
    <s v="FERTITTA FRANK J III"/>
    <s v="Director,Officer,TenPercentOwner"/>
    <n v="17000"/>
    <n v="52.91"/>
    <n v="899470"/>
    <s v="normal_buy"/>
    <n v="6.0197517025015752E-2"/>
    <n v="6.0198"/>
    <s v="P"/>
  </r>
  <r>
    <x v="864"/>
    <s v="Red Rock Resorts, Inc."/>
    <x v="7"/>
    <x v="153"/>
    <s v="FERTITTA FRANK J III"/>
    <s v="Director,Officer,TenPercentOwner"/>
    <n v="50000"/>
    <n v="52.91"/>
    <n v="2645500"/>
    <s v="large_buy"/>
    <n v="6.0197517025015752E-2"/>
    <n v="6.0198"/>
    <s v="P"/>
  </r>
  <r>
    <x v="519"/>
    <s v="CARRIAGE SERVICES INC"/>
    <x v="7"/>
    <x v="153"/>
    <s v="Quezada Carlos R."/>
    <s v="Officer"/>
    <n v="2000"/>
    <n v="29.44"/>
    <n v="58880"/>
    <s v="normal_buy"/>
    <n v="6.5646331654259482E-2"/>
    <n v="6.5646000000000004"/>
    <s v="P"/>
  </r>
  <r>
    <x v="1124"/>
    <s v="Hercules Capital, Inc."/>
    <x v="7"/>
    <x v="153"/>
    <s v="Loo Wade"/>
    <s v="Director"/>
    <n v="5645"/>
    <n v="18.54"/>
    <n v="104658.3"/>
    <s v="large_buy"/>
    <n v="1.7055847157379841E-2"/>
    <n v="1.7056"/>
    <s v="P"/>
  </r>
  <r>
    <x v="1124"/>
    <s v="Hercules Capital, Inc."/>
    <x v="7"/>
    <x v="153"/>
    <s v="CROWELL GAYLE A"/>
    <s v="Director"/>
    <n v="5790"/>
    <n v="18.059999999999999"/>
    <n v="104567.4"/>
    <s v="normal_buy"/>
    <n v="1.7055847157379841E-2"/>
    <n v="1.7056"/>
    <s v="P"/>
  </r>
  <r>
    <x v="1124"/>
    <s v="Hercules Capital, Inc."/>
    <x v="7"/>
    <x v="153"/>
    <s v="Aguirre DeAnne"/>
    <s v="Director"/>
    <n v="5660"/>
    <n v="18.489999999999998"/>
    <n v="104653.4"/>
    <s v="normal_buy"/>
    <n v="1.7055847157379841E-2"/>
    <n v="1.7056"/>
    <s v="P"/>
  </r>
  <r>
    <x v="151"/>
    <s v="Rocky Mountain Chocolate Factory, Inc."/>
    <x v="7"/>
    <x v="153"/>
    <s v="Craig Steven Lynn"/>
    <s v="Director"/>
    <n v="250000"/>
    <n v="1.75"/>
    <n v="437500"/>
    <s v="large_buy"/>
    <n v="9.8837182707500748E-2"/>
    <n v="9.8836999999999993"/>
    <s v="P"/>
  </r>
  <r>
    <x v="819"/>
    <s v="Custom Truck One Source, Inc."/>
    <x v="7"/>
    <x v="153"/>
    <s v="Rich Thomas R."/>
    <s v="Officer"/>
    <n v="26200"/>
    <n v="3.84"/>
    <n v="100608"/>
    <s v="normal_buy"/>
    <n v="0.15089511540099229"/>
    <n v="15.089499999999999"/>
    <s v="P"/>
  </r>
  <r>
    <x v="1236"/>
    <s v="RAPID MICRO BIOSYSTEMS, INC."/>
    <x v="7"/>
    <x v="153"/>
    <s v="Kollender Richard S"/>
    <s v="Director"/>
    <n v="65000"/>
    <n v="0.77"/>
    <n v="50050"/>
    <s v="large_buy"/>
    <n v="5.2496808747549917E-2"/>
    <n v="5.2496999999999998"/>
    <s v="P"/>
  </r>
  <r>
    <x v="1236"/>
    <s v="RAPID MICRO BIOSYSTEMS, INC."/>
    <x v="7"/>
    <x v="153"/>
    <s v="Spignesi Robert G. Jr."/>
    <s v="Director,Officer"/>
    <n v="50000"/>
    <n v="0.77"/>
    <n v="38500"/>
    <s v="normal_buy"/>
    <n v="5.2496808747549917E-2"/>
    <n v="5.2496999999999998"/>
    <s v="P"/>
  </r>
  <r>
    <x v="302"/>
    <s v="Greenwich LifeSciences, Inc."/>
    <x v="7"/>
    <x v="153"/>
    <s v="Patel Snehal"/>
    <s v="Director,Officer,TenPercentOwner"/>
    <n v="2000"/>
    <n v="13.81"/>
    <n v="27620"/>
    <s v="normal_buy"/>
    <n v="-2.5387912736515309E-2"/>
    <n v="-2.5388000000000002"/>
    <s v="P"/>
  </r>
  <r>
    <x v="297"/>
    <s v="GOODYEAR TIRE &amp; RUBBER CO /OH/"/>
    <x v="7"/>
    <x v="153"/>
    <s v="Delaney Christopher R"/>
    <s v="Officer"/>
    <n v="18292"/>
    <n v="8.1999999999999993"/>
    <n v="149994.4"/>
    <s v="normal_buy"/>
    <n v="7.0544517352269631E-2"/>
    <n v="7.0545"/>
    <s v="P"/>
  </r>
  <r>
    <x v="1237"/>
    <s v="MP Materials Corp. / DE"/>
    <x v="7"/>
    <x v="153"/>
    <s v="Rosenthal Michael Stuart"/>
    <s v="Officer"/>
    <n v="30000"/>
    <n v="10.84"/>
    <n v="325200"/>
    <s v="large_buy"/>
    <n v="0.1211294110044641"/>
    <n v="12.1129"/>
    <s v="P"/>
  </r>
  <r>
    <x v="1229"/>
    <s v="CVRx, Inc."/>
    <x v="7"/>
    <x v="153"/>
    <s v="SLATTERY JOSEPH P"/>
    <s v="Director"/>
    <n v="2500"/>
    <n v="9.09"/>
    <n v="22725"/>
    <s v="normal_buy"/>
    <n v="-4.6408847231177892E-2"/>
    <n v="-4.6409000000000002"/>
    <s v="P"/>
  </r>
  <r>
    <x v="1231"/>
    <s v="Utz Brands, Inc."/>
    <x v="7"/>
    <x v="153"/>
    <s v="Stewart Pamela J"/>
    <s v="Director"/>
    <n v="895"/>
    <n v="16.809999999999999"/>
    <n v="15044.95"/>
    <s v="normal_buy"/>
    <n v="1.7974808284286992E-2"/>
    <n v="1.7975000000000001"/>
    <s v="P"/>
  </r>
  <r>
    <x v="817"/>
    <s v="Ryman Hospitality Properties, Inc."/>
    <x v="7"/>
    <x v="153"/>
    <s v="REED COLIN V"/>
    <s v="Director,Officer"/>
    <n v="8077"/>
    <n v="97.78"/>
    <n v="789769.06"/>
    <s v="normal_buy"/>
    <n v="3.1611337703384201E-2"/>
    <n v="3.1610999999999998"/>
    <s v="P"/>
  </r>
  <r>
    <x v="800"/>
    <s v="Sabre Corp"/>
    <x v="7"/>
    <x v="153"/>
    <s v="Mendis Roshan"/>
    <s v="Officer"/>
    <n v="19230"/>
    <n v="3.08"/>
    <n v="59228.4"/>
    <s v="normal_buy"/>
    <n v="-3.8961002769990483E-2"/>
    <n v="-3.8961000000000001"/>
    <s v="P"/>
  </r>
  <r>
    <x v="1238"/>
    <s v="Clarus Corp"/>
    <x v="7"/>
    <x v="153"/>
    <s v="SOKOLOW NICOLAS"/>
    <s v="Director"/>
    <n v="26500"/>
    <n v="4.88"/>
    <n v="129320"/>
    <s v="normal_buy"/>
    <n v="5.6370162888239586E-3"/>
    <n v="0.56369999999999998"/>
    <s v="P"/>
  </r>
  <r>
    <x v="864"/>
    <s v="Red Rock Resorts, Inc."/>
    <x v="7"/>
    <x v="153"/>
    <s v="FERTITTA LORENZO J"/>
    <s v="Director,Officer,TenPercentOwner"/>
    <n v="33000"/>
    <n v="52.91"/>
    <n v="1746030"/>
    <s v="normal_buy"/>
    <n v="6.0197517025015752E-2"/>
    <n v="6.0198"/>
    <s v="P"/>
  </r>
  <r>
    <x v="659"/>
    <s v="COMSTOCK RESOURCES INC"/>
    <x v="7"/>
    <x v="153"/>
    <s v="Jones Jerral W."/>
    <s v="TenPercentOwner"/>
    <n v="825868"/>
    <n v="8.49"/>
    <n v="7011619.3200000003"/>
    <s v="normal_buy"/>
    <n v="0.30687207125077443"/>
    <n v="30.687200000000001"/>
    <s v="P"/>
  </r>
  <r>
    <x v="659"/>
    <s v="COMSTOCK RESOURCES INC"/>
    <x v="7"/>
    <x v="153"/>
    <s v="Blue Star Exploration Corp"/>
    <s v="TenPercentOwner"/>
    <n v="825868"/>
    <n v="8.49"/>
    <n v="7011619.3200000003"/>
    <s v="normal_buy"/>
    <n v="0.30687207125077443"/>
    <n v="30.687200000000001"/>
    <s v="P"/>
  </r>
  <r>
    <x v="659"/>
    <s v="COMSTOCK RESOURCES INC"/>
    <x v="7"/>
    <x v="153"/>
    <s v="Williston Drilling, L.P."/>
    <s v="TenPercentOwner"/>
    <n v="825868"/>
    <n v="8.49"/>
    <n v="7011619.3200000003"/>
    <s v="normal_buy"/>
    <n v="0.30687207125077443"/>
    <n v="30.687200000000001"/>
    <s v="P"/>
  </r>
  <r>
    <x v="659"/>
    <s v="COMSTOCK RESOURCES INC"/>
    <x v="7"/>
    <x v="153"/>
    <s v="Arkoma Drilling, L.P."/>
    <s v="TenPercentOwner"/>
    <n v="825868"/>
    <n v="8.49"/>
    <n v="7011619.3200000003"/>
    <s v="normal_buy"/>
    <n v="0.30687207125077443"/>
    <n v="30.687200000000001"/>
    <s v="P"/>
  </r>
  <r>
    <x v="762"/>
    <s v="AUBURN NATIONAL BANCORPORATION, INC"/>
    <x v="7"/>
    <x v="153"/>
    <s v="Lawler Michael A"/>
    <s v="Director"/>
    <n v="1000"/>
    <n v="17.649999999999999"/>
    <n v="17650"/>
    <s v="normal_buy"/>
    <n v="2.719541693454941E-2"/>
    <n v="2.7195"/>
    <s v="P"/>
  </r>
  <r>
    <x v="396"/>
    <s v="BEXIL INVESTMENT TRUST"/>
    <x v="7"/>
    <x v="153"/>
    <s v="WINMILL &amp; CO. INC"/>
    <s v="Other"/>
    <n v="4919"/>
    <n v="12.43"/>
    <n v="61143.17"/>
    <s v="normal_buy"/>
    <n v="6.4777284028041393E-2"/>
    <n v="6.4776999999999996"/>
    <s v="P"/>
  </r>
  <r>
    <x v="420"/>
    <s v="GENESIS ENERGY LP"/>
    <x v="7"/>
    <x v="153"/>
    <s v="Gaspard Garland G"/>
    <s v="Officer"/>
    <n v="2261"/>
    <n v="13.27"/>
    <n v="30003.47"/>
    <s v="large_buy"/>
    <n v="2.18374394455223E-2"/>
    <n v="2.1837"/>
    <s v="P"/>
  </r>
  <r>
    <x v="1210"/>
    <s v="OneWater Marine Inc."/>
    <x v="7"/>
    <x v="154"/>
    <s v="Auburn OWMH, LLLP"/>
    <s v="Other"/>
    <n v="5000"/>
    <n v="21.82"/>
    <n v="109100"/>
    <s v="normal_buy"/>
    <n v="9.153959900175912E-2"/>
    <n v="9.1539999999999999"/>
    <s v="P"/>
  </r>
  <r>
    <x v="1210"/>
    <s v="OneWater Marine Inc."/>
    <x v="7"/>
    <x v="154"/>
    <s v="Singleton Philip Austin Jr."/>
    <s v="Director,Officer,Other"/>
    <n v="5000"/>
    <n v="21.82"/>
    <n v="109100"/>
    <s v="normal_buy"/>
    <n v="9.153959900175912E-2"/>
    <n v="9.1539999999999999"/>
    <s v="P"/>
  </r>
  <r>
    <x v="1210"/>
    <s v="OneWater Marine Inc."/>
    <x v="7"/>
    <x v="154"/>
    <s v="Singleton Michelle"/>
    <s v="Other"/>
    <n v="5000"/>
    <n v="21.82"/>
    <n v="109100"/>
    <s v="normal_buy"/>
    <n v="9.153959900175912E-2"/>
    <n v="9.1539999999999999"/>
    <s v="P"/>
  </r>
  <r>
    <x v="1210"/>
    <s v="OneWater Marine Inc."/>
    <x v="7"/>
    <x v="154"/>
    <s v="Singleton Asset Management, LLC"/>
    <s v="Other"/>
    <n v="5000"/>
    <n v="21.82"/>
    <n v="109100"/>
    <s v="normal_buy"/>
    <n v="9.153959900175912E-2"/>
    <n v="9.1539999999999999"/>
    <s v="P"/>
  </r>
  <r>
    <x v="1210"/>
    <s v="OneWater Marine Inc."/>
    <x v="7"/>
    <x v="154"/>
    <s v="Philip Singleton Irrevocable Trust, dated December 24, 2015"/>
    <s v="Other"/>
    <n v="5000"/>
    <n v="21.82"/>
    <n v="109100"/>
    <s v="normal_buy"/>
    <n v="9.153959900175912E-2"/>
    <n v="9.1539999999999999"/>
    <s v="P"/>
  </r>
  <r>
    <x v="1210"/>
    <s v="OneWater Marine Inc."/>
    <x v="7"/>
    <x v="154"/>
    <s v="Austin Singleton Irrevocable Trust, dated December 30, 2015"/>
    <s v="Other"/>
    <n v="5000"/>
    <n v="21.82"/>
    <n v="109100"/>
    <s v="normal_buy"/>
    <n v="9.153959900175912E-2"/>
    <n v="9.1539999999999999"/>
    <s v="P"/>
  </r>
  <r>
    <x v="1232"/>
    <s v="Teladoc Health, Inc."/>
    <x v="7"/>
    <x v="154"/>
    <s v="MCKINLEY THOMAS"/>
    <s v="Director"/>
    <n v="4000"/>
    <n v="7.19"/>
    <n v="28760"/>
    <s v="normal_buy"/>
    <n v="3.0726294932579501E-2"/>
    <n v="3.0726"/>
    <s v="P"/>
  </r>
  <r>
    <x v="1221"/>
    <s v="Ecovyst Inc."/>
    <x v="7"/>
    <x v="154"/>
    <s v="Whittleston Paul"/>
    <s v="Officer"/>
    <n v="7800"/>
    <n v="6.51"/>
    <n v="50778"/>
    <s v="normal_buy"/>
    <n v="4.6153875497671359E-2"/>
    <n v="4.6154000000000002"/>
    <s v="P"/>
  </r>
  <r>
    <x v="63"/>
    <s v="BlackRock Innovation &amp; Growth Term Trust"/>
    <x v="7"/>
    <x v="154"/>
    <s v="Saba Capital Management, L.P."/>
    <s v="TenPercentOwner"/>
    <n v="83903"/>
    <n v="6.95"/>
    <n v="583125.85"/>
    <s v="normal_buy"/>
    <n v="7.2611481765814778E-2"/>
    <n v="7.2610999999999999"/>
    <s v="P"/>
  </r>
  <r>
    <x v="63"/>
    <s v="BlackRock Innovation &amp; Growth Term Trust"/>
    <x v="7"/>
    <x v="154"/>
    <s v="Weinstein Boaz"/>
    <s v="TenPercentOwner"/>
    <n v="83903"/>
    <n v="6.95"/>
    <n v="583125.85"/>
    <s v="normal_buy"/>
    <n v="7.2611481765814778E-2"/>
    <n v="7.2610999999999999"/>
    <s v="P"/>
  </r>
  <r>
    <x v="992"/>
    <s v="APPIAN CORP"/>
    <x v="7"/>
    <x v="154"/>
    <s v="Abdiel Capital LP"/>
    <s v="TenPercentOwner"/>
    <n v="146266"/>
    <n v="27.11"/>
    <n v="3965271.26"/>
    <s v="large_buy"/>
    <n v="0.15236681924514711"/>
    <n v="15.236700000000001"/>
    <s v="P"/>
  </r>
  <r>
    <x v="992"/>
    <s v="APPIAN CORP"/>
    <x v="7"/>
    <x v="154"/>
    <s v="Abdiel Partners, LLC"/>
    <s v="TenPercentOwner"/>
    <n v="146266"/>
    <n v="27.11"/>
    <n v="3965271.26"/>
    <s v="large_buy"/>
    <n v="0.15236681924514711"/>
    <n v="15.236700000000001"/>
    <s v="P"/>
  </r>
  <r>
    <x v="992"/>
    <s v="APPIAN CORP"/>
    <x v="7"/>
    <x v="154"/>
    <s v="Abdiel Capital Advisors, LP"/>
    <s v="TenPercentOwner"/>
    <n v="146266"/>
    <n v="27.11"/>
    <n v="3965271.26"/>
    <s v="large_buy"/>
    <n v="0.15236681924514711"/>
    <n v="15.236700000000001"/>
    <s v="P"/>
  </r>
  <r>
    <x v="992"/>
    <s v="APPIAN CORP"/>
    <x v="7"/>
    <x v="154"/>
    <s v="Moran Colin T."/>
    <s v="TenPercentOwner"/>
    <n v="146266"/>
    <n v="27.11"/>
    <n v="3965271.26"/>
    <s v="large_buy"/>
    <n v="0.15236681924514711"/>
    <n v="15.236700000000001"/>
    <s v="P"/>
  </r>
  <r>
    <x v="992"/>
    <s v="APPIAN CORP"/>
    <x v="7"/>
    <x v="154"/>
    <s v="Abdiel Capital Management, LLC"/>
    <s v="TenPercentOwner"/>
    <n v="146266"/>
    <n v="27.11"/>
    <n v="3965271.26"/>
    <s v="large_buy"/>
    <n v="0.15236681924514711"/>
    <n v="15.236700000000001"/>
    <s v="P"/>
  </r>
  <r>
    <x v="992"/>
    <s v="APPIAN CORP"/>
    <x v="7"/>
    <x v="154"/>
    <s v="Abdiel Qualified Master Fund LP"/>
    <s v="TenPercentOwner"/>
    <n v="146266"/>
    <n v="27.11"/>
    <n v="3965271.26"/>
    <s v="large_buy"/>
    <n v="0.15236681924514711"/>
    <n v="15.236700000000001"/>
    <s v="P"/>
  </r>
  <r>
    <x v="992"/>
    <s v="APPIAN CORP"/>
    <x v="7"/>
    <x v="154"/>
    <s v="Abdiel Capital LP"/>
    <s v="TenPercentOwner"/>
    <n v="3734"/>
    <n v="27.11"/>
    <n v="101228.74"/>
    <s v="normal_buy"/>
    <n v="0.15236681924514711"/>
    <n v="15.236700000000001"/>
    <s v="P"/>
  </r>
  <r>
    <x v="992"/>
    <s v="APPIAN CORP"/>
    <x v="7"/>
    <x v="154"/>
    <s v="Abdiel Partners, LLC"/>
    <s v="TenPercentOwner"/>
    <n v="3734"/>
    <n v="27.11"/>
    <n v="101228.74"/>
    <s v="normal_buy"/>
    <n v="0.15236681924514711"/>
    <n v="15.236700000000001"/>
    <s v="P"/>
  </r>
  <r>
    <x v="992"/>
    <s v="APPIAN CORP"/>
    <x v="7"/>
    <x v="154"/>
    <s v="Abdiel Capital Advisors, LP"/>
    <s v="TenPercentOwner"/>
    <n v="3734"/>
    <n v="27.11"/>
    <n v="101228.74"/>
    <s v="normal_buy"/>
    <n v="0.15236681924514711"/>
    <n v="15.236700000000001"/>
    <s v="P"/>
  </r>
  <r>
    <x v="992"/>
    <s v="APPIAN CORP"/>
    <x v="7"/>
    <x v="154"/>
    <s v="Moran Colin T."/>
    <s v="TenPercentOwner"/>
    <n v="3734"/>
    <n v="27.11"/>
    <n v="101228.74"/>
    <s v="normal_buy"/>
    <n v="0.15236681924514711"/>
    <n v="15.236700000000001"/>
    <s v="P"/>
  </r>
  <r>
    <x v="992"/>
    <s v="APPIAN CORP"/>
    <x v="7"/>
    <x v="154"/>
    <s v="Abdiel Capital Management, LLC"/>
    <s v="TenPercentOwner"/>
    <n v="3734"/>
    <n v="27.11"/>
    <n v="101228.74"/>
    <s v="normal_buy"/>
    <n v="0.15236681924514711"/>
    <n v="15.236700000000001"/>
    <s v="P"/>
  </r>
  <r>
    <x v="992"/>
    <s v="APPIAN CORP"/>
    <x v="7"/>
    <x v="154"/>
    <s v="Abdiel Qualified Master Fund LP"/>
    <s v="TenPercentOwner"/>
    <n v="3734"/>
    <n v="27.11"/>
    <n v="101228.74"/>
    <s v="normal_buy"/>
    <n v="0.15236681924514711"/>
    <n v="15.236700000000001"/>
    <s v="P"/>
  </r>
  <r>
    <x v="784"/>
    <s v="Theravance Biopharma, Inc."/>
    <x v="7"/>
    <x v="154"/>
    <s v="Samaha Eli"/>
    <s v="TenPercentOwner"/>
    <n v="999800"/>
    <n v="7.8"/>
    <n v="7798440"/>
    <s v="normal_buy"/>
    <n v="2.6819928504874909E-2"/>
    <n v="2.6819999999999999"/>
    <s v="P"/>
  </r>
  <r>
    <x v="17"/>
    <s v="TILE SHOP HOLDINGS, INC."/>
    <x v="7"/>
    <x v="154"/>
    <s v="Fund 1 Investments, LLC"/>
    <s v="TenPercentOwner"/>
    <n v="10000"/>
    <n v="6"/>
    <n v="60000"/>
    <s v="normal_buy"/>
    <n v="-9.9999904632568359E-3"/>
    <n v="-1"/>
    <s v="P"/>
  </r>
  <r>
    <x v="17"/>
    <s v="TILE SHOP HOLDINGS, INC."/>
    <x v="7"/>
    <x v="154"/>
    <s v="Pleasant Lake Onshore Feeder Fund LP"/>
    <s v="TenPercentOwner"/>
    <n v="10000"/>
    <n v="6"/>
    <n v="60000"/>
    <s v="normal_buy"/>
    <n v="-9.9999904632568359E-3"/>
    <n v="-1"/>
    <s v="P"/>
  </r>
  <r>
    <x v="17"/>
    <s v="TILE SHOP HOLDINGS, INC."/>
    <x v="7"/>
    <x v="154"/>
    <s v="Pleasant Lake Partners LLC"/>
    <s v="TenPercentOwner"/>
    <n v="10000"/>
    <n v="6"/>
    <n v="60000"/>
    <s v="normal_buy"/>
    <n v="-9.9999904632568359E-3"/>
    <n v="-1"/>
    <s v="P"/>
  </r>
  <r>
    <x v="68"/>
    <s v="PBF Energy Inc."/>
    <x v="7"/>
    <x v="154"/>
    <s v="Control Empresarial de Capitales S.A. de C.V."/>
    <s v="TenPercentOwner,Other"/>
    <n v="73000"/>
    <n v="36.47"/>
    <n v="2662310"/>
    <s v="normal_buy"/>
    <n v="-4.9777580516520481E-2"/>
    <n v="-4.9778000000000002"/>
    <s v="P"/>
  </r>
  <r>
    <x v="396"/>
    <s v="BEXIL INVESTMENT TRUST"/>
    <x v="7"/>
    <x v="154"/>
    <s v="WINMILL &amp; CO. INC"/>
    <s v="Other"/>
    <n v="6320"/>
    <n v="12.63"/>
    <n v="79821.600000000006"/>
    <s v="normal_buy"/>
    <n v="2.3255747409989699E-2"/>
    <n v="2.3256000000000001"/>
    <s v="P"/>
  </r>
  <r>
    <x v="1239"/>
    <s v="COGNEX CORP"/>
    <x v="7"/>
    <x v="154"/>
    <s v="PARROTTE DIANNE M"/>
    <s v="Director"/>
    <n v="2000"/>
    <n v="38.619999999999997"/>
    <n v="77240"/>
    <s v="normal_buy"/>
    <n v="7.3308541171234642E-2"/>
    <n v="7.3308999999999997"/>
    <s v="P"/>
  </r>
  <r>
    <x v="819"/>
    <s v="Custom Truck One Source, Inc."/>
    <x v="7"/>
    <x v="154"/>
    <s v="Ross Joe P."/>
    <s v="Officer"/>
    <n v="84254"/>
    <n v="3.98"/>
    <n v="335330.92"/>
    <s v="large_buy"/>
    <n v="0.106172792120437"/>
    <n v="10.6173"/>
    <s v="P"/>
  </r>
  <r>
    <x v="1226"/>
    <s v="AGCO CORP /DE"/>
    <x v="7"/>
    <x v="154"/>
    <s v="arnold michael c"/>
    <s v="Director"/>
    <n v="1800"/>
    <n v="87.69"/>
    <n v="157842"/>
    <s v="normal_buy"/>
    <n v="3.011233888723908E-2"/>
    <n v="3.0112000000000001"/>
    <s v="P"/>
  </r>
  <r>
    <x v="362"/>
    <s v="Clearfield, Inc."/>
    <x v="7"/>
    <x v="154"/>
    <s v="Jones Walter Louis JR"/>
    <s v="Director"/>
    <n v="1324"/>
    <n v="37.770000000000003"/>
    <n v="50007.48"/>
    <s v="normal_buy"/>
    <n v="-3.447288691966421E-3"/>
    <n v="-0.34470000000000001"/>
    <s v="P"/>
  </r>
  <r>
    <x v="230"/>
    <s v="PEOPLES BANCORP INC"/>
    <x v="7"/>
    <x v="154"/>
    <s v="Smith Dwight Eric"/>
    <s v="Director"/>
    <n v="500"/>
    <n v="29.98"/>
    <n v="14990"/>
    <s v="normal_buy"/>
    <n v="3.2092846631180727E-2"/>
    <n v="3.2092999999999998"/>
    <s v="P"/>
  </r>
  <r>
    <x v="1156"/>
    <s v="Gabelli Healthcare &amp; WellnessRx Trust"/>
    <x v="7"/>
    <x v="154"/>
    <s v="Weinstein Boaz"/>
    <s v="TenPercentOwner"/>
    <n v="20714"/>
    <n v="10.220000000000001"/>
    <n v="211697.08"/>
    <s v="large_buy"/>
    <n v="5.9113235335264802E-2"/>
    <n v="5.9112999999999998"/>
    <s v="P"/>
  </r>
  <r>
    <x v="1156"/>
    <s v="Gabelli Healthcare &amp; WellnessRx Trust"/>
    <x v="7"/>
    <x v="154"/>
    <s v="Saba Capital Management, L.P."/>
    <s v="TenPercentOwner"/>
    <n v="20714"/>
    <n v="10.220000000000001"/>
    <n v="211697.08"/>
    <s v="large_buy"/>
    <n v="5.9113235335264802E-2"/>
    <n v="5.9112999999999998"/>
    <s v="P"/>
  </r>
  <r>
    <x v="535"/>
    <s v="POTBELLY CORP"/>
    <x v="7"/>
    <x v="154"/>
    <s v="Nierenberg David"/>
    <s v="TenPercentOwner"/>
    <n v="7097"/>
    <n v="6.62"/>
    <n v="46982.14"/>
    <s v="large_buy"/>
    <n v="0.20601508913520461"/>
    <n v="20.601500000000001"/>
    <s v="P"/>
  </r>
  <r>
    <x v="535"/>
    <s v="POTBELLY CORP"/>
    <x v="7"/>
    <x v="154"/>
    <s v="Nierenberg Investment Management Company, Inc."/>
    <s v="TenPercentOwner"/>
    <n v="7097"/>
    <n v="6.62"/>
    <n v="46982.14"/>
    <s v="large_buy"/>
    <n v="0.20601508913520461"/>
    <n v="20.601500000000001"/>
    <s v="P"/>
  </r>
  <r>
    <x v="535"/>
    <s v="POTBELLY CORP"/>
    <x v="7"/>
    <x v="154"/>
    <s v="Nierenberg David"/>
    <s v="TenPercentOwner"/>
    <n v="12915"/>
    <n v="6.62"/>
    <n v="85497.3"/>
    <s v="large_buy"/>
    <n v="0.20601508913520461"/>
    <n v="20.601500000000001"/>
    <s v="P"/>
  </r>
  <r>
    <x v="535"/>
    <s v="POTBELLY CORP"/>
    <x v="7"/>
    <x v="154"/>
    <s v="Nierenberg Investment Management Company, Inc."/>
    <s v="TenPercentOwner"/>
    <n v="12915"/>
    <n v="6.62"/>
    <n v="85497.3"/>
    <s v="large_buy"/>
    <n v="0.20601508913520461"/>
    <n v="20.601500000000001"/>
    <s v="P"/>
  </r>
  <r>
    <x v="535"/>
    <s v="POTBELLY CORP"/>
    <x v="7"/>
    <x v="154"/>
    <s v="Nierenberg David"/>
    <s v="TenPercentOwner"/>
    <n v="3382"/>
    <n v="6.62"/>
    <n v="22388.84"/>
    <s v="normal_buy"/>
    <n v="0.20601508913520461"/>
    <n v="20.601500000000001"/>
    <s v="P"/>
  </r>
  <r>
    <x v="535"/>
    <s v="POTBELLY CORP"/>
    <x v="7"/>
    <x v="154"/>
    <s v="Nierenberg Investment Management Company, Inc."/>
    <s v="TenPercentOwner"/>
    <n v="3382"/>
    <n v="6.62"/>
    <n v="22388.84"/>
    <s v="normal_buy"/>
    <n v="0.20601508913520461"/>
    <n v="20.601500000000001"/>
    <s v="P"/>
  </r>
  <r>
    <x v="1240"/>
    <s v="Butterfly Network, Inc."/>
    <x v="7"/>
    <x v="154"/>
    <s v="DEVIVO JOSEPH"/>
    <s v="Director,Officer"/>
    <n v="104000"/>
    <n v="0.95"/>
    <n v="98800"/>
    <s v="normal_buy"/>
    <n v="2.0652166800485539E-2"/>
    <n v="2.0651999999999999"/>
    <s v="P"/>
  </r>
  <r>
    <x v="451"/>
    <s v="STANDARD BIOTOOLS INC."/>
    <x v="7"/>
    <x v="154"/>
    <s v="Casdin Partners Master Fund, L.P."/>
    <s v="Director,TenPercentOwner"/>
    <n v="500000"/>
    <n v="1.57"/>
    <n v="785000"/>
    <s v="normal_buy"/>
    <n v="0.22784810413097151"/>
    <n v="22.784800000000001"/>
    <s v="P"/>
  </r>
  <r>
    <x v="451"/>
    <s v="STANDARD BIOTOOLS INC."/>
    <x v="7"/>
    <x v="154"/>
    <s v="CASDIN PRIVATE GROWTH EQUITY FUND GP, LLC"/>
    <s v="Director"/>
    <n v="500000"/>
    <n v="1.57"/>
    <n v="785000"/>
    <s v="normal_buy"/>
    <n v="0.22784810413097151"/>
    <n v="22.784800000000001"/>
    <s v="P"/>
  </r>
  <r>
    <x v="451"/>
    <s v="STANDARD BIOTOOLS INC."/>
    <x v="7"/>
    <x v="154"/>
    <s v="Casdin Private Growth Equity Fund II, L.P."/>
    <s v="Director"/>
    <n v="500000"/>
    <n v="1.57"/>
    <n v="785000"/>
    <s v="normal_buy"/>
    <n v="0.22784810413097151"/>
    <n v="22.784800000000001"/>
    <s v="P"/>
  </r>
  <r>
    <x v="451"/>
    <s v="STANDARD BIOTOOLS INC."/>
    <x v="7"/>
    <x v="154"/>
    <s v="Casdin Capital, LLC"/>
    <s v="Director,TenPercentOwner"/>
    <n v="500000"/>
    <n v="1.57"/>
    <n v="785000"/>
    <s v="normal_buy"/>
    <n v="0.22784810413097151"/>
    <n v="22.784800000000001"/>
    <s v="P"/>
  </r>
  <r>
    <x v="451"/>
    <s v="STANDARD BIOTOOLS INC."/>
    <x v="7"/>
    <x v="154"/>
    <s v="Casdin Amplify Fund, LP"/>
    <s v="Director"/>
    <n v="500000"/>
    <n v="1.57"/>
    <n v="785000"/>
    <s v="normal_buy"/>
    <n v="0.22784810413097151"/>
    <n v="22.784800000000001"/>
    <s v="P"/>
  </r>
  <r>
    <x v="451"/>
    <s v="STANDARD BIOTOOLS INC."/>
    <x v="7"/>
    <x v="154"/>
    <s v="Casdin Partners GP, LLC"/>
    <s v="Director,TenPercentOwner"/>
    <n v="500000"/>
    <n v="1.57"/>
    <n v="785000"/>
    <s v="normal_buy"/>
    <n v="0.22784810413097151"/>
    <n v="22.784800000000001"/>
    <s v="P"/>
  </r>
  <r>
    <x v="451"/>
    <s v="STANDARD BIOTOOLS INC."/>
    <x v="7"/>
    <x v="154"/>
    <s v="Casdin Eli"/>
    <s v="Director,TenPercentOwner"/>
    <n v="500000"/>
    <n v="1.57"/>
    <n v="785000"/>
    <s v="normal_buy"/>
    <n v="0.22784810413097151"/>
    <n v="22.784800000000001"/>
    <s v="P"/>
  </r>
  <r>
    <x v="451"/>
    <s v="STANDARD BIOTOOLS INC."/>
    <x v="7"/>
    <x v="154"/>
    <s v="Casdin Private Growth Equity Fund II GP, LLC"/>
    <s v="Director"/>
    <n v="500000"/>
    <n v="1.57"/>
    <n v="785000"/>
    <s v="normal_buy"/>
    <n v="0.22784810413097151"/>
    <n v="22.784800000000001"/>
    <s v="P"/>
  </r>
  <r>
    <x v="451"/>
    <s v="STANDARD BIOTOOLS INC."/>
    <x v="7"/>
    <x v="154"/>
    <s v="Casdin Private Growth Equity Fund, L.P."/>
    <s v="Director"/>
    <n v="500000"/>
    <n v="1.57"/>
    <n v="785000"/>
    <s v="normal_buy"/>
    <n v="0.22784810413097151"/>
    <n v="22.784800000000001"/>
    <s v="P"/>
  </r>
  <r>
    <x v="1225"/>
    <s v="Farmland Partners Inc."/>
    <x v="7"/>
    <x v="154"/>
    <s v="Good John A"/>
    <s v="Director"/>
    <n v="24000"/>
    <n v="10.15"/>
    <n v="243600"/>
    <s v="large_buy"/>
    <n v="-1.28203720864305E-2"/>
    <n v="-1.282"/>
    <s v="P"/>
  </r>
  <r>
    <x v="1241"/>
    <s v="Atmus Filtration Technologies Inc."/>
    <x v="7"/>
    <x v="154"/>
    <s v="Macadam Stephen E."/>
    <s v="Director"/>
    <n v="8250"/>
    <n v="31.56"/>
    <n v="260370"/>
    <s v="large_buy"/>
    <n v="8.0429849928301156E-2"/>
    <n v="8.0429999999999993"/>
    <s v="P"/>
  </r>
  <r>
    <x v="1242"/>
    <s v="AMBAC FINANCIAL GROUP INC"/>
    <x v="7"/>
    <x v="154"/>
    <s v="Stein Jeffrey Scott"/>
    <s v="Director"/>
    <n v="25000"/>
    <n v="10.82"/>
    <n v="270500"/>
    <s v="large_buy"/>
    <n v="8.262107384817563E-2"/>
    <n v="8.2621000000000002"/>
    <s v="P"/>
  </r>
  <r>
    <x v="156"/>
    <s v="PEOPLES FINANCIAL CORP /MS/"/>
    <x v="7"/>
    <x v="154"/>
    <s v="STILWELL JOSEPH"/>
    <s v="TenPercentOwner"/>
    <n v="5100"/>
    <n v="16.84"/>
    <n v="85884"/>
    <s v="normal_buy"/>
    <n v="7.875884384584686E-2"/>
    <n v="7.8758999999999997"/>
    <s v="P"/>
  </r>
  <r>
    <x v="156"/>
    <s v="PEOPLES FINANCIAL CORP /MS/"/>
    <x v="7"/>
    <x v="154"/>
    <s v="Stilwell Activist Fund, L.P."/>
    <s v="TenPercentOwner"/>
    <n v="5100"/>
    <n v="16.84"/>
    <n v="85884"/>
    <s v="normal_buy"/>
    <n v="7.875884384584686E-2"/>
    <n v="7.8758999999999997"/>
    <s v="P"/>
  </r>
  <r>
    <x v="156"/>
    <s v="PEOPLES FINANCIAL CORP /MS/"/>
    <x v="7"/>
    <x v="154"/>
    <s v="Stilwell Activist Investments, L.P."/>
    <s v="TenPercentOwner"/>
    <n v="5100"/>
    <n v="16.84"/>
    <n v="85884"/>
    <s v="normal_buy"/>
    <n v="7.875884384584686E-2"/>
    <n v="7.8758999999999997"/>
    <s v="P"/>
  </r>
  <r>
    <x v="156"/>
    <s v="PEOPLES FINANCIAL CORP /MS/"/>
    <x v="7"/>
    <x v="154"/>
    <s v="Stilwell Value Partners VII, L.P."/>
    <s v="TenPercentOwner"/>
    <n v="5100"/>
    <n v="16.84"/>
    <n v="85884"/>
    <s v="normal_buy"/>
    <n v="7.875884384584686E-2"/>
    <n v="7.8758999999999997"/>
    <s v="P"/>
  </r>
  <r>
    <x v="156"/>
    <s v="PEOPLES FINANCIAL CORP /MS/"/>
    <x v="7"/>
    <x v="154"/>
    <s v="Stilwell Value LLC"/>
    <s v="TenPercentOwner"/>
    <n v="5100"/>
    <n v="16.84"/>
    <n v="85884"/>
    <s v="normal_buy"/>
    <n v="7.875884384584686E-2"/>
    <n v="7.8758999999999997"/>
    <s v="P"/>
  </r>
  <r>
    <x v="1243"/>
    <s v="PRA GROUP INC"/>
    <x v="7"/>
    <x v="154"/>
    <s v="Olsen Geir"/>
    <s v="Director"/>
    <n v="11750"/>
    <n v="21.39"/>
    <n v="251332.5"/>
    <s v="large_buy"/>
    <n v="-8.597309084977578E-3"/>
    <n v="-0.85970000000000002"/>
    <s v="P"/>
  </r>
  <r>
    <x v="81"/>
    <s v="TALOS ENERGY INC."/>
    <x v="7"/>
    <x v="154"/>
    <s v="Control Empresarial de Capitales S.A. de C.V."/>
    <s v="TenPercentOwner,Other"/>
    <n v="650000"/>
    <n v="10.38"/>
    <n v="6747000.0000000009"/>
    <s v="normal_buy"/>
    <n v="0.11154215050682099"/>
    <n v="11.154199999999999"/>
    <s v="P"/>
  </r>
  <r>
    <x v="1194"/>
    <s v="DONEGAL GROUP INC"/>
    <x v="7"/>
    <x v="154"/>
    <s v="DONEGAL MUTUAL INSURANCE CO"/>
    <s v="TenPercentOwner"/>
    <n v="6933"/>
    <n v="14.13"/>
    <n v="97963.290000000008"/>
    <s v="normal_buy"/>
    <n v="4.7788737026247093E-2"/>
    <n v="4.7789000000000001"/>
    <s v="P"/>
  </r>
  <r>
    <x v="229"/>
    <s v="BYLINE BANCORP, INC."/>
    <x v="7"/>
    <x v="154"/>
    <s v="Stewart Pamela C"/>
    <s v="Director"/>
    <n v="3850"/>
    <n v="25.99"/>
    <n v="100061.5"/>
    <s v="normal_buy"/>
    <n v="3.8552383118386269E-2"/>
    <n v="3.8552"/>
    <s v="P"/>
  </r>
  <r>
    <x v="1050"/>
    <s v="Orion S.A."/>
    <x v="7"/>
    <x v="154"/>
    <s v="Glajch Jeffrey"/>
    <s v="Officer"/>
    <n v="5000"/>
    <n v="18.22"/>
    <n v="91100"/>
    <s v="normal_buy"/>
    <n v="5.7532635366318807E-2"/>
    <n v="5.7533000000000003"/>
    <s v="P"/>
  </r>
  <r>
    <x v="1050"/>
    <s v="Orion S.A."/>
    <x v="7"/>
    <x v="154"/>
    <s v="Glajch Jeffrey"/>
    <s v="Officer"/>
    <n v="5000"/>
    <n v="18.14"/>
    <n v="90700"/>
    <s v="normal_buy"/>
    <n v="5.7532635366318807E-2"/>
    <n v="5.7533000000000003"/>
    <s v="P"/>
  </r>
  <r>
    <x v="1050"/>
    <s v="Orion S.A."/>
    <x v="7"/>
    <x v="154"/>
    <s v="Glajch Jeffrey"/>
    <s v="Officer"/>
    <n v="5000"/>
    <n v="18.13"/>
    <n v="90650"/>
    <s v="normal_buy"/>
    <n v="5.7532635366318807E-2"/>
    <n v="5.7533000000000003"/>
    <s v="P"/>
  </r>
  <r>
    <x v="1210"/>
    <s v="OneWater Marine Inc."/>
    <x v="7"/>
    <x v="154"/>
    <s v="Lamkin Jeffrey B."/>
    <s v="Director"/>
    <n v="10800"/>
    <n v="21.82"/>
    <n v="235656"/>
    <s v="large_buy"/>
    <n v="9.153959900175912E-2"/>
    <n v="9.1539999999999999"/>
    <s v="P"/>
  </r>
  <r>
    <x v="709"/>
    <s v="LION COPPER &amp; GOLD CORP."/>
    <x v="7"/>
    <x v="154"/>
    <s v="Alford Christine"/>
    <s v="TenPercentOwner"/>
    <n v="500000"/>
    <n v="0.06"/>
    <n v="30000"/>
    <s v="normal_buy"/>
    <n v="0"/>
    <n v="0"/>
    <s v="P"/>
  </r>
  <r>
    <x v="709"/>
    <s v="LION COPPER &amp; GOLD CORP."/>
    <x v="7"/>
    <x v="154"/>
    <s v="Alford Tony L"/>
    <s v="Director,TenPercentOwner"/>
    <n v="500000"/>
    <n v="0.06"/>
    <n v="30000"/>
    <s v="normal_buy"/>
    <n v="0"/>
    <n v="0"/>
    <s v="P"/>
  </r>
  <r>
    <x v="709"/>
    <s v="LION COPPER &amp; GOLD CORP."/>
    <x v="7"/>
    <x v="154"/>
    <s v="Alford Christine"/>
    <s v="TenPercentOwner"/>
    <n v="500000"/>
    <n v="0.05"/>
    <n v="25000"/>
    <s v="normal_buy"/>
    <n v="0"/>
    <n v="0"/>
    <s v="P"/>
  </r>
  <r>
    <x v="709"/>
    <s v="LION COPPER &amp; GOLD CORP."/>
    <x v="7"/>
    <x v="154"/>
    <s v="Alford Tony L"/>
    <s v="Director,TenPercentOwner"/>
    <n v="500000"/>
    <n v="0.05"/>
    <n v="25000"/>
    <s v="normal_buy"/>
    <n v="0"/>
    <n v="0"/>
    <s v="P"/>
  </r>
  <r>
    <x v="1242"/>
    <s v="AMBAC FINANCIAL GROUP INC"/>
    <x v="7"/>
    <x v="154"/>
    <s v="LeBlanc Claude"/>
    <s v="Director,Officer"/>
    <n v="12273"/>
    <n v="10.7"/>
    <n v="131321.1"/>
    <s v="large_buy"/>
    <n v="8.262107384817563E-2"/>
    <n v="8.2621000000000002"/>
    <s v="P"/>
  </r>
  <r>
    <x v="1242"/>
    <s v="AMBAC FINANCIAL GROUP INC"/>
    <x v="7"/>
    <x v="154"/>
    <s v="LeBlanc Claude"/>
    <s v="Director,Officer"/>
    <n v="1027"/>
    <n v="10.85"/>
    <n v="11142.95"/>
    <s v="normal_buy"/>
    <n v="8.262107384817563E-2"/>
    <n v="8.2621000000000002"/>
    <s v="P"/>
  </r>
  <r>
    <x v="1242"/>
    <s v="AMBAC FINANCIAL GROUP INC"/>
    <x v="7"/>
    <x v="154"/>
    <s v="LeBlanc Claude"/>
    <s v="Director,Officer"/>
    <n v="10953"/>
    <n v="11"/>
    <n v="120483"/>
    <s v="normal_buy"/>
    <n v="8.262107384817563E-2"/>
    <n v="8.2621000000000002"/>
    <s v="P"/>
  </r>
  <r>
    <x v="1242"/>
    <s v="AMBAC FINANCIAL GROUP INC"/>
    <x v="7"/>
    <x v="154"/>
    <s v="Ksenak Stephen Michael"/>
    <s v="Officer"/>
    <n v="5000"/>
    <n v="11"/>
    <n v="55000"/>
    <s v="normal_buy"/>
    <n v="8.262107384817563E-2"/>
    <n v="8.2621000000000002"/>
    <s v="P"/>
  </r>
  <r>
    <x v="1244"/>
    <s v="Vimeo, Inc."/>
    <x v="7"/>
    <x v="154"/>
    <s v="Moyer Philip D"/>
    <s v="Director,Officer"/>
    <n v="32051"/>
    <n v="4.67"/>
    <n v="149678.17000000001"/>
    <s v="normal_buy"/>
    <n v="0.15436243615368839"/>
    <n v="15.436199999999999"/>
    <s v="P"/>
  </r>
  <r>
    <x v="935"/>
    <s v="Sixth Street Specialty Lending, Inc."/>
    <x v="7"/>
    <x v="154"/>
    <s v="Graf Michael"/>
    <s v="Officer"/>
    <n v="500"/>
    <n v="20.45"/>
    <n v="10225"/>
    <s v="normal_buy"/>
    <n v="2.26489682988813E-2"/>
    <n v="2.2648999999999999"/>
    <s v="P"/>
  </r>
  <r>
    <x v="1050"/>
    <s v="Orion S.A."/>
    <x v="7"/>
    <x v="154"/>
    <s v="Painter Corning F."/>
    <s v="Director,Officer"/>
    <n v="15042"/>
    <n v="17.309999999999999"/>
    <n v="260377.02"/>
    <s v="large_buy"/>
    <n v="5.7532635366318807E-2"/>
    <n v="5.7533000000000003"/>
    <s v="P"/>
  </r>
  <r>
    <x v="1050"/>
    <s v="Orion S.A."/>
    <x v="7"/>
    <x v="154"/>
    <s v="Painter Corning F."/>
    <s v="Director,Officer"/>
    <n v="4958"/>
    <n v="18.010000000000002"/>
    <n v="89293.58"/>
    <s v="normal_buy"/>
    <n v="5.7532635366318807E-2"/>
    <n v="5.7533000000000003"/>
    <s v="P"/>
  </r>
  <r>
    <x v="1242"/>
    <s v="AMBAC FINANCIAL GROUP INC"/>
    <x v="7"/>
    <x v="154"/>
    <s v="PRICE MICHAEL D"/>
    <s v="Director"/>
    <n v="84577"/>
    <n v="11.21"/>
    <n v="948108.17"/>
    <s v="large_buy"/>
    <n v="8.262107384817563E-2"/>
    <n v="8.2621000000000002"/>
    <s v="P"/>
  </r>
  <r>
    <x v="1242"/>
    <s v="AMBAC FINANCIAL GROUP INC"/>
    <x v="7"/>
    <x v="154"/>
    <s v="PRICE MICHAEL D"/>
    <s v="Director"/>
    <n v="4471"/>
    <n v="10.85"/>
    <n v="48510.35"/>
    <s v="normal_buy"/>
    <n v="8.262107384817563E-2"/>
    <n v="8.2621000000000002"/>
    <s v="P"/>
  </r>
  <r>
    <x v="1242"/>
    <s v="AMBAC FINANCIAL GROUP INC"/>
    <x v="7"/>
    <x v="154"/>
    <s v="Trick David"/>
    <s v="Officer"/>
    <n v="1800"/>
    <n v="10.83"/>
    <n v="19494"/>
    <s v="normal_buy"/>
    <n v="8.262107384817563E-2"/>
    <n v="8.2621000000000002"/>
    <s v="P"/>
  </r>
  <r>
    <x v="1242"/>
    <s v="AMBAC FINANCIAL GROUP INC"/>
    <x v="7"/>
    <x v="154"/>
    <s v="Trick David"/>
    <s v="Officer"/>
    <n v="1500"/>
    <n v="10.69"/>
    <n v="16035"/>
    <s v="normal_buy"/>
    <n v="8.262107384817563E-2"/>
    <n v="8.2621000000000002"/>
    <s v="P"/>
  </r>
  <r>
    <x v="659"/>
    <s v="COMSTOCK RESOURCES INC"/>
    <x v="7"/>
    <x v="154"/>
    <s v="Jones Jerral W."/>
    <s v="TenPercentOwner"/>
    <n v="825868"/>
    <n v="8.82"/>
    <n v="7284155.7599999998"/>
    <s v="normal_buy"/>
    <n v="0.25199532145021131"/>
    <n v="25.1995"/>
    <s v="P"/>
  </r>
  <r>
    <x v="659"/>
    <s v="COMSTOCK RESOURCES INC"/>
    <x v="7"/>
    <x v="154"/>
    <s v="Blue Star Exploration Corp"/>
    <s v="TenPercentOwner"/>
    <n v="825868"/>
    <n v="8.82"/>
    <n v="7284155.7599999998"/>
    <s v="normal_buy"/>
    <n v="0.25199532145021131"/>
    <n v="25.1995"/>
    <s v="P"/>
  </r>
  <r>
    <x v="659"/>
    <s v="COMSTOCK RESOURCES INC"/>
    <x v="7"/>
    <x v="154"/>
    <s v="Williston Drilling, L.P."/>
    <s v="TenPercentOwner"/>
    <n v="825868"/>
    <n v="8.82"/>
    <n v="7284155.7599999998"/>
    <s v="normal_buy"/>
    <n v="0.25199532145021131"/>
    <n v="25.1995"/>
    <s v="P"/>
  </r>
  <r>
    <x v="659"/>
    <s v="COMSTOCK RESOURCES INC"/>
    <x v="7"/>
    <x v="154"/>
    <s v="Arkoma Drilling, L.P."/>
    <s v="TenPercentOwner"/>
    <n v="825868"/>
    <n v="8.82"/>
    <n v="7284155.7599999998"/>
    <s v="normal_buy"/>
    <n v="0.25199532145021131"/>
    <n v="25.1995"/>
    <s v="P"/>
  </r>
  <r>
    <x v="768"/>
    <s v="Atomera Inc"/>
    <x v="7"/>
    <x v="154"/>
    <s v="Gerber John"/>
    <s v="Director"/>
    <n v="3450"/>
    <n v="2.94"/>
    <n v="10143"/>
    <s v="normal_buy"/>
    <n v="4.2553236460424193E-2"/>
    <n v="4.2553000000000001"/>
    <s v="P"/>
  </r>
  <r>
    <x v="774"/>
    <s v="AMG Pantheon Credit Solutions Fund"/>
    <x v="7"/>
    <x v="155"/>
    <s v="Kinne Keitha L."/>
    <s v="Officer"/>
    <n v="46262.55"/>
    <n v="10.36"/>
    <n v="479280.01799999998"/>
    <s v="large_buy"/>
    <n v="5.7914709169306633E-3"/>
    <n v="0.57909999999999995"/>
    <s v="P"/>
  </r>
  <r>
    <x v="132"/>
    <s v="RICHARDSON ELECTRONICS, LTD."/>
    <x v="7"/>
    <x v="155"/>
    <s v="Halverson Kenneth"/>
    <s v="Director"/>
    <n v="1508"/>
    <n v="11.2"/>
    <n v="16889.599999999999"/>
    <s v="normal_buy"/>
    <n v="3.3688036027999628E-2"/>
    <n v="3.3687999999999998"/>
    <s v="P"/>
  </r>
  <r>
    <x v="466"/>
    <s v="Orion Group Holdings Inc"/>
    <x v="7"/>
    <x v="155"/>
    <s v="Boone Travis J"/>
    <s v="Director,Officer"/>
    <n v="3700"/>
    <n v="6.79"/>
    <n v="25123"/>
    <s v="normal_buy"/>
    <n v="4.6376766724838481E-2"/>
    <n v="4.6376999999999997"/>
    <s v="P"/>
  </r>
  <r>
    <x v="402"/>
    <s v="FS KKR Capital Corp"/>
    <x v="7"/>
    <x v="155"/>
    <s v="Pietrzak Daniel"/>
    <s v="Director,Officer"/>
    <n v="5000"/>
    <n v="19.21"/>
    <n v="96050"/>
    <s v="normal_buy"/>
    <n v="3.1837190303245937E-2"/>
    <n v="3.1837"/>
    <s v="P"/>
  </r>
  <r>
    <x v="992"/>
    <s v="APPIAN CORP"/>
    <x v="7"/>
    <x v="155"/>
    <s v="Abdiel Capital LP"/>
    <s v="TenPercentOwner"/>
    <n v="1315"/>
    <n v="28.34"/>
    <n v="37267.1"/>
    <s v="normal_buy"/>
    <n v="8.4889041888843497E-2"/>
    <n v="8.4888999999999992"/>
    <s v="P"/>
  </r>
  <r>
    <x v="992"/>
    <s v="APPIAN CORP"/>
    <x v="7"/>
    <x v="155"/>
    <s v="Abdiel Partners, LLC"/>
    <s v="TenPercentOwner"/>
    <n v="1315"/>
    <n v="28.34"/>
    <n v="37267.1"/>
    <s v="normal_buy"/>
    <n v="8.4889041888843497E-2"/>
    <n v="8.4888999999999992"/>
    <s v="P"/>
  </r>
  <r>
    <x v="992"/>
    <s v="APPIAN CORP"/>
    <x v="7"/>
    <x v="155"/>
    <s v="Abdiel Capital Advisors, LP"/>
    <s v="TenPercentOwner"/>
    <n v="1315"/>
    <n v="28.34"/>
    <n v="37267.1"/>
    <s v="normal_buy"/>
    <n v="8.4889041888843497E-2"/>
    <n v="8.4888999999999992"/>
    <s v="P"/>
  </r>
  <r>
    <x v="992"/>
    <s v="APPIAN CORP"/>
    <x v="7"/>
    <x v="155"/>
    <s v="Moran Colin T."/>
    <s v="TenPercentOwner"/>
    <n v="1315"/>
    <n v="28.34"/>
    <n v="37267.1"/>
    <s v="normal_buy"/>
    <n v="8.4889041888843497E-2"/>
    <n v="8.4888999999999992"/>
    <s v="P"/>
  </r>
  <r>
    <x v="992"/>
    <s v="APPIAN CORP"/>
    <x v="7"/>
    <x v="155"/>
    <s v="Abdiel Capital Management, LLC"/>
    <s v="TenPercentOwner"/>
    <n v="1315"/>
    <n v="28.34"/>
    <n v="37267.1"/>
    <s v="normal_buy"/>
    <n v="8.4889041888843497E-2"/>
    <n v="8.4888999999999992"/>
    <s v="P"/>
  </r>
  <r>
    <x v="992"/>
    <s v="APPIAN CORP"/>
    <x v="7"/>
    <x v="155"/>
    <s v="Abdiel Qualified Master Fund LP"/>
    <s v="TenPercentOwner"/>
    <n v="1315"/>
    <n v="28.34"/>
    <n v="37267.1"/>
    <s v="normal_buy"/>
    <n v="8.4889041888843497E-2"/>
    <n v="8.4888999999999992"/>
    <s v="P"/>
  </r>
  <r>
    <x v="992"/>
    <s v="APPIAN CORP"/>
    <x v="7"/>
    <x v="155"/>
    <s v="Abdiel Capital LP"/>
    <s v="TenPercentOwner"/>
    <n v="35267"/>
    <n v="28.34"/>
    <n v="999466.78"/>
    <s v="large_buy"/>
    <n v="8.4889041888843497E-2"/>
    <n v="8.4888999999999992"/>
    <s v="P"/>
  </r>
  <r>
    <x v="992"/>
    <s v="APPIAN CORP"/>
    <x v="7"/>
    <x v="155"/>
    <s v="Abdiel Partners, LLC"/>
    <s v="TenPercentOwner"/>
    <n v="35267"/>
    <n v="28.34"/>
    <n v="999466.78"/>
    <s v="large_buy"/>
    <n v="8.4889041888843497E-2"/>
    <n v="8.4888999999999992"/>
    <s v="P"/>
  </r>
  <r>
    <x v="992"/>
    <s v="APPIAN CORP"/>
    <x v="7"/>
    <x v="155"/>
    <s v="Abdiel Capital Advisors, LP"/>
    <s v="TenPercentOwner"/>
    <n v="35267"/>
    <n v="28.34"/>
    <n v="999466.78"/>
    <s v="large_buy"/>
    <n v="8.4889041888843497E-2"/>
    <n v="8.4888999999999992"/>
    <s v="P"/>
  </r>
  <r>
    <x v="992"/>
    <s v="APPIAN CORP"/>
    <x v="7"/>
    <x v="155"/>
    <s v="Moran Colin T."/>
    <s v="TenPercentOwner"/>
    <n v="35267"/>
    <n v="28.34"/>
    <n v="999466.78"/>
    <s v="large_buy"/>
    <n v="8.4889041888843497E-2"/>
    <n v="8.4888999999999992"/>
    <s v="P"/>
  </r>
  <r>
    <x v="992"/>
    <s v="APPIAN CORP"/>
    <x v="7"/>
    <x v="155"/>
    <s v="Abdiel Capital Management, LLC"/>
    <s v="TenPercentOwner"/>
    <n v="35267"/>
    <n v="28.34"/>
    <n v="999466.78"/>
    <s v="large_buy"/>
    <n v="8.4889041888843497E-2"/>
    <n v="8.4888999999999992"/>
    <s v="P"/>
  </r>
  <r>
    <x v="992"/>
    <s v="APPIAN CORP"/>
    <x v="7"/>
    <x v="155"/>
    <s v="Abdiel Qualified Master Fund LP"/>
    <s v="TenPercentOwner"/>
    <n v="35267"/>
    <n v="28.34"/>
    <n v="999466.78"/>
    <s v="large_buy"/>
    <n v="8.4889041888843497E-2"/>
    <n v="8.4888999999999992"/>
    <s v="P"/>
  </r>
  <r>
    <x v="992"/>
    <s v="APPIAN CORP"/>
    <x v="7"/>
    <x v="155"/>
    <s v="Abdiel Capital LP"/>
    <s v="TenPercentOwner"/>
    <n v="482"/>
    <n v="27.66"/>
    <n v="13332.12"/>
    <s v="normal_buy"/>
    <n v="8.4889041888843497E-2"/>
    <n v="8.4888999999999992"/>
    <s v="P"/>
  </r>
  <r>
    <x v="992"/>
    <s v="APPIAN CORP"/>
    <x v="7"/>
    <x v="155"/>
    <s v="Abdiel Partners, LLC"/>
    <s v="TenPercentOwner"/>
    <n v="482"/>
    <n v="27.66"/>
    <n v="13332.12"/>
    <s v="normal_buy"/>
    <n v="8.4889041888843497E-2"/>
    <n v="8.4888999999999992"/>
    <s v="P"/>
  </r>
  <r>
    <x v="992"/>
    <s v="APPIAN CORP"/>
    <x v="7"/>
    <x v="155"/>
    <s v="Abdiel Capital Advisors, LP"/>
    <s v="TenPercentOwner"/>
    <n v="482"/>
    <n v="27.66"/>
    <n v="13332.12"/>
    <s v="normal_buy"/>
    <n v="8.4889041888843497E-2"/>
    <n v="8.4888999999999992"/>
    <s v="P"/>
  </r>
  <r>
    <x v="992"/>
    <s v="APPIAN CORP"/>
    <x v="7"/>
    <x v="155"/>
    <s v="Moran Colin T."/>
    <s v="TenPercentOwner"/>
    <n v="482"/>
    <n v="27.66"/>
    <n v="13332.12"/>
    <s v="normal_buy"/>
    <n v="8.4889041888843497E-2"/>
    <n v="8.4888999999999992"/>
    <s v="P"/>
  </r>
  <r>
    <x v="992"/>
    <s v="APPIAN CORP"/>
    <x v="7"/>
    <x v="155"/>
    <s v="Abdiel Capital Management, LLC"/>
    <s v="TenPercentOwner"/>
    <n v="482"/>
    <n v="27.66"/>
    <n v="13332.12"/>
    <s v="normal_buy"/>
    <n v="8.4889041888843497E-2"/>
    <n v="8.4888999999999992"/>
    <s v="P"/>
  </r>
  <r>
    <x v="992"/>
    <s v="APPIAN CORP"/>
    <x v="7"/>
    <x v="155"/>
    <s v="Abdiel Qualified Master Fund LP"/>
    <s v="TenPercentOwner"/>
    <n v="482"/>
    <n v="27.66"/>
    <n v="13332.12"/>
    <s v="normal_buy"/>
    <n v="8.4889041888843497E-2"/>
    <n v="8.4888999999999992"/>
    <s v="P"/>
  </r>
  <r>
    <x v="992"/>
    <s v="APPIAN CORP"/>
    <x v="7"/>
    <x v="155"/>
    <s v="Abdiel Capital LP"/>
    <s v="TenPercentOwner"/>
    <n v="12936"/>
    <n v="27.66"/>
    <n v="357809.76"/>
    <s v="normal_buy"/>
    <n v="8.4889041888843497E-2"/>
    <n v="8.4888999999999992"/>
    <s v="P"/>
  </r>
  <r>
    <x v="992"/>
    <s v="APPIAN CORP"/>
    <x v="7"/>
    <x v="155"/>
    <s v="Abdiel Partners, LLC"/>
    <s v="TenPercentOwner"/>
    <n v="12936"/>
    <n v="27.66"/>
    <n v="357809.76"/>
    <s v="normal_buy"/>
    <n v="8.4889041888843497E-2"/>
    <n v="8.4888999999999992"/>
    <s v="P"/>
  </r>
  <r>
    <x v="992"/>
    <s v="APPIAN CORP"/>
    <x v="7"/>
    <x v="155"/>
    <s v="Abdiel Capital Advisors, LP"/>
    <s v="TenPercentOwner"/>
    <n v="12936"/>
    <n v="27.66"/>
    <n v="357809.76"/>
    <s v="normal_buy"/>
    <n v="8.4889041888843497E-2"/>
    <n v="8.4888999999999992"/>
    <s v="P"/>
  </r>
  <r>
    <x v="992"/>
    <s v="APPIAN CORP"/>
    <x v="7"/>
    <x v="155"/>
    <s v="Moran Colin T."/>
    <s v="TenPercentOwner"/>
    <n v="12936"/>
    <n v="27.66"/>
    <n v="357809.76"/>
    <s v="normal_buy"/>
    <n v="8.4889041888843497E-2"/>
    <n v="8.4888999999999992"/>
    <s v="P"/>
  </r>
  <r>
    <x v="992"/>
    <s v="APPIAN CORP"/>
    <x v="7"/>
    <x v="155"/>
    <s v="Abdiel Capital Management, LLC"/>
    <s v="TenPercentOwner"/>
    <n v="12936"/>
    <n v="27.66"/>
    <n v="357809.76"/>
    <s v="normal_buy"/>
    <n v="8.4889041888843497E-2"/>
    <n v="8.4888999999999992"/>
    <s v="P"/>
  </r>
  <r>
    <x v="992"/>
    <s v="APPIAN CORP"/>
    <x v="7"/>
    <x v="155"/>
    <s v="Abdiel Qualified Master Fund LP"/>
    <s v="TenPercentOwner"/>
    <n v="12936"/>
    <n v="27.66"/>
    <n v="357809.76"/>
    <s v="normal_buy"/>
    <n v="8.4889041888843497E-2"/>
    <n v="8.4888999999999992"/>
    <s v="P"/>
  </r>
  <r>
    <x v="126"/>
    <s v="ISABELLA BANK Corp"/>
    <x v="7"/>
    <x v="155"/>
    <s v="Schaefer William M"/>
    <s v="Officer"/>
    <n v="1200"/>
    <n v="19.25"/>
    <n v="23100"/>
    <s v="large_buy"/>
    <n v="-3.3078861896906793E-2"/>
    <n v="-3.3079000000000001"/>
    <s v="P"/>
  </r>
  <r>
    <x v="1245"/>
    <s v="Arcosa, Inc."/>
    <x v="7"/>
    <x v="155"/>
    <s v="Carrillo Antonio"/>
    <s v="Director,Officer"/>
    <n v="4859"/>
    <n v="81.8"/>
    <n v="397466.2"/>
    <s v="normal_buy"/>
    <n v="6.4068292744748456E-2"/>
    <n v="6.4067999999999996"/>
    <s v="P"/>
  </r>
  <r>
    <x v="1245"/>
    <s v="Arcosa, Inc."/>
    <x v="7"/>
    <x v="155"/>
    <s v="Carrillo Antonio"/>
    <s v="Director,Officer"/>
    <n v="183"/>
    <n v="80.459999999999994"/>
    <n v="14724.18"/>
    <s v="normal_buy"/>
    <n v="6.4068292744748456E-2"/>
    <n v="6.4067999999999996"/>
    <s v="P"/>
  </r>
  <r>
    <x v="1245"/>
    <s v="Arcosa, Inc."/>
    <x v="7"/>
    <x v="155"/>
    <s v="Carrillo Antonio"/>
    <s v="Director,Officer"/>
    <n v="7083"/>
    <n v="82.27"/>
    <n v="582718.40999999992"/>
    <s v="large_buy"/>
    <n v="6.4068292744748456E-2"/>
    <n v="6.4067999999999996"/>
    <s v="P"/>
  </r>
  <r>
    <x v="840"/>
    <s v="Coupang, Inc."/>
    <x v="7"/>
    <x v="155"/>
    <s v="MEHTA NEIL"/>
    <s v="Director"/>
    <n v="698425"/>
    <n v="22.22"/>
    <n v="15519003.5"/>
    <s v="large_buy"/>
    <n v="9.2185723504285555E-3"/>
    <n v="0.92190000000000005"/>
    <s v="P"/>
  </r>
  <r>
    <x v="840"/>
    <s v="Coupang, Inc."/>
    <x v="7"/>
    <x v="155"/>
    <s v="GREENOAKS CAPITAL PARTNERS LLC"/>
    <s v="Director,Other"/>
    <n v="698425"/>
    <n v="22.22"/>
    <n v="15519003.5"/>
    <s v="large_buy"/>
    <n v="9.2185723504285555E-3"/>
    <n v="0.92190000000000005"/>
    <s v="P"/>
  </r>
  <r>
    <x v="840"/>
    <s v="Coupang, Inc."/>
    <x v="7"/>
    <x v="155"/>
    <s v="MEHTA NEIL"/>
    <s v="Director"/>
    <n v="101575"/>
    <n v="22.77"/>
    <n v="2312862.75"/>
    <s v="normal_buy"/>
    <n v="9.2185723504285555E-3"/>
    <n v="0.92190000000000005"/>
    <s v="P"/>
  </r>
  <r>
    <x v="840"/>
    <s v="Coupang, Inc."/>
    <x v="7"/>
    <x v="155"/>
    <s v="GREENOAKS CAPITAL PARTNERS LLC"/>
    <s v="Director,Other"/>
    <n v="101575"/>
    <n v="22.77"/>
    <n v="2312862.75"/>
    <s v="normal_buy"/>
    <n v="9.2185723504285555E-3"/>
    <n v="0.92190000000000005"/>
    <s v="P"/>
  </r>
  <r>
    <x v="659"/>
    <s v="COMSTOCK RESOURCES INC"/>
    <x v="7"/>
    <x v="155"/>
    <s v="Williston Drilling, L.P."/>
    <s v="TenPercentOwner"/>
    <n v="825868"/>
    <n v="9.42"/>
    <n v="7779676.5599999996"/>
    <s v="normal_buy"/>
    <n v="0.1109958150121193"/>
    <n v="11.099600000000001"/>
    <s v="P"/>
  </r>
  <r>
    <x v="659"/>
    <s v="COMSTOCK RESOURCES INC"/>
    <x v="7"/>
    <x v="155"/>
    <s v="Arkoma Drilling, L.P."/>
    <s v="TenPercentOwner"/>
    <n v="825868"/>
    <n v="9.42"/>
    <n v="7779676.5599999996"/>
    <s v="normal_buy"/>
    <n v="0.1109958150121193"/>
    <n v="11.099600000000001"/>
    <s v="P"/>
  </r>
  <r>
    <x v="659"/>
    <s v="COMSTOCK RESOURCES INC"/>
    <x v="7"/>
    <x v="155"/>
    <s v="Jones Jerral W."/>
    <s v="TenPercentOwner"/>
    <n v="825868"/>
    <n v="9.42"/>
    <n v="7779676.5599999996"/>
    <s v="normal_buy"/>
    <n v="0.1109958150121193"/>
    <n v="11.099600000000001"/>
    <s v="P"/>
  </r>
  <r>
    <x v="659"/>
    <s v="COMSTOCK RESOURCES INC"/>
    <x v="7"/>
    <x v="155"/>
    <s v="JWJ BES, LLC"/>
    <s v="TenPercentOwner"/>
    <n v="825868"/>
    <n v="9.42"/>
    <n v="7779676.5599999996"/>
    <s v="normal_buy"/>
    <n v="0.1109958150121193"/>
    <n v="11.099600000000001"/>
    <s v="P"/>
  </r>
  <r>
    <x v="659"/>
    <s v="COMSTOCK RESOURCES INC"/>
    <x v="7"/>
    <x v="155"/>
    <s v="Blue Star Exploration Corp"/>
    <s v="TenPercentOwner"/>
    <n v="825868"/>
    <n v="9.42"/>
    <n v="7779676.5599999996"/>
    <s v="normal_buy"/>
    <n v="0.1109958150121193"/>
    <n v="11.099600000000001"/>
    <s v="P"/>
  </r>
  <r>
    <x v="644"/>
    <s v="CITIZENS, INC."/>
    <x v="7"/>
    <x v="155"/>
    <s v="Stenberg Jon"/>
    <s v="Officer"/>
    <n v="10607"/>
    <n v="2.74"/>
    <n v="29063.18"/>
    <s v="normal_buy"/>
    <n v="0.2038462420187086"/>
    <n v="20.384599999999999"/>
    <s v="P"/>
  </r>
  <r>
    <x v="1246"/>
    <s v="AMERICAN PUBLIC EDUCATION INC"/>
    <x v="7"/>
    <x v="155"/>
    <s v="325 Capital Master Fund LP"/>
    <s v="Other"/>
    <n v="35106"/>
    <n v="13.05"/>
    <n v="458133.3"/>
    <s v="large_buy"/>
    <n v="0.1131221699930913"/>
    <n v="11.312200000000001"/>
    <s v="P"/>
  </r>
  <r>
    <x v="1246"/>
    <s v="AMERICAN PUBLIC EDUCATION INC"/>
    <x v="7"/>
    <x v="155"/>
    <s v="Shrivastava Anil K"/>
    <s v="Other"/>
    <n v="35106"/>
    <n v="13.05"/>
    <n v="458133.3"/>
    <s v="large_buy"/>
    <n v="0.1131221699930913"/>
    <n v="11.312200000000001"/>
    <s v="P"/>
  </r>
  <r>
    <x v="1246"/>
    <s v="AMERICAN PUBLIC EDUCATION INC"/>
    <x v="7"/>
    <x v="155"/>
    <s v="Braner Michael David"/>
    <s v="Director,TenPercentOwner,Other"/>
    <n v="35106"/>
    <n v="13.05"/>
    <n v="458133.3"/>
    <s v="large_buy"/>
    <n v="0.1131221699930913"/>
    <n v="11.312200000000001"/>
    <s v="P"/>
  </r>
  <r>
    <x v="1246"/>
    <s v="AMERICAN PUBLIC EDUCATION INC"/>
    <x v="7"/>
    <x v="155"/>
    <s v="325 CAPITAL LLC"/>
    <s v="Other"/>
    <n v="35106"/>
    <n v="13.05"/>
    <n v="458133.3"/>
    <s v="large_buy"/>
    <n v="0.1131221699930913"/>
    <n v="11.312200000000001"/>
    <s v="P"/>
  </r>
  <r>
    <x v="1246"/>
    <s v="AMERICAN PUBLIC EDUCATION INC"/>
    <x v="7"/>
    <x v="155"/>
    <s v="325 Capital GP, LLC"/>
    <s v="Other"/>
    <n v="35106"/>
    <n v="13.05"/>
    <n v="458133.3"/>
    <s v="large_buy"/>
    <n v="0.1131221699930913"/>
    <n v="11.312200000000001"/>
    <s v="P"/>
  </r>
  <r>
    <x v="1246"/>
    <s v="AMERICAN PUBLIC EDUCATION INC"/>
    <x v="7"/>
    <x v="155"/>
    <s v="FRIEDBERG DANIEL M."/>
    <s v="Other"/>
    <n v="35106"/>
    <n v="13.05"/>
    <n v="458133.3"/>
    <s v="large_buy"/>
    <n v="0.1131221699930913"/>
    <n v="11.312200000000001"/>
    <s v="P"/>
  </r>
  <r>
    <x v="1246"/>
    <s v="AMERICAN PUBLIC EDUCATION INC"/>
    <x v="7"/>
    <x v="155"/>
    <s v="325 Capital Master Fund LP"/>
    <s v="Other"/>
    <n v="6329"/>
    <n v="13.05"/>
    <n v="82593.450000000012"/>
    <s v="normal_buy"/>
    <n v="0.1131221699930913"/>
    <n v="11.312200000000001"/>
    <s v="P"/>
  </r>
  <r>
    <x v="1246"/>
    <s v="AMERICAN PUBLIC EDUCATION INC"/>
    <x v="7"/>
    <x v="155"/>
    <s v="Shrivastava Anil K"/>
    <s v="Other"/>
    <n v="6329"/>
    <n v="13.05"/>
    <n v="82593.450000000012"/>
    <s v="normal_buy"/>
    <n v="0.1131221699930913"/>
    <n v="11.312200000000001"/>
    <s v="P"/>
  </r>
  <r>
    <x v="1246"/>
    <s v="AMERICAN PUBLIC EDUCATION INC"/>
    <x v="7"/>
    <x v="155"/>
    <s v="Braner Michael David"/>
    <s v="Director,TenPercentOwner,Other"/>
    <n v="6329"/>
    <n v="13.05"/>
    <n v="82593.450000000012"/>
    <s v="normal_buy"/>
    <n v="0.1131221699930913"/>
    <n v="11.312200000000001"/>
    <s v="P"/>
  </r>
  <r>
    <x v="1246"/>
    <s v="AMERICAN PUBLIC EDUCATION INC"/>
    <x v="7"/>
    <x v="155"/>
    <s v="325 CAPITAL LLC"/>
    <s v="Other"/>
    <n v="6329"/>
    <n v="13.05"/>
    <n v="82593.450000000012"/>
    <s v="normal_buy"/>
    <n v="0.1131221699930913"/>
    <n v="11.312200000000001"/>
    <s v="P"/>
  </r>
  <r>
    <x v="1246"/>
    <s v="AMERICAN PUBLIC EDUCATION INC"/>
    <x v="7"/>
    <x v="155"/>
    <s v="325 Capital GP, LLC"/>
    <s v="Other"/>
    <n v="6329"/>
    <n v="13.05"/>
    <n v="82593.450000000012"/>
    <s v="normal_buy"/>
    <n v="0.1131221699930913"/>
    <n v="11.312200000000001"/>
    <s v="P"/>
  </r>
  <r>
    <x v="1246"/>
    <s v="AMERICAN PUBLIC EDUCATION INC"/>
    <x v="7"/>
    <x v="155"/>
    <s v="FRIEDBERG DANIEL M."/>
    <s v="Other"/>
    <n v="6329"/>
    <n v="13.05"/>
    <n v="82593.450000000012"/>
    <s v="normal_buy"/>
    <n v="0.1131221699930913"/>
    <n v="11.312200000000001"/>
    <s v="P"/>
  </r>
  <r>
    <x v="1247"/>
    <s v="CLARIVATE PLC"/>
    <x v="7"/>
    <x v="155"/>
    <s v="Snyder Andrew Miles"/>
    <s v="Director"/>
    <n v="28938"/>
    <n v="5.49"/>
    <n v="158869.62"/>
    <s v="normal_buy"/>
    <n v="0.13005268254419861"/>
    <n v="13.0053"/>
    <s v="P"/>
  </r>
  <r>
    <x v="63"/>
    <s v="BlackRock Innovation &amp; Growth Term Trust"/>
    <x v="7"/>
    <x v="155"/>
    <s v="Weinstein Boaz"/>
    <s v="TenPercentOwner"/>
    <n v="4468"/>
    <n v="7.07"/>
    <n v="31588.76"/>
    <s v="normal_buy"/>
    <n v="3.0742975514340239E-2"/>
    <n v="3.0743"/>
    <s v="P"/>
  </r>
  <r>
    <x v="63"/>
    <s v="BlackRock Innovation &amp; Growth Term Trust"/>
    <x v="7"/>
    <x v="155"/>
    <s v="Saba Capital Management, L.P."/>
    <s v="TenPercentOwner"/>
    <n v="4468"/>
    <n v="7.07"/>
    <n v="31588.76"/>
    <s v="normal_buy"/>
    <n v="3.0742975514340239E-2"/>
    <n v="3.0743"/>
    <s v="P"/>
  </r>
  <r>
    <x v="1248"/>
    <s v="eHealth, Inc."/>
    <x v="7"/>
    <x v="155"/>
    <s v="Stelben John J"/>
    <s v="Officer"/>
    <n v="20000"/>
    <n v="4.16"/>
    <n v="83200"/>
    <s v="normal_buy"/>
    <n v="-7.3710586100794728E-3"/>
    <n v="-0.73709999999999998"/>
    <s v="P"/>
  </r>
  <r>
    <x v="825"/>
    <s v="Walt Disney Co"/>
    <x v="7"/>
    <x v="155"/>
    <s v="MCDONALD CALVIN"/>
    <s v="Director"/>
    <n v="11756"/>
    <n v="85.06"/>
    <n v="999965.36"/>
    <s v="normal_buy"/>
    <n v="4.6067934493343683E-2"/>
    <n v="4.6067999999999998"/>
    <s v="P"/>
  </r>
  <r>
    <x v="1224"/>
    <s v="OPGEN INC"/>
    <x v="7"/>
    <x v="155"/>
    <s v="AEI Capital Ltd"/>
    <s v="TenPercentOwner"/>
    <n v="600000"/>
    <n v="454082"/>
    <n v="272449200000"/>
    <s v="normal_buy"/>
    <n v="-0.1210762235951426"/>
    <n v="-12.1076"/>
    <s v="P"/>
  </r>
  <r>
    <x v="1249"/>
    <s v="FOSTER L B CO"/>
    <x v="7"/>
    <x v="155"/>
    <s v="Betler Raymond T"/>
    <s v="Director"/>
    <n v="1596"/>
    <n v="17.670000000000002"/>
    <n v="28201.32"/>
    <s v="normal_buy"/>
    <n v="-9.9944643469311867E-3"/>
    <n v="-0.99939999999999996"/>
    <s v="P"/>
  </r>
  <r>
    <x v="1249"/>
    <s v="FOSTER L B CO"/>
    <x v="7"/>
    <x v="155"/>
    <s v="Betler Raymond T"/>
    <s v="Director"/>
    <n v="954"/>
    <n v="17.97"/>
    <n v="17143.38"/>
    <s v="normal_buy"/>
    <n v="-9.9944643469311867E-3"/>
    <n v="-0.99939999999999996"/>
    <s v="P"/>
  </r>
  <r>
    <x v="1249"/>
    <s v="FOSTER L B CO"/>
    <x v="7"/>
    <x v="155"/>
    <s v="Betler Raymond T"/>
    <s v="Director"/>
    <n v="2450"/>
    <n v="17.46"/>
    <n v="42777"/>
    <s v="large_buy"/>
    <n v="-9.9944643469311867E-3"/>
    <n v="-0.99939999999999996"/>
    <s v="P"/>
  </r>
  <r>
    <x v="451"/>
    <s v="STANDARD BIOTOOLS INC."/>
    <x v="7"/>
    <x v="155"/>
    <s v="Casdin Partners Master Fund, L.P."/>
    <s v="Director,TenPercentOwner"/>
    <n v="569562"/>
    <n v="1.64"/>
    <n v="934081.67999999993"/>
    <s v="normal_buy"/>
    <n v="0.16766472921823339"/>
    <n v="16.766500000000001"/>
    <s v="P"/>
  </r>
  <r>
    <x v="451"/>
    <s v="STANDARD BIOTOOLS INC."/>
    <x v="7"/>
    <x v="155"/>
    <s v="CASDIN PRIVATE GROWTH EQUITY FUND GP, LLC"/>
    <s v="Director"/>
    <n v="569562"/>
    <n v="1.64"/>
    <n v="934081.67999999993"/>
    <s v="normal_buy"/>
    <n v="0.16766472921823339"/>
    <n v="16.766500000000001"/>
    <s v="P"/>
  </r>
  <r>
    <x v="451"/>
    <s v="STANDARD BIOTOOLS INC."/>
    <x v="7"/>
    <x v="155"/>
    <s v="Casdin Private Growth Equity Fund II, L.P."/>
    <s v="Director"/>
    <n v="569562"/>
    <n v="1.64"/>
    <n v="934081.67999999993"/>
    <s v="normal_buy"/>
    <n v="0.16766472921823339"/>
    <n v="16.766500000000001"/>
    <s v="P"/>
  </r>
  <r>
    <x v="451"/>
    <s v="STANDARD BIOTOOLS INC."/>
    <x v="7"/>
    <x v="155"/>
    <s v="Casdin Capital, LLC"/>
    <s v="Director,TenPercentOwner"/>
    <n v="569562"/>
    <n v="1.64"/>
    <n v="934081.67999999993"/>
    <s v="normal_buy"/>
    <n v="0.16766472921823339"/>
    <n v="16.766500000000001"/>
    <s v="P"/>
  </r>
  <r>
    <x v="451"/>
    <s v="STANDARD BIOTOOLS INC."/>
    <x v="7"/>
    <x v="155"/>
    <s v="Casdin Amplify Fund, LP"/>
    <s v="Director"/>
    <n v="569562"/>
    <n v="1.64"/>
    <n v="934081.67999999993"/>
    <s v="normal_buy"/>
    <n v="0.16766472921823339"/>
    <n v="16.766500000000001"/>
    <s v="P"/>
  </r>
  <r>
    <x v="451"/>
    <s v="STANDARD BIOTOOLS INC."/>
    <x v="7"/>
    <x v="155"/>
    <s v="Casdin Partners GP, LLC"/>
    <s v="Director,TenPercentOwner"/>
    <n v="569562"/>
    <n v="1.64"/>
    <n v="934081.67999999993"/>
    <s v="normal_buy"/>
    <n v="0.16766472921823339"/>
    <n v="16.766500000000001"/>
    <s v="P"/>
  </r>
  <r>
    <x v="451"/>
    <s v="STANDARD BIOTOOLS INC."/>
    <x v="7"/>
    <x v="155"/>
    <s v="Casdin Eli"/>
    <s v="Director,TenPercentOwner"/>
    <n v="569562"/>
    <n v="1.64"/>
    <n v="934081.67999999993"/>
    <s v="normal_buy"/>
    <n v="0.16766472921823339"/>
    <n v="16.766500000000001"/>
    <s v="P"/>
  </r>
  <r>
    <x v="451"/>
    <s v="STANDARD BIOTOOLS INC."/>
    <x v="7"/>
    <x v="155"/>
    <s v="Casdin Private Growth Equity Fund II GP, LLC"/>
    <s v="Director"/>
    <n v="569562"/>
    <n v="1.64"/>
    <n v="934081.67999999993"/>
    <s v="normal_buy"/>
    <n v="0.16766472921823339"/>
    <n v="16.766500000000001"/>
    <s v="P"/>
  </r>
  <r>
    <x v="451"/>
    <s v="STANDARD BIOTOOLS INC."/>
    <x v="7"/>
    <x v="155"/>
    <s v="Casdin Private Growth Equity Fund, L.P."/>
    <s v="Director"/>
    <n v="569562"/>
    <n v="1.64"/>
    <n v="934081.67999999993"/>
    <s v="normal_buy"/>
    <n v="0.16766472921823339"/>
    <n v="16.766500000000001"/>
    <s v="P"/>
  </r>
  <r>
    <x v="467"/>
    <s v="Archer Aviation Inc."/>
    <x v="7"/>
    <x v="155"/>
    <s v="FCA US LLC"/>
    <s v="TenPercentOwner"/>
    <n v="2982089"/>
    <n v="3.35"/>
    <n v="9989998.1500000004"/>
    <s v="large_buy"/>
    <n v="-7.7694221062303503E-2"/>
    <n v="-7.7694000000000001"/>
    <s v="P"/>
  </r>
  <r>
    <x v="467"/>
    <s v="Archer Aviation Inc."/>
    <x v="7"/>
    <x v="155"/>
    <s v="FCA NORTH AMERICA HOLDINGS LLC"/>
    <s v="TenPercentOwner"/>
    <n v="2982089"/>
    <n v="3.35"/>
    <n v="9989998.1500000004"/>
    <s v="large_buy"/>
    <n v="-7.7694221062303503E-2"/>
    <n v="-7.7694000000000001"/>
    <s v="P"/>
  </r>
  <r>
    <x v="467"/>
    <s v="Archer Aviation Inc."/>
    <x v="7"/>
    <x v="155"/>
    <s v="SFS UK 1 LTD."/>
    <s v="TenPercentOwner"/>
    <n v="2982089"/>
    <n v="3.35"/>
    <n v="9989998.1500000004"/>
    <s v="large_buy"/>
    <n v="-7.7694221062303503E-2"/>
    <n v="-7.7694000000000001"/>
    <s v="P"/>
  </r>
  <r>
    <x v="467"/>
    <s v="Archer Aviation Inc."/>
    <x v="7"/>
    <x v="155"/>
    <s v="STELLANTIS EUROPE S.P.A."/>
    <s v="TenPercentOwner"/>
    <n v="2982089"/>
    <n v="3.35"/>
    <n v="9989998.1500000004"/>
    <s v="large_buy"/>
    <n v="-7.7694221062303503E-2"/>
    <n v="-7.7694000000000001"/>
    <s v="P"/>
  </r>
  <r>
    <x v="467"/>
    <s v="Archer Aviation Inc."/>
    <x v="7"/>
    <x v="155"/>
    <s v="FCA FOREIGN SALES HOLDCO LTD."/>
    <s v="TenPercentOwner"/>
    <n v="2982089"/>
    <n v="3.35"/>
    <n v="9989998.1500000004"/>
    <s v="large_buy"/>
    <n v="-7.7694221062303503E-2"/>
    <n v="-7.7694000000000001"/>
    <s v="P"/>
  </r>
  <r>
    <x v="467"/>
    <s v="Archer Aviation Inc."/>
    <x v="7"/>
    <x v="155"/>
    <s v="Stellantis N.V."/>
    <s v="TenPercentOwner"/>
    <n v="2982089"/>
    <n v="3.35"/>
    <n v="9989998.1500000004"/>
    <s v="large_buy"/>
    <n v="-7.7694221062303503E-2"/>
    <n v="-7.7694000000000001"/>
    <s v="P"/>
  </r>
  <r>
    <x v="1236"/>
    <s v="RAPID MICRO BIOSYSTEMS, INC."/>
    <x v="7"/>
    <x v="155"/>
    <s v="Malloy Kirk"/>
    <s v="Director"/>
    <n v="50000"/>
    <n v="0.91"/>
    <n v="45500"/>
    <s v="large_buy"/>
    <n v="0"/>
    <n v="0"/>
    <s v="P"/>
  </r>
  <r>
    <x v="1188"/>
    <s v="PennyMac Mortgage Investment Trust"/>
    <x v="7"/>
    <x v="155"/>
    <s v="Lynch Catherine A."/>
    <s v="Director"/>
    <n v="864"/>
    <n v="13.3"/>
    <n v="11491.2"/>
    <s v="normal_buy"/>
    <n v="2.237137822848578E-2"/>
    <n v="2.2370999999999999"/>
    <s v="P"/>
  </r>
  <r>
    <x v="40"/>
    <s v="AMREP CORP."/>
    <x v="7"/>
    <x v="155"/>
    <s v="DAHL JAMES H"/>
    <s v="TenPercentOwner"/>
    <n v="5000"/>
    <n v="23.48"/>
    <n v="117400"/>
    <s v="large_buy"/>
    <n v="5.2462094846401852E-2"/>
    <n v="5.2462"/>
    <s v="P"/>
  </r>
  <r>
    <x v="40"/>
    <s v="AMREP CORP."/>
    <x v="7"/>
    <x v="155"/>
    <s v="Lancaster Rainey E."/>
    <s v="TenPercentOwner"/>
    <n v="5000"/>
    <n v="23.48"/>
    <n v="117400"/>
    <s v="large_buy"/>
    <n v="5.2462094846401852E-2"/>
    <n v="5.2462"/>
    <s v="P"/>
  </r>
  <r>
    <x v="394"/>
    <s v="Apple Hospitality REIT, Inc."/>
    <x v="7"/>
    <x v="155"/>
    <s v="KNIGHT GLADE M"/>
    <s v="Director,Officer"/>
    <n v="5000"/>
    <n v="14.05"/>
    <n v="70250"/>
    <s v="large_buy"/>
    <n v="1.7106322706679441E-2"/>
    <n v="1.7105999999999999"/>
    <s v="P"/>
  </r>
  <r>
    <x v="1007"/>
    <s v="DENTSPLY SIRONA Inc."/>
    <x v="7"/>
    <x v="155"/>
    <s v="LUCIER GREGORY T"/>
    <s v="Director"/>
    <n v="8212"/>
    <n v="24.35"/>
    <n v="199962.2"/>
    <s v="large_buy"/>
    <n v="-8.2169967754257556E-3"/>
    <n v="-0.82169999999999999"/>
    <s v="P"/>
  </r>
  <r>
    <x v="1242"/>
    <s v="AMBAC FINANCIAL GROUP INC"/>
    <x v="7"/>
    <x v="155"/>
    <s v="Smith R Sharon"/>
    <s v="Officer"/>
    <n v="1100"/>
    <n v="10.64"/>
    <n v="11704"/>
    <s v="normal_buy"/>
    <n v="6.4272241028295207E-2"/>
    <n v="6.4272"/>
    <s v="P"/>
  </r>
  <r>
    <x v="1194"/>
    <s v="DONEGAL GROUP INC"/>
    <x v="7"/>
    <x v="155"/>
    <s v="DONEGAL MUTUAL INSURANCE CO"/>
    <s v="TenPercentOwner"/>
    <n v="1560"/>
    <n v="14.05"/>
    <n v="21918"/>
    <s v="normal_buy"/>
    <n v="3.835229099213322E-2"/>
    <n v="3.8351999999999999"/>
    <s v="P"/>
  </r>
  <r>
    <x v="1229"/>
    <s v="CVRx, Inc."/>
    <x v="7"/>
    <x v="155"/>
    <s v="SLATTERY JOSEPH P"/>
    <s v="Director"/>
    <n v="3000"/>
    <n v="8.24"/>
    <n v="24720"/>
    <s v="normal_buy"/>
    <n v="-1.7667800067622141E-2"/>
    <n v="-1.7667999999999999"/>
    <s v="P"/>
  </r>
  <r>
    <x v="1249"/>
    <s v="FOSTER L B CO"/>
    <x v="7"/>
    <x v="155"/>
    <s v="REILLY SEAN M"/>
    <s v="Officer"/>
    <n v="617"/>
    <n v="16.47"/>
    <n v="10161.99"/>
    <s v="normal_buy"/>
    <n v="-9.9944643469311867E-3"/>
    <n v="-0.99939999999999996"/>
    <s v="P"/>
  </r>
  <r>
    <x v="1250"/>
    <s v="Groupon, Inc."/>
    <x v="7"/>
    <x v="155"/>
    <s v="Harinstein Jason"/>
    <s v="Director"/>
    <n v="15000"/>
    <n v="10.61"/>
    <n v="159150"/>
    <s v="large_buy"/>
    <n v="0.26982591109099241"/>
    <n v="26.982600000000001"/>
    <s v="P"/>
  </r>
  <r>
    <x v="1210"/>
    <s v="OneWater Marine Inc."/>
    <x v="7"/>
    <x v="155"/>
    <s v="Lamkin Jeffrey B."/>
    <s v="Director"/>
    <n v="14986"/>
    <n v="22.37"/>
    <n v="335236.82"/>
    <s v="large_buy"/>
    <n v="2.3671313135030351E-2"/>
    <n v="2.3671000000000002"/>
    <s v="P"/>
  </r>
  <r>
    <x v="1248"/>
    <s v="eHealth, Inc."/>
    <x v="7"/>
    <x v="155"/>
    <s v="Galimi Gavin G."/>
    <s v="Officer"/>
    <n v="10365"/>
    <n v="4.12"/>
    <n v="42703.8"/>
    <s v="normal_buy"/>
    <n v="-7.3710586100794728E-3"/>
    <n v="-0.73709999999999998"/>
    <s v="P"/>
  </r>
  <r>
    <x v="1251"/>
    <s v="Upland Software, Inc."/>
    <x v="7"/>
    <x v="155"/>
    <s v="MCDONALD JOHN T"/>
    <s v="Director,Officer"/>
    <n v="33635"/>
    <n v="1.98"/>
    <n v="66597.3"/>
    <s v="normal_buy"/>
    <n v="2.9850717942397909E-2"/>
    <n v="2.9851000000000001"/>
    <s v="P"/>
  </r>
  <r>
    <x v="1043"/>
    <s v="GOLUB CAPITAL BDC, Inc."/>
    <x v="7"/>
    <x v="155"/>
    <s v="Rival Anita J."/>
    <s v="Director"/>
    <n v="2000"/>
    <n v="14.29"/>
    <n v="28580"/>
    <s v="normal_buy"/>
    <n v="5.0964112071576029E-2"/>
    <n v="5.0964"/>
    <s v="P"/>
  </r>
  <r>
    <x v="1043"/>
    <s v="GOLUB CAPITAL BDC, Inc."/>
    <x v="7"/>
    <x v="155"/>
    <s v="Rival Anita J."/>
    <s v="Director"/>
    <n v="26000"/>
    <n v="14.4"/>
    <n v="374400"/>
    <s v="large_buy"/>
    <n v="5.0964112071576029E-2"/>
    <n v="5.0964"/>
    <s v="P"/>
  </r>
  <r>
    <x v="1249"/>
    <s v="FOSTER L B CO"/>
    <x v="7"/>
    <x v="155"/>
    <s v="THALMAN WILLIAM M"/>
    <s v="Officer"/>
    <n v="2500"/>
    <n v="16.79"/>
    <n v="41975"/>
    <s v="large_buy"/>
    <n v="-9.9944643469311867E-3"/>
    <n v="-0.99939999999999996"/>
    <s v="P"/>
  </r>
  <r>
    <x v="1252"/>
    <s v="LIGAND PHARMACEUTICALS INC"/>
    <x v="7"/>
    <x v="155"/>
    <s v="Davis Todd C"/>
    <s v="Director,Officer"/>
    <n v="2500"/>
    <n v="97.39"/>
    <n v="243475"/>
    <s v="large_buy"/>
    <n v="6.9129227241189861E-2"/>
    <n v="6.9128999999999996"/>
    <s v="P"/>
  </r>
  <r>
    <x v="1226"/>
    <s v="AGCO CORP /DE"/>
    <x v="7"/>
    <x v="155"/>
    <s v="De Lange Bob"/>
    <s v="Director"/>
    <n v="1415"/>
    <n v="88.28"/>
    <n v="124916.2"/>
    <s v="normal_buy"/>
    <n v="-2.2386119819590711E-3"/>
    <n v="-0.22389999999999999"/>
    <s v="P"/>
  </r>
  <r>
    <x v="1253"/>
    <s v="Crescent Energy Co"/>
    <x v="7"/>
    <x v="155"/>
    <s v="DUGINSKI MICHAEL"/>
    <s v="Director"/>
    <n v="9344"/>
    <n v="10.62"/>
    <n v="99233.279999999999"/>
    <s v="large_buy"/>
    <n v="6.4506510963630692E-2"/>
    <n v="6.4507000000000003"/>
    <s v="P"/>
  </r>
  <r>
    <x v="1254"/>
    <s v="NCR Voyix Corp"/>
    <x v="7"/>
    <x v="155"/>
    <s v="Webb-Walsh Brian J."/>
    <s v="Officer"/>
    <n v="10000"/>
    <n v="11.51"/>
    <n v="115100"/>
    <s v="normal_buy"/>
    <n v="0.1193633402041165"/>
    <n v="11.936299999999999"/>
    <s v="P"/>
  </r>
  <r>
    <x v="1255"/>
    <s v="CPI Card Group Inc."/>
    <x v="7"/>
    <x v="155"/>
    <s v="SHEINBAUM MARC"/>
    <s v="Director"/>
    <n v="2000"/>
    <n v="25.26"/>
    <n v="50520"/>
    <s v="normal_buy"/>
    <n v="5.4761869801055907E-2"/>
    <n v="5.4762000000000004"/>
    <s v="P"/>
  </r>
  <r>
    <x v="1256"/>
    <s v="NATIONAL BANKSHARES INC"/>
    <x v="7"/>
    <x v="155"/>
    <s v="BALL LAWRENCE J"/>
    <s v="Director"/>
    <n v="1000"/>
    <n v="27"/>
    <n v="27000"/>
    <s v="large_buy"/>
    <n v="6.5645413776137751E-2"/>
    <n v="6.5644999999999998"/>
    <s v="P"/>
  </r>
  <r>
    <x v="1214"/>
    <s v="BLACKSTONE MORTGAGE TRUST, INC."/>
    <x v="7"/>
    <x v="155"/>
    <s v="NASSAU HENRY N"/>
    <s v="Director"/>
    <n v="10000"/>
    <n v="17.52"/>
    <n v="175200"/>
    <s v="normal_buy"/>
    <n v="5.1309669679451284E-3"/>
    <n v="0.5131"/>
    <s v="P"/>
  </r>
  <r>
    <x v="1244"/>
    <s v="Vimeo, Inc."/>
    <x v="7"/>
    <x v="155"/>
    <s v="Munson Gillian"/>
    <s v="Officer"/>
    <n v="4348"/>
    <n v="4.63"/>
    <n v="20131.240000000002"/>
    <s v="normal_buy"/>
    <n v="4.3750006208816972E-2"/>
    <n v="4.375"/>
    <s v="P"/>
  </r>
  <r>
    <x v="1248"/>
    <s v="eHealth, Inc."/>
    <x v="7"/>
    <x v="155"/>
    <s v="SOISTMAN FRANCIS S JR"/>
    <s v="Director,Officer"/>
    <n v="50000"/>
    <n v="4.07"/>
    <n v="203500"/>
    <s v="large_buy"/>
    <n v="-7.3710586100794728E-3"/>
    <n v="-0.73709999999999998"/>
    <s v="P"/>
  </r>
  <r>
    <x v="17"/>
    <s v="TILE SHOP HOLDINGS, INC."/>
    <x v="7"/>
    <x v="155"/>
    <s v="Fund 1 Investments, LLC"/>
    <s v="TenPercentOwner"/>
    <n v="24500"/>
    <n v="6.05"/>
    <n v="148225"/>
    <s v="normal_buy"/>
    <n v="-5.4098348994307432E-2"/>
    <n v="-5.4097999999999997"/>
    <s v="P"/>
  </r>
  <r>
    <x v="17"/>
    <s v="TILE SHOP HOLDINGS, INC."/>
    <x v="7"/>
    <x v="155"/>
    <s v="Pleasant Lake Partners LLC"/>
    <s v="TenPercentOwner"/>
    <n v="24500"/>
    <n v="6.05"/>
    <n v="148225"/>
    <s v="normal_buy"/>
    <n v="-5.4098348994307432E-2"/>
    <n v="-5.4097999999999997"/>
    <s v="P"/>
  </r>
  <r>
    <x v="17"/>
    <s v="TILE SHOP HOLDINGS, INC."/>
    <x v="7"/>
    <x v="155"/>
    <s v="Pleasant Lake Onshore Feeder Fund LP"/>
    <s v="TenPercentOwner"/>
    <n v="24500"/>
    <n v="6.05"/>
    <n v="148225"/>
    <s v="normal_buy"/>
    <n v="-5.4098348994307432E-2"/>
    <n v="-5.4097999999999997"/>
    <s v="P"/>
  </r>
  <r>
    <x v="374"/>
    <s v="Liberty Latin America Ltd."/>
    <x v="7"/>
    <x v="155"/>
    <s v="PADDICK BRENDAN J"/>
    <s v="Director"/>
    <n v="200000"/>
    <n v="9.2799999999999994"/>
    <n v="1856000"/>
    <s v="large_buy"/>
    <n v="-2.5477682502587199E-2"/>
    <n v="-2.5478000000000001"/>
    <s v="P"/>
  </r>
  <r>
    <x v="844"/>
    <s v="Enhabit, Inc."/>
    <x v="7"/>
    <x v="155"/>
    <s v="Bolton Jeffrey"/>
    <s v="Director"/>
    <n v="2000"/>
    <n v="8.6"/>
    <n v="17200"/>
    <s v="normal_buy"/>
    <n v="-5.8685442856330587E-2"/>
    <n v="-5.8685"/>
    <s v="P"/>
  </r>
  <r>
    <x v="709"/>
    <s v="LION COPPER &amp; GOLD CORP."/>
    <x v="7"/>
    <x v="156"/>
    <s v="Alford Tony L"/>
    <s v="Director,TenPercentOwner"/>
    <n v="746000"/>
    <n v="0.05"/>
    <n v="37300"/>
    <s v="normal_buy"/>
    <n v="0"/>
    <n v="0"/>
    <s v="P"/>
  </r>
  <r>
    <x v="709"/>
    <s v="LION COPPER &amp; GOLD CORP."/>
    <x v="7"/>
    <x v="156"/>
    <s v="Alford Christine"/>
    <s v="TenPercentOwner"/>
    <n v="746000"/>
    <n v="0.05"/>
    <n v="37300"/>
    <s v="normal_buy"/>
    <n v="0"/>
    <n v="0"/>
    <s v="P"/>
  </r>
  <r>
    <x v="1220"/>
    <s v="Bitcoin Depot Inc."/>
    <x v="7"/>
    <x v="156"/>
    <s v="Paul Andrew Mitchell"/>
    <s v="TenPercentOwner"/>
    <n v="97804"/>
    <n v="1.66"/>
    <n v="162354.64000000001"/>
    <s v="large_buy"/>
    <n v="1.169589501774904E-2"/>
    <n v="1.1696"/>
    <s v="P"/>
  </r>
  <r>
    <x v="1220"/>
    <s v="Bitcoin Depot Inc."/>
    <x v="7"/>
    <x v="156"/>
    <s v="Sopris SS-BCD Secondary Investors, LLC"/>
    <s v="TenPercentOwner"/>
    <n v="97804"/>
    <n v="1.66"/>
    <n v="162354.64000000001"/>
    <s v="large_buy"/>
    <n v="1.169589501774904E-2"/>
    <n v="1.1696"/>
    <s v="P"/>
  </r>
  <r>
    <x v="396"/>
    <s v="BEXIL INVESTMENT TRUST"/>
    <x v="7"/>
    <x v="156"/>
    <s v="WINMILL &amp; CO. INC"/>
    <s v="Other"/>
    <n v="3092"/>
    <n v="12.87"/>
    <n v="39794.04"/>
    <s v="normal_buy"/>
    <n v="3.1684712150430228E-2"/>
    <n v="3.1684999999999999"/>
    <s v="P"/>
  </r>
  <r>
    <x v="1257"/>
    <s v="Varex Imaging Corp"/>
    <x v="7"/>
    <x v="156"/>
    <s v="Maheshwari Shubham"/>
    <s v="Officer"/>
    <n v="9007"/>
    <n v="10.98"/>
    <n v="98896.86"/>
    <s v="normal_buy"/>
    <n v="0.10803571953153129"/>
    <n v="10.803599999999999"/>
    <s v="P"/>
  </r>
  <r>
    <x v="1194"/>
    <s v="DONEGAL GROUP INC"/>
    <x v="7"/>
    <x v="156"/>
    <s v="DONEGAL MUTUAL INSURANCE CO"/>
    <s v="TenPercentOwner"/>
    <n v="3848"/>
    <n v="14.13"/>
    <n v="54372.240000000013"/>
    <s v="normal_buy"/>
    <n v="5.20030294687579E-2"/>
    <n v="5.2003000000000004"/>
    <s v="P"/>
  </r>
  <r>
    <x v="1156"/>
    <s v="Gabelli Healthcare &amp; WellnessRx Trust"/>
    <x v="7"/>
    <x v="156"/>
    <s v="Saba Capital Management, L.P."/>
    <s v="TenPercentOwner"/>
    <n v="19481"/>
    <n v="10.47"/>
    <n v="203966.07"/>
    <s v="large_buy"/>
    <n v="3.5372890479280272E-2"/>
    <n v="3.5373000000000001"/>
    <s v="P"/>
  </r>
  <r>
    <x v="1156"/>
    <s v="Gabelli Healthcare &amp; WellnessRx Trust"/>
    <x v="7"/>
    <x v="156"/>
    <s v="Weinstein Boaz"/>
    <s v="TenPercentOwner"/>
    <n v="19481"/>
    <n v="10.47"/>
    <n v="203966.07"/>
    <s v="large_buy"/>
    <n v="3.5372890479280272E-2"/>
    <n v="3.5373000000000001"/>
    <s v="P"/>
  </r>
  <r>
    <x v="1258"/>
    <s v="FUEL TECH, INC."/>
    <x v="7"/>
    <x v="156"/>
    <s v="ARNONE VINCENT J"/>
    <s v="Director,Officer"/>
    <n v="20000"/>
    <n v="1.04"/>
    <n v="20800"/>
    <s v="large_buy"/>
    <n v="1.9999980926513668E-2"/>
    <n v="2"/>
    <s v="P"/>
  </r>
  <r>
    <x v="992"/>
    <s v="APPIAN CORP"/>
    <x v="7"/>
    <x v="156"/>
    <s v="Abdiel Capital LP"/>
    <s v="TenPercentOwner"/>
    <n v="72193"/>
    <n v="28.15"/>
    <n v="2032232.95"/>
    <s v="large_buy"/>
    <n v="0.1140630985801299"/>
    <n v="11.4063"/>
    <s v="P"/>
  </r>
  <r>
    <x v="992"/>
    <s v="APPIAN CORP"/>
    <x v="7"/>
    <x v="156"/>
    <s v="Abdiel Partners, LLC"/>
    <s v="TenPercentOwner"/>
    <n v="72193"/>
    <n v="28.15"/>
    <n v="2032232.95"/>
    <s v="large_buy"/>
    <n v="0.1140630985801299"/>
    <n v="11.4063"/>
    <s v="P"/>
  </r>
  <r>
    <x v="992"/>
    <s v="APPIAN CORP"/>
    <x v="7"/>
    <x v="156"/>
    <s v="Abdiel Capital Advisors, LP"/>
    <s v="TenPercentOwner"/>
    <n v="72193"/>
    <n v="28.15"/>
    <n v="2032232.95"/>
    <s v="large_buy"/>
    <n v="0.1140630985801299"/>
    <n v="11.4063"/>
    <s v="P"/>
  </r>
  <r>
    <x v="992"/>
    <s v="APPIAN CORP"/>
    <x v="7"/>
    <x v="156"/>
    <s v="Moran Colin T."/>
    <s v="TenPercentOwner"/>
    <n v="72193"/>
    <n v="28.15"/>
    <n v="2032232.95"/>
    <s v="large_buy"/>
    <n v="0.1140630985801299"/>
    <n v="11.4063"/>
    <s v="P"/>
  </r>
  <r>
    <x v="992"/>
    <s v="APPIAN CORP"/>
    <x v="7"/>
    <x v="156"/>
    <s v="Abdiel Capital Management, LLC"/>
    <s v="TenPercentOwner"/>
    <n v="72193"/>
    <n v="28.15"/>
    <n v="2032232.95"/>
    <s v="large_buy"/>
    <n v="0.1140630985801299"/>
    <n v="11.4063"/>
    <s v="P"/>
  </r>
  <r>
    <x v="992"/>
    <s v="APPIAN CORP"/>
    <x v="7"/>
    <x v="156"/>
    <s v="Abdiel Qualified Master Fund LP"/>
    <s v="TenPercentOwner"/>
    <n v="72193"/>
    <n v="28.15"/>
    <n v="2032232.95"/>
    <s v="large_buy"/>
    <n v="0.1140630985801299"/>
    <n v="11.4063"/>
    <s v="P"/>
  </r>
  <r>
    <x v="1182"/>
    <s v="CHOICEONE FINANCIAL SERVICES INC"/>
    <x v="7"/>
    <x v="156"/>
    <s v="Burke Michael J Jr"/>
    <s v="Director,Officer"/>
    <n v="500"/>
    <n v="26.75"/>
    <n v="13375"/>
    <s v="normal_buy"/>
    <n v="9.4403047372577875E-2"/>
    <n v="9.4403000000000006"/>
    <s v="P"/>
  </r>
  <r>
    <x v="992"/>
    <s v="APPIAN CORP"/>
    <x v="7"/>
    <x v="156"/>
    <s v="Abdiel Capital LP"/>
    <s v="TenPercentOwner"/>
    <n v="2807"/>
    <n v="28.15"/>
    <n v="79017.05"/>
    <s v="normal_buy"/>
    <n v="0.1140630985801299"/>
    <n v="11.4063"/>
    <s v="P"/>
  </r>
  <r>
    <x v="992"/>
    <s v="APPIAN CORP"/>
    <x v="7"/>
    <x v="156"/>
    <s v="Abdiel Partners, LLC"/>
    <s v="TenPercentOwner"/>
    <n v="2807"/>
    <n v="28.15"/>
    <n v="79017.05"/>
    <s v="normal_buy"/>
    <n v="0.1140630985801299"/>
    <n v="11.4063"/>
    <s v="P"/>
  </r>
  <r>
    <x v="992"/>
    <s v="APPIAN CORP"/>
    <x v="7"/>
    <x v="156"/>
    <s v="Abdiel Capital Advisors, LP"/>
    <s v="TenPercentOwner"/>
    <n v="2807"/>
    <n v="28.15"/>
    <n v="79017.05"/>
    <s v="normal_buy"/>
    <n v="0.1140630985801299"/>
    <n v="11.4063"/>
    <s v="P"/>
  </r>
  <r>
    <x v="992"/>
    <s v="APPIAN CORP"/>
    <x v="7"/>
    <x v="156"/>
    <s v="Moran Colin T."/>
    <s v="TenPercentOwner"/>
    <n v="2807"/>
    <n v="28.15"/>
    <n v="79017.05"/>
    <s v="normal_buy"/>
    <n v="0.1140630985801299"/>
    <n v="11.4063"/>
    <s v="P"/>
  </r>
  <r>
    <x v="992"/>
    <s v="APPIAN CORP"/>
    <x v="7"/>
    <x v="156"/>
    <s v="Abdiel Capital Management, LLC"/>
    <s v="TenPercentOwner"/>
    <n v="2807"/>
    <n v="28.15"/>
    <n v="79017.05"/>
    <s v="normal_buy"/>
    <n v="0.1140630985801299"/>
    <n v="11.4063"/>
    <s v="P"/>
  </r>
  <r>
    <x v="992"/>
    <s v="APPIAN CORP"/>
    <x v="7"/>
    <x v="156"/>
    <s v="Abdiel Qualified Master Fund LP"/>
    <s v="TenPercentOwner"/>
    <n v="2807"/>
    <n v="28.15"/>
    <n v="79017.05"/>
    <s v="normal_buy"/>
    <n v="0.1140630985801299"/>
    <n v="11.4063"/>
    <s v="P"/>
  </r>
  <r>
    <x v="1259"/>
    <s v="PRECIGEN, INC."/>
    <x v="7"/>
    <x v="156"/>
    <s v="Perez Jeffrey Thomas"/>
    <s v="Officer"/>
    <n v="58823"/>
    <n v="0.85"/>
    <n v="49999.55"/>
    <s v="normal_buy"/>
    <n v="5.4545401344615829E-2"/>
    <n v="5.4545000000000003"/>
    <s v="P"/>
  </r>
  <r>
    <x v="473"/>
    <s v="Quantum-Si Inc"/>
    <x v="7"/>
    <x v="156"/>
    <s v="Kummeth Charles R."/>
    <s v="Director"/>
    <n v="138900"/>
    <n v="0.87"/>
    <n v="120843"/>
    <s v="large_buy"/>
    <n v="0.13866963108488981"/>
    <n v="13.867000000000001"/>
    <s v="P"/>
  </r>
  <r>
    <x v="840"/>
    <s v="Coupang, Inc."/>
    <x v="7"/>
    <x v="156"/>
    <s v="MEHTA NEIL"/>
    <s v="Director"/>
    <n v="150000"/>
    <n v="22.64"/>
    <n v="3396000"/>
    <s v="normal_buy"/>
    <n v="1.239489529677718E-2"/>
    <n v="1.2395"/>
    <s v="P"/>
  </r>
  <r>
    <x v="840"/>
    <s v="Coupang, Inc."/>
    <x v="7"/>
    <x v="156"/>
    <s v="GREENOAKS CAPITAL PARTNERS LLC"/>
    <s v="Director,Other"/>
    <n v="150000"/>
    <n v="22.64"/>
    <n v="3396000"/>
    <s v="normal_buy"/>
    <n v="1.239489529677718E-2"/>
    <n v="1.2395"/>
    <s v="P"/>
  </r>
  <r>
    <x v="659"/>
    <s v="COMSTOCK RESOURCES INC"/>
    <x v="7"/>
    <x v="156"/>
    <s v="Williston Drilling, L.P."/>
    <s v="TenPercentOwner"/>
    <n v="825868"/>
    <n v="9.76"/>
    <n v="8060471.6799999997"/>
    <s v="normal_buy"/>
    <n v="0.17230772360777241"/>
    <n v="17.230799999999999"/>
    <s v="P"/>
  </r>
  <r>
    <x v="659"/>
    <s v="COMSTOCK RESOURCES INC"/>
    <x v="7"/>
    <x v="156"/>
    <s v="Arkoma Drilling, L.P."/>
    <s v="TenPercentOwner"/>
    <n v="825868"/>
    <n v="9.76"/>
    <n v="8060471.6799999997"/>
    <s v="normal_buy"/>
    <n v="0.17230772360777241"/>
    <n v="17.230799999999999"/>
    <s v="P"/>
  </r>
  <r>
    <x v="659"/>
    <s v="COMSTOCK RESOURCES INC"/>
    <x v="7"/>
    <x v="156"/>
    <s v="Jones Jerral W."/>
    <s v="TenPercentOwner"/>
    <n v="825868"/>
    <n v="9.76"/>
    <n v="8060471.6799999997"/>
    <s v="normal_buy"/>
    <n v="0.17230772360777241"/>
    <n v="17.230799999999999"/>
    <s v="P"/>
  </r>
  <r>
    <x v="659"/>
    <s v="COMSTOCK RESOURCES INC"/>
    <x v="7"/>
    <x v="156"/>
    <s v="JWJ BES, LLC"/>
    <s v="TenPercentOwner"/>
    <n v="825868"/>
    <n v="9.76"/>
    <n v="8060471.6799999997"/>
    <s v="normal_buy"/>
    <n v="0.17230772360777241"/>
    <n v="17.230799999999999"/>
    <s v="P"/>
  </r>
  <r>
    <x v="659"/>
    <s v="COMSTOCK RESOURCES INC"/>
    <x v="7"/>
    <x v="156"/>
    <s v="Blue Star Exploration Corp"/>
    <s v="TenPercentOwner"/>
    <n v="825868"/>
    <n v="9.76"/>
    <n v="8060471.6799999997"/>
    <s v="normal_buy"/>
    <n v="0.17230772360777241"/>
    <n v="17.230799999999999"/>
    <s v="P"/>
  </r>
  <r>
    <x v="323"/>
    <s v="DIEBOLD NIXDORF, Inc"/>
    <x v="7"/>
    <x v="156"/>
    <s v="Timko Thomas S"/>
    <s v="Officer"/>
    <n v="1400"/>
    <n v="38.71"/>
    <n v="54194"/>
    <s v="normal_buy"/>
    <n v="4.8625796648207757E-2"/>
    <n v="4.8625999999999996"/>
    <s v="P"/>
  </r>
  <r>
    <x v="1260"/>
    <s v="MasterBrand, Inc."/>
    <x v="7"/>
    <x v="156"/>
    <s v="Crisci Robert"/>
    <s v="Director"/>
    <n v="20000"/>
    <n v="15.39"/>
    <n v="307800"/>
    <s v="large_buy"/>
    <n v="9.4327197860750056E-2"/>
    <n v="9.4327000000000005"/>
    <s v="P"/>
  </r>
  <r>
    <x v="345"/>
    <s v="Meridian Corp"/>
    <x v="7"/>
    <x v="156"/>
    <s v="Lindsay Denise"/>
    <s v="Director,Officer"/>
    <n v="1500"/>
    <n v="10.68"/>
    <n v="16020"/>
    <s v="normal_buy"/>
    <n v="9.7852092614212127E-2"/>
    <n v="9.7851999999999997"/>
    <s v="P"/>
  </r>
  <r>
    <x v="1254"/>
    <s v="NCR Voyix Corp"/>
    <x v="7"/>
    <x v="156"/>
    <s v="Wilkinson David O."/>
    <s v="Director,Officer"/>
    <n v="10000"/>
    <n v="11.05"/>
    <n v="110500"/>
    <s v="normal_buy"/>
    <n v="0.19099097411727989"/>
    <n v="19.0991"/>
    <s v="P"/>
  </r>
  <r>
    <x v="1261"/>
    <s v="ODP Corp"/>
    <x v="7"/>
    <x v="156"/>
    <s v="Schoppert Wendy Lee"/>
    <s v="Director"/>
    <n v="3875"/>
    <n v="25.77"/>
    <n v="99858.75"/>
    <s v="large_buy"/>
    <n v="0.15517237513481111"/>
    <n v="15.517200000000001"/>
    <s v="P"/>
  </r>
  <r>
    <x v="1259"/>
    <s v="PRECIGEN, INC."/>
    <x v="7"/>
    <x v="156"/>
    <s v="KIRK RANDAL J"/>
    <s v="Director,TenPercentOwner"/>
    <n v="23529411"/>
    <n v="0.85"/>
    <n v="19999999.350000001"/>
    <s v="large_buy"/>
    <n v="5.4545401344615829E-2"/>
    <n v="5.4545000000000003"/>
    <s v="P"/>
  </r>
  <r>
    <x v="1246"/>
    <s v="AMERICAN PUBLIC EDUCATION INC"/>
    <x v="7"/>
    <x v="156"/>
    <s v="325 Capital Master Fund LP"/>
    <s v="Other"/>
    <n v="85309"/>
    <n v="13.57"/>
    <n v="1157643.1299999999"/>
    <s v="large_buy"/>
    <n v="0.15091578587446899"/>
    <n v="15.0916"/>
    <s v="P"/>
  </r>
  <r>
    <x v="1246"/>
    <s v="AMERICAN PUBLIC EDUCATION INC"/>
    <x v="7"/>
    <x v="156"/>
    <s v="Shrivastava Anil K"/>
    <s v="Other"/>
    <n v="85309"/>
    <n v="13.57"/>
    <n v="1157643.1299999999"/>
    <s v="large_buy"/>
    <n v="0.15091578587446899"/>
    <n v="15.0916"/>
    <s v="P"/>
  </r>
  <r>
    <x v="1246"/>
    <s v="AMERICAN PUBLIC EDUCATION INC"/>
    <x v="7"/>
    <x v="156"/>
    <s v="Braner Michael David"/>
    <s v="Director,TenPercentOwner,Other"/>
    <n v="85309"/>
    <n v="13.57"/>
    <n v="1157643.1299999999"/>
    <s v="large_buy"/>
    <n v="0.15091578587446899"/>
    <n v="15.0916"/>
    <s v="P"/>
  </r>
  <r>
    <x v="1246"/>
    <s v="AMERICAN PUBLIC EDUCATION INC"/>
    <x v="7"/>
    <x v="156"/>
    <s v="325 CAPITAL LLC"/>
    <s v="Other"/>
    <n v="85309"/>
    <n v="13.57"/>
    <n v="1157643.1299999999"/>
    <s v="large_buy"/>
    <n v="0.15091578587446899"/>
    <n v="15.0916"/>
    <s v="P"/>
  </r>
  <r>
    <x v="1246"/>
    <s v="AMERICAN PUBLIC EDUCATION INC"/>
    <x v="7"/>
    <x v="156"/>
    <s v="325 Capital GP, LLC"/>
    <s v="Other"/>
    <n v="85309"/>
    <n v="13.57"/>
    <n v="1157643.1299999999"/>
    <s v="large_buy"/>
    <n v="0.15091578587446899"/>
    <n v="15.0916"/>
    <s v="P"/>
  </r>
  <r>
    <x v="1246"/>
    <s v="AMERICAN PUBLIC EDUCATION INC"/>
    <x v="7"/>
    <x v="156"/>
    <s v="FRIEDBERG DANIEL M."/>
    <s v="Other"/>
    <n v="85309"/>
    <n v="13.57"/>
    <n v="1157643.1299999999"/>
    <s v="large_buy"/>
    <n v="0.15091578587446899"/>
    <n v="15.0916"/>
    <s v="P"/>
  </r>
  <r>
    <x v="1246"/>
    <s v="AMERICAN PUBLIC EDUCATION INC"/>
    <x v="7"/>
    <x v="156"/>
    <s v="325 Capital Master Fund LP"/>
    <s v="Other"/>
    <n v="15381"/>
    <n v="13.57"/>
    <n v="208720.17"/>
    <s v="normal_buy"/>
    <n v="0.15091578587446899"/>
    <n v="15.0916"/>
    <s v="P"/>
  </r>
  <r>
    <x v="1246"/>
    <s v="AMERICAN PUBLIC EDUCATION INC"/>
    <x v="7"/>
    <x v="156"/>
    <s v="Shrivastava Anil K"/>
    <s v="Other"/>
    <n v="15381"/>
    <n v="13.57"/>
    <n v="208720.17"/>
    <s v="normal_buy"/>
    <n v="0.15091578587446899"/>
    <n v="15.0916"/>
    <s v="P"/>
  </r>
  <r>
    <x v="1246"/>
    <s v="AMERICAN PUBLIC EDUCATION INC"/>
    <x v="7"/>
    <x v="156"/>
    <s v="Braner Michael David"/>
    <s v="Director,TenPercentOwner,Other"/>
    <n v="15381"/>
    <n v="13.57"/>
    <n v="208720.17"/>
    <s v="normal_buy"/>
    <n v="0.15091578587446899"/>
    <n v="15.0916"/>
    <s v="P"/>
  </r>
  <r>
    <x v="1246"/>
    <s v="AMERICAN PUBLIC EDUCATION INC"/>
    <x v="7"/>
    <x v="156"/>
    <s v="325 CAPITAL LLC"/>
    <s v="Other"/>
    <n v="15381"/>
    <n v="13.57"/>
    <n v="208720.17"/>
    <s v="normal_buy"/>
    <n v="0.15091578587446899"/>
    <n v="15.0916"/>
    <s v="P"/>
  </r>
  <r>
    <x v="1246"/>
    <s v="AMERICAN PUBLIC EDUCATION INC"/>
    <x v="7"/>
    <x v="156"/>
    <s v="325 Capital GP, LLC"/>
    <s v="Other"/>
    <n v="15381"/>
    <n v="13.57"/>
    <n v="208720.17"/>
    <s v="normal_buy"/>
    <n v="0.15091578587446899"/>
    <n v="15.0916"/>
    <s v="P"/>
  </r>
  <r>
    <x v="1246"/>
    <s v="AMERICAN PUBLIC EDUCATION INC"/>
    <x v="7"/>
    <x v="156"/>
    <s v="FRIEDBERG DANIEL M."/>
    <s v="Other"/>
    <n v="15381"/>
    <n v="13.57"/>
    <n v="208720.17"/>
    <s v="normal_buy"/>
    <n v="0.15091578587446899"/>
    <n v="15.0916"/>
    <s v="P"/>
  </r>
  <r>
    <x v="709"/>
    <s v="LION COPPER &amp; GOLD CORP."/>
    <x v="7"/>
    <x v="156"/>
    <s v="Alford Tony L"/>
    <s v="Director,TenPercentOwner"/>
    <n v="746000"/>
    <n v="0.05"/>
    <n v="37300"/>
    <s v="normal_buy"/>
    <n v="0"/>
    <n v="0"/>
    <s v="P"/>
  </r>
  <r>
    <x v="709"/>
    <s v="LION COPPER &amp; GOLD CORP."/>
    <x v="7"/>
    <x v="156"/>
    <s v="Alford Christine"/>
    <s v="TenPercentOwner"/>
    <n v="746000"/>
    <n v="0.05"/>
    <n v="37300"/>
    <s v="normal_buy"/>
    <n v="0"/>
    <n v="0"/>
    <s v="P"/>
  </r>
  <r>
    <x v="274"/>
    <s v="AMTECH SYSTEMS INC"/>
    <x v="7"/>
    <x v="156"/>
    <s v="Averick Robert M"/>
    <s v="Director,TenPercentOwner"/>
    <n v="25000"/>
    <n v="5.53"/>
    <n v="138250"/>
    <s v="large_buy"/>
    <n v="0.15198620384088629"/>
    <n v="15.198600000000001"/>
    <s v="P"/>
  </r>
  <r>
    <x v="323"/>
    <s v="DIEBOLD NIXDORF, Inc"/>
    <x v="7"/>
    <x v="156"/>
    <s v="Marquez Octavio"/>
    <s v="Director,Officer"/>
    <n v="1100"/>
    <n v="37.340000000000003"/>
    <n v="41074.000000000007"/>
    <s v="normal_buy"/>
    <n v="4.8625796648207757E-2"/>
    <n v="4.8625999999999996"/>
    <s v="P"/>
  </r>
  <r>
    <x v="1262"/>
    <s v="Lyft, Inc."/>
    <x v="7"/>
    <x v="156"/>
    <s v="Risher John David"/>
    <s v="Director,Officer"/>
    <n v="51815"/>
    <n v="9.67"/>
    <n v="501051.05"/>
    <s v="large_buy"/>
    <n v="0.1967213146790994"/>
    <n v="19.6721"/>
    <s v="P"/>
  </r>
  <r>
    <x v="473"/>
    <s v="Quantum-Si Inc"/>
    <x v="7"/>
    <x v="156"/>
    <s v="Hawkins Jeffrey Alan"/>
    <s v="Director,Officer"/>
    <n v="25000"/>
    <n v="0.85"/>
    <n v="21250"/>
    <s v="normal_buy"/>
    <n v="0.13866963108488981"/>
    <n v="13.867000000000001"/>
    <s v="P"/>
  </r>
  <r>
    <x v="473"/>
    <s v="Quantum-Si Inc"/>
    <x v="7"/>
    <x v="156"/>
    <s v="Keyes Jeffry R."/>
    <s v="Officer"/>
    <n v="50000"/>
    <n v="0.87"/>
    <n v="43500"/>
    <s v="normal_buy"/>
    <n v="0.13866963108488981"/>
    <n v="13.867000000000001"/>
    <s v="P"/>
  </r>
  <r>
    <x v="1247"/>
    <s v="CLARIVATE PLC"/>
    <x v="7"/>
    <x v="156"/>
    <s v="Snyder Andrew Miles"/>
    <s v="Director"/>
    <n v="262000"/>
    <n v="5.67"/>
    <n v="1485540"/>
    <s v="normal_buy"/>
    <n v="0.16871705245921009"/>
    <n v="16.871700000000001"/>
    <s v="P"/>
  </r>
  <r>
    <x v="297"/>
    <s v="GOODYEAR TIRE &amp; RUBBER CO /OH/"/>
    <x v="7"/>
    <x v="156"/>
    <s v="MITCHELL MAX H"/>
    <s v="Director"/>
    <n v="25000"/>
    <n v="7.76"/>
    <n v="194000"/>
    <s v="normal_buy"/>
    <n v="0.15454552773179711"/>
    <n v="15.454599999999999"/>
    <s v="P"/>
  </r>
  <r>
    <x v="841"/>
    <s v="Greystone Housing Impact Investors LP"/>
    <x v="7"/>
    <x v="156"/>
    <s v="Rogozinski Kenneth"/>
    <s v="Officer"/>
    <n v="2244"/>
    <n v="14.14"/>
    <n v="31730.16"/>
    <s v="normal_buy"/>
    <n v="-4.9435062367637173E-2"/>
    <n v="-4.9435000000000002"/>
    <s v="P"/>
  </r>
  <r>
    <x v="1263"/>
    <s v="MRC GLOBAL INC."/>
    <x v="7"/>
    <x v="156"/>
    <s v="Saltiel Robert J."/>
    <s v="Director,Officer"/>
    <n v="10000"/>
    <n v="12.02"/>
    <n v="120200"/>
    <s v="normal_buy"/>
    <n v="8.8480839742905992E-2"/>
    <n v="8.8481000000000005"/>
    <s v="P"/>
  </r>
  <r>
    <x v="1263"/>
    <s v="MRC GLOBAL INC."/>
    <x v="7"/>
    <x v="156"/>
    <s v="Saltiel Robert J."/>
    <s v="Director,Officer"/>
    <n v="10000"/>
    <n v="12.04"/>
    <n v="120400"/>
    <s v="large_buy"/>
    <n v="8.8480839742905992E-2"/>
    <n v="8.8481000000000005"/>
    <s v="P"/>
  </r>
  <r>
    <x v="1050"/>
    <s v="Orion S.A."/>
    <x v="7"/>
    <x v="156"/>
    <s v="SMITH DAN F"/>
    <s v="Director"/>
    <n v="2500"/>
    <n v="18.53"/>
    <n v="46325"/>
    <s v="normal_buy"/>
    <n v="-4.9478289676215814E-3"/>
    <n v="-0.49480000000000002"/>
    <s v="P"/>
  </r>
  <r>
    <x v="1264"/>
    <s v="W. P. Carey Inc."/>
    <x v="7"/>
    <x v="156"/>
    <s v="ALEXANDER MARK A"/>
    <s v="Director"/>
    <n v="3500"/>
    <n v="55.87"/>
    <n v="195545"/>
    <s v="normal_buy"/>
    <n v="6.6986475101283194E-2"/>
    <n v="6.6985999999999999"/>
    <s v="P"/>
  </r>
  <r>
    <x v="297"/>
    <s v="GOODYEAR TIRE &amp; RUBBER CO /OH/"/>
    <x v="7"/>
    <x v="156"/>
    <s v="Stewart Mark Wynn"/>
    <s v="Director,Officer"/>
    <n v="30000"/>
    <n v="7.78"/>
    <n v="233400"/>
    <s v="normal_buy"/>
    <n v="0.15454552773179711"/>
    <n v="15.454599999999999"/>
    <s v="P"/>
  </r>
  <r>
    <x v="586"/>
    <s v="GERMAN AMERICAN BANCORP, INC."/>
    <x v="7"/>
    <x v="156"/>
    <s v="SEGER THOMAS W"/>
    <s v="Director"/>
    <n v="3000"/>
    <n v="36.799999999999997"/>
    <n v="110400"/>
    <s v="large_buy"/>
    <n v="7.2494780490863109E-2"/>
    <n v="7.2495000000000003"/>
    <s v="P"/>
  </r>
  <r>
    <x v="818"/>
    <s v="SHENANDOAH TELECOMMUNICATIONS CO/VA/"/>
    <x v="7"/>
    <x v="156"/>
    <s v="FRENCH CHRISTOPHER E"/>
    <s v="Officer"/>
    <n v="1478"/>
    <n v="14.88"/>
    <n v="21992.639999999999"/>
    <s v="normal_buy"/>
    <n v="-1.506230504168837E-2"/>
    <n v="-1.5062"/>
    <s v="P"/>
  </r>
  <r>
    <x v="560"/>
    <s v="UNITED FIRE GROUP INC"/>
    <x v="7"/>
    <x v="156"/>
    <s v="MILLIGAN GEORGE D"/>
    <s v="Director"/>
    <n v="3500"/>
    <n v="18.399999999999999"/>
    <n v="64399.999999999993"/>
    <s v="large_buy"/>
    <n v="8.1352345534035697E-2"/>
    <n v="8.1351999999999993"/>
    <s v="P"/>
  </r>
  <r>
    <x v="818"/>
    <s v="SHENANDOAH TELECOMMUNICATIONS CO/VA/"/>
    <x v="7"/>
    <x v="156"/>
    <s v="FRENCH CHRISTOPHER E"/>
    <s v="Officer"/>
    <n v="946"/>
    <n v="14.89"/>
    <n v="14085.94"/>
    <s v="normal_buy"/>
    <n v="-1.506230504168837E-2"/>
    <n v="-1.5062"/>
    <s v="P"/>
  </r>
  <r>
    <x v="818"/>
    <s v="SHENANDOAH TELECOMMUNICATIONS CO/VA/"/>
    <x v="7"/>
    <x v="156"/>
    <s v="FRENCH CHRISTOPHER E"/>
    <s v="Officer"/>
    <n v="6500"/>
    <n v="14.94"/>
    <n v="97110"/>
    <s v="large_buy"/>
    <n v="-1.506230504168837E-2"/>
    <n v="-1.5062"/>
    <s v="P"/>
  </r>
  <r>
    <x v="818"/>
    <s v="SHENANDOAH TELECOMMUNICATIONS CO/VA/"/>
    <x v="7"/>
    <x v="156"/>
    <s v="FRENCH CHRISTOPHER E"/>
    <s v="Officer"/>
    <n v="1400"/>
    <n v="14.96"/>
    <n v="20944"/>
    <s v="normal_buy"/>
    <n v="-1.506230504168837E-2"/>
    <n v="-1.5062"/>
    <s v="P"/>
  </r>
  <r>
    <x v="818"/>
    <s v="SHENANDOAH TELECOMMUNICATIONS CO/VA/"/>
    <x v="7"/>
    <x v="156"/>
    <s v="FRENCH CHRISTOPHER E"/>
    <s v="Officer"/>
    <n v="3200"/>
    <n v="14.92"/>
    <n v="47744"/>
    <s v="large_buy"/>
    <n v="-1.506230504168837E-2"/>
    <n v="-1.5062"/>
    <s v="P"/>
  </r>
  <r>
    <x v="818"/>
    <s v="SHENANDOAH TELECOMMUNICATIONS CO/VA/"/>
    <x v="7"/>
    <x v="156"/>
    <s v="FRENCH CHRISTOPHER E"/>
    <s v="Officer"/>
    <n v="2012"/>
    <n v="14.86"/>
    <n v="29898.32"/>
    <s v="normal_buy"/>
    <n v="-1.506230504168837E-2"/>
    <n v="-1.5062"/>
    <s v="P"/>
  </r>
  <r>
    <x v="1244"/>
    <s v="Vimeo, Inc."/>
    <x v="7"/>
    <x v="156"/>
    <s v="Schiffman Glenn"/>
    <s v="Director"/>
    <n v="20000"/>
    <n v="4.76"/>
    <n v="95200"/>
    <s v="normal_buy"/>
    <n v="8.5953846761330999E-2"/>
    <n v="8.5953999999999997"/>
    <s v="P"/>
  </r>
  <r>
    <x v="818"/>
    <s v="SHENANDOAH TELECOMMUNICATIONS CO/VA/"/>
    <x v="7"/>
    <x v="156"/>
    <s v="VOLK JAMES J"/>
    <s v="Officer"/>
    <n v="1614"/>
    <n v="15.52"/>
    <n v="25049.279999999999"/>
    <s v="normal_buy"/>
    <n v="-1.506230504168837E-2"/>
    <n v="-1.5062"/>
    <s v="P"/>
  </r>
  <r>
    <x v="818"/>
    <s v="SHENANDOAH TELECOMMUNICATIONS CO/VA/"/>
    <x v="7"/>
    <x v="156"/>
    <s v="VOLK JAMES J"/>
    <s v="Officer"/>
    <n v="2200"/>
    <n v="14.98"/>
    <n v="32956"/>
    <s v="normal_buy"/>
    <n v="-1.506230504168837E-2"/>
    <n v="-1.5062"/>
    <s v="P"/>
  </r>
  <r>
    <x v="451"/>
    <s v="STANDARD BIOTOOLS INC."/>
    <x v="7"/>
    <x v="156"/>
    <s v="Casdin Eli"/>
    <s v="Director,TenPercentOwner"/>
    <n v="525408"/>
    <n v="1.61"/>
    <n v="845906.88"/>
    <s v="normal_buy"/>
    <n v="0.32098771518840402"/>
    <n v="32.098799999999997"/>
    <s v="P"/>
  </r>
  <r>
    <x v="451"/>
    <s v="STANDARD BIOTOOLS INC."/>
    <x v="7"/>
    <x v="156"/>
    <s v="Casdin Private Growth Equity Fund, L.P."/>
    <s v="Director"/>
    <n v="525408"/>
    <n v="1.61"/>
    <n v="845906.88"/>
    <s v="normal_buy"/>
    <n v="0.32098771518840402"/>
    <n v="32.098799999999997"/>
    <s v="P"/>
  </r>
  <r>
    <x v="451"/>
    <s v="STANDARD BIOTOOLS INC."/>
    <x v="7"/>
    <x v="156"/>
    <s v="Casdin Private Growth Equity Fund II GP, LLC"/>
    <s v="Director"/>
    <n v="525408"/>
    <n v="1.61"/>
    <n v="845906.88"/>
    <s v="normal_buy"/>
    <n v="0.32098771518840402"/>
    <n v="32.098799999999997"/>
    <s v="P"/>
  </r>
  <r>
    <x v="451"/>
    <s v="STANDARD BIOTOOLS INC."/>
    <x v="7"/>
    <x v="156"/>
    <s v="Casdin Partners Master Fund, L.P."/>
    <s v="Director,TenPercentOwner"/>
    <n v="525408"/>
    <n v="1.61"/>
    <n v="845906.88"/>
    <s v="normal_buy"/>
    <n v="0.32098771518840402"/>
    <n v="32.098799999999997"/>
    <s v="P"/>
  </r>
  <r>
    <x v="451"/>
    <s v="STANDARD BIOTOOLS INC."/>
    <x v="7"/>
    <x v="156"/>
    <s v="Casdin Private Growth Equity Fund II, L.P."/>
    <s v="Director"/>
    <n v="525408"/>
    <n v="1.61"/>
    <n v="845906.88"/>
    <s v="normal_buy"/>
    <n v="0.32098771518840402"/>
    <n v="32.098799999999997"/>
    <s v="P"/>
  </r>
  <r>
    <x v="451"/>
    <s v="STANDARD BIOTOOLS INC."/>
    <x v="7"/>
    <x v="156"/>
    <s v="Casdin Capital, LLC"/>
    <s v="Director,TenPercentOwner"/>
    <n v="525408"/>
    <n v="1.61"/>
    <n v="845906.88"/>
    <s v="normal_buy"/>
    <n v="0.32098771518840402"/>
    <n v="32.098799999999997"/>
    <s v="P"/>
  </r>
  <r>
    <x v="451"/>
    <s v="STANDARD BIOTOOLS INC."/>
    <x v="7"/>
    <x v="156"/>
    <s v="Casdin Partners GP, LLC"/>
    <s v="Director,TenPercentOwner"/>
    <n v="525408"/>
    <n v="1.61"/>
    <n v="845906.88"/>
    <s v="normal_buy"/>
    <n v="0.32098771518840402"/>
    <n v="32.098799999999997"/>
    <s v="P"/>
  </r>
  <r>
    <x v="451"/>
    <s v="STANDARD BIOTOOLS INC."/>
    <x v="7"/>
    <x v="156"/>
    <s v="CASDIN PRIVATE GROWTH EQUITY FUND GP, LLC"/>
    <s v="Director"/>
    <n v="525408"/>
    <n v="1.61"/>
    <n v="845906.88"/>
    <s v="normal_buy"/>
    <n v="0.32098771518840402"/>
    <n v="32.098799999999997"/>
    <s v="P"/>
  </r>
  <r>
    <x v="451"/>
    <s v="STANDARD BIOTOOLS INC."/>
    <x v="7"/>
    <x v="156"/>
    <s v="Casdin Amplify Fund, LP"/>
    <s v="Director"/>
    <n v="525408"/>
    <n v="1.61"/>
    <n v="845906.88"/>
    <s v="normal_buy"/>
    <n v="0.32098771518840402"/>
    <n v="32.098799999999997"/>
    <s v="P"/>
  </r>
  <r>
    <x v="1253"/>
    <s v="Crescent Energy Co"/>
    <x v="7"/>
    <x v="156"/>
    <s v="Falk Todd"/>
    <s v="Officer"/>
    <n v="1000"/>
    <n v="10.49"/>
    <n v="10490"/>
    <s v="normal_buy"/>
    <n v="8.7931578795193532E-2"/>
    <n v="8.7932000000000006"/>
    <s v="P"/>
  </r>
  <r>
    <x v="297"/>
    <s v="GOODYEAR TIRE &amp; RUBBER CO /OH/"/>
    <x v="7"/>
    <x v="156"/>
    <s v="MITCHELL MAX H"/>
    <s v="Director"/>
    <n v="25000"/>
    <n v="7.76"/>
    <n v="194000"/>
    <s v="normal_buy"/>
    <n v="0.15454552773179711"/>
    <n v="15.454599999999999"/>
    <s v="P"/>
  </r>
  <r>
    <x v="686"/>
    <s v="Delek US Holdings, Inc."/>
    <x v="7"/>
    <x v="156"/>
    <s v="Soreq Avigal"/>
    <s v="Director,Officer"/>
    <n v="5651"/>
    <n v="20.420000000000002"/>
    <n v="115393.42"/>
    <s v="large_buy"/>
    <n v="1.884919478311731E-2"/>
    <n v="1.8849"/>
    <s v="P"/>
  </r>
  <r>
    <x v="670"/>
    <s v="Gain Therapeutics, Inc."/>
    <x v="7"/>
    <x v="156"/>
    <s v="Islam Khalid"/>
    <s v="Director,Officer"/>
    <n v="50000"/>
    <n v="1"/>
    <n v="50000"/>
    <s v="normal_buy"/>
    <n v="0.31498466228500632"/>
    <n v="31.4985"/>
    <s v="P"/>
  </r>
  <r>
    <x v="1210"/>
    <s v="OneWater Marine Inc."/>
    <x v="7"/>
    <x v="156"/>
    <s v="Lamkin Jeffrey B."/>
    <s v="Director"/>
    <n v="30919"/>
    <n v="22.27"/>
    <n v="688566.13"/>
    <s v="large_buy"/>
    <n v="0.11392398077785849"/>
    <n v="11.3924"/>
    <s v="P"/>
  </r>
  <r>
    <x v="1043"/>
    <s v="GOLUB CAPITAL BDC, Inc."/>
    <x v="7"/>
    <x v="156"/>
    <s v="Rival Anita J."/>
    <s v="Director"/>
    <n v="3500"/>
    <n v="14.37"/>
    <n v="50295"/>
    <s v="normal_buy"/>
    <n v="4.8136422215633079E-2"/>
    <n v="4.8136000000000001"/>
    <s v="P"/>
  </r>
  <r>
    <x v="587"/>
    <s v="GEO GROUP INC"/>
    <x v="7"/>
    <x v="156"/>
    <s v="ZOLEY GEORGE C"/>
    <s v="Director,Officer"/>
    <n v="50000"/>
    <n v="12.26"/>
    <n v="613000"/>
    <s v="normal_buy"/>
    <n v="0.16366611753653279"/>
    <n v="16.366599999999998"/>
    <s v="P"/>
  </r>
  <r>
    <x v="587"/>
    <s v="GEO GROUP INC"/>
    <x v="7"/>
    <x v="156"/>
    <s v="ZOLEY GEORGE C"/>
    <s v="Director,Officer"/>
    <n v="50000"/>
    <n v="12.18"/>
    <n v="609000"/>
    <s v="normal_buy"/>
    <n v="0.16366611753653279"/>
    <n v="16.366599999999998"/>
    <s v="P"/>
  </r>
  <r>
    <x v="484"/>
    <s v="Palomar Holdings, Inc."/>
    <x v="7"/>
    <x v="156"/>
    <s v="BRADLEY THOMAS A"/>
    <s v="Director"/>
    <n v="1000"/>
    <n v="89.42"/>
    <n v="89420"/>
    <s v="normal_buy"/>
    <n v="0.10154595575070149"/>
    <n v="10.1546"/>
    <s v="P"/>
  </r>
  <r>
    <x v="580"/>
    <s v="Heritage Insurance Holdings, Inc."/>
    <x v="7"/>
    <x v="156"/>
    <s v="Garateix Ernie J"/>
    <s v="Director,Officer"/>
    <n v="5000"/>
    <n v="8.59"/>
    <n v="42950"/>
    <s v="normal_buy"/>
    <n v="0.44143276411377991"/>
    <n v="44.143300000000004"/>
    <s v="P"/>
  </r>
  <r>
    <x v="1265"/>
    <s v="ORRSTOWN FINANCIAL SERVICES INC"/>
    <x v="7"/>
    <x v="156"/>
    <s v="Joiner Cindy Jeannette"/>
    <s v="Director"/>
    <n v="326"/>
    <n v="32.15"/>
    <n v="10480.9"/>
    <s v="normal_buy"/>
    <n v="0.10973351966063701"/>
    <n v="10.9734"/>
    <s v="P"/>
  </r>
  <r>
    <x v="1251"/>
    <s v="Upland Software, Inc."/>
    <x v="7"/>
    <x v="156"/>
    <s v="MCDONALD JOHN T"/>
    <s v="Director,Officer"/>
    <n v="66365"/>
    <n v="1.96"/>
    <n v="130075.4"/>
    <s v="large_buy"/>
    <n v="0.19047619948671879"/>
    <n v="19.047599999999999"/>
    <s v="P"/>
  </r>
  <r>
    <x v="1043"/>
    <s v="GOLUB CAPITAL BDC, Inc."/>
    <x v="7"/>
    <x v="156"/>
    <s v="Rival Anita J."/>
    <s v="Director"/>
    <n v="3000"/>
    <n v="14.37"/>
    <n v="43110"/>
    <s v="normal_buy"/>
    <n v="4.8136422215633079E-2"/>
    <n v="4.8136000000000001"/>
    <s v="P"/>
  </r>
  <r>
    <x v="903"/>
    <s v="LINKBANCORP, Inc."/>
    <x v="7"/>
    <x v="156"/>
    <s v="Eisel Catherine"/>
    <s v="Officer"/>
    <n v="7080"/>
    <n v="6.28"/>
    <n v="44462.400000000001"/>
    <s v="normal_buy"/>
    <n v="3.6799895611430822E-2"/>
    <n v="3.68"/>
    <s v="P"/>
  </r>
  <r>
    <x v="473"/>
    <s v="Quantum-Si Inc"/>
    <x v="7"/>
    <x v="156"/>
    <s v="LaPointe Christian"/>
    <s v="Officer"/>
    <n v="25000"/>
    <n v="0.86"/>
    <n v="21500"/>
    <s v="normal_buy"/>
    <n v="0.13866963108488981"/>
    <n v="13.867000000000001"/>
    <s v="P"/>
  </r>
  <r>
    <x v="59"/>
    <s v="Flat Rock Opportunity Fund"/>
    <x v="7"/>
    <x v="156"/>
    <s v="Ripp Ryan"/>
    <s v="Officer"/>
    <n v="2649.71"/>
    <n v="18.87"/>
    <n v="50000.027700000013"/>
    <s v="normal_buy"/>
    <n v="5.2994674900037619E-3"/>
    <n v="0.52990000000000004"/>
    <s v="P"/>
  </r>
  <r>
    <x v="1253"/>
    <s v="Crescent Energy Co"/>
    <x v="7"/>
    <x v="156"/>
    <s v="DUGINSKI MICHAEL"/>
    <s v="Director"/>
    <n v="8919"/>
    <n v="10.5"/>
    <n v="93649.5"/>
    <s v="normal_buy"/>
    <n v="8.7931578795193532E-2"/>
    <n v="8.7932000000000006"/>
    <s v="P"/>
  </r>
  <r>
    <x v="1266"/>
    <s v="Eos Energy Enterprises, Inc."/>
    <x v="7"/>
    <x v="156"/>
    <s v="Mastrangelo Joe"/>
    <s v="Director,Officer"/>
    <n v="52800"/>
    <n v="1.43"/>
    <n v="75504"/>
    <s v="large_buy"/>
    <n v="0.55263152941442195"/>
    <n v="55.263199999999998"/>
    <s v="P"/>
  </r>
  <r>
    <x v="514"/>
    <s v="TheRealReal, Inc."/>
    <x v="7"/>
    <x v="156"/>
    <s v="Koryl John E"/>
    <s v="Director,Officer"/>
    <n v="19840"/>
    <n v="2.5099999999999998"/>
    <n v="49798.399999999987"/>
    <s v="large_buy"/>
    <n v="0.1102040717026833"/>
    <n v="11.0204"/>
    <s v="P"/>
  </r>
  <r>
    <x v="1267"/>
    <s v="WORKIVA INC"/>
    <x v="7"/>
    <x v="156"/>
    <s v="VANDERPLOEG MARTIN J."/>
    <s v="Director"/>
    <n v="3710"/>
    <n v="74.94"/>
    <n v="278027.40000000002"/>
    <s v="large_buy"/>
    <n v="6.7274141762160955E-2"/>
    <n v="6.7274000000000003"/>
    <s v="P"/>
  </r>
  <r>
    <x v="344"/>
    <s v="Westlake Chemical Partners LP"/>
    <x v="7"/>
    <x v="156"/>
    <s v="Kenner Andrew"/>
    <s v="Officer"/>
    <n v="12000"/>
    <n v="22.99"/>
    <n v="275880"/>
    <s v="large_buy"/>
    <n v="1.16160225012969E-2"/>
    <n v="1.1616"/>
    <s v="P"/>
  </r>
  <r>
    <x v="339"/>
    <s v="GeoVax Labs, Inc."/>
    <x v="7"/>
    <x v="156"/>
    <s v="DODD DAVID A"/>
    <s v="Director,Officer"/>
    <n v="8000"/>
    <n v="1.95"/>
    <n v="15600"/>
    <s v="normal_buy"/>
    <n v="2.4262733693351781"/>
    <n v="242.62729999999999"/>
    <s v="P"/>
  </r>
  <r>
    <x v="1267"/>
    <s v="WORKIVA INC"/>
    <x v="7"/>
    <x v="156"/>
    <s v="VANDERPLOEG MARTIN J."/>
    <s v="Director"/>
    <n v="290"/>
    <n v="75.61"/>
    <n v="21926.9"/>
    <s v="normal_buy"/>
    <n v="6.7274141762160955E-2"/>
    <n v="6.7274000000000003"/>
    <s v="P"/>
  </r>
  <r>
    <x v="667"/>
    <s v="Clearway Energy, Inc."/>
    <x v="7"/>
    <x v="156"/>
    <s v="ONEAL E STANLEY"/>
    <s v="Director"/>
    <n v="3000"/>
    <n v="28.35"/>
    <n v="85050"/>
    <s v="normal_buy"/>
    <n v="2.3876504679765761E-2"/>
    <n v="2.3877000000000002"/>
    <s v="P"/>
  </r>
  <r>
    <x v="565"/>
    <s v="CLOVER HEALTH INVESTMENTS, CORP. /DE"/>
    <x v="7"/>
    <x v="156"/>
    <s v="Garipalli Vivek"/>
    <s v="Director,TenPercentOwner"/>
    <n v="531700"/>
    <n v="1.88"/>
    <n v="999596"/>
    <s v="normal_buy"/>
    <n v="0.79569886477507157"/>
    <n v="79.569900000000004"/>
    <s v="P"/>
  </r>
  <r>
    <x v="1268"/>
    <s v="MYR GROUP INC."/>
    <x v="7"/>
    <x v="156"/>
    <s v="Huntington Kelly Michelle"/>
    <s v="Officer"/>
    <n v="2000"/>
    <n v="99.51"/>
    <n v="199020"/>
    <s v="large_buy"/>
    <n v="2.6152952072277639E-2"/>
    <n v="2.6153"/>
    <s v="P"/>
  </r>
  <r>
    <x v="591"/>
    <s v="ONE Group Hospitality, Inc."/>
    <x v="7"/>
    <x v="156"/>
    <s v="Segal Jonathan"/>
    <s v="Director,TenPercentOwner"/>
    <n v="5000"/>
    <n v="3.53"/>
    <n v="17650"/>
    <s v="normal_buy"/>
    <n v="0.1120448467359194"/>
    <n v="11.204499999999999"/>
    <s v="P"/>
  </r>
  <r>
    <x v="849"/>
    <s v="Xeris Biopharma Holdings, Inc."/>
    <x v="7"/>
    <x v="156"/>
    <s v="Schmid John P."/>
    <s v="Director"/>
    <n v="4285"/>
    <n v="2.37"/>
    <n v="10155.450000000001"/>
    <s v="normal_buy"/>
    <n v="0.24137939539307471"/>
    <n v="24.137899999999998"/>
    <s v="P"/>
  </r>
  <r>
    <x v="146"/>
    <s v="Burke &amp; Herbert Financial Services Corp."/>
    <x v="7"/>
    <x v="156"/>
    <s v="McLaughlin Shawn Patrick"/>
    <s v="Director"/>
    <n v="500"/>
    <n v="59"/>
    <n v="29500"/>
    <s v="normal_buy"/>
    <n v="0.1192227990392138"/>
    <n v="11.9223"/>
    <s v="P"/>
  </r>
  <r>
    <x v="670"/>
    <s v="Gain Therapeutics, Inc."/>
    <x v="7"/>
    <x v="156"/>
    <s v="Mack Gene"/>
    <s v="Officer"/>
    <n v="14400"/>
    <n v="1.01"/>
    <n v="14544"/>
    <s v="normal_buy"/>
    <n v="0.31498466228500632"/>
    <n v="31.4985"/>
    <s v="P"/>
  </r>
  <r>
    <x v="17"/>
    <s v="TILE SHOP HOLDINGS, INC."/>
    <x v="7"/>
    <x v="156"/>
    <s v="Fund 1 Investments, LLC"/>
    <s v="TenPercentOwner"/>
    <n v="15304"/>
    <n v="6.04"/>
    <n v="92436.160000000003"/>
    <s v="normal_buy"/>
    <n v="8.2644152597344256E-3"/>
    <n v="0.82640000000000002"/>
    <s v="P"/>
  </r>
  <r>
    <x v="17"/>
    <s v="TILE SHOP HOLDINGS, INC."/>
    <x v="7"/>
    <x v="156"/>
    <s v="Pleasant Lake Partners LLC"/>
    <s v="TenPercentOwner"/>
    <n v="15304"/>
    <n v="6.04"/>
    <n v="92436.160000000003"/>
    <s v="normal_buy"/>
    <n v="8.2644152597344256E-3"/>
    <n v="0.82640000000000002"/>
    <s v="P"/>
  </r>
  <r>
    <x v="17"/>
    <s v="TILE SHOP HOLDINGS, INC."/>
    <x v="7"/>
    <x v="156"/>
    <s v="Pleasant Lake Onshore Feeder Fund LP"/>
    <s v="TenPercentOwner"/>
    <n v="15304"/>
    <n v="6.04"/>
    <n v="92436.160000000003"/>
    <s v="normal_buy"/>
    <n v="8.2644152597344256E-3"/>
    <n v="0.82640000000000002"/>
    <s v="P"/>
  </r>
  <r>
    <x v="376"/>
    <s v="DT Midstream, Inc."/>
    <x v="7"/>
    <x v="156"/>
    <s v="Jewell Jeffrey A"/>
    <s v="Officer"/>
    <n v="200"/>
    <n v="74.22"/>
    <n v="14844"/>
    <s v="normal_buy"/>
    <n v="4.3045933484230803E-2"/>
    <n v="4.3045999999999998"/>
    <s v="P"/>
  </r>
  <r>
    <x v="844"/>
    <s v="Enhabit, Inc."/>
    <x v="7"/>
    <x v="156"/>
    <s v="Bolton Jeffrey"/>
    <s v="Director"/>
    <n v="5000"/>
    <n v="8.2899999999999991"/>
    <n v="41449.999999999993"/>
    <s v="normal_buy"/>
    <n v="-2.9550827289920312E-2"/>
    <n v="-2.9550999999999998"/>
    <s v="P"/>
  </r>
  <r>
    <x v="709"/>
    <s v="LION COPPER &amp; GOLD CORP."/>
    <x v="7"/>
    <x v="157"/>
    <s v="Alford Tony L"/>
    <s v="Director,TenPercentOwner"/>
    <n v="616000"/>
    <n v="0.05"/>
    <n v="30800"/>
    <s v="normal_buy"/>
    <n v="0"/>
    <n v="0"/>
    <s v="P"/>
  </r>
  <r>
    <x v="709"/>
    <s v="LION COPPER &amp; GOLD CORP."/>
    <x v="7"/>
    <x v="157"/>
    <s v="Alford Christine"/>
    <s v="TenPercentOwner"/>
    <n v="616000"/>
    <n v="0.05"/>
    <n v="30800"/>
    <s v="normal_buy"/>
    <n v="0"/>
    <n v="0"/>
    <s v="P"/>
  </r>
  <r>
    <x v="1220"/>
    <s v="Bitcoin Depot Inc."/>
    <x v="7"/>
    <x v="157"/>
    <s v="Paul Andrew Mitchell"/>
    <s v="TenPercentOwner"/>
    <n v="38560"/>
    <n v="1.7"/>
    <n v="65552"/>
    <s v="normal_buy"/>
    <n v="5.4545475563070538E-2"/>
    <n v="5.4545000000000003"/>
    <s v="P"/>
  </r>
  <r>
    <x v="1220"/>
    <s v="Bitcoin Depot Inc."/>
    <x v="7"/>
    <x v="157"/>
    <s v="Sopris SS-BCD Secondary Investors, LLC"/>
    <s v="TenPercentOwner"/>
    <n v="38560"/>
    <n v="1.7"/>
    <n v="65552"/>
    <s v="normal_buy"/>
    <n v="5.4545475563070538E-2"/>
    <n v="5.4545000000000003"/>
    <s v="P"/>
  </r>
  <r>
    <x v="344"/>
    <s v="Westlake Chemical Partners LP"/>
    <x v="7"/>
    <x v="157"/>
    <s v="Kenner Andrew"/>
    <s v="Officer"/>
    <n v="2692"/>
    <n v="22.63"/>
    <n v="60919.96"/>
    <s v="normal_buy"/>
    <n v="2.5800835473788419E-2"/>
    <n v="2.5800999999999998"/>
    <s v="P"/>
  </r>
  <r>
    <x v="1269"/>
    <s v="Energy Transfer LP"/>
    <x v="7"/>
    <x v="157"/>
    <s v="WARREN KELCY L"/>
    <s v="Director"/>
    <n v="3000000"/>
    <n v="15.68"/>
    <n v="47040000"/>
    <s v="large_buy"/>
    <n v="3.6013019375782163E-2"/>
    <n v="3.6013000000000002"/>
    <s v="P"/>
  </r>
  <r>
    <x v="389"/>
    <s v="CITY HOLDING CO"/>
    <x v="7"/>
    <x v="157"/>
    <s v="STRONG-TREISTER DIANE W"/>
    <s v="Director"/>
    <n v="114"/>
    <n v="110.83"/>
    <n v="12634.62"/>
    <s v="normal_buy"/>
    <n v="5.8459032746787321E-2"/>
    <n v="5.8459000000000003"/>
    <s v="P"/>
  </r>
  <r>
    <x v="1194"/>
    <s v="DONEGAL GROUP INC"/>
    <x v="7"/>
    <x v="157"/>
    <s v="DONEGAL MUTUAL INSURANCE CO"/>
    <s v="TenPercentOwner"/>
    <n v="4956"/>
    <n v="14.15"/>
    <n v="70127.400000000009"/>
    <s v="normal_buy"/>
    <n v="6.2142853961189459E-2"/>
    <n v="6.2142999999999997"/>
    <s v="P"/>
  </r>
  <r>
    <x v="861"/>
    <s v="HARTE HANKS INC"/>
    <x v="7"/>
    <x v="157"/>
    <s v="GARRISON DAVID A"/>
    <s v="Officer"/>
    <n v="3750"/>
    <n v="7.05"/>
    <n v="26437.5"/>
    <s v="normal_buy"/>
    <n v="0.10410557482053751"/>
    <n v="10.410600000000001"/>
    <s v="P"/>
  </r>
  <r>
    <x v="852"/>
    <s v="TELOS CORP"/>
    <x v="7"/>
    <x v="157"/>
    <s v="Schaufeld Fredrick"/>
    <s v="Director"/>
    <n v="212463"/>
    <n v="2.5099999999999998"/>
    <n v="533282.13"/>
    <s v="large_buy"/>
    <n v="0.2114285968598866"/>
    <n v="21.142900000000001"/>
    <s v="P"/>
  </r>
  <r>
    <x v="185"/>
    <s v="RXO, Inc."/>
    <x v="7"/>
    <x v="157"/>
    <s v="MFN Partners Management, LLC"/>
    <s v="TenPercentOwner"/>
    <n v="10266810"/>
    <n v="20.21"/>
    <n v="207492230.09999999"/>
    <s v="large_buy"/>
    <n v="5.0479918900049103E-2"/>
    <n v="5.048"/>
    <s v="P"/>
  </r>
  <r>
    <x v="185"/>
    <s v="RXO, Inc."/>
    <x v="7"/>
    <x v="157"/>
    <s v="DeMichele Michael"/>
    <s v="TenPercentOwner"/>
    <n v="10266810"/>
    <n v="20.21"/>
    <n v="207492230.09999999"/>
    <s v="large_buy"/>
    <n v="5.0479918900049103E-2"/>
    <n v="5.048"/>
    <s v="P"/>
  </r>
  <r>
    <x v="185"/>
    <s v="RXO, Inc."/>
    <x v="7"/>
    <x v="157"/>
    <s v="MFN Partners, LP"/>
    <s v="TenPercentOwner"/>
    <n v="10266810"/>
    <n v="20.21"/>
    <n v="207492230.09999999"/>
    <s v="large_buy"/>
    <n v="5.0479918900049103E-2"/>
    <n v="5.048"/>
    <s v="P"/>
  </r>
  <r>
    <x v="185"/>
    <s v="RXO, Inc."/>
    <x v="7"/>
    <x v="157"/>
    <s v="MFN Partners Management, LP"/>
    <s v="TenPercentOwner"/>
    <n v="10266810"/>
    <n v="20.21"/>
    <n v="207492230.09999999"/>
    <s v="large_buy"/>
    <n v="5.0479918900049103E-2"/>
    <n v="5.048"/>
    <s v="P"/>
  </r>
  <r>
    <x v="185"/>
    <s v="RXO, Inc."/>
    <x v="7"/>
    <x v="157"/>
    <s v="MFN Partners GP, LLC"/>
    <s v="TenPercentOwner"/>
    <n v="10266810"/>
    <n v="20.21"/>
    <n v="207492230.09999999"/>
    <s v="large_buy"/>
    <n v="5.0479918900049103E-2"/>
    <n v="5.048"/>
    <s v="P"/>
  </r>
  <r>
    <x v="185"/>
    <s v="RXO, Inc."/>
    <x v="7"/>
    <x v="157"/>
    <s v="NANJI FARHAD"/>
    <s v="TenPercentOwner"/>
    <n v="10266810"/>
    <n v="20.21"/>
    <n v="207492230.09999999"/>
    <s v="large_buy"/>
    <n v="5.0479918900049103E-2"/>
    <n v="5.048"/>
    <s v="P"/>
  </r>
  <r>
    <x v="1269"/>
    <s v="Energy Transfer LP"/>
    <x v="7"/>
    <x v="157"/>
    <s v="Long Thomas E"/>
    <s v="Director,Officer"/>
    <n v="20000"/>
    <n v="15.68"/>
    <n v="313600"/>
    <s v="normal_buy"/>
    <n v="3.6013019375782163E-2"/>
    <n v="3.6013000000000002"/>
    <s v="P"/>
  </r>
  <r>
    <x v="1270"/>
    <s v="Trinseo PLC"/>
    <x v="7"/>
    <x v="157"/>
    <s v="BOZICH FRANK A"/>
    <s v="Director,Officer"/>
    <n v="40000"/>
    <n v="2.57"/>
    <n v="102800"/>
    <s v="normal_buy"/>
    <n v="0.83870976200537073"/>
    <n v="83.870999999999995"/>
    <s v="P"/>
  </r>
  <r>
    <x v="591"/>
    <s v="ONE Group Hospitality, Inc."/>
    <x v="7"/>
    <x v="157"/>
    <s v="Segal Jonathan"/>
    <s v="Director,TenPercentOwner"/>
    <n v="5000"/>
    <n v="3.52"/>
    <n v="17600"/>
    <s v="normal_buy"/>
    <n v="0.1139601414399545"/>
    <n v="11.396000000000001"/>
    <s v="P"/>
  </r>
  <r>
    <x v="473"/>
    <s v="Quantum-Si Inc"/>
    <x v="7"/>
    <x v="157"/>
    <s v="Kummeth Charles R."/>
    <s v="Director"/>
    <n v="31100"/>
    <n v="0.89"/>
    <n v="27679"/>
    <s v="normal_buy"/>
    <n v="0.14457832190515971"/>
    <n v="14.457800000000001"/>
    <s v="P"/>
  </r>
  <r>
    <x v="1271"/>
    <s v="FibroBiologics, Inc."/>
    <x v="7"/>
    <x v="157"/>
    <s v="Khoja Hamid"/>
    <s v="Officer"/>
    <n v="10000"/>
    <n v="1.9"/>
    <n v="19000"/>
    <s v="large_buy"/>
    <n v="-9.836068991039304E-2"/>
    <n v="-9.8361000000000001"/>
    <s v="P"/>
  </r>
  <r>
    <x v="1272"/>
    <s v="Pacira BioSciences, Inc."/>
    <x v="7"/>
    <x v="157"/>
    <s v="BIGAL MARCELO"/>
    <s v="Director"/>
    <n v="3400"/>
    <n v="12.01"/>
    <n v="40834"/>
    <s v="large_buy"/>
    <n v="0.17819361978688761"/>
    <n v="17.819400000000002"/>
    <s v="P"/>
  </r>
  <r>
    <x v="659"/>
    <s v="COMSTOCK RESOURCES INC"/>
    <x v="7"/>
    <x v="157"/>
    <s v="Williston Drilling, L.P."/>
    <s v="TenPercentOwner"/>
    <n v="981898"/>
    <n v="10.130000000000001"/>
    <n v="9946626.7400000002"/>
    <s v="normal_buy"/>
    <n v="0.13636364921408101"/>
    <n v="13.6364"/>
    <s v="P"/>
  </r>
  <r>
    <x v="659"/>
    <s v="COMSTOCK RESOURCES INC"/>
    <x v="7"/>
    <x v="157"/>
    <s v="Arkoma Drilling, L.P."/>
    <s v="TenPercentOwner"/>
    <n v="981898"/>
    <n v="10.130000000000001"/>
    <n v="9946626.7400000002"/>
    <s v="normal_buy"/>
    <n v="0.13636364921408101"/>
    <n v="13.6364"/>
    <s v="P"/>
  </r>
  <r>
    <x v="659"/>
    <s v="COMSTOCK RESOURCES INC"/>
    <x v="7"/>
    <x v="157"/>
    <s v="Jones Jerral W."/>
    <s v="TenPercentOwner"/>
    <n v="981898"/>
    <n v="10.130000000000001"/>
    <n v="9946626.7400000002"/>
    <s v="normal_buy"/>
    <n v="0.13636364921408101"/>
    <n v="13.6364"/>
    <s v="P"/>
  </r>
  <r>
    <x v="659"/>
    <s v="COMSTOCK RESOURCES INC"/>
    <x v="7"/>
    <x v="157"/>
    <s v="JWJ BES, LLC"/>
    <s v="TenPercentOwner"/>
    <n v="981898"/>
    <n v="10.130000000000001"/>
    <n v="9946626.7400000002"/>
    <s v="normal_buy"/>
    <n v="0.13636364921408101"/>
    <n v="13.6364"/>
    <s v="P"/>
  </r>
  <r>
    <x v="659"/>
    <s v="COMSTOCK RESOURCES INC"/>
    <x v="7"/>
    <x v="157"/>
    <s v="Blue Star Exploration Corp"/>
    <s v="TenPercentOwner"/>
    <n v="981898"/>
    <n v="10.130000000000001"/>
    <n v="9946626.7400000002"/>
    <s v="normal_buy"/>
    <n v="0.13636364921408101"/>
    <n v="13.6364"/>
    <s v="P"/>
  </r>
  <r>
    <x v="1244"/>
    <s v="Vimeo, Inc."/>
    <x v="7"/>
    <x v="157"/>
    <s v="Gross Adam"/>
    <s v="Director"/>
    <n v="50000"/>
    <n v="5.01"/>
    <n v="250500"/>
    <s v="large_buy"/>
    <n v="4.0080219494174292E-2"/>
    <n v="4.008"/>
    <s v="P"/>
  </r>
  <r>
    <x v="1246"/>
    <s v="AMERICAN PUBLIC EDUCATION INC"/>
    <x v="7"/>
    <x v="157"/>
    <s v="325 Capital Master Fund LP"/>
    <s v="Other"/>
    <n v="18031"/>
    <n v="13.44"/>
    <n v="242336.64000000001"/>
    <s v="normal_buy"/>
    <n v="0.17695168388042931"/>
    <n v="17.6952"/>
    <s v="P"/>
  </r>
  <r>
    <x v="1246"/>
    <s v="AMERICAN PUBLIC EDUCATION INC"/>
    <x v="7"/>
    <x v="157"/>
    <s v="Shrivastava Anil K"/>
    <s v="Other"/>
    <n v="18031"/>
    <n v="13.44"/>
    <n v="242336.64000000001"/>
    <s v="normal_buy"/>
    <n v="0.17695168388042931"/>
    <n v="17.6952"/>
    <s v="P"/>
  </r>
  <r>
    <x v="1246"/>
    <s v="AMERICAN PUBLIC EDUCATION INC"/>
    <x v="7"/>
    <x v="157"/>
    <s v="Braner Michael David"/>
    <s v="Director,TenPercentOwner,Other"/>
    <n v="18031"/>
    <n v="13.44"/>
    <n v="242336.64000000001"/>
    <s v="normal_buy"/>
    <n v="0.17695168388042931"/>
    <n v="17.6952"/>
    <s v="P"/>
  </r>
  <r>
    <x v="1246"/>
    <s v="AMERICAN PUBLIC EDUCATION INC"/>
    <x v="7"/>
    <x v="157"/>
    <s v="325 CAPITAL LLC"/>
    <s v="Other"/>
    <n v="18031"/>
    <n v="13.44"/>
    <n v="242336.64000000001"/>
    <s v="normal_buy"/>
    <n v="0.17695168388042931"/>
    <n v="17.6952"/>
    <s v="P"/>
  </r>
  <r>
    <x v="1246"/>
    <s v="AMERICAN PUBLIC EDUCATION INC"/>
    <x v="7"/>
    <x v="157"/>
    <s v="325 Capital GP, LLC"/>
    <s v="Other"/>
    <n v="18031"/>
    <n v="13.44"/>
    <n v="242336.64000000001"/>
    <s v="normal_buy"/>
    <n v="0.17695168388042931"/>
    <n v="17.6952"/>
    <s v="P"/>
  </r>
  <r>
    <x v="1246"/>
    <s v="AMERICAN PUBLIC EDUCATION INC"/>
    <x v="7"/>
    <x v="157"/>
    <s v="FRIEDBERG DANIEL M."/>
    <s v="Other"/>
    <n v="18031"/>
    <n v="13.44"/>
    <n v="242336.64000000001"/>
    <s v="normal_buy"/>
    <n v="0.17695168388042931"/>
    <n v="17.6952"/>
    <s v="P"/>
  </r>
  <r>
    <x v="1246"/>
    <s v="AMERICAN PUBLIC EDUCATION INC"/>
    <x v="7"/>
    <x v="157"/>
    <s v="325 Capital Master Fund LP"/>
    <s v="Other"/>
    <n v="162851"/>
    <n v="13.44"/>
    <n v="2188717.44"/>
    <s v="large_buy"/>
    <n v="0.17695168388042931"/>
    <n v="17.6952"/>
    <s v="P"/>
  </r>
  <r>
    <x v="1246"/>
    <s v="AMERICAN PUBLIC EDUCATION INC"/>
    <x v="7"/>
    <x v="157"/>
    <s v="Shrivastava Anil K"/>
    <s v="Other"/>
    <n v="162851"/>
    <n v="13.44"/>
    <n v="2188717.44"/>
    <s v="large_buy"/>
    <n v="0.17695168388042931"/>
    <n v="17.6952"/>
    <s v="P"/>
  </r>
  <r>
    <x v="1246"/>
    <s v="AMERICAN PUBLIC EDUCATION INC"/>
    <x v="7"/>
    <x v="157"/>
    <s v="Braner Michael David"/>
    <s v="Director,TenPercentOwner,Other"/>
    <n v="162851"/>
    <n v="13.44"/>
    <n v="2188717.44"/>
    <s v="large_buy"/>
    <n v="0.17695168388042931"/>
    <n v="17.6952"/>
    <s v="P"/>
  </r>
  <r>
    <x v="1246"/>
    <s v="AMERICAN PUBLIC EDUCATION INC"/>
    <x v="7"/>
    <x v="157"/>
    <s v="325 CAPITAL LLC"/>
    <s v="Other"/>
    <n v="162851"/>
    <n v="13.44"/>
    <n v="2188717.44"/>
    <s v="large_buy"/>
    <n v="0.17695168388042931"/>
    <n v="17.6952"/>
    <s v="P"/>
  </r>
  <r>
    <x v="1246"/>
    <s v="AMERICAN PUBLIC EDUCATION INC"/>
    <x v="7"/>
    <x v="157"/>
    <s v="325 Capital GP, LLC"/>
    <s v="Other"/>
    <n v="162851"/>
    <n v="13.44"/>
    <n v="2188717.44"/>
    <s v="large_buy"/>
    <n v="0.17695168388042931"/>
    <n v="17.6952"/>
    <s v="P"/>
  </r>
  <r>
    <x v="1246"/>
    <s v="AMERICAN PUBLIC EDUCATION INC"/>
    <x v="7"/>
    <x v="157"/>
    <s v="FRIEDBERG DANIEL M."/>
    <s v="Other"/>
    <n v="162851"/>
    <n v="13.44"/>
    <n v="2188717.44"/>
    <s v="large_buy"/>
    <n v="0.17695168388042931"/>
    <n v="17.6952"/>
    <s v="P"/>
  </r>
  <r>
    <x v="1273"/>
    <s v="MidCap Financial Investment Corp"/>
    <x v="7"/>
    <x v="157"/>
    <s v="PEARLMAN EMANUEL R"/>
    <s v="Director"/>
    <n v="1000"/>
    <n v="12.98"/>
    <n v="12980"/>
    <s v="large_buy"/>
    <n v="5.7427303665074092E-2"/>
    <n v="5.7427000000000001"/>
    <s v="P"/>
  </r>
  <r>
    <x v="1270"/>
    <s v="Trinseo PLC"/>
    <x v="7"/>
    <x v="157"/>
    <s v="Chaclas Angelo N."/>
    <s v="Officer"/>
    <n v="75000"/>
    <n v="2.57"/>
    <n v="192750"/>
    <s v="normal_buy"/>
    <n v="0.83870976200537073"/>
    <n v="83.870999999999995"/>
    <s v="P"/>
  </r>
  <r>
    <x v="709"/>
    <s v="LION COPPER &amp; GOLD CORP."/>
    <x v="7"/>
    <x v="157"/>
    <s v="Alford Tony L"/>
    <s v="Director,TenPercentOwner"/>
    <n v="616000"/>
    <n v="0.05"/>
    <n v="30800"/>
    <s v="normal_buy"/>
    <n v="0"/>
    <n v="0"/>
    <s v="P"/>
  </r>
  <r>
    <x v="709"/>
    <s v="LION COPPER &amp; GOLD CORP."/>
    <x v="7"/>
    <x v="157"/>
    <s v="Alford Christine"/>
    <s v="TenPercentOwner"/>
    <n v="616000"/>
    <n v="0.05"/>
    <n v="30800"/>
    <s v="normal_buy"/>
    <n v="0"/>
    <n v="0"/>
    <s v="P"/>
  </r>
  <r>
    <x v="274"/>
    <s v="AMTECH SYSTEMS INC"/>
    <x v="7"/>
    <x v="157"/>
    <s v="Averick Robert M"/>
    <s v="Director,TenPercentOwner"/>
    <n v="5000"/>
    <n v="5.54"/>
    <n v="27700"/>
    <s v="normal_buy"/>
    <n v="0.1645338445864728"/>
    <n v="16.453399999999998"/>
    <s v="P"/>
  </r>
  <r>
    <x v="1272"/>
    <s v="Pacira BioSciences, Inc."/>
    <x v="7"/>
    <x v="157"/>
    <s v="Lee Frank D."/>
    <s v="Director,Officer"/>
    <n v="8264"/>
    <n v="12.1"/>
    <n v="99994.4"/>
    <s v="large_buy"/>
    <n v="0.17819361978688761"/>
    <n v="17.819400000000002"/>
    <s v="P"/>
  </r>
  <r>
    <x v="1055"/>
    <s v="FOX FACTORY HOLDING CORP"/>
    <x v="7"/>
    <x v="157"/>
    <s v="Waitman Ted"/>
    <s v="Director"/>
    <n v="5000"/>
    <n v="38.86"/>
    <n v="194300"/>
    <s v="normal_buy"/>
    <n v="1.161907256124595E-2"/>
    <n v="1.1618999999999999"/>
    <s v="P"/>
  </r>
  <r>
    <x v="634"/>
    <s v="CION Investment Corp"/>
    <x v="7"/>
    <x v="157"/>
    <s v="Breakstone Robert A"/>
    <s v="Director"/>
    <n v="1000"/>
    <n v="11.89"/>
    <n v="11890"/>
    <s v="normal_buy"/>
    <n v="4.1419858450795211E-2"/>
    <n v="4.1420000000000003"/>
    <s v="P"/>
  </r>
  <r>
    <x v="613"/>
    <s v="FTC Solar, Inc."/>
    <x v="7"/>
    <x v="157"/>
    <s v="Chatila Ahmad R"/>
    <s v="Director"/>
    <n v="212800"/>
    <n v="0.23"/>
    <n v="48944"/>
    <s v="normal_buy"/>
    <n v="0.17061618550367519"/>
    <n v="17.061599999999999"/>
    <s v="P"/>
  </r>
  <r>
    <x v="1272"/>
    <s v="Pacira BioSciences, Inc."/>
    <x v="7"/>
    <x v="157"/>
    <s v="Froimson Mark"/>
    <s v="Director"/>
    <n v="1400"/>
    <n v="11.58"/>
    <n v="16212"/>
    <s v="normal_buy"/>
    <n v="0.17819361978688761"/>
    <n v="17.819400000000002"/>
    <s v="P"/>
  </r>
  <r>
    <x v="599"/>
    <s v="Cardlytics, Inc."/>
    <x v="7"/>
    <x v="157"/>
    <s v="Klinck John L. Jr."/>
    <s v="Director"/>
    <n v="14000"/>
    <n v="3.49"/>
    <n v="48860"/>
    <s v="normal_buy"/>
    <n v="9.3749978833577829E-2"/>
    <n v="9.375"/>
    <s v="P"/>
  </r>
  <r>
    <x v="1274"/>
    <s v="Vital Energy, Inc."/>
    <x v="7"/>
    <x v="157"/>
    <s v="PIGOTT M. JASON"/>
    <s v="Director,Officer"/>
    <n v="2500"/>
    <n v="37.85"/>
    <n v="94625"/>
    <s v="large_buy"/>
    <n v="-2.017516215755322E-2"/>
    <n v="-2.0175000000000001"/>
    <s v="P"/>
  </r>
  <r>
    <x v="647"/>
    <s v="HALLADOR ENERGY CO"/>
    <x v="7"/>
    <x v="157"/>
    <s v="Gray Zarrell Thomas"/>
    <s v="Director"/>
    <n v="5000"/>
    <n v="5.6"/>
    <n v="28000"/>
    <s v="normal_buy"/>
    <n v="0.1220825506969057"/>
    <n v="12.208299999999999"/>
    <s v="P"/>
  </r>
  <r>
    <x v="647"/>
    <s v="HALLADOR ENERGY CO"/>
    <x v="7"/>
    <x v="157"/>
    <s v="Gray Zarrell Thomas"/>
    <s v="Director"/>
    <n v="5000"/>
    <n v="5.4"/>
    <n v="27000"/>
    <s v="normal_buy"/>
    <n v="0.1220825506969057"/>
    <n v="12.208299999999999"/>
    <s v="P"/>
  </r>
  <r>
    <x v="599"/>
    <s v="Cardlytics, Inc."/>
    <x v="7"/>
    <x v="157"/>
    <s v="Hill Scott A"/>
    <s v="Director"/>
    <n v="40000"/>
    <n v="3.58"/>
    <n v="143200"/>
    <s v="normal_buy"/>
    <n v="9.3749978833577829E-2"/>
    <n v="9.375"/>
    <s v="P"/>
  </r>
  <r>
    <x v="1275"/>
    <s v="Arlo Technologies, Inc."/>
    <x v="7"/>
    <x v="157"/>
    <s v="FAISON RALPH E"/>
    <s v="Director"/>
    <n v="8842"/>
    <n v="11.89"/>
    <n v="105131.38"/>
    <s v="large_buy"/>
    <n v="4.8132772989664563E-2"/>
    <n v="4.8132999999999999"/>
    <s v="P"/>
  </r>
  <r>
    <x v="841"/>
    <s v="Greystone Housing Impact Investors LP"/>
    <x v="7"/>
    <x v="157"/>
    <s v="Rogozinski Kenneth"/>
    <s v="Officer"/>
    <n v="1756"/>
    <n v="14.06"/>
    <n v="24689.360000000001"/>
    <s v="normal_buy"/>
    <n v="-2.064051048085647E-2"/>
    <n v="-2.0640999999999998"/>
    <s v="P"/>
  </r>
  <r>
    <x v="1276"/>
    <s v="Huntsman CORP"/>
    <x v="7"/>
    <x v="157"/>
    <s v="STRYKER DAVID M"/>
    <s v="Officer"/>
    <n v="2500"/>
    <n v="20.11"/>
    <n v="50275"/>
    <s v="large_buy"/>
    <n v="9.7402812080365164E-2"/>
    <n v="9.7402999999999995"/>
    <s v="P"/>
  </r>
  <r>
    <x v="1277"/>
    <s v="WhiteHorse Finance, Inc."/>
    <x v="7"/>
    <x v="157"/>
    <s v="BOLDUC JOHN"/>
    <s v="Director"/>
    <n v="6357"/>
    <n v="11.48"/>
    <n v="72978.36"/>
    <s v="large_buy"/>
    <n v="1.5638636726579062E-2"/>
    <n v="1.5639000000000001"/>
    <s v="P"/>
  </r>
  <r>
    <x v="1277"/>
    <s v="WhiteHorse Finance, Inc."/>
    <x v="7"/>
    <x v="157"/>
    <s v="BOLDUC JOHN"/>
    <s v="Director"/>
    <n v="6316"/>
    <n v="11.48"/>
    <n v="72507.680000000008"/>
    <s v="normal_buy"/>
    <n v="1.5638636726579062E-2"/>
    <n v="1.5639000000000001"/>
    <s v="P"/>
  </r>
  <r>
    <x v="599"/>
    <s v="Cardlytics, Inc."/>
    <x v="7"/>
    <x v="157"/>
    <s v="Hornsey Liane"/>
    <s v="Director"/>
    <n v="10000"/>
    <n v="3.59"/>
    <n v="35900"/>
    <s v="normal_buy"/>
    <n v="9.3749978833577829E-2"/>
    <n v="9.375"/>
    <s v="P"/>
  </r>
  <r>
    <x v="26"/>
    <s v="STAAR SURGICAL CO"/>
    <x v="7"/>
    <x v="157"/>
    <s v="Butcher Arthur C"/>
    <s v="Director"/>
    <n v="1315"/>
    <n v="37.99"/>
    <n v="49956.850000000013"/>
    <s v="normal_buy"/>
    <n v="-0.1517904034730175"/>
    <n v="-15.179"/>
    <s v="P"/>
  </r>
  <r>
    <x v="1205"/>
    <s v="First Guaranty Bancshares, Inc."/>
    <x v="7"/>
    <x v="157"/>
    <s v="Hood William K"/>
    <s v="Director"/>
    <n v="1935"/>
    <n v="10.36"/>
    <n v="20046.599999999999"/>
    <s v="large_buy"/>
    <n v="-2.101240445135177E-2"/>
    <n v="-2.1012"/>
    <s v="P"/>
  </r>
  <r>
    <x v="1278"/>
    <s v="MeiraGTx Holdings plc"/>
    <x v="7"/>
    <x v="157"/>
    <s v="PERCEPTIVE LIFE SCIENCES MASTER FUND LTD"/>
    <s v="Director,TenPercentOwner"/>
    <n v="1250000"/>
    <n v="4"/>
    <n v="5000000"/>
    <s v="large_buy"/>
    <n v="2.9999971389770511E-2"/>
    <n v="3"/>
    <s v="P"/>
  </r>
  <r>
    <x v="1278"/>
    <s v="MeiraGTx Holdings plc"/>
    <x v="7"/>
    <x v="157"/>
    <s v="PERCEPTIVE ADVISORS LLC"/>
    <s v="Director,TenPercentOwner"/>
    <n v="1250000"/>
    <n v="4"/>
    <n v="5000000"/>
    <s v="large_buy"/>
    <n v="2.9999971389770511E-2"/>
    <n v="3"/>
    <s v="P"/>
  </r>
  <r>
    <x v="1278"/>
    <s v="MeiraGTx Holdings plc"/>
    <x v="7"/>
    <x v="157"/>
    <s v="EDELMAN JOSEPH"/>
    <s v="Director,TenPercentOwner"/>
    <n v="1250000"/>
    <n v="4"/>
    <n v="5000000"/>
    <s v="large_buy"/>
    <n v="2.9999971389770511E-2"/>
    <n v="3"/>
    <s v="P"/>
  </r>
  <r>
    <x v="644"/>
    <s v="CITIZENS, INC."/>
    <x v="7"/>
    <x v="157"/>
    <s v="Stenberg Jon"/>
    <s v="Officer"/>
    <n v="4090"/>
    <n v="2.73"/>
    <n v="11165.7"/>
    <s v="normal_buy"/>
    <n v="0.1666666810639239"/>
    <n v="16.666699999999999"/>
    <s v="P"/>
  </r>
  <r>
    <x v="1210"/>
    <s v="OneWater Marine Inc."/>
    <x v="7"/>
    <x v="157"/>
    <s v="Lamkin Jeffrey B."/>
    <s v="Director"/>
    <n v="3009"/>
    <n v="22.67"/>
    <n v="68214.03"/>
    <s v="normal_buy"/>
    <n v="0.1091953678918698"/>
    <n v="10.919499999999999"/>
    <s v="P"/>
  </r>
  <r>
    <x v="852"/>
    <s v="TELOS CORP"/>
    <x v="7"/>
    <x v="157"/>
    <s v="Wood John B"/>
    <s v="Director,Officer"/>
    <n v="158644"/>
    <n v="2.39"/>
    <n v="379159.16"/>
    <s v="normal_buy"/>
    <n v="0.2114285968598866"/>
    <n v="21.142900000000001"/>
    <s v="P"/>
  </r>
  <r>
    <x v="1279"/>
    <s v="BREAD FINANCIAL HOLDINGS, INC."/>
    <x v="7"/>
    <x v="157"/>
    <s v="Fawcett John J."/>
    <s v="Director"/>
    <n v="2000"/>
    <n v="49.82"/>
    <n v="99640"/>
    <s v="large_buy"/>
    <n v="0.12757850937605461"/>
    <n v="12.757899999999999"/>
    <s v="P"/>
  </r>
  <r>
    <x v="451"/>
    <s v="STANDARD BIOTOOLS INC."/>
    <x v="7"/>
    <x v="157"/>
    <s v="Casdin Eli"/>
    <s v="Director,TenPercentOwner"/>
    <n v="500000"/>
    <n v="1.64"/>
    <n v="820000"/>
    <s v="normal_buy"/>
    <n v="0.36477989354685653"/>
    <n v="36.478000000000002"/>
    <s v="P"/>
  </r>
  <r>
    <x v="451"/>
    <s v="STANDARD BIOTOOLS INC."/>
    <x v="7"/>
    <x v="157"/>
    <s v="Casdin Private Growth Equity Fund, L.P."/>
    <s v="Director"/>
    <n v="500000"/>
    <n v="1.64"/>
    <n v="820000"/>
    <s v="normal_buy"/>
    <n v="0.36477989354685653"/>
    <n v="36.478000000000002"/>
    <s v="P"/>
  </r>
  <r>
    <x v="451"/>
    <s v="STANDARD BIOTOOLS INC."/>
    <x v="7"/>
    <x v="157"/>
    <s v="Casdin Private Growth Equity Fund II GP, LLC"/>
    <s v="Director"/>
    <n v="500000"/>
    <n v="1.64"/>
    <n v="820000"/>
    <s v="normal_buy"/>
    <n v="0.36477989354685653"/>
    <n v="36.478000000000002"/>
    <s v="P"/>
  </r>
  <r>
    <x v="451"/>
    <s v="STANDARD BIOTOOLS INC."/>
    <x v="7"/>
    <x v="157"/>
    <s v="Casdin Partners Master Fund, L.P."/>
    <s v="Director,TenPercentOwner"/>
    <n v="500000"/>
    <n v="1.64"/>
    <n v="820000"/>
    <s v="normal_buy"/>
    <n v="0.36477989354685653"/>
    <n v="36.478000000000002"/>
    <s v="P"/>
  </r>
  <r>
    <x v="451"/>
    <s v="STANDARD BIOTOOLS INC."/>
    <x v="7"/>
    <x v="157"/>
    <s v="Casdin Private Growth Equity Fund II, L.P."/>
    <s v="Director"/>
    <n v="500000"/>
    <n v="1.64"/>
    <n v="820000"/>
    <s v="normal_buy"/>
    <n v="0.36477989354685653"/>
    <n v="36.478000000000002"/>
    <s v="P"/>
  </r>
  <r>
    <x v="451"/>
    <s v="STANDARD BIOTOOLS INC."/>
    <x v="7"/>
    <x v="157"/>
    <s v="Casdin Capital, LLC"/>
    <s v="Director,TenPercentOwner"/>
    <n v="500000"/>
    <n v="1.64"/>
    <n v="820000"/>
    <s v="normal_buy"/>
    <n v="0.36477989354685653"/>
    <n v="36.478000000000002"/>
    <s v="P"/>
  </r>
  <r>
    <x v="451"/>
    <s v="STANDARD BIOTOOLS INC."/>
    <x v="7"/>
    <x v="157"/>
    <s v="Casdin Partners GP, LLC"/>
    <s v="Director,TenPercentOwner"/>
    <n v="500000"/>
    <n v="1.64"/>
    <n v="820000"/>
    <s v="normal_buy"/>
    <n v="0.36477989354685653"/>
    <n v="36.478000000000002"/>
    <s v="P"/>
  </r>
  <r>
    <x v="451"/>
    <s v="STANDARD BIOTOOLS INC."/>
    <x v="7"/>
    <x v="157"/>
    <s v="CASDIN PRIVATE GROWTH EQUITY FUND GP, LLC"/>
    <s v="Director"/>
    <n v="500000"/>
    <n v="1.64"/>
    <n v="820000"/>
    <s v="normal_buy"/>
    <n v="0.36477989354685653"/>
    <n v="36.478000000000002"/>
    <s v="P"/>
  </r>
  <r>
    <x v="451"/>
    <s v="STANDARD BIOTOOLS INC."/>
    <x v="7"/>
    <x v="157"/>
    <s v="Casdin Amplify Fund, LP"/>
    <s v="Director"/>
    <n v="500000"/>
    <n v="1.64"/>
    <n v="820000"/>
    <s v="normal_buy"/>
    <n v="0.36477989354685653"/>
    <n v="36.478000000000002"/>
    <s v="P"/>
  </r>
  <r>
    <x v="1280"/>
    <s v="Bloomin' Brands, Inc."/>
    <x v="7"/>
    <x v="157"/>
    <s v="Kunkel Julie T."/>
    <s v="Director"/>
    <n v="1000"/>
    <n v="15.65"/>
    <n v="15650"/>
    <s v="large_buy"/>
    <n v="0.16711783161029259"/>
    <n v="16.7118"/>
    <s v="P"/>
  </r>
  <r>
    <x v="914"/>
    <s v="MANITOWOC CO INC"/>
    <x v="7"/>
    <x v="157"/>
    <s v="Cook James Steele"/>
    <s v="Officer"/>
    <n v="1098"/>
    <n v="9.1199999999999992"/>
    <n v="10013.76"/>
    <s v="normal_buy"/>
    <n v="9.9892514455950376E-2"/>
    <n v="9.9893000000000001"/>
    <s v="P"/>
  </r>
  <r>
    <x v="694"/>
    <s v="BASSETT FURNITURE INDUSTRIES INC"/>
    <x v="7"/>
    <x v="157"/>
    <s v="BELK JOHN R"/>
    <s v="Director"/>
    <n v="3847"/>
    <n v="12.7"/>
    <n v="48856.899999999987"/>
    <s v="large_buy"/>
    <n v="5.913051659053381E-2"/>
    <n v="5.9131"/>
    <s v="P"/>
  </r>
  <r>
    <x v="277"/>
    <s v="RGC RESOURCES INC"/>
    <x v="7"/>
    <x v="157"/>
    <s v="Nester Paul W"/>
    <s v="Director,Officer"/>
    <n v="900"/>
    <n v="19.899999999999999"/>
    <n v="17910"/>
    <s v="normal_buy"/>
    <n v="5.7128653024880682E-2"/>
    <n v="5.7129000000000003"/>
    <s v="P"/>
  </r>
  <r>
    <x v="1271"/>
    <s v="FibroBiologics, Inc."/>
    <x v="7"/>
    <x v="157"/>
    <s v="O'HEERON PETE"/>
    <s v="Director,Officer"/>
    <n v="8500"/>
    <n v="1.91"/>
    <n v="16235"/>
    <s v="normal_buy"/>
    <n v="-9.836068991039304E-2"/>
    <n v="-9.8361000000000001"/>
    <s v="P"/>
  </r>
  <r>
    <x v="302"/>
    <s v="Greenwich LifeSciences, Inc."/>
    <x v="7"/>
    <x v="157"/>
    <s v="Thompson Jaye"/>
    <s v="Officer"/>
    <n v="800"/>
    <n v="13.85"/>
    <n v="11080"/>
    <s v="normal_buy"/>
    <n v="9.2675617377599551E-2"/>
    <n v="9.2675999999999998"/>
    <s v="P"/>
  </r>
  <r>
    <x v="1257"/>
    <s v="Varex Imaging Corp"/>
    <x v="7"/>
    <x v="157"/>
    <s v="Maheshwari Shubham"/>
    <s v="Officer"/>
    <n v="10000"/>
    <n v="10.82"/>
    <n v="108200"/>
    <s v="large_buy"/>
    <n v="0.1354359994723828"/>
    <n v="13.5436"/>
    <s v="P"/>
  </r>
  <r>
    <x v="613"/>
    <s v="FTC Solar, Inc."/>
    <x v="7"/>
    <x v="157"/>
    <s v="Quiroga Cortes Isidoro Alfonso"/>
    <s v="Other"/>
    <n v="500000"/>
    <n v="0.22"/>
    <n v="110000"/>
    <s v="large_buy"/>
    <n v="0.17061618550367519"/>
    <n v="17.061599999999999"/>
    <s v="P"/>
  </r>
  <r>
    <x v="846"/>
    <s v="National Vision Holdings, Inc."/>
    <x v="7"/>
    <x v="157"/>
    <s v="Hepner Virginia A"/>
    <s v="Director"/>
    <n v="1000"/>
    <n v="10.37"/>
    <n v="10370"/>
    <s v="normal_buy"/>
    <n v="9.2099147739643783E-3"/>
    <n v="0.92100000000000004"/>
    <s v="P"/>
  </r>
  <r>
    <x v="528"/>
    <s v="TriplePoint Venture Growth BDC Corp."/>
    <x v="7"/>
    <x v="157"/>
    <s v="Srivastava Sajal"/>
    <s v="Director,Officer"/>
    <n v="11298"/>
    <n v="7.02"/>
    <n v="79311.959999999992"/>
    <s v="normal_buy"/>
    <n v="6.9800643001535878E-2"/>
    <n v="6.9801000000000002"/>
    <s v="P"/>
  </r>
  <r>
    <x v="587"/>
    <s v="GEO GROUP INC"/>
    <x v="7"/>
    <x v="157"/>
    <s v="ZOLEY GEORGE C"/>
    <s v="Director,Officer"/>
    <n v="50000"/>
    <n v="12.34"/>
    <n v="617000"/>
    <s v="large_buy"/>
    <n v="7.5650123710876871E-2"/>
    <n v="7.5650000000000004"/>
    <s v="P"/>
  </r>
  <r>
    <x v="587"/>
    <s v="GEO GROUP INC"/>
    <x v="7"/>
    <x v="157"/>
    <s v="ZOLEY GEORGE C"/>
    <s v="Director,Officer"/>
    <n v="50000"/>
    <n v="12.31"/>
    <n v="615500"/>
    <s v="normal_buy"/>
    <n v="7.5650123710876871E-2"/>
    <n v="7.5650000000000004"/>
    <s v="P"/>
  </r>
  <r>
    <x v="297"/>
    <s v="GOODYEAR TIRE &amp; RUBBER CO /OH/"/>
    <x v="7"/>
    <x v="157"/>
    <s v="KOELLNER LAURETTE T"/>
    <s v="Director"/>
    <n v="26000"/>
    <n v="7.9"/>
    <n v="205400"/>
    <s v="normal_buy"/>
    <n v="0.12596400933742749"/>
    <n v="12.596399999999999"/>
    <s v="P"/>
  </r>
  <r>
    <x v="849"/>
    <s v="Xeris Biopharma Holdings, Inc."/>
    <x v="7"/>
    <x v="157"/>
    <s v="Schmid John P."/>
    <s v="Director"/>
    <n v="4515"/>
    <n v="2.25"/>
    <n v="10158.75"/>
    <s v="normal_buy"/>
    <n v="0.28888893127441412"/>
    <n v="28.8889"/>
    <s v="P"/>
  </r>
  <r>
    <x v="1281"/>
    <s v="Healthcare Realty Trust Inc"/>
    <x v="7"/>
    <x v="157"/>
    <s v="Bohjalian Thomas N"/>
    <s v="Director"/>
    <n v="9000"/>
    <n v="17.39"/>
    <n v="156510"/>
    <s v="large_buy"/>
    <n v="1.8338207805519868E-2"/>
    <n v="1.8338000000000001"/>
    <s v="P"/>
  </r>
  <r>
    <x v="1272"/>
    <s v="Pacira BioSciences, Inc."/>
    <x v="7"/>
    <x v="157"/>
    <s v="BIGAL MARCELO"/>
    <s v="Director"/>
    <n v="3400"/>
    <n v="12.01"/>
    <n v="40834"/>
    <s v="large_buy"/>
    <n v="0.17819361978688761"/>
    <n v="17.819400000000002"/>
    <s v="P"/>
  </r>
  <r>
    <x v="560"/>
    <s v="UNITED FIRE GROUP INC"/>
    <x v="7"/>
    <x v="157"/>
    <s v="Foran Matthew R"/>
    <s v="Director"/>
    <n v="1000"/>
    <n v="18.45"/>
    <n v="18450"/>
    <s v="normal_buy"/>
    <n v="0.106659758468064"/>
    <n v="10.666"/>
    <s v="P"/>
  </r>
  <r>
    <x v="1282"/>
    <s v="ARCBEST CORP /DE/"/>
    <x v="7"/>
    <x v="157"/>
    <s v="Abbate Salvatore A"/>
    <s v="Director"/>
    <n v="1000"/>
    <n v="103.93"/>
    <n v="103930"/>
    <s v="large_buy"/>
    <n v="5.4692073722268919E-2"/>
    <n v="5.4691999999999998"/>
    <s v="P"/>
  </r>
  <r>
    <x v="389"/>
    <s v="CITY HOLDING CO"/>
    <x v="7"/>
    <x v="157"/>
    <s v="Burton Gregory A"/>
    <s v="Director"/>
    <n v="98"/>
    <n v="110.83"/>
    <n v="10861.34"/>
    <s v="normal_buy"/>
    <n v="5.8459032746787321E-2"/>
    <n v="5.8459000000000003"/>
    <s v="P"/>
  </r>
  <r>
    <x v="1205"/>
    <s v="First Guaranty Bancshares, Inc."/>
    <x v="7"/>
    <x v="157"/>
    <s v="Smith Edgar R. III"/>
    <s v="Director"/>
    <n v="1935"/>
    <n v="10.36"/>
    <n v="20046.599999999999"/>
    <s v="large_buy"/>
    <n v="-2.101240445135177E-2"/>
    <n v="-2.1012"/>
    <s v="P"/>
  </r>
  <r>
    <x v="992"/>
    <s v="APPIAN CORP"/>
    <x v="7"/>
    <x v="157"/>
    <s v="Moran Colin T."/>
    <s v="TenPercentOwner"/>
    <n v="51100"/>
    <n v="27.92"/>
    <n v="1426712"/>
    <s v="large_buy"/>
    <n v="0.13576281441524921"/>
    <n v="13.5763"/>
    <s v="P"/>
  </r>
  <r>
    <x v="992"/>
    <s v="APPIAN CORP"/>
    <x v="7"/>
    <x v="157"/>
    <s v="Abdiel Capital LP"/>
    <s v="TenPercentOwner"/>
    <n v="51100"/>
    <n v="27.92"/>
    <n v="1426712"/>
    <s v="large_buy"/>
    <n v="0.13576281441524921"/>
    <n v="13.5763"/>
    <s v="P"/>
  </r>
  <r>
    <x v="992"/>
    <s v="APPIAN CORP"/>
    <x v="7"/>
    <x v="157"/>
    <s v="Abdiel Qualified Master Fund LP"/>
    <s v="TenPercentOwner"/>
    <n v="51100"/>
    <n v="27.92"/>
    <n v="1426712"/>
    <s v="large_buy"/>
    <n v="0.13576281441524921"/>
    <n v="13.5763"/>
    <s v="P"/>
  </r>
  <r>
    <x v="992"/>
    <s v="APPIAN CORP"/>
    <x v="7"/>
    <x v="157"/>
    <s v="Abdiel Partners, LLC"/>
    <s v="TenPercentOwner"/>
    <n v="51100"/>
    <n v="27.92"/>
    <n v="1426712"/>
    <s v="large_buy"/>
    <n v="0.13576281441524921"/>
    <n v="13.5763"/>
    <s v="P"/>
  </r>
  <r>
    <x v="992"/>
    <s v="APPIAN CORP"/>
    <x v="7"/>
    <x v="157"/>
    <s v="Abdiel Capital Advisors, LP"/>
    <s v="TenPercentOwner"/>
    <n v="51100"/>
    <n v="27.92"/>
    <n v="1426712"/>
    <s v="large_buy"/>
    <n v="0.13576281441524921"/>
    <n v="13.5763"/>
    <s v="P"/>
  </r>
  <r>
    <x v="992"/>
    <s v="APPIAN CORP"/>
    <x v="7"/>
    <x v="157"/>
    <s v="Abdiel Capital Management, LLC"/>
    <s v="TenPercentOwner"/>
    <n v="51100"/>
    <n v="27.92"/>
    <n v="1426712"/>
    <s v="large_buy"/>
    <n v="0.13576281441524921"/>
    <n v="13.5763"/>
    <s v="P"/>
  </r>
  <r>
    <x v="992"/>
    <s v="APPIAN CORP"/>
    <x v="7"/>
    <x v="157"/>
    <s v="Moran Colin T."/>
    <s v="TenPercentOwner"/>
    <n v="1900"/>
    <n v="27.92"/>
    <n v="53048"/>
    <s v="normal_buy"/>
    <n v="0.13576281441524921"/>
    <n v="13.5763"/>
    <s v="P"/>
  </r>
  <r>
    <x v="992"/>
    <s v="APPIAN CORP"/>
    <x v="7"/>
    <x v="157"/>
    <s v="Abdiel Capital LP"/>
    <s v="TenPercentOwner"/>
    <n v="1900"/>
    <n v="27.92"/>
    <n v="53048"/>
    <s v="normal_buy"/>
    <n v="0.13576281441524921"/>
    <n v="13.5763"/>
    <s v="P"/>
  </r>
  <r>
    <x v="992"/>
    <s v="APPIAN CORP"/>
    <x v="7"/>
    <x v="157"/>
    <s v="Abdiel Qualified Master Fund LP"/>
    <s v="TenPercentOwner"/>
    <n v="1900"/>
    <n v="27.92"/>
    <n v="53048"/>
    <s v="normal_buy"/>
    <n v="0.13576281441524921"/>
    <n v="13.5763"/>
    <s v="P"/>
  </r>
  <r>
    <x v="992"/>
    <s v="APPIAN CORP"/>
    <x v="7"/>
    <x v="157"/>
    <s v="Abdiel Partners, LLC"/>
    <s v="TenPercentOwner"/>
    <n v="1900"/>
    <n v="27.92"/>
    <n v="53048"/>
    <s v="normal_buy"/>
    <n v="0.13576281441524921"/>
    <n v="13.5763"/>
    <s v="P"/>
  </r>
  <r>
    <x v="992"/>
    <s v="APPIAN CORP"/>
    <x v="7"/>
    <x v="157"/>
    <s v="Abdiel Capital Advisors, LP"/>
    <s v="TenPercentOwner"/>
    <n v="1900"/>
    <n v="27.92"/>
    <n v="53048"/>
    <s v="normal_buy"/>
    <n v="0.13576281441524921"/>
    <n v="13.5763"/>
    <s v="P"/>
  </r>
  <r>
    <x v="992"/>
    <s v="APPIAN CORP"/>
    <x v="7"/>
    <x v="157"/>
    <s v="Abdiel Capital Management, LLC"/>
    <s v="TenPercentOwner"/>
    <n v="1900"/>
    <n v="27.92"/>
    <n v="53048"/>
    <s v="normal_buy"/>
    <n v="0.13576281441524921"/>
    <n v="13.5763"/>
    <s v="P"/>
  </r>
  <r>
    <x v="562"/>
    <s v="Cartesian Therapeutics, Inc."/>
    <x v="7"/>
    <x v="157"/>
    <s v="BARABE TIMOTHY C"/>
    <s v="Director"/>
    <n v="7500"/>
    <n v="12.7"/>
    <n v="95250"/>
    <s v="normal_buy"/>
    <n v="0.10314964088904981"/>
    <n v="10.315"/>
    <s v="P"/>
  </r>
  <r>
    <x v="852"/>
    <s v="TELOS CORP"/>
    <x v="7"/>
    <x v="157"/>
    <s v="Griffin Mark D"/>
    <s v="Officer"/>
    <n v="10000"/>
    <n v="2.63"/>
    <n v="26300"/>
    <s v="normal_buy"/>
    <n v="0.2114285968598866"/>
    <n v="21.142900000000001"/>
    <s v="P"/>
  </r>
  <r>
    <x v="86"/>
    <s v="ALTA EQUIPMENT GROUP INC."/>
    <x v="7"/>
    <x v="157"/>
    <s v="STUDDERT ANDREW P"/>
    <s v="Director"/>
    <n v="10000"/>
    <n v="5.65"/>
    <n v="56500"/>
    <s v="normal_buy"/>
    <n v="0.21201466986442979"/>
    <n v="21.201499999999999"/>
    <s v="P"/>
  </r>
  <r>
    <x v="1283"/>
    <s v="Envista Holdings Corp"/>
    <x v="7"/>
    <x v="157"/>
    <s v="Hammes Eric D."/>
    <s v="Officer"/>
    <n v="24532"/>
    <n v="16.329999999999998"/>
    <n v="400607.55999999988"/>
    <s v="normal_buy"/>
    <n v="0.13563507127451691"/>
    <n v="13.563499999999999"/>
    <s v="P"/>
  </r>
  <r>
    <x v="389"/>
    <s v="CITY HOLDING CO"/>
    <x v="7"/>
    <x v="157"/>
    <s v="HYLTON TRACY W II"/>
    <s v="Director"/>
    <n v="120"/>
    <n v="110.83"/>
    <n v="13299.6"/>
    <s v="normal_buy"/>
    <n v="5.8459032746787321E-2"/>
    <n v="5.8459000000000003"/>
    <s v="P"/>
  </r>
  <r>
    <x v="389"/>
    <s v="CITY HOLDING CO"/>
    <x v="7"/>
    <x v="157"/>
    <s v="FISHER ROBERT D"/>
    <s v="Director"/>
    <n v="153"/>
    <n v="110.83"/>
    <n v="16956.990000000002"/>
    <s v="large_buy"/>
    <n v="5.8459032746787321E-2"/>
    <n v="5.8459000000000003"/>
    <s v="P"/>
  </r>
  <r>
    <x v="389"/>
    <s v="CITY HOLDING CO"/>
    <x v="7"/>
    <x v="157"/>
    <s v="FILE W H III"/>
    <s v="Director"/>
    <n v="116"/>
    <n v="110.83"/>
    <n v="12856.28"/>
    <s v="normal_buy"/>
    <n v="5.8459032746787321E-2"/>
    <n v="5.8459000000000003"/>
    <s v="P"/>
  </r>
  <r>
    <x v="861"/>
    <s v="HARTE HANKS INC"/>
    <x v="7"/>
    <x v="157"/>
    <s v="Davis Kirk A"/>
    <s v="Officer"/>
    <n v="7082"/>
    <n v="7"/>
    <n v="49574"/>
    <s v="normal_buy"/>
    <n v="0.10410557482053751"/>
    <n v="10.410600000000001"/>
    <s v="P"/>
  </r>
  <r>
    <x v="562"/>
    <s v="Cartesian Therapeutics, Inc."/>
    <x v="7"/>
    <x v="157"/>
    <s v="SPRINGER TIMOTHY A"/>
    <s v="Director,TenPercentOwner"/>
    <n v="8016"/>
    <n v="12.72"/>
    <n v="101963.52"/>
    <s v="normal_buy"/>
    <n v="0.10314964088904981"/>
    <n v="10.315"/>
    <s v="P"/>
  </r>
  <r>
    <x v="1284"/>
    <s v="Beauty Health Co"/>
    <x v="7"/>
    <x v="157"/>
    <s v="SAUNDERS BRENT L"/>
    <s v="Director,Other"/>
    <n v="40450"/>
    <n v="1.08"/>
    <n v="43686"/>
    <s v="large_buy"/>
    <n v="0.34883725658201642"/>
    <n v="34.883699999999997"/>
    <s v="P"/>
  </r>
  <r>
    <x v="487"/>
    <s v="Elanco Animal Health Inc"/>
    <x v="7"/>
    <x v="157"/>
    <s v="Simmons Jeffrey N"/>
    <s v="Director,Officer"/>
    <n v="100000"/>
    <n v="13.01"/>
    <n v="1301000"/>
    <s v="large_buy"/>
    <n v="0.10771580068571281"/>
    <n v="10.771599999999999"/>
    <s v="P"/>
  </r>
  <r>
    <x v="17"/>
    <s v="TILE SHOP HOLDINGS, INC."/>
    <x v="7"/>
    <x v="157"/>
    <s v="Fund 1 Investments, LLC"/>
    <s v="TenPercentOwner"/>
    <n v="14300"/>
    <n v="5.93"/>
    <n v="84799"/>
    <s v="normal_buy"/>
    <n v="1.8487417990016741E-2"/>
    <n v="1.8487"/>
    <s v="P"/>
  </r>
  <r>
    <x v="17"/>
    <s v="TILE SHOP HOLDINGS, INC."/>
    <x v="7"/>
    <x v="157"/>
    <s v="Pleasant Lake Partners LLC"/>
    <s v="TenPercentOwner"/>
    <n v="14300"/>
    <n v="5.93"/>
    <n v="84799"/>
    <s v="normal_buy"/>
    <n v="1.8487417990016741E-2"/>
    <n v="1.8487"/>
    <s v="P"/>
  </r>
  <r>
    <x v="17"/>
    <s v="TILE SHOP HOLDINGS, INC."/>
    <x v="7"/>
    <x v="157"/>
    <s v="Pleasant Lake Onshore Feeder Fund LP"/>
    <s v="TenPercentOwner"/>
    <n v="14300"/>
    <n v="5.93"/>
    <n v="84799"/>
    <s v="normal_buy"/>
    <n v="1.8487417990016741E-2"/>
    <n v="1.8487"/>
    <s v="P"/>
  </r>
  <r>
    <x v="709"/>
    <s v="LION COPPER &amp; GOLD CORP."/>
    <x v="7"/>
    <x v="158"/>
    <s v="Alford Tony L"/>
    <s v="Director,TenPercentOwner"/>
    <n v="436398"/>
    <n v="0.05"/>
    <n v="21819.9"/>
    <s v="normal_buy"/>
    <n v="0.19999995529651701"/>
    <n v="20"/>
    <s v="P"/>
  </r>
  <r>
    <x v="709"/>
    <s v="LION COPPER &amp; GOLD CORP."/>
    <x v="7"/>
    <x v="158"/>
    <s v="Alford Christine"/>
    <s v="TenPercentOwner"/>
    <n v="436398"/>
    <n v="0.05"/>
    <n v="21819.9"/>
    <s v="normal_buy"/>
    <n v="0.19999995529651701"/>
    <n v="20"/>
    <s v="P"/>
  </r>
  <r>
    <x v="1285"/>
    <s v="Inspirato Inc"/>
    <x v="7"/>
    <x v="158"/>
    <s v="Zamani Payam"/>
    <s v="Director,Officer,TenPercentOwner"/>
    <n v="1335271"/>
    <n v="4579980"/>
    <n v="6115514474580"/>
    <s v="large_buy"/>
    <n v="0.11699173391476481"/>
    <n v="11.699199999999999"/>
    <s v="P"/>
  </r>
  <r>
    <x v="840"/>
    <s v="Coupang, Inc."/>
    <x v="7"/>
    <x v="158"/>
    <s v="MEHTA NEIL"/>
    <s v="Director"/>
    <n v="1300"/>
    <n v="22.58"/>
    <n v="29354"/>
    <s v="normal_buy"/>
    <n v="8.8575986852301725E-4"/>
    <n v="8.8599999999999998E-2"/>
    <s v="P"/>
  </r>
  <r>
    <x v="840"/>
    <s v="Coupang, Inc."/>
    <x v="7"/>
    <x v="158"/>
    <s v="GREENOAKS CAPITAL PARTNERS LLC"/>
    <s v="Director,Other"/>
    <n v="1300"/>
    <n v="22.58"/>
    <n v="29354"/>
    <s v="normal_buy"/>
    <n v="8.8575986852301725E-4"/>
    <n v="8.8599999999999998E-2"/>
    <s v="P"/>
  </r>
  <r>
    <x v="840"/>
    <s v="Coupang, Inc."/>
    <x v="7"/>
    <x v="158"/>
    <s v="MEHTA NEIL"/>
    <s v="Director"/>
    <n v="250000"/>
    <n v="22.59"/>
    <n v="5647500"/>
    <s v="normal_buy"/>
    <n v="8.8575986852301725E-4"/>
    <n v="8.8599999999999998E-2"/>
    <s v="P"/>
  </r>
  <r>
    <x v="840"/>
    <s v="Coupang, Inc."/>
    <x v="7"/>
    <x v="158"/>
    <s v="GREENOAKS CAPITAL PARTNERS LLC"/>
    <s v="Director,Other"/>
    <n v="250000"/>
    <n v="22.59"/>
    <n v="5647500"/>
    <s v="normal_buy"/>
    <n v="8.8575986852301725E-4"/>
    <n v="8.8599999999999998E-2"/>
    <s v="P"/>
  </r>
  <r>
    <x v="1286"/>
    <s v="GrowGeneration Corp."/>
    <x v="7"/>
    <x v="158"/>
    <s v="Salaman Michael"/>
    <s v="Director,Officer"/>
    <n v="85301"/>
    <n v="1.88"/>
    <n v="160365.88"/>
    <s v="large_buy"/>
    <n v="3.1088115865008929E-2"/>
    <n v="3.1088"/>
    <s v="P"/>
  </r>
  <r>
    <x v="1286"/>
    <s v="GrowGeneration Corp."/>
    <x v="7"/>
    <x v="158"/>
    <s v="Lampert Darren"/>
    <s v="Director,Officer"/>
    <n v="85300"/>
    <n v="1.88"/>
    <n v="160364"/>
    <s v="large_buy"/>
    <n v="3.1088115865008929E-2"/>
    <n v="3.1088"/>
    <s v="P"/>
  </r>
  <r>
    <x v="341"/>
    <s v="INNOSPEC INC."/>
    <x v="7"/>
    <x v="158"/>
    <s v="PARRETTE LESLIE J"/>
    <s v="Director"/>
    <n v="143"/>
    <n v="105.84"/>
    <n v="15135.12"/>
    <s v="normal_buy"/>
    <n v="7.7279558114074387E-2"/>
    <n v="7.7279999999999998"/>
    <s v="P"/>
  </r>
  <r>
    <x v="465"/>
    <s v="Jackson Financial Inc."/>
    <x v="7"/>
    <x v="158"/>
    <s v="Noles Russell G"/>
    <s v="Director"/>
    <n v="700"/>
    <n v="84.28"/>
    <n v="58996"/>
    <s v="normal_buy"/>
    <n v="1.803395317939227E-2"/>
    <n v="1.8033999999999999"/>
    <s v="P"/>
  </r>
  <r>
    <x v="396"/>
    <s v="BEXIL INVESTMENT TRUST"/>
    <x v="7"/>
    <x v="158"/>
    <s v="WINMILL &amp; CO. INC"/>
    <s v="Other"/>
    <n v="1981"/>
    <n v="12.88"/>
    <n v="25515.279999999999"/>
    <s v="normal_buy"/>
    <n v="9.2378649762445697E-3"/>
    <n v="0.92379999999999995"/>
    <s v="P"/>
  </r>
  <r>
    <x v="679"/>
    <s v="AlTi Global, Inc."/>
    <x v="7"/>
    <x v="158"/>
    <s v="IlWaddi Holdings"/>
    <s v="TenPercentOwner"/>
    <n v="27515"/>
    <n v="3.79"/>
    <n v="104281.85"/>
    <s v="normal_buy"/>
    <n v="9.3023293064618873E-2"/>
    <n v="9.3023000000000007"/>
    <s v="P"/>
  </r>
  <r>
    <x v="679"/>
    <s v="AlTi Global, Inc."/>
    <x v="7"/>
    <x v="158"/>
    <s v="Al-Thani Jassim Abdulaziz"/>
    <s v="TenPercentOwner"/>
    <n v="27515"/>
    <n v="3.79"/>
    <n v="104281.85"/>
    <s v="normal_buy"/>
    <n v="9.3023293064618873E-2"/>
    <n v="9.3023000000000007"/>
    <s v="P"/>
  </r>
  <r>
    <x v="1287"/>
    <s v="Warby Parker Inc."/>
    <x v="7"/>
    <x v="158"/>
    <s v="SINGER BRADLEY E"/>
    <s v="Director"/>
    <n v="50000"/>
    <n v="13"/>
    <n v="650000"/>
    <s v="large_buy"/>
    <n v="0.18230768350454471"/>
    <n v="18.230799999999999"/>
    <s v="P"/>
  </r>
  <r>
    <x v="578"/>
    <s v="Granite Ridge Resources, Inc."/>
    <x v="7"/>
    <x v="158"/>
    <s v="Brandenberg Luke C"/>
    <s v="Officer"/>
    <n v="5000"/>
    <n v="6.23"/>
    <n v="31150"/>
    <s v="normal_buy"/>
    <n v="3.0864604260327781E-3"/>
    <n v="0.30859999999999999"/>
    <s v="P"/>
  </r>
  <r>
    <x v="1224"/>
    <s v="OPGEN INC"/>
    <x v="7"/>
    <x v="158"/>
    <s v="AEI Capital Ltd"/>
    <s v="TenPercentOwner"/>
    <n v="566494"/>
    <n v="428724"/>
    <n v="242869573656"/>
    <s v="normal_buy"/>
    <n v="-0.1571428279487441"/>
    <n v="-15.7143"/>
    <s v="P"/>
  </r>
  <r>
    <x v="846"/>
    <s v="National Vision Holdings, Inc."/>
    <x v="7"/>
    <x v="158"/>
    <s v="PEELER D RANDOLPH"/>
    <s v="Director"/>
    <n v="25000"/>
    <n v="10.57"/>
    <n v="264250"/>
    <s v="normal_buy"/>
    <n v="-1.8850124009124669E-2"/>
    <n v="-1.885"/>
    <s v="P"/>
  </r>
  <r>
    <x v="861"/>
    <s v="HARTE HANKS INC"/>
    <x v="7"/>
    <x v="158"/>
    <s v="Radoff Bradley Louis"/>
    <s v="Director"/>
    <n v="38007"/>
    <n v="7.23"/>
    <n v="274790.61"/>
    <s v="large_buy"/>
    <n v="2.8806589745659309E-2"/>
    <n v="2.8807"/>
    <s v="P"/>
  </r>
  <r>
    <x v="1246"/>
    <s v="AMERICAN PUBLIC EDUCATION INC"/>
    <x v="7"/>
    <x v="158"/>
    <s v="325 Capital Master Fund LP"/>
    <s v="Other"/>
    <n v="259566"/>
    <n v="13.49"/>
    <n v="3501545.34"/>
    <s v="large_buy"/>
    <n v="0.1645021493108603"/>
    <n v="16.450199999999999"/>
    <s v="P"/>
  </r>
  <r>
    <x v="1246"/>
    <s v="AMERICAN PUBLIC EDUCATION INC"/>
    <x v="7"/>
    <x v="158"/>
    <s v="Shrivastava Anil K"/>
    <s v="Other"/>
    <n v="259566"/>
    <n v="13.49"/>
    <n v="3501545.34"/>
    <s v="large_buy"/>
    <n v="0.1645021493108603"/>
    <n v="16.450199999999999"/>
    <s v="P"/>
  </r>
  <r>
    <x v="1246"/>
    <s v="AMERICAN PUBLIC EDUCATION INC"/>
    <x v="7"/>
    <x v="158"/>
    <s v="Braner Michael David"/>
    <s v="Director,TenPercentOwner,Other"/>
    <n v="259566"/>
    <n v="13.49"/>
    <n v="3501545.34"/>
    <s v="large_buy"/>
    <n v="0.1645021493108603"/>
    <n v="16.450199999999999"/>
    <s v="P"/>
  </r>
  <r>
    <x v="1246"/>
    <s v="AMERICAN PUBLIC EDUCATION INC"/>
    <x v="7"/>
    <x v="158"/>
    <s v="325 CAPITAL LLC"/>
    <s v="Other"/>
    <n v="259566"/>
    <n v="13.49"/>
    <n v="3501545.34"/>
    <s v="large_buy"/>
    <n v="0.1645021493108603"/>
    <n v="16.450199999999999"/>
    <s v="P"/>
  </r>
  <r>
    <x v="1246"/>
    <s v="AMERICAN PUBLIC EDUCATION INC"/>
    <x v="7"/>
    <x v="158"/>
    <s v="325 Capital GP, LLC"/>
    <s v="Other"/>
    <n v="259566"/>
    <n v="13.49"/>
    <n v="3501545.34"/>
    <s v="large_buy"/>
    <n v="0.1645021493108603"/>
    <n v="16.450199999999999"/>
    <s v="P"/>
  </r>
  <r>
    <x v="1246"/>
    <s v="AMERICAN PUBLIC EDUCATION INC"/>
    <x v="7"/>
    <x v="158"/>
    <s v="FRIEDBERG DANIEL M."/>
    <s v="Other"/>
    <n v="259566"/>
    <n v="13.49"/>
    <n v="3501545.34"/>
    <s v="large_buy"/>
    <n v="0.1645021493108603"/>
    <n v="16.450199999999999"/>
    <s v="P"/>
  </r>
  <r>
    <x v="1246"/>
    <s v="AMERICAN PUBLIC EDUCATION INC"/>
    <x v="7"/>
    <x v="158"/>
    <s v="325 Capital Master Fund LP"/>
    <s v="Other"/>
    <n v="30532"/>
    <n v="13.49"/>
    <n v="411876.68"/>
    <s v="normal_buy"/>
    <n v="0.1645021493108603"/>
    <n v="16.450199999999999"/>
    <s v="P"/>
  </r>
  <r>
    <x v="1246"/>
    <s v="AMERICAN PUBLIC EDUCATION INC"/>
    <x v="7"/>
    <x v="158"/>
    <s v="Shrivastava Anil K"/>
    <s v="Other"/>
    <n v="30532"/>
    <n v="13.49"/>
    <n v="411876.68"/>
    <s v="normal_buy"/>
    <n v="0.1645021493108603"/>
    <n v="16.450199999999999"/>
    <s v="P"/>
  </r>
  <r>
    <x v="1246"/>
    <s v="AMERICAN PUBLIC EDUCATION INC"/>
    <x v="7"/>
    <x v="158"/>
    <s v="Braner Michael David"/>
    <s v="Director,TenPercentOwner,Other"/>
    <n v="30532"/>
    <n v="13.49"/>
    <n v="411876.68"/>
    <s v="normal_buy"/>
    <n v="0.1645021493108603"/>
    <n v="16.450199999999999"/>
    <s v="P"/>
  </r>
  <r>
    <x v="1246"/>
    <s v="AMERICAN PUBLIC EDUCATION INC"/>
    <x v="7"/>
    <x v="158"/>
    <s v="325 CAPITAL LLC"/>
    <s v="Other"/>
    <n v="30532"/>
    <n v="13.49"/>
    <n v="411876.68"/>
    <s v="normal_buy"/>
    <n v="0.1645021493108603"/>
    <n v="16.450199999999999"/>
    <s v="P"/>
  </r>
  <r>
    <x v="1246"/>
    <s v="AMERICAN PUBLIC EDUCATION INC"/>
    <x v="7"/>
    <x v="158"/>
    <s v="325 Capital GP, LLC"/>
    <s v="Other"/>
    <n v="30532"/>
    <n v="13.49"/>
    <n v="411876.68"/>
    <s v="normal_buy"/>
    <n v="0.1645021493108603"/>
    <n v="16.450199999999999"/>
    <s v="P"/>
  </r>
  <r>
    <x v="1246"/>
    <s v="AMERICAN PUBLIC EDUCATION INC"/>
    <x v="7"/>
    <x v="158"/>
    <s v="FRIEDBERG DANIEL M."/>
    <s v="Other"/>
    <n v="30532"/>
    <n v="13.49"/>
    <n v="411876.68"/>
    <s v="normal_buy"/>
    <n v="0.1645021493108603"/>
    <n v="16.450199999999999"/>
    <s v="P"/>
  </r>
  <r>
    <x v="328"/>
    <s v="CIVISTA BANCSHARES, INC."/>
    <x v="7"/>
    <x v="158"/>
    <s v="Mattlin Julie A"/>
    <s v="Director"/>
    <n v="2000"/>
    <n v="15.6"/>
    <n v="31200"/>
    <s v="large_buy"/>
    <n v="5.0975376191177313E-2"/>
    <n v="5.0975000000000001"/>
    <s v="P"/>
  </r>
  <r>
    <x v="709"/>
    <s v="LION COPPER &amp; GOLD CORP."/>
    <x v="7"/>
    <x v="158"/>
    <s v="Alford Tony L"/>
    <s v="Director,TenPercentOwner"/>
    <n v="436398"/>
    <n v="0.05"/>
    <n v="21819.9"/>
    <s v="normal_buy"/>
    <n v="0.19999995529651701"/>
    <n v="20"/>
    <s v="P"/>
  </r>
  <r>
    <x v="709"/>
    <s v="LION COPPER &amp; GOLD CORP."/>
    <x v="7"/>
    <x v="158"/>
    <s v="Alford Christine"/>
    <s v="TenPercentOwner"/>
    <n v="436398"/>
    <n v="0.05"/>
    <n v="21819.9"/>
    <s v="normal_buy"/>
    <n v="0.19999995529651701"/>
    <n v="20"/>
    <s v="P"/>
  </r>
  <r>
    <x v="274"/>
    <s v="AMTECH SYSTEMS INC"/>
    <x v="7"/>
    <x v="158"/>
    <s v="Averick Robert M"/>
    <s v="Director,TenPercentOwner"/>
    <n v="10000"/>
    <n v="5.51"/>
    <n v="55100"/>
    <s v="normal_buy"/>
    <n v="0.1733576288245624"/>
    <n v="17.335799999999999"/>
    <s v="P"/>
  </r>
  <r>
    <x v="818"/>
    <s v="SHENANDOAH TELECOMMUNICATIONS CO/VA/"/>
    <x v="7"/>
    <x v="158"/>
    <s v="McKay Edward H"/>
    <s v="Officer"/>
    <n v="2000"/>
    <n v="14.15"/>
    <n v="28300"/>
    <s v="normal_buy"/>
    <n v="6.4718190879560433E-2"/>
    <n v="6.4718"/>
    <s v="P"/>
  </r>
  <r>
    <x v="910"/>
    <s v="FlexShopper, Inc."/>
    <x v="7"/>
    <x v="158"/>
    <s v="Dvorkin Howard"/>
    <s v="Director,TenPercentOwner"/>
    <n v="26756"/>
    <n v="1.06"/>
    <n v="28361.360000000001"/>
    <s v="normal_buy"/>
    <n v="9.3457850215428184E-3"/>
    <n v="0.93459999999999999"/>
    <s v="P"/>
  </r>
  <r>
    <x v="757"/>
    <s v="ProFrac Holding Corp."/>
    <x v="7"/>
    <x v="158"/>
    <s v="THRC Holdings, LP"/>
    <s v="TenPercentOwner"/>
    <n v="411383"/>
    <n v="6.03"/>
    <n v="2480639.4900000002"/>
    <s v="normal_buy"/>
    <n v="8.716326398136065E-2"/>
    <n v="8.7163000000000004"/>
    <s v="P"/>
  </r>
  <r>
    <x v="757"/>
    <s v="ProFrac Holding Corp."/>
    <x v="7"/>
    <x v="158"/>
    <s v="THRC Management, LLC"/>
    <s v="TenPercentOwner"/>
    <n v="411383"/>
    <n v="6.03"/>
    <n v="2480639.4900000002"/>
    <s v="normal_buy"/>
    <n v="8.716326398136065E-2"/>
    <n v="8.7163000000000004"/>
    <s v="P"/>
  </r>
  <r>
    <x v="757"/>
    <s v="ProFrac Holding Corp."/>
    <x v="7"/>
    <x v="158"/>
    <s v="Wilks Dan H."/>
    <s v="TenPercentOwner"/>
    <n v="411383"/>
    <n v="6.03"/>
    <n v="2480639.4900000002"/>
    <s v="normal_buy"/>
    <n v="8.716326398136065E-2"/>
    <n v="8.7163000000000004"/>
    <s v="P"/>
  </r>
  <r>
    <x v="583"/>
    <s v="Runway Growth Finance Corp."/>
    <x v="7"/>
    <x v="158"/>
    <s v="Raterman Thomas B."/>
    <s v="Officer"/>
    <n v="5000"/>
    <n v="10.08"/>
    <n v="50400"/>
    <s v="normal_buy"/>
    <n v="4.4746973008647162E-2"/>
    <n v="4.4747000000000003"/>
    <s v="P"/>
  </r>
  <r>
    <x v="263"/>
    <s v="Oaktree Specialty Lending Corp"/>
    <x v="7"/>
    <x v="158"/>
    <s v="CALDWELL PHYLLIS R"/>
    <s v="Director"/>
    <n v="834"/>
    <n v="16.29"/>
    <n v="13585.86"/>
    <s v="normal_buy"/>
    <n v="4.4090472690358151E-2"/>
    <n v="4.4089999999999998"/>
    <s v="P"/>
  </r>
  <r>
    <x v="1288"/>
    <s v="Yum China Holdings, Inc."/>
    <x v="7"/>
    <x v="158"/>
    <s v="Kuai Jeff"/>
    <s v="Officer"/>
    <n v="3900"/>
    <n v="32.72"/>
    <n v="127608"/>
    <s v="normal_buy"/>
    <n v="1.02184852461098E-2"/>
    <n v="1.0218"/>
    <s v="P"/>
  </r>
  <r>
    <x v="956"/>
    <s v="California Resources Corp"/>
    <x v="7"/>
    <x v="158"/>
    <s v="Kendall Christian S"/>
    <s v="Director"/>
    <n v="20895"/>
    <n v="47.97"/>
    <n v="1002333.15"/>
    <s v="large_buy"/>
    <n v="7.4912487722727183E-2"/>
    <n v="7.4912000000000001"/>
    <s v="P"/>
  </r>
  <r>
    <x v="297"/>
    <s v="GOODYEAR TIRE &amp; RUBBER CO /OH/"/>
    <x v="7"/>
    <x v="158"/>
    <s v="MCGLADE JOHN E"/>
    <s v="Director"/>
    <n v="31408"/>
    <n v="8.0299999999999994"/>
    <n v="252206.24"/>
    <s v="large_buy"/>
    <n v="4.9516891380983807E-2"/>
    <n v="4.9516999999999998"/>
    <s v="P"/>
  </r>
  <r>
    <x v="659"/>
    <s v="COMSTOCK RESOURCES INC"/>
    <x v="7"/>
    <x v="158"/>
    <s v="Arkoma Drilling, L.P."/>
    <s v="TenPercentOwner"/>
    <n v="981898"/>
    <n v="10.14"/>
    <n v="9956445.7200000007"/>
    <s v="normal_buy"/>
    <n v="7.9256305751337131E-2"/>
    <n v="7.9256000000000002"/>
    <s v="P"/>
  </r>
  <r>
    <x v="659"/>
    <s v="COMSTOCK RESOURCES INC"/>
    <x v="7"/>
    <x v="158"/>
    <s v="JWJ BES, LLC"/>
    <s v="TenPercentOwner"/>
    <n v="981898"/>
    <n v="10.14"/>
    <n v="9956445.7200000007"/>
    <s v="normal_buy"/>
    <n v="7.9256305751337131E-2"/>
    <n v="7.9256000000000002"/>
    <s v="P"/>
  </r>
  <r>
    <x v="659"/>
    <s v="COMSTOCK RESOURCES INC"/>
    <x v="7"/>
    <x v="158"/>
    <s v="Jones Jerral W."/>
    <s v="TenPercentOwner"/>
    <n v="981898"/>
    <n v="10.14"/>
    <n v="9956445.7200000007"/>
    <s v="normal_buy"/>
    <n v="7.9256305751337131E-2"/>
    <n v="7.9256000000000002"/>
    <s v="P"/>
  </r>
  <r>
    <x v="659"/>
    <s v="COMSTOCK RESOURCES INC"/>
    <x v="7"/>
    <x v="158"/>
    <s v="Williston Drilling, L.P."/>
    <s v="TenPercentOwner"/>
    <n v="981898"/>
    <n v="10.14"/>
    <n v="9956445.7200000007"/>
    <s v="normal_buy"/>
    <n v="7.9256305751337131E-2"/>
    <n v="7.9256000000000002"/>
    <s v="P"/>
  </r>
  <r>
    <x v="659"/>
    <s v="COMSTOCK RESOURCES INC"/>
    <x v="7"/>
    <x v="158"/>
    <s v="Blue Star Exploration Corp"/>
    <s v="TenPercentOwner"/>
    <n v="981898"/>
    <n v="10.14"/>
    <n v="9956445.7200000007"/>
    <s v="normal_buy"/>
    <n v="7.9256305751337131E-2"/>
    <n v="7.9256000000000002"/>
    <s v="P"/>
  </r>
  <r>
    <x v="1265"/>
    <s v="ORRSTOWN FINANCIAL SERVICES INC"/>
    <x v="7"/>
    <x v="158"/>
    <s v="GIAMBALVO JOHN W"/>
    <s v="Director"/>
    <n v="1000"/>
    <n v="31.75"/>
    <n v="31750"/>
    <s v="large_buy"/>
    <n v="0.10336226124225779"/>
    <n v="10.3362"/>
    <s v="P"/>
  </r>
  <r>
    <x v="1277"/>
    <s v="WhiteHorse Finance, Inc."/>
    <x v="7"/>
    <x v="158"/>
    <s v="BOLDUC JOHN"/>
    <s v="Director"/>
    <n v="2338"/>
    <n v="11.5"/>
    <n v="26887"/>
    <s v="normal_buy"/>
    <n v="2.3621877103326971E-2"/>
    <n v="2.3622000000000001"/>
    <s v="P"/>
  </r>
  <r>
    <x v="1277"/>
    <s v="WhiteHorse Finance, Inc."/>
    <x v="7"/>
    <x v="158"/>
    <s v="BOLDUC JOHN"/>
    <s v="Director"/>
    <n v="2379"/>
    <n v="11.5"/>
    <n v="27358.5"/>
    <s v="normal_buy"/>
    <n v="2.3621877103326971E-2"/>
    <n v="2.3622000000000001"/>
    <s v="P"/>
  </r>
  <r>
    <x v="1285"/>
    <s v="Inspirato Inc"/>
    <x v="7"/>
    <x v="158"/>
    <s v="One Planet Group LLC"/>
    <s v="TenPercentOwner"/>
    <n v="1335271"/>
    <n v="4579980"/>
    <n v="6115514474580"/>
    <s v="large_buy"/>
    <n v="0.11699173391476481"/>
    <n v="11.699199999999999"/>
    <s v="P"/>
  </r>
  <r>
    <x v="303"/>
    <s v="HERBALIFE LTD."/>
    <x v="7"/>
    <x v="158"/>
    <s v="Mendoza Juan Miguel"/>
    <s v="Director"/>
    <n v="6721"/>
    <n v="8.01"/>
    <n v="53835.21"/>
    <s v="normal_buy"/>
    <n v="9.3872263346404639E-2"/>
    <n v="9.3872"/>
    <s v="P"/>
  </r>
  <r>
    <x v="451"/>
    <s v="STANDARD BIOTOOLS INC."/>
    <x v="7"/>
    <x v="158"/>
    <s v="Casdin Eli"/>
    <s v="Director,TenPercentOwner"/>
    <n v="550000"/>
    <n v="1.62"/>
    <n v="891000.00000000012"/>
    <s v="normal_buy"/>
    <n v="0.33742335775124782"/>
    <n v="33.7423"/>
    <s v="P"/>
  </r>
  <r>
    <x v="451"/>
    <s v="STANDARD BIOTOOLS INC."/>
    <x v="7"/>
    <x v="158"/>
    <s v="Casdin Private Growth Equity Fund, L.P."/>
    <s v="Director"/>
    <n v="550000"/>
    <n v="1.62"/>
    <n v="891000.00000000012"/>
    <s v="normal_buy"/>
    <n v="0.33742335775124782"/>
    <n v="33.7423"/>
    <s v="P"/>
  </r>
  <r>
    <x v="451"/>
    <s v="STANDARD BIOTOOLS INC."/>
    <x v="7"/>
    <x v="158"/>
    <s v="Casdin Private Growth Equity Fund II GP, LLC"/>
    <s v="Director"/>
    <n v="550000"/>
    <n v="1.62"/>
    <n v="891000.00000000012"/>
    <s v="normal_buy"/>
    <n v="0.33742335775124782"/>
    <n v="33.7423"/>
    <s v="P"/>
  </r>
  <r>
    <x v="451"/>
    <s v="STANDARD BIOTOOLS INC."/>
    <x v="7"/>
    <x v="158"/>
    <s v="Casdin Partners Master Fund, L.P."/>
    <s v="Director,TenPercentOwner"/>
    <n v="550000"/>
    <n v="1.62"/>
    <n v="891000.00000000012"/>
    <s v="normal_buy"/>
    <n v="0.33742335775124782"/>
    <n v="33.7423"/>
    <s v="P"/>
  </r>
  <r>
    <x v="451"/>
    <s v="STANDARD BIOTOOLS INC."/>
    <x v="7"/>
    <x v="158"/>
    <s v="Casdin Private Growth Equity Fund II, L.P."/>
    <s v="Director"/>
    <n v="550000"/>
    <n v="1.62"/>
    <n v="891000.00000000012"/>
    <s v="normal_buy"/>
    <n v="0.33742335775124782"/>
    <n v="33.7423"/>
    <s v="P"/>
  </r>
  <r>
    <x v="451"/>
    <s v="STANDARD BIOTOOLS INC."/>
    <x v="7"/>
    <x v="158"/>
    <s v="Casdin Capital, LLC"/>
    <s v="Director,TenPercentOwner"/>
    <n v="550000"/>
    <n v="1.62"/>
    <n v="891000.00000000012"/>
    <s v="normal_buy"/>
    <n v="0.33742335775124782"/>
    <n v="33.7423"/>
    <s v="P"/>
  </r>
  <r>
    <x v="451"/>
    <s v="STANDARD BIOTOOLS INC."/>
    <x v="7"/>
    <x v="158"/>
    <s v="Casdin Partners GP, LLC"/>
    <s v="Director,TenPercentOwner"/>
    <n v="550000"/>
    <n v="1.62"/>
    <n v="891000.00000000012"/>
    <s v="normal_buy"/>
    <n v="0.33742335775124782"/>
    <n v="33.7423"/>
    <s v="P"/>
  </r>
  <r>
    <x v="451"/>
    <s v="STANDARD BIOTOOLS INC."/>
    <x v="7"/>
    <x v="158"/>
    <s v="CASDIN PRIVATE GROWTH EQUITY FUND GP, LLC"/>
    <s v="Director"/>
    <n v="550000"/>
    <n v="1.62"/>
    <n v="891000.00000000012"/>
    <s v="normal_buy"/>
    <n v="0.33742335775124782"/>
    <n v="33.7423"/>
    <s v="P"/>
  </r>
  <r>
    <x v="451"/>
    <s v="STANDARD BIOTOOLS INC."/>
    <x v="7"/>
    <x v="158"/>
    <s v="Casdin Amplify Fund, LP"/>
    <s v="Director"/>
    <n v="550000"/>
    <n v="1.62"/>
    <n v="891000.00000000012"/>
    <s v="normal_buy"/>
    <n v="0.33742335775124782"/>
    <n v="33.7423"/>
    <s v="P"/>
  </r>
  <r>
    <x v="449"/>
    <s v="Fluence Energy, Inc."/>
    <x v="7"/>
    <x v="158"/>
    <s v="BULLS HERMAN E"/>
    <s v="Director"/>
    <n v="10000"/>
    <n v="16.809999999999999"/>
    <n v="168100"/>
    <s v="large_buy"/>
    <n v="0.10158540648756099"/>
    <n v="10.1585"/>
    <s v="P"/>
  </r>
  <r>
    <x v="1289"/>
    <s v="CS Disco, Inc."/>
    <x v="7"/>
    <x v="158"/>
    <s v="Hill Scott A"/>
    <s v="Director"/>
    <n v="23554"/>
    <n v="5.39"/>
    <n v="126956.06"/>
    <s v="large_buy"/>
    <n v="3.7037001061669177E-2"/>
    <n v="3.7037"/>
    <s v="P"/>
  </r>
  <r>
    <x v="1290"/>
    <s v="ONE STOP SYSTEMS, INC."/>
    <x v="7"/>
    <x v="158"/>
    <s v="Manko Joseph M. Jr."/>
    <s v="Director"/>
    <n v="50000"/>
    <n v="1.94"/>
    <n v="97000"/>
    <s v="large_buy"/>
    <n v="0.35789471372673032"/>
    <n v="35.789499999999997"/>
    <s v="P"/>
  </r>
  <r>
    <x v="1283"/>
    <s v="Envista Holdings Corp"/>
    <x v="7"/>
    <x v="158"/>
    <s v="Keel Paul A"/>
    <s v="Director,Officer"/>
    <n v="30000"/>
    <n v="16.87"/>
    <n v="506100.00000000012"/>
    <s v="large_buy"/>
    <n v="0.10005890440501"/>
    <n v="10.0059"/>
    <s v="P"/>
  </r>
  <r>
    <x v="694"/>
    <s v="BASSETT FURNITURE INDUSTRIES INC"/>
    <x v="7"/>
    <x v="158"/>
    <s v="SPILMAN ROBERT H JR"/>
    <s v="Director,Officer"/>
    <n v="977"/>
    <n v="12.66"/>
    <n v="12368.82"/>
    <s v="normal_buy"/>
    <n v="4.1211400496266259E-2"/>
    <n v="4.1211000000000002"/>
    <s v="P"/>
  </r>
  <r>
    <x v="1222"/>
    <s v="Community Healthcare Trust Inc"/>
    <x v="7"/>
    <x v="158"/>
    <s v="Cotman Cathrine"/>
    <s v="Director"/>
    <n v="2000"/>
    <n v="17.72"/>
    <n v="35440"/>
    <s v="normal_buy"/>
    <n v="3.5049378616158311E-2"/>
    <n v="3.5049000000000001"/>
    <s v="P"/>
  </r>
  <r>
    <x v="1291"/>
    <s v="Customers Bancorp, Inc."/>
    <x v="7"/>
    <x v="158"/>
    <s v="Sidhu Samvir S."/>
    <s v="Officer"/>
    <n v="2500"/>
    <n v="45.53"/>
    <n v="113825"/>
    <s v="large_buy"/>
    <n v="0.10925107748389309"/>
    <n v="10.9251"/>
    <s v="P"/>
  </r>
  <r>
    <x v="528"/>
    <s v="TriplePoint Venture Growth BDC Corp."/>
    <x v="7"/>
    <x v="158"/>
    <s v="Srivastava Sajal"/>
    <s v="Director,Officer"/>
    <n v="22759"/>
    <n v="7.09"/>
    <n v="161361.31"/>
    <s v="large_buy"/>
    <n v="5.6497187677174932E-2"/>
    <n v="5.6497000000000002"/>
    <s v="P"/>
  </r>
  <r>
    <x v="585"/>
    <s v="Trinity Capital Inc."/>
    <x v="7"/>
    <x v="158"/>
    <s v="Brown Kyle Steven"/>
    <s v="Director,Officer"/>
    <n v="3500"/>
    <n v="14.16"/>
    <n v="49560"/>
    <s v="normal_buy"/>
    <n v="-6.3514936886727158E-3"/>
    <n v="-0.6351"/>
    <s v="P"/>
  </r>
  <r>
    <x v="587"/>
    <s v="GEO GROUP INC"/>
    <x v="7"/>
    <x v="158"/>
    <s v="ZOLEY GEORGE C"/>
    <s v="Director,Officer"/>
    <n v="50000"/>
    <n v="12.33"/>
    <n v="616500"/>
    <s v="normal_buy"/>
    <n v="8.042239946154206E-2"/>
    <n v="8.0421999999999993"/>
    <s v="P"/>
  </r>
  <r>
    <x v="1292"/>
    <s v="FULL HOUSE RESORTS INC"/>
    <x v="7"/>
    <x v="158"/>
    <s v="Green Eric J"/>
    <s v="Director"/>
    <n v="7500"/>
    <n v="5.14"/>
    <n v="38550"/>
    <s v="large_buy"/>
    <n v="-1.7751508785136538E-2"/>
    <n v="-1.7751999999999999"/>
    <s v="P"/>
  </r>
  <r>
    <x v="992"/>
    <s v="APPIAN CORP"/>
    <x v="7"/>
    <x v="158"/>
    <s v="Moran Colin T."/>
    <s v="TenPercentOwner"/>
    <n v="19249"/>
    <n v="28.88"/>
    <n v="555911.12"/>
    <s v="normal_buy"/>
    <n v="5.2333323160807188E-2"/>
    <n v="5.2332999999999998"/>
    <s v="P"/>
  </r>
  <r>
    <x v="992"/>
    <s v="APPIAN CORP"/>
    <x v="7"/>
    <x v="158"/>
    <s v="Abdiel Capital LP"/>
    <s v="TenPercentOwner"/>
    <n v="19249"/>
    <n v="28.88"/>
    <n v="555911.12"/>
    <s v="normal_buy"/>
    <n v="5.2333323160807188E-2"/>
    <n v="5.2332999999999998"/>
    <s v="P"/>
  </r>
  <r>
    <x v="992"/>
    <s v="APPIAN CORP"/>
    <x v="7"/>
    <x v="158"/>
    <s v="Abdiel Qualified Master Fund LP"/>
    <s v="TenPercentOwner"/>
    <n v="19249"/>
    <n v="28.88"/>
    <n v="555911.12"/>
    <s v="normal_buy"/>
    <n v="5.2333323160807188E-2"/>
    <n v="5.2332999999999998"/>
    <s v="P"/>
  </r>
  <r>
    <x v="992"/>
    <s v="APPIAN CORP"/>
    <x v="7"/>
    <x v="158"/>
    <s v="Abdiel Partners, LLC"/>
    <s v="TenPercentOwner"/>
    <n v="19249"/>
    <n v="28.88"/>
    <n v="555911.12"/>
    <s v="normal_buy"/>
    <n v="5.2333323160807188E-2"/>
    <n v="5.2332999999999998"/>
    <s v="P"/>
  </r>
  <r>
    <x v="992"/>
    <s v="APPIAN CORP"/>
    <x v="7"/>
    <x v="158"/>
    <s v="Abdiel Capital Advisors, LP"/>
    <s v="TenPercentOwner"/>
    <n v="19249"/>
    <n v="28.88"/>
    <n v="555911.12"/>
    <s v="normal_buy"/>
    <n v="5.2333323160807188E-2"/>
    <n v="5.2332999999999998"/>
    <s v="P"/>
  </r>
  <r>
    <x v="992"/>
    <s v="APPIAN CORP"/>
    <x v="7"/>
    <x v="158"/>
    <s v="Abdiel Capital Management, LLC"/>
    <s v="TenPercentOwner"/>
    <n v="19249"/>
    <n v="28.88"/>
    <n v="555911.12"/>
    <s v="normal_buy"/>
    <n v="5.2333323160807188E-2"/>
    <n v="5.2332999999999998"/>
    <s v="P"/>
  </r>
  <r>
    <x v="992"/>
    <s v="APPIAN CORP"/>
    <x v="7"/>
    <x v="158"/>
    <s v="Moran Colin T."/>
    <s v="TenPercentOwner"/>
    <n v="9029"/>
    <n v="29.55"/>
    <n v="266806.95"/>
    <s v="normal_buy"/>
    <n v="5.2333323160807188E-2"/>
    <n v="5.2332999999999998"/>
    <s v="P"/>
  </r>
  <r>
    <x v="992"/>
    <s v="APPIAN CORP"/>
    <x v="7"/>
    <x v="158"/>
    <s v="Abdiel Capital LP"/>
    <s v="TenPercentOwner"/>
    <n v="9029"/>
    <n v="29.55"/>
    <n v="266806.95"/>
    <s v="normal_buy"/>
    <n v="5.2333323160807188E-2"/>
    <n v="5.2332999999999998"/>
    <s v="P"/>
  </r>
  <r>
    <x v="992"/>
    <s v="APPIAN CORP"/>
    <x v="7"/>
    <x v="158"/>
    <s v="Abdiel Qualified Master Fund LP"/>
    <s v="TenPercentOwner"/>
    <n v="9029"/>
    <n v="29.55"/>
    <n v="266806.95"/>
    <s v="normal_buy"/>
    <n v="5.2333323160807188E-2"/>
    <n v="5.2332999999999998"/>
    <s v="P"/>
  </r>
  <r>
    <x v="992"/>
    <s v="APPIAN CORP"/>
    <x v="7"/>
    <x v="158"/>
    <s v="Abdiel Partners, LLC"/>
    <s v="TenPercentOwner"/>
    <n v="9029"/>
    <n v="29.55"/>
    <n v="266806.95"/>
    <s v="normal_buy"/>
    <n v="5.2333323160807188E-2"/>
    <n v="5.2332999999999998"/>
    <s v="P"/>
  </r>
  <r>
    <x v="992"/>
    <s v="APPIAN CORP"/>
    <x v="7"/>
    <x v="158"/>
    <s v="Abdiel Capital Advisors, LP"/>
    <s v="TenPercentOwner"/>
    <n v="9029"/>
    <n v="29.55"/>
    <n v="266806.95"/>
    <s v="normal_buy"/>
    <n v="5.2333323160807188E-2"/>
    <n v="5.2332999999999998"/>
    <s v="P"/>
  </r>
  <r>
    <x v="992"/>
    <s v="APPIAN CORP"/>
    <x v="7"/>
    <x v="158"/>
    <s v="Abdiel Capital Management, LLC"/>
    <s v="TenPercentOwner"/>
    <n v="9029"/>
    <n v="29.55"/>
    <n v="266806.95"/>
    <s v="normal_buy"/>
    <n v="5.2333323160807188E-2"/>
    <n v="5.2332999999999998"/>
    <s v="P"/>
  </r>
  <r>
    <x v="992"/>
    <s v="APPIAN CORP"/>
    <x v="7"/>
    <x v="158"/>
    <s v="Moran Colin T."/>
    <s v="TenPercentOwner"/>
    <n v="721"/>
    <n v="28.88"/>
    <n v="20822.48"/>
    <s v="normal_buy"/>
    <n v="5.2333323160807188E-2"/>
    <n v="5.2332999999999998"/>
    <s v="P"/>
  </r>
  <r>
    <x v="1293"/>
    <s v="Quanterix Corp"/>
    <x v="7"/>
    <x v="158"/>
    <s v="Toloue Masoud"/>
    <s v="Director,Officer"/>
    <n v="19000"/>
    <n v="10.9"/>
    <n v="207100"/>
    <s v="normal_buy"/>
    <n v="0.20377014669034371"/>
    <n v="20.376999999999999"/>
    <s v="P"/>
  </r>
  <r>
    <x v="1194"/>
    <s v="DONEGAL GROUP INC"/>
    <x v="7"/>
    <x v="158"/>
    <s v="DONEGAL MUTUAL INSURANCE CO"/>
    <s v="TenPercentOwner"/>
    <n v="8925"/>
    <n v="14.18"/>
    <n v="126556.5"/>
    <s v="normal_buy"/>
    <n v="4.4630449756120738E-2"/>
    <n v="4.4630000000000001"/>
    <s v="P"/>
  </r>
  <r>
    <x v="1254"/>
    <s v="NCR Voyix Corp"/>
    <x v="7"/>
    <x v="158"/>
    <s v="Schoch Eric"/>
    <s v="Officer"/>
    <n v="21692"/>
    <n v="12.19"/>
    <n v="264425.48"/>
    <s v="large_buy"/>
    <n v="8.427876409992785E-2"/>
    <n v="8.4278999999999993"/>
    <s v="P"/>
  </r>
  <r>
    <x v="992"/>
    <s v="APPIAN CORP"/>
    <x v="7"/>
    <x v="158"/>
    <s v="Abdiel Capital LP"/>
    <s v="TenPercentOwner"/>
    <n v="721"/>
    <n v="28.88"/>
    <n v="20822.48"/>
    <s v="normal_buy"/>
    <n v="5.2333323160807188E-2"/>
    <n v="5.2332999999999998"/>
    <s v="P"/>
  </r>
  <r>
    <x v="992"/>
    <s v="APPIAN CORP"/>
    <x v="7"/>
    <x v="158"/>
    <s v="Abdiel Qualified Master Fund LP"/>
    <s v="TenPercentOwner"/>
    <n v="721"/>
    <n v="28.88"/>
    <n v="20822.48"/>
    <s v="normal_buy"/>
    <n v="5.2333323160807188E-2"/>
    <n v="5.2332999999999998"/>
    <s v="P"/>
  </r>
  <r>
    <x v="992"/>
    <s v="APPIAN CORP"/>
    <x v="7"/>
    <x v="158"/>
    <s v="Abdiel Partners, LLC"/>
    <s v="TenPercentOwner"/>
    <n v="721"/>
    <n v="28.88"/>
    <n v="20822.48"/>
    <s v="normal_buy"/>
    <n v="5.2333323160807188E-2"/>
    <n v="5.2332999999999998"/>
    <s v="P"/>
  </r>
  <r>
    <x v="992"/>
    <s v="APPIAN CORP"/>
    <x v="7"/>
    <x v="158"/>
    <s v="Abdiel Capital Advisors, LP"/>
    <s v="TenPercentOwner"/>
    <n v="721"/>
    <n v="28.88"/>
    <n v="20822.48"/>
    <s v="normal_buy"/>
    <n v="5.2333323160807188E-2"/>
    <n v="5.2332999999999998"/>
    <s v="P"/>
  </r>
  <r>
    <x v="992"/>
    <s v="APPIAN CORP"/>
    <x v="7"/>
    <x v="158"/>
    <s v="Abdiel Capital Management, LLC"/>
    <s v="TenPercentOwner"/>
    <n v="721"/>
    <n v="28.88"/>
    <n v="20822.48"/>
    <s v="normal_buy"/>
    <n v="5.2333323160807188E-2"/>
    <n v="5.2332999999999998"/>
    <s v="P"/>
  </r>
  <r>
    <x v="992"/>
    <s v="APPIAN CORP"/>
    <x v="7"/>
    <x v="158"/>
    <s v="Moran Colin T."/>
    <s v="TenPercentOwner"/>
    <n v="110092"/>
    <n v="29.81"/>
    <n v="3281842.52"/>
    <s v="large_buy"/>
    <n v="5.2333323160807188E-2"/>
    <n v="5.2332999999999998"/>
    <s v="P"/>
  </r>
  <r>
    <x v="992"/>
    <s v="APPIAN CORP"/>
    <x v="7"/>
    <x v="158"/>
    <s v="Abdiel Capital LP"/>
    <s v="TenPercentOwner"/>
    <n v="110092"/>
    <n v="29.81"/>
    <n v="3281842.52"/>
    <s v="large_buy"/>
    <n v="5.2333323160807188E-2"/>
    <n v="5.2332999999999998"/>
    <s v="P"/>
  </r>
  <r>
    <x v="992"/>
    <s v="APPIAN CORP"/>
    <x v="7"/>
    <x v="158"/>
    <s v="Abdiel Qualified Master Fund LP"/>
    <s v="TenPercentOwner"/>
    <n v="110092"/>
    <n v="29.81"/>
    <n v="3281842.52"/>
    <s v="large_buy"/>
    <n v="5.2333323160807188E-2"/>
    <n v="5.2332999999999998"/>
    <s v="P"/>
  </r>
  <r>
    <x v="992"/>
    <s v="APPIAN CORP"/>
    <x v="7"/>
    <x v="158"/>
    <s v="Abdiel Partners, LLC"/>
    <s v="TenPercentOwner"/>
    <n v="110092"/>
    <n v="29.81"/>
    <n v="3281842.52"/>
    <s v="large_buy"/>
    <n v="5.2333323160807188E-2"/>
    <n v="5.2332999999999998"/>
    <s v="P"/>
  </r>
  <r>
    <x v="992"/>
    <s v="APPIAN CORP"/>
    <x v="7"/>
    <x v="158"/>
    <s v="Abdiel Capital Advisors, LP"/>
    <s v="TenPercentOwner"/>
    <n v="110092"/>
    <n v="29.81"/>
    <n v="3281842.52"/>
    <s v="large_buy"/>
    <n v="5.2333323160807188E-2"/>
    <n v="5.2332999999999998"/>
    <s v="P"/>
  </r>
  <r>
    <x v="992"/>
    <s v="APPIAN CORP"/>
    <x v="7"/>
    <x v="158"/>
    <s v="Abdiel Capital Management, LLC"/>
    <s v="TenPercentOwner"/>
    <n v="110092"/>
    <n v="29.81"/>
    <n v="3281842.52"/>
    <s v="large_buy"/>
    <n v="5.2333323160807188E-2"/>
    <n v="5.2332999999999998"/>
    <s v="P"/>
  </r>
  <r>
    <x v="992"/>
    <s v="APPIAN CORP"/>
    <x v="7"/>
    <x v="158"/>
    <s v="Moran Colin T."/>
    <s v="TenPercentOwner"/>
    <n v="4125"/>
    <n v="29.81"/>
    <n v="122966.25"/>
    <s v="normal_buy"/>
    <n v="5.2333323160807188E-2"/>
    <n v="5.2332999999999998"/>
    <s v="P"/>
  </r>
  <r>
    <x v="992"/>
    <s v="APPIAN CORP"/>
    <x v="7"/>
    <x v="158"/>
    <s v="Abdiel Capital LP"/>
    <s v="TenPercentOwner"/>
    <n v="4125"/>
    <n v="29.81"/>
    <n v="122966.25"/>
    <s v="normal_buy"/>
    <n v="5.2333323160807188E-2"/>
    <n v="5.2332999999999998"/>
    <s v="P"/>
  </r>
  <r>
    <x v="992"/>
    <s v="APPIAN CORP"/>
    <x v="7"/>
    <x v="158"/>
    <s v="Abdiel Qualified Master Fund LP"/>
    <s v="TenPercentOwner"/>
    <n v="4125"/>
    <n v="29.81"/>
    <n v="122966.25"/>
    <s v="normal_buy"/>
    <n v="5.2333323160807188E-2"/>
    <n v="5.2332999999999998"/>
    <s v="P"/>
  </r>
  <r>
    <x v="992"/>
    <s v="APPIAN CORP"/>
    <x v="7"/>
    <x v="158"/>
    <s v="Abdiel Partners, LLC"/>
    <s v="TenPercentOwner"/>
    <n v="4125"/>
    <n v="29.81"/>
    <n v="122966.25"/>
    <s v="normal_buy"/>
    <n v="5.2333323160807188E-2"/>
    <n v="5.2332999999999998"/>
    <s v="P"/>
  </r>
  <r>
    <x v="992"/>
    <s v="APPIAN CORP"/>
    <x v="7"/>
    <x v="158"/>
    <s v="Abdiel Capital Advisors, LP"/>
    <s v="TenPercentOwner"/>
    <n v="4125"/>
    <n v="29.81"/>
    <n v="122966.25"/>
    <s v="normal_buy"/>
    <n v="5.2333323160807188E-2"/>
    <n v="5.2332999999999998"/>
    <s v="P"/>
  </r>
  <r>
    <x v="992"/>
    <s v="APPIAN CORP"/>
    <x v="7"/>
    <x v="158"/>
    <s v="Abdiel Capital Management, LLC"/>
    <s v="TenPercentOwner"/>
    <n v="4125"/>
    <n v="29.81"/>
    <n v="122966.25"/>
    <s v="normal_buy"/>
    <n v="5.2333323160807188E-2"/>
    <n v="5.2332999999999998"/>
    <s v="P"/>
  </r>
  <r>
    <x v="992"/>
    <s v="APPIAN CORP"/>
    <x v="7"/>
    <x v="158"/>
    <s v="Moran Colin T."/>
    <s v="TenPercentOwner"/>
    <n v="240971"/>
    <n v="29.55"/>
    <n v="7120693.0499999998"/>
    <s v="large_buy"/>
    <n v="5.2333323160807188E-2"/>
    <n v="5.2332999999999998"/>
    <s v="P"/>
  </r>
  <r>
    <x v="992"/>
    <s v="APPIAN CORP"/>
    <x v="7"/>
    <x v="158"/>
    <s v="Abdiel Capital LP"/>
    <s v="TenPercentOwner"/>
    <n v="240971"/>
    <n v="29.55"/>
    <n v="7120693.0499999998"/>
    <s v="large_buy"/>
    <n v="5.2333323160807188E-2"/>
    <n v="5.2332999999999998"/>
    <s v="P"/>
  </r>
  <r>
    <x v="992"/>
    <s v="APPIAN CORP"/>
    <x v="7"/>
    <x v="158"/>
    <s v="Abdiel Qualified Master Fund LP"/>
    <s v="TenPercentOwner"/>
    <n v="240971"/>
    <n v="29.55"/>
    <n v="7120693.0499999998"/>
    <s v="large_buy"/>
    <n v="5.2333323160807188E-2"/>
    <n v="5.2332999999999998"/>
    <s v="P"/>
  </r>
  <r>
    <x v="992"/>
    <s v="APPIAN CORP"/>
    <x v="7"/>
    <x v="158"/>
    <s v="Abdiel Partners, LLC"/>
    <s v="TenPercentOwner"/>
    <n v="240971"/>
    <n v="29.55"/>
    <n v="7120693.0499999998"/>
    <s v="large_buy"/>
    <n v="5.2333323160807188E-2"/>
    <n v="5.2332999999999998"/>
    <s v="P"/>
  </r>
  <r>
    <x v="992"/>
    <s v="APPIAN CORP"/>
    <x v="7"/>
    <x v="158"/>
    <s v="Abdiel Capital Advisors, LP"/>
    <s v="TenPercentOwner"/>
    <n v="240971"/>
    <n v="29.55"/>
    <n v="7120693.0499999998"/>
    <s v="large_buy"/>
    <n v="5.2333323160807188E-2"/>
    <n v="5.2332999999999998"/>
    <s v="P"/>
  </r>
  <r>
    <x v="992"/>
    <s v="APPIAN CORP"/>
    <x v="7"/>
    <x v="158"/>
    <s v="Abdiel Capital Management, LLC"/>
    <s v="TenPercentOwner"/>
    <n v="240971"/>
    <n v="29.55"/>
    <n v="7120693.0499999998"/>
    <s v="large_buy"/>
    <n v="5.2333323160807188E-2"/>
    <n v="5.2332999999999998"/>
    <s v="P"/>
  </r>
  <r>
    <x v="1294"/>
    <s v="INTEST CORP"/>
    <x v="7"/>
    <x v="158"/>
    <s v="Maginnis Gerald J."/>
    <s v="Director"/>
    <n v="1750"/>
    <n v="6.42"/>
    <n v="11235"/>
    <s v="normal_buy"/>
    <n v="2.8735604621976658E-3"/>
    <n v="0.28739999999999999"/>
    <s v="P"/>
  </r>
  <r>
    <x v="495"/>
    <s v="Evolv Technologies Holdings, Inc."/>
    <x v="7"/>
    <x v="158"/>
    <s v="Gonzales David Mounts"/>
    <s v="Director"/>
    <n v="50000"/>
    <n v="3"/>
    <n v="150000"/>
    <s v="normal_buy"/>
    <n v="0.33114754303396787"/>
    <n v="33.114800000000002"/>
    <s v="P"/>
  </r>
  <r>
    <x v="232"/>
    <s v="Post Holdings, Inc."/>
    <x v="7"/>
    <x v="158"/>
    <s v="ERB THOMAS C"/>
    <s v="Director"/>
    <n v="2000"/>
    <n v="112.94"/>
    <n v="225880"/>
    <s v="large_buy"/>
    <n v="2.1367107129645069E-2"/>
    <n v="2.1366999999999998"/>
    <s v="P"/>
  </r>
  <r>
    <x v="936"/>
    <s v="INNOVATIVE SOLUTIONS &amp; SUPPORT INC"/>
    <x v="7"/>
    <x v="158"/>
    <s v="BRESSNER GLEN R"/>
    <s v="Director"/>
    <n v="5000"/>
    <n v="6.53"/>
    <n v="32650"/>
    <s v="normal_buy"/>
    <n v="6.1349708057911727E-2"/>
    <n v="6.1349999999999998"/>
    <s v="P"/>
  </r>
  <r>
    <x v="986"/>
    <s v="Pebblebrook Hotel Trust"/>
    <x v="7"/>
    <x v="158"/>
    <s v="BORTZ JON E"/>
    <s v="Director,Officer"/>
    <n v="22000"/>
    <n v="12.21"/>
    <n v="268620"/>
    <s v="normal_buy"/>
    <n v="4.4462442667765112E-2"/>
    <n v="4.4462000000000002"/>
    <s v="P"/>
  </r>
  <r>
    <x v="1295"/>
    <s v="SAFETY INSURANCE GROUP INC"/>
    <x v="7"/>
    <x v="158"/>
    <s v="Brophy Charles Joseph III"/>
    <s v="Director"/>
    <n v="1000"/>
    <n v="78.8"/>
    <n v="78800"/>
    <s v="large_buy"/>
    <n v="8.9538999204404002E-2"/>
    <n v="8.9539000000000009"/>
    <s v="P"/>
  </r>
  <r>
    <x v="613"/>
    <s v="FTC Solar, Inc."/>
    <x v="7"/>
    <x v="159"/>
    <s v="Quiroga Cortes Isidoro Alfonso"/>
    <s v="Other"/>
    <n v="321337"/>
    <n v="0.25"/>
    <n v="80334.25"/>
    <s v="large_buy"/>
    <n v="-3.5433037606682927E-2"/>
    <n v="-3.5432999999999999"/>
    <s v="P"/>
  </r>
  <r>
    <x v="1246"/>
    <s v="AMERICAN PUBLIC EDUCATION INC"/>
    <x v="7"/>
    <x v="159"/>
    <s v="Shrivastava Anil K"/>
    <s v="Other"/>
    <n v="57536"/>
    <n v="13.81"/>
    <n v="794572.16"/>
    <s v="large_buy"/>
    <n v="0.1599708255065044"/>
    <n v="15.9971"/>
    <s v="P"/>
  </r>
  <r>
    <x v="1246"/>
    <s v="AMERICAN PUBLIC EDUCATION INC"/>
    <x v="7"/>
    <x v="159"/>
    <s v="Braner Michael David"/>
    <s v="Director,TenPercentOwner,Other"/>
    <n v="57536"/>
    <n v="13.81"/>
    <n v="794572.16"/>
    <s v="large_buy"/>
    <n v="0.1599708255065044"/>
    <n v="15.9971"/>
    <s v="P"/>
  </r>
  <r>
    <x v="1246"/>
    <s v="AMERICAN PUBLIC EDUCATION INC"/>
    <x v="7"/>
    <x v="159"/>
    <s v="FRIEDBERG DANIEL M."/>
    <s v="Other"/>
    <n v="57536"/>
    <n v="13.81"/>
    <n v="794572.16"/>
    <s v="large_buy"/>
    <n v="0.1599708255065044"/>
    <n v="15.9971"/>
    <s v="P"/>
  </r>
  <r>
    <x v="1246"/>
    <s v="AMERICAN PUBLIC EDUCATION INC"/>
    <x v="7"/>
    <x v="159"/>
    <s v="325 Capital Master Fund LP"/>
    <s v="Other"/>
    <n v="57536"/>
    <n v="13.81"/>
    <n v="794572.16"/>
    <s v="large_buy"/>
    <n v="0.1599708255065044"/>
    <n v="15.9971"/>
    <s v="P"/>
  </r>
  <r>
    <x v="1246"/>
    <s v="AMERICAN PUBLIC EDUCATION INC"/>
    <x v="7"/>
    <x v="159"/>
    <s v="325 Capital GP, LLC"/>
    <s v="Other"/>
    <n v="57536"/>
    <n v="13.81"/>
    <n v="794572.16"/>
    <s v="large_buy"/>
    <n v="0.1599708255065044"/>
    <n v="15.9971"/>
    <s v="P"/>
  </r>
  <r>
    <x v="1246"/>
    <s v="AMERICAN PUBLIC EDUCATION INC"/>
    <x v="7"/>
    <x v="159"/>
    <s v="325 CAPITAL LLC"/>
    <s v="Other"/>
    <n v="57536"/>
    <n v="13.81"/>
    <n v="794572.16"/>
    <s v="large_buy"/>
    <n v="0.1599708255065044"/>
    <n v="15.9971"/>
    <s v="P"/>
  </r>
  <r>
    <x v="1246"/>
    <s v="AMERICAN PUBLIC EDUCATION INC"/>
    <x v="7"/>
    <x v="159"/>
    <s v="Shrivastava Anil K"/>
    <s v="Other"/>
    <n v="6768"/>
    <n v="13.81"/>
    <n v="93466.08"/>
    <s v="normal_buy"/>
    <n v="0.1599708255065044"/>
    <n v="15.9971"/>
    <s v="P"/>
  </r>
  <r>
    <x v="1246"/>
    <s v="AMERICAN PUBLIC EDUCATION INC"/>
    <x v="7"/>
    <x v="159"/>
    <s v="Braner Michael David"/>
    <s v="Director,TenPercentOwner,Other"/>
    <n v="6768"/>
    <n v="13.81"/>
    <n v="93466.08"/>
    <s v="normal_buy"/>
    <n v="0.1599708255065044"/>
    <n v="15.9971"/>
    <s v="P"/>
  </r>
  <r>
    <x v="1246"/>
    <s v="AMERICAN PUBLIC EDUCATION INC"/>
    <x v="7"/>
    <x v="159"/>
    <s v="FRIEDBERG DANIEL M."/>
    <s v="Other"/>
    <n v="6768"/>
    <n v="13.81"/>
    <n v="93466.08"/>
    <s v="normal_buy"/>
    <n v="0.1599708255065044"/>
    <n v="15.9971"/>
    <s v="P"/>
  </r>
  <r>
    <x v="1246"/>
    <s v="AMERICAN PUBLIC EDUCATION INC"/>
    <x v="7"/>
    <x v="159"/>
    <s v="325 Capital Master Fund LP"/>
    <s v="Other"/>
    <n v="6768"/>
    <n v="13.81"/>
    <n v="93466.08"/>
    <s v="normal_buy"/>
    <n v="0.1599708255065044"/>
    <n v="15.9971"/>
    <s v="P"/>
  </r>
  <r>
    <x v="1246"/>
    <s v="AMERICAN PUBLIC EDUCATION INC"/>
    <x v="7"/>
    <x v="159"/>
    <s v="325 Capital GP, LLC"/>
    <s v="Other"/>
    <n v="6768"/>
    <n v="13.81"/>
    <n v="93466.08"/>
    <s v="normal_buy"/>
    <n v="0.1599708255065044"/>
    <n v="15.9971"/>
    <s v="P"/>
  </r>
  <r>
    <x v="1246"/>
    <s v="AMERICAN PUBLIC EDUCATION INC"/>
    <x v="7"/>
    <x v="159"/>
    <s v="325 CAPITAL LLC"/>
    <s v="Other"/>
    <n v="6768"/>
    <n v="13.81"/>
    <n v="93466.08"/>
    <s v="normal_buy"/>
    <n v="0.1599708255065044"/>
    <n v="15.9971"/>
    <s v="P"/>
  </r>
  <r>
    <x v="840"/>
    <s v="Coupang, Inc."/>
    <x v="7"/>
    <x v="159"/>
    <s v="MEHTA NEIL"/>
    <s v="Director"/>
    <n v="150000"/>
    <n v="22.15"/>
    <n v="3322500"/>
    <s v="normal_buy"/>
    <n v="-1.083520430029195E-2"/>
    <n v="-1.0834999999999999"/>
    <s v="P"/>
  </r>
  <r>
    <x v="840"/>
    <s v="Coupang, Inc."/>
    <x v="7"/>
    <x v="159"/>
    <s v="GREENOAKS CAPITAL PARTNERS LLC"/>
    <s v="Director,Other"/>
    <n v="150000"/>
    <n v="22.15"/>
    <n v="3322500"/>
    <s v="normal_buy"/>
    <n v="-1.083520430029195E-2"/>
    <n v="-1.0834999999999999"/>
    <s v="P"/>
  </r>
  <r>
    <x v="1296"/>
    <s v="ACTUATE THERAPEUTICS, INC."/>
    <x v="7"/>
    <x v="159"/>
    <s v="BIOS Fund III NT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Actuate Co-Invest III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Actuate Co-Invest I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Fund III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Capital Management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Actuate Co-Invest II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Advisors GP, LLC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Fund III QP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Fletcher Aaron G.L.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Equity Partners III, LP"/>
    <s v="Director,TenPercentOwner"/>
    <n v="125000"/>
    <n v="8"/>
    <n v="1000000"/>
    <s v="normal_buy"/>
    <n v="-0.12786881401473971"/>
    <n v="-12.786899999999999"/>
    <s v="P"/>
  </r>
  <r>
    <x v="1286"/>
    <s v="GrowGeneration Corp."/>
    <x v="7"/>
    <x v="159"/>
    <s v="Salaman Michael"/>
    <s v="Director,Officer"/>
    <n v="19996"/>
    <n v="1.9"/>
    <n v="37992.400000000001"/>
    <s v="normal_buy"/>
    <n v="4.166668994973155E-2"/>
    <n v="4.1666999999999996"/>
    <s v="P"/>
  </r>
  <r>
    <x v="1286"/>
    <s v="GrowGeneration Corp."/>
    <x v="7"/>
    <x v="159"/>
    <s v="Lampert Darren"/>
    <s v="Director,Officer"/>
    <n v="19996"/>
    <n v="1.9"/>
    <n v="37992.400000000001"/>
    <s v="normal_buy"/>
    <n v="4.166668994973155E-2"/>
    <n v="4.1666999999999996"/>
    <s v="P"/>
  </r>
  <r>
    <x v="1296"/>
    <s v="ACTUATE THERAPEUTICS, INC."/>
    <x v="7"/>
    <x v="159"/>
    <s v="BIOS Fund III NT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Actuate Co-Invest III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Actuate Co-Invest I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Fund III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Capital Management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Actuate Co-Invest II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Advisors GP, LLC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Fund III QP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Fletcher Aaron G.L.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Equity Partners III, LP"/>
    <s v="Director,TenPercentOwner"/>
    <n v="375000"/>
    <n v="8"/>
    <n v="3000000"/>
    <s v="large_buy"/>
    <n v="-0.12786881401473971"/>
    <n v="-12.786899999999999"/>
    <s v="P"/>
  </r>
  <r>
    <x v="1297"/>
    <s v="AN2 Therapeutics, Inc."/>
    <x v="7"/>
    <x v="159"/>
    <s v="Leonard Braden Michael"/>
    <s v="TenPercentOwner"/>
    <n v="1500000"/>
    <n v="1.04"/>
    <n v="1560000"/>
    <s v="large_buy"/>
    <n v="7.6190520522277483E-2"/>
    <n v="7.6191000000000004"/>
    <s v="P"/>
  </r>
  <r>
    <x v="0"/>
    <s v="abrdn World Healthcare Fund"/>
    <x v="7"/>
    <x v="159"/>
    <s v="Maher Bill"/>
    <s v="Director"/>
    <n v="1000"/>
    <n v="13.03"/>
    <n v="13030"/>
    <s v="normal_buy"/>
    <n v="2.136596650660683E-2"/>
    <n v="2.1366000000000001"/>
    <s v="P"/>
  </r>
  <r>
    <x v="1039"/>
    <s v="Neuronetics, Inc."/>
    <x v="7"/>
    <x v="159"/>
    <s v="CASCELLA ROBERT"/>
    <s v="Director"/>
    <n v="35000"/>
    <n v="0.79"/>
    <n v="27650"/>
    <s v="normal_buy"/>
    <n v="5.7831371849759838E-2"/>
    <n v="5.7831000000000001"/>
    <s v="P"/>
  </r>
  <r>
    <x v="774"/>
    <s v="AMG Pantheon Credit Solutions Fund"/>
    <x v="7"/>
    <x v="159"/>
    <s v="Weston Garret W."/>
    <s v="Director"/>
    <n v="4807.6899999999996"/>
    <n v="10.4"/>
    <n v="49999.976000000002"/>
    <s v="normal_buy"/>
    <n v="2.8846964175384131E-3"/>
    <n v="0.28849999999999998"/>
    <s v="P"/>
  </r>
  <r>
    <x v="679"/>
    <s v="AlTi Global, Inc."/>
    <x v="7"/>
    <x v="159"/>
    <s v="IlWaddi Holdings"/>
    <s v="TenPercentOwner"/>
    <n v="51480"/>
    <n v="3.92"/>
    <n v="201801.60000000001"/>
    <s v="large_buy"/>
    <n v="5.3708387498354382E-2"/>
    <n v="5.3708"/>
    <s v="P"/>
  </r>
  <r>
    <x v="679"/>
    <s v="AlTi Global, Inc."/>
    <x v="7"/>
    <x v="159"/>
    <s v="Al-Thani Jassim Abdulaziz"/>
    <s v="TenPercentOwner"/>
    <n v="51480"/>
    <n v="3.92"/>
    <n v="201801.60000000001"/>
    <s v="large_buy"/>
    <n v="5.3708387498354382E-2"/>
    <n v="5.3708"/>
    <s v="P"/>
  </r>
  <r>
    <x v="913"/>
    <s v="Orchestra BioMed Holdings, Inc."/>
    <x v="7"/>
    <x v="159"/>
    <s v="Hochman David P"/>
    <s v="Director,Officer"/>
    <n v="2500"/>
    <n v="5.84"/>
    <n v="14600"/>
    <s v="normal_buy"/>
    <n v="0.16967510174964809"/>
    <n v="16.967500000000001"/>
    <s v="P"/>
  </r>
  <r>
    <x v="1298"/>
    <s v="Beyond Air, Inc."/>
    <x v="7"/>
    <x v="159"/>
    <s v="Carey Robert"/>
    <s v="Director"/>
    <n v="100000"/>
    <n v="0.4"/>
    <n v="40000"/>
    <s v="normal_buy"/>
    <n v="4.7500014305114753E-2"/>
    <n v="4.75"/>
    <s v="P"/>
  </r>
  <r>
    <x v="1109"/>
    <s v="Castellum, Inc."/>
    <x v="7"/>
    <x v="159"/>
    <s v="WRIGHT JAY O"/>
    <s v="Director,Officer,TenPercentOwner,Other"/>
    <n v="115240"/>
    <n v="0.14000000000000001"/>
    <n v="16133.6"/>
    <s v="normal_buy"/>
    <n v="1.21950554677539E-2"/>
    <n v="1.2195"/>
    <s v="P"/>
  </r>
  <r>
    <x v="1287"/>
    <s v="Warby Parker Inc."/>
    <x v="7"/>
    <x v="159"/>
    <s v="SINGER BRADLEY E"/>
    <s v="Director"/>
    <n v="25000"/>
    <n v="12.63"/>
    <n v="315750"/>
    <s v="normal_buy"/>
    <n v="0.20015640557091949"/>
    <n v="20.015599999999999"/>
    <s v="P"/>
  </r>
  <r>
    <x v="852"/>
    <s v="TELOS CORP"/>
    <x v="7"/>
    <x v="159"/>
    <s v="Schaufeld Fredrick"/>
    <s v="Director"/>
    <n v="37537"/>
    <n v="2.35"/>
    <n v="88211.95"/>
    <s v="normal_buy"/>
    <n v="0.68564927572343759"/>
    <n v="68.564899999999994"/>
    <s v="P"/>
  </r>
  <r>
    <x v="843"/>
    <s v="TREACE MEDICAL CONCEPTS, INC."/>
    <x v="7"/>
    <x v="159"/>
    <s v="Treace John T."/>
    <s v="Director,Officer,TenPercentOwner"/>
    <n v="85000"/>
    <n v="6"/>
    <n v="510000"/>
    <s v="normal_buy"/>
    <n v="0.14625232567089991"/>
    <n v="14.6252"/>
    <s v="P"/>
  </r>
  <r>
    <x v="861"/>
    <s v="HARTE HANKS INC"/>
    <x v="7"/>
    <x v="159"/>
    <s v="Radoff Bradley Louis"/>
    <s v="Director"/>
    <n v="11993"/>
    <n v="7.08"/>
    <n v="84910.44"/>
    <s v="large_buy"/>
    <n v="5.5634786555178728E-2"/>
    <n v="5.5635000000000003"/>
    <s v="P"/>
  </r>
  <r>
    <x v="1286"/>
    <s v="GrowGeneration Corp."/>
    <x v="7"/>
    <x v="159"/>
    <s v="Aiello Stephen"/>
    <s v="Director"/>
    <n v="51084"/>
    <n v="1.91"/>
    <n v="97570.44"/>
    <s v="normal_buy"/>
    <n v="4.166668994973155E-2"/>
    <n v="4.1666999999999996"/>
    <s v="P"/>
  </r>
  <r>
    <x v="1151"/>
    <s v="DNP SELECT INCOME FUND INC"/>
    <x v="7"/>
    <x v="159"/>
    <s v="MetLife Investment Management, LLC"/>
    <s v="TenPercentOwner"/>
    <n v="14000000"/>
    <n v="14000000"/>
    <n v="196000000000000"/>
    <s v="large_buy"/>
    <n v="5.2280737383123548E-2"/>
    <n v="5.2281000000000004"/>
    <s v="P"/>
  </r>
  <r>
    <x v="1299"/>
    <s v="ANAPTYSBIO, INC"/>
    <x v="7"/>
    <x v="159"/>
    <s v="EcoR1 Capital, LLC"/>
    <s v="TenPercentOwner"/>
    <n v="273972"/>
    <n v="36.5"/>
    <n v="9999978"/>
    <s v="large_buy"/>
    <n v="6.1183227663104363E-2"/>
    <n v="6.1182999999999996"/>
    <s v="P"/>
  </r>
  <r>
    <x v="1300"/>
    <s v="SUPERIOR GROUP OF COMPANIES, INC."/>
    <x v="7"/>
    <x v="159"/>
    <s v="Spencer Loreen M"/>
    <s v="Director"/>
    <n v="3500"/>
    <n v="13.2"/>
    <n v="46200"/>
    <s v="normal_buy"/>
    <n v="0.11262603992354719"/>
    <n v="11.262600000000001"/>
    <s v="P"/>
  </r>
  <r>
    <x v="1301"/>
    <s v="STEPAN CO"/>
    <x v="7"/>
    <x v="159"/>
    <s v="Kabbes David"/>
    <s v="Officer"/>
    <n v="1056"/>
    <n v="71.39"/>
    <n v="75387.839999999997"/>
    <s v="large_buy"/>
    <n v="8.2750065315868149E-2"/>
    <n v="8.2750000000000004"/>
    <s v="P"/>
  </r>
  <r>
    <x v="1288"/>
    <s v="Yum China Holdings, Inc."/>
    <x v="7"/>
    <x v="159"/>
    <s v="Wat Joey"/>
    <s v="Director,Officer"/>
    <n v="3800"/>
    <n v="33.979999999999997"/>
    <n v="129124"/>
    <s v="large_buy"/>
    <n v="3.8808240451209119E-3"/>
    <n v="0.3881"/>
    <s v="P"/>
  </r>
  <r>
    <x v="433"/>
    <s v="Mueller Water Products, Inc."/>
    <x v="7"/>
    <x v="159"/>
    <s v="Healy Brian C."/>
    <s v="Director"/>
    <n v="1250"/>
    <n v="20"/>
    <n v="25000"/>
    <s v="normal_buy"/>
    <n v="5.7413995314683719E-2"/>
    <n v="5.7413999999999996"/>
    <s v="P"/>
  </r>
  <r>
    <x v="992"/>
    <s v="APPIAN CORP"/>
    <x v="7"/>
    <x v="159"/>
    <s v="Abdiel Capital Management, LLC"/>
    <s v="TenPercentOwner"/>
    <n v="9095"/>
    <n v="30.05"/>
    <n v="273304.75"/>
    <s v="normal_buy"/>
    <n v="3.8615173503956823E-2"/>
    <n v="3.8614999999999999"/>
    <s v="P"/>
  </r>
  <r>
    <x v="992"/>
    <s v="APPIAN CORP"/>
    <x v="7"/>
    <x v="159"/>
    <s v="Abdiel Partners, LLC"/>
    <s v="TenPercentOwner"/>
    <n v="9095"/>
    <n v="30.05"/>
    <n v="273304.75"/>
    <s v="normal_buy"/>
    <n v="3.8615173503956823E-2"/>
    <n v="3.8614999999999999"/>
    <s v="P"/>
  </r>
  <r>
    <x v="992"/>
    <s v="APPIAN CORP"/>
    <x v="7"/>
    <x v="159"/>
    <s v="Abdiel Qualified Master Fund LP"/>
    <s v="TenPercentOwner"/>
    <n v="9095"/>
    <n v="30.05"/>
    <n v="273304.75"/>
    <s v="normal_buy"/>
    <n v="3.8615173503956823E-2"/>
    <n v="3.8614999999999999"/>
    <s v="P"/>
  </r>
  <r>
    <x v="992"/>
    <s v="APPIAN CORP"/>
    <x v="7"/>
    <x v="159"/>
    <s v="Abdiel Capital LP"/>
    <s v="TenPercentOwner"/>
    <n v="9095"/>
    <n v="30.05"/>
    <n v="273304.75"/>
    <s v="normal_buy"/>
    <n v="3.8615173503956823E-2"/>
    <n v="3.8614999999999999"/>
    <s v="P"/>
  </r>
  <r>
    <x v="992"/>
    <s v="APPIAN CORP"/>
    <x v="7"/>
    <x v="159"/>
    <s v="Abdiel Capital Advisors, LP"/>
    <s v="TenPercentOwner"/>
    <n v="9095"/>
    <n v="30.05"/>
    <n v="273304.75"/>
    <s v="normal_buy"/>
    <n v="3.8615173503956823E-2"/>
    <n v="3.8614999999999999"/>
    <s v="P"/>
  </r>
  <r>
    <x v="992"/>
    <s v="APPIAN CORP"/>
    <x v="7"/>
    <x v="159"/>
    <s v="Moran Colin T."/>
    <s v="TenPercentOwner"/>
    <n v="9095"/>
    <n v="30.05"/>
    <n v="273304.75"/>
    <s v="normal_buy"/>
    <n v="3.8615173503956823E-2"/>
    <n v="3.8614999999999999"/>
    <s v="P"/>
  </r>
  <r>
    <x v="992"/>
    <s v="APPIAN CORP"/>
    <x v="7"/>
    <x v="159"/>
    <s v="Abdiel Capital Management, LLC"/>
    <s v="TenPercentOwner"/>
    <n v="240905"/>
    <n v="30.05"/>
    <n v="7239195.25"/>
    <s v="large_buy"/>
    <n v="3.8615173503956823E-2"/>
    <n v="3.8614999999999999"/>
    <s v="P"/>
  </r>
  <r>
    <x v="992"/>
    <s v="APPIAN CORP"/>
    <x v="7"/>
    <x v="159"/>
    <s v="Abdiel Partners, LLC"/>
    <s v="TenPercentOwner"/>
    <n v="240905"/>
    <n v="30.05"/>
    <n v="7239195.25"/>
    <s v="large_buy"/>
    <n v="3.8615173503956823E-2"/>
    <n v="3.8614999999999999"/>
    <s v="P"/>
  </r>
  <r>
    <x v="992"/>
    <s v="APPIAN CORP"/>
    <x v="7"/>
    <x v="159"/>
    <s v="Abdiel Qualified Master Fund LP"/>
    <s v="TenPercentOwner"/>
    <n v="240905"/>
    <n v="30.05"/>
    <n v="7239195.25"/>
    <s v="large_buy"/>
    <n v="3.8615173503956823E-2"/>
    <n v="3.8614999999999999"/>
    <s v="P"/>
  </r>
  <r>
    <x v="992"/>
    <s v="APPIAN CORP"/>
    <x v="7"/>
    <x v="159"/>
    <s v="Abdiel Capital LP"/>
    <s v="TenPercentOwner"/>
    <n v="240905"/>
    <n v="30.05"/>
    <n v="7239195.25"/>
    <s v="large_buy"/>
    <n v="3.8615173503956823E-2"/>
    <n v="3.8614999999999999"/>
    <s v="P"/>
  </r>
  <r>
    <x v="992"/>
    <s v="APPIAN CORP"/>
    <x v="7"/>
    <x v="159"/>
    <s v="Abdiel Capital Advisors, LP"/>
    <s v="TenPercentOwner"/>
    <n v="240905"/>
    <n v="30.05"/>
    <n v="7239195.25"/>
    <s v="large_buy"/>
    <n v="3.8615173503956823E-2"/>
    <n v="3.8614999999999999"/>
    <s v="P"/>
  </r>
  <r>
    <x v="992"/>
    <s v="APPIAN CORP"/>
    <x v="7"/>
    <x v="159"/>
    <s v="Moran Colin T."/>
    <s v="TenPercentOwner"/>
    <n v="240905"/>
    <n v="30.05"/>
    <n v="7239195.25"/>
    <s v="large_buy"/>
    <n v="3.8615173503956823E-2"/>
    <n v="3.8614999999999999"/>
    <s v="P"/>
  </r>
  <r>
    <x v="992"/>
    <s v="APPIAN CORP"/>
    <x v="7"/>
    <x v="159"/>
    <s v="Abdiel Capital Management, LLC"/>
    <s v="TenPercentOwner"/>
    <n v="895"/>
    <n v="30.07"/>
    <n v="26912.65"/>
    <s v="normal_buy"/>
    <n v="3.8615173503956823E-2"/>
    <n v="3.8614999999999999"/>
    <s v="P"/>
  </r>
  <r>
    <x v="992"/>
    <s v="APPIAN CORP"/>
    <x v="7"/>
    <x v="159"/>
    <s v="Abdiel Partners, LLC"/>
    <s v="TenPercentOwner"/>
    <n v="895"/>
    <n v="30.07"/>
    <n v="26912.65"/>
    <s v="normal_buy"/>
    <n v="3.8615173503956823E-2"/>
    <n v="3.8614999999999999"/>
    <s v="P"/>
  </r>
  <r>
    <x v="992"/>
    <s v="APPIAN CORP"/>
    <x v="7"/>
    <x v="159"/>
    <s v="Abdiel Qualified Master Fund LP"/>
    <s v="TenPercentOwner"/>
    <n v="895"/>
    <n v="30.07"/>
    <n v="26912.65"/>
    <s v="normal_buy"/>
    <n v="3.8615173503956823E-2"/>
    <n v="3.8614999999999999"/>
    <s v="P"/>
  </r>
  <r>
    <x v="992"/>
    <s v="APPIAN CORP"/>
    <x v="7"/>
    <x v="159"/>
    <s v="Abdiel Capital LP"/>
    <s v="TenPercentOwner"/>
    <n v="895"/>
    <n v="30.07"/>
    <n v="26912.65"/>
    <s v="normal_buy"/>
    <n v="3.8615173503956823E-2"/>
    <n v="3.8614999999999999"/>
    <s v="P"/>
  </r>
  <r>
    <x v="992"/>
    <s v="APPIAN CORP"/>
    <x v="7"/>
    <x v="159"/>
    <s v="Abdiel Capital Advisors, LP"/>
    <s v="TenPercentOwner"/>
    <n v="895"/>
    <n v="30.07"/>
    <n v="26912.65"/>
    <s v="normal_buy"/>
    <n v="3.8615173503956823E-2"/>
    <n v="3.8614999999999999"/>
    <s v="P"/>
  </r>
  <r>
    <x v="992"/>
    <s v="APPIAN CORP"/>
    <x v="7"/>
    <x v="159"/>
    <s v="Moran Colin T."/>
    <s v="TenPercentOwner"/>
    <n v="895"/>
    <n v="30.07"/>
    <n v="26912.65"/>
    <s v="normal_buy"/>
    <n v="3.8615173503956823E-2"/>
    <n v="3.8614999999999999"/>
    <s v="P"/>
  </r>
  <r>
    <x v="992"/>
    <s v="APPIAN CORP"/>
    <x v="7"/>
    <x v="159"/>
    <s v="Abdiel Capital Management, LLC"/>
    <s v="TenPercentOwner"/>
    <n v="23688"/>
    <n v="30.07"/>
    <n v="712298.16"/>
    <s v="normal_buy"/>
    <n v="3.8615173503956823E-2"/>
    <n v="3.8614999999999999"/>
    <s v="P"/>
  </r>
  <r>
    <x v="992"/>
    <s v="APPIAN CORP"/>
    <x v="7"/>
    <x v="159"/>
    <s v="Abdiel Partners, LLC"/>
    <s v="TenPercentOwner"/>
    <n v="23688"/>
    <n v="30.07"/>
    <n v="712298.16"/>
    <s v="normal_buy"/>
    <n v="3.8615173503956823E-2"/>
    <n v="3.8614999999999999"/>
    <s v="P"/>
  </r>
  <r>
    <x v="992"/>
    <s v="APPIAN CORP"/>
    <x v="7"/>
    <x v="159"/>
    <s v="Abdiel Qualified Master Fund LP"/>
    <s v="TenPercentOwner"/>
    <n v="23688"/>
    <n v="30.07"/>
    <n v="712298.16"/>
    <s v="normal_buy"/>
    <n v="3.8615173503956823E-2"/>
    <n v="3.8614999999999999"/>
    <s v="P"/>
  </r>
  <r>
    <x v="992"/>
    <s v="APPIAN CORP"/>
    <x v="7"/>
    <x v="159"/>
    <s v="Abdiel Capital LP"/>
    <s v="TenPercentOwner"/>
    <n v="23688"/>
    <n v="30.07"/>
    <n v="712298.16"/>
    <s v="normal_buy"/>
    <n v="3.8615173503956823E-2"/>
    <n v="3.8614999999999999"/>
    <s v="P"/>
  </r>
  <r>
    <x v="992"/>
    <s v="APPIAN CORP"/>
    <x v="7"/>
    <x v="159"/>
    <s v="Abdiel Capital Advisors, LP"/>
    <s v="TenPercentOwner"/>
    <n v="23688"/>
    <n v="30.07"/>
    <n v="712298.16"/>
    <s v="normal_buy"/>
    <n v="3.8615173503956823E-2"/>
    <n v="3.8614999999999999"/>
    <s v="P"/>
  </r>
  <r>
    <x v="992"/>
    <s v="APPIAN CORP"/>
    <x v="7"/>
    <x v="159"/>
    <s v="Moran Colin T."/>
    <s v="TenPercentOwner"/>
    <n v="23688"/>
    <n v="30.07"/>
    <n v="712298.16"/>
    <s v="normal_buy"/>
    <n v="3.8615173503956823E-2"/>
    <n v="3.8614999999999999"/>
    <s v="P"/>
  </r>
  <r>
    <x v="1039"/>
    <s v="Neuronetics, Inc."/>
    <x v="7"/>
    <x v="159"/>
    <s v="MUIR GLENN P"/>
    <s v="Director"/>
    <n v="25171"/>
    <n v="0.75"/>
    <n v="18878.25"/>
    <s v="normal_buy"/>
    <n v="5.7831371849759838E-2"/>
    <n v="5.7831000000000001"/>
    <s v="P"/>
  </r>
  <r>
    <x v="17"/>
    <s v="TILE SHOP HOLDINGS, INC."/>
    <x v="7"/>
    <x v="159"/>
    <s v="Pleasant Lake Partners LLC"/>
    <s v="TenPercentOwner"/>
    <n v="5300"/>
    <n v="6.12"/>
    <n v="32436"/>
    <s v="normal_buy"/>
    <n v="1.8581103394726069E-2"/>
    <n v="1.8581000000000001"/>
    <s v="P"/>
  </r>
  <r>
    <x v="17"/>
    <s v="TILE SHOP HOLDINGS, INC."/>
    <x v="7"/>
    <x v="159"/>
    <s v="Pleasant Lake Onshore Feeder Fund LP"/>
    <s v="TenPercentOwner"/>
    <n v="5300"/>
    <n v="6.12"/>
    <n v="32436"/>
    <s v="normal_buy"/>
    <n v="1.8581103394726069E-2"/>
    <n v="1.8581000000000001"/>
    <s v="P"/>
  </r>
  <r>
    <x v="17"/>
    <s v="TILE SHOP HOLDINGS, INC."/>
    <x v="7"/>
    <x v="159"/>
    <s v="Fund 1 Investments, LLC"/>
    <s v="TenPercentOwner"/>
    <n v="5300"/>
    <n v="6.12"/>
    <n v="32436"/>
    <s v="normal_buy"/>
    <n v="1.8581103394726069E-2"/>
    <n v="1.8581000000000001"/>
    <s v="P"/>
  </r>
  <r>
    <x v="17"/>
    <s v="TILE SHOP HOLDINGS, INC."/>
    <x v="7"/>
    <x v="159"/>
    <s v="Pleasant Lake Partners LLC"/>
    <s v="TenPercentOwner"/>
    <n v="8000"/>
    <n v="5.91"/>
    <n v="47280"/>
    <s v="normal_buy"/>
    <n v="1.8581103394726069E-2"/>
    <n v="1.8581000000000001"/>
    <s v="P"/>
  </r>
  <r>
    <x v="17"/>
    <s v="TILE SHOP HOLDINGS, INC."/>
    <x v="7"/>
    <x v="159"/>
    <s v="Pleasant Lake Onshore Feeder Fund LP"/>
    <s v="TenPercentOwner"/>
    <n v="8000"/>
    <n v="5.91"/>
    <n v="47280"/>
    <s v="normal_buy"/>
    <n v="1.8581103394726069E-2"/>
    <n v="1.8581000000000001"/>
    <s v="P"/>
  </r>
  <r>
    <x v="17"/>
    <s v="TILE SHOP HOLDINGS, INC."/>
    <x v="7"/>
    <x v="159"/>
    <s v="Fund 1 Investments, LLC"/>
    <s v="TenPercentOwner"/>
    <n v="8000"/>
    <n v="5.91"/>
    <n v="47280"/>
    <s v="normal_buy"/>
    <n v="1.8581103394726069E-2"/>
    <n v="1.8581000000000001"/>
    <s v="P"/>
  </r>
  <r>
    <x v="757"/>
    <s v="ProFrac Holding Corp."/>
    <x v="7"/>
    <x v="159"/>
    <s v="THRC Holdings, LP"/>
    <s v="TenPercentOwner"/>
    <n v="58617"/>
    <n v="6.22"/>
    <n v="364597.74"/>
    <s v="normal_buy"/>
    <n v="8.5760554131088185E-2"/>
    <n v="8.5761000000000003"/>
    <s v="P"/>
  </r>
  <r>
    <x v="757"/>
    <s v="ProFrac Holding Corp."/>
    <x v="7"/>
    <x v="159"/>
    <s v="THRC Management, LLC"/>
    <s v="TenPercentOwner"/>
    <n v="58617"/>
    <n v="6.22"/>
    <n v="364597.74"/>
    <s v="normal_buy"/>
    <n v="8.5760554131088185E-2"/>
    <n v="8.5761000000000003"/>
    <s v="P"/>
  </r>
  <r>
    <x v="757"/>
    <s v="ProFrac Holding Corp."/>
    <x v="7"/>
    <x v="159"/>
    <s v="Wilks Dan H."/>
    <s v="TenPercentOwner"/>
    <n v="58617"/>
    <n v="6.22"/>
    <n v="364597.74"/>
    <s v="normal_buy"/>
    <n v="8.5760554131088185E-2"/>
    <n v="8.5761000000000003"/>
    <s v="P"/>
  </r>
  <r>
    <x v="1298"/>
    <s v="Beyond Air, Inc."/>
    <x v="7"/>
    <x v="159"/>
    <s v="Lucera Erick"/>
    <s v="Director"/>
    <n v="39266"/>
    <n v="0.4"/>
    <n v="15706.4"/>
    <s v="normal_buy"/>
    <n v="4.7500014305114753E-2"/>
    <n v="4.75"/>
    <s v="P"/>
  </r>
  <r>
    <x v="879"/>
    <s v="PAPA JOHNS INTERNATIONAL INC"/>
    <x v="7"/>
    <x v="159"/>
    <s v="Coleman Christopher L."/>
    <s v="Director"/>
    <n v="2250"/>
    <n v="44.75"/>
    <n v="100687.5"/>
    <s v="large_buy"/>
    <n v="8.0019989001336667E-2"/>
    <n v="8.0020000000000007"/>
    <s v="P"/>
  </r>
  <r>
    <x v="895"/>
    <s v="NewtekOne, Inc."/>
    <x v="7"/>
    <x v="159"/>
    <s v="SLOANE BARRY"/>
    <s v="Director,Officer"/>
    <n v="2000"/>
    <n v="12.17"/>
    <n v="24340"/>
    <s v="normal_buy"/>
    <n v="1.643381474302652E-2"/>
    <n v="1.6434"/>
    <s v="P"/>
  </r>
  <r>
    <x v="895"/>
    <s v="NewtekOne, Inc."/>
    <x v="7"/>
    <x v="159"/>
    <s v="SLOANE BARRY"/>
    <s v="Director,Officer"/>
    <n v="1000"/>
    <n v="12.14"/>
    <n v="12140"/>
    <s v="normal_buy"/>
    <n v="1.643381474302652E-2"/>
    <n v="1.6434"/>
    <s v="P"/>
  </r>
  <r>
    <x v="895"/>
    <s v="NewtekOne, Inc."/>
    <x v="7"/>
    <x v="159"/>
    <s v="SLOANE BARRY"/>
    <s v="Director,Officer"/>
    <n v="1749"/>
    <n v="12.08"/>
    <n v="21127.919999999998"/>
    <s v="normal_buy"/>
    <n v="1.643381474302652E-2"/>
    <n v="1.6434"/>
    <s v="P"/>
  </r>
  <r>
    <x v="895"/>
    <s v="NewtekOne, Inc."/>
    <x v="7"/>
    <x v="159"/>
    <s v="SLOANE BARRY"/>
    <s v="Director,Officer"/>
    <n v="1000"/>
    <n v="12.08"/>
    <n v="12080"/>
    <s v="normal_buy"/>
    <n v="1.643381474302652E-2"/>
    <n v="1.6434"/>
    <s v="P"/>
  </r>
  <r>
    <x v="659"/>
    <s v="COMSTOCK RESOURCES INC"/>
    <x v="7"/>
    <x v="159"/>
    <s v="Arkoma Drilling, L.P."/>
    <s v="TenPercentOwner"/>
    <n v="981898"/>
    <n v="10.58"/>
    <n v="10388480.84"/>
    <s v="normal_buy"/>
    <n v="-2.9495757646589519E-2"/>
    <n v="-2.9496000000000002"/>
    <s v="P"/>
  </r>
  <r>
    <x v="659"/>
    <s v="COMSTOCK RESOURCES INC"/>
    <x v="7"/>
    <x v="159"/>
    <s v="JWJ BES, LLC"/>
    <s v="TenPercentOwner"/>
    <n v="981898"/>
    <n v="10.58"/>
    <n v="10388480.84"/>
    <s v="normal_buy"/>
    <n v="-2.9495757646589519E-2"/>
    <n v="-2.9496000000000002"/>
    <s v="P"/>
  </r>
  <r>
    <x v="659"/>
    <s v="COMSTOCK RESOURCES INC"/>
    <x v="7"/>
    <x v="159"/>
    <s v="Jones Jerral W."/>
    <s v="TenPercentOwner"/>
    <n v="981898"/>
    <n v="10.58"/>
    <n v="10388480.84"/>
    <s v="normal_buy"/>
    <n v="-2.9495757646589519E-2"/>
    <n v="-2.9496000000000002"/>
    <s v="P"/>
  </r>
  <r>
    <x v="659"/>
    <s v="COMSTOCK RESOURCES INC"/>
    <x v="7"/>
    <x v="159"/>
    <s v="Williston Drilling, L.P."/>
    <s v="TenPercentOwner"/>
    <n v="981898"/>
    <n v="10.58"/>
    <n v="10388480.84"/>
    <s v="normal_buy"/>
    <n v="-2.9495757646589519E-2"/>
    <n v="-2.9496000000000002"/>
    <s v="P"/>
  </r>
  <r>
    <x v="659"/>
    <s v="COMSTOCK RESOURCES INC"/>
    <x v="7"/>
    <x v="159"/>
    <s v="Blue Star Exploration Corp"/>
    <s v="TenPercentOwner"/>
    <n v="981898"/>
    <n v="10.58"/>
    <n v="10388480.84"/>
    <s v="normal_buy"/>
    <n v="-2.9495757646589519E-2"/>
    <n v="-2.9496000000000002"/>
    <s v="P"/>
  </r>
  <r>
    <x v="915"/>
    <s v="Comstock Inc."/>
    <x v="7"/>
    <x v="159"/>
    <s v="Drozdoff Leo M"/>
    <s v="Director"/>
    <n v="200000"/>
    <n v="0.15"/>
    <n v="30000"/>
    <s v="normal_buy"/>
    <n v="0.42857145289985538"/>
    <n v="42.857100000000003"/>
    <s v="P"/>
  </r>
  <r>
    <x v="1302"/>
    <s v="El Pollo Loco Holdings, Inc."/>
    <x v="7"/>
    <x v="159"/>
    <s v="BIGLARI, SARDAR"/>
    <s v="TenPercentOwner"/>
    <n v="62362"/>
    <n v="12.47"/>
    <n v="777654.14"/>
    <s v="normal_buy"/>
    <n v="0.1004000091552735"/>
    <n v="10.039999999999999"/>
    <s v="P"/>
  </r>
  <r>
    <x v="1302"/>
    <s v="El Pollo Loco Holdings, Inc."/>
    <x v="7"/>
    <x v="159"/>
    <s v="Biglari Reinsurance Ltd."/>
    <s v="Other"/>
    <n v="62362"/>
    <n v="12.47"/>
    <n v="777654.14"/>
    <s v="normal_buy"/>
    <n v="0.1004000091552735"/>
    <n v="10.039999999999999"/>
    <s v="P"/>
  </r>
  <r>
    <x v="1302"/>
    <s v="El Pollo Loco Holdings, Inc."/>
    <x v="7"/>
    <x v="159"/>
    <s v="Biglari Insurance Group Inc."/>
    <s v="Other"/>
    <n v="62362"/>
    <n v="12.47"/>
    <n v="777654.14"/>
    <s v="normal_buy"/>
    <n v="0.1004000091552735"/>
    <n v="10.039999999999999"/>
    <s v="P"/>
  </r>
  <r>
    <x v="1302"/>
    <s v="El Pollo Loco Holdings, Inc."/>
    <x v="7"/>
    <x v="159"/>
    <s v="LION FUND II, L.P."/>
    <s v="TenPercentOwner"/>
    <n v="62362"/>
    <n v="12.47"/>
    <n v="777654.14"/>
    <s v="normal_buy"/>
    <n v="0.1004000091552735"/>
    <n v="10.039999999999999"/>
    <s v="P"/>
  </r>
  <r>
    <x v="1302"/>
    <s v="El Pollo Loco Holdings, Inc."/>
    <x v="7"/>
    <x v="159"/>
    <s v="BIGLARI CAPITAL CORP."/>
    <s v="TenPercentOwner"/>
    <n v="62362"/>
    <n v="12.47"/>
    <n v="777654.14"/>
    <s v="normal_buy"/>
    <n v="0.1004000091552735"/>
    <n v="10.039999999999999"/>
    <s v="P"/>
  </r>
  <r>
    <x v="1302"/>
    <s v="El Pollo Loco Holdings, Inc."/>
    <x v="7"/>
    <x v="159"/>
    <s v="Biglari Holdings Inc."/>
    <s v="Other"/>
    <n v="62362"/>
    <n v="12.47"/>
    <n v="777654.14"/>
    <s v="normal_buy"/>
    <n v="0.1004000091552735"/>
    <n v="10.039999999999999"/>
    <s v="P"/>
  </r>
  <r>
    <x v="583"/>
    <s v="Runway Growth Finance Corp."/>
    <x v="7"/>
    <x v="159"/>
    <s v="SPRENG R DAVID"/>
    <s v="Director,Officer"/>
    <n v="5000"/>
    <n v="10.17"/>
    <n v="50850"/>
    <s v="normal_buy"/>
    <n v="4.3564262554718347E-2"/>
    <n v="4.3563999999999998"/>
    <s v="P"/>
  </r>
  <r>
    <x v="1303"/>
    <s v="FORUM ENERGY TECHNOLOGIES, INC."/>
    <x v="7"/>
    <x v="159"/>
    <s v="Lux Neal"/>
    <s v="Officer"/>
    <n v="4500"/>
    <n v="15.22"/>
    <n v="68490"/>
    <s v="normal_buy"/>
    <n v="0.14637313756326201"/>
    <n v="14.6373"/>
    <s v="P"/>
  </r>
  <r>
    <x v="1304"/>
    <s v="WEBTOON Entertainment Inc."/>
    <x v="7"/>
    <x v="159"/>
    <s v="Kim Yongsoo"/>
    <s v="Officer"/>
    <n v="7800"/>
    <n v="12.92"/>
    <n v="100776"/>
    <s v="normal_buy"/>
    <n v="3.5686024995343242E-2"/>
    <n v="3.5686"/>
    <s v="P"/>
  </r>
  <r>
    <x v="1210"/>
    <s v="OneWater Marine Inc."/>
    <x v="7"/>
    <x v="159"/>
    <s v="Lamkin Jeffrey B."/>
    <s v="Director"/>
    <n v="2567"/>
    <n v="22.9"/>
    <n v="58784.3"/>
    <s v="normal_buy"/>
    <n v="4.741192533447669E-2"/>
    <n v="4.7412000000000001"/>
    <s v="P"/>
  </r>
  <r>
    <x v="1304"/>
    <s v="WEBTOON Entertainment Inc."/>
    <x v="7"/>
    <x v="159"/>
    <s v="Lee David J."/>
    <s v="Director,Officer"/>
    <n v="7722"/>
    <n v="12.93"/>
    <n v="99845.459999999992"/>
    <s v="normal_buy"/>
    <n v="3.5686024995343242E-2"/>
    <n v="3.5686"/>
    <s v="P"/>
  </r>
  <r>
    <x v="1298"/>
    <s v="Beyond Air, Inc."/>
    <x v="7"/>
    <x v="159"/>
    <s v="Lisi Steven A."/>
    <s v="Director,Officer"/>
    <n v="100000"/>
    <n v="0.39"/>
    <n v="39000"/>
    <s v="normal_buy"/>
    <n v="4.7500014305114753E-2"/>
    <n v="4.75"/>
    <s v="P"/>
  </r>
  <r>
    <x v="818"/>
    <s v="SHENANDOAH TELECOMMUNICATIONS CO/VA/"/>
    <x v="7"/>
    <x v="159"/>
    <s v="FRENCH CHRISTOPHER E"/>
    <s v="Officer"/>
    <n v="5000"/>
    <n v="14.02"/>
    <n v="70100"/>
    <s v="large_buy"/>
    <n v="9.2077079937683326E-2"/>
    <n v="9.2077000000000009"/>
    <s v="P"/>
  </r>
  <r>
    <x v="1305"/>
    <s v="ProMIS Neurosciences Inc."/>
    <x v="7"/>
    <x v="159"/>
    <s v="Kirwin Patrick D."/>
    <s v="Director"/>
    <n v="10000"/>
    <n v="1.25"/>
    <n v="12500"/>
    <s v="normal_buy"/>
    <n v="0.10743801652892571"/>
    <n v="10.7438"/>
    <s v="P"/>
  </r>
  <r>
    <x v="1290"/>
    <s v="ONE STOP SYSTEMS, INC."/>
    <x v="7"/>
    <x v="159"/>
    <s v="Manko Joseph M. Jr."/>
    <s v="Director"/>
    <n v="25000"/>
    <n v="1.99"/>
    <n v="49750"/>
    <s v="normal_buy"/>
    <n v="0.35500001907348627"/>
    <n v="35.5"/>
    <s v="P"/>
  </r>
  <r>
    <x v="1296"/>
    <s v="ACTUATE THERAPEUTICS, INC."/>
    <x v="7"/>
    <x v="159"/>
    <s v="Bios Equity COF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Clinical Opportunity Fund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P Directors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Equity COF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Clinical Opportunity Fund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P Directors, LP"/>
    <s v="Director,TenPercentOwner"/>
    <n v="125000"/>
    <n v="8"/>
    <n v="1000000"/>
    <s v="normal_buy"/>
    <n v="-0.12786881401473971"/>
    <n v="-12.786899999999999"/>
    <s v="P"/>
  </r>
  <r>
    <x v="1272"/>
    <s v="Pacira BioSciences, Inc."/>
    <x v="7"/>
    <x v="159"/>
    <s v="YANG MICHAEL J."/>
    <s v="Director"/>
    <n v="2000"/>
    <n v="12.9"/>
    <n v="25800"/>
    <s v="normal_buy"/>
    <n v="0.19486762626032039"/>
    <n v="19.486799999999999"/>
    <s v="P"/>
  </r>
  <r>
    <x v="1296"/>
    <s v="ACTUATE THERAPEUTICS, INC."/>
    <x v="7"/>
    <x v="159"/>
    <s v="BIOS Fund I QP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Equity Partners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Equity Partners II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Cavu Advisors, LLC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Fund II NT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Kreis Leslie W."/>
    <s v="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Cavu Management, LP"/>
    <s v="Director,TenPercentOwner"/>
    <n v="375000"/>
    <n v="8"/>
    <n v="3000000"/>
    <s v="large_buy"/>
    <n v="-0.12786881401473971"/>
    <n v="-12.786899999999999"/>
    <s v="P"/>
  </r>
  <r>
    <x v="634"/>
    <s v="CION Investment Corp"/>
    <x v="7"/>
    <x v="159"/>
    <s v="BRESNER GREGG A."/>
    <s v="Officer"/>
    <n v="1000"/>
    <n v="12.05"/>
    <n v="12050"/>
    <s v="normal_buy"/>
    <n v="8.2919041240014923E-3"/>
    <n v="0.82920000000000005"/>
    <s v="P"/>
  </r>
  <r>
    <x v="1296"/>
    <s v="ACTUATE THERAPEUTICS, INC."/>
    <x v="7"/>
    <x v="159"/>
    <s v="BIOS Fund I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Fund II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Fund II QP, LP"/>
    <s v="Director,TenPercentOwner"/>
    <n v="375000"/>
    <n v="8"/>
    <n v="3000000"/>
    <s v="large_buy"/>
    <n v="-0.12786881401473971"/>
    <n v="-12.786899999999999"/>
    <s v="P"/>
  </r>
  <r>
    <x v="1296"/>
    <s v="ACTUATE THERAPEUTICS, INC."/>
    <x v="7"/>
    <x v="159"/>
    <s v="BIOS Fund I QP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Equity Partners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Equity Partners II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Cavu Advisors, LLC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Fund II NT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Kreis Leslie W."/>
    <s v="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Cavu Management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Fund I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Fund II, LP"/>
    <s v="Director,TenPercentOwner"/>
    <n v="125000"/>
    <n v="8"/>
    <n v="1000000"/>
    <s v="normal_buy"/>
    <n v="-0.12786881401473971"/>
    <n v="-12.786899999999999"/>
    <s v="P"/>
  </r>
  <r>
    <x v="1296"/>
    <s v="ACTUATE THERAPEUTICS, INC."/>
    <x v="7"/>
    <x v="159"/>
    <s v="BIOS Fund II QP, LP"/>
    <s v="Director,TenPercentOwner"/>
    <n v="125000"/>
    <n v="8"/>
    <n v="1000000"/>
    <s v="normal_buy"/>
    <n v="-0.12786881401473971"/>
    <n v="-12.786899999999999"/>
    <s v="P"/>
  </r>
  <r>
    <x v="1294"/>
    <s v="INTEST CORP"/>
    <x v="7"/>
    <x v="159"/>
    <s v="DEWS JOSEPH W IV"/>
    <s v="Director"/>
    <n v="10900"/>
    <n v="6.8"/>
    <n v="74120"/>
    <s v="large_buy"/>
    <n v="5.0974535037307638E-2"/>
    <n v="5.0975000000000001"/>
    <s v="P"/>
  </r>
  <r>
    <x v="1306"/>
    <s v="Cantor Equity Partners, Inc."/>
    <x v="7"/>
    <x v="159"/>
    <s v="LUTNICK HOWARD W"/>
    <s v="Director,Officer,TenPercentOwner"/>
    <n v="300000"/>
    <n v="10"/>
    <n v="3000000"/>
    <s v="large_buy"/>
    <n v="0"/>
    <n v="0"/>
    <s v="P"/>
  </r>
  <r>
    <x v="1306"/>
    <s v="Cantor Equity Partners, Inc."/>
    <x v="7"/>
    <x v="159"/>
    <s v="CANTOR FITZGERALD, L. P."/>
    <s v="TenPercentOwner"/>
    <n v="300000"/>
    <n v="10"/>
    <n v="3000000"/>
    <s v="large_buy"/>
    <n v="0"/>
    <n v="0"/>
    <s v="P"/>
  </r>
  <r>
    <x v="1306"/>
    <s v="Cantor Equity Partners, Inc."/>
    <x v="7"/>
    <x v="159"/>
    <s v="CF GROUP MANAGEMENT INC"/>
    <s v="TenPercentOwner"/>
    <n v="300000"/>
    <n v="10"/>
    <n v="3000000"/>
    <s v="large_buy"/>
    <n v="0"/>
    <n v="0"/>
    <s v="P"/>
  </r>
  <r>
    <x v="1306"/>
    <s v="Cantor Equity Partners, Inc."/>
    <x v="7"/>
    <x v="159"/>
    <s v="Cantor EP Holdings, LLC"/>
    <s v="TenPercentOwner"/>
    <n v="300000"/>
    <n v="10"/>
    <n v="3000000"/>
    <s v="large_buy"/>
    <n v="0"/>
    <n v="0"/>
    <s v="P"/>
  </r>
  <r>
    <x v="1194"/>
    <s v="DONEGAL GROUP INC"/>
    <x v="7"/>
    <x v="159"/>
    <s v="DONEGAL MUTUAL INSURANCE CO"/>
    <s v="TenPercentOwner"/>
    <n v="8800"/>
    <n v="14.56"/>
    <n v="128128"/>
    <s v="normal_buy"/>
    <n v="3.0653930697534418E-2"/>
    <n v="3.0653999999999999"/>
    <s v="P"/>
  </r>
  <r>
    <x v="217"/>
    <s v="RETRACTABLE TECHNOLOGIES INC"/>
    <x v="7"/>
    <x v="159"/>
    <s v="SHAW THOMAS J"/>
    <s v="Director,Officer,TenPercentOwner"/>
    <n v="13924"/>
    <n v="1"/>
    <n v="13924"/>
    <s v="normal_buy"/>
    <n v="-0.1142856672507544"/>
    <n v="-11.428599999999999"/>
    <s v="P"/>
  </r>
  <r>
    <x v="451"/>
    <s v="STANDARD BIOTOOLS INC."/>
    <x v="7"/>
    <x v="159"/>
    <s v="CASDIN PRIVATE GROWTH EQUITY FUND GP, LLC"/>
    <s v="Director"/>
    <n v="1200000"/>
    <n v="1.59"/>
    <n v="1908000"/>
    <s v="large_buy"/>
    <n v="0.34193547593195128"/>
    <n v="34.1935"/>
    <s v="P"/>
  </r>
  <r>
    <x v="929"/>
    <s v="Serina Therapeutics, Inc."/>
    <x v="7"/>
    <x v="159"/>
    <s v="Bailey Gregory"/>
    <s v="Director"/>
    <n v="6400"/>
    <n v="7.07"/>
    <n v="45248"/>
    <s v="normal_buy"/>
    <n v="0.14766077916863021"/>
    <n v="14.7661"/>
    <s v="P"/>
  </r>
  <r>
    <x v="1307"/>
    <s v="NN INC"/>
    <x v="7"/>
    <x v="159"/>
    <s v="Faria Joao V"/>
    <s v="Director"/>
    <n v="20000"/>
    <n v="3.41"/>
    <n v="68200"/>
    <s v="large_buy"/>
    <n v="0.14999999298768901"/>
    <n v="15"/>
    <s v="P"/>
  </r>
  <r>
    <x v="1308"/>
    <s v="abrdn National Municipal Income Fund"/>
    <x v="7"/>
    <x v="159"/>
    <s v="Maher Bill"/>
    <s v="Director"/>
    <n v="2000"/>
    <n v="10.99"/>
    <n v="21980"/>
    <s v="large_buy"/>
    <n v="-7.75572042094963E-3"/>
    <n v="-0.77559999999999996"/>
    <s v="P"/>
  </r>
  <r>
    <x v="451"/>
    <s v="STANDARD BIOTOOLS INC."/>
    <x v="7"/>
    <x v="159"/>
    <s v="Casdin Private Growth Equity Fund, L.P."/>
    <s v="Director"/>
    <n v="1200000"/>
    <n v="1.59"/>
    <n v="1908000"/>
    <s v="large_buy"/>
    <n v="0.34193547593195128"/>
    <n v="34.1935"/>
    <s v="P"/>
  </r>
  <r>
    <x v="451"/>
    <s v="STANDARD BIOTOOLS INC."/>
    <x v="7"/>
    <x v="159"/>
    <s v="Casdin Capital, LLC"/>
    <s v="Director,TenPercentOwner"/>
    <n v="1200000"/>
    <n v="1.59"/>
    <n v="1908000"/>
    <s v="large_buy"/>
    <n v="0.34193547593195128"/>
    <n v="34.1935"/>
    <s v="P"/>
  </r>
  <r>
    <x v="451"/>
    <s v="STANDARD BIOTOOLS INC."/>
    <x v="7"/>
    <x v="159"/>
    <s v="Casdin Private Growth Equity Fund II GP, LLC"/>
    <s v="Director"/>
    <n v="1200000"/>
    <n v="1.59"/>
    <n v="1908000"/>
    <s v="large_buy"/>
    <n v="0.34193547593195128"/>
    <n v="34.1935"/>
    <s v="P"/>
  </r>
  <r>
    <x v="451"/>
    <s v="STANDARD BIOTOOLS INC."/>
    <x v="7"/>
    <x v="159"/>
    <s v="Casdin Partners GP, LLC"/>
    <s v="Director,TenPercentOwner"/>
    <n v="1200000"/>
    <n v="1.59"/>
    <n v="1908000"/>
    <s v="large_buy"/>
    <n v="0.34193547593195128"/>
    <n v="34.1935"/>
    <s v="P"/>
  </r>
  <r>
    <x v="451"/>
    <s v="STANDARD BIOTOOLS INC."/>
    <x v="7"/>
    <x v="159"/>
    <s v="Casdin Partners Master Fund, L.P."/>
    <s v="Director,TenPercentOwner"/>
    <n v="1200000"/>
    <n v="1.59"/>
    <n v="1908000"/>
    <s v="large_buy"/>
    <n v="0.34193547593195128"/>
    <n v="34.1935"/>
    <s v="P"/>
  </r>
  <r>
    <x v="451"/>
    <s v="STANDARD BIOTOOLS INC."/>
    <x v="7"/>
    <x v="159"/>
    <s v="Casdin Eli"/>
    <s v="Director,TenPercentOwner"/>
    <n v="1200000"/>
    <n v="1.59"/>
    <n v="1908000"/>
    <s v="large_buy"/>
    <n v="0.34193547593195128"/>
    <n v="34.1935"/>
    <s v="P"/>
  </r>
  <r>
    <x v="451"/>
    <s v="STANDARD BIOTOOLS INC."/>
    <x v="7"/>
    <x v="159"/>
    <s v="Casdin Amplify Fund, LP"/>
    <s v="Director"/>
    <n v="1200000"/>
    <n v="1.59"/>
    <n v="1908000"/>
    <s v="large_buy"/>
    <n v="0.34193547593195128"/>
    <n v="34.1935"/>
    <s v="P"/>
  </r>
  <r>
    <x v="451"/>
    <s v="STANDARD BIOTOOLS INC."/>
    <x v="7"/>
    <x v="159"/>
    <s v="Casdin Private Growth Equity Fund II, L.P."/>
    <s v="Director"/>
    <n v="1200000"/>
    <n v="1.59"/>
    <n v="1908000"/>
    <s v="large_buy"/>
    <n v="0.34193547593195128"/>
    <n v="34.1935"/>
    <s v="P"/>
  </r>
  <r>
    <x v="591"/>
    <s v="ONE Group Hospitality, Inc."/>
    <x v="7"/>
    <x v="159"/>
    <s v="Segal Jonathan"/>
    <s v="Director,TenPercentOwner"/>
    <n v="3500"/>
    <n v="3.58"/>
    <n v="12530"/>
    <s v="normal_buy"/>
    <n v="3.0898914405183889E-2"/>
    <n v="3.0899000000000001"/>
    <s v="P"/>
  </r>
  <r>
    <x v="1300"/>
    <s v="SUPERIOR GROUP OF COMPANIES, INC."/>
    <x v="7"/>
    <x v="159"/>
    <s v="HIMELSTEIN JAKE"/>
    <s v="Officer"/>
    <n v="2000"/>
    <n v="13"/>
    <n v="26000"/>
    <s v="normal_buy"/>
    <n v="0.11262603992354719"/>
    <n v="11.262600000000001"/>
    <s v="P"/>
  </r>
  <r>
    <x v="1309"/>
    <s v="UNITED STATES ANTIMONY CORP"/>
    <x v="7"/>
    <x v="159"/>
    <s v="MCMANUS MICHAEL A JR"/>
    <s v="Director"/>
    <n v="135000"/>
    <n v="0.38"/>
    <n v="51300"/>
    <s v="normal_buy"/>
    <n v="0.60526321568317432"/>
    <n v="60.526299999999999"/>
    <s v="P"/>
  </r>
  <r>
    <x v="986"/>
    <s v="Pebblebrook Hotel Trust"/>
    <x v="7"/>
    <x v="159"/>
    <s v="BORTZ JON E"/>
    <s v="Director,Officer"/>
    <n v="8000"/>
    <n v="12.34"/>
    <n v="98720"/>
    <s v="normal_buy"/>
    <n v="3.2258096908307048E-2"/>
    <n v="3.2258"/>
    <s v="P"/>
  </r>
  <r>
    <x v="495"/>
    <s v="Evolv Technologies Holdings, Inc."/>
    <x v="7"/>
    <x v="159"/>
    <s v="Glat Neil"/>
    <s v="Director"/>
    <n v="8333"/>
    <n v="3"/>
    <n v="24999"/>
    <s v="normal_buy"/>
    <n v="0.33442630665304329"/>
    <n v="33.442599999999999"/>
    <s v="P"/>
  </r>
  <r>
    <x v="1310"/>
    <s v="Mural Oncology plc"/>
    <x v="7"/>
    <x v="159"/>
    <s v="ALTSCHULLER Susan"/>
    <s v="Director"/>
    <n v="10000"/>
    <n v="3.21"/>
    <n v="32100"/>
    <s v="large_buy"/>
    <n v="-6.3091420962663181E-3"/>
    <n v="-0.63090000000000002"/>
    <s v="P"/>
  </r>
  <r>
    <x v="1246"/>
    <s v="AMERICAN PUBLIC EDUCATION INC"/>
    <x v="7"/>
    <x v="160"/>
    <s v="Shrivastava Anil K"/>
    <s v="Other"/>
    <n v="22134"/>
    <n v="14.54"/>
    <n v="321828.36"/>
    <s v="normal_buy"/>
    <n v="0.13980707405635509"/>
    <n v="13.980700000000001"/>
    <s v="P"/>
  </r>
  <r>
    <x v="1246"/>
    <s v="AMERICAN PUBLIC EDUCATION INC"/>
    <x v="7"/>
    <x v="160"/>
    <s v="Braner Michael David"/>
    <s v="Director,TenPercentOwner,Other"/>
    <n v="22134"/>
    <n v="14.54"/>
    <n v="321828.36"/>
    <s v="normal_buy"/>
    <n v="0.13980707405635509"/>
    <n v="13.980700000000001"/>
    <s v="P"/>
  </r>
  <r>
    <x v="1246"/>
    <s v="AMERICAN PUBLIC EDUCATION INC"/>
    <x v="7"/>
    <x v="160"/>
    <s v="FRIEDBERG DANIEL M."/>
    <s v="Other"/>
    <n v="22134"/>
    <n v="14.54"/>
    <n v="321828.36"/>
    <s v="normal_buy"/>
    <n v="0.13980707405635509"/>
    <n v="13.980700000000001"/>
    <s v="P"/>
  </r>
  <r>
    <x v="1246"/>
    <s v="AMERICAN PUBLIC EDUCATION INC"/>
    <x v="7"/>
    <x v="160"/>
    <s v="325 Capital Master Fund LP"/>
    <s v="Other"/>
    <n v="22134"/>
    <n v="14.54"/>
    <n v="321828.36"/>
    <s v="normal_buy"/>
    <n v="0.13980707405635509"/>
    <n v="13.980700000000001"/>
    <s v="P"/>
  </r>
  <r>
    <x v="1246"/>
    <s v="AMERICAN PUBLIC EDUCATION INC"/>
    <x v="7"/>
    <x v="160"/>
    <s v="325 Capital GP, LLC"/>
    <s v="Other"/>
    <n v="22134"/>
    <n v="14.54"/>
    <n v="321828.36"/>
    <s v="normal_buy"/>
    <n v="0.13980707405635509"/>
    <n v="13.980700000000001"/>
    <s v="P"/>
  </r>
  <r>
    <x v="1246"/>
    <s v="AMERICAN PUBLIC EDUCATION INC"/>
    <x v="7"/>
    <x v="160"/>
    <s v="325 CAPITAL LLC"/>
    <s v="Other"/>
    <n v="22134"/>
    <n v="14.54"/>
    <n v="321828.36"/>
    <s v="normal_buy"/>
    <n v="0.13980707405635509"/>
    <n v="13.980700000000001"/>
    <s v="P"/>
  </r>
  <r>
    <x v="1246"/>
    <s v="AMERICAN PUBLIC EDUCATION INC"/>
    <x v="7"/>
    <x v="160"/>
    <s v="Shrivastava Anil K"/>
    <s v="Other"/>
    <n v="2604"/>
    <n v="14.54"/>
    <n v="37862.160000000003"/>
    <s v="normal_buy"/>
    <n v="0.13980707405635509"/>
    <n v="13.980700000000001"/>
    <s v="P"/>
  </r>
  <r>
    <x v="1246"/>
    <s v="AMERICAN PUBLIC EDUCATION INC"/>
    <x v="7"/>
    <x v="160"/>
    <s v="Braner Michael David"/>
    <s v="Director,TenPercentOwner,Other"/>
    <n v="2604"/>
    <n v="14.54"/>
    <n v="37862.160000000003"/>
    <s v="normal_buy"/>
    <n v="0.13980707405635509"/>
    <n v="13.980700000000001"/>
    <s v="P"/>
  </r>
  <r>
    <x v="1246"/>
    <s v="AMERICAN PUBLIC EDUCATION INC"/>
    <x v="7"/>
    <x v="160"/>
    <s v="FRIEDBERG DANIEL M."/>
    <s v="Other"/>
    <n v="2604"/>
    <n v="14.54"/>
    <n v="37862.160000000003"/>
    <s v="normal_buy"/>
    <n v="0.13980707405635509"/>
    <n v="13.980700000000001"/>
    <s v="P"/>
  </r>
  <r>
    <x v="1246"/>
    <s v="AMERICAN PUBLIC EDUCATION INC"/>
    <x v="7"/>
    <x v="160"/>
    <s v="325 Capital Master Fund LP"/>
    <s v="Other"/>
    <n v="2604"/>
    <n v="14.54"/>
    <n v="37862.160000000003"/>
    <s v="normal_buy"/>
    <n v="0.13980707405635509"/>
    <n v="13.980700000000001"/>
    <s v="P"/>
  </r>
  <r>
    <x v="1246"/>
    <s v="AMERICAN PUBLIC EDUCATION INC"/>
    <x v="7"/>
    <x v="160"/>
    <s v="325 Capital GP, LLC"/>
    <s v="Other"/>
    <n v="2604"/>
    <n v="14.54"/>
    <n v="37862.160000000003"/>
    <s v="normal_buy"/>
    <n v="0.13980707405635509"/>
    <n v="13.980700000000001"/>
    <s v="P"/>
  </r>
  <r>
    <x v="1246"/>
    <s v="AMERICAN PUBLIC EDUCATION INC"/>
    <x v="7"/>
    <x v="160"/>
    <s v="325 CAPITAL LLC"/>
    <s v="Other"/>
    <n v="2604"/>
    <n v="14.54"/>
    <n v="37862.160000000003"/>
    <s v="normal_buy"/>
    <n v="0.13980707405635509"/>
    <n v="13.980700000000001"/>
    <s v="P"/>
  </r>
  <r>
    <x v="840"/>
    <s v="Coupang, Inc."/>
    <x v="7"/>
    <x v="160"/>
    <s v="MEHTA NEIL"/>
    <s v="Director"/>
    <n v="100000"/>
    <n v="22.39"/>
    <n v="2239000"/>
    <s v="normal_buy"/>
    <n v="-1.6517809740437931E-2"/>
    <n v="-1.6517999999999999"/>
    <s v="P"/>
  </r>
  <r>
    <x v="840"/>
    <s v="Coupang, Inc."/>
    <x v="7"/>
    <x v="160"/>
    <s v="GREENOAKS CAPITAL PARTNERS LLC"/>
    <s v="Director,Other"/>
    <n v="100000"/>
    <n v="22.39"/>
    <n v="2239000"/>
    <s v="normal_buy"/>
    <n v="-1.6517809740437931E-2"/>
    <n v="-1.6517999999999999"/>
    <s v="P"/>
  </r>
  <r>
    <x v="595"/>
    <s v="System1, Inc."/>
    <x v="7"/>
    <x v="160"/>
    <s v="CEE Holdings Trust"/>
    <s v="TenPercentOwner"/>
    <n v="14142"/>
    <n v="1.08"/>
    <n v="15273.36"/>
    <s v="normal_buy"/>
    <n v="0.20952379135858429"/>
    <n v="20.952400000000001"/>
    <s v="P"/>
  </r>
  <r>
    <x v="1311"/>
    <s v="ALIGN TECHNOLOGY INC"/>
    <x v="7"/>
    <x v="160"/>
    <s v="LARKIN C RAYMOND JR"/>
    <s v="Director"/>
    <n v="6500"/>
    <n v="235.33"/>
    <n v="1529645"/>
    <s v="large_buy"/>
    <n v="-7.649170661186977E-4"/>
    <n v="-7.6499999999999999E-2"/>
    <s v="P"/>
  </r>
  <r>
    <x v="866"/>
    <s v="GLOBAL PARTNERS LP"/>
    <x v="7"/>
    <x v="160"/>
    <s v="Global GP LLC"/>
    <s v="Other"/>
    <n v="1300"/>
    <n v="40.49"/>
    <n v="52637"/>
    <s v="normal_buy"/>
    <n v="0.1216854055902825"/>
    <n v="12.1685"/>
    <s v="P"/>
  </r>
  <r>
    <x v="1312"/>
    <s v="PRECISION OPTICS CORPORATION, INC."/>
    <x v="7"/>
    <x v="160"/>
    <s v="Forkey Joseph Norman"/>
    <s v="Director,Officer"/>
    <n v="1725"/>
    <n v="9987.75"/>
    <n v="17228868.75"/>
    <s v="normal_buy"/>
    <n v="-2.6666641235351559E-2"/>
    <n v="-2.6667000000000001"/>
    <s v="P"/>
  </r>
  <r>
    <x v="843"/>
    <s v="TREACE MEDICAL CONCEPTS, INC."/>
    <x v="7"/>
    <x v="160"/>
    <s v="TREACE JAMES T"/>
    <s v="Director"/>
    <n v="84000"/>
    <n v="5.96"/>
    <n v="500640"/>
    <s v="normal_buy"/>
    <n v="4.8494976743822527E-2"/>
    <n v="4.8494999999999999"/>
    <s v="P"/>
  </r>
  <r>
    <x v="929"/>
    <s v="Serina Therapeutics, Inc."/>
    <x v="7"/>
    <x v="160"/>
    <s v="MINTZ STEVEN"/>
    <s v="Director"/>
    <n v="1543"/>
    <n v="6.59"/>
    <n v="10168.370000000001"/>
    <s v="normal_buy"/>
    <n v="0.20120122872203641"/>
    <n v="20.120100000000001"/>
    <s v="P"/>
  </r>
  <r>
    <x v="929"/>
    <s v="Serina Therapeutics, Inc."/>
    <x v="7"/>
    <x v="160"/>
    <s v="MINTZ STEVEN"/>
    <s v="Director"/>
    <n v="2650"/>
    <n v="6.59"/>
    <n v="17463.5"/>
    <s v="normal_buy"/>
    <n v="0.20120122872203641"/>
    <n v="20.120100000000001"/>
    <s v="P"/>
  </r>
  <r>
    <x v="929"/>
    <s v="Serina Therapeutics, Inc."/>
    <x v="7"/>
    <x v="160"/>
    <s v="MINTZ STEVEN"/>
    <s v="Director"/>
    <n v="1600"/>
    <n v="6.59"/>
    <n v="10544"/>
    <s v="normal_buy"/>
    <n v="0.20120122872203641"/>
    <n v="20.120100000000001"/>
    <s v="P"/>
  </r>
  <r>
    <x v="1265"/>
    <s v="ORRSTOWN FINANCIAL SERVICES INC"/>
    <x v="7"/>
    <x v="160"/>
    <s v="BROWN SARAH M"/>
    <s v="Director"/>
    <n v="455"/>
    <n v="33.21"/>
    <n v="15110.55"/>
    <s v="normal_buy"/>
    <n v="8.828018180878594E-2"/>
    <n v="8.8279999999999994"/>
    <s v="P"/>
  </r>
  <r>
    <x v="929"/>
    <s v="Serina Therapeutics, Inc."/>
    <x v="7"/>
    <x v="160"/>
    <s v="MINTZ STEVEN"/>
    <s v="Director"/>
    <n v="1800"/>
    <n v="6.59"/>
    <n v="11862"/>
    <s v="normal_buy"/>
    <n v="0.20120122872203641"/>
    <n v="20.120100000000001"/>
    <s v="P"/>
  </r>
  <r>
    <x v="757"/>
    <s v="ProFrac Holding Corp."/>
    <x v="7"/>
    <x v="160"/>
    <s v="THRC Management, LLC"/>
    <s v="TenPercentOwner"/>
    <n v="130000"/>
    <n v="6.49"/>
    <n v="843700"/>
    <s v="normal_buy"/>
    <n v="5.1242223722663287E-2"/>
    <n v="5.1242000000000001"/>
    <s v="P"/>
  </r>
  <r>
    <x v="757"/>
    <s v="ProFrac Holding Corp."/>
    <x v="7"/>
    <x v="160"/>
    <s v="Wilks Dan H."/>
    <s v="TenPercentOwner"/>
    <n v="130000"/>
    <n v="6.49"/>
    <n v="843700"/>
    <s v="normal_buy"/>
    <n v="5.1242223722663287E-2"/>
    <n v="5.1242000000000001"/>
    <s v="P"/>
  </r>
  <r>
    <x v="757"/>
    <s v="ProFrac Holding Corp."/>
    <x v="7"/>
    <x v="160"/>
    <s v="THRC Holdings, LP"/>
    <s v="TenPercentOwner"/>
    <n v="130000"/>
    <n v="6.49"/>
    <n v="843700"/>
    <s v="normal_buy"/>
    <n v="5.1242223722663287E-2"/>
    <n v="5.1242000000000001"/>
    <s v="P"/>
  </r>
  <r>
    <x v="887"/>
    <s v="CaliberCos Inc."/>
    <x v="7"/>
    <x v="160"/>
    <s v="HANSEN DANIEL PAUL"/>
    <s v="Director"/>
    <n v="27419"/>
    <n v="0.59"/>
    <n v="16177.21"/>
    <s v="normal_buy"/>
    <n v="1.6259759170100809E-3"/>
    <n v="0.16259999999999999"/>
    <s v="P"/>
  </r>
  <r>
    <x v="167"/>
    <s v="SONIDA SENIOR LIVING, INC."/>
    <x v="7"/>
    <x v="160"/>
    <s v="Beren Noah"/>
    <s v="Director"/>
    <n v="3700"/>
    <n v="27"/>
    <n v="99900"/>
    <s v="normal_buy"/>
    <n v="-0.1225000023841858"/>
    <n v="-12.25"/>
    <s v="P"/>
  </r>
  <r>
    <x v="1039"/>
    <s v="Neuronetics, Inc."/>
    <x v="7"/>
    <x v="160"/>
    <s v="CASCELLA ROBERT"/>
    <s v="Director"/>
    <n v="35000"/>
    <n v="0.88"/>
    <n v="30800"/>
    <s v="normal_buy"/>
    <n v="-0.1191709358108607"/>
    <n v="-11.9171"/>
    <s v="P"/>
  </r>
  <r>
    <x v="1313"/>
    <s v="Imunon, Inc."/>
    <x v="7"/>
    <x v="160"/>
    <s v="Lindborg Stacy"/>
    <s v="Director,Officer"/>
    <n v="25000"/>
    <n v="0.98"/>
    <n v="24500"/>
    <s v="normal_buy"/>
    <n v="8.9999998537699355E-2"/>
    <n v="9"/>
    <s v="P"/>
  </r>
  <r>
    <x v="1313"/>
    <s v="Imunon, Inc."/>
    <x v="7"/>
    <x v="160"/>
    <s v="Tardugno Michael H"/>
    <s v="Director,Officer"/>
    <n v="25000"/>
    <n v="1.03"/>
    <n v="25750"/>
    <s v="large_buy"/>
    <n v="8.9999998537699355E-2"/>
    <n v="9"/>
    <s v="P"/>
  </r>
  <r>
    <x v="679"/>
    <s v="AlTi Global, Inc."/>
    <x v="7"/>
    <x v="160"/>
    <s v="IlWaddi Holdings"/>
    <s v="TenPercentOwner"/>
    <n v="31393"/>
    <n v="4.05"/>
    <n v="127141.65"/>
    <s v="large_buy"/>
    <n v="1.259444633651241E-2"/>
    <n v="1.2594000000000001"/>
    <s v="P"/>
  </r>
  <r>
    <x v="679"/>
    <s v="AlTi Global, Inc."/>
    <x v="7"/>
    <x v="160"/>
    <s v="Al-Thani Jassim Abdulaziz"/>
    <s v="TenPercentOwner"/>
    <n v="31393"/>
    <n v="4.05"/>
    <n v="127141.65"/>
    <s v="large_buy"/>
    <n v="1.259444633651241E-2"/>
    <n v="1.2594000000000001"/>
    <s v="P"/>
  </r>
  <r>
    <x v="1314"/>
    <s v="nVent Electric plc"/>
    <x v="7"/>
    <x v="160"/>
    <s v="Parker Herbert K"/>
    <s v="Director"/>
    <n v="7566"/>
    <n v="65.709999999999994"/>
    <n v="497161.85999999993"/>
    <s v="large_buy"/>
    <n v="-5.0806379665244714E-3"/>
    <n v="-0.5081"/>
    <s v="P"/>
  </r>
  <r>
    <x v="900"/>
    <s v="Humacyte, Inc."/>
    <x v="7"/>
    <x v="160"/>
    <s v="Constantino Michael T."/>
    <s v="Director"/>
    <n v="3100"/>
    <n v="6.29"/>
    <n v="19499"/>
    <s v="normal_buy"/>
    <n v="1.628701807702138E-3"/>
    <n v="0.16289999999999999"/>
    <s v="P"/>
  </r>
  <r>
    <x v="965"/>
    <s v="Stereotaxis, Inc."/>
    <x v="7"/>
    <x v="160"/>
    <s v="Isaac Paul J"/>
    <s v="Director,Other"/>
    <n v="8095"/>
    <n v="1.9"/>
    <n v="15380.5"/>
    <s v="large_buy"/>
    <n v="0.20526315294144221"/>
    <n v="20.526299999999999"/>
    <s v="P"/>
  </r>
  <r>
    <x v="1315"/>
    <s v="Genasys Inc."/>
    <x v="7"/>
    <x v="160"/>
    <s v="Culhane Mark"/>
    <s v="Director"/>
    <n v="17587"/>
    <n v="2.65"/>
    <n v="46605.55"/>
    <s v="normal_buy"/>
    <n v="0.1165413281115484"/>
    <n v="11.6541"/>
    <s v="P"/>
  </r>
  <r>
    <x v="861"/>
    <s v="HARTE HANKS INC"/>
    <x v="7"/>
    <x v="160"/>
    <s v="Radoff Bradley Louis"/>
    <s v="Director"/>
    <n v="23900"/>
    <n v="7.29"/>
    <n v="174231"/>
    <s v="large_buy"/>
    <n v="2.3129262380914731E-2"/>
    <n v="2.3129"/>
    <s v="P"/>
  </r>
  <r>
    <x v="208"/>
    <s v="SOUTH PLAINS FINANCIAL, INC."/>
    <x v="7"/>
    <x v="160"/>
    <s v="Valles Noe G"/>
    <s v="Director"/>
    <n v="50000"/>
    <n v="30"/>
    <n v="1500000"/>
    <s v="large_buy"/>
    <n v="7.3785883451630063E-2"/>
    <n v="7.3785999999999996"/>
    <s v="P"/>
  </r>
  <r>
    <x v="1286"/>
    <s v="GrowGeneration Corp."/>
    <x v="7"/>
    <x v="160"/>
    <s v="Aiello Stephen"/>
    <s v="Director"/>
    <n v="48916"/>
    <n v="2.0299999999999998"/>
    <n v="99299.48"/>
    <s v="normal_buy"/>
    <n v="-4.8543644373911683E-2"/>
    <n v="-4.8544"/>
    <s v="P"/>
  </r>
  <r>
    <x v="1316"/>
    <s v="SPECTRAL CAPITAL Corp"/>
    <x v="7"/>
    <x v="160"/>
    <s v="Brehm Sean Michael"/>
    <s v="Director,TenPercentOwner"/>
    <n v="5050000"/>
    <n v="0.02"/>
    <n v="101000"/>
    <s v="large_buy"/>
    <n v="6.7839190862458265E-2"/>
    <n v="6.7839"/>
    <s v="P"/>
  </r>
  <r>
    <x v="1317"/>
    <s v="Stock Yards Bancorp, Inc."/>
    <x v="7"/>
    <x v="160"/>
    <s v="LECHLEITER RICHARD A"/>
    <s v="Director"/>
    <n v="650"/>
    <n v="56.4"/>
    <n v="36660"/>
    <s v="large_buy"/>
    <n v="7.4146704524718166E-2"/>
    <n v="7.4146999999999998"/>
    <s v="P"/>
  </r>
  <r>
    <x v="647"/>
    <s v="HALLADOR ENERGY CO"/>
    <x v="7"/>
    <x v="160"/>
    <s v="Gray Zarrell Thomas"/>
    <s v="Director"/>
    <n v="5000"/>
    <n v="6.05"/>
    <n v="30250"/>
    <s v="normal_buy"/>
    <n v="0.2260869896930198"/>
    <n v="22.608699999999999"/>
    <s v="P"/>
  </r>
  <r>
    <x v="167"/>
    <s v="SONIDA SENIOR LIVING, INC."/>
    <x v="7"/>
    <x v="160"/>
    <s v="Levinson Sam"/>
    <s v="TenPercentOwner"/>
    <n v="250000"/>
    <n v="27"/>
    <n v="6750000"/>
    <s v="large_buy"/>
    <n v="-0.1225000023841858"/>
    <n v="-12.25"/>
    <s v="P"/>
  </r>
  <r>
    <x v="1232"/>
    <s v="Teladoc Health, Inc."/>
    <x v="7"/>
    <x v="160"/>
    <s v="Smith Mark Douglas"/>
    <s v="Director"/>
    <n v="4000"/>
    <n v="7.08"/>
    <n v="28320"/>
    <s v="normal_buy"/>
    <n v="5.6657170222693676E-3"/>
    <n v="0.56659999999999999"/>
    <s v="P"/>
  </r>
  <r>
    <x v="1194"/>
    <s v="DONEGAL GROUP INC"/>
    <x v="7"/>
    <x v="160"/>
    <s v="DONEGAL MUTUAL INSURANCE CO"/>
    <s v="TenPercentOwner"/>
    <n v="9805"/>
    <n v="14.93"/>
    <n v="146388.65"/>
    <s v="normal_buy"/>
    <n v="3.4717547749800071E-2"/>
    <n v="3.4718"/>
    <s v="P"/>
  </r>
  <r>
    <x v="613"/>
    <s v="FTC Solar, Inc."/>
    <x v="7"/>
    <x v="160"/>
    <s v="Quiroga Cortes Isidoro Alfonso"/>
    <s v="Other"/>
    <n v="106048"/>
    <n v="0.24"/>
    <n v="25451.52"/>
    <s v="normal_buy"/>
    <n v="4.1666625274553892E-2"/>
    <n v="4.1666999999999996"/>
    <s v="P"/>
  </r>
  <r>
    <x v="992"/>
    <s v="APPIAN CORP"/>
    <x v="7"/>
    <x v="160"/>
    <s v="Abdiel Partners, LLC"/>
    <s v="TenPercentOwner"/>
    <n v="1253"/>
    <n v="30.62"/>
    <n v="38366.86"/>
    <s v="normal_buy"/>
    <n v="5.3177671255971733E-2"/>
    <n v="5.3178000000000001"/>
    <s v="P"/>
  </r>
  <r>
    <x v="992"/>
    <s v="APPIAN CORP"/>
    <x v="7"/>
    <x v="160"/>
    <s v="Abdiel Qualified Master Fund LP"/>
    <s v="TenPercentOwner"/>
    <n v="1253"/>
    <n v="30.62"/>
    <n v="38366.86"/>
    <s v="normal_buy"/>
    <n v="5.3177671255971733E-2"/>
    <n v="5.3178000000000001"/>
    <s v="P"/>
  </r>
  <r>
    <x v="992"/>
    <s v="APPIAN CORP"/>
    <x v="7"/>
    <x v="160"/>
    <s v="Abdiel Capital LP"/>
    <s v="TenPercentOwner"/>
    <n v="1253"/>
    <n v="30.62"/>
    <n v="38366.86"/>
    <s v="normal_buy"/>
    <n v="5.3177671255971733E-2"/>
    <n v="5.3178000000000001"/>
    <s v="P"/>
  </r>
  <r>
    <x v="992"/>
    <s v="APPIAN CORP"/>
    <x v="7"/>
    <x v="160"/>
    <s v="Abdiel Capital Advisors, LP"/>
    <s v="TenPercentOwner"/>
    <n v="1253"/>
    <n v="30.62"/>
    <n v="38366.86"/>
    <s v="normal_buy"/>
    <n v="5.3177671255971733E-2"/>
    <n v="5.3178000000000001"/>
    <s v="P"/>
  </r>
  <r>
    <x v="992"/>
    <s v="APPIAN CORP"/>
    <x v="7"/>
    <x v="160"/>
    <s v="Moran Colin T."/>
    <s v="TenPercentOwner"/>
    <n v="1253"/>
    <n v="30.62"/>
    <n v="38366.86"/>
    <s v="normal_buy"/>
    <n v="5.3177671255971733E-2"/>
    <n v="5.3178000000000001"/>
    <s v="P"/>
  </r>
  <r>
    <x v="992"/>
    <s v="APPIAN CORP"/>
    <x v="7"/>
    <x v="160"/>
    <s v="Abdiel Capital Management, LLC"/>
    <s v="TenPercentOwner"/>
    <n v="241002"/>
    <n v="30.5"/>
    <n v="7350561"/>
    <s v="large_buy"/>
    <n v="5.3177671255971733E-2"/>
    <n v="5.3178000000000001"/>
    <s v="P"/>
  </r>
  <r>
    <x v="992"/>
    <s v="APPIAN CORP"/>
    <x v="7"/>
    <x v="160"/>
    <s v="Abdiel Partners, LLC"/>
    <s v="TenPercentOwner"/>
    <n v="241002"/>
    <n v="30.5"/>
    <n v="7350561"/>
    <s v="large_buy"/>
    <n v="5.3177671255971733E-2"/>
    <n v="5.3178000000000001"/>
    <s v="P"/>
  </r>
  <r>
    <x v="992"/>
    <s v="APPIAN CORP"/>
    <x v="7"/>
    <x v="160"/>
    <s v="Abdiel Qualified Master Fund LP"/>
    <s v="TenPercentOwner"/>
    <n v="241002"/>
    <n v="30.5"/>
    <n v="7350561"/>
    <s v="large_buy"/>
    <n v="5.3177671255971733E-2"/>
    <n v="5.3178000000000001"/>
    <s v="P"/>
  </r>
  <r>
    <x v="992"/>
    <s v="APPIAN CORP"/>
    <x v="7"/>
    <x v="160"/>
    <s v="Abdiel Capital LP"/>
    <s v="TenPercentOwner"/>
    <n v="241002"/>
    <n v="30.5"/>
    <n v="7350561"/>
    <s v="large_buy"/>
    <n v="5.3177671255971733E-2"/>
    <n v="5.3178000000000001"/>
    <s v="P"/>
  </r>
  <r>
    <x v="992"/>
    <s v="APPIAN CORP"/>
    <x v="7"/>
    <x v="160"/>
    <s v="Abdiel Capital Advisors, LP"/>
    <s v="TenPercentOwner"/>
    <n v="241002"/>
    <n v="30.5"/>
    <n v="7350561"/>
    <s v="large_buy"/>
    <n v="5.3177671255971733E-2"/>
    <n v="5.3178000000000001"/>
    <s v="P"/>
  </r>
  <r>
    <x v="1298"/>
    <s v="Beyond Air, Inc."/>
    <x v="7"/>
    <x v="160"/>
    <s v="Lisi Steven A."/>
    <s v="Director,Officer"/>
    <n v="50000"/>
    <n v="0.37"/>
    <n v="18500"/>
    <s v="normal_buy"/>
    <n v="0.17333335876464839"/>
    <n v="17.333300000000001"/>
    <s v="P"/>
  </r>
  <r>
    <x v="992"/>
    <s v="APPIAN CORP"/>
    <x v="7"/>
    <x v="160"/>
    <s v="Moran Colin T."/>
    <s v="TenPercentOwner"/>
    <n v="241002"/>
    <n v="30.5"/>
    <n v="7350561"/>
    <s v="large_buy"/>
    <n v="5.3177671255971733E-2"/>
    <n v="5.3178000000000001"/>
    <s v="P"/>
  </r>
  <r>
    <x v="992"/>
    <s v="APPIAN CORP"/>
    <x v="7"/>
    <x v="160"/>
    <s v="Abdiel Capital Management, LLC"/>
    <s v="TenPercentOwner"/>
    <n v="8998"/>
    <n v="30.5"/>
    <n v="274439"/>
    <s v="normal_buy"/>
    <n v="5.3177671255971733E-2"/>
    <n v="5.3178000000000001"/>
    <s v="P"/>
  </r>
  <r>
    <x v="992"/>
    <s v="APPIAN CORP"/>
    <x v="7"/>
    <x v="160"/>
    <s v="Abdiel Partners, LLC"/>
    <s v="TenPercentOwner"/>
    <n v="8998"/>
    <n v="30.5"/>
    <n v="274439"/>
    <s v="normal_buy"/>
    <n v="5.3177671255971733E-2"/>
    <n v="5.3178000000000001"/>
    <s v="P"/>
  </r>
  <r>
    <x v="992"/>
    <s v="APPIAN CORP"/>
    <x v="7"/>
    <x v="160"/>
    <s v="Abdiel Qualified Master Fund LP"/>
    <s v="TenPercentOwner"/>
    <n v="8998"/>
    <n v="30.5"/>
    <n v="274439"/>
    <s v="normal_buy"/>
    <n v="5.3177671255971733E-2"/>
    <n v="5.3178000000000001"/>
    <s v="P"/>
  </r>
  <r>
    <x v="992"/>
    <s v="APPIAN CORP"/>
    <x v="7"/>
    <x v="160"/>
    <s v="Abdiel Capital LP"/>
    <s v="TenPercentOwner"/>
    <n v="8998"/>
    <n v="30.5"/>
    <n v="274439"/>
    <s v="normal_buy"/>
    <n v="5.3177671255971733E-2"/>
    <n v="5.3178000000000001"/>
    <s v="P"/>
  </r>
  <r>
    <x v="992"/>
    <s v="APPIAN CORP"/>
    <x v="7"/>
    <x v="160"/>
    <s v="Abdiel Capital Advisors, LP"/>
    <s v="TenPercentOwner"/>
    <n v="8998"/>
    <n v="30.5"/>
    <n v="274439"/>
    <s v="normal_buy"/>
    <n v="5.3177671255971733E-2"/>
    <n v="5.3178000000000001"/>
    <s v="P"/>
  </r>
  <r>
    <x v="992"/>
    <s v="APPIAN CORP"/>
    <x v="7"/>
    <x v="160"/>
    <s v="Abdiel Capital Management, LLC"/>
    <s v="TenPercentOwner"/>
    <n v="33544"/>
    <n v="30.62"/>
    <n v="1027117.28"/>
    <s v="large_buy"/>
    <n v="5.3177671255971733E-2"/>
    <n v="5.3178000000000001"/>
    <s v="P"/>
  </r>
  <r>
    <x v="992"/>
    <s v="APPIAN CORP"/>
    <x v="7"/>
    <x v="160"/>
    <s v="Abdiel Partners, LLC"/>
    <s v="TenPercentOwner"/>
    <n v="33544"/>
    <n v="30.62"/>
    <n v="1027117.28"/>
    <s v="large_buy"/>
    <n v="5.3177671255971733E-2"/>
    <n v="5.3178000000000001"/>
    <s v="P"/>
  </r>
  <r>
    <x v="992"/>
    <s v="APPIAN CORP"/>
    <x v="7"/>
    <x v="160"/>
    <s v="Abdiel Qualified Master Fund LP"/>
    <s v="TenPercentOwner"/>
    <n v="33544"/>
    <n v="30.62"/>
    <n v="1027117.28"/>
    <s v="large_buy"/>
    <n v="5.3177671255971733E-2"/>
    <n v="5.3178000000000001"/>
    <s v="P"/>
  </r>
  <r>
    <x v="992"/>
    <s v="APPIAN CORP"/>
    <x v="7"/>
    <x v="160"/>
    <s v="Abdiel Capital LP"/>
    <s v="TenPercentOwner"/>
    <n v="33544"/>
    <n v="30.62"/>
    <n v="1027117.28"/>
    <s v="large_buy"/>
    <n v="5.3177671255971733E-2"/>
    <n v="5.3178000000000001"/>
    <s v="P"/>
  </r>
  <r>
    <x v="992"/>
    <s v="APPIAN CORP"/>
    <x v="7"/>
    <x v="160"/>
    <s v="Abdiel Capital Advisors, LP"/>
    <s v="TenPercentOwner"/>
    <n v="33544"/>
    <n v="30.62"/>
    <n v="1027117.28"/>
    <s v="large_buy"/>
    <n v="5.3177671255971733E-2"/>
    <n v="5.3178000000000001"/>
    <s v="P"/>
  </r>
  <r>
    <x v="992"/>
    <s v="APPIAN CORP"/>
    <x v="7"/>
    <x v="160"/>
    <s v="Moran Colin T."/>
    <s v="TenPercentOwner"/>
    <n v="33544"/>
    <n v="30.62"/>
    <n v="1027117.28"/>
    <s v="large_buy"/>
    <n v="5.3177671255971733E-2"/>
    <n v="5.3178000000000001"/>
    <s v="P"/>
  </r>
  <r>
    <x v="992"/>
    <s v="APPIAN CORP"/>
    <x v="7"/>
    <x v="160"/>
    <s v="Abdiel Capital Management, LLC"/>
    <s v="TenPercentOwner"/>
    <n v="1253"/>
    <n v="30.62"/>
    <n v="38366.86"/>
    <s v="normal_buy"/>
    <n v="5.3177671255971733E-2"/>
    <n v="5.3178000000000001"/>
    <s v="P"/>
  </r>
  <r>
    <x v="1312"/>
    <s v="PRECISION OPTICS CORPORATION, INC."/>
    <x v="7"/>
    <x v="160"/>
    <s v="Lawande Mahesh"/>
    <s v="Officer"/>
    <n v="1726"/>
    <n v="9993.5400000000009"/>
    <n v="17248850.039999999"/>
    <s v="normal_buy"/>
    <n v="-2.6666641235351559E-2"/>
    <n v="-2.6667000000000001"/>
    <s v="P"/>
  </r>
  <r>
    <x v="992"/>
    <s v="APPIAN CORP"/>
    <x v="7"/>
    <x v="160"/>
    <s v="Moran Colin T."/>
    <s v="TenPercentOwner"/>
    <n v="8998"/>
    <n v="30.5"/>
    <n v="274439"/>
    <s v="normal_buy"/>
    <n v="5.3177671255971733E-2"/>
    <n v="5.3178000000000001"/>
    <s v="P"/>
  </r>
  <r>
    <x v="659"/>
    <s v="COMSTOCK RESOURCES INC"/>
    <x v="7"/>
    <x v="160"/>
    <s v="Arkoma Drilling, L.P."/>
    <s v="TenPercentOwner"/>
    <n v="981898"/>
    <n v="10.56"/>
    <n v="10368842.880000001"/>
    <s v="normal_buy"/>
    <n v="2.089271344803079E-2"/>
    <n v="2.0893000000000002"/>
    <s v="P"/>
  </r>
  <r>
    <x v="659"/>
    <s v="COMSTOCK RESOURCES INC"/>
    <x v="7"/>
    <x v="160"/>
    <s v="JWJ BES, LLC"/>
    <s v="TenPercentOwner"/>
    <n v="981898"/>
    <n v="10.56"/>
    <n v="10368842.880000001"/>
    <s v="normal_buy"/>
    <n v="2.089271344803079E-2"/>
    <n v="2.0893000000000002"/>
    <s v="P"/>
  </r>
  <r>
    <x v="659"/>
    <s v="COMSTOCK RESOURCES INC"/>
    <x v="7"/>
    <x v="160"/>
    <s v="Jones Jerral W."/>
    <s v="TenPercentOwner"/>
    <n v="981898"/>
    <n v="10.56"/>
    <n v="10368842.880000001"/>
    <s v="normal_buy"/>
    <n v="2.089271344803079E-2"/>
    <n v="2.0893000000000002"/>
    <s v="P"/>
  </r>
  <r>
    <x v="659"/>
    <s v="COMSTOCK RESOURCES INC"/>
    <x v="7"/>
    <x v="160"/>
    <s v="Williston Drilling, L.P."/>
    <s v="TenPercentOwner"/>
    <n v="981898"/>
    <n v="10.56"/>
    <n v="10368842.880000001"/>
    <s v="normal_buy"/>
    <n v="2.089271344803079E-2"/>
    <n v="2.0893000000000002"/>
    <s v="P"/>
  </r>
  <r>
    <x v="659"/>
    <s v="COMSTOCK RESOURCES INC"/>
    <x v="7"/>
    <x v="160"/>
    <s v="Blue Star Exploration Corp"/>
    <s v="TenPercentOwner"/>
    <n v="981898"/>
    <n v="10.56"/>
    <n v="10368842.880000001"/>
    <s v="normal_buy"/>
    <n v="2.089271344803079E-2"/>
    <n v="2.0893000000000002"/>
    <s v="P"/>
  </r>
  <r>
    <x v="1302"/>
    <s v="El Pollo Loco Holdings, Inc."/>
    <x v="7"/>
    <x v="160"/>
    <s v="BIGLARI, SARDAR"/>
    <s v="TenPercentOwner"/>
    <n v="50554"/>
    <n v="13"/>
    <n v="657202"/>
    <s v="normal_buy"/>
    <n v="5.0989349983876719E-2"/>
    <n v="5.0989000000000004"/>
    <s v="P"/>
  </r>
  <r>
    <x v="1302"/>
    <s v="El Pollo Loco Holdings, Inc."/>
    <x v="7"/>
    <x v="160"/>
    <s v="Biglari Reinsurance Ltd."/>
    <s v="Other"/>
    <n v="50554"/>
    <n v="13"/>
    <n v="657202"/>
    <s v="normal_buy"/>
    <n v="5.0989349983876719E-2"/>
    <n v="5.0989000000000004"/>
    <s v="P"/>
  </r>
  <r>
    <x v="1302"/>
    <s v="El Pollo Loco Holdings, Inc."/>
    <x v="7"/>
    <x v="160"/>
    <s v="Biglari Insurance Group Inc."/>
    <s v="Other"/>
    <n v="50554"/>
    <n v="13"/>
    <n v="657202"/>
    <s v="normal_buy"/>
    <n v="5.0989349983876719E-2"/>
    <n v="5.0989000000000004"/>
    <s v="P"/>
  </r>
  <r>
    <x v="1302"/>
    <s v="El Pollo Loco Holdings, Inc."/>
    <x v="7"/>
    <x v="160"/>
    <s v="LION FUND II, L.P."/>
    <s v="TenPercentOwner"/>
    <n v="50554"/>
    <n v="13"/>
    <n v="657202"/>
    <s v="normal_buy"/>
    <n v="5.0989349983876719E-2"/>
    <n v="5.0989000000000004"/>
    <s v="P"/>
  </r>
  <r>
    <x v="1302"/>
    <s v="El Pollo Loco Holdings, Inc."/>
    <x v="7"/>
    <x v="160"/>
    <s v="BIGLARI CAPITAL CORP."/>
    <s v="TenPercentOwner"/>
    <n v="50554"/>
    <n v="13"/>
    <n v="657202"/>
    <s v="normal_buy"/>
    <n v="5.0989349983876719E-2"/>
    <n v="5.0989000000000004"/>
    <s v="P"/>
  </r>
  <r>
    <x v="1302"/>
    <s v="El Pollo Loco Holdings, Inc."/>
    <x v="7"/>
    <x v="160"/>
    <s v="Biglari Holdings Inc."/>
    <s v="Other"/>
    <n v="50554"/>
    <n v="13"/>
    <n v="657202"/>
    <s v="normal_buy"/>
    <n v="5.0989349983876719E-2"/>
    <n v="5.0989000000000004"/>
    <s v="P"/>
  </r>
  <r>
    <x v="1318"/>
    <s v="BIOXYTRAN, INC"/>
    <x v="7"/>
    <x v="160"/>
    <s v="PLATT DAVID"/>
    <s v="Director,Officer,TenPercentOwner"/>
    <n v="1592921"/>
    <n v="0.12"/>
    <n v="191150.52"/>
    <s v="large_buy"/>
    <n v="-0.14761899659692951"/>
    <n v="-14.761900000000001"/>
    <s v="P"/>
  </r>
  <r>
    <x v="881"/>
    <s v="BK Technologies Corp"/>
    <x v="7"/>
    <x v="160"/>
    <s v="Palm Global Small Cap Master Fund LP"/>
    <s v="Other"/>
    <n v="1704"/>
    <n v="16.82"/>
    <n v="28661.279999999999"/>
    <s v="normal_buy"/>
    <n v="0.32773115497173427"/>
    <n v="32.773099999999999"/>
    <s v="P"/>
  </r>
  <r>
    <x v="881"/>
    <s v="BK Technologies Corp"/>
    <x v="7"/>
    <x v="160"/>
    <s v="Horowitz Joshua"/>
    <s v="Director"/>
    <n v="1704"/>
    <n v="16.82"/>
    <n v="28661.279999999999"/>
    <s v="normal_buy"/>
    <n v="0.32773115497173427"/>
    <n v="32.773099999999999"/>
    <s v="P"/>
  </r>
  <r>
    <x v="40"/>
    <s v="AMREP CORP."/>
    <x v="7"/>
    <x v="160"/>
    <s v="Lancaster Rainey E."/>
    <s v="TenPercentOwner"/>
    <n v="3132"/>
    <n v="22.75"/>
    <n v="71253"/>
    <s v="normal_buy"/>
    <n v="-6.0723509436160013E-2"/>
    <n v="-6.0724"/>
    <s v="P"/>
  </r>
  <r>
    <x v="586"/>
    <s v="GERMAN AMERICAN BANCORP, INC."/>
    <x v="7"/>
    <x v="160"/>
    <s v="Bawel Zachary W"/>
    <s v="Director"/>
    <n v="502.7"/>
    <n v="38.270000000000003"/>
    <n v="19238.329000000002"/>
    <s v="normal_buy"/>
    <n v="5.4631846574464397E-2"/>
    <n v="5.4631999999999996"/>
    <s v="P"/>
  </r>
  <r>
    <x v="586"/>
    <s v="GERMAN AMERICAN BANCORP, INC."/>
    <x v="7"/>
    <x v="160"/>
    <s v="Ellspermann Susan J"/>
    <s v="Director"/>
    <n v="348.84"/>
    <n v="38.270000000000003"/>
    <n v="13350.1068"/>
    <s v="normal_buy"/>
    <n v="5.4631846574464397E-2"/>
    <n v="5.4631999999999996"/>
    <s v="P"/>
  </r>
  <r>
    <x v="40"/>
    <s v="AMREP CORP."/>
    <x v="7"/>
    <x v="160"/>
    <s v="DAHL JAMES H"/>
    <s v="TenPercentOwner"/>
    <n v="3132"/>
    <n v="22.75"/>
    <n v="71253"/>
    <s v="normal_buy"/>
    <n v="-6.0723509436160013E-2"/>
    <n v="-6.0724"/>
    <s v="P"/>
  </r>
  <r>
    <x v="1312"/>
    <s v="PRECISION OPTICS CORPORATION, INC."/>
    <x v="7"/>
    <x v="160"/>
    <s v="COLL WAYNE M"/>
    <s v="Officer"/>
    <n v="4317"/>
    <n v="24995.43"/>
    <n v="107905271.31"/>
    <s v="large_buy"/>
    <n v="-2.6666641235351559E-2"/>
    <n v="-2.6667000000000001"/>
    <s v="P"/>
  </r>
  <r>
    <x v="1303"/>
    <s v="FORUM ENERGY TECHNOLOGIES, INC."/>
    <x v="7"/>
    <x v="160"/>
    <s v="Lux Neal"/>
    <s v="Officer"/>
    <n v="9000"/>
    <n v="16.12"/>
    <n v="145080"/>
    <s v="large_buy"/>
    <n v="0.1170610915711459"/>
    <n v="11.706099999999999"/>
    <s v="P"/>
  </r>
  <r>
    <x v="1013"/>
    <s v="FutureFuel Corp."/>
    <x v="7"/>
    <x v="160"/>
    <s v="Manheim Paul"/>
    <s v="Director"/>
    <n v="6000"/>
    <n v="6.1"/>
    <n v="36600"/>
    <s v="normal_buy"/>
    <n v="2.9411861869175219E-2"/>
    <n v="2.9411999999999998"/>
    <s v="P"/>
  </r>
  <r>
    <x v="364"/>
    <s v="Black Stone Minerals, L.P."/>
    <x v="7"/>
    <x v="160"/>
    <s v="DeWalch D Mark"/>
    <s v="Director"/>
    <n v="34200"/>
    <n v="14.62"/>
    <n v="500004"/>
    <s v="normal_buy"/>
    <n v="2.9512618937826529E-2"/>
    <n v="2.9512999999999998"/>
    <s v="P"/>
  </r>
  <r>
    <x v="978"/>
    <s v="Global Self Storage, Inc."/>
    <x v="7"/>
    <x v="160"/>
    <s v="WINMILL &amp; CO. INC"/>
    <s v="Other"/>
    <n v="2300"/>
    <n v="4.9800000000000004"/>
    <n v="11454"/>
    <s v="normal_buy"/>
    <n v="4.7999925592127728E-2"/>
    <n v="4.8"/>
    <s v="P"/>
  </r>
  <r>
    <x v="586"/>
    <s v="GERMAN AMERICAN BANCORP, INC."/>
    <x v="7"/>
    <x v="160"/>
    <s v="SEGER THOMAS W"/>
    <s v="Director"/>
    <n v="522.61"/>
    <n v="38.270000000000003"/>
    <n v="20000.2847"/>
    <s v="large_buy"/>
    <n v="5.4631846574464397E-2"/>
    <n v="5.4631999999999996"/>
    <s v="P"/>
  </r>
  <r>
    <x v="1304"/>
    <s v="WEBTOON Entertainment Inc."/>
    <x v="7"/>
    <x v="160"/>
    <s v="Lee David J."/>
    <s v="Director,Officer"/>
    <n v="8000"/>
    <n v="13"/>
    <n v="104000"/>
    <s v="normal_buy"/>
    <n v="7.6798691839454314E-2"/>
    <n v="7.6798999999999999"/>
    <s v="P"/>
  </r>
  <r>
    <x v="1229"/>
    <s v="CVRx, Inc."/>
    <x v="7"/>
    <x v="160"/>
    <s v="SLATTERY JOSEPH P"/>
    <s v="Director"/>
    <n v="3000"/>
    <n v="8.1"/>
    <n v="24300"/>
    <s v="normal_buy"/>
    <n v="0.23096122034114641"/>
    <n v="23.0961"/>
    <s v="P"/>
  </r>
  <r>
    <x v="929"/>
    <s v="Serina Therapeutics, Inc."/>
    <x v="7"/>
    <x v="160"/>
    <s v="Bailey Gregory"/>
    <s v="Director"/>
    <n v="6400"/>
    <n v="6.65"/>
    <n v="42560"/>
    <s v="normal_buy"/>
    <n v="0.20120122872203641"/>
    <n v="20.120100000000001"/>
    <s v="P"/>
  </r>
  <r>
    <x v="1028"/>
    <s v="electroCore, Inc."/>
    <x v="7"/>
    <x v="160"/>
    <s v="Errico Thomas J."/>
    <s v="Director"/>
    <n v="5000"/>
    <n v="6.12"/>
    <n v="30600"/>
    <s v="normal_buy"/>
    <n v="1.8364201707699031E-3"/>
    <n v="0.18360000000000001"/>
    <s v="P"/>
  </r>
  <r>
    <x v="523"/>
    <s v="Medalist Diversified REIT, Inc."/>
    <x v="7"/>
    <x v="160"/>
    <s v="KAVANAUGH FRANK"/>
    <s v="Director,Officer,TenPercentOwner"/>
    <n v="13961"/>
    <n v="12.14"/>
    <n v="169486.54"/>
    <s v="large_buy"/>
    <n v="-2.469217250227862E-3"/>
    <n v="-0.24690000000000001"/>
    <s v="P"/>
  </r>
  <r>
    <x v="1233"/>
    <s v="O-I Glass, Inc. /DE/"/>
    <x v="7"/>
    <x v="160"/>
    <s v="Haudrich John"/>
    <s v="Officer"/>
    <n v="8000"/>
    <n v="12.25"/>
    <n v="98000"/>
    <s v="normal_buy"/>
    <n v="4.4081629539022733E-2"/>
    <n v="4.4081999999999999"/>
    <s v="P"/>
  </r>
  <r>
    <x v="1316"/>
    <s v="SPECTRAL CAPITAL Corp"/>
    <x v="7"/>
    <x v="160"/>
    <s v="Brehm Sean Michael"/>
    <s v="Director,TenPercentOwner"/>
    <n v="5050000"/>
    <n v="0.2"/>
    <n v="1010000"/>
    <s v="large_buy"/>
    <n v="6.7839190862458265E-2"/>
    <n v="6.7839"/>
    <s v="P"/>
  </r>
  <r>
    <x v="634"/>
    <s v="CION Investment Corp"/>
    <x v="7"/>
    <x v="160"/>
    <s v="BRESNER GREGG A."/>
    <s v="Officer"/>
    <n v="2500"/>
    <n v="12.08"/>
    <n v="30200"/>
    <s v="large_buy"/>
    <n v="0"/>
    <n v="0"/>
    <s v="P"/>
  </r>
  <r>
    <x v="523"/>
    <s v="Medalist Diversified REIT, Inc."/>
    <x v="7"/>
    <x v="160"/>
    <s v="KAVANAUGH FRANK"/>
    <s v="Director,Officer,TenPercentOwner"/>
    <n v="6800"/>
    <n v="12.08"/>
    <n v="82144"/>
    <s v="normal_buy"/>
    <n v="-2.469217250227862E-3"/>
    <n v="-0.24690000000000001"/>
    <s v="P"/>
  </r>
  <r>
    <x v="936"/>
    <s v="INNOVATIVE SOLUTIONS &amp; SUPPORT INC"/>
    <x v="7"/>
    <x v="160"/>
    <s v="BRESSNER GLEN R"/>
    <s v="Director"/>
    <n v="4000"/>
    <n v="6.83"/>
    <n v="27320"/>
    <s v="normal_buy"/>
    <n v="4.4776149145557609E-2"/>
    <n v="4.4775999999999998"/>
    <s v="P"/>
  </r>
  <r>
    <x v="1319"/>
    <s v="KRATOS DEFENSE &amp; SECURITY SOLUTIONS, INC."/>
    <x v="7"/>
    <x v="160"/>
    <s v="DEMARCO ERIC M"/>
    <s v="Director,Officer"/>
    <n v="5520"/>
    <n v="20.22"/>
    <n v="111614.39999999999"/>
    <s v="normal_buy"/>
    <n v="0.1156126570676643"/>
    <n v="11.561299999999999"/>
    <s v="P"/>
  </r>
  <r>
    <x v="1319"/>
    <s v="KRATOS DEFENSE &amp; SECURITY SOLUTIONS, INC."/>
    <x v="7"/>
    <x v="160"/>
    <s v="DEMARCO ERIC M"/>
    <s v="Director,Officer"/>
    <n v="6876"/>
    <n v="20.16"/>
    <n v="138620.16"/>
    <s v="large_buy"/>
    <n v="0.1156126570676643"/>
    <n v="11.561299999999999"/>
    <s v="P"/>
  </r>
  <r>
    <x v="1153"/>
    <s v="Sunrise Realty Trust, Inc."/>
    <x v="7"/>
    <x v="160"/>
    <s v="TANNENBAUM LEONARD M"/>
    <s v="Director,Officer,TenPercentOwner"/>
    <n v="53163"/>
    <n v="12.47"/>
    <n v="662942.61"/>
    <s v="large_buy"/>
    <n v="0.16301697146847441"/>
    <n v="16.3017"/>
    <s v="P"/>
  </r>
  <r>
    <x v="1320"/>
    <s v="Fox Corp"/>
    <x v="7"/>
    <x v="160"/>
    <s v="MURDOCH LACHLAN K"/>
    <s v="Director,Officer"/>
    <n v="119705"/>
    <n v="39.06"/>
    <n v="4675677.3"/>
    <s v="large_buy"/>
    <n v="5.3168161781640633E-2"/>
    <n v="5.3167999999999997"/>
    <s v="P"/>
  </r>
  <r>
    <x v="1288"/>
    <s v="Yum China Holdings, Inc."/>
    <x v="7"/>
    <x v="160"/>
    <s v="Zhang Leila"/>
    <s v="Officer"/>
    <n v="4000"/>
    <n v="33.36"/>
    <n v="133440"/>
    <s v="large_buy"/>
    <n v="-1.8953076572020829E-2"/>
    <n v="-1.8953"/>
    <s v="P"/>
  </r>
  <r>
    <x v="421"/>
    <s v="MainStreet Bancshares, Inc."/>
    <x v="7"/>
    <x v="161"/>
    <s v="DICK JEFF W"/>
    <s v="Director,Officer"/>
    <n v="698"/>
    <n v="17.399999999999999"/>
    <n v="12145.2"/>
    <s v="normal_buy"/>
    <n v="3.2316108652081572E-2"/>
    <n v="3.2315999999999998"/>
    <s v="P"/>
  </r>
  <r>
    <x v="62"/>
    <s v="Nordicus Partners Corp"/>
    <x v="7"/>
    <x v="161"/>
    <s v="GK Partners ApS"/>
    <s v="TenPercentOwner"/>
    <n v="121555"/>
    <n v="1"/>
    <n v="121555"/>
    <s v="large_buy"/>
    <n v="-0.35443039961186662"/>
    <n v="-35.442999999999998"/>
    <s v="P"/>
  </r>
  <r>
    <x v="531"/>
    <s v="Nerdy Inc."/>
    <x v="7"/>
    <x v="161"/>
    <s v="Cohn Charles K."/>
    <s v="Director,Officer,TenPercentOwner"/>
    <n v="9000000"/>
    <n v="0.88"/>
    <n v="7920000"/>
    <s v="large_buy"/>
    <n v="0.13089011705665901"/>
    <n v="13.089"/>
    <s v="P"/>
  </r>
  <r>
    <x v="531"/>
    <s v="Nerdy Inc."/>
    <x v="7"/>
    <x v="161"/>
    <s v="Cohn Charles K."/>
    <s v="Director,Officer,TenPercentOwner"/>
    <n v="1993192"/>
    <n v="0.91"/>
    <n v="1813804.72"/>
    <s v="large_buy"/>
    <n v="0.13089011705665901"/>
    <n v="13.089"/>
    <s v="P"/>
  </r>
  <r>
    <x v="1321"/>
    <s v="Sarepta Therapeutics, Inc."/>
    <x v="7"/>
    <x v="161"/>
    <s v="Chambers Michael Andrew"/>
    <s v="Director"/>
    <n v="5648"/>
    <n v="134.66"/>
    <n v="760559.67999999993"/>
    <s v="normal_buy"/>
    <n v="1.7383425361304331E-2"/>
    <n v="1.7383"/>
    <s v="P"/>
  </r>
  <r>
    <x v="1321"/>
    <s v="Sarepta Therapeutics, Inc."/>
    <x v="7"/>
    <x v="161"/>
    <s v="Chambers Michael Andrew"/>
    <s v="Director"/>
    <n v="18284"/>
    <n v="134.06"/>
    <n v="2451153.04"/>
    <s v="large_buy"/>
    <n v="1.7383425361304331E-2"/>
    <n v="1.7383"/>
    <s v="P"/>
  </r>
  <r>
    <x v="1321"/>
    <s v="Sarepta Therapeutics, Inc."/>
    <x v="7"/>
    <x v="161"/>
    <s v="Chambers Michael Andrew"/>
    <s v="Director"/>
    <n v="13106"/>
    <n v="133.07"/>
    <n v="1744015.42"/>
    <s v="normal_buy"/>
    <n v="1.7383425361304331E-2"/>
    <n v="1.7383"/>
    <s v="P"/>
  </r>
  <r>
    <x v="595"/>
    <s v="System1, Inc."/>
    <x v="7"/>
    <x v="161"/>
    <s v="CEE Holdings Trust"/>
    <s v="TenPercentOwner"/>
    <n v="11963"/>
    <n v="1.23"/>
    <n v="14714.49"/>
    <s v="normal_buy"/>
    <n v="-4.6153875497671248E-2"/>
    <n v="-4.6154000000000002"/>
    <s v="P"/>
  </r>
  <r>
    <x v="887"/>
    <s v="CaliberCos Inc."/>
    <x v="7"/>
    <x v="161"/>
    <s v="HANSEN DANIEL PAUL"/>
    <s v="Director"/>
    <n v="22581"/>
    <n v="0.6"/>
    <n v="13548.6"/>
    <s v="normal_buy"/>
    <n v="0.1305084692339418"/>
    <n v="13.050800000000001"/>
    <s v="P"/>
  </r>
  <r>
    <x v="1039"/>
    <s v="Neuronetics, Inc."/>
    <x v="7"/>
    <x v="161"/>
    <s v="CASCELLA ROBERT"/>
    <s v="Director"/>
    <n v="35000"/>
    <n v="1.06"/>
    <n v="37100"/>
    <s v="large_buy"/>
    <n v="-0.21160713173829171"/>
    <n v="-21.160699999999999"/>
    <s v="P"/>
  </r>
  <r>
    <x v="659"/>
    <s v="COMSTOCK RESOURCES INC"/>
    <x v="7"/>
    <x v="161"/>
    <s v="Blue Star Exploration Corp"/>
    <s v="TenPercentOwner"/>
    <n v="573453"/>
    <n v="10.64"/>
    <n v="6101539.9199999999"/>
    <s v="normal_buy"/>
    <n v="-1.8778877751842731E-3"/>
    <n v="-0.18779999999999999"/>
    <s v="P"/>
  </r>
  <r>
    <x v="659"/>
    <s v="COMSTOCK RESOURCES INC"/>
    <x v="7"/>
    <x v="161"/>
    <s v="JWJ BES, LLC"/>
    <s v="TenPercentOwner"/>
    <n v="573453"/>
    <n v="10.64"/>
    <n v="6101539.9199999999"/>
    <s v="normal_buy"/>
    <n v="-1.8778877751842731E-3"/>
    <n v="-0.18779999999999999"/>
    <s v="P"/>
  </r>
  <r>
    <x v="659"/>
    <s v="COMSTOCK RESOURCES INC"/>
    <x v="7"/>
    <x v="161"/>
    <s v="Williston Drilling, L.P."/>
    <s v="TenPercentOwner"/>
    <n v="573453"/>
    <n v="10.64"/>
    <n v="6101539.9199999999"/>
    <s v="normal_buy"/>
    <n v="-1.8778877751842731E-3"/>
    <n v="-0.18779999999999999"/>
    <s v="P"/>
  </r>
  <r>
    <x v="659"/>
    <s v="COMSTOCK RESOURCES INC"/>
    <x v="7"/>
    <x v="161"/>
    <s v="Jones Jerral W."/>
    <s v="TenPercentOwner"/>
    <n v="573453"/>
    <n v="10.64"/>
    <n v="6101539.9199999999"/>
    <s v="normal_buy"/>
    <n v="-1.8778877751842731E-3"/>
    <n v="-0.18779999999999999"/>
    <s v="P"/>
  </r>
  <r>
    <x v="659"/>
    <s v="COMSTOCK RESOURCES INC"/>
    <x v="7"/>
    <x v="161"/>
    <s v="Arkoma Drilling, L.P."/>
    <s v="TenPercentOwner"/>
    <n v="573453"/>
    <n v="10.64"/>
    <n v="6101539.9199999999"/>
    <s v="normal_buy"/>
    <n v="-1.8778877751842731E-3"/>
    <n v="-0.18779999999999999"/>
    <s v="P"/>
  </r>
  <r>
    <x v="1322"/>
    <s v="Bioventus Inc."/>
    <x v="7"/>
    <x v="161"/>
    <s v="Bartholdson John A."/>
    <s v="Director,TenPercentOwner"/>
    <n v="80000"/>
    <n v="8.5500000000000007"/>
    <n v="684000"/>
    <s v="large_buy"/>
    <n v="0.15783408264884141"/>
    <n v="15.7834"/>
    <s v="P"/>
  </r>
  <r>
    <x v="1043"/>
    <s v="GOLUB CAPITAL BDC, Inc."/>
    <x v="7"/>
    <x v="161"/>
    <s v="Golub David"/>
    <s v="Director,Officer"/>
    <n v="20000"/>
    <n v="14.68"/>
    <n v="293600"/>
    <s v="normal_buy"/>
    <n v="4.4773936821386418E-2"/>
    <n v="4.4774000000000003"/>
    <s v="P"/>
  </r>
  <r>
    <x v="1076"/>
    <s v="FRIEDMAN INDUSTRIES INC"/>
    <x v="7"/>
    <x v="161"/>
    <s v="Reichenthal Max Alan"/>
    <s v="Director"/>
    <n v="2000"/>
    <n v="14.89"/>
    <n v="29780"/>
    <s v="normal_buy"/>
    <n v="2.8708087540202602E-2"/>
    <n v="2.8708"/>
    <s v="P"/>
  </r>
  <r>
    <x v="1323"/>
    <s v="Hoth Therapeutics, Inc."/>
    <x v="7"/>
    <x v="161"/>
    <s v="Knie Robb"/>
    <s v="Director,Officer"/>
    <n v="25000"/>
    <n v="0.67"/>
    <n v="16750"/>
    <s v="large_buy"/>
    <n v="-1.420453198500404E-2"/>
    <n v="-1.4205000000000001"/>
    <s v="P"/>
  </r>
  <r>
    <x v="1288"/>
    <s v="Yum China Holdings, Inc."/>
    <x v="7"/>
    <x v="161"/>
    <s v="Aiken Robert Blaine Jr"/>
    <s v="Director"/>
    <n v="3000"/>
    <n v="33.74"/>
    <n v="101220"/>
    <s v="normal_buy"/>
    <n v="1.2575933486157711E-2"/>
    <n v="1.2576000000000001"/>
    <s v="P"/>
  </r>
  <r>
    <x v="885"/>
    <s v="Immix Biopharma, Inc."/>
    <x v="7"/>
    <x v="161"/>
    <s v="Ng Carey"/>
    <s v="Director"/>
    <n v="10000"/>
    <n v="1.86"/>
    <n v="18600"/>
    <s v="normal_buy"/>
    <n v="0.1263158588198092"/>
    <n v="12.631600000000001"/>
    <s v="P"/>
  </r>
  <r>
    <x v="757"/>
    <s v="ProFrac Holding Corp."/>
    <x v="7"/>
    <x v="161"/>
    <s v="THRC Management, LLC"/>
    <s v="TenPercentOwner"/>
    <n v="19871"/>
    <n v="6.48"/>
    <n v="128764.08"/>
    <s v="normal_buy"/>
    <n v="4.9004545871769611E-2"/>
    <n v="4.9005000000000001"/>
    <s v="P"/>
  </r>
  <r>
    <x v="757"/>
    <s v="ProFrac Holding Corp."/>
    <x v="7"/>
    <x v="161"/>
    <s v="Wilks Dan H."/>
    <s v="TenPercentOwner"/>
    <n v="19871"/>
    <n v="6.48"/>
    <n v="128764.08"/>
    <s v="normal_buy"/>
    <n v="4.9004545871769611E-2"/>
    <n v="4.9005000000000001"/>
    <s v="P"/>
  </r>
  <r>
    <x v="757"/>
    <s v="ProFrac Holding Corp."/>
    <x v="7"/>
    <x v="161"/>
    <s v="THRC Holdings, LP"/>
    <s v="TenPercentOwner"/>
    <n v="19871"/>
    <n v="6.48"/>
    <n v="128764.08"/>
    <s v="normal_buy"/>
    <n v="4.9004545871769611E-2"/>
    <n v="4.9005000000000001"/>
    <s v="P"/>
  </r>
  <r>
    <x v="1224"/>
    <s v="OPGEN INC"/>
    <x v="7"/>
    <x v="161"/>
    <s v="AEI Capital Ltd"/>
    <s v="TenPercentOwner"/>
    <n v="3600000"/>
    <n v="2724490"/>
    <n v="9808164000000"/>
    <s v="large_buy"/>
    <n v="-0.1478260527035683"/>
    <n v="-14.7826"/>
    <s v="P"/>
  </r>
  <r>
    <x v="1324"/>
    <s v="BROADWIND, INC."/>
    <x v="7"/>
    <x v="161"/>
    <s v="Blashford Eric B."/>
    <s v="Officer"/>
    <n v="5000"/>
    <n v="2.27"/>
    <n v="11350"/>
    <s v="large_buy"/>
    <n v="-1.793720247125663E-2"/>
    <n v="-1.7937000000000001"/>
    <s v="P"/>
  </r>
  <r>
    <x v="1246"/>
    <s v="AMERICAN PUBLIC EDUCATION INC"/>
    <x v="7"/>
    <x v="161"/>
    <s v="Shrivastava Anil K"/>
    <s v="TenPercentOwner,Other"/>
    <n v="3553"/>
    <n v="14.86"/>
    <n v="52797.579999999987"/>
    <s v="normal_buy"/>
    <n v="0.12744432902034181"/>
    <n v="12.744400000000001"/>
    <s v="P"/>
  </r>
  <r>
    <x v="1246"/>
    <s v="AMERICAN PUBLIC EDUCATION INC"/>
    <x v="7"/>
    <x v="161"/>
    <s v="325 CAPITAL LLC"/>
    <s v="TenPercentOwner,Other"/>
    <n v="3553"/>
    <n v="14.86"/>
    <n v="52797.579999999987"/>
    <s v="normal_buy"/>
    <n v="0.12744432902034181"/>
    <n v="12.744400000000001"/>
    <s v="P"/>
  </r>
  <r>
    <x v="1246"/>
    <s v="AMERICAN PUBLIC EDUCATION INC"/>
    <x v="7"/>
    <x v="161"/>
    <s v="FRIEDBERG DANIEL M."/>
    <s v="TenPercentOwner,Other"/>
    <n v="3553"/>
    <n v="14.86"/>
    <n v="52797.579999999987"/>
    <s v="normal_buy"/>
    <n v="0.12744432902034181"/>
    <n v="12.744400000000001"/>
    <s v="P"/>
  </r>
  <r>
    <x v="1246"/>
    <s v="AMERICAN PUBLIC EDUCATION INC"/>
    <x v="7"/>
    <x v="161"/>
    <s v="Braner Michael David"/>
    <s v="Director,TenPercentOwner,Other"/>
    <n v="3553"/>
    <n v="14.86"/>
    <n v="52797.579999999987"/>
    <s v="normal_buy"/>
    <n v="0.12744432902034181"/>
    <n v="12.744400000000001"/>
    <s v="P"/>
  </r>
  <r>
    <x v="1246"/>
    <s v="AMERICAN PUBLIC EDUCATION INC"/>
    <x v="7"/>
    <x v="161"/>
    <s v="325 Capital Master Fund LP"/>
    <s v="Other"/>
    <n v="3553"/>
    <n v="14.86"/>
    <n v="52797.579999999987"/>
    <s v="normal_buy"/>
    <n v="0.12744432902034181"/>
    <n v="12.744400000000001"/>
    <s v="P"/>
  </r>
  <r>
    <x v="1246"/>
    <s v="AMERICAN PUBLIC EDUCATION INC"/>
    <x v="7"/>
    <x v="161"/>
    <s v="325 Capital GP, LLC"/>
    <s v="Other"/>
    <n v="3553"/>
    <n v="14.86"/>
    <n v="52797.579999999987"/>
    <s v="normal_buy"/>
    <n v="0.12744432902034181"/>
    <n v="12.744400000000001"/>
    <s v="P"/>
  </r>
  <r>
    <x v="1246"/>
    <s v="AMERICAN PUBLIC EDUCATION INC"/>
    <x v="7"/>
    <x v="161"/>
    <s v="Shrivastava Anil K"/>
    <s v="TenPercentOwner,Other"/>
    <n v="30206"/>
    <n v="14.86"/>
    <n v="448861.16"/>
    <s v="large_buy"/>
    <n v="0.12744432902034181"/>
    <n v="12.744400000000001"/>
    <s v="P"/>
  </r>
  <r>
    <x v="1246"/>
    <s v="AMERICAN PUBLIC EDUCATION INC"/>
    <x v="7"/>
    <x v="161"/>
    <s v="325 CAPITAL LLC"/>
    <s v="TenPercentOwner,Other"/>
    <n v="30206"/>
    <n v="14.86"/>
    <n v="448861.16"/>
    <s v="large_buy"/>
    <n v="0.12744432902034181"/>
    <n v="12.744400000000001"/>
    <s v="P"/>
  </r>
  <r>
    <x v="1246"/>
    <s v="AMERICAN PUBLIC EDUCATION INC"/>
    <x v="7"/>
    <x v="161"/>
    <s v="FRIEDBERG DANIEL M."/>
    <s v="TenPercentOwner,Other"/>
    <n v="30206"/>
    <n v="14.86"/>
    <n v="448861.16"/>
    <s v="large_buy"/>
    <n v="0.12744432902034181"/>
    <n v="12.744400000000001"/>
    <s v="P"/>
  </r>
  <r>
    <x v="1246"/>
    <s v="AMERICAN PUBLIC EDUCATION INC"/>
    <x v="7"/>
    <x v="161"/>
    <s v="Braner Michael David"/>
    <s v="Director,TenPercentOwner,Other"/>
    <n v="30206"/>
    <n v="14.86"/>
    <n v="448861.16"/>
    <s v="large_buy"/>
    <n v="0.12744432902034181"/>
    <n v="12.744400000000001"/>
    <s v="P"/>
  </r>
  <r>
    <x v="1246"/>
    <s v="AMERICAN PUBLIC EDUCATION INC"/>
    <x v="7"/>
    <x v="161"/>
    <s v="325 Capital Master Fund LP"/>
    <s v="Other"/>
    <n v="30206"/>
    <n v="14.86"/>
    <n v="448861.16"/>
    <s v="large_buy"/>
    <n v="0.12744432902034181"/>
    <n v="12.744400000000001"/>
    <s v="P"/>
  </r>
  <r>
    <x v="1246"/>
    <s v="AMERICAN PUBLIC EDUCATION INC"/>
    <x v="7"/>
    <x v="161"/>
    <s v="325 Capital GP, LLC"/>
    <s v="Other"/>
    <n v="30206"/>
    <n v="14.86"/>
    <n v="448861.16"/>
    <s v="large_buy"/>
    <n v="0.12744432902034181"/>
    <n v="12.744400000000001"/>
    <s v="P"/>
  </r>
  <r>
    <x v="910"/>
    <s v="FlexShopper, Inc."/>
    <x v="7"/>
    <x v="161"/>
    <s v="Dvorkin Howard"/>
    <s v="Director,TenPercentOwner"/>
    <n v="18370"/>
    <n v="1.1399999999999999"/>
    <n v="20941.8"/>
    <s v="normal_buy"/>
    <n v="-4.38596078453517E-2"/>
    <n v="-4.3860000000000001"/>
    <s v="P"/>
  </r>
  <r>
    <x v="1315"/>
    <s v="Genasys Inc."/>
    <x v="7"/>
    <x v="161"/>
    <s v="Culhane Mark"/>
    <s v="Director"/>
    <n v="31800"/>
    <n v="2.67"/>
    <n v="84906"/>
    <s v="large_buy"/>
    <n v="0.13868608565683421"/>
    <n v="13.868600000000001"/>
    <s v="P"/>
  </r>
  <r>
    <x v="978"/>
    <s v="Global Self Storage, Inc."/>
    <x v="7"/>
    <x v="161"/>
    <s v="WINMILL &amp; CO. INC"/>
    <s v="Other"/>
    <n v="3301"/>
    <n v="5.09"/>
    <n v="16802.09"/>
    <s v="normal_buy"/>
    <n v="2.1696247694006351E-2"/>
    <n v="2.1696"/>
    <s v="P"/>
  </r>
  <r>
    <x v="1307"/>
    <s v="NN INC"/>
    <x v="7"/>
    <x v="161"/>
    <s v="HARMAN JERI J"/>
    <s v="Director"/>
    <n v="6849"/>
    <n v="3.64"/>
    <n v="24930.36"/>
    <s v="normal_buy"/>
    <n v="8.5399430580262115E-2"/>
    <n v="8.5398999999999994"/>
    <s v="P"/>
  </r>
  <r>
    <x v="1288"/>
    <s v="Yum China Holdings, Inc."/>
    <x v="7"/>
    <x v="161"/>
    <s v="Wang Warton"/>
    <s v="Officer"/>
    <n v="3700"/>
    <n v="34.67"/>
    <n v="128279"/>
    <s v="normal_buy"/>
    <n v="1.2575933486157711E-2"/>
    <n v="1.2576000000000001"/>
    <s v="P"/>
  </r>
  <r>
    <x v="1091"/>
    <s v="Matador Resources Co"/>
    <x v="7"/>
    <x v="161"/>
    <s v="Calvert Christopher P"/>
    <s v="Officer"/>
    <n v="1000"/>
    <n v="56.4"/>
    <n v="56400"/>
    <s v="normal_buy"/>
    <n v="3.7162337658711579E-3"/>
    <n v="0.37159999999999999"/>
    <s v="P"/>
  </r>
  <r>
    <x v="1267"/>
    <s v="WORKIVA INC"/>
    <x v="7"/>
    <x v="161"/>
    <s v="VANDERPLOEG MARTIN J."/>
    <s v="Director"/>
    <n v="4000"/>
    <n v="78.91"/>
    <n v="315640"/>
    <s v="large_buy"/>
    <n v="-3.836161185112319E-4"/>
    <n v="-3.8399999999999997E-2"/>
    <s v="P"/>
  </r>
  <r>
    <x v="1194"/>
    <s v="DONEGAL GROUP INC"/>
    <x v="7"/>
    <x v="161"/>
    <s v="DONEGAL MUTUAL INSURANCE CO"/>
    <s v="TenPercentOwner"/>
    <n v="9800"/>
    <n v="14.78"/>
    <n v="144844"/>
    <s v="normal_buy"/>
    <n v="3.046707381501168E-2"/>
    <n v="3.0467"/>
    <s v="P"/>
  </r>
  <r>
    <x v="613"/>
    <s v="FTC Solar, Inc."/>
    <x v="7"/>
    <x v="161"/>
    <s v="Quiroga Cortes Isidoro Alfonso"/>
    <s v="Other"/>
    <n v="200000"/>
    <n v="0.25"/>
    <n v="50000"/>
    <s v="normal_buy"/>
    <n v="0"/>
    <n v="0"/>
    <s v="P"/>
  </r>
  <r>
    <x v="1264"/>
    <s v="W. P. Carey Inc."/>
    <x v="7"/>
    <x v="161"/>
    <s v="ALEXANDER MARK A"/>
    <s v="Director"/>
    <n v="2000"/>
    <n v="57.03"/>
    <n v="114060"/>
    <s v="normal_buy"/>
    <n v="4.8750652420705753E-2"/>
    <n v="4.8750999999999998"/>
    <s v="P"/>
  </r>
  <r>
    <x v="647"/>
    <s v="HALLADOR ENERGY CO"/>
    <x v="7"/>
    <x v="161"/>
    <s v="Wesley Charles Ray IV"/>
    <s v="Director"/>
    <n v="5000"/>
    <n v="5.77"/>
    <n v="28850"/>
    <s v="normal_buy"/>
    <n v="0.16898960029746671"/>
    <n v="16.899000000000001"/>
    <s v="P"/>
  </r>
  <r>
    <x v="1272"/>
    <s v="Pacira BioSciences, Inc."/>
    <x v="7"/>
    <x v="161"/>
    <s v="BIGAL MARCELO"/>
    <s v="Director"/>
    <n v="1512"/>
    <n v="13.25"/>
    <n v="20034"/>
    <s v="normal_buy"/>
    <n v="0.2024730235080727"/>
    <n v="20.247299999999999"/>
    <s v="P"/>
  </r>
  <r>
    <x v="1272"/>
    <s v="Pacira BioSciences, Inc."/>
    <x v="7"/>
    <x v="161"/>
    <s v="Brege Laura"/>
    <s v="Director"/>
    <n v="1000"/>
    <n v="12.81"/>
    <n v="12810"/>
    <s v="normal_buy"/>
    <n v="0.2024730235080727"/>
    <n v="20.247299999999999"/>
    <s v="P"/>
  </r>
  <r>
    <x v="992"/>
    <s v="APPIAN CORP"/>
    <x v="7"/>
    <x v="161"/>
    <s v="Abdiel Capital Management, LLC"/>
    <s v="TenPercentOwner"/>
    <n v="9620"/>
    <n v="30.5"/>
    <n v="293410"/>
    <s v="normal_buy"/>
    <n v="4.6114104716945097E-2"/>
    <n v="4.6113999999999997"/>
    <s v="P"/>
  </r>
  <r>
    <x v="992"/>
    <s v="APPIAN CORP"/>
    <x v="7"/>
    <x v="161"/>
    <s v="Abdiel Partners, LLC"/>
    <s v="TenPercentOwner"/>
    <n v="9620"/>
    <n v="30.5"/>
    <n v="293410"/>
    <s v="normal_buy"/>
    <n v="4.6114104716945097E-2"/>
    <n v="4.6113999999999997"/>
    <s v="P"/>
  </r>
  <r>
    <x v="992"/>
    <s v="APPIAN CORP"/>
    <x v="7"/>
    <x v="161"/>
    <s v="Abdiel Qualified Master Fund LP"/>
    <s v="TenPercentOwner"/>
    <n v="9620"/>
    <n v="30.5"/>
    <n v="293410"/>
    <s v="normal_buy"/>
    <n v="4.6114104716945097E-2"/>
    <n v="4.6113999999999997"/>
    <s v="P"/>
  </r>
  <r>
    <x v="992"/>
    <s v="APPIAN CORP"/>
    <x v="7"/>
    <x v="161"/>
    <s v="Abdiel Capital LP"/>
    <s v="TenPercentOwner"/>
    <n v="9620"/>
    <n v="30.5"/>
    <n v="293410"/>
    <s v="normal_buy"/>
    <n v="4.6114104716945097E-2"/>
    <n v="4.6113999999999997"/>
    <s v="P"/>
  </r>
  <r>
    <x v="992"/>
    <s v="APPIAN CORP"/>
    <x v="7"/>
    <x v="161"/>
    <s v="Abdiel Capital Advisors, LP"/>
    <s v="TenPercentOwner"/>
    <n v="9620"/>
    <n v="30.5"/>
    <n v="293410"/>
    <s v="normal_buy"/>
    <n v="4.6114104716945097E-2"/>
    <n v="4.6113999999999997"/>
    <s v="P"/>
  </r>
  <r>
    <x v="992"/>
    <s v="APPIAN CORP"/>
    <x v="7"/>
    <x v="161"/>
    <s v="Moran Colin T."/>
    <s v="TenPercentOwner"/>
    <n v="9620"/>
    <n v="30.5"/>
    <n v="293410"/>
    <s v="normal_buy"/>
    <n v="4.6114104716945097E-2"/>
    <n v="4.6113999999999997"/>
    <s v="P"/>
  </r>
  <r>
    <x v="992"/>
    <s v="APPIAN CORP"/>
    <x v="7"/>
    <x v="161"/>
    <s v="Abdiel Capital Management, LLC"/>
    <s v="TenPercentOwner"/>
    <n v="255380"/>
    <n v="30.5"/>
    <n v="7789090"/>
    <s v="large_buy"/>
    <n v="4.6114104716945097E-2"/>
    <n v="4.6113999999999997"/>
    <s v="P"/>
  </r>
  <r>
    <x v="992"/>
    <s v="APPIAN CORP"/>
    <x v="7"/>
    <x v="161"/>
    <s v="Abdiel Partners, LLC"/>
    <s v="TenPercentOwner"/>
    <n v="255380"/>
    <n v="30.5"/>
    <n v="7789090"/>
    <s v="large_buy"/>
    <n v="4.6114104716945097E-2"/>
    <n v="4.6113999999999997"/>
    <s v="P"/>
  </r>
  <r>
    <x v="992"/>
    <s v="APPIAN CORP"/>
    <x v="7"/>
    <x v="161"/>
    <s v="Abdiel Qualified Master Fund LP"/>
    <s v="TenPercentOwner"/>
    <n v="255380"/>
    <n v="30.5"/>
    <n v="7789090"/>
    <s v="large_buy"/>
    <n v="4.6114104716945097E-2"/>
    <n v="4.6113999999999997"/>
    <s v="P"/>
  </r>
  <r>
    <x v="992"/>
    <s v="APPIAN CORP"/>
    <x v="7"/>
    <x v="161"/>
    <s v="Abdiel Capital LP"/>
    <s v="TenPercentOwner"/>
    <n v="255380"/>
    <n v="30.5"/>
    <n v="7789090"/>
    <s v="large_buy"/>
    <n v="4.6114104716945097E-2"/>
    <n v="4.6113999999999997"/>
    <s v="P"/>
  </r>
  <r>
    <x v="992"/>
    <s v="APPIAN CORP"/>
    <x v="7"/>
    <x v="161"/>
    <s v="Abdiel Capital Advisors, LP"/>
    <s v="TenPercentOwner"/>
    <n v="255380"/>
    <n v="30.5"/>
    <n v="7789090"/>
    <s v="large_buy"/>
    <n v="4.6114104716945097E-2"/>
    <n v="4.6113999999999997"/>
    <s v="P"/>
  </r>
  <r>
    <x v="992"/>
    <s v="APPIAN CORP"/>
    <x v="7"/>
    <x v="161"/>
    <s v="Moran Colin T."/>
    <s v="TenPercentOwner"/>
    <n v="255380"/>
    <n v="30.5"/>
    <n v="7789090"/>
    <s v="large_buy"/>
    <n v="4.6114104716945097E-2"/>
    <n v="4.6113999999999997"/>
    <s v="P"/>
  </r>
  <r>
    <x v="992"/>
    <s v="APPIAN CORP"/>
    <x v="7"/>
    <x v="161"/>
    <s v="Abdiel Capital Management, LLC"/>
    <s v="TenPercentOwner"/>
    <n v="1904"/>
    <n v="30.43"/>
    <n v="57938.720000000001"/>
    <s v="normal_buy"/>
    <n v="4.6114104716945097E-2"/>
    <n v="4.6113999999999997"/>
    <s v="P"/>
  </r>
  <r>
    <x v="992"/>
    <s v="APPIAN CORP"/>
    <x v="7"/>
    <x v="161"/>
    <s v="Abdiel Partners, LLC"/>
    <s v="TenPercentOwner"/>
    <n v="1904"/>
    <n v="30.43"/>
    <n v="57938.720000000001"/>
    <s v="normal_buy"/>
    <n v="4.6114104716945097E-2"/>
    <n v="4.6113999999999997"/>
    <s v="P"/>
  </r>
  <r>
    <x v="992"/>
    <s v="APPIAN CORP"/>
    <x v="7"/>
    <x v="161"/>
    <s v="Abdiel Qualified Master Fund LP"/>
    <s v="TenPercentOwner"/>
    <n v="1904"/>
    <n v="30.43"/>
    <n v="57938.720000000001"/>
    <s v="normal_buy"/>
    <n v="4.6114104716945097E-2"/>
    <n v="4.6113999999999997"/>
    <s v="P"/>
  </r>
  <r>
    <x v="992"/>
    <s v="APPIAN CORP"/>
    <x v="7"/>
    <x v="161"/>
    <s v="Abdiel Capital LP"/>
    <s v="TenPercentOwner"/>
    <n v="1904"/>
    <n v="30.43"/>
    <n v="57938.720000000001"/>
    <s v="normal_buy"/>
    <n v="4.6114104716945097E-2"/>
    <n v="4.6113999999999997"/>
    <s v="P"/>
  </r>
  <r>
    <x v="992"/>
    <s v="APPIAN CORP"/>
    <x v="7"/>
    <x v="161"/>
    <s v="Abdiel Capital Advisors, LP"/>
    <s v="TenPercentOwner"/>
    <n v="1904"/>
    <n v="30.43"/>
    <n v="57938.720000000001"/>
    <s v="normal_buy"/>
    <n v="4.6114104716945097E-2"/>
    <n v="4.6113999999999997"/>
    <s v="P"/>
  </r>
  <r>
    <x v="992"/>
    <s v="APPIAN CORP"/>
    <x v="7"/>
    <x v="161"/>
    <s v="Moran Colin T."/>
    <s v="TenPercentOwner"/>
    <n v="1904"/>
    <n v="30.43"/>
    <n v="57938.720000000001"/>
    <s v="normal_buy"/>
    <n v="4.6114104716945097E-2"/>
    <n v="4.6113999999999997"/>
    <s v="P"/>
  </r>
  <r>
    <x v="17"/>
    <s v="TILE SHOP HOLDINGS, INC."/>
    <x v="7"/>
    <x v="161"/>
    <s v="Pleasant Lake Partners LLC"/>
    <s v="TenPercentOwner"/>
    <n v="2500"/>
    <n v="6.19"/>
    <n v="15475"/>
    <s v="normal_buy"/>
    <n v="2.2727329024459179E-2"/>
    <n v="2.2726999999999999"/>
    <s v="P"/>
  </r>
  <r>
    <x v="17"/>
    <s v="TILE SHOP HOLDINGS, INC."/>
    <x v="7"/>
    <x v="161"/>
    <s v="Pleasant Lake Onshore Feeder Fund LP"/>
    <s v="TenPercentOwner"/>
    <n v="2500"/>
    <n v="6.19"/>
    <n v="15475"/>
    <s v="normal_buy"/>
    <n v="2.2727329024459179E-2"/>
    <n v="2.2726999999999999"/>
    <s v="P"/>
  </r>
  <r>
    <x v="17"/>
    <s v="TILE SHOP HOLDINGS, INC."/>
    <x v="7"/>
    <x v="161"/>
    <s v="Fund 1 Investments, LLC"/>
    <s v="TenPercentOwner"/>
    <n v="2500"/>
    <n v="6.19"/>
    <n v="15475"/>
    <s v="normal_buy"/>
    <n v="2.2727329024459179E-2"/>
    <n v="2.2726999999999999"/>
    <s v="P"/>
  </r>
  <r>
    <x v="1302"/>
    <s v="El Pollo Loco Holdings, Inc."/>
    <x v="7"/>
    <x v="161"/>
    <s v="BIGLARI, SARDAR"/>
    <s v="TenPercentOwner"/>
    <n v="21325"/>
    <n v="13.13"/>
    <n v="279997.25"/>
    <s v="normal_buy"/>
    <n v="5.1593272819153928E-2"/>
    <n v="5.1593"/>
    <s v="P"/>
  </r>
  <r>
    <x v="1302"/>
    <s v="El Pollo Loco Holdings, Inc."/>
    <x v="7"/>
    <x v="161"/>
    <s v="Biglari Reinsurance Ltd."/>
    <s v="Other"/>
    <n v="21325"/>
    <n v="13.13"/>
    <n v="279997.25"/>
    <s v="normal_buy"/>
    <n v="5.1593272819153928E-2"/>
    <n v="5.1593"/>
    <s v="P"/>
  </r>
  <r>
    <x v="1302"/>
    <s v="El Pollo Loco Holdings, Inc."/>
    <x v="7"/>
    <x v="161"/>
    <s v="Biglari Insurance Group Inc."/>
    <s v="Other"/>
    <n v="21325"/>
    <n v="13.13"/>
    <n v="279997.25"/>
    <s v="normal_buy"/>
    <n v="5.1593272819153928E-2"/>
    <n v="5.1593"/>
    <s v="P"/>
  </r>
  <r>
    <x v="1302"/>
    <s v="El Pollo Loco Holdings, Inc."/>
    <x v="7"/>
    <x v="161"/>
    <s v="LION FUND II, L.P."/>
    <s v="TenPercentOwner"/>
    <n v="21325"/>
    <n v="13.13"/>
    <n v="279997.25"/>
    <s v="normal_buy"/>
    <n v="5.1593272819153928E-2"/>
    <n v="5.1593"/>
    <s v="P"/>
  </r>
  <r>
    <x v="1302"/>
    <s v="El Pollo Loco Holdings, Inc."/>
    <x v="7"/>
    <x v="161"/>
    <s v="BIGLARI CAPITAL CORP."/>
    <s v="TenPercentOwner"/>
    <n v="21325"/>
    <n v="13.13"/>
    <n v="279997.25"/>
    <s v="normal_buy"/>
    <n v="5.1593272819153928E-2"/>
    <n v="5.1593"/>
    <s v="P"/>
  </r>
  <r>
    <x v="1302"/>
    <s v="El Pollo Loco Holdings, Inc."/>
    <x v="7"/>
    <x v="161"/>
    <s v="Biglari Holdings Inc."/>
    <s v="Other"/>
    <n v="21325"/>
    <n v="13.13"/>
    <n v="279997.25"/>
    <s v="normal_buy"/>
    <n v="5.1593272819153928E-2"/>
    <n v="5.1593"/>
    <s v="P"/>
  </r>
  <r>
    <x v="138"/>
    <s v="Tourmaline Bio, Inc."/>
    <x v="7"/>
    <x v="161"/>
    <s v="Kulkarni Sandeep Chidambar"/>
    <s v="Director,Officer"/>
    <n v="5221"/>
    <n v="13.79"/>
    <n v="71997.59"/>
    <s v="normal_buy"/>
    <n v="0.2070200813342096"/>
    <n v="20.702000000000002"/>
    <s v="P"/>
  </r>
  <r>
    <x v="430"/>
    <s v="Personalis, Inc."/>
    <x v="7"/>
    <x v="161"/>
    <s v="Tempus AI, Inc."/>
    <s v="TenPercentOwner"/>
    <n v="3500000"/>
    <n v="5.07"/>
    <n v="17745000"/>
    <s v="large_buy"/>
    <n v="-9.1819655244333331E-2"/>
    <n v="-9.1820000000000004"/>
    <s v="P"/>
  </r>
  <r>
    <x v="641"/>
    <s v="ROYCE SMALL-CAP TRUST, INC."/>
    <x v="7"/>
    <x v="161"/>
    <s v="CLARK CHRISTOPHER D"/>
    <s v="Director,Officer,Other"/>
    <n v="3400"/>
    <n v="15.2"/>
    <n v="51680"/>
    <s v="large_buy"/>
    <n v="2.5049392894116899E-2"/>
    <n v="2.5049000000000001"/>
    <s v="P"/>
  </r>
  <r>
    <x v="1300"/>
    <s v="SUPERIOR GROUP OF COMPANIES, INC."/>
    <x v="7"/>
    <x v="161"/>
    <s v="BENSTOCK MICHAEL"/>
    <s v="Director,Officer"/>
    <n v="10000"/>
    <n v="13.45"/>
    <n v="134500"/>
    <s v="large_buy"/>
    <n v="0.1078807038735938"/>
    <n v="10.7881"/>
    <s v="P"/>
  </r>
  <r>
    <x v="580"/>
    <s v="Heritage Insurance Holdings, Inc."/>
    <x v="7"/>
    <x v="161"/>
    <s v="WIDDICOMBE RICHARD A"/>
    <s v="Director,Other"/>
    <n v="4437"/>
    <n v="14.55"/>
    <n v="64558.350000000013"/>
    <s v="normal_buy"/>
    <n v="0.1025289839092394"/>
    <n v="10.2529"/>
    <s v="P"/>
  </r>
  <r>
    <x v="1325"/>
    <s v="CROWN CRAFTS INC"/>
    <x v="7"/>
    <x v="161"/>
    <s v="RATAJCZAK DONALD R"/>
    <s v="Director"/>
    <n v="10661"/>
    <n v="4.71"/>
    <n v="50213.31"/>
    <s v="normal_buy"/>
    <n v="2.5806500274962781E-2"/>
    <n v="2.5807000000000002"/>
    <s v="P"/>
  </r>
  <r>
    <x v="1043"/>
    <s v="GOLUB CAPITAL BDC, Inc."/>
    <x v="7"/>
    <x v="161"/>
    <s v="Golub Lawrence E"/>
    <s v="Director,Officer"/>
    <n v="20000"/>
    <n v="14.68"/>
    <n v="293600"/>
    <s v="normal_buy"/>
    <n v="4.4773936821386418E-2"/>
    <n v="4.4774000000000003"/>
    <s v="P"/>
  </r>
  <r>
    <x v="148"/>
    <s v="Epsilon Energy Ltd."/>
    <x v="7"/>
    <x v="161"/>
    <s v="Stabell Jason"/>
    <s v="Director,Officer"/>
    <n v="9139"/>
    <n v="5.28"/>
    <n v="48253.920000000013"/>
    <s v="normal_buy"/>
    <n v="9.2936508084640046E-3"/>
    <n v="0.9294"/>
    <s v="P"/>
  </r>
  <r>
    <x v="1326"/>
    <s v="fuboTV Inc. /FL"/>
    <x v="7"/>
    <x v="161"/>
    <s v="Glat Neil"/>
    <s v="Director"/>
    <n v="25000"/>
    <n v="1.42"/>
    <n v="35500"/>
    <s v="large_buy"/>
    <n v="9.8039201936644504E-2"/>
    <n v="9.8039000000000005"/>
    <s v="P"/>
  </r>
  <r>
    <x v="638"/>
    <s v="ROYCE MICRO-CAP TRUST, INC."/>
    <x v="7"/>
    <x v="161"/>
    <s v="CLARK CHRISTOPHER D"/>
    <s v="Director,Officer,Other"/>
    <n v="5400"/>
    <n v="9.56"/>
    <n v="51624"/>
    <s v="large_buy"/>
    <n v="2.085502012677232E-2"/>
    <n v="2.0855000000000001"/>
    <s v="P"/>
  </r>
  <r>
    <x v="929"/>
    <s v="Serina Therapeutics, Inc."/>
    <x v="7"/>
    <x v="161"/>
    <s v="Bailey Gregory"/>
    <s v="Director"/>
    <n v="6400"/>
    <n v="7.31"/>
    <n v="46784"/>
    <s v="normal_buy"/>
    <n v="0.1176470823943236"/>
    <n v="11.764699999999999"/>
    <s v="P"/>
  </r>
  <r>
    <x v="1304"/>
    <s v="WEBTOON Entertainment Inc."/>
    <x v="7"/>
    <x v="161"/>
    <s v="Kim Junkoo"/>
    <s v="Director,Officer"/>
    <n v="22596"/>
    <n v="11.88"/>
    <n v="268440.48"/>
    <s v="large_buy"/>
    <n v="0.1068200643044486"/>
    <n v="10.682"/>
    <s v="P"/>
  </r>
  <r>
    <x v="926"/>
    <s v="Immunome Inc."/>
    <x v="7"/>
    <x v="161"/>
    <s v="BIENAIME JEAN JACQUES"/>
    <s v="Director"/>
    <n v="7000"/>
    <n v="13.94"/>
    <n v="97580"/>
    <s v="normal_buy"/>
    <n v="0.1219512642105758"/>
    <n v="12.1951"/>
    <s v="P"/>
  </r>
  <r>
    <x v="412"/>
    <s v="DARLING INGREDIENTS INC."/>
    <x v="7"/>
    <x v="161"/>
    <s v="McNutt Patrick"/>
    <s v="Officer"/>
    <n v="1300"/>
    <n v="39.85"/>
    <n v="51805"/>
    <s v="normal_buy"/>
    <n v="4.5340717843495693E-2"/>
    <n v="4.5340999999999996"/>
    <s v="P"/>
  </r>
  <r>
    <x v="1307"/>
    <s v="NN INC"/>
    <x v="7"/>
    <x v="161"/>
    <s v="Carroll Christina"/>
    <s v="Director"/>
    <n v="5701.63"/>
    <n v="3.51"/>
    <n v="20012.721300000001"/>
    <s v="normal_buy"/>
    <n v="8.5399430580262115E-2"/>
    <n v="8.5398999999999994"/>
    <s v="P"/>
  </r>
  <r>
    <x v="891"/>
    <s v="Ouster, Inc."/>
    <x v="7"/>
    <x v="161"/>
    <s v="MADDOCK ERNEST E"/>
    <s v="Director"/>
    <n v="8000"/>
    <n v="7.79"/>
    <n v="62320"/>
    <s v="normal_buy"/>
    <n v="-0.11485643570604161"/>
    <n v="-11.4856"/>
    <s v="P"/>
  </r>
  <r>
    <x v="53"/>
    <s v="EyePoint Pharmaceuticals, Inc."/>
    <x v="7"/>
    <x v="161"/>
    <s v="Lurker Nancy"/>
    <s v="Director"/>
    <n v="3173"/>
    <n v="7.88"/>
    <n v="25003.24"/>
    <s v="normal_buy"/>
    <n v="0.1286254732669028"/>
    <n v="12.862500000000001"/>
    <s v="P"/>
  </r>
  <r>
    <x v="1270"/>
    <s v="Trinseo PLC"/>
    <x v="7"/>
    <x v="161"/>
    <s v="COTE JEFFREY J"/>
    <s v="Director"/>
    <n v="100000"/>
    <n v="2.81"/>
    <n v="281000"/>
    <s v="large_buy"/>
    <n v="0.48972597937623918"/>
    <n v="48.9726"/>
    <s v="P"/>
  </r>
  <r>
    <x v="891"/>
    <s v="Ouster, Inc."/>
    <x v="7"/>
    <x v="161"/>
    <s v="BOULET VIRGINIA"/>
    <s v="Director"/>
    <n v="10000"/>
    <n v="7.82"/>
    <n v="78200"/>
    <s v="normal_buy"/>
    <n v="-0.11485643570604161"/>
    <n v="-11.4856"/>
    <s v="P"/>
  </r>
  <r>
    <x v="578"/>
    <s v="Granite Ridge Resources, Inc."/>
    <x v="7"/>
    <x v="161"/>
    <s v="Miller Matthew Reade"/>
    <s v="Director"/>
    <n v="4938"/>
    <n v="6.5"/>
    <n v="32097"/>
    <s v="normal_buy"/>
    <n v="-2.1316391749225949E-2"/>
    <n v="-2.1316000000000002"/>
    <s v="P"/>
  </r>
  <r>
    <x v="1153"/>
    <s v="Sunrise Realty Trust, Inc."/>
    <x v="7"/>
    <x v="161"/>
    <s v="TANNENBAUM LEONARD M"/>
    <s v="Director,Officer,TenPercentOwner"/>
    <n v="65000"/>
    <n v="12.41"/>
    <n v="806650"/>
    <s v="large_buy"/>
    <n v="0.25133225118429259"/>
    <n v="25.133199999999999"/>
    <s v="P"/>
  </r>
  <r>
    <x v="709"/>
    <s v="LION COPPER &amp; GOLD CORP."/>
    <x v="7"/>
    <x v="162"/>
    <s v="Alford Tony L"/>
    <s v="Director,TenPercentOwner"/>
    <n v="263602"/>
    <n v="0.05"/>
    <n v="13180.1"/>
    <s v="normal_buy"/>
    <n v="0"/>
    <n v="0"/>
    <s v="P"/>
  </r>
  <r>
    <x v="709"/>
    <s v="LION COPPER &amp; GOLD CORP."/>
    <x v="7"/>
    <x v="162"/>
    <s v="Alford Christine"/>
    <s v="TenPercentOwner"/>
    <n v="263602"/>
    <n v="0.05"/>
    <n v="13180.1"/>
    <s v="normal_buy"/>
    <n v="0"/>
    <n v="0"/>
    <s v="P"/>
  </r>
  <r>
    <x v="1080"/>
    <s v="KIORA PHARMACEUTICALS INC"/>
    <x v="7"/>
    <x v="162"/>
    <s v="TYLE PRAVEEN"/>
    <s v="Director"/>
    <n v="5000"/>
    <n v="3.96"/>
    <n v="19800"/>
    <s v="normal_buy"/>
    <n v="-0.12376237740622779"/>
    <n v="-12.376200000000001"/>
    <s v="P"/>
  </r>
  <r>
    <x v="1153"/>
    <s v="Sunrise Realty Trust, Inc."/>
    <x v="7"/>
    <x v="162"/>
    <s v="TANNENBAUM LEONARD M"/>
    <s v="Director,Officer,TenPercentOwner"/>
    <n v="22661"/>
    <n v="11.97"/>
    <n v="271252.17"/>
    <s v="normal_buy"/>
    <n v="0.21274828843517629"/>
    <n v="21.274799999999999"/>
    <s v="P"/>
  </r>
  <r>
    <x v="53"/>
    <s v="EyePoint Pharmaceuticals, Inc."/>
    <x v="7"/>
    <x v="162"/>
    <s v="Zaderej Karen L."/>
    <s v="Director"/>
    <n v="12500"/>
    <n v="7.98"/>
    <n v="99750"/>
    <s v="normal_buy"/>
    <n v="2.6448307279147491E-2"/>
    <n v="2.6448"/>
    <s v="P"/>
  </r>
  <r>
    <x v="866"/>
    <s v="GLOBAL PARTNERS LP"/>
    <x v="7"/>
    <x v="162"/>
    <s v="Global GP LLC"/>
    <s v="Other"/>
    <n v="2400"/>
    <n v="41.88"/>
    <n v="100512"/>
    <s v="normal_buy"/>
    <n v="2.38878819558952E-3"/>
    <n v="0.2389"/>
    <s v="P"/>
  </r>
  <r>
    <x v="992"/>
    <s v="APPIAN CORP"/>
    <x v="7"/>
    <x v="162"/>
    <s v="Abdiel Capital Management, LLC"/>
    <s v="TenPercentOwner"/>
    <n v="24257"/>
    <n v="31.1"/>
    <n v="754392.70000000007"/>
    <s v="normal_buy"/>
    <n v="1.2167821763855891E-2"/>
    <n v="1.2168000000000001"/>
    <s v="P"/>
  </r>
  <r>
    <x v="992"/>
    <s v="APPIAN CORP"/>
    <x v="7"/>
    <x v="162"/>
    <s v="Abdiel Partners, LLC"/>
    <s v="TenPercentOwner"/>
    <n v="24257"/>
    <n v="31.1"/>
    <n v="754392.70000000007"/>
    <s v="normal_buy"/>
    <n v="1.2167821763855891E-2"/>
    <n v="1.2168000000000001"/>
    <s v="P"/>
  </r>
  <r>
    <x v="992"/>
    <s v="APPIAN CORP"/>
    <x v="7"/>
    <x v="162"/>
    <s v="Moran Colin T."/>
    <s v="TenPercentOwner"/>
    <n v="24257"/>
    <n v="31.1"/>
    <n v="754392.70000000007"/>
    <s v="normal_buy"/>
    <n v="1.2167821763855891E-2"/>
    <n v="1.2168000000000001"/>
    <s v="P"/>
  </r>
  <r>
    <x v="992"/>
    <s v="APPIAN CORP"/>
    <x v="7"/>
    <x v="162"/>
    <s v="Abdiel Qualified Master Fund LP"/>
    <s v="TenPercentOwner"/>
    <n v="24257"/>
    <n v="31.1"/>
    <n v="754392.70000000007"/>
    <s v="normal_buy"/>
    <n v="1.2167821763855891E-2"/>
    <n v="1.2168000000000001"/>
    <s v="P"/>
  </r>
  <r>
    <x v="992"/>
    <s v="APPIAN CORP"/>
    <x v="7"/>
    <x v="162"/>
    <s v="Abdiel Capital LP"/>
    <s v="TenPercentOwner"/>
    <n v="24257"/>
    <n v="31.1"/>
    <n v="754392.70000000007"/>
    <s v="normal_buy"/>
    <n v="1.2167821763855891E-2"/>
    <n v="1.2168000000000001"/>
    <s v="P"/>
  </r>
  <r>
    <x v="992"/>
    <s v="APPIAN CORP"/>
    <x v="7"/>
    <x v="162"/>
    <s v="Abdiel Capital Advisors, LP"/>
    <s v="TenPercentOwner"/>
    <n v="24257"/>
    <n v="31.1"/>
    <n v="754392.70000000007"/>
    <s v="normal_buy"/>
    <n v="1.2167821763855891E-2"/>
    <n v="1.2168000000000001"/>
    <s v="P"/>
  </r>
  <r>
    <x v="992"/>
    <s v="APPIAN CORP"/>
    <x v="7"/>
    <x v="162"/>
    <s v="Abdiel Capital Management, LLC"/>
    <s v="TenPercentOwner"/>
    <n v="948"/>
    <n v="31.1"/>
    <n v="29482.799999999999"/>
    <s v="normal_buy"/>
    <n v="1.2167821763855891E-2"/>
    <n v="1.2168000000000001"/>
    <s v="P"/>
  </r>
  <r>
    <x v="992"/>
    <s v="APPIAN CORP"/>
    <x v="7"/>
    <x v="162"/>
    <s v="Abdiel Partners, LLC"/>
    <s v="TenPercentOwner"/>
    <n v="948"/>
    <n v="31.1"/>
    <n v="29482.799999999999"/>
    <s v="normal_buy"/>
    <n v="1.2167821763855891E-2"/>
    <n v="1.2168000000000001"/>
    <s v="P"/>
  </r>
  <r>
    <x v="992"/>
    <s v="APPIAN CORP"/>
    <x v="7"/>
    <x v="162"/>
    <s v="Moran Colin T."/>
    <s v="TenPercentOwner"/>
    <n v="948"/>
    <n v="31.1"/>
    <n v="29482.799999999999"/>
    <s v="normal_buy"/>
    <n v="1.2167821763855891E-2"/>
    <n v="1.2168000000000001"/>
    <s v="P"/>
  </r>
  <r>
    <x v="992"/>
    <s v="APPIAN CORP"/>
    <x v="7"/>
    <x v="162"/>
    <s v="Abdiel Qualified Master Fund LP"/>
    <s v="TenPercentOwner"/>
    <n v="948"/>
    <n v="31.1"/>
    <n v="29482.799999999999"/>
    <s v="normal_buy"/>
    <n v="1.2167821763855891E-2"/>
    <n v="1.2168000000000001"/>
    <s v="P"/>
  </r>
  <r>
    <x v="992"/>
    <s v="APPIAN CORP"/>
    <x v="7"/>
    <x v="162"/>
    <s v="Abdiel Capital LP"/>
    <s v="TenPercentOwner"/>
    <n v="948"/>
    <n v="31.1"/>
    <n v="29482.799999999999"/>
    <s v="normal_buy"/>
    <n v="1.2167821763855891E-2"/>
    <n v="1.2168000000000001"/>
    <s v="P"/>
  </r>
  <r>
    <x v="992"/>
    <s v="APPIAN CORP"/>
    <x v="7"/>
    <x v="162"/>
    <s v="Abdiel Capital Advisors, LP"/>
    <s v="TenPercentOwner"/>
    <n v="948"/>
    <n v="31.1"/>
    <n v="29482.799999999999"/>
    <s v="normal_buy"/>
    <n v="1.2167821763855891E-2"/>
    <n v="1.2168000000000001"/>
    <s v="P"/>
  </r>
  <r>
    <x v="1322"/>
    <s v="Bioventus Inc."/>
    <x v="7"/>
    <x v="162"/>
    <s v="Bartholdson John A."/>
    <s v="Director,TenPercentOwner"/>
    <n v="25500"/>
    <n v="8.5500000000000007"/>
    <n v="218025"/>
    <s v="normal_buy"/>
    <n v="0.24874997138977051"/>
    <n v="24.875"/>
    <s v="P"/>
  </r>
  <r>
    <x v="1043"/>
    <s v="GOLUB CAPITAL BDC, Inc."/>
    <x v="7"/>
    <x v="162"/>
    <s v="Golub David"/>
    <s v="Director,Officer"/>
    <n v="20000"/>
    <n v="14.7"/>
    <n v="294000"/>
    <s v="normal_buy"/>
    <n v="3.5565710199201073E-2"/>
    <n v="3.5566"/>
    <s v="P"/>
  </r>
  <r>
    <x v="1156"/>
    <s v="Gabelli Healthcare &amp; WellnessRx Trust"/>
    <x v="7"/>
    <x v="162"/>
    <s v="GABELLI MARIO J"/>
    <s v="Director,Other"/>
    <n v="5000"/>
    <n v="10.76"/>
    <n v="53800"/>
    <s v="normal_buy"/>
    <n v="2.0408171085674939E-2"/>
    <n v="2.0407999999999999"/>
    <s v="P"/>
  </r>
  <r>
    <x v="322"/>
    <s v="Beneficient"/>
    <x v="7"/>
    <x v="162"/>
    <s v="CANGANY PETER T JR"/>
    <s v="Director"/>
    <n v="23002"/>
    <n v="2.2799999999999998"/>
    <n v="52444.56"/>
    <s v="large_buy"/>
    <n v="-0.35622315488571871"/>
    <n v="-35.622300000000003"/>
    <s v="P"/>
  </r>
  <r>
    <x v="345"/>
    <s v="Meridian Corp"/>
    <x v="7"/>
    <x v="162"/>
    <s v="Annas Christopher J."/>
    <s v="Director,Officer"/>
    <n v="2000"/>
    <n v="10.7"/>
    <n v="21400"/>
    <s v="large_buy"/>
    <n v="8.4651147712563546E-2"/>
    <n v="8.4650999999999996"/>
    <s v="P"/>
  </r>
  <r>
    <x v="1325"/>
    <s v="CROWN CRAFTS INC"/>
    <x v="7"/>
    <x v="162"/>
    <s v="NIE ZENON S"/>
    <s v="Director"/>
    <n v="8085"/>
    <n v="4.5999999999999996"/>
    <n v="37191"/>
    <s v="normal_buy"/>
    <n v="2.6030420274157699E-2"/>
    <n v="2.6030000000000002"/>
    <s v="P"/>
  </r>
  <r>
    <x v="910"/>
    <s v="FlexShopper, Inc."/>
    <x v="7"/>
    <x v="162"/>
    <s v="Dvorkin Howard"/>
    <s v="Director,TenPercentOwner"/>
    <n v="10000"/>
    <n v="1.17"/>
    <n v="11700"/>
    <s v="normal_buy"/>
    <n v="-6.9787150029411715E-2"/>
    <n v="-6.9786999999999999"/>
    <s v="P"/>
  </r>
  <r>
    <x v="531"/>
    <s v="Nerdy Inc."/>
    <x v="7"/>
    <x v="162"/>
    <s v="Cohn Charles K."/>
    <s v="Director,Officer,TenPercentOwner"/>
    <n v="2170291"/>
    <n v="1.03"/>
    <n v="2235399.73"/>
    <s v="large_buy"/>
    <n v="-9.1666697020882704E-2"/>
    <n v="-9.1667000000000005"/>
    <s v="P"/>
  </r>
  <r>
    <x v="1246"/>
    <s v="AMERICAN PUBLIC EDUCATION INC"/>
    <x v="7"/>
    <x v="162"/>
    <s v="Shrivastava Anil K"/>
    <s v="TenPercentOwner,Other"/>
    <n v="47183"/>
    <n v="14.55"/>
    <n v="686512.65"/>
    <s v="large_buy"/>
    <n v="7.3103477214944812E-2"/>
    <n v="7.3102999999999998"/>
    <s v="P"/>
  </r>
  <r>
    <x v="1246"/>
    <s v="AMERICAN PUBLIC EDUCATION INC"/>
    <x v="7"/>
    <x v="162"/>
    <s v="325 CAPITAL LLC"/>
    <s v="TenPercentOwner,Other"/>
    <n v="47183"/>
    <n v="14.55"/>
    <n v="686512.65"/>
    <s v="large_buy"/>
    <n v="7.3103477214944812E-2"/>
    <n v="7.3102999999999998"/>
    <s v="P"/>
  </r>
  <r>
    <x v="1246"/>
    <s v="AMERICAN PUBLIC EDUCATION INC"/>
    <x v="7"/>
    <x v="162"/>
    <s v="FRIEDBERG DANIEL M."/>
    <s v="TenPercentOwner,Other"/>
    <n v="47183"/>
    <n v="14.55"/>
    <n v="686512.65"/>
    <s v="large_buy"/>
    <n v="7.3103477214944812E-2"/>
    <n v="7.3102999999999998"/>
    <s v="P"/>
  </r>
  <r>
    <x v="1246"/>
    <s v="AMERICAN PUBLIC EDUCATION INC"/>
    <x v="7"/>
    <x v="162"/>
    <s v="Braner Michael David"/>
    <s v="Director,TenPercentOwner,Other"/>
    <n v="47183"/>
    <n v="14.55"/>
    <n v="686512.65"/>
    <s v="large_buy"/>
    <n v="7.3103477214944812E-2"/>
    <n v="7.3102999999999998"/>
    <s v="P"/>
  </r>
  <r>
    <x v="1246"/>
    <s v="AMERICAN PUBLIC EDUCATION INC"/>
    <x v="7"/>
    <x v="162"/>
    <s v="325 Capital Master Fund LP"/>
    <s v="Other"/>
    <n v="47183"/>
    <n v="14.55"/>
    <n v="686512.65"/>
    <s v="large_buy"/>
    <n v="7.3103477214944812E-2"/>
    <n v="7.3102999999999998"/>
    <s v="P"/>
  </r>
  <r>
    <x v="1246"/>
    <s v="AMERICAN PUBLIC EDUCATION INC"/>
    <x v="7"/>
    <x v="162"/>
    <s v="325 Capital GP, LLC"/>
    <s v="Other"/>
    <n v="47183"/>
    <n v="14.55"/>
    <n v="686512.65"/>
    <s v="large_buy"/>
    <n v="7.3103477214944812E-2"/>
    <n v="7.3102999999999998"/>
    <s v="P"/>
  </r>
  <r>
    <x v="1246"/>
    <s v="AMERICAN PUBLIC EDUCATION INC"/>
    <x v="7"/>
    <x v="162"/>
    <s v="Shrivastava Anil K"/>
    <s v="TenPercentOwner,Other"/>
    <n v="5550"/>
    <n v="14.55"/>
    <n v="80752.5"/>
    <s v="normal_buy"/>
    <n v="7.3103477214944812E-2"/>
    <n v="7.3102999999999998"/>
    <s v="P"/>
  </r>
  <r>
    <x v="1246"/>
    <s v="AMERICAN PUBLIC EDUCATION INC"/>
    <x v="7"/>
    <x v="162"/>
    <s v="325 CAPITAL LLC"/>
    <s v="TenPercentOwner,Other"/>
    <n v="5550"/>
    <n v="14.55"/>
    <n v="80752.5"/>
    <s v="normal_buy"/>
    <n v="7.3103477214944812E-2"/>
    <n v="7.3102999999999998"/>
    <s v="P"/>
  </r>
  <r>
    <x v="1246"/>
    <s v="AMERICAN PUBLIC EDUCATION INC"/>
    <x v="7"/>
    <x v="162"/>
    <s v="FRIEDBERG DANIEL M."/>
    <s v="TenPercentOwner,Other"/>
    <n v="5550"/>
    <n v="14.55"/>
    <n v="80752.5"/>
    <s v="normal_buy"/>
    <n v="7.3103477214944812E-2"/>
    <n v="7.3102999999999998"/>
    <s v="P"/>
  </r>
  <r>
    <x v="1246"/>
    <s v="AMERICAN PUBLIC EDUCATION INC"/>
    <x v="7"/>
    <x v="162"/>
    <s v="Braner Michael David"/>
    <s v="Director,TenPercentOwner,Other"/>
    <n v="5550"/>
    <n v="14.55"/>
    <n v="80752.5"/>
    <s v="normal_buy"/>
    <n v="7.3103477214944812E-2"/>
    <n v="7.3102999999999998"/>
    <s v="P"/>
  </r>
  <r>
    <x v="1246"/>
    <s v="AMERICAN PUBLIC EDUCATION INC"/>
    <x v="7"/>
    <x v="162"/>
    <s v="325 Capital Master Fund LP"/>
    <s v="Other"/>
    <n v="5550"/>
    <n v="14.55"/>
    <n v="80752.5"/>
    <s v="normal_buy"/>
    <n v="7.3103477214944812E-2"/>
    <n v="7.3102999999999998"/>
    <s v="P"/>
  </r>
  <r>
    <x v="1246"/>
    <s v="AMERICAN PUBLIC EDUCATION INC"/>
    <x v="7"/>
    <x v="162"/>
    <s v="325 Capital GP, LLC"/>
    <s v="Other"/>
    <n v="5550"/>
    <n v="14.55"/>
    <n v="80752.5"/>
    <s v="normal_buy"/>
    <n v="7.3103477214944812E-2"/>
    <n v="7.3102999999999998"/>
    <s v="P"/>
  </r>
  <r>
    <x v="396"/>
    <s v="BEXIL INVESTMENT TRUST"/>
    <x v="7"/>
    <x v="162"/>
    <s v="WINMILL &amp; CO. INC"/>
    <s v="Other"/>
    <n v="2915"/>
    <n v="13.14"/>
    <n v="38303.1"/>
    <s v="normal_buy"/>
    <n v="-1.061407716280338E-2"/>
    <n v="-1.0613999999999999"/>
    <s v="P"/>
  </r>
  <r>
    <x v="978"/>
    <s v="Global Self Storage, Inc."/>
    <x v="7"/>
    <x v="162"/>
    <s v="WINMILL &amp; CO. INC"/>
    <s v="Other"/>
    <n v="4195"/>
    <n v="5.0199999999999996"/>
    <n v="21058.9"/>
    <s v="normal_buy"/>
    <n v="2.7613360338985871E-2"/>
    <n v="2.7612999999999999"/>
    <s v="P"/>
  </r>
  <r>
    <x v="1327"/>
    <s v="OLAPLEX HOLDINGS, INC."/>
    <x v="7"/>
    <x v="162"/>
    <s v="BILBREY JOHN P"/>
    <s v="Director"/>
    <n v="183493"/>
    <n v="2.0499999999999998"/>
    <n v="376160.65"/>
    <s v="large_buy"/>
    <n v="8.4158454405515171E-2"/>
    <n v="8.4158000000000008"/>
    <s v="P"/>
  </r>
  <r>
    <x v="963"/>
    <s v="Alset Inc."/>
    <x v="7"/>
    <x v="162"/>
    <s v="Chan Heng Fai Ambrose"/>
    <s v="Director,Officer,TenPercentOwner"/>
    <n v="20000"/>
    <n v="0.96"/>
    <n v="19200"/>
    <s v="normal_buy"/>
    <n v="0.29787237415382811"/>
    <n v="29.787199999999999"/>
    <s v="P"/>
  </r>
  <r>
    <x v="345"/>
    <s v="Meridian Corp"/>
    <x v="7"/>
    <x v="162"/>
    <s v="Imbesi Anthony Mark"/>
    <s v="Director"/>
    <n v="1000"/>
    <n v="10.74"/>
    <n v="10740"/>
    <s v="normal_buy"/>
    <n v="8.4651147712563546E-2"/>
    <n v="8.4650999999999996"/>
    <s v="P"/>
  </r>
  <r>
    <x v="1194"/>
    <s v="DONEGAL GROUP INC"/>
    <x v="7"/>
    <x v="162"/>
    <s v="DONEGAL MUTUAL INSURANCE CO"/>
    <s v="TenPercentOwner"/>
    <n v="10000"/>
    <n v="14.75"/>
    <n v="147500"/>
    <s v="normal_buy"/>
    <n v="4.1553072559861633E-2"/>
    <n v="4.1553000000000004"/>
    <s v="P"/>
  </r>
  <r>
    <x v="1302"/>
    <s v="El Pollo Loco Holdings, Inc."/>
    <x v="7"/>
    <x v="162"/>
    <s v="BIGLARI, SARDAR"/>
    <s v="TenPercentOwner"/>
    <n v="62329"/>
    <n v="13.46"/>
    <n v="838948.34000000008"/>
    <s v="large_buy"/>
    <n v="-2.2189856235012022E-3"/>
    <n v="-0.22189999999999999"/>
    <s v="P"/>
  </r>
  <r>
    <x v="1302"/>
    <s v="El Pollo Loco Holdings, Inc."/>
    <x v="7"/>
    <x v="162"/>
    <s v="Biglari Reinsurance Ltd."/>
    <s v="Other"/>
    <n v="62329"/>
    <n v="13.46"/>
    <n v="838948.34000000008"/>
    <s v="large_buy"/>
    <n v="-2.2189856235012022E-3"/>
    <n v="-0.22189999999999999"/>
    <s v="P"/>
  </r>
  <r>
    <x v="1302"/>
    <s v="El Pollo Loco Holdings, Inc."/>
    <x v="7"/>
    <x v="162"/>
    <s v="Biglari Insurance Group Inc."/>
    <s v="Other"/>
    <n v="62329"/>
    <n v="13.46"/>
    <n v="838948.34000000008"/>
    <s v="large_buy"/>
    <n v="-2.2189856235012022E-3"/>
    <n v="-0.22189999999999999"/>
    <s v="P"/>
  </r>
  <r>
    <x v="1302"/>
    <s v="El Pollo Loco Holdings, Inc."/>
    <x v="7"/>
    <x v="162"/>
    <s v="LION FUND II, L.P."/>
    <s v="TenPercentOwner"/>
    <n v="62329"/>
    <n v="13.46"/>
    <n v="838948.34000000008"/>
    <s v="large_buy"/>
    <n v="-2.2189856235012022E-3"/>
    <n v="-0.22189999999999999"/>
    <s v="P"/>
  </r>
  <r>
    <x v="1302"/>
    <s v="El Pollo Loco Holdings, Inc."/>
    <x v="7"/>
    <x v="162"/>
    <s v="BIGLARI CAPITAL CORP."/>
    <s v="TenPercentOwner"/>
    <n v="62329"/>
    <n v="13.46"/>
    <n v="838948.34000000008"/>
    <s v="large_buy"/>
    <n v="-2.2189856235012022E-3"/>
    <n v="-0.22189999999999999"/>
    <s v="P"/>
  </r>
  <r>
    <x v="1302"/>
    <s v="El Pollo Loco Holdings, Inc."/>
    <x v="7"/>
    <x v="162"/>
    <s v="Biglari Holdings Inc."/>
    <s v="Other"/>
    <n v="62329"/>
    <n v="13.46"/>
    <n v="838948.34000000008"/>
    <s v="large_buy"/>
    <n v="-2.2189856235012022E-3"/>
    <n v="-0.22189999999999999"/>
    <s v="P"/>
  </r>
  <r>
    <x v="862"/>
    <s v="Nutex Health, Inc."/>
    <x v="7"/>
    <x v="162"/>
    <s v="DeTillio Joshua"/>
    <s v="Officer"/>
    <n v="1300"/>
    <n v="17.850000000000001"/>
    <n v="23205"/>
    <s v="normal_buy"/>
    <n v="0.1953699136469671"/>
    <n v="19.536999999999999"/>
    <s v="P"/>
  </r>
  <r>
    <x v="306"/>
    <s v="Modular Medical, Inc."/>
    <x v="7"/>
    <x v="162"/>
    <s v="Sheibley Philip Brent"/>
    <s v="Director"/>
    <n v="15000"/>
    <n v="1.69"/>
    <n v="25350"/>
    <s v="normal_buy"/>
    <n v="8.5545708813842269E-2"/>
    <n v="8.5546000000000006"/>
    <s v="P"/>
  </r>
  <r>
    <x v="881"/>
    <s v="BK Technologies Corp"/>
    <x v="7"/>
    <x v="162"/>
    <s v="Palm Global Small Cap Master Fund LP"/>
    <s v="Other"/>
    <n v="3330"/>
    <n v="19.86"/>
    <n v="66133.8"/>
    <s v="large_buy"/>
    <n v="0.1292621356151111"/>
    <n v="12.9262"/>
    <s v="P"/>
  </r>
  <r>
    <x v="881"/>
    <s v="BK Technologies Corp"/>
    <x v="7"/>
    <x v="162"/>
    <s v="Horowitz Joshua"/>
    <s v="Director"/>
    <n v="3330"/>
    <n v="19.86"/>
    <n v="66133.8"/>
    <s v="large_buy"/>
    <n v="0.1292621356151111"/>
    <n v="12.9262"/>
    <s v="P"/>
  </r>
  <r>
    <x v="1328"/>
    <s v="DILLARD'S, INC."/>
    <x v="7"/>
    <x v="162"/>
    <s v="CONNOR ROBERT C"/>
    <s v="Director"/>
    <n v="100"/>
    <n v="346.82"/>
    <n v="34682"/>
    <s v="large_buy"/>
    <n v="-1.068713598065563E-2"/>
    <n v="-1.0687"/>
    <s v="P"/>
  </r>
  <r>
    <x v="1043"/>
    <s v="GOLUB CAPITAL BDC, Inc."/>
    <x v="7"/>
    <x v="162"/>
    <s v="Golub Lawrence E"/>
    <s v="Director,Officer"/>
    <n v="20000"/>
    <n v="14.7"/>
    <n v="294000"/>
    <s v="normal_buy"/>
    <n v="3.5565710199201073E-2"/>
    <n v="3.5566"/>
    <s v="P"/>
  </r>
  <r>
    <x v="1329"/>
    <s v="Consensus Cloud Solutions, Inc."/>
    <x v="7"/>
    <x v="162"/>
    <s v="Sullivan Jeffrey Alan"/>
    <s v="Officer"/>
    <n v="1350"/>
    <n v="19.75"/>
    <n v="26662.5"/>
    <s v="large_buy"/>
    <n v="0.1454456073583679"/>
    <n v="14.544600000000001"/>
    <s v="P"/>
  </r>
  <r>
    <x v="613"/>
    <s v="FTC Solar, Inc."/>
    <x v="7"/>
    <x v="162"/>
    <s v="Chatila Ahmad R"/>
    <s v="Director"/>
    <n v="100000"/>
    <n v="0.25"/>
    <n v="25000"/>
    <s v="normal_buy"/>
    <n v="-0.12244895774590329"/>
    <n v="-12.244899999999999"/>
    <s v="P"/>
  </r>
  <r>
    <x v="1307"/>
    <s v="NN INC"/>
    <x v="7"/>
    <x v="162"/>
    <s v="BENVENUTI RAYNARD D."/>
    <s v="Director"/>
    <n v="10000"/>
    <n v="3.74"/>
    <n v="37400"/>
    <s v="normal_buy"/>
    <n v="-2.6666641235351559E-2"/>
    <n v="-2.6667000000000001"/>
    <s v="P"/>
  </r>
  <r>
    <x v="1330"/>
    <s v="Delek Logistics Partners, LP"/>
    <x v="7"/>
    <x v="162"/>
    <s v="Brillon Sherri Anne"/>
    <s v="Director"/>
    <n v="2000"/>
    <n v="39"/>
    <n v="78000"/>
    <s v="normal_buy"/>
    <n v="8.788107338806106E-2"/>
    <n v="8.7881"/>
    <s v="P"/>
  </r>
  <r>
    <x v="613"/>
    <s v="FTC Solar, Inc."/>
    <x v="7"/>
    <x v="162"/>
    <s v="Quiroga Cortes Isidoro Alfonso"/>
    <s v="Other"/>
    <n v="160000"/>
    <n v="0.25"/>
    <n v="40000"/>
    <s v="normal_buy"/>
    <n v="-0.12244895774590329"/>
    <n v="-12.244899999999999"/>
    <s v="P"/>
  </r>
  <r>
    <x v="578"/>
    <s v="Granite Ridge Resources, Inc."/>
    <x v="7"/>
    <x v="162"/>
    <s v="Farquharson Tyler"/>
    <s v="Officer"/>
    <n v="5000"/>
    <n v="6.62"/>
    <n v="33100"/>
    <s v="normal_buy"/>
    <n v="-5.4223588303480619E-2"/>
    <n v="-5.4223999999999997"/>
    <s v="P"/>
  </r>
  <r>
    <x v="929"/>
    <s v="Serina Therapeutics, Inc."/>
    <x v="7"/>
    <x v="162"/>
    <s v="Bailey Gregory"/>
    <s v="Director"/>
    <n v="6400"/>
    <n v="7.93"/>
    <n v="50752"/>
    <s v="large_buy"/>
    <n v="-2.4721913761437619E-2"/>
    <n v="-2.4722"/>
    <s v="P"/>
  </r>
  <r>
    <x v="1331"/>
    <s v="Global Water Resources, Inc."/>
    <x v="7"/>
    <x v="162"/>
    <s v="Krygier Christopher D"/>
    <s v="Officer"/>
    <n v="1258"/>
    <n v="11.92"/>
    <n v="14995.36"/>
    <s v="large_buy"/>
    <n v="-1.3136355496404239E-2"/>
    <n v="-1.3136000000000001"/>
    <s v="P"/>
  </r>
  <r>
    <x v="63"/>
    <s v="BlackRock Innovation &amp; Growth Term Trust"/>
    <x v="7"/>
    <x v="162"/>
    <s v="Weinstein Boaz"/>
    <s v="TenPercentOwner"/>
    <n v="36418"/>
    <n v="7.22"/>
    <n v="262937.96000000002"/>
    <s v="normal_buy"/>
    <n v="1.7980619308968441E-2"/>
    <n v="1.7981"/>
    <s v="P"/>
  </r>
  <r>
    <x v="63"/>
    <s v="BlackRock Innovation &amp; Growth Term Trust"/>
    <x v="7"/>
    <x v="162"/>
    <s v="Saba Capital Management, L.P."/>
    <s v="TenPercentOwner"/>
    <n v="36418"/>
    <n v="7.22"/>
    <n v="262937.96000000002"/>
    <s v="normal_buy"/>
    <n v="1.7980619308968441E-2"/>
    <n v="1.7981"/>
    <s v="P"/>
  </r>
  <r>
    <x v="1304"/>
    <s v="WEBTOON Entertainment Inc."/>
    <x v="7"/>
    <x v="162"/>
    <s v="Kim Junkoo"/>
    <s v="Director,Officer"/>
    <n v="16804"/>
    <n v="12.7"/>
    <n v="213410.8"/>
    <s v="large_buy"/>
    <n v="-4.8238904609423261E-2"/>
    <n v="-4.8239000000000001"/>
    <s v="P"/>
  </r>
  <r>
    <x v="1304"/>
    <s v="WEBTOON Entertainment Inc."/>
    <x v="7"/>
    <x v="162"/>
    <s v="Kim Junkoo"/>
    <s v="Director,Officer"/>
    <n v="2131"/>
    <n v="13.07"/>
    <n v="27852.17"/>
    <s v="normal_buy"/>
    <n v="-4.8238904609423261E-2"/>
    <n v="-4.8239000000000001"/>
    <s v="P"/>
  </r>
  <r>
    <x v="451"/>
    <s v="STANDARD BIOTOOLS INC."/>
    <x v="7"/>
    <x v="162"/>
    <s v="Casdin Partners Master Fund, L.P."/>
    <s v="Director,TenPercentOwner"/>
    <n v="250000"/>
    <n v="1.85"/>
    <n v="462500"/>
    <s v="normal_buy"/>
    <n v="3.6649242761983107E-2"/>
    <n v="3.6648999999999998"/>
    <s v="P"/>
  </r>
  <r>
    <x v="451"/>
    <s v="STANDARD BIOTOOLS INC."/>
    <x v="7"/>
    <x v="162"/>
    <s v="Casdin Private Growth Equity Fund, L.P."/>
    <s v="Director"/>
    <n v="250000"/>
    <n v="1.85"/>
    <n v="462500"/>
    <s v="normal_buy"/>
    <n v="3.6649242761983107E-2"/>
    <n v="3.6648999999999998"/>
    <s v="P"/>
  </r>
  <r>
    <x v="451"/>
    <s v="STANDARD BIOTOOLS INC."/>
    <x v="7"/>
    <x v="162"/>
    <s v="Casdin Partners GP, LLC"/>
    <s v="Director,TenPercentOwner"/>
    <n v="250000"/>
    <n v="1.85"/>
    <n v="462500"/>
    <s v="normal_buy"/>
    <n v="3.6649242761983107E-2"/>
    <n v="3.6648999999999998"/>
    <s v="P"/>
  </r>
  <r>
    <x v="451"/>
    <s v="STANDARD BIOTOOLS INC."/>
    <x v="7"/>
    <x v="162"/>
    <s v="Casdin Capital, LLC"/>
    <s v="Director,TenPercentOwner"/>
    <n v="250000"/>
    <n v="1.85"/>
    <n v="462500"/>
    <s v="normal_buy"/>
    <n v="3.6649242761983107E-2"/>
    <n v="3.6648999999999998"/>
    <s v="P"/>
  </r>
  <r>
    <x v="451"/>
    <s v="STANDARD BIOTOOLS INC."/>
    <x v="7"/>
    <x v="162"/>
    <s v="Casdin Private Growth Equity Fund II GP, LLC"/>
    <s v="Director"/>
    <n v="250000"/>
    <n v="1.85"/>
    <n v="462500"/>
    <s v="normal_buy"/>
    <n v="3.6649242761983107E-2"/>
    <n v="3.6648999999999998"/>
    <s v="P"/>
  </r>
  <r>
    <x v="451"/>
    <s v="STANDARD BIOTOOLS INC."/>
    <x v="7"/>
    <x v="162"/>
    <s v="Casdin Private Growth Equity Fund II, L.P."/>
    <s v="Director"/>
    <n v="250000"/>
    <n v="1.85"/>
    <n v="462500"/>
    <s v="normal_buy"/>
    <n v="3.6649242761983107E-2"/>
    <n v="3.6648999999999998"/>
    <s v="P"/>
  </r>
  <r>
    <x v="451"/>
    <s v="STANDARD BIOTOOLS INC."/>
    <x v="7"/>
    <x v="162"/>
    <s v="CASDIN PRIVATE GROWTH EQUITY FUND GP, LLC"/>
    <s v="Director"/>
    <n v="250000"/>
    <n v="1.85"/>
    <n v="462500"/>
    <s v="normal_buy"/>
    <n v="3.6649242761983107E-2"/>
    <n v="3.6648999999999998"/>
    <s v="P"/>
  </r>
  <r>
    <x v="451"/>
    <s v="STANDARD BIOTOOLS INC."/>
    <x v="7"/>
    <x v="162"/>
    <s v="Casdin Eli"/>
    <s v="Director,TenPercentOwner"/>
    <n v="250000"/>
    <n v="1.85"/>
    <n v="462500"/>
    <s v="normal_buy"/>
    <n v="3.6649242761983107E-2"/>
    <n v="3.6648999999999998"/>
    <s v="P"/>
  </r>
  <r>
    <x v="451"/>
    <s v="STANDARD BIOTOOLS INC."/>
    <x v="7"/>
    <x v="162"/>
    <s v="Casdin Amplify Fund, LP"/>
    <s v="Director"/>
    <n v="250000"/>
    <n v="1.85"/>
    <n v="462500"/>
    <s v="normal_buy"/>
    <n v="3.6649242761983107E-2"/>
    <n v="3.6648999999999998"/>
    <s v="P"/>
  </r>
  <r>
    <x v="709"/>
    <s v="LION COPPER &amp; GOLD CORP."/>
    <x v="7"/>
    <x v="162"/>
    <s v="Alford Tony L"/>
    <s v="Director,TenPercentOwner"/>
    <n v="263602"/>
    <n v="0.05"/>
    <n v="13180.1"/>
    <s v="normal_buy"/>
    <n v="0"/>
    <n v="0"/>
    <s v="P"/>
  </r>
  <r>
    <x v="709"/>
    <s v="LION COPPER &amp; GOLD CORP."/>
    <x v="7"/>
    <x v="162"/>
    <s v="Alford Christine"/>
    <s v="TenPercentOwner"/>
    <n v="263602"/>
    <n v="0.05"/>
    <n v="13180.1"/>
    <s v="normal_buy"/>
    <n v="0"/>
    <n v="0"/>
    <s v="P"/>
  </r>
  <r>
    <x v="1031"/>
    <s v="SYPRIS SOLUTIONS INC"/>
    <x v="7"/>
    <x v="162"/>
    <s v="Convis Gary L"/>
    <s v="Director"/>
    <n v="10000"/>
    <n v="1.58"/>
    <n v="15800"/>
    <s v="normal_buy"/>
    <n v="-6.3694280573859841E-2"/>
    <n v="-6.3693999999999997"/>
    <s v="P"/>
  </r>
  <r>
    <x v="1270"/>
    <s v="Trinseo PLC"/>
    <x v="7"/>
    <x v="162"/>
    <s v="COTE JEFFREY J"/>
    <s v="Director"/>
    <n v="50600"/>
    <n v="3.39"/>
    <n v="171534"/>
    <s v="normal_buy"/>
    <n v="0.2960725666878532"/>
    <n v="29.607299999999999"/>
    <s v="P"/>
  </r>
  <r>
    <x v="738"/>
    <s v="LINDBLAD EXPEDITIONS HOLDINGS, INC."/>
    <x v="7"/>
    <x v="162"/>
    <s v="Kaufman Pamela O."/>
    <s v="Director"/>
    <n v="2500"/>
    <n v="7.72"/>
    <n v="19300"/>
    <s v="normal_buy"/>
    <n v="0.2246469844120158"/>
    <n v="22.464700000000001"/>
    <s v="P"/>
  </r>
  <r>
    <x v="1332"/>
    <s v="NETSTREIT Corp."/>
    <x v="7"/>
    <x v="162"/>
    <s v="Donlan Daniel P"/>
    <s v="Officer"/>
    <n v="1200"/>
    <n v="16.2"/>
    <n v="19440"/>
    <s v="large_buy"/>
    <n v="4.1288255079643399E-2"/>
    <n v="4.1288"/>
    <s v="P"/>
  </r>
  <r>
    <x v="1043"/>
    <s v="GOLUB CAPITAL BDC, Inc."/>
    <x v="7"/>
    <x v="163"/>
    <s v="Golub Lawrence E"/>
    <s v="Director,Officer"/>
    <n v="20000"/>
    <n v="14.77"/>
    <n v="295400"/>
    <s v="normal_buy"/>
    <n v="3.8377891459074658E-2"/>
    <n v="3.8378000000000001"/>
    <s v="P"/>
  </r>
  <r>
    <x v="63"/>
    <s v="BlackRock Innovation &amp; Growth Term Trust"/>
    <x v="7"/>
    <x v="163"/>
    <s v="Saba Capital Management, L.P."/>
    <s v="TenPercentOwner"/>
    <n v="22782"/>
    <n v="7.24"/>
    <n v="164941.68"/>
    <s v="normal_buy"/>
    <n v="9.6552958395457189E-3"/>
    <n v="0.96550000000000002"/>
    <s v="P"/>
  </r>
  <r>
    <x v="63"/>
    <s v="BlackRock Innovation &amp; Growth Term Trust"/>
    <x v="7"/>
    <x v="163"/>
    <s v="Weinstein Boaz"/>
    <s v="TenPercentOwner"/>
    <n v="22782"/>
    <n v="7.24"/>
    <n v="164941.68"/>
    <s v="normal_buy"/>
    <n v="9.6552958395457189E-3"/>
    <n v="0.96550000000000002"/>
    <s v="P"/>
  </r>
  <r>
    <x v="659"/>
    <s v="COMSTOCK RESOURCES INC"/>
    <x v="7"/>
    <x v="163"/>
    <s v="Williston Drilling, L.P."/>
    <s v="TenPercentOwner"/>
    <n v="1044200"/>
    <n v="10.93"/>
    <n v="11413106"/>
    <s v="large_buy"/>
    <n v="-0.12601989331816679"/>
    <n v="-12.602"/>
    <s v="P"/>
  </r>
  <r>
    <x v="659"/>
    <s v="COMSTOCK RESOURCES INC"/>
    <x v="7"/>
    <x v="163"/>
    <s v="Arkoma Drilling, L.P."/>
    <s v="TenPercentOwner"/>
    <n v="1044200"/>
    <n v="10.93"/>
    <n v="11413106"/>
    <s v="large_buy"/>
    <n v="-0.12601989331816679"/>
    <n v="-12.602"/>
    <s v="P"/>
  </r>
  <r>
    <x v="659"/>
    <s v="COMSTOCK RESOURCES INC"/>
    <x v="7"/>
    <x v="163"/>
    <s v="JWJ BES, LLC"/>
    <s v="TenPercentOwner"/>
    <n v="1044200"/>
    <n v="10.93"/>
    <n v="11413106"/>
    <s v="large_buy"/>
    <n v="-0.12601989331816679"/>
    <n v="-12.602"/>
    <s v="P"/>
  </r>
  <r>
    <x v="659"/>
    <s v="COMSTOCK RESOURCES INC"/>
    <x v="7"/>
    <x v="163"/>
    <s v="Blue Star Exploration Corp"/>
    <s v="TenPercentOwner"/>
    <n v="1044200"/>
    <n v="10.93"/>
    <n v="11413106"/>
    <s v="large_buy"/>
    <n v="-0.12601989331816679"/>
    <n v="-12.602"/>
    <s v="P"/>
  </r>
  <r>
    <x v="659"/>
    <s v="COMSTOCK RESOURCES INC"/>
    <x v="7"/>
    <x v="163"/>
    <s v="Jones Jerral W."/>
    <s v="TenPercentOwner"/>
    <n v="1044200"/>
    <n v="10.93"/>
    <n v="11413106"/>
    <s v="large_buy"/>
    <n v="-0.12601989331816679"/>
    <n v="-12.602"/>
    <s v="P"/>
  </r>
  <r>
    <x v="847"/>
    <s v="Zevia PBC"/>
    <x v="7"/>
    <x v="163"/>
    <s v="Ruben Andrew"/>
    <s v="Director"/>
    <n v="9560"/>
    <n v="1.05"/>
    <n v="10038"/>
    <s v="normal_buy"/>
    <n v="9.900980750178201E-3"/>
    <n v="0.99009999999999998"/>
    <s v="P"/>
  </r>
  <r>
    <x v="1333"/>
    <s v="Embassy Bancorp, Inc."/>
    <x v="7"/>
    <x v="163"/>
    <s v="Lesavoy Bernard M"/>
    <s v="Director"/>
    <n v="1600"/>
    <n v="14.88"/>
    <n v="23808"/>
    <s v="normal_buy"/>
    <n v="4.1666644658864938E-2"/>
    <n v="4.1666999999999996"/>
    <s v="P"/>
  </r>
  <r>
    <x v="548"/>
    <s v="Quest Resource Holding Corp"/>
    <x v="7"/>
    <x v="163"/>
    <s v="Hatch S. Ray"/>
    <s v="Director,Officer"/>
    <n v="2500"/>
    <n v="8.07"/>
    <n v="20175"/>
    <s v="normal_buy"/>
    <n v="3.6991393765086311E-2"/>
    <n v="3.6991000000000001"/>
    <s v="P"/>
  </r>
  <r>
    <x v="992"/>
    <s v="APPIAN CORP"/>
    <x v="7"/>
    <x v="163"/>
    <s v="Abdiel Capital Management, LLC"/>
    <s v="TenPercentOwner"/>
    <n v="650"/>
    <n v="31.27"/>
    <n v="20325.5"/>
    <s v="normal_buy"/>
    <n v="-9.5781544026751764E-4"/>
    <n v="-9.5799999999999996E-2"/>
    <s v="P"/>
  </r>
  <r>
    <x v="992"/>
    <s v="APPIAN CORP"/>
    <x v="7"/>
    <x v="163"/>
    <s v="Abdiel Partners, LLC"/>
    <s v="TenPercentOwner"/>
    <n v="650"/>
    <n v="31.27"/>
    <n v="20325.5"/>
    <s v="normal_buy"/>
    <n v="-9.5781544026751764E-4"/>
    <n v="-9.5799999999999996E-2"/>
    <s v="P"/>
  </r>
  <r>
    <x v="992"/>
    <s v="APPIAN CORP"/>
    <x v="7"/>
    <x v="163"/>
    <s v="Moran Colin T."/>
    <s v="TenPercentOwner"/>
    <n v="650"/>
    <n v="31.27"/>
    <n v="20325.5"/>
    <s v="normal_buy"/>
    <n v="-9.5781544026751764E-4"/>
    <n v="-9.5799999999999996E-2"/>
    <s v="P"/>
  </r>
  <r>
    <x v="992"/>
    <s v="APPIAN CORP"/>
    <x v="7"/>
    <x v="163"/>
    <s v="Abdiel Qualified Master Fund LP"/>
    <s v="TenPercentOwner"/>
    <n v="650"/>
    <n v="31.27"/>
    <n v="20325.5"/>
    <s v="normal_buy"/>
    <n v="-9.5781544026751764E-4"/>
    <n v="-9.5799999999999996E-2"/>
    <s v="P"/>
  </r>
  <r>
    <x v="992"/>
    <s v="APPIAN CORP"/>
    <x v="7"/>
    <x v="163"/>
    <s v="Abdiel Capital LP"/>
    <s v="TenPercentOwner"/>
    <n v="650"/>
    <n v="31.27"/>
    <n v="20325.5"/>
    <s v="normal_buy"/>
    <n v="-9.5781544026751764E-4"/>
    <n v="-9.5799999999999996E-2"/>
    <s v="P"/>
  </r>
  <r>
    <x v="992"/>
    <s v="APPIAN CORP"/>
    <x v="7"/>
    <x v="163"/>
    <s v="Abdiel Capital Advisors, LP"/>
    <s v="TenPercentOwner"/>
    <n v="650"/>
    <n v="31.27"/>
    <n v="20325.5"/>
    <s v="normal_buy"/>
    <n v="-9.5781544026751764E-4"/>
    <n v="-9.5799999999999996E-2"/>
    <s v="P"/>
  </r>
  <r>
    <x v="992"/>
    <s v="APPIAN CORP"/>
    <x v="7"/>
    <x v="163"/>
    <s v="Abdiel Capital Management, LLC"/>
    <s v="TenPercentOwner"/>
    <n v="16189"/>
    <n v="31.27"/>
    <n v="506230.03"/>
    <s v="normal_buy"/>
    <n v="-9.5781544026751764E-4"/>
    <n v="-9.5799999999999996E-2"/>
    <s v="P"/>
  </r>
  <r>
    <x v="992"/>
    <s v="APPIAN CORP"/>
    <x v="7"/>
    <x v="163"/>
    <s v="Abdiel Partners, LLC"/>
    <s v="TenPercentOwner"/>
    <n v="16189"/>
    <n v="31.27"/>
    <n v="506230.03"/>
    <s v="normal_buy"/>
    <n v="-9.5781544026751764E-4"/>
    <n v="-9.5799999999999996E-2"/>
    <s v="P"/>
  </r>
  <r>
    <x v="992"/>
    <s v="APPIAN CORP"/>
    <x v="7"/>
    <x v="163"/>
    <s v="Moran Colin T."/>
    <s v="TenPercentOwner"/>
    <n v="16189"/>
    <n v="31.27"/>
    <n v="506230.03"/>
    <s v="normal_buy"/>
    <n v="-9.5781544026751764E-4"/>
    <n v="-9.5799999999999996E-2"/>
    <s v="P"/>
  </r>
  <r>
    <x v="992"/>
    <s v="APPIAN CORP"/>
    <x v="7"/>
    <x v="163"/>
    <s v="Abdiel Qualified Master Fund LP"/>
    <s v="TenPercentOwner"/>
    <n v="16189"/>
    <n v="31.27"/>
    <n v="506230.03"/>
    <s v="normal_buy"/>
    <n v="-9.5781544026751764E-4"/>
    <n v="-9.5799999999999996E-2"/>
    <s v="P"/>
  </r>
  <r>
    <x v="992"/>
    <s v="APPIAN CORP"/>
    <x v="7"/>
    <x v="163"/>
    <s v="Abdiel Capital LP"/>
    <s v="TenPercentOwner"/>
    <n v="16189"/>
    <n v="31.27"/>
    <n v="506230.03"/>
    <s v="normal_buy"/>
    <n v="-9.5781544026751764E-4"/>
    <n v="-9.5799999999999996E-2"/>
    <s v="P"/>
  </r>
  <r>
    <x v="992"/>
    <s v="APPIAN CORP"/>
    <x v="7"/>
    <x v="163"/>
    <s v="Abdiel Capital Advisors, LP"/>
    <s v="TenPercentOwner"/>
    <n v="16189"/>
    <n v="31.27"/>
    <n v="506230.03"/>
    <s v="normal_buy"/>
    <n v="-9.5781544026751764E-4"/>
    <n v="-9.5799999999999996E-2"/>
    <s v="P"/>
  </r>
  <r>
    <x v="757"/>
    <s v="ProFrac Holding Corp."/>
    <x v="7"/>
    <x v="163"/>
    <s v="THRC Holdings, LP"/>
    <s v="TenPercentOwner"/>
    <n v="46999"/>
    <n v="6.48"/>
    <n v="304553.52"/>
    <s v="normal_buy"/>
    <n v="-5.3763497567471341E-2"/>
    <n v="-5.3762999999999996"/>
    <s v="P"/>
  </r>
  <r>
    <x v="757"/>
    <s v="ProFrac Holding Corp."/>
    <x v="7"/>
    <x v="163"/>
    <s v="THRC Management, LLC"/>
    <s v="TenPercentOwner"/>
    <n v="46999"/>
    <n v="6.48"/>
    <n v="304553.52"/>
    <s v="normal_buy"/>
    <n v="-5.3763497567471341E-2"/>
    <n v="-5.3762999999999996"/>
    <s v="P"/>
  </r>
  <r>
    <x v="757"/>
    <s v="ProFrac Holding Corp."/>
    <x v="7"/>
    <x v="163"/>
    <s v="Wilks Dan H."/>
    <s v="TenPercentOwner"/>
    <n v="46999"/>
    <n v="6.48"/>
    <n v="304553.52"/>
    <s v="normal_buy"/>
    <n v="-5.3763497567471341E-2"/>
    <n v="-5.3762999999999996"/>
    <s v="P"/>
  </r>
  <r>
    <x v="353"/>
    <s v="CNX Resources Corp"/>
    <x v="7"/>
    <x v="163"/>
    <s v="LANIGAN BERNARD JR"/>
    <s v="Director"/>
    <n v="75000"/>
    <n v="26.74"/>
    <n v="2005500"/>
    <s v="normal_buy"/>
    <n v="9.6690306724933617E-3"/>
    <n v="0.96689999999999998"/>
    <s v="P"/>
  </r>
  <r>
    <x v="1334"/>
    <s v="Bridgeline Digital, Inc."/>
    <x v="7"/>
    <x v="163"/>
    <s v="Kahn Roger E."/>
    <s v="Director,Officer,TenPercentOwner"/>
    <n v="60000"/>
    <n v="0.85"/>
    <n v="51000"/>
    <s v="large_buy"/>
    <n v="0.22222223039844219"/>
    <n v="22.222200000000001"/>
    <s v="P"/>
  </r>
  <r>
    <x v="322"/>
    <s v="Beneficient"/>
    <x v="7"/>
    <x v="163"/>
    <s v="CANGANY PETER T JR"/>
    <s v="Director"/>
    <n v="4498"/>
    <n v="2.27"/>
    <n v="10210.459999999999"/>
    <s v="normal_buy"/>
    <n v="-0.32743363392008568"/>
    <n v="-32.743400000000001"/>
    <s v="P"/>
  </r>
  <r>
    <x v="1335"/>
    <s v="VOLITIONRX LTD"/>
    <x v="7"/>
    <x v="163"/>
    <s v="Innes Guy Archibald"/>
    <s v="Director"/>
    <n v="150000"/>
    <n v="0.67"/>
    <n v="100500"/>
    <s v="large_buy"/>
    <n v="7.5757500499188835E-2"/>
    <n v="7.5758000000000001"/>
    <s v="P"/>
  </r>
  <r>
    <x v="847"/>
    <s v="Zevia PBC"/>
    <x v="7"/>
    <x v="163"/>
    <s v="Ruben Andrew"/>
    <s v="Director"/>
    <n v="9560"/>
    <n v="1.05"/>
    <n v="10038"/>
    <s v="normal_buy"/>
    <n v="9.900980750178201E-3"/>
    <n v="0.99009999999999998"/>
    <s v="P"/>
  </r>
  <r>
    <x v="679"/>
    <s v="AlTi Global, Inc."/>
    <x v="7"/>
    <x v="163"/>
    <s v="Al-Thani Jassim Abdulaziz"/>
    <s v="TenPercentOwner"/>
    <n v="3835"/>
    <n v="3.95"/>
    <n v="15148.25"/>
    <s v="normal_buy"/>
    <n v="-5.4726375535833927E-2"/>
    <n v="-5.4725999999999999"/>
    <s v="P"/>
  </r>
  <r>
    <x v="679"/>
    <s v="AlTi Global, Inc."/>
    <x v="7"/>
    <x v="163"/>
    <s v="IlWaddi Holdings"/>
    <s v="TenPercentOwner"/>
    <n v="3835"/>
    <n v="3.95"/>
    <n v="15148.25"/>
    <s v="normal_buy"/>
    <n v="-5.4726375535833927E-2"/>
    <n v="-5.4725999999999999"/>
    <s v="P"/>
  </r>
  <r>
    <x v="1336"/>
    <s v="Quince Therapeutics, Inc."/>
    <x v="7"/>
    <x v="163"/>
    <s v="Ryan Charles S."/>
    <s v="Officer"/>
    <n v="48387"/>
    <n v="0.65"/>
    <n v="31451.55"/>
    <s v="normal_buy"/>
    <n v="0.14754093715305941"/>
    <n v="14.754099999999999"/>
    <s v="P"/>
  </r>
  <r>
    <x v="170"/>
    <s v="NEW PEOPLES BANKSHARES INC"/>
    <x v="7"/>
    <x v="163"/>
    <s v="Long Barton Scot"/>
    <s v="Director"/>
    <n v="6942"/>
    <n v="2.71"/>
    <n v="18812.82"/>
    <s v="normal_buy"/>
    <n v="-3.7313528284939061E-3"/>
    <n v="-0.37309999999999999"/>
    <s v="P"/>
  </r>
  <r>
    <x v="170"/>
    <s v="NEW PEOPLES BANKSHARES INC"/>
    <x v="7"/>
    <x v="163"/>
    <s v="COX JOHN D"/>
    <s v="Director"/>
    <n v="7000"/>
    <n v="2.71"/>
    <n v="18970"/>
    <s v="normal_buy"/>
    <n v="-3.7313528284939061E-3"/>
    <n v="-0.37309999999999999"/>
    <s v="P"/>
  </r>
  <r>
    <x v="17"/>
    <s v="TILE SHOP HOLDINGS, INC."/>
    <x v="7"/>
    <x v="163"/>
    <s v="Pleasant Lake Partners LLC"/>
    <s v="TenPercentOwner"/>
    <n v="8000"/>
    <n v="6.07"/>
    <n v="48560"/>
    <s v="normal_buy"/>
    <n v="-2.016804863963562E-2"/>
    <n v="-2.0167999999999999"/>
    <s v="P"/>
  </r>
  <r>
    <x v="17"/>
    <s v="TILE SHOP HOLDINGS, INC."/>
    <x v="7"/>
    <x v="163"/>
    <s v="Pleasant Lake Onshore Feeder Fund LP"/>
    <s v="TenPercentOwner"/>
    <n v="8000"/>
    <n v="6.07"/>
    <n v="48560"/>
    <s v="normal_buy"/>
    <n v="-2.016804863963562E-2"/>
    <n v="-2.0167999999999999"/>
    <s v="P"/>
  </r>
  <r>
    <x v="17"/>
    <s v="TILE SHOP HOLDINGS, INC."/>
    <x v="7"/>
    <x v="163"/>
    <s v="Fund 1 Investments, LLC"/>
    <s v="TenPercentOwner"/>
    <n v="8000"/>
    <n v="6.07"/>
    <n v="48560"/>
    <s v="normal_buy"/>
    <n v="-2.016804863963562E-2"/>
    <n v="-2.0167999999999999"/>
    <s v="P"/>
  </r>
  <r>
    <x v="1039"/>
    <s v="Neuronetics, Inc."/>
    <x v="7"/>
    <x v="163"/>
    <s v="MUIR GLENN P"/>
    <s v="Director"/>
    <n v="25000"/>
    <n v="1"/>
    <n v="25000"/>
    <s v="normal_buy"/>
    <n v="-0.19411760580993359"/>
    <n v="-19.411799999999999"/>
    <s v="P"/>
  </r>
  <r>
    <x v="275"/>
    <s v="NewAmsterdam Pharma Co N.V."/>
    <x v="7"/>
    <x v="163"/>
    <s v="Davidson Michael H."/>
    <s v="Director,Officer"/>
    <n v="5000"/>
    <n v="16.27"/>
    <n v="81350"/>
    <s v="normal_buy"/>
    <n v="-1.2938945803797621E-2"/>
    <n v="-1.2939000000000001"/>
    <s v="P"/>
  </r>
  <r>
    <x v="1337"/>
    <s v="Madison Square Garden Entertainment Corp."/>
    <x v="7"/>
    <x v="163"/>
    <s v="SALERNO FREDERIC V"/>
    <s v="Director"/>
    <n v="5000"/>
    <n v="41.25"/>
    <n v="206250"/>
    <s v="large_buy"/>
    <n v="-1.5961302823872429E-2"/>
    <n v="-1.5961000000000001"/>
    <s v="P"/>
  </r>
  <r>
    <x v="596"/>
    <s v="Core Scientific, Inc./tx"/>
    <x v="7"/>
    <x v="163"/>
    <s v="Levy Jordan"/>
    <s v="Director"/>
    <n v="48700"/>
    <n v="10.199999999999999"/>
    <n v="496739.99999999988"/>
    <s v="large_buy"/>
    <n v="-2.6627263177704811E-2"/>
    <n v="-2.6627000000000001"/>
    <s v="P"/>
  </r>
  <r>
    <x v="53"/>
    <s v="EyePoint Pharmaceuticals, Inc."/>
    <x v="7"/>
    <x v="163"/>
    <s v="DICICCO WENDY F"/>
    <s v="Director"/>
    <n v="2567"/>
    <n v="7.79"/>
    <n v="19996.93"/>
    <s v="normal_buy"/>
    <n v="8.2901539362568721E-2"/>
    <n v="8.2902000000000005"/>
    <s v="P"/>
  </r>
  <r>
    <x v="1302"/>
    <s v="El Pollo Loco Holdings, Inc."/>
    <x v="7"/>
    <x v="163"/>
    <s v="BIGLARI, SARDAR"/>
    <s v="TenPercentOwner"/>
    <n v="100000"/>
    <n v="13.42"/>
    <n v="1342000"/>
    <s v="large_buy"/>
    <n v="1.0479067883267801E-2"/>
    <n v="1.0479000000000001"/>
    <s v="P"/>
  </r>
  <r>
    <x v="1302"/>
    <s v="El Pollo Loco Holdings, Inc."/>
    <x v="7"/>
    <x v="163"/>
    <s v="Biglari Reinsurance Ltd."/>
    <s v="Other"/>
    <n v="100000"/>
    <n v="13.42"/>
    <n v="1342000"/>
    <s v="large_buy"/>
    <n v="1.0479067883267801E-2"/>
    <n v="1.0479000000000001"/>
    <s v="P"/>
  </r>
  <r>
    <x v="1302"/>
    <s v="El Pollo Loco Holdings, Inc."/>
    <x v="7"/>
    <x v="163"/>
    <s v="Biglari Insurance Group Inc."/>
    <s v="Other"/>
    <n v="100000"/>
    <n v="13.42"/>
    <n v="1342000"/>
    <s v="large_buy"/>
    <n v="1.0479067883267801E-2"/>
    <n v="1.0479000000000001"/>
    <s v="P"/>
  </r>
  <r>
    <x v="1302"/>
    <s v="El Pollo Loco Holdings, Inc."/>
    <x v="7"/>
    <x v="163"/>
    <s v="LION FUND II, L.P."/>
    <s v="TenPercentOwner"/>
    <n v="100000"/>
    <n v="13.42"/>
    <n v="1342000"/>
    <s v="large_buy"/>
    <n v="1.0479067883267801E-2"/>
    <n v="1.0479000000000001"/>
    <s v="P"/>
  </r>
  <r>
    <x v="1302"/>
    <s v="El Pollo Loco Holdings, Inc."/>
    <x v="7"/>
    <x v="163"/>
    <s v="BIGLARI CAPITAL CORP."/>
    <s v="TenPercentOwner"/>
    <n v="100000"/>
    <n v="13.42"/>
    <n v="1342000"/>
    <s v="large_buy"/>
    <n v="1.0479067883267801E-2"/>
    <n v="1.0479000000000001"/>
    <s v="P"/>
  </r>
  <r>
    <x v="1302"/>
    <s v="El Pollo Loco Holdings, Inc."/>
    <x v="7"/>
    <x v="163"/>
    <s v="Biglari Holdings Inc."/>
    <s v="Other"/>
    <n v="100000"/>
    <n v="13.42"/>
    <n v="1342000"/>
    <s v="large_buy"/>
    <n v="1.0479067883267801E-2"/>
    <n v="1.0479000000000001"/>
    <s v="P"/>
  </r>
  <r>
    <x v="862"/>
    <s v="Nutex Health, Inc."/>
    <x v="7"/>
    <x v="163"/>
    <s v="DeTillio Joshua"/>
    <s v="Officer"/>
    <n v="575"/>
    <n v="17.399999999999999"/>
    <n v="10005"/>
    <s v="normal_buy"/>
    <n v="0.12409120103889951"/>
    <n v="12.4091"/>
    <s v="P"/>
  </r>
  <r>
    <x v="1338"/>
    <s v="Pulmonx Corp"/>
    <x v="7"/>
    <x v="163"/>
    <s v="Williamson Steven S."/>
    <s v="Director,Officer"/>
    <n v="14245"/>
    <n v="6.84"/>
    <n v="97435.8"/>
    <s v="large_buy"/>
    <n v="-5.0359699890348053E-2"/>
    <n v="-5.0359999999999996"/>
    <s v="P"/>
  </r>
  <r>
    <x v="1281"/>
    <s v="Healthcare Realty Trust Inc"/>
    <x v="7"/>
    <x v="163"/>
    <s v="Bohjalian Thomas N"/>
    <s v="Director"/>
    <n v="6000"/>
    <n v="17.45"/>
    <n v="104700"/>
    <s v="normal_buy"/>
    <n v="2.2831174585574709E-2"/>
    <n v="2.2831000000000001"/>
    <s v="P"/>
  </r>
  <r>
    <x v="1339"/>
    <s v="SURO CAPITAL CORP."/>
    <x v="7"/>
    <x v="163"/>
    <s v="Klein Mark D"/>
    <s v="Director,Officer"/>
    <n v="12000"/>
    <n v="3.84"/>
    <n v="46080"/>
    <s v="normal_buy"/>
    <n v="1.038967048331063E-2"/>
    <n v="1.0389999999999999"/>
    <s v="P"/>
  </r>
  <r>
    <x v="1248"/>
    <s v="eHealth, Inc."/>
    <x v="7"/>
    <x v="163"/>
    <s v="Galimi Gavin G."/>
    <s v="Officer"/>
    <n v="7000"/>
    <n v="4.04"/>
    <n v="28280"/>
    <s v="normal_buy"/>
    <n v="-7.7481879611205673E-2"/>
    <n v="-7.7481999999999998"/>
    <s v="P"/>
  </r>
  <r>
    <x v="1340"/>
    <s v="Great Elm Capital Corp."/>
    <x v="7"/>
    <x v="163"/>
    <s v="Drapkin Matthew A"/>
    <s v="Director"/>
    <n v="3189"/>
    <n v="10.01"/>
    <n v="31921.89"/>
    <s v="normal_buy"/>
    <n v="4.1584063853429498E-2"/>
    <n v="4.1584000000000003"/>
    <s v="P"/>
  </r>
  <r>
    <x v="856"/>
    <s v="Proficient Auto Logistics, Inc"/>
    <x v="7"/>
    <x v="163"/>
    <s v="Gattoni James B"/>
    <s v="Director"/>
    <n v="20000"/>
    <n v="18.98"/>
    <n v="379600"/>
    <s v="large_buy"/>
    <n v="-3.141363191028157E-2"/>
    <n v="-3.1414"/>
    <s v="P"/>
  </r>
  <r>
    <x v="978"/>
    <s v="Global Self Storage, Inc."/>
    <x v="7"/>
    <x v="163"/>
    <s v="WINMILL &amp; CO. INC"/>
    <s v="Other"/>
    <n v="4803"/>
    <n v="5.09"/>
    <n v="24447.27"/>
    <s v="large_buy"/>
    <n v="2.3622062294344159E-2"/>
    <n v="2.3622000000000001"/>
    <s v="P"/>
  </r>
  <r>
    <x v="1246"/>
    <s v="AMERICAN PUBLIC EDUCATION INC"/>
    <x v="7"/>
    <x v="163"/>
    <s v="Shrivastava Anil K"/>
    <s v="TenPercentOwner,Other"/>
    <n v="6229"/>
    <n v="14.05"/>
    <n v="87517.450000000012"/>
    <s v="normal_buy"/>
    <n v="0.1064285550798689"/>
    <n v="10.642899999999999"/>
    <s v="P"/>
  </r>
  <r>
    <x v="1246"/>
    <s v="AMERICAN PUBLIC EDUCATION INC"/>
    <x v="7"/>
    <x v="163"/>
    <s v="325 CAPITAL LLC"/>
    <s v="TenPercentOwner,Other"/>
    <n v="6229"/>
    <n v="14.05"/>
    <n v="87517.450000000012"/>
    <s v="normal_buy"/>
    <n v="0.1064285550798689"/>
    <n v="10.642899999999999"/>
    <s v="P"/>
  </r>
  <r>
    <x v="1246"/>
    <s v="AMERICAN PUBLIC EDUCATION INC"/>
    <x v="7"/>
    <x v="163"/>
    <s v="Braner Michael David"/>
    <s v="Director,TenPercentOwner,Other"/>
    <n v="6229"/>
    <n v="14.05"/>
    <n v="87517.450000000012"/>
    <s v="normal_buy"/>
    <n v="0.1064285550798689"/>
    <n v="10.642899999999999"/>
    <s v="P"/>
  </r>
  <r>
    <x v="1246"/>
    <s v="AMERICAN PUBLIC EDUCATION INC"/>
    <x v="7"/>
    <x v="163"/>
    <s v="325 Capital GP, LLC"/>
    <s v="Other"/>
    <n v="6229"/>
    <n v="14.05"/>
    <n v="87517.450000000012"/>
    <s v="normal_buy"/>
    <n v="0.1064285550798689"/>
    <n v="10.642899999999999"/>
    <s v="P"/>
  </r>
  <r>
    <x v="1246"/>
    <s v="AMERICAN PUBLIC EDUCATION INC"/>
    <x v="7"/>
    <x v="163"/>
    <s v="FRIEDBERG DANIEL M."/>
    <s v="TenPercentOwner,Other"/>
    <n v="6229"/>
    <n v="14.05"/>
    <n v="87517.450000000012"/>
    <s v="normal_buy"/>
    <n v="0.1064285550798689"/>
    <n v="10.642899999999999"/>
    <s v="P"/>
  </r>
  <r>
    <x v="1246"/>
    <s v="AMERICAN PUBLIC EDUCATION INC"/>
    <x v="7"/>
    <x v="163"/>
    <s v="325 Capital Master Fund LP"/>
    <s v="Other"/>
    <n v="6229"/>
    <n v="14.05"/>
    <n v="87517.450000000012"/>
    <s v="normal_buy"/>
    <n v="0.1064285550798689"/>
    <n v="10.642899999999999"/>
    <s v="P"/>
  </r>
  <r>
    <x v="1246"/>
    <s v="AMERICAN PUBLIC EDUCATION INC"/>
    <x v="7"/>
    <x v="163"/>
    <s v="Shrivastava Anil K"/>
    <s v="TenPercentOwner,Other"/>
    <n v="52950"/>
    <n v="14.05"/>
    <n v="743947.5"/>
    <s v="large_buy"/>
    <n v="0.1064285550798689"/>
    <n v="10.642899999999999"/>
    <s v="P"/>
  </r>
  <r>
    <x v="1246"/>
    <s v="AMERICAN PUBLIC EDUCATION INC"/>
    <x v="7"/>
    <x v="163"/>
    <s v="325 CAPITAL LLC"/>
    <s v="TenPercentOwner,Other"/>
    <n v="52950"/>
    <n v="14.05"/>
    <n v="743947.5"/>
    <s v="large_buy"/>
    <n v="0.1064285550798689"/>
    <n v="10.642899999999999"/>
    <s v="P"/>
  </r>
  <r>
    <x v="1246"/>
    <s v="AMERICAN PUBLIC EDUCATION INC"/>
    <x v="7"/>
    <x v="163"/>
    <s v="Braner Michael David"/>
    <s v="Director,TenPercentOwner,Other"/>
    <n v="52950"/>
    <n v="14.05"/>
    <n v="743947.5"/>
    <s v="large_buy"/>
    <n v="0.1064285550798689"/>
    <n v="10.642899999999999"/>
    <s v="P"/>
  </r>
  <r>
    <x v="1246"/>
    <s v="AMERICAN PUBLIC EDUCATION INC"/>
    <x v="7"/>
    <x v="163"/>
    <s v="325 Capital GP, LLC"/>
    <s v="Other"/>
    <n v="52950"/>
    <n v="14.05"/>
    <n v="743947.5"/>
    <s v="large_buy"/>
    <n v="0.1064285550798689"/>
    <n v="10.642899999999999"/>
    <s v="P"/>
  </r>
  <r>
    <x v="1246"/>
    <s v="AMERICAN PUBLIC EDUCATION INC"/>
    <x v="7"/>
    <x v="163"/>
    <s v="FRIEDBERG DANIEL M."/>
    <s v="TenPercentOwner,Other"/>
    <n v="52950"/>
    <n v="14.05"/>
    <n v="743947.5"/>
    <s v="large_buy"/>
    <n v="0.1064285550798689"/>
    <n v="10.642899999999999"/>
    <s v="P"/>
  </r>
  <r>
    <x v="1246"/>
    <s v="AMERICAN PUBLIC EDUCATION INC"/>
    <x v="7"/>
    <x v="163"/>
    <s v="325 Capital Master Fund LP"/>
    <s v="Other"/>
    <n v="52950"/>
    <n v="14.05"/>
    <n v="743947.5"/>
    <s v="large_buy"/>
    <n v="0.1064285550798689"/>
    <n v="10.642899999999999"/>
    <s v="P"/>
  </r>
  <r>
    <x v="1194"/>
    <s v="DONEGAL GROUP INC"/>
    <x v="7"/>
    <x v="163"/>
    <s v="DONEGAL MUTUAL INSURANCE CO"/>
    <s v="TenPercentOwner"/>
    <n v="7400"/>
    <n v="14.66"/>
    <n v="108484"/>
    <s v="normal_buy"/>
    <n v="3.4036823602271449E-2"/>
    <n v="3.4037000000000002"/>
    <s v="P"/>
  </r>
  <r>
    <x v="1293"/>
    <s v="Quanterix Corp"/>
    <x v="7"/>
    <x v="163"/>
    <s v="WALT DAVID R"/>
    <s v="Director"/>
    <n v="47000"/>
    <n v="13.29"/>
    <n v="624630"/>
    <s v="large_buy"/>
    <n v="-6.8835085403264662E-2"/>
    <n v="-6.8834999999999997"/>
    <s v="P"/>
  </r>
  <r>
    <x v="929"/>
    <s v="Serina Therapeutics, Inc."/>
    <x v="7"/>
    <x v="163"/>
    <s v="Bailey Gregory"/>
    <s v="Director"/>
    <n v="1776"/>
    <n v="8.25"/>
    <n v="14652"/>
    <s v="normal_buy"/>
    <n v="-3.6363659483013677E-2"/>
    <n v="-3.6364000000000001"/>
    <s v="P"/>
  </r>
  <r>
    <x v="1006"/>
    <s v="Inhibrx Biosciences, Inc."/>
    <x v="7"/>
    <x v="163"/>
    <s v="Lappe Mark"/>
    <s v="Director,Officer"/>
    <n v="27055"/>
    <n v="12.97"/>
    <n v="350903.35"/>
    <s v="normal_buy"/>
    <n v="0.2424478005507229"/>
    <n v="24.244800000000001"/>
    <s v="P"/>
  </r>
  <r>
    <x v="1043"/>
    <s v="GOLUB CAPITAL BDC, Inc."/>
    <x v="7"/>
    <x v="163"/>
    <s v="Golub David"/>
    <s v="Director,Officer"/>
    <n v="20000"/>
    <n v="14.77"/>
    <n v="295400"/>
    <s v="normal_buy"/>
    <n v="3.8377891459074658E-2"/>
    <n v="3.8378000000000001"/>
    <s v="P"/>
  </r>
  <r>
    <x v="1153"/>
    <s v="Sunrise Realty Trust, Inc."/>
    <x v="7"/>
    <x v="163"/>
    <s v="TANNENBAUM LEONARD M"/>
    <s v="Director,Officer,TenPercentOwner"/>
    <n v="20000"/>
    <n v="12.17"/>
    <n v="243400"/>
    <s v="normal_buy"/>
    <n v="0.17313917287125319"/>
    <n v="17.3139"/>
    <s v="P"/>
  </r>
  <r>
    <x v="665"/>
    <s v="Nuveen AMT-Free Quality Municipal Income Fund"/>
    <x v="7"/>
    <x v="163"/>
    <s v="Hamilton Michael S."/>
    <s v="Other"/>
    <n v="2147"/>
    <n v="11.63"/>
    <n v="24969.61"/>
    <s v="normal_buy"/>
    <n v="0"/>
    <n v="0"/>
    <s v="P"/>
  </r>
  <r>
    <x v="451"/>
    <s v="STANDARD BIOTOOLS INC."/>
    <x v="7"/>
    <x v="163"/>
    <s v="Casdin Partners Master Fund, L.P."/>
    <s v="Director,TenPercentOwner"/>
    <n v="500000"/>
    <n v="1.87"/>
    <n v="935000"/>
    <s v="large_buy"/>
    <n v="3.7634372421738727E-2"/>
    <n v="3.7633999999999999"/>
    <s v="P"/>
  </r>
  <r>
    <x v="451"/>
    <s v="STANDARD BIOTOOLS INC."/>
    <x v="7"/>
    <x v="163"/>
    <s v="Casdin Private Growth Equity Fund, L.P."/>
    <s v="Director"/>
    <n v="500000"/>
    <n v="1.87"/>
    <n v="935000"/>
    <s v="large_buy"/>
    <n v="3.7634372421738727E-2"/>
    <n v="3.7633999999999999"/>
    <s v="P"/>
  </r>
  <r>
    <x v="451"/>
    <s v="STANDARD BIOTOOLS INC."/>
    <x v="7"/>
    <x v="163"/>
    <s v="Casdin Partners GP, LLC"/>
    <s v="Director,TenPercentOwner"/>
    <n v="500000"/>
    <n v="1.87"/>
    <n v="935000"/>
    <s v="large_buy"/>
    <n v="3.7634372421738727E-2"/>
    <n v="3.7633999999999999"/>
    <s v="P"/>
  </r>
  <r>
    <x v="451"/>
    <s v="STANDARD BIOTOOLS INC."/>
    <x v="7"/>
    <x v="163"/>
    <s v="Casdin Capital, LLC"/>
    <s v="Director,TenPercentOwner"/>
    <n v="500000"/>
    <n v="1.87"/>
    <n v="935000"/>
    <s v="large_buy"/>
    <n v="3.7634372421738727E-2"/>
    <n v="3.7633999999999999"/>
    <s v="P"/>
  </r>
  <r>
    <x v="451"/>
    <s v="STANDARD BIOTOOLS INC."/>
    <x v="7"/>
    <x v="163"/>
    <s v="Casdin Private Growth Equity Fund II GP, LLC"/>
    <s v="Director"/>
    <n v="500000"/>
    <n v="1.87"/>
    <n v="935000"/>
    <s v="large_buy"/>
    <n v="3.7634372421738727E-2"/>
    <n v="3.7633999999999999"/>
    <s v="P"/>
  </r>
  <r>
    <x v="451"/>
    <s v="STANDARD BIOTOOLS INC."/>
    <x v="7"/>
    <x v="163"/>
    <s v="Casdin Private Growth Equity Fund II, L.P."/>
    <s v="Director"/>
    <n v="500000"/>
    <n v="1.87"/>
    <n v="935000"/>
    <s v="large_buy"/>
    <n v="3.7634372421738727E-2"/>
    <n v="3.7633999999999999"/>
    <s v="P"/>
  </r>
  <r>
    <x v="451"/>
    <s v="STANDARD BIOTOOLS INC."/>
    <x v="7"/>
    <x v="163"/>
    <s v="CASDIN PRIVATE GROWTH EQUITY FUND GP, LLC"/>
    <s v="Director"/>
    <n v="500000"/>
    <n v="1.87"/>
    <n v="935000"/>
    <s v="large_buy"/>
    <n v="3.7634372421738727E-2"/>
    <n v="3.7633999999999999"/>
    <s v="P"/>
  </r>
  <r>
    <x v="451"/>
    <s v="STANDARD BIOTOOLS INC."/>
    <x v="7"/>
    <x v="163"/>
    <s v="Casdin Eli"/>
    <s v="Director,TenPercentOwner"/>
    <n v="500000"/>
    <n v="1.87"/>
    <n v="935000"/>
    <s v="large_buy"/>
    <n v="3.7634372421738727E-2"/>
    <n v="3.7633999999999999"/>
    <s v="P"/>
  </r>
  <r>
    <x v="451"/>
    <s v="STANDARD BIOTOOLS INC."/>
    <x v="7"/>
    <x v="163"/>
    <s v="Casdin Amplify Fund, LP"/>
    <s v="Director"/>
    <n v="500000"/>
    <n v="1.87"/>
    <n v="935000"/>
    <s v="large_buy"/>
    <n v="3.7634372421738727E-2"/>
    <n v="3.7633999999999999"/>
    <s v="P"/>
  </r>
  <r>
    <x v="709"/>
    <s v="LION COPPER &amp; GOLD CORP."/>
    <x v="7"/>
    <x v="164"/>
    <s v="Alford Tony L"/>
    <s v="Director,TenPercentOwner"/>
    <n v="1008584"/>
    <n v="0.05"/>
    <n v="50429.2"/>
    <s v="large_buy"/>
    <n v="0.19999995529651701"/>
    <n v="20"/>
    <s v="P"/>
  </r>
  <r>
    <x v="709"/>
    <s v="LION COPPER &amp; GOLD CORP."/>
    <x v="7"/>
    <x v="164"/>
    <s v="Alford Christine"/>
    <s v="TenPercentOwner"/>
    <n v="1008584"/>
    <n v="0.05"/>
    <n v="50429.2"/>
    <s v="large_buy"/>
    <n v="0.19999995529651701"/>
    <n v="20"/>
    <s v="P"/>
  </r>
  <r>
    <x v="1043"/>
    <s v="GOLUB CAPITAL BDC, Inc."/>
    <x v="7"/>
    <x v="164"/>
    <s v="Golub Lawrence E"/>
    <s v="Director,Officer"/>
    <n v="20000"/>
    <n v="14.96"/>
    <n v="299200"/>
    <s v="normal_buy"/>
    <n v="2.0363390615385949E-2"/>
    <n v="2.0363000000000002"/>
    <s v="P"/>
  </r>
  <r>
    <x v="138"/>
    <s v="Tourmaline Bio, Inc."/>
    <x v="7"/>
    <x v="164"/>
    <s v="Kulkarni Sandeep Chidambar"/>
    <s v="Director,Officer"/>
    <n v="1779"/>
    <n v="14.85"/>
    <n v="26418.15"/>
    <s v="normal_buy"/>
    <n v="9.8901067230958928E-2"/>
    <n v="9.8901000000000003"/>
    <s v="P"/>
  </r>
  <r>
    <x v="432"/>
    <s v="BARNWELL INDUSTRIES INC"/>
    <x v="7"/>
    <x v="164"/>
    <s v="Horowitz Joshua"/>
    <s v="Director"/>
    <n v="7000"/>
    <n v="2.2400000000000002"/>
    <n v="15680"/>
    <s v="normal_buy"/>
    <n v="-8.810564358837869E-3"/>
    <n v="-0.88109999999999999"/>
    <s v="P"/>
  </r>
  <r>
    <x v="63"/>
    <s v="BlackRock Innovation &amp; Growth Term Trust"/>
    <x v="7"/>
    <x v="164"/>
    <s v="Saba Capital Management, L.P."/>
    <s v="TenPercentOwner"/>
    <n v="83524"/>
    <n v="7.27"/>
    <n v="607219.48"/>
    <s v="normal_buy"/>
    <n v="2.7434639675161239E-3"/>
    <n v="0.27429999999999999"/>
    <s v="P"/>
  </r>
  <r>
    <x v="63"/>
    <s v="BlackRock Innovation &amp; Growth Term Trust"/>
    <x v="7"/>
    <x v="164"/>
    <s v="Weinstein Boaz"/>
    <s v="TenPercentOwner"/>
    <n v="83524"/>
    <n v="7.27"/>
    <n v="607219.48"/>
    <s v="normal_buy"/>
    <n v="2.7434639675161239E-3"/>
    <n v="0.27429999999999999"/>
    <s v="P"/>
  </r>
  <r>
    <x v="659"/>
    <s v="COMSTOCK RESOURCES INC"/>
    <x v="7"/>
    <x v="164"/>
    <s v="Williston Drilling, L.P."/>
    <s v="TenPercentOwner"/>
    <n v="1044200"/>
    <n v="11.1"/>
    <n v="11590620"/>
    <s v="large_buy"/>
    <n v="-0.11566480483028239"/>
    <n v="-11.5665"/>
    <s v="P"/>
  </r>
  <r>
    <x v="659"/>
    <s v="COMSTOCK RESOURCES INC"/>
    <x v="7"/>
    <x v="164"/>
    <s v="Arkoma Drilling, L.P."/>
    <s v="TenPercentOwner"/>
    <n v="1044200"/>
    <n v="11.1"/>
    <n v="11590620"/>
    <s v="large_buy"/>
    <n v="-0.11566480483028239"/>
    <n v="-11.5665"/>
    <s v="P"/>
  </r>
  <r>
    <x v="659"/>
    <s v="COMSTOCK RESOURCES INC"/>
    <x v="7"/>
    <x v="164"/>
    <s v="JWJ BES, LLC"/>
    <s v="TenPercentOwner"/>
    <n v="1044200"/>
    <n v="11.1"/>
    <n v="11590620"/>
    <s v="large_buy"/>
    <n v="-0.11566480483028239"/>
    <n v="-11.5665"/>
    <s v="P"/>
  </r>
  <r>
    <x v="659"/>
    <s v="COMSTOCK RESOURCES INC"/>
    <x v="7"/>
    <x v="164"/>
    <s v="Blue Star Exploration Corp"/>
    <s v="TenPercentOwner"/>
    <n v="1044200"/>
    <n v="11.1"/>
    <n v="11590620"/>
    <s v="large_buy"/>
    <n v="-0.11566480483028239"/>
    <n v="-11.5665"/>
    <s v="P"/>
  </r>
  <r>
    <x v="659"/>
    <s v="COMSTOCK RESOURCES INC"/>
    <x v="7"/>
    <x v="164"/>
    <s v="Jones Jerral W."/>
    <s v="TenPercentOwner"/>
    <n v="1044200"/>
    <n v="11.1"/>
    <n v="11590620"/>
    <s v="large_buy"/>
    <n v="-0.11566480483028239"/>
    <n v="-11.5665"/>
    <s v="P"/>
  </r>
  <r>
    <x v="509"/>
    <s v="Alphatec Holdings, Inc."/>
    <x v="7"/>
    <x v="164"/>
    <s v="Demski David M"/>
    <s v="Director"/>
    <n v="50000"/>
    <n v="5.67"/>
    <n v="283500"/>
    <s v="large_buy"/>
    <n v="0.17077470006060369"/>
    <n v="17.077500000000001"/>
    <s v="P"/>
  </r>
  <r>
    <x v="1341"/>
    <s v="Eaton Corp plc"/>
    <x v="7"/>
    <x v="164"/>
    <s v="Terrell Karenann K"/>
    <s v="Director"/>
    <n v="500"/>
    <n v="298.97000000000003"/>
    <n v="149485"/>
    <s v="normal_buy"/>
    <n v="-4.6614705794070899E-2"/>
    <n v="-4.6615000000000002"/>
    <s v="P"/>
  </r>
  <r>
    <x v="992"/>
    <s v="APPIAN CORP"/>
    <x v="7"/>
    <x v="164"/>
    <s v="Abdiel Capital Management, LLC"/>
    <s v="TenPercentOwner"/>
    <n v="843"/>
    <n v="31.17"/>
    <n v="26276.31"/>
    <s v="normal_buy"/>
    <n v="6.0975781446737098E-3"/>
    <n v="0.60980000000000001"/>
    <s v="P"/>
  </r>
  <r>
    <x v="992"/>
    <s v="APPIAN CORP"/>
    <x v="7"/>
    <x v="164"/>
    <s v="Abdiel Partners, LLC"/>
    <s v="TenPercentOwner"/>
    <n v="843"/>
    <n v="31.17"/>
    <n v="26276.31"/>
    <s v="normal_buy"/>
    <n v="6.0975781446737098E-3"/>
    <n v="0.60980000000000001"/>
    <s v="P"/>
  </r>
  <r>
    <x v="992"/>
    <s v="APPIAN CORP"/>
    <x v="7"/>
    <x v="164"/>
    <s v="Moran Colin T."/>
    <s v="TenPercentOwner"/>
    <n v="843"/>
    <n v="31.17"/>
    <n v="26276.31"/>
    <s v="normal_buy"/>
    <n v="6.0975781446737098E-3"/>
    <n v="0.60980000000000001"/>
    <s v="P"/>
  </r>
  <r>
    <x v="992"/>
    <s v="APPIAN CORP"/>
    <x v="7"/>
    <x v="164"/>
    <s v="Abdiel Qualified Master Fund LP"/>
    <s v="TenPercentOwner"/>
    <n v="843"/>
    <n v="31.17"/>
    <n v="26276.31"/>
    <s v="normal_buy"/>
    <n v="6.0975781446737098E-3"/>
    <n v="0.60980000000000001"/>
    <s v="P"/>
  </r>
  <r>
    <x v="992"/>
    <s v="APPIAN CORP"/>
    <x v="7"/>
    <x v="164"/>
    <s v="Abdiel Capital LP"/>
    <s v="TenPercentOwner"/>
    <n v="843"/>
    <n v="31.17"/>
    <n v="26276.31"/>
    <s v="normal_buy"/>
    <n v="6.0975781446737098E-3"/>
    <n v="0.60980000000000001"/>
    <s v="P"/>
  </r>
  <r>
    <x v="992"/>
    <s v="APPIAN CORP"/>
    <x v="7"/>
    <x v="164"/>
    <s v="Abdiel Capital Advisors, LP"/>
    <s v="TenPercentOwner"/>
    <n v="843"/>
    <n v="31.17"/>
    <n v="26276.31"/>
    <s v="normal_buy"/>
    <n v="6.0975781446737098E-3"/>
    <n v="0.60980000000000001"/>
    <s v="P"/>
  </r>
  <r>
    <x v="992"/>
    <s v="APPIAN CORP"/>
    <x v="7"/>
    <x v="164"/>
    <s v="Abdiel Capital Management, LLC"/>
    <s v="TenPercentOwner"/>
    <n v="24157"/>
    <n v="31.17"/>
    <n v="752973.69000000006"/>
    <s v="normal_buy"/>
    <n v="6.0975781446737098E-3"/>
    <n v="0.60980000000000001"/>
    <s v="P"/>
  </r>
  <r>
    <x v="992"/>
    <s v="APPIAN CORP"/>
    <x v="7"/>
    <x v="164"/>
    <s v="Abdiel Partners, LLC"/>
    <s v="TenPercentOwner"/>
    <n v="24157"/>
    <n v="31.17"/>
    <n v="752973.69000000006"/>
    <s v="normal_buy"/>
    <n v="6.0975781446737098E-3"/>
    <n v="0.60980000000000001"/>
    <s v="P"/>
  </r>
  <r>
    <x v="992"/>
    <s v="APPIAN CORP"/>
    <x v="7"/>
    <x v="164"/>
    <s v="Moran Colin T."/>
    <s v="TenPercentOwner"/>
    <n v="24157"/>
    <n v="31.17"/>
    <n v="752973.69000000006"/>
    <s v="normal_buy"/>
    <n v="6.0975781446737098E-3"/>
    <n v="0.60980000000000001"/>
    <s v="P"/>
  </r>
  <r>
    <x v="992"/>
    <s v="APPIAN CORP"/>
    <x v="7"/>
    <x v="164"/>
    <s v="Abdiel Qualified Master Fund LP"/>
    <s v="TenPercentOwner"/>
    <n v="24157"/>
    <n v="31.17"/>
    <n v="752973.69000000006"/>
    <s v="normal_buy"/>
    <n v="6.0975781446737098E-3"/>
    <n v="0.60980000000000001"/>
    <s v="P"/>
  </r>
  <r>
    <x v="992"/>
    <s v="APPIAN CORP"/>
    <x v="7"/>
    <x v="164"/>
    <s v="Abdiel Capital LP"/>
    <s v="TenPercentOwner"/>
    <n v="24157"/>
    <n v="31.17"/>
    <n v="752973.69000000006"/>
    <s v="normal_buy"/>
    <n v="6.0975781446737098E-3"/>
    <n v="0.60980000000000001"/>
    <s v="P"/>
  </r>
  <r>
    <x v="992"/>
    <s v="APPIAN CORP"/>
    <x v="7"/>
    <x v="164"/>
    <s v="Abdiel Capital Advisors, LP"/>
    <s v="TenPercentOwner"/>
    <n v="24157"/>
    <n v="31.17"/>
    <n v="752973.69000000006"/>
    <s v="normal_buy"/>
    <n v="6.0975781446737098E-3"/>
    <n v="0.60980000000000001"/>
    <s v="P"/>
  </r>
  <r>
    <x v="738"/>
    <s v="LINDBLAD EXPEDITIONS HOLDINGS, INC."/>
    <x v="7"/>
    <x v="164"/>
    <s v="Lindblad Sven-Olof"/>
    <s v="Officer"/>
    <n v="32117"/>
    <n v="7.95"/>
    <n v="255330.15"/>
    <s v="large_buy"/>
    <n v="0.1386860526295943"/>
    <n v="13.868600000000001"/>
    <s v="P"/>
  </r>
  <r>
    <x v="757"/>
    <s v="ProFrac Holding Corp."/>
    <x v="7"/>
    <x v="164"/>
    <s v="THRC Holdings, LP"/>
    <s v="TenPercentOwner"/>
    <n v="330130"/>
    <n v="6.36"/>
    <n v="2099626.7999999998"/>
    <s v="normal_buy"/>
    <n v="-1.5748016714081329E-2"/>
    <n v="-1.5748"/>
    <s v="P"/>
  </r>
  <r>
    <x v="757"/>
    <s v="ProFrac Holding Corp."/>
    <x v="7"/>
    <x v="164"/>
    <s v="THRC Management, LLC"/>
    <s v="TenPercentOwner"/>
    <n v="330130"/>
    <n v="6.36"/>
    <n v="2099626.7999999998"/>
    <s v="normal_buy"/>
    <n v="-1.5748016714081329E-2"/>
    <n v="-1.5748"/>
    <s v="P"/>
  </r>
  <r>
    <x v="757"/>
    <s v="ProFrac Holding Corp."/>
    <x v="7"/>
    <x v="164"/>
    <s v="Wilks Dan H."/>
    <s v="TenPercentOwner"/>
    <n v="330130"/>
    <n v="6.36"/>
    <n v="2099626.7999999998"/>
    <s v="normal_buy"/>
    <n v="-1.5748016714081329E-2"/>
    <n v="-1.5748"/>
    <s v="P"/>
  </r>
  <r>
    <x v="1319"/>
    <s v="KRATOS DEFENSE &amp; SECURITY SOLUTIONS, INC."/>
    <x v="7"/>
    <x v="164"/>
    <s v="DEMARCO ERIC M"/>
    <s v="Director,Officer"/>
    <n v="6020"/>
    <n v="20.96"/>
    <n v="126179.2"/>
    <s v="normal_buy"/>
    <n v="4.2482069557861157E-2"/>
    <n v="4.2481999999999998"/>
    <s v="P"/>
  </r>
  <r>
    <x v="1319"/>
    <s v="KRATOS DEFENSE &amp; SECURITY SOLUTIONS, INC."/>
    <x v="7"/>
    <x v="164"/>
    <s v="DEMARCO ERIC M"/>
    <s v="Director,Officer"/>
    <n v="5960"/>
    <n v="20.82"/>
    <n v="124087.2"/>
    <s v="normal_buy"/>
    <n v="4.2482069557861157E-2"/>
    <n v="4.2481999999999998"/>
    <s v="P"/>
  </r>
  <r>
    <x v="335"/>
    <s v="WEST BANCORPORATION INC"/>
    <x v="7"/>
    <x v="164"/>
    <s v="NELSON DAVID D"/>
    <s v="Director,Officer"/>
    <n v="730"/>
    <n v="19.04"/>
    <n v="13899.2"/>
    <s v="normal_buy"/>
    <n v="-1.2409503015212601E-2"/>
    <n v="-1.2410000000000001"/>
    <s v="P"/>
  </r>
  <r>
    <x v="885"/>
    <s v="Immix Biopharma, Inc."/>
    <x v="7"/>
    <x v="164"/>
    <s v="Hsu Jason"/>
    <s v="Director"/>
    <n v="15000"/>
    <n v="2.23"/>
    <n v="33450"/>
    <s v="large_buy"/>
    <n v="-7.8947398691186499E-2"/>
    <n v="-7.8947000000000003"/>
    <s v="P"/>
  </r>
  <r>
    <x v="1153"/>
    <s v="Sunrise Realty Trust, Inc."/>
    <x v="7"/>
    <x v="164"/>
    <s v="TANNENBAUM LEONARD M"/>
    <s v="Director,Officer,TenPercentOwner"/>
    <n v="10000"/>
    <n v="12.92"/>
    <n v="129200"/>
    <s v="normal_buy"/>
    <n v="5.0989270370728652E-2"/>
    <n v="5.0989000000000004"/>
    <s v="P"/>
  </r>
  <r>
    <x v="1063"/>
    <s v="PYXUS INTERNATIONAL, INC."/>
    <x v="7"/>
    <x v="164"/>
    <s v="ALTMAN JEFFREY A"/>
    <s v="TenPercentOwner"/>
    <n v="811150"/>
    <n v="2.5"/>
    <n v="2027875"/>
    <s v="large_buy"/>
    <n v="1.694913610443605E-2"/>
    <n v="1.6949000000000001"/>
    <s v="P"/>
  </r>
  <r>
    <x v="1063"/>
    <s v="PYXUS INTERNATIONAL, INC."/>
    <x v="7"/>
    <x v="164"/>
    <s v="Owl Creek Asset Management, L.P."/>
    <s v="TenPercentOwner"/>
    <n v="811150"/>
    <n v="2.5"/>
    <n v="2027875"/>
    <s v="large_buy"/>
    <n v="1.694913610443605E-2"/>
    <n v="1.6949000000000001"/>
    <s v="P"/>
  </r>
  <r>
    <x v="1304"/>
    <s v="WEBTOON Entertainment Inc."/>
    <x v="7"/>
    <x v="164"/>
    <s v="Kim Namsun"/>
    <s v="Director"/>
    <n v="7195"/>
    <n v="13.9"/>
    <n v="100010.5"/>
    <s v="normal_buy"/>
    <n v="-0.124821679234035"/>
    <n v="-12.482200000000001"/>
    <s v="P"/>
  </r>
  <r>
    <x v="1302"/>
    <s v="El Pollo Loco Holdings, Inc."/>
    <x v="7"/>
    <x v="164"/>
    <s v="BIGLARI, SARDAR"/>
    <s v="TenPercentOwner"/>
    <n v="43161"/>
    <n v="13.59"/>
    <n v="586557.99"/>
    <s v="normal_buy"/>
    <n v="-1.106198875831821E-2"/>
    <n v="-1.1062000000000001"/>
    <s v="P"/>
  </r>
  <r>
    <x v="1302"/>
    <s v="El Pollo Loco Holdings, Inc."/>
    <x v="7"/>
    <x v="164"/>
    <s v="Biglari Reinsurance Ltd."/>
    <s v="Other"/>
    <n v="43161"/>
    <n v="13.59"/>
    <n v="586557.99"/>
    <s v="normal_buy"/>
    <n v="-1.106198875831821E-2"/>
    <n v="-1.1062000000000001"/>
    <s v="P"/>
  </r>
  <r>
    <x v="1302"/>
    <s v="El Pollo Loco Holdings, Inc."/>
    <x v="7"/>
    <x v="164"/>
    <s v="Biglari Insurance Group Inc."/>
    <s v="Other"/>
    <n v="43161"/>
    <n v="13.59"/>
    <n v="586557.99"/>
    <s v="normal_buy"/>
    <n v="-1.106198875831821E-2"/>
    <n v="-1.1062000000000001"/>
    <s v="P"/>
  </r>
  <r>
    <x v="1302"/>
    <s v="El Pollo Loco Holdings, Inc."/>
    <x v="7"/>
    <x v="164"/>
    <s v="LION FUND II, L.P."/>
    <s v="TenPercentOwner"/>
    <n v="43161"/>
    <n v="13.59"/>
    <n v="586557.99"/>
    <s v="normal_buy"/>
    <n v="-1.106198875831821E-2"/>
    <n v="-1.1062000000000001"/>
    <s v="P"/>
  </r>
  <r>
    <x v="1302"/>
    <s v="El Pollo Loco Holdings, Inc."/>
    <x v="7"/>
    <x v="164"/>
    <s v="BIGLARI CAPITAL CORP."/>
    <s v="TenPercentOwner"/>
    <n v="43161"/>
    <n v="13.59"/>
    <n v="586557.99"/>
    <s v="normal_buy"/>
    <n v="-1.106198875831821E-2"/>
    <n v="-1.1062000000000001"/>
    <s v="P"/>
  </r>
  <r>
    <x v="1302"/>
    <s v="El Pollo Loco Holdings, Inc."/>
    <x v="7"/>
    <x v="164"/>
    <s v="Biglari Holdings Inc."/>
    <s v="Other"/>
    <n v="43161"/>
    <n v="13.59"/>
    <n v="586557.99"/>
    <s v="normal_buy"/>
    <n v="-1.106198875831821E-2"/>
    <n v="-1.1062000000000001"/>
    <s v="P"/>
  </r>
  <r>
    <x v="394"/>
    <s v="Apple Hospitality REIT, Inc."/>
    <x v="7"/>
    <x v="164"/>
    <s v="Hugh Redd"/>
    <s v="Director"/>
    <n v="1000"/>
    <n v="14.1"/>
    <n v="14100"/>
    <s v="normal_buy"/>
    <n v="-1.8345985193571449E-2"/>
    <n v="-1.8346"/>
    <s v="P"/>
  </r>
  <r>
    <x v="1342"/>
    <s v="CORETEC GROUP INC."/>
    <x v="7"/>
    <x v="164"/>
    <s v="Kappers Matthew Joseph"/>
    <s v="Director,Officer"/>
    <n v="3750000"/>
    <n v="0.01"/>
    <n v="37500"/>
    <s v="large_buy"/>
    <n v="-0.3478261028013292"/>
    <n v="-34.782600000000002"/>
    <s v="P"/>
  </r>
  <r>
    <x v="1340"/>
    <s v="Great Elm Capital Corp."/>
    <x v="7"/>
    <x v="164"/>
    <s v="Drapkin Matthew A"/>
    <s v="Director"/>
    <n v="1310"/>
    <n v="10.119999999999999"/>
    <n v="13257.2"/>
    <s v="normal_buy"/>
    <n v="4.6396900150664562E-2"/>
    <n v="4.6397000000000004"/>
    <s v="P"/>
  </r>
  <r>
    <x v="978"/>
    <s v="Global Self Storage, Inc."/>
    <x v="7"/>
    <x v="164"/>
    <s v="WINMILL &amp; CO. INC"/>
    <s v="Other"/>
    <n v="2524"/>
    <n v="5.12"/>
    <n v="12922.88"/>
    <s v="normal_buy"/>
    <n v="-3.46154061608408E-2"/>
    <n v="-3.4615"/>
    <s v="P"/>
  </r>
  <r>
    <x v="53"/>
    <s v="EyePoint Pharmaceuticals, Inc."/>
    <x v="7"/>
    <x v="164"/>
    <s v="ANDO GORAN"/>
    <s v="Director"/>
    <n v="5000"/>
    <n v="7.95"/>
    <n v="39750"/>
    <s v="normal_buy"/>
    <n v="-0.10939223759704431"/>
    <n v="-10.9392"/>
    <s v="P"/>
  </r>
  <r>
    <x v="1246"/>
    <s v="AMERICAN PUBLIC EDUCATION INC"/>
    <x v="7"/>
    <x v="164"/>
    <s v="Shrivastava Anil K"/>
    <s v="TenPercentOwner,Other"/>
    <n v="1457"/>
    <n v="14.61"/>
    <n v="21286.77"/>
    <s v="normal_buy"/>
    <n v="4.9592359306639848E-2"/>
    <n v="4.9592000000000001"/>
    <s v="P"/>
  </r>
  <r>
    <x v="1246"/>
    <s v="AMERICAN PUBLIC EDUCATION INC"/>
    <x v="7"/>
    <x v="164"/>
    <s v="325 CAPITAL LLC"/>
    <s v="TenPercentOwner,Other"/>
    <n v="1457"/>
    <n v="14.61"/>
    <n v="21286.77"/>
    <s v="normal_buy"/>
    <n v="4.9592359306639848E-2"/>
    <n v="4.9592000000000001"/>
    <s v="P"/>
  </r>
  <r>
    <x v="1246"/>
    <s v="AMERICAN PUBLIC EDUCATION INC"/>
    <x v="7"/>
    <x v="164"/>
    <s v="Braner Michael David"/>
    <s v="Director,TenPercentOwner,Other"/>
    <n v="1457"/>
    <n v="14.61"/>
    <n v="21286.77"/>
    <s v="normal_buy"/>
    <n v="4.9592359306639848E-2"/>
    <n v="4.9592000000000001"/>
    <s v="P"/>
  </r>
  <r>
    <x v="1246"/>
    <s v="AMERICAN PUBLIC EDUCATION INC"/>
    <x v="7"/>
    <x v="164"/>
    <s v="325 Capital GP, LLC"/>
    <s v="Other"/>
    <n v="1457"/>
    <n v="14.61"/>
    <n v="21286.77"/>
    <s v="normal_buy"/>
    <n v="4.9592359306639848E-2"/>
    <n v="4.9592000000000001"/>
    <s v="P"/>
  </r>
  <r>
    <x v="1246"/>
    <s v="AMERICAN PUBLIC EDUCATION INC"/>
    <x v="7"/>
    <x v="164"/>
    <s v="FRIEDBERG DANIEL M."/>
    <s v="TenPercentOwner,Other"/>
    <n v="1457"/>
    <n v="14.61"/>
    <n v="21286.77"/>
    <s v="normal_buy"/>
    <n v="4.9592359306639848E-2"/>
    <n v="4.9592000000000001"/>
    <s v="P"/>
  </r>
  <r>
    <x v="1246"/>
    <s v="AMERICAN PUBLIC EDUCATION INC"/>
    <x v="7"/>
    <x v="164"/>
    <s v="325 Capital Master Fund LP"/>
    <s v="Other"/>
    <n v="1457"/>
    <n v="14.61"/>
    <n v="21286.77"/>
    <s v="normal_buy"/>
    <n v="4.9592359306639848E-2"/>
    <n v="4.9592000000000001"/>
    <s v="P"/>
  </r>
  <r>
    <x v="1246"/>
    <s v="AMERICAN PUBLIC EDUCATION INC"/>
    <x v="7"/>
    <x v="164"/>
    <s v="Shrivastava Anil K"/>
    <s v="TenPercentOwner,Other"/>
    <n v="12386"/>
    <n v="14.61"/>
    <n v="180959.46"/>
    <s v="normal_buy"/>
    <n v="4.9592359306639848E-2"/>
    <n v="4.9592000000000001"/>
    <s v="P"/>
  </r>
  <r>
    <x v="1246"/>
    <s v="AMERICAN PUBLIC EDUCATION INC"/>
    <x v="7"/>
    <x v="164"/>
    <s v="325 CAPITAL LLC"/>
    <s v="TenPercentOwner,Other"/>
    <n v="12386"/>
    <n v="14.61"/>
    <n v="180959.46"/>
    <s v="normal_buy"/>
    <n v="4.9592359306639848E-2"/>
    <n v="4.9592000000000001"/>
    <s v="P"/>
  </r>
  <r>
    <x v="1246"/>
    <s v="AMERICAN PUBLIC EDUCATION INC"/>
    <x v="7"/>
    <x v="164"/>
    <s v="Braner Michael David"/>
    <s v="Director,TenPercentOwner,Other"/>
    <n v="12386"/>
    <n v="14.61"/>
    <n v="180959.46"/>
    <s v="normal_buy"/>
    <n v="4.9592359306639848E-2"/>
    <n v="4.9592000000000001"/>
    <s v="P"/>
  </r>
  <r>
    <x v="1246"/>
    <s v="AMERICAN PUBLIC EDUCATION INC"/>
    <x v="7"/>
    <x v="164"/>
    <s v="325 Capital GP, LLC"/>
    <s v="Other"/>
    <n v="12386"/>
    <n v="14.61"/>
    <n v="180959.46"/>
    <s v="normal_buy"/>
    <n v="4.9592359306639848E-2"/>
    <n v="4.9592000000000001"/>
    <s v="P"/>
  </r>
  <r>
    <x v="1246"/>
    <s v="AMERICAN PUBLIC EDUCATION INC"/>
    <x v="7"/>
    <x v="164"/>
    <s v="FRIEDBERG DANIEL M."/>
    <s v="TenPercentOwner,Other"/>
    <n v="12386"/>
    <n v="14.61"/>
    <n v="180959.46"/>
    <s v="normal_buy"/>
    <n v="4.9592359306639848E-2"/>
    <n v="4.9592000000000001"/>
    <s v="P"/>
  </r>
  <r>
    <x v="1246"/>
    <s v="AMERICAN PUBLIC EDUCATION INC"/>
    <x v="7"/>
    <x v="164"/>
    <s v="325 Capital Master Fund LP"/>
    <s v="Other"/>
    <n v="12386"/>
    <n v="14.61"/>
    <n v="180959.46"/>
    <s v="normal_buy"/>
    <n v="4.9592359306639848E-2"/>
    <n v="4.9592000000000001"/>
    <s v="P"/>
  </r>
  <r>
    <x v="840"/>
    <s v="Coupang, Inc."/>
    <x v="7"/>
    <x v="164"/>
    <s v="GREENOAKS CAPITAL PARTNERS LLC"/>
    <s v="Director,Other"/>
    <n v="100000"/>
    <n v="22.95"/>
    <n v="2295000"/>
    <s v="normal_buy"/>
    <n v="2.145358002822273E-2"/>
    <n v="2.1454"/>
    <s v="P"/>
  </r>
  <r>
    <x v="840"/>
    <s v="Coupang, Inc."/>
    <x v="7"/>
    <x v="164"/>
    <s v="MEHTA NEIL"/>
    <s v="Director"/>
    <n v="100000"/>
    <n v="22.95"/>
    <n v="2295000"/>
    <s v="normal_buy"/>
    <n v="2.145358002822273E-2"/>
    <n v="2.1454"/>
    <s v="P"/>
  </r>
  <r>
    <x v="1194"/>
    <s v="DONEGAL GROUP INC"/>
    <x v="7"/>
    <x v="164"/>
    <s v="DONEGAL MUTUAL INSURANCE CO"/>
    <s v="TenPercentOwner"/>
    <n v="8500"/>
    <n v="14.76"/>
    <n v="125460"/>
    <s v="normal_buy"/>
    <n v="4.0163409399566641E-2"/>
    <n v="4.0163000000000002"/>
    <s v="P"/>
  </r>
  <r>
    <x v="308"/>
    <s v="Gates Industrial Corp plc"/>
    <x v="7"/>
    <x v="164"/>
    <s v="Neely Wilson S"/>
    <s v="Director"/>
    <n v="6000"/>
    <n v="16.8"/>
    <n v="100800"/>
    <s v="normal_buy"/>
    <n v="-5.3916045271924402E-2"/>
    <n v="-5.3916000000000004"/>
    <s v="P"/>
  </r>
  <r>
    <x v="308"/>
    <s v="Gates Industrial Corp plc"/>
    <x v="7"/>
    <x v="164"/>
    <s v="Neely Wilson S"/>
    <s v="Director"/>
    <n v="5952"/>
    <n v="16.8"/>
    <n v="99993.600000000006"/>
    <s v="normal_buy"/>
    <n v="-5.3916045271924402E-2"/>
    <n v="-5.3916000000000004"/>
    <s v="P"/>
  </r>
  <r>
    <x v="1343"/>
    <s v="Eastern Bankshares, Inc."/>
    <x v="7"/>
    <x v="164"/>
    <s v="Palandjian Leon Aghababai"/>
    <s v="Director"/>
    <n v="5000"/>
    <n v="15.64"/>
    <n v="78200"/>
    <s v="large_buy"/>
    <n v="6.1764343288248653E-2"/>
    <n v="6.1764000000000001"/>
    <s v="P"/>
  </r>
  <r>
    <x v="1344"/>
    <s v="Shimmick Corp"/>
    <x v="7"/>
    <x v="164"/>
    <s v="Herron J Brendan"/>
    <s v="Director"/>
    <n v="4371"/>
    <n v="2.99"/>
    <n v="13069.29"/>
    <s v="normal_buy"/>
    <n v="-0.10389608479527281"/>
    <n v="-10.3896"/>
    <s v="P"/>
  </r>
  <r>
    <x v="107"/>
    <s v="CalciMedica, Inc."/>
    <x v="7"/>
    <x v="164"/>
    <s v="Roberts Eric W"/>
    <s v="Director,Officer,TenPercentOwner"/>
    <n v="5000"/>
    <n v="4.04"/>
    <n v="20200"/>
    <s v="normal_buy"/>
    <n v="0.32051281267526049"/>
    <n v="32.051299999999998"/>
    <s v="P"/>
  </r>
  <r>
    <x v="474"/>
    <s v="Blue Owl Capital Corp"/>
    <x v="7"/>
    <x v="164"/>
    <s v="Nicholson Logan"/>
    <s v="Officer"/>
    <n v="7500"/>
    <n v="14.66"/>
    <n v="109950"/>
    <s v="large_buy"/>
    <n v="2.1098728408912141E-2"/>
    <n v="2.1099000000000001"/>
    <s v="P"/>
  </r>
  <r>
    <x v="474"/>
    <s v="Blue Owl Capital Corp"/>
    <x v="7"/>
    <x v="164"/>
    <s v="Nicholson Logan"/>
    <s v="Officer"/>
    <n v="2500"/>
    <n v="14.66"/>
    <n v="36650"/>
    <s v="normal_buy"/>
    <n v="2.1098728408912141E-2"/>
    <n v="2.1099000000000001"/>
    <s v="P"/>
  </r>
  <r>
    <x v="1006"/>
    <s v="Inhibrx Biosciences, Inc."/>
    <x v="7"/>
    <x v="164"/>
    <s v="Lappe Mark"/>
    <s v="Director,Officer"/>
    <n v="12945"/>
    <n v="12.93"/>
    <n v="167378.85"/>
    <s v="normal_buy"/>
    <n v="0.2291188261372821"/>
    <n v="22.911899999999999"/>
    <s v="P"/>
  </r>
  <r>
    <x v="1043"/>
    <s v="GOLUB CAPITAL BDC, Inc."/>
    <x v="7"/>
    <x v="164"/>
    <s v="Golub David"/>
    <s v="Director,Officer"/>
    <n v="20000"/>
    <n v="14.96"/>
    <n v="299200"/>
    <s v="normal_buy"/>
    <n v="2.0363390615385949E-2"/>
    <n v="2.0363000000000002"/>
    <s v="P"/>
  </r>
  <r>
    <x v="451"/>
    <s v="STANDARD BIOTOOLS INC."/>
    <x v="7"/>
    <x v="164"/>
    <s v="Casdin Partners Master Fund, L.P."/>
    <s v="Director,TenPercentOwner"/>
    <n v="500000"/>
    <n v="1.9"/>
    <n v="950000"/>
    <s v="large_buy"/>
    <n v="1.030926821474876E-2"/>
    <n v="1.0308999999999999"/>
    <s v="P"/>
  </r>
  <r>
    <x v="451"/>
    <s v="STANDARD BIOTOOLS INC."/>
    <x v="7"/>
    <x v="164"/>
    <s v="Casdin Private Growth Equity Fund, L.P."/>
    <s v="Director"/>
    <n v="500000"/>
    <n v="1.9"/>
    <n v="950000"/>
    <s v="large_buy"/>
    <n v="1.030926821474876E-2"/>
    <n v="1.0308999999999999"/>
    <s v="P"/>
  </r>
  <r>
    <x v="451"/>
    <s v="STANDARD BIOTOOLS INC."/>
    <x v="7"/>
    <x v="164"/>
    <s v="Casdin Partners GP, LLC"/>
    <s v="Director,TenPercentOwner"/>
    <n v="500000"/>
    <n v="1.9"/>
    <n v="950000"/>
    <s v="large_buy"/>
    <n v="1.030926821474876E-2"/>
    <n v="1.0308999999999999"/>
    <s v="P"/>
  </r>
  <r>
    <x v="451"/>
    <s v="STANDARD BIOTOOLS INC."/>
    <x v="7"/>
    <x v="164"/>
    <s v="Casdin Capital, LLC"/>
    <s v="Director,TenPercentOwner"/>
    <n v="500000"/>
    <n v="1.9"/>
    <n v="950000"/>
    <s v="large_buy"/>
    <n v="1.030926821474876E-2"/>
    <n v="1.0308999999999999"/>
    <s v="P"/>
  </r>
  <r>
    <x v="451"/>
    <s v="STANDARD BIOTOOLS INC."/>
    <x v="7"/>
    <x v="164"/>
    <s v="Casdin Private Growth Equity Fund II GP, LLC"/>
    <s v="Director"/>
    <n v="500000"/>
    <n v="1.9"/>
    <n v="950000"/>
    <s v="large_buy"/>
    <n v="1.030926821474876E-2"/>
    <n v="1.0308999999999999"/>
    <s v="P"/>
  </r>
  <r>
    <x v="451"/>
    <s v="STANDARD BIOTOOLS INC."/>
    <x v="7"/>
    <x v="164"/>
    <s v="Casdin Private Growth Equity Fund II, L.P."/>
    <s v="Director"/>
    <n v="500000"/>
    <n v="1.9"/>
    <n v="950000"/>
    <s v="large_buy"/>
    <n v="1.030926821474876E-2"/>
    <n v="1.0308999999999999"/>
    <s v="P"/>
  </r>
  <r>
    <x v="451"/>
    <s v="STANDARD BIOTOOLS INC."/>
    <x v="7"/>
    <x v="164"/>
    <s v="CASDIN PRIVATE GROWTH EQUITY FUND GP, LLC"/>
    <s v="Director"/>
    <n v="500000"/>
    <n v="1.9"/>
    <n v="950000"/>
    <s v="large_buy"/>
    <n v="1.030926821474876E-2"/>
    <n v="1.0308999999999999"/>
    <s v="P"/>
  </r>
  <r>
    <x v="451"/>
    <s v="STANDARD BIOTOOLS INC."/>
    <x v="7"/>
    <x v="164"/>
    <s v="Casdin Eli"/>
    <s v="Director,TenPercentOwner"/>
    <n v="500000"/>
    <n v="1.9"/>
    <n v="950000"/>
    <s v="large_buy"/>
    <n v="1.030926821474876E-2"/>
    <n v="1.0308999999999999"/>
    <s v="P"/>
  </r>
  <r>
    <x v="451"/>
    <s v="STANDARD BIOTOOLS INC."/>
    <x v="7"/>
    <x v="164"/>
    <s v="Casdin Amplify Fund, LP"/>
    <s v="Director"/>
    <n v="500000"/>
    <n v="1.9"/>
    <n v="950000"/>
    <s v="large_buy"/>
    <n v="1.030926821474876E-2"/>
    <n v="1.0308999999999999"/>
    <s v="P"/>
  </r>
  <r>
    <x v="709"/>
    <s v="LION COPPER &amp; GOLD CORP."/>
    <x v="7"/>
    <x v="164"/>
    <s v="Alford Tony L"/>
    <s v="Director,TenPercentOwner"/>
    <n v="1008584"/>
    <n v="0.05"/>
    <n v="50429.2"/>
    <s v="large_buy"/>
    <n v="0.19999995529651701"/>
    <n v="20"/>
    <s v="P"/>
  </r>
  <r>
    <x v="709"/>
    <s v="LION COPPER &amp; GOLD CORP."/>
    <x v="7"/>
    <x v="164"/>
    <s v="Alford Christine"/>
    <s v="TenPercentOwner"/>
    <n v="1008584"/>
    <n v="0.05"/>
    <n v="50429.2"/>
    <s v="large_buy"/>
    <n v="0.19999995529651701"/>
    <n v="20"/>
    <s v="P"/>
  </r>
  <r>
    <x v="1336"/>
    <s v="Quince Therapeutics, Inc."/>
    <x v="7"/>
    <x v="164"/>
    <s v="Hannah Brendan"/>
    <s v="Officer"/>
    <n v="23565"/>
    <n v="0.63"/>
    <n v="14845.95"/>
    <s v="normal_buy"/>
    <n v="8.7499993015080602E-2"/>
    <n v="8.75"/>
    <s v="P"/>
  </r>
  <r>
    <x v="1162"/>
    <s v="StepStone Private Infrastructure Fund"/>
    <x v="7"/>
    <x v="164"/>
    <s v="SITTEMA THOMAS KENT"/>
    <s v="Director"/>
    <n v="20661.16"/>
    <n v="12.1"/>
    <n v="250000.03599999999"/>
    <s v="normal_buy"/>
    <n v="1.07437527799199E-2"/>
    <n v="1.0744"/>
    <s v="P"/>
  </r>
  <r>
    <x v="595"/>
    <s v="System1, Inc."/>
    <x v="7"/>
    <x v="164"/>
    <s v="CEE Holdings Trust"/>
    <s v="TenPercentOwner"/>
    <n v="8896"/>
    <n v="1.24"/>
    <n v="11031.04"/>
    <s v="normal_buy"/>
    <n v="-6.1068715071679207E-2"/>
    <n v="-6.1069000000000004"/>
    <s v="P"/>
  </r>
  <r>
    <x v="1345"/>
    <s v="Xperi Inc."/>
    <x v="7"/>
    <x v="164"/>
    <s v="Habiger David C"/>
    <s v="Director"/>
    <n v="5750"/>
    <n v="8.68"/>
    <n v="49910"/>
    <s v="large_buy"/>
    <n v="-4.0415639025675243E-2"/>
    <n v="-4.0415999999999999"/>
    <s v="P"/>
  </r>
  <r>
    <x v="978"/>
    <s v="Global Self Storage, Inc."/>
    <x v="7"/>
    <x v="165"/>
    <s v="WINMILL &amp; CO. INC"/>
    <s v="Other"/>
    <n v="6962"/>
    <n v="5.2"/>
    <n v="36202.400000000001"/>
    <s v="large_buy"/>
    <n v="-2.6974999261498489E-2"/>
    <n v="-2.6974999999999998"/>
    <s v="P"/>
  </r>
  <r>
    <x v="20"/>
    <s v="Zivo Bioscience, Inc."/>
    <x v="7"/>
    <x v="165"/>
    <s v="Maggiore Christopher D."/>
    <s v="Director,TenPercentOwner"/>
    <n v="31336"/>
    <n v="8.34"/>
    <n v="261342.24"/>
    <s v="normal_buy"/>
    <n v="0.29716988134401512"/>
    <n v="29.716999999999999"/>
    <s v="P"/>
  </r>
  <r>
    <x v="659"/>
    <s v="COMSTOCK RESOURCES INC"/>
    <x v="7"/>
    <x v="165"/>
    <s v="Williston Drilling, L.P."/>
    <s v="TenPercentOwner"/>
    <n v="1044200"/>
    <n v="10.96"/>
    <n v="11444432"/>
    <s v="large_buy"/>
    <n v="-0.1111110715354575"/>
    <n v="-11.1111"/>
    <s v="P"/>
  </r>
  <r>
    <x v="659"/>
    <s v="COMSTOCK RESOURCES INC"/>
    <x v="7"/>
    <x v="165"/>
    <s v="Arkoma Drilling, L.P."/>
    <s v="TenPercentOwner"/>
    <n v="1044200"/>
    <n v="10.96"/>
    <n v="11444432"/>
    <s v="large_buy"/>
    <n v="-0.1111110715354575"/>
    <n v="-11.1111"/>
    <s v="P"/>
  </r>
  <r>
    <x v="659"/>
    <s v="COMSTOCK RESOURCES INC"/>
    <x v="7"/>
    <x v="165"/>
    <s v="JWJ BES, LLC"/>
    <s v="TenPercentOwner"/>
    <n v="1044200"/>
    <n v="10.96"/>
    <n v="11444432"/>
    <s v="large_buy"/>
    <n v="-0.1111110715354575"/>
    <n v="-11.1111"/>
    <s v="P"/>
  </r>
  <r>
    <x v="659"/>
    <s v="COMSTOCK RESOURCES INC"/>
    <x v="7"/>
    <x v="165"/>
    <s v="Blue Star Exploration Corp"/>
    <s v="TenPercentOwner"/>
    <n v="1044200"/>
    <n v="10.96"/>
    <n v="11444432"/>
    <s v="large_buy"/>
    <n v="-0.1111110715354575"/>
    <n v="-11.1111"/>
    <s v="P"/>
  </r>
  <r>
    <x v="659"/>
    <s v="COMSTOCK RESOURCES INC"/>
    <x v="7"/>
    <x v="165"/>
    <s v="Jones Jerral W."/>
    <s v="TenPercentOwner"/>
    <n v="1044200"/>
    <n v="10.96"/>
    <n v="11444432"/>
    <s v="large_buy"/>
    <n v="-0.1111110715354575"/>
    <n v="-11.1111"/>
    <s v="P"/>
  </r>
  <r>
    <x v="1043"/>
    <s v="GOLUB CAPITAL BDC, Inc."/>
    <x v="7"/>
    <x v="165"/>
    <s v="Golub Lawrence E"/>
    <s v="Director,Officer"/>
    <n v="20000"/>
    <n v="15.05"/>
    <n v="301000"/>
    <s v="normal_buy"/>
    <n v="8.7611574845996021E-3"/>
    <n v="0.87609999999999999"/>
    <s v="P"/>
  </r>
  <r>
    <x v="102"/>
    <s v="TEXAS CAPITAL BANCSHARES INC/TX"/>
    <x v="7"/>
    <x v="165"/>
    <s v="STALLINGS ROBERT W"/>
    <s v="Director"/>
    <n v="10000"/>
    <n v="20.13"/>
    <n v="201300"/>
    <s v="large_buy"/>
    <n v="4.989131017368087E-2"/>
    <n v="4.9890999999999996"/>
    <s v="P"/>
  </r>
  <r>
    <x v="102"/>
    <s v="TEXAS CAPITAL BANCSHARES INC/TX"/>
    <x v="7"/>
    <x v="165"/>
    <s v="STALLINGS ROBERT W"/>
    <s v="Director"/>
    <n v="3568"/>
    <n v="20.079999999999998"/>
    <n v="71645.439999999988"/>
    <s v="normal_buy"/>
    <n v="4.989131017368087E-2"/>
    <n v="4.9890999999999996"/>
    <s v="P"/>
  </r>
  <r>
    <x v="1346"/>
    <s v="ABRDN ASIA-PACIFIC INCOME FUND, INC."/>
    <x v="7"/>
    <x v="165"/>
    <s v="Porter Rahn K"/>
    <s v="Director"/>
    <n v="6600"/>
    <n v="2.86"/>
    <n v="18876"/>
    <s v="large_buy"/>
    <n v="-1.1420416972046651E-2"/>
    <n v="-1.1419999999999999"/>
    <s v="P"/>
  </r>
  <r>
    <x v="1330"/>
    <s v="Delek Logistics Partners, LP"/>
    <x v="7"/>
    <x v="165"/>
    <s v="Spiegel Reuven"/>
    <s v="Director,Officer"/>
    <n v="3885"/>
    <n v="38.979999999999997"/>
    <n v="151437.29999999999"/>
    <s v="large_buy"/>
    <n v="6.9408504996701037E-2"/>
    <n v="6.9409000000000001"/>
    <s v="P"/>
  </r>
  <r>
    <x v="20"/>
    <s v="Zivo Bioscience, Inc."/>
    <x v="7"/>
    <x v="165"/>
    <s v="Cornell Alison A"/>
    <s v="Director"/>
    <n v="11990"/>
    <n v="8.34"/>
    <n v="99996.599999999991"/>
    <s v="normal_buy"/>
    <n v="0.29716988134401512"/>
    <n v="29.716999999999999"/>
    <s v="P"/>
  </r>
  <r>
    <x v="944"/>
    <s v="Kayne Anderson BDC, Inc."/>
    <x v="7"/>
    <x v="165"/>
    <s v="SCHNABEL SUSAN C"/>
    <s v="Director"/>
    <n v="5000"/>
    <n v="16.03"/>
    <n v="80150"/>
    <s v="normal_buy"/>
    <n v="-6.2264050480453914E-4"/>
    <n v="-6.2300000000000001E-2"/>
    <s v="P"/>
  </r>
  <r>
    <x v="1347"/>
    <s v="CPI AEROSTRUCTURES INC"/>
    <x v="7"/>
    <x v="165"/>
    <s v="Carey Bond E"/>
    <s v="Director"/>
    <n v="10000"/>
    <n v="2.7"/>
    <n v="27000"/>
    <s v="normal_buy"/>
    <n v="8.5185190745014738E-2"/>
    <n v="8.5184999999999995"/>
    <s v="P"/>
  </r>
  <r>
    <x v="1246"/>
    <s v="AMERICAN PUBLIC EDUCATION INC"/>
    <x v="7"/>
    <x v="165"/>
    <s v="Braner Michael David"/>
    <s v="Director,TenPercentOwner,Other"/>
    <n v="2793"/>
    <n v="14.71"/>
    <n v="41085.03"/>
    <s v="normal_buy"/>
    <n v="4.7425266760663387E-3"/>
    <n v="0.4743"/>
    <s v="P"/>
  </r>
  <r>
    <x v="1246"/>
    <s v="AMERICAN PUBLIC EDUCATION INC"/>
    <x v="7"/>
    <x v="165"/>
    <s v="325 Capital GP, LLC"/>
    <s v="Other"/>
    <n v="2793"/>
    <n v="14.71"/>
    <n v="41085.03"/>
    <s v="normal_buy"/>
    <n v="4.7425266760663387E-3"/>
    <n v="0.4743"/>
    <s v="P"/>
  </r>
  <r>
    <x v="1246"/>
    <s v="AMERICAN PUBLIC EDUCATION INC"/>
    <x v="7"/>
    <x v="165"/>
    <s v="325 CAPITAL LLC"/>
    <s v="TenPercentOwner,Other"/>
    <n v="2793"/>
    <n v="14.71"/>
    <n v="41085.03"/>
    <s v="normal_buy"/>
    <n v="4.7425266760663387E-3"/>
    <n v="0.4743"/>
    <s v="P"/>
  </r>
  <r>
    <x v="1246"/>
    <s v="AMERICAN PUBLIC EDUCATION INC"/>
    <x v="7"/>
    <x v="165"/>
    <s v="Shrivastava Anil K"/>
    <s v="TenPercentOwner,Other"/>
    <n v="2793"/>
    <n v="14.71"/>
    <n v="41085.03"/>
    <s v="normal_buy"/>
    <n v="4.7425266760663387E-3"/>
    <n v="0.4743"/>
    <s v="P"/>
  </r>
  <r>
    <x v="1246"/>
    <s v="AMERICAN PUBLIC EDUCATION INC"/>
    <x v="7"/>
    <x v="165"/>
    <s v="325 Capital Master Fund LP"/>
    <s v="Other"/>
    <n v="2793"/>
    <n v="14.71"/>
    <n v="41085.03"/>
    <s v="normal_buy"/>
    <n v="4.7425266760663387E-3"/>
    <n v="0.4743"/>
    <s v="P"/>
  </r>
  <r>
    <x v="1246"/>
    <s v="AMERICAN PUBLIC EDUCATION INC"/>
    <x v="7"/>
    <x v="165"/>
    <s v="FRIEDBERG DANIEL M."/>
    <s v="TenPercentOwner,Other"/>
    <n v="2793"/>
    <n v="14.71"/>
    <n v="41085.03"/>
    <s v="normal_buy"/>
    <n v="4.7425266760663387E-3"/>
    <n v="0.4743"/>
    <s v="P"/>
  </r>
  <r>
    <x v="1246"/>
    <s v="AMERICAN PUBLIC EDUCATION INC"/>
    <x v="7"/>
    <x v="165"/>
    <s v="Braner Michael David"/>
    <s v="Director,TenPercentOwner,Other"/>
    <n v="23746"/>
    <n v="14.71"/>
    <n v="349303.66"/>
    <s v="normal_buy"/>
    <n v="4.7425266760663387E-3"/>
    <n v="0.4743"/>
    <s v="P"/>
  </r>
  <r>
    <x v="1246"/>
    <s v="AMERICAN PUBLIC EDUCATION INC"/>
    <x v="7"/>
    <x v="165"/>
    <s v="325 Capital GP, LLC"/>
    <s v="Other"/>
    <n v="23746"/>
    <n v="14.71"/>
    <n v="349303.66"/>
    <s v="normal_buy"/>
    <n v="4.7425266760663387E-3"/>
    <n v="0.4743"/>
    <s v="P"/>
  </r>
  <r>
    <x v="1246"/>
    <s v="AMERICAN PUBLIC EDUCATION INC"/>
    <x v="7"/>
    <x v="165"/>
    <s v="325 CAPITAL LLC"/>
    <s v="TenPercentOwner,Other"/>
    <n v="23746"/>
    <n v="14.71"/>
    <n v="349303.66"/>
    <s v="normal_buy"/>
    <n v="4.7425266760663387E-3"/>
    <n v="0.4743"/>
    <s v="P"/>
  </r>
  <r>
    <x v="1246"/>
    <s v="AMERICAN PUBLIC EDUCATION INC"/>
    <x v="7"/>
    <x v="165"/>
    <s v="Shrivastava Anil K"/>
    <s v="TenPercentOwner,Other"/>
    <n v="23746"/>
    <n v="14.71"/>
    <n v="349303.66"/>
    <s v="normal_buy"/>
    <n v="4.7425266760663387E-3"/>
    <n v="0.4743"/>
    <s v="P"/>
  </r>
  <r>
    <x v="1246"/>
    <s v="AMERICAN PUBLIC EDUCATION INC"/>
    <x v="7"/>
    <x v="165"/>
    <s v="325 Capital Master Fund LP"/>
    <s v="Other"/>
    <n v="23746"/>
    <n v="14.71"/>
    <n v="349303.66"/>
    <s v="normal_buy"/>
    <n v="4.7425266760663387E-3"/>
    <n v="0.4743"/>
    <s v="P"/>
  </r>
  <r>
    <x v="1246"/>
    <s v="AMERICAN PUBLIC EDUCATION INC"/>
    <x v="7"/>
    <x v="165"/>
    <s v="FRIEDBERG DANIEL M."/>
    <s v="TenPercentOwner,Other"/>
    <n v="23746"/>
    <n v="14.71"/>
    <n v="349303.66"/>
    <s v="normal_buy"/>
    <n v="4.7425266760663387E-3"/>
    <n v="0.4743"/>
    <s v="P"/>
  </r>
  <r>
    <x v="1210"/>
    <s v="OneWater Marine Inc."/>
    <x v="7"/>
    <x v="165"/>
    <s v="Singleton Michelle"/>
    <s v="Other"/>
    <n v="3334"/>
    <n v="23.04"/>
    <n v="76815.360000000001"/>
    <s v="normal_buy"/>
    <n v="-4.0139619250939562E-2"/>
    <n v="-4.0140000000000002"/>
    <s v="P"/>
  </r>
  <r>
    <x v="1210"/>
    <s v="OneWater Marine Inc."/>
    <x v="7"/>
    <x v="165"/>
    <s v="Philip Singleton Irrevocable Trust, dated December 24, 2015"/>
    <s v="Other"/>
    <n v="3334"/>
    <n v="23.04"/>
    <n v="76815.360000000001"/>
    <s v="normal_buy"/>
    <n v="-4.0139619250939562E-2"/>
    <n v="-4.0140000000000002"/>
    <s v="P"/>
  </r>
  <r>
    <x v="1210"/>
    <s v="OneWater Marine Inc."/>
    <x v="7"/>
    <x v="165"/>
    <s v="Auburn OWMH, LLLP"/>
    <s v="Other"/>
    <n v="3334"/>
    <n v="23.04"/>
    <n v="76815.360000000001"/>
    <s v="normal_buy"/>
    <n v="-4.0139619250939562E-2"/>
    <n v="-4.0140000000000002"/>
    <s v="P"/>
  </r>
  <r>
    <x v="1210"/>
    <s v="OneWater Marine Inc."/>
    <x v="7"/>
    <x v="165"/>
    <s v="Singleton Philip Austin Jr."/>
    <s v="Director,Officer,Other"/>
    <n v="3334"/>
    <n v="23.04"/>
    <n v="76815.360000000001"/>
    <s v="normal_buy"/>
    <n v="-4.0139619250939562E-2"/>
    <n v="-4.0140000000000002"/>
    <s v="P"/>
  </r>
  <r>
    <x v="1210"/>
    <s v="OneWater Marine Inc."/>
    <x v="7"/>
    <x v="165"/>
    <s v="Austin Singleton Irrevocable Trust, dated December 30, 2015"/>
    <s v="Other"/>
    <n v="3334"/>
    <n v="23.04"/>
    <n v="76815.360000000001"/>
    <s v="normal_buy"/>
    <n v="-4.0139619250939562E-2"/>
    <n v="-4.0140000000000002"/>
    <s v="P"/>
  </r>
  <r>
    <x v="1210"/>
    <s v="OneWater Marine Inc."/>
    <x v="7"/>
    <x v="165"/>
    <s v="Singleton Asset Management, LLC"/>
    <s v="Other"/>
    <n v="3334"/>
    <n v="23.04"/>
    <n v="76815.360000000001"/>
    <s v="normal_buy"/>
    <n v="-4.0139619250939562E-2"/>
    <n v="-4.0140000000000002"/>
    <s v="P"/>
  </r>
  <r>
    <x v="1006"/>
    <s v="Inhibrx Biosciences, Inc."/>
    <x v="7"/>
    <x v="165"/>
    <s v="FORSYTH DOUGLAS"/>
    <s v="Director"/>
    <n v="15188"/>
    <n v="12.89"/>
    <n v="195773.32"/>
    <s v="normal_buy"/>
    <n v="0.1593534014604798"/>
    <n v="15.9353"/>
    <s v="P"/>
  </r>
  <r>
    <x v="844"/>
    <s v="Enhabit, Inc."/>
    <x v="7"/>
    <x v="165"/>
    <s v="Bolton Jeffrey"/>
    <s v="Director"/>
    <n v="5000"/>
    <n v="8.01"/>
    <n v="40050"/>
    <s v="normal_buy"/>
    <n v="-1.6209549109468039E-2"/>
    <n v="-1.621"/>
    <s v="P"/>
  </r>
  <r>
    <x v="890"/>
    <s v="Fat Brands, Inc"/>
    <x v="7"/>
    <x v="165"/>
    <s v="Elenowitz Mark"/>
    <s v="Director"/>
    <n v="2656"/>
    <n v="10.8"/>
    <n v="28684.799999999999"/>
    <s v="large_buy"/>
    <n v="-6.7924522677033194E-2"/>
    <n v="-6.7925000000000004"/>
    <s v="P"/>
  </r>
  <r>
    <x v="1334"/>
    <s v="Bridgeline Digital, Inc."/>
    <x v="7"/>
    <x v="165"/>
    <s v="TAGLICH MICHAEL N"/>
    <s v="Director"/>
    <n v="20603"/>
    <n v="0.89"/>
    <n v="18336.669999999998"/>
    <s v="normal_buy"/>
    <n v="0.22471915831275191"/>
    <n v="22.471900000000002"/>
    <s v="P"/>
  </r>
  <r>
    <x v="885"/>
    <s v="Immix Biopharma, Inc."/>
    <x v="7"/>
    <x v="165"/>
    <s v="Hsu Jason"/>
    <s v="Director"/>
    <n v="8100"/>
    <n v="2.25"/>
    <n v="18225"/>
    <s v="normal_buy"/>
    <n v="-0.108597287508636"/>
    <n v="-10.8597"/>
    <s v="P"/>
  </r>
  <r>
    <x v="509"/>
    <s v="Alphatec Holdings, Inc."/>
    <x v="7"/>
    <x v="165"/>
    <s v="Pelizzon David R"/>
    <s v="Director,TenPercentOwner"/>
    <n v="8818"/>
    <n v="5.67"/>
    <n v="49998.06"/>
    <s v="normal_buy"/>
    <n v="0.1282952568949689"/>
    <n v="12.829499999999999"/>
    <s v="P"/>
  </r>
  <r>
    <x v="883"/>
    <s v="HireQuest, Inc."/>
    <x v="7"/>
    <x v="165"/>
    <s v="Hermanns Richard"/>
    <s v="Director,Officer,TenPercentOwner"/>
    <n v="3000"/>
    <n v="12.89"/>
    <n v="38670"/>
    <s v="normal_buy"/>
    <n v="0.1104118070700966"/>
    <n v="11.0412"/>
    <s v="P"/>
  </r>
  <r>
    <x v="647"/>
    <s v="HALLADOR ENERGY CO"/>
    <x v="7"/>
    <x v="165"/>
    <s v="Gray Zarrell Thomas"/>
    <s v="Director"/>
    <n v="5000"/>
    <n v="5.75"/>
    <n v="28750"/>
    <s v="normal_buy"/>
    <n v="-4.0983607198115002E-2"/>
    <n v="-4.0983999999999998"/>
    <s v="P"/>
  </r>
  <r>
    <x v="1345"/>
    <s v="Xperi Inc."/>
    <x v="7"/>
    <x v="165"/>
    <s v="Habiger David C"/>
    <s v="Director"/>
    <n v="5775"/>
    <n v="8.6"/>
    <n v="49665"/>
    <s v="normal_buy"/>
    <n v="-5.3990611905168073E-2"/>
    <n v="-5.3990999999999998"/>
    <s v="P"/>
  </r>
  <r>
    <x v="242"/>
    <s v="V F CORP"/>
    <x v="7"/>
    <x v="165"/>
    <s v="Carucci Richard"/>
    <s v="Director"/>
    <n v="15000"/>
    <n v="16.7"/>
    <n v="250500"/>
    <s v="normal_buy"/>
    <n v="6.5060295845732696E-2"/>
    <n v="6.5060000000000002"/>
    <s v="P"/>
  </r>
  <r>
    <x v="1156"/>
    <s v="Gabelli Healthcare &amp; WellnessRx Trust"/>
    <x v="7"/>
    <x v="165"/>
    <s v="Weinstein Boaz"/>
    <s v="TenPercentOwner"/>
    <n v="4205"/>
    <n v="10.69"/>
    <n v="44951.45"/>
    <s v="normal_buy"/>
    <n v="3.2679814820296693E-2"/>
    <n v="3.2679999999999998"/>
    <s v="P"/>
  </r>
  <r>
    <x v="1156"/>
    <s v="Gabelli Healthcare &amp; WellnessRx Trust"/>
    <x v="7"/>
    <x v="165"/>
    <s v="Saba Capital Management, L.P."/>
    <s v="TenPercentOwner"/>
    <n v="4205"/>
    <n v="10.69"/>
    <n v="44951.45"/>
    <s v="normal_buy"/>
    <n v="3.2679814820296693E-2"/>
    <n v="3.2679999999999998"/>
    <s v="P"/>
  </r>
  <r>
    <x v="63"/>
    <s v="BlackRock Innovation &amp; Growth Term Trust"/>
    <x v="7"/>
    <x v="165"/>
    <s v="Saba Capital Management, L.P."/>
    <s v="TenPercentOwner"/>
    <n v="252777"/>
    <n v="7.3"/>
    <n v="1845272.1"/>
    <s v="large_buy"/>
    <n v="-9.6418402343090293E-3"/>
    <n v="-0.96419999999999995"/>
    <s v="P"/>
  </r>
  <r>
    <x v="63"/>
    <s v="BlackRock Innovation &amp; Growth Term Trust"/>
    <x v="7"/>
    <x v="165"/>
    <s v="Weinstein Boaz"/>
    <s v="TenPercentOwner"/>
    <n v="252777"/>
    <n v="7.3"/>
    <n v="1845272.1"/>
    <s v="large_buy"/>
    <n v="-9.6418402343090293E-3"/>
    <n v="-0.96419999999999995"/>
    <s v="P"/>
  </r>
  <r>
    <x v="578"/>
    <s v="Granite Ridge Resources, Inc."/>
    <x v="7"/>
    <x v="165"/>
    <s v="Miller Matthew Reade"/>
    <s v="Director"/>
    <n v="4000"/>
    <n v="6.33"/>
    <n v="25320"/>
    <s v="normal_buy"/>
    <n v="-3.3078554000597893E-2"/>
    <n v="-3.3079000000000001"/>
    <s v="P"/>
  </r>
  <r>
    <x v="519"/>
    <s v="CARRIAGE SERVICES INC"/>
    <x v="7"/>
    <x v="165"/>
    <s v="Fargason Charles"/>
    <s v="Director"/>
    <n v="1000"/>
    <n v="31.42"/>
    <n v="31420"/>
    <s v="normal_buy"/>
    <n v="3.1259966744571883E-2"/>
    <n v="3.1259999999999999"/>
    <s v="P"/>
  </r>
  <r>
    <x v="519"/>
    <s v="CARRIAGE SERVICES INC"/>
    <x v="7"/>
    <x v="165"/>
    <s v="Fargason Charles"/>
    <s v="Director"/>
    <n v="2000"/>
    <n v="31.44"/>
    <n v="62880"/>
    <s v="normal_buy"/>
    <n v="3.1259966744571883E-2"/>
    <n v="3.1259999999999999"/>
    <s v="P"/>
  </r>
  <r>
    <x v="1348"/>
    <s v="EATON VANCE TAX ADVANTAGED DIVIDEND INCOME FUND"/>
    <x v="7"/>
    <x v="165"/>
    <s v="Galko Bradley T"/>
    <s v="Officer"/>
    <n v="1865"/>
    <n v="24.04"/>
    <n v="44834.6"/>
    <s v="large_buy"/>
    <n v="-1.413143006494744E-2"/>
    <n v="-1.4131"/>
    <s v="P"/>
  </r>
  <r>
    <x v="1302"/>
    <s v="El Pollo Loco Holdings, Inc."/>
    <x v="7"/>
    <x v="165"/>
    <s v="BIGLARI, SARDAR"/>
    <s v="TenPercentOwner"/>
    <n v="4516"/>
    <n v="13.48"/>
    <n v="60875.68"/>
    <s v="normal_buy"/>
    <n v="-8.9820275930251325E-3"/>
    <n v="-0.8982"/>
    <s v="P"/>
  </r>
  <r>
    <x v="1302"/>
    <s v="El Pollo Loco Holdings, Inc."/>
    <x v="7"/>
    <x v="165"/>
    <s v="Biglari Reinsurance Ltd."/>
    <s v="Other"/>
    <n v="4516"/>
    <n v="13.48"/>
    <n v="60875.68"/>
    <s v="normal_buy"/>
    <n v="-8.9820275930251325E-3"/>
    <n v="-0.8982"/>
    <s v="P"/>
  </r>
  <r>
    <x v="1302"/>
    <s v="El Pollo Loco Holdings, Inc."/>
    <x v="7"/>
    <x v="165"/>
    <s v="Biglari Insurance Group Inc."/>
    <s v="Other"/>
    <n v="4516"/>
    <n v="13.48"/>
    <n v="60875.68"/>
    <s v="normal_buy"/>
    <n v="-8.9820275930251325E-3"/>
    <n v="-0.8982"/>
    <s v="P"/>
  </r>
  <r>
    <x v="1302"/>
    <s v="El Pollo Loco Holdings, Inc."/>
    <x v="7"/>
    <x v="165"/>
    <s v="LION FUND II, L.P."/>
    <s v="TenPercentOwner"/>
    <n v="4516"/>
    <n v="13.48"/>
    <n v="60875.68"/>
    <s v="normal_buy"/>
    <n v="-8.9820275930251325E-3"/>
    <n v="-0.8982"/>
    <s v="P"/>
  </r>
  <r>
    <x v="1302"/>
    <s v="El Pollo Loco Holdings, Inc."/>
    <x v="7"/>
    <x v="165"/>
    <s v="BIGLARI CAPITAL CORP."/>
    <s v="TenPercentOwner"/>
    <n v="4516"/>
    <n v="13.48"/>
    <n v="60875.68"/>
    <s v="normal_buy"/>
    <n v="-8.9820275930251325E-3"/>
    <n v="-0.8982"/>
    <s v="P"/>
  </r>
  <r>
    <x v="1302"/>
    <s v="El Pollo Loco Holdings, Inc."/>
    <x v="7"/>
    <x v="165"/>
    <s v="Biglari Holdings Inc."/>
    <s v="Other"/>
    <n v="4516"/>
    <n v="13.48"/>
    <n v="60875.68"/>
    <s v="normal_buy"/>
    <n v="-8.9820275930251325E-3"/>
    <n v="-0.8982"/>
    <s v="P"/>
  </r>
  <r>
    <x v="1349"/>
    <s v="QUAINT OAK BANCORP INC"/>
    <x v="7"/>
    <x v="165"/>
    <s v="GONZALEZ WILLIAM R"/>
    <s v="Officer"/>
    <n v="2503"/>
    <n v="9.99"/>
    <n v="25004.97"/>
    <s v="large_buy"/>
    <n v="2.0021323612766651E-3"/>
    <n v="0.20019999999999999"/>
    <s v="P"/>
  </r>
  <r>
    <x v="1194"/>
    <s v="DONEGAL GROUP INC"/>
    <x v="7"/>
    <x v="165"/>
    <s v="DONEGAL MUTUAL INSURANCE CO"/>
    <s v="TenPercentOwner"/>
    <n v="4458"/>
    <n v="14.63"/>
    <n v="65220.54"/>
    <s v="normal_buy"/>
    <n v="3.2831752404347332E-2"/>
    <n v="3.2831999999999999"/>
    <s v="P"/>
  </r>
  <r>
    <x v="1050"/>
    <s v="Orion S.A."/>
    <x v="7"/>
    <x v="165"/>
    <s v="Painter Corning F."/>
    <s v="Director,Officer"/>
    <n v="10000"/>
    <n v="17.690000000000001"/>
    <n v="176900"/>
    <s v="large_buy"/>
    <n v="-5.5396927130350382E-2"/>
    <n v="-5.5396999999999998"/>
    <s v="P"/>
  </r>
  <r>
    <x v="301"/>
    <s v="SR Bancorp, Inc."/>
    <x v="7"/>
    <x v="165"/>
    <s v="Lupo Thomas"/>
    <s v="Director"/>
    <n v="2500"/>
    <n v="9.8000000000000007"/>
    <n v="24500"/>
    <s v="normal_buy"/>
    <n v="3.1697453640060491E-2"/>
    <n v="3.1697000000000002"/>
    <s v="P"/>
  </r>
  <r>
    <x v="883"/>
    <s v="HireQuest, Inc."/>
    <x v="7"/>
    <x v="165"/>
    <s v="OLMSTEAD JACK A."/>
    <s v="Director"/>
    <n v="5000"/>
    <n v="12.9"/>
    <n v="64500"/>
    <s v="large_buy"/>
    <n v="0.1104118070700966"/>
    <n v="11.0412"/>
    <s v="P"/>
  </r>
  <r>
    <x v="862"/>
    <s v="Nutex Health, Inc."/>
    <x v="7"/>
    <x v="165"/>
    <s v="Bates Jon Christian"/>
    <s v="Officer"/>
    <n v="1350"/>
    <n v="21.46"/>
    <n v="28971"/>
    <s v="large_buy"/>
    <n v="-6.0437501967424154E-3"/>
    <n v="-0.60440000000000005"/>
    <s v="P"/>
  </r>
  <r>
    <x v="136"/>
    <s v="ADAMS NATURAL RESOURCES FUND, INC."/>
    <x v="7"/>
    <x v="165"/>
    <s v="Weinstein Boaz"/>
    <s v="TenPercentOwner"/>
    <n v="11058"/>
    <n v="22.7"/>
    <n v="251016.6"/>
    <s v="normal_buy"/>
    <n v="-2.1997405351770079E-2"/>
    <n v="-2.1997"/>
    <s v="P"/>
  </r>
  <r>
    <x v="136"/>
    <s v="ADAMS NATURAL RESOURCES FUND, INC."/>
    <x v="7"/>
    <x v="165"/>
    <s v="Saba Capital Management, L.P."/>
    <s v="TenPercentOwner"/>
    <n v="11058"/>
    <n v="22.7"/>
    <n v="251016.6"/>
    <s v="normal_buy"/>
    <n v="-2.1997405351770079E-2"/>
    <n v="-2.1997"/>
    <s v="P"/>
  </r>
  <r>
    <x v="451"/>
    <s v="STANDARD BIOTOOLS INC."/>
    <x v="7"/>
    <x v="165"/>
    <s v="Casdin Private Growth Equity Fund II, L.P."/>
    <s v="Director"/>
    <n v="307900"/>
    <n v="1.96"/>
    <n v="603484"/>
    <s v="normal_buy"/>
    <n v="-5.1282001121667484E-3"/>
    <n v="-0.51280000000000003"/>
    <s v="P"/>
  </r>
  <r>
    <x v="451"/>
    <s v="STANDARD BIOTOOLS INC."/>
    <x v="7"/>
    <x v="165"/>
    <s v="Casdin Capital, LLC"/>
    <s v="Director,TenPercentOwner"/>
    <n v="307900"/>
    <n v="1.96"/>
    <n v="603484"/>
    <s v="normal_buy"/>
    <n v="-5.1282001121667484E-3"/>
    <n v="-0.51280000000000003"/>
    <s v="P"/>
  </r>
  <r>
    <x v="451"/>
    <s v="STANDARD BIOTOOLS INC."/>
    <x v="7"/>
    <x v="165"/>
    <s v="Casdin Partners Master Fund, L.P."/>
    <s v="Director,TenPercentOwner"/>
    <n v="307900"/>
    <n v="1.96"/>
    <n v="603484"/>
    <s v="normal_buy"/>
    <n v="-5.1282001121667484E-3"/>
    <n v="-0.51280000000000003"/>
    <s v="P"/>
  </r>
  <r>
    <x v="451"/>
    <s v="STANDARD BIOTOOLS INC."/>
    <x v="7"/>
    <x v="165"/>
    <s v="Casdin Private Growth Equity Fund II GP, LLC"/>
    <s v="Director"/>
    <n v="307900"/>
    <n v="1.96"/>
    <n v="603484"/>
    <s v="normal_buy"/>
    <n v="-5.1282001121667484E-3"/>
    <n v="-0.51280000000000003"/>
    <s v="P"/>
  </r>
  <r>
    <x v="451"/>
    <s v="STANDARD BIOTOOLS INC."/>
    <x v="7"/>
    <x v="165"/>
    <s v="Casdin Amplify Fund, LP"/>
    <s v="Director"/>
    <n v="307900"/>
    <n v="1.96"/>
    <n v="603484"/>
    <s v="normal_buy"/>
    <n v="-5.1282001121667484E-3"/>
    <n v="-0.51280000000000003"/>
    <s v="P"/>
  </r>
  <r>
    <x v="451"/>
    <s v="STANDARD BIOTOOLS INC."/>
    <x v="7"/>
    <x v="165"/>
    <s v="Casdin Eli"/>
    <s v="Director,TenPercentOwner"/>
    <n v="307900"/>
    <n v="1.96"/>
    <n v="603484"/>
    <s v="normal_buy"/>
    <n v="-5.1282001121667484E-3"/>
    <n v="-0.51280000000000003"/>
    <s v="P"/>
  </r>
  <r>
    <x v="451"/>
    <s v="STANDARD BIOTOOLS INC."/>
    <x v="7"/>
    <x v="165"/>
    <s v="Casdin Partners GP, LLC"/>
    <s v="Director,TenPercentOwner"/>
    <n v="307900"/>
    <n v="1.96"/>
    <n v="603484"/>
    <s v="normal_buy"/>
    <n v="-5.1282001121667484E-3"/>
    <n v="-0.51280000000000003"/>
    <s v="P"/>
  </r>
  <r>
    <x v="451"/>
    <s v="STANDARD BIOTOOLS INC."/>
    <x v="7"/>
    <x v="165"/>
    <s v="Casdin Private Growth Equity Fund, L.P."/>
    <s v="Director"/>
    <n v="307900"/>
    <n v="1.96"/>
    <n v="603484"/>
    <s v="normal_buy"/>
    <n v="-5.1282001121667484E-3"/>
    <n v="-0.51280000000000003"/>
    <s v="P"/>
  </r>
  <r>
    <x v="451"/>
    <s v="STANDARD BIOTOOLS INC."/>
    <x v="7"/>
    <x v="165"/>
    <s v="CASDIN PRIVATE GROWTH EQUITY FUND GP, LLC"/>
    <s v="Director"/>
    <n v="307900"/>
    <n v="1.96"/>
    <n v="603484"/>
    <s v="normal_buy"/>
    <n v="-5.1282001121667484E-3"/>
    <n v="-0.51280000000000003"/>
    <s v="P"/>
  </r>
  <r>
    <x v="396"/>
    <s v="BEXIL INVESTMENT TRUST"/>
    <x v="7"/>
    <x v="165"/>
    <s v="WINMILL &amp; CO. INC"/>
    <s v="Other"/>
    <n v="1305"/>
    <n v="13.15"/>
    <n v="17160.75"/>
    <s v="normal_buy"/>
    <n v="-2.74600847476375E-2"/>
    <n v="-2.746"/>
    <s v="P"/>
  </r>
  <r>
    <x v="1345"/>
    <s v="Xperi Inc."/>
    <x v="7"/>
    <x v="165"/>
    <s v="Antonellis Darcy"/>
    <s v="Director"/>
    <n v="10500"/>
    <n v="8.5500000000000007"/>
    <n v="89775.000000000015"/>
    <s v="large_buy"/>
    <n v="-5.3990611905168073E-2"/>
    <n v="-5.3990999999999998"/>
    <s v="P"/>
  </r>
  <r>
    <x v="1253"/>
    <s v="Crescent Energy Co"/>
    <x v="7"/>
    <x v="165"/>
    <s v="DUGINSKI MICHAEL"/>
    <s v="Director"/>
    <n v="1000"/>
    <n v="11"/>
    <n v="11000"/>
    <s v="normal_buy"/>
    <n v="-3.3393455318558203E-2"/>
    <n v="-3.3393000000000002"/>
    <s v="P"/>
  </r>
  <r>
    <x v="910"/>
    <s v="FlexShopper, Inc."/>
    <x v="7"/>
    <x v="165"/>
    <s v="Dvorkin Howard"/>
    <s v="Director,TenPercentOwner"/>
    <n v="16200"/>
    <n v="1.17"/>
    <n v="18954"/>
    <s v="normal_buy"/>
    <n v="-6.8965453455194003E-2"/>
    <n v="-6.8964999999999996"/>
    <s v="P"/>
  </r>
  <r>
    <x v="487"/>
    <s v="Elanco Animal Health Inc"/>
    <x v="7"/>
    <x v="165"/>
    <s v="Harrington Michael J"/>
    <s v="Director"/>
    <n v="3500"/>
    <n v="14.85"/>
    <n v="51975"/>
    <s v="normal_buy"/>
    <n v="3.2854244160866131E-2"/>
    <n v="3.2854000000000001"/>
    <s v="P"/>
  </r>
  <r>
    <x v="963"/>
    <s v="Alset Inc."/>
    <x v="7"/>
    <x v="165"/>
    <s v="Chan Heng Fai Ambrose"/>
    <s v="Director,Officer,TenPercentOwner"/>
    <n v="12867"/>
    <n v="1.17"/>
    <n v="15054.39"/>
    <s v="normal_buy"/>
    <n v="-0.20661161299424571"/>
    <n v="-20.661200000000001"/>
    <s v="P"/>
  </r>
  <r>
    <x v="757"/>
    <s v="ProFrac Holding Corp."/>
    <x v="7"/>
    <x v="165"/>
    <s v="THRC Management, LLC"/>
    <s v="TenPercentOwner"/>
    <n v="90821"/>
    <n v="6.11"/>
    <n v="554916.31000000006"/>
    <s v="normal_buy"/>
    <n v="5.4009806300322039E-2"/>
    <n v="5.4009999999999998"/>
    <s v="P"/>
  </r>
  <r>
    <x v="757"/>
    <s v="ProFrac Holding Corp."/>
    <x v="7"/>
    <x v="165"/>
    <s v="THRC Holdings, LP"/>
    <s v="TenPercentOwner"/>
    <n v="90821"/>
    <n v="6.11"/>
    <n v="554916.31000000006"/>
    <s v="normal_buy"/>
    <n v="5.4009806300322039E-2"/>
    <n v="5.4009999999999998"/>
    <s v="P"/>
  </r>
  <r>
    <x v="757"/>
    <s v="ProFrac Holding Corp."/>
    <x v="7"/>
    <x v="165"/>
    <s v="Wilks Dan H."/>
    <s v="TenPercentOwner"/>
    <n v="90821"/>
    <n v="6.11"/>
    <n v="554916.31000000006"/>
    <s v="normal_buy"/>
    <n v="5.4009806300322039E-2"/>
    <n v="5.4009999999999998"/>
    <s v="P"/>
  </r>
  <r>
    <x v="1043"/>
    <s v="GOLUB CAPITAL BDC, Inc."/>
    <x v="7"/>
    <x v="165"/>
    <s v="Golub David"/>
    <s v="Director,Officer"/>
    <n v="20000"/>
    <n v="15.05"/>
    <n v="301000"/>
    <s v="normal_buy"/>
    <n v="8.7611574845996021E-3"/>
    <n v="0.87609999999999999"/>
    <s v="P"/>
  </r>
  <r>
    <x v="840"/>
    <s v="Coupang, Inc."/>
    <x v="7"/>
    <x v="165"/>
    <s v="GREENOAKS CAPITAL PARTNERS LLC"/>
    <s v="Director,Other"/>
    <n v="200000"/>
    <n v="22.93"/>
    <n v="4586000"/>
    <s v="normal_buy"/>
    <n v="-4.3062191429939833E-2"/>
    <n v="-4.3061999999999996"/>
    <s v="P"/>
  </r>
  <r>
    <x v="840"/>
    <s v="Coupang, Inc."/>
    <x v="7"/>
    <x v="165"/>
    <s v="MEHTA NEIL"/>
    <s v="Director"/>
    <n v="200000"/>
    <n v="22.93"/>
    <n v="4586000"/>
    <s v="normal_buy"/>
    <n v="-4.3062191429939833E-2"/>
    <n v="-4.3061999999999996"/>
    <s v="P"/>
  </r>
  <r>
    <x v="548"/>
    <s v="Quest Resource Holding Corp"/>
    <x v="7"/>
    <x v="165"/>
    <s v="Johnston Brett Wade"/>
    <s v="Officer"/>
    <n v="1500"/>
    <n v="8.0299999999999994"/>
    <n v="12045"/>
    <s v="normal_buy"/>
    <n v="4.1768941593777198E-2"/>
    <n v="4.1768999999999998"/>
    <s v="P"/>
  </r>
  <r>
    <x v="1153"/>
    <s v="Sunrise Realty Trust, Inc."/>
    <x v="7"/>
    <x v="165"/>
    <s v="TANNENBAUM LEONARD M"/>
    <s v="Director,Officer,TenPercentOwner"/>
    <n v="10000"/>
    <n v="12.88"/>
    <n v="128800"/>
    <s v="normal_buy"/>
    <n v="6.2003202467371121E-2"/>
    <n v="6.2003000000000004"/>
    <s v="P"/>
  </r>
  <r>
    <x v="1344"/>
    <s v="Shimmick Corp"/>
    <x v="7"/>
    <x v="165"/>
    <s v="Herron J Brendan"/>
    <s v="Director"/>
    <n v="10000"/>
    <n v="3.05"/>
    <n v="30500"/>
    <s v="large_buy"/>
    <n v="-9.0614879989420083E-2"/>
    <n v="-9.0615000000000006"/>
    <s v="P"/>
  </r>
  <r>
    <x v="992"/>
    <s v="APPIAN CORP"/>
    <x v="7"/>
    <x v="165"/>
    <s v="Moran Colin T."/>
    <s v="TenPercentOwner"/>
    <n v="62728"/>
    <n v="30.73"/>
    <n v="1927631.44"/>
    <s v="large_buy"/>
    <n v="-2.4675270790874729E-2"/>
    <n v="-2.4674999999999998"/>
    <s v="P"/>
  </r>
  <r>
    <x v="992"/>
    <s v="APPIAN CORP"/>
    <x v="7"/>
    <x v="165"/>
    <s v="Abdiel Partners, LLC"/>
    <s v="TenPercentOwner"/>
    <n v="62728"/>
    <n v="30.73"/>
    <n v="1927631.44"/>
    <s v="large_buy"/>
    <n v="-2.4675270790874729E-2"/>
    <n v="-2.4674999999999998"/>
    <s v="P"/>
  </r>
  <r>
    <x v="992"/>
    <s v="APPIAN CORP"/>
    <x v="7"/>
    <x v="165"/>
    <s v="Abdiel Capital LP"/>
    <s v="TenPercentOwner"/>
    <n v="62728"/>
    <n v="30.73"/>
    <n v="1927631.44"/>
    <s v="large_buy"/>
    <n v="-2.4675270790874729E-2"/>
    <n v="-2.4674999999999998"/>
    <s v="P"/>
  </r>
  <r>
    <x v="992"/>
    <s v="APPIAN CORP"/>
    <x v="7"/>
    <x v="165"/>
    <s v="Abdiel Capital Management, LLC"/>
    <s v="TenPercentOwner"/>
    <n v="62728"/>
    <n v="30.73"/>
    <n v="1927631.44"/>
    <s v="large_buy"/>
    <n v="-2.4675270790874729E-2"/>
    <n v="-2.4674999999999998"/>
    <s v="P"/>
  </r>
  <r>
    <x v="992"/>
    <s v="APPIAN CORP"/>
    <x v="7"/>
    <x v="165"/>
    <s v="Abdiel Qualified Master Fund LP"/>
    <s v="TenPercentOwner"/>
    <n v="62728"/>
    <n v="30.73"/>
    <n v="1927631.44"/>
    <s v="large_buy"/>
    <n v="-2.4675270790874729E-2"/>
    <n v="-2.4674999999999998"/>
    <s v="P"/>
  </r>
  <r>
    <x v="992"/>
    <s v="APPIAN CORP"/>
    <x v="7"/>
    <x v="165"/>
    <s v="Abdiel Capital Advisors, LP"/>
    <s v="TenPercentOwner"/>
    <n v="62728"/>
    <n v="30.73"/>
    <n v="1927631.44"/>
    <s v="large_buy"/>
    <n v="-2.4675270790874729E-2"/>
    <n v="-2.4674999999999998"/>
    <s v="P"/>
  </r>
  <r>
    <x v="992"/>
    <s v="APPIAN CORP"/>
    <x v="7"/>
    <x v="165"/>
    <s v="Moran Colin T."/>
    <s v="TenPercentOwner"/>
    <n v="2389"/>
    <n v="30.73"/>
    <n v="73413.97"/>
    <s v="normal_buy"/>
    <n v="-2.4675270790874729E-2"/>
    <n v="-2.4674999999999998"/>
    <s v="P"/>
  </r>
  <r>
    <x v="992"/>
    <s v="APPIAN CORP"/>
    <x v="7"/>
    <x v="165"/>
    <s v="Abdiel Partners, LLC"/>
    <s v="TenPercentOwner"/>
    <n v="2389"/>
    <n v="30.73"/>
    <n v="73413.97"/>
    <s v="normal_buy"/>
    <n v="-2.4675270790874729E-2"/>
    <n v="-2.4674999999999998"/>
    <s v="P"/>
  </r>
  <r>
    <x v="992"/>
    <s v="APPIAN CORP"/>
    <x v="7"/>
    <x v="165"/>
    <s v="Abdiel Capital LP"/>
    <s v="TenPercentOwner"/>
    <n v="2389"/>
    <n v="30.73"/>
    <n v="73413.97"/>
    <s v="normal_buy"/>
    <n v="-2.4675270790874729E-2"/>
    <n v="-2.4674999999999998"/>
    <s v="P"/>
  </r>
  <r>
    <x v="992"/>
    <s v="APPIAN CORP"/>
    <x v="7"/>
    <x v="165"/>
    <s v="Abdiel Capital Management, LLC"/>
    <s v="TenPercentOwner"/>
    <n v="2389"/>
    <n v="30.73"/>
    <n v="73413.97"/>
    <s v="normal_buy"/>
    <n v="-2.4675270790874729E-2"/>
    <n v="-2.4674999999999998"/>
    <s v="P"/>
  </r>
  <r>
    <x v="992"/>
    <s v="APPIAN CORP"/>
    <x v="7"/>
    <x v="165"/>
    <s v="Abdiel Qualified Master Fund LP"/>
    <s v="TenPercentOwner"/>
    <n v="2389"/>
    <n v="30.73"/>
    <n v="73413.97"/>
    <s v="normal_buy"/>
    <n v="-2.4675270790874729E-2"/>
    <n v="-2.4674999999999998"/>
    <s v="P"/>
  </r>
  <r>
    <x v="992"/>
    <s v="APPIAN CORP"/>
    <x v="7"/>
    <x v="165"/>
    <s v="Abdiel Capital Advisors, LP"/>
    <s v="TenPercentOwner"/>
    <n v="2389"/>
    <n v="30.73"/>
    <n v="73413.97"/>
    <s v="normal_buy"/>
    <n v="-2.4675270790874729E-2"/>
    <n v="-2.4674999999999998"/>
    <s v="P"/>
  </r>
  <r>
    <x v="992"/>
    <s v="APPIAN CORP"/>
    <x v="7"/>
    <x v="165"/>
    <s v="Moran Colin T."/>
    <s v="TenPercentOwner"/>
    <n v="29846"/>
    <n v="31.33"/>
    <n v="935075.17999999993"/>
    <s v="large_buy"/>
    <n v="-2.4675270790874729E-2"/>
    <n v="-2.4674999999999998"/>
    <s v="P"/>
  </r>
  <r>
    <x v="992"/>
    <s v="APPIAN CORP"/>
    <x v="7"/>
    <x v="165"/>
    <s v="Abdiel Partners, LLC"/>
    <s v="TenPercentOwner"/>
    <n v="29846"/>
    <n v="31.33"/>
    <n v="935075.17999999993"/>
    <s v="large_buy"/>
    <n v="-2.4675270790874729E-2"/>
    <n v="-2.4674999999999998"/>
    <s v="P"/>
  </r>
  <r>
    <x v="992"/>
    <s v="APPIAN CORP"/>
    <x v="7"/>
    <x v="165"/>
    <s v="Abdiel Capital LP"/>
    <s v="TenPercentOwner"/>
    <n v="29846"/>
    <n v="31.33"/>
    <n v="935075.17999999993"/>
    <s v="large_buy"/>
    <n v="-2.4675270790874729E-2"/>
    <n v="-2.4674999999999998"/>
    <s v="P"/>
  </r>
  <r>
    <x v="992"/>
    <s v="APPIAN CORP"/>
    <x v="7"/>
    <x v="165"/>
    <s v="Abdiel Capital Management, LLC"/>
    <s v="TenPercentOwner"/>
    <n v="29846"/>
    <n v="31.33"/>
    <n v="935075.17999999993"/>
    <s v="large_buy"/>
    <n v="-2.4675270790874729E-2"/>
    <n v="-2.4674999999999998"/>
    <s v="P"/>
  </r>
  <r>
    <x v="992"/>
    <s v="APPIAN CORP"/>
    <x v="7"/>
    <x v="165"/>
    <s v="Abdiel Qualified Master Fund LP"/>
    <s v="TenPercentOwner"/>
    <n v="29846"/>
    <n v="31.33"/>
    <n v="935075.17999999993"/>
    <s v="large_buy"/>
    <n v="-2.4675270790874729E-2"/>
    <n v="-2.4674999999999998"/>
    <s v="P"/>
  </r>
  <r>
    <x v="992"/>
    <s v="APPIAN CORP"/>
    <x v="7"/>
    <x v="165"/>
    <s v="Abdiel Capital Advisors, LP"/>
    <s v="TenPercentOwner"/>
    <n v="29846"/>
    <n v="31.33"/>
    <n v="935075.17999999993"/>
    <s v="large_buy"/>
    <n v="-2.4675270790874729E-2"/>
    <n v="-2.4674999999999998"/>
    <s v="P"/>
  </r>
  <r>
    <x v="992"/>
    <s v="APPIAN CORP"/>
    <x v="7"/>
    <x v="165"/>
    <s v="Moran Colin T."/>
    <s v="TenPercentOwner"/>
    <n v="1137"/>
    <n v="31.33"/>
    <n v="35622.21"/>
    <s v="normal_buy"/>
    <n v="-2.4675270790874729E-2"/>
    <n v="-2.4674999999999998"/>
    <s v="P"/>
  </r>
  <r>
    <x v="992"/>
    <s v="APPIAN CORP"/>
    <x v="7"/>
    <x v="165"/>
    <s v="Abdiel Partners, LLC"/>
    <s v="TenPercentOwner"/>
    <n v="1137"/>
    <n v="31.33"/>
    <n v="35622.21"/>
    <s v="normal_buy"/>
    <n v="-2.4675270790874729E-2"/>
    <n v="-2.4674999999999998"/>
    <s v="P"/>
  </r>
  <r>
    <x v="992"/>
    <s v="APPIAN CORP"/>
    <x v="7"/>
    <x v="165"/>
    <s v="Abdiel Capital LP"/>
    <s v="TenPercentOwner"/>
    <n v="1137"/>
    <n v="31.33"/>
    <n v="35622.21"/>
    <s v="normal_buy"/>
    <n v="-2.4675270790874729E-2"/>
    <n v="-2.4674999999999998"/>
    <s v="P"/>
  </r>
  <r>
    <x v="992"/>
    <s v="APPIAN CORP"/>
    <x v="7"/>
    <x v="165"/>
    <s v="Abdiel Capital Management, LLC"/>
    <s v="TenPercentOwner"/>
    <n v="1137"/>
    <n v="31.33"/>
    <n v="35622.21"/>
    <s v="normal_buy"/>
    <n v="-2.4675270790874729E-2"/>
    <n v="-2.4674999999999998"/>
    <s v="P"/>
  </r>
  <r>
    <x v="992"/>
    <s v="APPIAN CORP"/>
    <x v="7"/>
    <x v="165"/>
    <s v="Abdiel Qualified Master Fund LP"/>
    <s v="TenPercentOwner"/>
    <n v="1137"/>
    <n v="31.33"/>
    <n v="35622.21"/>
    <s v="normal_buy"/>
    <n v="-2.4675270790874729E-2"/>
    <n v="-2.4674999999999998"/>
    <s v="P"/>
  </r>
  <r>
    <x v="992"/>
    <s v="APPIAN CORP"/>
    <x v="7"/>
    <x v="165"/>
    <s v="Abdiel Capital Advisors, LP"/>
    <s v="TenPercentOwner"/>
    <n v="1137"/>
    <n v="31.33"/>
    <n v="35622.21"/>
    <s v="normal_buy"/>
    <n v="-2.4675270790874729E-2"/>
    <n v="-2.4674999999999998"/>
    <s v="P"/>
  </r>
  <r>
    <x v="428"/>
    <s v="NEXGEL, INC."/>
    <x v="7"/>
    <x v="166"/>
    <s v="Henry Scott Robert"/>
    <s v="Director"/>
    <n v="10000"/>
    <n v="2.5"/>
    <n v="25000"/>
    <s v="normal_buy"/>
    <n v="6.1538496807483467E-2"/>
    <n v="6.1538000000000004"/>
    <s v="P"/>
  </r>
  <r>
    <x v="432"/>
    <s v="BARNWELL INDUSTRIES INC"/>
    <x v="7"/>
    <x v="166"/>
    <s v="Horowitz Joshua"/>
    <s v="Director"/>
    <n v="10096"/>
    <n v="2.2999999999999998"/>
    <n v="23220.799999999999"/>
    <s v="normal_buy"/>
    <n v="-6.0344771773294781E-2"/>
    <n v="-6.0345000000000004"/>
    <s v="P"/>
  </r>
  <r>
    <x v="1043"/>
    <s v="GOLUB CAPITAL BDC, Inc."/>
    <x v="7"/>
    <x v="166"/>
    <s v="Golub Lawrence E"/>
    <s v="Director,Officer"/>
    <n v="20000"/>
    <n v="15.02"/>
    <n v="300400"/>
    <s v="normal_buy"/>
    <n v="1.0095309825232769E-2"/>
    <n v="1.0095000000000001"/>
    <s v="P"/>
  </r>
  <r>
    <x v="102"/>
    <s v="TEXAS CAPITAL BANCSHARES INC/TX"/>
    <x v="7"/>
    <x v="166"/>
    <s v="STALLINGS ROBERT W"/>
    <s v="Director"/>
    <n v="10000"/>
    <n v="20.2"/>
    <n v="202000"/>
    <s v="large_buy"/>
    <n v="-5.5595795450067431E-3"/>
    <n v="-0.55600000000000005"/>
    <s v="P"/>
  </r>
  <r>
    <x v="102"/>
    <s v="TEXAS CAPITAL BANCSHARES INC/TX"/>
    <x v="7"/>
    <x v="166"/>
    <s v="STALLINGS ROBERT W"/>
    <s v="Director"/>
    <n v="5245"/>
    <n v="20.170000000000002"/>
    <n v="105791.65"/>
    <s v="normal_buy"/>
    <n v="-5.5595795450067431E-3"/>
    <n v="-0.55600000000000005"/>
    <s v="P"/>
  </r>
  <r>
    <x v="1107"/>
    <s v="FRANKLIN RESOURCES INC"/>
    <x v="7"/>
    <x v="166"/>
    <s v="JOHNSON JENNIFER M"/>
    <s v="Director,Officer"/>
    <n v="18900"/>
    <n v="20.95"/>
    <n v="395955"/>
    <s v="normal_buy"/>
    <n v="-6.6380151295744261E-2"/>
    <n v="-6.6379999999999999"/>
    <s v="P"/>
  </r>
  <r>
    <x v="146"/>
    <s v="Burke &amp; Herbert Financial Services Corp."/>
    <x v="7"/>
    <x v="166"/>
    <s v="HINKLE GARY L"/>
    <s v="Director"/>
    <n v="5000"/>
    <n v="68.09"/>
    <n v="340450"/>
    <s v="large_buy"/>
    <n v="-4.6886647090623727E-2"/>
    <n v="-4.6886999999999999"/>
    <s v="P"/>
  </r>
  <r>
    <x v="659"/>
    <s v="COMSTOCK RESOURCES INC"/>
    <x v="7"/>
    <x v="166"/>
    <s v="Williston Drilling, L.P."/>
    <s v="TenPercentOwner"/>
    <n v="1044200"/>
    <n v="11.16"/>
    <n v="11653272"/>
    <s v="large_buy"/>
    <n v="-0.18897635955740169"/>
    <n v="-18.897600000000001"/>
    <s v="P"/>
  </r>
  <r>
    <x v="659"/>
    <s v="COMSTOCK RESOURCES INC"/>
    <x v="7"/>
    <x v="166"/>
    <s v="Blue Star Exploration Corp"/>
    <s v="TenPercentOwner"/>
    <n v="1044200"/>
    <n v="11.16"/>
    <n v="11653272"/>
    <s v="large_buy"/>
    <n v="-0.18897635955740169"/>
    <n v="-18.897600000000001"/>
    <s v="P"/>
  </r>
  <r>
    <x v="659"/>
    <s v="COMSTOCK RESOURCES INC"/>
    <x v="7"/>
    <x v="166"/>
    <s v="JWJ BES, LLC"/>
    <s v="TenPercentOwner"/>
    <n v="1044200"/>
    <n v="11.16"/>
    <n v="11653272"/>
    <s v="large_buy"/>
    <n v="-0.18897635955740169"/>
    <n v="-18.897600000000001"/>
    <s v="P"/>
  </r>
  <r>
    <x v="659"/>
    <s v="COMSTOCK RESOURCES INC"/>
    <x v="7"/>
    <x v="166"/>
    <s v="Jones Jerral W."/>
    <s v="TenPercentOwner"/>
    <n v="1044200"/>
    <n v="11.16"/>
    <n v="11653272"/>
    <s v="large_buy"/>
    <n v="-0.18897635955740169"/>
    <n v="-18.897600000000001"/>
    <s v="P"/>
  </r>
  <r>
    <x v="659"/>
    <s v="COMSTOCK RESOURCES INC"/>
    <x v="7"/>
    <x v="166"/>
    <s v="Arkoma Drilling, L.P."/>
    <s v="TenPercentOwner"/>
    <n v="1044200"/>
    <n v="11.16"/>
    <n v="11653272"/>
    <s v="large_buy"/>
    <n v="-0.18897635955740169"/>
    <n v="-18.897600000000001"/>
    <s v="P"/>
  </r>
  <r>
    <x v="95"/>
    <s v="NEXTNAV INC."/>
    <x v="7"/>
    <x v="166"/>
    <s v="SUBIN NEIL S"/>
    <s v="Director"/>
    <n v="100000"/>
    <n v="6.92"/>
    <n v="692000"/>
    <s v="large_buy"/>
    <n v="1.1494241848790891E-2"/>
    <n v="1.1494"/>
    <s v="P"/>
  </r>
  <r>
    <x v="1350"/>
    <s v="Chord Energy Corp"/>
    <x v="7"/>
    <x v="166"/>
    <s v="Holroyd Samantha"/>
    <s v="Director"/>
    <n v="500"/>
    <n v="149.51"/>
    <n v="74755"/>
    <s v="large_buy"/>
    <n v="-0.11260015345196379"/>
    <n v="-11.26"/>
    <s v="P"/>
  </r>
  <r>
    <x v="1246"/>
    <s v="AMERICAN PUBLIC EDUCATION INC"/>
    <x v="7"/>
    <x v="166"/>
    <s v="325 Capital GP, LLC"/>
    <s v="Other"/>
    <n v="834"/>
    <n v="15.47"/>
    <n v="12901.98"/>
    <s v="normal_buy"/>
    <n v="-7.5747904359882101E-2"/>
    <n v="-7.5747999999999998"/>
    <s v="P"/>
  </r>
  <r>
    <x v="1246"/>
    <s v="AMERICAN PUBLIC EDUCATION INC"/>
    <x v="7"/>
    <x v="166"/>
    <s v="325 CAPITAL LLC"/>
    <s v="TenPercentOwner,Other"/>
    <n v="834"/>
    <n v="15.47"/>
    <n v="12901.98"/>
    <s v="normal_buy"/>
    <n v="-7.5747904359882101E-2"/>
    <n v="-7.5747999999999998"/>
    <s v="P"/>
  </r>
  <r>
    <x v="1246"/>
    <s v="AMERICAN PUBLIC EDUCATION INC"/>
    <x v="7"/>
    <x v="166"/>
    <s v="Shrivastava Anil K"/>
    <s v="TenPercentOwner,Other"/>
    <n v="834"/>
    <n v="15.47"/>
    <n v="12901.98"/>
    <s v="normal_buy"/>
    <n v="-7.5747904359882101E-2"/>
    <n v="-7.5747999999999998"/>
    <s v="P"/>
  </r>
  <r>
    <x v="1246"/>
    <s v="AMERICAN PUBLIC EDUCATION INC"/>
    <x v="7"/>
    <x v="166"/>
    <s v="325 Capital Master Fund LP"/>
    <s v="Other"/>
    <n v="834"/>
    <n v="15.47"/>
    <n v="12901.98"/>
    <s v="normal_buy"/>
    <n v="-7.5747904359882101E-2"/>
    <n v="-7.5747999999999998"/>
    <s v="P"/>
  </r>
  <r>
    <x v="1246"/>
    <s v="AMERICAN PUBLIC EDUCATION INC"/>
    <x v="7"/>
    <x v="166"/>
    <s v="FRIEDBERG DANIEL M."/>
    <s v="TenPercentOwner,Other"/>
    <n v="834"/>
    <n v="15.47"/>
    <n v="12901.98"/>
    <s v="normal_buy"/>
    <n v="-7.5747904359882101E-2"/>
    <n v="-7.5747999999999998"/>
    <s v="P"/>
  </r>
  <r>
    <x v="509"/>
    <s v="Alphatec Holdings, Inc."/>
    <x v="7"/>
    <x v="166"/>
    <s v="Bakst Evan"/>
    <s v="Director"/>
    <n v="35000"/>
    <n v="5.76"/>
    <n v="201600"/>
    <s v="normal_buy"/>
    <n v="-1.5679386644505081E-2"/>
    <n v="-1.5679000000000001"/>
    <s v="P"/>
  </r>
  <r>
    <x v="1006"/>
    <s v="Inhibrx Biosciences, Inc."/>
    <x v="7"/>
    <x v="166"/>
    <s v="FORSYTH DOUGLAS"/>
    <s v="Director"/>
    <n v="59812"/>
    <n v="14.07"/>
    <n v="841554.84"/>
    <s v="large_buy"/>
    <n v="0.1394302575263775"/>
    <n v="13.943"/>
    <s v="P"/>
  </r>
  <r>
    <x v="1351"/>
    <s v="READING INTERNATIONAL INC"/>
    <x v="7"/>
    <x v="166"/>
    <s v="McEachern Douglas James"/>
    <s v="Director"/>
    <n v="10000"/>
    <n v="1.81"/>
    <n v="18100"/>
    <s v="large_buy"/>
    <n v="-1.104971356838857E-2"/>
    <n v="-1.105"/>
    <s v="P"/>
  </r>
  <r>
    <x v="136"/>
    <s v="ADAMS NATURAL RESOURCES FUND, INC."/>
    <x v="7"/>
    <x v="166"/>
    <s v="Saba Capital Management, L.P."/>
    <s v="TenPercentOwner"/>
    <n v="2796"/>
    <n v="22.84"/>
    <n v="63860.639999999999"/>
    <s v="normal_buy"/>
    <n v="-3.0856211057198931E-2"/>
    <n v="-3.0855999999999999"/>
    <s v="P"/>
  </r>
  <r>
    <x v="136"/>
    <s v="ADAMS NATURAL RESOURCES FUND, INC."/>
    <x v="7"/>
    <x v="166"/>
    <s v="Weinstein Boaz"/>
    <s v="TenPercentOwner"/>
    <n v="2796"/>
    <n v="22.84"/>
    <n v="63860.639999999999"/>
    <s v="normal_buy"/>
    <n v="-3.0856211057198931E-2"/>
    <n v="-3.0855999999999999"/>
    <s v="P"/>
  </r>
  <r>
    <x v="1246"/>
    <s v="AMERICAN PUBLIC EDUCATION INC"/>
    <x v="7"/>
    <x v="166"/>
    <s v="Braner Michael David"/>
    <s v="Director,TenPercentOwner,Other"/>
    <n v="7086"/>
    <n v="15.47"/>
    <n v="109620.42"/>
    <s v="normal_buy"/>
    <n v="-7.5747904359882101E-2"/>
    <n v="-7.5747999999999998"/>
    <s v="P"/>
  </r>
  <r>
    <x v="1246"/>
    <s v="AMERICAN PUBLIC EDUCATION INC"/>
    <x v="7"/>
    <x v="166"/>
    <s v="325 Capital GP, LLC"/>
    <s v="Other"/>
    <n v="7086"/>
    <n v="15.47"/>
    <n v="109620.42"/>
    <s v="normal_buy"/>
    <n v="-7.5747904359882101E-2"/>
    <n v="-7.5747999999999998"/>
    <s v="P"/>
  </r>
  <r>
    <x v="1246"/>
    <s v="AMERICAN PUBLIC EDUCATION INC"/>
    <x v="7"/>
    <x v="166"/>
    <s v="325 CAPITAL LLC"/>
    <s v="TenPercentOwner,Other"/>
    <n v="7086"/>
    <n v="15.47"/>
    <n v="109620.42"/>
    <s v="normal_buy"/>
    <n v="-7.5747904359882101E-2"/>
    <n v="-7.5747999999999998"/>
    <s v="P"/>
  </r>
  <r>
    <x v="1246"/>
    <s v="AMERICAN PUBLIC EDUCATION INC"/>
    <x v="7"/>
    <x v="166"/>
    <s v="Shrivastava Anil K"/>
    <s v="TenPercentOwner,Other"/>
    <n v="7086"/>
    <n v="15.47"/>
    <n v="109620.42"/>
    <s v="normal_buy"/>
    <n v="-7.5747904359882101E-2"/>
    <n v="-7.5747999999999998"/>
    <s v="P"/>
  </r>
  <r>
    <x v="1246"/>
    <s v="AMERICAN PUBLIC EDUCATION INC"/>
    <x v="7"/>
    <x v="166"/>
    <s v="325 Capital Master Fund LP"/>
    <s v="Other"/>
    <n v="7086"/>
    <n v="15.47"/>
    <n v="109620.42"/>
    <s v="normal_buy"/>
    <n v="-7.5747904359882101E-2"/>
    <n v="-7.5747999999999998"/>
    <s v="P"/>
  </r>
  <r>
    <x v="1246"/>
    <s v="AMERICAN PUBLIC EDUCATION INC"/>
    <x v="7"/>
    <x v="166"/>
    <s v="FRIEDBERG DANIEL M."/>
    <s v="TenPercentOwner,Other"/>
    <n v="7086"/>
    <n v="15.47"/>
    <n v="109620.42"/>
    <s v="normal_buy"/>
    <n v="-7.5747904359882101E-2"/>
    <n v="-7.5747999999999998"/>
    <s v="P"/>
  </r>
  <r>
    <x v="1246"/>
    <s v="AMERICAN PUBLIC EDUCATION INC"/>
    <x v="7"/>
    <x v="166"/>
    <s v="Braner Michael David"/>
    <s v="Director,TenPercentOwner,Other"/>
    <n v="834"/>
    <n v="15.47"/>
    <n v="12901.98"/>
    <s v="normal_buy"/>
    <n v="-7.5747904359882101E-2"/>
    <n v="-7.5747999999999998"/>
    <s v="P"/>
  </r>
  <r>
    <x v="428"/>
    <s v="NEXGEL, INC."/>
    <x v="7"/>
    <x v="166"/>
    <s v="Stein John Nachum"/>
    <s v="Director"/>
    <n v="10000"/>
    <n v="2.5"/>
    <n v="25000"/>
    <s v="normal_buy"/>
    <n v="6.1538496807483467E-2"/>
    <n v="6.1538000000000004"/>
    <s v="P"/>
  </r>
  <r>
    <x v="1352"/>
    <s v="SOCKET MOBILE, INC."/>
    <x v="7"/>
    <x v="166"/>
    <s v="BASS CHARLIE"/>
    <s v="Director,TenPercentOwner"/>
    <n v="10000"/>
    <n v="1.02"/>
    <n v="10200"/>
    <s v="normal_buy"/>
    <n v="0.1057692484037418"/>
    <n v="10.5769"/>
    <s v="P"/>
  </r>
  <r>
    <x v="258"/>
    <s v="CSB Bancorp, Inc."/>
    <x v="7"/>
    <x v="166"/>
    <s v="Coblentz Julian L"/>
    <s v="Director"/>
    <n v="384"/>
    <n v="37.68"/>
    <n v="14469.12"/>
    <s v="normal_buy"/>
    <n v="-6.3128781331028838E-3"/>
    <n v="-0.63129999999999997"/>
    <s v="P"/>
  </r>
  <r>
    <x v="509"/>
    <s v="Alphatec Holdings, Inc."/>
    <x v="7"/>
    <x v="166"/>
    <s v="Pelizzon David R"/>
    <s v="Director,TenPercentOwner"/>
    <n v="16978"/>
    <n v="5.89"/>
    <n v="100000.42"/>
    <s v="normal_buy"/>
    <n v="-1.5679386644505081E-2"/>
    <n v="-1.5679000000000001"/>
    <s v="P"/>
  </r>
  <r>
    <x v="1241"/>
    <s v="Atmus Filtration Technologies Inc."/>
    <x v="7"/>
    <x v="166"/>
    <s v="HAGGERTY GRETCHEN R"/>
    <s v="Director"/>
    <n v="5848.8"/>
    <n v="34.200000000000003"/>
    <n v="200028.96"/>
    <s v="normal_buy"/>
    <n v="-1.8044163671298349E-2"/>
    <n v="-1.8044"/>
    <s v="P"/>
  </r>
  <r>
    <x v="428"/>
    <s v="NEXGEL, INC."/>
    <x v="7"/>
    <x v="166"/>
    <s v="glassman steven mark"/>
    <s v="Director"/>
    <n v="10000"/>
    <n v="2.5"/>
    <n v="25000"/>
    <s v="normal_buy"/>
    <n v="6.1538496807483467E-2"/>
    <n v="6.1538000000000004"/>
    <s v="P"/>
  </r>
  <r>
    <x v="1353"/>
    <s v="PELOTON INTERACTIVE, INC."/>
    <x v="7"/>
    <x v="166"/>
    <s v="Caldwell Nick V."/>
    <s v="Officer"/>
    <n v="31337"/>
    <n v="4.25"/>
    <n v="133182.25"/>
    <s v="large_buy"/>
    <n v="-9.0909099865461029E-2"/>
    <n v="-9.0908999999999995"/>
    <s v="P"/>
  </r>
  <r>
    <x v="506"/>
    <s v="Bankwell Financial Group, Inc."/>
    <x v="7"/>
    <x v="166"/>
    <s v="SEIDMAN LAWRENCE B"/>
    <s v="Director"/>
    <n v="1212"/>
    <n v="29.05"/>
    <n v="35208.6"/>
    <s v="large_buy"/>
    <n v="5.5268898020814916E-3"/>
    <n v="0.55269999999999997"/>
    <s v="P"/>
  </r>
  <r>
    <x v="506"/>
    <s v="Bankwell Financial Group, Inc."/>
    <x v="7"/>
    <x v="166"/>
    <s v="SEIDMAN LAWRENCE B"/>
    <s v="Director"/>
    <n v="1150"/>
    <n v="29.05"/>
    <n v="33407.5"/>
    <s v="normal_buy"/>
    <n v="5.5268898020814916E-3"/>
    <n v="0.55269999999999997"/>
    <s v="P"/>
  </r>
  <r>
    <x v="506"/>
    <s v="Bankwell Financial Group, Inc."/>
    <x v="7"/>
    <x v="166"/>
    <s v="SEIDMAN LAWRENCE B"/>
    <s v="Director"/>
    <n v="712"/>
    <n v="29.06"/>
    <n v="20690.72"/>
    <s v="normal_buy"/>
    <n v="5.5268898020814916E-3"/>
    <n v="0.55269999999999997"/>
    <s v="P"/>
  </r>
  <r>
    <x v="506"/>
    <s v="Bankwell Financial Group, Inc."/>
    <x v="7"/>
    <x v="166"/>
    <s v="SEIDMAN LAWRENCE B"/>
    <s v="Director"/>
    <n v="864"/>
    <n v="29.06"/>
    <n v="25107.84"/>
    <s v="normal_buy"/>
    <n v="5.5268898020814916E-3"/>
    <n v="0.55269999999999997"/>
    <s v="P"/>
  </r>
  <r>
    <x v="506"/>
    <s v="Bankwell Financial Group, Inc."/>
    <x v="7"/>
    <x v="166"/>
    <s v="SEIDMAN LAWRENCE B"/>
    <s v="Director"/>
    <n v="871"/>
    <n v="29.06"/>
    <n v="25311.26"/>
    <s v="normal_buy"/>
    <n v="5.5268898020814916E-3"/>
    <n v="0.55269999999999997"/>
    <s v="P"/>
  </r>
  <r>
    <x v="489"/>
    <s v="MGE ENERGY INC"/>
    <x v="7"/>
    <x v="166"/>
    <s v="Berbee James G"/>
    <s v="Director"/>
    <n v="406.12"/>
    <n v="87.36"/>
    <n v="35478.643199999999"/>
    <s v="normal_buy"/>
    <n v="-1.22784889351113E-3"/>
    <n v="-0.12280000000000001"/>
    <s v="P"/>
  </r>
  <r>
    <x v="1194"/>
    <s v="DONEGAL GROUP INC"/>
    <x v="7"/>
    <x v="166"/>
    <s v="DONEGAL MUTUAL INSURANCE CO"/>
    <s v="TenPercentOwner"/>
    <n v="10000"/>
    <n v="14.93"/>
    <n v="149300"/>
    <s v="large_buy"/>
    <n v="1.2023918161809369E-2"/>
    <n v="1.2023999999999999"/>
    <s v="P"/>
  </r>
  <r>
    <x v="428"/>
    <s v="NEXGEL, INC."/>
    <x v="7"/>
    <x v="166"/>
    <s v="ZELDIS JEROME B"/>
    <s v="Director"/>
    <n v="10000"/>
    <n v="2.5"/>
    <n v="25000"/>
    <s v="normal_buy"/>
    <n v="6.1538496807483467E-2"/>
    <n v="6.1538000000000004"/>
    <s v="P"/>
  </r>
  <r>
    <x v="1156"/>
    <s v="Gabelli Healthcare &amp; WellnessRx Trust"/>
    <x v="7"/>
    <x v="166"/>
    <s v="Saba Capital Management, L.P."/>
    <s v="TenPercentOwner"/>
    <n v="951"/>
    <n v="10.8"/>
    <n v="10270.799999999999"/>
    <s v="normal_buy"/>
    <n v="2.2160638405199991E-2"/>
    <n v="2.2161"/>
    <s v="P"/>
  </r>
  <r>
    <x v="1156"/>
    <s v="Gabelli Healthcare &amp; WellnessRx Trust"/>
    <x v="7"/>
    <x v="166"/>
    <s v="Weinstein Boaz"/>
    <s v="TenPercentOwner"/>
    <n v="951"/>
    <n v="10.8"/>
    <n v="10270.799999999999"/>
    <s v="normal_buy"/>
    <n v="2.2160638405199991E-2"/>
    <n v="2.2161"/>
    <s v="P"/>
  </r>
  <r>
    <x v="1354"/>
    <s v="Oncotelic Therapeutics, Inc."/>
    <x v="7"/>
    <x v="166"/>
    <s v="Trieu Vuong"/>
    <s v="Director,Officer,TenPercentOwner"/>
    <n v="500000"/>
    <n v="0.02"/>
    <n v="10000"/>
    <s v="large_buy"/>
    <n v="0"/>
    <n v="0"/>
    <s v="P"/>
  </r>
  <r>
    <x v="451"/>
    <s v="STANDARD BIOTOOLS INC."/>
    <x v="7"/>
    <x v="166"/>
    <s v="Casdin Private Growth Equity Fund II, L.P."/>
    <s v="Director"/>
    <n v="292100"/>
    <n v="2.13"/>
    <n v="622173"/>
    <s v="normal_buy"/>
    <n v="-7.009349907211726E-2"/>
    <n v="-7.0092999999999996"/>
    <s v="P"/>
  </r>
  <r>
    <x v="451"/>
    <s v="STANDARD BIOTOOLS INC."/>
    <x v="7"/>
    <x v="166"/>
    <s v="Casdin Capital, LLC"/>
    <s v="Director,TenPercentOwner"/>
    <n v="292100"/>
    <n v="2.13"/>
    <n v="622173"/>
    <s v="normal_buy"/>
    <n v="-7.009349907211726E-2"/>
    <n v="-7.0092999999999996"/>
    <s v="P"/>
  </r>
  <r>
    <x v="451"/>
    <s v="STANDARD BIOTOOLS INC."/>
    <x v="7"/>
    <x v="166"/>
    <s v="Casdin Partners Master Fund, L.P."/>
    <s v="Director,TenPercentOwner"/>
    <n v="292100"/>
    <n v="2.13"/>
    <n v="622173"/>
    <s v="normal_buy"/>
    <n v="-7.009349907211726E-2"/>
    <n v="-7.0092999999999996"/>
    <s v="P"/>
  </r>
  <r>
    <x v="451"/>
    <s v="STANDARD BIOTOOLS INC."/>
    <x v="7"/>
    <x v="166"/>
    <s v="Casdin Private Growth Equity Fund II GP, LLC"/>
    <s v="Director"/>
    <n v="292100"/>
    <n v="2.13"/>
    <n v="622173"/>
    <s v="normal_buy"/>
    <n v="-7.009349907211726E-2"/>
    <n v="-7.0092999999999996"/>
    <s v="P"/>
  </r>
  <r>
    <x v="451"/>
    <s v="STANDARD BIOTOOLS INC."/>
    <x v="7"/>
    <x v="166"/>
    <s v="Casdin Amplify Fund, LP"/>
    <s v="Director"/>
    <n v="292100"/>
    <n v="2.13"/>
    <n v="622173"/>
    <s v="normal_buy"/>
    <n v="-7.009349907211726E-2"/>
    <n v="-7.0092999999999996"/>
    <s v="P"/>
  </r>
  <r>
    <x v="451"/>
    <s v="STANDARD BIOTOOLS INC."/>
    <x v="7"/>
    <x v="166"/>
    <s v="Casdin Eli"/>
    <s v="Director,TenPercentOwner"/>
    <n v="292100"/>
    <n v="2.13"/>
    <n v="622173"/>
    <s v="normal_buy"/>
    <n v="-7.009349907211726E-2"/>
    <n v="-7.0092999999999996"/>
    <s v="P"/>
  </r>
  <r>
    <x v="451"/>
    <s v="STANDARD BIOTOOLS INC."/>
    <x v="7"/>
    <x v="166"/>
    <s v="Casdin Partners GP, LLC"/>
    <s v="Director,TenPercentOwner"/>
    <n v="292100"/>
    <n v="2.13"/>
    <n v="622173"/>
    <s v="normal_buy"/>
    <n v="-7.009349907211726E-2"/>
    <n v="-7.0092999999999996"/>
    <s v="P"/>
  </r>
  <r>
    <x v="451"/>
    <s v="STANDARD BIOTOOLS INC."/>
    <x v="7"/>
    <x v="166"/>
    <s v="Casdin Private Growth Equity Fund, L.P."/>
    <s v="Director"/>
    <n v="292100"/>
    <n v="2.13"/>
    <n v="622173"/>
    <s v="normal_buy"/>
    <n v="-7.009349907211726E-2"/>
    <n v="-7.0092999999999996"/>
    <s v="P"/>
  </r>
  <r>
    <x v="451"/>
    <s v="STANDARD BIOTOOLS INC."/>
    <x v="7"/>
    <x v="166"/>
    <s v="CASDIN PRIVATE GROWTH EQUITY FUND GP, LLC"/>
    <s v="Director"/>
    <n v="292100"/>
    <n v="2.13"/>
    <n v="622173"/>
    <s v="normal_buy"/>
    <n v="-7.009349907211726E-2"/>
    <n v="-7.0092999999999996"/>
    <s v="P"/>
  </r>
  <r>
    <x v="1355"/>
    <s v="Mind Medicine (MindMed) Inc."/>
    <x v="7"/>
    <x v="166"/>
    <s v="GRYSKA DAVID W"/>
    <s v="Director"/>
    <n v="3500"/>
    <n v="5.98"/>
    <n v="20930"/>
    <s v="large_buy"/>
    <n v="-1.66108838477752E-3"/>
    <n v="-0.1661"/>
    <s v="P"/>
  </r>
  <r>
    <x v="107"/>
    <s v="CalciMedica, Inc."/>
    <x v="7"/>
    <x v="166"/>
    <s v="WILSON ROBERT N"/>
    <s v="Director"/>
    <n v="54000"/>
    <n v="3.72"/>
    <n v="200880"/>
    <s v="normal_buy"/>
    <n v="0.23535271266359839"/>
    <n v="23.535299999999999"/>
    <s v="P"/>
  </r>
  <r>
    <x v="1356"/>
    <s v="Angel Oak Mortgage REIT, Inc."/>
    <x v="7"/>
    <x v="166"/>
    <s v="MINAMI W D"/>
    <s v="Director"/>
    <n v="5000"/>
    <n v="11.1"/>
    <n v="55500"/>
    <s v="large_buy"/>
    <n v="-6.8283910508343704E-2"/>
    <n v="-6.8284000000000002"/>
    <s v="P"/>
  </r>
  <r>
    <x v="1357"/>
    <s v="TScan Therapeutics, Inc."/>
    <x v="7"/>
    <x v="166"/>
    <s v="Klencke Barbara"/>
    <s v="Director"/>
    <n v="5000"/>
    <n v="5.69"/>
    <n v="28450"/>
    <s v="normal_buy"/>
    <n v="3.5273334492768038E-2"/>
    <n v="3.5272999999999999"/>
    <s v="P"/>
  </r>
  <r>
    <x v="63"/>
    <s v="BlackRock Innovation &amp; Growth Term Trust"/>
    <x v="7"/>
    <x v="166"/>
    <s v="Saba Capital Management, L.P."/>
    <s v="TenPercentOwner"/>
    <n v="30643"/>
    <n v="7.32"/>
    <n v="224306.76"/>
    <s v="normal_buy"/>
    <n v="-4.0872017254633963E-3"/>
    <n v="-0.40870000000000001"/>
    <s v="P"/>
  </r>
  <r>
    <x v="63"/>
    <s v="BlackRock Innovation &amp; Growth Term Trust"/>
    <x v="7"/>
    <x v="166"/>
    <s v="Weinstein Boaz"/>
    <s v="TenPercentOwner"/>
    <n v="30643"/>
    <n v="7.32"/>
    <n v="224306.76"/>
    <s v="normal_buy"/>
    <n v="-4.0872017254633963E-3"/>
    <n v="-0.40870000000000001"/>
    <s v="P"/>
  </r>
  <r>
    <x v="107"/>
    <s v="CalciMedica, Inc."/>
    <x v="7"/>
    <x v="166"/>
    <s v="Roberts Eric W"/>
    <s v="Director,Officer,TenPercentOwner"/>
    <n v="3000"/>
    <n v="3.57"/>
    <n v="10710"/>
    <s v="normal_buy"/>
    <n v="0.23535271266359839"/>
    <n v="23.535299999999999"/>
    <s v="P"/>
  </r>
  <r>
    <x v="1253"/>
    <s v="Crescent Energy Co"/>
    <x v="7"/>
    <x v="166"/>
    <s v="DUGINSKI MICHAEL"/>
    <s v="Director"/>
    <n v="9000"/>
    <n v="11.1"/>
    <n v="99900"/>
    <s v="large_buy"/>
    <n v="-7.9858014155487655E-2"/>
    <n v="-7.9858000000000002"/>
    <s v="P"/>
  </r>
  <r>
    <x v="757"/>
    <s v="ProFrac Holding Corp."/>
    <x v="7"/>
    <x v="166"/>
    <s v="THRC Management, LLC"/>
    <s v="TenPercentOwner"/>
    <n v="15645"/>
    <n v="6.5"/>
    <n v="101692.5"/>
    <s v="normal_buy"/>
    <n v="-2.15384409977839E-2"/>
    <n v="-2.1537999999999999"/>
    <s v="P"/>
  </r>
  <r>
    <x v="757"/>
    <s v="ProFrac Holding Corp."/>
    <x v="7"/>
    <x v="166"/>
    <s v="THRC Holdings, LP"/>
    <s v="TenPercentOwner"/>
    <n v="15645"/>
    <n v="6.5"/>
    <n v="101692.5"/>
    <s v="normal_buy"/>
    <n v="-2.15384409977839E-2"/>
    <n v="-2.1537999999999999"/>
    <s v="P"/>
  </r>
  <r>
    <x v="757"/>
    <s v="ProFrac Holding Corp."/>
    <x v="7"/>
    <x v="166"/>
    <s v="Wilks Dan H."/>
    <s v="TenPercentOwner"/>
    <n v="15645"/>
    <n v="6.5"/>
    <n v="101692.5"/>
    <s v="normal_buy"/>
    <n v="-2.15384409977839E-2"/>
    <n v="-2.1537999999999999"/>
    <s v="P"/>
  </r>
  <r>
    <x v="1043"/>
    <s v="GOLUB CAPITAL BDC, Inc."/>
    <x v="7"/>
    <x v="166"/>
    <s v="Golub David"/>
    <s v="Director,Officer"/>
    <n v="20000"/>
    <n v="15.02"/>
    <n v="300400"/>
    <s v="normal_buy"/>
    <n v="1.0095309825232769E-2"/>
    <n v="1.0095000000000001"/>
    <s v="P"/>
  </r>
  <r>
    <x v="428"/>
    <s v="NEXGEL, INC."/>
    <x v="7"/>
    <x v="166"/>
    <s v="Drapczuk Adam E III"/>
    <s v="Officer"/>
    <n v="10000"/>
    <n v="2.5"/>
    <n v="25000"/>
    <s v="normal_buy"/>
    <n v="6.1538496807483467E-2"/>
    <n v="6.1538000000000004"/>
    <s v="P"/>
  </r>
  <r>
    <x v="992"/>
    <s v="APPIAN CORP"/>
    <x v="7"/>
    <x v="166"/>
    <s v="Moran Colin T."/>
    <s v="TenPercentOwner"/>
    <n v="19212"/>
    <n v="31.55"/>
    <n v="606138.6"/>
    <s v="normal_buy"/>
    <n v="-4.3879206188809472E-2"/>
    <n v="-4.3879000000000001"/>
    <s v="P"/>
  </r>
  <r>
    <x v="992"/>
    <s v="APPIAN CORP"/>
    <x v="7"/>
    <x v="166"/>
    <s v="Abdiel Partners, LLC"/>
    <s v="TenPercentOwner"/>
    <n v="19212"/>
    <n v="31.55"/>
    <n v="606138.6"/>
    <s v="normal_buy"/>
    <n v="-4.3879206188809472E-2"/>
    <n v="-4.3879000000000001"/>
    <s v="P"/>
  </r>
  <r>
    <x v="992"/>
    <s v="APPIAN CORP"/>
    <x v="7"/>
    <x v="166"/>
    <s v="Abdiel Capital LP"/>
    <s v="TenPercentOwner"/>
    <n v="19212"/>
    <n v="31.55"/>
    <n v="606138.6"/>
    <s v="normal_buy"/>
    <n v="-4.3879206188809472E-2"/>
    <n v="-4.3879000000000001"/>
    <s v="P"/>
  </r>
  <r>
    <x v="992"/>
    <s v="APPIAN CORP"/>
    <x v="7"/>
    <x v="166"/>
    <s v="Abdiel Capital Management, LLC"/>
    <s v="TenPercentOwner"/>
    <n v="19212"/>
    <n v="31.55"/>
    <n v="606138.6"/>
    <s v="normal_buy"/>
    <n v="-4.3879206188809472E-2"/>
    <n v="-4.3879000000000001"/>
    <s v="P"/>
  </r>
  <r>
    <x v="992"/>
    <s v="APPIAN CORP"/>
    <x v="7"/>
    <x v="166"/>
    <s v="Abdiel Qualified Master Fund LP"/>
    <s v="TenPercentOwner"/>
    <n v="19212"/>
    <n v="31.55"/>
    <n v="606138.6"/>
    <s v="normal_buy"/>
    <n v="-4.3879206188809472E-2"/>
    <n v="-4.3879000000000001"/>
    <s v="P"/>
  </r>
  <r>
    <x v="992"/>
    <s v="APPIAN CORP"/>
    <x v="7"/>
    <x v="166"/>
    <s v="Abdiel Capital Advisors, LP"/>
    <s v="TenPercentOwner"/>
    <n v="19212"/>
    <n v="31.55"/>
    <n v="606138.6"/>
    <s v="normal_buy"/>
    <n v="-4.3879206188809472E-2"/>
    <n v="-4.3879000000000001"/>
    <s v="P"/>
  </r>
  <r>
    <x v="992"/>
    <s v="APPIAN CORP"/>
    <x v="7"/>
    <x v="166"/>
    <s v="Moran Colin T."/>
    <s v="TenPercentOwner"/>
    <n v="667"/>
    <n v="31.55"/>
    <n v="21043.85"/>
    <s v="normal_buy"/>
    <n v="-4.3879206188809472E-2"/>
    <n v="-4.3879000000000001"/>
    <s v="P"/>
  </r>
  <r>
    <x v="992"/>
    <s v="APPIAN CORP"/>
    <x v="7"/>
    <x v="166"/>
    <s v="Abdiel Partners, LLC"/>
    <s v="TenPercentOwner"/>
    <n v="667"/>
    <n v="31.55"/>
    <n v="21043.85"/>
    <s v="normal_buy"/>
    <n v="-4.3879206188809472E-2"/>
    <n v="-4.3879000000000001"/>
    <s v="P"/>
  </r>
  <r>
    <x v="992"/>
    <s v="APPIAN CORP"/>
    <x v="7"/>
    <x v="166"/>
    <s v="Abdiel Capital LP"/>
    <s v="TenPercentOwner"/>
    <n v="667"/>
    <n v="31.55"/>
    <n v="21043.85"/>
    <s v="normal_buy"/>
    <n v="-4.3879206188809472E-2"/>
    <n v="-4.3879000000000001"/>
    <s v="P"/>
  </r>
  <r>
    <x v="992"/>
    <s v="APPIAN CORP"/>
    <x v="7"/>
    <x v="166"/>
    <s v="Abdiel Capital Management, LLC"/>
    <s v="TenPercentOwner"/>
    <n v="667"/>
    <n v="31.55"/>
    <n v="21043.85"/>
    <s v="normal_buy"/>
    <n v="-4.3879206188809472E-2"/>
    <n v="-4.3879000000000001"/>
    <s v="P"/>
  </r>
  <r>
    <x v="992"/>
    <s v="APPIAN CORP"/>
    <x v="7"/>
    <x v="166"/>
    <s v="Abdiel Qualified Master Fund LP"/>
    <s v="TenPercentOwner"/>
    <n v="667"/>
    <n v="31.55"/>
    <n v="21043.85"/>
    <s v="normal_buy"/>
    <n v="-4.3879206188809472E-2"/>
    <n v="-4.3879000000000001"/>
    <s v="P"/>
  </r>
  <r>
    <x v="992"/>
    <s v="APPIAN CORP"/>
    <x v="7"/>
    <x v="166"/>
    <s v="Abdiel Capital Advisors, LP"/>
    <s v="TenPercentOwner"/>
    <n v="667"/>
    <n v="31.55"/>
    <n v="21043.85"/>
    <s v="normal_buy"/>
    <n v="-4.3879206188809472E-2"/>
    <n v="-4.3879000000000001"/>
    <s v="P"/>
  </r>
  <r>
    <x v="1153"/>
    <s v="Sunrise Realty Trust, Inc."/>
    <x v="7"/>
    <x v="166"/>
    <s v="TANNENBAUM LEONARD M"/>
    <s v="Director,Officer,TenPercentOwner"/>
    <n v="1136"/>
    <n v="13.1"/>
    <n v="14881.6"/>
    <s v="normal_buy"/>
    <n v="8.2831420320408355E-3"/>
    <n v="0.82830000000000004"/>
    <s v="P"/>
  </r>
  <r>
    <x v="344"/>
    <s v="Westlake Chemical Partners LP"/>
    <x v="7"/>
    <x v="166"/>
    <s v="Gilson Jean-Marc"/>
    <s v="Director,Officer"/>
    <n v="500"/>
    <n v="22.88"/>
    <n v="11440"/>
    <s v="normal_buy"/>
    <n v="-2.287722617846177E-2"/>
    <n v="-2.2877000000000001"/>
    <s v="P"/>
  </r>
  <r>
    <x v="1269"/>
    <s v="Energy Transfer LP"/>
    <x v="7"/>
    <x v="166"/>
    <s v="McIlwain Gregory G."/>
    <s v="Officer"/>
    <n v="20000"/>
    <n v="15.68"/>
    <n v="313600"/>
    <s v="normal_buy"/>
    <n v="-2.1052574292789731E-2"/>
    <n v="-2.1053000000000002"/>
    <s v="P"/>
  </r>
  <r>
    <x v="595"/>
    <s v="System1, Inc."/>
    <x v="7"/>
    <x v="166"/>
    <s v="CEE Holdings Trust"/>
    <s v="TenPercentOwner"/>
    <n v="37477"/>
    <n v="1.21"/>
    <n v="45347.17"/>
    <s v="normal_buy"/>
    <n v="-0.10606057869391849"/>
    <n v="-10.6061"/>
    <s v="P"/>
  </r>
  <r>
    <x v="1043"/>
    <s v="GOLUB CAPITAL BDC, Inc."/>
    <x v="7"/>
    <x v="167"/>
    <s v="Golub Lawrence E"/>
    <s v="Director,Officer"/>
    <n v="20000"/>
    <n v="15.01"/>
    <n v="300200"/>
    <s v="normal_buy"/>
    <n v="7.317459359188927E-3"/>
    <n v="0.73170000000000002"/>
    <s v="P"/>
  </r>
  <r>
    <x v="613"/>
    <s v="FTC Solar, Inc."/>
    <x v="7"/>
    <x v="167"/>
    <s v="Chatila Ahmad R"/>
    <s v="Director"/>
    <n v="100000"/>
    <n v="0.25"/>
    <n v="25000"/>
    <s v="normal_buy"/>
    <n v="-8.9068836462327772E-2"/>
    <n v="-8.9069000000000003"/>
    <s v="P"/>
  </r>
  <r>
    <x v="1352"/>
    <s v="SOCKET MOBILE, INC."/>
    <x v="7"/>
    <x v="167"/>
    <s v="PARNELL WILLIAM L. JR"/>
    <s v="Director"/>
    <n v="10000"/>
    <n v="1.1000000000000001"/>
    <n v="11000"/>
    <s v="normal_buy"/>
    <n v="0"/>
    <n v="0"/>
    <s v="P"/>
  </r>
  <r>
    <x v="1246"/>
    <s v="AMERICAN PUBLIC EDUCATION INC"/>
    <x v="7"/>
    <x v="167"/>
    <s v="FRIEDBERG DANIEL M."/>
    <s v="TenPercentOwner,Other"/>
    <n v="14393"/>
    <n v="15.69"/>
    <n v="225826.17"/>
    <s v="normal_buy"/>
    <n v="-7.3278575679268543E-2"/>
    <n v="-7.3278999999999996"/>
    <s v="P"/>
  </r>
  <r>
    <x v="1246"/>
    <s v="AMERICAN PUBLIC EDUCATION INC"/>
    <x v="7"/>
    <x v="167"/>
    <s v="325 Capital GP, LLC"/>
    <s v="Other"/>
    <n v="14393"/>
    <n v="15.69"/>
    <n v="225826.17"/>
    <s v="normal_buy"/>
    <n v="-7.3278575679268543E-2"/>
    <n v="-7.3278999999999996"/>
    <s v="P"/>
  </r>
  <r>
    <x v="1246"/>
    <s v="AMERICAN PUBLIC EDUCATION INC"/>
    <x v="7"/>
    <x v="167"/>
    <s v="325 Capital Master Fund LP"/>
    <s v="Other"/>
    <n v="14393"/>
    <n v="15.69"/>
    <n v="225826.17"/>
    <s v="normal_buy"/>
    <n v="-7.3278575679268543E-2"/>
    <n v="-7.3278999999999996"/>
    <s v="P"/>
  </r>
  <r>
    <x v="1246"/>
    <s v="AMERICAN PUBLIC EDUCATION INC"/>
    <x v="7"/>
    <x v="167"/>
    <s v="325 CAPITAL LLC"/>
    <s v="TenPercentOwner,Other"/>
    <n v="14393"/>
    <n v="15.69"/>
    <n v="225826.17"/>
    <s v="normal_buy"/>
    <n v="-7.3278575679268543E-2"/>
    <n v="-7.3278999999999996"/>
    <s v="P"/>
  </r>
  <r>
    <x v="1246"/>
    <s v="AMERICAN PUBLIC EDUCATION INC"/>
    <x v="7"/>
    <x v="167"/>
    <s v="Braner Michael David"/>
    <s v="Director,TenPercentOwner,Other"/>
    <n v="14393"/>
    <n v="15.69"/>
    <n v="225826.17"/>
    <s v="normal_buy"/>
    <n v="-7.3278575679268543E-2"/>
    <n v="-7.3278999999999996"/>
    <s v="P"/>
  </r>
  <r>
    <x v="1246"/>
    <s v="AMERICAN PUBLIC EDUCATION INC"/>
    <x v="7"/>
    <x v="167"/>
    <s v="Shrivastava Anil K"/>
    <s v="TenPercentOwner,Other"/>
    <n v="14393"/>
    <n v="15.69"/>
    <n v="225826.17"/>
    <s v="normal_buy"/>
    <n v="-7.3278575679268543E-2"/>
    <n v="-7.3278999999999996"/>
    <s v="P"/>
  </r>
  <r>
    <x v="68"/>
    <s v="PBF Energy Inc."/>
    <x v="7"/>
    <x v="167"/>
    <s v="Control Empresarial de Capitales S.A. de C.V."/>
    <s v="TenPercentOwner,Other"/>
    <n v="92000"/>
    <n v="33.299999999999997"/>
    <n v="3063600"/>
    <s v="normal_buy"/>
    <n v="-3.1455923791868012E-2"/>
    <n v="-3.1456"/>
    <s v="P"/>
  </r>
  <r>
    <x v="659"/>
    <s v="COMSTOCK RESOURCES INC"/>
    <x v="7"/>
    <x v="167"/>
    <s v="Williston Drilling, L.P."/>
    <s v="TenPercentOwner"/>
    <n v="592246"/>
    <n v="11.54"/>
    <n v="6834518.8399999999"/>
    <s v="normal_buy"/>
    <n v="-0.15913042814835249"/>
    <n v="-15.913"/>
    <s v="P"/>
  </r>
  <r>
    <x v="659"/>
    <s v="COMSTOCK RESOURCES INC"/>
    <x v="7"/>
    <x v="167"/>
    <s v="Blue Star Exploration Corp"/>
    <s v="TenPercentOwner"/>
    <n v="592246"/>
    <n v="11.54"/>
    <n v="6834518.8399999999"/>
    <s v="normal_buy"/>
    <n v="-0.15913042814835249"/>
    <n v="-15.913"/>
    <s v="P"/>
  </r>
  <r>
    <x v="659"/>
    <s v="COMSTOCK RESOURCES INC"/>
    <x v="7"/>
    <x v="167"/>
    <s v="JWJ BES, LLC"/>
    <s v="TenPercentOwner"/>
    <n v="592246"/>
    <n v="11.54"/>
    <n v="6834518.8399999999"/>
    <s v="normal_buy"/>
    <n v="-0.15913042814835249"/>
    <n v="-15.913"/>
    <s v="P"/>
  </r>
  <r>
    <x v="659"/>
    <s v="COMSTOCK RESOURCES INC"/>
    <x v="7"/>
    <x v="167"/>
    <s v="Jones Jerral W."/>
    <s v="TenPercentOwner"/>
    <n v="592246"/>
    <n v="11.54"/>
    <n v="6834518.8399999999"/>
    <s v="normal_buy"/>
    <n v="-0.15913042814835249"/>
    <n v="-15.913"/>
    <s v="P"/>
  </r>
  <r>
    <x v="659"/>
    <s v="COMSTOCK RESOURCES INC"/>
    <x v="7"/>
    <x v="167"/>
    <s v="Arkoma Drilling, L.P."/>
    <s v="TenPercentOwner"/>
    <n v="592246"/>
    <n v="11.54"/>
    <n v="6834518.8399999999"/>
    <s v="normal_buy"/>
    <n v="-0.15913042814835249"/>
    <n v="-15.913"/>
    <s v="P"/>
  </r>
  <r>
    <x v="95"/>
    <s v="NEXTNAV INC."/>
    <x v="7"/>
    <x v="167"/>
    <s v="SUBIN NEIL S"/>
    <s v="Director"/>
    <n v="125000"/>
    <n v="6.93"/>
    <n v="866250"/>
    <s v="large_buy"/>
    <n v="4.0404071680255171E-2"/>
    <n v="4.0404"/>
    <s v="P"/>
  </r>
  <r>
    <x v="480"/>
    <s v="LAKE SHORE BANCORP, INC."/>
    <x v="7"/>
    <x v="167"/>
    <s v="Passafaro Ronald J"/>
    <s v="Director"/>
    <n v="3000"/>
    <n v="12.71"/>
    <n v="38130"/>
    <s v="normal_buy"/>
    <n v="0"/>
    <n v="0"/>
    <s v="P"/>
  </r>
  <r>
    <x v="1358"/>
    <s v="BILL Holdings, Inc."/>
    <x v="7"/>
    <x v="167"/>
    <s v="Rettig John R."/>
    <s v="Officer"/>
    <n v="1724"/>
    <n v="50.12"/>
    <n v="86406.87999999999"/>
    <s v="normal_buy"/>
    <n v="7.1729951014443571E-2"/>
    <n v="7.173"/>
    <s v="P"/>
  </r>
  <r>
    <x v="1358"/>
    <s v="BILL Holdings, Inc."/>
    <x v="7"/>
    <x v="167"/>
    <s v="Rettig John R."/>
    <s v="Officer"/>
    <n v="15200"/>
    <n v="49.53"/>
    <n v="752856"/>
    <s v="large_buy"/>
    <n v="7.1729951014443571E-2"/>
    <n v="7.173"/>
    <s v="P"/>
  </r>
  <r>
    <x v="1358"/>
    <s v="BILL Holdings, Inc."/>
    <x v="7"/>
    <x v="167"/>
    <s v="Rettig John R."/>
    <s v="Officer"/>
    <n v="4200"/>
    <n v="48.62"/>
    <n v="204204"/>
    <s v="normal_buy"/>
    <n v="7.1729951014443571E-2"/>
    <n v="7.173"/>
    <s v="P"/>
  </r>
  <r>
    <x v="847"/>
    <s v="Zevia PBC"/>
    <x v="7"/>
    <x v="167"/>
    <s v="Lee David J."/>
    <s v="Director"/>
    <n v="13704.55"/>
    <n v="1.0900000000000001"/>
    <n v="14937.959500000001"/>
    <s v="large_buy"/>
    <n v="-7.0175477122116248E-2"/>
    <n v="-7.0175000000000001"/>
    <s v="P"/>
  </r>
  <r>
    <x v="1043"/>
    <s v="GOLUB CAPITAL BDC, Inc."/>
    <x v="7"/>
    <x v="167"/>
    <s v="Golub David"/>
    <s v="Director,Officer"/>
    <n v="20000"/>
    <n v="15.01"/>
    <n v="300200"/>
    <s v="normal_buy"/>
    <n v="7.317459359188927E-3"/>
    <n v="0.73170000000000002"/>
    <s v="P"/>
  </r>
  <r>
    <x v="1358"/>
    <s v="BILL Holdings, Inc."/>
    <x v="7"/>
    <x v="167"/>
    <s v="Lacerte Rene A."/>
    <s v="Director,Officer"/>
    <n v="14501"/>
    <n v="49.79"/>
    <n v="722004.79"/>
    <s v="normal_buy"/>
    <n v="7.1729951014443571E-2"/>
    <n v="7.173"/>
    <s v="P"/>
  </r>
  <r>
    <x v="1358"/>
    <s v="BILL Holdings, Inc."/>
    <x v="7"/>
    <x v="167"/>
    <s v="Lacerte Rene A."/>
    <s v="Director,Officer"/>
    <n v="6622"/>
    <n v="49.18"/>
    <n v="325669.96000000002"/>
    <s v="normal_buy"/>
    <n v="7.1729951014443571E-2"/>
    <n v="7.173"/>
    <s v="P"/>
  </r>
  <r>
    <x v="1358"/>
    <s v="BILL Holdings, Inc."/>
    <x v="7"/>
    <x v="167"/>
    <s v="Lacerte Rene A."/>
    <s v="Director,Officer"/>
    <n v="14502"/>
    <n v="49.79"/>
    <n v="722054.58"/>
    <s v="large_buy"/>
    <n v="7.1729951014443571E-2"/>
    <n v="7.173"/>
    <s v="P"/>
  </r>
  <r>
    <x v="1358"/>
    <s v="BILL Holdings, Inc."/>
    <x v="7"/>
    <x v="167"/>
    <s v="Lacerte Rene A."/>
    <s v="Director,Officer"/>
    <n v="6623"/>
    <n v="49.18"/>
    <n v="325719.14"/>
    <s v="normal_buy"/>
    <n v="7.1729951014443571E-2"/>
    <n v="7.173"/>
    <s v="P"/>
  </r>
  <r>
    <x v="767"/>
    <s v="Earth Science Tech, Inc."/>
    <x v="7"/>
    <x v="167"/>
    <s v="Saumat Giorgio R."/>
    <s v="Director,Officer,TenPercentOwner"/>
    <n v="50000"/>
    <n v="0.2"/>
    <n v="10000"/>
    <s v="normal_buy"/>
    <n v="-0.27272728504228211"/>
    <n v="-27.2727"/>
    <s v="P"/>
  </r>
  <r>
    <x v="1352"/>
    <s v="SOCKET MOBILE, INC."/>
    <x v="7"/>
    <x v="167"/>
    <s v="BASS CHARLIE"/>
    <s v="Director,TenPercentOwner"/>
    <n v="10000"/>
    <n v="1.1000000000000001"/>
    <n v="11000"/>
    <s v="normal_buy"/>
    <n v="0"/>
    <n v="0"/>
    <s v="P"/>
  </r>
  <r>
    <x v="647"/>
    <s v="HALLADOR ENERGY CO"/>
    <x v="7"/>
    <x v="167"/>
    <s v="Gray Zarrell Thomas"/>
    <s v="Director"/>
    <n v="4000"/>
    <n v="6.22"/>
    <n v="24880"/>
    <s v="normal_buy"/>
    <n v="-1.1200027465820271E-2"/>
    <n v="-1.1200000000000001"/>
    <s v="P"/>
  </r>
  <r>
    <x v="647"/>
    <s v="HALLADOR ENERGY CO"/>
    <x v="7"/>
    <x v="167"/>
    <s v="Gray Zarrell Thomas"/>
    <s v="Director"/>
    <n v="5000"/>
    <n v="6.39"/>
    <n v="31950"/>
    <s v="normal_buy"/>
    <n v="-1.1200027465820271E-2"/>
    <n v="-1.1200000000000001"/>
    <s v="P"/>
  </r>
  <r>
    <x v="647"/>
    <s v="HALLADOR ENERGY CO"/>
    <x v="7"/>
    <x v="167"/>
    <s v="Gray Zarrell Thomas"/>
    <s v="Director"/>
    <n v="5000"/>
    <n v="6.43"/>
    <n v="32150"/>
    <s v="large_buy"/>
    <n v="-1.1200027465820271E-2"/>
    <n v="-1.1200000000000001"/>
    <s v="P"/>
  </r>
  <r>
    <x v="1246"/>
    <s v="AMERICAN PUBLIC EDUCATION INC"/>
    <x v="7"/>
    <x v="167"/>
    <s v="Shrivastava Anil K"/>
    <s v="TenPercentOwner,Other"/>
    <n v="14393"/>
    <n v="15.69"/>
    <n v="225826.17"/>
    <s v="normal_buy"/>
    <n v="-7.3278575679268543E-2"/>
    <n v="-7.3278999999999996"/>
    <s v="P"/>
  </r>
  <r>
    <x v="1246"/>
    <s v="AMERICAN PUBLIC EDUCATION INC"/>
    <x v="7"/>
    <x v="167"/>
    <s v="325 CAPITAL LLC"/>
    <s v="TenPercentOwner,Other"/>
    <n v="14393"/>
    <n v="15.69"/>
    <n v="225826.17"/>
    <s v="normal_buy"/>
    <n v="-7.3278575679268543E-2"/>
    <n v="-7.3278999999999996"/>
    <s v="P"/>
  </r>
  <r>
    <x v="1246"/>
    <s v="AMERICAN PUBLIC EDUCATION INC"/>
    <x v="7"/>
    <x v="167"/>
    <s v="Braner Michael David"/>
    <s v="Director,TenPercentOwner,Other"/>
    <n v="14393"/>
    <n v="15.69"/>
    <n v="225826.17"/>
    <s v="normal_buy"/>
    <n v="-7.3278575679268543E-2"/>
    <n v="-7.3278999999999996"/>
    <s v="P"/>
  </r>
  <r>
    <x v="1246"/>
    <s v="AMERICAN PUBLIC EDUCATION INC"/>
    <x v="7"/>
    <x v="167"/>
    <s v="FRIEDBERG DANIEL M."/>
    <s v="TenPercentOwner,Other"/>
    <n v="14393"/>
    <n v="15.69"/>
    <n v="225826.17"/>
    <s v="normal_buy"/>
    <n v="-7.3278575679268543E-2"/>
    <n v="-7.3278999999999996"/>
    <s v="P"/>
  </r>
  <r>
    <x v="1246"/>
    <s v="AMERICAN PUBLIC EDUCATION INC"/>
    <x v="7"/>
    <x v="167"/>
    <s v="325 Capital Master Fund LP"/>
    <s v="Other"/>
    <n v="14393"/>
    <n v="15.69"/>
    <n v="225826.17"/>
    <s v="normal_buy"/>
    <n v="-7.3278575679268543E-2"/>
    <n v="-7.3278999999999996"/>
    <s v="P"/>
  </r>
  <r>
    <x v="1246"/>
    <s v="AMERICAN PUBLIC EDUCATION INC"/>
    <x v="7"/>
    <x v="167"/>
    <s v="325 Capital GP, LLC"/>
    <s v="Other"/>
    <n v="14393"/>
    <n v="15.69"/>
    <n v="225826.17"/>
    <s v="normal_buy"/>
    <n v="-7.3278575679268543E-2"/>
    <n v="-7.3278999999999996"/>
    <s v="P"/>
  </r>
  <r>
    <x v="1347"/>
    <s v="CPI AEROSTRUCTURES INC"/>
    <x v="7"/>
    <x v="167"/>
    <s v="Caswell Richard S"/>
    <s v="Director"/>
    <n v="10000"/>
    <n v="2.88"/>
    <n v="28800"/>
    <s v="normal_buy"/>
    <n v="1.038061256083078E-2"/>
    <n v="1.0381"/>
    <s v="P"/>
  </r>
  <r>
    <x v="1002"/>
    <s v="Texas Community Bancshares, Inc."/>
    <x v="7"/>
    <x v="167"/>
    <s v="Scavuzzo Anthony"/>
    <s v="Director"/>
    <n v="15000"/>
    <n v="13.99"/>
    <n v="209850"/>
    <s v="large_buy"/>
    <n v="4.2857123044010459E-2"/>
    <n v="4.2857000000000003"/>
    <s v="P"/>
  </r>
  <r>
    <x v="890"/>
    <s v="Fat Brands, Inc"/>
    <x v="7"/>
    <x v="167"/>
    <s v="Elenowitz Mark"/>
    <s v="Director"/>
    <n v="6200"/>
    <n v="11"/>
    <n v="68200"/>
    <s v="large_buy"/>
    <n v="-6.5134262299354817E-2"/>
    <n v="-6.5133999999999999"/>
    <s v="P"/>
  </r>
  <r>
    <x v="1359"/>
    <s v="WEYERHAEUSER CO"/>
    <x v="7"/>
    <x v="167"/>
    <s v="Monaco Albert"/>
    <s v="Director"/>
    <n v="31500"/>
    <n v="31.38"/>
    <n v="988470"/>
    <s v="large_buy"/>
    <n v="4.493045316882327E-4"/>
    <n v="4.4900000000000002E-2"/>
    <s v="P"/>
  </r>
  <r>
    <x v="1153"/>
    <s v="Sunrise Realty Trust, Inc."/>
    <x v="7"/>
    <x v="167"/>
    <s v="TANNENBAUM LEONARD M"/>
    <s v="Director,Officer,TenPercentOwner"/>
    <n v="10000"/>
    <n v="13.35"/>
    <n v="133500"/>
    <s v="normal_buy"/>
    <n v="3.9670729489842627E-2"/>
    <n v="3.9670999999999998"/>
    <s v="P"/>
  </r>
  <r>
    <x v="523"/>
    <s v="Medalist Diversified REIT, Inc."/>
    <x v="7"/>
    <x v="167"/>
    <s v="Winn Charles Brent Jr."/>
    <s v="Officer"/>
    <n v="1500"/>
    <n v="12.5"/>
    <n v="18750"/>
    <s v="normal_buy"/>
    <n v="-4.2968118362243226E-3"/>
    <n v="-0.42970000000000003"/>
    <s v="P"/>
  </r>
  <r>
    <x v="1156"/>
    <s v="Gabelli Healthcare &amp; WellnessRx Trust"/>
    <x v="7"/>
    <x v="167"/>
    <s v="Saba Capital Management, L.P."/>
    <s v="TenPercentOwner"/>
    <n v="6453"/>
    <n v="10.88"/>
    <n v="70208.639999999999"/>
    <s v="normal_buy"/>
    <n v="8.2267299576763708E-3"/>
    <n v="0.82269999999999999"/>
    <s v="P"/>
  </r>
  <r>
    <x v="1156"/>
    <s v="Gabelli Healthcare &amp; WellnessRx Trust"/>
    <x v="7"/>
    <x v="167"/>
    <s v="Weinstein Boaz"/>
    <s v="TenPercentOwner"/>
    <n v="6453"/>
    <n v="10.88"/>
    <n v="70208.639999999999"/>
    <s v="normal_buy"/>
    <n v="8.2267299576763708E-3"/>
    <n v="0.82269999999999999"/>
    <s v="P"/>
  </r>
  <r>
    <x v="451"/>
    <s v="STANDARD BIOTOOLS INC."/>
    <x v="7"/>
    <x v="167"/>
    <s v="Casdin Private Growth Equity Fund II, L.P."/>
    <s v="Director"/>
    <n v="150000"/>
    <n v="2.15"/>
    <n v="322500"/>
    <s v="normal_buy"/>
    <n v="-7.8341046229031264E-2"/>
    <n v="-7.8341000000000003"/>
    <s v="P"/>
  </r>
  <r>
    <x v="451"/>
    <s v="STANDARD BIOTOOLS INC."/>
    <x v="7"/>
    <x v="167"/>
    <s v="Casdin Capital, LLC"/>
    <s v="Director,TenPercentOwner"/>
    <n v="150000"/>
    <n v="2.15"/>
    <n v="322500"/>
    <s v="normal_buy"/>
    <n v="-7.8341046229031264E-2"/>
    <n v="-7.8341000000000003"/>
    <s v="P"/>
  </r>
  <r>
    <x v="451"/>
    <s v="STANDARD BIOTOOLS INC."/>
    <x v="7"/>
    <x v="167"/>
    <s v="Casdin Partners Master Fund, L.P."/>
    <s v="Director,TenPercentOwner"/>
    <n v="150000"/>
    <n v="2.15"/>
    <n v="322500"/>
    <s v="normal_buy"/>
    <n v="-7.8341046229031264E-2"/>
    <n v="-7.8341000000000003"/>
    <s v="P"/>
  </r>
  <r>
    <x v="451"/>
    <s v="STANDARD BIOTOOLS INC."/>
    <x v="7"/>
    <x v="167"/>
    <s v="Casdin Private Growth Equity Fund II GP, LLC"/>
    <s v="Director"/>
    <n v="150000"/>
    <n v="2.15"/>
    <n v="322500"/>
    <s v="normal_buy"/>
    <n v="-7.8341046229031264E-2"/>
    <n v="-7.8341000000000003"/>
    <s v="P"/>
  </r>
  <r>
    <x v="451"/>
    <s v="STANDARD BIOTOOLS INC."/>
    <x v="7"/>
    <x v="167"/>
    <s v="Casdin Amplify Fund, LP"/>
    <s v="Director"/>
    <n v="150000"/>
    <n v="2.15"/>
    <n v="322500"/>
    <s v="normal_buy"/>
    <n v="-7.8341046229031264E-2"/>
    <n v="-7.8341000000000003"/>
    <s v="P"/>
  </r>
  <r>
    <x v="451"/>
    <s v="STANDARD BIOTOOLS INC."/>
    <x v="7"/>
    <x v="167"/>
    <s v="Casdin Eli"/>
    <s v="Director,TenPercentOwner"/>
    <n v="150000"/>
    <n v="2.15"/>
    <n v="322500"/>
    <s v="normal_buy"/>
    <n v="-7.8341046229031264E-2"/>
    <n v="-7.8341000000000003"/>
    <s v="P"/>
  </r>
  <r>
    <x v="451"/>
    <s v="STANDARD BIOTOOLS INC."/>
    <x v="7"/>
    <x v="167"/>
    <s v="Casdin Partners GP, LLC"/>
    <s v="Director,TenPercentOwner"/>
    <n v="150000"/>
    <n v="2.15"/>
    <n v="322500"/>
    <s v="normal_buy"/>
    <n v="-7.8341046229031264E-2"/>
    <n v="-7.8341000000000003"/>
    <s v="P"/>
  </r>
  <r>
    <x v="451"/>
    <s v="STANDARD BIOTOOLS INC."/>
    <x v="7"/>
    <x v="167"/>
    <s v="Casdin Private Growth Equity Fund, L.P."/>
    <s v="Director"/>
    <n v="150000"/>
    <n v="2.15"/>
    <n v="322500"/>
    <s v="normal_buy"/>
    <n v="-7.8341046229031264E-2"/>
    <n v="-7.8341000000000003"/>
    <s v="P"/>
  </r>
  <r>
    <x v="451"/>
    <s v="STANDARD BIOTOOLS INC."/>
    <x v="7"/>
    <x v="167"/>
    <s v="CASDIN PRIVATE GROWTH EQUITY FUND GP, LLC"/>
    <s v="Director"/>
    <n v="150000"/>
    <n v="2.15"/>
    <n v="322500"/>
    <s v="normal_buy"/>
    <n v="-7.8341046229031264E-2"/>
    <n v="-7.8341000000000003"/>
    <s v="P"/>
  </r>
  <r>
    <x v="1357"/>
    <s v="TScan Therapeutics, Inc."/>
    <x v="7"/>
    <x v="167"/>
    <s v="Klencke Barbara"/>
    <s v="Director"/>
    <n v="5000"/>
    <n v="5.53"/>
    <n v="27650"/>
    <s v="normal_buy"/>
    <n v="4.4091710165091717E-2"/>
    <n v="4.4092000000000002"/>
    <s v="P"/>
  </r>
  <r>
    <x v="344"/>
    <s v="Westlake Chemical Partners LP"/>
    <x v="7"/>
    <x v="167"/>
    <s v="Gilson Jean-Marc"/>
    <s v="Director,Officer"/>
    <n v="500"/>
    <n v="22.85"/>
    <n v="11425"/>
    <s v="normal_buy"/>
    <n v="-4.2497897121060002E-2"/>
    <n v="-4.2497999999999996"/>
    <s v="P"/>
  </r>
  <r>
    <x v="1360"/>
    <s v="Talis Biomedical Corp"/>
    <x v="7"/>
    <x v="167"/>
    <s v="Leonard Braden Michael"/>
    <s v="TenPercentOwner"/>
    <n v="13167"/>
    <n v="3.9"/>
    <n v="51351.3"/>
    <s v="large_buy"/>
    <n v="-0.52970297175778458"/>
    <n v="-52.970300000000002"/>
    <s v="P"/>
  </r>
  <r>
    <x v="303"/>
    <s v="HERBALIFE LTD."/>
    <x v="7"/>
    <x v="167"/>
    <s v="Mendoza Juan Miguel"/>
    <s v="Director"/>
    <n v="10000"/>
    <n v="8.7200000000000006"/>
    <n v="87200"/>
    <s v="large_buy"/>
    <n v="-0.1641443887314111"/>
    <n v="-16.414400000000001"/>
    <s v="P"/>
  </r>
  <r>
    <x v="1194"/>
    <s v="DONEGAL GROUP INC"/>
    <x v="7"/>
    <x v="167"/>
    <s v="DONEGAL MUTUAL INSURANCE CO"/>
    <s v="TenPercentOwner"/>
    <n v="9996"/>
    <n v="14.97"/>
    <n v="149640.12"/>
    <s v="large_buy"/>
    <n v="2.4882382933867579E-2"/>
    <n v="2.4882"/>
    <s v="P"/>
  </r>
  <r>
    <x v="396"/>
    <s v="BEXIL INVESTMENT TRUST"/>
    <x v="7"/>
    <x v="167"/>
    <s v="WINMILL &amp; CO. INC"/>
    <s v="Other"/>
    <n v="2450"/>
    <n v="13.31"/>
    <n v="32609.5"/>
    <s v="normal_buy"/>
    <n v="-4.0510122486961841E-2"/>
    <n v="-4.0510000000000002"/>
    <s v="P"/>
  </r>
  <r>
    <x v="992"/>
    <s v="APPIAN CORP"/>
    <x v="7"/>
    <x v="167"/>
    <s v="Moran Colin T."/>
    <s v="TenPercentOwner"/>
    <n v="436"/>
    <n v="31.74"/>
    <n v="13838.64"/>
    <s v="normal_buy"/>
    <n v="-1.226804925339209E-2"/>
    <n v="-1.2267999999999999"/>
    <s v="P"/>
  </r>
  <r>
    <x v="992"/>
    <s v="APPIAN CORP"/>
    <x v="7"/>
    <x v="167"/>
    <s v="Abdiel Partners, LLC"/>
    <s v="TenPercentOwner"/>
    <n v="436"/>
    <n v="31.74"/>
    <n v="13838.64"/>
    <s v="normal_buy"/>
    <n v="-1.226804925339209E-2"/>
    <n v="-1.2267999999999999"/>
    <s v="P"/>
  </r>
  <r>
    <x v="992"/>
    <s v="APPIAN CORP"/>
    <x v="7"/>
    <x v="167"/>
    <s v="Abdiel Capital LP"/>
    <s v="TenPercentOwner"/>
    <n v="436"/>
    <n v="31.74"/>
    <n v="13838.64"/>
    <s v="normal_buy"/>
    <n v="-1.226804925339209E-2"/>
    <n v="-1.2267999999999999"/>
    <s v="P"/>
  </r>
  <r>
    <x v="992"/>
    <s v="APPIAN CORP"/>
    <x v="7"/>
    <x v="167"/>
    <s v="Abdiel Capital Management, LLC"/>
    <s v="TenPercentOwner"/>
    <n v="436"/>
    <n v="31.74"/>
    <n v="13838.64"/>
    <s v="normal_buy"/>
    <n v="-1.226804925339209E-2"/>
    <n v="-1.2267999999999999"/>
    <s v="P"/>
  </r>
  <r>
    <x v="992"/>
    <s v="APPIAN CORP"/>
    <x v="7"/>
    <x v="167"/>
    <s v="Abdiel Qualified Master Fund LP"/>
    <s v="TenPercentOwner"/>
    <n v="436"/>
    <n v="31.74"/>
    <n v="13838.64"/>
    <s v="normal_buy"/>
    <n v="-1.226804925339209E-2"/>
    <n v="-1.2267999999999999"/>
    <s v="P"/>
  </r>
  <r>
    <x v="992"/>
    <s v="APPIAN CORP"/>
    <x v="7"/>
    <x v="167"/>
    <s v="Abdiel Capital Advisors, LP"/>
    <s v="TenPercentOwner"/>
    <n v="436"/>
    <n v="31.74"/>
    <n v="13838.64"/>
    <s v="normal_buy"/>
    <n v="-1.226804925339209E-2"/>
    <n v="-1.2267999999999999"/>
    <s v="P"/>
  </r>
  <r>
    <x v="992"/>
    <s v="APPIAN CORP"/>
    <x v="7"/>
    <x v="167"/>
    <s v="Moran Colin T."/>
    <s v="TenPercentOwner"/>
    <n v="9964"/>
    <n v="31.74"/>
    <n v="316257.36"/>
    <s v="normal_buy"/>
    <n v="-1.226804925339209E-2"/>
    <n v="-1.2267999999999999"/>
    <s v="P"/>
  </r>
  <r>
    <x v="992"/>
    <s v="APPIAN CORP"/>
    <x v="7"/>
    <x v="167"/>
    <s v="Abdiel Partners, LLC"/>
    <s v="TenPercentOwner"/>
    <n v="9964"/>
    <n v="31.74"/>
    <n v="316257.36"/>
    <s v="normal_buy"/>
    <n v="-1.226804925339209E-2"/>
    <n v="-1.2267999999999999"/>
    <s v="P"/>
  </r>
  <r>
    <x v="992"/>
    <s v="APPIAN CORP"/>
    <x v="7"/>
    <x v="167"/>
    <s v="Abdiel Capital LP"/>
    <s v="TenPercentOwner"/>
    <n v="9964"/>
    <n v="31.74"/>
    <n v="316257.36"/>
    <s v="normal_buy"/>
    <n v="-1.226804925339209E-2"/>
    <n v="-1.2267999999999999"/>
    <s v="P"/>
  </r>
  <r>
    <x v="992"/>
    <s v="APPIAN CORP"/>
    <x v="7"/>
    <x v="167"/>
    <s v="Abdiel Capital Management, LLC"/>
    <s v="TenPercentOwner"/>
    <n v="9964"/>
    <n v="31.74"/>
    <n v="316257.36"/>
    <s v="normal_buy"/>
    <n v="-1.226804925339209E-2"/>
    <n v="-1.2267999999999999"/>
    <s v="P"/>
  </r>
  <r>
    <x v="992"/>
    <s v="APPIAN CORP"/>
    <x v="7"/>
    <x v="167"/>
    <s v="Abdiel Qualified Master Fund LP"/>
    <s v="TenPercentOwner"/>
    <n v="9964"/>
    <n v="31.74"/>
    <n v="316257.36"/>
    <s v="normal_buy"/>
    <n v="-1.226804925339209E-2"/>
    <n v="-1.2267999999999999"/>
    <s v="P"/>
  </r>
  <r>
    <x v="992"/>
    <s v="APPIAN CORP"/>
    <x v="7"/>
    <x v="167"/>
    <s v="Abdiel Capital Advisors, LP"/>
    <s v="TenPercentOwner"/>
    <n v="9964"/>
    <n v="31.74"/>
    <n v="316257.36"/>
    <s v="normal_buy"/>
    <n v="-1.226804925339209E-2"/>
    <n v="-1.2267999999999999"/>
    <s v="P"/>
  </r>
  <r>
    <x v="1043"/>
    <s v="GOLUB CAPITAL BDC, Inc."/>
    <x v="7"/>
    <x v="168"/>
    <s v="Golub Lawrence E"/>
    <s v="Director,Officer"/>
    <n v="20000"/>
    <n v="15.06"/>
    <n v="301200"/>
    <s v="large_buy"/>
    <n v="-6.6240899470271231E-4"/>
    <n v="-6.6199999999999995E-2"/>
    <s v="P"/>
  </r>
  <r>
    <x v="757"/>
    <s v="ProFrac Holding Corp."/>
    <x v="7"/>
    <x v="168"/>
    <s v="Wilks Dan H."/>
    <s v="TenPercentOwner"/>
    <n v="31784"/>
    <n v="6.69"/>
    <n v="212634.96"/>
    <s v="normal_buy"/>
    <n v="-0.14868804097296179"/>
    <n v="-14.8688"/>
    <s v="P"/>
  </r>
  <r>
    <x v="757"/>
    <s v="ProFrac Holding Corp."/>
    <x v="7"/>
    <x v="168"/>
    <s v="THRC Holdings, LP"/>
    <s v="TenPercentOwner"/>
    <n v="31784"/>
    <n v="6.69"/>
    <n v="212634.96"/>
    <s v="normal_buy"/>
    <n v="-0.14868804097296179"/>
    <n v="-14.8688"/>
    <s v="P"/>
  </r>
  <r>
    <x v="757"/>
    <s v="ProFrac Holding Corp."/>
    <x v="7"/>
    <x v="168"/>
    <s v="THRC Management, LLC"/>
    <s v="TenPercentOwner"/>
    <n v="31784"/>
    <n v="6.69"/>
    <n v="212634.96"/>
    <s v="normal_buy"/>
    <n v="-0.14868804097296179"/>
    <n v="-14.8688"/>
    <s v="P"/>
  </r>
  <r>
    <x v="1361"/>
    <s v="IMMERSION CORP"/>
    <x v="7"/>
    <x v="168"/>
    <s v="MARTIN WILLIAM C"/>
    <s v="Director,Officer"/>
    <n v="15000"/>
    <n v="8.81"/>
    <n v="132150"/>
    <s v="normal_buy"/>
    <n v="-1.6949135212266039E-2"/>
    <n v="-1.6949000000000001"/>
    <s v="P"/>
  </r>
  <r>
    <x v="767"/>
    <s v="Earth Science Tech, Inc."/>
    <x v="7"/>
    <x v="168"/>
    <s v="Saumat Giorgio R."/>
    <s v="Director,Officer,TenPercentOwner"/>
    <n v="60000"/>
    <n v="0.22"/>
    <n v="13200"/>
    <s v="normal_buy"/>
    <n v="-0.27272728504228211"/>
    <n v="-27.2727"/>
    <s v="P"/>
  </r>
  <r>
    <x v="1224"/>
    <s v="OPGEN INC"/>
    <x v="7"/>
    <x v="168"/>
    <s v="AEI Capital Ltd"/>
    <s v="TenPercentOwner"/>
    <n v="564971"/>
    <n v="999999"/>
    <n v="564970435029"/>
    <s v="normal_buy"/>
    <n v="0.14124293937513871"/>
    <n v="14.1243"/>
    <s v="P"/>
  </r>
  <r>
    <x v="255"/>
    <s v="Sable Offshore Corp."/>
    <x v="7"/>
    <x v="168"/>
    <s v="Pilgrim Global Advisors LLC"/>
    <s v="TenPercentOwner"/>
    <n v="41000"/>
    <n v="15.45"/>
    <n v="633450"/>
    <s v="normal_buy"/>
    <n v="0.30613529857394628"/>
    <n v="30.613499999999998"/>
    <s v="P"/>
  </r>
  <r>
    <x v="255"/>
    <s v="Sable Offshore Corp."/>
    <x v="7"/>
    <x v="168"/>
    <s v="Pilgrim Global ICAV"/>
    <s v="TenPercentOwner"/>
    <n v="41000"/>
    <n v="15.45"/>
    <n v="633450"/>
    <s v="normal_buy"/>
    <n v="0.30613529857394628"/>
    <n v="30.613499999999998"/>
    <s v="P"/>
  </r>
  <r>
    <x v="474"/>
    <s v="Blue Owl Capital Corp"/>
    <x v="7"/>
    <x v="168"/>
    <s v="DAlelio Edward H"/>
    <s v="Director"/>
    <n v="2500"/>
    <n v="15.02"/>
    <n v="37550"/>
    <s v="normal_buy"/>
    <n v="-2.657572915412398E-2"/>
    <n v="-2.6576"/>
    <s v="P"/>
  </r>
  <r>
    <x v="1246"/>
    <s v="AMERICAN PUBLIC EDUCATION INC"/>
    <x v="7"/>
    <x v="168"/>
    <s v="Shrivastava Anil K"/>
    <s v="TenPercentOwner,Other"/>
    <n v="18439"/>
    <n v="16.03"/>
    <n v="295577.17"/>
    <s v="normal_buy"/>
    <n v="-9.7893372353228703E-2"/>
    <n v="-9.7893000000000008"/>
    <s v="P"/>
  </r>
  <r>
    <x v="1246"/>
    <s v="AMERICAN PUBLIC EDUCATION INC"/>
    <x v="7"/>
    <x v="168"/>
    <s v="FRIEDBERG DANIEL M."/>
    <s v="TenPercentOwner,Other"/>
    <n v="18439"/>
    <n v="16.03"/>
    <n v="295577.17"/>
    <s v="normal_buy"/>
    <n v="-9.7893372353228703E-2"/>
    <n v="-9.7893000000000008"/>
    <s v="P"/>
  </r>
  <r>
    <x v="1246"/>
    <s v="AMERICAN PUBLIC EDUCATION INC"/>
    <x v="7"/>
    <x v="168"/>
    <s v="Braner Michael David"/>
    <s v="Director,TenPercentOwner,Other"/>
    <n v="18439"/>
    <n v="16.03"/>
    <n v="295577.17"/>
    <s v="normal_buy"/>
    <n v="-9.7893372353228703E-2"/>
    <n v="-9.7893000000000008"/>
    <s v="P"/>
  </r>
  <r>
    <x v="1246"/>
    <s v="AMERICAN PUBLIC EDUCATION INC"/>
    <x v="7"/>
    <x v="168"/>
    <s v="325 Capital Master Fund LP"/>
    <s v="Other"/>
    <n v="18439"/>
    <n v="16.03"/>
    <n v="295577.17"/>
    <s v="normal_buy"/>
    <n v="-9.7893372353228703E-2"/>
    <n v="-9.7893000000000008"/>
    <s v="P"/>
  </r>
  <r>
    <x v="1246"/>
    <s v="AMERICAN PUBLIC EDUCATION INC"/>
    <x v="7"/>
    <x v="168"/>
    <s v="325 Capital GP, LLC"/>
    <s v="Other"/>
    <n v="18439"/>
    <n v="16.03"/>
    <n v="295577.17"/>
    <s v="normal_buy"/>
    <n v="-9.7893372353228703E-2"/>
    <n v="-9.7893000000000008"/>
    <s v="P"/>
  </r>
  <r>
    <x v="1246"/>
    <s v="AMERICAN PUBLIC EDUCATION INC"/>
    <x v="7"/>
    <x v="168"/>
    <s v="325 CAPITAL LLC"/>
    <s v="TenPercentOwner,Other"/>
    <n v="18439"/>
    <n v="16.03"/>
    <n v="295577.17"/>
    <s v="normal_buy"/>
    <n v="-9.7893372353228703E-2"/>
    <n v="-9.7893000000000008"/>
    <s v="P"/>
  </r>
  <r>
    <x v="659"/>
    <s v="COMSTOCK RESOURCES INC"/>
    <x v="7"/>
    <x v="168"/>
    <s v="Williston Drilling, L.P."/>
    <s v="TenPercentOwner"/>
    <n v="80092"/>
    <n v="11.25"/>
    <n v="901035"/>
    <s v="normal_buy"/>
    <n v="-9.700813424552901E-2"/>
    <n v="-9.7007999999999992"/>
    <s v="P"/>
  </r>
  <r>
    <x v="659"/>
    <s v="COMSTOCK RESOURCES INC"/>
    <x v="7"/>
    <x v="168"/>
    <s v="Blue Star Exploration Corp"/>
    <s v="TenPercentOwner"/>
    <n v="80092"/>
    <n v="11.25"/>
    <n v="901035"/>
    <s v="normal_buy"/>
    <n v="-9.700813424552901E-2"/>
    <n v="-9.7007999999999992"/>
    <s v="P"/>
  </r>
  <r>
    <x v="659"/>
    <s v="COMSTOCK RESOURCES INC"/>
    <x v="7"/>
    <x v="168"/>
    <s v="JWJ BES, LLC"/>
    <s v="TenPercentOwner"/>
    <n v="80092"/>
    <n v="11.25"/>
    <n v="901035"/>
    <s v="normal_buy"/>
    <n v="-9.700813424552901E-2"/>
    <n v="-9.7007999999999992"/>
    <s v="P"/>
  </r>
  <r>
    <x v="659"/>
    <s v="COMSTOCK RESOURCES INC"/>
    <x v="7"/>
    <x v="168"/>
    <s v="Jones Jerral W."/>
    <s v="TenPercentOwner"/>
    <n v="80092"/>
    <n v="11.25"/>
    <n v="901035"/>
    <s v="normal_buy"/>
    <n v="-9.700813424552901E-2"/>
    <n v="-9.7007999999999992"/>
    <s v="P"/>
  </r>
  <r>
    <x v="659"/>
    <s v="COMSTOCK RESOURCES INC"/>
    <x v="7"/>
    <x v="168"/>
    <s v="Arkoma Drilling, L.P."/>
    <s v="TenPercentOwner"/>
    <n v="80092"/>
    <n v="11.25"/>
    <n v="901035"/>
    <s v="normal_buy"/>
    <n v="-9.700813424552901E-2"/>
    <n v="-9.7007999999999992"/>
    <s v="P"/>
  </r>
  <r>
    <x v="95"/>
    <s v="NEXTNAV INC."/>
    <x v="7"/>
    <x v="168"/>
    <s v="SUBIN NEIL S"/>
    <s v="Director"/>
    <n v="25000"/>
    <n v="6.93"/>
    <n v="173250"/>
    <s v="normal_buy"/>
    <n v="9.0387393601857546E-2"/>
    <n v="9.0387000000000004"/>
    <s v="P"/>
  </r>
  <r>
    <x v="68"/>
    <s v="PBF Energy Inc."/>
    <x v="7"/>
    <x v="168"/>
    <s v="Control Empresarial de Capitales S.A. de C.V."/>
    <s v="TenPercentOwner,Other"/>
    <n v="175000"/>
    <n v="32.729999999999997"/>
    <n v="5727749.9999999991"/>
    <s v="normal_buy"/>
    <n v="-4.7983056477935548E-2"/>
    <n v="-4.7983000000000002"/>
    <s v="P"/>
  </r>
  <r>
    <x v="978"/>
    <s v="Global Self Storage, Inc."/>
    <x v="7"/>
    <x v="168"/>
    <s v="WINMILL &amp; CO. INC"/>
    <s v="Other"/>
    <n v="2966"/>
    <n v="5.19"/>
    <n v="15393.54"/>
    <s v="normal_buy"/>
    <n v="-1.1472185280980931E-2"/>
    <n v="-1.1472"/>
    <s v="P"/>
  </r>
  <r>
    <x v="40"/>
    <s v="AMREP CORP."/>
    <x v="7"/>
    <x v="168"/>
    <s v="DAHL JAMES H"/>
    <s v="TenPercentOwner"/>
    <n v="4000"/>
    <n v="23.15"/>
    <n v="92600"/>
    <s v="normal_buy"/>
    <n v="-5.2428070335344128E-2"/>
    <n v="-5.2427999999999999"/>
    <s v="P"/>
  </r>
  <r>
    <x v="40"/>
    <s v="AMREP CORP."/>
    <x v="7"/>
    <x v="168"/>
    <s v="Lancaster Rainey E."/>
    <s v="TenPercentOwner"/>
    <n v="4000"/>
    <n v="23.15"/>
    <n v="92600"/>
    <s v="normal_buy"/>
    <n v="-5.2428070335344128E-2"/>
    <n v="-5.2427999999999999"/>
    <s v="P"/>
  </r>
  <r>
    <x v="249"/>
    <s v="MERCURY SYSTEMS INC"/>
    <x v="7"/>
    <x v="168"/>
    <s v="JANA Partners Management, LP"/>
    <s v="Director,TenPercentOwner,Other"/>
    <n v="13600"/>
    <n v="37.25"/>
    <n v="506600"/>
    <s v="normal_buy"/>
    <n v="-3.6480704261901087E-2"/>
    <n v="-3.6480999999999999"/>
    <s v="P"/>
  </r>
  <r>
    <x v="1268"/>
    <s v="MYR GROUP INC."/>
    <x v="7"/>
    <x v="168"/>
    <s v="Favreau Bradley Thede"/>
    <s v="Director"/>
    <n v="1005"/>
    <n v="99.7"/>
    <n v="100198.5"/>
    <s v="normal_buy"/>
    <n v="-5.1920570613163693E-2"/>
    <n v="-5.1920999999999999"/>
    <s v="P"/>
  </r>
  <r>
    <x v="1362"/>
    <s v="Dolphin Entertainment, Inc."/>
    <x v="7"/>
    <x v="168"/>
    <s v="O'Dowd William IV"/>
    <s v="Director,Officer"/>
    <n v="25000"/>
    <n v="0.7"/>
    <n v="17500"/>
    <s v="normal_buy"/>
    <n v="8.6956525494936709E-2"/>
    <n v="8.6957000000000004"/>
    <s v="P"/>
  </r>
  <r>
    <x v="1043"/>
    <s v="GOLUB CAPITAL BDC, Inc."/>
    <x v="7"/>
    <x v="168"/>
    <s v="Golub David"/>
    <s v="Director,Officer"/>
    <n v="20000"/>
    <n v="15.06"/>
    <n v="301200"/>
    <s v="large_buy"/>
    <n v="-6.6240899470271231E-4"/>
    <n v="-6.6199999999999995E-2"/>
    <s v="P"/>
  </r>
  <r>
    <x v="1363"/>
    <s v="ZIFF DAVIS, INC."/>
    <x v="7"/>
    <x v="168"/>
    <s v="Harris Teresa A"/>
    <s v="Director"/>
    <n v="1000"/>
    <n v="46.76"/>
    <n v="46760"/>
    <s v="large_buy"/>
    <n v="6.1610562440523866E-3"/>
    <n v="0.61609999999999998"/>
    <s v="P"/>
  </r>
  <r>
    <x v="1364"/>
    <s v="ENTERPRISE PRODUCTS PARTNERS L.P."/>
    <x v="7"/>
    <x v="168"/>
    <s v="TEAGUE AJ"/>
    <s v="Director,Officer"/>
    <n v="4180"/>
    <n v="29.35"/>
    <n v="122683"/>
    <s v="large_buy"/>
    <n v="-1.028149695403213E-3"/>
    <n v="-0.1028"/>
    <s v="P"/>
  </r>
  <r>
    <x v="1365"/>
    <s v="CervoMed Inc."/>
    <x v="7"/>
    <x v="168"/>
    <s v="ELDER WILLIAM ROBERT"/>
    <s v="Officer"/>
    <n v="1000"/>
    <n v="18.16"/>
    <n v="18160"/>
    <s v="large_buy"/>
    <n v="-5.7588484328333522E-2"/>
    <n v="-5.7587999999999999"/>
    <s v="P"/>
  </r>
  <r>
    <x v="1286"/>
    <s v="GrowGeneration Corp."/>
    <x v="7"/>
    <x v="168"/>
    <s v="ADAMS EULA L"/>
    <s v="Director"/>
    <n v="25000"/>
    <n v="2.02"/>
    <n v="50500"/>
    <s v="normal_buy"/>
    <n v="-5.0251208117253476E-3"/>
    <n v="-0.50249999999999995"/>
    <s v="P"/>
  </r>
  <r>
    <x v="1366"/>
    <s v="ThredUp Inc."/>
    <x v="7"/>
    <x v="168"/>
    <s v="Paranksy Noam"/>
    <s v="Director"/>
    <n v="90000"/>
    <n v="0.8"/>
    <n v="72000"/>
    <s v="large_buy"/>
    <n v="3.7878827218400968E-2"/>
    <n v="3.7879"/>
    <s v="P"/>
  </r>
  <r>
    <x v="1367"/>
    <s v="Harvard Apparatus Regenerative Technology, Inc."/>
    <x v="7"/>
    <x v="168"/>
    <s v="He Junli"/>
    <s v="Director,Officer"/>
    <n v="5101"/>
    <n v="3.37"/>
    <n v="17190.37"/>
    <s v="large_buy"/>
    <n v="0.61071439488810131"/>
    <n v="61.071399999999997"/>
    <s v="P"/>
  </r>
  <r>
    <x v="460"/>
    <s v="MOTORCAR PARTS OF AMERICA INC"/>
    <x v="7"/>
    <x v="168"/>
    <s v="325 Capital GP, LLC"/>
    <s v="TenPercentOwner"/>
    <n v="16608"/>
    <n v="6.73"/>
    <n v="111771.84"/>
    <s v="normal_buy"/>
    <n v="-0.183035722838677"/>
    <n v="-18.303599999999999"/>
    <s v="P"/>
  </r>
  <r>
    <x v="17"/>
    <s v="TILE SHOP HOLDINGS, INC."/>
    <x v="7"/>
    <x v="168"/>
    <s v="Fund 1 Investments, LLC"/>
    <s v="TenPercentOwner"/>
    <n v="7000"/>
    <n v="6.05"/>
    <n v="42350"/>
    <s v="normal_buy"/>
    <n v="2.8145708173446859E-2"/>
    <n v="2.8146"/>
    <s v="P"/>
  </r>
  <r>
    <x v="17"/>
    <s v="TILE SHOP HOLDINGS, INC."/>
    <x v="7"/>
    <x v="168"/>
    <s v="Pleasant Lake Onshore Feeder Fund LP"/>
    <s v="TenPercentOwner"/>
    <n v="7000"/>
    <n v="6.05"/>
    <n v="42350"/>
    <s v="normal_buy"/>
    <n v="2.8145708173446859E-2"/>
    <n v="2.8146"/>
    <s v="P"/>
  </r>
  <r>
    <x v="17"/>
    <s v="TILE SHOP HOLDINGS, INC."/>
    <x v="7"/>
    <x v="168"/>
    <s v="Pleasant Lake Partners LLC"/>
    <s v="TenPercentOwner"/>
    <n v="7000"/>
    <n v="6.05"/>
    <n v="42350"/>
    <s v="normal_buy"/>
    <n v="2.8145708173446859E-2"/>
    <n v="2.8146"/>
    <s v="P"/>
  </r>
  <r>
    <x v="460"/>
    <s v="MOTORCAR PARTS OF AMERICA INC"/>
    <x v="7"/>
    <x v="168"/>
    <s v="FRIEDBERG DANIEL M."/>
    <s v="TenPercentOwner"/>
    <n v="16608"/>
    <n v="6.73"/>
    <n v="111771.84"/>
    <s v="normal_buy"/>
    <n v="-0.183035722838677"/>
    <n v="-18.303599999999999"/>
    <s v="P"/>
  </r>
  <r>
    <x v="460"/>
    <s v="MOTORCAR PARTS OF AMERICA INC"/>
    <x v="7"/>
    <x v="168"/>
    <s v="325 Capital Master Fund LP"/>
    <s v="TenPercentOwner"/>
    <n v="16608"/>
    <n v="6.73"/>
    <n v="111771.84"/>
    <s v="normal_buy"/>
    <n v="-0.183035722838677"/>
    <n v="-18.303599999999999"/>
    <s v="P"/>
  </r>
  <r>
    <x v="460"/>
    <s v="MOTORCAR PARTS OF AMERICA INC"/>
    <x v="7"/>
    <x v="168"/>
    <s v="Shrivastava Anil K"/>
    <s v="TenPercentOwner"/>
    <n v="16608"/>
    <n v="6.73"/>
    <n v="111771.84"/>
    <s v="normal_buy"/>
    <n v="-0.183035722838677"/>
    <n v="-18.303599999999999"/>
    <s v="P"/>
  </r>
  <r>
    <x v="460"/>
    <s v="MOTORCAR PARTS OF AMERICA INC"/>
    <x v="7"/>
    <x v="168"/>
    <s v="325 CAPITAL LLC"/>
    <s v="TenPercentOwner"/>
    <n v="16608"/>
    <n v="6.73"/>
    <n v="111771.84"/>
    <s v="normal_buy"/>
    <n v="-0.183035722838677"/>
    <n v="-18.303599999999999"/>
    <s v="P"/>
  </r>
  <r>
    <x v="460"/>
    <s v="MOTORCAR PARTS OF AMERICA INC"/>
    <x v="7"/>
    <x v="168"/>
    <s v="Braner Michael David"/>
    <s v="TenPercentOwner"/>
    <n v="16608"/>
    <n v="6.73"/>
    <n v="111771.84"/>
    <s v="normal_buy"/>
    <n v="-0.183035722838677"/>
    <n v="-18.303599999999999"/>
    <s v="P"/>
  </r>
  <r>
    <x v="451"/>
    <s v="STANDARD BIOTOOLS INC."/>
    <x v="7"/>
    <x v="168"/>
    <s v="Casdin Amplify Fund, LP"/>
    <s v="Director"/>
    <n v="250000"/>
    <n v="2.19"/>
    <n v="547500"/>
    <s v="normal_buy"/>
    <n v="-9.1743138329908547E-2"/>
    <n v="-9.1743000000000006"/>
    <s v="P"/>
  </r>
  <r>
    <x v="451"/>
    <s v="STANDARD BIOTOOLS INC."/>
    <x v="7"/>
    <x v="168"/>
    <s v="Casdin Partners GP, LLC"/>
    <s v="Director,TenPercentOwner"/>
    <n v="250000"/>
    <n v="2.19"/>
    <n v="547500"/>
    <s v="normal_buy"/>
    <n v="-9.1743138329908547E-2"/>
    <n v="-9.1743000000000006"/>
    <s v="P"/>
  </r>
  <r>
    <x v="451"/>
    <s v="STANDARD BIOTOOLS INC."/>
    <x v="7"/>
    <x v="168"/>
    <s v="Casdin Private Growth Equity Fund II, L.P."/>
    <s v="Director"/>
    <n v="250000"/>
    <n v="2.19"/>
    <n v="547500"/>
    <s v="normal_buy"/>
    <n v="-9.1743138329908547E-2"/>
    <n v="-9.1743000000000006"/>
    <s v="P"/>
  </r>
  <r>
    <x v="451"/>
    <s v="STANDARD BIOTOOLS INC."/>
    <x v="7"/>
    <x v="168"/>
    <s v="Casdin Capital, LLC"/>
    <s v="Director,TenPercentOwner"/>
    <n v="250000"/>
    <n v="2.19"/>
    <n v="547500"/>
    <s v="normal_buy"/>
    <n v="-9.1743138329908547E-2"/>
    <n v="-9.1743000000000006"/>
    <s v="P"/>
  </r>
  <r>
    <x v="451"/>
    <s v="STANDARD BIOTOOLS INC."/>
    <x v="7"/>
    <x v="168"/>
    <s v="Casdin Private Growth Equity Fund II GP, LLC"/>
    <s v="Director"/>
    <n v="250000"/>
    <n v="2.19"/>
    <n v="547500"/>
    <s v="normal_buy"/>
    <n v="-9.1743138329908547E-2"/>
    <n v="-9.1743000000000006"/>
    <s v="P"/>
  </r>
  <r>
    <x v="451"/>
    <s v="STANDARD BIOTOOLS INC."/>
    <x v="7"/>
    <x v="168"/>
    <s v="Casdin Partners Master Fund, L.P."/>
    <s v="Director,TenPercentOwner"/>
    <n v="250000"/>
    <n v="2.19"/>
    <n v="547500"/>
    <s v="normal_buy"/>
    <n v="-9.1743138329908547E-2"/>
    <n v="-9.1743000000000006"/>
    <s v="P"/>
  </r>
  <r>
    <x v="451"/>
    <s v="STANDARD BIOTOOLS INC."/>
    <x v="7"/>
    <x v="168"/>
    <s v="Casdin Eli"/>
    <s v="Director,TenPercentOwner"/>
    <n v="250000"/>
    <n v="2.19"/>
    <n v="547500"/>
    <s v="normal_buy"/>
    <n v="-9.1743138329908547E-2"/>
    <n v="-9.1743000000000006"/>
    <s v="P"/>
  </r>
  <r>
    <x v="451"/>
    <s v="STANDARD BIOTOOLS INC."/>
    <x v="7"/>
    <x v="168"/>
    <s v="CASDIN PRIVATE GROWTH EQUITY FUND GP, LLC"/>
    <s v="Director"/>
    <n v="250000"/>
    <n v="2.19"/>
    <n v="547500"/>
    <s v="normal_buy"/>
    <n v="-9.1743138329908547E-2"/>
    <n v="-9.1743000000000006"/>
    <s v="P"/>
  </r>
  <r>
    <x v="451"/>
    <s v="STANDARD BIOTOOLS INC."/>
    <x v="7"/>
    <x v="168"/>
    <s v="Casdin Private Growth Equity Fund, L.P."/>
    <s v="Director"/>
    <n v="250000"/>
    <n v="2.19"/>
    <n v="547500"/>
    <s v="normal_buy"/>
    <n v="-9.1743138329908547E-2"/>
    <n v="-9.1743000000000006"/>
    <s v="P"/>
  </r>
  <r>
    <x v="992"/>
    <s v="APPIAN CORP"/>
    <x v="7"/>
    <x v="168"/>
    <s v="Abdiel Qualified Master Fund LP"/>
    <s v="TenPercentOwner"/>
    <n v="805"/>
    <n v="31.58"/>
    <n v="25421.9"/>
    <s v="normal_buy"/>
    <n v="-3.801043175316821E-3"/>
    <n v="-0.38009999999999999"/>
    <s v="P"/>
  </r>
  <r>
    <x v="992"/>
    <s v="APPIAN CORP"/>
    <x v="7"/>
    <x v="168"/>
    <s v="Abdiel Capital Advisors, LP"/>
    <s v="TenPercentOwner"/>
    <n v="805"/>
    <n v="31.58"/>
    <n v="25421.9"/>
    <s v="normal_buy"/>
    <n v="-3.801043175316821E-3"/>
    <n v="-0.38009999999999999"/>
    <s v="P"/>
  </r>
  <r>
    <x v="992"/>
    <s v="APPIAN CORP"/>
    <x v="7"/>
    <x v="168"/>
    <s v="Abdiel Capital Management, LLC"/>
    <s v="TenPercentOwner"/>
    <n v="805"/>
    <n v="31.58"/>
    <n v="25421.9"/>
    <s v="normal_buy"/>
    <n v="-3.801043175316821E-3"/>
    <n v="-0.38009999999999999"/>
    <s v="P"/>
  </r>
  <r>
    <x v="992"/>
    <s v="APPIAN CORP"/>
    <x v="7"/>
    <x v="168"/>
    <s v="Moran Colin T."/>
    <s v="TenPercentOwner"/>
    <n v="805"/>
    <n v="31.58"/>
    <n v="25421.9"/>
    <s v="normal_buy"/>
    <n v="-3.801043175316821E-3"/>
    <n v="-0.38009999999999999"/>
    <s v="P"/>
  </r>
  <r>
    <x v="992"/>
    <s v="APPIAN CORP"/>
    <x v="7"/>
    <x v="168"/>
    <s v="Abdiel Partners, LLC"/>
    <s v="TenPercentOwner"/>
    <n v="805"/>
    <n v="31.58"/>
    <n v="25421.9"/>
    <s v="normal_buy"/>
    <n v="-3.801043175316821E-3"/>
    <n v="-0.38009999999999999"/>
    <s v="P"/>
  </r>
  <r>
    <x v="992"/>
    <s v="APPIAN CORP"/>
    <x v="7"/>
    <x v="168"/>
    <s v="Abdiel Capital LP"/>
    <s v="TenPercentOwner"/>
    <n v="805"/>
    <n v="31.58"/>
    <n v="25421.9"/>
    <s v="normal_buy"/>
    <n v="-3.801043175316821E-3"/>
    <n v="-0.38009999999999999"/>
    <s v="P"/>
  </r>
  <r>
    <x v="992"/>
    <s v="APPIAN CORP"/>
    <x v="7"/>
    <x v="168"/>
    <s v="Abdiel Qualified Master Fund LP"/>
    <s v="TenPercentOwner"/>
    <n v="21039"/>
    <n v="31.58"/>
    <n v="664411.62"/>
    <s v="normal_buy"/>
    <n v="-3.801043175316821E-3"/>
    <n v="-0.38009999999999999"/>
    <s v="P"/>
  </r>
  <r>
    <x v="992"/>
    <s v="APPIAN CORP"/>
    <x v="7"/>
    <x v="168"/>
    <s v="Abdiel Capital Advisors, LP"/>
    <s v="TenPercentOwner"/>
    <n v="21039"/>
    <n v="31.58"/>
    <n v="664411.62"/>
    <s v="normal_buy"/>
    <n v="-3.801043175316821E-3"/>
    <n v="-0.38009999999999999"/>
    <s v="P"/>
  </r>
  <r>
    <x v="992"/>
    <s v="APPIAN CORP"/>
    <x v="7"/>
    <x v="168"/>
    <s v="Abdiel Capital Management, LLC"/>
    <s v="TenPercentOwner"/>
    <n v="21039"/>
    <n v="31.58"/>
    <n v="664411.62"/>
    <s v="normal_buy"/>
    <n v="-3.801043175316821E-3"/>
    <n v="-0.38009999999999999"/>
    <s v="P"/>
  </r>
  <r>
    <x v="992"/>
    <s v="APPIAN CORP"/>
    <x v="7"/>
    <x v="168"/>
    <s v="Moran Colin T."/>
    <s v="TenPercentOwner"/>
    <n v="21039"/>
    <n v="31.58"/>
    <n v="664411.62"/>
    <s v="normal_buy"/>
    <n v="-3.801043175316821E-3"/>
    <n v="-0.38009999999999999"/>
    <s v="P"/>
  </r>
  <r>
    <x v="992"/>
    <s v="APPIAN CORP"/>
    <x v="7"/>
    <x v="168"/>
    <s v="Abdiel Partners, LLC"/>
    <s v="TenPercentOwner"/>
    <n v="21039"/>
    <n v="31.58"/>
    <n v="664411.62"/>
    <s v="normal_buy"/>
    <n v="-3.801043175316821E-3"/>
    <n v="-0.38009999999999999"/>
    <s v="P"/>
  </r>
  <r>
    <x v="992"/>
    <s v="APPIAN CORP"/>
    <x v="7"/>
    <x v="168"/>
    <s v="Abdiel Capital LP"/>
    <s v="TenPercentOwner"/>
    <n v="21039"/>
    <n v="31.58"/>
    <n v="664411.62"/>
    <s v="normal_buy"/>
    <n v="-3.801043175316821E-3"/>
    <n v="-0.38009999999999999"/>
    <s v="P"/>
  </r>
  <r>
    <x v="1352"/>
    <s v="SOCKET MOBILE, INC."/>
    <x v="7"/>
    <x v="168"/>
    <s v="BASS CHARLIE"/>
    <s v="Director,TenPercentOwner"/>
    <n v="10000"/>
    <n v="1.17"/>
    <n v="11700"/>
    <s v="normal_buy"/>
    <n v="-3.389827426361236E-2"/>
    <n v="-3.3898000000000001"/>
    <s v="P"/>
  </r>
  <r>
    <x v="1368"/>
    <s v="HighPeak Energy, Inc."/>
    <x v="7"/>
    <x v="168"/>
    <s v="HIGHTOWER JACK"/>
    <s v="Director,Officer,TenPercentOwner"/>
    <n v="50000"/>
    <n v="15.5"/>
    <n v="775000"/>
    <s v="normal_buy"/>
    <n v="-0.10572632926219699"/>
    <n v="-10.5726"/>
    <s v="P"/>
  </r>
  <r>
    <x v="866"/>
    <s v="GLOBAL PARTNERS LP"/>
    <x v="7"/>
    <x v="168"/>
    <s v="Global GP LLC"/>
    <s v="Other"/>
    <n v="5000"/>
    <n v="42.67"/>
    <n v="213350"/>
    <s v="normal_buy"/>
    <n v="-5.1605464137526313E-3"/>
    <n v="-0.5161"/>
    <s v="P"/>
  </r>
  <r>
    <x v="1358"/>
    <s v="BILL Holdings, Inc."/>
    <x v="7"/>
    <x v="168"/>
    <s v="JACOBS BRIAN"/>
    <s v="Director"/>
    <n v="5000"/>
    <n v="53.16"/>
    <n v="265800"/>
    <s v="normal_buy"/>
    <n v="-2.3186198099912739E-2"/>
    <n v="-2.3186"/>
    <s v="P"/>
  </r>
  <r>
    <x v="344"/>
    <s v="Westlake Chemical Partners LP"/>
    <x v="7"/>
    <x v="168"/>
    <s v="Gilson Jean-Marc"/>
    <s v="Director,Officer"/>
    <n v="1000"/>
    <n v="22.95"/>
    <n v="22950"/>
    <s v="normal_buy"/>
    <n v="-2.8508803367898631E-2"/>
    <n v="-2.8509000000000002"/>
    <s v="P"/>
  </r>
  <r>
    <x v="480"/>
    <s v="LAKE SHORE BANCORP, INC."/>
    <x v="7"/>
    <x v="168"/>
    <s v="Segarra Ann M"/>
    <s v="Director"/>
    <n v="1700"/>
    <n v="12.76"/>
    <n v="21692"/>
    <s v="normal_buy"/>
    <n v="1.5747861725741159E-3"/>
    <n v="0.1575"/>
    <s v="P"/>
  </r>
  <r>
    <x v="322"/>
    <s v="Beneficient"/>
    <x v="7"/>
    <x v="168"/>
    <s v="CANGANY PETER T JR"/>
    <s v="Director"/>
    <n v="20000"/>
    <n v="1.97"/>
    <n v="39400"/>
    <s v="normal_buy"/>
    <n v="-0.21052630588288429"/>
    <n v="-21.052600000000002"/>
    <s v="P"/>
  </r>
  <r>
    <x v="322"/>
    <s v="Beneficient"/>
    <x v="7"/>
    <x v="168"/>
    <s v="CANGANY PETER T JR"/>
    <s v="Director"/>
    <n v="10000"/>
    <n v="1.97"/>
    <n v="19700"/>
    <s v="normal_buy"/>
    <n v="-0.21052630588288429"/>
    <n v="-21.052600000000002"/>
    <s v="P"/>
  </r>
  <r>
    <x v="1194"/>
    <s v="DONEGAL GROUP INC"/>
    <x v="7"/>
    <x v="168"/>
    <s v="DONEGAL MUTUAL INSURANCE CO"/>
    <s v="TenPercentOwner"/>
    <n v="5200"/>
    <n v="15"/>
    <n v="78000"/>
    <s v="normal_buy"/>
    <n v="3.3377292523466551E-3"/>
    <n v="0.33379999999999999"/>
    <s v="P"/>
  </r>
  <r>
    <x v="1254"/>
    <s v="NCR Voyix Corp"/>
    <x v="7"/>
    <x v="168"/>
    <s v="KELLY JAMES G"/>
    <s v="Director,Officer"/>
    <n v="14800"/>
    <n v="13.41"/>
    <n v="198468"/>
    <s v="large_buy"/>
    <n v="-0.103886422379215"/>
    <n v="-10.3886"/>
    <s v="P"/>
  </r>
  <r>
    <x v="418"/>
    <s v="Citi Trends Inc"/>
    <x v="7"/>
    <x v="168"/>
    <s v="Pleasant Lake Partners LLC"/>
    <s v="TenPercentOwner"/>
    <n v="1500"/>
    <n v="15.81"/>
    <n v="23715"/>
    <s v="normal_buy"/>
    <n v="-3.8713921354908358E-2"/>
    <n v="-3.8714"/>
    <s v="P"/>
  </r>
  <r>
    <x v="418"/>
    <s v="Citi Trends Inc"/>
    <x v="7"/>
    <x v="168"/>
    <s v="Fund 1 Investments, LLC"/>
    <s v="TenPercentOwner"/>
    <n v="1500"/>
    <n v="15.81"/>
    <n v="23715"/>
    <s v="normal_buy"/>
    <n v="-3.8713921354908358E-2"/>
    <n v="-3.8714"/>
    <s v="P"/>
  </r>
  <r>
    <x v="418"/>
    <s v="Citi Trends Inc"/>
    <x v="7"/>
    <x v="168"/>
    <s v="Pleasant Lake Onshore Feeder Fund LP"/>
    <s v="TenPercentOwner"/>
    <n v="1500"/>
    <n v="15.81"/>
    <n v="23715"/>
    <s v="normal_buy"/>
    <n v="-3.8713921354908358E-2"/>
    <n v="-3.8714"/>
    <s v="P"/>
  </r>
  <r>
    <x v="1361"/>
    <s v="IMMERSION CORP"/>
    <x v="7"/>
    <x v="168"/>
    <s v="Singer Eric"/>
    <s v="Director,Officer"/>
    <n v="50000"/>
    <n v="8.77"/>
    <n v="438500"/>
    <s v="large_buy"/>
    <n v="-1.6949135212266039E-2"/>
    <n v="-1.6949000000000001"/>
    <s v="P"/>
  </r>
  <r>
    <x v="323"/>
    <s v="DIEBOLD NIXDORF, Inc"/>
    <x v="7"/>
    <x v="168"/>
    <s v="Baur Frank Tobias"/>
    <s v="Officer"/>
    <n v="1150"/>
    <n v="40.58"/>
    <n v="46667"/>
    <s v="normal_buy"/>
    <n v="2.0288482868503269E-2"/>
    <n v="2.0287999999999999"/>
    <s v="P"/>
  </r>
  <r>
    <x v="396"/>
    <s v="BEXIL INVESTMENT TRUST"/>
    <x v="7"/>
    <x v="168"/>
    <s v="WINMILL &amp; CO. INC"/>
    <s v="Other"/>
    <n v="11500"/>
    <n v="13.18"/>
    <n v="151570"/>
    <s v="large_buy"/>
    <n v="-3.4325085823574519E-2"/>
    <n v="-3.4325000000000001"/>
    <s v="P"/>
  </r>
  <r>
    <x v="1153"/>
    <s v="Sunrise Realty Trust, Inc."/>
    <x v="7"/>
    <x v="168"/>
    <s v="TANNENBAUM LEONARD M"/>
    <s v="Director,Officer,TenPercentOwner"/>
    <n v="13083"/>
    <n v="13.48"/>
    <n v="176358.84"/>
    <s v="normal_buy"/>
    <n v="-8.7718896165230875E-3"/>
    <n v="-0.87719999999999998"/>
    <s v="P"/>
  </r>
  <r>
    <x v="757"/>
    <s v="ProFrac Holding Corp."/>
    <x v="7"/>
    <x v="169"/>
    <s v="Wilks Dan H."/>
    <s v="TenPercentOwner"/>
    <n v="69425"/>
    <n v="6.68"/>
    <n v="463759"/>
    <s v="normal_buy"/>
    <n v="-8.7928487218134843E-2"/>
    <n v="-8.7927999999999997"/>
    <s v="P"/>
  </r>
  <r>
    <x v="757"/>
    <s v="ProFrac Holding Corp."/>
    <x v="7"/>
    <x v="169"/>
    <s v="THRC Holdings, LP"/>
    <s v="TenPercentOwner"/>
    <n v="69425"/>
    <n v="6.68"/>
    <n v="463759"/>
    <s v="normal_buy"/>
    <n v="-8.7928487218134843E-2"/>
    <n v="-8.7927999999999997"/>
    <s v="P"/>
  </r>
  <r>
    <x v="757"/>
    <s v="ProFrac Holding Corp."/>
    <x v="7"/>
    <x v="169"/>
    <s v="THRC Management, LLC"/>
    <s v="TenPercentOwner"/>
    <n v="69425"/>
    <n v="6.68"/>
    <n v="463759"/>
    <s v="normal_buy"/>
    <n v="-8.7928487218134843E-2"/>
    <n v="-8.7927999999999997"/>
    <s v="P"/>
  </r>
  <r>
    <x v="1043"/>
    <s v="GOLUB CAPITAL BDC, Inc."/>
    <x v="7"/>
    <x v="169"/>
    <s v="Golub David"/>
    <s v="Director,Officer"/>
    <n v="20000"/>
    <n v="15.04"/>
    <n v="300800"/>
    <s v="normal_buy"/>
    <n v="1.8312952783231529E-2"/>
    <n v="1.8312999999999999"/>
    <s v="P"/>
  </r>
  <r>
    <x v="73"/>
    <s v="Marpai, Inc."/>
    <x v="7"/>
    <x v="169"/>
    <s v="Lamendola Damien"/>
    <s v="Director,Officer,TenPercentOwner"/>
    <n v="1351351"/>
    <n v="0.48"/>
    <n v="648648.48"/>
    <s v="large_buy"/>
    <n v="0.17463615454133491"/>
    <n v="17.4636"/>
    <s v="P"/>
  </r>
  <r>
    <x v="1153"/>
    <s v="Sunrise Realty Trust, Inc."/>
    <x v="7"/>
    <x v="169"/>
    <s v="Tannenbaum Robyn"/>
    <s v="Officer"/>
    <n v="15000"/>
    <n v="13.66"/>
    <n v="204900"/>
    <s v="normal_buy"/>
    <n v="4.5090847904603049E-2"/>
    <n v="4.5091000000000001"/>
    <s v="P"/>
  </r>
  <r>
    <x v="1107"/>
    <s v="FRANKLIN RESOURCES INC"/>
    <x v="7"/>
    <x v="169"/>
    <s v="JOHNSON JENNIFER M"/>
    <s v="Director,Officer"/>
    <n v="12700"/>
    <n v="19.66"/>
    <n v="249682"/>
    <s v="normal_buy"/>
    <n v="3.059579885623442E-3"/>
    <n v="0.30599999999999999"/>
    <s v="P"/>
  </r>
  <r>
    <x v="1361"/>
    <s v="IMMERSION CORP"/>
    <x v="7"/>
    <x v="169"/>
    <s v="MARTIN WILLIAM C"/>
    <s v="Director,Officer"/>
    <n v="5000"/>
    <n v="8.61"/>
    <n v="43050"/>
    <s v="normal_buy"/>
    <n v="3.8327511891517618E-2"/>
    <n v="3.8328000000000002"/>
    <s v="P"/>
  </r>
  <r>
    <x v="596"/>
    <s v="Core Scientific, Inc./tx"/>
    <x v="7"/>
    <x v="169"/>
    <s v="Patten Jarrod M"/>
    <s v="Director"/>
    <n v="4000"/>
    <n v="9.6999999999999993"/>
    <n v="38800"/>
    <s v="normal_buy"/>
    <n v="2.5666359915553331E-2"/>
    <n v="2.5666000000000002"/>
    <s v="P"/>
  </r>
  <r>
    <x v="396"/>
    <s v="BEXIL INVESTMENT TRUST"/>
    <x v="7"/>
    <x v="169"/>
    <s v="WINMILL &amp; CO. INC"/>
    <s v="Other"/>
    <n v="2395"/>
    <n v="13.22"/>
    <n v="31661.9"/>
    <s v="normal_buy"/>
    <n v="-1.158289838761295E-2"/>
    <n v="-1.1583000000000001"/>
    <s v="P"/>
  </r>
  <r>
    <x v="1109"/>
    <s v="Castellum, Inc."/>
    <x v="7"/>
    <x v="169"/>
    <s v="WRIGHT JAY O"/>
    <s v="Director,Officer,TenPercentOwner,Other"/>
    <n v="97903"/>
    <n v="0.16"/>
    <n v="15664.48"/>
    <s v="normal_buy"/>
    <n v="3.0120544115024069E-2"/>
    <n v="3.0121000000000002"/>
    <s v="P"/>
  </r>
  <r>
    <x v="1246"/>
    <s v="AMERICAN PUBLIC EDUCATION INC"/>
    <x v="7"/>
    <x v="169"/>
    <s v="Shrivastava Anil K"/>
    <s v="TenPercentOwner,Other"/>
    <n v="20000"/>
    <n v="16.11"/>
    <n v="322200"/>
    <s v="normal_buy"/>
    <n v="-4.8488693464394328E-2"/>
    <n v="-4.8489000000000004"/>
    <s v="P"/>
  </r>
  <r>
    <x v="432"/>
    <s v="BARNWELL INDUSTRIES INC"/>
    <x v="7"/>
    <x v="169"/>
    <s v="Hopkins Craig Douglas"/>
    <s v="Officer"/>
    <n v="5000"/>
    <n v="2.37"/>
    <n v="11850"/>
    <s v="normal_buy"/>
    <n v="-0.1164658476876798"/>
    <n v="-11.646599999999999"/>
    <s v="P"/>
  </r>
  <r>
    <x v="1246"/>
    <s v="AMERICAN PUBLIC EDUCATION INC"/>
    <x v="7"/>
    <x v="169"/>
    <s v="FRIEDBERG DANIEL M."/>
    <s v="TenPercentOwner,Other"/>
    <n v="20000"/>
    <n v="16.11"/>
    <n v="322200"/>
    <s v="normal_buy"/>
    <n v="-4.8488693464394328E-2"/>
    <n v="-4.8489000000000004"/>
    <s v="P"/>
  </r>
  <r>
    <x v="1246"/>
    <s v="AMERICAN PUBLIC EDUCATION INC"/>
    <x v="7"/>
    <x v="169"/>
    <s v="Braner Michael David"/>
    <s v="Director,TenPercentOwner,Other"/>
    <n v="20000"/>
    <n v="16.11"/>
    <n v="322200"/>
    <s v="normal_buy"/>
    <n v="-4.8488693464394328E-2"/>
    <n v="-4.8489000000000004"/>
    <s v="P"/>
  </r>
  <r>
    <x v="1246"/>
    <s v="AMERICAN PUBLIC EDUCATION INC"/>
    <x v="7"/>
    <x v="169"/>
    <s v="325 Capital Master Fund LP"/>
    <s v="Other"/>
    <n v="20000"/>
    <n v="16.11"/>
    <n v="322200"/>
    <s v="normal_buy"/>
    <n v="-4.8488693464394328E-2"/>
    <n v="-4.8489000000000004"/>
    <s v="P"/>
  </r>
  <r>
    <x v="1246"/>
    <s v="AMERICAN PUBLIC EDUCATION INC"/>
    <x v="7"/>
    <x v="169"/>
    <s v="325 Capital GP, LLC"/>
    <s v="Other"/>
    <n v="20000"/>
    <n v="16.11"/>
    <n v="322200"/>
    <s v="normal_buy"/>
    <n v="-4.8488693464394328E-2"/>
    <n v="-4.8489000000000004"/>
    <s v="P"/>
  </r>
  <r>
    <x v="1246"/>
    <s v="AMERICAN PUBLIC EDUCATION INC"/>
    <x v="7"/>
    <x v="169"/>
    <s v="325 CAPITAL LLC"/>
    <s v="TenPercentOwner,Other"/>
    <n v="20000"/>
    <n v="16.11"/>
    <n v="322200"/>
    <s v="normal_buy"/>
    <n v="-4.8488693464394328E-2"/>
    <n v="-4.8489000000000004"/>
    <s v="P"/>
  </r>
  <r>
    <x v="216"/>
    <s v="Aon plc"/>
    <x v="7"/>
    <x v="169"/>
    <s v="Spruell Byron"/>
    <s v="Director"/>
    <n v="725"/>
    <n v="340.08"/>
    <n v="246558"/>
    <s v="normal_buy"/>
    <n v="2.5651582386868821E-2"/>
    <n v="2.5651999999999999"/>
    <s v="P"/>
  </r>
  <r>
    <x v="1153"/>
    <s v="Sunrise Realty Trust, Inc."/>
    <x v="7"/>
    <x v="169"/>
    <s v="TANNENBAUM LEONARD M"/>
    <s v="Director,Officer,TenPercentOwner"/>
    <n v="1000"/>
    <n v="13.75"/>
    <n v="13750"/>
    <s v="normal_buy"/>
    <n v="4.5090847904603049E-2"/>
    <n v="4.5091000000000001"/>
    <s v="P"/>
  </r>
  <r>
    <x v="1153"/>
    <s v="Sunrise Realty Trust, Inc."/>
    <x v="7"/>
    <x v="169"/>
    <s v="TANNENBAUM LEONARD M"/>
    <s v="Director,Officer,TenPercentOwner"/>
    <n v="15000"/>
    <n v="13.66"/>
    <n v="204900"/>
    <s v="normal_buy"/>
    <n v="4.5090847904603049E-2"/>
    <n v="4.5091000000000001"/>
    <s v="P"/>
  </r>
  <r>
    <x v="1153"/>
    <s v="Sunrise Realty Trust, Inc."/>
    <x v="7"/>
    <x v="169"/>
    <s v="TANNENBAUM LEONARD M"/>
    <s v="Director,Officer,TenPercentOwner"/>
    <n v="5335"/>
    <n v="13.75"/>
    <n v="73356.25"/>
    <s v="normal_buy"/>
    <n v="4.5090847904603049E-2"/>
    <n v="4.5091000000000001"/>
    <s v="P"/>
  </r>
  <r>
    <x v="418"/>
    <s v="Citi Trends Inc"/>
    <x v="7"/>
    <x v="169"/>
    <s v="Seipel Kenneth Duane"/>
    <s v="Director,Officer"/>
    <n v="25000"/>
    <n v="14.39"/>
    <n v="359750"/>
    <s v="normal_buy"/>
    <n v="0.1082402390898858"/>
    <n v="10.824"/>
    <s v="P"/>
  </r>
  <r>
    <x v="1043"/>
    <s v="GOLUB CAPITAL BDC, Inc."/>
    <x v="7"/>
    <x v="169"/>
    <s v="Golub Lawrence E"/>
    <s v="Director,Officer"/>
    <n v="20000"/>
    <n v="15.04"/>
    <n v="300800"/>
    <s v="normal_buy"/>
    <n v="1.8312952783231529E-2"/>
    <n v="1.8312999999999999"/>
    <s v="P"/>
  </r>
  <r>
    <x v="1006"/>
    <s v="Inhibrx Biosciences, Inc."/>
    <x v="7"/>
    <x v="169"/>
    <s v="MANHARD KIMBERLY"/>
    <s v="Director"/>
    <n v="10000"/>
    <n v="13.98"/>
    <n v="139800"/>
    <s v="normal_buy"/>
    <n v="8.0229217944024267E-2"/>
    <n v="8.0228999999999999"/>
    <s v="P"/>
  </r>
  <r>
    <x v="1039"/>
    <s v="Neuronetics, Inc."/>
    <x v="7"/>
    <x v="169"/>
    <s v="MUIR GLENN P"/>
    <s v="Director"/>
    <n v="12776"/>
    <n v="0.85"/>
    <n v="10859.6"/>
    <s v="normal_buy"/>
    <n v="-0.15717540791164061"/>
    <n v="-15.717499999999999"/>
    <s v="P"/>
  </r>
  <r>
    <x v="17"/>
    <s v="TILE SHOP HOLDINGS, INC."/>
    <x v="7"/>
    <x v="169"/>
    <s v="Fund 1 Investments, LLC"/>
    <s v="TenPercentOwner"/>
    <n v="12000"/>
    <n v="6.06"/>
    <n v="72720"/>
    <s v="normal_buy"/>
    <n v="3.1509050376855592E-2"/>
    <n v="3.1509"/>
    <s v="P"/>
  </r>
  <r>
    <x v="17"/>
    <s v="TILE SHOP HOLDINGS, INC."/>
    <x v="7"/>
    <x v="169"/>
    <s v="Pleasant Lake Onshore Feeder Fund LP"/>
    <s v="TenPercentOwner"/>
    <n v="12000"/>
    <n v="6.06"/>
    <n v="72720"/>
    <s v="normal_buy"/>
    <n v="3.1509050376855592E-2"/>
    <n v="3.1509"/>
    <s v="P"/>
  </r>
  <r>
    <x v="17"/>
    <s v="TILE SHOP HOLDINGS, INC."/>
    <x v="7"/>
    <x v="169"/>
    <s v="Pleasant Lake Partners LLC"/>
    <s v="TenPercentOwner"/>
    <n v="12000"/>
    <n v="6.06"/>
    <n v="72720"/>
    <s v="normal_buy"/>
    <n v="3.1509050376855592E-2"/>
    <n v="3.1509"/>
    <s v="P"/>
  </r>
  <r>
    <x v="1369"/>
    <s v="Carlyle Secured Lending, Inc."/>
    <x v="7"/>
    <x v="169"/>
    <s v="Jenkins Mark David"/>
    <s v="Director"/>
    <n v="1000"/>
    <n v="16.739999999999998"/>
    <n v="16740"/>
    <s v="normal_buy"/>
    <n v="1.1329781163336831E-2"/>
    <n v="1.133"/>
    <s v="P"/>
  </r>
  <r>
    <x v="460"/>
    <s v="MOTORCAR PARTS OF AMERICA INC"/>
    <x v="7"/>
    <x v="169"/>
    <s v="325 Capital GP, LLC"/>
    <s v="TenPercentOwner"/>
    <n v="41189"/>
    <n v="6.76"/>
    <n v="278437.64"/>
    <s v="normal_buy"/>
    <n v="-0.17333334463614"/>
    <n v="-17.333300000000001"/>
    <s v="P"/>
  </r>
  <r>
    <x v="460"/>
    <s v="MOTORCAR PARTS OF AMERICA INC"/>
    <x v="7"/>
    <x v="169"/>
    <s v="FRIEDBERG DANIEL M."/>
    <s v="TenPercentOwner"/>
    <n v="41189"/>
    <n v="6.76"/>
    <n v="278437.64"/>
    <s v="normal_buy"/>
    <n v="-0.17333334463614"/>
    <n v="-17.333300000000001"/>
    <s v="P"/>
  </r>
  <r>
    <x v="460"/>
    <s v="MOTORCAR PARTS OF AMERICA INC"/>
    <x v="7"/>
    <x v="169"/>
    <s v="325 Capital Master Fund LP"/>
    <s v="TenPercentOwner"/>
    <n v="41189"/>
    <n v="6.76"/>
    <n v="278437.64"/>
    <s v="normal_buy"/>
    <n v="-0.17333334463614"/>
    <n v="-17.333300000000001"/>
    <s v="P"/>
  </r>
  <r>
    <x v="460"/>
    <s v="MOTORCAR PARTS OF AMERICA INC"/>
    <x v="7"/>
    <x v="169"/>
    <s v="Shrivastava Anil K"/>
    <s v="TenPercentOwner"/>
    <n v="41189"/>
    <n v="6.76"/>
    <n v="278437.64"/>
    <s v="normal_buy"/>
    <n v="-0.17333334463614"/>
    <n v="-17.333300000000001"/>
    <s v="P"/>
  </r>
  <r>
    <x v="460"/>
    <s v="MOTORCAR PARTS OF AMERICA INC"/>
    <x v="7"/>
    <x v="169"/>
    <s v="325 CAPITAL LLC"/>
    <s v="TenPercentOwner"/>
    <n v="41189"/>
    <n v="6.76"/>
    <n v="278437.64"/>
    <s v="normal_buy"/>
    <n v="-0.17333334463614"/>
    <n v="-17.333300000000001"/>
    <s v="P"/>
  </r>
  <r>
    <x v="460"/>
    <s v="MOTORCAR PARTS OF AMERICA INC"/>
    <x v="7"/>
    <x v="169"/>
    <s v="Braner Michael David"/>
    <s v="TenPercentOwner"/>
    <n v="41189"/>
    <n v="6.76"/>
    <n v="278437.64"/>
    <s v="normal_buy"/>
    <n v="-0.17333334463614"/>
    <n v="-17.333300000000001"/>
    <s v="P"/>
  </r>
  <r>
    <x v="992"/>
    <s v="APPIAN CORP"/>
    <x v="7"/>
    <x v="169"/>
    <s v="Abdiel Qualified Master Fund LP"/>
    <s v="TenPercentOwner"/>
    <n v="22269"/>
    <n v="31.24"/>
    <n v="695683.55999999994"/>
    <s v="normal_buy"/>
    <n v="9.2948397784393677E-3"/>
    <n v="0.92949999999999999"/>
    <s v="P"/>
  </r>
  <r>
    <x v="992"/>
    <s v="APPIAN CORP"/>
    <x v="7"/>
    <x v="169"/>
    <s v="Abdiel Capital Advisors, LP"/>
    <s v="TenPercentOwner"/>
    <n v="22269"/>
    <n v="31.24"/>
    <n v="695683.55999999994"/>
    <s v="normal_buy"/>
    <n v="9.2948397784393677E-3"/>
    <n v="0.92949999999999999"/>
    <s v="P"/>
  </r>
  <r>
    <x v="992"/>
    <s v="APPIAN CORP"/>
    <x v="7"/>
    <x v="169"/>
    <s v="Abdiel Capital Management, LLC"/>
    <s v="TenPercentOwner"/>
    <n v="22269"/>
    <n v="31.24"/>
    <n v="695683.55999999994"/>
    <s v="normal_buy"/>
    <n v="9.2948397784393677E-3"/>
    <n v="0.92949999999999999"/>
    <s v="P"/>
  </r>
  <r>
    <x v="992"/>
    <s v="APPIAN CORP"/>
    <x v="7"/>
    <x v="169"/>
    <s v="Moran Colin T."/>
    <s v="TenPercentOwner"/>
    <n v="22269"/>
    <n v="31.24"/>
    <n v="695683.55999999994"/>
    <s v="normal_buy"/>
    <n v="9.2948397784393677E-3"/>
    <n v="0.92949999999999999"/>
    <s v="P"/>
  </r>
  <r>
    <x v="992"/>
    <s v="APPIAN CORP"/>
    <x v="7"/>
    <x v="169"/>
    <s v="Abdiel Partners, LLC"/>
    <s v="TenPercentOwner"/>
    <n v="22269"/>
    <n v="31.24"/>
    <n v="695683.55999999994"/>
    <s v="normal_buy"/>
    <n v="9.2948397784393677E-3"/>
    <n v="0.92949999999999999"/>
    <s v="P"/>
  </r>
  <r>
    <x v="992"/>
    <s v="APPIAN CORP"/>
    <x v="7"/>
    <x v="169"/>
    <s v="Abdiel Capital LP"/>
    <s v="TenPercentOwner"/>
    <n v="22269"/>
    <n v="31.24"/>
    <n v="695683.55999999994"/>
    <s v="normal_buy"/>
    <n v="9.2948397784393677E-3"/>
    <n v="0.92949999999999999"/>
    <s v="P"/>
  </r>
  <r>
    <x v="992"/>
    <s v="APPIAN CORP"/>
    <x v="7"/>
    <x v="169"/>
    <s v="Abdiel Qualified Master Fund LP"/>
    <s v="TenPercentOwner"/>
    <n v="857"/>
    <n v="31.24"/>
    <n v="26772.68"/>
    <s v="normal_buy"/>
    <n v="9.2948397784393677E-3"/>
    <n v="0.92949999999999999"/>
    <s v="P"/>
  </r>
  <r>
    <x v="1352"/>
    <s v="SOCKET MOBILE, INC."/>
    <x v="7"/>
    <x v="169"/>
    <s v="BASS CHARLIE"/>
    <s v="Director,TenPercentOwner"/>
    <n v="10000"/>
    <n v="1.18"/>
    <n v="11800"/>
    <s v="normal_buy"/>
    <n v="-5.0000049670535278E-2"/>
    <n v="-5"/>
    <s v="P"/>
  </r>
  <r>
    <x v="992"/>
    <s v="APPIAN CORP"/>
    <x v="7"/>
    <x v="169"/>
    <s v="Abdiel Capital Advisors, LP"/>
    <s v="TenPercentOwner"/>
    <n v="857"/>
    <n v="31.24"/>
    <n v="26772.68"/>
    <s v="normal_buy"/>
    <n v="9.2948397784393677E-3"/>
    <n v="0.92949999999999999"/>
    <s v="P"/>
  </r>
  <r>
    <x v="992"/>
    <s v="APPIAN CORP"/>
    <x v="7"/>
    <x v="169"/>
    <s v="Abdiel Capital Management, LLC"/>
    <s v="TenPercentOwner"/>
    <n v="857"/>
    <n v="31.24"/>
    <n v="26772.68"/>
    <s v="normal_buy"/>
    <n v="9.2948397784393677E-3"/>
    <n v="0.92949999999999999"/>
    <s v="P"/>
  </r>
  <r>
    <x v="992"/>
    <s v="APPIAN CORP"/>
    <x v="7"/>
    <x v="169"/>
    <s v="Moran Colin T."/>
    <s v="TenPercentOwner"/>
    <n v="857"/>
    <n v="31.24"/>
    <n v="26772.68"/>
    <s v="normal_buy"/>
    <n v="9.2948397784393677E-3"/>
    <n v="0.92949999999999999"/>
    <s v="P"/>
  </r>
  <r>
    <x v="992"/>
    <s v="APPIAN CORP"/>
    <x v="7"/>
    <x v="169"/>
    <s v="Abdiel Partners, LLC"/>
    <s v="TenPercentOwner"/>
    <n v="857"/>
    <n v="31.24"/>
    <n v="26772.68"/>
    <s v="normal_buy"/>
    <n v="9.2948397784393677E-3"/>
    <n v="0.92949999999999999"/>
    <s v="P"/>
  </r>
  <r>
    <x v="992"/>
    <s v="APPIAN CORP"/>
    <x v="7"/>
    <x v="169"/>
    <s v="Abdiel Capital LP"/>
    <s v="TenPercentOwner"/>
    <n v="857"/>
    <n v="31.24"/>
    <n v="26772.68"/>
    <s v="normal_buy"/>
    <n v="9.2948397784393677E-3"/>
    <n v="0.92949999999999999"/>
    <s v="P"/>
  </r>
  <r>
    <x v="889"/>
    <s v="AMERICAN VANGUARD CORP"/>
    <x v="7"/>
    <x v="169"/>
    <s v="Cruiser Capital Advisors, LLC"/>
    <s v="Other"/>
    <n v="33555"/>
    <n v="5.66"/>
    <n v="189921.3"/>
    <s v="large_buy"/>
    <n v="3.7037043266538117E-2"/>
    <n v="3.7037"/>
    <s v="P"/>
  </r>
  <r>
    <x v="889"/>
    <s v="AMERICAN VANGUARD CORP"/>
    <x v="7"/>
    <x v="169"/>
    <s v="ROSENBLOOM KEITH M"/>
    <s v="Director"/>
    <n v="33555"/>
    <n v="5.66"/>
    <n v="189921.3"/>
    <s v="large_buy"/>
    <n v="3.7037043266538117E-2"/>
    <n v="3.7037"/>
    <s v="P"/>
  </r>
  <r>
    <x v="1370"/>
    <s v="HYDROFARM HOLDINGS GROUP, INC."/>
    <x v="7"/>
    <x v="169"/>
    <s v="Toler William Douglas"/>
    <s v="Director,Officer"/>
    <n v="100000"/>
    <n v="0.5"/>
    <n v="50000"/>
    <s v="large_buy"/>
    <n v="0.44258870614666002"/>
    <n v="44.258899999999997"/>
    <s v="P"/>
  </r>
  <r>
    <x v="1368"/>
    <s v="HighPeak Energy, Inc."/>
    <x v="7"/>
    <x v="169"/>
    <s v="HIGHTOWER JACK"/>
    <s v="Director,Officer,TenPercentOwner"/>
    <n v="64744"/>
    <n v="15.41"/>
    <n v="997705.04"/>
    <s v="large_buy"/>
    <n v="-0.1015691322780965"/>
    <n v="-10.1569"/>
    <s v="P"/>
  </r>
  <r>
    <x v="866"/>
    <s v="GLOBAL PARTNERS LP"/>
    <x v="7"/>
    <x v="169"/>
    <s v="Global GP LLC"/>
    <s v="Other"/>
    <n v="5000"/>
    <n v="42.98"/>
    <n v="214900"/>
    <s v="normal_buy"/>
    <n v="2.3499464060931619E-2"/>
    <n v="2.3498999999999999"/>
    <s v="P"/>
  </r>
  <r>
    <x v="1361"/>
    <s v="IMMERSION CORP"/>
    <x v="7"/>
    <x v="169"/>
    <s v="Wasch Childress Frederick"/>
    <s v="Director"/>
    <n v="1155"/>
    <n v="8.68"/>
    <n v="10025.4"/>
    <s v="normal_buy"/>
    <n v="3.8327511891517618E-2"/>
    <n v="3.8328000000000002"/>
    <s v="P"/>
  </r>
  <r>
    <x v="1240"/>
    <s v="Butterfly Network, Inc."/>
    <x v="7"/>
    <x v="169"/>
    <s v="ROBBINS LARRY"/>
    <s v="Director"/>
    <n v="952277"/>
    <n v="0.98"/>
    <n v="933231.46"/>
    <s v="large_buy"/>
    <n v="0.90283405010735773"/>
    <n v="90.2834"/>
    <s v="P"/>
  </r>
  <r>
    <x v="1240"/>
    <s v="Butterfly Network, Inc."/>
    <x v="7"/>
    <x v="169"/>
    <s v="ROBBINS LARRY"/>
    <s v="Director"/>
    <n v="294673"/>
    <n v="0.99"/>
    <n v="291726.27"/>
    <s v="normal_buy"/>
    <n v="0.90283405010735773"/>
    <n v="90.2834"/>
    <s v="P"/>
  </r>
  <r>
    <x v="1371"/>
    <s v="UNIVERSAL DISPLAY CORP \PA\"/>
    <x v="7"/>
    <x v="169"/>
    <s v="LACERTE LAWRENCE"/>
    <s v="Director"/>
    <n v="1000"/>
    <n v="187.99"/>
    <n v="187990"/>
    <s v="large_buy"/>
    <n v="8.1212105934048928E-2"/>
    <n v="8.1212"/>
    <s v="P"/>
  </r>
  <r>
    <x v="1096"/>
    <s v="Sound Point Meridian Capital, Inc."/>
    <x v="7"/>
    <x v="169"/>
    <s v="Ketchum Stephen"/>
    <s v="Director,Officer"/>
    <n v="7326"/>
    <n v="19.899999999999999"/>
    <n v="145787.4"/>
    <s v="normal_buy"/>
    <n v="1.2594555394722651E-2"/>
    <n v="1.2595000000000001"/>
    <s v="P"/>
  </r>
  <r>
    <x v="1194"/>
    <s v="DONEGAL GROUP INC"/>
    <x v="7"/>
    <x v="169"/>
    <s v="DONEGAL MUTUAL INSURANCE CO"/>
    <s v="TenPercentOwner"/>
    <n v="6000"/>
    <n v="15.02"/>
    <n v="90120"/>
    <s v="normal_buy"/>
    <n v="-5.2874886213991612E-3"/>
    <n v="-0.52869999999999995"/>
    <s v="P"/>
  </r>
  <r>
    <x v="1358"/>
    <s v="BILL Holdings, Inc."/>
    <x v="7"/>
    <x v="169"/>
    <s v="JACOBS BRIAN"/>
    <s v="Director"/>
    <n v="20000"/>
    <n v="53.63"/>
    <n v="1072600"/>
    <s v="large_buy"/>
    <n v="-8.9849208251617796E-3"/>
    <n v="-0.89849999999999997"/>
    <s v="P"/>
  </r>
  <r>
    <x v="344"/>
    <s v="Westlake Chemical Partners LP"/>
    <x v="7"/>
    <x v="169"/>
    <s v="Gilson Jean-Marc"/>
    <s v="Director,Officer"/>
    <n v="500"/>
    <n v="22.94"/>
    <n v="11470"/>
    <s v="normal_buy"/>
    <n v="-2.0686573050853641E-2"/>
    <n v="-2.0687000000000002"/>
    <s v="P"/>
  </r>
  <r>
    <x v="301"/>
    <s v="SR Bancorp, Inc."/>
    <x v="7"/>
    <x v="169"/>
    <s v="Taylor William P"/>
    <s v="Director,Officer"/>
    <n v="4000"/>
    <n v="9.89"/>
    <n v="39560"/>
    <s v="normal_buy"/>
    <n v="2.2267306070739901E-2"/>
    <n v="2.2267000000000001"/>
    <s v="P"/>
  </r>
  <r>
    <x v="1246"/>
    <s v="AMERICAN PUBLIC EDUCATION INC"/>
    <x v="7"/>
    <x v="170"/>
    <s v="Shrivastava Anil K"/>
    <s v="TenPercentOwner,Other"/>
    <n v="20000"/>
    <n v="16.63"/>
    <n v="332600"/>
    <s v="normal_buy"/>
    <n v="-5.3172157180286339E-2"/>
    <n v="-5.3171999999999997"/>
    <s v="P"/>
  </r>
  <r>
    <x v="1246"/>
    <s v="AMERICAN PUBLIC EDUCATION INC"/>
    <x v="7"/>
    <x v="170"/>
    <s v="325 Capital GP, LLC"/>
    <s v="Other"/>
    <n v="20000"/>
    <n v="16.63"/>
    <n v="332600"/>
    <s v="normal_buy"/>
    <n v="-5.3172157180286339E-2"/>
    <n v="-5.3171999999999997"/>
    <s v="P"/>
  </r>
  <r>
    <x v="1246"/>
    <s v="AMERICAN PUBLIC EDUCATION INC"/>
    <x v="7"/>
    <x v="170"/>
    <s v="325 Capital Master Fund LP"/>
    <s v="Other"/>
    <n v="20000"/>
    <n v="16.63"/>
    <n v="332600"/>
    <s v="normal_buy"/>
    <n v="-5.3172157180286339E-2"/>
    <n v="-5.3171999999999997"/>
    <s v="P"/>
  </r>
  <r>
    <x v="1246"/>
    <s v="AMERICAN PUBLIC EDUCATION INC"/>
    <x v="7"/>
    <x v="170"/>
    <s v="Braner Michael David"/>
    <s v="Director,TenPercentOwner,Other"/>
    <n v="20000"/>
    <n v="16.63"/>
    <n v="332600"/>
    <s v="normal_buy"/>
    <n v="-5.3172157180286339E-2"/>
    <n v="-5.3171999999999997"/>
    <s v="P"/>
  </r>
  <r>
    <x v="1246"/>
    <s v="AMERICAN PUBLIC EDUCATION INC"/>
    <x v="7"/>
    <x v="170"/>
    <s v="FRIEDBERG DANIEL M."/>
    <s v="TenPercentOwner,Other"/>
    <n v="20000"/>
    <n v="16.63"/>
    <n v="332600"/>
    <s v="normal_buy"/>
    <n v="-5.3172157180286339E-2"/>
    <n v="-5.3171999999999997"/>
    <s v="P"/>
  </r>
  <r>
    <x v="1246"/>
    <s v="AMERICAN PUBLIC EDUCATION INC"/>
    <x v="7"/>
    <x v="170"/>
    <s v="325 CAPITAL LLC"/>
    <s v="TenPercentOwner,Other"/>
    <n v="20000"/>
    <n v="16.63"/>
    <n v="332600"/>
    <s v="normal_buy"/>
    <n v="-5.3172157180286339E-2"/>
    <n v="-5.3171999999999997"/>
    <s v="P"/>
  </r>
  <r>
    <x v="1107"/>
    <s v="FRANKLIN RESOURCES INC"/>
    <x v="7"/>
    <x v="170"/>
    <s v="JOHNSON CHARLES B"/>
    <s v="TenPercentOwner"/>
    <n v="100000"/>
    <n v="19.84"/>
    <n v="1984000"/>
    <s v="normal_buy"/>
    <n v="-3.5053168553006442E-3"/>
    <n v="-0.35049999999999998"/>
    <s v="P"/>
  </r>
  <r>
    <x v="1043"/>
    <s v="GOLUB CAPITAL BDC, Inc."/>
    <x v="7"/>
    <x v="170"/>
    <s v="Golub Lawrence E"/>
    <s v="Director,Officer"/>
    <n v="20000"/>
    <n v="15.15"/>
    <n v="303000"/>
    <s v="large_buy"/>
    <n v="2.6530492020060189E-2"/>
    <n v="2.653"/>
    <s v="P"/>
  </r>
  <r>
    <x v="675"/>
    <s v="Versus Capital Infrastructure Income Fund"/>
    <x v="7"/>
    <x v="170"/>
    <s v="Eichhorn Philip John Daniel"/>
    <s v="Other"/>
    <n v="1970.44"/>
    <n v="10.15"/>
    <n v="19999.966"/>
    <s v="normal_buy"/>
    <n v="2.9556959364089859E-3"/>
    <n v="0.29559999999999997"/>
    <s v="P"/>
  </r>
  <r>
    <x v="898"/>
    <s v="Stabilis Solutions, Inc."/>
    <x v="7"/>
    <x v="170"/>
    <s v="Puhala Andrew Lewis"/>
    <s v="Officer"/>
    <n v="3000"/>
    <n v="4.05"/>
    <n v="12150"/>
    <s v="normal_buy"/>
    <n v="-3.8369267262533979E-2"/>
    <n v="-3.8369"/>
    <s v="P"/>
  </r>
  <r>
    <x v="1372"/>
    <s v="Leslie's, Inc."/>
    <x v="7"/>
    <x v="170"/>
    <s v="Spofford Claire"/>
    <s v="Director"/>
    <n v="39600"/>
    <n v="2.52"/>
    <n v="99792"/>
    <s v="normal_buy"/>
    <n v="0.2"/>
    <n v="20"/>
    <s v="P"/>
  </r>
  <r>
    <x v="1224"/>
    <s v="OPGEN INC"/>
    <x v="7"/>
    <x v="170"/>
    <s v="AEI Capital Ltd"/>
    <s v="TenPercentOwner"/>
    <n v="514138"/>
    <n v="999998"/>
    <n v="514136971724"/>
    <s v="normal_buy"/>
    <n v="0.15167092500215881"/>
    <n v="15.1671"/>
    <s v="P"/>
  </r>
  <r>
    <x v="889"/>
    <s v="AMERICAN VANGUARD CORP"/>
    <x v="7"/>
    <x v="170"/>
    <s v="Cruiser Capital Advisors, LLC"/>
    <s v="Other"/>
    <n v="16480"/>
    <n v="5.74"/>
    <n v="94595.199999999997"/>
    <s v="normal_buy"/>
    <n v="6.4236088690383442E-2"/>
    <n v="6.4236000000000004"/>
    <s v="P"/>
  </r>
  <r>
    <x v="1043"/>
    <s v="GOLUB CAPITAL BDC, Inc."/>
    <x v="7"/>
    <x v="170"/>
    <s v="Golub David"/>
    <s v="Director,Officer"/>
    <n v="20000"/>
    <n v="15.15"/>
    <n v="303000"/>
    <s v="large_buy"/>
    <n v="2.6530492020060189E-2"/>
    <n v="2.653"/>
    <s v="P"/>
  </r>
  <r>
    <x v="889"/>
    <s v="AMERICAN VANGUARD CORP"/>
    <x v="7"/>
    <x v="170"/>
    <s v="ROSENBLOOM KEITH M"/>
    <s v="Director"/>
    <n v="16480"/>
    <n v="5.74"/>
    <n v="94595.199999999997"/>
    <s v="normal_buy"/>
    <n v="6.4236088690383442E-2"/>
    <n v="6.4236000000000004"/>
    <s v="P"/>
  </r>
  <r>
    <x v="432"/>
    <s v="BARNWELL INDUSTRIES INC"/>
    <x v="7"/>
    <x v="170"/>
    <s v="Hopkins Craig Douglas"/>
    <s v="Officer"/>
    <n v="5000"/>
    <n v="2.5"/>
    <n v="12500"/>
    <s v="normal_buy"/>
    <n v="-9.8360657339549684E-2"/>
    <n v="-9.8361000000000001"/>
    <s v="P"/>
  </r>
  <r>
    <x v="1352"/>
    <s v="SOCKET MOBILE, INC."/>
    <x v="7"/>
    <x v="170"/>
    <s v="BASS CHARLIE"/>
    <s v="Director,TenPercentOwner"/>
    <n v="10000"/>
    <n v="1.2"/>
    <n v="12000"/>
    <s v="large_buy"/>
    <n v="-2.500007450580299E-2"/>
    <n v="-2.5"/>
    <s v="P"/>
  </r>
  <r>
    <x v="1373"/>
    <s v="ENCISION INC"/>
    <x v="7"/>
    <x v="170"/>
    <s v="FRIES ROBERT H"/>
    <s v="Director"/>
    <n v="35000"/>
    <n v="0.37"/>
    <n v="12950"/>
    <s v="large_buy"/>
    <n v="0"/>
    <n v="0"/>
    <s v="P"/>
  </r>
  <r>
    <x v="169"/>
    <s v="F&amp;M BANK CORP"/>
    <x v="7"/>
    <x v="170"/>
    <s v="Willingham John A."/>
    <s v="Director"/>
    <n v="500"/>
    <n v="22.48"/>
    <n v="11240"/>
    <s v="normal_buy"/>
    <n v="3.5351548881805028E-2"/>
    <n v="3.5352000000000001"/>
    <s v="P"/>
  </r>
  <r>
    <x v="971"/>
    <s v="BlackRock TCP Capital Corp."/>
    <x v="7"/>
    <x v="170"/>
    <s v="Vig Rajneesh"/>
    <s v="Director,Officer"/>
    <n v="25000"/>
    <n v="9.09"/>
    <n v="227250"/>
    <s v="large_buy"/>
    <n v="-8.8396734566432711E-3"/>
    <n v="-0.88400000000000001"/>
    <s v="P"/>
  </r>
  <r>
    <x v="1374"/>
    <s v="CBRE GROUP, INC."/>
    <x v="7"/>
    <x v="170"/>
    <s v="MUNOZ OSCAR"/>
    <s v="Director"/>
    <n v="2100"/>
    <n v="115.29"/>
    <n v="242109"/>
    <s v="large_buy"/>
    <n v="3.5246909952179488E-2"/>
    <n v="3.5247000000000002"/>
    <s v="P"/>
  </r>
  <r>
    <x v="1375"/>
    <s v="BLUE DOLPHIN ENERGY CO"/>
    <x v="7"/>
    <x v="170"/>
    <s v="CARROLL JONATHAN P"/>
    <s v="Director,Officer,TenPercentOwner"/>
    <n v="5000"/>
    <n v="4.05"/>
    <n v="20250"/>
    <s v="large_buy"/>
    <n v="2.499997615814209E-2"/>
    <n v="2.5"/>
    <s v="P"/>
  </r>
  <r>
    <x v="1375"/>
    <s v="BLUE DOLPHIN ENERGY CO"/>
    <x v="7"/>
    <x v="170"/>
    <s v="CARROLL JONATHAN P"/>
    <s v="Director,Officer,TenPercentOwner"/>
    <n v="2500"/>
    <n v="4"/>
    <n v="10000"/>
    <s v="normal_buy"/>
    <n v="2.499997615814209E-2"/>
    <n v="2.5"/>
    <s v="P"/>
  </r>
  <r>
    <x v="1376"/>
    <s v="ConnectM Technology Solutions, Inc."/>
    <x v="7"/>
    <x v="170"/>
    <s v="Panigrahi Bhaskar"/>
    <s v="Director,Officer"/>
    <n v="73680"/>
    <n v="65122"/>
    <n v="4798188960"/>
    <s v="large_buy"/>
    <n v="0.31395346097136428"/>
    <n v="31.395299999999999"/>
    <s v="P"/>
  </r>
  <r>
    <x v="1006"/>
    <s v="Inhibrx Biosciences, Inc."/>
    <x v="7"/>
    <x v="170"/>
    <s v="Vuori Kristiina MD"/>
    <s v="Director"/>
    <n v="7140"/>
    <n v="14"/>
    <n v="99960"/>
    <s v="normal_buy"/>
    <n v="0.17972681721237491"/>
    <n v="17.9727"/>
    <s v="P"/>
  </r>
  <r>
    <x v="1377"/>
    <s v="INSULET CORP"/>
    <x v="7"/>
    <x v="170"/>
    <s v="Chadwick Ana Maria"/>
    <s v="Officer"/>
    <n v="100"/>
    <n v="206"/>
    <n v="20600"/>
    <s v="large_buy"/>
    <n v="0.1399951356332714"/>
    <n v="13.999499999999999"/>
    <s v="P"/>
  </r>
  <r>
    <x v="1378"/>
    <s v="TC Bancshares, Inc."/>
    <x v="7"/>
    <x v="170"/>
    <s v="McLean Scott Charles"/>
    <s v="Officer"/>
    <n v="1453"/>
    <n v="15.65"/>
    <n v="22739.45"/>
    <s v="large_buy"/>
    <n v="4.3814417055402011E-2"/>
    <n v="4.3814000000000002"/>
    <s v="P"/>
  </r>
  <r>
    <x v="1256"/>
    <s v="NATIONAL BANKSHARES INC"/>
    <x v="7"/>
    <x v="170"/>
    <s v="Sweet Alan Jeffrey"/>
    <s v="Director"/>
    <n v="425"/>
    <n v="29.65"/>
    <n v="12601.25"/>
    <s v="normal_buy"/>
    <n v="1.497505405104382E-2"/>
    <n v="1.4975000000000001"/>
    <s v="P"/>
  </r>
  <r>
    <x v="1006"/>
    <s v="Inhibrx Biosciences, Inc."/>
    <x v="7"/>
    <x v="170"/>
    <s v="Lappe Mark"/>
    <s v="Director,Officer"/>
    <n v="10000"/>
    <n v="14.03"/>
    <n v="140300"/>
    <s v="normal_buy"/>
    <n v="0.17972681721237491"/>
    <n v="17.9727"/>
    <s v="P"/>
  </r>
  <r>
    <x v="1039"/>
    <s v="Neuronetics, Inc."/>
    <x v="7"/>
    <x v="170"/>
    <s v="MUIR GLENN P"/>
    <s v="Director"/>
    <n v="12224"/>
    <n v="0.85"/>
    <n v="10390.4"/>
    <s v="normal_buy"/>
    <n v="-0.1400000168295463"/>
    <n v="-14"/>
    <s v="P"/>
  </r>
  <r>
    <x v="17"/>
    <s v="TILE SHOP HOLDINGS, INC."/>
    <x v="7"/>
    <x v="170"/>
    <s v="Fund 1 Investments, LLC"/>
    <s v="TenPercentOwner"/>
    <n v="20500"/>
    <n v="6.09"/>
    <n v="124845"/>
    <s v="normal_buy"/>
    <n v="4.0983607198114891E-2"/>
    <n v="4.0983999999999998"/>
    <s v="P"/>
  </r>
  <r>
    <x v="17"/>
    <s v="TILE SHOP HOLDINGS, INC."/>
    <x v="7"/>
    <x v="170"/>
    <s v="Pleasant Lake Onshore Feeder Fund LP"/>
    <s v="TenPercentOwner"/>
    <n v="20500"/>
    <n v="6.09"/>
    <n v="124845"/>
    <s v="normal_buy"/>
    <n v="4.0983607198114891E-2"/>
    <n v="4.0983999999999998"/>
    <s v="P"/>
  </r>
  <r>
    <x v="17"/>
    <s v="TILE SHOP HOLDINGS, INC."/>
    <x v="7"/>
    <x v="170"/>
    <s v="Pleasant Lake Partners LLC"/>
    <s v="TenPercentOwner"/>
    <n v="20500"/>
    <n v="6.09"/>
    <n v="124845"/>
    <s v="normal_buy"/>
    <n v="4.0983607198114891E-2"/>
    <n v="4.0983999999999998"/>
    <s v="P"/>
  </r>
  <r>
    <x v="1369"/>
    <s v="Carlyle Secured Lending, Inc."/>
    <x v="7"/>
    <x v="170"/>
    <s v="Jenkins Mark David"/>
    <s v="Director"/>
    <n v="3800"/>
    <n v="16.829999999999998"/>
    <n v="63953.999999999993"/>
    <s v="normal_buy"/>
    <n v="3.0915491374346571E-2"/>
    <n v="3.0914999999999999"/>
    <s v="P"/>
  </r>
  <r>
    <x v="992"/>
    <s v="APPIAN CORP"/>
    <x v="7"/>
    <x v="170"/>
    <s v="Abdiel Qualified Master Fund LP"/>
    <s v="TenPercentOwner"/>
    <n v="11557"/>
    <n v="32.229999999999997"/>
    <n v="372482.11"/>
    <s v="normal_buy"/>
    <n v="1.200737054017775E-2"/>
    <n v="1.2007000000000001"/>
    <s v="P"/>
  </r>
  <r>
    <x v="992"/>
    <s v="APPIAN CORP"/>
    <x v="7"/>
    <x v="170"/>
    <s v="Abdiel Capital Advisors, LP"/>
    <s v="TenPercentOwner"/>
    <n v="11557"/>
    <n v="32.229999999999997"/>
    <n v="372482.11"/>
    <s v="normal_buy"/>
    <n v="1.200737054017775E-2"/>
    <n v="1.2007000000000001"/>
    <s v="P"/>
  </r>
  <r>
    <x v="992"/>
    <s v="APPIAN CORP"/>
    <x v="7"/>
    <x v="170"/>
    <s v="Abdiel Capital Management, LLC"/>
    <s v="TenPercentOwner"/>
    <n v="11557"/>
    <n v="32.229999999999997"/>
    <n v="372482.11"/>
    <s v="normal_buy"/>
    <n v="1.200737054017775E-2"/>
    <n v="1.2007000000000001"/>
    <s v="P"/>
  </r>
  <r>
    <x v="992"/>
    <s v="APPIAN CORP"/>
    <x v="7"/>
    <x v="170"/>
    <s v="Moran Colin T."/>
    <s v="TenPercentOwner"/>
    <n v="11557"/>
    <n v="32.229999999999997"/>
    <n v="372482.11"/>
    <s v="normal_buy"/>
    <n v="1.200737054017775E-2"/>
    <n v="1.2007000000000001"/>
    <s v="P"/>
  </r>
  <r>
    <x v="992"/>
    <s v="APPIAN CORP"/>
    <x v="7"/>
    <x v="170"/>
    <s v="Abdiel Partners, LLC"/>
    <s v="TenPercentOwner"/>
    <n v="11557"/>
    <n v="32.229999999999997"/>
    <n v="372482.11"/>
    <s v="normal_buy"/>
    <n v="1.200737054017775E-2"/>
    <n v="1.2007000000000001"/>
    <s v="P"/>
  </r>
  <r>
    <x v="992"/>
    <s v="APPIAN CORP"/>
    <x v="7"/>
    <x v="170"/>
    <s v="Abdiel Capital LP"/>
    <s v="TenPercentOwner"/>
    <n v="11557"/>
    <n v="32.229999999999997"/>
    <n v="372482.11"/>
    <s v="normal_buy"/>
    <n v="1.200737054017775E-2"/>
    <n v="1.2007000000000001"/>
    <s v="P"/>
  </r>
  <r>
    <x v="992"/>
    <s v="APPIAN CORP"/>
    <x v="7"/>
    <x v="170"/>
    <s v="Abdiel Qualified Master Fund LP"/>
    <s v="TenPercentOwner"/>
    <n v="373"/>
    <n v="32.229999999999997"/>
    <n v="12021.79"/>
    <s v="normal_buy"/>
    <n v="1.200737054017775E-2"/>
    <n v="1.2007000000000001"/>
    <s v="P"/>
  </r>
  <r>
    <x v="992"/>
    <s v="APPIAN CORP"/>
    <x v="7"/>
    <x v="170"/>
    <s v="Abdiel Capital Advisors, LP"/>
    <s v="TenPercentOwner"/>
    <n v="373"/>
    <n v="32.229999999999997"/>
    <n v="12021.79"/>
    <s v="normal_buy"/>
    <n v="1.200737054017775E-2"/>
    <n v="1.2007000000000001"/>
    <s v="P"/>
  </r>
  <r>
    <x v="992"/>
    <s v="APPIAN CORP"/>
    <x v="7"/>
    <x v="170"/>
    <s v="Abdiel Capital Management, LLC"/>
    <s v="TenPercentOwner"/>
    <n v="373"/>
    <n v="32.229999999999997"/>
    <n v="12021.79"/>
    <s v="normal_buy"/>
    <n v="1.200737054017775E-2"/>
    <n v="1.2007000000000001"/>
    <s v="P"/>
  </r>
  <r>
    <x v="992"/>
    <s v="APPIAN CORP"/>
    <x v="7"/>
    <x v="170"/>
    <s v="Moran Colin T."/>
    <s v="TenPercentOwner"/>
    <n v="373"/>
    <n v="32.229999999999997"/>
    <n v="12021.79"/>
    <s v="normal_buy"/>
    <n v="1.200737054017775E-2"/>
    <n v="1.2007000000000001"/>
    <s v="P"/>
  </r>
  <r>
    <x v="992"/>
    <s v="APPIAN CORP"/>
    <x v="7"/>
    <x v="170"/>
    <s v="Abdiel Partners, LLC"/>
    <s v="TenPercentOwner"/>
    <n v="373"/>
    <n v="32.229999999999997"/>
    <n v="12021.79"/>
    <s v="normal_buy"/>
    <n v="1.200737054017775E-2"/>
    <n v="1.2007000000000001"/>
    <s v="P"/>
  </r>
  <r>
    <x v="992"/>
    <s v="APPIAN CORP"/>
    <x v="7"/>
    <x v="170"/>
    <s v="Abdiel Capital LP"/>
    <s v="TenPercentOwner"/>
    <n v="373"/>
    <n v="32.229999999999997"/>
    <n v="12021.79"/>
    <s v="normal_buy"/>
    <n v="1.200737054017775E-2"/>
    <n v="1.2007000000000001"/>
    <s v="P"/>
  </r>
  <r>
    <x v="1372"/>
    <s v="Leslie's, Inc."/>
    <x v="7"/>
    <x v="170"/>
    <s v="Bowman Scott Justin"/>
    <s v="Officer"/>
    <n v="100000"/>
    <n v="2.58"/>
    <n v="258000"/>
    <s v="large_buy"/>
    <n v="0.2"/>
    <n v="20"/>
    <s v="P"/>
  </r>
  <r>
    <x v="344"/>
    <s v="Westlake Chemical Partners LP"/>
    <x v="7"/>
    <x v="170"/>
    <s v="Gilson Jean-Marc"/>
    <s v="Director,Officer"/>
    <n v="1000"/>
    <n v="22.83"/>
    <n v="22830"/>
    <s v="normal_buy"/>
    <n v="-1.8396783340305811E-2"/>
    <n v="-1.8396999999999999"/>
    <s v="P"/>
  </r>
  <r>
    <x v="1368"/>
    <s v="HighPeak Energy, Inc."/>
    <x v="7"/>
    <x v="170"/>
    <s v="HIGHTOWER JACK"/>
    <s v="Director,Officer,TenPercentOwner"/>
    <n v="17743"/>
    <n v="15.5"/>
    <n v="275016.5"/>
    <s v="normal_buy"/>
    <n v="-0.14310945182817969"/>
    <n v="-14.3109"/>
    <s v="P"/>
  </r>
  <r>
    <x v="866"/>
    <s v="GLOBAL PARTNERS LP"/>
    <x v="7"/>
    <x v="170"/>
    <s v="Global GP LLC"/>
    <s v="Other"/>
    <n v="7500"/>
    <n v="45.08"/>
    <n v="338100"/>
    <s v="normal_buy"/>
    <n v="-4.9270999142223437E-2"/>
    <n v="-4.9271000000000003"/>
    <s v="P"/>
  </r>
  <r>
    <x v="1379"/>
    <s v="AbCellera Biologics Inc."/>
    <x v="7"/>
    <x v="170"/>
    <s v="Thermopylae Holdings Ltd."/>
    <s v="TenPercentOwner"/>
    <n v="283516"/>
    <n v="2.61"/>
    <n v="739976.76"/>
    <s v="large_buy"/>
    <n v="8.6956534030860011E-2"/>
    <n v="8.6957000000000004"/>
    <s v="P"/>
  </r>
  <r>
    <x v="1336"/>
    <s v="Quince Therapeutics, Inc."/>
    <x v="7"/>
    <x v="170"/>
    <s v="Thye Dirk"/>
    <s v="Director,Officer"/>
    <n v="77500"/>
    <n v="0.69"/>
    <n v="53474.999999999993"/>
    <s v="normal_buy"/>
    <n v="6.060605278700737E-2"/>
    <n v="6.0606"/>
    <s v="P"/>
  </r>
  <r>
    <x v="647"/>
    <s v="HALLADOR ENERGY CO"/>
    <x v="7"/>
    <x v="170"/>
    <s v="Gray Zarrell Thomas"/>
    <s v="Director"/>
    <n v="2000"/>
    <n v="6.5"/>
    <n v="13000"/>
    <s v="normal_buy"/>
    <n v="-9.3617064736628341E-2"/>
    <n v="-9.3617000000000008"/>
    <s v="P"/>
  </r>
  <r>
    <x v="1240"/>
    <s v="Butterfly Network, Inc."/>
    <x v="7"/>
    <x v="170"/>
    <s v="ROBBINS LARRY"/>
    <s v="Director"/>
    <n v="429919"/>
    <n v="1.07"/>
    <n v="460013.33"/>
    <s v="large_buy"/>
    <n v="0.79439239529441963"/>
    <n v="79.4392"/>
    <s v="P"/>
  </r>
  <r>
    <x v="1194"/>
    <s v="DONEGAL GROUP INC"/>
    <x v="7"/>
    <x v="170"/>
    <s v="DONEGAL MUTUAL INSURANCE CO"/>
    <s v="TenPercentOwner"/>
    <n v="5392"/>
    <n v="15.14"/>
    <n v="81634.880000000005"/>
    <s v="normal_buy"/>
    <n v="9.8684589275099821E-3"/>
    <n v="0.98680000000000001"/>
    <s v="P"/>
  </r>
  <r>
    <x v="1372"/>
    <s v="Leslie's, Inc."/>
    <x v="7"/>
    <x v="170"/>
    <s v="Strain John"/>
    <s v="Director,Officer"/>
    <n v="120000"/>
    <n v="2.5299999999999998"/>
    <n v="303600"/>
    <s v="large_buy"/>
    <n v="0.2"/>
    <n v="20"/>
    <s v="P"/>
  </r>
  <r>
    <x v="1254"/>
    <s v="NCR Voyix Corp"/>
    <x v="7"/>
    <x v="170"/>
    <s v="Tadele Beimnet"/>
    <s v="Officer"/>
    <n v="3648"/>
    <n v="13.71"/>
    <n v="50014.080000000002"/>
    <s v="normal_buy"/>
    <n v="-4.5718441701673378E-2"/>
    <n v="-4.5717999999999996"/>
    <s v="P"/>
  </r>
  <r>
    <x v="595"/>
    <s v="System1, Inc."/>
    <x v="7"/>
    <x v="171"/>
    <s v="CEE Holdings Trust"/>
    <s v="TenPercentOwner"/>
    <n v="15205"/>
    <n v="1.24"/>
    <n v="18854.2"/>
    <s v="normal_buy"/>
    <n v="0"/>
    <n v="0"/>
    <s v="P"/>
  </r>
  <r>
    <x v="1368"/>
    <s v="HighPeak Energy, Inc."/>
    <x v="7"/>
    <x v="171"/>
    <s v="HIGHTOWER JACK"/>
    <s v="Director,Officer,TenPercentOwner"/>
    <n v="17827"/>
    <n v="15.95"/>
    <n v="284340.65000000002"/>
    <s v="normal_buy"/>
    <n v="-9.9750735640431798E-2"/>
    <n v="-9.9750999999999994"/>
    <s v="P"/>
  </r>
  <r>
    <x v="992"/>
    <s v="APPIAN CORP"/>
    <x v="7"/>
    <x v="171"/>
    <s v="Abdiel Qualified Master Fund LP"/>
    <s v="TenPercentOwner"/>
    <n v="907"/>
    <n v="32.299999999999997"/>
    <n v="29296.1"/>
    <s v="normal_buy"/>
    <n v="3.1751006091168772E-2"/>
    <n v="3.1751"/>
    <s v="P"/>
  </r>
  <r>
    <x v="992"/>
    <s v="APPIAN CORP"/>
    <x v="7"/>
    <x v="171"/>
    <s v="Moran Colin T."/>
    <s v="TenPercentOwner"/>
    <n v="907"/>
    <n v="32.299999999999997"/>
    <n v="29296.1"/>
    <s v="normal_buy"/>
    <n v="3.1751006091168772E-2"/>
    <n v="3.1751"/>
    <s v="P"/>
  </r>
  <r>
    <x v="992"/>
    <s v="APPIAN CORP"/>
    <x v="7"/>
    <x v="171"/>
    <s v="Abdiel Capital LP"/>
    <s v="TenPercentOwner"/>
    <n v="907"/>
    <n v="32.299999999999997"/>
    <n v="29296.1"/>
    <s v="normal_buy"/>
    <n v="3.1751006091168772E-2"/>
    <n v="3.1751"/>
    <s v="P"/>
  </r>
  <r>
    <x v="992"/>
    <s v="APPIAN CORP"/>
    <x v="7"/>
    <x v="171"/>
    <s v="Abdiel Partners, LLC"/>
    <s v="TenPercentOwner"/>
    <n v="907"/>
    <n v="32.299999999999997"/>
    <n v="29296.1"/>
    <s v="normal_buy"/>
    <n v="3.1751006091168772E-2"/>
    <n v="3.1751"/>
    <s v="P"/>
  </r>
  <r>
    <x v="992"/>
    <s v="APPIAN CORP"/>
    <x v="7"/>
    <x v="171"/>
    <s v="Abdiel Capital Management, LLC"/>
    <s v="TenPercentOwner"/>
    <n v="907"/>
    <n v="32.299999999999997"/>
    <n v="29296.1"/>
    <s v="normal_buy"/>
    <n v="3.1751006091168772E-2"/>
    <n v="3.1751"/>
    <s v="P"/>
  </r>
  <r>
    <x v="992"/>
    <s v="APPIAN CORP"/>
    <x v="7"/>
    <x v="171"/>
    <s v="Abdiel Capital Advisors, LP"/>
    <s v="TenPercentOwner"/>
    <n v="907"/>
    <n v="32.299999999999997"/>
    <n v="29296.1"/>
    <s v="normal_buy"/>
    <n v="3.1751006091168772E-2"/>
    <n v="3.1751"/>
    <s v="P"/>
  </r>
  <r>
    <x v="992"/>
    <s v="APPIAN CORP"/>
    <x v="7"/>
    <x v="171"/>
    <s v="Abdiel Qualified Master Fund LP"/>
    <s v="TenPercentOwner"/>
    <n v="21058"/>
    <n v="32.299999999999997"/>
    <n v="680173.39999999991"/>
    <s v="normal_buy"/>
    <n v="3.1751006091168772E-2"/>
    <n v="3.1751"/>
    <s v="P"/>
  </r>
  <r>
    <x v="992"/>
    <s v="APPIAN CORP"/>
    <x v="7"/>
    <x v="171"/>
    <s v="Moran Colin T."/>
    <s v="TenPercentOwner"/>
    <n v="21058"/>
    <n v="32.299999999999997"/>
    <n v="680173.39999999991"/>
    <s v="normal_buy"/>
    <n v="3.1751006091168772E-2"/>
    <n v="3.1751"/>
    <s v="P"/>
  </r>
  <r>
    <x v="992"/>
    <s v="APPIAN CORP"/>
    <x v="7"/>
    <x v="171"/>
    <s v="Abdiel Capital LP"/>
    <s v="TenPercentOwner"/>
    <n v="21058"/>
    <n v="32.299999999999997"/>
    <n v="680173.39999999991"/>
    <s v="normal_buy"/>
    <n v="3.1751006091168772E-2"/>
    <n v="3.1751"/>
    <s v="P"/>
  </r>
  <r>
    <x v="992"/>
    <s v="APPIAN CORP"/>
    <x v="7"/>
    <x v="171"/>
    <s v="Abdiel Partners, LLC"/>
    <s v="TenPercentOwner"/>
    <n v="21058"/>
    <n v="32.299999999999997"/>
    <n v="680173.39999999991"/>
    <s v="normal_buy"/>
    <n v="3.1751006091168772E-2"/>
    <n v="3.1751"/>
    <s v="P"/>
  </r>
  <r>
    <x v="992"/>
    <s v="APPIAN CORP"/>
    <x v="7"/>
    <x v="171"/>
    <s v="Abdiel Capital Management, LLC"/>
    <s v="TenPercentOwner"/>
    <n v="21058"/>
    <n v="32.299999999999997"/>
    <n v="680173.39999999991"/>
    <s v="normal_buy"/>
    <n v="3.1751006091168772E-2"/>
    <n v="3.1751"/>
    <s v="P"/>
  </r>
  <r>
    <x v="992"/>
    <s v="APPIAN CORP"/>
    <x v="7"/>
    <x v="171"/>
    <s v="Abdiel Capital Advisors, LP"/>
    <s v="TenPercentOwner"/>
    <n v="21058"/>
    <n v="32.299999999999997"/>
    <n v="680173.39999999991"/>
    <s v="normal_buy"/>
    <n v="3.1751006091168772E-2"/>
    <n v="3.1751"/>
    <s v="P"/>
  </r>
  <r>
    <x v="1380"/>
    <s v="SmartRent, Inc."/>
    <x v="7"/>
    <x v="171"/>
    <s v="Martell Frank"/>
    <s v="Director"/>
    <n v="75000"/>
    <n v="1.68"/>
    <n v="126000"/>
    <s v="large_buy"/>
    <n v="5.882347166332158E-2"/>
    <n v="5.8822999999999999"/>
    <s v="P"/>
  </r>
  <r>
    <x v="485"/>
    <s v="CECO ENVIRONMENTAL CORP"/>
    <x v="7"/>
    <x v="171"/>
    <s v="WALLMAN RICHARD F"/>
    <s v="Director"/>
    <n v="10000"/>
    <n v="28.77"/>
    <n v="287700"/>
    <s v="large_buy"/>
    <n v="-1.347154703692899E-2"/>
    <n v="-1.3472"/>
    <s v="P"/>
  </r>
  <r>
    <x v="1372"/>
    <s v="Leslie's, Inc."/>
    <x v="7"/>
    <x v="171"/>
    <s v="Naylor Maile"/>
    <s v="Director"/>
    <n v="8300"/>
    <n v="3"/>
    <n v="24900"/>
    <s v="normal_buy"/>
    <n v="-5.6291414569288427E-2"/>
    <n v="-5.6291000000000002"/>
    <s v="P"/>
  </r>
  <r>
    <x v="1153"/>
    <s v="Sunrise Realty Trust, Inc."/>
    <x v="7"/>
    <x v="171"/>
    <s v="TANNENBAUM LEONARD M"/>
    <s v="Director,Officer,TenPercentOwner"/>
    <n v="25000"/>
    <n v="13.85"/>
    <n v="346250"/>
    <s v="normal_buy"/>
    <n v="7.8068873250816129E-3"/>
    <n v="0.78069999999999995"/>
    <s v="P"/>
  </r>
  <r>
    <x v="1043"/>
    <s v="GOLUB CAPITAL BDC, Inc."/>
    <x v="7"/>
    <x v="171"/>
    <s v="Golub Lawrence E"/>
    <s v="Director,Officer"/>
    <n v="20000"/>
    <n v="14.86"/>
    <n v="297200"/>
    <s v="normal_buy"/>
    <n v="1.074538360044186E-2"/>
    <n v="1.0745"/>
    <s v="P"/>
  </r>
  <r>
    <x v="889"/>
    <s v="AMERICAN VANGUARD CORP"/>
    <x v="7"/>
    <x v="171"/>
    <s v="ROSENBLOOM KEITH M"/>
    <s v="Director"/>
    <n v="104492"/>
    <n v="5.74"/>
    <n v="599784.08000000007"/>
    <s v="large_buy"/>
    <n v="5.5749161049015283E-2"/>
    <n v="5.5749000000000004"/>
    <s v="P"/>
  </r>
  <r>
    <x v="889"/>
    <s v="AMERICAN VANGUARD CORP"/>
    <x v="7"/>
    <x v="171"/>
    <s v="Cruiser Capital Advisors, LLC"/>
    <s v="Other"/>
    <n v="104492"/>
    <n v="5.74"/>
    <n v="599784.08000000007"/>
    <s v="large_buy"/>
    <n v="5.5749161049015283E-2"/>
    <n v="5.5749000000000004"/>
    <s v="P"/>
  </r>
  <r>
    <x v="1043"/>
    <s v="GOLUB CAPITAL BDC, Inc."/>
    <x v="7"/>
    <x v="171"/>
    <s v="Golub David"/>
    <s v="Director,Officer"/>
    <n v="20000"/>
    <n v="14.86"/>
    <n v="297200"/>
    <s v="normal_buy"/>
    <n v="1.074538360044186E-2"/>
    <n v="1.0745"/>
    <s v="P"/>
  </r>
  <r>
    <x v="1380"/>
    <s v="SmartRent, Inc."/>
    <x v="7"/>
    <x v="171"/>
    <s v="Young Robyn"/>
    <s v="Officer"/>
    <n v="14793"/>
    <n v="1.7"/>
    <n v="25148.1"/>
    <s v="normal_buy"/>
    <n v="5.882347166332158E-2"/>
    <n v="5.8822999999999999"/>
    <s v="P"/>
  </r>
  <r>
    <x v="1240"/>
    <s v="Butterfly Network, Inc."/>
    <x v="7"/>
    <x v="171"/>
    <s v="ROBBINS LARRY"/>
    <s v="Director,TenPercentOwner"/>
    <n v="244774"/>
    <n v="1.07"/>
    <n v="261908.18"/>
    <s v="normal_buy"/>
    <n v="0.67889907052847875"/>
    <n v="67.889899999999997"/>
    <s v="P"/>
  </r>
  <r>
    <x v="1352"/>
    <s v="SOCKET MOBILE, INC."/>
    <x v="7"/>
    <x v="171"/>
    <s v="BASS CHARLIE"/>
    <s v="Director,TenPercentOwner"/>
    <n v="10000"/>
    <n v="1.2"/>
    <n v="12000"/>
    <s v="large_buy"/>
    <n v="-5.8333374725446092E-2"/>
    <n v="-5.8333000000000004"/>
    <s v="P"/>
  </r>
  <r>
    <x v="1194"/>
    <s v="DONEGAL GROUP INC"/>
    <x v="7"/>
    <x v="171"/>
    <s v="DONEGAL MUTUAL INSURANCE CO"/>
    <s v="TenPercentOwner"/>
    <n v="8028"/>
    <n v="15.2"/>
    <n v="122025.60000000001"/>
    <s v="normal_buy"/>
    <n v="5.9133741343657684E-3"/>
    <n v="0.59130000000000005"/>
    <s v="P"/>
  </r>
  <r>
    <x v="1345"/>
    <s v="Xperi Inc."/>
    <x v="7"/>
    <x v="171"/>
    <s v="Andersen Robert J"/>
    <s v="Officer"/>
    <n v="1700"/>
    <n v="8.75"/>
    <n v="14875"/>
    <s v="normal_buy"/>
    <n v="-5.6688479354356502E-3"/>
    <n v="-0.56689999999999996"/>
    <s v="P"/>
  </r>
  <r>
    <x v="866"/>
    <s v="GLOBAL PARTNERS LP"/>
    <x v="7"/>
    <x v="171"/>
    <s v="Global GP LLC"/>
    <s v="Other"/>
    <n v="5000"/>
    <n v="45.34"/>
    <n v="226700"/>
    <s v="normal_buy"/>
    <n v="-4.614008655332813E-2"/>
    <n v="-4.6139999999999999"/>
    <s v="P"/>
  </r>
  <r>
    <x v="1131"/>
    <s v="Tamboran Resources Corp"/>
    <x v="7"/>
    <x v="171"/>
    <s v="Spraberry Interests, LLC"/>
    <s v="TenPercentOwner"/>
    <n v="12424"/>
    <n v="20.12"/>
    <n v="249970.88"/>
    <s v="normal_buy"/>
    <n v="-4.0938670697079238E-2"/>
    <n v="-4.0938999999999997"/>
    <s v="P"/>
  </r>
  <r>
    <x v="1131"/>
    <s v="Tamboran Resources Corp"/>
    <x v="7"/>
    <x v="171"/>
    <s v="Sheffield Holdings, LP"/>
    <s v="TenPercentOwner"/>
    <n v="12424"/>
    <n v="20.12"/>
    <n v="249970.88"/>
    <s v="normal_buy"/>
    <n v="-4.0938670697079238E-2"/>
    <n v="-4.0938999999999997"/>
    <s v="P"/>
  </r>
  <r>
    <x v="1131"/>
    <s v="Tamboran Resources Corp"/>
    <x v="7"/>
    <x v="171"/>
    <s v="Sheffield Bryan"/>
    <s v="TenPercentOwner"/>
    <n v="12424"/>
    <n v="20.12"/>
    <n v="249970.88"/>
    <s v="normal_buy"/>
    <n v="-4.0938670697079238E-2"/>
    <n v="-4.0938999999999997"/>
    <s v="P"/>
  </r>
  <r>
    <x v="682"/>
    <s v="Atlanta Braves Holdings, Inc."/>
    <x v="7"/>
    <x v="171"/>
    <s v="GGCP, INC."/>
    <s v="TenPercentOwner"/>
    <n v="1000"/>
    <n v="45.56"/>
    <n v="45560"/>
    <s v="normal_buy"/>
    <n v="-4.3859650590449939E-2"/>
    <n v="-4.3860000000000001"/>
    <s v="P"/>
  </r>
  <r>
    <x v="682"/>
    <s v="Atlanta Braves Holdings, Inc."/>
    <x v="7"/>
    <x v="171"/>
    <s v="Associated Capital Group, Inc."/>
    <s v="TenPercentOwner"/>
    <n v="1000"/>
    <n v="45.56"/>
    <n v="45560"/>
    <s v="normal_buy"/>
    <n v="-4.3859650590449939E-2"/>
    <n v="-4.3860000000000001"/>
    <s v="P"/>
  </r>
  <r>
    <x v="682"/>
    <s v="Atlanta Braves Holdings, Inc."/>
    <x v="7"/>
    <x v="171"/>
    <s v="GAMCO INVESTORS, INC. ET AL"/>
    <s v="TenPercentOwner"/>
    <n v="1000"/>
    <n v="45.56"/>
    <n v="45560"/>
    <s v="normal_buy"/>
    <n v="-4.3859650590449939E-2"/>
    <n v="-4.3860000000000001"/>
    <s v="P"/>
  </r>
  <r>
    <x v="682"/>
    <s v="Atlanta Braves Holdings, Inc."/>
    <x v="7"/>
    <x v="171"/>
    <s v="GABELLI MARIO J"/>
    <s v="TenPercentOwner"/>
    <n v="1000"/>
    <n v="45.56"/>
    <n v="45560"/>
    <s v="normal_buy"/>
    <n v="-4.3859650590449939E-2"/>
    <n v="-4.3860000000000001"/>
    <s v="P"/>
  </r>
  <r>
    <x v="1381"/>
    <s v="Liquidia Corp"/>
    <x v="7"/>
    <x v="171"/>
    <s v="JOHNSON DAVID EDWARD"/>
    <s v="Director,TenPercentOwner"/>
    <n v="150000"/>
    <n v="9.51"/>
    <n v="1426500"/>
    <s v="normal_buy"/>
    <n v="5.1524685523143932E-2"/>
    <n v="5.1524999999999999"/>
    <s v="P"/>
  </r>
  <r>
    <x v="1381"/>
    <s v="Liquidia Corp"/>
    <x v="7"/>
    <x v="171"/>
    <s v="Caligan Partners LP"/>
    <s v="Director,TenPercentOwner,Other"/>
    <n v="150000"/>
    <n v="9.51"/>
    <n v="1426500"/>
    <s v="normal_buy"/>
    <n v="5.1524685523143932E-2"/>
    <n v="5.1524999999999999"/>
    <s v="P"/>
  </r>
  <r>
    <x v="1006"/>
    <s v="Inhibrx Biosciences, Inc."/>
    <x v="7"/>
    <x v="171"/>
    <s v="Lappe Mark"/>
    <s v="Director,Officer"/>
    <n v="10000"/>
    <n v="14.02"/>
    <n v="140200"/>
    <s v="normal_buy"/>
    <n v="0.19711537107460031"/>
    <n v="19.711500000000001"/>
    <s v="P"/>
  </r>
  <r>
    <x v="17"/>
    <s v="TILE SHOP HOLDINGS, INC."/>
    <x v="7"/>
    <x v="171"/>
    <s v="Fund 1 Investments, LLC"/>
    <s v="TenPercentOwner"/>
    <n v="30500"/>
    <n v="6.21"/>
    <n v="189405"/>
    <s v="normal_buy"/>
    <n v="1.5873000254767341E-2"/>
    <n v="1.5872999999999999"/>
    <s v="P"/>
  </r>
  <r>
    <x v="17"/>
    <s v="TILE SHOP HOLDINGS, INC."/>
    <x v="7"/>
    <x v="171"/>
    <s v="Pleasant Lake Onshore Feeder Fund LP"/>
    <s v="TenPercentOwner"/>
    <n v="30500"/>
    <n v="6.21"/>
    <n v="189405"/>
    <s v="normal_buy"/>
    <n v="1.5873000254767341E-2"/>
    <n v="1.5872999999999999"/>
    <s v="P"/>
  </r>
  <r>
    <x v="17"/>
    <s v="TILE SHOP HOLDINGS, INC."/>
    <x v="7"/>
    <x v="171"/>
    <s v="Pleasant Lake Partners LLC"/>
    <s v="TenPercentOwner"/>
    <n v="30500"/>
    <n v="6.21"/>
    <n v="189405"/>
    <s v="normal_buy"/>
    <n v="1.5873000254767341E-2"/>
    <n v="1.5872999999999999"/>
    <s v="P"/>
  </r>
  <r>
    <x v="890"/>
    <s v="Fat Brands, Inc"/>
    <x v="7"/>
    <x v="171"/>
    <s v="Fog Cutter Holdings, LLC"/>
    <s v="TenPercentOwner"/>
    <n v="1000"/>
    <n v="10.39"/>
    <n v="10390"/>
    <s v="normal_buy"/>
    <n v="-4.7525002878888938E-2"/>
    <n v="-4.7525000000000004"/>
    <s v="P"/>
  </r>
  <r>
    <x v="1336"/>
    <s v="Quince Therapeutics, Inc."/>
    <x v="7"/>
    <x v="171"/>
    <s v="Thye Dirk"/>
    <s v="Director,Officer"/>
    <n v="77000"/>
    <n v="0.7"/>
    <n v="53900"/>
    <s v="large_buy"/>
    <n v="6.3675876317685454E-2"/>
    <n v="6.3676000000000004"/>
    <s v="P"/>
  </r>
  <r>
    <x v="526"/>
    <s v="PROSPECT CAPITAL CORP"/>
    <x v="7"/>
    <x v="171"/>
    <s v="Eliasek M Grier"/>
    <s v="Director,Officer"/>
    <n v="5000"/>
    <n v="5.2"/>
    <n v="26000"/>
    <s v="normal_buy"/>
    <n v="4.9713212359993257E-2"/>
    <n v="4.9713000000000003"/>
    <s v="P"/>
  </r>
  <r>
    <x v="526"/>
    <s v="PROSPECT CAPITAL CORP"/>
    <x v="7"/>
    <x v="171"/>
    <s v="Barry John F"/>
    <s v="Director,Officer,TenPercentOwner"/>
    <n v="1000000"/>
    <n v="5.18"/>
    <n v="5180000"/>
    <s v="large_buy"/>
    <n v="4.9713212359993257E-2"/>
    <n v="4.9713000000000003"/>
    <s v="P"/>
  </r>
  <r>
    <x v="526"/>
    <s v="PROSPECT CAPITAL CORP"/>
    <x v="7"/>
    <x v="171"/>
    <s v="Barry John F"/>
    <s v="Director,Officer,TenPercentOwner"/>
    <n v="1000000"/>
    <n v="5.15"/>
    <n v="5150000"/>
    <s v="large_buy"/>
    <n v="4.9713212359993257E-2"/>
    <n v="4.9713000000000003"/>
    <s v="P"/>
  </r>
  <r>
    <x v="526"/>
    <s v="PROSPECT CAPITAL CORP"/>
    <x v="7"/>
    <x v="171"/>
    <s v="Barry John F"/>
    <s v="Director,Officer,TenPercentOwner"/>
    <n v="500000"/>
    <n v="5.21"/>
    <n v="2605000"/>
    <s v="normal_buy"/>
    <n v="4.9713212359993257E-2"/>
    <n v="4.9713000000000003"/>
    <s v="P"/>
  </r>
  <r>
    <x v="757"/>
    <s v="ProFrac Holding Corp."/>
    <x v="7"/>
    <x v="171"/>
    <s v="THRC Management, LLC"/>
    <s v="TenPercentOwner"/>
    <n v="6136"/>
    <n v="6.99"/>
    <n v="42890.64"/>
    <s v="normal_buy"/>
    <n v="-9.0510933458522236E-2"/>
    <n v="-9.0510999999999999"/>
    <s v="P"/>
  </r>
  <r>
    <x v="757"/>
    <s v="ProFrac Holding Corp."/>
    <x v="7"/>
    <x v="171"/>
    <s v="Wilks Dan H."/>
    <s v="TenPercentOwner"/>
    <n v="6136"/>
    <n v="6.99"/>
    <n v="42890.64"/>
    <s v="normal_buy"/>
    <n v="-9.0510933458522236E-2"/>
    <n v="-9.0510999999999999"/>
    <s v="P"/>
  </r>
  <r>
    <x v="757"/>
    <s v="ProFrac Holding Corp."/>
    <x v="7"/>
    <x v="171"/>
    <s v="THRC Holdings, LP"/>
    <s v="TenPercentOwner"/>
    <n v="6136"/>
    <n v="6.99"/>
    <n v="42890.64"/>
    <s v="normal_buy"/>
    <n v="-9.0510933458522236E-2"/>
    <n v="-9.0510999999999999"/>
    <s v="P"/>
  </r>
  <r>
    <x v="1246"/>
    <s v="AMERICAN PUBLIC EDUCATION INC"/>
    <x v="7"/>
    <x v="171"/>
    <s v="325 Capital GP, LLC"/>
    <s v="Other"/>
    <n v="17872"/>
    <n v="16.77"/>
    <n v="299713.44"/>
    <s v="normal_buy"/>
    <n v="-5.9210515058301327E-2"/>
    <n v="-5.9211"/>
    <s v="P"/>
  </r>
  <r>
    <x v="1246"/>
    <s v="AMERICAN PUBLIC EDUCATION INC"/>
    <x v="7"/>
    <x v="171"/>
    <s v="325 CAPITAL LLC"/>
    <s v="TenPercentOwner,Other"/>
    <n v="17872"/>
    <n v="16.77"/>
    <n v="299713.44"/>
    <s v="normal_buy"/>
    <n v="-5.9210515058301327E-2"/>
    <n v="-5.9211"/>
    <s v="P"/>
  </r>
  <r>
    <x v="1246"/>
    <s v="AMERICAN PUBLIC EDUCATION INC"/>
    <x v="7"/>
    <x v="171"/>
    <s v="FRIEDBERG DANIEL M."/>
    <s v="TenPercentOwner,Other"/>
    <n v="17872"/>
    <n v="16.77"/>
    <n v="299713.44"/>
    <s v="normal_buy"/>
    <n v="-5.9210515058301327E-2"/>
    <n v="-5.9211"/>
    <s v="P"/>
  </r>
  <r>
    <x v="1246"/>
    <s v="AMERICAN PUBLIC EDUCATION INC"/>
    <x v="7"/>
    <x v="171"/>
    <s v="Braner Michael David"/>
    <s v="Director,TenPercentOwner,Other"/>
    <n v="17872"/>
    <n v="16.77"/>
    <n v="299713.44"/>
    <s v="normal_buy"/>
    <n v="-5.9210515058301327E-2"/>
    <n v="-5.9211"/>
    <s v="P"/>
  </r>
  <r>
    <x v="1246"/>
    <s v="AMERICAN PUBLIC EDUCATION INC"/>
    <x v="7"/>
    <x v="171"/>
    <s v="Shrivastava Anil K"/>
    <s v="TenPercentOwner,Other"/>
    <n v="17872"/>
    <n v="16.77"/>
    <n v="299713.44"/>
    <s v="normal_buy"/>
    <n v="-5.9210515058301327E-2"/>
    <n v="-5.9211"/>
    <s v="P"/>
  </r>
  <r>
    <x v="1246"/>
    <s v="AMERICAN PUBLIC EDUCATION INC"/>
    <x v="7"/>
    <x v="171"/>
    <s v="325 Capital Master Fund LP"/>
    <s v="Other"/>
    <n v="17872"/>
    <n v="16.77"/>
    <n v="299713.44"/>
    <s v="normal_buy"/>
    <n v="-5.9210515058301327E-2"/>
    <n v="-5.9211"/>
    <s v="P"/>
  </r>
  <r>
    <x v="1281"/>
    <s v="Healthcare Realty Trust Inc"/>
    <x v="7"/>
    <x v="171"/>
    <s v="Lyle Peter F SR"/>
    <s v="Director"/>
    <n v="1272"/>
    <n v="17.739999999999998"/>
    <n v="22565.279999999999"/>
    <s v="normal_buy"/>
    <n v="4.7190970117090281E-2"/>
    <n v="4.7191000000000001"/>
    <s v="P"/>
  </r>
  <r>
    <x v="523"/>
    <s v="Medalist Diversified REIT, Inc."/>
    <x v="7"/>
    <x v="171"/>
    <s v="KAVANAUGH FRANK"/>
    <s v="Director,Officer,TenPercentOwner"/>
    <n v="5569"/>
    <n v="12.31"/>
    <n v="68554.39"/>
    <s v="normal_buy"/>
    <n v="1.919992762761091E-2"/>
    <n v="1.92"/>
    <s v="P"/>
  </r>
  <r>
    <x v="596"/>
    <s v="Core Scientific, Inc./tx"/>
    <x v="7"/>
    <x v="171"/>
    <s v="Patten Jarrod M"/>
    <s v="Director"/>
    <n v="1500"/>
    <n v="9.9499999999999993"/>
    <n v="14925"/>
    <s v="normal_buy"/>
    <n v="8.3333394940203087E-2"/>
    <n v="8.3332999999999995"/>
    <s v="P"/>
  </r>
  <r>
    <x v="126"/>
    <s v="ISABELLA BANK Corp"/>
    <x v="7"/>
    <x v="171"/>
    <s v="Prisby Michael P"/>
    <s v="Officer"/>
    <n v="1000"/>
    <n v="19.03"/>
    <n v="19030"/>
    <s v="normal_buy"/>
    <n v="4.0145889627145159E-2"/>
    <n v="4.0145999999999997"/>
    <s v="P"/>
  </r>
  <r>
    <x v="1382"/>
    <s v="Medies"/>
    <x v="8"/>
    <x v="172"/>
    <s v="Leong Weng Fong"/>
    <s v="Director,Officer,TenPercentOwner"/>
    <n v="4300000"/>
    <n v="0.1"/>
    <n v="430000"/>
    <s v="large_buy"/>
    <n v="0.26470587969172249"/>
    <n v="26.470600000000001"/>
    <s v="P"/>
  </r>
  <r>
    <x v="715"/>
    <s v="Global Crossing Airlines Group Inc."/>
    <x v="8"/>
    <x v="173"/>
    <s v="Red Oak Partners, LLC"/>
    <s v="TenPercentOwner"/>
    <n v="1485169"/>
    <n v="0.46"/>
    <n v="683177.74"/>
    <s v="large_buy"/>
    <n v="0.1000000000000001"/>
    <n v="10"/>
    <s v="P"/>
  </r>
  <r>
    <x v="715"/>
    <s v="Global Crossing Airlines Group Inc."/>
    <x v="8"/>
    <x v="173"/>
    <s v="Red Oak Partners, LLC"/>
    <s v="TenPercentOwner"/>
    <n v="839831"/>
    <n v="0.46"/>
    <n v="386322.26"/>
    <s v="large_buy"/>
    <n v="0.1000000000000001"/>
    <n v="10"/>
    <s v="P"/>
  </r>
  <r>
    <x v="526"/>
    <s v="PROSPECT CAPITAL CORP"/>
    <x v="8"/>
    <x v="174"/>
    <s v="Barry John F"/>
    <s v="Director,Officer,TenPercentOwner"/>
    <n v="750000"/>
    <n v="5.17"/>
    <n v="3877500"/>
    <s v="large_buy"/>
    <n v="4.6511536665402968E-2"/>
    <n v="4.6512000000000002"/>
    <s v="P"/>
  </r>
  <r>
    <x v="1368"/>
    <s v="HighPeak Energy, Inc."/>
    <x v="8"/>
    <x v="174"/>
    <s v="HIGHTOWER JACK"/>
    <s v="Director,Officer,TenPercentOwner"/>
    <n v="36078"/>
    <n v="15.25"/>
    <n v="550189.5"/>
    <s v="normal_buy"/>
    <n v="-1.96466160291997E-3"/>
    <n v="-0.19650000000000001"/>
    <s v="P"/>
  </r>
  <r>
    <x v="992"/>
    <s v="APPIAN CORP"/>
    <x v="8"/>
    <x v="174"/>
    <s v="Abdiel Qualified Master Fund LP"/>
    <s v="TenPercentOwner"/>
    <n v="28801"/>
    <n v="32.15"/>
    <n v="925952.14999999991"/>
    <s v="large_buy"/>
    <n v="4.7769639113474538E-2"/>
    <n v="4.7770000000000001"/>
    <s v="P"/>
  </r>
  <r>
    <x v="992"/>
    <s v="APPIAN CORP"/>
    <x v="8"/>
    <x v="174"/>
    <s v="Moran Colin T."/>
    <s v="TenPercentOwner"/>
    <n v="28801"/>
    <n v="32.15"/>
    <n v="925952.14999999991"/>
    <s v="large_buy"/>
    <n v="4.7769639113474538E-2"/>
    <n v="4.7770000000000001"/>
    <s v="P"/>
  </r>
  <r>
    <x v="992"/>
    <s v="APPIAN CORP"/>
    <x v="8"/>
    <x v="174"/>
    <s v="Abdiel Capital LP"/>
    <s v="TenPercentOwner"/>
    <n v="28801"/>
    <n v="32.15"/>
    <n v="925952.14999999991"/>
    <s v="large_buy"/>
    <n v="4.7769639113474538E-2"/>
    <n v="4.7770000000000001"/>
    <s v="P"/>
  </r>
  <r>
    <x v="992"/>
    <s v="APPIAN CORP"/>
    <x v="8"/>
    <x v="174"/>
    <s v="Abdiel Partners, LLC"/>
    <s v="TenPercentOwner"/>
    <n v="28801"/>
    <n v="32.15"/>
    <n v="925952.14999999991"/>
    <s v="large_buy"/>
    <n v="4.7769639113474538E-2"/>
    <n v="4.7770000000000001"/>
    <s v="P"/>
  </r>
  <r>
    <x v="992"/>
    <s v="APPIAN CORP"/>
    <x v="8"/>
    <x v="174"/>
    <s v="Abdiel Capital Management, LLC"/>
    <s v="TenPercentOwner"/>
    <n v="28801"/>
    <n v="32.15"/>
    <n v="925952.14999999991"/>
    <s v="large_buy"/>
    <n v="4.7769639113474538E-2"/>
    <n v="4.7770000000000001"/>
    <s v="P"/>
  </r>
  <r>
    <x v="992"/>
    <s v="APPIAN CORP"/>
    <x v="8"/>
    <x v="174"/>
    <s v="Abdiel Capital Advisors, LP"/>
    <s v="TenPercentOwner"/>
    <n v="28801"/>
    <n v="32.15"/>
    <n v="925952.14999999991"/>
    <s v="large_buy"/>
    <n v="4.7769639113474538E-2"/>
    <n v="4.7770000000000001"/>
    <s v="P"/>
  </r>
  <r>
    <x v="992"/>
    <s v="APPIAN CORP"/>
    <x v="8"/>
    <x v="174"/>
    <s v="Abdiel Qualified Master Fund LP"/>
    <s v="TenPercentOwner"/>
    <n v="1135"/>
    <n v="32.15"/>
    <n v="36490.25"/>
    <s v="normal_buy"/>
    <n v="4.7769639113474538E-2"/>
    <n v="4.7770000000000001"/>
    <s v="P"/>
  </r>
  <r>
    <x v="992"/>
    <s v="APPIAN CORP"/>
    <x v="8"/>
    <x v="174"/>
    <s v="Moran Colin T."/>
    <s v="TenPercentOwner"/>
    <n v="1135"/>
    <n v="32.15"/>
    <n v="36490.25"/>
    <s v="normal_buy"/>
    <n v="4.7769639113474538E-2"/>
    <n v="4.7770000000000001"/>
    <s v="P"/>
  </r>
  <r>
    <x v="992"/>
    <s v="APPIAN CORP"/>
    <x v="8"/>
    <x v="174"/>
    <s v="Abdiel Capital LP"/>
    <s v="TenPercentOwner"/>
    <n v="1135"/>
    <n v="32.15"/>
    <n v="36490.25"/>
    <s v="normal_buy"/>
    <n v="4.7769639113474538E-2"/>
    <n v="4.7770000000000001"/>
    <s v="P"/>
  </r>
  <r>
    <x v="992"/>
    <s v="APPIAN CORP"/>
    <x v="8"/>
    <x v="174"/>
    <s v="Abdiel Partners, LLC"/>
    <s v="TenPercentOwner"/>
    <n v="1135"/>
    <n v="32.15"/>
    <n v="36490.25"/>
    <s v="normal_buy"/>
    <n v="4.7769639113474538E-2"/>
    <n v="4.7770000000000001"/>
    <s v="P"/>
  </r>
  <r>
    <x v="992"/>
    <s v="APPIAN CORP"/>
    <x v="8"/>
    <x v="174"/>
    <s v="Abdiel Capital Management, LLC"/>
    <s v="TenPercentOwner"/>
    <n v="1135"/>
    <n v="32.15"/>
    <n v="36490.25"/>
    <s v="normal_buy"/>
    <n v="4.7769639113474538E-2"/>
    <n v="4.7770000000000001"/>
    <s v="P"/>
  </r>
  <r>
    <x v="992"/>
    <s v="APPIAN CORP"/>
    <x v="8"/>
    <x v="174"/>
    <s v="Abdiel Capital Advisors, LP"/>
    <s v="TenPercentOwner"/>
    <n v="1135"/>
    <n v="32.15"/>
    <n v="36490.25"/>
    <s v="normal_buy"/>
    <n v="4.7769639113474538E-2"/>
    <n v="4.7770000000000001"/>
    <s v="P"/>
  </r>
  <r>
    <x v="1043"/>
    <s v="GOLUB CAPITAL BDC, Inc."/>
    <x v="8"/>
    <x v="174"/>
    <s v="Golub Lawrence E"/>
    <s v="Director,Officer"/>
    <n v="20000"/>
    <n v="14.91"/>
    <n v="298200"/>
    <s v="normal_buy"/>
    <n v="-2.684561170745448E-3"/>
    <n v="-0.26850000000000002"/>
    <s v="P"/>
  </r>
  <r>
    <x v="1383"/>
    <s v="MERCER INTERNATIONAL INC."/>
    <x v="8"/>
    <x v="174"/>
    <s v="BECK WOLFGANG"/>
    <s v="Officer"/>
    <n v="18500"/>
    <n v="6.02"/>
    <n v="111370"/>
    <s v="large_buy"/>
    <n v="0.1046311329321306"/>
    <n v="10.463100000000001"/>
    <s v="P"/>
  </r>
  <r>
    <x v="903"/>
    <s v="LINKBANCORP, Inc."/>
    <x v="8"/>
    <x v="174"/>
    <s v="Parmer George"/>
    <s v="Director"/>
    <n v="3500"/>
    <n v="6.16"/>
    <n v="21560"/>
    <s v="normal_buy"/>
    <n v="4.3973820504710437E-2"/>
    <n v="4.3974000000000002"/>
    <s v="P"/>
  </r>
  <r>
    <x v="1043"/>
    <s v="GOLUB CAPITAL BDC, Inc."/>
    <x v="8"/>
    <x v="174"/>
    <s v="Golub David"/>
    <s v="Director,Officer"/>
    <n v="20000"/>
    <n v="14.91"/>
    <n v="298200"/>
    <s v="normal_buy"/>
    <n v="-2.684561170745448E-3"/>
    <n v="-0.26850000000000002"/>
    <s v="P"/>
  </r>
  <r>
    <x v="1384"/>
    <s v="Zeo ScientifiX, Inc."/>
    <x v="8"/>
    <x v="174"/>
    <s v="Skycrest Holdings, LLC"/>
    <s v="TenPercentOwner"/>
    <n v="9000"/>
    <n v="2.2000000000000002"/>
    <n v="19800"/>
    <s v="normal_buy"/>
    <n v="-0.1136363611733618"/>
    <n v="-11.3636"/>
    <s v="P"/>
  </r>
  <r>
    <x v="1376"/>
    <s v="ConnectM Technology Solutions, Inc."/>
    <x v="8"/>
    <x v="174"/>
    <s v="Choudhury Mahesh"/>
    <s v="Officer"/>
    <n v="69542"/>
    <n v="61892"/>
    <n v="4304093464"/>
    <s v="large_buy"/>
    <n v="0.25555558351822899"/>
    <n v="25.555599999999998"/>
    <s v="P"/>
  </r>
  <r>
    <x v="1385"/>
    <s v="RED ROBIN GOURMET BURGERS INC"/>
    <x v="8"/>
    <x v="174"/>
    <s v="Wilson Joshua Todd"/>
    <s v="Officer"/>
    <n v="5000"/>
    <n v="3.6"/>
    <n v="18000"/>
    <s v="normal_buy"/>
    <n v="0.12574852906797249"/>
    <n v="12.5749"/>
    <s v="P"/>
  </r>
  <r>
    <x v="889"/>
    <s v="AMERICAN VANGUARD CORP"/>
    <x v="8"/>
    <x v="174"/>
    <s v="ROSENBLOOM KEITH M"/>
    <s v="Director"/>
    <n v="25000"/>
    <n v="5.94"/>
    <n v="148500"/>
    <s v="normal_buy"/>
    <n v="1.8644090124807718E-2"/>
    <n v="1.8644000000000001"/>
    <s v="P"/>
  </r>
  <r>
    <x v="889"/>
    <s v="AMERICAN VANGUARD CORP"/>
    <x v="8"/>
    <x v="174"/>
    <s v="Cruiser Capital Advisors, LLC"/>
    <s v="Other"/>
    <n v="25000"/>
    <n v="5.94"/>
    <n v="148500"/>
    <s v="normal_buy"/>
    <n v="1.8644090124807718E-2"/>
    <n v="1.8644000000000001"/>
    <s v="P"/>
  </r>
  <r>
    <x v="1362"/>
    <s v="Dolphin Entertainment, Inc."/>
    <x v="8"/>
    <x v="174"/>
    <s v="O'Dowd William IV"/>
    <s v="Director,Officer"/>
    <n v="27500"/>
    <n v="0.75"/>
    <n v="20625"/>
    <s v="large_buy"/>
    <n v="1.4285700905079411E-2"/>
    <n v="1.4286000000000001"/>
    <s v="P"/>
  </r>
  <r>
    <x v="553"/>
    <s v="FS Credit Opportunities Corp."/>
    <x v="8"/>
    <x v="174"/>
    <s v="Nix Robert N.C. III"/>
    <s v="Director"/>
    <n v="3950"/>
    <n v="6.49"/>
    <n v="25635.5"/>
    <s v="normal_buy"/>
    <n v="7.9871312833419417E-3"/>
    <n v="0.79869999999999997"/>
    <s v="P"/>
  </r>
  <r>
    <x v="644"/>
    <s v="CITIZENS, INC."/>
    <x v="8"/>
    <x v="174"/>
    <s v="Stenberg Jon"/>
    <s v="Officer"/>
    <n v="7869"/>
    <n v="2.99"/>
    <n v="23528.31"/>
    <s v="normal_buy"/>
    <n v="4.9342137253185703E-2"/>
    <n v="4.9341999999999997"/>
    <s v="P"/>
  </r>
  <r>
    <x v="1386"/>
    <s v="Westrock Coffee Co"/>
    <x v="8"/>
    <x v="174"/>
    <s v="FORD JOE T"/>
    <s v="Director"/>
    <n v="5000"/>
    <n v="7.64"/>
    <n v="38200"/>
    <s v="normal_buy"/>
    <n v="-7.6923123948436589E-2"/>
    <n v="-7.6923000000000004"/>
    <s v="P"/>
  </r>
  <r>
    <x v="1387"/>
    <s v="Emeren Group Ltd"/>
    <x v="8"/>
    <x v="174"/>
    <s v="SHAH CAPITAL MANAGEMENT"/>
    <s v="Director,TenPercentOwner,Other"/>
    <n v="26843"/>
    <n v="1.83"/>
    <n v="49122.69"/>
    <s v="normal_buy"/>
    <n v="0.28494628307681241"/>
    <n v="28.494599999999998"/>
    <s v="P"/>
  </r>
  <r>
    <x v="1388"/>
    <s v="Horizon Kinetics Holding Corp"/>
    <x v="8"/>
    <x v="174"/>
    <s v="Brennan Alice C"/>
    <s v="Director"/>
    <n v="500"/>
    <n v="24.36"/>
    <n v="12180"/>
    <s v="large_buy"/>
    <n v="-9.7243980396140683E-2"/>
    <n v="-9.7243999999999993"/>
    <s v="P"/>
  </r>
  <r>
    <x v="808"/>
    <s v="PENN Entertainment, Inc."/>
    <x v="8"/>
    <x v="174"/>
    <s v="Snowden Jay A"/>
    <s v="Director,Officer"/>
    <n v="54200"/>
    <n v="18.440000000000001"/>
    <n v="999448.00000000012"/>
    <s v="large_buy"/>
    <n v="8.4429875814243882E-2"/>
    <n v="8.4429999999999996"/>
    <s v="P"/>
  </r>
  <r>
    <x v="1389"/>
    <s v="Charlotte's Web Holdings, Inc."/>
    <x v="8"/>
    <x v="174"/>
    <s v="Kunkel Raymond J."/>
    <s v="Officer"/>
    <n v="125167"/>
    <n v="0.15"/>
    <n v="18775.05"/>
    <s v="large_buy"/>
    <n v="-4.0000079472856553E-2"/>
    <n v="-4"/>
    <s v="P"/>
  </r>
  <r>
    <x v="68"/>
    <s v="PBF Energy Inc."/>
    <x v="8"/>
    <x v="174"/>
    <s v="Control Empresarial de Capitales S.A. de C.V."/>
    <s v="TenPercentOwner,Other"/>
    <n v="510000"/>
    <n v="33.18"/>
    <n v="16921800"/>
    <s v="large_buy"/>
    <n v="-9.2869319217681046E-3"/>
    <n v="-0.92869999999999997"/>
    <s v="P"/>
  </r>
  <r>
    <x v="1390"/>
    <s v="U S PHYSICAL THERAPY INC /NV"/>
    <x v="8"/>
    <x v="174"/>
    <s v="Gilmartin Kathleen A"/>
    <s v="Director"/>
    <n v="2000"/>
    <n v="86.09"/>
    <n v="172180"/>
    <s v="large_buy"/>
    <n v="-2.2912284599958869E-2"/>
    <n v="-2.2911999999999999"/>
    <s v="P"/>
  </r>
  <r>
    <x v="1391"/>
    <s v="Guggenheim Active Allocation Fund"/>
    <x v="8"/>
    <x v="174"/>
    <s v="Brock-Kyle Angela"/>
    <s v="Director,Other"/>
    <n v="907"/>
    <n v="15.94"/>
    <n v="14457.58"/>
    <s v="large_buy"/>
    <n v="4.0720833624842363E-2"/>
    <n v="4.0720999999999998"/>
    <s v="P"/>
  </r>
  <r>
    <x v="662"/>
    <s v="lululemon athletica inc."/>
    <x v="8"/>
    <x v="174"/>
    <s v="MCDONALD CALVIN"/>
    <s v="Director,Officer"/>
    <n v="4000"/>
    <n v="260"/>
    <n v="1040000"/>
    <s v="large_buy"/>
    <n v="4.0026416720814639E-2"/>
    <n v="4.0026000000000002"/>
    <s v="P"/>
  </r>
  <r>
    <x v="17"/>
    <s v="TILE SHOP HOLDINGS, INC."/>
    <x v="8"/>
    <x v="174"/>
    <s v="Fund 1 Investments, LLC"/>
    <s v="TenPercentOwner"/>
    <n v="22600"/>
    <n v="6.08"/>
    <n v="137408"/>
    <s v="normal_buy"/>
    <n v="8.9850239814964983E-2"/>
    <n v="8.9849999999999994"/>
    <s v="P"/>
  </r>
  <r>
    <x v="17"/>
    <s v="TILE SHOP HOLDINGS, INC."/>
    <x v="8"/>
    <x v="174"/>
    <s v="Pleasant Lake Partners LLC"/>
    <s v="TenPercentOwner"/>
    <n v="22600"/>
    <n v="6.08"/>
    <n v="137408"/>
    <s v="normal_buy"/>
    <n v="8.9850239814964983E-2"/>
    <n v="8.9849999999999994"/>
    <s v="P"/>
  </r>
  <r>
    <x v="17"/>
    <s v="TILE SHOP HOLDINGS, INC."/>
    <x v="8"/>
    <x v="174"/>
    <s v="Pleasant Lake Onshore Feeder Fund LP"/>
    <s v="TenPercentOwner"/>
    <n v="22600"/>
    <n v="6.08"/>
    <n v="137408"/>
    <s v="normal_buy"/>
    <n v="8.9850239814964983E-2"/>
    <n v="8.9849999999999994"/>
    <s v="P"/>
  </r>
  <r>
    <x v="866"/>
    <s v="GLOBAL PARTNERS LP"/>
    <x v="8"/>
    <x v="174"/>
    <s v="Global GP LLC"/>
    <s v="Other"/>
    <n v="10000"/>
    <n v="42.21"/>
    <n v="422100"/>
    <s v="normal_buy"/>
    <n v="4.8855862829208403E-2"/>
    <n v="4.8856000000000002"/>
    <s v="P"/>
  </r>
  <r>
    <x v="1194"/>
    <s v="DONEGAL GROUP INC"/>
    <x v="8"/>
    <x v="174"/>
    <s v="DONEGAL MUTUAL INSURANCE CO"/>
    <s v="TenPercentOwner"/>
    <n v="9452"/>
    <n v="15.24"/>
    <n v="144048.48000000001"/>
    <s v="normal_buy"/>
    <n v="2.616178005356629E-3"/>
    <n v="0.2616"/>
    <s v="P"/>
  </r>
  <r>
    <x v="1392"/>
    <s v="Elastic N.V."/>
    <x v="8"/>
    <x v="174"/>
    <s v="Auvil Paul R. III"/>
    <s v="Director"/>
    <n v="20000"/>
    <n v="74.25"/>
    <n v="1485000"/>
    <s v="large_buy"/>
    <n v="2.6075135318899271E-2"/>
    <n v="2.6074999999999999"/>
    <s v="P"/>
  </r>
  <r>
    <x v="1341"/>
    <s v="Eaton Corp plc"/>
    <x v="8"/>
    <x v="174"/>
    <s v="Thompson Dorothy C"/>
    <s v="Director"/>
    <n v="2205"/>
    <n v="300.3"/>
    <n v="662161.5"/>
    <s v="large_buy"/>
    <n v="7.5932782354802608E-2"/>
    <n v="7.5933000000000002"/>
    <s v="P"/>
  </r>
  <r>
    <x v="126"/>
    <s v="ISABELLA BANK Corp"/>
    <x v="8"/>
    <x v="174"/>
    <s v="Schaefer William M"/>
    <s v="Officer"/>
    <n v="823.27"/>
    <n v="18.22"/>
    <n v="14999.9794"/>
    <s v="normal_buy"/>
    <n v="2.4377412460146571E-2"/>
    <n v="2.4377"/>
    <s v="P"/>
  </r>
  <r>
    <x v="1393"/>
    <s v="COHERENT CORP."/>
    <x v="8"/>
    <x v="174"/>
    <s v="ANDERSON JAMES ROBERT"/>
    <s v="Director,Officer"/>
    <n v="500"/>
    <n v="73.37"/>
    <n v="36685"/>
    <s v="normal_buy"/>
    <n v="8.402895306510505E-2"/>
    <n v="8.4029000000000007"/>
    <s v="P"/>
  </r>
  <r>
    <x v="596"/>
    <s v="Core Scientific, Inc./tx"/>
    <x v="8"/>
    <x v="174"/>
    <s v="Patten Jarrod M"/>
    <s v="Director"/>
    <n v="5021"/>
    <n v="9.68"/>
    <n v="48603.28"/>
    <s v="normal_buy"/>
    <n v="0.2212765966081254"/>
    <n v="22.127700000000001"/>
    <s v="P"/>
  </r>
  <r>
    <x v="698"/>
    <s v="Annexon, Inc."/>
    <x v="8"/>
    <x v="174"/>
    <s v="Carson William H."/>
    <s v="Director"/>
    <n v="3200"/>
    <n v="5.48"/>
    <n v="17536"/>
    <s v="normal_buy"/>
    <n v="0.29205175014225793"/>
    <n v="29.205200000000001"/>
    <s v="P"/>
  </r>
  <r>
    <x v="1006"/>
    <s v="Inhibrx Biosciences, Inc."/>
    <x v="8"/>
    <x v="174"/>
    <s v="Lappe Mark"/>
    <s v="Director,Officer"/>
    <n v="4712"/>
    <n v="16.309999999999999"/>
    <n v="76852.72"/>
    <s v="normal_buy"/>
    <n v="7.9623794311999285E-2"/>
    <n v="7.9623999999999997"/>
    <s v="P"/>
  </r>
  <r>
    <x v="1006"/>
    <s v="Inhibrx Biosciences, Inc."/>
    <x v="8"/>
    <x v="174"/>
    <s v="Lappe Mark"/>
    <s v="Director,Officer"/>
    <n v="15288"/>
    <n v="15.66"/>
    <n v="239410.08"/>
    <s v="normal_buy"/>
    <n v="7.9623794311999285E-2"/>
    <n v="7.9623999999999997"/>
    <s v="P"/>
  </r>
  <r>
    <x v="1372"/>
    <s v="Leslie's, Inc."/>
    <x v="8"/>
    <x v="174"/>
    <s v="Estep Jonathan S"/>
    <s v="Director"/>
    <n v="17200"/>
    <n v="2.9"/>
    <n v="49880"/>
    <s v="normal_buy"/>
    <n v="-2.6936064776383661E-2"/>
    <n v="-2.6936"/>
    <s v="P"/>
  </r>
  <r>
    <x v="81"/>
    <s v="TALOS ENERGY INC."/>
    <x v="8"/>
    <x v="174"/>
    <s v="Control Empresarial de Capitales S.A. de C.V."/>
    <s v="TenPercentOwner,Other"/>
    <n v="547000"/>
    <n v="10.92"/>
    <n v="5973240"/>
    <s v="normal_buy"/>
    <n v="3.873867898412886E-2"/>
    <n v="3.8738999999999999"/>
    <s v="P"/>
  </r>
  <r>
    <x v="526"/>
    <s v="PROSPECT CAPITAL CORP"/>
    <x v="8"/>
    <x v="174"/>
    <s v="Eliasek M Grier"/>
    <s v="Director,Officer"/>
    <n v="3500"/>
    <n v="5.23"/>
    <n v="18305"/>
    <s v="normal_buy"/>
    <n v="4.6511536665402968E-2"/>
    <n v="4.6512000000000002"/>
    <s v="P"/>
  </r>
  <r>
    <x v="1394"/>
    <s v="Amylyx Pharmaceuticals, Inc."/>
    <x v="8"/>
    <x v="174"/>
    <s v="MILNE GEORGE M JR"/>
    <s v="Director"/>
    <n v="100000"/>
    <n v="2.2000000000000002"/>
    <n v="220000"/>
    <s v="large_buy"/>
    <n v="0.35185183345535731"/>
    <n v="35.185200000000002"/>
    <s v="P"/>
  </r>
  <r>
    <x v="1366"/>
    <s v="ThredUp Inc."/>
    <x v="8"/>
    <x v="174"/>
    <s v="LAZAR JACK R"/>
    <s v="Director"/>
    <n v="20000"/>
    <n v="0.94"/>
    <n v="18800"/>
    <s v="normal_buy"/>
    <n v="7.6477457944018168E-2"/>
    <n v="7.6477000000000004"/>
    <s v="P"/>
  </r>
  <r>
    <x v="757"/>
    <s v="ProFrac Holding Corp."/>
    <x v="8"/>
    <x v="174"/>
    <s v="THRC Management, LLC"/>
    <s v="TenPercentOwner"/>
    <n v="786193"/>
    <n v="6.49"/>
    <n v="5102392.57"/>
    <s v="large_buy"/>
    <n v="-1.0654515956226461E-2"/>
    <n v="-1.0654999999999999"/>
    <s v="P"/>
  </r>
  <r>
    <x v="217"/>
    <s v="RETRACTABLE TECHNOLOGIES INC"/>
    <x v="8"/>
    <x v="174"/>
    <s v="SHAW THOMAS J"/>
    <s v="Director,Officer,TenPercentOwner"/>
    <n v="15096"/>
    <n v="0.92"/>
    <n v="13888.32"/>
    <s v="normal_buy"/>
    <n v="-2.1739174096029209E-2"/>
    <n v="-2.1739000000000002"/>
    <s v="P"/>
  </r>
  <r>
    <x v="971"/>
    <s v="BlackRock TCP Capital Corp."/>
    <x v="8"/>
    <x v="174"/>
    <s v="DRAUT ERIC JOHN"/>
    <s v="Director"/>
    <n v="1900"/>
    <n v="9.15"/>
    <n v="17385"/>
    <s v="normal_buy"/>
    <n v="-2.4847900812537179E-2"/>
    <n v="-2.4847999999999999"/>
    <s v="P"/>
  </r>
  <r>
    <x v="757"/>
    <s v="ProFrac Holding Corp."/>
    <x v="8"/>
    <x v="174"/>
    <s v="Wilks Dan H."/>
    <s v="TenPercentOwner"/>
    <n v="786193"/>
    <n v="6.49"/>
    <n v="5102392.57"/>
    <s v="large_buy"/>
    <n v="-1.0654515956226461E-2"/>
    <n v="-1.0654999999999999"/>
    <s v="P"/>
  </r>
  <r>
    <x v="757"/>
    <s v="ProFrac Holding Corp."/>
    <x v="8"/>
    <x v="174"/>
    <s v="THRC Holdings, LP"/>
    <s v="TenPercentOwner"/>
    <n v="786193"/>
    <n v="6.49"/>
    <n v="5102392.57"/>
    <s v="large_buy"/>
    <n v="-1.0654515956226461E-2"/>
    <n v="-1.0654999999999999"/>
    <s v="P"/>
  </r>
  <r>
    <x v="253"/>
    <s v="Lumen Technologies, Inc."/>
    <x v="8"/>
    <x v="174"/>
    <s v="Fowler James"/>
    <s v="Director"/>
    <n v="10000"/>
    <n v="4.7"/>
    <n v="47000"/>
    <s v="normal_buy"/>
    <n v="0.34182592791396588"/>
    <n v="34.182600000000001"/>
    <s v="P"/>
  </r>
  <r>
    <x v="1395"/>
    <s v="Quoin Pharmaceuticals, Ltd."/>
    <x v="8"/>
    <x v="175"/>
    <s v="Myers Michael"/>
    <s v="Director,Officer"/>
    <n v="23572"/>
    <n v="0.8"/>
    <n v="18857.599999999999"/>
    <s v="normal_buy"/>
    <n v="-0.27750001634870258"/>
    <n v="-27.75"/>
    <s v="P"/>
  </r>
  <r>
    <x v="595"/>
    <s v="System1, Inc."/>
    <x v="8"/>
    <x v="175"/>
    <s v="CEE Holdings Trust"/>
    <s v="TenPercentOwner"/>
    <n v="8547"/>
    <n v="1.24"/>
    <n v="10598.28"/>
    <s v="normal_buy"/>
    <n v="-8.1301121885390959E-3"/>
    <n v="-0.81299999999999994"/>
    <s v="P"/>
  </r>
  <r>
    <x v="992"/>
    <s v="APPIAN CORP"/>
    <x v="8"/>
    <x v="175"/>
    <s v="Abdiel Qualified Master Fund LP"/>
    <s v="TenPercentOwner"/>
    <n v="20810"/>
    <n v="31.29"/>
    <n v="651144.9"/>
    <s v="normal_buy"/>
    <n v="5.9443929559891862E-2"/>
    <n v="5.9443999999999999"/>
    <s v="P"/>
  </r>
  <r>
    <x v="992"/>
    <s v="APPIAN CORP"/>
    <x v="8"/>
    <x v="175"/>
    <s v="Moran Colin T."/>
    <s v="TenPercentOwner"/>
    <n v="20810"/>
    <n v="31.29"/>
    <n v="651144.9"/>
    <s v="normal_buy"/>
    <n v="5.9443929559891862E-2"/>
    <n v="5.9443999999999999"/>
    <s v="P"/>
  </r>
  <r>
    <x v="992"/>
    <s v="APPIAN CORP"/>
    <x v="8"/>
    <x v="175"/>
    <s v="Abdiel Capital LP"/>
    <s v="TenPercentOwner"/>
    <n v="20810"/>
    <n v="31.29"/>
    <n v="651144.9"/>
    <s v="normal_buy"/>
    <n v="5.9443929559891862E-2"/>
    <n v="5.9443999999999999"/>
    <s v="P"/>
  </r>
  <r>
    <x v="992"/>
    <s v="APPIAN CORP"/>
    <x v="8"/>
    <x v="175"/>
    <s v="Abdiel Partners, LLC"/>
    <s v="TenPercentOwner"/>
    <n v="20810"/>
    <n v="31.29"/>
    <n v="651144.9"/>
    <s v="normal_buy"/>
    <n v="5.9443929559891862E-2"/>
    <n v="5.9443999999999999"/>
    <s v="P"/>
  </r>
  <r>
    <x v="992"/>
    <s v="APPIAN CORP"/>
    <x v="8"/>
    <x v="175"/>
    <s v="Abdiel Capital Management, LLC"/>
    <s v="TenPercentOwner"/>
    <n v="20810"/>
    <n v="31.29"/>
    <n v="651144.9"/>
    <s v="normal_buy"/>
    <n v="5.9443929559891862E-2"/>
    <n v="5.9443999999999999"/>
    <s v="P"/>
  </r>
  <r>
    <x v="992"/>
    <s v="APPIAN CORP"/>
    <x v="8"/>
    <x v="175"/>
    <s v="Abdiel Capital Advisors, LP"/>
    <s v="TenPercentOwner"/>
    <n v="20810"/>
    <n v="31.29"/>
    <n v="651144.9"/>
    <s v="normal_buy"/>
    <n v="5.9443929559891862E-2"/>
    <n v="5.9443999999999999"/>
    <s v="P"/>
  </r>
  <r>
    <x v="992"/>
    <s v="APPIAN CORP"/>
    <x v="8"/>
    <x v="175"/>
    <s v="Abdiel Qualified Master Fund LP"/>
    <s v="TenPercentOwner"/>
    <n v="657"/>
    <n v="31.29"/>
    <n v="20557.53"/>
    <s v="normal_buy"/>
    <n v="5.9443929559891862E-2"/>
    <n v="5.9443999999999999"/>
    <s v="P"/>
  </r>
  <r>
    <x v="992"/>
    <s v="APPIAN CORP"/>
    <x v="8"/>
    <x v="175"/>
    <s v="Moran Colin T."/>
    <s v="TenPercentOwner"/>
    <n v="657"/>
    <n v="31.29"/>
    <n v="20557.53"/>
    <s v="normal_buy"/>
    <n v="5.9443929559891862E-2"/>
    <n v="5.9443999999999999"/>
    <s v="P"/>
  </r>
  <r>
    <x v="992"/>
    <s v="APPIAN CORP"/>
    <x v="8"/>
    <x v="175"/>
    <s v="Abdiel Capital LP"/>
    <s v="TenPercentOwner"/>
    <n v="657"/>
    <n v="31.29"/>
    <n v="20557.53"/>
    <s v="normal_buy"/>
    <n v="5.9443929559891862E-2"/>
    <n v="5.9443999999999999"/>
    <s v="P"/>
  </r>
  <r>
    <x v="992"/>
    <s v="APPIAN CORP"/>
    <x v="8"/>
    <x v="175"/>
    <s v="Abdiel Partners, LLC"/>
    <s v="TenPercentOwner"/>
    <n v="657"/>
    <n v="31.29"/>
    <n v="20557.53"/>
    <s v="normal_buy"/>
    <n v="5.9443929559891862E-2"/>
    <n v="5.9443999999999999"/>
    <s v="P"/>
  </r>
  <r>
    <x v="992"/>
    <s v="APPIAN CORP"/>
    <x v="8"/>
    <x v="175"/>
    <s v="Abdiel Capital Management, LLC"/>
    <s v="TenPercentOwner"/>
    <n v="657"/>
    <n v="31.29"/>
    <n v="20557.53"/>
    <s v="normal_buy"/>
    <n v="5.9443929559891862E-2"/>
    <n v="5.9443999999999999"/>
    <s v="P"/>
  </r>
  <r>
    <x v="992"/>
    <s v="APPIAN CORP"/>
    <x v="8"/>
    <x v="175"/>
    <s v="Abdiel Capital Advisors, LP"/>
    <s v="TenPercentOwner"/>
    <n v="657"/>
    <n v="31.29"/>
    <n v="20557.53"/>
    <s v="normal_buy"/>
    <n v="5.9443929559891862E-2"/>
    <n v="5.9443999999999999"/>
    <s v="P"/>
  </r>
  <r>
    <x v="1043"/>
    <s v="GOLUB CAPITAL BDC, Inc."/>
    <x v="8"/>
    <x v="175"/>
    <s v="Golub Lawrence E"/>
    <s v="Director,Officer"/>
    <n v="20000"/>
    <n v="14.94"/>
    <n v="298800"/>
    <s v="normal_buy"/>
    <n v="3.355647913579896E-3"/>
    <n v="0.33560000000000001"/>
    <s v="P"/>
  </r>
  <r>
    <x v="596"/>
    <s v="Core Scientific, Inc./tx"/>
    <x v="8"/>
    <x v="175"/>
    <s v="Patten Jarrod M"/>
    <s v="Director"/>
    <n v="7800"/>
    <n v="9.2799999999999994"/>
    <n v="72384"/>
    <s v="normal_buy"/>
    <n v="0.2188449718801346"/>
    <n v="21.884499999999999"/>
    <s v="P"/>
  </r>
  <r>
    <x v="1376"/>
    <s v="ConnectM Technology Solutions, Inc."/>
    <x v="8"/>
    <x v="175"/>
    <s v="Choudhury Mahesh"/>
    <s v="Officer"/>
    <n v="36196"/>
    <n v="31852"/>
    <n v="1152914992"/>
    <s v="normal_buy"/>
    <n v="0.1263158588198092"/>
    <n v="12.631600000000001"/>
    <s v="P"/>
  </r>
  <r>
    <x v="1396"/>
    <s v="PHIBRO ANIMAL HEALTH CORP"/>
    <x v="8"/>
    <x v="175"/>
    <s v="CORCORAN E THOMAS"/>
    <s v="Director"/>
    <n v="5000"/>
    <n v="20.02"/>
    <n v="100100"/>
    <s v="large_buy"/>
    <n v="0.12722653448524521"/>
    <n v="12.7227"/>
    <s v="P"/>
  </r>
  <r>
    <x v="526"/>
    <s v="PROSPECT CAPITAL CORP"/>
    <x v="8"/>
    <x v="175"/>
    <s v="Eliasek M Grier"/>
    <s v="Director,Officer"/>
    <n v="5000"/>
    <n v="5.27"/>
    <n v="26350"/>
    <s v="normal_buy"/>
    <n v="4.0307177375161318E-2"/>
    <n v="4.0307000000000004"/>
    <s v="P"/>
  </r>
  <r>
    <x v="418"/>
    <s v="Citi Trends Inc"/>
    <x v="8"/>
    <x v="175"/>
    <s v="Plutino Heather L"/>
    <s v="Officer"/>
    <n v="3573"/>
    <n v="13.99"/>
    <n v="49986.27"/>
    <s v="normal_buy"/>
    <n v="0.26043172220001559"/>
    <n v="26.043199999999999"/>
    <s v="P"/>
  </r>
  <r>
    <x v="1043"/>
    <s v="GOLUB CAPITAL BDC, Inc."/>
    <x v="8"/>
    <x v="175"/>
    <s v="Golub David"/>
    <s v="Director,Officer"/>
    <n v="20000"/>
    <n v="14.94"/>
    <n v="298800"/>
    <s v="normal_buy"/>
    <n v="3.355647913579896E-3"/>
    <n v="0.33560000000000001"/>
    <s v="P"/>
  </r>
  <r>
    <x v="526"/>
    <s v="PROSPECT CAPITAL CORP"/>
    <x v="8"/>
    <x v="175"/>
    <s v="Barry John F"/>
    <s v="Director,Officer,TenPercentOwner"/>
    <n v="750000"/>
    <n v="5.23"/>
    <n v="3922500"/>
    <s v="large_buy"/>
    <n v="4.0307177375161318E-2"/>
    <n v="4.0307000000000004"/>
    <s v="P"/>
  </r>
  <r>
    <x v="1376"/>
    <s v="ConnectM Technology Solutions, Inc."/>
    <x v="8"/>
    <x v="175"/>
    <s v="Panigrahi Bhaskar"/>
    <s v="Director,Officer"/>
    <n v="65274"/>
    <n v="57441"/>
    <n v="3749403834"/>
    <s v="large_buy"/>
    <n v="0.1263158588198092"/>
    <n v="12.631600000000001"/>
    <s v="P"/>
  </r>
  <r>
    <x v="50"/>
    <s v="Dyne Therapeutics, Inc."/>
    <x v="8"/>
    <x v="175"/>
    <s v="Cox John"/>
    <s v="Director,Officer"/>
    <n v="7200"/>
    <n v="33.090000000000003"/>
    <n v="238248"/>
    <s v="large_buy"/>
    <n v="1.7180149878287979E-2"/>
    <n v="1.718"/>
    <s v="P"/>
  </r>
  <r>
    <x v="889"/>
    <s v="AMERICAN VANGUARD CORP"/>
    <x v="8"/>
    <x v="175"/>
    <s v="ROSENBLOOM KEITH M"/>
    <s v="Director"/>
    <n v="7000"/>
    <n v="6.08"/>
    <n v="42560"/>
    <s v="normal_buy"/>
    <n v="-3.4596380923906163E-2"/>
    <n v="-3.4596"/>
    <s v="P"/>
  </r>
  <r>
    <x v="889"/>
    <s v="AMERICAN VANGUARD CORP"/>
    <x v="8"/>
    <x v="175"/>
    <s v="Cruiser Capital Advisors, LLC"/>
    <s v="Other"/>
    <n v="7000"/>
    <n v="6.08"/>
    <n v="42560"/>
    <s v="normal_buy"/>
    <n v="-3.4596380923906163E-2"/>
    <n v="-3.4596"/>
    <s v="P"/>
  </r>
  <r>
    <x v="50"/>
    <s v="Dyne Therapeutics, Inc."/>
    <x v="8"/>
    <x v="175"/>
    <s v="Cox John"/>
    <s v="Director,Officer"/>
    <n v="800"/>
    <n v="32.57"/>
    <n v="26056"/>
    <s v="normal_buy"/>
    <n v="1.7180149878287979E-2"/>
    <n v="1.718"/>
    <s v="P"/>
  </r>
  <r>
    <x v="50"/>
    <s v="Dyne Therapeutics, Inc."/>
    <x v="8"/>
    <x v="175"/>
    <s v="Cox John"/>
    <s v="Director,Officer"/>
    <n v="7200"/>
    <n v="33.090000000000003"/>
    <n v="238248"/>
    <s v="large_buy"/>
    <n v="1.7180149878287979E-2"/>
    <n v="1.718"/>
    <s v="P"/>
  </r>
  <r>
    <x v="50"/>
    <s v="Dyne Therapeutics, Inc."/>
    <x v="8"/>
    <x v="175"/>
    <s v="Cox John"/>
    <s v="Director,Officer"/>
    <n v="800"/>
    <n v="32.57"/>
    <n v="26056"/>
    <s v="normal_buy"/>
    <n v="1.7180149878287979E-2"/>
    <n v="1.718"/>
    <s v="P"/>
  </r>
  <r>
    <x v="50"/>
    <s v="Dyne Therapeutics, Inc."/>
    <x v="8"/>
    <x v="175"/>
    <s v="Cox John"/>
    <s v="Director,Officer"/>
    <n v="7200"/>
    <n v="33.090000000000003"/>
    <n v="238248"/>
    <s v="large_buy"/>
    <n v="1.7180149878287979E-2"/>
    <n v="1.718"/>
    <s v="P"/>
  </r>
  <r>
    <x v="50"/>
    <s v="Dyne Therapeutics, Inc."/>
    <x v="8"/>
    <x v="175"/>
    <s v="Cox John"/>
    <s v="Director,Officer"/>
    <n v="800"/>
    <n v="32.57"/>
    <n v="26056"/>
    <s v="normal_buy"/>
    <n v="1.7180149878287979E-2"/>
    <n v="1.718"/>
    <s v="P"/>
  </r>
  <r>
    <x v="50"/>
    <s v="Dyne Therapeutics, Inc."/>
    <x v="8"/>
    <x v="175"/>
    <s v="Cox John"/>
    <s v="Director,Officer"/>
    <n v="7200"/>
    <n v="33.090000000000003"/>
    <n v="238248"/>
    <s v="large_buy"/>
    <n v="1.7180149878287979E-2"/>
    <n v="1.718"/>
    <s v="P"/>
  </r>
  <r>
    <x v="50"/>
    <s v="Dyne Therapeutics, Inc."/>
    <x v="8"/>
    <x v="175"/>
    <s v="Cox John"/>
    <s v="Director,Officer"/>
    <n v="800"/>
    <n v="32.57"/>
    <n v="26056"/>
    <s v="normal_buy"/>
    <n v="1.7180149878287979E-2"/>
    <n v="1.718"/>
    <s v="P"/>
  </r>
  <r>
    <x v="1397"/>
    <s v="P3 Health Partners Inc."/>
    <x v="8"/>
    <x v="175"/>
    <s v="CPF III PT SPV, LLC"/>
    <s v="TenPercentOwner"/>
    <n v="80000"/>
    <n v="0.49"/>
    <n v="39200"/>
    <s v="normal_buy"/>
    <n v="-1.0752688172042999E-2"/>
    <n v="-1.0752999999999999"/>
    <s v="P"/>
  </r>
  <r>
    <x v="1397"/>
    <s v="P3 Health Partners Inc."/>
    <x v="8"/>
    <x v="175"/>
    <s v="Chicago Pacific Founders GP III, L.P."/>
    <s v="TenPercentOwner"/>
    <n v="80000"/>
    <n v="0.49"/>
    <n v="39200"/>
    <s v="normal_buy"/>
    <n v="-1.0752688172042999E-2"/>
    <n v="-1.0752999999999999"/>
    <s v="P"/>
  </r>
  <r>
    <x v="1397"/>
    <s v="P3 Health Partners Inc."/>
    <x v="8"/>
    <x v="175"/>
    <s v="CPF III-A PT SPV, LLC"/>
    <s v="TenPercentOwner"/>
    <n v="80000"/>
    <n v="0.49"/>
    <n v="39200"/>
    <s v="normal_buy"/>
    <n v="-1.0752688172042999E-2"/>
    <n v="-1.0752999999999999"/>
    <s v="P"/>
  </r>
  <r>
    <x v="1397"/>
    <s v="P3 Health Partners Inc."/>
    <x v="8"/>
    <x v="175"/>
    <s v="Chicago Pacific Founders UGP III, LLC"/>
    <s v="TenPercentOwner"/>
    <n v="80000"/>
    <n v="0.49"/>
    <n v="39200"/>
    <s v="normal_buy"/>
    <n v="-1.0752688172042999E-2"/>
    <n v="-1.0752999999999999"/>
    <s v="P"/>
  </r>
  <r>
    <x v="1398"/>
    <s v="PARKS AMERICA, INC"/>
    <x v="8"/>
    <x v="175"/>
    <s v="Kuhn Andrew Mitchel"/>
    <s v="TenPercentOwner"/>
    <n v="1344555"/>
    <n v="0.4"/>
    <n v="537822"/>
    <s v="large_buy"/>
    <n v="0.1025641025641026"/>
    <n v="10.256399999999999"/>
    <s v="P"/>
  </r>
  <r>
    <x v="1398"/>
    <s v="PARKS AMERICA, INC"/>
    <x v="8"/>
    <x v="175"/>
    <s v="Gannon Geoffrey Harvey"/>
    <s v="TenPercentOwner"/>
    <n v="1344555"/>
    <n v="0.4"/>
    <n v="537822"/>
    <s v="large_buy"/>
    <n v="0.1025641025641026"/>
    <n v="10.256399999999999"/>
    <s v="P"/>
  </r>
  <r>
    <x v="1398"/>
    <s v="PARKS AMERICA, INC"/>
    <x v="8"/>
    <x v="175"/>
    <s v="Focused Compounding Fund, LP"/>
    <s v="TenPercentOwner"/>
    <n v="1344555"/>
    <n v="0.4"/>
    <n v="537822"/>
    <s v="large_buy"/>
    <n v="0.1025641025641026"/>
    <n v="10.256399999999999"/>
    <s v="P"/>
  </r>
  <r>
    <x v="1398"/>
    <s v="PARKS AMERICA, INC"/>
    <x v="8"/>
    <x v="175"/>
    <s v="Focused Compounding Capital Management, LLC"/>
    <s v="Other"/>
    <n v="1344555"/>
    <n v="0.4"/>
    <n v="537822"/>
    <s v="large_buy"/>
    <n v="0.1025641025641026"/>
    <n v="10.256399999999999"/>
    <s v="P"/>
  </r>
  <r>
    <x v="644"/>
    <s v="CITIZENS, INC."/>
    <x v="8"/>
    <x v="175"/>
    <s v="Stenberg Jon"/>
    <s v="Officer"/>
    <n v="5465"/>
    <n v="3.03"/>
    <n v="16558.95"/>
    <s v="normal_buy"/>
    <n v="9.900980750178201E-3"/>
    <n v="0.99009999999999998"/>
    <s v="P"/>
  </r>
  <r>
    <x v="644"/>
    <s v="CITIZENS, INC."/>
    <x v="8"/>
    <x v="175"/>
    <s v="Stenberg Jon"/>
    <s v="Officer"/>
    <n v="39298"/>
    <n v="2.99"/>
    <n v="117501.02"/>
    <s v="large_buy"/>
    <n v="9.900980750178201E-3"/>
    <n v="0.99009999999999998"/>
    <s v="P"/>
  </r>
  <r>
    <x v="1387"/>
    <s v="Emeren Group Ltd"/>
    <x v="8"/>
    <x v="175"/>
    <s v="SHAH CAPITAL MANAGEMENT"/>
    <s v="Director,TenPercentOwner,Other"/>
    <n v="43351"/>
    <n v="1.85"/>
    <n v="80199.350000000006"/>
    <s v="normal_buy"/>
    <n v="0.19786096461224439"/>
    <n v="19.786100000000001"/>
    <s v="P"/>
  </r>
  <r>
    <x v="184"/>
    <s v="Calamos Aksia Alternative Credit &amp; Income Fund"/>
    <x v="8"/>
    <x v="175"/>
    <s v="Koudounis John S."/>
    <s v="Director,Officer"/>
    <n v="108146.87"/>
    <n v="10.65"/>
    <n v="1151764.1654999999"/>
    <s v="large_buy"/>
    <n v="3.2903128595223041E-3"/>
    <n v="0.32900000000000001"/>
    <s v="P"/>
  </r>
  <r>
    <x v="613"/>
    <s v="FTC Solar, Inc."/>
    <x v="8"/>
    <x v="175"/>
    <s v="Chatila Ahmad R"/>
    <s v="Director"/>
    <n v="110000"/>
    <n v="0.23"/>
    <n v="25300"/>
    <s v="normal_buy"/>
    <n v="1.17621149723718"/>
    <n v="117.6211"/>
    <s v="P"/>
  </r>
  <r>
    <x v="68"/>
    <s v="PBF Energy Inc."/>
    <x v="8"/>
    <x v="175"/>
    <s v="Control Empresarial de Capitales S.A. de C.V."/>
    <s v="TenPercentOwner,Other"/>
    <n v="700000"/>
    <n v="33.31"/>
    <n v="23317000"/>
    <s v="large_buy"/>
    <n v="4.8395970327004267E-3"/>
    <n v="0.48399999999999999"/>
    <s v="P"/>
  </r>
  <r>
    <x v="17"/>
    <s v="TILE SHOP HOLDINGS, INC."/>
    <x v="8"/>
    <x v="175"/>
    <s v="Fund 1 Investments, LLC"/>
    <s v="TenPercentOwner"/>
    <n v="2000"/>
    <n v="5.88"/>
    <n v="11760"/>
    <s v="normal_buy"/>
    <n v="0.13550599866060289"/>
    <n v="13.550599999999999"/>
    <s v="P"/>
  </r>
  <r>
    <x v="17"/>
    <s v="TILE SHOP HOLDINGS, INC."/>
    <x v="8"/>
    <x v="175"/>
    <s v="Pleasant Lake Partners LLC"/>
    <s v="TenPercentOwner"/>
    <n v="2000"/>
    <n v="5.88"/>
    <n v="11760"/>
    <s v="normal_buy"/>
    <n v="0.13550599866060289"/>
    <n v="13.550599999999999"/>
    <s v="P"/>
  </r>
  <r>
    <x v="17"/>
    <s v="TILE SHOP HOLDINGS, INC."/>
    <x v="8"/>
    <x v="175"/>
    <s v="Pleasant Lake Onshore Feeder Fund LP"/>
    <s v="TenPercentOwner"/>
    <n v="2000"/>
    <n v="5.88"/>
    <n v="11760"/>
    <s v="normal_buy"/>
    <n v="0.13550599866060289"/>
    <n v="13.550599999999999"/>
    <s v="P"/>
  </r>
  <r>
    <x v="866"/>
    <s v="GLOBAL PARTNERS LP"/>
    <x v="8"/>
    <x v="175"/>
    <s v="Global GP LLC"/>
    <s v="Other"/>
    <n v="5000"/>
    <n v="42.06"/>
    <n v="210300"/>
    <s v="normal_buy"/>
    <n v="6.303448675683665E-2"/>
    <n v="6.3033999999999999"/>
    <s v="P"/>
  </r>
  <r>
    <x v="1281"/>
    <s v="Healthcare Realty Trust Inc"/>
    <x v="8"/>
    <x v="175"/>
    <s v="Bohjalian Thomas N"/>
    <s v="Director"/>
    <n v="14000"/>
    <n v="17.88"/>
    <n v="250320"/>
    <s v="large_buy"/>
    <n v="6.1385268415405916E-3"/>
    <n v="0.6139"/>
    <s v="P"/>
  </r>
  <r>
    <x v="1194"/>
    <s v="DONEGAL GROUP INC"/>
    <x v="8"/>
    <x v="175"/>
    <s v="DONEGAL MUTUAL INSURANCE CO"/>
    <s v="TenPercentOwner"/>
    <n v="8700"/>
    <n v="15.19"/>
    <n v="132153"/>
    <s v="normal_buy"/>
    <n v="3.9500351738137596E-3"/>
    <n v="0.39500000000000002"/>
    <s v="P"/>
  </r>
  <r>
    <x v="1399"/>
    <s v="DULUTH HOLDINGS INC."/>
    <x v="8"/>
    <x v="175"/>
    <s v="Paschke Brett Lee"/>
    <s v="Director"/>
    <n v="10000"/>
    <n v="3.96"/>
    <n v="39600"/>
    <s v="large_buy"/>
    <n v="3.6269458214764898E-2"/>
    <n v="3.6269"/>
    <s v="P"/>
  </r>
  <r>
    <x v="1109"/>
    <s v="Castellum, Inc."/>
    <x v="8"/>
    <x v="175"/>
    <s v="WRIGHT JAY O"/>
    <s v="Director,Officer,TenPercentOwner,Other"/>
    <n v="272300"/>
    <n v="0.16"/>
    <n v="43568"/>
    <s v="large_buy"/>
    <n v="0.13461536808303151"/>
    <n v="13.461499999999999"/>
    <s v="P"/>
  </r>
  <r>
    <x v="679"/>
    <s v="AlTi Global, Inc."/>
    <x v="8"/>
    <x v="175"/>
    <s v="IlWaddi Holdings"/>
    <s v="TenPercentOwner"/>
    <n v="12586"/>
    <n v="3.8"/>
    <n v="47826.8"/>
    <s v="normal_buy"/>
    <n v="0.1342105254902404"/>
    <n v="13.421099999999999"/>
    <s v="P"/>
  </r>
  <r>
    <x v="679"/>
    <s v="AlTi Global, Inc."/>
    <x v="8"/>
    <x v="175"/>
    <s v="Al-Thani Jassim Abdulaziz"/>
    <s v="TenPercentOwner"/>
    <n v="12586"/>
    <n v="3.8"/>
    <n v="47826.8"/>
    <s v="normal_buy"/>
    <n v="0.1342105254902404"/>
    <n v="13.421099999999999"/>
    <s v="P"/>
  </r>
  <r>
    <x v="781"/>
    <s v="FRANKLIN FINANCIAL SERVICES CORP /PA/"/>
    <x v="8"/>
    <x v="175"/>
    <s v="JENNINGS ALLAN E JR"/>
    <s v="Director"/>
    <n v="1000"/>
    <n v="30.51"/>
    <n v="30510"/>
    <s v="normal_buy"/>
    <n v="-9.2879865519094329E-3"/>
    <n v="-0.92879999999999996"/>
    <s v="P"/>
  </r>
  <r>
    <x v="1017"/>
    <s v="Whitestone REIT"/>
    <x v="8"/>
    <x v="175"/>
    <s v="Buthman Julia Bruns"/>
    <s v="Director"/>
    <n v="5000"/>
    <n v="12.99"/>
    <n v="64950"/>
    <s v="normal_buy"/>
    <n v="7.6863896886791849E-3"/>
    <n v="0.76859999999999995"/>
    <s v="P"/>
  </r>
  <r>
    <x v="1239"/>
    <s v="COGNEX CORP"/>
    <x v="8"/>
    <x v="175"/>
    <s v="Fehr Dennis"/>
    <s v="Officer"/>
    <n v="320"/>
    <n v="38.229999999999997"/>
    <n v="12233.6"/>
    <s v="normal_buy"/>
    <n v="-4.3985400794177556E-3"/>
    <n v="-0.43990000000000001"/>
    <s v="P"/>
  </r>
  <r>
    <x v="1239"/>
    <s v="COGNEX CORP"/>
    <x v="8"/>
    <x v="175"/>
    <s v="Fehr Dennis"/>
    <s v="Officer"/>
    <n v="6250"/>
    <n v="38.03"/>
    <n v="237687.5"/>
    <s v="large_buy"/>
    <n v="-4.3985400794177556E-3"/>
    <n v="-0.43990000000000001"/>
    <s v="P"/>
  </r>
  <r>
    <x v="352"/>
    <s v="CATERPILLAR INC"/>
    <x v="8"/>
    <x v="175"/>
    <s v="Johnson Gerald"/>
    <s v="Director"/>
    <n v="100"/>
    <n v="338.59"/>
    <n v="33859"/>
    <s v="normal_buy"/>
    <n v="5.4550908309354051E-2"/>
    <n v="5.4550999999999998"/>
    <s v="P"/>
  </r>
  <r>
    <x v="540"/>
    <s v="AerSale Corp"/>
    <x v="8"/>
    <x v="175"/>
    <s v="Finazzo Nicolas"/>
    <s v="Director,Officer"/>
    <n v="3600"/>
    <n v="4.8600000000000003"/>
    <n v="17496"/>
    <s v="normal_buy"/>
    <n v="6.9620341029123178E-2"/>
    <n v="6.9619999999999997"/>
    <s v="P"/>
  </r>
  <r>
    <x v="81"/>
    <s v="TALOS ENERGY INC."/>
    <x v="8"/>
    <x v="175"/>
    <s v="Control Empresarial de Capitales S.A. de C.V."/>
    <s v="TenPercentOwner,Other"/>
    <n v="1850000"/>
    <n v="11.12"/>
    <n v="20572000"/>
    <s v="large_buy"/>
    <n v="4.8103560028149639E-2"/>
    <n v="4.8103999999999996"/>
    <s v="P"/>
  </r>
  <r>
    <x v="621"/>
    <s v="ARBOR REALTY TRUST INC"/>
    <x v="8"/>
    <x v="175"/>
    <s v="Green William C"/>
    <s v="Director"/>
    <n v="4500"/>
    <n v="13.12"/>
    <n v="59040"/>
    <s v="normal_buy"/>
    <n v="0.15260741946545589"/>
    <n v="15.2607"/>
    <s v="P"/>
  </r>
  <r>
    <x v="621"/>
    <s v="ARBOR REALTY TRUST INC"/>
    <x v="8"/>
    <x v="175"/>
    <s v="Green William C"/>
    <s v="Director"/>
    <n v="4974"/>
    <n v="13.13"/>
    <n v="65308.62"/>
    <s v="normal_buy"/>
    <n v="0.15260741946545589"/>
    <n v="15.2607"/>
    <s v="P"/>
  </r>
  <r>
    <x v="1212"/>
    <s v="GABELLI DIVIDEND &amp; INCOME TRUST"/>
    <x v="8"/>
    <x v="175"/>
    <s v="GABELLI MARIO J"/>
    <s v="Director,Other"/>
    <n v="8000"/>
    <n v="23.8"/>
    <n v="190400"/>
    <s v="large_buy"/>
    <n v="1.5986762811547092E-2"/>
    <n v="1.5987"/>
    <s v="P"/>
  </r>
  <r>
    <x v="903"/>
    <s v="LINKBANCORP, Inc."/>
    <x v="8"/>
    <x v="175"/>
    <s v="Eisel Catherine"/>
    <s v="Officer"/>
    <n v="23643"/>
    <n v="6.23"/>
    <n v="147295.89000000001"/>
    <s v="large_buy"/>
    <n v="4.227635085333814E-2"/>
    <n v="4.2275999999999998"/>
    <s v="P"/>
  </r>
  <r>
    <x v="136"/>
    <s v="ADAMS NATURAL RESOURCES FUND, INC."/>
    <x v="8"/>
    <x v="175"/>
    <s v="Weinstein Boaz"/>
    <s v="TenPercentOwner"/>
    <n v="13785"/>
    <n v="22.76"/>
    <n v="313746.59999999998"/>
    <s v="normal_buy"/>
    <n v="1.4595296694585921E-2"/>
    <n v="1.4595"/>
    <s v="P"/>
  </r>
  <r>
    <x v="136"/>
    <s v="ADAMS NATURAL RESOURCES FUND, INC."/>
    <x v="8"/>
    <x v="175"/>
    <s v="Saba Capital Management, L.P."/>
    <s v="TenPercentOwner"/>
    <n v="13785"/>
    <n v="22.76"/>
    <n v="313746.59999999998"/>
    <s v="normal_buy"/>
    <n v="1.4595296694585921E-2"/>
    <n v="1.4595"/>
    <s v="P"/>
  </r>
  <r>
    <x v="1366"/>
    <s v="ThredUp Inc."/>
    <x v="8"/>
    <x v="175"/>
    <s v="Paransky Noam"/>
    <s v="Director"/>
    <n v="180000"/>
    <n v="0.81"/>
    <n v="145800"/>
    <s v="large_buy"/>
    <n v="4.4943845056852887E-2"/>
    <n v="4.4943999999999997"/>
    <s v="P"/>
  </r>
  <r>
    <x v="1209"/>
    <s v="KVH INDUSTRIES INC \DE\"/>
    <x v="8"/>
    <x v="175"/>
    <s v="Radoff Bradley Louis"/>
    <s v="TenPercentOwner"/>
    <n v="30088"/>
    <n v="4.63"/>
    <n v="139307.44"/>
    <s v="normal_buy"/>
    <n v="-2.1231402085489352E-2"/>
    <n v="-2.1231"/>
    <s v="P"/>
  </r>
  <r>
    <x v="1209"/>
    <s v="KVH INDUSTRIES INC \DE\"/>
    <x v="8"/>
    <x v="175"/>
    <s v="Radoff Family Foundation"/>
    <s v="Other"/>
    <n v="30088"/>
    <n v="4.63"/>
    <n v="139307.44"/>
    <s v="normal_buy"/>
    <n v="-2.1231402085489352E-2"/>
    <n v="-2.1231"/>
    <s v="P"/>
  </r>
  <r>
    <x v="1395"/>
    <s v="Quoin Pharmaceuticals, Ltd."/>
    <x v="8"/>
    <x v="175"/>
    <s v="Carter Denise P."/>
    <s v="Director,Officer"/>
    <n v="22988"/>
    <n v="0.8"/>
    <n v="18390.400000000001"/>
    <s v="normal_buy"/>
    <n v="-0.27750001634870258"/>
    <n v="-27.75"/>
    <s v="P"/>
  </r>
  <r>
    <x v="278"/>
    <s v="HAIN CELESTIAL GROUP INC"/>
    <x v="8"/>
    <x v="175"/>
    <s v="Marquardt Chad D."/>
    <s v="Officer"/>
    <n v="5300"/>
    <n v="8.32"/>
    <n v="44096"/>
    <s v="normal_buy"/>
    <n v="-5.529414906221275E-2"/>
    <n v="-5.5293999999999999"/>
    <s v="P"/>
  </r>
  <r>
    <x v="1253"/>
    <s v="Crescent Energy Co"/>
    <x v="8"/>
    <x v="176"/>
    <s v="Falk Todd"/>
    <s v="Officer"/>
    <n v="1000"/>
    <n v="11.24"/>
    <n v="11240"/>
    <s v="normal_buy"/>
    <n v="3.9019747646263918E-2"/>
    <n v="3.9020000000000001"/>
    <s v="P"/>
  </r>
  <r>
    <x v="526"/>
    <s v="PROSPECT CAPITAL CORP"/>
    <x v="8"/>
    <x v="176"/>
    <s v="Eliasek M Grier"/>
    <s v="Director,Officer"/>
    <n v="5000"/>
    <n v="5.25"/>
    <n v="26250"/>
    <s v="normal_buy"/>
    <n v="4.7801221028984868E-2"/>
    <n v="4.7801"/>
    <s v="P"/>
  </r>
  <r>
    <x v="644"/>
    <s v="CITIZENS, INC."/>
    <x v="8"/>
    <x v="176"/>
    <s v="Stenberg Jon"/>
    <s v="Officer"/>
    <n v="12202"/>
    <n v="2.96"/>
    <n v="36117.919999999998"/>
    <s v="large_buy"/>
    <n v="6.1889270798701553E-2"/>
    <n v="6.1889000000000003"/>
    <s v="P"/>
  </r>
  <r>
    <x v="1376"/>
    <s v="ConnectM Technology Solutions, Inc."/>
    <x v="8"/>
    <x v="176"/>
    <s v="Choudhury Mahesh"/>
    <s v="Officer"/>
    <n v="42400"/>
    <n v="40280"/>
    <n v="1707872000"/>
    <s v="large_buy"/>
    <n v="9.1091110441677614E-2"/>
    <n v="9.1090999999999998"/>
    <s v="P"/>
  </r>
  <r>
    <x v="1366"/>
    <s v="ThredUp Inc."/>
    <x v="8"/>
    <x v="176"/>
    <s v="Paransky Noam"/>
    <s v="Director"/>
    <n v="80000"/>
    <n v="0.85"/>
    <n v="68000"/>
    <s v="large_buy"/>
    <n v="8.1609171935283387E-2"/>
    <n v="8.1608999999999998"/>
    <s v="P"/>
  </r>
  <r>
    <x v="866"/>
    <s v="GLOBAL PARTNERS LP"/>
    <x v="8"/>
    <x v="176"/>
    <s v="Global GP LLC"/>
    <s v="Other"/>
    <n v="5000"/>
    <n v="42.4"/>
    <n v="212000"/>
    <s v="normal_buy"/>
    <n v="4.1992792338803257E-2"/>
    <n v="4.1993"/>
    <s v="P"/>
  </r>
  <r>
    <x v="1253"/>
    <s v="Crescent Energy Co"/>
    <x v="8"/>
    <x v="176"/>
    <s v="Kendall Brandi"/>
    <s v="Director,Officer"/>
    <n v="1285"/>
    <n v="11.51"/>
    <n v="14790.35"/>
    <s v="normal_buy"/>
    <n v="3.9019747646263918E-2"/>
    <n v="3.9020000000000001"/>
    <s v="P"/>
  </r>
  <r>
    <x v="1043"/>
    <s v="GOLUB CAPITAL BDC, Inc."/>
    <x v="8"/>
    <x v="176"/>
    <s v="Golub David"/>
    <s v="Director,Officer"/>
    <n v="20000"/>
    <n v="14.91"/>
    <n v="298200"/>
    <s v="normal_buy"/>
    <n v="2.0146835118539652E-3"/>
    <n v="0.20150000000000001"/>
    <s v="P"/>
  </r>
  <r>
    <x v="68"/>
    <s v="PBF Energy Inc."/>
    <x v="8"/>
    <x v="176"/>
    <s v="Control Empresarial de Capitales S.A. de C.V."/>
    <s v="TenPercentOwner,Other"/>
    <n v="805300"/>
    <n v="32.619999999999997"/>
    <n v="26268886"/>
    <s v="large_buy"/>
    <n v="5.1194645765858533E-2"/>
    <n v="5.1195000000000004"/>
    <s v="P"/>
  </r>
  <r>
    <x v="1281"/>
    <s v="Healthcare Realty Trust Inc"/>
    <x v="8"/>
    <x v="176"/>
    <s v="SINGLETON JOHN KNOX"/>
    <s v="Director"/>
    <n v="2825"/>
    <n v="18.239999999999998"/>
    <n v="51527.999999999993"/>
    <s v="normal_buy"/>
    <n v="-5.5526444951758958E-3"/>
    <n v="-0.55530000000000002"/>
    <s v="P"/>
  </r>
  <r>
    <x v="1281"/>
    <s v="Healthcare Realty Trust Inc"/>
    <x v="8"/>
    <x v="176"/>
    <s v="SINGLETON JOHN KNOX"/>
    <s v="Director"/>
    <n v="3675"/>
    <n v="18.25"/>
    <n v="67068.75"/>
    <s v="normal_buy"/>
    <n v="-5.5526444951758958E-3"/>
    <n v="-0.55530000000000002"/>
    <s v="P"/>
  </r>
  <r>
    <x v="1281"/>
    <s v="Healthcare Realty Trust Inc"/>
    <x v="8"/>
    <x v="176"/>
    <s v="Kilroy James Joseph IV"/>
    <s v="Director"/>
    <n v="12900"/>
    <n v="18.260000000000002"/>
    <n v="235554"/>
    <s v="large_buy"/>
    <n v="-5.5526444951758958E-3"/>
    <n v="-0.55530000000000002"/>
    <s v="P"/>
  </r>
  <r>
    <x v="1397"/>
    <s v="P3 Health Partners Inc."/>
    <x v="8"/>
    <x v="176"/>
    <s v="CPF III PT SPV, LLC"/>
    <s v="TenPercentOwner"/>
    <n v="80000"/>
    <n v="0.49"/>
    <n v="39200"/>
    <s v="normal_buy"/>
    <n v="-6.3025212104387385E-2"/>
    <n v="-6.3025000000000002"/>
    <s v="P"/>
  </r>
  <r>
    <x v="1397"/>
    <s v="P3 Health Partners Inc."/>
    <x v="8"/>
    <x v="176"/>
    <s v="Chicago Pacific Founders GP III, L.P."/>
    <s v="TenPercentOwner"/>
    <n v="80000"/>
    <n v="0.49"/>
    <n v="39200"/>
    <s v="normal_buy"/>
    <n v="-6.3025212104387385E-2"/>
    <n v="-6.3025000000000002"/>
    <s v="P"/>
  </r>
  <r>
    <x v="1397"/>
    <s v="P3 Health Partners Inc."/>
    <x v="8"/>
    <x v="176"/>
    <s v="CPF III-A PT SPV, LLC"/>
    <s v="TenPercentOwner"/>
    <n v="80000"/>
    <n v="0.49"/>
    <n v="39200"/>
    <s v="normal_buy"/>
    <n v="-6.3025212104387385E-2"/>
    <n v="-6.3025000000000002"/>
    <s v="P"/>
  </r>
  <r>
    <x v="1397"/>
    <s v="P3 Health Partners Inc."/>
    <x v="8"/>
    <x v="176"/>
    <s v="Chicago Pacific Founders UGP III, LLC"/>
    <s v="TenPercentOwner"/>
    <n v="80000"/>
    <n v="0.49"/>
    <n v="39200"/>
    <s v="normal_buy"/>
    <n v="-6.3025212104387385E-2"/>
    <n v="-6.3025000000000002"/>
    <s v="P"/>
  </r>
  <r>
    <x v="1039"/>
    <s v="Neuronetics, Inc."/>
    <x v="8"/>
    <x v="176"/>
    <s v="MUIR GLENN P"/>
    <s v="Director"/>
    <n v="25000"/>
    <n v="0.8"/>
    <n v="20000"/>
    <s v="normal_buy"/>
    <n v="0.20945087602842749"/>
    <n v="20.9451"/>
    <s v="P"/>
  </r>
  <r>
    <x v="1253"/>
    <s v="Crescent Energy Co"/>
    <x v="8"/>
    <x v="176"/>
    <s v="Rockecharlie David C."/>
    <s v="Director,Officer"/>
    <n v="10000"/>
    <n v="11.07"/>
    <n v="110700"/>
    <s v="large_buy"/>
    <n v="3.9019747646263918E-2"/>
    <n v="3.9020000000000001"/>
    <s v="P"/>
  </r>
  <r>
    <x v="757"/>
    <s v="ProFrac Holding Corp."/>
    <x v="8"/>
    <x v="176"/>
    <s v="THRC Holdings, LP"/>
    <s v="TenPercentOwner"/>
    <n v="165316"/>
    <n v="6.2"/>
    <n v="1024959.2"/>
    <s v="normal_buy"/>
    <n v="4.0000000000000042E-2"/>
    <n v="4"/>
    <s v="P"/>
  </r>
  <r>
    <x v="757"/>
    <s v="ProFrac Holding Corp."/>
    <x v="8"/>
    <x v="176"/>
    <s v="THRC Management, LLC"/>
    <s v="TenPercentOwner"/>
    <n v="165316"/>
    <n v="6.2"/>
    <n v="1024959.2"/>
    <s v="normal_buy"/>
    <n v="4.0000000000000042E-2"/>
    <n v="4"/>
    <s v="P"/>
  </r>
  <r>
    <x v="757"/>
    <s v="ProFrac Holding Corp."/>
    <x v="8"/>
    <x v="176"/>
    <s v="Wilks Dan H."/>
    <s v="TenPercentOwner"/>
    <n v="165316"/>
    <n v="6.2"/>
    <n v="1024959.2"/>
    <s v="normal_buy"/>
    <n v="4.0000000000000042E-2"/>
    <n v="4"/>
    <s v="P"/>
  </r>
  <r>
    <x v="1394"/>
    <s v="Amylyx Pharmaceuticals, Inc."/>
    <x v="8"/>
    <x v="176"/>
    <s v="Firestone Karen"/>
    <s v="Director"/>
    <n v="50000"/>
    <n v="2.13"/>
    <n v="106500"/>
    <s v="normal_buy"/>
    <n v="0.3090909327357263"/>
    <n v="30.909099999999999"/>
    <s v="P"/>
  </r>
  <r>
    <x v="526"/>
    <s v="PROSPECT CAPITAL CORP"/>
    <x v="8"/>
    <x v="176"/>
    <s v="Barry John F"/>
    <s v="Director,Officer,TenPercentOwner"/>
    <n v="100000"/>
    <n v="5.22"/>
    <n v="522000"/>
    <s v="normal_buy"/>
    <n v="4.7801221028984868E-2"/>
    <n v="4.7801"/>
    <s v="P"/>
  </r>
  <r>
    <x v="526"/>
    <s v="PROSPECT CAPITAL CORP"/>
    <x v="8"/>
    <x v="176"/>
    <s v="Barry John F"/>
    <s v="Director,Officer,TenPercentOwner"/>
    <n v="118957"/>
    <n v="5.29"/>
    <n v="629282.53"/>
    <s v="normal_buy"/>
    <n v="4.7801221028984868E-2"/>
    <n v="4.7801"/>
    <s v="P"/>
  </r>
  <r>
    <x v="321"/>
    <s v="PCB BANCORP"/>
    <x v="8"/>
    <x v="176"/>
    <s v="LEE SANG YOUNG"/>
    <s v="Director,TenPercentOwner"/>
    <n v="11627"/>
    <n v="18.399999999999999"/>
    <n v="213936.8"/>
    <s v="large_buy"/>
    <n v="3.7459224309414292E-2"/>
    <n v="3.7458999999999998"/>
    <s v="P"/>
  </r>
  <r>
    <x v="675"/>
    <s v="Versus Capital Infrastructure Income Fund"/>
    <x v="8"/>
    <x v="176"/>
    <s v="Edil Begaiym"/>
    <s v="Officer,Other"/>
    <n v="2949.85"/>
    <n v="10.17"/>
    <n v="29999.9745"/>
    <s v="normal_buy"/>
    <n v="1.9665888651279051E-3"/>
    <n v="0.19670000000000001"/>
    <s v="P"/>
  </r>
  <r>
    <x v="1400"/>
    <s v="AMES NATIONAL CORP"/>
    <x v="8"/>
    <x v="176"/>
    <s v="Baker Jeffery C"/>
    <s v="Director"/>
    <n v="600"/>
    <n v="18.16"/>
    <n v="10896"/>
    <s v="normal_buy"/>
    <n v="3.2489137546390053E-2"/>
    <n v="3.2488999999999999"/>
    <s v="P"/>
  </r>
  <r>
    <x v="17"/>
    <s v="TILE SHOP HOLDINGS, INC."/>
    <x v="8"/>
    <x v="176"/>
    <s v="Fund 1 Investments, LLC"/>
    <s v="TenPercentOwner"/>
    <n v="20500"/>
    <n v="5.88"/>
    <n v="120540"/>
    <s v="normal_buy"/>
    <n v="0.13827996549725241"/>
    <n v="13.827999999999999"/>
    <s v="P"/>
  </r>
  <r>
    <x v="17"/>
    <s v="TILE SHOP HOLDINGS, INC."/>
    <x v="8"/>
    <x v="176"/>
    <s v="Pleasant Lake Partners LLC"/>
    <s v="TenPercentOwner"/>
    <n v="20500"/>
    <n v="5.88"/>
    <n v="120540"/>
    <s v="normal_buy"/>
    <n v="0.13827996549725241"/>
    <n v="13.827999999999999"/>
    <s v="P"/>
  </r>
  <r>
    <x v="17"/>
    <s v="TILE SHOP HOLDINGS, INC."/>
    <x v="8"/>
    <x v="176"/>
    <s v="Pleasant Lake Onshore Feeder Fund LP"/>
    <s v="TenPercentOwner"/>
    <n v="20500"/>
    <n v="5.88"/>
    <n v="120540"/>
    <s v="normal_buy"/>
    <n v="0.13827996549725241"/>
    <n v="13.827999999999999"/>
    <s v="P"/>
  </r>
  <r>
    <x v="81"/>
    <s v="TALOS ENERGY INC."/>
    <x v="8"/>
    <x v="176"/>
    <s v="Control Empresarial de Capitales S.A. de C.V."/>
    <s v="TenPercentOwner,Other"/>
    <n v="323000"/>
    <n v="10.84"/>
    <n v="3501320"/>
    <s v="normal_buy"/>
    <n v="6.672847725433706E-2"/>
    <n v="6.6727999999999996"/>
    <s v="P"/>
  </r>
  <r>
    <x v="850"/>
    <s v="CHART INDUSTRIES INC"/>
    <x v="8"/>
    <x v="176"/>
    <s v="Evanko Jillian C."/>
    <s v="Director,Officer"/>
    <n v="440"/>
    <n v="114.31"/>
    <n v="50296.4"/>
    <s v="normal_buy"/>
    <n v="9.9310183460352697E-2"/>
    <n v="9.9309999999999992"/>
    <s v="P"/>
  </r>
  <r>
    <x v="922"/>
    <s v="Limbach Holdings, Inc."/>
    <x v="8"/>
    <x v="176"/>
    <s v="Gaboury David Richard"/>
    <s v="Director"/>
    <n v="1200"/>
    <n v="62.2"/>
    <n v="74640"/>
    <s v="large_buy"/>
    <n v="0.24426866973792699"/>
    <n v="24.4269"/>
    <s v="P"/>
  </r>
  <r>
    <x v="1401"/>
    <s v="DOLLAR GENERAL CORP"/>
    <x v="8"/>
    <x v="176"/>
    <s v="BRYANT WARREN F"/>
    <s v="Director"/>
    <n v="500"/>
    <n v="80.400000000000006"/>
    <n v="40200"/>
    <s v="normal_buy"/>
    <n v="7.5736861314011694E-2"/>
    <n v="7.5736999999999997"/>
    <s v="P"/>
  </r>
  <r>
    <x v="621"/>
    <s v="ARBOR REALTY TRUST INC"/>
    <x v="8"/>
    <x v="176"/>
    <s v="Friedman David Erwin"/>
    <s v="Officer"/>
    <n v="1600"/>
    <n v="13.08"/>
    <n v="20928"/>
    <s v="normal_buy"/>
    <n v="0.1581359711076149"/>
    <n v="15.813599999999999"/>
    <s v="P"/>
  </r>
  <r>
    <x v="992"/>
    <s v="APPIAN CORP"/>
    <x v="8"/>
    <x v="176"/>
    <s v="Abdiel Partners, LLC"/>
    <s v="TenPercentOwner"/>
    <n v="815"/>
    <n v="31.21"/>
    <n v="25436.15"/>
    <s v="normal_buy"/>
    <n v="7.65550108238231E-2"/>
    <n v="7.6555"/>
    <s v="P"/>
  </r>
  <r>
    <x v="992"/>
    <s v="APPIAN CORP"/>
    <x v="8"/>
    <x v="176"/>
    <s v="Abdiel Capital Advisors, LP"/>
    <s v="TenPercentOwner"/>
    <n v="815"/>
    <n v="31.21"/>
    <n v="25436.15"/>
    <s v="normal_buy"/>
    <n v="7.65550108238231E-2"/>
    <n v="7.6555"/>
    <s v="P"/>
  </r>
  <r>
    <x v="992"/>
    <s v="APPIAN CORP"/>
    <x v="8"/>
    <x v="176"/>
    <s v="Abdiel Capital LP"/>
    <s v="TenPercentOwner"/>
    <n v="815"/>
    <n v="31.21"/>
    <n v="25436.15"/>
    <s v="normal_buy"/>
    <n v="7.65550108238231E-2"/>
    <n v="7.6555"/>
    <s v="P"/>
  </r>
  <r>
    <x v="992"/>
    <s v="APPIAN CORP"/>
    <x v="8"/>
    <x v="176"/>
    <s v="Moran Colin T."/>
    <s v="TenPercentOwner"/>
    <n v="815"/>
    <n v="31.21"/>
    <n v="25436.15"/>
    <s v="normal_buy"/>
    <n v="7.65550108238231E-2"/>
    <n v="7.6555"/>
    <s v="P"/>
  </r>
  <r>
    <x v="992"/>
    <s v="APPIAN CORP"/>
    <x v="8"/>
    <x v="176"/>
    <s v="Abdiel Capital Management, LLC"/>
    <s v="TenPercentOwner"/>
    <n v="815"/>
    <n v="31.21"/>
    <n v="25436.15"/>
    <s v="normal_buy"/>
    <n v="7.65550108238231E-2"/>
    <n v="7.6555"/>
    <s v="P"/>
  </r>
  <r>
    <x v="992"/>
    <s v="APPIAN CORP"/>
    <x v="8"/>
    <x v="176"/>
    <s v="Abdiel Qualified Master Fund LP"/>
    <s v="TenPercentOwner"/>
    <n v="815"/>
    <n v="31.21"/>
    <n v="25436.15"/>
    <s v="normal_buy"/>
    <n v="7.65550108238231E-2"/>
    <n v="7.6555"/>
    <s v="P"/>
  </r>
  <r>
    <x v="992"/>
    <s v="APPIAN CORP"/>
    <x v="8"/>
    <x v="176"/>
    <s v="Abdiel Partners, LLC"/>
    <s v="TenPercentOwner"/>
    <n v="19199"/>
    <n v="31.21"/>
    <n v="599200.79"/>
    <s v="normal_buy"/>
    <n v="7.65550108238231E-2"/>
    <n v="7.6555"/>
    <s v="P"/>
  </r>
  <r>
    <x v="992"/>
    <s v="APPIAN CORP"/>
    <x v="8"/>
    <x v="176"/>
    <s v="Abdiel Capital Advisors, LP"/>
    <s v="TenPercentOwner"/>
    <n v="19199"/>
    <n v="31.21"/>
    <n v="599200.79"/>
    <s v="normal_buy"/>
    <n v="7.65550108238231E-2"/>
    <n v="7.6555"/>
    <s v="P"/>
  </r>
  <r>
    <x v="992"/>
    <s v="APPIAN CORP"/>
    <x v="8"/>
    <x v="176"/>
    <s v="Abdiel Capital LP"/>
    <s v="TenPercentOwner"/>
    <n v="19199"/>
    <n v="31.21"/>
    <n v="599200.79"/>
    <s v="normal_buy"/>
    <n v="7.65550108238231E-2"/>
    <n v="7.6555"/>
    <s v="P"/>
  </r>
  <r>
    <x v="992"/>
    <s v="APPIAN CORP"/>
    <x v="8"/>
    <x v="176"/>
    <s v="Moran Colin T."/>
    <s v="TenPercentOwner"/>
    <n v="19199"/>
    <n v="31.21"/>
    <n v="599200.79"/>
    <s v="normal_buy"/>
    <n v="7.65550108238231E-2"/>
    <n v="7.6555"/>
    <s v="P"/>
  </r>
  <r>
    <x v="992"/>
    <s v="APPIAN CORP"/>
    <x v="8"/>
    <x v="176"/>
    <s v="Abdiel Capital Management, LLC"/>
    <s v="TenPercentOwner"/>
    <n v="19199"/>
    <n v="31.21"/>
    <n v="599200.79"/>
    <s v="normal_buy"/>
    <n v="7.65550108238231E-2"/>
    <n v="7.6555"/>
    <s v="P"/>
  </r>
  <r>
    <x v="992"/>
    <s v="APPIAN CORP"/>
    <x v="8"/>
    <x v="176"/>
    <s v="Abdiel Qualified Master Fund LP"/>
    <s v="TenPercentOwner"/>
    <n v="19199"/>
    <n v="31.21"/>
    <n v="599200.79"/>
    <s v="normal_buy"/>
    <n v="7.65550108238231E-2"/>
    <n v="7.6555"/>
    <s v="P"/>
  </r>
  <r>
    <x v="1043"/>
    <s v="GOLUB CAPITAL BDC, Inc."/>
    <x v="8"/>
    <x v="176"/>
    <s v="Golub Lawrence E"/>
    <s v="Director,Officer"/>
    <n v="20000"/>
    <n v="14.91"/>
    <n v="298200"/>
    <s v="normal_buy"/>
    <n v="2.0146835118539652E-3"/>
    <n v="0.20150000000000001"/>
    <s v="P"/>
  </r>
  <r>
    <x v="1253"/>
    <s v="Crescent Energy Co"/>
    <x v="8"/>
    <x v="176"/>
    <s v="Shi Bo"/>
    <s v="Officer"/>
    <n v="950"/>
    <n v="11.13"/>
    <n v="10573.5"/>
    <s v="normal_buy"/>
    <n v="3.9019747646263918E-2"/>
    <n v="3.9020000000000001"/>
    <s v="P"/>
  </r>
  <r>
    <x v="1210"/>
    <s v="OneWater Marine Inc."/>
    <x v="8"/>
    <x v="176"/>
    <s v="Singleton Philip Austin Jr."/>
    <s v="Director,Officer,Other"/>
    <n v="6700"/>
    <n v="22.39"/>
    <n v="150013"/>
    <s v="normal_buy"/>
    <n v="7.8229769081223255E-2"/>
    <n v="7.8230000000000004"/>
    <s v="P"/>
  </r>
  <r>
    <x v="1210"/>
    <s v="OneWater Marine Inc."/>
    <x v="8"/>
    <x v="176"/>
    <s v="Philip Singleton Irrevocable Trust, dated December 24, 2015"/>
    <s v="Other"/>
    <n v="6700"/>
    <n v="22.39"/>
    <n v="150013"/>
    <s v="normal_buy"/>
    <n v="7.8229769081223255E-2"/>
    <n v="7.8230000000000004"/>
    <s v="P"/>
  </r>
  <r>
    <x v="1210"/>
    <s v="OneWater Marine Inc."/>
    <x v="8"/>
    <x v="176"/>
    <s v="Auburn OWMH, LLLP"/>
    <s v="Other"/>
    <n v="6700"/>
    <n v="22.39"/>
    <n v="150013"/>
    <s v="normal_buy"/>
    <n v="7.8229769081223255E-2"/>
    <n v="7.8230000000000004"/>
    <s v="P"/>
  </r>
  <r>
    <x v="1210"/>
    <s v="OneWater Marine Inc."/>
    <x v="8"/>
    <x v="176"/>
    <s v="Austin Singleton Irrevocable Trust, dated December 30, 2015"/>
    <s v="Other"/>
    <n v="6700"/>
    <n v="22.39"/>
    <n v="150013"/>
    <s v="normal_buy"/>
    <n v="7.8229769081223255E-2"/>
    <n v="7.8230000000000004"/>
    <s v="P"/>
  </r>
  <r>
    <x v="1210"/>
    <s v="OneWater Marine Inc."/>
    <x v="8"/>
    <x v="176"/>
    <s v="Singleton Michelle"/>
    <s v="Other"/>
    <n v="6700"/>
    <n v="22.39"/>
    <n v="150013"/>
    <s v="normal_buy"/>
    <n v="7.8229769081223255E-2"/>
    <n v="7.8230000000000004"/>
    <s v="P"/>
  </r>
  <r>
    <x v="1210"/>
    <s v="OneWater Marine Inc."/>
    <x v="8"/>
    <x v="176"/>
    <s v="Singleton Asset Management, LLC"/>
    <s v="Other"/>
    <n v="6700"/>
    <n v="22.39"/>
    <n v="150013"/>
    <s v="normal_buy"/>
    <n v="7.8229769081223255E-2"/>
    <n v="7.8230000000000004"/>
    <s v="P"/>
  </r>
  <r>
    <x v="1194"/>
    <s v="DONEGAL GROUP INC"/>
    <x v="8"/>
    <x v="176"/>
    <s v="DONEGAL MUTUAL INSURANCE CO"/>
    <s v="TenPercentOwner"/>
    <n v="4889"/>
    <n v="15.32"/>
    <n v="74899.48"/>
    <s v="normal_buy"/>
    <n v="-4.5811431734450458E-3"/>
    <n v="-0.45810000000000001"/>
    <s v="P"/>
  </r>
  <r>
    <x v="1209"/>
    <s v="KVH INDUSTRIES INC \DE\"/>
    <x v="8"/>
    <x v="176"/>
    <s v="Radoff Bradley Louis"/>
    <s v="TenPercentOwner"/>
    <n v="29912"/>
    <n v="4.63"/>
    <n v="138492.56"/>
    <s v="normal_buy"/>
    <n v="8.583683082144411E-3"/>
    <n v="0.85840000000000005"/>
    <s v="P"/>
  </r>
  <r>
    <x v="1209"/>
    <s v="KVH INDUSTRIES INC \DE\"/>
    <x v="8"/>
    <x v="176"/>
    <s v="Radoff Family Foundation"/>
    <s v="Other"/>
    <n v="29912"/>
    <n v="4.63"/>
    <n v="138492.56"/>
    <s v="normal_buy"/>
    <n v="8.583683082144411E-3"/>
    <n v="0.85840000000000005"/>
    <s v="P"/>
  </r>
  <r>
    <x v="862"/>
    <s v="Cardio Diagnostics Holdings, Inc."/>
    <x v="8"/>
    <x v="177"/>
    <s v="Dogan Timur"/>
    <s v="Officer"/>
    <n v="68965"/>
    <n v="0.28999999999999998"/>
    <n v="19999.849999999999"/>
    <s v="normal_buy"/>
    <n v="0.14593082140801769"/>
    <n v="14.5931"/>
    <s v="P"/>
  </r>
  <r>
    <x v="1388"/>
    <s v="Horizon Kinetics Holding Corp"/>
    <x v="8"/>
    <x v="177"/>
    <s v="Brennan Alice C"/>
    <s v="Director"/>
    <n v="400"/>
    <n v="25.56"/>
    <n v="10224"/>
    <s v="normal_buy"/>
    <n v="-0.1006466755627656"/>
    <n v="-10.0647"/>
    <s v="P"/>
  </r>
  <r>
    <x v="1006"/>
    <s v="Inhibrx Biosciences, Inc."/>
    <x v="8"/>
    <x v="177"/>
    <s v="Lappe Mark"/>
    <s v="Director,Officer"/>
    <n v="26000"/>
    <n v="15.29"/>
    <n v="397540"/>
    <s v="normal_buy"/>
    <n v="8.1009311622572966E-2"/>
    <n v="8.1008999999999993"/>
    <s v="P"/>
  </r>
  <r>
    <x v="1210"/>
    <s v="OneWater Marine Inc."/>
    <x v="8"/>
    <x v="177"/>
    <s v="AISQUITH ANTHONY M"/>
    <s v="Director,Officer"/>
    <n v="5000"/>
    <n v="21.75"/>
    <n v="108750"/>
    <s v="normal_buy"/>
    <n v="8.0454566261985105E-2"/>
    <n v="8.0455000000000005"/>
    <s v="P"/>
  </r>
  <r>
    <x v="613"/>
    <s v="FTC Solar, Inc."/>
    <x v="8"/>
    <x v="177"/>
    <s v="Chatila Ahmad R"/>
    <s v="Director"/>
    <n v="238000"/>
    <n v="0.21"/>
    <n v="49980"/>
    <s v="normal_buy"/>
    <n v="1.3951219324977679"/>
    <n v="139.51220000000001"/>
    <s v="P"/>
  </r>
  <r>
    <x v="1091"/>
    <s v="Matador Resources Co"/>
    <x v="8"/>
    <x v="177"/>
    <s v="Macalik Robert T"/>
    <s v="Officer"/>
    <n v="500"/>
    <n v="50.25"/>
    <n v="25125"/>
    <s v="normal_buy"/>
    <n v="3.039885105723461E-2"/>
    <n v="3.0398999999999998"/>
    <s v="P"/>
  </r>
  <r>
    <x v="1402"/>
    <s v="URANIUM ENERGY CORP"/>
    <x v="8"/>
    <x v="177"/>
    <s v="MELBYE SCOTT"/>
    <s v="Officer"/>
    <n v="5000"/>
    <n v="4.1900000000000004"/>
    <n v="20950"/>
    <s v="normal_buy"/>
    <n v="0.30046940474159678"/>
    <n v="30.046900000000001"/>
    <s v="P"/>
  </r>
  <r>
    <x v="1402"/>
    <s v="URANIUM ENERGY CORP"/>
    <x v="8"/>
    <x v="177"/>
    <s v="MELBYE SCOTT"/>
    <s v="Officer"/>
    <n v="4500"/>
    <n v="4.18"/>
    <n v="18810"/>
    <s v="normal_buy"/>
    <n v="0.30046940474159678"/>
    <n v="30.046900000000001"/>
    <s v="P"/>
  </r>
  <r>
    <x v="364"/>
    <s v="Black Stone Minerals, L.P."/>
    <x v="8"/>
    <x v="177"/>
    <s v="Carter Thomas L Jr"/>
    <s v="Director,Officer"/>
    <n v="100000"/>
    <n v="14.12"/>
    <n v="1412000"/>
    <s v="large_buy"/>
    <n v="5.9574507517241138E-2"/>
    <n v="5.9574999999999996"/>
    <s v="P"/>
  </r>
  <r>
    <x v="1403"/>
    <s v="Cardio Diagnostics Holdings, Inc."/>
    <x v="8"/>
    <x v="177"/>
    <s v="Dogan Timur"/>
    <s v="Officer"/>
    <n v="68965"/>
    <n v="0.28999999999999998"/>
    <n v="19999.849999999999"/>
    <s v="large_buy"/>
    <n v="-3.4482781300222087E-2"/>
    <n v="-3.4483000000000001"/>
    <s v="P"/>
  </r>
  <r>
    <x v="17"/>
    <s v="TILE SHOP HOLDINGS, INC."/>
    <x v="8"/>
    <x v="177"/>
    <s v="Fund 1 Investments, LLC"/>
    <s v="TenPercentOwner"/>
    <n v="10000"/>
    <n v="5.97"/>
    <n v="59700"/>
    <s v="normal_buy"/>
    <n v="0.1163575172334823"/>
    <n v="11.6358"/>
    <s v="P"/>
  </r>
  <r>
    <x v="17"/>
    <s v="TILE SHOP HOLDINGS, INC."/>
    <x v="8"/>
    <x v="177"/>
    <s v="Pleasant Lake Onshore Feeder Fund LP"/>
    <s v="TenPercentOwner"/>
    <n v="10000"/>
    <n v="5.97"/>
    <n v="59700"/>
    <s v="normal_buy"/>
    <n v="0.1163575172334823"/>
    <n v="11.6358"/>
    <s v="P"/>
  </r>
  <r>
    <x v="17"/>
    <s v="TILE SHOP HOLDINGS, INC."/>
    <x v="8"/>
    <x v="177"/>
    <s v="Pleasant Lake Partners LLC"/>
    <s v="TenPercentOwner"/>
    <n v="10000"/>
    <n v="5.97"/>
    <n v="59700"/>
    <s v="normal_buy"/>
    <n v="0.1163575172334823"/>
    <n v="11.6358"/>
    <s v="P"/>
  </r>
  <r>
    <x v="1366"/>
    <s v="ThredUp Inc."/>
    <x v="8"/>
    <x v="177"/>
    <s v="Paransky Noam"/>
    <s v="Director"/>
    <n v="40000"/>
    <n v="0.79"/>
    <n v="31600"/>
    <s v="normal_buy"/>
    <n v="0.18424567299332681"/>
    <n v="18.424600000000002"/>
    <s v="P"/>
  </r>
  <r>
    <x v="1404"/>
    <s v="V2X, Inc."/>
    <x v="8"/>
    <x v="177"/>
    <s v="PILLMORE ERIC M"/>
    <s v="Director"/>
    <n v="3125"/>
    <n v="48"/>
    <n v="150000"/>
    <s v="large_buy"/>
    <n v="0.14947365208675989"/>
    <n v="14.9474"/>
    <s v="P"/>
  </r>
  <r>
    <x v="342"/>
    <s v="EAGLE CAPITAL GROWTH FUND, INC."/>
    <x v="8"/>
    <x v="177"/>
    <s v="SIMS LUKE E"/>
    <s v="Director,Officer"/>
    <n v="2000"/>
    <n v="9.58"/>
    <n v="19160"/>
    <s v="normal_buy"/>
    <n v="7.2613381658090947E-3"/>
    <n v="0.72609999999999997"/>
    <s v="P"/>
  </r>
  <r>
    <x v="1372"/>
    <s v="Leslie's, Inc."/>
    <x v="8"/>
    <x v="177"/>
    <s v="Daniel Yolanda"/>
    <s v="Director"/>
    <n v="6000"/>
    <n v="3.09"/>
    <n v="18540"/>
    <s v="normal_buy"/>
    <n v="-2.684561266919883E-2"/>
    <n v="-2.6846000000000001"/>
    <s v="P"/>
  </r>
  <r>
    <x v="1043"/>
    <s v="GOLUB CAPITAL BDC, Inc."/>
    <x v="8"/>
    <x v="177"/>
    <s v="Golub David"/>
    <s v="Director,Officer"/>
    <n v="20000"/>
    <n v="14.78"/>
    <n v="295600"/>
    <s v="normal_buy"/>
    <n v="8.8076692846246196E-3"/>
    <n v="0.88080000000000003"/>
    <s v="P"/>
  </r>
  <r>
    <x v="68"/>
    <s v="PBF Energy Inc."/>
    <x v="8"/>
    <x v="177"/>
    <s v="Control Empresarial de Capitales S.A. de C.V."/>
    <s v="TenPercentOwner,Other"/>
    <n v="452500"/>
    <n v="32.15"/>
    <n v="14547875"/>
    <s v="large_buy"/>
    <n v="-9.5885485750184518E-3"/>
    <n v="-0.95889999999999997"/>
    <s v="P"/>
  </r>
  <r>
    <x v="1238"/>
    <s v="Clarus Corp"/>
    <x v="8"/>
    <x v="177"/>
    <s v="KANDERS WARREN B"/>
    <s v="Director,Officer,TenPercentOwner"/>
    <n v="200000"/>
    <n v="4.1900000000000004"/>
    <n v="838000.00000000012"/>
    <s v="large_buy"/>
    <n v="0.14742004436026271"/>
    <n v="14.742000000000001"/>
    <s v="P"/>
  </r>
  <r>
    <x v="1403"/>
    <s v="Cardio Diagnostics Holdings, Inc."/>
    <x v="8"/>
    <x v="177"/>
    <s v="Dogan Meeshanthini"/>
    <s v="Director,Officer"/>
    <n v="68965"/>
    <n v="0.28999999999999998"/>
    <n v="19999.849999999999"/>
    <s v="large_buy"/>
    <n v="-3.4482781300222087E-2"/>
    <n v="-3.4483000000000001"/>
    <s v="P"/>
  </r>
  <r>
    <x v="1405"/>
    <s v="MEDALLION FINANCIAL CORP"/>
    <x v="8"/>
    <x v="177"/>
    <s v="Cutrone Anthony N."/>
    <s v="Officer"/>
    <n v="2000"/>
    <n v="7.52"/>
    <n v="15040"/>
    <s v="normal_buy"/>
    <n v="7.133239844892536E-2"/>
    <n v="7.1332000000000004"/>
    <s v="P"/>
  </r>
  <r>
    <x v="1405"/>
    <s v="MEDALLION FINANCIAL CORP"/>
    <x v="8"/>
    <x v="177"/>
    <s v="Cutrone Anthony N."/>
    <s v="Officer"/>
    <n v="2000"/>
    <n v="7.53"/>
    <n v="15060"/>
    <s v="large_buy"/>
    <n v="7.133239844892536E-2"/>
    <n v="7.1332000000000004"/>
    <s v="P"/>
  </r>
  <r>
    <x v="595"/>
    <s v="System1, Inc."/>
    <x v="8"/>
    <x v="177"/>
    <s v="CEE Holdings Trust"/>
    <s v="TenPercentOwner"/>
    <n v="11507"/>
    <n v="1.22"/>
    <n v="14038.54"/>
    <s v="normal_buy"/>
    <n v="-3.3333301544189453E-2"/>
    <n v="-3.3332999999999999"/>
    <s v="P"/>
  </r>
  <r>
    <x v="647"/>
    <s v="HALLADOR ENERGY CO"/>
    <x v="8"/>
    <x v="177"/>
    <s v="Wesley Charles Ray IV"/>
    <s v="Director"/>
    <n v="25000"/>
    <n v="5.97"/>
    <n v="149250"/>
    <s v="large_buy"/>
    <n v="0.17606841480334051"/>
    <n v="17.6068"/>
    <s v="P"/>
  </r>
  <r>
    <x v="1406"/>
    <s v="AST SpaceMobile, Inc."/>
    <x v="8"/>
    <x v="177"/>
    <s v="Cisneros Adriana"/>
    <s v="Director"/>
    <n v="1138"/>
    <n v="26.17"/>
    <n v="29781.46"/>
    <s v="normal_buy"/>
    <n v="1.4936782096198749E-2"/>
    <n v="1.4937"/>
    <s v="P"/>
  </r>
  <r>
    <x v="1397"/>
    <s v="P3 Health Partners Inc."/>
    <x v="8"/>
    <x v="177"/>
    <s v="CPF III PT SPV, LLC"/>
    <s v="TenPercentOwner"/>
    <n v="80000"/>
    <n v="0.49"/>
    <n v="39200"/>
    <s v="normal_buy"/>
    <n v="-6.5217391304347783E-2"/>
    <n v="-6.5217000000000001"/>
    <s v="P"/>
  </r>
  <r>
    <x v="1397"/>
    <s v="P3 Health Partners Inc."/>
    <x v="8"/>
    <x v="177"/>
    <s v="Chicago Pacific Founders GP III, L.P."/>
    <s v="TenPercentOwner"/>
    <n v="80000"/>
    <n v="0.49"/>
    <n v="39200"/>
    <s v="normal_buy"/>
    <n v="-6.5217391304347783E-2"/>
    <n v="-6.5217000000000001"/>
    <s v="P"/>
  </r>
  <r>
    <x v="1397"/>
    <s v="P3 Health Partners Inc."/>
    <x v="8"/>
    <x v="177"/>
    <s v="CPF III-A PT SPV, LLC"/>
    <s v="TenPercentOwner"/>
    <n v="80000"/>
    <n v="0.49"/>
    <n v="39200"/>
    <s v="normal_buy"/>
    <n v="-6.5217391304347783E-2"/>
    <n v="-6.5217000000000001"/>
    <s v="P"/>
  </r>
  <r>
    <x v="1397"/>
    <s v="P3 Health Partners Inc."/>
    <x v="8"/>
    <x v="177"/>
    <s v="Chicago Pacific Founders UGP III, LLC"/>
    <s v="TenPercentOwner"/>
    <n v="80000"/>
    <n v="0.49"/>
    <n v="39200"/>
    <s v="normal_buy"/>
    <n v="-6.5217391304347783E-2"/>
    <n v="-6.5217000000000001"/>
    <s v="P"/>
  </r>
  <r>
    <x v="1406"/>
    <s v="AST SpaceMobile, Inc."/>
    <x v="8"/>
    <x v="177"/>
    <s v="Cisneros Adriana"/>
    <s v="Director"/>
    <n v="1696"/>
    <n v="26.32"/>
    <n v="44638.720000000001"/>
    <s v="large_buy"/>
    <n v="1.4936782096198749E-2"/>
    <n v="1.4937"/>
    <s v="P"/>
  </r>
  <r>
    <x v="1406"/>
    <s v="AST SpaceMobile, Inc."/>
    <x v="8"/>
    <x v="177"/>
    <s v="Cisneros Adriana"/>
    <s v="Director"/>
    <n v="950"/>
    <n v="26.4"/>
    <n v="25080"/>
    <s v="normal_buy"/>
    <n v="1.4936782096198749E-2"/>
    <n v="1.4937"/>
    <s v="P"/>
  </r>
  <r>
    <x v="1406"/>
    <s v="AST SpaceMobile, Inc."/>
    <x v="8"/>
    <x v="177"/>
    <s v="Cisneros Adriana"/>
    <s v="Director"/>
    <n v="950"/>
    <n v="26.44"/>
    <n v="25118"/>
    <s v="normal_buy"/>
    <n v="1.4936782096198749E-2"/>
    <n v="1.4937"/>
    <s v="P"/>
  </r>
  <r>
    <x v="1235"/>
    <s v="Apollo Global Management, Inc."/>
    <x v="8"/>
    <x v="177"/>
    <s v="O'Neill Mitra"/>
    <s v="Director"/>
    <n v="923"/>
    <n v="108.4"/>
    <n v="100053.2"/>
    <s v="normal_buy"/>
    <n v="0.15259266326178961"/>
    <n v="15.2593"/>
    <s v="P"/>
  </r>
  <r>
    <x v="1404"/>
    <s v="V2X, Inc."/>
    <x v="8"/>
    <x v="177"/>
    <s v="Noon William Boyd"/>
    <s v="Officer"/>
    <n v="1000"/>
    <n v="48"/>
    <n v="48000"/>
    <s v="normal_buy"/>
    <n v="0.14947365208675989"/>
    <n v="14.9474"/>
    <s v="P"/>
  </r>
  <r>
    <x v="526"/>
    <s v="PROSPECT CAPITAL CORP"/>
    <x v="8"/>
    <x v="177"/>
    <s v="Eliasek M Grier"/>
    <s v="Director,Officer"/>
    <n v="5000"/>
    <n v="5.25"/>
    <n v="26250"/>
    <s v="normal_buy"/>
    <n v="3.9772913381789898E-2"/>
    <n v="3.9773000000000001"/>
    <s v="P"/>
  </r>
  <r>
    <x v="1366"/>
    <s v="ThredUp Inc."/>
    <x v="8"/>
    <x v="177"/>
    <s v="Friedman Ian"/>
    <s v="Director"/>
    <n v="50000"/>
    <n v="0.8"/>
    <n v="40000"/>
    <s v="normal_buy"/>
    <n v="0.18424567299332681"/>
    <n v="18.424600000000002"/>
    <s v="P"/>
  </r>
  <r>
    <x v="1091"/>
    <s v="Matador Resources Co"/>
    <x v="8"/>
    <x v="177"/>
    <s v="Foran Joseph Wm"/>
    <s v="Director,Officer"/>
    <n v="2500"/>
    <n v="51.47"/>
    <n v="128675"/>
    <s v="large_buy"/>
    <n v="3.039885105723461E-2"/>
    <n v="3.0398999999999998"/>
    <s v="P"/>
  </r>
  <r>
    <x v="1360"/>
    <s v="Talis Biomedical Corp"/>
    <x v="8"/>
    <x v="177"/>
    <s v="Leonard Braden Michael"/>
    <s v="TenPercentOwner"/>
    <n v="25000"/>
    <n v="1.48"/>
    <n v="37000"/>
    <s v="normal_buy"/>
    <n v="0.19354843919656939"/>
    <n v="19.354800000000001"/>
    <s v="P"/>
  </r>
  <r>
    <x v="1403"/>
    <s v="Cardio Diagnostics Holdings, Inc."/>
    <x v="8"/>
    <x v="177"/>
    <s v="Dogan Meeshanthini"/>
    <s v="Director,Officer"/>
    <n v="68965"/>
    <n v="0.28999999999999998"/>
    <n v="19999.849999999999"/>
    <s v="large_buy"/>
    <n v="-3.4482781300222087E-2"/>
    <n v="-3.4483000000000001"/>
    <s v="P"/>
  </r>
  <r>
    <x v="1376"/>
    <s v="ConnectM Technology Solutions, Inc."/>
    <x v="8"/>
    <x v="177"/>
    <s v="Choudhury Mahesh"/>
    <s v="Officer"/>
    <n v="14600"/>
    <n v="14522"/>
    <n v="212021200"/>
    <s v="normal_buy"/>
    <n v="9.2682956897525148E-2"/>
    <n v="9.2683"/>
    <s v="P"/>
  </r>
  <r>
    <x v="1376"/>
    <s v="ConnectM Technology Solutions, Inc."/>
    <x v="8"/>
    <x v="177"/>
    <s v="Panigrahi Bhaskar"/>
    <s v="Director,Officer"/>
    <n v="23000"/>
    <n v="23298"/>
    <n v="535854000"/>
    <s v="normal_buy"/>
    <n v="9.2682956897525148E-2"/>
    <n v="9.2683"/>
    <s v="P"/>
  </r>
  <r>
    <x v="757"/>
    <s v="ProFrac Holding Corp."/>
    <x v="8"/>
    <x v="177"/>
    <s v="THRC Holdings, LP"/>
    <s v="TenPercentOwner"/>
    <n v="216043"/>
    <n v="6.21"/>
    <n v="1341627.03"/>
    <s v="normal_buy"/>
    <n v="0"/>
    <n v="0"/>
    <s v="P"/>
  </r>
  <r>
    <x v="757"/>
    <s v="ProFrac Holding Corp."/>
    <x v="8"/>
    <x v="177"/>
    <s v="THRC Management, LLC"/>
    <s v="TenPercentOwner"/>
    <n v="216043"/>
    <n v="6.21"/>
    <n v="1341627.03"/>
    <s v="normal_buy"/>
    <n v="0"/>
    <n v="0"/>
    <s v="P"/>
  </r>
  <r>
    <x v="757"/>
    <s v="ProFrac Holding Corp."/>
    <x v="8"/>
    <x v="177"/>
    <s v="Wilks Dan H."/>
    <s v="TenPercentOwner"/>
    <n v="216043"/>
    <n v="6.21"/>
    <n v="1341627.03"/>
    <s v="normal_buy"/>
    <n v="0"/>
    <n v="0"/>
    <s v="P"/>
  </r>
  <r>
    <x v="499"/>
    <s v="Fortinet, Inc."/>
    <x v="8"/>
    <x v="177"/>
    <s v="NEUKOM WILLIAM H."/>
    <s v="Director"/>
    <n v="459"/>
    <n v="76.180000000000007"/>
    <n v="34966.620000000003"/>
    <s v="normal_buy"/>
    <n v="2.155395207895916E-2"/>
    <n v="2.1554000000000002"/>
    <s v="P"/>
  </r>
  <r>
    <x v="808"/>
    <s v="PENN Entertainment, Inc."/>
    <x v="8"/>
    <x v="177"/>
    <s v="DHANDA ANUJ"/>
    <s v="Director"/>
    <n v="15000"/>
    <n v="18.399999999999999"/>
    <n v="276000"/>
    <s v="normal_buy"/>
    <n v="0.1112341041963361"/>
    <n v="11.1234"/>
    <s v="P"/>
  </r>
  <r>
    <x v="1091"/>
    <s v="Matador Resources Co"/>
    <x v="8"/>
    <x v="177"/>
    <s v="Erman Bryan A"/>
    <s v="Officer"/>
    <n v="1000"/>
    <n v="50.35"/>
    <n v="50350"/>
    <s v="normal_buy"/>
    <n v="3.039885105723461E-2"/>
    <n v="3.0398999999999998"/>
    <s v="P"/>
  </r>
  <r>
    <x v="1105"/>
    <s v="DOMO, INC."/>
    <x v="8"/>
    <x v="177"/>
    <s v="Jolley David R"/>
    <s v="Officer"/>
    <n v="10000"/>
    <n v="6.99"/>
    <n v="69900"/>
    <s v="normal_buy"/>
    <n v="7.173628728830872E-3"/>
    <n v="0.71740000000000004"/>
    <s v="P"/>
  </r>
  <r>
    <x v="1404"/>
    <s v="V2X, Inc."/>
    <x v="8"/>
    <x v="177"/>
    <s v="Smith Michael James"/>
    <s v="Officer"/>
    <n v="416"/>
    <n v="48"/>
    <n v="19968"/>
    <s v="normal_buy"/>
    <n v="0.14947365208675989"/>
    <n v="14.9474"/>
    <s v="P"/>
  </r>
  <r>
    <x v="321"/>
    <s v="PCB BANCORP"/>
    <x v="8"/>
    <x v="177"/>
    <s v="LEE SANG YOUNG"/>
    <s v="Director,TenPercentOwner"/>
    <n v="5800"/>
    <n v="18.399999999999999"/>
    <n v="106720"/>
    <s v="large_buy"/>
    <n v="2.9654000047018899E-2"/>
    <n v="2.9653999999999998"/>
    <s v="P"/>
  </r>
  <r>
    <x v="1402"/>
    <s v="URANIUM ENERGY CORP"/>
    <x v="8"/>
    <x v="177"/>
    <s v="Adnani Amir"/>
    <s v="Director,Officer"/>
    <n v="10000"/>
    <n v="4.1399999999999997"/>
    <n v="41400"/>
    <s v="normal_buy"/>
    <n v="0.30046940474159678"/>
    <n v="30.046900000000001"/>
    <s v="P"/>
  </r>
  <r>
    <x v="1402"/>
    <s v="URANIUM ENERGY CORP"/>
    <x v="8"/>
    <x v="177"/>
    <s v="Adnani Amir"/>
    <s v="Director,Officer"/>
    <n v="3000"/>
    <n v="4.1399999999999997"/>
    <n v="12420"/>
    <s v="normal_buy"/>
    <n v="0.30046940474159678"/>
    <n v="30.046900000000001"/>
    <s v="P"/>
  </r>
  <r>
    <x v="1402"/>
    <s v="URANIUM ENERGY CORP"/>
    <x v="8"/>
    <x v="177"/>
    <s v="Adnani Amir"/>
    <s v="Director,Officer"/>
    <n v="10000"/>
    <n v="4.13"/>
    <n v="41300"/>
    <s v="normal_buy"/>
    <n v="0.30046940474159678"/>
    <n v="30.046900000000001"/>
    <s v="P"/>
  </r>
  <r>
    <x v="1402"/>
    <s v="URANIUM ENERGY CORP"/>
    <x v="8"/>
    <x v="177"/>
    <s v="Adnani Amir"/>
    <s v="Director,Officer"/>
    <n v="5000"/>
    <n v="4.0999999999999996"/>
    <n v="20500"/>
    <s v="normal_buy"/>
    <n v="0.30046940474159678"/>
    <n v="30.046900000000001"/>
    <s v="P"/>
  </r>
  <r>
    <x v="1402"/>
    <s v="URANIUM ENERGY CORP"/>
    <x v="8"/>
    <x v="177"/>
    <s v="Adnani Amir"/>
    <s v="Director,Officer"/>
    <n v="15000"/>
    <n v="4.09"/>
    <n v="61350"/>
    <s v="large_buy"/>
    <n v="0.30046940474159678"/>
    <n v="30.046900000000001"/>
    <s v="P"/>
  </r>
  <r>
    <x v="1402"/>
    <s v="URANIUM ENERGY CORP"/>
    <x v="8"/>
    <x v="177"/>
    <s v="Adnani Amir"/>
    <s v="Director,Officer"/>
    <n v="15000"/>
    <n v="4.08"/>
    <n v="61200"/>
    <s v="large_buy"/>
    <n v="0.30046940474159678"/>
    <n v="30.046900000000001"/>
    <s v="P"/>
  </r>
  <r>
    <x v="1407"/>
    <s v="STARBUCKS CORP"/>
    <x v="8"/>
    <x v="177"/>
    <s v="KNUDSTORP JORGEN VIG"/>
    <s v="Director"/>
    <n v="380"/>
    <n v="91.5"/>
    <n v="34770"/>
    <s v="large_buy"/>
    <n v="5.3757407589123403E-2"/>
    <n v="5.3757000000000001"/>
    <s v="P"/>
  </r>
  <r>
    <x v="1408"/>
    <s v="Proto Labs Inc"/>
    <x v="8"/>
    <x v="177"/>
    <s v="Bodor Robert"/>
    <s v="Officer"/>
    <n v="3480"/>
    <n v="28.68"/>
    <n v="99806.399999999994"/>
    <s v="large_buy"/>
    <n v="4.0765741339987782E-2"/>
    <n v="4.0766"/>
    <s v="P"/>
  </r>
  <r>
    <x v="1091"/>
    <s v="Matador Resources Co"/>
    <x v="8"/>
    <x v="177"/>
    <s v="Willey Brian J"/>
    <s v="Officer"/>
    <n v="1500"/>
    <n v="50.5"/>
    <n v="75750"/>
    <s v="normal_buy"/>
    <n v="3.039885105723461E-2"/>
    <n v="3.0398999999999998"/>
    <s v="P"/>
  </r>
  <r>
    <x v="1409"/>
    <s v="BJs RESTAURANTS INC"/>
    <x v="8"/>
    <x v="177"/>
    <s v="Richmond C Bradford"/>
    <s v="Director,Officer"/>
    <n v="1500"/>
    <n v="29.6"/>
    <n v="44400"/>
    <s v="large_buy"/>
    <n v="0.1121274160556625"/>
    <n v="11.2127"/>
    <s v="P"/>
  </r>
  <r>
    <x v="1409"/>
    <s v="BJs RESTAURANTS INC"/>
    <x v="8"/>
    <x v="177"/>
    <s v="Richmond C Bradford"/>
    <s v="Director,Officer"/>
    <n v="1000"/>
    <n v="29.1"/>
    <n v="29100"/>
    <s v="normal_buy"/>
    <n v="0.1121274160556625"/>
    <n v="11.2127"/>
    <s v="P"/>
  </r>
  <r>
    <x v="847"/>
    <s v="Zevia PBC"/>
    <x v="8"/>
    <x v="177"/>
    <s v="Ruehl Julie Garcia"/>
    <s v="Director"/>
    <n v="14250"/>
    <n v="1.04"/>
    <n v="14820"/>
    <s v="normal_buy"/>
    <n v="0.1666667445812364"/>
    <n v="16.666699999999999"/>
    <s v="P"/>
  </r>
  <r>
    <x v="1403"/>
    <s v="Cardio Diagnostics Holdings, Inc."/>
    <x v="8"/>
    <x v="177"/>
    <s v="Dogan Meeshanthini"/>
    <s v="Officer"/>
    <n v="68965"/>
    <n v="0.28999999999999998"/>
    <n v="19999.849999999999"/>
    <s v="large_buy"/>
    <n v="-3.4482781300222087E-2"/>
    <n v="-3.4483000000000001"/>
    <s v="P"/>
  </r>
  <r>
    <x v="1383"/>
    <s v="MERCER INTERNATIONAL INC."/>
    <x v="8"/>
    <x v="177"/>
    <s v="Short Richard George"/>
    <s v="Officer"/>
    <n v="6000"/>
    <n v="5.7"/>
    <n v="34200"/>
    <s v="normal_buy"/>
    <n v="0.10915506969552261"/>
    <n v="10.9155"/>
    <s v="P"/>
  </r>
  <r>
    <x v="697"/>
    <s v="Flora Growth Corp."/>
    <x v="8"/>
    <x v="177"/>
    <s v="Wolkin Harold"/>
    <s v="Director"/>
    <n v="15000"/>
    <n v="0.98"/>
    <n v="14700"/>
    <s v="normal_buy"/>
    <n v="0.39558224215489729"/>
    <n v="39.558199999999999"/>
    <s v="P"/>
  </r>
  <r>
    <x v="1404"/>
    <s v="V2X, Inc."/>
    <x v="8"/>
    <x v="177"/>
    <s v="Elegba Abbas"/>
    <s v="Director"/>
    <n v="833"/>
    <n v="48"/>
    <n v="39984"/>
    <s v="normal_buy"/>
    <n v="0.14947365208675989"/>
    <n v="14.9474"/>
    <s v="P"/>
  </r>
  <r>
    <x v="624"/>
    <s v="DOLLAR TREE, INC."/>
    <x v="8"/>
    <x v="177"/>
    <s v="HEINRICH DANIEL J"/>
    <s v="Director"/>
    <n v="2200"/>
    <n v="68.27"/>
    <n v="150194"/>
    <s v="normal_buy"/>
    <n v="7.8646667021557759E-2"/>
    <n v="7.8647"/>
    <s v="P"/>
  </r>
  <r>
    <x v="1380"/>
    <s v="SmartRent, Inc."/>
    <x v="8"/>
    <x v="177"/>
    <s v="Martell Frank"/>
    <s v="Director"/>
    <n v="75000"/>
    <n v="1.63"/>
    <n v="122250"/>
    <s v="large_buy"/>
    <n v="8.695651208134314E-2"/>
    <n v="8.6957000000000004"/>
    <s v="P"/>
  </r>
  <r>
    <x v="971"/>
    <s v="BlackRock TCP Capital Corp."/>
    <x v="8"/>
    <x v="177"/>
    <s v="Tseng Philip M"/>
    <s v="Director,Officer"/>
    <n v="5000"/>
    <n v="9.07"/>
    <n v="45350"/>
    <s v="normal_buy"/>
    <n v="-5.0736901848080218E-2"/>
    <n v="-5.0736999999999997"/>
    <s v="P"/>
  </r>
  <r>
    <x v="526"/>
    <s v="PROSPECT CAPITAL CORP"/>
    <x v="8"/>
    <x v="177"/>
    <s v="Barry John F"/>
    <s v="Director,Officer,TenPercentOwner"/>
    <n v="750000"/>
    <n v="5.26"/>
    <n v="3945000"/>
    <s v="large_buy"/>
    <n v="3.9772913381789898E-2"/>
    <n v="3.9773000000000001"/>
    <s v="P"/>
  </r>
  <r>
    <x v="862"/>
    <s v="Cardio Diagnostics Holdings, Inc."/>
    <x v="8"/>
    <x v="177"/>
    <s v="Dogan Meeshanthini"/>
    <s v="Director,Officer"/>
    <n v="68965"/>
    <n v="0.28999999999999998"/>
    <n v="19999.849999999999"/>
    <s v="normal_buy"/>
    <n v="0.14593082140801769"/>
    <n v="14.5931"/>
    <s v="P"/>
  </r>
  <r>
    <x v="992"/>
    <s v="APPIAN CORP"/>
    <x v="8"/>
    <x v="177"/>
    <s v="Abdiel Partners, LLC"/>
    <s v="TenPercentOwner"/>
    <n v="779"/>
    <n v="30.35"/>
    <n v="23642.65"/>
    <s v="normal_buy"/>
    <n v="0.11218371601789311"/>
    <n v="11.218400000000001"/>
    <s v="P"/>
  </r>
  <r>
    <x v="992"/>
    <s v="APPIAN CORP"/>
    <x v="8"/>
    <x v="177"/>
    <s v="Abdiel Capital Advisors, LP"/>
    <s v="TenPercentOwner"/>
    <n v="779"/>
    <n v="30.35"/>
    <n v="23642.65"/>
    <s v="normal_buy"/>
    <n v="0.11218371601789311"/>
    <n v="11.218400000000001"/>
    <s v="P"/>
  </r>
  <r>
    <x v="992"/>
    <s v="APPIAN CORP"/>
    <x v="8"/>
    <x v="177"/>
    <s v="Abdiel Capital LP"/>
    <s v="TenPercentOwner"/>
    <n v="779"/>
    <n v="30.35"/>
    <n v="23642.65"/>
    <s v="normal_buy"/>
    <n v="0.11218371601789311"/>
    <n v="11.218400000000001"/>
    <s v="P"/>
  </r>
  <r>
    <x v="992"/>
    <s v="APPIAN CORP"/>
    <x v="8"/>
    <x v="177"/>
    <s v="Moran Colin T."/>
    <s v="TenPercentOwner"/>
    <n v="779"/>
    <n v="30.35"/>
    <n v="23642.65"/>
    <s v="normal_buy"/>
    <n v="0.11218371601789311"/>
    <n v="11.218400000000001"/>
    <s v="P"/>
  </r>
  <r>
    <x v="992"/>
    <s v="APPIAN CORP"/>
    <x v="8"/>
    <x v="177"/>
    <s v="Abdiel Capital Management, LLC"/>
    <s v="TenPercentOwner"/>
    <n v="779"/>
    <n v="30.35"/>
    <n v="23642.65"/>
    <s v="normal_buy"/>
    <n v="0.11218371601789311"/>
    <n v="11.218400000000001"/>
    <s v="P"/>
  </r>
  <r>
    <x v="992"/>
    <s v="APPIAN CORP"/>
    <x v="8"/>
    <x v="177"/>
    <s v="Abdiel Qualified Master Fund LP"/>
    <s v="TenPercentOwner"/>
    <n v="779"/>
    <n v="30.35"/>
    <n v="23642.65"/>
    <s v="normal_buy"/>
    <n v="0.11218371601789311"/>
    <n v="11.218400000000001"/>
    <s v="P"/>
  </r>
  <r>
    <x v="992"/>
    <s v="APPIAN CORP"/>
    <x v="8"/>
    <x v="177"/>
    <s v="Abdiel Partners, LLC"/>
    <s v="TenPercentOwner"/>
    <n v="21241"/>
    <n v="30.35"/>
    <n v="644664.35"/>
    <s v="normal_buy"/>
    <n v="0.11218371601789311"/>
    <n v="11.218400000000001"/>
    <s v="P"/>
  </r>
  <r>
    <x v="992"/>
    <s v="APPIAN CORP"/>
    <x v="8"/>
    <x v="177"/>
    <s v="Abdiel Capital Advisors, LP"/>
    <s v="TenPercentOwner"/>
    <n v="21241"/>
    <n v="30.35"/>
    <n v="644664.35"/>
    <s v="normal_buy"/>
    <n v="0.11218371601789311"/>
    <n v="11.218400000000001"/>
    <s v="P"/>
  </r>
  <r>
    <x v="992"/>
    <s v="APPIAN CORP"/>
    <x v="8"/>
    <x v="177"/>
    <s v="Abdiel Capital LP"/>
    <s v="TenPercentOwner"/>
    <n v="21241"/>
    <n v="30.35"/>
    <n v="644664.35"/>
    <s v="normal_buy"/>
    <n v="0.11218371601789311"/>
    <n v="11.218400000000001"/>
    <s v="P"/>
  </r>
  <r>
    <x v="992"/>
    <s v="APPIAN CORP"/>
    <x v="8"/>
    <x v="177"/>
    <s v="Moran Colin T."/>
    <s v="TenPercentOwner"/>
    <n v="21241"/>
    <n v="30.35"/>
    <n v="644664.35"/>
    <s v="normal_buy"/>
    <n v="0.11218371601789311"/>
    <n v="11.218400000000001"/>
    <s v="P"/>
  </r>
  <r>
    <x v="992"/>
    <s v="APPIAN CORP"/>
    <x v="8"/>
    <x v="177"/>
    <s v="Abdiel Capital Management, LLC"/>
    <s v="TenPercentOwner"/>
    <n v="21241"/>
    <n v="30.35"/>
    <n v="644664.35"/>
    <s v="normal_buy"/>
    <n v="0.11218371601789311"/>
    <n v="11.218400000000001"/>
    <s v="P"/>
  </r>
  <r>
    <x v="992"/>
    <s v="APPIAN CORP"/>
    <x v="8"/>
    <x v="177"/>
    <s v="Abdiel Qualified Master Fund LP"/>
    <s v="TenPercentOwner"/>
    <n v="21241"/>
    <n v="30.35"/>
    <n v="644664.35"/>
    <s v="normal_buy"/>
    <n v="0.11218371601789311"/>
    <n v="11.218400000000001"/>
    <s v="P"/>
  </r>
  <r>
    <x v="992"/>
    <s v="APPIAN CORP"/>
    <x v="8"/>
    <x v="177"/>
    <s v="Abdiel Partners, LLC"/>
    <s v="TenPercentOwner"/>
    <n v="1812"/>
    <n v="31.31"/>
    <n v="56733.72"/>
    <s v="normal_buy"/>
    <n v="0.11218371601789311"/>
    <n v="11.218400000000001"/>
    <s v="P"/>
  </r>
  <r>
    <x v="992"/>
    <s v="APPIAN CORP"/>
    <x v="8"/>
    <x v="177"/>
    <s v="Abdiel Capital Advisors, LP"/>
    <s v="TenPercentOwner"/>
    <n v="1812"/>
    <n v="31.31"/>
    <n v="56733.72"/>
    <s v="normal_buy"/>
    <n v="0.11218371601789311"/>
    <n v="11.218400000000001"/>
    <s v="P"/>
  </r>
  <r>
    <x v="992"/>
    <s v="APPIAN CORP"/>
    <x v="8"/>
    <x v="177"/>
    <s v="Abdiel Capital LP"/>
    <s v="TenPercentOwner"/>
    <n v="1812"/>
    <n v="31.31"/>
    <n v="56733.72"/>
    <s v="normal_buy"/>
    <n v="0.11218371601789311"/>
    <n v="11.218400000000001"/>
    <s v="P"/>
  </r>
  <r>
    <x v="992"/>
    <s v="APPIAN CORP"/>
    <x v="8"/>
    <x v="177"/>
    <s v="Moran Colin T."/>
    <s v="TenPercentOwner"/>
    <n v="1812"/>
    <n v="31.31"/>
    <n v="56733.72"/>
    <s v="normal_buy"/>
    <n v="0.11218371601789311"/>
    <n v="11.218400000000001"/>
    <s v="P"/>
  </r>
  <r>
    <x v="992"/>
    <s v="APPIAN CORP"/>
    <x v="8"/>
    <x v="177"/>
    <s v="Abdiel Capital Management, LLC"/>
    <s v="TenPercentOwner"/>
    <n v="1812"/>
    <n v="31.31"/>
    <n v="56733.72"/>
    <s v="normal_buy"/>
    <n v="0.11218371601789311"/>
    <n v="11.218400000000001"/>
    <s v="P"/>
  </r>
  <r>
    <x v="992"/>
    <s v="APPIAN CORP"/>
    <x v="8"/>
    <x v="177"/>
    <s v="Abdiel Qualified Master Fund LP"/>
    <s v="TenPercentOwner"/>
    <n v="1812"/>
    <n v="31.31"/>
    <n v="56733.72"/>
    <s v="normal_buy"/>
    <n v="0.11218371601789311"/>
    <n v="11.218400000000001"/>
    <s v="P"/>
  </r>
  <r>
    <x v="992"/>
    <s v="APPIAN CORP"/>
    <x v="8"/>
    <x v="177"/>
    <s v="Abdiel Partners, LLC"/>
    <s v="TenPercentOwner"/>
    <n v="965"/>
    <n v="29.98"/>
    <n v="28930.7"/>
    <s v="normal_buy"/>
    <n v="0.11218371601789311"/>
    <n v="11.218400000000001"/>
    <s v="P"/>
  </r>
  <r>
    <x v="992"/>
    <s v="APPIAN CORP"/>
    <x v="8"/>
    <x v="177"/>
    <s v="Abdiel Capital Advisors, LP"/>
    <s v="TenPercentOwner"/>
    <n v="965"/>
    <n v="29.98"/>
    <n v="28930.7"/>
    <s v="normal_buy"/>
    <n v="0.11218371601789311"/>
    <n v="11.218400000000001"/>
    <s v="P"/>
  </r>
  <r>
    <x v="992"/>
    <s v="APPIAN CORP"/>
    <x v="8"/>
    <x v="177"/>
    <s v="Abdiel Capital LP"/>
    <s v="TenPercentOwner"/>
    <n v="965"/>
    <n v="29.98"/>
    <n v="28930.7"/>
    <s v="normal_buy"/>
    <n v="0.11218371601789311"/>
    <n v="11.218400000000001"/>
    <s v="P"/>
  </r>
  <r>
    <x v="992"/>
    <s v="APPIAN CORP"/>
    <x v="8"/>
    <x v="177"/>
    <s v="Moran Colin T."/>
    <s v="TenPercentOwner"/>
    <n v="965"/>
    <n v="29.98"/>
    <n v="28930.7"/>
    <s v="normal_buy"/>
    <n v="0.11218371601789311"/>
    <n v="11.218400000000001"/>
    <s v="P"/>
  </r>
  <r>
    <x v="992"/>
    <s v="APPIAN CORP"/>
    <x v="8"/>
    <x v="177"/>
    <s v="Abdiel Capital Management, LLC"/>
    <s v="TenPercentOwner"/>
    <n v="965"/>
    <n v="29.98"/>
    <n v="28930.7"/>
    <s v="normal_buy"/>
    <n v="0.11218371601789311"/>
    <n v="11.218400000000001"/>
    <s v="P"/>
  </r>
  <r>
    <x v="992"/>
    <s v="APPIAN CORP"/>
    <x v="8"/>
    <x v="177"/>
    <s v="Abdiel Qualified Master Fund LP"/>
    <s v="TenPercentOwner"/>
    <n v="965"/>
    <n v="29.98"/>
    <n v="28930.7"/>
    <s v="normal_buy"/>
    <n v="0.11218371601789311"/>
    <n v="11.218400000000001"/>
    <s v="P"/>
  </r>
  <r>
    <x v="1043"/>
    <s v="GOLUB CAPITAL BDC, Inc."/>
    <x v="8"/>
    <x v="177"/>
    <s v="Golub Lawrence E"/>
    <s v="Director,Officer"/>
    <n v="20000"/>
    <n v="14.78"/>
    <n v="295600"/>
    <s v="normal_buy"/>
    <n v="8.8076692846246196E-3"/>
    <n v="0.88080000000000003"/>
    <s v="P"/>
  </r>
  <r>
    <x v="1404"/>
    <s v="V2X, Inc."/>
    <x v="8"/>
    <x v="177"/>
    <s v="Mural Shawn"/>
    <s v="Officer"/>
    <n v="937"/>
    <n v="48"/>
    <n v="44976"/>
    <s v="normal_buy"/>
    <n v="0.14947365208675989"/>
    <n v="14.9474"/>
    <s v="P"/>
  </r>
  <r>
    <x v="342"/>
    <s v="EAGLE CAPITAL GROWTH FUND, INC."/>
    <x v="8"/>
    <x v="177"/>
    <s v="Sims David C"/>
    <s v="Director,Officer"/>
    <n v="1546"/>
    <n v="9.6199999999999992"/>
    <n v="14872.52"/>
    <s v="normal_buy"/>
    <n v="7.2613381658090947E-3"/>
    <n v="0.72609999999999997"/>
    <s v="P"/>
  </r>
  <r>
    <x v="1194"/>
    <s v="DONEGAL GROUP INC"/>
    <x v="8"/>
    <x v="177"/>
    <s v="DONEGAL MUTUAL INSURANCE CO"/>
    <s v="TenPercentOwner"/>
    <n v="3700"/>
    <n v="15.07"/>
    <n v="55759"/>
    <s v="normal_buy"/>
    <n v="-6.6225150564540036E-2"/>
    <n v="-6.6224999999999996"/>
    <s v="P"/>
  </r>
  <r>
    <x v="1194"/>
    <s v="DONEGAL GROUP INC"/>
    <x v="8"/>
    <x v="177"/>
    <s v="DONEGAL MUTUAL INSURANCE CO"/>
    <s v="TenPercentOwner"/>
    <n v="30000"/>
    <n v="15.24"/>
    <n v="457200"/>
    <s v="large_buy"/>
    <n v="-6.6225150564540036E-2"/>
    <n v="-6.6224999999999996"/>
    <s v="P"/>
  </r>
  <r>
    <x v="1404"/>
    <s v="V2X, Inc."/>
    <x v="8"/>
    <x v="177"/>
    <s v="WENSINGER JEREMY C"/>
    <s v="Director,Officer"/>
    <n v="6250"/>
    <n v="48"/>
    <n v="300000"/>
    <s v="large_buy"/>
    <n v="0.14947365208675989"/>
    <n v="14.9474"/>
    <s v="P"/>
  </r>
  <r>
    <x v="1410"/>
    <s v="CALAMOS CONVERTIBLE &amp; HIGH INCOME FUND"/>
    <x v="8"/>
    <x v="178"/>
    <s v="MetLife Investment Management, LLC"/>
    <s v="TenPercentOwner"/>
    <n v="624000"/>
    <n v="25"/>
    <n v="15600000"/>
    <s v="large_buy"/>
    <n v="4.162559862625459E-2"/>
    <n v="4.1626000000000003"/>
    <s v="P"/>
  </r>
  <r>
    <x v="1410"/>
    <s v="CALAMOS CONVERTIBLE &amp; HIGH INCOME FUND"/>
    <x v="8"/>
    <x v="178"/>
    <s v="MetLife Investment Management, LLC"/>
    <s v="TenPercentOwner"/>
    <n v="68000"/>
    <n v="25"/>
    <n v="1700000"/>
    <s v="normal_buy"/>
    <n v="4.162559862625459E-2"/>
    <n v="4.1626000000000003"/>
    <s v="P"/>
  </r>
  <r>
    <x v="1410"/>
    <s v="CALAMOS CONVERTIBLE &amp; HIGH INCOME FUND"/>
    <x v="8"/>
    <x v="178"/>
    <s v="MetLife Investment Management, LLC"/>
    <s v="TenPercentOwner"/>
    <n v="108000"/>
    <n v="25"/>
    <n v="2700000"/>
    <s v="normal_buy"/>
    <n v="4.162559862625459E-2"/>
    <n v="4.1626000000000003"/>
    <s v="P"/>
  </r>
  <r>
    <x v="922"/>
    <s v="Limbach Holdings, Inc."/>
    <x v="8"/>
    <x v="178"/>
    <s v="ALVARADO LINDA G"/>
    <s v="Director"/>
    <n v="451"/>
    <n v="63.93"/>
    <n v="28832.43"/>
    <s v="normal_buy"/>
    <n v="0.18365125040649871"/>
    <n v="18.365100000000002"/>
    <s v="P"/>
  </r>
  <r>
    <x v="922"/>
    <s v="Limbach Holdings, Inc."/>
    <x v="8"/>
    <x v="178"/>
    <s v="ALVARADO LINDA G"/>
    <s v="Director"/>
    <n v="450"/>
    <n v="64.680000000000007"/>
    <n v="29106"/>
    <s v="normal_buy"/>
    <n v="0.18365125040649871"/>
    <n v="18.365100000000002"/>
    <s v="P"/>
  </r>
  <r>
    <x v="1411"/>
    <s v="SMART FOR LIFE, INC."/>
    <x v="8"/>
    <x v="178"/>
    <s v="HRT FINANCIAL LP"/>
    <s v="TenPercentOwner"/>
    <n v="17722"/>
    <n v="0.94"/>
    <n v="16658.68"/>
    <s v="normal_buy"/>
    <n v="-0.958220723011044"/>
    <n v="-95.822100000000006"/>
    <s v="P"/>
  </r>
  <r>
    <x v="1091"/>
    <s v="Matador Resources Co"/>
    <x v="8"/>
    <x v="178"/>
    <s v="Appel Shelley F"/>
    <s v="Director"/>
    <n v="300"/>
    <n v="50.1"/>
    <n v="15030"/>
    <s v="normal_buy"/>
    <n v="5.3338815658044769E-2"/>
    <n v="5.3338999999999999"/>
    <s v="P"/>
  </r>
  <r>
    <x v="1091"/>
    <s v="Matador Resources Co"/>
    <x v="8"/>
    <x v="178"/>
    <s v="Foran Joseph Wm"/>
    <s v="Director,Officer"/>
    <n v="2500"/>
    <n v="49.97"/>
    <n v="124925"/>
    <s v="large_buy"/>
    <n v="5.3338815658044769E-2"/>
    <n v="5.3338999999999999"/>
    <s v="P"/>
  </r>
  <r>
    <x v="1015"/>
    <s v="PodcastOne, Inc."/>
    <x v="8"/>
    <x v="178"/>
    <s v="MERRIMAN D JONATHAN"/>
    <s v="Director"/>
    <n v="10000"/>
    <n v="1.6"/>
    <n v="16000"/>
    <s v="normal_buy"/>
    <n v="0.1030303507578063"/>
    <n v="10.303000000000001"/>
    <s v="P"/>
  </r>
  <r>
    <x v="1006"/>
    <s v="Inhibrx Biosciences, Inc."/>
    <x v="8"/>
    <x v="178"/>
    <s v="Lappe Mark"/>
    <s v="Director,Officer"/>
    <n v="9500"/>
    <n v="15.21"/>
    <n v="144495"/>
    <s v="normal_buy"/>
    <n v="3.0921070587272E-2"/>
    <n v="3.0920999999999998"/>
    <s v="P"/>
  </r>
  <r>
    <x v="1362"/>
    <s v="Dolphin Entertainment, Inc."/>
    <x v="8"/>
    <x v="178"/>
    <s v="O'Dowd William IV"/>
    <s v="Director,Officer"/>
    <n v="15300"/>
    <n v="0.72"/>
    <n v="11016"/>
    <s v="normal_buy"/>
    <n v="-0.1014492653468355"/>
    <n v="-10.1449"/>
    <s v="P"/>
  </r>
  <r>
    <x v="1412"/>
    <s v="PETMED EXPRESS INC"/>
    <x v="8"/>
    <x v="178"/>
    <s v="MATZ ZYMAN STEPHANNIE"/>
    <s v="TenPercentOwner"/>
    <n v="12500"/>
    <n v="3.34"/>
    <n v="41750"/>
    <s v="normal_buy"/>
    <n v="6.4024402432538263E-2"/>
    <n v="6.4024000000000001"/>
    <s v="P"/>
  </r>
  <r>
    <x v="1412"/>
    <s v="PETMED EXPRESS INC"/>
    <x v="8"/>
    <x v="178"/>
    <s v="NINA CAPITAL HOLDINGS INC."/>
    <s v="TenPercentOwner"/>
    <n v="12500"/>
    <n v="3.34"/>
    <n v="41750"/>
    <s v="normal_buy"/>
    <n v="6.4024402432538263E-2"/>
    <n v="6.4024000000000001"/>
    <s v="P"/>
  </r>
  <r>
    <x v="1412"/>
    <s v="PETMED EXPRESS INC"/>
    <x v="8"/>
    <x v="178"/>
    <s v="TACHE GALANTE MOISES"/>
    <s v="TenPercentOwner"/>
    <n v="12500"/>
    <n v="3.34"/>
    <n v="41750"/>
    <s v="normal_buy"/>
    <n v="6.4024402432538263E-2"/>
    <n v="6.4024000000000001"/>
    <s v="P"/>
  </r>
  <r>
    <x v="17"/>
    <s v="TILE SHOP HOLDINGS, INC."/>
    <x v="8"/>
    <x v="178"/>
    <s v="Fund 1 Investments, LLC"/>
    <s v="TenPercentOwner"/>
    <n v="6000"/>
    <n v="5.95"/>
    <n v="35700"/>
    <s v="normal_buy"/>
    <n v="0.1180438965203832"/>
    <n v="11.804399999999999"/>
    <s v="P"/>
  </r>
  <r>
    <x v="17"/>
    <s v="TILE SHOP HOLDINGS, INC."/>
    <x v="8"/>
    <x v="178"/>
    <s v="Pleasant Lake Onshore Feeder Fund LP"/>
    <s v="TenPercentOwner"/>
    <n v="6000"/>
    <n v="5.95"/>
    <n v="35700"/>
    <s v="normal_buy"/>
    <n v="0.1180438965203832"/>
    <n v="11.804399999999999"/>
    <s v="P"/>
  </r>
  <r>
    <x v="17"/>
    <s v="TILE SHOP HOLDINGS, INC."/>
    <x v="8"/>
    <x v="178"/>
    <s v="Pleasant Lake Partners LLC"/>
    <s v="TenPercentOwner"/>
    <n v="6000"/>
    <n v="5.95"/>
    <n v="35700"/>
    <s v="normal_buy"/>
    <n v="0.1180438965203832"/>
    <n v="11.804399999999999"/>
    <s v="P"/>
  </r>
  <r>
    <x v="142"/>
    <s v="FARMERS NATIONAL BANC CORP /OH/"/>
    <x v="8"/>
    <x v="178"/>
    <s v="Richardson Gina A"/>
    <s v="Director"/>
    <n v="1300"/>
    <n v="14.92"/>
    <n v="19396"/>
    <s v="large_buy"/>
    <n v="2.5754741935289038E-2"/>
    <n v="2.5754999999999999"/>
    <s v="P"/>
  </r>
  <r>
    <x v="596"/>
    <s v="Core Scientific, Inc./tx"/>
    <x v="8"/>
    <x v="178"/>
    <s v="Weiss Eric Stanton"/>
    <s v="Director"/>
    <n v="5000"/>
    <n v="9.2100000000000009"/>
    <n v="46050.000000000007"/>
    <s v="normal_buy"/>
    <n v="0.24899997711181629"/>
    <n v="24.9"/>
    <s v="P"/>
  </r>
  <r>
    <x v="1222"/>
    <s v="Community Healthcare Trust Inc"/>
    <x v="8"/>
    <x v="178"/>
    <s v="Van Horn R. Lawrence"/>
    <s v="Director"/>
    <n v="10000"/>
    <n v="16.13"/>
    <n v="161300"/>
    <s v="large_buy"/>
    <n v="8.3595197805611532E-2"/>
    <n v="8.3595000000000006"/>
    <s v="P"/>
  </r>
  <r>
    <x v="1409"/>
    <s v="BJs RESTAURANTS INC"/>
    <x v="8"/>
    <x v="178"/>
    <s v="Sherlock Janet"/>
    <s v="Director"/>
    <n v="500"/>
    <n v="29.58"/>
    <n v="14790"/>
    <s v="normal_buy"/>
    <n v="9.6907204737355812E-2"/>
    <n v="9.6906999999999996"/>
    <s v="P"/>
  </r>
  <r>
    <x v="1268"/>
    <s v="MYR GROUP INC."/>
    <x v="8"/>
    <x v="178"/>
    <s v="Huntington Kelly Michelle"/>
    <s v="Officer"/>
    <n v="500"/>
    <n v="88.64"/>
    <n v="44320"/>
    <s v="normal_buy"/>
    <n v="0.11477055726607201"/>
    <n v="11.4771"/>
    <s v="P"/>
  </r>
  <r>
    <x v="1413"/>
    <s v="Ankam, Inc."/>
    <x v="8"/>
    <x v="178"/>
    <s v="Wang Wen Lung"/>
    <s v="Director,Officer,TenPercentOwner"/>
    <n v="982667"/>
    <n v="0.14000000000000001"/>
    <n v="137573.38"/>
    <s v="large_buy"/>
    <n v="1.505000114440918"/>
    <n v="150.5"/>
    <s v="P"/>
  </r>
  <r>
    <x v="353"/>
    <s v="CNX Resources Corp"/>
    <x v="8"/>
    <x v="178"/>
    <s v="LANIGAN BERNARD JR"/>
    <s v="Director"/>
    <n v="75000"/>
    <n v="26.81"/>
    <n v="2010750"/>
    <s v="large_buy"/>
    <n v="0.190494022581952"/>
    <n v="19.049399999999999"/>
    <s v="P"/>
  </r>
  <r>
    <x v="68"/>
    <s v="PBF Energy Inc."/>
    <x v="8"/>
    <x v="178"/>
    <s v="Control Empresarial de Capitales S.A. de C.V."/>
    <s v="TenPercentOwner,Other"/>
    <n v="300000"/>
    <n v="32.17"/>
    <n v="9651000"/>
    <s v="large_buy"/>
    <n v="-1.063488043192695E-2"/>
    <n v="-1.0634999999999999"/>
    <s v="P"/>
  </r>
  <r>
    <x v="526"/>
    <s v="PROSPECT CAPITAL CORP"/>
    <x v="8"/>
    <x v="178"/>
    <s v="Barry John F"/>
    <s v="Director,Officer,TenPercentOwner"/>
    <n v="473030"/>
    <n v="5.3"/>
    <n v="2507059"/>
    <s v="normal_buy"/>
    <n v="2.6415215006688308E-2"/>
    <n v="2.6415000000000002"/>
    <s v="P"/>
  </r>
  <r>
    <x v="526"/>
    <s v="PROSPECT CAPITAL CORP"/>
    <x v="8"/>
    <x v="178"/>
    <s v="Eliasek M Grier"/>
    <s v="Director,Officer"/>
    <n v="5000"/>
    <n v="5.33"/>
    <n v="26650"/>
    <s v="normal_buy"/>
    <n v="2.6415215006688308E-2"/>
    <n v="2.6415000000000002"/>
    <s v="P"/>
  </r>
  <r>
    <x v="1091"/>
    <s v="Matador Resources Co"/>
    <x v="8"/>
    <x v="178"/>
    <s v="Singleton Van H II"/>
    <s v="Officer"/>
    <n v="1000"/>
    <n v="50.09"/>
    <n v="50090"/>
    <s v="normal_buy"/>
    <n v="5.3338815658044769E-2"/>
    <n v="5.3338999999999999"/>
    <s v="P"/>
  </r>
  <r>
    <x v="1383"/>
    <s v="MERCER INTERNATIONAL INC."/>
    <x v="8"/>
    <x v="178"/>
    <s v="Rettig Rainer"/>
    <s v="Director"/>
    <n v="5000"/>
    <n v="6.24"/>
    <n v="31200"/>
    <s v="normal_buy"/>
    <n v="-7.7882321340175809E-3"/>
    <n v="-0.77880000000000005"/>
    <s v="P"/>
  </r>
  <r>
    <x v="1238"/>
    <s v="Clarus Corp"/>
    <x v="8"/>
    <x v="178"/>
    <s v="KANDERS WARREN B"/>
    <s v="Director,Officer,TenPercentOwner"/>
    <n v="30000"/>
    <n v="4.05"/>
    <n v="121500"/>
    <s v="normal_buy"/>
    <n v="0.14749994819261289"/>
    <n v="14.75"/>
    <s v="P"/>
  </r>
  <r>
    <x v="1150"/>
    <s v="CULP INC"/>
    <x v="8"/>
    <x v="178"/>
    <s v="22NW Fund, LP"/>
    <s v="TenPercentOwner"/>
    <n v="7652"/>
    <n v="5.39"/>
    <n v="41244.28"/>
    <s v="normal_buy"/>
    <n v="0.15750918086188759"/>
    <n v="15.7509"/>
    <s v="P"/>
  </r>
  <r>
    <x v="1150"/>
    <s v="CULP INC"/>
    <x v="8"/>
    <x v="178"/>
    <s v="22NW, LP"/>
    <s v="TenPercentOwner"/>
    <n v="7652"/>
    <n v="5.39"/>
    <n v="41244.28"/>
    <s v="normal_buy"/>
    <n v="0.15750918086188759"/>
    <n v="15.7509"/>
    <s v="P"/>
  </r>
  <r>
    <x v="1150"/>
    <s v="CULP INC"/>
    <x v="8"/>
    <x v="178"/>
    <s v="English Aron R."/>
    <s v="TenPercentOwner"/>
    <n v="7652"/>
    <n v="5.39"/>
    <n v="41244.28"/>
    <s v="normal_buy"/>
    <n v="0.15750918086188759"/>
    <n v="15.7509"/>
    <s v="P"/>
  </r>
  <r>
    <x v="1150"/>
    <s v="CULP INC"/>
    <x v="8"/>
    <x v="178"/>
    <s v="22NW Fund GP, LLC"/>
    <s v="TenPercentOwner"/>
    <n v="7652"/>
    <n v="5.39"/>
    <n v="41244.28"/>
    <s v="normal_buy"/>
    <n v="0.15750918086188759"/>
    <n v="15.7509"/>
    <s v="P"/>
  </r>
  <r>
    <x v="1150"/>
    <s v="CULP INC"/>
    <x v="8"/>
    <x v="178"/>
    <s v="22NW GP, Inc."/>
    <s v="TenPercentOwner"/>
    <n v="7652"/>
    <n v="5.39"/>
    <n v="41244.28"/>
    <s v="normal_buy"/>
    <n v="0.15750918086188759"/>
    <n v="15.7509"/>
    <s v="P"/>
  </r>
  <r>
    <x v="1150"/>
    <s v="CULP INC"/>
    <x v="8"/>
    <x v="178"/>
    <s v="CULP ROBERT GEORGE IV"/>
    <s v="Director,Officer"/>
    <n v="16128"/>
    <n v="5.71"/>
    <n v="92090.880000000005"/>
    <s v="normal_buy"/>
    <n v="0.15750918086188759"/>
    <n v="15.7509"/>
    <s v="P"/>
  </r>
  <r>
    <x v="1366"/>
    <s v="ThredUp Inc."/>
    <x v="8"/>
    <x v="178"/>
    <s v="Friedman Ian"/>
    <s v="Director"/>
    <n v="25000"/>
    <n v="0.72"/>
    <n v="18000"/>
    <s v="normal_buy"/>
    <n v="0.25352114449652241"/>
    <n v="25.3521"/>
    <s v="P"/>
  </r>
  <r>
    <x v="1376"/>
    <s v="ConnectM Technology Solutions, Inc."/>
    <x v="8"/>
    <x v="178"/>
    <s v="Choudhury Mahesh"/>
    <s v="Officer"/>
    <n v="1300"/>
    <n v="1391"/>
    <n v="1808300"/>
    <s v="normal_buy"/>
    <n v="-0.1157024638687492"/>
    <n v="-11.5702"/>
    <s v="P"/>
  </r>
  <r>
    <x v="1414"/>
    <s v="Calamos Dynamic Convertible &amp; Income Fund"/>
    <x v="8"/>
    <x v="178"/>
    <s v="MetLife Investment Management, LLC"/>
    <s v="TenPercentOwner"/>
    <n v="400000"/>
    <n v="25"/>
    <n v="10000000"/>
    <s v="large_buy"/>
    <n v="7.8204903118277214E-2"/>
    <n v="7.8205"/>
    <s v="P"/>
  </r>
  <r>
    <x v="1414"/>
    <s v="Calamos Dynamic Convertible &amp; Income Fund"/>
    <x v="8"/>
    <x v="178"/>
    <s v="MetLife Investment Management, LLC"/>
    <s v="TenPercentOwner"/>
    <n v="40000"/>
    <n v="25"/>
    <n v="1000000"/>
    <s v="normal_buy"/>
    <n v="7.8204903118277214E-2"/>
    <n v="7.8205"/>
    <s v="P"/>
  </r>
  <r>
    <x v="1091"/>
    <s v="Matador Resources Co"/>
    <x v="8"/>
    <x v="178"/>
    <s v="Calvert Christopher P"/>
    <s v="Officer"/>
    <n v="1000"/>
    <n v="50.3"/>
    <n v="50300"/>
    <s v="normal_buy"/>
    <n v="5.3338815658044769E-2"/>
    <n v="5.3338999999999999"/>
    <s v="P"/>
  </r>
  <r>
    <x v="303"/>
    <s v="HERBALIFE LTD."/>
    <x v="8"/>
    <x v="178"/>
    <s v="Mendoza Juan Miguel"/>
    <s v="Director"/>
    <n v="10000"/>
    <n v="7.11"/>
    <n v="71100"/>
    <s v="normal_buy"/>
    <n v="0.1070381232696738"/>
    <n v="10.703799999999999"/>
    <s v="P"/>
  </r>
  <r>
    <x v="545"/>
    <s v="Thirdline Real Estate Income Fund"/>
    <x v="8"/>
    <x v="178"/>
    <s v="Eiben Lawrence Scott"/>
    <s v="Director,Officer"/>
    <n v="39603.96"/>
    <n v="10.1"/>
    <n v="399999.99599999998"/>
    <s v="large_buy"/>
    <n v="2.9701451803241241E-3"/>
    <n v="0.29699999999999999"/>
    <s v="P"/>
  </r>
  <r>
    <x v="125"/>
    <s v="RELMADA THERAPEUTICS, INC."/>
    <x v="8"/>
    <x v="178"/>
    <s v="TRAVERSA SERGIO"/>
    <s v="Director,Officer"/>
    <n v="55579"/>
    <n v="2.71"/>
    <n v="150619.09"/>
    <s v="large_buy"/>
    <n v="0.25448030389054699"/>
    <n v="25.448"/>
    <s v="P"/>
  </r>
  <r>
    <x v="1415"/>
    <s v="MANNATECH INC"/>
    <x v="8"/>
    <x v="178"/>
    <s v="Rameson Tyler"/>
    <s v="Director"/>
    <n v="16288"/>
    <n v="7.75"/>
    <n v="126232"/>
    <s v="large_buy"/>
    <n v="0"/>
    <n v="0"/>
    <s v="P"/>
  </r>
  <r>
    <x v="441"/>
    <s v="Advantage Solutions Inc."/>
    <x v="8"/>
    <x v="178"/>
    <s v="PEACOCK DAVID A"/>
    <s v="Director,Officer"/>
    <n v="15000"/>
    <n v="3.4"/>
    <n v="51000"/>
    <s v="normal_buy"/>
    <n v="6.1946841660740708E-2"/>
    <n v="6.1947000000000001"/>
    <s v="P"/>
  </r>
  <r>
    <x v="818"/>
    <s v="SHENANDOAH TELECOMMUNICATIONS CO/VA/"/>
    <x v="8"/>
    <x v="178"/>
    <s v="Koontz Richard L Jr"/>
    <s v="Director"/>
    <n v="1700"/>
    <n v="13.75"/>
    <n v="23375"/>
    <s v="normal_buy"/>
    <n v="0.1031517917934608"/>
    <n v="10.315200000000001"/>
    <s v="P"/>
  </r>
  <r>
    <x v="125"/>
    <s v="RELMADA THERAPEUTICS, INC."/>
    <x v="8"/>
    <x v="178"/>
    <s v="CASAMENTO CHARLES J"/>
    <s v="Director"/>
    <n v="13000"/>
    <n v="2.56"/>
    <n v="33280"/>
    <s v="normal_buy"/>
    <n v="0.25448030389054699"/>
    <n v="25.448"/>
    <s v="P"/>
  </r>
  <r>
    <x v="125"/>
    <s v="RELMADA THERAPEUTICS, INC."/>
    <x v="8"/>
    <x v="178"/>
    <s v="Shenouda Maged"/>
    <s v="Officer"/>
    <n v="8194"/>
    <n v="2.5499999999999998"/>
    <n v="20894.7"/>
    <s v="normal_buy"/>
    <n v="0.25448030389054699"/>
    <n v="25.448"/>
    <s v="P"/>
  </r>
  <r>
    <x v="125"/>
    <s v="RELMADA THERAPEUTICS, INC."/>
    <x v="8"/>
    <x v="178"/>
    <s v="Kelly Paul Edward"/>
    <s v="Director"/>
    <n v="25000"/>
    <n v="2.59"/>
    <n v="64750"/>
    <s v="normal_buy"/>
    <n v="0.25448030389054699"/>
    <n v="25.448"/>
    <s v="P"/>
  </r>
  <r>
    <x v="757"/>
    <s v="ProFrac Holding Corp."/>
    <x v="8"/>
    <x v="178"/>
    <s v="THRC Management, LLC"/>
    <s v="TenPercentOwner"/>
    <n v="2154"/>
    <n v="6.25"/>
    <n v="13462.5"/>
    <s v="normal_buy"/>
    <n v="3.930817527543895E-2"/>
    <n v="3.9308000000000001"/>
    <s v="P"/>
  </r>
  <r>
    <x v="757"/>
    <s v="ProFrac Holding Corp."/>
    <x v="8"/>
    <x v="178"/>
    <s v="THRC Holdings, LP"/>
    <s v="TenPercentOwner"/>
    <n v="2154"/>
    <n v="6.25"/>
    <n v="13462.5"/>
    <s v="normal_buy"/>
    <n v="3.930817527543895E-2"/>
    <n v="3.9308000000000001"/>
    <s v="P"/>
  </r>
  <r>
    <x v="757"/>
    <s v="ProFrac Holding Corp."/>
    <x v="8"/>
    <x v="178"/>
    <s v="Wilks Dan H."/>
    <s v="TenPercentOwner"/>
    <n v="2154"/>
    <n v="6.25"/>
    <n v="13462.5"/>
    <s v="normal_buy"/>
    <n v="3.930817527543895E-2"/>
    <n v="3.9308000000000001"/>
    <s v="P"/>
  </r>
  <r>
    <x v="1416"/>
    <s v="ALT5 Sigma Corp"/>
    <x v="8"/>
    <x v="178"/>
    <s v="Tassiopoulos Peter"/>
    <s v="Officer"/>
    <n v="5000"/>
    <n v="2.06"/>
    <n v="10300"/>
    <s v="large_buy"/>
    <n v="-8.5308036254541086E-2"/>
    <n v="-8.5307999999999993"/>
    <s v="P"/>
  </r>
  <r>
    <x v="1194"/>
    <s v="DONEGAL GROUP INC"/>
    <x v="8"/>
    <x v="178"/>
    <s v="DONEGAL MUTUAL INSURANCE CO"/>
    <s v="TenPercentOwner"/>
    <n v="5865"/>
    <n v="15.33"/>
    <n v="89910.45"/>
    <s v="normal_buy"/>
    <n v="-3.8283869575681077E-2"/>
    <n v="-3.8283999999999998"/>
    <s v="P"/>
  </r>
  <r>
    <x v="1161"/>
    <s v="NXG NextGen Infrastructure Income Fund"/>
    <x v="8"/>
    <x v="178"/>
    <s v="Mullins Andrea"/>
    <s v="Director"/>
    <n v="480"/>
    <n v="40.04"/>
    <n v="19219.2"/>
    <s v="normal_buy"/>
    <n v="4.1143210183203882E-2"/>
    <n v="4.1143000000000001"/>
    <s v="P"/>
  </r>
  <r>
    <x v="1397"/>
    <s v="P3 Health Partners Inc."/>
    <x v="8"/>
    <x v="178"/>
    <s v="CPF III-A PT SPV, LLC"/>
    <s v="TenPercentOwner"/>
    <n v="80000"/>
    <n v="0.53"/>
    <n v="42400"/>
    <s v="large_buy"/>
    <n v="-0.25048168820414779"/>
    <n v="-25.048200000000001"/>
    <s v="P"/>
  </r>
  <r>
    <x v="1397"/>
    <s v="P3 Health Partners Inc."/>
    <x v="8"/>
    <x v="178"/>
    <s v="CPF III PT SPV, LLC"/>
    <s v="TenPercentOwner"/>
    <n v="80000"/>
    <n v="0.53"/>
    <n v="42400"/>
    <s v="large_buy"/>
    <n v="-0.25048168820414779"/>
    <n v="-25.048200000000001"/>
    <s v="P"/>
  </r>
  <r>
    <x v="1397"/>
    <s v="P3 Health Partners Inc."/>
    <x v="8"/>
    <x v="178"/>
    <s v="Chicago Pacific Founders UGP III, LLC"/>
    <s v="TenPercentOwner"/>
    <n v="80000"/>
    <n v="0.53"/>
    <n v="42400"/>
    <s v="large_buy"/>
    <n v="-0.25048168820414779"/>
    <n v="-25.048200000000001"/>
    <s v="P"/>
  </r>
  <r>
    <x v="1397"/>
    <s v="P3 Health Partners Inc."/>
    <x v="8"/>
    <x v="178"/>
    <s v="Chicago Pacific Founders GP III, L.P."/>
    <s v="TenPercentOwner"/>
    <n v="80000"/>
    <n v="0.53"/>
    <n v="42400"/>
    <s v="large_buy"/>
    <n v="-0.25048168820414779"/>
    <n v="-25.048200000000001"/>
    <s v="P"/>
  </r>
  <r>
    <x v="1325"/>
    <s v="CROWN CRAFTS INC"/>
    <x v="8"/>
    <x v="178"/>
    <s v="NIE ZENON S"/>
    <s v="Director"/>
    <n v="11915"/>
    <n v="4.74"/>
    <n v="56477.100000000013"/>
    <s v="large_buy"/>
    <n v="3.2099641855527487E-2"/>
    <n v="3.21"/>
    <s v="P"/>
  </r>
  <r>
    <x v="1075"/>
    <s v="SPORTSMAN'S WAREHOUSE HOLDINGS, INC."/>
    <x v="8"/>
    <x v="178"/>
    <s v="Stone Paul"/>
    <s v="Director,Officer"/>
    <n v="39920"/>
    <n v="2.54"/>
    <n v="101396.8"/>
    <s v="large_buy"/>
    <n v="0.21632651472429321"/>
    <n v="21.6327"/>
    <s v="P"/>
  </r>
  <r>
    <x v="992"/>
    <s v="APPIAN CORP"/>
    <x v="8"/>
    <x v="178"/>
    <s v="Abdiel Partners, LLC"/>
    <s v="TenPercentOwner"/>
    <n v="791"/>
    <n v="30.22"/>
    <n v="23904.02"/>
    <s v="normal_buy"/>
    <n v="9.6774189456110715E-2"/>
    <n v="9.6774000000000004"/>
    <s v="P"/>
  </r>
  <r>
    <x v="992"/>
    <s v="APPIAN CORP"/>
    <x v="8"/>
    <x v="178"/>
    <s v="Abdiel Capital Advisors, LP"/>
    <s v="TenPercentOwner"/>
    <n v="791"/>
    <n v="30.22"/>
    <n v="23904.02"/>
    <s v="normal_buy"/>
    <n v="9.6774189456110715E-2"/>
    <n v="9.6774000000000004"/>
    <s v="P"/>
  </r>
  <r>
    <x v="992"/>
    <s v="APPIAN CORP"/>
    <x v="8"/>
    <x v="178"/>
    <s v="Abdiel Capital LP"/>
    <s v="TenPercentOwner"/>
    <n v="791"/>
    <n v="30.22"/>
    <n v="23904.02"/>
    <s v="normal_buy"/>
    <n v="9.6774189456110715E-2"/>
    <n v="9.6774000000000004"/>
    <s v="P"/>
  </r>
  <r>
    <x v="992"/>
    <s v="APPIAN CORP"/>
    <x v="8"/>
    <x v="178"/>
    <s v="Moran Colin T."/>
    <s v="TenPercentOwner"/>
    <n v="791"/>
    <n v="30.22"/>
    <n v="23904.02"/>
    <s v="normal_buy"/>
    <n v="9.6774189456110715E-2"/>
    <n v="9.6774000000000004"/>
    <s v="P"/>
  </r>
  <r>
    <x v="992"/>
    <s v="APPIAN CORP"/>
    <x v="8"/>
    <x v="178"/>
    <s v="Abdiel Capital Management, LLC"/>
    <s v="TenPercentOwner"/>
    <n v="791"/>
    <n v="30.22"/>
    <n v="23904.02"/>
    <s v="normal_buy"/>
    <n v="9.6774189456110715E-2"/>
    <n v="9.6774000000000004"/>
    <s v="P"/>
  </r>
  <r>
    <x v="992"/>
    <s v="APPIAN CORP"/>
    <x v="8"/>
    <x v="178"/>
    <s v="Abdiel Qualified Master Fund LP"/>
    <s v="TenPercentOwner"/>
    <n v="791"/>
    <n v="30.22"/>
    <n v="23904.02"/>
    <s v="normal_buy"/>
    <n v="9.6774189456110715E-2"/>
    <n v="9.6774000000000004"/>
    <s v="P"/>
  </r>
  <r>
    <x v="992"/>
    <s v="APPIAN CORP"/>
    <x v="8"/>
    <x v="178"/>
    <s v="Abdiel Partners, LLC"/>
    <s v="TenPercentOwner"/>
    <n v="22262"/>
    <n v="30.22"/>
    <n v="672757.64"/>
    <s v="normal_buy"/>
    <n v="9.6774189456110715E-2"/>
    <n v="9.6774000000000004"/>
    <s v="P"/>
  </r>
  <r>
    <x v="992"/>
    <s v="APPIAN CORP"/>
    <x v="8"/>
    <x v="178"/>
    <s v="Abdiel Capital Advisors, LP"/>
    <s v="TenPercentOwner"/>
    <n v="22262"/>
    <n v="30.22"/>
    <n v="672757.64"/>
    <s v="normal_buy"/>
    <n v="9.6774189456110715E-2"/>
    <n v="9.6774000000000004"/>
    <s v="P"/>
  </r>
  <r>
    <x v="992"/>
    <s v="APPIAN CORP"/>
    <x v="8"/>
    <x v="178"/>
    <s v="Abdiel Capital LP"/>
    <s v="TenPercentOwner"/>
    <n v="22262"/>
    <n v="30.22"/>
    <n v="672757.64"/>
    <s v="normal_buy"/>
    <n v="9.6774189456110715E-2"/>
    <n v="9.6774000000000004"/>
    <s v="P"/>
  </r>
  <r>
    <x v="992"/>
    <s v="APPIAN CORP"/>
    <x v="8"/>
    <x v="178"/>
    <s v="Moran Colin T."/>
    <s v="TenPercentOwner"/>
    <n v="22262"/>
    <n v="30.22"/>
    <n v="672757.64"/>
    <s v="normal_buy"/>
    <n v="9.6774189456110715E-2"/>
    <n v="9.6774000000000004"/>
    <s v="P"/>
  </r>
  <r>
    <x v="992"/>
    <s v="APPIAN CORP"/>
    <x v="8"/>
    <x v="178"/>
    <s v="Abdiel Capital Management, LLC"/>
    <s v="TenPercentOwner"/>
    <n v="22262"/>
    <n v="30.22"/>
    <n v="672757.64"/>
    <s v="normal_buy"/>
    <n v="9.6774189456110715E-2"/>
    <n v="9.6774000000000004"/>
    <s v="P"/>
  </r>
  <r>
    <x v="992"/>
    <s v="APPIAN CORP"/>
    <x v="8"/>
    <x v="178"/>
    <s v="Abdiel Qualified Master Fund LP"/>
    <s v="TenPercentOwner"/>
    <n v="22262"/>
    <n v="30.22"/>
    <n v="672757.64"/>
    <s v="normal_buy"/>
    <n v="9.6774189456110715E-2"/>
    <n v="9.6774000000000004"/>
    <s v="P"/>
  </r>
  <r>
    <x v="1417"/>
    <s v="NXG Cushing Midstream Energy Fund"/>
    <x v="8"/>
    <x v="178"/>
    <s v="Mullins Andrea"/>
    <s v="Director"/>
    <n v="450"/>
    <n v="42.65"/>
    <n v="19192.5"/>
    <s v="normal_buy"/>
    <n v="3.2961920355544683E-2"/>
    <n v="3.2961999999999998"/>
    <s v="P"/>
  </r>
  <r>
    <x v="1418"/>
    <s v="CALAMOS CONVERTIBLE OPPORTUNITIES &amp; INCOME FUND"/>
    <x v="8"/>
    <x v="178"/>
    <s v="MetLife Investment Management, LLC"/>
    <s v="TenPercentOwner"/>
    <n v="92000"/>
    <n v="25"/>
    <n v="2300000"/>
    <s v="normal_buy"/>
    <n v="1.278795583546199E-2"/>
    <n v="1.2787999999999999"/>
    <s v="P"/>
  </r>
  <r>
    <x v="1418"/>
    <s v="CALAMOS CONVERTIBLE OPPORTUNITIES &amp; INCOME FUND"/>
    <x v="8"/>
    <x v="178"/>
    <s v="MetLife Investment Management, LLC"/>
    <s v="TenPercentOwner"/>
    <n v="656000"/>
    <n v="25"/>
    <n v="16400000"/>
    <s v="large_buy"/>
    <n v="1.278795583546199E-2"/>
    <n v="1.2787999999999999"/>
    <s v="P"/>
  </r>
  <r>
    <x v="1418"/>
    <s v="CALAMOS CONVERTIBLE OPPORTUNITIES &amp; INCOME FUND"/>
    <x v="8"/>
    <x v="178"/>
    <s v="MetLife Investment Management, LLC"/>
    <s v="TenPercentOwner"/>
    <n v="92000"/>
    <n v="25"/>
    <n v="2300000"/>
    <s v="normal_buy"/>
    <n v="1.278795583546199E-2"/>
    <n v="1.2787999999999999"/>
    <s v="P"/>
  </r>
  <r>
    <x v="1419"/>
    <s v="TriSalus Life Sciences, Inc."/>
    <x v="8"/>
    <x v="179"/>
    <s v="Szela Mary T"/>
    <s v="Director,Officer"/>
    <n v="5000"/>
    <n v="4.97"/>
    <n v="24850"/>
    <s v="normal_buy"/>
    <n v="-0.18837667805597211"/>
    <n v="-18.837700000000002"/>
    <s v="P"/>
  </r>
  <r>
    <x v="102"/>
    <s v="TEXAS CAPITAL BANCSHARES INC/TX"/>
    <x v="8"/>
    <x v="179"/>
    <s v="STALLINGS ROBERT W"/>
    <s v="Director"/>
    <n v="1187"/>
    <n v="20.79"/>
    <n v="24677.73"/>
    <s v="normal_buy"/>
    <n v="4.1085771968765387E-2"/>
    <n v="4.1086"/>
    <s v="P"/>
  </r>
  <r>
    <x v="102"/>
    <s v="TEXAS CAPITAL BANCSHARES INC/TX"/>
    <x v="8"/>
    <x v="179"/>
    <s v="STALLINGS ROBERT W"/>
    <s v="Director"/>
    <n v="480"/>
    <n v="20.86"/>
    <n v="10012.799999999999"/>
    <s v="normal_buy"/>
    <n v="4.1085771968765387E-2"/>
    <n v="4.1086"/>
    <s v="P"/>
  </r>
  <r>
    <x v="1411"/>
    <s v="SMART FOR LIFE, INC."/>
    <x v="8"/>
    <x v="179"/>
    <s v="HRT FINANCIAL LP"/>
    <s v="TenPercentOwner"/>
    <n v="23962"/>
    <n v="0.89"/>
    <n v="21326.18"/>
    <s v="large_buy"/>
    <n v="-0.95298542530486252"/>
    <n v="-95.298500000000004"/>
    <s v="P"/>
  </r>
  <r>
    <x v="679"/>
    <s v="AlTi Global, Inc."/>
    <x v="8"/>
    <x v="179"/>
    <s v="IlWaddi Holdings"/>
    <s v="TenPercentOwner"/>
    <n v="5854"/>
    <n v="3.87"/>
    <n v="22654.98"/>
    <s v="normal_buy"/>
    <n v="-3.0690568118534101E-2"/>
    <n v="-3.0691000000000002"/>
    <s v="P"/>
  </r>
  <r>
    <x v="679"/>
    <s v="AlTi Global, Inc."/>
    <x v="8"/>
    <x v="179"/>
    <s v="Al-Thani Jassim Abdulaziz"/>
    <s v="TenPercentOwner"/>
    <n v="5854"/>
    <n v="3.87"/>
    <n v="22654.98"/>
    <s v="normal_buy"/>
    <n v="-3.0690568118534101E-2"/>
    <n v="-3.0691000000000002"/>
    <s v="P"/>
  </r>
  <r>
    <x v="526"/>
    <s v="PROSPECT CAPITAL CORP"/>
    <x v="8"/>
    <x v="179"/>
    <s v="Eliasek M Grier"/>
    <s v="Director,Officer"/>
    <n v="5000"/>
    <n v="5.3"/>
    <n v="26500"/>
    <s v="normal_buy"/>
    <n v="3.5985032519116673E-2"/>
    <n v="3.5985"/>
    <s v="P"/>
  </r>
  <r>
    <x v="1420"/>
    <s v="COPT DEFENSE PROPERTIES"/>
    <x v="8"/>
    <x v="179"/>
    <s v="Snider Britt A."/>
    <s v="Officer"/>
    <n v="1000"/>
    <n v="29.41"/>
    <n v="29410"/>
    <s v="large_buy"/>
    <n v="3.6822343240771722E-2"/>
    <n v="3.6821999999999999"/>
    <s v="P"/>
  </r>
  <r>
    <x v="1006"/>
    <s v="Inhibrx Biosciences, Inc."/>
    <x v="8"/>
    <x v="179"/>
    <s v="Lappe Mark"/>
    <s v="Director,Officer"/>
    <n v="8500"/>
    <n v="15.19"/>
    <n v="129115"/>
    <s v="normal_buy"/>
    <n v="2.10803483788542E-2"/>
    <n v="2.1080000000000001"/>
    <s v="P"/>
  </r>
  <r>
    <x v="1210"/>
    <s v="OneWater Marine Inc."/>
    <x v="8"/>
    <x v="179"/>
    <s v="AISQUITH ANTHONY M"/>
    <s v="Director,Officer"/>
    <n v="5000"/>
    <n v="21.25"/>
    <n v="106250"/>
    <s v="normal_buy"/>
    <n v="0.1042830455705379"/>
    <n v="10.4283"/>
    <s v="P"/>
  </r>
  <r>
    <x v="1075"/>
    <s v="SPORTSMAN'S WAREHOUSE HOLDINGS, INC."/>
    <x v="8"/>
    <x v="179"/>
    <s v="MCBEE RICHARD D"/>
    <s v="Director"/>
    <n v="20000"/>
    <n v="2.5499999999999998"/>
    <n v="51000"/>
    <s v="normal_buy"/>
    <n v="0.1764705116302181"/>
    <n v="17.647099999999998"/>
    <s v="P"/>
  </r>
  <r>
    <x v="136"/>
    <s v="ADAMS NATURAL RESOURCES FUND, INC."/>
    <x v="8"/>
    <x v="179"/>
    <s v="Weinstein Boaz"/>
    <s v="TenPercentOwner"/>
    <n v="10476"/>
    <n v="22.19"/>
    <n v="232462.44"/>
    <s v="normal_buy"/>
    <n v="5.679233439331588E-2"/>
    <n v="5.6791999999999998"/>
    <s v="P"/>
  </r>
  <r>
    <x v="1421"/>
    <s v="Syros Pharmaceuticals, Inc."/>
    <x v="8"/>
    <x v="179"/>
    <s v="Chee Conley"/>
    <s v="Director,Officer"/>
    <n v="50000"/>
    <n v="1.51"/>
    <n v="75500"/>
    <s v="normal_buy"/>
    <n v="0.23717949893582779"/>
    <n v="23.7179"/>
    <s v="P"/>
  </r>
  <r>
    <x v="1422"/>
    <s v="Aptiv PLC"/>
    <x v="8"/>
    <x v="179"/>
    <s v="CLARK KEVIN P"/>
    <s v="Director,Officer"/>
    <n v="14375"/>
    <n v="66.8"/>
    <n v="960250"/>
    <s v="large_buy"/>
    <n v="0.10293673355242849"/>
    <n v="10.293699999999999"/>
    <s v="P"/>
  </r>
  <r>
    <x v="136"/>
    <s v="ADAMS NATURAL RESOURCES FUND, INC."/>
    <x v="8"/>
    <x v="179"/>
    <s v="Saba Capital Management, L.P."/>
    <s v="TenPercentOwner"/>
    <n v="10476"/>
    <n v="22.19"/>
    <n v="232462.44"/>
    <s v="normal_buy"/>
    <n v="5.679233439331588E-2"/>
    <n v="5.6791999999999998"/>
    <s v="P"/>
  </r>
  <r>
    <x v="1423"/>
    <s v="Wolverine Resources Corp."/>
    <x v="8"/>
    <x v="179"/>
    <s v="Dyer Slade"/>
    <s v="Director"/>
    <n v="2000000"/>
    <n v="0.02"/>
    <n v="40000"/>
    <s v="large_buy"/>
    <n v="0.73913039252978874"/>
    <n v="73.912999999999997"/>
    <s v="P"/>
  </r>
  <r>
    <x v="1424"/>
    <s v="REED'S, INC."/>
    <x v="8"/>
    <x v="179"/>
    <s v="DENG Shufen"/>
    <s v="Director,TenPercentOwner"/>
    <n v="3268795"/>
    <n v="1.5"/>
    <n v="4903192.5"/>
    <s v="large_buy"/>
    <n v="7.5757502779743016E-3"/>
    <n v="0.75760000000000005"/>
    <s v="P"/>
  </r>
  <r>
    <x v="1424"/>
    <s v="REED'S, INC."/>
    <x v="8"/>
    <x v="179"/>
    <s v="D&amp;D Source of Life Holding Ltd."/>
    <s v="TenPercentOwner"/>
    <n v="3268795"/>
    <n v="1.5"/>
    <n v="4903192.5"/>
    <s v="large_buy"/>
    <n v="7.5757502779743016E-3"/>
    <n v="0.75760000000000005"/>
    <s v="P"/>
  </r>
  <r>
    <x v="992"/>
    <s v="APPIAN CORP"/>
    <x v="8"/>
    <x v="179"/>
    <s v="Abdiel Capital Management, LLC"/>
    <s v="TenPercentOwner"/>
    <n v="514"/>
    <n v="31.1"/>
    <n v="15985.4"/>
    <s v="normal_buy"/>
    <n v="3.726114937923386E-2"/>
    <n v="3.7261000000000002"/>
    <s v="P"/>
  </r>
  <r>
    <x v="992"/>
    <s v="APPIAN CORP"/>
    <x v="8"/>
    <x v="179"/>
    <s v="Abdiel Qualified Master Fund LP"/>
    <s v="TenPercentOwner"/>
    <n v="514"/>
    <n v="31.1"/>
    <n v="15985.4"/>
    <s v="normal_buy"/>
    <n v="3.726114937923386E-2"/>
    <n v="3.7261000000000002"/>
    <s v="P"/>
  </r>
  <r>
    <x v="992"/>
    <s v="APPIAN CORP"/>
    <x v="8"/>
    <x v="179"/>
    <s v="Abdiel Partners, LLC"/>
    <s v="TenPercentOwner"/>
    <n v="514"/>
    <n v="31.1"/>
    <n v="15985.4"/>
    <s v="normal_buy"/>
    <n v="3.726114937923386E-2"/>
    <n v="3.7261000000000002"/>
    <s v="P"/>
  </r>
  <r>
    <x v="992"/>
    <s v="APPIAN CORP"/>
    <x v="8"/>
    <x v="179"/>
    <s v="Abdiel Capital LP"/>
    <s v="TenPercentOwner"/>
    <n v="514"/>
    <n v="31.1"/>
    <n v="15985.4"/>
    <s v="normal_buy"/>
    <n v="3.726114937923386E-2"/>
    <n v="3.7261000000000002"/>
    <s v="P"/>
  </r>
  <r>
    <x v="992"/>
    <s v="APPIAN CORP"/>
    <x v="8"/>
    <x v="179"/>
    <s v="Moran Colin T."/>
    <s v="TenPercentOwner"/>
    <n v="514"/>
    <n v="31.1"/>
    <n v="15985.4"/>
    <s v="normal_buy"/>
    <n v="3.726114937923386E-2"/>
    <n v="3.7261000000000002"/>
    <s v="P"/>
  </r>
  <r>
    <x v="992"/>
    <s v="APPIAN CORP"/>
    <x v="8"/>
    <x v="179"/>
    <s v="Abdiel Capital Advisors, LP"/>
    <s v="TenPercentOwner"/>
    <n v="514"/>
    <n v="31.1"/>
    <n v="15985.4"/>
    <s v="normal_buy"/>
    <n v="3.726114937923386E-2"/>
    <n v="3.7261000000000002"/>
    <s v="P"/>
  </r>
  <r>
    <x v="992"/>
    <s v="APPIAN CORP"/>
    <x v="8"/>
    <x v="179"/>
    <s v="Abdiel Capital Management, LLC"/>
    <s v="TenPercentOwner"/>
    <n v="12470"/>
    <n v="31.1"/>
    <n v="387817"/>
    <s v="normal_buy"/>
    <n v="3.726114937923386E-2"/>
    <n v="3.7261000000000002"/>
    <s v="P"/>
  </r>
  <r>
    <x v="992"/>
    <s v="APPIAN CORP"/>
    <x v="8"/>
    <x v="179"/>
    <s v="Abdiel Qualified Master Fund LP"/>
    <s v="TenPercentOwner"/>
    <n v="12470"/>
    <n v="31.1"/>
    <n v="387817"/>
    <s v="normal_buy"/>
    <n v="3.726114937923386E-2"/>
    <n v="3.7261000000000002"/>
    <s v="P"/>
  </r>
  <r>
    <x v="992"/>
    <s v="APPIAN CORP"/>
    <x v="8"/>
    <x v="179"/>
    <s v="Abdiel Partners, LLC"/>
    <s v="TenPercentOwner"/>
    <n v="12470"/>
    <n v="31.1"/>
    <n v="387817"/>
    <s v="normal_buy"/>
    <n v="3.726114937923386E-2"/>
    <n v="3.7261000000000002"/>
    <s v="P"/>
  </r>
  <r>
    <x v="992"/>
    <s v="APPIAN CORP"/>
    <x v="8"/>
    <x v="179"/>
    <s v="Abdiel Capital LP"/>
    <s v="TenPercentOwner"/>
    <n v="12470"/>
    <n v="31.1"/>
    <n v="387817"/>
    <s v="normal_buy"/>
    <n v="3.726114937923386E-2"/>
    <n v="3.7261000000000002"/>
    <s v="P"/>
  </r>
  <r>
    <x v="992"/>
    <s v="APPIAN CORP"/>
    <x v="8"/>
    <x v="179"/>
    <s v="Moran Colin T."/>
    <s v="TenPercentOwner"/>
    <n v="12470"/>
    <n v="31.1"/>
    <n v="387817"/>
    <s v="normal_buy"/>
    <n v="3.726114937923386E-2"/>
    <n v="3.7261000000000002"/>
    <s v="P"/>
  </r>
  <r>
    <x v="992"/>
    <s v="APPIAN CORP"/>
    <x v="8"/>
    <x v="179"/>
    <s v="Abdiel Capital Advisors, LP"/>
    <s v="TenPercentOwner"/>
    <n v="12470"/>
    <n v="31.1"/>
    <n v="387817"/>
    <s v="normal_buy"/>
    <n v="3.726114937923386E-2"/>
    <n v="3.7261000000000002"/>
    <s v="P"/>
  </r>
  <r>
    <x v="1425"/>
    <s v="Permian Resources Corp"/>
    <x v="8"/>
    <x v="179"/>
    <s v="Quinn William J"/>
    <s v="Director"/>
    <n v="250000"/>
    <n v="12.8"/>
    <n v="3200000"/>
    <s v="large_buy"/>
    <n v="9.6124076215125642E-2"/>
    <n v="9.6123999999999992"/>
    <s v="P"/>
  </r>
  <r>
    <x v="68"/>
    <s v="PBF Energy Inc."/>
    <x v="8"/>
    <x v="179"/>
    <s v="Control Empresarial de Capitales S.A. de C.V."/>
    <s v="TenPercentOwner,Other"/>
    <n v="470000"/>
    <n v="31.86"/>
    <n v="14974200"/>
    <s v="large_buy"/>
    <n v="-3.5261326886416373E-2"/>
    <n v="-3.5261"/>
    <s v="P"/>
  </r>
  <r>
    <x v="1238"/>
    <s v="Clarus Corp"/>
    <x v="8"/>
    <x v="179"/>
    <s v="KANDERS WARREN B"/>
    <s v="Director,Officer,TenPercentOwner"/>
    <n v="50000"/>
    <n v="4"/>
    <n v="200000"/>
    <s v="normal_buy"/>
    <n v="0.14851488534286861"/>
    <n v="14.8515"/>
    <s v="P"/>
  </r>
  <r>
    <x v="808"/>
    <s v="PENN Entertainment, Inc."/>
    <x v="8"/>
    <x v="179"/>
    <s v="HANDLER DAVID A"/>
    <s v="Director"/>
    <n v="10000"/>
    <n v="17.510000000000002"/>
    <n v="175100"/>
    <s v="normal_buy"/>
    <n v="7.9793305600498909E-2"/>
    <n v="7.9793000000000003"/>
    <s v="P"/>
  </r>
  <r>
    <x v="1091"/>
    <s v="Matador Resources Co"/>
    <x v="8"/>
    <x v="179"/>
    <s v="Elsener William Thomas"/>
    <s v="Officer"/>
    <n v="500"/>
    <n v="49.47"/>
    <n v="24735"/>
    <s v="normal_buy"/>
    <n v="5.5679814806321781E-2"/>
    <n v="5.5679999999999996"/>
    <s v="P"/>
  </r>
  <r>
    <x v="1385"/>
    <s v="RED ROBIN GOURMET BURGERS INC"/>
    <x v="8"/>
    <x v="179"/>
    <s v="Hart Gerard Johan"/>
    <s v="Director,Officer"/>
    <n v="10000"/>
    <n v="3.15"/>
    <n v="31500"/>
    <s v="normal_buy"/>
    <n v="0.47301578603424232"/>
    <n v="47.301600000000001"/>
    <s v="P"/>
  </r>
  <r>
    <x v="554"/>
    <s v="DELUXE CORP"/>
    <x v="8"/>
    <x v="179"/>
    <s v="McCarthy Barry C"/>
    <s v="Director,Officer"/>
    <n v="2820"/>
    <n v="19.079999999999998"/>
    <n v="53805.599999999999"/>
    <s v="large_buy"/>
    <n v="1.775478589636403E-2"/>
    <n v="1.7755000000000001"/>
    <s v="P"/>
  </r>
  <r>
    <x v="1150"/>
    <s v="CULP INC"/>
    <x v="8"/>
    <x v="179"/>
    <s v="22NW Fund, LP"/>
    <s v="TenPercentOwner"/>
    <n v="4524"/>
    <n v="5.33"/>
    <n v="24112.92"/>
    <s v="normal_buy"/>
    <n v="0.12660551951716431"/>
    <n v="12.660600000000001"/>
    <s v="P"/>
  </r>
  <r>
    <x v="1150"/>
    <s v="CULP INC"/>
    <x v="8"/>
    <x v="179"/>
    <s v="22NW, LP"/>
    <s v="TenPercentOwner"/>
    <n v="4524"/>
    <n v="5.33"/>
    <n v="24112.92"/>
    <s v="normal_buy"/>
    <n v="0.12660551951716431"/>
    <n v="12.660600000000001"/>
    <s v="P"/>
  </r>
  <r>
    <x v="1150"/>
    <s v="CULP INC"/>
    <x v="8"/>
    <x v="179"/>
    <s v="English Aron R."/>
    <s v="TenPercentOwner"/>
    <n v="4524"/>
    <n v="5.33"/>
    <n v="24112.92"/>
    <s v="normal_buy"/>
    <n v="0.12660551951716431"/>
    <n v="12.660600000000001"/>
    <s v="P"/>
  </r>
  <r>
    <x v="1150"/>
    <s v="CULP INC"/>
    <x v="8"/>
    <x v="179"/>
    <s v="22NW Fund GP, LLC"/>
    <s v="TenPercentOwner"/>
    <n v="4524"/>
    <n v="5.33"/>
    <n v="24112.92"/>
    <s v="normal_buy"/>
    <n v="0.12660551951716431"/>
    <n v="12.660600000000001"/>
    <s v="P"/>
  </r>
  <r>
    <x v="1150"/>
    <s v="CULP INC"/>
    <x v="8"/>
    <x v="179"/>
    <s v="22NW GP, Inc."/>
    <s v="TenPercentOwner"/>
    <n v="4524"/>
    <n v="5.33"/>
    <n v="24112.92"/>
    <s v="normal_buy"/>
    <n v="0.12660551951716431"/>
    <n v="12.660600000000001"/>
    <s v="P"/>
  </r>
  <r>
    <x v="1015"/>
    <s v="PodcastOne, Inc."/>
    <x v="8"/>
    <x v="179"/>
    <s v="MERRIMAN D JONATHAN"/>
    <s v="Director"/>
    <n v="11000"/>
    <n v="1.62"/>
    <n v="17820"/>
    <s v="normal_buy"/>
    <n v="-7.3529196926738214E-3"/>
    <n v="-0.73529999999999995"/>
    <s v="P"/>
  </r>
  <r>
    <x v="596"/>
    <s v="Core Scientific, Inc./tx"/>
    <x v="8"/>
    <x v="179"/>
    <s v="Patten Jarrod M"/>
    <s v="Director"/>
    <n v="2100"/>
    <n v="9.9"/>
    <n v="20790"/>
    <s v="normal_buy"/>
    <n v="0.28771229256631381"/>
    <n v="28.7712"/>
    <s v="P"/>
  </r>
  <r>
    <x v="1393"/>
    <s v="COHERENT CORP."/>
    <x v="8"/>
    <x v="179"/>
    <s v="ANDERSON JAMES ROBERT"/>
    <s v="Director,Officer"/>
    <n v="500"/>
    <n v="70.55"/>
    <n v="35275"/>
    <s v="normal_buy"/>
    <n v="0.26629978244489888"/>
    <n v="26.63"/>
    <s v="P"/>
  </r>
  <r>
    <x v="1426"/>
    <s v="Eton Pharmaceuticals, Inc."/>
    <x v="8"/>
    <x v="179"/>
    <s v="Opaleye Management Inc."/>
    <s v="TenPercentOwner"/>
    <n v="50000"/>
    <n v="4.6500000000000004"/>
    <n v="232500"/>
    <s v="large_buy"/>
    <n v="0.20292881749278041"/>
    <n v="20.292899999999999"/>
    <s v="P"/>
  </r>
  <r>
    <x v="1426"/>
    <s v="Eton Pharmaceuticals, Inc."/>
    <x v="8"/>
    <x v="179"/>
    <s v="Opaleye Management Inc."/>
    <s v="TenPercentOwner"/>
    <n v="7500"/>
    <n v="4.6500000000000004"/>
    <n v="34875"/>
    <s v="normal_buy"/>
    <n v="0.20292881749278041"/>
    <n v="20.292899999999999"/>
    <s v="P"/>
  </r>
  <r>
    <x v="526"/>
    <s v="PROSPECT CAPITAL CORP"/>
    <x v="8"/>
    <x v="179"/>
    <s v="Barry John F"/>
    <s v="Director,Officer,TenPercentOwner"/>
    <n v="95477"/>
    <n v="5.29"/>
    <n v="505073.33"/>
    <s v="normal_buy"/>
    <n v="3.5985032519116673E-2"/>
    <n v="3.5985"/>
    <s v="P"/>
  </r>
  <r>
    <x v="1376"/>
    <s v="ConnectM Technology Solutions, Inc."/>
    <x v="8"/>
    <x v="179"/>
    <s v="Choudhury Mahesh"/>
    <s v="Officer"/>
    <n v="26500"/>
    <n v="30774"/>
    <n v="815511000"/>
    <s v="normal_buy"/>
    <n v="8.620691958562432E-2"/>
    <n v="8.6206999999999994"/>
    <s v="P"/>
  </r>
  <r>
    <x v="838"/>
    <s v="NORWOOD FINANCIAL CORP"/>
    <x v="8"/>
    <x v="179"/>
    <s v="Schmalzle Ronald R"/>
    <s v="Director"/>
    <n v="7400"/>
    <n v="27"/>
    <n v="199800"/>
    <s v="normal_buy"/>
    <n v="3.1434885858763639E-2"/>
    <n v="3.1435"/>
    <s v="P"/>
  </r>
  <r>
    <x v="125"/>
    <s v="RELMADA THERAPEUTICS, INC."/>
    <x v="8"/>
    <x v="179"/>
    <s v="TRAVERSA SERGIO"/>
    <s v="Director,Officer"/>
    <n v="33014"/>
    <n v="2.75"/>
    <n v="90788.5"/>
    <s v="normal_buy"/>
    <n v="0.231316764627574"/>
    <n v="23.131699999999999"/>
    <s v="P"/>
  </r>
  <r>
    <x v="866"/>
    <s v="GLOBAL PARTNERS LP"/>
    <x v="8"/>
    <x v="179"/>
    <s v="Global GP LLC"/>
    <s v="Other"/>
    <n v="4800"/>
    <n v="43.17"/>
    <n v="207216"/>
    <s v="normal_buy"/>
    <n v="5.0933320066604448E-2"/>
    <n v="5.0933000000000002"/>
    <s v="P"/>
  </r>
  <r>
    <x v="1018"/>
    <s v="Provident Bancorp, Inc. /MD/"/>
    <x v="8"/>
    <x v="179"/>
    <s v="POLLACK DENNIS"/>
    <s v="Director"/>
    <n v="1950"/>
    <n v="10.3"/>
    <n v="20085"/>
    <s v="normal_buy"/>
    <n v="3.7754147744740292E-2"/>
    <n v="3.7753999999999999"/>
    <s v="P"/>
  </r>
  <r>
    <x v="1423"/>
    <s v="Wolverine Resources Corp."/>
    <x v="8"/>
    <x v="179"/>
    <s v="Bowins Donald Kenneth"/>
    <s v="Director"/>
    <n v="1800000"/>
    <n v="0.02"/>
    <n v="36000"/>
    <s v="normal_buy"/>
    <n v="0.73913039252978874"/>
    <n v="73.912999999999997"/>
    <s v="P"/>
  </r>
  <r>
    <x v="1423"/>
    <s v="Wolverine Resources Corp."/>
    <x v="8"/>
    <x v="179"/>
    <s v="Bowins Donald Kenneth"/>
    <s v="Director"/>
    <n v="2000000"/>
    <n v="0.02"/>
    <n v="40000"/>
    <s v="large_buy"/>
    <n v="0.73913039252978874"/>
    <n v="73.912999999999997"/>
    <s v="P"/>
  </r>
  <r>
    <x v="866"/>
    <s v="GLOBAL PARTNERS LP"/>
    <x v="8"/>
    <x v="179"/>
    <s v="Global GP LLC"/>
    <s v="Other"/>
    <n v="4800"/>
    <n v="43.17"/>
    <n v="207216"/>
    <s v="normal_buy"/>
    <n v="5.0933320066604448E-2"/>
    <n v="5.0933000000000002"/>
    <s v="P"/>
  </r>
  <r>
    <x v="1421"/>
    <s v="Syros Pharmaceuticals, Inc."/>
    <x v="8"/>
    <x v="179"/>
    <s v="Haas Jason"/>
    <s v="Officer"/>
    <n v="35363"/>
    <n v="1.55"/>
    <n v="54812.65"/>
    <s v="normal_buy"/>
    <n v="0.23717949893582779"/>
    <n v="23.7179"/>
    <s v="P"/>
  </r>
  <r>
    <x v="1401"/>
    <s v="DOLLAR GENERAL CORP"/>
    <x v="8"/>
    <x v="179"/>
    <s v="BRYANT WARREN F"/>
    <s v="Director"/>
    <n v="500"/>
    <n v="81.150000000000006"/>
    <n v="40575"/>
    <s v="large_buy"/>
    <n v="5.329041858095751E-2"/>
    <n v="5.3289999999999997"/>
    <s v="P"/>
  </r>
  <r>
    <x v="1401"/>
    <s v="DOLLAR GENERAL CORP"/>
    <x v="8"/>
    <x v="179"/>
    <s v="BRYANT WARREN F"/>
    <s v="Director"/>
    <n v="500"/>
    <n v="80.5"/>
    <n v="40250"/>
    <s v="normal_buy"/>
    <n v="5.329041858095751E-2"/>
    <n v="5.3289999999999997"/>
    <s v="P"/>
  </r>
  <r>
    <x v="125"/>
    <s v="RELMADA THERAPEUTICS, INC."/>
    <x v="8"/>
    <x v="179"/>
    <s v="Shenouda Maged"/>
    <s v="Officer"/>
    <n v="21118"/>
    <n v="2.73"/>
    <n v="57652.14"/>
    <s v="normal_buy"/>
    <n v="0.231316764627574"/>
    <n v="23.131699999999999"/>
    <s v="P"/>
  </r>
  <r>
    <x v="757"/>
    <s v="ProFrac Holding Corp."/>
    <x v="8"/>
    <x v="179"/>
    <s v="THRC Management, LLC"/>
    <s v="TenPercentOwner"/>
    <n v="262853"/>
    <n v="6.44"/>
    <n v="1692773.32"/>
    <s v="normal_buy"/>
    <n v="-1.3452937491495899E-2"/>
    <n v="-1.3452999999999999"/>
    <s v="P"/>
  </r>
  <r>
    <x v="757"/>
    <s v="ProFrac Holding Corp."/>
    <x v="8"/>
    <x v="179"/>
    <s v="THRC Holdings, LP"/>
    <s v="TenPercentOwner"/>
    <n v="262853"/>
    <n v="6.44"/>
    <n v="1692773.32"/>
    <s v="normal_buy"/>
    <n v="-1.3452937491495899E-2"/>
    <n v="-1.3452999999999999"/>
    <s v="P"/>
  </r>
  <r>
    <x v="757"/>
    <s v="ProFrac Holding Corp."/>
    <x v="8"/>
    <x v="179"/>
    <s v="Wilks Dan H."/>
    <s v="TenPercentOwner"/>
    <n v="262853"/>
    <n v="6.44"/>
    <n v="1692773.32"/>
    <s v="normal_buy"/>
    <n v="-1.3452937491495899E-2"/>
    <n v="-1.3452999999999999"/>
    <s v="P"/>
  </r>
  <r>
    <x v="1194"/>
    <s v="DONEGAL GROUP INC"/>
    <x v="8"/>
    <x v="179"/>
    <s v="DONEGAL MUTUAL INSURANCE CO"/>
    <s v="TenPercentOwner"/>
    <n v="5310"/>
    <n v="15.19"/>
    <n v="80658.899999999994"/>
    <s v="normal_buy"/>
    <n v="-5.0524968724951491E-2"/>
    <n v="-5.0525000000000002"/>
    <s v="P"/>
  </r>
  <r>
    <x v="971"/>
    <s v="BlackRock TCP Capital Corp."/>
    <x v="8"/>
    <x v="179"/>
    <s v="Tseng Philip M"/>
    <s v="Director,Officer"/>
    <n v="10000"/>
    <n v="9.1"/>
    <n v="91000"/>
    <s v="large_buy"/>
    <n v="-6.6032012142002605E-2"/>
    <n v="-6.6032000000000002"/>
    <s v="P"/>
  </r>
  <r>
    <x v="1424"/>
    <s v="REED'S, INC."/>
    <x v="8"/>
    <x v="179"/>
    <s v="Union Square Park Capital Management, LLC"/>
    <s v="TenPercentOwner"/>
    <n v="531205"/>
    <n v="1.5"/>
    <n v="796807.5"/>
    <s v="normal_buy"/>
    <n v="7.5757502779743016E-3"/>
    <n v="0.75760000000000005"/>
    <s v="P"/>
  </r>
  <r>
    <x v="1424"/>
    <s v="REED'S, INC."/>
    <x v="8"/>
    <x v="179"/>
    <s v="Union Square Park Partners, LP"/>
    <s v="TenPercentOwner"/>
    <n v="531205"/>
    <n v="1.5"/>
    <n v="796807.5"/>
    <s v="normal_buy"/>
    <n v="7.5757502779743016E-3"/>
    <n v="0.75760000000000005"/>
    <s v="P"/>
  </r>
  <r>
    <x v="1424"/>
    <s v="REED'S, INC."/>
    <x v="8"/>
    <x v="179"/>
    <s v="Union Square Park GP, LLC"/>
    <s v="TenPercentOwner"/>
    <n v="531205"/>
    <n v="1.5"/>
    <n v="796807.5"/>
    <s v="normal_buy"/>
    <n v="7.5757502779743016E-3"/>
    <n v="0.75760000000000005"/>
    <s v="P"/>
  </r>
  <r>
    <x v="1424"/>
    <s v="REED'S, INC."/>
    <x v="8"/>
    <x v="179"/>
    <s v="Zaltzman Leon Michael"/>
    <s v="TenPercentOwner"/>
    <n v="531205"/>
    <n v="1.5"/>
    <n v="796807.5"/>
    <s v="normal_buy"/>
    <n v="7.5757502779743016E-3"/>
    <n v="0.75760000000000005"/>
    <s v="P"/>
  </r>
  <r>
    <x v="663"/>
    <s v="FIRST TRUST HIGH YIELD OPPORTUNITIES 2027 TERM FUND"/>
    <x v="8"/>
    <x v="179"/>
    <s v="BOWEN JAMES A"/>
    <s v="Director,Other"/>
    <n v="17000"/>
    <n v="14.75"/>
    <n v="250750"/>
    <s v="large_buy"/>
    <n v="1.2236589460501429E-2"/>
    <n v="1.2237"/>
    <s v="P"/>
  </r>
  <r>
    <x v="1076"/>
    <s v="FRIEDMAN INDUSTRIES INC"/>
    <x v="8"/>
    <x v="179"/>
    <s v="Taylor Mike J"/>
    <s v="Director,Officer"/>
    <n v="888"/>
    <n v="14.4"/>
    <n v="12787.2"/>
    <s v="normal_buy"/>
    <n v="6.2801863139136049E-2"/>
    <n v="6.2801999999999998"/>
    <s v="P"/>
  </r>
  <r>
    <x v="1397"/>
    <s v="P3 Health Partners Inc."/>
    <x v="8"/>
    <x v="179"/>
    <s v="CPF III-A PT SPV, LLC"/>
    <s v="TenPercentOwner"/>
    <n v="80000"/>
    <n v="0.52"/>
    <n v="41600"/>
    <s v="normal_buy"/>
    <n v="-0.22310758152832419"/>
    <n v="-22.3108"/>
    <s v="P"/>
  </r>
  <r>
    <x v="1397"/>
    <s v="P3 Health Partners Inc."/>
    <x v="8"/>
    <x v="179"/>
    <s v="CPF III PT SPV, LLC"/>
    <s v="TenPercentOwner"/>
    <n v="80000"/>
    <n v="0.52"/>
    <n v="41600"/>
    <s v="normal_buy"/>
    <n v="-0.22310758152832419"/>
    <n v="-22.3108"/>
    <s v="P"/>
  </r>
  <r>
    <x v="1397"/>
    <s v="P3 Health Partners Inc."/>
    <x v="8"/>
    <x v="179"/>
    <s v="Chicago Pacific Founders UGP III, LLC"/>
    <s v="TenPercentOwner"/>
    <n v="80000"/>
    <n v="0.52"/>
    <n v="41600"/>
    <s v="normal_buy"/>
    <n v="-0.22310758152832419"/>
    <n v="-22.3108"/>
    <s v="P"/>
  </r>
  <r>
    <x v="1397"/>
    <s v="P3 Health Partners Inc."/>
    <x v="8"/>
    <x v="179"/>
    <s v="Chicago Pacific Founders GP III, L.P."/>
    <s v="TenPercentOwner"/>
    <n v="80000"/>
    <n v="0.52"/>
    <n v="41600"/>
    <s v="normal_buy"/>
    <n v="-0.22310758152832419"/>
    <n v="-22.3108"/>
    <s v="P"/>
  </r>
  <r>
    <x v="1080"/>
    <s v="KIORA PHARMACEUTICALS INC"/>
    <x v="8"/>
    <x v="179"/>
    <s v="Shapiro Aron"/>
    <s v="Director"/>
    <n v="3000"/>
    <n v="3.6"/>
    <n v="10800"/>
    <s v="normal_buy"/>
    <n v="-1.714284079415462E-2"/>
    <n v="-1.7142999999999999"/>
    <s v="P"/>
  </r>
  <r>
    <x v="418"/>
    <s v="Citi Trends Inc"/>
    <x v="8"/>
    <x v="179"/>
    <s v="Heath David A"/>
    <s v="Director"/>
    <n v="1500"/>
    <n v="14.59"/>
    <n v="21885"/>
    <s v="normal_buy"/>
    <n v="0.27816404829571167"/>
    <n v="27.816400000000002"/>
    <s v="P"/>
  </r>
  <r>
    <x v="977"/>
    <s v="Hilton Worldwide Holdings Inc."/>
    <x v="8"/>
    <x v="179"/>
    <s v="MCHALE JUDITH"/>
    <s v="Director"/>
    <n v="1591"/>
    <n v="211.34"/>
    <n v="336241.94"/>
    <s v="normal_buy"/>
    <n v="8.4595326056911224E-2"/>
    <n v="8.4595000000000002"/>
    <s v="P"/>
  </r>
  <r>
    <x v="977"/>
    <s v="Hilton Worldwide Holdings Inc."/>
    <x v="8"/>
    <x v="179"/>
    <s v="MCHALE JUDITH"/>
    <s v="Director"/>
    <n v="3159"/>
    <n v="210.55"/>
    <n v="665127.45000000007"/>
    <s v="large_buy"/>
    <n v="8.4595326056911224E-2"/>
    <n v="8.4595000000000002"/>
    <s v="P"/>
  </r>
  <r>
    <x v="1267"/>
    <s v="WORKIVA INC"/>
    <x v="8"/>
    <x v="180"/>
    <s v="VANDERPLOEG MARTIN J."/>
    <s v="Director"/>
    <n v="3122"/>
    <n v="69.849999999999994"/>
    <n v="218071.7"/>
    <s v="normal_buy"/>
    <n v="9.4760617367911637E-2"/>
    <n v="9.4761000000000006"/>
    <s v="P"/>
  </r>
  <r>
    <x v="1267"/>
    <s v="WORKIVA INC"/>
    <x v="8"/>
    <x v="180"/>
    <s v="VANDERPLOEG MARTIN J."/>
    <s v="Director"/>
    <n v="878"/>
    <n v="70.81"/>
    <n v="62171.18"/>
    <s v="normal_buy"/>
    <n v="9.4760617367911637E-2"/>
    <n v="9.4761000000000006"/>
    <s v="P"/>
  </r>
  <r>
    <x v="378"/>
    <s v="RCI HOSPITALITY HOLDINGS, INC."/>
    <x v="8"/>
    <x v="180"/>
    <s v="Elaine Johnson Martin"/>
    <s v="Director"/>
    <n v="628"/>
    <n v="40.5"/>
    <n v="25434"/>
    <s v="normal_buy"/>
    <n v="4.1327388046924929E-2"/>
    <n v="4.1326999999999998"/>
    <s v="P"/>
  </r>
  <r>
    <x v="1107"/>
    <s v="FRANKLIN RESOURCES INC"/>
    <x v="8"/>
    <x v="180"/>
    <s v="JOHNSON CHARLES B"/>
    <s v="TenPercentOwner"/>
    <n v="100000"/>
    <n v="19.079999999999998"/>
    <n v="1908000"/>
    <s v="normal_buy"/>
    <n v="6.018507650436522E-2"/>
    <n v="6.0185000000000004"/>
    <s v="P"/>
  </r>
  <r>
    <x v="1421"/>
    <s v="Syros Pharmaceuticals, Inc."/>
    <x v="8"/>
    <x v="180"/>
    <s v="Chee Conley"/>
    <s v="Director,Officer"/>
    <n v="50000"/>
    <n v="1.71"/>
    <n v="85500"/>
    <s v="large_buy"/>
    <n v="0.19626164128833379"/>
    <n v="19.626200000000001"/>
    <s v="P"/>
  </r>
  <r>
    <x v="596"/>
    <s v="Core Scientific, Inc./tx"/>
    <x v="8"/>
    <x v="180"/>
    <s v="Patten Jarrod M"/>
    <s v="Director"/>
    <n v="2100"/>
    <n v="10.1"/>
    <n v="21210"/>
    <s v="normal_buy"/>
    <n v="0.23871615353027351"/>
    <n v="23.871600000000001"/>
    <s v="P"/>
  </r>
  <r>
    <x v="1422"/>
    <s v="Aptiv PLC"/>
    <x v="8"/>
    <x v="180"/>
    <s v="CLARK KEVIN P"/>
    <s v="Director,Officer"/>
    <n v="1095"/>
    <n v="64.87"/>
    <n v="71032.650000000009"/>
    <s v="normal_buy"/>
    <n v="7.7745474919604041E-2"/>
    <n v="7.7744999999999997"/>
    <s v="P"/>
  </r>
  <r>
    <x v="1422"/>
    <s v="Aptiv PLC"/>
    <x v="8"/>
    <x v="180"/>
    <s v="CLARK KEVIN P"/>
    <s v="Director,Officer"/>
    <n v="14200"/>
    <n v="64.12"/>
    <n v="910504.00000000012"/>
    <s v="normal_buy"/>
    <n v="7.7745474919604041E-2"/>
    <n v="7.7744999999999997"/>
    <s v="P"/>
  </r>
  <r>
    <x v="88"/>
    <s v="Compass Diversified Holdings"/>
    <x v="8"/>
    <x v="180"/>
    <s v="Locke Simon Heidi"/>
    <s v="Other"/>
    <n v="19800"/>
    <n v="20.16"/>
    <n v="399168"/>
    <s v="large_buy"/>
    <n v="8.4402635206640042E-2"/>
    <n v="8.4403000000000006"/>
    <s v="P"/>
  </r>
  <r>
    <x v="1427"/>
    <s v="Envoy Medical, Inc."/>
    <x v="8"/>
    <x v="180"/>
    <s v="Patel Mona Chetan"/>
    <s v="Director"/>
    <n v="4000"/>
    <n v="3.33"/>
    <n v="13320"/>
    <s v="large_buy"/>
    <n v="0.1163521628275903"/>
    <n v="11.635199999999999"/>
    <s v="P"/>
  </r>
  <r>
    <x v="578"/>
    <s v="Granite Ridge Resources, Inc."/>
    <x v="8"/>
    <x v="180"/>
    <s v="Farquharson Tyler"/>
    <s v="Officer"/>
    <n v="5000"/>
    <n v="5.95"/>
    <n v="29750"/>
    <s v="normal_buy"/>
    <n v="2.3450665023318829E-2"/>
    <n v="2.3451"/>
    <s v="P"/>
  </r>
  <r>
    <x v="992"/>
    <s v="APPIAN CORP"/>
    <x v="8"/>
    <x v="180"/>
    <s v="Abdiel Capital Management, LLC"/>
    <s v="TenPercentOwner"/>
    <n v="13773"/>
    <n v="31.38"/>
    <n v="432196.74"/>
    <s v="normal_buy"/>
    <n v="8.9666124846244699E-2"/>
    <n v="8.9665999999999997"/>
    <s v="P"/>
  </r>
  <r>
    <x v="992"/>
    <s v="APPIAN CORP"/>
    <x v="8"/>
    <x v="180"/>
    <s v="Abdiel Qualified Master Fund LP"/>
    <s v="TenPercentOwner"/>
    <n v="13773"/>
    <n v="31.38"/>
    <n v="432196.74"/>
    <s v="normal_buy"/>
    <n v="8.9666124846244699E-2"/>
    <n v="8.9665999999999997"/>
    <s v="P"/>
  </r>
  <r>
    <x v="992"/>
    <s v="APPIAN CORP"/>
    <x v="8"/>
    <x v="180"/>
    <s v="Abdiel Partners, LLC"/>
    <s v="TenPercentOwner"/>
    <n v="13773"/>
    <n v="31.38"/>
    <n v="432196.74"/>
    <s v="normal_buy"/>
    <n v="8.9666124846244699E-2"/>
    <n v="8.9665999999999997"/>
    <s v="P"/>
  </r>
  <r>
    <x v="992"/>
    <s v="APPIAN CORP"/>
    <x v="8"/>
    <x v="180"/>
    <s v="Abdiel Capital LP"/>
    <s v="TenPercentOwner"/>
    <n v="13773"/>
    <n v="31.38"/>
    <n v="432196.74"/>
    <s v="normal_buy"/>
    <n v="8.9666124846244699E-2"/>
    <n v="8.9665999999999997"/>
    <s v="P"/>
  </r>
  <r>
    <x v="992"/>
    <s v="APPIAN CORP"/>
    <x v="8"/>
    <x v="180"/>
    <s v="Moran Colin T."/>
    <s v="TenPercentOwner"/>
    <n v="13773"/>
    <n v="31.38"/>
    <n v="432196.74"/>
    <s v="normal_buy"/>
    <n v="8.9666124846244699E-2"/>
    <n v="8.9665999999999997"/>
    <s v="P"/>
  </r>
  <r>
    <x v="992"/>
    <s v="APPIAN CORP"/>
    <x v="8"/>
    <x v="180"/>
    <s v="Abdiel Capital Advisors, LP"/>
    <s v="TenPercentOwner"/>
    <n v="13773"/>
    <n v="31.38"/>
    <n v="432196.74"/>
    <s v="normal_buy"/>
    <n v="8.9666124846244699E-2"/>
    <n v="8.9665999999999997"/>
    <s v="P"/>
  </r>
  <r>
    <x v="992"/>
    <s v="APPIAN CORP"/>
    <x v="8"/>
    <x v="180"/>
    <s v="Abdiel Capital Management, LLC"/>
    <s v="TenPercentOwner"/>
    <n v="529"/>
    <n v="31.38"/>
    <n v="16600.02"/>
    <s v="normal_buy"/>
    <n v="8.9666124846244699E-2"/>
    <n v="8.9665999999999997"/>
    <s v="P"/>
  </r>
  <r>
    <x v="992"/>
    <s v="APPIAN CORP"/>
    <x v="8"/>
    <x v="180"/>
    <s v="Abdiel Qualified Master Fund LP"/>
    <s v="TenPercentOwner"/>
    <n v="529"/>
    <n v="31.38"/>
    <n v="16600.02"/>
    <s v="normal_buy"/>
    <n v="8.9666124846244699E-2"/>
    <n v="8.9665999999999997"/>
    <s v="P"/>
  </r>
  <r>
    <x v="992"/>
    <s v="APPIAN CORP"/>
    <x v="8"/>
    <x v="180"/>
    <s v="Abdiel Partners, LLC"/>
    <s v="TenPercentOwner"/>
    <n v="529"/>
    <n v="31.38"/>
    <n v="16600.02"/>
    <s v="normal_buy"/>
    <n v="8.9666124846244699E-2"/>
    <n v="8.9665999999999997"/>
    <s v="P"/>
  </r>
  <r>
    <x v="992"/>
    <s v="APPIAN CORP"/>
    <x v="8"/>
    <x v="180"/>
    <s v="Abdiel Capital LP"/>
    <s v="TenPercentOwner"/>
    <n v="529"/>
    <n v="31.38"/>
    <n v="16600.02"/>
    <s v="normal_buy"/>
    <n v="8.9666124846244699E-2"/>
    <n v="8.9665999999999997"/>
    <s v="P"/>
  </r>
  <r>
    <x v="992"/>
    <s v="APPIAN CORP"/>
    <x v="8"/>
    <x v="180"/>
    <s v="Moran Colin T."/>
    <s v="TenPercentOwner"/>
    <n v="529"/>
    <n v="31.38"/>
    <n v="16600.02"/>
    <s v="normal_buy"/>
    <n v="8.9666124846244699E-2"/>
    <n v="8.9665999999999997"/>
    <s v="P"/>
  </r>
  <r>
    <x v="992"/>
    <s v="APPIAN CORP"/>
    <x v="8"/>
    <x v="180"/>
    <s v="Abdiel Capital Advisors, LP"/>
    <s v="TenPercentOwner"/>
    <n v="529"/>
    <n v="31.38"/>
    <n v="16600.02"/>
    <s v="normal_buy"/>
    <n v="8.9666124846244699E-2"/>
    <n v="8.9665999999999997"/>
    <s v="P"/>
  </r>
  <r>
    <x v="992"/>
    <s v="APPIAN CORP"/>
    <x v="8"/>
    <x v="180"/>
    <s v="Abdiel Capital Management, LLC"/>
    <s v="TenPercentOwner"/>
    <n v="7191"/>
    <n v="30.85"/>
    <n v="221842.35"/>
    <s v="normal_buy"/>
    <n v="8.9666124846244699E-2"/>
    <n v="8.9665999999999997"/>
    <s v="P"/>
  </r>
  <r>
    <x v="992"/>
    <s v="APPIAN CORP"/>
    <x v="8"/>
    <x v="180"/>
    <s v="Abdiel Qualified Master Fund LP"/>
    <s v="TenPercentOwner"/>
    <n v="7191"/>
    <n v="30.85"/>
    <n v="221842.35"/>
    <s v="normal_buy"/>
    <n v="8.9666124846244699E-2"/>
    <n v="8.9665999999999997"/>
    <s v="P"/>
  </r>
  <r>
    <x v="992"/>
    <s v="APPIAN CORP"/>
    <x v="8"/>
    <x v="180"/>
    <s v="Abdiel Partners, LLC"/>
    <s v="TenPercentOwner"/>
    <n v="7191"/>
    <n v="30.85"/>
    <n v="221842.35"/>
    <s v="normal_buy"/>
    <n v="8.9666124846244699E-2"/>
    <n v="8.9665999999999997"/>
    <s v="P"/>
  </r>
  <r>
    <x v="992"/>
    <s v="APPIAN CORP"/>
    <x v="8"/>
    <x v="180"/>
    <s v="Abdiel Capital LP"/>
    <s v="TenPercentOwner"/>
    <n v="7191"/>
    <n v="30.85"/>
    <n v="221842.35"/>
    <s v="normal_buy"/>
    <n v="8.9666124846244699E-2"/>
    <n v="8.9665999999999997"/>
    <s v="P"/>
  </r>
  <r>
    <x v="992"/>
    <s v="APPIAN CORP"/>
    <x v="8"/>
    <x v="180"/>
    <s v="Moran Colin T."/>
    <s v="TenPercentOwner"/>
    <n v="7191"/>
    <n v="30.85"/>
    <n v="221842.35"/>
    <s v="normal_buy"/>
    <n v="8.9666124846244699E-2"/>
    <n v="8.9665999999999997"/>
    <s v="P"/>
  </r>
  <r>
    <x v="992"/>
    <s v="APPIAN CORP"/>
    <x v="8"/>
    <x v="180"/>
    <s v="Abdiel Capital Advisors, LP"/>
    <s v="TenPercentOwner"/>
    <n v="7191"/>
    <n v="30.85"/>
    <n v="221842.35"/>
    <s v="normal_buy"/>
    <n v="8.9666124846244699E-2"/>
    <n v="8.9665999999999997"/>
    <s v="P"/>
  </r>
  <r>
    <x v="1425"/>
    <s v="Permian Resources Corp"/>
    <x v="8"/>
    <x v="180"/>
    <s v="Quinn William J"/>
    <s v="Director"/>
    <n v="62429"/>
    <n v="12.73"/>
    <n v="794721.17"/>
    <s v="normal_buy"/>
    <n v="5.4447866162044889E-2"/>
    <n v="5.4447999999999999"/>
    <s v="P"/>
  </r>
  <r>
    <x v="1383"/>
    <s v="MERCER INTERNATIONAL INC."/>
    <x v="8"/>
    <x v="180"/>
    <s v="Rettig Rainer"/>
    <s v="Director"/>
    <n v="4000"/>
    <n v="6.1"/>
    <n v="24400"/>
    <s v="normal_buy"/>
    <n v="2.8345251810652169E-2"/>
    <n v="2.8344999999999998"/>
    <s v="P"/>
  </r>
  <r>
    <x v="1428"/>
    <s v="Twin Vee PowerCats, Co."/>
    <x v="8"/>
    <x v="180"/>
    <s v="VISCONTI JOSEPH C"/>
    <s v="Director,Officer,TenPercentOwner"/>
    <n v="40785"/>
    <n v="0.4"/>
    <n v="16314"/>
    <s v="normal_buy"/>
    <n v="0.36982966704353443"/>
    <n v="36.982999999999997"/>
    <s v="P"/>
  </r>
  <r>
    <x v="1015"/>
    <s v="PodcastOne, Inc."/>
    <x v="8"/>
    <x v="180"/>
    <s v="MERRIMAN D JONATHAN"/>
    <s v="Director"/>
    <n v="17800"/>
    <n v="1.71"/>
    <n v="30438"/>
    <s v="normal_buy"/>
    <n v="-6.5476130077490979E-2"/>
    <n v="-6.5476000000000001"/>
    <s v="P"/>
  </r>
  <r>
    <x v="336"/>
    <s v="HEARTLAND EXPRESS INC"/>
    <x v="8"/>
    <x v="180"/>
    <s v="GERDIN MICHAEL J"/>
    <s v="Director,Officer,TenPercentOwner,Other"/>
    <n v="50000"/>
    <n v="11.67"/>
    <n v="583500"/>
    <s v="normal_buy"/>
    <n v="1.2711826001681191E-2"/>
    <n v="1.2712000000000001"/>
    <s v="P"/>
  </r>
  <r>
    <x v="1429"/>
    <s v="LifeMD, Inc."/>
    <x v="8"/>
    <x v="180"/>
    <s v="Galluppi Stefan"/>
    <s v="Officer"/>
    <n v="3000"/>
    <n v="4.93"/>
    <n v="14790"/>
    <s v="large_buy"/>
    <n v="-2.272734045982094E-2"/>
    <n v="-2.2726999999999999"/>
    <s v="P"/>
  </r>
  <r>
    <x v="1150"/>
    <s v="CULP INC"/>
    <x v="8"/>
    <x v="180"/>
    <s v="22NW Fund, LP"/>
    <s v="TenPercentOwner"/>
    <n v="2453"/>
    <n v="5.48"/>
    <n v="13442.44"/>
    <s v="normal_buy"/>
    <n v="4.7368419291460073E-2"/>
    <n v="4.7367999999999997"/>
    <s v="P"/>
  </r>
  <r>
    <x v="1150"/>
    <s v="CULP INC"/>
    <x v="8"/>
    <x v="180"/>
    <s v="22NW, LP"/>
    <s v="TenPercentOwner"/>
    <n v="2453"/>
    <n v="5.48"/>
    <n v="13442.44"/>
    <s v="normal_buy"/>
    <n v="4.7368419291460073E-2"/>
    <n v="4.7367999999999997"/>
    <s v="P"/>
  </r>
  <r>
    <x v="1150"/>
    <s v="CULP INC"/>
    <x v="8"/>
    <x v="180"/>
    <s v="English Aron R."/>
    <s v="TenPercentOwner"/>
    <n v="2453"/>
    <n v="5.48"/>
    <n v="13442.44"/>
    <s v="normal_buy"/>
    <n v="4.7368419291460073E-2"/>
    <n v="4.7367999999999997"/>
    <s v="P"/>
  </r>
  <r>
    <x v="1150"/>
    <s v="CULP INC"/>
    <x v="8"/>
    <x v="180"/>
    <s v="22NW Fund GP, LLC"/>
    <s v="TenPercentOwner"/>
    <n v="2453"/>
    <n v="5.48"/>
    <n v="13442.44"/>
    <s v="normal_buy"/>
    <n v="4.7368419291460073E-2"/>
    <n v="4.7367999999999997"/>
    <s v="P"/>
  </r>
  <r>
    <x v="1150"/>
    <s v="CULP INC"/>
    <x v="8"/>
    <x v="180"/>
    <s v="22NW GP, Inc."/>
    <s v="TenPercentOwner"/>
    <n v="2453"/>
    <n v="5.48"/>
    <n v="13442.44"/>
    <s v="normal_buy"/>
    <n v="4.7368419291460073E-2"/>
    <n v="4.7367999999999997"/>
    <s v="P"/>
  </r>
  <r>
    <x v="1426"/>
    <s v="Eton Pharmaceuticals, Inc."/>
    <x v="8"/>
    <x v="180"/>
    <s v="Opaleye Management Inc."/>
    <s v="TenPercentOwner"/>
    <n v="5000"/>
    <n v="4.75"/>
    <n v="23750"/>
    <s v="normal_buy"/>
    <n v="0.16283929353239571"/>
    <n v="16.283899999999999"/>
    <s v="P"/>
  </r>
  <r>
    <x v="1426"/>
    <s v="Eton Pharmaceuticals, Inc."/>
    <x v="8"/>
    <x v="180"/>
    <s v="Opaleye Management Inc."/>
    <s v="TenPercentOwner"/>
    <n v="45000"/>
    <n v="4.75"/>
    <n v="213750"/>
    <s v="large_buy"/>
    <n v="0.16283929353239571"/>
    <n v="16.283899999999999"/>
    <s v="P"/>
  </r>
  <r>
    <x v="136"/>
    <s v="ADAMS NATURAL RESOURCES FUND, INC."/>
    <x v="8"/>
    <x v="180"/>
    <s v="Saba Capital Management, L.P."/>
    <s v="TenPercentOwner"/>
    <n v="7751"/>
    <n v="21.76"/>
    <n v="168661.76000000001"/>
    <s v="normal_buy"/>
    <n v="4.326047236283781E-2"/>
    <n v="4.3259999999999996"/>
    <s v="P"/>
  </r>
  <r>
    <x v="136"/>
    <s v="ADAMS NATURAL RESOURCES FUND, INC."/>
    <x v="8"/>
    <x v="180"/>
    <s v="Weinstein Boaz"/>
    <s v="TenPercentOwner"/>
    <n v="7751"/>
    <n v="21.76"/>
    <n v="168661.76000000001"/>
    <s v="normal_buy"/>
    <n v="4.326047236283781E-2"/>
    <n v="4.3259999999999996"/>
    <s v="P"/>
  </r>
  <r>
    <x v="576"/>
    <s v="BrightSpring Health Services, Inc."/>
    <x v="8"/>
    <x v="180"/>
    <s v="KKR Group Partnership L.P."/>
    <s v="TenPercentOwner"/>
    <n v="11619998"/>
    <n v="11.13"/>
    <n v="129330577.73999999"/>
    <s v="large_buy"/>
    <n v="0.10650884109670281"/>
    <n v="10.6509"/>
    <s v="P"/>
  </r>
  <r>
    <x v="576"/>
    <s v="BrightSpring Health Services, Inc."/>
    <x v="8"/>
    <x v="180"/>
    <s v="KKR Group Co. Inc."/>
    <s v="TenPercentOwner"/>
    <n v="11619998"/>
    <n v="11.13"/>
    <n v="129330577.73999999"/>
    <s v="large_buy"/>
    <n v="0.10650884109670281"/>
    <n v="10.6509"/>
    <s v="P"/>
  </r>
  <r>
    <x v="576"/>
    <s v="BrightSpring Health Services, Inc."/>
    <x v="8"/>
    <x v="180"/>
    <s v="KKR &amp; Co. Inc."/>
    <s v="TenPercentOwner"/>
    <n v="11619998"/>
    <n v="11.13"/>
    <n v="129330577.73999999"/>
    <s v="large_buy"/>
    <n v="0.10650884109670281"/>
    <n v="10.6509"/>
    <s v="P"/>
  </r>
  <r>
    <x v="576"/>
    <s v="BrightSpring Health Services, Inc."/>
    <x v="8"/>
    <x v="180"/>
    <s v="ROBERTS GEORGE R"/>
    <s v="TenPercentOwner"/>
    <n v="11619998"/>
    <n v="11.13"/>
    <n v="129330577.73999999"/>
    <s v="large_buy"/>
    <n v="0.10650884109670281"/>
    <n v="10.6509"/>
    <s v="P"/>
  </r>
  <r>
    <x v="576"/>
    <s v="BrightSpring Health Services, Inc."/>
    <x v="8"/>
    <x v="180"/>
    <s v="KRAVIS HENRY R"/>
    <s v="TenPercentOwner"/>
    <n v="11619998"/>
    <n v="11.13"/>
    <n v="129330577.73999999"/>
    <s v="large_buy"/>
    <n v="0.10650884109670281"/>
    <n v="10.6509"/>
    <s v="P"/>
  </r>
  <r>
    <x v="576"/>
    <s v="BrightSpring Health Services, Inc."/>
    <x v="8"/>
    <x v="180"/>
    <s v="KKR Group Holdings Corp."/>
    <s v="TenPercentOwner"/>
    <n v="11619998"/>
    <n v="11.13"/>
    <n v="129330577.73999999"/>
    <s v="large_buy"/>
    <n v="0.10650884109670281"/>
    <n v="10.6509"/>
    <s v="P"/>
  </r>
  <r>
    <x v="576"/>
    <s v="BrightSpring Health Services, Inc."/>
    <x v="8"/>
    <x v="180"/>
    <s v="KKR Management LLP"/>
    <s v="TenPercentOwner"/>
    <n v="11619998"/>
    <n v="11.13"/>
    <n v="129330577.73999999"/>
    <s v="large_buy"/>
    <n v="0.10650884109670281"/>
    <n v="10.6509"/>
    <s v="P"/>
  </r>
  <r>
    <x v="1238"/>
    <s v="Clarus Corp"/>
    <x v="8"/>
    <x v="180"/>
    <s v="KANDERS WARREN B"/>
    <s v="Director,Officer,TenPercentOwner"/>
    <n v="18400"/>
    <n v="4.3099999999999996"/>
    <n v="79304"/>
    <s v="normal_buy"/>
    <n v="3.2786968594330723E-2"/>
    <n v="3.2787000000000002"/>
    <s v="P"/>
  </r>
  <r>
    <x v="1428"/>
    <s v="Twin Vee PowerCats, Co."/>
    <x v="8"/>
    <x v="180"/>
    <s v="Zimmer Karl J"/>
    <s v="Officer"/>
    <n v="50000"/>
    <n v="0.43"/>
    <n v="21500"/>
    <s v="normal_buy"/>
    <n v="0.36982966704353443"/>
    <n v="36.982999999999997"/>
    <s v="P"/>
  </r>
  <r>
    <x v="1376"/>
    <s v="ConnectM Technology Solutions, Inc."/>
    <x v="8"/>
    <x v="180"/>
    <s v="Choudhury Mahesh"/>
    <s v="Officer"/>
    <n v="11500"/>
    <n v="13731"/>
    <n v="157906500"/>
    <s v="normal_buy"/>
    <n v="0"/>
    <n v="0"/>
    <s v="P"/>
  </r>
  <r>
    <x v="1376"/>
    <s v="ConnectM Technology Solutions, Inc."/>
    <x v="8"/>
    <x v="180"/>
    <s v="Panigrahi Bhaskar"/>
    <s v="Director,Officer"/>
    <n v="45944"/>
    <n v="49917"/>
    <n v="2293386648"/>
    <s v="large_buy"/>
    <n v="0"/>
    <n v="0"/>
    <s v="P"/>
  </r>
  <r>
    <x v="850"/>
    <s v="CHART INDUSTRIES INC"/>
    <x v="8"/>
    <x v="180"/>
    <s v="Mahoney Paul E"/>
    <s v="Director"/>
    <n v="500"/>
    <n v="106.55"/>
    <n v="53275"/>
    <s v="normal_buy"/>
    <n v="0.1134385407572112"/>
    <n v="11.3439"/>
    <s v="P"/>
  </r>
  <r>
    <x v="578"/>
    <s v="Granite Ridge Resources, Inc."/>
    <x v="8"/>
    <x v="180"/>
    <s v="Miller Matthew Reade"/>
    <s v="Director"/>
    <n v="8500"/>
    <n v="5.97"/>
    <n v="50745"/>
    <s v="large_buy"/>
    <n v="2.3450665023318829E-2"/>
    <n v="2.3451"/>
    <s v="P"/>
  </r>
  <r>
    <x v="125"/>
    <s v="RELMADA THERAPEUTICS, INC."/>
    <x v="8"/>
    <x v="180"/>
    <s v="TRAVERSA SERGIO"/>
    <s v="Director,Officer"/>
    <n v="51407"/>
    <n v="2.99"/>
    <n v="153706.93"/>
    <s v="large_buy"/>
    <n v="0.11920534297618079"/>
    <n v="11.920500000000001"/>
    <s v="P"/>
  </r>
  <r>
    <x v="1194"/>
    <s v="DONEGAL GROUP INC"/>
    <x v="8"/>
    <x v="180"/>
    <s v="DONEGAL MUTUAL INSURANCE CO"/>
    <s v="TenPercentOwner"/>
    <n v="8390"/>
    <n v="15"/>
    <n v="125850"/>
    <s v="normal_buy"/>
    <n v="-2.92747761520743E-2"/>
    <n v="-2.9275000000000002"/>
    <s v="P"/>
  </r>
  <r>
    <x v="824"/>
    <s v="PLUS THERAPEUTICS, INC."/>
    <x v="8"/>
    <x v="180"/>
    <s v="Petersen Greg"/>
    <s v="Director"/>
    <n v="12500"/>
    <n v="1.35"/>
    <n v="16875"/>
    <s v="normal_buy"/>
    <n v="0.14074069233751851"/>
    <n v="14.0741"/>
    <s v="P"/>
  </r>
  <r>
    <x v="1345"/>
    <s v="Xperi Inc."/>
    <x v="8"/>
    <x v="180"/>
    <s v="KIRCHNER JON"/>
    <s v="Director,Officer"/>
    <n v="5000"/>
    <n v="8.65"/>
    <n v="43250"/>
    <s v="normal_buy"/>
    <n v="3.5838200380102547E-2"/>
    <n v="3.5838000000000001"/>
    <s v="P"/>
  </r>
  <r>
    <x v="1006"/>
    <s v="Inhibrx Biosciences, Inc."/>
    <x v="8"/>
    <x v="180"/>
    <s v="Vuori Kristiina MD"/>
    <s v="Director"/>
    <n v="6457"/>
    <n v="15.07"/>
    <n v="97306.99"/>
    <s v="normal_buy"/>
    <n v="2.8000005086262991E-2"/>
    <n v="2.8"/>
    <s v="P"/>
  </r>
  <r>
    <x v="866"/>
    <s v="GLOBAL PARTNERS LP"/>
    <x v="8"/>
    <x v="180"/>
    <s v="Global GP LLC"/>
    <s v="Other"/>
    <n v="5000"/>
    <n v="43.85"/>
    <n v="219250"/>
    <s v="normal_buy"/>
    <n v="7.5689622464005124E-2"/>
    <n v="7.569"/>
    <s v="P"/>
  </r>
  <r>
    <x v="1430"/>
    <s v="MARRIOTT VACATIONS WORLDWIDE Corp"/>
    <x v="8"/>
    <x v="180"/>
    <s v="Marino Jason P"/>
    <s v="Officer"/>
    <n v="700"/>
    <n v="69"/>
    <n v="48300"/>
    <s v="large_buy"/>
    <n v="7.5019473535975933E-2"/>
    <n v="7.5019"/>
    <s v="P"/>
  </r>
  <r>
    <x v="17"/>
    <s v="TILE SHOP HOLDINGS, INC."/>
    <x v="8"/>
    <x v="180"/>
    <s v="Pleasant Lake Onshore Feeder Fund LP"/>
    <s v="TenPercentOwner"/>
    <n v="18500"/>
    <n v="6.18"/>
    <n v="114330"/>
    <s v="normal_buy"/>
    <n v="4.9919475181201989E-2"/>
    <n v="4.9919000000000002"/>
    <s v="P"/>
  </r>
  <r>
    <x v="17"/>
    <s v="TILE SHOP HOLDINGS, INC."/>
    <x v="8"/>
    <x v="180"/>
    <s v="Fund 1 Investments, LLC"/>
    <s v="TenPercentOwner"/>
    <n v="18500"/>
    <n v="6.18"/>
    <n v="114330"/>
    <s v="normal_buy"/>
    <n v="4.9919475181201989E-2"/>
    <n v="4.9919000000000002"/>
    <s v="P"/>
  </r>
  <r>
    <x v="17"/>
    <s v="TILE SHOP HOLDINGS, INC."/>
    <x v="8"/>
    <x v="180"/>
    <s v="Pleasant Lake Partners LLC"/>
    <s v="TenPercentOwner"/>
    <n v="18500"/>
    <n v="6.18"/>
    <n v="114330"/>
    <s v="normal_buy"/>
    <n v="4.9919475181201989E-2"/>
    <n v="4.9919000000000002"/>
    <s v="P"/>
  </r>
  <r>
    <x v="866"/>
    <s v="GLOBAL PARTNERS LP"/>
    <x v="8"/>
    <x v="180"/>
    <s v="Global GP LLC"/>
    <s v="Other"/>
    <n v="5000"/>
    <n v="43.85"/>
    <n v="219250"/>
    <s v="normal_buy"/>
    <n v="7.5689622464005124E-2"/>
    <n v="7.569"/>
    <s v="P"/>
  </r>
  <r>
    <x v="1431"/>
    <s v="Cognyte Software Ltd."/>
    <x v="8"/>
    <x v="180"/>
    <s v="Topline Capital Partners, LP"/>
    <s v="TenPercentOwner"/>
    <n v="553591"/>
    <n v="6.31"/>
    <n v="3493159.21"/>
    <s v="large_buy"/>
    <n v="6.0317400968115553E-2"/>
    <n v="6.0316999999999998"/>
    <s v="P"/>
  </r>
  <r>
    <x v="1431"/>
    <s v="Cognyte Software Ltd."/>
    <x v="8"/>
    <x v="180"/>
    <s v="McBirney Collin"/>
    <s v="Other"/>
    <n v="553591"/>
    <n v="6.31"/>
    <n v="3493159.21"/>
    <s v="large_buy"/>
    <n v="6.0317400968115553E-2"/>
    <n v="6.0316999999999998"/>
    <s v="P"/>
  </r>
  <r>
    <x v="1431"/>
    <s v="Cognyte Software Ltd."/>
    <x v="8"/>
    <x v="180"/>
    <s v="Topline Capital Management, LLC"/>
    <s v="Other"/>
    <n v="553591"/>
    <n v="6.31"/>
    <n v="3493159.21"/>
    <s v="large_buy"/>
    <n v="6.0317400968115553E-2"/>
    <n v="6.0316999999999998"/>
    <s v="P"/>
  </r>
  <r>
    <x v="1421"/>
    <s v="Syros Pharmaceuticals, Inc."/>
    <x v="8"/>
    <x v="180"/>
    <s v="Haas Jason"/>
    <s v="Officer"/>
    <n v="19293"/>
    <n v="1.58"/>
    <n v="30482.94"/>
    <s v="normal_buy"/>
    <n v="0.19626164128833379"/>
    <n v="19.626200000000001"/>
    <s v="P"/>
  </r>
  <r>
    <x v="379"/>
    <s v="Thryv Holdings, Inc."/>
    <x v="8"/>
    <x v="180"/>
    <s v="Walsh Joe"/>
    <s v="Director,Officer"/>
    <n v="1500"/>
    <n v="17.05"/>
    <n v="25575"/>
    <s v="normal_buy"/>
    <n v="4.0556021955946431E-3"/>
    <n v="0.40560000000000002"/>
    <s v="P"/>
  </r>
  <r>
    <x v="125"/>
    <s v="RELMADA THERAPEUTICS, INC."/>
    <x v="8"/>
    <x v="180"/>
    <s v="Shenouda Maged"/>
    <s v="Officer"/>
    <n v="24120"/>
    <n v="2.95"/>
    <n v="71154"/>
    <s v="normal_buy"/>
    <n v="0.11920534297618079"/>
    <n v="11.920500000000001"/>
    <s v="P"/>
  </r>
  <r>
    <x v="1383"/>
    <s v="MERCER INTERNATIONAL INC."/>
    <x v="8"/>
    <x v="180"/>
    <s v="North Janine"/>
    <s v="Director"/>
    <n v="2000"/>
    <n v="6.04"/>
    <n v="12080"/>
    <s v="normal_buy"/>
    <n v="2.8345251810652169E-2"/>
    <n v="2.8344999999999998"/>
    <s v="P"/>
  </r>
  <r>
    <x v="68"/>
    <s v="PBF Energy Inc."/>
    <x v="8"/>
    <x v="180"/>
    <s v="Control Empresarial de Capitales S.A. de C.V."/>
    <s v="TenPercentOwner,Other"/>
    <n v="670000"/>
    <n v="31.29"/>
    <n v="20964300"/>
    <s v="large_buy"/>
    <n v="-1.508824738251913E-2"/>
    <n v="-1.5087999999999999"/>
    <s v="P"/>
  </r>
  <r>
    <x v="576"/>
    <s v="BrightSpring Health Services, Inc."/>
    <x v="8"/>
    <x v="180"/>
    <s v="KKR Phoenix Aggregator GP LLC"/>
    <s v="TenPercentOwner"/>
    <n v="11619998"/>
    <n v="11.13"/>
    <n v="129330577.73999999"/>
    <s v="large_buy"/>
    <n v="0.10650884109670281"/>
    <n v="10.6509"/>
    <s v="P"/>
  </r>
  <r>
    <x v="576"/>
    <s v="BrightSpring Health Services, Inc."/>
    <x v="8"/>
    <x v="180"/>
    <s v="KKR Phoenix Aggregator L.P."/>
    <s v="TenPercentOwner"/>
    <n v="11619998"/>
    <n v="11.13"/>
    <n v="129330577.73999999"/>
    <s v="large_buy"/>
    <n v="0.10650884109670281"/>
    <n v="10.6509"/>
    <s v="P"/>
  </r>
  <r>
    <x v="576"/>
    <s v="BrightSpring Health Services, Inc."/>
    <x v="8"/>
    <x v="180"/>
    <s v="KKR Americas XII Ltd"/>
    <s v="TenPercentOwner"/>
    <n v="11619998"/>
    <n v="11.13"/>
    <n v="129330577.73999999"/>
    <s v="large_buy"/>
    <n v="0.10650884109670281"/>
    <n v="10.6509"/>
    <s v="P"/>
  </r>
  <r>
    <x v="576"/>
    <s v="BrightSpring Health Services, Inc."/>
    <x v="8"/>
    <x v="180"/>
    <s v="KKR Associates Americas XII L.P."/>
    <s v="TenPercentOwner"/>
    <n v="11619998"/>
    <n v="11.13"/>
    <n v="129330577.73999999"/>
    <s v="large_buy"/>
    <n v="0.10650884109670281"/>
    <n v="10.6509"/>
    <s v="P"/>
  </r>
  <r>
    <x v="576"/>
    <s v="BrightSpring Health Services, Inc."/>
    <x v="8"/>
    <x v="180"/>
    <s v="KKR Americas Fund XII L.P."/>
    <s v="TenPercentOwner"/>
    <n v="11619998"/>
    <n v="11.13"/>
    <n v="129330577.73999999"/>
    <s v="large_buy"/>
    <n v="0.10650884109670281"/>
    <n v="10.6509"/>
    <s v="P"/>
  </r>
  <r>
    <x v="903"/>
    <s v="LINKBANCORP, Inc."/>
    <x v="8"/>
    <x v="180"/>
    <s v="Parmer George"/>
    <s v="Director"/>
    <n v="2500"/>
    <n v="6.05"/>
    <n v="15125"/>
    <s v="normal_buy"/>
    <n v="5.9405977488773631E-2"/>
    <n v="5.9405999999999999"/>
    <s v="P"/>
  </r>
  <r>
    <x v="531"/>
    <s v="Nerdy Inc."/>
    <x v="8"/>
    <x v="180"/>
    <s v="Blunt Abigail"/>
    <s v="Director"/>
    <n v="49045"/>
    <n v="0.91"/>
    <n v="44630.95"/>
    <s v="normal_buy"/>
    <n v="3.8461500673303117E-2"/>
    <n v="3.8462000000000001"/>
    <s v="P"/>
  </r>
  <r>
    <x v="1397"/>
    <s v="P3 Health Partners Inc."/>
    <x v="8"/>
    <x v="180"/>
    <s v="CPF III-A PT SPV, LLC"/>
    <s v="TenPercentOwner"/>
    <n v="80000"/>
    <n v="0.56000000000000005"/>
    <n v="44800.000000000007"/>
    <s v="large_buy"/>
    <n v="-0.28990824288184491"/>
    <n v="-28.9908"/>
    <s v="P"/>
  </r>
  <r>
    <x v="1397"/>
    <s v="P3 Health Partners Inc."/>
    <x v="8"/>
    <x v="180"/>
    <s v="CPF III PT SPV, LLC"/>
    <s v="TenPercentOwner"/>
    <n v="80000"/>
    <n v="0.56000000000000005"/>
    <n v="44800.000000000007"/>
    <s v="large_buy"/>
    <n v="-0.28990824288184491"/>
    <n v="-28.9908"/>
    <s v="P"/>
  </r>
  <r>
    <x v="1397"/>
    <s v="P3 Health Partners Inc."/>
    <x v="8"/>
    <x v="180"/>
    <s v="Chicago Pacific Founders UGP III, LLC"/>
    <s v="TenPercentOwner"/>
    <n v="80000"/>
    <n v="0.56000000000000005"/>
    <n v="44800.000000000007"/>
    <s v="large_buy"/>
    <n v="-0.28990824288184491"/>
    <n v="-28.9908"/>
    <s v="P"/>
  </r>
  <r>
    <x v="1397"/>
    <s v="P3 Health Partners Inc."/>
    <x v="8"/>
    <x v="180"/>
    <s v="Chicago Pacific Founders GP III, L.P."/>
    <s v="TenPercentOwner"/>
    <n v="80000"/>
    <n v="0.56000000000000005"/>
    <n v="44800.000000000007"/>
    <s v="large_buy"/>
    <n v="-0.28990824288184491"/>
    <n v="-28.9908"/>
    <s v="P"/>
  </r>
  <r>
    <x v="1074"/>
    <s v="Hyliion Holdings Corp."/>
    <x v="8"/>
    <x v="180"/>
    <s v="RAMASAMY GOVINDARAJ"/>
    <s v="Officer"/>
    <n v="30000"/>
    <n v="1.92"/>
    <n v="57600"/>
    <s v="normal_buy"/>
    <n v="0.24064167236735681"/>
    <n v="24.0642"/>
    <s v="P"/>
  </r>
  <r>
    <x v="1209"/>
    <s v="KVH INDUSTRIES INC \DE\"/>
    <x v="8"/>
    <x v="181"/>
    <s v="BLACK DIAMOND CAPITAL MANAGEMENT, L.L.C."/>
    <s v="TenPercentOwner"/>
    <n v="50200"/>
    <n v="4.47"/>
    <n v="224394"/>
    <s v="normal_buy"/>
    <n v="3.7610636506927309E-2"/>
    <n v="3.7610999999999999"/>
    <s v="P"/>
  </r>
  <r>
    <x v="1209"/>
    <s v="KVH INDUSTRIES INC \DE\"/>
    <x v="8"/>
    <x v="181"/>
    <s v="Deckoff Stephen H"/>
    <s v="Director,TenPercentOwner"/>
    <n v="50200"/>
    <n v="4.47"/>
    <n v="224394"/>
    <s v="normal_buy"/>
    <n v="3.7610636506927309E-2"/>
    <n v="3.7610999999999999"/>
    <s v="P"/>
  </r>
  <r>
    <x v="865"/>
    <s v="Fathom Holdings Inc."/>
    <x v="8"/>
    <x v="181"/>
    <s v="Flanders Scott N"/>
    <s v="Director"/>
    <n v="100000"/>
    <n v="2.85"/>
    <n v="285000"/>
    <s v="large_buy"/>
    <n v="-0.19298244586685059"/>
    <n v="-19.298200000000001"/>
    <s v="P"/>
  </r>
  <r>
    <x v="1076"/>
    <s v="FRIEDMAN INDUSTRIES INC"/>
    <x v="8"/>
    <x v="181"/>
    <s v="Taylor Mike J"/>
    <s v="Director,Officer"/>
    <n v="1043"/>
    <n v="14.4"/>
    <n v="15019.2"/>
    <s v="normal_buy"/>
    <n v="0.1489666197792163"/>
    <n v="14.896699999999999"/>
    <s v="P"/>
  </r>
  <r>
    <x v="1366"/>
    <s v="ThredUp Inc."/>
    <x v="8"/>
    <x v="181"/>
    <s v="Paransky Noam"/>
    <s v="Director"/>
    <n v="20008"/>
    <n v="0.82"/>
    <n v="16406.560000000001"/>
    <s v="normal_buy"/>
    <n v="-3.5294363490431251E-3"/>
    <n v="-0.35289999999999999"/>
    <s v="P"/>
  </r>
  <r>
    <x v="1366"/>
    <s v="ThredUp Inc."/>
    <x v="8"/>
    <x v="181"/>
    <s v="Paransky Noam"/>
    <s v="Director"/>
    <n v="20000"/>
    <n v="0.8"/>
    <n v="16000"/>
    <s v="normal_buy"/>
    <n v="-3.5294363490431251E-3"/>
    <n v="-0.35289999999999999"/>
    <s v="P"/>
  </r>
  <r>
    <x v="1432"/>
    <s v="VIASAT INC"/>
    <x v="8"/>
    <x v="181"/>
    <s v="BALDRIDGE RICHARD A"/>
    <s v="Director"/>
    <n v="35000"/>
    <n v="15"/>
    <n v="525000"/>
    <s v="large_buy"/>
    <n v="-0.20505997227106301"/>
    <n v="-20.506"/>
    <s v="P"/>
  </r>
  <r>
    <x v="1432"/>
    <s v="VIASAT INC"/>
    <x v="8"/>
    <x v="181"/>
    <s v="BALDRIDGE RICHARD A"/>
    <s v="Director"/>
    <n v="20000"/>
    <n v="14.75"/>
    <n v="295000"/>
    <s v="normal_buy"/>
    <n v="-0.20505997227106301"/>
    <n v="-20.506"/>
    <s v="P"/>
  </r>
  <r>
    <x v="1245"/>
    <s v="Arcosa, Inc."/>
    <x v="8"/>
    <x v="181"/>
    <s v="DEMETRIOU STEVEN J."/>
    <s v="Director"/>
    <n v="6000"/>
    <n v="87.7"/>
    <n v="526200"/>
    <s v="normal_buy"/>
    <n v="7.1778329700932009E-2"/>
    <n v="7.1778000000000004"/>
    <s v="P"/>
  </r>
  <r>
    <x v="1386"/>
    <s v="Westrock Coffee Co"/>
    <x v="8"/>
    <x v="181"/>
    <s v="FORD JOE T"/>
    <s v="Director"/>
    <n v="5000"/>
    <n v="6.97"/>
    <n v="34850"/>
    <s v="normal_buy"/>
    <n v="-7.4175882297728868E-2"/>
    <n v="-7.4176000000000002"/>
    <s v="P"/>
  </r>
  <r>
    <x v="1376"/>
    <s v="ConnectM Technology Solutions, Inc."/>
    <x v="8"/>
    <x v="181"/>
    <s v="Choudhury Mahesh"/>
    <s v="Officer"/>
    <n v="15400"/>
    <n v="17860"/>
    <n v="275044000"/>
    <s v="normal_buy"/>
    <n v="0.13302750136352451"/>
    <n v="13.3028"/>
    <s v="P"/>
  </r>
  <r>
    <x v="1381"/>
    <s v="Liquidia Corp"/>
    <x v="8"/>
    <x v="181"/>
    <s v="Manning Paul B"/>
    <s v="Director"/>
    <n v="337078"/>
    <n v="8.9"/>
    <n v="2999994.2"/>
    <s v="large_buy"/>
    <n v="4.3209883205314943E-2"/>
    <n v="4.3209999999999997"/>
    <s v="P"/>
  </r>
  <r>
    <x v="526"/>
    <s v="PROSPECT CAPITAL CORP"/>
    <x v="8"/>
    <x v="181"/>
    <s v="Eliasek M Grier"/>
    <s v="Director,Officer"/>
    <n v="5000"/>
    <n v="5.35"/>
    <n v="26750"/>
    <s v="normal_buy"/>
    <n v="-1.291789202138249E-2"/>
    <n v="-1.2918000000000001"/>
    <s v="P"/>
  </r>
  <r>
    <x v="1001"/>
    <s v="Terns Pharmaceuticals, Inc."/>
    <x v="8"/>
    <x v="181"/>
    <s v="Lu Hongbo"/>
    <s v="Director"/>
    <n v="285714"/>
    <n v="10.5"/>
    <n v="2999997"/>
    <s v="large_buy"/>
    <n v="-6.9400613199534167E-2"/>
    <n v="-6.9401000000000002"/>
    <s v="P"/>
  </r>
  <r>
    <x v="1001"/>
    <s v="Terns Pharmaceuticals, Inc."/>
    <x v="8"/>
    <x v="181"/>
    <s v="Lu Hongbo"/>
    <s v="Director"/>
    <n v="190476"/>
    <n v="10.5"/>
    <n v="1999998"/>
    <s v="large_buy"/>
    <n v="-6.9400613199534167E-2"/>
    <n v="-6.9401000000000002"/>
    <s v="P"/>
  </r>
  <r>
    <x v="386"/>
    <s v="Transocean Ltd."/>
    <x v="8"/>
    <x v="181"/>
    <s v="Mohn Frederik Wilhelm"/>
    <s v="Director,TenPercentOwner"/>
    <n v="1500000"/>
    <n v="4.13"/>
    <n v="6195000"/>
    <s v="normal_buy"/>
    <n v="4.8192724016655752E-3"/>
    <n v="0.4819"/>
    <s v="P"/>
  </r>
  <r>
    <x v="757"/>
    <s v="ProFrac Holding Corp."/>
    <x v="8"/>
    <x v="181"/>
    <s v="THRC Management, LLC"/>
    <s v="TenPercentOwner"/>
    <n v="353635"/>
    <n v="6.17"/>
    <n v="2181927.9500000002"/>
    <s v="normal_buy"/>
    <n v="4.9019639925607088E-2"/>
    <n v="4.9020000000000001"/>
    <s v="P"/>
  </r>
  <r>
    <x v="757"/>
    <s v="ProFrac Holding Corp."/>
    <x v="8"/>
    <x v="181"/>
    <s v="Wilks Dan H."/>
    <s v="TenPercentOwner"/>
    <n v="353635"/>
    <n v="6.17"/>
    <n v="2181927.9500000002"/>
    <s v="normal_buy"/>
    <n v="4.9019639925607088E-2"/>
    <n v="4.9020000000000001"/>
    <s v="P"/>
  </r>
  <r>
    <x v="757"/>
    <s v="ProFrac Holding Corp."/>
    <x v="8"/>
    <x v="181"/>
    <s v="THRC Holdings, LP"/>
    <s v="TenPercentOwner"/>
    <n v="353635"/>
    <n v="6.17"/>
    <n v="2181927.9500000002"/>
    <s v="normal_buy"/>
    <n v="4.9019639925607088E-2"/>
    <n v="4.9020000000000001"/>
    <s v="P"/>
  </r>
  <r>
    <x v="1433"/>
    <s v="agilon health, inc."/>
    <x v="8"/>
    <x v="181"/>
    <s v="Sell Steven"/>
    <s v="Director,Officer"/>
    <n v="20000"/>
    <n v="3.36"/>
    <n v="67200"/>
    <s v="large_buy"/>
    <n v="0.12688824276572469"/>
    <n v="12.688800000000001"/>
    <s v="P"/>
  </r>
  <r>
    <x v="857"/>
    <s v="EQUITY BANCSHARES INC"/>
    <x v="8"/>
    <x v="181"/>
    <s v="Borck Leon"/>
    <s v="Director"/>
    <n v="1467"/>
    <n v="38.770000000000003"/>
    <n v="56875.59"/>
    <s v="normal_buy"/>
    <n v="4.4427106106335712E-2"/>
    <n v="4.4427000000000003"/>
    <s v="P"/>
  </r>
  <r>
    <x v="531"/>
    <s v="Nerdy Inc."/>
    <x v="8"/>
    <x v="181"/>
    <s v="Blunt Abigail"/>
    <s v="Director"/>
    <n v="51000"/>
    <n v="0.91"/>
    <n v="46410"/>
    <s v="normal_buy"/>
    <n v="8.2579200851402357E-2"/>
    <n v="8.2578999999999994"/>
    <s v="P"/>
  </r>
  <r>
    <x v="1428"/>
    <s v="Twin Vee PowerCats, Co."/>
    <x v="8"/>
    <x v="181"/>
    <s v="Dickerson Michael Patrick"/>
    <s v="Officer"/>
    <n v="50000"/>
    <n v="0.49"/>
    <n v="24500"/>
    <s v="large_buy"/>
    <n v="0.31111113230387383"/>
    <n v="31.1111"/>
    <s v="P"/>
  </r>
  <r>
    <x v="1419"/>
    <s v="TriSalus Life Sciences, Inc."/>
    <x v="8"/>
    <x v="181"/>
    <s v="Szela Mary T"/>
    <s v="Director,Officer"/>
    <n v="7520"/>
    <n v="5.2"/>
    <n v="39104"/>
    <s v="large_buy"/>
    <n v="-0.18871591739065049"/>
    <n v="-18.871600000000001"/>
    <s v="P"/>
  </r>
  <r>
    <x v="992"/>
    <s v="APPIAN CORP"/>
    <x v="8"/>
    <x v="181"/>
    <s v="Abdiel Capital Management, LLC"/>
    <s v="TenPercentOwner"/>
    <n v="8223"/>
    <n v="31.57"/>
    <n v="259600.11"/>
    <s v="normal_buy"/>
    <n v="0.11051132025655749"/>
    <n v="11.0511"/>
    <s v="P"/>
  </r>
  <r>
    <x v="992"/>
    <s v="APPIAN CORP"/>
    <x v="8"/>
    <x v="181"/>
    <s v="Abdiel Qualified Master Fund LP"/>
    <s v="TenPercentOwner"/>
    <n v="8223"/>
    <n v="31.57"/>
    <n v="259600.11"/>
    <s v="normal_buy"/>
    <n v="0.11051132025655749"/>
    <n v="11.0511"/>
    <s v="P"/>
  </r>
  <r>
    <x v="992"/>
    <s v="APPIAN CORP"/>
    <x v="8"/>
    <x v="181"/>
    <s v="Abdiel Partners, LLC"/>
    <s v="TenPercentOwner"/>
    <n v="8223"/>
    <n v="31.57"/>
    <n v="259600.11"/>
    <s v="normal_buy"/>
    <n v="0.11051132025655749"/>
    <n v="11.0511"/>
    <s v="P"/>
  </r>
  <r>
    <x v="992"/>
    <s v="APPIAN CORP"/>
    <x v="8"/>
    <x v="181"/>
    <s v="Abdiel Capital LP"/>
    <s v="TenPercentOwner"/>
    <n v="8223"/>
    <n v="31.57"/>
    <n v="259600.11"/>
    <s v="normal_buy"/>
    <n v="0.11051132025655749"/>
    <n v="11.0511"/>
    <s v="P"/>
  </r>
  <r>
    <x v="992"/>
    <s v="APPIAN CORP"/>
    <x v="8"/>
    <x v="181"/>
    <s v="Moran Colin T."/>
    <s v="TenPercentOwner"/>
    <n v="8223"/>
    <n v="31.57"/>
    <n v="259600.11"/>
    <s v="normal_buy"/>
    <n v="0.11051132025655749"/>
    <n v="11.0511"/>
    <s v="P"/>
  </r>
  <r>
    <x v="992"/>
    <s v="APPIAN CORP"/>
    <x v="8"/>
    <x v="181"/>
    <s v="Abdiel Capital Advisors, LP"/>
    <s v="TenPercentOwner"/>
    <n v="8223"/>
    <n v="31.57"/>
    <n v="259600.11"/>
    <s v="normal_buy"/>
    <n v="0.11051132025655749"/>
    <n v="11.0511"/>
    <s v="P"/>
  </r>
  <r>
    <x v="992"/>
    <s v="APPIAN CORP"/>
    <x v="8"/>
    <x v="181"/>
    <s v="Abdiel Capital Management, LLC"/>
    <s v="TenPercentOwner"/>
    <n v="402"/>
    <n v="31.57"/>
    <n v="12691.14"/>
    <s v="normal_buy"/>
    <n v="0.11051132025655749"/>
    <n v="11.0511"/>
    <s v="P"/>
  </r>
  <r>
    <x v="992"/>
    <s v="APPIAN CORP"/>
    <x v="8"/>
    <x v="181"/>
    <s v="Abdiel Qualified Master Fund LP"/>
    <s v="TenPercentOwner"/>
    <n v="402"/>
    <n v="31.57"/>
    <n v="12691.14"/>
    <s v="normal_buy"/>
    <n v="0.11051132025655749"/>
    <n v="11.0511"/>
    <s v="P"/>
  </r>
  <r>
    <x v="992"/>
    <s v="APPIAN CORP"/>
    <x v="8"/>
    <x v="181"/>
    <s v="Abdiel Partners, LLC"/>
    <s v="TenPercentOwner"/>
    <n v="402"/>
    <n v="31.57"/>
    <n v="12691.14"/>
    <s v="normal_buy"/>
    <n v="0.11051132025655749"/>
    <n v="11.0511"/>
    <s v="P"/>
  </r>
  <r>
    <x v="992"/>
    <s v="APPIAN CORP"/>
    <x v="8"/>
    <x v="181"/>
    <s v="Abdiel Capital LP"/>
    <s v="TenPercentOwner"/>
    <n v="402"/>
    <n v="31.57"/>
    <n v="12691.14"/>
    <s v="normal_buy"/>
    <n v="0.11051132025655749"/>
    <n v="11.0511"/>
    <s v="P"/>
  </r>
  <r>
    <x v="992"/>
    <s v="APPIAN CORP"/>
    <x v="8"/>
    <x v="181"/>
    <s v="Moran Colin T."/>
    <s v="TenPercentOwner"/>
    <n v="402"/>
    <n v="31.57"/>
    <n v="12691.14"/>
    <s v="normal_buy"/>
    <n v="0.11051132025655749"/>
    <n v="11.0511"/>
    <s v="P"/>
  </r>
  <r>
    <x v="992"/>
    <s v="APPIAN CORP"/>
    <x v="8"/>
    <x v="181"/>
    <s v="Abdiel Capital Advisors, LP"/>
    <s v="TenPercentOwner"/>
    <n v="402"/>
    <n v="31.57"/>
    <n v="12691.14"/>
    <s v="normal_buy"/>
    <n v="0.11051132025655749"/>
    <n v="11.0511"/>
    <s v="P"/>
  </r>
  <r>
    <x v="1434"/>
    <s v="PROS Holdings, Inc."/>
    <x v="8"/>
    <x v="181"/>
    <s v="Reiner Andres"/>
    <s v="Director,Officer"/>
    <n v="7500"/>
    <n v="17.2"/>
    <n v="129000"/>
    <s v="normal_buy"/>
    <n v="0.11214412596436921"/>
    <n v="11.214399999999999"/>
    <s v="P"/>
  </r>
  <r>
    <x v="578"/>
    <s v="Granite Ridge Resources, Inc."/>
    <x v="8"/>
    <x v="181"/>
    <s v="Perry Griffin"/>
    <s v="Director"/>
    <n v="5000"/>
    <n v="6.13"/>
    <n v="30650"/>
    <s v="normal_buy"/>
    <n v="-4.2414383274383287E-2"/>
    <n v="-4.2413999999999996"/>
    <s v="P"/>
  </r>
  <r>
    <x v="35"/>
    <s v="22nd Century Group, Inc."/>
    <x v="8"/>
    <x v="181"/>
    <s v="FIRESTONE LAWRENCE"/>
    <s v="Director,Officer"/>
    <n v="39000"/>
    <n v="0.27"/>
    <n v="10530"/>
    <s v="normal_buy"/>
    <n v="-5.9479545482114538E-2"/>
    <n v="-5.9480000000000004"/>
    <s v="P"/>
  </r>
  <r>
    <x v="1258"/>
    <s v="FUEL TECH, INC."/>
    <x v="8"/>
    <x v="181"/>
    <s v="ARNONE VINCENT J"/>
    <s v="Director,Officer"/>
    <n v="20000"/>
    <n v="1.02"/>
    <n v="20400"/>
    <s v="normal_buy"/>
    <n v="1.9801961500356399E-2"/>
    <n v="1.9802"/>
    <s v="P"/>
  </r>
  <r>
    <x v="735"/>
    <s v="PIMCO Flexible Real Estate Income Fund"/>
    <x v="8"/>
    <x v="181"/>
    <s v="IVASCYN DANIEL J"/>
    <s v="TenPercentOwner,Other"/>
    <n v="300000"/>
    <n v="10.51"/>
    <n v="3153000"/>
    <s v="large_buy"/>
    <n v="0"/>
    <n v="0"/>
    <s v="P"/>
  </r>
  <r>
    <x v="386"/>
    <s v="Transocean Ltd."/>
    <x v="8"/>
    <x v="181"/>
    <s v="Perestroika (Cyprus) Ltd"/>
    <s v="Director,TenPercentOwner"/>
    <n v="1500000"/>
    <n v="4.13"/>
    <n v="6195000"/>
    <s v="normal_buy"/>
    <n v="4.8192724016655752E-3"/>
    <n v="0.4819"/>
    <s v="P"/>
  </r>
  <r>
    <x v="88"/>
    <s v="Compass Diversified Holdings"/>
    <x v="8"/>
    <x v="181"/>
    <s v="Keller Stephen"/>
    <s v="Other"/>
    <n v="5000"/>
    <n v="20.399999999999999"/>
    <n v="102000"/>
    <s v="normal_buy"/>
    <n v="7.0039070278885784E-2"/>
    <n v="7.0038999999999998"/>
    <s v="P"/>
  </r>
  <r>
    <x v="1435"/>
    <s v="EXICURE, INC."/>
    <x v="8"/>
    <x v="181"/>
    <s v="DGP Co., Ltd."/>
    <s v="TenPercentOwner"/>
    <n v="237223"/>
    <n v="3"/>
    <n v="711669"/>
    <s v="large_buy"/>
    <n v="1.4901960875977931"/>
    <n v="149.0196"/>
    <s v="P"/>
  </r>
  <r>
    <x v="1006"/>
    <s v="Inhibrx Biosciences, Inc."/>
    <x v="8"/>
    <x v="181"/>
    <s v="Lappe Mark"/>
    <s v="Director,Officer"/>
    <n v="26963"/>
    <n v="15.05"/>
    <n v="405793.15"/>
    <s v="normal_buy"/>
    <n v="1.657824942074404E-2"/>
    <n v="1.6577999999999999"/>
    <s v="P"/>
  </r>
  <r>
    <x v="1397"/>
    <s v="P3 Health Partners Inc."/>
    <x v="8"/>
    <x v="181"/>
    <s v="CPF III PT SPV, LLC"/>
    <s v="TenPercentOwner"/>
    <n v="80000"/>
    <n v="0.52"/>
    <n v="41600"/>
    <s v="normal_buy"/>
    <n v="-0.23599998474121101"/>
    <n v="-23.6"/>
    <s v="P"/>
  </r>
  <r>
    <x v="1397"/>
    <s v="P3 Health Partners Inc."/>
    <x v="8"/>
    <x v="181"/>
    <s v="Chicago Pacific Founders UGP III, LLC"/>
    <s v="TenPercentOwner"/>
    <n v="80000"/>
    <n v="0.52"/>
    <n v="41600"/>
    <s v="normal_buy"/>
    <n v="-0.23599998474121101"/>
    <n v="-23.6"/>
    <s v="P"/>
  </r>
  <r>
    <x v="1397"/>
    <s v="P3 Health Partners Inc."/>
    <x v="8"/>
    <x v="181"/>
    <s v="Chicago Pacific Founders GP III, L.P."/>
    <s v="TenPercentOwner"/>
    <n v="80000"/>
    <n v="0.52"/>
    <n v="41600"/>
    <s v="normal_buy"/>
    <n v="-0.23599998474121101"/>
    <n v="-23.6"/>
    <s v="P"/>
  </r>
  <r>
    <x v="1397"/>
    <s v="P3 Health Partners Inc."/>
    <x v="8"/>
    <x v="181"/>
    <s v="CPF III-A PT SPV, LLC"/>
    <s v="TenPercentOwner"/>
    <n v="80000"/>
    <n v="0.52"/>
    <n v="41600"/>
    <s v="normal_buy"/>
    <n v="-0.23599998474121101"/>
    <n v="-23.6"/>
    <s v="P"/>
  </r>
  <r>
    <x v="1039"/>
    <s v="Neuronetics, Inc."/>
    <x v="8"/>
    <x v="181"/>
    <s v="CASCELLA ROBERT"/>
    <s v="Director"/>
    <n v="100000"/>
    <n v="0.75"/>
    <n v="75000"/>
    <s v="large_buy"/>
    <n v="5.4054001807470657E-2"/>
    <n v="5.4054000000000002"/>
    <s v="P"/>
  </r>
  <r>
    <x v="966"/>
    <s v="Graham Holdings Co"/>
    <x v="8"/>
    <x v="181"/>
    <s v="GAYNER THOMAS SINNICKSON"/>
    <s v="Director"/>
    <n v="100"/>
    <n v="743.3"/>
    <n v="74330"/>
    <s v="normal_buy"/>
    <n v="8.9013808632899538E-2"/>
    <n v="8.9014000000000006"/>
    <s v="P"/>
  </r>
  <r>
    <x v="725"/>
    <s v="IZEA Worldwide, Inc."/>
    <x v="8"/>
    <x v="181"/>
    <s v="GARDNER LINDSAY A"/>
    <s v="Director"/>
    <n v="10000"/>
    <n v="2.69"/>
    <n v="26900"/>
    <s v="normal_buy"/>
    <n v="-6.5454569729891721E-2"/>
    <n v="-6.5454999999999997"/>
    <s v="P"/>
  </r>
  <r>
    <x v="736"/>
    <s v="Inmune Bio, Inc."/>
    <x v="8"/>
    <x v="181"/>
    <s v="Moss David J"/>
    <s v="Officer,TenPercentOwner"/>
    <n v="7690"/>
    <n v="6.38"/>
    <n v="49062.2"/>
    <s v="normal_buy"/>
    <n v="-0.2237871452609437"/>
    <n v="-22.378699999999998"/>
    <s v="P"/>
  </r>
  <r>
    <x v="929"/>
    <s v="Serina Therapeutics, Inc."/>
    <x v="8"/>
    <x v="181"/>
    <s v="MINTZ STEVEN"/>
    <s v="Director"/>
    <n v="6000"/>
    <n v="6.47"/>
    <n v="38820"/>
    <s v="normal_buy"/>
    <n v="0.2040783584145516"/>
    <n v="20.407800000000002"/>
    <s v="P"/>
  </r>
  <r>
    <x v="1394"/>
    <s v="Amylyx Pharmaceuticals, Inc."/>
    <x v="8"/>
    <x v="181"/>
    <s v="FRATES JAMES M"/>
    <s v="Officer"/>
    <n v="40000"/>
    <n v="2.5299999999999998"/>
    <n v="101200"/>
    <s v="normal_buy"/>
    <n v="0.28514057647697189"/>
    <n v="28.514099999999999"/>
    <s v="P"/>
  </r>
  <r>
    <x v="1194"/>
    <s v="DONEGAL GROUP INC"/>
    <x v="8"/>
    <x v="181"/>
    <s v="DONEGAL MUTUAL INSURANCE CO"/>
    <s v="TenPercentOwner"/>
    <n v="8904"/>
    <n v="15.12"/>
    <n v="134628.48000000001"/>
    <s v="normal_buy"/>
    <n v="-4.6511537761861899E-3"/>
    <n v="-0.46510000000000001"/>
    <s v="P"/>
  </r>
  <r>
    <x v="1232"/>
    <s v="Teladoc Health, Inc."/>
    <x v="8"/>
    <x v="181"/>
    <s v="MCKINLEY THOMAS"/>
    <s v="Director"/>
    <n v="4000"/>
    <n v="7.69"/>
    <n v="30760"/>
    <s v="normal_buy"/>
    <n v="0.10367453723328569"/>
    <n v="10.3675"/>
    <s v="P"/>
  </r>
  <r>
    <x v="1436"/>
    <s v="INNOVATE Corp."/>
    <x v="8"/>
    <x v="181"/>
    <s v="Voigt Paul"/>
    <s v="Officer"/>
    <n v="43785"/>
    <n v="3.8"/>
    <n v="166383"/>
    <s v="large_buy"/>
    <n v="1.2953417640863E-2"/>
    <n v="1.2952999999999999"/>
    <s v="P"/>
  </r>
  <r>
    <x v="1437"/>
    <s v="SCYNEXIS INC"/>
    <x v="8"/>
    <x v="181"/>
    <s v="Angulo Gonzalez David"/>
    <s v="Director,Officer"/>
    <n v="20000"/>
    <n v="1.37"/>
    <n v="27400"/>
    <s v="large_buy"/>
    <n v="0.12686563645526741"/>
    <n v="12.6866"/>
    <s v="P"/>
  </r>
  <r>
    <x v="1431"/>
    <s v="Cognyte Software Ltd."/>
    <x v="8"/>
    <x v="181"/>
    <s v="Topline Capital Partners, LP"/>
    <s v="TenPercentOwner"/>
    <n v="416040"/>
    <n v="6.3"/>
    <n v="2621052"/>
    <s v="normal_buy"/>
    <n v="0.103011109550202"/>
    <n v="10.3011"/>
    <s v="P"/>
  </r>
  <r>
    <x v="1431"/>
    <s v="Cognyte Software Ltd."/>
    <x v="8"/>
    <x v="181"/>
    <s v="McBirney Collin"/>
    <s v="Other"/>
    <n v="416040"/>
    <n v="6.3"/>
    <n v="2621052"/>
    <s v="normal_buy"/>
    <n v="0.103011109550202"/>
    <n v="10.3011"/>
    <s v="P"/>
  </r>
  <r>
    <x v="1431"/>
    <s v="Cognyte Software Ltd."/>
    <x v="8"/>
    <x v="181"/>
    <s v="Topline Capital Management, LLC"/>
    <s v="Other"/>
    <n v="416040"/>
    <n v="6.3"/>
    <n v="2621052"/>
    <s v="normal_buy"/>
    <n v="0.103011109550202"/>
    <n v="10.3011"/>
    <s v="P"/>
  </r>
  <r>
    <x v="1421"/>
    <s v="Syros Pharmaceuticals, Inc."/>
    <x v="8"/>
    <x v="181"/>
    <s v="Haas Jason"/>
    <s v="Officer"/>
    <n v="45344"/>
    <n v="1.68"/>
    <n v="76177.919999999998"/>
    <s v="large_buy"/>
    <n v="0.24840762590152021"/>
    <n v="24.840800000000002"/>
    <s v="P"/>
  </r>
  <r>
    <x v="1376"/>
    <s v="ConnectM Technology Solutions, Inc."/>
    <x v="8"/>
    <x v="181"/>
    <s v="Panigrahi Bhaskar"/>
    <s v="Director,Officer"/>
    <n v="30000"/>
    <n v="33546"/>
    <n v="1006380000"/>
    <s v="normal_buy"/>
    <n v="0.13302750136352451"/>
    <n v="13.3028"/>
    <s v="P"/>
  </r>
  <r>
    <x v="68"/>
    <s v="PBF Energy Inc."/>
    <x v="8"/>
    <x v="181"/>
    <s v="Control Empresarial de Capitales S.A. de C.V."/>
    <s v="TenPercentOwner,Other"/>
    <n v="175000"/>
    <n v="31.25"/>
    <n v="5468750"/>
    <s v="normal_buy"/>
    <n v="-4.7619896115398408E-3"/>
    <n v="-0.47620000000000001"/>
    <s v="P"/>
  </r>
  <r>
    <x v="386"/>
    <s v="Transocean Ltd."/>
    <x v="8"/>
    <x v="181"/>
    <s v="Perestroika"/>
    <s v="Director,TenPercentOwner"/>
    <n v="1500000"/>
    <n v="4.13"/>
    <n v="6195000"/>
    <s v="normal_buy"/>
    <n v="4.8192724016655752E-3"/>
    <n v="0.4819"/>
    <s v="P"/>
  </r>
  <r>
    <x v="922"/>
    <s v="Limbach Holdings, Inc."/>
    <x v="8"/>
    <x v="181"/>
    <s v="Gaboury David Richard"/>
    <s v="Director"/>
    <n v="340"/>
    <n v="72.7"/>
    <n v="24718"/>
    <s v="normal_buy"/>
    <n v="4.6688224811249901E-2"/>
    <n v="4.6688000000000001"/>
    <s v="P"/>
  </r>
  <r>
    <x v="1438"/>
    <s v="Victoria's Secret &amp; Co."/>
    <x v="8"/>
    <x v="181"/>
    <s v="JAMES DONNA"/>
    <s v="Director"/>
    <n v="1000"/>
    <n v="21.43"/>
    <n v="21430"/>
    <s v="large_buy"/>
    <n v="0.16163891492898411"/>
    <n v="16.163900000000002"/>
    <s v="P"/>
  </r>
  <r>
    <x v="736"/>
    <s v="Inmune Bio, Inc."/>
    <x v="8"/>
    <x v="181"/>
    <s v="Tesi Raymond Joseph"/>
    <s v="Director,Officer,TenPercentOwner"/>
    <n v="15380"/>
    <n v="6.38"/>
    <n v="98124.4"/>
    <s v="normal_buy"/>
    <n v="-0.2237871452609437"/>
    <n v="-22.378699999999998"/>
    <s v="P"/>
  </r>
  <r>
    <x v="1428"/>
    <s v="Twin Vee PowerCats, Co."/>
    <x v="8"/>
    <x v="181"/>
    <s v="Zimmer Karl J"/>
    <s v="Officer"/>
    <n v="35138"/>
    <n v="0.45"/>
    <n v="15812.1"/>
    <s v="normal_buy"/>
    <n v="0.31111113230387383"/>
    <n v="31.1111"/>
    <s v="P"/>
  </r>
  <r>
    <x v="540"/>
    <s v="AerSale Corp"/>
    <x v="8"/>
    <x v="182"/>
    <s v="Wright Frederick Craig"/>
    <s v="Officer"/>
    <n v="4000"/>
    <n v="5.25"/>
    <n v="21000"/>
    <s v="normal_buy"/>
    <n v="-1.9267804148372921E-2"/>
    <n v="-1.9268000000000001"/>
    <s v="P"/>
  </r>
  <r>
    <x v="596"/>
    <s v="Core Scientific, Inc./tx"/>
    <x v="8"/>
    <x v="182"/>
    <s v="Patten Jarrod M"/>
    <s v="Director"/>
    <n v="2240"/>
    <n v="11.05"/>
    <n v="24752"/>
    <s v="normal_buy"/>
    <n v="8.7656486179400028E-2"/>
    <n v="8.7655999999999992"/>
    <s v="P"/>
  </r>
  <r>
    <x v="1376"/>
    <s v="ConnectM Technology Solutions, Inc."/>
    <x v="8"/>
    <x v="182"/>
    <s v="Choudhury Mahesh"/>
    <s v="Officer"/>
    <n v="3330"/>
    <n v="3763"/>
    <n v="12530790"/>
    <s v="normal_buy"/>
    <n v="4.4247745599357513E-2"/>
    <n v="4.4248000000000003"/>
    <s v="P"/>
  </r>
  <r>
    <x v="992"/>
    <s v="APPIAN CORP"/>
    <x v="8"/>
    <x v="182"/>
    <s v="Abdiel Qualified Master Fund LP"/>
    <s v="TenPercentOwner"/>
    <n v="7149"/>
    <n v="32.729999999999997"/>
    <n v="233986.77"/>
    <s v="normal_buy"/>
    <n v="6.2975350230883853E-2"/>
    <n v="6.2975000000000003"/>
    <s v="P"/>
  </r>
  <r>
    <x v="992"/>
    <s v="APPIAN CORP"/>
    <x v="8"/>
    <x v="182"/>
    <s v="Moran Colin T."/>
    <s v="TenPercentOwner"/>
    <n v="7149"/>
    <n v="32.729999999999997"/>
    <n v="233986.77"/>
    <s v="normal_buy"/>
    <n v="6.2975350230883853E-2"/>
    <n v="6.2975000000000003"/>
    <s v="P"/>
  </r>
  <r>
    <x v="992"/>
    <s v="APPIAN CORP"/>
    <x v="8"/>
    <x v="182"/>
    <s v="Abdiel Capital Advisors, LP"/>
    <s v="TenPercentOwner"/>
    <n v="7149"/>
    <n v="32.729999999999997"/>
    <n v="233986.77"/>
    <s v="normal_buy"/>
    <n v="6.2975350230883853E-2"/>
    <n v="6.2975000000000003"/>
    <s v="P"/>
  </r>
  <r>
    <x v="992"/>
    <s v="APPIAN CORP"/>
    <x v="8"/>
    <x v="182"/>
    <s v="Abdiel Partners, LLC"/>
    <s v="TenPercentOwner"/>
    <n v="7149"/>
    <n v="32.729999999999997"/>
    <n v="233986.77"/>
    <s v="normal_buy"/>
    <n v="6.2975350230883853E-2"/>
    <n v="6.2975000000000003"/>
    <s v="P"/>
  </r>
  <r>
    <x v="992"/>
    <s v="APPIAN CORP"/>
    <x v="8"/>
    <x v="182"/>
    <s v="Abdiel Capital Management, LLC"/>
    <s v="TenPercentOwner"/>
    <n v="7149"/>
    <n v="32.729999999999997"/>
    <n v="233986.77"/>
    <s v="normal_buy"/>
    <n v="6.2975350230883853E-2"/>
    <n v="6.2975000000000003"/>
    <s v="P"/>
  </r>
  <r>
    <x v="992"/>
    <s v="APPIAN CORP"/>
    <x v="8"/>
    <x v="182"/>
    <s v="Abdiel Capital LP"/>
    <s v="TenPercentOwner"/>
    <n v="7149"/>
    <n v="32.729999999999997"/>
    <n v="233986.77"/>
    <s v="normal_buy"/>
    <n v="6.2975350230883853E-2"/>
    <n v="6.2975000000000003"/>
    <s v="P"/>
  </r>
  <r>
    <x v="992"/>
    <s v="APPIAN CORP"/>
    <x v="8"/>
    <x v="182"/>
    <s v="Abdiel Qualified Master Fund LP"/>
    <s v="TenPercentOwner"/>
    <n v="352"/>
    <n v="32.729999999999997"/>
    <n v="11520.96"/>
    <s v="normal_buy"/>
    <n v="6.2975350230883853E-2"/>
    <n v="6.2975000000000003"/>
    <s v="P"/>
  </r>
  <r>
    <x v="992"/>
    <s v="APPIAN CORP"/>
    <x v="8"/>
    <x v="182"/>
    <s v="Moran Colin T."/>
    <s v="TenPercentOwner"/>
    <n v="352"/>
    <n v="32.729999999999997"/>
    <n v="11520.96"/>
    <s v="normal_buy"/>
    <n v="6.2975350230883853E-2"/>
    <n v="6.2975000000000003"/>
    <s v="P"/>
  </r>
  <r>
    <x v="992"/>
    <s v="APPIAN CORP"/>
    <x v="8"/>
    <x v="182"/>
    <s v="Abdiel Capital Advisors, LP"/>
    <s v="TenPercentOwner"/>
    <n v="352"/>
    <n v="32.729999999999997"/>
    <n v="11520.96"/>
    <s v="normal_buy"/>
    <n v="6.2975350230883853E-2"/>
    <n v="6.2975000000000003"/>
    <s v="P"/>
  </r>
  <r>
    <x v="992"/>
    <s v="APPIAN CORP"/>
    <x v="8"/>
    <x v="182"/>
    <s v="Abdiel Partners, LLC"/>
    <s v="TenPercentOwner"/>
    <n v="352"/>
    <n v="32.729999999999997"/>
    <n v="11520.96"/>
    <s v="normal_buy"/>
    <n v="6.2975350230883853E-2"/>
    <n v="6.2975000000000003"/>
    <s v="P"/>
  </r>
  <r>
    <x v="992"/>
    <s v="APPIAN CORP"/>
    <x v="8"/>
    <x v="182"/>
    <s v="Abdiel Capital Management, LLC"/>
    <s v="TenPercentOwner"/>
    <n v="352"/>
    <n v="32.729999999999997"/>
    <n v="11520.96"/>
    <s v="normal_buy"/>
    <n v="6.2975350230883853E-2"/>
    <n v="6.2975000000000003"/>
    <s v="P"/>
  </r>
  <r>
    <x v="992"/>
    <s v="APPIAN CORP"/>
    <x v="8"/>
    <x v="182"/>
    <s v="Abdiel Capital LP"/>
    <s v="TenPercentOwner"/>
    <n v="352"/>
    <n v="32.729999999999997"/>
    <n v="11520.96"/>
    <s v="normal_buy"/>
    <n v="6.2975350230883853E-2"/>
    <n v="6.2975000000000003"/>
    <s v="P"/>
  </r>
  <r>
    <x v="1383"/>
    <s v="MERCER INTERNATIONAL INC."/>
    <x v="8"/>
    <x v="182"/>
    <s v="BUENO ESTRADA JUAN CARLOS"/>
    <s v="Director,Officer"/>
    <n v="7800"/>
    <n v="6.6"/>
    <n v="51480"/>
    <s v="normal_buy"/>
    <n v="-4.6745671002638156E-3"/>
    <n v="-0.46750000000000003"/>
    <s v="P"/>
  </r>
  <r>
    <x v="526"/>
    <s v="PROSPECT CAPITAL CORP"/>
    <x v="8"/>
    <x v="182"/>
    <s v="Eliasek M Grier"/>
    <s v="Director,Officer"/>
    <n v="5000"/>
    <n v="5.44"/>
    <n v="27200"/>
    <s v="normal_buy"/>
    <n v="-3.2350527570594763E-2"/>
    <n v="-3.2351000000000001"/>
    <s v="P"/>
  </r>
  <r>
    <x v="1439"/>
    <s v="BRC Inc."/>
    <x v="8"/>
    <x v="182"/>
    <s v="Engaged Capital Holdings, LLC"/>
    <s v="TenPercentOwner"/>
    <n v="684542"/>
    <n v="3.17"/>
    <n v="2169998.14"/>
    <s v="large_buy"/>
    <n v="4.8338395346414931E-2"/>
    <n v="4.8338000000000001"/>
    <s v="P"/>
  </r>
  <r>
    <x v="1439"/>
    <s v="BRC Inc."/>
    <x v="8"/>
    <x v="182"/>
    <s v="Engaged Capital Flagship Master Fund, LP"/>
    <s v="TenPercentOwner"/>
    <n v="684542"/>
    <n v="3.17"/>
    <n v="2169998.14"/>
    <s v="large_buy"/>
    <n v="4.8338395346414931E-2"/>
    <n v="4.8338000000000001"/>
    <s v="P"/>
  </r>
  <r>
    <x v="1439"/>
    <s v="BRC Inc."/>
    <x v="8"/>
    <x v="182"/>
    <s v="Welling Glenn W."/>
    <s v="Director,TenPercentOwner"/>
    <n v="684542"/>
    <n v="3.17"/>
    <n v="2169998.14"/>
    <s v="large_buy"/>
    <n v="4.8338395346414931E-2"/>
    <n v="4.8338000000000001"/>
    <s v="P"/>
  </r>
  <r>
    <x v="1439"/>
    <s v="BRC Inc."/>
    <x v="8"/>
    <x v="182"/>
    <s v="Engaged Capital LLC"/>
    <s v="TenPercentOwner"/>
    <n v="684542"/>
    <n v="3.17"/>
    <n v="2169998.14"/>
    <s v="large_buy"/>
    <n v="4.8338395346414931E-2"/>
    <n v="4.8338000000000001"/>
    <s v="P"/>
  </r>
  <r>
    <x v="1194"/>
    <s v="DONEGAL GROUP INC"/>
    <x v="8"/>
    <x v="182"/>
    <s v="DONEGAL MUTUAL INSURANCE CO"/>
    <s v="TenPercentOwner"/>
    <n v="6005"/>
    <n v="15.34"/>
    <n v="92116.7"/>
    <s v="normal_buy"/>
    <n v="-4.3648217091963648E-2"/>
    <n v="-4.3647999999999998"/>
    <s v="P"/>
  </r>
  <r>
    <x v="1419"/>
    <s v="TriSalus Life Sciences, Inc."/>
    <x v="8"/>
    <x v="182"/>
    <s v="Szela Mary T"/>
    <s v="Director,Officer"/>
    <n v="6000"/>
    <n v="5"/>
    <n v="30000"/>
    <s v="normal_buy"/>
    <n v="-1.548676370724855E-2"/>
    <n v="-1.5487"/>
    <s v="P"/>
  </r>
  <r>
    <x v="540"/>
    <s v="AerSale Corp"/>
    <x v="8"/>
    <x v="182"/>
    <s v="Finazzo Nicolas"/>
    <s v="Director,Officer"/>
    <n v="20000"/>
    <n v="5.36"/>
    <n v="107200"/>
    <s v="large_buy"/>
    <n v="-1.9267804148372921E-2"/>
    <n v="-1.9268000000000001"/>
    <s v="P"/>
  </r>
  <r>
    <x v="99"/>
    <s v="Viridian Therapeutics, Inc.\DE"/>
    <x v="8"/>
    <x v="182"/>
    <s v="Fairmount Funds Management LLC"/>
    <s v="Director,TenPercentOwner"/>
    <n v="1600000"/>
    <n v="18.75"/>
    <n v="30000000"/>
    <s v="large_buy"/>
    <n v="5.7570285063894833E-2"/>
    <n v="5.7569999999999997"/>
    <s v="P"/>
  </r>
  <r>
    <x v="99"/>
    <s v="Viridian Therapeutics, Inc.\DE"/>
    <x v="8"/>
    <x v="182"/>
    <s v="Fairmount Healthcare Fund II GP LLC"/>
    <s v="Director,TenPercentOwner"/>
    <n v="1600000"/>
    <n v="18.75"/>
    <n v="30000000"/>
    <s v="large_buy"/>
    <n v="5.7570285063894833E-2"/>
    <n v="5.7569999999999997"/>
    <s v="P"/>
  </r>
  <r>
    <x v="99"/>
    <s v="Viridian Therapeutics, Inc.\DE"/>
    <x v="8"/>
    <x v="182"/>
    <s v="Fairmount Healthcare Fund II L.P."/>
    <s v="Director,TenPercentOwner"/>
    <n v="1600000"/>
    <n v="18.75"/>
    <n v="30000000"/>
    <s v="large_buy"/>
    <n v="5.7570285063894833E-2"/>
    <n v="5.7569999999999997"/>
    <s v="P"/>
  </r>
  <r>
    <x v="1285"/>
    <s v="Inspirato Inc"/>
    <x v="8"/>
    <x v="182"/>
    <s v="One Planet Group LLC"/>
    <s v="TenPercentOwner"/>
    <n v="1580180"/>
    <n v="5420020"/>
    <n v="8564607203600"/>
    <s v="large_buy"/>
    <n v="-8.4474857509520995E-2"/>
    <n v="-8.4474999999999998"/>
    <s v="P"/>
  </r>
  <r>
    <x v="1440"/>
    <s v="Vitesse Energy, Inc."/>
    <x v="8"/>
    <x v="182"/>
    <s v="Gerrity Robert W"/>
    <s v="Director,Officer"/>
    <n v="10000"/>
    <n v="24.73"/>
    <n v="247300"/>
    <s v="large_buy"/>
    <n v="-2.078305309289874E-4"/>
    <n v="-2.0799999999999999E-2"/>
    <s v="P"/>
  </r>
  <r>
    <x v="1091"/>
    <s v="Matador Resources Co"/>
    <x v="8"/>
    <x v="182"/>
    <s v="Baty Robert Gaines"/>
    <s v="Director"/>
    <n v="500"/>
    <n v="50.58"/>
    <n v="25290"/>
    <s v="normal_buy"/>
    <n v="-9.630690913190243E-3"/>
    <n v="-0.96309999999999996"/>
    <s v="P"/>
  </r>
  <r>
    <x v="1285"/>
    <s v="Inspirato Inc"/>
    <x v="8"/>
    <x v="182"/>
    <s v="Zamani Payam"/>
    <s v="Director,Officer,TenPercentOwner"/>
    <n v="1580180"/>
    <n v="5420020"/>
    <n v="8564607203600"/>
    <s v="large_buy"/>
    <n v="-8.4474857509520995E-2"/>
    <n v="-8.4474999999999998"/>
    <s v="P"/>
  </r>
  <r>
    <x v="1441"/>
    <s v="Gannett Co., Inc."/>
    <x v="8"/>
    <x v="182"/>
    <s v="Tarica Laurence"/>
    <s v="Director"/>
    <n v="50000"/>
    <n v="4.5"/>
    <n v="225000"/>
    <s v="large_buy"/>
    <n v="0.2395603582545538"/>
    <n v="23.956"/>
    <s v="P"/>
  </r>
  <r>
    <x v="523"/>
    <s v="Medalist Diversified REIT, Inc."/>
    <x v="8"/>
    <x v="182"/>
    <s v="KAVANAUGH FRANK"/>
    <s v="Director,Officer,TenPercentOwner"/>
    <n v="2380"/>
    <n v="12.15"/>
    <n v="28917"/>
    <s v="normal_buy"/>
    <n v="-1.563786512715348E-2"/>
    <n v="-1.5638000000000001"/>
    <s v="P"/>
  </r>
  <r>
    <x v="1397"/>
    <s v="P3 Health Partners Inc."/>
    <x v="8"/>
    <x v="182"/>
    <s v="CPF III PT SPV, LLC"/>
    <s v="TenPercentOwner"/>
    <n v="80000"/>
    <n v="0.5"/>
    <n v="40000"/>
    <s v="normal_buy"/>
    <n v="-0.2048681263777499"/>
    <n v="-20.486799999999999"/>
    <s v="P"/>
  </r>
  <r>
    <x v="1397"/>
    <s v="P3 Health Partners Inc."/>
    <x v="8"/>
    <x v="182"/>
    <s v="Chicago Pacific Founders UGP III, LLC"/>
    <s v="TenPercentOwner"/>
    <n v="80000"/>
    <n v="0.5"/>
    <n v="40000"/>
    <s v="normal_buy"/>
    <n v="-0.2048681263777499"/>
    <n v="-20.486799999999999"/>
    <s v="P"/>
  </r>
  <r>
    <x v="1397"/>
    <s v="P3 Health Partners Inc."/>
    <x v="8"/>
    <x v="182"/>
    <s v="Chicago Pacific Founders GP III, L.P."/>
    <s v="TenPercentOwner"/>
    <n v="80000"/>
    <n v="0.5"/>
    <n v="40000"/>
    <s v="normal_buy"/>
    <n v="-0.2048681263777499"/>
    <n v="-20.486799999999999"/>
    <s v="P"/>
  </r>
  <r>
    <x v="1397"/>
    <s v="P3 Health Partners Inc."/>
    <x v="8"/>
    <x v="182"/>
    <s v="CPF III-A PT SPV, LLC"/>
    <s v="TenPercentOwner"/>
    <n v="80000"/>
    <n v="0.5"/>
    <n v="40000"/>
    <s v="normal_buy"/>
    <n v="-0.2048681263777499"/>
    <n v="-20.486799999999999"/>
    <s v="P"/>
  </r>
  <r>
    <x v="850"/>
    <s v="CHART INDUSTRIES INC"/>
    <x v="8"/>
    <x v="182"/>
    <s v="Harty Linda S"/>
    <s v="Director"/>
    <n v="1000"/>
    <n v="113.5"/>
    <n v="113500"/>
    <s v="large_buy"/>
    <n v="9.3233547385021431E-2"/>
    <n v="9.3233999999999995"/>
    <s v="P"/>
  </r>
  <r>
    <x v="540"/>
    <s v="AerSale Corp"/>
    <x v="8"/>
    <x v="182"/>
    <s v="Wright Frederick Craig"/>
    <s v="Officer"/>
    <n v="4000"/>
    <n v="5.25"/>
    <n v="21000"/>
    <s v="normal_buy"/>
    <n v="-1.9267804148372921E-2"/>
    <n v="-1.9268000000000001"/>
    <s v="P"/>
  </r>
  <r>
    <x v="256"/>
    <s v="CANTALOUPE, INC."/>
    <x v="8"/>
    <x v="182"/>
    <s v="Venkatesan Ravi"/>
    <s v="Director,Officer"/>
    <n v="8000"/>
    <n v="6.3"/>
    <n v="50400"/>
    <s v="normal_buy"/>
    <n v="0.17405061309411399"/>
    <n v="17.405100000000001"/>
    <s v="P"/>
  </r>
  <r>
    <x v="1359"/>
    <s v="WEYERHAEUSER CO"/>
    <x v="8"/>
    <x v="182"/>
    <s v="O'Rourke James Calvin"/>
    <s v="Director"/>
    <n v="7800"/>
    <n v="32.01"/>
    <n v="249678"/>
    <s v="normal_buy"/>
    <n v="4.0061582342826307E-2"/>
    <n v="4.0061999999999998"/>
    <s v="P"/>
  </r>
  <r>
    <x v="866"/>
    <s v="GLOBAL PARTNERS LP"/>
    <x v="8"/>
    <x v="182"/>
    <s v="Global GP LLC"/>
    <s v="Other"/>
    <n v="5000"/>
    <n v="42.84"/>
    <n v="214200"/>
    <s v="normal_buy"/>
    <n v="3.881026604881499E-2"/>
    <n v="3.8809999999999998"/>
    <s v="P"/>
  </r>
  <r>
    <x v="1442"/>
    <s v="Zenas BioPharma, Inc."/>
    <x v="8"/>
    <x v="182"/>
    <s v="Lu Hongbo"/>
    <s v="Director"/>
    <n v="58823"/>
    <n v="17"/>
    <n v="999991"/>
    <s v="normal_buy"/>
    <n v="-5.5647396700255307E-2"/>
    <n v="-5.5647000000000002"/>
    <s v="P"/>
  </r>
  <r>
    <x v="1443"/>
    <s v="Energy Vault Holdings, Inc."/>
    <x v="8"/>
    <x v="182"/>
    <s v="Piconi Robert"/>
    <s v="Director,Officer,TenPercentOwner"/>
    <n v="300000"/>
    <n v="0.87"/>
    <n v="261000"/>
    <s v="large_buy"/>
    <n v="1.8478216997054538E-2"/>
    <n v="1.8478000000000001"/>
    <s v="P"/>
  </r>
  <r>
    <x v="513"/>
    <s v="PureCycle Technologies, Inc."/>
    <x v="8"/>
    <x v="182"/>
    <s v="Gibson Daniel Patrick"/>
    <s v="TenPercentOwner"/>
    <n v="4264393"/>
    <n v="4.6900000000000004"/>
    <n v="20000003.170000002"/>
    <s v="large_buy"/>
    <n v="8.8435455060529078E-2"/>
    <n v="8.8435000000000006"/>
    <s v="P"/>
  </r>
  <r>
    <x v="513"/>
    <s v="PureCycle Technologies, Inc."/>
    <x v="8"/>
    <x v="182"/>
    <s v="Sylebra Capital Ltd"/>
    <s v="TenPercentOwner"/>
    <n v="4264393"/>
    <n v="4.6900000000000004"/>
    <n v="20000003.170000002"/>
    <s v="large_buy"/>
    <n v="8.8435455060529078E-2"/>
    <n v="8.8435000000000006"/>
    <s v="P"/>
  </r>
  <r>
    <x v="513"/>
    <s v="PureCycle Technologies, Inc."/>
    <x v="8"/>
    <x v="182"/>
    <s v="SYLEBRA CAPITAL LLC"/>
    <s v="TenPercentOwner"/>
    <n v="4264393"/>
    <n v="4.6900000000000004"/>
    <n v="20000003.170000002"/>
    <s v="large_buy"/>
    <n v="8.8435455060529078E-2"/>
    <n v="8.8435000000000006"/>
    <s v="P"/>
  </r>
  <r>
    <x v="1444"/>
    <s v="IMPINJ INC"/>
    <x v="8"/>
    <x v="182"/>
    <s v="Gibson Daniel Patrick"/>
    <s v="Director"/>
    <n v="4264393"/>
    <n v="4.6900000000000004"/>
    <n v="20000003.170000002"/>
    <s v="large_buy"/>
    <n v="0.14732142673946871"/>
    <n v="14.732100000000001"/>
    <s v="P"/>
  </r>
  <r>
    <x v="1444"/>
    <s v="IMPINJ INC"/>
    <x v="8"/>
    <x v="182"/>
    <s v="SYLEBRA CAPITAL LLC"/>
    <s v="TenPercentOwner"/>
    <n v="4264393"/>
    <n v="4.6900000000000004"/>
    <n v="20000003.170000002"/>
    <s v="large_buy"/>
    <n v="0.14732142673946871"/>
    <n v="14.732100000000001"/>
    <s v="P"/>
  </r>
  <r>
    <x v="1444"/>
    <s v="IMPINJ INC"/>
    <x v="8"/>
    <x v="182"/>
    <s v="Sylebra Capital Ltd"/>
    <s v="TenPercentOwner"/>
    <n v="4264393"/>
    <n v="4.6900000000000004"/>
    <n v="20000003.170000002"/>
    <s v="large_buy"/>
    <n v="0.14732142673946871"/>
    <n v="14.732100000000001"/>
    <s v="P"/>
  </r>
  <r>
    <x v="173"/>
    <s v="LAKELAND FINANCIAL CORP"/>
    <x v="8"/>
    <x v="182"/>
    <s v="Leniski Stephanie R"/>
    <s v="Officer"/>
    <n v="4500"/>
    <n v="65.040000000000006"/>
    <n v="292680"/>
    <s v="large_buy"/>
    <n v="-2.000621468460595E-2"/>
    <n v="-2.0005999999999999"/>
    <s v="P"/>
  </r>
  <r>
    <x v="466"/>
    <s v="Orion Group Holdings Inc"/>
    <x v="8"/>
    <x v="182"/>
    <s v="Earle Edward Chipman"/>
    <s v="Officer"/>
    <n v="15633"/>
    <n v="6.05"/>
    <n v="94579.65"/>
    <s v="large_buy"/>
    <n v="-5.9504152423948457E-2"/>
    <n v="-5.9504000000000001"/>
    <s v="P"/>
  </r>
  <r>
    <x v="466"/>
    <s v="Orion Group Holdings Inc"/>
    <x v="8"/>
    <x v="182"/>
    <s v="Boone Travis J"/>
    <s v="Director,Officer"/>
    <n v="4120"/>
    <n v="6.01"/>
    <n v="24761.200000000001"/>
    <s v="normal_buy"/>
    <n v="-5.9504152423948457E-2"/>
    <n v="-5.9504000000000001"/>
    <s v="P"/>
  </r>
  <r>
    <x v="301"/>
    <s v="SR Bancorp, Inc."/>
    <x v="8"/>
    <x v="182"/>
    <s v="Lebovitz Marc"/>
    <s v="Director"/>
    <n v="5000"/>
    <n v="10.15"/>
    <n v="50750"/>
    <s v="large_buy"/>
    <n v="8.1712084890097181E-2"/>
    <n v="8.1712000000000007"/>
    <s v="P"/>
  </r>
  <r>
    <x v="301"/>
    <s v="SR Bancorp, Inc."/>
    <x v="8"/>
    <x v="182"/>
    <s v="Lebovitz Marc"/>
    <s v="Director"/>
    <n v="5000"/>
    <n v="10.15"/>
    <n v="50750"/>
    <s v="large_buy"/>
    <n v="8.1712084890097181E-2"/>
    <n v="8.1712000000000007"/>
    <s v="P"/>
  </r>
  <r>
    <x v="1168"/>
    <s v="Cliffwater Corporate Lending Fund"/>
    <x v="8"/>
    <x v="182"/>
    <s v="Nesbitt Stephen Lane"/>
    <s v="Director,Officer"/>
    <n v="459136.82"/>
    <n v="10.89"/>
    <n v="4999999.9698000001"/>
    <s v="large_buy"/>
    <n v="3.673136771509045E-3"/>
    <n v="0.36730000000000002"/>
    <s v="P"/>
  </r>
  <r>
    <x v="1445"/>
    <s v="BJ's Wholesale Club Holdings, Inc."/>
    <x v="8"/>
    <x v="183"/>
    <s v="Ortega Steven L"/>
    <s v="Director"/>
    <n v="2455"/>
    <n v="81.260000000000005"/>
    <n v="199493.3"/>
    <s v="large_buy"/>
    <n v="2.3706139621992191E-2"/>
    <n v="2.3706"/>
    <s v="P"/>
  </r>
  <r>
    <x v="1305"/>
    <s v="ProMIS Neurosciences Inc."/>
    <x v="8"/>
    <x v="183"/>
    <s v="GORDON MICHAEL S"/>
    <s v="TenPercentOwner"/>
    <n v="76931"/>
    <n v="1.22"/>
    <n v="93855.819999999992"/>
    <s v="large_buy"/>
    <n v="-9.4202898550724612E-2"/>
    <n v="-9.4202999999999992"/>
    <s v="P"/>
  </r>
  <r>
    <x v="1446"/>
    <s v="MBX Biosciences, Inc."/>
    <x v="8"/>
    <x v="183"/>
    <s v="Heron Patrick J"/>
    <s v="Director,TenPercentOwner"/>
    <n v="625000"/>
    <n v="16"/>
    <n v="10000000"/>
    <s v="large_buy"/>
    <n v="0.2"/>
    <n v="20"/>
    <s v="P"/>
  </r>
  <r>
    <x v="767"/>
    <s v="Earth Science Tech, Inc."/>
    <x v="8"/>
    <x v="183"/>
    <s v="Sanchez Yovan Arturo"/>
    <s v="Director"/>
    <n v="100000"/>
    <n v="0.16"/>
    <n v="16000"/>
    <s v="normal_buy"/>
    <n v="2.4208605896937959E-2"/>
    <n v="2.4209000000000001"/>
    <s v="P"/>
  </r>
  <r>
    <x v="1442"/>
    <s v="Zenas BioPharma, Inc."/>
    <x v="8"/>
    <x v="183"/>
    <s v="Enavate Sciences GP, LLC"/>
    <s v="TenPercentOwner"/>
    <n v="882353"/>
    <n v="17"/>
    <n v="15000001"/>
    <s v="large_buy"/>
    <n v="-5.8430677639494173E-2"/>
    <n v="-5.8430999999999997"/>
    <s v="P"/>
  </r>
  <r>
    <x v="1442"/>
    <s v="Zenas BioPharma, Inc."/>
    <x v="8"/>
    <x v="183"/>
    <s v="Zebra Aggregator, LP"/>
    <s v="TenPercentOwner"/>
    <n v="882353"/>
    <n v="17"/>
    <n v="15000001"/>
    <s v="large_buy"/>
    <n v="-5.8430677639494173E-2"/>
    <n v="-5.8430999999999997"/>
    <s v="P"/>
  </r>
  <r>
    <x v="644"/>
    <s v="CITIZENS, INC."/>
    <x v="8"/>
    <x v="183"/>
    <s v="Stenberg Jon"/>
    <s v="Officer"/>
    <n v="11934"/>
    <n v="2.99"/>
    <n v="35682.660000000003"/>
    <s v="large_buy"/>
    <n v="0.16398714072867929"/>
    <n v="16.398700000000002"/>
    <s v="P"/>
  </r>
  <r>
    <x v="717"/>
    <s v="Carlyle Tactical Private Credit Fund"/>
    <x v="8"/>
    <x v="183"/>
    <s v="PRINCIPAL LIFE INSURANCE CO"/>
    <s v="TenPercentOwner"/>
    <n v="400000"/>
    <n v="25"/>
    <n v="10000000"/>
    <s v="large_buy"/>
    <n v="0"/>
    <n v="0"/>
    <s v="P"/>
  </r>
  <r>
    <x v="1446"/>
    <s v="MBX Biosciences, Inc."/>
    <x v="8"/>
    <x v="183"/>
    <s v="BASKETT FOREST"/>
    <s v="TenPercentOwner"/>
    <n v="500000"/>
    <n v="16"/>
    <n v="8000000"/>
    <s v="large_buy"/>
    <n v="0.2"/>
    <n v="20"/>
    <s v="P"/>
  </r>
  <r>
    <x v="1446"/>
    <s v="MBX Biosciences, Inc."/>
    <x v="8"/>
    <x v="183"/>
    <s v="Frazier Life Sciences X, L.P."/>
    <s v="TenPercentOwner"/>
    <n v="625000"/>
    <n v="16"/>
    <n v="10000000"/>
    <s v="large_buy"/>
    <n v="0.2"/>
    <n v="20"/>
    <s v="P"/>
  </r>
  <r>
    <x v="1446"/>
    <s v="MBX Biosciences, Inc."/>
    <x v="8"/>
    <x v="183"/>
    <s v="Topper James N"/>
    <s v="TenPercentOwner"/>
    <n v="625000"/>
    <n v="16"/>
    <n v="10000000"/>
    <s v="large_buy"/>
    <n v="0.2"/>
    <n v="20"/>
    <s v="P"/>
  </r>
  <r>
    <x v="1446"/>
    <s v="MBX Biosciences, Inc."/>
    <x v="8"/>
    <x v="183"/>
    <s v="FHMLS X, L.L.C."/>
    <s v="TenPercentOwner"/>
    <n v="625000"/>
    <n v="16"/>
    <n v="10000000"/>
    <s v="large_buy"/>
    <n v="0.2"/>
    <n v="20"/>
    <s v="P"/>
  </r>
  <r>
    <x v="1446"/>
    <s v="MBX Biosciences, Inc."/>
    <x v="8"/>
    <x v="183"/>
    <s v="FHMLS X, L.P."/>
    <s v="TenPercentOwner"/>
    <n v="625000"/>
    <n v="16"/>
    <n v="10000000"/>
    <s v="large_buy"/>
    <n v="0.2"/>
    <n v="20"/>
    <s v="P"/>
  </r>
  <r>
    <x v="170"/>
    <s v="NEW PEOPLES BANKSHARES INC"/>
    <x v="8"/>
    <x v="183"/>
    <s v="COX JOHN D"/>
    <s v="Director"/>
    <n v="12450"/>
    <n v="2.68"/>
    <n v="33366"/>
    <s v="normal_buy"/>
    <n v="-1.492531995553403E-2"/>
    <n v="-1.4924999999999999"/>
    <s v="P"/>
  </r>
  <r>
    <x v="992"/>
    <s v="APPIAN CORP"/>
    <x v="8"/>
    <x v="183"/>
    <s v="Abdiel Qualified Master Fund LP"/>
    <s v="TenPercentOwner"/>
    <n v="1387"/>
    <n v="32.979999999999997"/>
    <n v="45743.259999999987"/>
    <s v="normal_buy"/>
    <n v="2.0017871063920941E-2"/>
    <n v="2.0017999999999998"/>
    <s v="P"/>
  </r>
  <r>
    <x v="992"/>
    <s v="APPIAN CORP"/>
    <x v="8"/>
    <x v="183"/>
    <s v="Moran Colin T."/>
    <s v="TenPercentOwner"/>
    <n v="1387"/>
    <n v="32.979999999999997"/>
    <n v="45743.259999999987"/>
    <s v="normal_buy"/>
    <n v="2.0017871063920941E-2"/>
    <n v="2.0017999999999998"/>
    <s v="P"/>
  </r>
  <r>
    <x v="992"/>
    <s v="APPIAN CORP"/>
    <x v="8"/>
    <x v="183"/>
    <s v="Abdiel Capital Advisors, LP"/>
    <s v="TenPercentOwner"/>
    <n v="1387"/>
    <n v="32.979999999999997"/>
    <n v="45743.259999999987"/>
    <s v="normal_buy"/>
    <n v="2.0017871063920941E-2"/>
    <n v="2.0017999999999998"/>
    <s v="P"/>
  </r>
  <r>
    <x v="992"/>
    <s v="APPIAN CORP"/>
    <x v="8"/>
    <x v="183"/>
    <s v="Abdiel Partners, LLC"/>
    <s v="TenPercentOwner"/>
    <n v="1387"/>
    <n v="32.979999999999997"/>
    <n v="45743.259999999987"/>
    <s v="normal_buy"/>
    <n v="2.0017871063920941E-2"/>
    <n v="2.0017999999999998"/>
    <s v="P"/>
  </r>
  <r>
    <x v="992"/>
    <s v="APPIAN CORP"/>
    <x v="8"/>
    <x v="183"/>
    <s v="Abdiel Capital Management, LLC"/>
    <s v="TenPercentOwner"/>
    <n v="1387"/>
    <n v="32.979999999999997"/>
    <n v="45743.259999999987"/>
    <s v="normal_buy"/>
    <n v="2.0017871063920941E-2"/>
    <n v="2.0017999999999998"/>
    <s v="P"/>
  </r>
  <r>
    <x v="992"/>
    <s v="APPIAN CORP"/>
    <x v="8"/>
    <x v="183"/>
    <s v="Abdiel Capital LP"/>
    <s v="TenPercentOwner"/>
    <n v="1387"/>
    <n v="32.979999999999997"/>
    <n v="45743.259999999987"/>
    <s v="normal_buy"/>
    <n v="2.0017871063920941E-2"/>
    <n v="2.0017999999999998"/>
    <s v="P"/>
  </r>
  <r>
    <x v="595"/>
    <s v="System1, Inc."/>
    <x v="8"/>
    <x v="183"/>
    <s v="CEE Holdings Trust"/>
    <s v="TenPercentOwner"/>
    <n v="8412"/>
    <n v="1.24"/>
    <n v="10430.879999999999"/>
    <s v="normal_buy"/>
    <n v="-9.6774181143673976E-2"/>
    <n v="-9.6774000000000004"/>
    <s v="P"/>
  </r>
  <r>
    <x v="1447"/>
    <s v="Bicara Therapeutics Inc."/>
    <x v="8"/>
    <x v="183"/>
    <s v="Kolchinsky Peter"/>
    <s v="Director,TenPercentOwner"/>
    <n v="1680520"/>
    <n v="18"/>
    <n v="30249360"/>
    <s v="large_buy"/>
    <n v="2.3612540851114532E-3"/>
    <n v="0.2361"/>
    <s v="P"/>
  </r>
  <r>
    <x v="1447"/>
    <s v="Bicara Therapeutics Inc."/>
    <x v="8"/>
    <x v="183"/>
    <s v="Shah Rajeev M."/>
    <s v="Director,TenPercentOwner"/>
    <n v="1680520"/>
    <n v="18"/>
    <n v="30249360"/>
    <s v="large_buy"/>
    <n v="2.3612540851114532E-3"/>
    <n v="0.2361"/>
    <s v="P"/>
  </r>
  <r>
    <x v="1447"/>
    <s v="Bicara Therapeutics Inc."/>
    <x v="8"/>
    <x v="183"/>
    <s v="RA Capital Healthcare Fund LP"/>
    <s v="Director,TenPercentOwner"/>
    <n v="1680520"/>
    <n v="18"/>
    <n v="30249360"/>
    <s v="large_buy"/>
    <n v="2.3612540851114532E-3"/>
    <n v="0.2361"/>
    <s v="P"/>
  </r>
  <r>
    <x v="1447"/>
    <s v="Bicara Therapeutics Inc."/>
    <x v="8"/>
    <x v="183"/>
    <s v="RA CAPITAL MANAGEMENT, L.P."/>
    <s v="Director,TenPercentOwner"/>
    <n v="1680520"/>
    <n v="18"/>
    <n v="30249360"/>
    <s v="large_buy"/>
    <n v="2.3612540851114532E-3"/>
    <n v="0.2361"/>
    <s v="P"/>
  </r>
  <r>
    <x v="1447"/>
    <s v="Bicara Therapeutics Inc."/>
    <x v="8"/>
    <x v="183"/>
    <s v="RA Capital Nexus Fund III, L.P."/>
    <s v="Director"/>
    <n v="1680520"/>
    <n v="18"/>
    <n v="30249360"/>
    <s v="large_buy"/>
    <n v="2.3612540851114532E-3"/>
    <n v="0.2361"/>
    <s v="P"/>
  </r>
  <r>
    <x v="1447"/>
    <s v="Bicara Therapeutics Inc."/>
    <x v="8"/>
    <x v="183"/>
    <s v="Kolchinsky Peter"/>
    <s v="Director,TenPercentOwner"/>
    <n v="152480"/>
    <n v="18"/>
    <n v="2744640"/>
    <s v="large_buy"/>
    <n v="2.3612540851114532E-3"/>
    <n v="0.2361"/>
    <s v="P"/>
  </r>
  <r>
    <x v="1447"/>
    <s v="Bicara Therapeutics Inc."/>
    <x v="8"/>
    <x v="183"/>
    <s v="Shah Rajeev M."/>
    <s v="Director,TenPercentOwner"/>
    <n v="152480"/>
    <n v="18"/>
    <n v="2744640"/>
    <s v="large_buy"/>
    <n v="2.3612540851114532E-3"/>
    <n v="0.2361"/>
    <s v="P"/>
  </r>
  <r>
    <x v="1447"/>
    <s v="Bicara Therapeutics Inc."/>
    <x v="8"/>
    <x v="183"/>
    <s v="RA Capital Healthcare Fund LP"/>
    <s v="Director,TenPercentOwner"/>
    <n v="152480"/>
    <n v="18"/>
    <n v="2744640"/>
    <s v="large_buy"/>
    <n v="2.3612540851114532E-3"/>
    <n v="0.2361"/>
    <s v="P"/>
  </r>
  <r>
    <x v="1447"/>
    <s v="Bicara Therapeutics Inc."/>
    <x v="8"/>
    <x v="183"/>
    <s v="RA CAPITAL MANAGEMENT, L.P."/>
    <s v="Director,TenPercentOwner"/>
    <n v="152480"/>
    <n v="18"/>
    <n v="2744640"/>
    <s v="large_buy"/>
    <n v="2.3612540851114532E-3"/>
    <n v="0.2361"/>
    <s v="P"/>
  </r>
  <r>
    <x v="1447"/>
    <s v="Bicara Therapeutics Inc."/>
    <x v="8"/>
    <x v="183"/>
    <s v="RA Capital Nexus Fund III, L.P."/>
    <s v="Director"/>
    <n v="152480"/>
    <n v="18"/>
    <n v="2744640"/>
    <s v="large_buy"/>
    <n v="2.3612540851114532E-3"/>
    <n v="0.2361"/>
    <s v="P"/>
  </r>
  <r>
    <x v="1206"/>
    <s v="Niagara Income Opportunities Fund"/>
    <x v="8"/>
    <x v="183"/>
    <s v="Ball George Bradley"/>
    <s v="TenPercentOwner,Other"/>
    <n v="9532.89"/>
    <n v="10.49"/>
    <n v="100000.01609999999"/>
    <s v="normal_buy"/>
    <n v="4.7858397215101434E-3"/>
    <n v="0.47860000000000003"/>
    <s v="P"/>
  </r>
  <r>
    <x v="1446"/>
    <s v="MBX Biosciences, Inc."/>
    <x v="8"/>
    <x v="183"/>
    <s v="Behbahani Ali"/>
    <s v="TenPercentOwner"/>
    <n v="500000"/>
    <n v="16"/>
    <n v="8000000"/>
    <s v="large_buy"/>
    <n v="0.2"/>
    <n v="20"/>
    <s v="P"/>
  </r>
  <r>
    <x v="1442"/>
    <s v="Zenas BioPharma, Inc."/>
    <x v="8"/>
    <x v="183"/>
    <s v="Nunn Jason Raleigh"/>
    <s v="Director"/>
    <n v="441176"/>
    <n v="17"/>
    <n v="7499992"/>
    <s v="large_buy"/>
    <n v="-5.8430677639494173E-2"/>
    <n v="-5.8430999999999997"/>
    <s v="P"/>
  </r>
  <r>
    <x v="1442"/>
    <s v="Zenas BioPharma, Inc."/>
    <x v="8"/>
    <x v="183"/>
    <s v="Nunn Jason Raleigh"/>
    <s v="Director"/>
    <n v="441176"/>
    <n v="17"/>
    <n v="7499992"/>
    <s v="large_buy"/>
    <n v="-5.8430677639494173E-2"/>
    <n v="-5.8430999999999997"/>
    <s v="P"/>
  </r>
  <r>
    <x v="1446"/>
    <s v="MBX Biosciences, Inc."/>
    <x v="8"/>
    <x v="183"/>
    <s v="Walker Paul Edward"/>
    <s v="TenPercentOwner"/>
    <n v="500000"/>
    <n v="16"/>
    <n v="8000000"/>
    <s v="large_buy"/>
    <n v="0.2"/>
    <n v="20"/>
    <s v="P"/>
  </r>
  <r>
    <x v="1446"/>
    <s v="MBX Biosciences, Inc."/>
    <x v="8"/>
    <x v="183"/>
    <s v="SANDELL SCOTT D"/>
    <s v="TenPercentOwner"/>
    <n v="500000"/>
    <n v="16"/>
    <n v="8000000"/>
    <s v="large_buy"/>
    <n v="0.2"/>
    <n v="20"/>
    <s v="P"/>
  </r>
  <r>
    <x v="1446"/>
    <s v="MBX Biosciences, Inc."/>
    <x v="8"/>
    <x v="183"/>
    <s v="Mathers Edward T"/>
    <s v="Director,TenPercentOwner"/>
    <n v="500000"/>
    <n v="16"/>
    <n v="8000000"/>
    <s v="large_buy"/>
    <n v="0.2"/>
    <n v="20"/>
    <s v="P"/>
  </r>
  <r>
    <x v="170"/>
    <s v="NEW PEOPLES BANKSHARES INC"/>
    <x v="8"/>
    <x v="183"/>
    <s v="Long Barton Scot"/>
    <s v="Director"/>
    <n v="12450"/>
    <n v="2.68"/>
    <n v="33366"/>
    <s v="normal_buy"/>
    <n v="-1.492531995553403E-2"/>
    <n v="-1.4924999999999999"/>
    <s v="P"/>
  </r>
  <r>
    <x v="1448"/>
    <s v="Denali Structured Return Strategy Fund"/>
    <x v="8"/>
    <x v="183"/>
    <s v="Ball George Bradley"/>
    <s v="TenPercentOwner,Other"/>
    <n v="9140.77"/>
    <n v="10.94"/>
    <n v="100000.0238"/>
    <s v="normal_buy"/>
    <n v="2.193788291222698E-2"/>
    <n v="2.1938"/>
    <s v="P"/>
  </r>
  <r>
    <x v="1446"/>
    <s v="MBX Biosciences, Inc."/>
    <x v="8"/>
    <x v="183"/>
    <s v="Makhzoumi Mohamad"/>
    <s v="TenPercentOwner"/>
    <n v="500000"/>
    <n v="16"/>
    <n v="8000000"/>
    <s v="large_buy"/>
    <n v="0.2"/>
    <n v="20"/>
    <s v="P"/>
  </r>
  <r>
    <x v="1442"/>
    <s v="Zenas BioPharma, Inc."/>
    <x v="8"/>
    <x v="183"/>
    <s v="ENRIGHT PATRICK G"/>
    <s v="Director"/>
    <n v="440000"/>
    <n v="17"/>
    <n v="7480000"/>
    <s v="normal_buy"/>
    <n v="-5.8430677639494173E-2"/>
    <n v="-5.8430999999999997"/>
    <s v="P"/>
  </r>
  <r>
    <x v="1006"/>
    <s v="Inhibrx Biosciences, Inc."/>
    <x v="8"/>
    <x v="183"/>
    <s v="Lappe Mark"/>
    <s v="Director,Officer"/>
    <n v="13037"/>
    <n v="17.13"/>
    <n v="223323.81"/>
    <s v="normal_buy"/>
    <n v="-0.101549077841271"/>
    <n v="-10.1549"/>
    <s v="P"/>
  </r>
  <r>
    <x v="850"/>
    <s v="CHART INDUSTRIES INC"/>
    <x v="8"/>
    <x v="183"/>
    <s v="Harty Linda S"/>
    <s v="Director"/>
    <n v="5000"/>
    <n v="48.05"/>
    <n v="240250"/>
    <s v="large_buy"/>
    <n v="5.8402237365949849E-2"/>
    <n v="5.8402000000000003"/>
    <s v="P"/>
  </r>
  <r>
    <x v="850"/>
    <s v="CHART INDUSTRIES INC"/>
    <x v="8"/>
    <x v="183"/>
    <s v="Hotchkiss Herbert"/>
    <s v="Officer"/>
    <n v="212"/>
    <n v="117.72"/>
    <n v="24956.639999999999"/>
    <s v="normal_buy"/>
    <n v="5.8402237365949849E-2"/>
    <n v="5.8402000000000003"/>
    <s v="P"/>
  </r>
  <r>
    <x v="1449"/>
    <s v="IMPACT BIOMEDICAL INC."/>
    <x v="8"/>
    <x v="183"/>
    <s v="DSS, INC."/>
    <s v="TenPercentOwner"/>
    <n v="50000"/>
    <n v="2.69"/>
    <n v="134500"/>
    <s v="large_buy"/>
    <n v="-0.25373136187268902"/>
    <n v="-25.373100000000001"/>
    <s v="P"/>
  </r>
  <r>
    <x v="1442"/>
    <s v="Zenas BioPharma, Inc."/>
    <x v="8"/>
    <x v="183"/>
    <s v="Kiselak Tomas"/>
    <s v="Director"/>
    <n v="300000"/>
    <n v="17"/>
    <n v="5100000"/>
    <s v="normal_buy"/>
    <n v="-5.8430677639494173E-2"/>
    <n v="-5.8430999999999997"/>
    <s v="P"/>
  </r>
  <r>
    <x v="1442"/>
    <s v="Zenas BioPharma, Inc."/>
    <x v="8"/>
    <x v="183"/>
    <s v="Fairmount Healthcare Fund II L.P."/>
    <s v="Director"/>
    <n v="300000"/>
    <n v="17"/>
    <n v="5100000"/>
    <s v="normal_buy"/>
    <n v="-5.8430677639494173E-2"/>
    <n v="-5.8430999999999997"/>
    <s v="P"/>
  </r>
  <r>
    <x v="1442"/>
    <s v="Zenas BioPharma, Inc."/>
    <x v="8"/>
    <x v="183"/>
    <s v="Harwin Peter Evan"/>
    <s v="Director"/>
    <n v="300000"/>
    <n v="17"/>
    <n v="5100000"/>
    <s v="normal_buy"/>
    <n v="-5.8430677639494173E-2"/>
    <n v="-5.8430999999999997"/>
    <s v="P"/>
  </r>
  <r>
    <x v="1442"/>
    <s v="Zenas BioPharma, Inc."/>
    <x v="8"/>
    <x v="183"/>
    <s v="Fairmount Funds Management LLC"/>
    <s v="Director"/>
    <n v="300000"/>
    <n v="17"/>
    <n v="5100000"/>
    <s v="normal_buy"/>
    <n v="-5.8430677639494173E-2"/>
    <n v="-5.8430999999999997"/>
    <s v="P"/>
  </r>
  <r>
    <x v="1446"/>
    <s v="MBX Biosciences, Inc."/>
    <x v="8"/>
    <x v="183"/>
    <s v="Yang Rick"/>
    <s v="TenPercentOwner"/>
    <n v="500000"/>
    <n v="16"/>
    <n v="8000000"/>
    <s v="large_buy"/>
    <n v="0.2"/>
    <n v="20"/>
    <s v="P"/>
  </r>
  <r>
    <x v="1446"/>
    <s v="MBX Biosciences, Inc."/>
    <x v="8"/>
    <x v="183"/>
    <s v="OrbiMed Genesis GP LLC"/>
    <s v="Director,TenPercentOwner"/>
    <n v="500000"/>
    <n v="16"/>
    <n v="8000000"/>
    <s v="large_buy"/>
    <n v="0.2"/>
    <n v="20"/>
    <s v="P"/>
  </r>
  <r>
    <x v="1446"/>
    <s v="MBX Biosciences, Inc."/>
    <x v="8"/>
    <x v="183"/>
    <s v="OrbiMed Capital GP VII LLC"/>
    <s v="Director,TenPercentOwner"/>
    <n v="500000"/>
    <n v="16"/>
    <n v="8000000"/>
    <s v="large_buy"/>
    <n v="0.2"/>
    <n v="20"/>
    <s v="P"/>
  </r>
  <r>
    <x v="1446"/>
    <s v="MBX Biosciences, Inc."/>
    <x v="8"/>
    <x v="183"/>
    <s v="ORBIMED ADVISORS LLC"/>
    <s v="Director,TenPercentOwner"/>
    <n v="500000"/>
    <n v="16"/>
    <n v="8000000"/>
    <s v="large_buy"/>
    <n v="0.2"/>
    <n v="20"/>
    <s v="P"/>
  </r>
  <r>
    <x v="1446"/>
    <s v="MBX Biosciences, Inc."/>
    <x v="8"/>
    <x v="183"/>
    <s v="OrbiMed Genesis GP LLC"/>
    <s v="Director,TenPercentOwner"/>
    <n v="250000"/>
    <n v="16"/>
    <n v="4000000"/>
    <s v="normal_buy"/>
    <n v="0.2"/>
    <n v="20"/>
    <s v="P"/>
  </r>
  <r>
    <x v="1446"/>
    <s v="MBX Biosciences, Inc."/>
    <x v="8"/>
    <x v="183"/>
    <s v="OrbiMed Capital GP VII LLC"/>
    <s v="Director,TenPercentOwner"/>
    <n v="250000"/>
    <n v="16"/>
    <n v="4000000"/>
    <s v="normal_buy"/>
    <n v="0.2"/>
    <n v="20"/>
    <s v="P"/>
  </r>
  <r>
    <x v="1446"/>
    <s v="MBX Biosciences, Inc."/>
    <x v="8"/>
    <x v="183"/>
    <s v="ORBIMED ADVISORS LLC"/>
    <s v="Director,TenPercentOwner"/>
    <n v="250000"/>
    <n v="16"/>
    <n v="4000000"/>
    <s v="normal_buy"/>
    <n v="0.2"/>
    <n v="20"/>
    <s v="P"/>
  </r>
  <r>
    <x v="1446"/>
    <s v="MBX Biosciences, Inc."/>
    <x v="8"/>
    <x v="183"/>
    <s v="NEA 17 GP, LLC"/>
    <s v="TenPercentOwner"/>
    <n v="500000"/>
    <n v="16"/>
    <n v="8000000"/>
    <s v="large_buy"/>
    <n v="0.2"/>
    <n v="20"/>
    <s v="P"/>
  </r>
  <r>
    <x v="1446"/>
    <s v="MBX Biosciences, Inc."/>
    <x v="8"/>
    <x v="183"/>
    <s v="New Enterprise Associates 17, L.P."/>
    <s v="TenPercentOwner"/>
    <n v="500000"/>
    <n v="16"/>
    <n v="8000000"/>
    <s v="large_buy"/>
    <n v="0.2"/>
    <n v="20"/>
    <s v="P"/>
  </r>
  <r>
    <x v="1446"/>
    <s v="MBX Biosciences, Inc."/>
    <x v="8"/>
    <x v="183"/>
    <s v="NEA Partners 17, L.P."/>
    <s v="TenPercentOwner"/>
    <n v="500000"/>
    <n v="16"/>
    <n v="8000000"/>
    <s v="large_buy"/>
    <n v="0.2"/>
    <n v="20"/>
    <s v="P"/>
  </r>
  <r>
    <x v="1450"/>
    <s v="Carlyle Tactical Private Credit Fund"/>
    <x v="8"/>
    <x v="183"/>
    <s v="SECURIAN ASSET MANAGEMENT, INC"/>
    <s v="TenPercentOwner"/>
    <n v="80000"/>
    <n v="25"/>
    <n v="2000000"/>
    <s v="normal_buy"/>
    <n v="2.4635979796976399E-3"/>
    <n v="0.24640000000000001"/>
    <s v="P"/>
  </r>
  <r>
    <x v="1450"/>
    <s v="Carlyle Tactical Private Credit Fund"/>
    <x v="8"/>
    <x v="183"/>
    <s v="SECURIAN ASSET MANAGEMENT, INC"/>
    <s v="TenPercentOwner"/>
    <n v="144000"/>
    <n v="25"/>
    <n v="3600000"/>
    <s v="normal_buy"/>
    <n v="2.4635979796976399E-3"/>
    <n v="0.24640000000000001"/>
    <s v="P"/>
  </r>
  <r>
    <x v="1450"/>
    <s v="Carlyle Tactical Private Credit Fund"/>
    <x v="8"/>
    <x v="183"/>
    <s v="SECURIAN ASSET MANAGEMENT, INC"/>
    <s v="TenPercentOwner"/>
    <n v="320000"/>
    <n v="25"/>
    <n v="8000000"/>
    <s v="large_buy"/>
    <n v="2.4635979796976399E-3"/>
    <n v="0.24640000000000001"/>
    <s v="P"/>
  </r>
  <r>
    <x v="281"/>
    <s v="USCB FINANCIAL HOLDINGS, INC."/>
    <x v="8"/>
    <x v="183"/>
    <s v="RODRIGUEZ RAMON A"/>
    <s v="Director"/>
    <n v="6000"/>
    <n v="14.61"/>
    <n v="87660"/>
    <s v="normal_buy"/>
    <n v="1.2616139998708141E-2"/>
    <n v="1.2616000000000001"/>
    <s v="P"/>
  </r>
  <r>
    <x v="1442"/>
    <s v="Zenas BioPharma, Inc."/>
    <x v="8"/>
    <x v="183"/>
    <s v="George Simeon"/>
    <s v="TenPercentOwner"/>
    <n v="441176"/>
    <n v="17"/>
    <n v="7499992"/>
    <s v="large_buy"/>
    <n v="-5.8430677639494173E-2"/>
    <n v="-5.8430999999999997"/>
    <s v="P"/>
  </r>
  <r>
    <x v="1442"/>
    <s v="Zenas BioPharma, Inc."/>
    <x v="8"/>
    <x v="183"/>
    <s v="SR ONE CAPITAL MANAGEMENT, LLC"/>
    <s v="TenPercentOwner"/>
    <n v="441176"/>
    <n v="17"/>
    <n v="7499992"/>
    <s v="large_buy"/>
    <n v="-5.8430677639494173E-2"/>
    <n v="-5.8430999999999997"/>
    <s v="P"/>
  </r>
  <r>
    <x v="1442"/>
    <s v="Zenas BioPharma, Inc."/>
    <x v="8"/>
    <x v="183"/>
    <s v="George Simeon"/>
    <s v="TenPercentOwner"/>
    <n v="1352942"/>
    <n v="17"/>
    <n v="23000014"/>
    <s v="large_buy"/>
    <n v="-5.8430677639494173E-2"/>
    <n v="-5.8430999999999997"/>
    <s v="P"/>
  </r>
  <r>
    <x v="1442"/>
    <s v="Zenas BioPharma, Inc."/>
    <x v="8"/>
    <x v="183"/>
    <s v="SR ONE CAPITAL MANAGEMENT, LLC"/>
    <s v="TenPercentOwner"/>
    <n v="1352942"/>
    <n v="17"/>
    <n v="23000014"/>
    <s v="large_buy"/>
    <n v="-5.8430677639494173E-2"/>
    <n v="-5.8430999999999997"/>
    <s v="P"/>
  </r>
  <r>
    <x v="1442"/>
    <s v="Zenas BioPharma, Inc."/>
    <x v="8"/>
    <x v="183"/>
    <s v="George Simeon"/>
    <s v="TenPercentOwner"/>
    <n v="441176"/>
    <n v="17"/>
    <n v="7499992"/>
    <s v="large_buy"/>
    <n v="-5.8430677639494173E-2"/>
    <n v="-5.8430999999999997"/>
    <s v="P"/>
  </r>
  <r>
    <x v="1442"/>
    <s v="Zenas BioPharma, Inc."/>
    <x v="8"/>
    <x v="183"/>
    <s v="SR ONE CAPITAL MANAGEMENT, LLC"/>
    <s v="TenPercentOwner"/>
    <n v="441176"/>
    <n v="17"/>
    <n v="7499992"/>
    <s v="large_buy"/>
    <n v="-5.8430677639494173E-2"/>
    <n v="-5.8430999999999997"/>
    <s v="P"/>
  </r>
  <r>
    <x v="1434"/>
    <s v="PROS Holdings, Inc."/>
    <x v="8"/>
    <x v="183"/>
    <s v="Reiner Andres"/>
    <s v="Director,Officer"/>
    <n v="7500"/>
    <n v="17.850000000000001"/>
    <n v="133875"/>
    <s v="large_buy"/>
    <n v="7.0520304884731155E-2"/>
    <n v="7.0519999999999996"/>
    <s v="P"/>
  </r>
  <r>
    <x v="1383"/>
    <s v="MERCER INTERNATIONAL INC."/>
    <x v="8"/>
    <x v="183"/>
    <s v="BUENO ESTRADA JUAN CARLOS"/>
    <s v="Director,Officer"/>
    <n v="7800"/>
    <n v="6.7"/>
    <n v="52260"/>
    <s v="large_buy"/>
    <n v="7.3691099569595853E-2"/>
    <n v="7.3691000000000004"/>
    <s v="P"/>
  </r>
  <r>
    <x v="1446"/>
    <s v="MBX Biosciences, Inc."/>
    <x v="8"/>
    <x v="183"/>
    <s v="Aynechi Tiba"/>
    <s v="Director"/>
    <n v="750000"/>
    <n v="16"/>
    <n v="12000000"/>
    <s v="large_buy"/>
    <n v="0.2"/>
    <n v="20"/>
    <s v="P"/>
  </r>
  <r>
    <x v="17"/>
    <s v="TILE SHOP HOLDINGS, INC."/>
    <x v="8"/>
    <x v="183"/>
    <s v="Pleasant Lake Onshore Feeder Fund LP"/>
    <s v="TenPercentOwner"/>
    <n v="2507"/>
    <n v="6.41"/>
    <n v="16069.87"/>
    <s v="normal_buy"/>
    <n v="2.968750849831836E-2"/>
    <n v="2.9687999999999999"/>
    <s v="P"/>
  </r>
  <r>
    <x v="17"/>
    <s v="TILE SHOP HOLDINGS, INC."/>
    <x v="8"/>
    <x v="183"/>
    <s v="Fund 1 Investments, LLC"/>
    <s v="TenPercentOwner"/>
    <n v="2507"/>
    <n v="6.41"/>
    <n v="16069.87"/>
    <s v="normal_buy"/>
    <n v="2.968750849831836E-2"/>
    <n v="2.9687999999999999"/>
    <s v="P"/>
  </r>
  <r>
    <x v="17"/>
    <s v="TILE SHOP HOLDINGS, INC."/>
    <x v="8"/>
    <x v="183"/>
    <s v="Pleasant Lake Partners LLC"/>
    <s v="TenPercentOwner"/>
    <n v="2507"/>
    <n v="6.41"/>
    <n v="16069.87"/>
    <s v="normal_buy"/>
    <n v="2.968750849831836E-2"/>
    <n v="2.9687999999999999"/>
    <s v="P"/>
  </r>
  <r>
    <x v="843"/>
    <s v="TREACE MEDICAL CONCEPTS, INC."/>
    <x v="8"/>
    <x v="183"/>
    <s v="Treace John T."/>
    <s v="Director,Officer,TenPercentOwner"/>
    <n v="50000"/>
    <n v="5.31"/>
    <n v="265500"/>
    <s v="normal_buy"/>
    <n v="0.15768461592053559"/>
    <n v="15.7685"/>
    <s v="P"/>
  </r>
  <r>
    <x v="866"/>
    <s v="GLOBAL PARTNERS LP"/>
    <x v="8"/>
    <x v="183"/>
    <s v="Global GP LLC"/>
    <s v="Other"/>
    <n v="5000"/>
    <n v="43.07"/>
    <n v="215350"/>
    <s v="normal_buy"/>
    <n v="8.2790625932595008E-2"/>
    <n v="8.2790999999999997"/>
    <s v="P"/>
  </r>
  <r>
    <x v="1442"/>
    <s v="Zenas BioPharma, Inc."/>
    <x v="8"/>
    <x v="183"/>
    <s v="Fairmount Healthcare Fund II L.P."/>
    <s v="Director"/>
    <n v="300000"/>
    <n v="17"/>
    <n v="5100000"/>
    <s v="normal_buy"/>
    <n v="-5.8430677639494173E-2"/>
    <n v="-5.8430999999999997"/>
    <s v="P"/>
  </r>
  <r>
    <x v="1442"/>
    <s v="Zenas BioPharma, Inc."/>
    <x v="8"/>
    <x v="183"/>
    <s v="Kiselak Tomas"/>
    <s v="Director"/>
    <n v="300000"/>
    <n v="17"/>
    <n v="5100000"/>
    <s v="normal_buy"/>
    <n v="-5.8430677639494173E-2"/>
    <n v="-5.8430999999999997"/>
    <s v="P"/>
  </r>
  <r>
    <x v="1442"/>
    <s v="Zenas BioPharma, Inc."/>
    <x v="8"/>
    <x v="183"/>
    <s v="Fairmount Funds Management LLC"/>
    <s v="Director"/>
    <n v="300000"/>
    <n v="17"/>
    <n v="5100000"/>
    <s v="normal_buy"/>
    <n v="-5.8430677639494173E-2"/>
    <n v="-5.8430999999999997"/>
    <s v="P"/>
  </r>
  <r>
    <x v="1442"/>
    <s v="Zenas BioPharma, Inc."/>
    <x v="8"/>
    <x v="183"/>
    <s v="Harwin Peter Evan"/>
    <s v="Director"/>
    <n v="300000"/>
    <n v="17"/>
    <n v="5100000"/>
    <s v="normal_buy"/>
    <n v="-5.8430677639494173E-2"/>
    <n v="-5.8430999999999997"/>
    <s v="P"/>
  </r>
  <r>
    <x v="526"/>
    <s v="PROSPECT CAPITAL CORP"/>
    <x v="8"/>
    <x v="183"/>
    <s v="Eliasek M Grier"/>
    <s v="Director,Officer"/>
    <n v="5000"/>
    <n v="5.5"/>
    <n v="27500"/>
    <s v="normal_buy"/>
    <n v="-1.440633045784789E-2"/>
    <n v="-1.4406000000000001"/>
    <s v="P"/>
  </r>
  <r>
    <x v="1446"/>
    <s v="MBX Biosciences, Inc."/>
    <x v="8"/>
    <x v="183"/>
    <s v="Chang Carmen"/>
    <s v="TenPercentOwner"/>
    <n v="500000"/>
    <n v="16"/>
    <n v="8000000"/>
    <s v="large_buy"/>
    <n v="0.2"/>
    <n v="20"/>
    <s v="P"/>
  </r>
  <r>
    <x v="1446"/>
    <s v="MBX Biosciences, Inc."/>
    <x v="8"/>
    <x v="183"/>
    <s v="Florence Anthony A. Jr."/>
    <s v="TenPercentOwner"/>
    <n v="500000"/>
    <n v="16"/>
    <n v="8000000"/>
    <s v="large_buy"/>
    <n v="0.2"/>
    <n v="20"/>
    <s v="P"/>
  </r>
  <r>
    <x v="1446"/>
    <s v="MBX Biosciences, Inc."/>
    <x v="8"/>
    <x v="183"/>
    <s v="GORDON CARL L"/>
    <s v="Director,TenPercentOwner"/>
    <n v="500000"/>
    <n v="16"/>
    <n v="8000000"/>
    <s v="large_buy"/>
    <n v="0.2"/>
    <n v="20"/>
    <s v="P"/>
  </r>
  <r>
    <x v="1446"/>
    <s v="MBX Biosciences, Inc."/>
    <x v="8"/>
    <x v="183"/>
    <s v="GORDON CARL L"/>
    <s v="Director,TenPercentOwner"/>
    <n v="250000"/>
    <n v="16"/>
    <n v="4000000"/>
    <s v="normal_buy"/>
    <n v="0.2"/>
    <n v="20"/>
    <s v="P"/>
  </r>
  <r>
    <x v="63"/>
    <s v="BlackRock Innovation &amp; Growth Term Trust"/>
    <x v="8"/>
    <x v="183"/>
    <s v="Saba Capital Management, L.P."/>
    <s v="TenPercentOwner"/>
    <n v="31631"/>
    <n v="7.33"/>
    <n v="231855.23"/>
    <s v="normal_buy"/>
    <n v="2.8610223226356979E-2"/>
    <n v="2.8610000000000002"/>
    <s v="P"/>
  </r>
  <r>
    <x v="63"/>
    <s v="BlackRock Innovation &amp; Growth Term Trust"/>
    <x v="8"/>
    <x v="183"/>
    <s v="Weinstein Boaz"/>
    <s v="TenPercentOwner"/>
    <n v="31631"/>
    <n v="7.33"/>
    <n v="231855.23"/>
    <s v="normal_buy"/>
    <n v="2.8610223226356979E-2"/>
    <n v="2.8610000000000002"/>
    <s v="P"/>
  </r>
  <r>
    <x v="1340"/>
    <s v="Great Elm Capital Corp."/>
    <x v="8"/>
    <x v="183"/>
    <s v="Drapkin Matthew A"/>
    <s v="Director"/>
    <n v="9600"/>
    <n v="9.92"/>
    <n v="95232"/>
    <s v="large_buy"/>
    <n v="7.9286273404806096E-3"/>
    <n v="0.79290000000000005"/>
    <s v="P"/>
  </r>
  <r>
    <x v="1305"/>
    <s v="ProMIS Neurosciences Inc."/>
    <x v="8"/>
    <x v="184"/>
    <s v="GORDON MICHAEL S"/>
    <s v="TenPercentOwner"/>
    <n v="16292"/>
    <n v="1.4"/>
    <n v="22808.799999999999"/>
    <s v="normal_buy"/>
    <n v="-6.1068702290076327E-2"/>
    <n v="-6.1069000000000004"/>
    <s v="P"/>
  </r>
  <r>
    <x v="1451"/>
    <s v="Innovative Eyewear Inc"/>
    <x v="8"/>
    <x v="184"/>
    <s v="Angelica Galkin Revocable Trust, dated April 21, 2018"/>
    <s v="TenPercentOwner"/>
    <n v="169903"/>
    <n v="6.85"/>
    <n v="1163835.55"/>
    <s v="large_buy"/>
    <n v="-6.8323003441401853E-2"/>
    <n v="-6.8323"/>
    <s v="P"/>
  </r>
  <r>
    <x v="1451"/>
    <s v="Innovative Eyewear Inc"/>
    <x v="8"/>
    <x v="184"/>
    <s v="Galkin Vladimir"/>
    <s v="TenPercentOwner"/>
    <n v="169903"/>
    <n v="6.85"/>
    <n v="1163835.55"/>
    <s v="large_buy"/>
    <n v="-6.8323003441401853E-2"/>
    <n v="-6.8323"/>
    <s v="P"/>
  </r>
  <r>
    <x v="1451"/>
    <s v="Innovative Eyewear Inc"/>
    <x v="8"/>
    <x v="184"/>
    <s v="Galkin Angelica"/>
    <s v="TenPercentOwner"/>
    <n v="169903"/>
    <n v="6.85"/>
    <n v="1163835.55"/>
    <s v="large_buy"/>
    <n v="-6.8323003441401853E-2"/>
    <n v="-6.8323"/>
    <s v="P"/>
  </r>
  <r>
    <x v="1451"/>
    <s v="Innovative Eyewear Inc"/>
    <x v="8"/>
    <x v="184"/>
    <s v="Angelica Galkin Revocable Trust, dated April 21, 2018"/>
    <s v="TenPercentOwner"/>
    <n v="66835"/>
    <n v="7.44"/>
    <n v="497252.4"/>
    <s v="normal_buy"/>
    <n v="-6.8323003441401853E-2"/>
    <n v="-6.8323"/>
    <s v="P"/>
  </r>
  <r>
    <x v="1451"/>
    <s v="Innovative Eyewear Inc"/>
    <x v="8"/>
    <x v="184"/>
    <s v="Galkin Vladimir"/>
    <s v="TenPercentOwner"/>
    <n v="66835"/>
    <n v="7.44"/>
    <n v="497252.4"/>
    <s v="normal_buy"/>
    <n v="-6.8323003441401853E-2"/>
    <n v="-6.8323"/>
    <s v="P"/>
  </r>
  <r>
    <x v="1451"/>
    <s v="Innovative Eyewear Inc"/>
    <x v="8"/>
    <x v="184"/>
    <s v="Galkin Angelica"/>
    <s v="TenPercentOwner"/>
    <n v="66835"/>
    <n v="7.44"/>
    <n v="497252.4"/>
    <s v="normal_buy"/>
    <n v="-6.8323003441401853E-2"/>
    <n v="-6.8323"/>
    <s v="P"/>
  </r>
  <r>
    <x v="1451"/>
    <s v="Innovative Eyewear Inc"/>
    <x v="8"/>
    <x v="184"/>
    <s v="Angelica Galkin Revocable Trust, dated April 21, 2018"/>
    <s v="TenPercentOwner"/>
    <n v="2841"/>
    <n v="7.65"/>
    <n v="21733.65"/>
    <s v="normal_buy"/>
    <n v="-6.8323003441401853E-2"/>
    <n v="-6.8323"/>
    <s v="P"/>
  </r>
  <r>
    <x v="1451"/>
    <s v="Innovative Eyewear Inc"/>
    <x v="8"/>
    <x v="184"/>
    <s v="Galkin Vladimir"/>
    <s v="TenPercentOwner"/>
    <n v="2841"/>
    <n v="7.65"/>
    <n v="21733.65"/>
    <s v="normal_buy"/>
    <n v="-6.8323003441401853E-2"/>
    <n v="-6.8323"/>
    <s v="P"/>
  </r>
  <r>
    <x v="1451"/>
    <s v="Innovative Eyewear Inc"/>
    <x v="8"/>
    <x v="184"/>
    <s v="Galkin Angelica"/>
    <s v="TenPercentOwner"/>
    <n v="2841"/>
    <n v="7.65"/>
    <n v="21733.65"/>
    <s v="normal_buy"/>
    <n v="-6.8323003441401853E-2"/>
    <n v="-6.8323"/>
    <s v="P"/>
  </r>
  <r>
    <x v="1451"/>
    <s v="Innovative Eyewear Inc"/>
    <x v="8"/>
    <x v="184"/>
    <s v="Angelica Galkin Revocable Trust, dated April 21, 2018"/>
    <s v="TenPercentOwner"/>
    <n v="67164"/>
    <n v="7.77"/>
    <n v="521864.28"/>
    <s v="large_buy"/>
    <n v="-6.8323003441401853E-2"/>
    <n v="-6.8323"/>
    <s v="P"/>
  </r>
  <r>
    <x v="1451"/>
    <s v="Innovative Eyewear Inc"/>
    <x v="8"/>
    <x v="184"/>
    <s v="Galkin Vladimir"/>
    <s v="TenPercentOwner"/>
    <n v="67164"/>
    <n v="7.77"/>
    <n v="521864.28"/>
    <s v="large_buy"/>
    <n v="-6.8323003441401853E-2"/>
    <n v="-6.8323"/>
    <s v="P"/>
  </r>
  <r>
    <x v="1451"/>
    <s v="Innovative Eyewear Inc"/>
    <x v="8"/>
    <x v="184"/>
    <s v="Galkin Angelica"/>
    <s v="TenPercentOwner"/>
    <n v="67164"/>
    <n v="7.77"/>
    <n v="521864.28"/>
    <s v="large_buy"/>
    <n v="-6.8323003441401853E-2"/>
    <n v="-6.8323"/>
    <s v="P"/>
  </r>
  <r>
    <x v="1451"/>
    <s v="Innovative Eyewear Inc"/>
    <x v="8"/>
    <x v="184"/>
    <s v="Angelica Galkin Revocable Trust, dated April 21, 2018"/>
    <s v="TenPercentOwner"/>
    <n v="3515"/>
    <n v="6.19"/>
    <n v="21757.85"/>
    <s v="normal_buy"/>
    <n v="-6.8323003441401853E-2"/>
    <n v="-6.8323"/>
    <s v="P"/>
  </r>
  <r>
    <x v="1451"/>
    <s v="Innovative Eyewear Inc"/>
    <x v="8"/>
    <x v="184"/>
    <s v="Galkin Vladimir"/>
    <s v="TenPercentOwner"/>
    <n v="3515"/>
    <n v="6.19"/>
    <n v="21757.85"/>
    <s v="normal_buy"/>
    <n v="-6.8323003441401853E-2"/>
    <n v="-6.8323"/>
    <s v="P"/>
  </r>
  <r>
    <x v="1451"/>
    <s v="Innovative Eyewear Inc"/>
    <x v="8"/>
    <x v="184"/>
    <s v="Galkin Angelica"/>
    <s v="TenPercentOwner"/>
    <n v="3515"/>
    <n v="6.19"/>
    <n v="21757.85"/>
    <s v="normal_buy"/>
    <n v="-6.8323003441401853E-2"/>
    <n v="-6.8323"/>
    <s v="P"/>
  </r>
  <r>
    <x v="1451"/>
    <s v="Innovative Eyewear Inc"/>
    <x v="8"/>
    <x v="184"/>
    <s v="Angelica Galkin Revocable Trust, dated April 21, 2018"/>
    <s v="TenPercentOwner"/>
    <n v="36478"/>
    <n v="6.66"/>
    <n v="242943.48"/>
    <s v="normal_buy"/>
    <n v="-6.8323003441401853E-2"/>
    <n v="-6.8323"/>
    <s v="P"/>
  </r>
  <r>
    <x v="1451"/>
    <s v="Innovative Eyewear Inc"/>
    <x v="8"/>
    <x v="184"/>
    <s v="Galkin Vladimir"/>
    <s v="TenPercentOwner"/>
    <n v="36478"/>
    <n v="6.66"/>
    <n v="242943.48"/>
    <s v="normal_buy"/>
    <n v="-6.8323003441401853E-2"/>
    <n v="-6.8323"/>
    <s v="P"/>
  </r>
  <r>
    <x v="1451"/>
    <s v="Innovative Eyewear Inc"/>
    <x v="8"/>
    <x v="184"/>
    <s v="Galkin Angelica"/>
    <s v="TenPercentOwner"/>
    <n v="36478"/>
    <n v="6.66"/>
    <n v="242943.48"/>
    <s v="normal_buy"/>
    <n v="-6.8323003441401853E-2"/>
    <n v="-6.8323"/>
    <s v="P"/>
  </r>
  <r>
    <x v="858"/>
    <s v="ECB Bancorp, Inc. /MD/"/>
    <x v="8"/>
    <x v="184"/>
    <s v="CITRANO John A"/>
    <s v="Officer"/>
    <n v="1300"/>
    <n v="13.46"/>
    <n v="17498"/>
    <s v="normal_buy"/>
    <n v="4.5387986272674929E-2"/>
    <n v="4.5388000000000002"/>
    <s v="P"/>
  </r>
  <r>
    <x v="858"/>
    <s v="ECB Bancorp, Inc. /MD/"/>
    <x v="8"/>
    <x v="184"/>
    <s v="CITRANO John A"/>
    <s v="Officer"/>
    <n v="1848"/>
    <n v="13.5"/>
    <n v="24948"/>
    <s v="large_buy"/>
    <n v="4.5387986272674929E-2"/>
    <n v="4.5388000000000002"/>
    <s v="P"/>
  </r>
  <r>
    <x v="1452"/>
    <s v="Talkspace, Inc."/>
    <x v="8"/>
    <x v="184"/>
    <s v="Harris Ian Jiro"/>
    <s v="Officer"/>
    <n v="19500"/>
    <n v="2.2000000000000002"/>
    <n v="42900"/>
    <s v="normal_buy"/>
    <n v="-2.7649852114563941E-2"/>
    <n v="-2.7650000000000001"/>
    <s v="P"/>
  </r>
  <r>
    <x v="63"/>
    <s v="BlackRock Innovation &amp; Growth Term Trust"/>
    <x v="8"/>
    <x v="184"/>
    <s v="Saba Capital Management, L.P."/>
    <s v="TenPercentOwner"/>
    <n v="150924"/>
    <n v="7.43"/>
    <n v="1121365.32"/>
    <s v="normal_buy"/>
    <n v="2.2910971892451171E-2"/>
    <n v="2.2911000000000001"/>
    <s v="P"/>
  </r>
  <r>
    <x v="63"/>
    <s v="BlackRock Innovation &amp; Growth Term Trust"/>
    <x v="8"/>
    <x v="184"/>
    <s v="Weinstein Boaz"/>
    <s v="TenPercentOwner"/>
    <n v="150924"/>
    <n v="7.43"/>
    <n v="1121365.32"/>
    <s v="normal_buy"/>
    <n v="2.2910971892451171E-2"/>
    <n v="2.2911000000000001"/>
    <s v="P"/>
  </r>
  <r>
    <x v="992"/>
    <s v="APPIAN CORP"/>
    <x v="8"/>
    <x v="184"/>
    <s v="Abdiel Qualified Master Fund LP"/>
    <s v="TenPercentOwner"/>
    <n v="441"/>
    <n v="33.299999999999997"/>
    <n v="14685.3"/>
    <s v="normal_buy"/>
    <n v="-6.3405522718930074E-3"/>
    <n v="-0.6341"/>
    <s v="P"/>
  </r>
  <r>
    <x v="992"/>
    <s v="APPIAN CORP"/>
    <x v="8"/>
    <x v="184"/>
    <s v="Moran Colin T."/>
    <s v="TenPercentOwner"/>
    <n v="441"/>
    <n v="33.299999999999997"/>
    <n v="14685.3"/>
    <s v="normal_buy"/>
    <n v="-6.3405522718930074E-3"/>
    <n v="-0.6341"/>
    <s v="P"/>
  </r>
  <r>
    <x v="992"/>
    <s v="APPIAN CORP"/>
    <x v="8"/>
    <x v="184"/>
    <s v="Abdiel Capital Advisors, LP"/>
    <s v="TenPercentOwner"/>
    <n v="441"/>
    <n v="33.299999999999997"/>
    <n v="14685.3"/>
    <s v="normal_buy"/>
    <n v="-6.3405522718930074E-3"/>
    <n v="-0.6341"/>
    <s v="P"/>
  </r>
  <r>
    <x v="992"/>
    <s v="APPIAN CORP"/>
    <x v="8"/>
    <x v="184"/>
    <s v="Abdiel Partners, LLC"/>
    <s v="TenPercentOwner"/>
    <n v="441"/>
    <n v="33.299999999999997"/>
    <n v="14685.3"/>
    <s v="normal_buy"/>
    <n v="-6.3405522718930074E-3"/>
    <n v="-0.6341"/>
    <s v="P"/>
  </r>
  <r>
    <x v="992"/>
    <s v="APPIAN CORP"/>
    <x v="8"/>
    <x v="184"/>
    <s v="Abdiel Capital Management, LLC"/>
    <s v="TenPercentOwner"/>
    <n v="441"/>
    <n v="33.299999999999997"/>
    <n v="14685.3"/>
    <s v="normal_buy"/>
    <n v="-6.3405522718930074E-3"/>
    <n v="-0.6341"/>
    <s v="P"/>
  </r>
  <r>
    <x v="992"/>
    <s v="APPIAN CORP"/>
    <x v="8"/>
    <x v="184"/>
    <s v="Abdiel Capital LP"/>
    <s v="TenPercentOwner"/>
    <n v="441"/>
    <n v="33.299999999999997"/>
    <n v="14685.3"/>
    <s v="normal_buy"/>
    <n v="-6.3405522718930074E-3"/>
    <n v="-0.6341"/>
    <s v="P"/>
  </r>
  <r>
    <x v="992"/>
    <s v="APPIAN CORP"/>
    <x v="8"/>
    <x v="184"/>
    <s v="Abdiel Qualified Master Fund LP"/>
    <s v="TenPercentOwner"/>
    <n v="10795"/>
    <n v="33.299999999999997"/>
    <n v="359473.49999999988"/>
    <s v="normal_buy"/>
    <n v="-6.3405522718930074E-3"/>
    <n v="-0.6341"/>
    <s v="P"/>
  </r>
  <r>
    <x v="992"/>
    <s v="APPIAN CORP"/>
    <x v="8"/>
    <x v="184"/>
    <s v="Moran Colin T."/>
    <s v="TenPercentOwner"/>
    <n v="10795"/>
    <n v="33.299999999999997"/>
    <n v="359473.49999999988"/>
    <s v="normal_buy"/>
    <n v="-6.3405522718930074E-3"/>
    <n v="-0.6341"/>
    <s v="P"/>
  </r>
  <r>
    <x v="992"/>
    <s v="APPIAN CORP"/>
    <x v="8"/>
    <x v="184"/>
    <s v="Abdiel Capital Advisors, LP"/>
    <s v="TenPercentOwner"/>
    <n v="10795"/>
    <n v="33.299999999999997"/>
    <n v="359473.49999999988"/>
    <s v="normal_buy"/>
    <n v="-6.3405522718930074E-3"/>
    <n v="-0.6341"/>
    <s v="P"/>
  </r>
  <r>
    <x v="992"/>
    <s v="APPIAN CORP"/>
    <x v="8"/>
    <x v="184"/>
    <s v="Abdiel Partners, LLC"/>
    <s v="TenPercentOwner"/>
    <n v="10795"/>
    <n v="33.299999999999997"/>
    <n v="359473.49999999988"/>
    <s v="normal_buy"/>
    <n v="-6.3405522718930074E-3"/>
    <n v="-0.6341"/>
    <s v="P"/>
  </r>
  <r>
    <x v="992"/>
    <s v="APPIAN CORP"/>
    <x v="8"/>
    <x v="184"/>
    <s v="Abdiel Capital Management, LLC"/>
    <s v="TenPercentOwner"/>
    <n v="10795"/>
    <n v="33.299999999999997"/>
    <n v="359473.49999999988"/>
    <s v="normal_buy"/>
    <n v="-6.3405522718930074E-3"/>
    <n v="-0.6341"/>
    <s v="P"/>
  </r>
  <r>
    <x v="992"/>
    <s v="APPIAN CORP"/>
    <x v="8"/>
    <x v="184"/>
    <s v="Abdiel Capital LP"/>
    <s v="TenPercentOwner"/>
    <n v="10795"/>
    <n v="33.299999999999997"/>
    <n v="359473.49999999988"/>
    <s v="normal_buy"/>
    <n v="-6.3405522718930074E-3"/>
    <n v="-0.6341"/>
    <s v="P"/>
  </r>
  <r>
    <x v="1451"/>
    <s v="Innovative Eyewear Inc"/>
    <x v="8"/>
    <x v="184"/>
    <s v="Galkin Vladimir"/>
    <s v="TenPercentOwner"/>
    <n v="66835"/>
    <n v="7.44"/>
    <n v="497252.4"/>
    <s v="normal_buy"/>
    <n v="-6.8323003441401853E-2"/>
    <n v="-6.8323"/>
    <s v="P"/>
  </r>
  <r>
    <x v="1451"/>
    <s v="Innovative Eyewear Inc"/>
    <x v="8"/>
    <x v="184"/>
    <s v="Galkin Vladimir"/>
    <s v="TenPercentOwner"/>
    <n v="36478"/>
    <n v="6.66"/>
    <n v="242943.48"/>
    <s v="normal_buy"/>
    <n v="-6.8323003441401853E-2"/>
    <n v="-6.8323"/>
    <s v="P"/>
  </r>
  <r>
    <x v="1451"/>
    <s v="Innovative Eyewear Inc"/>
    <x v="8"/>
    <x v="184"/>
    <s v="Galkin Vladimir"/>
    <s v="TenPercentOwner"/>
    <n v="3515"/>
    <n v="6.19"/>
    <n v="21757.85"/>
    <s v="normal_buy"/>
    <n v="-6.8323003441401853E-2"/>
    <n v="-6.8323"/>
    <s v="P"/>
  </r>
  <r>
    <x v="1451"/>
    <s v="Innovative Eyewear Inc"/>
    <x v="8"/>
    <x v="184"/>
    <s v="Galkin Vladimir"/>
    <s v="TenPercentOwner"/>
    <n v="2841"/>
    <n v="7.65"/>
    <n v="21733.65"/>
    <s v="normal_buy"/>
    <n v="-6.8323003441401853E-2"/>
    <n v="-6.8323"/>
    <s v="P"/>
  </r>
  <r>
    <x v="1451"/>
    <s v="Innovative Eyewear Inc"/>
    <x v="8"/>
    <x v="184"/>
    <s v="Galkin Vladimir"/>
    <s v="TenPercentOwner"/>
    <n v="67164"/>
    <n v="7.77"/>
    <n v="521864.28"/>
    <s v="large_buy"/>
    <n v="-6.8323003441401853E-2"/>
    <n v="-6.8323"/>
    <s v="P"/>
  </r>
  <r>
    <x v="1451"/>
    <s v="Innovative Eyewear Inc"/>
    <x v="8"/>
    <x v="184"/>
    <s v="Galkin Vladimir"/>
    <s v="TenPercentOwner"/>
    <n v="169903"/>
    <n v="6.85"/>
    <n v="1163835.55"/>
    <s v="large_buy"/>
    <n v="-6.8323003441401853E-2"/>
    <n v="-6.8323"/>
    <s v="P"/>
  </r>
  <r>
    <x v="1453"/>
    <s v="HEALTHY CHOICE WELLNESS CORP."/>
    <x v="8"/>
    <x v="184"/>
    <s v="Santi Christopher"/>
    <s v="Officer"/>
    <n v="5000"/>
    <n v="10"/>
    <n v="50000"/>
    <s v="normal_buy"/>
    <n v="-0.42548072294017802"/>
    <n v="-42.548099999999998"/>
    <s v="P"/>
  </r>
  <r>
    <x v="1453"/>
    <s v="HEALTHY CHOICE WELLNESS CORP."/>
    <x v="8"/>
    <x v="184"/>
    <s v="Holman Jeffrey Elliot"/>
    <s v="Director,Officer"/>
    <n v="10000"/>
    <n v="10"/>
    <n v="100000"/>
    <s v="large_buy"/>
    <n v="-0.42548072294017802"/>
    <n v="-42.548099999999998"/>
    <s v="P"/>
  </r>
  <r>
    <x v="1150"/>
    <s v="CULP INC"/>
    <x v="8"/>
    <x v="184"/>
    <s v="22NW, LP"/>
    <s v="TenPercentOwner"/>
    <n v="102484"/>
    <n v="5.85"/>
    <n v="599531.39999999991"/>
    <s v="large_buy"/>
    <n v="5.0083506210027988E-2"/>
    <n v="5.0084"/>
    <s v="P"/>
  </r>
  <r>
    <x v="1150"/>
    <s v="CULP INC"/>
    <x v="8"/>
    <x v="184"/>
    <s v="English Aron R."/>
    <s v="TenPercentOwner"/>
    <n v="102484"/>
    <n v="5.85"/>
    <n v="599531.39999999991"/>
    <s v="large_buy"/>
    <n v="5.0083506210027988E-2"/>
    <n v="5.0084"/>
    <s v="P"/>
  </r>
  <r>
    <x v="1150"/>
    <s v="CULP INC"/>
    <x v="8"/>
    <x v="184"/>
    <s v="22NW Fund, LP"/>
    <s v="TenPercentOwner"/>
    <n v="102484"/>
    <n v="5.85"/>
    <n v="599531.39999999991"/>
    <s v="large_buy"/>
    <n v="5.0083506210027988E-2"/>
    <n v="5.0084"/>
    <s v="P"/>
  </r>
  <r>
    <x v="1150"/>
    <s v="CULP INC"/>
    <x v="8"/>
    <x v="184"/>
    <s v="22NW GP, Inc."/>
    <s v="TenPercentOwner"/>
    <n v="102484"/>
    <n v="5.85"/>
    <n v="599531.39999999991"/>
    <s v="large_buy"/>
    <n v="5.0083506210027988E-2"/>
    <n v="5.0084"/>
    <s v="P"/>
  </r>
  <r>
    <x v="1150"/>
    <s v="CULP INC"/>
    <x v="8"/>
    <x v="184"/>
    <s v="22NW Fund GP, LLC"/>
    <s v="TenPercentOwner"/>
    <n v="102484"/>
    <n v="5.85"/>
    <n v="599531.39999999991"/>
    <s v="large_buy"/>
    <n v="5.0083506210027988E-2"/>
    <n v="5.0084"/>
    <s v="P"/>
  </r>
  <r>
    <x v="1449"/>
    <s v="IMPACT BIOMEDICAL INC."/>
    <x v="8"/>
    <x v="184"/>
    <s v="DSS, INC."/>
    <s v="TenPercentOwner"/>
    <n v="7800"/>
    <n v="2.4"/>
    <n v="18720"/>
    <s v="normal_buy"/>
    <n v="-0.18884118129554001"/>
    <n v="-18.8841"/>
    <s v="P"/>
  </r>
  <r>
    <x v="1447"/>
    <s v="Bicara Therapeutics Inc."/>
    <x v="8"/>
    <x v="184"/>
    <s v="DEERFIELD PARTNERS, L.P."/>
    <s v="TenPercentOwner,Other"/>
    <n v="35000"/>
    <n v="18"/>
    <n v="630000"/>
    <s v="normal_buy"/>
    <n v="-9.7524913905085997E-2"/>
    <n v="-9.7524999999999995"/>
    <s v="P"/>
  </r>
  <r>
    <x v="1447"/>
    <s v="Bicara Therapeutics Inc."/>
    <x v="8"/>
    <x v="184"/>
    <s v="Deerfield Mgmt L.P."/>
    <s v="TenPercentOwner,Other"/>
    <n v="35000"/>
    <n v="18"/>
    <n v="630000"/>
    <s v="normal_buy"/>
    <n v="-9.7524913905085997E-2"/>
    <n v="-9.7524999999999995"/>
    <s v="P"/>
  </r>
  <r>
    <x v="1447"/>
    <s v="Bicara Therapeutics Inc."/>
    <x v="8"/>
    <x v="184"/>
    <s v="Deerfield Mgmt V, L.P."/>
    <s v="TenPercentOwner,Other"/>
    <n v="35000"/>
    <n v="18"/>
    <n v="630000"/>
    <s v="normal_buy"/>
    <n v="-9.7524913905085997E-2"/>
    <n v="-9.7524999999999995"/>
    <s v="P"/>
  </r>
  <r>
    <x v="1447"/>
    <s v="Bicara Therapeutics Inc."/>
    <x v="8"/>
    <x v="184"/>
    <s v="Flynn James E"/>
    <s v="TenPercentOwner,Other"/>
    <n v="35000"/>
    <n v="18"/>
    <n v="630000"/>
    <s v="normal_buy"/>
    <n v="-9.7524913905085997E-2"/>
    <n v="-9.7524999999999995"/>
    <s v="P"/>
  </r>
  <r>
    <x v="1447"/>
    <s v="Bicara Therapeutics Inc."/>
    <x v="8"/>
    <x v="184"/>
    <s v="DEERFIELD MANAGEMENT COMPANY, L.P. (SERIES C)"/>
    <s v="TenPercentOwner,Other"/>
    <n v="35000"/>
    <n v="18"/>
    <n v="630000"/>
    <s v="normal_buy"/>
    <n v="-9.7524913905085997E-2"/>
    <n v="-9.7524999999999995"/>
    <s v="P"/>
  </r>
  <r>
    <x v="1447"/>
    <s v="Bicara Therapeutics Inc."/>
    <x v="8"/>
    <x v="184"/>
    <s v="Deerfield Private Design Fund V, L.P."/>
    <s v="TenPercentOwner,Other"/>
    <n v="35000"/>
    <n v="18"/>
    <n v="630000"/>
    <s v="normal_buy"/>
    <n v="-9.7524913905085997E-2"/>
    <n v="-9.7524999999999995"/>
    <s v="P"/>
  </r>
  <r>
    <x v="1447"/>
    <s v="Bicara Therapeutics Inc."/>
    <x v="8"/>
    <x v="184"/>
    <s v="DEERFIELD PARTNERS, L.P."/>
    <s v="TenPercentOwner,Other"/>
    <n v="35000"/>
    <n v="18"/>
    <n v="630000"/>
    <s v="normal_buy"/>
    <n v="-9.7524913905085997E-2"/>
    <n v="-9.7524999999999995"/>
    <s v="P"/>
  </r>
  <r>
    <x v="1447"/>
    <s v="Bicara Therapeutics Inc."/>
    <x v="8"/>
    <x v="184"/>
    <s v="Deerfield Mgmt L.P."/>
    <s v="TenPercentOwner,Other"/>
    <n v="35000"/>
    <n v="18"/>
    <n v="630000"/>
    <s v="normal_buy"/>
    <n v="-9.7524913905085997E-2"/>
    <n v="-9.7524999999999995"/>
    <s v="P"/>
  </r>
  <r>
    <x v="1447"/>
    <s v="Bicara Therapeutics Inc."/>
    <x v="8"/>
    <x v="184"/>
    <s v="Deerfield Mgmt V, L.P."/>
    <s v="TenPercentOwner,Other"/>
    <n v="35000"/>
    <n v="18"/>
    <n v="630000"/>
    <s v="normal_buy"/>
    <n v="-9.7524913905085997E-2"/>
    <n v="-9.7524999999999995"/>
    <s v="P"/>
  </r>
  <r>
    <x v="1447"/>
    <s v="Bicara Therapeutics Inc."/>
    <x v="8"/>
    <x v="184"/>
    <s v="Flynn James E"/>
    <s v="TenPercentOwner,Other"/>
    <n v="35000"/>
    <n v="18"/>
    <n v="630000"/>
    <s v="normal_buy"/>
    <n v="-9.7524913905085997E-2"/>
    <n v="-9.7524999999999995"/>
    <s v="P"/>
  </r>
  <r>
    <x v="1447"/>
    <s v="Bicara Therapeutics Inc."/>
    <x v="8"/>
    <x v="184"/>
    <s v="DEERFIELD MANAGEMENT COMPANY, L.P. (SERIES C)"/>
    <s v="TenPercentOwner,Other"/>
    <n v="35000"/>
    <n v="18"/>
    <n v="630000"/>
    <s v="normal_buy"/>
    <n v="-9.7524913905085997E-2"/>
    <n v="-9.7524999999999995"/>
    <s v="P"/>
  </r>
  <r>
    <x v="1447"/>
    <s v="Bicara Therapeutics Inc."/>
    <x v="8"/>
    <x v="184"/>
    <s v="Deerfield Private Design Fund V, L.P."/>
    <s v="TenPercentOwner,Other"/>
    <n v="35000"/>
    <n v="18"/>
    <n v="630000"/>
    <s v="normal_buy"/>
    <n v="-9.7524913905085997E-2"/>
    <n v="-9.7524999999999995"/>
    <s v="P"/>
  </r>
  <r>
    <x v="1454"/>
    <s v="Brookfield Real Assets Income Fund Inc."/>
    <x v="8"/>
    <x v="184"/>
    <s v="Guichard Justin Charles"/>
    <s v="Other"/>
    <n v="7364"/>
    <n v="13.58"/>
    <n v="100003.12"/>
    <s v="large_buy"/>
    <n v="7.3692372843787712E-3"/>
    <n v="0.7369"/>
    <s v="P"/>
  </r>
  <r>
    <x v="1455"/>
    <s v="GRAN TIERRA ENERGY INC."/>
    <x v="8"/>
    <x v="184"/>
    <s v="Guidry Gary"/>
    <s v="Director,Officer"/>
    <n v="15000"/>
    <n v="6.03"/>
    <n v="90450"/>
    <s v="normal_buy"/>
    <n v="3.8095200611441449E-2"/>
    <n v="3.8094999999999999"/>
    <s v="P"/>
  </r>
  <r>
    <x v="526"/>
    <s v="PROSPECT CAPITAL CORP"/>
    <x v="8"/>
    <x v="184"/>
    <s v="Stark Eugene S"/>
    <s v="Director"/>
    <n v="2500"/>
    <n v="5.5"/>
    <n v="13750"/>
    <s v="normal_buy"/>
    <n v="1.4771119943324251E-4"/>
    <n v="1.4800000000000001E-2"/>
    <s v="P"/>
  </r>
  <r>
    <x v="1076"/>
    <s v="FRIEDMAN INDUSTRIES INC"/>
    <x v="8"/>
    <x v="184"/>
    <s v="Taylor Mike J"/>
    <s v="Director,Officer"/>
    <n v="1322"/>
    <n v="13.95"/>
    <n v="18441.900000000001"/>
    <s v="normal_buy"/>
    <n v="0.11430627585663421"/>
    <n v="11.4306"/>
    <s v="P"/>
  </r>
  <r>
    <x v="61"/>
    <s v="BlackRock Health Sciences Term Trust"/>
    <x v="8"/>
    <x v="184"/>
    <s v="Weinstein Boaz"/>
    <s v="TenPercentOwner"/>
    <n v="27148"/>
    <n v="15.93"/>
    <n v="432467.64"/>
    <s v="normal_buy"/>
    <n v="1.2602803908319251E-3"/>
    <n v="0.126"/>
    <s v="P"/>
  </r>
  <r>
    <x v="61"/>
    <s v="BlackRock Health Sciences Term Trust"/>
    <x v="8"/>
    <x v="184"/>
    <s v="Saba Capital Management, L.P."/>
    <s v="TenPercentOwner"/>
    <n v="27148"/>
    <n v="15.93"/>
    <n v="432467.64"/>
    <s v="normal_buy"/>
    <n v="1.2602803908319251E-3"/>
    <n v="0.126"/>
    <s v="P"/>
  </r>
  <r>
    <x v="866"/>
    <s v="GLOBAL PARTNERS LP"/>
    <x v="8"/>
    <x v="184"/>
    <s v="Global GP LLC"/>
    <s v="Other"/>
    <n v="2100"/>
    <n v="43.6"/>
    <n v="91560"/>
    <s v="normal_buy"/>
    <n v="7.9754842993797759E-2"/>
    <n v="7.9755000000000003"/>
    <s v="P"/>
  </r>
  <r>
    <x v="1453"/>
    <s v="HEALTHY CHOICE WELLNESS CORP."/>
    <x v="8"/>
    <x v="184"/>
    <s v="Ollet John"/>
    <s v="Director,Officer"/>
    <n v="10000"/>
    <n v="10"/>
    <n v="100000"/>
    <s v="large_buy"/>
    <n v="-0.42548072294017802"/>
    <n v="-42.548099999999998"/>
    <s v="P"/>
  </r>
  <r>
    <x v="1451"/>
    <s v="Innovative Eyewear Inc"/>
    <x v="8"/>
    <x v="185"/>
    <s v="Galkin Vladimir"/>
    <s v="TenPercentOwner"/>
    <n v="17043"/>
    <n v="7.45"/>
    <n v="126970.35"/>
    <s v="normal_buy"/>
    <n v="8.8019472676415855E-2"/>
    <n v="8.8018999999999998"/>
    <s v="P"/>
  </r>
  <r>
    <x v="1451"/>
    <s v="Innovative Eyewear Inc"/>
    <x v="8"/>
    <x v="185"/>
    <s v="Galkin Vladimir"/>
    <s v="TenPercentOwner"/>
    <n v="17805"/>
    <n v="7.47"/>
    <n v="133003.35"/>
    <s v="normal_buy"/>
    <n v="8.8019472676415855E-2"/>
    <n v="8.8018999999999998"/>
    <s v="P"/>
  </r>
  <r>
    <x v="1451"/>
    <s v="Innovative Eyewear Inc"/>
    <x v="8"/>
    <x v="185"/>
    <s v="Galkin Vladimir"/>
    <s v="TenPercentOwner"/>
    <n v="28130"/>
    <n v="8.1"/>
    <n v="227853"/>
    <s v="normal_buy"/>
    <n v="8.8019472676415855E-2"/>
    <n v="8.8018999999999998"/>
    <s v="P"/>
  </r>
  <r>
    <x v="1451"/>
    <s v="Innovative Eyewear Inc"/>
    <x v="8"/>
    <x v="185"/>
    <s v="Galkin Vladimir"/>
    <s v="TenPercentOwner"/>
    <n v="65152"/>
    <n v="7.83"/>
    <n v="510140.15999999997"/>
    <s v="normal_buy"/>
    <n v="8.8019472676415855E-2"/>
    <n v="8.8018999999999998"/>
    <s v="P"/>
  </r>
  <r>
    <x v="446"/>
    <s v="WillScot Holdings Corp"/>
    <x v="8"/>
    <x v="185"/>
    <s v="Soultz Bradley Lee"/>
    <s v="Director,Officer"/>
    <n v="5000"/>
    <n v="38.97"/>
    <n v="194850"/>
    <s v="large_buy"/>
    <n v="-4.4932289782455233E-2"/>
    <n v="-4.4931999999999999"/>
    <s v="P"/>
  </r>
  <r>
    <x v="1456"/>
    <s v="FOCUS UNIVERSAL INC."/>
    <x v="8"/>
    <x v="185"/>
    <s v="Lee Edward Shihai"/>
    <s v="Director,Officer,TenPercentOwner"/>
    <n v="1000000"/>
    <n v="0.3"/>
    <n v="300000"/>
    <s v="large_buy"/>
    <n v="-0.30199428651270172"/>
    <n v="-30.199400000000001"/>
    <s v="P"/>
  </r>
  <r>
    <x v="992"/>
    <s v="APPIAN CORP"/>
    <x v="8"/>
    <x v="185"/>
    <s v="Moran Colin T."/>
    <s v="TenPercentOwner"/>
    <n v="11341"/>
    <n v="33.25"/>
    <n v="377088.25"/>
    <s v="normal_buy"/>
    <n v="2.7149250973006689E-2"/>
    <n v="2.7149000000000001"/>
    <s v="P"/>
  </r>
  <r>
    <x v="992"/>
    <s v="APPIAN CORP"/>
    <x v="8"/>
    <x v="185"/>
    <s v="Abdiel Capital Management, LLC"/>
    <s v="TenPercentOwner"/>
    <n v="11341"/>
    <n v="33.25"/>
    <n v="377088.25"/>
    <s v="normal_buy"/>
    <n v="2.7149250973006689E-2"/>
    <n v="2.7149000000000001"/>
    <s v="P"/>
  </r>
  <r>
    <x v="992"/>
    <s v="APPIAN CORP"/>
    <x v="8"/>
    <x v="185"/>
    <s v="Abdiel Capital LP"/>
    <s v="TenPercentOwner"/>
    <n v="11341"/>
    <n v="33.25"/>
    <n v="377088.25"/>
    <s v="normal_buy"/>
    <n v="2.7149250973006689E-2"/>
    <n v="2.7149000000000001"/>
    <s v="P"/>
  </r>
  <r>
    <x v="992"/>
    <s v="APPIAN CORP"/>
    <x v="8"/>
    <x v="185"/>
    <s v="Abdiel Partners, LLC"/>
    <s v="TenPercentOwner"/>
    <n v="11341"/>
    <n v="33.25"/>
    <n v="377088.25"/>
    <s v="normal_buy"/>
    <n v="2.7149250973006689E-2"/>
    <n v="2.7149000000000001"/>
    <s v="P"/>
  </r>
  <r>
    <x v="992"/>
    <s v="APPIAN CORP"/>
    <x v="8"/>
    <x v="185"/>
    <s v="Abdiel Capital Advisors, LP"/>
    <s v="TenPercentOwner"/>
    <n v="11341"/>
    <n v="33.25"/>
    <n v="377088.25"/>
    <s v="normal_buy"/>
    <n v="2.7149250973006689E-2"/>
    <n v="2.7149000000000001"/>
    <s v="P"/>
  </r>
  <r>
    <x v="992"/>
    <s v="APPIAN CORP"/>
    <x v="8"/>
    <x v="185"/>
    <s v="Abdiel Qualified Master Fund LP"/>
    <s v="TenPercentOwner"/>
    <n v="11341"/>
    <n v="33.25"/>
    <n v="377088.25"/>
    <s v="normal_buy"/>
    <n v="2.7149250973006689E-2"/>
    <n v="2.7149000000000001"/>
    <s v="P"/>
  </r>
  <r>
    <x v="992"/>
    <s v="APPIAN CORP"/>
    <x v="8"/>
    <x v="185"/>
    <s v="Moran Colin T."/>
    <s v="TenPercentOwner"/>
    <n v="457"/>
    <n v="33.25"/>
    <n v="15195.25"/>
    <s v="normal_buy"/>
    <n v="2.7149250973006689E-2"/>
    <n v="2.7149000000000001"/>
    <s v="P"/>
  </r>
  <r>
    <x v="992"/>
    <s v="APPIAN CORP"/>
    <x v="8"/>
    <x v="185"/>
    <s v="Abdiel Capital Management, LLC"/>
    <s v="TenPercentOwner"/>
    <n v="457"/>
    <n v="33.25"/>
    <n v="15195.25"/>
    <s v="normal_buy"/>
    <n v="2.7149250973006689E-2"/>
    <n v="2.7149000000000001"/>
    <s v="P"/>
  </r>
  <r>
    <x v="992"/>
    <s v="APPIAN CORP"/>
    <x v="8"/>
    <x v="185"/>
    <s v="Abdiel Capital LP"/>
    <s v="TenPercentOwner"/>
    <n v="457"/>
    <n v="33.25"/>
    <n v="15195.25"/>
    <s v="normal_buy"/>
    <n v="2.7149250973006689E-2"/>
    <n v="2.7149000000000001"/>
    <s v="P"/>
  </r>
  <r>
    <x v="992"/>
    <s v="APPIAN CORP"/>
    <x v="8"/>
    <x v="185"/>
    <s v="Abdiel Partners, LLC"/>
    <s v="TenPercentOwner"/>
    <n v="457"/>
    <n v="33.25"/>
    <n v="15195.25"/>
    <s v="normal_buy"/>
    <n v="2.7149250973006689E-2"/>
    <n v="2.7149000000000001"/>
    <s v="P"/>
  </r>
  <r>
    <x v="992"/>
    <s v="APPIAN CORP"/>
    <x v="8"/>
    <x v="185"/>
    <s v="Abdiel Capital Advisors, LP"/>
    <s v="TenPercentOwner"/>
    <n v="457"/>
    <n v="33.25"/>
    <n v="15195.25"/>
    <s v="normal_buy"/>
    <n v="2.7149250973006689E-2"/>
    <n v="2.7149000000000001"/>
    <s v="P"/>
  </r>
  <r>
    <x v="992"/>
    <s v="APPIAN CORP"/>
    <x v="8"/>
    <x v="185"/>
    <s v="Abdiel Qualified Master Fund LP"/>
    <s v="TenPercentOwner"/>
    <n v="457"/>
    <n v="33.25"/>
    <n v="15195.25"/>
    <s v="normal_buy"/>
    <n v="2.7149250973006689E-2"/>
    <n v="2.7149000000000001"/>
    <s v="P"/>
  </r>
  <r>
    <x v="27"/>
    <s v="CASEYS GENERAL STORES INC"/>
    <x v="8"/>
    <x v="185"/>
    <s v="Spanos Mike"/>
    <s v="Director"/>
    <n v="267"/>
    <n v="376.18"/>
    <n v="100440.06"/>
    <s v="normal_buy"/>
    <n v="-7.6403519194393477E-3"/>
    <n v="-0.76400000000000001"/>
    <s v="P"/>
  </r>
  <r>
    <x v="1452"/>
    <s v="Talkspace, Inc."/>
    <x v="8"/>
    <x v="185"/>
    <s v="Harris Ian Jiro"/>
    <s v="Officer"/>
    <n v="27500"/>
    <n v="2.0699999999999998"/>
    <n v="56924.999999999993"/>
    <s v="large_buy"/>
    <n v="0.15196075910607049"/>
    <n v="15.196099999999999"/>
    <s v="P"/>
  </r>
  <r>
    <x v="1457"/>
    <s v="METHODE ELECTRONICS INC"/>
    <x v="8"/>
    <x v="185"/>
    <s v="Blom David P"/>
    <s v="Director"/>
    <n v="9320"/>
    <n v="10.81"/>
    <n v="100749.2"/>
    <s v="large_buy"/>
    <n v="4.0145989476060073E-2"/>
    <n v="4.0145999999999997"/>
    <s v="P"/>
  </r>
  <r>
    <x v="148"/>
    <s v="Epsilon Energy Ltd."/>
    <x v="8"/>
    <x v="185"/>
    <s v="Stabell Jason"/>
    <s v="Director,Officer"/>
    <n v="74000"/>
    <n v="5.05"/>
    <n v="373700"/>
    <s v="normal_buy"/>
    <n v="0.18924306881250089"/>
    <n v="18.924299999999999"/>
    <s v="P"/>
  </r>
  <r>
    <x v="63"/>
    <s v="BlackRock Innovation &amp; Growth Term Trust"/>
    <x v="8"/>
    <x v="185"/>
    <s v="Saba Capital Management, L.P."/>
    <s v="TenPercentOwner"/>
    <n v="315074"/>
    <n v="7.47"/>
    <n v="2353602.7799999998"/>
    <s v="large_buy"/>
    <n v="2.5571939696418911E-2"/>
    <n v="2.5571999999999999"/>
    <s v="P"/>
  </r>
  <r>
    <x v="63"/>
    <s v="BlackRock Innovation &amp; Growth Term Trust"/>
    <x v="8"/>
    <x v="185"/>
    <s v="Weinstein Boaz"/>
    <s v="TenPercentOwner"/>
    <n v="315074"/>
    <n v="7.47"/>
    <n v="2353602.7799999998"/>
    <s v="large_buy"/>
    <n v="2.5571939696418911E-2"/>
    <n v="2.5571999999999999"/>
    <s v="P"/>
  </r>
  <r>
    <x v="1093"/>
    <s v="INTERNATIONAL ISOTOPES INC"/>
    <x v="8"/>
    <x v="185"/>
    <s v="GROSSO CHRISTOPHER G"/>
    <s v="Director"/>
    <n v="500000"/>
    <n v="0.03"/>
    <n v="15000"/>
    <s v="large_buy"/>
    <n v="0.33333333333333331"/>
    <n v="33.333300000000001"/>
    <s v="P"/>
  </r>
  <r>
    <x v="17"/>
    <s v="TILE SHOP HOLDINGS, INC."/>
    <x v="8"/>
    <x v="185"/>
    <s v="Pleasant Lake Onshore Feeder Fund LP"/>
    <s v="TenPercentOwner"/>
    <n v="25500"/>
    <n v="6.61"/>
    <n v="168555"/>
    <s v="normal_buy"/>
    <n v="-2.71903068656052E-2"/>
    <n v="-2.7189999999999999"/>
    <s v="P"/>
  </r>
  <r>
    <x v="17"/>
    <s v="TILE SHOP HOLDINGS, INC."/>
    <x v="8"/>
    <x v="185"/>
    <s v="Pleasant Lake Partners LLC"/>
    <s v="TenPercentOwner"/>
    <n v="25500"/>
    <n v="6.61"/>
    <n v="168555"/>
    <s v="normal_buy"/>
    <n v="-2.71903068656052E-2"/>
    <n v="-2.7189999999999999"/>
    <s v="P"/>
  </r>
  <r>
    <x v="17"/>
    <s v="TILE SHOP HOLDINGS, INC."/>
    <x v="8"/>
    <x v="185"/>
    <s v="Fund 1 Investments, LLC"/>
    <s v="TenPercentOwner"/>
    <n v="25500"/>
    <n v="6.61"/>
    <n v="168555"/>
    <s v="normal_buy"/>
    <n v="-2.71903068656052E-2"/>
    <n v="-2.7189999999999999"/>
    <s v="P"/>
  </r>
  <r>
    <x v="1458"/>
    <s v="Private Shares Fund"/>
    <x v="8"/>
    <x v="185"/>
    <s v="Morgan Herbert William"/>
    <s v="Director"/>
    <n v="372.49"/>
    <n v="40.270000000000003"/>
    <n v="15000.1723"/>
    <s v="large_buy"/>
    <n v="4.9665899022399707E-4"/>
    <n v="4.9700000000000001E-2"/>
    <s v="P"/>
  </r>
  <r>
    <x v="1451"/>
    <s v="Innovative Eyewear Inc"/>
    <x v="8"/>
    <x v="185"/>
    <s v="Galkin Angelica"/>
    <s v="TenPercentOwner"/>
    <n v="28130"/>
    <n v="8.1"/>
    <n v="227853"/>
    <s v="normal_buy"/>
    <n v="8.8019472676415855E-2"/>
    <n v="8.8018999999999998"/>
    <s v="P"/>
  </r>
  <r>
    <x v="1451"/>
    <s v="Innovative Eyewear Inc"/>
    <x v="8"/>
    <x v="185"/>
    <s v="Angelica Galkin Revocable Trust, dated April 21, 2018"/>
    <s v="TenPercentOwner"/>
    <n v="28130"/>
    <n v="8.1"/>
    <n v="227853"/>
    <s v="normal_buy"/>
    <n v="8.8019472676415855E-2"/>
    <n v="8.8018999999999998"/>
    <s v="P"/>
  </r>
  <r>
    <x v="1451"/>
    <s v="Innovative Eyewear Inc"/>
    <x v="8"/>
    <x v="185"/>
    <s v="Galkin Vladimir"/>
    <s v="TenPercentOwner"/>
    <n v="28130"/>
    <n v="8.1"/>
    <n v="227853"/>
    <s v="normal_buy"/>
    <n v="8.8019472676415855E-2"/>
    <n v="8.8018999999999998"/>
    <s v="P"/>
  </r>
  <r>
    <x v="1451"/>
    <s v="Innovative Eyewear Inc"/>
    <x v="8"/>
    <x v="185"/>
    <s v="Galkin Angelica"/>
    <s v="TenPercentOwner"/>
    <n v="65152"/>
    <n v="7.83"/>
    <n v="510140.15999999997"/>
    <s v="normal_buy"/>
    <n v="8.8019472676415855E-2"/>
    <n v="8.8018999999999998"/>
    <s v="P"/>
  </r>
  <r>
    <x v="1451"/>
    <s v="Innovative Eyewear Inc"/>
    <x v="8"/>
    <x v="185"/>
    <s v="Angelica Galkin Revocable Trust, dated April 21, 2018"/>
    <s v="TenPercentOwner"/>
    <n v="65152"/>
    <n v="7.83"/>
    <n v="510140.15999999997"/>
    <s v="normal_buy"/>
    <n v="8.8019472676415855E-2"/>
    <n v="8.8018999999999998"/>
    <s v="P"/>
  </r>
  <r>
    <x v="1451"/>
    <s v="Innovative Eyewear Inc"/>
    <x v="8"/>
    <x v="185"/>
    <s v="Galkin Vladimir"/>
    <s v="TenPercentOwner"/>
    <n v="65152"/>
    <n v="7.83"/>
    <n v="510140.15999999997"/>
    <s v="normal_buy"/>
    <n v="8.8019472676415855E-2"/>
    <n v="8.8018999999999998"/>
    <s v="P"/>
  </r>
  <r>
    <x v="1451"/>
    <s v="Innovative Eyewear Inc"/>
    <x v="8"/>
    <x v="185"/>
    <s v="Galkin Angelica"/>
    <s v="TenPercentOwner"/>
    <n v="17805"/>
    <n v="7.47"/>
    <n v="133003.35"/>
    <s v="normal_buy"/>
    <n v="8.8019472676415855E-2"/>
    <n v="8.8018999999999998"/>
    <s v="P"/>
  </r>
  <r>
    <x v="1451"/>
    <s v="Innovative Eyewear Inc"/>
    <x v="8"/>
    <x v="185"/>
    <s v="Angelica Galkin Revocable Trust, dated April 21, 2018"/>
    <s v="TenPercentOwner"/>
    <n v="17805"/>
    <n v="7.47"/>
    <n v="133003.35"/>
    <s v="normal_buy"/>
    <n v="8.8019472676415855E-2"/>
    <n v="8.8018999999999998"/>
    <s v="P"/>
  </r>
  <r>
    <x v="1451"/>
    <s v="Innovative Eyewear Inc"/>
    <x v="8"/>
    <x v="185"/>
    <s v="Galkin Vladimir"/>
    <s v="TenPercentOwner"/>
    <n v="17805"/>
    <n v="7.47"/>
    <n v="133003.35"/>
    <s v="normal_buy"/>
    <n v="8.8019472676415855E-2"/>
    <n v="8.8018999999999998"/>
    <s v="P"/>
  </r>
  <r>
    <x v="1451"/>
    <s v="Innovative Eyewear Inc"/>
    <x v="8"/>
    <x v="185"/>
    <s v="Galkin Angelica"/>
    <s v="TenPercentOwner"/>
    <n v="17043"/>
    <n v="7.45"/>
    <n v="126970.35"/>
    <s v="normal_buy"/>
    <n v="8.8019472676415855E-2"/>
    <n v="8.8018999999999998"/>
    <s v="P"/>
  </r>
  <r>
    <x v="1451"/>
    <s v="Innovative Eyewear Inc"/>
    <x v="8"/>
    <x v="185"/>
    <s v="Angelica Galkin Revocable Trust, dated April 21, 2018"/>
    <s v="TenPercentOwner"/>
    <n v="17043"/>
    <n v="7.45"/>
    <n v="126970.35"/>
    <s v="normal_buy"/>
    <n v="8.8019472676415855E-2"/>
    <n v="8.8018999999999998"/>
    <s v="P"/>
  </r>
  <r>
    <x v="1451"/>
    <s v="Innovative Eyewear Inc"/>
    <x v="8"/>
    <x v="185"/>
    <s v="Galkin Vladimir"/>
    <s v="TenPercentOwner"/>
    <n v="17043"/>
    <n v="7.45"/>
    <n v="126970.35"/>
    <s v="normal_buy"/>
    <n v="8.8019472676415855E-2"/>
    <n v="8.8018999999999998"/>
    <s v="P"/>
  </r>
  <r>
    <x v="1456"/>
    <s v="FOCUS UNIVERSAL INC."/>
    <x v="8"/>
    <x v="185"/>
    <s v="WANG DESHENG"/>
    <s v="Director,Officer,TenPercentOwner"/>
    <n v="1000000"/>
    <n v="0.3"/>
    <n v="300000"/>
    <s v="large_buy"/>
    <n v="-0.30199428651270172"/>
    <n v="-30.199400000000001"/>
    <s v="P"/>
  </r>
  <r>
    <x v="929"/>
    <s v="Serina Therapeutics, Inc."/>
    <x v="8"/>
    <x v="185"/>
    <s v="Bailey Gregory"/>
    <s v="Director"/>
    <n v="2709"/>
    <n v="6.23"/>
    <n v="16877.07"/>
    <s v="normal_buy"/>
    <n v="0.1464225630765881"/>
    <n v="14.642300000000001"/>
    <s v="P"/>
  </r>
  <r>
    <x v="1442"/>
    <s v="Zenas BioPharma, Inc."/>
    <x v="8"/>
    <x v="185"/>
    <s v="MOULDER LEON O JR"/>
    <s v="Director,Officer"/>
    <n v="10000"/>
    <n v="17.91"/>
    <n v="179100"/>
    <s v="normal_buy"/>
    <n v="3.5195591147557881E-2"/>
    <n v="3.5196000000000001"/>
    <s v="P"/>
  </r>
  <r>
    <x v="57"/>
    <s v="Kayne Anderson Energy Infrastructure Fund, Inc."/>
    <x v="8"/>
    <x v="185"/>
    <s v="MetLife Investment Management, LLC"/>
    <s v="TenPercentOwner"/>
    <n v="9600000"/>
    <n v="9600000"/>
    <n v="92160000000000"/>
    <s v="large_buy"/>
    <n v="4.7815586549816207E-2"/>
    <n v="4.7816000000000001"/>
    <s v="P"/>
  </r>
  <r>
    <x v="1456"/>
    <s v="FOCUS UNIVERSAL INC."/>
    <x v="8"/>
    <x v="185"/>
    <s v="Lee Edward Shihai"/>
    <s v="Director,Officer,TenPercentOwner"/>
    <n v="1000000"/>
    <n v="0.3"/>
    <n v="300000"/>
    <s v="large_buy"/>
    <n v="-0.30199428651270172"/>
    <n v="-30.199400000000001"/>
    <s v="P"/>
  </r>
  <r>
    <x v="1076"/>
    <s v="FRIEDMAN INDUSTRIES INC"/>
    <x v="8"/>
    <x v="185"/>
    <s v="Reichenthal Max Alan"/>
    <s v="Director"/>
    <n v="2000"/>
    <n v="14"/>
    <n v="28000"/>
    <s v="normal_buy"/>
    <n v="0.1709090663892312"/>
    <n v="17.090900000000001"/>
    <s v="P"/>
  </r>
  <r>
    <x v="301"/>
    <s v="SR Bancorp, Inc."/>
    <x v="8"/>
    <x v="185"/>
    <s v="Lupo Thomas"/>
    <s v="Director"/>
    <n v="5000"/>
    <n v="10.58"/>
    <n v="52900"/>
    <s v="large_buy"/>
    <n v="2.7985133710238811E-2"/>
    <n v="2.7985000000000002"/>
    <s v="P"/>
  </r>
  <r>
    <x v="57"/>
    <s v="Kayne Anderson Energy Infrastructure Fund, Inc."/>
    <x v="8"/>
    <x v="185"/>
    <s v="MetLife Investment Management, LLC"/>
    <s v="TenPercentOwner"/>
    <n v="3900000"/>
    <n v="3900000"/>
    <n v="15210000000000"/>
    <s v="normal_buy"/>
    <n v="4.7815586549816207E-2"/>
    <n v="4.7816000000000001"/>
    <s v="P"/>
  </r>
  <r>
    <x v="57"/>
    <s v="Kayne Anderson Energy Infrastructure Fund, Inc."/>
    <x v="8"/>
    <x v="185"/>
    <s v="MetLife Investment Management, LLC"/>
    <s v="TenPercentOwner"/>
    <n v="1500000"/>
    <n v="1500000"/>
    <n v="2250000000000"/>
    <s v="normal_buy"/>
    <n v="4.7815586549816207E-2"/>
    <n v="4.7816000000000001"/>
    <s v="P"/>
  </r>
  <r>
    <x v="57"/>
    <s v="Kayne Anderson Energy Infrastructure Fund, Inc."/>
    <x v="8"/>
    <x v="185"/>
    <s v="MetLife Investment Management, LLC"/>
    <s v="TenPercentOwner"/>
    <n v="280000"/>
    <n v="25"/>
    <n v="7000000"/>
    <s v="normal_buy"/>
    <n v="4.7815586549816207E-2"/>
    <n v="4.7816000000000001"/>
    <s v="P"/>
  </r>
  <r>
    <x v="1459"/>
    <s v="Jeffs' Brands Ltd"/>
    <x v="8"/>
    <x v="185"/>
    <s v="Conroy Jeffrey J."/>
    <s v="TenPercentOwner"/>
    <n v="78000"/>
    <n v="0.25"/>
    <n v="19500"/>
    <s v="normal_buy"/>
    <n v="-7.0422565814489801E-2"/>
    <n v="-7.0423"/>
    <s v="P"/>
  </r>
  <r>
    <x v="148"/>
    <s v="Epsilon Energy Ltd."/>
    <x v="8"/>
    <x v="185"/>
    <s v="Williamson Andrew"/>
    <s v="Officer"/>
    <n v="50000"/>
    <n v="5.05"/>
    <n v="252500"/>
    <s v="normal_buy"/>
    <n v="0.18924306881250089"/>
    <n v="18.924299999999999"/>
    <s v="P"/>
  </r>
  <r>
    <x v="1150"/>
    <s v="CULP INC"/>
    <x v="8"/>
    <x v="185"/>
    <s v="22NW, LP"/>
    <s v="TenPercentOwner"/>
    <n v="32321"/>
    <n v="6.1"/>
    <n v="197158.1"/>
    <s v="large_buy"/>
    <n v="9.9502389207126729E-3"/>
    <n v="0.995"/>
    <s v="P"/>
  </r>
  <r>
    <x v="1150"/>
    <s v="CULP INC"/>
    <x v="8"/>
    <x v="185"/>
    <s v="English Aron R."/>
    <s v="TenPercentOwner"/>
    <n v="32321"/>
    <n v="6.1"/>
    <n v="197158.1"/>
    <s v="large_buy"/>
    <n v="9.9502389207126729E-3"/>
    <n v="0.995"/>
    <s v="P"/>
  </r>
  <r>
    <x v="1150"/>
    <s v="CULP INC"/>
    <x v="8"/>
    <x v="185"/>
    <s v="22NW Fund, LP"/>
    <s v="TenPercentOwner"/>
    <n v="32321"/>
    <n v="6.1"/>
    <n v="197158.1"/>
    <s v="large_buy"/>
    <n v="9.9502389207126729E-3"/>
    <n v="0.995"/>
    <s v="P"/>
  </r>
  <r>
    <x v="1150"/>
    <s v="CULP INC"/>
    <x v="8"/>
    <x v="185"/>
    <s v="22NW GP, Inc."/>
    <s v="TenPercentOwner"/>
    <n v="32321"/>
    <n v="6.1"/>
    <n v="197158.1"/>
    <s v="large_buy"/>
    <n v="9.9502389207126729E-3"/>
    <n v="0.995"/>
    <s v="P"/>
  </r>
  <r>
    <x v="1150"/>
    <s v="CULP INC"/>
    <x v="8"/>
    <x v="185"/>
    <s v="22NW Fund GP, LLC"/>
    <s v="TenPercentOwner"/>
    <n v="32321"/>
    <n v="6.1"/>
    <n v="197158.1"/>
    <s v="large_buy"/>
    <n v="9.9502389207126729E-3"/>
    <n v="0.995"/>
    <s v="P"/>
  </r>
  <r>
    <x v="1460"/>
    <s v="MEDICAL PROPERTIES TRUST INC"/>
    <x v="8"/>
    <x v="185"/>
    <s v="Pitman Elizabeth N"/>
    <s v="Director"/>
    <n v="8087"/>
    <n v="6.01"/>
    <n v="48602.87"/>
    <s v="large_buy"/>
    <n v="-6.3973011281069914E-2"/>
    <n v="-6.3973000000000004"/>
    <s v="P"/>
  </r>
  <r>
    <x v="379"/>
    <s v="Thryv Holdings, Inc."/>
    <x v="8"/>
    <x v="185"/>
    <s v="Akhtar Amer"/>
    <s v="Director"/>
    <n v="1200"/>
    <n v="18.46"/>
    <n v="22152"/>
    <s v="normal_buy"/>
    <n v="-3.5403132040879637E-2"/>
    <n v="-3.5402999999999998"/>
    <s v="P"/>
  </r>
  <r>
    <x v="1461"/>
    <s v="CODEXIS, INC."/>
    <x v="8"/>
    <x v="185"/>
    <s v="Opaleye Management Inc."/>
    <s v="TenPercentOwner"/>
    <n v="55000"/>
    <n v="3.16"/>
    <n v="173800"/>
    <s v="normal_buy"/>
    <n v="-6.4308622511697333E-3"/>
    <n v="-0.6431"/>
    <s v="P"/>
  </r>
  <r>
    <x v="1461"/>
    <s v="CODEXIS, INC."/>
    <x v="8"/>
    <x v="185"/>
    <s v="Opaleye Management Inc."/>
    <s v="TenPercentOwner"/>
    <n v="6000"/>
    <n v="3.16"/>
    <n v="18960"/>
    <s v="normal_buy"/>
    <n v="-6.4308622511697333E-3"/>
    <n v="-0.6431"/>
    <s v="P"/>
  </r>
  <r>
    <x v="1455"/>
    <s v="GRAN TIERRA ENERGY INC."/>
    <x v="8"/>
    <x v="185"/>
    <s v="Guidry Gary"/>
    <s v="Director,Officer"/>
    <n v="45000"/>
    <n v="6.27"/>
    <n v="282150"/>
    <s v="large_buy"/>
    <n v="9.8305070225585212E-2"/>
    <n v="9.8305000000000007"/>
    <s v="P"/>
  </r>
  <r>
    <x v="691"/>
    <s v="BUTLER NATIONAL CORP"/>
    <x v="8"/>
    <x v="185"/>
    <s v="Daly Joseph Patrick"/>
    <s v="Director,TenPercentOwner"/>
    <n v="43147"/>
    <n v="1.3"/>
    <n v="56091.1"/>
    <s v="large_buy"/>
    <n v="0"/>
    <n v="0"/>
    <s v="P"/>
  </r>
  <r>
    <x v="1076"/>
    <s v="FRIEDMAN INDUSTRIES INC"/>
    <x v="8"/>
    <x v="185"/>
    <s v="Taylor Mike J"/>
    <s v="Director,Officer"/>
    <n v="1178"/>
    <n v="13.93"/>
    <n v="16409.54"/>
    <s v="normal_buy"/>
    <n v="0.1709090663892312"/>
    <n v="17.090900000000001"/>
    <s v="P"/>
  </r>
  <r>
    <x v="301"/>
    <s v="SR Bancorp, Inc."/>
    <x v="8"/>
    <x v="185"/>
    <s v="Lebovitz Marc"/>
    <s v="Director"/>
    <n v="9800"/>
    <n v="10.75"/>
    <n v="105350"/>
    <s v="large_buy"/>
    <n v="2.7985133710238811E-2"/>
    <n v="2.7985000000000002"/>
    <s v="P"/>
  </r>
  <r>
    <x v="61"/>
    <s v="BlackRock Health Sciences Term Trust"/>
    <x v="8"/>
    <x v="185"/>
    <s v="Weinstein Boaz"/>
    <s v="TenPercentOwner"/>
    <n v="20534"/>
    <n v="15.88"/>
    <n v="326079.92"/>
    <s v="normal_buy"/>
    <n v="-7.5331306770132223E-3"/>
    <n v="-0.75329999999999997"/>
    <s v="P"/>
  </r>
  <r>
    <x v="61"/>
    <s v="BlackRock Health Sciences Term Trust"/>
    <x v="8"/>
    <x v="185"/>
    <s v="Saba Capital Management, L.P."/>
    <s v="TenPercentOwner"/>
    <n v="20534"/>
    <n v="15.88"/>
    <n v="326079.92"/>
    <s v="normal_buy"/>
    <n v="-7.5331306770132223E-3"/>
    <n v="-0.75329999999999997"/>
    <s v="P"/>
  </r>
  <r>
    <x v="1462"/>
    <s v="Montana Technologies Corp."/>
    <x v="8"/>
    <x v="185"/>
    <s v="Spence John Yogi"/>
    <s v="TenPercentOwner"/>
    <n v="11765"/>
    <n v="8.5"/>
    <n v="100002.5"/>
    <s v="large_buy"/>
    <n v="-2.6936000988353359E-2"/>
    <n v="-2.6936"/>
    <s v="P"/>
  </r>
  <r>
    <x v="1463"/>
    <s v="CREDIT ACCEPTANCE CORP"/>
    <x v="8"/>
    <x v="185"/>
    <s v="Prescott General Partners LLC"/>
    <s v="TenPercentOwner,Other"/>
    <n v="1000"/>
    <n v="445.24"/>
    <n v="445240"/>
    <s v="normal_buy"/>
    <n v="-3.3703650793209583E-2"/>
    <n v="-3.3704000000000001"/>
    <s v="P"/>
  </r>
  <r>
    <x v="1463"/>
    <s v="CREDIT ACCEPTANCE CORP"/>
    <x v="8"/>
    <x v="185"/>
    <s v="Prescott General Partners LLC"/>
    <s v="TenPercentOwner,Other"/>
    <n v="3000"/>
    <n v="446.43"/>
    <n v="1339290"/>
    <s v="large_buy"/>
    <n v="-3.3703650793209583E-2"/>
    <n v="-3.3704000000000001"/>
    <s v="P"/>
  </r>
  <r>
    <x v="928"/>
    <s v="Nuo Therapeutics, Inc."/>
    <x v="8"/>
    <x v="185"/>
    <s v="SHEEDY CHARLES E"/>
    <s v="TenPercentOwner"/>
    <n v="125000"/>
    <n v="0.75"/>
    <n v="93750"/>
    <s v="large_buy"/>
    <n v="-5.4545509716694807E-2"/>
    <n v="-5.4546000000000001"/>
    <s v="P"/>
  </r>
  <r>
    <x v="866"/>
    <s v="GLOBAL PARTNERS LP"/>
    <x v="8"/>
    <x v="185"/>
    <s v="Global GP LLC"/>
    <s v="Other"/>
    <n v="5000"/>
    <n v="44.02"/>
    <n v="220100"/>
    <s v="normal_buy"/>
    <n v="8.0671154372909948E-2"/>
    <n v="8.0670999999999999"/>
    <s v="P"/>
  </r>
  <r>
    <x v="895"/>
    <s v="NewtekOne, Inc."/>
    <x v="8"/>
    <x v="185"/>
    <s v="Zink Gregory L"/>
    <s v="Director"/>
    <n v="1000"/>
    <n v="11.38"/>
    <n v="11380"/>
    <s v="normal_buy"/>
    <n v="4.9956966313190687E-2"/>
    <n v="4.9957000000000003"/>
    <s v="P"/>
  </r>
  <r>
    <x v="1451"/>
    <s v="Innovative Eyewear Inc"/>
    <x v="8"/>
    <x v="186"/>
    <s v="Galkin Vladimir"/>
    <s v="TenPercentOwner"/>
    <n v="37195"/>
    <n v="8.1"/>
    <n v="301279.5"/>
    <s v="normal_buy"/>
    <n v="-0.19413553958341309"/>
    <n v="-19.413599999999999"/>
    <s v="P"/>
  </r>
  <r>
    <x v="1451"/>
    <s v="Innovative Eyewear Inc"/>
    <x v="8"/>
    <x v="186"/>
    <s v="Galkin Vladimir"/>
    <s v="TenPercentOwner"/>
    <n v="124562"/>
    <n v="9.15"/>
    <n v="1139742.3"/>
    <s v="large_buy"/>
    <n v="-0.19413553958341309"/>
    <n v="-19.413599999999999"/>
    <s v="P"/>
  </r>
  <r>
    <x v="1451"/>
    <s v="Innovative Eyewear Inc"/>
    <x v="8"/>
    <x v="186"/>
    <s v="Galkin Vladimir"/>
    <s v="TenPercentOwner"/>
    <n v="25648"/>
    <n v="8.6199999999999992"/>
    <n v="221085.76"/>
    <s v="normal_buy"/>
    <n v="-0.19413553958341309"/>
    <n v="-19.413599999999999"/>
    <s v="P"/>
  </r>
  <r>
    <x v="1451"/>
    <s v="Innovative Eyewear Inc"/>
    <x v="8"/>
    <x v="186"/>
    <s v="Galkin Vladimir"/>
    <s v="TenPercentOwner"/>
    <n v="110038"/>
    <n v="8.9700000000000006"/>
    <n v="987040.8600000001"/>
    <s v="large_buy"/>
    <n v="-0.19413553958341309"/>
    <n v="-19.413599999999999"/>
    <s v="P"/>
  </r>
  <r>
    <x v="992"/>
    <s v="APPIAN CORP"/>
    <x v="8"/>
    <x v="186"/>
    <s v="Moran Colin T."/>
    <s v="TenPercentOwner"/>
    <n v="6811"/>
    <n v="33.700000000000003"/>
    <n v="229530.7"/>
    <s v="normal_buy"/>
    <n v="7.4074074074073071E-3"/>
    <n v="0.74070000000000003"/>
    <s v="P"/>
  </r>
  <r>
    <x v="992"/>
    <s v="APPIAN CORP"/>
    <x v="8"/>
    <x v="186"/>
    <s v="Abdiel Capital Management, LLC"/>
    <s v="TenPercentOwner"/>
    <n v="6811"/>
    <n v="33.700000000000003"/>
    <n v="229530.7"/>
    <s v="normal_buy"/>
    <n v="7.4074074074073071E-3"/>
    <n v="0.74070000000000003"/>
    <s v="P"/>
  </r>
  <r>
    <x v="992"/>
    <s v="APPIAN CORP"/>
    <x v="8"/>
    <x v="186"/>
    <s v="Abdiel Capital LP"/>
    <s v="TenPercentOwner"/>
    <n v="6811"/>
    <n v="33.700000000000003"/>
    <n v="229530.7"/>
    <s v="normal_buy"/>
    <n v="7.4074074074073071E-3"/>
    <n v="0.74070000000000003"/>
    <s v="P"/>
  </r>
  <r>
    <x v="992"/>
    <s v="APPIAN CORP"/>
    <x v="8"/>
    <x v="186"/>
    <s v="Abdiel Partners, LLC"/>
    <s v="TenPercentOwner"/>
    <n v="6811"/>
    <n v="33.700000000000003"/>
    <n v="229530.7"/>
    <s v="normal_buy"/>
    <n v="7.4074074074073071E-3"/>
    <n v="0.74070000000000003"/>
    <s v="P"/>
  </r>
  <r>
    <x v="992"/>
    <s v="APPIAN CORP"/>
    <x v="8"/>
    <x v="186"/>
    <s v="Abdiel Capital Advisors, LP"/>
    <s v="TenPercentOwner"/>
    <n v="6811"/>
    <n v="33.700000000000003"/>
    <n v="229530.7"/>
    <s v="normal_buy"/>
    <n v="7.4074074074073071E-3"/>
    <n v="0.74070000000000003"/>
    <s v="P"/>
  </r>
  <r>
    <x v="992"/>
    <s v="APPIAN CORP"/>
    <x v="8"/>
    <x v="186"/>
    <s v="Abdiel Qualified Master Fund LP"/>
    <s v="TenPercentOwner"/>
    <n v="6811"/>
    <n v="33.700000000000003"/>
    <n v="229530.7"/>
    <s v="normal_buy"/>
    <n v="7.4074074074073071E-3"/>
    <n v="0.74070000000000003"/>
    <s v="P"/>
  </r>
  <r>
    <x v="1464"/>
    <s v="YHN Acquisition I Ltd"/>
    <x v="8"/>
    <x v="186"/>
    <s v="YHN Partners I Ltd"/>
    <s v="TenPercentOwner"/>
    <n v="250000"/>
    <n v="10"/>
    <n v="2500000"/>
    <s v="large_buy"/>
    <n v="2.0000457763671431E-3"/>
    <n v="0.2"/>
    <s v="P"/>
  </r>
  <r>
    <x v="199"/>
    <s v="AMERICAS CARMART INC"/>
    <x v="8"/>
    <x v="186"/>
    <s v="WELCH JOSHUA G"/>
    <s v="Director"/>
    <n v="23255"/>
    <n v="43"/>
    <n v="999965"/>
    <s v="large_buy"/>
    <n v="-6.1456349184232477E-2"/>
    <n v="-6.1456"/>
    <s v="P"/>
  </r>
  <r>
    <x v="1452"/>
    <s v="Talkspace, Inc."/>
    <x v="8"/>
    <x v="186"/>
    <s v="Harris Ian Jiro"/>
    <s v="Officer"/>
    <n v="23100"/>
    <n v="2.11"/>
    <n v="48741"/>
    <s v="normal_buy"/>
    <n v="0.133333439297151"/>
    <n v="13.333299999999999"/>
    <s v="P"/>
  </r>
  <r>
    <x v="255"/>
    <s v="Sable Offshore Corp."/>
    <x v="8"/>
    <x v="186"/>
    <s v="Pilgrim Global ICAV"/>
    <s v="TenPercentOwner"/>
    <n v="750000"/>
    <n v="20"/>
    <n v="15000000"/>
    <s v="large_buy"/>
    <n v="-0.10282685250398479"/>
    <n v="-10.2827"/>
    <s v="P"/>
  </r>
  <r>
    <x v="255"/>
    <s v="Sable Offshore Corp."/>
    <x v="8"/>
    <x v="186"/>
    <s v="Pilgrim Global Advisors LLC"/>
    <s v="TenPercentOwner"/>
    <n v="750000"/>
    <n v="20"/>
    <n v="15000000"/>
    <s v="large_buy"/>
    <n v="-0.10282685250398479"/>
    <n v="-10.2827"/>
    <s v="P"/>
  </r>
  <r>
    <x v="858"/>
    <s v="ECB Bancorp, Inc. /MD/"/>
    <x v="8"/>
    <x v="186"/>
    <s v="Lavertu Brandon"/>
    <s v="Officer"/>
    <n v="3000"/>
    <n v="14"/>
    <n v="42000"/>
    <s v="large_buy"/>
    <n v="2.7142865317208331E-2"/>
    <n v="2.7143000000000002"/>
    <s v="P"/>
  </r>
  <r>
    <x v="858"/>
    <s v="ECB Bancorp, Inc. /MD/"/>
    <x v="8"/>
    <x v="186"/>
    <s v="Lavertu Brandon"/>
    <s v="Officer"/>
    <n v="900"/>
    <n v="13.98"/>
    <n v="12582"/>
    <s v="normal_buy"/>
    <n v="2.7142865317208331E-2"/>
    <n v="2.7143000000000002"/>
    <s v="P"/>
  </r>
  <r>
    <x v="88"/>
    <s v="Compass Diversified Holdings"/>
    <x v="8"/>
    <x v="186"/>
    <s v="Keller Stephen"/>
    <s v="Other"/>
    <n v="5000"/>
    <n v="21.63"/>
    <n v="108150"/>
    <s v="normal_buy"/>
    <n v="-2.2425672377448191E-2"/>
    <n v="-2.2425999999999999"/>
    <s v="P"/>
  </r>
  <r>
    <x v="63"/>
    <s v="BlackRock Innovation &amp; Growth Term Trust"/>
    <x v="8"/>
    <x v="186"/>
    <s v="Saba Capital Management, L.P."/>
    <s v="TenPercentOwner"/>
    <n v="228255"/>
    <n v="7.59"/>
    <n v="1732455.45"/>
    <s v="large_buy"/>
    <n v="-6.5789425465012652E-3"/>
    <n v="-0.65790000000000004"/>
    <s v="P"/>
  </r>
  <r>
    <x v="63"/>
    <s v="BlackRock Innovation &amp; Growth Term Trust"/>
    <x v="8"/>
    <x v="186"/>
    <s v="Weinstein Boaz"/>
    <s v="TenPercentOwner"/>
    <n v="228255"/>
    <n v="7.59"/>
    <n v="1732455.45"/>
    <s v="large_buy"/>
    <n v="-6.5789425465012652E-3"/>
    <n v="-0.65790000000000004"/>
    <s v="P"/>
  </r>
  <r>
    <x v="929"/>
    <s v="Serina Therapeutics, Inc."/>
    <x v="8"/>
    <x v="186"/>
    <s v="Bailey Gregory"/>
    <s v="Director"/>
    <n v="11679"/>
    <n v="6.11"/>
    <n v="71358.69"/>
    <s v="large_buy"/>
    <n v="9.2281910606474504E-2"/>
    <n v="9.2281999999999993"/>
    <s v="P"/>
  </r>
  <r>
    <x v="1442"/>
    <s v="Zenas BioPharma, Inc."/>
    <x v="8"/>
    <x v="186"/>
    <s v="MOULDER LEON O JR"/>
    <s v="Director,Officer"/>
    <n v="5000"/>
    <n v="17.89"/>
    <n v="89450"/>
    <s v="normal_buy"/>
    <n v="6.7922294270355232E-2"/>
    <n v="6.7922000000000002"/>
    <s v="P"/>
  </r>
  <r>
    <x v="1465"/>
    <s v="Blue Foundry Bancorp"/>
    <x v="8"/>
    <x v="186"/>
    <s v="Owes Keith"/>
    <s v="Officer"/>
    <n v="1000"/>
    <n v="11.02"/>
    <n v="11020"/>
    <s v="large_buy"/>
    <n v="-0.14349381212429421"/>
    <n v="-14.349399999999999"/>
    <s v="P"/>
  </r>
  <r>
    <x v="1459"/>
    <s v="Jeffs' Brands Ltd"/>
    <x v="8"/>
    <x v="186"/>
    <s v="Conroy Jeffrey J."/>
    <s v="TenPercentOwner"/>
    <n v="215000"/>
    <n v="0.3"/>
    <n v="64500"/>
    <s v="normal_buy"/>
    <n v="-0.20261444618555491"/>
    <n v="-20.261399999999998"/>
    <s v="P"/>
  </r>
  <r>
    <x v="1451"/>
    <s v="Innovative Eyewear Inc"/>
    <x v="8"/>
    <x v="186"/>
    <s v="Angelica Galkin Revocable Trust, dated April 21, 2018"/>
    <s v="TenPercentOwner"/>
    <n v="124562"/>
    <n v="9.15"/>
    <n v="1139742.3"/>
    <s v="large_buy"/>
    <n v="-0.19413553958341309"/>
    <n v="-19.413599999999999"/>
    <s v="P"/>
  </r>
  <r>
    <x v="1451"/>
    <s v="Innovative Eyewear Inc"/>
    <x v="8"/>
    <x v="186"/>
    <s v="Galkin Angelica"/>
    <s v="TenPercentOwner"/>
    <n v="124562"/>
    <n v="9.15"/>
    <n v="1139742.3"/>
    <s v="large_buy"/>
    <n v="-0.19413553958341309"/>
    <n v="-19.413599999999999"/>
    <s v="P"/>
  </r>
  <r>
    <x v="1451"/>
    <s v="Innovative Eyewear Inc"/>
    <x v="8"/>
    <x v="186"/>
    <s v="Galkin Vladimir"/>
    <s v="TenPercentOwner"/>
    <n v="124562"/>
    <n v="9.15"/>
    <n v="1139742.3"/>
    <s v="large_buy"/>
    <n v="-0.19413553958341309"/>
    <n v="-19.413599999999999"/>
    <s v="P"/>
  </r>
  <r>
    <x v="1451"/>
    <s v="Innovative Eyewear Inc"/>
    <x v="8"/>
    <x v="186"/>
    <s v="Angelica Galkin Revocable Trust, dated April 21, 2018"/>
    <s v="TenPercentOwner"/>
    <n v="110038"/>
    <n v="8.9700000000000006"/>
    <n v="987040.8600000001"/>
    <s v="large_buy"/>
    <n v="-0.19413553958341309"/>
    <n v="-19.413599999999999"/>
    <s v="P"/>
  </r>
  <r>
    <x v="1451"/>
    <s v="Innovative Eyewear Inc"/>
    <x v="8"/>
    <x v="186"/>
    <s v="Galkin Angelica"/>
    <s v="TenPercentOwner"/>
    <n v="110038"/>
    <n v="8.9700000000000006"/>
    <n v="987040.8600000001"/>
    <s v="large_buy"/>
    <n v="-0.19413553958341309"/>
    <n v="-19.413599999999999"/>
    <s v="P"/>
  </r>
  <r>
    <x v="1451"/>
    <s v="Innovative Eyewear Inc"/>
    <x v="8"/>
    <x v="186"/>
    <s v="Galkin Vladimir"/>
    <s v="TenPercentOwner"/>
    <n v="110038"/>
    <n v="8.9700000000000006"/>
    <n v="987040.8600000001"/>
    <s v="large_buy"/>
    <n v="-0.19413553958341309"/>
    <n v="-19.413599999999999"/>
    <s v="P"/>
  </r>
  <r>
    <x v="1451"/>
    <s v="Innovative Eyewear Inc"/>
    <x v="8"/>
    <x v="186"/>
    <s v="Angelica Galkin Revocable Trust, dated April 21, 2018"/>
    <s v="TenPercentOwner"/>
    <n v="37195"/>
    <n v="8.1"/>
    <n v="301279.5"/>
    <s v="normal_buy"/>
    <n v="-0.19413553958341309"/>
    <n v="-19.413599999999999"/>
    <s v="P"/>
  </r>
  <r>
    <x v="1451"/>
    <s v="Innovative Eyewear Inc"/>
    <x v="8"/>
    <x v="186"/>
    <s v="Galkin Angelica"/>
    <s v="TenPercentOwner"/>
    <n v="37195"/>
    <n v="8.1"/>
    <n v="301279.5"/>
    <s v="normal_buy"/>
    <n v="-0.19413553958341309"/>
    <n v="-19.413599999999999"/>
    <s v="P"/>
  </r>
  <r>
    <x v="1451"/>
    <s v="Innovative Eyewear Inc"/>
    <x v="8"/>
    <x v="186"/>
    <s v="Galkin Vladimir"/>
    <s v="TenPercentOwner"/>
    <n v="37195"/>
    <n v="8.1"/>
    <n v="301279.5"/>
    <s v="normal_buy"/>
    <n v="-0.19413553958341309"/>
    <n v="-19.413599999999999"/>
    <s v="P"/>
  </r>
  <r>
    <x v="1451"/>
    <s v="Innovative Eyewear Inc"/>
    <x v="8"/>
    <x v="186"/>
    <s v="Angelica Galkin Revocable Trust, dated April 21, 2018"/>
    <s v="TenPercentOwner"/>
    <n v="25648"/>
    <n v="8.6199999999999992"/>
    <n v="221085.76"/>
    <s v="normal_buy"/>
    <n v="-0.19413553958341309"/>
    <n v="-19.413599999999999"/>
    <s v="P"/>
  </r>
  <r>
    <x v="1451"/>
    <s v="Innovative Eyewear Inc"/>
    <x v="8"/>
    <x v="186"/>
    <s v="Galkin Angelica"/>
    <s v="TenPercentOwner"/>
    <n v="25648"/>
    <n v="8.6199999999999992"/>
    <n v="221085.76"/>
    <s v="normal_buy"/>
    <n v="-0.19413553958341309"/>
    <n v="-19.413599999999999"/>
    <s v="P"/>
  </r>
  <r>
    <x v="1451"/>
    <s v="Innovative Eyewear Inc"/>
    <x v="8"/>
    <x v="186"/>
    <s v="Galkin Vladimir"/>
    <s v="TenPercentOwner"/>
    <n v="25648"/>
    <n v="8.6199999999999992"/>
    <n v="221085.76"/>
    <s v="normal_buy"/>
    <n v="-0.19413553958341309"/>
    <n v="-19.413599999999999"/>
    <s v="P"/>
  </r>
  <r>
    <x v="1466"/>
    <s v="Yext, Inc."/>
    <x v="8"/>
    <x v="186"/>
    <s v="Waugh Seth H."/>
    <s v="Director"/>
    <n v="32600"/>
    <n v="6.65"/>
    <n v="216790"/>
    <s v="large_buy"/>
    <n v="-3.0581010769374921E-3"/>
    <n v="-0.30580000000000002"/>
    <s v="P"/>
  </r>
  <r>
    <x v="857"/>
    <s v="EQUITY BANCSHARES INC"/>
    <x v="8"/>
    <x v="186"/>
    <s v="Everett Junetta M"/>
    <s v="Director"/>
    <n v="2090"/>
    <n v="42.23"/>
    <n v="88260.7"/>
    <s v="normal_buy"/>
    <n v="-8.8547096142314041E-2"/>
    <n v="-8.8546999999999993"/>
    <s v="P"/>
  </r>
  <r>
    <x v="1150"/>
    <s v="CULP INC"/>
    <x v="8"/>
    <x v="186"/>
    <s v="22NW, LP"/>
    <s v="TenPercentOwner"/>
    <n v="105242"/>
    <n v="6.31"/>
    <n v="664077.0199999999"/>
    <s v="large_buy"/>
    <n v="-6.6141745291608434E-2"/>
    <n v="-6.6142000000000003"/>
    <s v="P"/>
  </r>
  <r>
    <x v="1150"/>
    <s v="CULP INC"/>
    <x v="8"/>
    <x v="186"/>
    <s v="English Aron R."/>
    <s v="TenPercentOwner"/>
    <n v="105242"/>
    <n v="6.31"/>
    <n v="664077.0199999999"/>
    <s v="large_buy"/>
    <n v="-6.6141745291608434E-2"/>
    <n v="-6.6142000000000003"/>
    <s v="P"/>
  </r>
  <r>
    <x v="1150"/>
    <s v="CULP INC"/>
    <x v="8"/>
    <x v="186"/>
    <s v="22NW Fund, LP"/>
    <s v="TenPercentOwner"/>
    <n v="105242"/>
    <n v="6.31"/>
    <n v="664077.0199999999"/>
    <s v="large_buy"/>
    <n v="-6.6141745291608434E-2"/>
    <n v="-6.6142000000000003"/>
    <s v="P"/>
  </r>
  <r>
    <x v="1150"/>
    <s v="CULP INC"/>
    <x v="8"/>
    <x v="186"/>
    <s v="22NW GP, Inc."/>
    <s v="TenPercentOwner"/>
    <n v="105242"/>
    <n v="6.31"/>
    <n v="664077.0199999999"/>
    <s v="large_buy"/>
    <n v="-6.6141745291608434E-2"/>
    <n v="-6.6142000000000003"/>
    <s v="P"/>
  </r>
  <r>
    <x v="1150"/>
    <s v="CULP INC"/>
    <x v="8"/>
    <x v="186"/>
    <s v="22NW Fund GP, LLC"/>
    <s v="TenPercentOwner"/>
    <n v="105242"/>
    <n v="6.31"/>
    <n v="664077.0199999999"/>
    <s v="large_buy"/>
    <n v="-6.6141745291608434E-2"/>
    <n v="-6.6142000000000003"/>
    <s v="P"/>
  </r>
  <r>
    <x v="61"/>
    <s v="BlackRock Health Sciences Term Trust"/>
    <x v="8"/>
    <x v="186"/>
    <s v="Saba Capital Management, L.P."/>
    <s v="TenPercentOwner"/>
    <n v="15455"/>
    <n v="16.14"/>
    <n v="249443.7"/>
    <s v="normal_buy"/>
    <n v="-2.233240397242264E-2"/>
    <n v="-2.2332000000000001"/>
    <s v="P"/>
  </r>
  <r>
    <x v="61"/>
    <s v="BlackRock Health Sciences Term Trust"/>
    <x v="8"/>
    <x v="186"/>
    <s v="Weinstein Boaz"/>
    <s v="TenPercentOwner"/>
    <n v="15455"/>
    <n v="16.14"/>
    <n v="249443.7"/>
    <s v="normal_buy"/>
    <n v="-2.233240397242264E-2"/>
    <n v="-2.2332000000000001"/>
    <s v="P"/>
  </r>
  <r>
    <x v="199"/>
    <s v="AMERICAS CARMART INC"/>
    <x v="8"/>
    <x v="186"/>
    <s v="Bordelon Ann G."/>
    <s v="Director"/>
    <n v="1232"/>
    <n v="43"/>
    <n v="52976"/>
    <s v="normal_buy"/>
    <n v="-6.1456349184232477E-2"/>
    <n v="-6.1456"/>
    <s v="P"/>
  </r>
  <r>
    <x v="217"/>
    <s v="RETRACTABLE TECHNOLOGIES INC"/>
    <x v="8"/>
    <x v="186"/>
    <s v="SHAW THOMAS J"/>
    <s v="Director,Officer,TenPercentOwner"/>
    <n v="27710"/>
    <n v="0.89"/>
    <n v="24661.9"/>
    <s v="large_buy"/>
    <n v="-0.1666666445908718"/>
    <n v="-16.666699999999999"/>
    <s v="P"/>
  </r>
  <r>
    <x v="1467"/>
    <s v="Jefferies Financial Group Inc."/>
    <x v="8"/>
    <x v="186"/>
    <s v="SUMITOMO MITSUI FINANCIAL GROUP, INC."/>
    <s v="Director"/>
    <n v="9247081"/>
    <n v="59.67"/>
    <n v="551773323.26999998"/>
    <s v="large_buy"/>
    <n v="3.852936549806341E-3"/>
    <n v="0.38529999999999998"/>
    <s v="P"/>
  </r>
  <r>
    <x v="1455"/>
    <s v="GRAN TIERRA ENERGY INC."/>
    <x v="8"/>
    <x v="186"/>
    <s v="Guidry Gary"/>
    <s v="Director,Officer"/>
    <n v="40000"/>
    <n v="6.11"/>
    <n v="244400"/>
    <s v="normal_buy"/>
    <n v="0.1103788435764419"/>
    <n v="11.0379"/>
    <s v="P"/>
  </r>
  <r>
    <x v="1462"/>
    <s v="Montana Technologies Corp."/>
    <x v="8"/>
    <x v="186"/>
    <s v="Spence John Yogi"/>
    <s v="TenPercentOwner"/>
    <n v="5882"/>
    <n v="8.5"/>
    <n v="49997"/>
    <s v="normal_buy"/>
    <n v="-1.7543843505051001E-2"/>
    <n v="-1.7544"/>
    <s v="P"/>
  </r>
  <r>
    <x v="1468"/>
    <s v="DIRTT ENVIRONMENTAL SOLUTIONS LTD"/>
    <x v="8"/>
    <x v="186"/>
    <s v="Noll Shaun"/>
    <s v="Director,TenPercentOwner"/>
    <n v="156250"/>
    <n v="0.51"/>
    <n v="79687.5"/>
    <s v="large_buy"/>
    <n v="-2.8301861329449011E-2"/>
    <n v="-2.8302"/>
    <s v="P"/>
  </r>
  <r>
    <x v="1387"/>
    <s v="Emeren Group Ltd"/>
    <x v="8"/>
    <x v="186"/>
    <s v="SHAH CAPITAL MANAGEMENT"/>
    <s v="Director,Officer,TenPercentOwner"/>
    <n v="14277"/>
    <n v="2.16"/>
    <n v="30838.32"/>
    <s v="normal_buy"/>
    <n v="0.25112104842591337"/>
    <n v="25.112100000000002"/>
    <s v="P"/>
  </r>
  <r>
    <x v="199"/>
    <s v="AMERICAS CARMART INC"/>
    <x v="8"/>
    <x v="186"/>
    <s v="Peterson Adam K"/>
    <s v="TenPercentOwner"/>
    <n v="813953"/>
    <n v="43"/>
    <n v="34999979"/>
    <s v="large_buy"/>
    <n v="-6.1456349184232477E-2"/>
    <n v="-6.1456"/>
    <s v="P"/>
  </r>
  <r>
    <x v="199"/>
    <s v="AMERICAS CARMART INC"/>
    <x v="8"/>
    <x v="186"/>
    <s v="MAGNOLIA GROUP, LLC"/>
    <s v="TenPercentOwner"/>
    <n v="813953"/>
    <n v="43"/>
    <n v="34999979"/>
    <s v="large_buy"/>
    <n v="-6.1456349184232477E-2"/>
    <n v="-6.1456"/>
    <s v="P"/>
  </r>
  <r>
    <x v="199"/>
    <s v="AMERICAS CARMART INC"/>
    <x v="8"/>
    <x v="186"/>
    <s v="MAGNOLIA CAPITAL FUND, LP"/>
    <s v="TenPercentOwner"/>
    <n v="813953"/>
    <n v="43"/>
    <n v="34999979"/>
    <s v="large_buy"/>
    <n v="-6.1456349184232477E-2"/>
    <n v="-6.1456"/>
    <s v="P"/>
  </r>
  <r>
    <x v="1015"/>
    <s v="PodcastOne, Inc."/>
    <x v="8"/>
    <x v="186"/>
    <s v="ELLIN ROBERT S"/>
    <s v="Director,Officer"/>
    <n v="9055"/>
    <n v="1.81"/>
    <n v="16389.55"/>
    <s v="normal_buy"/>
    <n v="-0.28901099325766688"/>
    <n v="-28.9011"/>
    <s v="P"/>
  </r>
  <r>
    <x v="199"/>
    <s v="AMERICAS CARMART INC"/>
    <x v="8"/>
    <x v="186"/>
    <s v="Buba Jonathan Z"/>
    <s v="Director"/>
    <n v="232558"/>
    <n v="43"/>
    <n v="9999994"/>
    <s v="large_buy"/>
    <n v="-6.1456349184232477E-2"/>
    <n v="-6.1456"/>
    <s v="P"/>
  </r>
  <r>
    <x v="866"/>
    <s v="GLOBAL PARTNERS LP"/>
    <x v="8"/>
    <x v="187"/>
    <s v="Global GP LLC"/>
    <s v="Other"/>
    <n v="2226"/>
    <n v="44.71"/>
    <n v="99524.46"/>
    <s v="normal_buy"/>
    <n v="5.2713163865577339E-2"/>
    <n v="5.2713000000000001"/>
    <s v="P"/>
  </r>
  <r>
    <x v="603"/>
    <s v="ASCENT INDUSTRIES CO."/>
    <x v="8"/>
    <x v="187"/>
    <s v="Kitchen John Bryan"/>
    <s v="Director,Officer"/>
    <n v="11170"/>
    <n v="8.61"/>
    <n v="96173.7"/>
    <s v="large_buy"/>
    <n v="-1.036194362984078E-3"/>
    <n v="-0.1036"/>
    <s v="P"/>
  </r>
  <r>
    <x v="992"/>
    <s v="APPIAN CORP"/>
    <x v="8"/>
    <x v="187"/>
    <s v="Moran Colin T."/>
    <s v="TenPercentOwner"/>
    <n v="7617"/>
    <n v="33.549999999999997"/>
    <n v="255550.35"/>
    <s v="normal_buy"/>
    <n v="1.257114593118169E-2"/>
    <n v="1.2571000000000001"/>
    <s v="P"/>
  </r>
  <r>
    <x v="992"/>
    <s v="APPIAN CORP"/>
    <x v="8"/>
    <x v="187"/>
    <s v="Abdiel Capital Management, LLC"/>
    <s v="TenPercentOwner"/>
    <n v="7617"/>
    <n v="33.549999999999997"/>
    <n v="255550.35"/>
    <s v="normal_buy"/>
    <n v="1.257114593118169E-2"/>
    <n v="1.2571000000000001"/>
    <s v="P"/>
  </r>
  <r>
    <x v="992"/>
    <s v="APPIAN CORP"/>
    <x v="8"/>
    <x v="187"/>
    <s v="Abdiel Capital LP"/>
    <s v="TenPercentOwner"/>
    <n v="7617"/>
    <n v="33.549999999999997"/>
    <n v="255550.35"/>
    <s v="normal_buy"/>
    <n v="1.257114593118169E-2"/>
    <n v="1.2571000000000001"/>
    <s v="P"/>
  </r>
  <r>
    <x v="992"/>
    <s v="APPIAN CORP"/>
    <x v="8"/>
    <x v="187"/>
    <s v="Abdiel Partners, LLC"/>
    <s v="TenPercentOwner"/>
    <n v="7617"/>
    <n v="33.549999999999997"/>
    <n v="255550.35"/>
    <s v="normal_buy"/>
    <n v="1.257114593118169E-2"/>
    <n v="1.2571000000000001"/>
    <s v="P"/>
  </r>
  <r>
    <x v="992"/>
    <s v="APPIAN CORP"/>
    <x v="8"/>
    <x v="187"/>
    <s v="Abdiel Capital Advisors, LP"/>
    <s v="TenPercentOwner"/>
    <n v="7617"/>
    <n v="33.549999999999997"/>
    <n v="255550.35"/>
    <s v="normal_buy"/>
    <n v="1.257114593118169E-2"/>
    <n v="1.2571000000000001"/>
    <s v="P"/>
  </r>
  <r>
    <x v="992"/>
    <s v="APPIAN CORP"/>
    <x v="8"/>
    <x v="187"/>
    <s v="Abdiel Qualified Master Fund LP"/>
    <s v="TenPercentOwner"/>
    <n v="7617"/>
    <n v="33.549999999999997"/>
    <n v="255550.35"/>
    <s v="normal_buy"/>
    <n v="1.257114593118169E-2"/>
    <n v="1.2571000000000001"/>
    <s v="P"/>
  </r>
  <r>
    <x v="992"/>
    <s v="APPIAN CORP"/>
    <x v="8"/>
    <x v="187"/>
    <s v="Moran Colin T."/>
    <s v="TenPercentOwner"/>
    <n v="340"/>
    <n v="33.549999999999997"/>
    <n v="11407"/>
    <s v="normal_buy"/>
    <n v="1.257114593118169E-2"/>
    <n v="1.2571000000000001"/>
    <s v="P"/>
  </r>
  <r>
    <x v="992"/>
    <s v="APPIAN CORP"/>
    <x v="8"/>
    <x v="187"/>
    <s v="Abdiel Capital Management, LLC"/>
    <s v="TenPercentOwner"/>
    <n v="340"/>
    <n v="33.549999999999997"/>
    <n v="11407"/>
    <s v="normal_buy"/>
    <n v="1.257114593118169E-2"/>
    <n v="1.2571000000000001"/>
    <s v="P"/>
  </r>
  <r>
    <x v="992"/>
    <s v="APPIAN CORP"/>
    <x v="8"/>
    <x v="187"/>
    <s v="Abdiel Capital LP"/>
    <s v="TenPercentOwner"/>
    <n v="340"/>
    <n v="33.549999999999997"/>
    <n v="11407"/>
    <s v="normal_buy"/>
    <n v="1.257114593118169E-2"/>
    <n v="1.2571000000000001"/>
    <s v="P"/>
  </r>
  <r>
    <x v="992"/>
    <s v="APPIAN CORP"/>
    <x v="8"/>
    <x v="187"/>
    <s v="Abdiel Partners, LLC"/>
    <s v="TenPercentOwner"/>
    <n v="340"/>
    <n v="33.549999999999997"/>
    <n v="11407"/>
    <s v="normal_buy"/>
    <n v="1.257114593118169E-2"/>
    <n v="1.2571000000000001"/>
    <s v="P"/>
  </r>
  <r>
    <x v="992"/>
    <s v="APPIAN CORP"/>
    <x v="8"/>
    <x v="187"/>
    <s v="Abdiel Capital Advisors, LP"/>
    <s v="TenPercentOwner"/>
    <n v="340"/>
    <n v="33.549999999999997"/>
    <n v="11407"/>
    <s v="normal_buy"/>
    <n v="1.257114593118169E-2"/>
    <n v="1.2571000000000001"/>
    <s v="P"/>
  </r>
  <r>
    <x v="992"/>
    <s v="APPIAN CORP"/>
    <x v="8"/>
    <x v="187"/>
    <s v="Abdiel Qualified Master Fund LP"/>
    <s v="TenPercentOwner"/>
    <n v="340"/>
    <n v="33.549999999999997"/>
    <n v="11407"/>
    <s v="normal_buy"/>
    <n v="1.257114593118169E-2"/>
    <n v="1.2571000000000001"/>
    <s v="P"/>
  </r>
  <r>
    <x v="1451"/>
    <s v="Innovative Eyewear Inc"/>
    <x v="8"/>
    <x v="187"/>
    <s v="Galkin Angelica"/>
    <s v="TenPercentOwner"/>
    <n v="24599"/>
    <n v="10.19"/>
    <n v="250663.81"/>
    <s v="normal_buy"/>
    <n v="-0.24096389162759679"/>
    <n v="-24.096399999999999"/>
    <s v="P"/>
  </r>
  <r>
    <x v="1451"/>
    <s v="Innovative Eyewear Inc"/>
    <x v="8"/>
    <x v="187"/>
    <s v="Galkin Vladimir"/>
    <s v="TenPercentOwner"/>
    <n v="24599"/>
    <n v="10.19"/>
    <n v="250663.81"/>
    <s v="normal_buy"/>
    <n v="-0.24096389162759679"/>
    <n v="-24.096399999999999"/>
    <s v="P"/>
  </r>
  <r>
    <x v="1451"/>
    <s v="Innovative Eyewear Inc"/>
    <x v="8"/>
    <x v="187"/>
    <s v="Angelica Galkin Revocable Trust, dated April 21, 2018"/>
    <s v="TenPercentOwner"/>
    <n v="24599"/>
    <n v="10.19"/>
    <n v="250663.81"/>
    <s v="normal_buy"/>
    <n v="-0.24096389162759679"/>
    <n v="-24.096399999999999"/>
    <s v="P"/>
  </r>
  <r>
    <x v="1451"/>
    <s v="Innovative Eyewear Inc"/>
    <x v="8"/>
    <x v="187"/>
    <s v="Galkin Angelica"/>
    <s v="TenPercentOwner"/>
    <n v="45401"/>
    <n v="10.37"/>
    <n v="470808.36999999988"/>
    <s v="normal_buy"/>
    <n v="-0.24096389162759679"/>
    <n v="-24.096399999999999"/>
    <s v="P"/>
  </r>
  <r>
    <x v="1451"/>
    <s v="Innovative Eyewear Inc"/>
    <x v="8"/>
    <x v="187"/>
    <s v="Galkin Vladimir"/>
    <s v="TenPercentOwner"/>
    <n v="45401"/>
    <n v="10.37"/>
    <n v="470808.36999999988"/>
    <s v="normal_buy"/>
    <n v="-0.24096389162759679"/>
    <n v="-24.096399999999999"/>
    <s v="P"/>
  </r>
  <r>
    <x v="1451"/>
    <s v="Innovative Eyewear Inc"/>
    <x v="8"/>
    <x v="187"/>
    <s v="Angelica Galkin Revocable Trust, dated April 21, 2018"/>
    <s v="TenPercentOwner"/>
    <n v="45401"/>
    <n v="10.37"/>
    <n v="470808.36999999988"/>
    <s v="normal_buy"/>
    <n v="-0.24096389162759679"/>
    <n v="-24.096399999999999"/>
    <s v="P"/>
  </r>
  <r>
    <x v="17"/>
    <s v="TILE SHOP HOLDINGS, INC."/>
    <x v="8"/>
    <x v="187"/>
    <s v="Pleasant Lake Onshore Feeder Fund LP"/>
    <s v="TenPercentOwner"/>
    <n v="27900"/>
    <n v="6.65"/>
    <n v="185535"/>
    <s v="normal_buy"/>
    <n v="-1.9637479862273269E-2"/>
    <n v="-1.9637"/>
    <s v="P"/>
  </r>
  <r>
    <x v="17"/>
    <s v="TILE SHOP HOLDINGS, INC."/>
    <x v="8"/>
    <x v="187"/>
    <s v="Pleasant Lake Partners LLC"/>
    <s v="TenPercentOwner"/>
    <n v="27900"/>
    <n v="6.65"/>
    <n v="185535"/>
    <s v="normal_buy"/>
    <n v="-1.9637479862273269E-2"/>
    <n v="-1.9637"/>
    <s v="P"/>
  </r>
  <r>
    <x v="17"/>
    <s v="TILE SHOP HOLDINGS, INC."/>
    <x v="8"/>
    <x v="187"/>
    <s v="Fund 1 Investments, LLC"/>
    <s v="TenPercentOwner"/>
    <n v="27900"/>
    <n v="6.65"/>
    <n v="185535"/>
    <s v="normal_buy"/>
    <n v="-1.9637479862273269E-2"/>
    <n v="-1.9637"/>
    <s v="P"/>
  </r>
  <r>
    <x v="1461"/>
    <s v="CODEXIS, INC."/>
    <x v="8"/>
    <x v="187"/>
    <s v="Opaleye Management Inc."/>
    <s v="TenPercentOwner"/>
    <n v="1010000"/>
    <n v="3.01"/>
    <n v="3040100"/>
    <s v="large_buy"/>
    <n v="1.9354897756111988E-2"/>
    <n v="1.9355"/>
    <s v="P"/>
  </r>
  <r>
    <x v="1461"/>
    <s v="CODEXIS, INC."/>
    <x v="8"/>
    <x v="187"/>
    <s v="Opaleye Management Inc."/>
    <s v="TenPercentOwner"/>
    <n v="45000"/>
    <n v="3.01"/>
    <n v="135450"/>
    <s v="normal_buy"/>
    <n v="1.9354897756111988E-2"/>
    <n v="1.9355"/>
    <s v="P"/>
  </r>
  <r>
    <x v="88"/>
    <s v="Compass Diversified Holdings"/>
    <x v="8"/>
    <x v="187"/>
    <s v="MACIARIELLO PATRICK A"/>
    <s v="Other"/>
    <n v="5000"/>
    <n v="21.87"/>
    <n v="109350"/>
    <s v="normal_buy"/>
    <n v="7.873967323154929E-3"/>
    <n v="0.78739999999999999"/>
    <s v="P"/>
  </r>
  <r>
    <x v="1368"/>
    <s v="HighPeak Energy, Inc."/>
    <x v="8"/>
    <x v="187"/>
    <s v="HIGHTOWER JACK"/>
    <s v="Director,Officer,TenPercentOwner"/>
    <n v="100000"/>
    <n v="15.54"/>
    <n v="1554000"/>
    <s v="large_buy"/>
    <n v="1.984152416709017E-3"/>
    <n v="0.19839999999999999"/>
    <s v="P"/>
  </r>
  <r>
    <x v="1442"/>
    <s v="Zenas BioPharma, Inc."/>
    <x v="8"/>
    <x v="187"/>
    <s v="MOULDER LEON O JR"/>
    <s v="Director,Officer"/>
    <n v="2633"/>
    <n v="18.97"/>
    <n v="49948.009999999987"/>
    <s v="normal_buy"/>
    <n v="-1.0000028108295591E-2"/>
    <n v="-1"/>
    <s v="P"/>
  </r>
  <r>
    <x v="1442"/>
    <s v="Zenas BioPharma, Inc."/>
    <x v="8"/>
    <x v="187"/>
    <s v="MOULDER LEON O JR"/>
    <s v="Director,Officer"/>
    <n v="2367"/>
    <n v="17.88"/>
    <n v="42321.96"/>
    <s v="normal_buy"/>
    <n v="-1.0000028108295591E-2"/>
    <n v="-1"/>
    <s v="P"/>
  </r>
  <r>
    <x v="603"/>
    <s v="ASCENT INDUSTRIES CO."/>
    <x v="8"/>
    <x v="187"/>
    <s v="Pan Anthony X"/>
    <s v="Officer"/>
    <n v="2000"/>
    <n v="9.42"/>
    <n v="18840"/>
    <s v="normal_buy"/>
    <n v="-1.036194362984078E-3"/>
    <n v="-0.1036"/>
    <s v="P"/>
  </r>
  <r>
    <x v="1469"/>
    <s v="CAPRICOR THERAPEUTICS, INC."/>
    <x v="8"/>
    <x v="187"/>
    <s v="Nippon Shinyaku Co Ltd"/>
    <s v="TenPercentOwner"/>
    <n v="2798507"/>
    <n v="5.36"/>
    <n v="14999997.52"/>
    <s v="large_buy"/>
    <n v="3.287128475410972"/>
    <n v="328.71280000000002"/>
    <s v="P"/>
  </r>
  <r>
    <x v="1459"/>
    <s v="Jeffs' Brands Ltd"/>
    <x v="8"/>
    <x v="187"/>
    <s v="Conroy Jeffrey J."/>
    <s v="TenPercentOwner"/>
    <n v="115110"/>
    <n v="0.28999999999999998"/>
    <n v="33381.899999999987"/>
    <s v="normal_buy"/>
    <n v="-0.1032028544349001"/>
    <n v="-10.3203"/>
    <s v="P"/>
  </r>
  <r>
    <x v="1015"/>
    <s v="PodcastOne, Inc."/>
    <x v="8"/>
    <x v="187"/>
    <s v="MERRIMAN D JONATHAN"/>
    <s v="Director"/>
    <n v="11000"/>
    <n v="1.88"/>
    <n v="20680"/>
    <s v="normal_buy"/>
    <n v="-0.27659573523692821"/>
    <n v="-27.659600000000001"/>
    <s v="P"/>
  </r>
  <r>
    <x v="1305"/>
    <s v="ProMIS Neurosciences Inc."/>
    <x v="8"/>
    <x v="187"/>
    <s v="Shafmaster Madge K."/>
    <s v="Director"/>
    <n v="60000"/>
    <n v="1.25"/>
    <n v="75000"/>
    <s v="normal_buy"/>
    <n v="-0.11382113821138209"/>
    <n v="-11.382099999999999"/>
    <s v="P"/>
  </r>
  <r>
    <x v="1470"/>
    <s v="Townsquare Media, Inc."/>
    <x v="8"/>
    <x v="187"/>
    <s v="KAPLAN STEPHEN A"/>
    <s v="Director"/>
    <n v="50000"/>
    <n v="10.41"/>
    <n v="520500"/>
    <s v="large_buy"/>
    <n v="7.7973236757302722E-3"/>
    <n v="0.77969999999999995"/>
    <s v="P"/>
  </r>
  <r>
    <x v="217"/>
    <s v="RETRACTABLE TECHNOLOGIES INC"/>
    <x v="8"/>
    <x v="187"/>
    <s v="SHAW THOMAS J"/>
    <s v="Director,Officer,TenPercentOwner"/>
    <n v="71422"/>
    <n v="0.82"/>
    <n v="58566.039999999994"/>
    <s v="large_buy"/>
    <n v="-3.8461503192516622E-2"/>
    <n v="-3.8462000000000001"/>
    <s v="P"/>
  </r>
  <r>
    <x v="1015"/>
    <s v="PodcastOne, Inc."/>
    <x v="8"/>
    <x v="187"/>
    <s v="ELLIN ROBERT S"/>
    <s v="Director,Officer"/>
    <n v="17000"/>
    <n v="1.89"/>
    <n v="32130"/>
    <s v="normal_buy"/>
    <n v="-0.27659573523692821"/>
    <n v="-27.659600000000001"/>
    <s v="P"/>
  </r>
  <r>
    <x v="1471"/>
    <s v="ALLIANCEBERNSTEIN HOLDING L.P."/>
    <x v="8"/>
    <x v="187"/>
    <s v="Equitable Holdings, Inc."/>
    <s v="Other"/>
    <n v="700000"/>
    <n v="35.119999999999997"/>
    <n v="24584000"/>
    <s v="large_buy"/>
    <n v="-6.8670077644991112E-3"/>
    <n v="-0.68669999999999998"/>
    <s v="P"/>
  </r>
  <r>
    <x v="1472"/>
    <s v="Banzai International, Inc."/>
    <x v="8"/>
    <x v="187"/>
    <s v="Alco Investment Co"/>
    <s v="TenPercentOwner"/>
    <n v="282420"/>
    <n v="3.89"/>
    <n v="1098613.8"/>
    <s v="large_buy"/>
    <n v="-0.37434099262844972"/>
    <n v="-37.434100000000001"/>
    <s v="P"/>
  </r>
  <r>
    <x v="68"/>
    <s v="PBF Energy Inc."/>
    <x v="8"/>
    <x v="187"/>
    <s v="Control Empresarial de Capitales S.A. de C.V."/>
    <s v="TenPercentOwner,Other"/>
    <n v="250000"/>
    <n v="31.78"/>
    <n v="7945000"/>
    <s v="normal_buy"/>
    <n v="3.0293537539917152E-2"/>
    <n v="3.0293999999999999"/>
    <s v="P"/>
  </r>
  <r>
    <x v="1387"/>
    <s v="Emeren Group Ltd"/>
    <x v="8"/>
    <x v="187"/>
    <s v="SHAH CAPITAL MANAGEMENT"/>
    <s v="Director,Officer,TenPercentOwner"/>
    <n v="36083"/>
    <n v="2.2599999999999998"/>
    <n v="81547.579999999987"/>
    <s v="large_buy"/>
    <n v="0.27555550469292539"/>
    <n v="27.555599999999998"/>
    <s v="P"/>
  </r>
  <r>
    <x v="1471"/>
    <s v="ALLIANCEBERNSTEIN HOLDING L.P."/>
    <x v="8"/>
    <x v="187"/>
    <s v="Equitable Holdings, Inc."/>
    <s v="Other"/>
    <n v="500000"/>
    <n v="34.18"/>
    <n v="17090000"/>
    <s v="normal_buy"/>
    <n v="-6.8670077644991112E-3"/>
    <n v="-0.68669999999999998"/>
    <s v="P"/>
  </r>
  <r>
    <x v="122"/>
    <s v="Corbus Pharmaceuticals Holdings, Inc."/>
    <x v="8"/>
    <x v="187"/>
    <s v="Cormorant Asset Management, LP"/>
    <s v="TenPercentOwner"/>
    <n v="25943"/>
    <n v="18.36"/>
    <n v="476313.48"/>
    <s v="normal_buy"/>
    <n v="-1.5376788359288129E-2"/>
    <n v="-1.5377000000000001"/>
    <s v="P"/>
  </r>
  <r>
    <x v="122"/>
    <s v="Corbus Pharmaceuticals Holdings, Inc."/>
    <x v="8"/>
    <x v="187"/>
    <s v="Chen Bihua"/>
    <s v="TenPercentOwner"/>
    <n v="25943"/>
    <n v="18.36"/>
    <n v="476313.48"/>
    <s v="normal_buy"/>
    <n v="-1.5376788359288129E-2"/>
    <n v="-1.5377000000000001"/>
    <s v="P"/>
  </r>
  <r>
    <x v="122"/>
    <s v="Corbus Pharmaceuticals Holdings, Inc."/>
    <x v="8"/>
    <x v="187"/>
    <s v="Cormorant Global Healthcare Master Fund, LP"/>
    <s v="TenPercentOwner"/>
    <n v="25943"/>
    <n v="18.36"/>
    <n v="476313.48"/>
    <s v="normal_buy"/>
    <n v="-1.5376788359288129E-2"/>
    <n v="-1.5377000000000001"/>
    <s v="P"/>
  </r>
  <r>
    <x v="122"/>
    <s v="Corbus Pharmaceuticals Holdings, Inc."/>
    <x v="8"/>
    <x v="187"/>
    <s v="Cormorant Asset Management, LP"/>
    <s v="TenPercentOwner"/>
    <n v="45085"/>
    <n v="17.48"/>
    <n v="788085.8"/>
    <s v="normal_buy"/>
    <n v="-1.5376788359288129E-2"/>
    <n v="-1.5377000000000001"/>
    <s v="P"/>
  </r>
  <r>
    <x v="122"/>
    <s v="Corbus Pharmaceuticals Holdings, Inc."/>
    <x v="8"/>
    <x v="187"/>
    <s v="Chen Bihua"/>
    <s v="TenPercentOwner"/>
    <n v="45085"/>
    <n v="17.48"/>
    <n v="788085.8"/>
    <s v="normal_buy"/>
    <n v="-1.5376788359288129E-2"/>
    <n v="-1.5377000000000001"/>
    <s v="P"/>
  </r>
  <r>
    <x v="122"/>
    <s v="Corbus Pharmaceuticals Holdings, Inc."/>
    <x v="8"/>
    <x v="187"/>
    <s v="Cormorant Global Healthcare Master Fund, LP"/>
    <s v="TenPercentOwner"/>
    <n v="45085"/>
    <n v="17.48"/>
    <n v="788085.8"/>
    <s v="normal_buy"/>
    <n v="-1.5376788359288129E-2"/>
    <n v="-1.5377000000000001"/>
    <s v="P"/>
  </r>
  <r>
    <x v="122"/>
    <s v="Corbus Pharmaceuticals Holdings, Inc."/>
    <x v="8"/>
    <x v="187"/>
    <s v="Cormorant Asset Management, LP"/>
    <s v="TenPercentOwner"/>
    <n v="25769"/>
    <n v="22.23"/>
    <n v="572844.87"/>
    <s v="normal_buy"/>
    <n v="-1.5376788359288129E-2"/>
    <n v="-1.5377000000000001"/>
    <s v="P"/>
  </r>
  <r>
    <x v="122"/>
    <s v="Corbus Pharmaceuticals Holdings, Inc."/>
    <x v="8"/>
    <x v="187"/>
    <s v="Chen Bihua"/>
    <s v="TenPercentOwner"/>
    <n v="25769"/>
    <n v="22.23"/>
    <n v="572844.87"/>
    <s v="normal_buy"/>
    <n v="-1.5376788359288129E-2"/>
    <n v="-1.5377000000000001"/>
    <s v="P"/>
  </r>
  <r>
    <x v="122"/>
    <s v="Corbus Pharmaceuticals Holdings, Inc."/>
    <x v="8"/>
    <x v="187"/>
    <s v="Cormorant Global Healthcare Master Fund, LP"/>
    <s v="TenPercentOwner"/>
    <n v="25769"/>
    <n v="22.23"/>
    <n v="572844.87"/>
    <s v="normal_buy"/>
    <n v="-1.5376788359288129E-2"/>
    <n v="-1.5377000000000001"/>
    <s v="P"/>
  </r>
  <r>
    <x v="122"/>
    <s v="Corbus Pharmaceuticals Holdings, Inc."/>
    <x v="8"/>
    <x v="187"/>
    <s v="Cormorant Asset Management, LP"/>
    <s v="TenPercentOwner"/>
    <n v="139551"/>
    <n v="20.420000000000002"/>
    <n v="2849631.42"/>
    <s v="large_buy"/>
    <n v="-1.5376788359288129E-2"/>
    <n v="-1.5377000000000001"/>
    <s v="P"/>
  </r>
  <r>
    <x v="122"/>
    <s v="Corbus Pharmaceuticals Holdings, Inc."/>
    <x v="8"/>
    <x v="187"/>
    <s v="Chen Bihua"/>
    <s v="TenPercentOwner"/>
    <n v="139551"/>
    <n v="20.420000000000002"/>
    <n v="2849631.42"/>
    <s v="large_buy"/>
    <n v="-1.5376788359288129E-2"/>
    <n v="-1.5377000000000001"/>
    <s v="P"/>
  </r>
  <r>
    <x v="122"/>
    <s v="Corbus Pharmaceuticals Holdings, Inc."/>
    <x v="8"/>
    <x v="187"/>
    <s v="Cormorant Global Healthcare Master Fund, LP"/>
    <s v="TenPercentOwner"/>
    <n v="139551"/>
    <n v="20.420000000000002"/>
    <n v="2849631.42"/>
    <s v="large_buy"/>
    <n v="-1.5376788359288129E-2"/>
    <n v="-1.5377000000000001"/>
    <s v="P"/>
  </r>
  <r>
    <x v="122"/>
    <s v="Corbus Pharmaceuticals Holdings, Inc."/>
    <x v="8"/>
    <x v="187"/>
    <s v="Cormorant Asset Management, LP"/>
    <s v="TenPercentOwner"/>
    <n v="66088"/>
    <n v="19.61"/>
    <n v="1295985.68"/>
    <s v="normal_buy"/>
    <n v="-1.5376788359288129E-2"/>
    <n v="-1.5377000000000001"/>
    <s v="P"/>
  </r>
  <r>
    <x v="122"/>
    <s v="Corbus Pharmaceuticals Holdings, Inc."/>
    <x v="8"/>
    <x v="187"/>
    <s v="Chen Bihua"/>
    <s v="TenPercentOwner"/>
    <n v="66088"/>
    <n v="19.61"/>
    <n v="1295985.68"/>
    <s v="normal_buy"/>
    <n v="-1.5376788359288129E-2"/>
    <n v="-1.5377000000000001"/>
    <s v="P"/>
  </r>
  <r>
    <x v="122"/>
    <s v="Corbus Pharmaceuticals Holdings, Inc."/>
    <x v="8"/>
    <x v="187"/>
    <s v="Cormorant Global Healthcare Master Fund, LP"/>
    <s v="TenPercentOwner"/>
    <n v="66088"/>
    <n v="19.61"/>
    <n v="1295985.68"/>
    <s v="normal_buy"/>
    <n v="-1.5376788359288129E-2"/>
    <n v="-1.5377000000000001"/>
    <s v="P"/>
  </r>
  <r>
    <x v="122"/>
    <s v="Corbus Pharmaceuticals Holdings, Inc."/>
    <x v="8"/>
    <x v="187"/>
    <s v="Cormorant Asset Management, LP"/>
    <s v="TenPercentOwner"/>
    <n v="47564"/>
    <n v="21.47"/>
    <n v="1021199.08"/>
    <s v="normal_buy"/>
    <n v="-1.5376788359288129E-2"/>
    <n v="-1.5377000000000001"/>
    <s v="P"/>
  </r>
  <r>
    <x v="122"/>
    <s v="Corbus Pharmaceuticals Holdings, Inc."/>
    <x v="8"/>
    <x v="187"/>
    <s v="Chen Bihua"/>
    <s v="TenPercentOwner"/>
    <n v="47564"/>
    <n v="21.47"/>
    <n v="1021199.08"/>
    <s v="normal_buy"/>
    <n v="-1.5376788359288129E-2"/>
    <n v="-1.5377000000000001"/>
    <s v="P"/>
  </r>
  <r>
    <x v="122"/>
    <s v="Corbus Pharmaceuticals Holdings, Inc."/>
    <x v="8"/>
    <x v="187"/>
    <s v="Cormorant Global Healthcare Master Fund, LP"/>
    <s v="TenPercentOwner"/>
    <n v="47564"/>
    <n v="21.47"/>
    <n v="1021199.08"/>
    <s v="normal_buy"/>
    <n v="-1.5376788359288129E-2"/>
    <n v="-1.5377000000000001"/>
    <s v="P"/>
  </r>
  <r>
    <x v="1451"/>
    <s v="Innovative Eyewear Inc"/>
    <x v="8"/>
    <x v="187"/>
    <s v="Galkin Vladimir"/>
    <s v="TenPercentOwner"/>
    <n v="45401"/>
    <n v="10.37"/>
    <n v="470808.36999999988"/>
    <s v="normal_buy"/>
    <n v="-0.24096389162759679"/>
    <n v="-24.096399999999999"/>
    <s v="P"/>
  </r>
  <r>
    <x v="1451"/>
    <s v="Innovative Eyewear Inc"/>
    <x v="8"/>
    <x v="187"/>
    <s v="Galkin Vladimir"/>
    <s v="TenPercentOwner"/>
    <n v="24599"/>
    <n v="10.19"/>
    <n v="250663.81"/>
    <s v="normal_buy"/>
    <n v="-0.24096389162759679"/>
    <n v="-24.096399999999999"/>
    <s v="P"/>
  </r>
  <r>
    <x v="992"/>
    <s v="APPIAN CORP"/>
    <x v="8"/>
    <x v="188"/>
    <s v="Abdiel Qualified Master Fund LP"/>
    <s v="TenPercentOwner"/>
    <n v="582"/>
    <n v="33.08"/>
    <n v="19252.560000000001"/>
    <s v="normal_buy"/>
    <n v="-2.425652439896786E-3"/>
    <n v="-0.24260000000000001"/>
    <s v="P"/>
  </r>
  <r>
    <x v="992"/>
    <s v="APPIAN CORP"/>
    <x v="8"/>
    <x v="188"/>
    <s v="Abdiel Capital Management, LLC"/>
    <s v="TenPercentOwner"/>
    <n v="582"/>
    <n v="33.08"/>
    <n v="19252.560000000001"/>
    <s v="normal_buy"/>
    <n v="-2.425652439896786E-3"/>
    <n v="-0.24260000000000001"/>
    <s v="P"/>
  </r>
  <r>
    <x v="992"/>
    <s v="APPIAN CORP"/>
    <x v="8"/>
    <x v="188"/>
    <s v="Moran Colin T."/>
    <s v="TenPercentOwner"/>
    <n v="582"/>
    <n v="33.08"/>
    <n v="19252.560000000001"/>
    <s v="normal_buy"/>
    <n v="-2.425652439896786E-3"/>
    <n v="-0.24260000000000001"/>
    <s v="P"/>
  </r>
  <r>
    <x v="992"/>
    <s v="APPIAN CORP"/>
    <x v="8"/>
    <x v="188"/>
    <s v="Abdiel Partners, LLC"/>
    <s v="TenPercentOwner"/>
    <n v="582"/>
    <n v="33.08"/>
    <n v="19252.560000000001"/>
    <s v="normal_buy"/>
    <n v="-2.425652439896786E-3"/>
    <n v="-0.24260000000000001"/>
    <s v="P"/>
  </r>
  <r>
    <x v="17"/>
    <s v="TILE SHOP HOLDINGS, INC."/>
    <x v="8"/>
    <x v="188"/>
    <s v="Pleasant Lake Partners LLC"/>
    <s v="TenPercentOwner"/>
    <n v="3500"/>
    <n v="6.63"/>
    <n v="23205"/>
    <s v="normal_buy"/>
    <n v="-3.4690801674726823E-2"/>
    <n v="-3.4691000000000001"/>
    <s v="P"/>
  </r>
  <r>
    <x v="17"/>
    <s v="TILE SHOP HOLDINGS, INC."/>
    <x v="8"/>
    <x v="188"/>
    <s v="Pleasant Lake Onshore Feeder Fund LP"/>
    <s v="TenPercentOwner"/>
    <n v="3500"/>
    <n v="6.63"/>
    <n v="23205"/>
    <s v="normal_buy"/>
    <n v="-3.4690801674726823E-2"/>
    <n v="-3.4691000000000001"/>
    <s v="P"/>
  </r>
  <r>
    <x v="17"/>
    <s v="TILE SHOP HOLDINGS, INC."/>
    <x v="8"/>
    <x v="188"/>
    <s v="Fund 1 Investments, LLC"/>
    <s v="TenPercentOwner"/>
    <n v="3500"/>
    <n v="6.63"/>
    <n v="23205"/>
    <s v="normal_buy"/>
    <n v="-3.4690801674726823E-2"/>
    <n v="-3.4691000000000001"/>
    <s v="P"/>
  </r>
  <r>
    <x v="992"/>
    <s v="APPIAN CORP"/>
    <x v="8"/>
    <x v="188"/>
    <s v="Abdiel Capital Advisors, LP"/>
    <s v="TenPercentOwner"/>
    <n v="14970"/>
    <n v="33.08"/>
    <n v="495207.6"/>
    <s v="normal_buy"/>
    <n v="-2.425652439896786E-3"/>
    <n v="-0.24260000000000001"/>
    <s v="P"/>
  </r>
  <r>
    <x v="992"/>
    <s v="APPIAN CORP"/>
    <x v="8"/>
    <x v="188"/>
    <s v="Abdiel Capital LP"/>
    <s v="TenPercentOwner"/>
    <n v="14970"/>
    <n v="33.08"/>
    <n v="495207.6"/>
    <s v="normal_buy"/>
    <n v="-2.425652439896786E-3"/>
    <n v="-0.24260000000000001"/>
    <s v="P"/>
  </r>
  <r>
    <x v="992"/>
    <s v="APPIAN CORP"/>
    <x v="8"/>
    <x v="188"/>
    <s v="Abdiel Qualified Master Fund LP"/>
    <s v="TenPercentOwner"/>
    <n v="14970"/>
    <n v="33.08"/>
    <n v="495207.6"/>
    <s v="normal_buy"/>
    <n v="-2.425652439896786E-3"/>
    <n v="-0.24260000000000001"/>
    <s v="P"/>
  </r>
  <r>
    <x v="992"/>
    <s v="APPIAN CORP"/>
    <x v="8"/>
    <x v="188"/>
    <s v="Abdiel Capital Management, LLC"/>
    <s v="TenPercentOwner"/>
    <n v="14970"/>
    <n v="33.08"/>
    <n v="495207.6"/>
    <s v="normal_buy"/>
    <n v="-2.425652439896786E-3"/>
    <n v="-0.24260000000000001"/>
    <s v="P"/>
  </r>
  <r>
    <x v="992"/>
    <s v="APPIAN CORP"/>
    <x v="8"/>
    <x v="188"/>
    <s v="Moran Colin T."/>
    <s v="TenPercentOwner"/>
    <n v="14970"/>
    <n v="33.08"/>
    <n v="495207.6"/>
    <s v="normal_buy"/>
    <n v="-2.425652439896786E-3"/>
    <n v="-0.24260000000000001"/>
    <s v="P"/>
  </r>
  <r>
    <x v="992"/>
    <s v="APPIAN CORP"/>
    <x v="8"/>
    <x v="188"/>
    <s v="Abdiel Partners, LLC"/>
    <s v="TenPercentOwner"/>
    <n v="14970"/>
    <n v="33.08"/>
    <n v="495207.6"/>
    <s v="normal_buy"/>
    <n v="-2.425652439896786E-3"/>
    <n v="-0.24260000000000001"/>
    <s v="P"/>
  </r>
  <r>
    <x v="992"/>
    <s v="APPIAN CORP"/>
    <x v="8"/>
    <x v="188"/>
    <s v="Abdiel Capital Advisors, LP"/>
    <s v="TenPercentOwner"/>
    <n v="582"/>
    <n v="33.08"/>
    <n v="19252.560000000001"/>
    <s v="normal_buy"/>
    <n v="-2.425652439896786E-3"/>
    <n v="-0.24260000000000001"/>
    <s v="P"/>
  </r>
  <r>
    <x v="992"/>
    <s v="APPIAN CORP"/>
    <x v="8"/>
    <x v="188"/>
    <s v="Abdiel Capital LP"/>
    <s v="TenPercentOwner"/>
    <n v="582"/>
    <n v="33.08"/>
    <n v="19252.560000000001"/>
    <s v="normal_buy"/>
    <n v="-2.425652439896786E-3"/>
    <n v="-0.24260000000000001"/>
    <s v="P"/>
  </r>
  <r>
    <x v="524"/>
    <s v="GREEN DOT CORP"/>
    <x v="8"/>
    <x v="188"/>
    <s v="Topline Capital Partners, LP"/>
    <s v="TenPercentOwner"/>
    <n v="36671"/>
    <n v="12.49"/>
    <n v="458020.79"/>
    <s v="normal_buy"/>
    <n v="-0.1248000335693359"/>
    <n v="-12.48"/>
    <s v="P"/>
  </r>
  <r>
    <x v="61"/>
    <s v="BlackRock Health Sciences Term Trust"/>
    <x v="8"/>
    <x v="188"/>
    <s v="Weinstein Boaz"/>
    <s v="TenPercentOwner"/>
    <n v="2006"/>
    <n v="15.98"/>
    <n v="32055.88"/>
    <s v="normal_buy"/>
    <n v="-1.6854027773071208E-2"/>
    <n v="-1.6854"/>
    <s v="P"/>
  </r>
  <r>
    <x v="61"/>
    <s v="BlackRock Health Sciences Term Trust"/>
    <x v="8"/>
    <x v="188"/>
    <s v="Saba Capital Management, L.P."/>
    <s v="TenPercentOwner"/>
    <n v="2006"/>
    <n v="15.98"/>
    <n v="32055.88"/>
    <s v="normal_buy"/>
    <n v="-1.6854027773071208E-2"/>
    <n v="-1.6854"/>
    <s v="P"/>
  </r>
  <r>
    <x v="895"/>
    <s v="NewtekOne, Inc."/>
    <x v="8"/>
    <x v="188"/>
    <s v="SLOANE BARRY"/>
    <s v="Director,Officer"/>
    <n v="10000"/>
    <n v="11.68"/>
    <n v="116800"/>
    <s v="large_buy"/>
    <n v="6.9081504256630843E-2"/>
    <n v="6.9081999999999999"/>
    <s v="P"/>
  </r>
  <r>
    <x v="895"/>
    <s v="NewtekOne, Inc."/>
    <x v="8"/>
    <x v="188"/>
    <s v="SLOANE BARRY"/>
    <s v="Director,Officer"/>
    <n v="3614"/>
    <n v="11.92"/>
    <n v="43078.879999999997"/>
    <s v="normal_buy"/>
    <n v="6.9081504256630843E-2"/>
    <n v="6.9081999999999999"/>
    <s v="P"/>
  </r>
  <r>
    <x v="895"/>
    <s v="NewtekOne, Inc."/>
    <x v="8"/>
    <x v="188"/>
    <s v="SLOANE BARRY"/>
    <s v="Director,Officer"/>
    <n v="5386"/>
    <n v="11.79"/>
    <n v="63500.94"/>
    <s v="large_buy"/>
    <n v="6.9081504256630843E-2"/>
    <n v="6.9081999999999999"/>
    <s v="P"/>
  </r>
  <r>
    <x v="895"/>
    <s v="NewtekOne, Inc."/>
    <x v="8"/>
    <x v="188"/>
    <s v="SLOANE BARRY"/>
    <s v="Director,Officer"/>
    <n v="1134"/>
    <n v="11.75"/>
    <n v="13324.5"/>
    <s v="normal_buy"/>
    <n v="6.9081504256630843E-2"/>
    <n v="6.9081999999999999"/>
    <s v="P"/>
  </r>
  <r>
    <x v="895"/>
    <s v="NewtekOne, Inc."/>
    <x v="8"/>
    <x v="188"/>
    <s v="SLOANE BARRY"/>
    <s v="Director,Officer"/>
    <n v="10000"/>
    <n v="11.69"/>
    <n v="116900"/>
    <s v="large_buy"/>
    <n v="6.9081504256630843E-2"/>
    <n v="6.9081999999999999"/>
    <s v="P"/>
  </r>
  <r>
    <x v="895"/>
    <s v="NewtekOne, Inc."/>
    <x v="8"/>
    <x v="188"/>
    <s v="SLOANE BARRY"/>
    <s v="Director,Officer"/>
    <n v="10000"/>
    <n v="11.8"/>
    <n v="118000"/>
    <s v="large_buy"/>
    <n v="6.9081504256630843E-2"/>
    <n v="6.9081999999999999"/>
    <s v="P"/>
  </r>
  <r>
    <x v="524"/>
    <s v="GREEN DOT CORP"/>
    <x v="8"/>
    <x v="188"/>
    <s v="McBirney Collin"/>
    <s v="Other"/>
    <n v="36671"/>
    <n v="12.49"/>
    <n v="458020.79"/>
    <s v="normal_buy"/>
    <n v="-0.1248000335693359"/>
    <n v="-12.48"/>
    <s v="P"/>
  </r>
  <r>
    <x v="524"/>
    <s v="GREEN DOT CORP"/>
    <x v="8"/>
    <x v="188"/>
    <s v="Topline Capital Management, LLC"/>
    <s v="Other"/>
    <n v="36671"/>
    <n v="12.49"/>
    <n v="458020.79"/>
    <s v="normal_buy"/>
    <n v="-0.1248000335693359"/>
    <n v="-12.48"/>
    <s v="P"/>
  </r>
  <r>
    <x v="41"/>
    <s v="Fortress Biotech, Inc."/>
    <x v="8"/>
    <x v="188"/>
    <s v="ROSENWALD LINDSAY A MD"/>
    <s v="Director,Officer,TenPercentOwner"/>
    <n v="763359"/>
    <n v="1.84"/>
    <n v="1404580.56"/>
    <s v="large_buy"/>
    <n v="0.11188817601360609"/>
    <n v="11.188800000000001"/>
    <s v="P"/>
  </r>
  <r>
    <x v="1357"/>
    <s v="TScan Therapeutics, Inc."/>
    <x v="8"/>
    <x v="188"/>
    <s v="Klencke Barbara"/>
    <s v="Director"/>
    <n v="5000"/>
    <n v="5.29"/>
    <n v="26450"/>
    <s v="normal_buy"/>
    <n v="5.7692346488231738E-2"/>
    <n v="5.7691999999999997"/>
    <s v="P"/>
  </r>
  <r>
    <x v="1457"/>
    <s v="METHODE ELECTRONICS INC"/>
    <x v="8"/>
    <x v="188"/>
    <s v="LINDSEY MARY A"/>
    <s v="Director"/>
    <n v="8800"/>
    <n v="11.38"/>
    <n v="100144"/>
    <s v="normal_buy"/>
    <n v="-7.6584602887154962E-2"/>
    <n v="-7.6585000000000001"/>
    <s v="P"/>
  </r>
  <r>
    <x v="1473"/>
    <s v="AMERICAN COASTAL INSURANCE Corp"/>
    <x v="8"/>
    <x v="188"/>
    <s v="Hogan Michael"/>
    <s v="Director"/>
    <n v="8000"/>
    <n v="11.37"/>
    <n v="90960"/>
    <s v="large_buy"/>
    <n v="-0.1653474083643526"/>
    <n v="-16.534700000000001"/>
    <s v="P"/>
  </r>
  <r>
    <x v="1461"/>
    <s v="CODEXIS, INC."/>
    <x v="8"/>
    <x v="188"/>
    <s v="Opaleye Management Inc."/>
    <s v="TenPercentOwner"/>
    <n v="45000"/>
    <n v="2.94"/>
    <n v="132300"/>
    <s v="normal_buy"/>
    <n v="6.8493083575181135E-2"/>
    <n v="6.8493000000000004"/>
    <s v="P"/>
  </r>
  <r>
    <x v="553"/>
    <s v="FS Credit Opportunities Corp."/>
    <x v="8"/>
    <x v="188"/>
    <s v="Clark Della"/>
    <s v="Director"/>
    <n v="2840"/>
    <n v="6.34"/>
    <n v="18005.599999999999"/>
    <s v="normal_buy"/>
    <n v="5.3459093128291668E-2"/>
    <n v="5.3459000000000003"/>
    <s v="P"/>
  </r>
  <r>
    <x v="63"/>
    <s v="BlackRock Innovation &amp; Growth Term Trust"/>
    <x v="8"/>
    <x v="188"/>
    <s v="Weinstein Boaz"/>
    <s v="TenPercentOwner"/>
    <n v="118879"/>
    <n v="7.51"/>
    <n v="892781.28999999992"/>
    <s v="normal_buy"/>
    <n v="-3.9786887200599086E-3"/>
    <n v="-0.39789999999999998"/>
    <s v="P"/>
  </r>
  <r>
    <x v="63"/>
    <s v="BlackRock Innovation &amp; Growth Term Trust"/>
    <x v="8"/>
    <x v="188"/>
    <s v="Saba Capital Management, L.P."/>
    <s v="TenPercentOwner"/>
    <n v="118879"/>
    <n v="7.51"/>
    <n v="892781.28999999992"/>
    <s v="normal_buy"/>
    <n v="-3.9786887200599086E-3"/>
    <n v="-0.39789999999999998"/>
    <s v="P"/>
  </r>
  <r>
    <x v="1474"/>
    <s v="Arq, Inc."/>
    <x v="8"/>
    <x v="188"/>
    <s v="Rasmus Robert E."/>
    <s v="Director,Officer"/>
    <n v="25000"/>
    <n v="5.25"/>
    <n v="131250"/>
    <s v="large_buy"/>
    <n v="6.9498097576166762E-2"/>
    <n v="6.9497999999999998"/>
    <s v="P"/>
  </r>
  <r>
    <x v="1459"/>
    <s v="Jeffs' Brands Ltd"/>
    <x v="8"/>
    <x v="188"/>
    <s v="Conroy Jeffrey J."/>
    <s v="TenPercentOwner"/>
    <n v="1101890"/>
    <n v="0.36"/>
    <n v="396680.4"/>
    <s v="large_buy"/>
    <n v="-0.38157896873557412"/>
    <n v="-38.157899999999998"/>
    <s v="P"/>
  </r>
  <r>
    <x v="1451"/>
    <s v="Innovative Eyewear Inc"/>
    <x v="8"/>
    <x v="188"/>
    <s v="Galkin Vladimir"/>
    <s v="TenPercentOwner"/>
    <n v="62545"/>
    <n v="9.65"/>
    <n v="603559.25"/>
    <s v="large_buy"/>
    <n v="-0.1425414292447964"/>
    <n v="-14.254099999999999"/>
    <s v="P"/>
  </r>
  <r>
    <x v="1451"/>
    <s v="Innovative Eyewear Inc"/>
    <x v="8"/>
    <x v="188"/>
    <s v="Galkin Vladimir"/>
    <s v="TenPercentOwner"/>
    <n v="33273"/>
    <n v="8.61"/>
    <n v="286480.53000000003"/>
    <s v="normal_buy"/>
    <n v="-0.1425414292447964"/>
    <n v="-14.254099999999999"/>
    <s v="P"/>
  </r>
  <r>
    <x v="1451"/>
    <s v="Innovative Eyewear Inc"/>
    <x v="8"/>
    <x v="188"/>
    <s v="Galkin Vladimir"/>
    <s v="TenPercentOwner"/>
    <n v="1655"/>
    <n v="8.73"/>
    <n v="14448.15"/>
    <s v="normal_buy"/>
    <n v="-0.1425414292447964"/>
    <n v="-14.254099999999999"/>
    <s v="P"/>
  </r>
  <r>
    <x v="1451"/>
    <s v="Innovative Eyewear Inc"/>
    <x v="8"/>
    <x v="188"/>
    <s v="Galkin Vladimir"/>
    <s v="TenPercentOwner"/>
    <n v="100072"/>
    <n v="8.8699999999999992"/>
    <n v="887638.6399999999"/>
    <s v="large_buy"/>
    <n v="-0.1425414292447964"/>
    <n v="-14.254099999999999"/>
    <s v="P"/>
  </r>
  <r>
    <x v="1451"/>
    <s v="Innovative Eyewear Inc"/>
    <x v="8"/>
    <x v="188"/>
    <s v="Galkin Vladimir"/>
    <s v="TenPercentOwner"/>
    <n v="3247"/>
    <n v="9.5"/>
    <n v="30846.5"/>
    <s v="normal_buy"/>
    <n v="-0.1425414292447964"/>
    <n v="-14.254099999999999"/>
    <s v="P"/>
  </r>
  <r>
    <x v="924"/>
    <s v="InfuSystem Holdings, Inc"/>
    <x v="8"/>
    <x v="188"/>
    <s v="Eichenbaum Kenneth D."/>
    <s v="Director"/>
    <n v="4000"/>
    <n v="5.89"/>
    <n v="23560"/>
    <s v="normal_buy"/>
    <n v="0.2010050801130383"/>
    <n v="20.1005"/>
    <s v="P"/>
  </r>
  <r>
    <x v="1305"/>
    <s v="ProMIS Neurosciences Inc."/>
    <x v="8"/>
    <x v="188"/>
    <s v="Shafmaster Madge K."/>
    <s v="Director"/>
    <n v="70000"/>
    <n v="1.28"/>
    <n v="89600"/>
    <s v="normal_buy"/>
    <n v="-0.1056910569105691"/>
    <n v="-10.569100000000001"/>
    <s v="P"/>
  </r>
  <r>
    <x v="68"/>
    <s v="PBF Energy Inc."/>
    <x v="8"/>
    <x v="188"/>
    <s v="Control Empresarial de Capitales S.A. de C.V."/>
    <s v="TenPercentOwner,Other"/>
    <n v="265000"/>
    <n v="31.87"/>
    <n v="8445550"/>
    <s v="normal_buy"/>
    <n v="5.5327150713909923E-2"/>
    <n v="5.5327000000000002"/>
    <s v="P"/>
  </r>
  <r>
    <x v="1451"/>
    <s v="Innovative Eyewear Inc"/>
    <x v="8"/>
    <x v="188"/>
    <s v="Galkin Vladimir"/>
    <s v="TenPercentOwner"/>
    <n v="1655"/>
    <n v="8.73"/>
    <n v="14448.15"/>
    <s v="normal_buy"/>
    <n v="-0.1425414292447964"/>
    <n v="-14.254099999999999"/>
    <s v="P"/>
  </r>
  <r>
    <x v="1451"/>
    <s v="Innovative Eyewear Inc"/>
    <x v="8"/>
    <x v="188"/>
    <s v="Galkin Angelica"/>
    <s v="TenPercentOwner"/>
    <n v="1655"/>
    <n v="8.73"/>
    <n v="14448.15"/>
    <s v="normal_buy"/>
    <n v="-0.1425414292447964"/>
    <n v="-14.254099999999999"/>
    <s v="P"/>
  </r>
  <r>
    <x v="1451"/>
    <s v="Innovative Eyewear Inc"/>
    <x v="8"/>
    <x v="188"/>
    <s v="Angelica Galkin Revocable Trust, dated April 21, 2018"/>
    <s v="TenPercentOwner"/>
    <n v="1655"/>
    <n v="8.73"/>
    <n v="14448.15"/>
    <s v="normal_buy"/>
    <n v="-0.1425414292447964"/>
    <n v="-14.254099999999999"/>
    <s v="P"/>
  </r>
  <r>
    <x v="1451"/>
    <s v="Innovative Eyewear Inc"/>
    <x v="8"/>
    <x v="188"/>
    <s v="Galkin Vladimir"/>
    <s v="TenPercentOwner"/>
    <n v="100072"/>
    <n v="8.8699999999999992"/>
    <n v="887638.6399999999"/>
    <s v="large_buy"/>
    <n v="-0.1425414292447964"/>
    <n v="-14.254099999999999"/>
    <s v="P"/>
  </r>
  <r>
    <x v="1451"/>
    <s v="Innovative Eyewear Inc"/>
    <x v="8"/>
    <x v="188"/>
    <s v="Galkin Angelica"/>
    <s v="TenPercentOwner"/>
    <n v="100072"/>
    <n v="8.8699999999999992"/>
    <n v="887638.6399999999"/>
    <s v="large_buy"/>
    <n v="-0.1425414292447964"/>
    <n v="-14.254099999999999"/>
    <s v="P"/>
  </r>
  <r>
    <x v="1451"/>
    <s v="Innovative Eyewear Inc"/>
    <x v="8"/>
    <x v="188"/>
    <s v="Angelica Galkin Revocable Trust, dated April 21, 2018"/>
    <s v="TenPercentOwner"/>
    <n v="100072"/>
    <n v="8.8699999999999992"/>
    <n v="887638.6399999999"/>
    <s v="large_buy"/>
    <n v="-0.1425414292447964"/>
    <n v="-14.254099999999999"/>
    <s v="P"/>
  </r>
  <r>
    <x v="1451"/>
    <s v="Innovative Eyewear Inc"/>
    <x v="8"/>
    <x v="188"/>
    <s v="Galkin Vladimir"/>
    <s v="TenPercentOwner"/>
    <n v="3247"/>
    <n v="9.5"/>
    <n v="30846.5"/>
    <s v="normal_buy"/>
    <n v="-0.1425414292447964"/>
    <n v="-14.254099999999999"/>
    <s v="P"/>
  </r>
  <r>
    <x v="1451"/>
    <s v="Innovative Eyewear Inc"/>
    <x v="8"/>
    <x v="188"/>
    <s v="Galkin Angelica"/>
    <s v="TenPercentOwner"/>
    <n v="3247"/>
    <n v="9.5"/>
    <n v="30846.5"/>
    <s v="normal_buy"/>
    <n v="-0.1425414292447964"/>
    <n v="-14.254099999999999"/>
    <s v="P"/>
  </r>
  <r>
    <x v="1451"/>
    <s v="Innovative Eyewear Inc"/>
    <x v="8"/>
    <x v="188"/>
    <s v="Angelica Galkin Revocable Trust, dated April 21, 2018"/>
    <s v="TenPercentOwner"/>
    <n v="3247"/>
    <n v="9.5"/>
    <n v="30846.5"/>
    <s v="normal_buy"/>
    <n v="-0.1425414292447964"/>
    <n v="-14.254099999999999"/>
    <s v="P"/>
  </r>
  <r>
    <x v="1451"/>
    <s v="Innovative Eyewear Inc"/>
    <x v="8"/>
    <x v="188"/>
    <s v="Galkin Vladimir"/>
    <s v="TenPercentOwner"/>
    <n v="62545"/>
    <n v="9.65"/>
    <n v="603559.25"/>
    <s v="large_buy"/>
    <n v="-0.1425414292447964"/>
    <n v="-14.254099999999999"/>
    <s v="P"/>
  </r>
  <r>
    <x v="1451"/>
    <s v="Innovative Eyewear Inc"/>
    <x v="8"/>
    <x v="188"/>
    <s v="Galkin Angelica"/>
    <s v="TenPercentOwner"/>
    <n v="62545"/>
    <n v="9.65"/>
    <n v="603559.25"/>
    <s v="large_buy"/>
    <n v="-0.1425414292447964"/>
    <n v="-14.254099999999999"/>
    <s v="P"/>
  </r>
  <r>
    <x v="1451"/>
    <s v="Innovative Eyewear Inc"/>
    <x v="8"/>
    <x v="188"/>
    <s v="Angelica Galkin Revocable Trust, dated April 21, 2018"/>
    <s v="TenPercentOwner"/>
    <n v="62545"/>
    <n v="9.65"/>
    <n v="603559.25"/>
    <s v="large_buy"/>
    <n v="-0.1425414292447964"/>
    <n v="-14.254099999999999"/>
    <s v="P"/>
  </r>
  <r>
    <x v="1451"/>
    <s v="Innovative Eyewear Inc"/>
    <x v="8"/>
    <x v="188"/>
    <s v="Galkin Vladimir"/>
    <s v="TenPercentOwner"/>
    <n v="33273"/>
    <n v="8.61"/>
    <n v="286480.53000000003"/>
    <s v="normal_buy"/>
    <n v="-0.1425414292447964"/>
    <n v="-14.254099999999999"/>
    <s v="P"/>
  </r>
  <r>
    <x v="1451"/>
    <s v="Innovative Eyewear Inc"/>
    <x v="8"/>
    <x v="188"/>
    <s v="Galkin Angelica"/>
    <s v="TenPercentOwner"/>
    <n v="33273"/>
    <n v="8.61"/>
    <n v="286480.53000000003"/>
    <s v="normal_buy"/>
    <n v="-0.1425414292447964"/>
    <n v="-14.254099999999999"/>
    <s v="P"/>
  </r>
  <r>
    <x v="1451"/>
    <s v="Innovative Eyewear Inc"/>
    <x v="8"/>
    <x v="188"/>
    <s v="Angelica Galkin Revocable Trust, dated April 21, 2018"/>
    <s v="TenPercentOwner"/>
    <n v="33273"/>
    <n v="8.61"/>
    <n v="286480.53000000003"/>
    <s v="normal_buy"/>
    <n v="-0.1425414292447964"/>
    <n v="-14.254099999999999"/>
    <s v="P"/>
  </r>
  <r>
    <x v="1475"/>
    <s v="FIRST COMMONWEALTH FINANCIAL CORP /PA/"/>
    <x v="8"/>
    <x v="188"/>
    <s v="McCuen Michael P"/>
    <s v="Officer"/>
    <n v="2919"/>
    <n v="16.989999999999998"/>
    <n v="49593.81"/>
    <s v="large_buy"/>
    <n v="-3.8823523503508817E-2"/>
    <n v="-3.8824000000000001"/>
    <s v="P"/>
  </r>
  <r>
    <x v="629"/>
    <s v="abrdn Global Infrastructure Income Fund"/>
    <x v="8"/>
    <x v="189"/>
    <s v="Saba Capital Management, L.P."/>
    <s v="TenPercentOwner"/>
    <n v="41344"/>
    <n v="19.32"/>
    <n v="798766.07999999996"/>
    <s v="large_buy"/>
    <n v="-1.243805154721689E-2"/>
    <n v="-1.2438"/>
    <s v="P"/>
  </r>
  <r>
    <x v="629"/>
    <s v="abrdn Global Infrastructure Income Fund"/>
    <x v="8"/>
    <x v="189"/>
    <s v="Weinstein Boaz"/>
    <s v="TenPercentOwner"/>
    <n v="41344"/>
    <n v="19.32"/>
    <n v="798766.07999999996"/>
    <s v="large_buy"/>
    <n v="-1.243805154721689E-2"/>
    <n v="-1.2438"/>
    <s v="P"/>
  </r>
  <r>
    <x v="17"/>
    <s v="TILE SHOP HOLDINGS, INC."/>
    <x v="8"/>
    <x v="189"/>
    <s v="Pleasant Lake Partners LLC"/>
    <s v="TenPercentOwner"/>
    <n v="8000"/>
    <n v="6.64"/>
    <n v="53120"/>
    <s v="normal_buy"/>
    <n v="-3.4743205898720597E-2"/>
    <n v="-3.4742999999999999"/>
    <s v="P"/>
  </r>
  <r>
    <x v="17"/>
    <s v="TILE SHOP HOLDINGS, INC."/>
    <x v="8"/>
    <x v="189"/>
    <s v="Pleasant Lake Onshore Feeder Fund LP"/>
    <s v="TenPercentOwner"/>
    <n v="8000"/>
    <n v="6.64"/>
    <n v="53120"/>
    <s v="normal_buy"/>
    <n v="-3.4743205898720597E-2"/>
    <n v="-3.4742999999999999"/>
    <s v="P"/>
  </r>
  <r>
    <x v="17"/>
    <s v="TILE SHOP HOLDINGS, INC."/>
    <x v="8"/>
    <x v="189"/>
    <s v="Fund 1 Investments, LLC"/>
    <s v="TenPercentOwner"/>
    <n v="8000"/>
    <n v="6.64"/>
    <n v="53120"/>
    <s v="normal_buy"/>
    <n v="-3.4743205898720597E-2"/>
    <n v="-3.4742999999999999"/>
    <s v="P"/>
  </r>
  <r>
    <x v="992"/>
    <s v="APPIAN CORP"/>
    <x v="8"/>
    <x v="189"/>
    <s v="Abdiel Capital Advisors, LP"/>
    <s v="TenPercentOwner"/>
    <n v="922"/>
    <n v="32.869999999999997"/>
    <n v="30306.14"/>
    <s v="normal_buy"/>
    <n v="-5.219471002092968E-3"/>
    <n v="-0.52190000000000003"/>
    <s v="P"/>
  </r>
  <r>
    <x v="992"/>
    <s v="APPIAN CORP"/>
    <x v="8"/>
    <x v="189"/>
    <s v="Abdiel Capital LP"/>
    <s v="TenPercentOwner"/>
    <n v="922"/>
    <n v="32.869999999999997"/>
    <n v="30306.14"/>
    <s v="normal_buy"/>
    <n v="-5.219471002092968E-3"/>
    <n v="-0.52190000000000003"/>
    <s v="P"/>
  </r>
  <r>
    <x v="992"/>
    <s v="APPIAN CORP"/>
    <x v="8"/>
    <x v="189"/>
    <s v="Abdiel Qualified Master Fund LP"/>
    <s v="TenPercentOwner"/>
    <n v="922"/>
    <n v="32.869999999999997"/>
    <n v="30306.14"/>
    <s v="normal_buy"/>
    <n v="-5.219471002092968E-3"/>
    <n v="-0.52190000000000003"/>
    <s v="P"/>
  </r>
  <r>
    <x v="992"/>
    <s v="APPIAN CORP"/>
    <x v="8"/>
    <x v="189"/>
    <s v="Abdiel Capital Management, LLC"/>
    <s v="TenPercentOwner"/>
    <n v="922"/>
    <n v="32.869999999999997"/>
    <n v="30306.14"/>
    <s v="normal_buy"/>
    <n v="-5.219471002092968E-3"/>
    <n v="-0.52190000000000003"/>
    <s v="P"/>
  </r>
  <r>
    <x v="992"/>
    <s v="APPIAN CORP"/>
    <x v="8"/>
    <x v="189"/>
    <s v="Moran Colin T."/>
    <s v="TenPercentOwner"/>
    <n v="922"/>
    <n v="32.869999999999997"/>
    <n v="30306.14"/>
    <s v="normal_buy"/>
    <n v="-5.219471002092968E-3"/>
    <n v="-0.52190000000000003"/>
    <s v="P"/>
  </r>
  <r>
    <x v="992"/>
    <s v="APPIAN CORP"/>
    <x v="8"/>
    <x v="189"/>
    <s v="Abdiel Partners, LLC"/>
    <s v="TenPercentOwner"/>
    <n v="922"/>
    <n v="32.869999999999997"/>
    <n v="30306.14"/>
    <s v="normal_buy"/>
    <n v="-5.219471002092968E-3"/>
    <n v="-0.52190000000000003"/>
    <s v="P"/>
  </r>
  <r>
    <x v="992"/>
    <s v="APPIAN CORP"/>
    <x v="8"/>
    <x v="189"/>
    <s v="Abdiel Capital Advisors, LP"/>
    <s v="TenPercentOwner"/>
    <n v="24639"/>
    <n v="32.869999999999997"/>
    <n v="809883.92999999993"/>
    <s v="large_buy"/>
    <n v="-5.219471002092968E-3"/>
    <n v="-0.52190000000000003"/>
    <s v="P"/>
  </r>
  <r>
    <x v="992"/>
    <s v="APPIAN CORP"/>
    <x v="8"/>
    <x v="189"/>
    <s v="Abdiel Capital LP"/>
    <s v="TenPercentOwner"/>
    <n v="24639"/>
    <n v="32.869999999999997"/>
    <n v="809883.92999999993"/>
    <s v="large_buy"/>
    <n v="-5.219471002092968E-3"/>
    <n v="-0.52190000000000003"/>
    <s v="P"/>
  </r>
  <r>
    <x v="992"/>
    <s v="APPIAN CORP"/>
    <x v="8"/>
    <x v="189"/>
    <s v="Abdiel Qualified Master Fund LP"/>
    <s v="TenPercentOwner"/>
    <n v="24639"/>
    <n v="32.869999999999997"/>
    <n v="809883.92999999993"/>
    <s v="large_buy"/>
    <n v="-5.219471002092968E-3"/>
    <n v="-0.52190000000000003"/>
    <s v="P"/>
  </r>
  <r>
    <x v="992"/>
    <s v="APPIAN CORP"/>
    <x v="8"/>
    <x v="189"/>
    <s v="Abdiel Capital Management, LLC"/>
    <s v="TenPercentOwner"/>
    <n v="24639"/>
    <n v="32.869999999999997"/>
    <n v="809883.92999999993"/>
    <s v="large_buy"/>
    <n v="-5.219471002092968E-3"/>
    <n v="-0.52190000000000003"/>
    <s v="P"/>
  </r>
  <r>
    <x v="992"/>
    <s v="APPIAN CORP"/>
    <x v="8"/>
    <x v="189"/>
    <s v="Moran Colin T."/>
    <s v="TenPercentOwner"/>
    <n v="24639"/>
    <n v="32.869999999999997"/>
    <n v="809883.92999999993"/>
    <s v="large_buy"/>
    <n v="-5.219471002092968E-3"/>
    <n v="-0.52190000000000003"/>
    <s v="P"/>
  </r>
  <r>
    <x v="992"/>
    <s v="APPIAN CORP"/>
    <x v="8"/>
    <x v="189"/>
    <s v="Abdiel Partners, LLC"/>
    <s v="TenPercentOwner"/>
    <n v="24639"/>
    <n v="32.869999999999997"/>
    <n v="809883.92999999993"/>
    <s v="large_buy"/>
    <n v="-5.219471002092968E-3"/>
    <n v="-0.52190000000000003"/>
    <s v="P"/>
  </r>
  <r>
    <x v="1015"/>
    <s v="PodcastOne, Inc."/>
    <x v="8"/>
    <x v="189"/>
    <s v="MERRIMAN D JONATHAN"/>
    <s v="Director"/>
    <n v="10000"/>
    <n v="1.65"/>
    <n v="16500"/>
    <s v="normal_buy"/>
    <n v="-9.2592577602855775E-2"/>
    <n v="-9.2592999999999996"/>
    <s v="P"/>
  </r>
  <r>
    <x v="745"/>
    <s v="Biohaven Ltd."/>
    <x v="8"/>
    <x v="189"/>
    <s v="Bailey Gregory"/>
    <s v="Director"/>
    <n v="5000"/>
    <n v="44.19"/>
    <n v="220950"/>
    <s v="normal_buy"/>
    <n v="0.18894312052732259"/>
    <n v="18.894300000000001"/>
    <s v="P"/>
  </r>
  <r>
    <x v="524"/>
    <s v="GREEN DOT CORP"/>
    <x v="8"/>
    <x v="189"/>
    <s v="Topline Capital Partners, LP"/>
    <s v="TenPercentOwner"/>
    <n v="162243"/>
    <n v="11.87"/>
    <n v="1925824.41"/>
    <s v="large_buy"/>
    <n v="-6.6101671217228652E-2"/>
    <n v="-6.6101999999999999"/>
    <s v="P"/>
  </r>
  <r>
    <x v="691"/>
    <s v="BUTLER NATIONAL CORP"/>
    <x v="8"/>
    <x v="189"/>
    <s v="Loh Michael Anthony"/>
    <s v="Director"/>
    <n v="40000"/>
    <n v="1.4"/>
    <n v="56000"/>
    <s v="large_buy"/>
    <n v="7.246369925949514E-3"/>
    <n v="0.72460000000000002"/>
    <s v="P"/>
  </r>
  <r>
    <x v="524"/>
    <s v="GREEN DOT CORP"/>
    <x v="8"/>
    <x v="189"/>
    <s v="McBirney Collin"/>
    <s v="Other"/>
    <n v="162243"/>
    <n v="11.87"/>
    <n v="1925824.41"/>
    <s v="large_buy"/>
    <n v="-6.6101671217228652E-2"/>
    <n v="-6.6101999999999999"/>
    <s v="P"/>
  </r>
  <r>
    <x v="524"/>
    <s v="GREEN DOT CORP"/>
    <x v="8"/>
    <x v="189"/>
    <s v="Topline Capital Management, LLC"/>
    <s v="Other"/>
    <n v="162243"/>
    <n v="11.87"/>
    <n v="1925824.41"/>
    <s v="large_buy"/>
    <n v="-6.6101671217228652E-2"/>
    <n v="-6.6101999999999999"/>
    <s v="P"/>
  </r>
  <r>
    <x v="68"/>
    <s v="PBF Energy Inc."/>
    <x v="8"/>
    <x v="189"/>
    <s v="Control Empresarial de Capitales S.A. de C.V."/>
    <s v="TenPercentOwner,Other"/>
    <n v="150000"/>
    <n v="31.79"/>
    <n v="4768500"/>
    <s v="normal_buy"/>
    <n v="1.6992611386483562E-2"/>
    <n v="1.6993"/>
    <s v="P"/>
  </r>
  <r>
    <x v="913"/>
    <s v="Orchestra BioMed Holdings, Inc."/>
    <x v="8"/>
    <x v="189"/>
    <s v="Hochman David P"/>
    <s v="Director,Officer"/>
    <n v="2500"/>
    <n v="4.91"/>
    <n v="12275"/>
    <s v="normal_buy"/>
    <n v="8.0260276538650643E-2"/>
    <n v="8.0259999999999998"/>
    <s v="P"/>
  </r>
  <r>
    <x v="312"/>
    <s v="Rezolute, Inc."/>
    <x v="8"/>
    <x v="189"/>
    <s v="Hogenhuis Wladimir"/>
    <s v="Director"/>
    <n v="4259"/>
    <n v="4.7"/>
    <n v="20017.3"/>
    <s v="normal_buy"/>
    <n v="1.9189797759028071E-2"/>
    <n v="1.919"/>
    <s v="P"/>
  </r>
  <r>
    <x v="63"/>
    <s v="BlackRock Innovation &amp; Growth Term Trust"/>
    <x v="8"/>
    <x v="189"/>
    <s v="Saba Capital Management, L.P."/>
    <s v="TenPercentOwner"/>
    <n v="9482"/>
    <n v="7.54"/>
    <n v="71494.28"/>
    <s v="normal_buy"/>
    <n v="2.64209443784158E-3"/>
    <n v="0.26419999999999999"/>
    <s v="P"/>
  </r>
  <r>
    <x v="63"/>
    <s v="BlackRock Innovation &amp; Growth Term Trust"/>
    <x v="8"/>
    <x v="189"/>
    <s v="Weinstein Boaz"/>
    <s v="TenPercentOwner"/>
    <n v="9482"/>
    <n v="7.54"/>
    <n v="71494.28"/>
    <s v="normal_buy"/>
    <n v="2.64209443784158E-3"/>
    <n v="0.26419999999999999"/>
    <s v="P"/>
  </r>
  <r>
    <x v="40"/>
    <s v="AMREP CORP."/>
    <x v="8"/>
    <x v="189"/>
    <s v="Lancaster Rainey E."/>
    <s v="TenPercentOwner"/>
    <n v="3000"/>
    <n v="30.75"/>
    <n v="92250"/>
    <s v="normal_buy"/>
    <n v="-2.7722778011177951E-2"/>
    <n v="-2.7723"/>
    <s v="P"/>
  </r>
  <r>
    <x v="40"/>
    <s v="AMREP CORP."/>
    <x v="8"/>
    <x v="189"/>
    <s v="DAHL JAMES H"/>
    <s v="TenPercentOwner"/>
    <n v="3000"/>
    <n v="30.75"/>
    <n v="92250"/>
    <s v="normal_buy"/>
    <n v="-2.7722778011177951E-2"/>
    <n v="-2.7723"/>
    <s v="P"/>
  </r>
  <r>
    <x v="1459"/>
    <s v="Jeffs' Brands Ltd"/>
    <x v="8"/>
    <x v="189"/>
    <s v="Conroy Jeffrey J."/>
    <s v="TenPercentOwner"/>
    <n v="1281265"/>
    <n v="0.38"/>
    <n v="486880.7"/>
    <s v="large_buy"/>
    <n v="-0.26253687462078701"/>
    <n v="-26.253699999999998"/>
    <s v="P"/>
  </r>
  <r>
    <x v="1476"/>
    <s v="AUGUSTA GOLD CORP."/>
    <x v="8"/>
    <x v="189"/>
    <s v="Augusta Investments Inc."/>
    <s v="Director,Officer,TenPercentOwner"/>
    <n v="15000"/>
    <n v="0.71"/>
    <n v="10650"/>
    <s v="large_buy"/>
    <n v="-0.13902782841412911"/>
    <n v="-13.902799999999999"/>
    <s v="P"/>
  </r>
  <r>
    <x v="1476"/>
    <s v="AUGUSTA GOLD CORP."/>
    <x v="8"/>
    <x v="189"/>
    <s v="Warke Richard W"/>
    <s v="TenPercentOwner"/>
    <n v="15000"/>
    <n v="0.71"/>
    <n v="10650"/>
    <s v="large_buy"/>
    <n v="-0.13902782841412911"/>
    <n v="-13.902799999999999"/>
    <s v="P"/>
  </r>
  <r>
    <x v="156"/>
    <s v="PEOPLES FINANCIAL CORP /MS/"/>
    <x v="8"/>
    <x v="189"/>
    <s v="Stilwell Value LLC"/>
    <s v="TenPercentOwner"/>
    <n v="19112"/>
    <n v="17.2"/>
    <n v="328726.40000000002"/>
    <s v="large_buy"/>
    <n v="2.325573138590897E-2"/>
    <n v="2.3256000000000001"/>
    <s v="P"/>
  </r>
  <r>
    <x v="156"/>
    <s v="PEOPLES FINANCIAL CORP /MS/"/>
    <x v="8"/>
    <x v="189"/>
    <s v="Stilwell Activist Fund, L.P."/>
    <s v="TenPercentOwner"/>
    <n v="19112"/>
    <n v="17.2"/>
    <n v="328726.40000000002"/>
    <s v="large_buy"/>
    <n v="2.325573138590897E-2"/>
    <n v="2.3256000000000001"/>
    <s v="P"/>
  </r>
  <r>
    <x v="156"/>
    <s v="PEOPLES FINANCIAL CORP /MS/"/>
    <x v="8"/>
    <x v="189"/>
    <s v="Stilwell Activist Investments, L.P."/>
    <s v="TenPercentOwner"/>
    <n v="19112"/>
    <n v="17.2"/>
    <n v="328726.40000000002"/>
    <s v="large_buy"/>
    <n v="2.325573138590897E-2"/>
    <n v="2.3256000000000001"/>
    <s v="P"/>
  </r>
  <r>
    <x v="156"/>
    <s v="PEOPLES FINANCIAL CORP /MS/"/>
    <x v="8"/>
    <x v="189"/>
    <s v="Stilwell Value Partners VII, L.P."/>
    <s v="TenPercentOwner"/>
    <n v="19112"/>
    <n v="17.2"/>
    <n v="328726.40000000002"/>
    <s v="large_buy"/>
    <n v="2.325573138590897E-2"/>
    <n v="2.3256000000000001"/>
    <s v="P"/>
  </r>
  <r>
    <x v="156"/>
    <s v="PEOPLES FINANCIAL CORP /MS/"/>
    <x v="8"/>
    <x v="189"/>
    <s v="STILWELL JOSEPH"/>
    <s v="TenPercentOwner"/>
    <n v="19112"/>
    <n v="17.2"/>
    <n v="328726.40000000002"/>
    <s v="large_buy"/>
    <n v="2.325573138590897E-2"/>
    <n v="2.3256000000000001"/>
    <s v="P"/>
  </r>
  <r>
    <x v="1305"/>
    <s v="ProMIS Neurosciences Inc."/>
    <x v="8"/>
    <x v="189"/>
    <s v="Shafmaster Madge K."/>
    <s v="Director"/>
    <n v="70000"/>
    <n v="1.3"/>
    <n v="91000"/>
    <s v="large_buy"/>
    <n v="-0.2076923076923077"/>
    <n v="-20.769200000000001"/>
    <s v="P"/>
  </r>
  <r>
    <x v="1477"/>
    <s v="HWH International Inc."/>
    <x v="8"/>
    <x v="189"/>
    <s v="Chan Heng Fai Ambrose"/>
    <s v="Director,Officer,TenPercentOwner"/>
    <n v="5558347"/>
    <n v="0.63"/>
    <n v="3501758.61"/>
    <s v="large_buy"/>
    <n v="0.30932894029226299"/>
    <n v="30.9329"/>
    <s v="P"/>
  </r>
  <r>
    <x v="1477"/>
    <s v="HWH International Inc."/>
    <x v="8"/>
    <x v="189"/>
    <s v="Alset International Ltd"/>
    <s v="TenPercentOwner"/>
    <n v="5558347"/>
    <n v="0.63"/>
    <n v="3501758.61"/>
    <s v="large_buy"/>
    <n v="0.30932894029226299"/>
    <n v="30.9329"/>
    <s v="P"/>
  </r>
  <r>
    <x v="1477"/>
    <s v="HWH International Inc."/>
    <x v="8"/>
    <x v="189"/>
    <s v="Alset Inc."/>
    <s v="TenPercentOwner"/>
    <n v="5558347"/>
    <n v="0.63"/>
    <n v="3501758.61"/>
    <s v="large_buy"/>
    <n v="0.30932894029226299"/>
    <n v="30.9329"/>
    <s v="P"/>
  </r>
  <r>
    <x v="1477"/>
    <s v="HWH International Inc."/>
    <x v="8"/>
    <x v="189"/>
    <s v="Chan Heng Fai Ambrose"/>
    <s v="Director,Officer,TenPercentOwner"/>
    <n v="476190"/>
    <n v="0.63"/>
    <n v="299999.7"/>
    <s v="normal_buy"/>
    <n v="0.30932894029226299"/>
    <n v="30.9329"/>
    <s v="P"/>
  </r>
  <r>
    <x v="1477"/>
    <s v="HWH International Inc."/>
    <x v="8"/>
    <x v="189"/>
    <s v="Alset International Ltd"/>
    <s v="TenPercentOwner"/>
    <n v="476190"/>
    <n v="0.63"/>
    <n v="299999.7"/>
    <s v="normal_buy"/>
    <n v="0.30932894029226299"/>
    <n v="30.9329"/>
    <s v="P"/>
  </r>
  <r>
    <x v="1477"/>
    <s v="HWH International Inc."/>
    <x v="8"/>
    <x v="189"/>
    <s v="Alset Inc."/>
    <s v="TenPercentOwner"/>
    <n v="476190"/>
    <n v="0.63"/>
    <n v="299999.7"/>
    <s v="normal_buy"/>
    <n v="0.30932894029226299"/>
    <n v="30.9329"/>
    <s v="P"/>
  </r>
  <r>
    <x v="1461"/>
    <s v="CODEXIS, INC."/>
    <x v="8"/>
    <x v="189"/>
    <s v="Opaleye Management Inc."/>
    <s v="TenPercentOwner"/>
    <n v="80000"/>
    <n v="2.94"/>
    <n v="235200"/>
    <s v="large_buy"/>
    <n v="6.2283675364984692E-2"/>
    <n v="6.2283999999999997"/>
    <s v="P"/>
  </r>
  <r>
    <x v="17"/>
    <s v="TILE SHOP HOLDINGS, INC."/>
    <x v="8"/>
    <x v="190"/>
    <s v="Pleasant Lake Partners LLC"/>
    <s v="TenPercentOwner"/>
    <n v="11500"/>
    <n v="6.55"/>
    <n v="75325"/>
    <s v="normal_buy"/>
    <n v="-4.6012591865202124E-3"/>
    <n v="-0.46010000000000001"/>
    <s v="P"/>
  </r>
  <r>
    <x v="17"/>
    <s v="TILE SHOP HOLDINGS, INC."/>
    <x v="8"/>
    <x v="190"/>
    <s v="Pleasant Lake Onshore Feeder Fund LP"/>
    <s v="TenPercentOwner"/>
    <n v="11500"/>
    <n v="6.55"/>
    <n v="75325"/>
    <s v="normal_buy"/>
    <n v="-4.6012591865202124E-3"/>
    <n v="-0.46010000000000001"/>
    <s v="P"/>
  </r>
  <r>
    <x v="17"/>
    <s v="TILE SHOP HOLDINGS, INC."/>
    <x v="8"/>
    <x v="190"/>
    <s v="Fund 1 Investments, LLC"/>
    <s v="TenPercentOwner"/>
    <n v="11500"/>
    <n v="6.55"/>
    <n v="75325"/>
    <s v="normal_buy"/>
    <n v="-4.6012591865202124E-3"/>
    <n v="-0.46010000000000001"/>
    <s v="P"/>
  </r>
  <r>
    <x v="992"/>
    <s v="APPIAN CORP"/>
    <x v="8"/>
    <x v="190"/>
    <s v="Abdiel Capital Advisors, LP"/>
    <s v="TenPercentOwner"/>
    <n v="1631"/>
    <n v="32.909999999999997"/>
    <n v="53676.209999999992"/>
    <s v="normal_buy"/>
    <n v="-5.6609238424141561E-2"/>
    <n v="-5.6608999999999998"/>
    <s v="P"/>
  </r>
  <r>
    <x v="992"/>
    <s v="APPIAN CORP"/>
    <x v="8"/>
    <x v="190"/>
    <s v="Abdiel Capital LP"/>
    <s v="TenPercentOwner"/>
    <n v="1631"/>
    <n v="32.909999999999997"/>
    <n v="53676.209999999992"/>
    <s v="normal_buy"/>
    <n v="-5.6609238424141561E-2"/>
    <n v="-5.6608999999999998"/>
    <s v="P"/>
  </r>
  <r>
    <x v="992"/>
    <s v="APPIAN CORP"/>
    <x v="8"/>
    <x v="190"/>
    <s v="Abdiel Qualified Master Fund LP"/>
    <s v="TenPercentOwner"/>
    <n v="1631"/>
    <n v="32.909999999999997"/>
    <n v="53676.209999999992"/>
    <s v="normal_buy"/>
    <n v="-5.6609238424141561E-2"/>
    <n v="-5.6608999999999998"/>
    <s v="P"/>
  </r>
  <r>
    <x v="992"/>
    <s v="APPIAN CORP"/>
    <x v="8"/>
    <x v="190"/>
    <s v="Abdiel Capital Management, LLC"/>
    <s v="TenPercentOwner"/>
    <n v="1631"/>
    <n v="32.909999999999997"/>
    <n v="53676.209999999992"/>
    <s v="normal_buy"/>
    <n v="-5.6609238424141561E-2"/>
    <n v="-5.6608999999999998"/>
    <s v="P"/>
  </r>
  <r>
    <x v="992"/>
    <s v="APPIAN CORP"/>
    <x v="8"/>
    <x v="190"/>
    <s v="Moran Colin T."/>
    <s v="TenPercentOwner"/>
    <n v="1631"/>
    <n v="32.909999999999997"/>
    <n v="53676.209999999992"/>
    <s v="normal_buy"/>
    <n v="-5.6609238424141561E-2"/>
    <n v="-5.6608999999999998"/>
    <s v="P"/>
  </r>
  <r>
    <x v="992"/>
    <s v="APPIAN CORP"/>
    <x v="8"/>
    <x v="190"/>
    <s v="Abdiel Partners, LLC"/>
    <s v="TenPercentOwner"/>
    <n v="1631"/>
    <n v="32.909999999999997"/>
    <n v="53676.209999999992"/>
    <s v="normal_buy"/>
    <n v="-5.6609238424141561E-2"/>
    <n v="-5.6608999999999998"/>
    <s v="P"/>
  </r>
  <r>
    <x v="1478"/>
    <s v="IGC Pharma, Inc."/>
    <x v="8"/>
    <x v="190"/>
    <s v="Moran James P"/>
    <s v="Director"/>
    <n v="588235"/>
    <n v="0.34"/>
    <n v="199999.9"/>
    <s v="large_buy"/>
    <n v="5.8823560348431281E-2"/>
    <n v="5.8823999999999996"/>
    <s v="P"/>
  </r>
  <r>
    <x v="89"/>
    <s v="CME GROUP INC."/>
    <x v="8"/>
    <x v="190"/>
    <s v="SHEPARD WILLIAM R"/>
    <s v="Director"/>
    <n v="280.3"/>
    <n v="218.5"/>
    <n v="61245.55"/>
    <s v="normal_buy"/>
    <n v="1.811310252528231E-2"/>
    <n v="1.8112999999999999"/>
    <s v="P"/>
  </r>
  <r>
    <x v="81"/>
    <s v="TALOS ENERGY INC."/>
    <x v="8"/>
    <x v="190"/>
    <s v="Control Empresarial de Capitales S.A. de C.V."/>
    <s v="TenPercentOwner,Other"/>
    <n v="250000"/>
    <n v="10.52"/>
    <n v="2630000"/>
    <s v="normal_buy"/>
    <n v="3.8058954312014233E-2"/>
    <n v="3.8058999999999998"/>
    <s v="P"/>
  </r>
  <r>
    <x v="68"/>
    <s v="PBF Energy Inc."/>
    <x v="8"/>
    <x v="190"/>
    <s v="Control Empresarial de Capitales S.A. de C.V."/>
    <s v="TenPercentOwner,Other"/>
    <n v="40000"/>
    <n v="30.93"/>
    <n v="1237200"/>
    <s v="normal_buy"/>
    <n v="5.5736637057283822E-2"/>
    <n v="5.5736999999999997"/>
    <s v="P"/>
  </r>
  <r>
    <x v="63"/>
    <s v="BlackRock Innovation &amp; Growth Term Trust"/>
    <x v="8"/>
    <x v="190"/>
    <s v="Saba Capital Management, L.P."/>
    <s v="TenPercentOwner"/>
    <n v="31988"/>
    <n v="7.52"/>
    <n v="240549.76000000001"/>
    <s v="normal_buy"/>
    <n v="1.869145394675242E-2"/>
    <n v="1.8691"/>
    <s v="P"/>
  </r>
  <r>
    <x v="63"/>
    <s v="BlackRock Innovation &amp; Growth Term Trust"/>
    <x v="8"/>
    <x v="190"/>
    <s v="Weinstein Boaz"/>
    <s v="TenPercentOwner"/>
    <n v="31988"/>
    <n v="7.52"/>
    <n v="240549.76000000001"/>
    <s v="normal_buy"/>
    <n v="1.869145394675242E-2"/>
    <n v="1.8691"/>
    <s v="P"/>
  </r>
  <r>
    <x v="1459"/>
    <s v="Jeffs' Brands Ltd"/>
    <x v="8"/>
    <x v="190"/>
    <s v="Conroy Jeffrey J."/>
    <s v="TenPercentOwner"/>
    <n v="968191"/>
    <n v="0.28999999999999998"/>
    <n v="280775.39"/>
    <s v="large_buy"/>
    <n v="-7.5000070123108165E-2"/>
    <n v="-7.5"/>
    <s v="P"/>
  </r>
  <r>
    <x v="1461"/>
    <s v="CODEXIS, INC."/>
    <x v="8"/>
    <x v="190"/>
    <s v="Opaleye Management Inc."/>
    <s v="TenPercentOwner"/>
    <n v="5000"/>
    <n v="2.86"/>
    <n v="14300"/>
    <s v="normal_buy"/>
    <n v="6.1855609288492541E-2"/>
    <n v="6.1856"/>
    <s v="P"/>
  </r>
  <r>
    <x v="691"/>
    <s v="BUTLER NATIONAL CORP"/>
    <x v="8"/>
    <x v="190"/>
    <s v="Loh Michael Anthony"/>
    <s v="Director"/>
    <n v="22850"/>
    <n v="1.36"/>
    <n v="31076"/>
    <s v="normal_buy"/>
    <n v="4.5454500299513263E-2"/>
    <n v="4.5454999999999997"/>
    <s v="P"/>
  </r>
  <r>
    <x v="63"/>
    <s v="BlackRock Innovation &amp; Growth Term Trust"/>
    <x v="8"/>
    <x v="191"/>
    <s v="Weinstein Boaz"/>
    <s v="TenPercentOwner"/>
    <n v="24177"/>
    <n v="7.57"/>
    <n v="183019.89"/>
    <s v="normal_buy"/>
    <n v="9.2592674460345581E-3"/>
    <n v="0.92589999999999995"/>
    <s v="P"/>
  </r>
  <r>
    <x v="63"/>
    <s v="BlackRock Innovation &amp; Growth Term Trust"/>
    <x v="8"/>
    <x v="191"/>
    <s v="Saba Capital Management, L.P."/>
    <s v="TenPercentOwner"/>
    <n v="24177"/>
    <n v="7.57"/>
    <n v="183019.89"/>
    <s v="normal_buy"/>
    <n v="9.2592674460345581E-3"/>
    <n v="0.92589999999999995"/>
    <s v="P"/>
  </r>
  <r>
    <x v="1298"/>
    <s v="Beyond Air, Inc."/>
    <x v="8"/>
    <x v="191"/>
    <s v="Carey Robert"/>
    <s v="Director"/>
    <n v="1476626"/>
    <n v="0.5"/>
    <n v="738313"/>
    <s v="large_buy"/>
    <n v="-0.1266490828244764"/>
    <n v="-12.664899999999999"/>
    <s v="P"/>
  </r>
  <r>
    <x v="1298"/>
    <s v="Beyond Air, Inc."/>
    <x v="8"/>
    <x v="191"/>
    <s v="Lisi Steven A."/>
    <s v="Director,Officer"/>
    <n v="1476626"/>
    <n v="0.5"/>
    <n v="738313"/>
    <s v="large_buy"/>
    <n v="-0.1266490828244764"/>
    <n v="-12.664899999999999"/>
    <s v="P"/>
  </r>
  <r>
    <x v="34"/>
    <s v="Armada Hoffler Properties, Inc."/>
    <x v="8"/>
    <x v="191"/>
    <s v="KIRK A RUSSELL"/>
    <s v="Director"/>
    <n v="95238"/>
    <n v="10.5"/>
    <n v="999999"/>
    <s v="large_buy"/>
    <n v="0"/>
    <n v="0"/>
    <s v="P"/>
  </r>
  <r>
    <x v="34"/>
    <s v="Armada Hoffler Properties, Inc."/>
    <x v="8"/>
    <x v="191"/>
    <s v="Carroll James A"/>
    <s v="Director"/>
    <n v="2857"/>
    <n v="10.5"/>
    <n v="29998.5"/>
    <s v="normal_buy"/>
    <n v="0"/>
    <n v="0"/>
    <s v="P"/>
  </r>
  <r>
    <x v="636"/>
    <s v="ProtoKinetix, Inc."/>
    <x v="8"/>
    <x v="191"/>
    <s v="SMITH CLARENCE EDWARD"/>
    <s v="Director,Officer,TenPercentOwner"/>
    <n v="2000000"/>
    <n v="0.01"/>
    <n v="20000"/>
    <s v="normal_buy"/>
    <n v="-0.28000000993410712"/>
    <n v="-28"/>
    <s v="P"/>
  </r>
  <r>
    <x v="1479"/>
    <s v="Tectonic Therapeutic, Inc."/>
    <x v="8"/>
    <x v="191"/>
    <s v="SPRINGER TIMOTHY A"/>
    <s v="Director,TenPercentOwner"/>
    <n v="2400"/>
    <n v="30.87"/>
    <n v="74088"/>
    <s v="normal_buy"/>
    <n v="8.4674600516238874E-2"/>
    <n v="8.4674999999999994"/>
    <s v="P"/>
  </r>
  <r>
    <x v="1479"/>
    <s v="Tectonic Therapeutic, Inc."/>
    <x v="8"/>
    <x v="191"/>
    <s v="SPRINGER TIMOTHY A"/>
    <s v="Director,TenPercentOwner"/>
    <n v="18999"/>
    <n v="29.13"/>
    <n v="553440.87"/>
    <s v="normal_buy"/>
    <n v="8.4674600516238874E-2"/>
    <n v="8.4674999999999994"/>
    <s v="P"/>
  </r>
  <r>
    <x v="1479"/>
    <s v="Tectonic Therapeutic, Inc."/>
    <x v="8"/>
    <x v="191"/>
    <s v="SPRINGER TIMOTHY A"/>
    <s v="Director,TenPercentOwner"/>
    <n v="24531"/>
    <n v="28.16"/>
    <n v="690792.95999999996"/>
    <s v="large_buy"/>
    <n v="8.4674600516238874E-2"/>
    <n v="8.4674999999999994"/>
    <s v="P"/>
  </r>
  <r>
    <x v="1479"/>
    <s v="Tectonic Therapeutic, Inc."/>
    <x v="8"/>
    <x v="191"/>
    <s v="SPRINGER TIMOTHY A"/>
    <s v="Director,TenPercentOwner"/>
    <n v="4070"/>
    <n v="30.1"/>
    <n v="122507"/>
    <s v="normal_buy"/>
    <n v="8.4674600516238874E-2"/>
    <n v="8.4674999999999994"/>
    <s v="P"/>
  </r>
  <r>
    <x v="34"/>
    <s v="Armada Hoffler Properties, Inc."/>
    <x v="8"/>
    <x v="191"/>
    <s v="Haddad Louis S"/>
    <s v="Director,Officer"/>
    <n v="95238"/>
    <n v="10.5"/>
    <n v="999999"/>
    <s v="large_buy"/>
    <n v="0"/>
    <n v="0"/>
    <s v="P"/>
  </r>
  <r>
    <x v="34"/>
    <s v="Armada Hoffler Properties, Inc."/>
    <x v="8"/>
    <x v="191"/>
    <s v="Cherry James C."/>
    <s v="Director"/>
    <n v="4761"/>
    <n v="10.5"/>
    <n v="49990.5"/>
    <s v="normal_buy"/>
    <n v="0"/>
    <n v="0"/>
    <s v="P"/>
  </r>
  <r>
    <x v="256"/>
    <s v="CANTALOUPE, INC."/>
    <x v="8"/>
    <x v="191"/>
    <s v="Bergeron Douglas"/>
    <s v="Director"/>
    <n v="13866"/>
    <n v="7.15"/>
    <n v="99141.900000000009"/>
    <s v="normal_buy"/>
    <n v="0.2422969259696941"/>
    <n v="24.229700000000001"/>
    <s v="P"/>
  </r>
  <r>
    <x v="1480"/>
    <s v="Blink Charging Co."/>
    <x v="8"/>
    <x v="191"/>
    <s v="LEVINE JACK"/>
    <s v="Director"/>
    <n v="20000"/>
    <n v="1.7"/>
    <n v="34000"/>
    <s v="large_buy"/>
    <n v="0.10059168717677711"/>
    <n v="10.059200000000001"/>
    <s v="P"/>
  </r>
  <r>
    <x v="302"/>
    <s v="Greenwich LifeSciences, Inc."/>
    <x v="8"/>
    <x v="191"/>
    <s v="Patel Snehal"/>
    <s v="Director,Officer,TenPercentOwner"/>
    <n v="1500"/>
    <n v="14.63"/>
    <n v="21945"/>
    <s v="normal_buy"/>
    <n v="-9.916201861423124E-2"/>
    <n v="-9.9161999999999999"/>
    <s v="P"/>
  </r>
  <r>
    <x v="1150"/>
    <s v="CULP INC"/>
    <x v="8"/>
    <x v="191"/>
    <s v="DECKER SHARON A"/>
    <s v="Director"/>
    <n v="5000"/>
    <n v="5.99"/>
    <n v="29950"/>
    <s v="normal_buy"/>
    <n v="-2.341134883596319E-2"/>
    <n v="-2.3411"/>
    <s v="P"/>
  </r>
  <r>
    <x v="81"/>
    <s v="TALOS ENERGY INC."/>
    <x v="8"/>
    <x v="191"/>
    <s v="Control Empresarial de Capitales S.A. de C.V."/>
    <s v="TenPercentOwner,Other"/>
    <n v="336700"/>
    <n v="10.19"/>
    <n v="3430973"/>
    <s v="normal_buy"/>
    <n v="8.7562198780074985E-2"/>
    <n v="8.7561999999999998"/>
    <s v="P"/>
  </r>
  <r>
    <x v="748"/>
    <s v="MEXICO FUND INC"/>
    <x v="8"/>
    <x v="191"/>
    <s v="Janez Claudia"/>
    <s v="Director"/>
    <n v="2576"/>
    <n v="15.46"/>
    <n v="39824.959999999999"/>
    <s v="large_buy"/>
    <n v="-2.3391854641954372E-2"/>
    <n v="-2.3391999999999999"/>
    <s v="P"/>
  </r>
  <r>
    <x v="275"/>
    <s v="NewAmsterdam Pharma Co N.V."/>
    <x v="8"/>
    <x v="191"/>
    <s v="Audet Juliette Berangere"/>
    <s v="Officer"/>
    <n v="1104"/>
    <n v="15.7"/>
    <n v="17332.8"/>
    <s v="normal_buy"/>
    <n v="0.1130764955245986"/>
    <n v="11.307600000000001"/>
    <s v="P"/>
  </r>
  <r>
    <x v="34"/>
    <s v="Armada Hoffler Properties, Inc."/>
    <x v="8"/>
    <x v="191"/>
    <s v="Wimbush Frederick Blair"/>
    <s v="Director"/>
    <n v="9523"/>
    <n v="10.5"/>
    <n v="99991.5"/>
    <s v="normal_buy"/>
    <n v="0"/>
    <n v="0"/>
    <s v="P"/>
  </r>
  <r>
    <x v="1242"/>
    <s v="AMBAC FINANCIAL GROUP INC"/>
    <x v="8"/>
    <x v="191"/>
    <s v="Matus Kristi Ann"/>
    <s v="Director"/>
    <n v="2700"/>
    <n v="11.27"/>
    <n v="30429"/>
    <s v="normal_buy"/>
    <n v="-1.072385076487836E-2"/>
    <n v="-1.0724"/>
    <s v="P"/>
  </r>
  <r>
    <x v="1459"/>
    <s v="Jeffs' Brands Ltd"/>
    <x v="8"/>
    <x v="191"/>
    <s v="Conroy Jeffrey J."/>
    <s v="TenPercentOwner"/>
    <n v="95474"/>
    <n v="0.32"/>
    <n v="30551.68"/>
    <s v="normal_buy"/>
    <n v="-4.6511625378651167E-2"/>
    <n v="-4.6512000000000002"/>
    <s v="P"/>
  </r>
  <r>
    <x v="136"/>
    <s v="ADAMS NATURAL RESOURCES FUND, INC."/>
    <x v="8"/>
    <x v="191"/>
    <s v="Saba Capital Management, L.P."/>
    <s v="TenPercentOwner"/>
    <n v="16514"/>
    <n v="22.85"/>
    <n v="377344.9"/>
    <s v="large_buy"/>
    <n v="6.4501995031821302E-2"/>
    <n v="6.4501999999999997"/>
    <s v="P"/>
  </r>
  <r>
    <x v="136"/>
    <s v="ADAMS NATURAL RESOURCES FUND, INC."/>
    <x v="8"/>
    <x v="191"/>
    <s v="Weinstein Boaz"/>
    <s v="TenPercentOwner"/>
    <n v="16514"/>
    <n v="22.85"/>
    <n v="377344.9"/>
    <s v="large_buy"/>
    <n v="6.4501995031821302E-2"/>
    <n v="6.4501999999999997"/>
    <s v="P"/>
  </r>
  <r>
    <x v="691"/>
    <s v="BUTLER NATIONAL CORP"/>
    <x v="8"/>
    <x v="191"/>
    <s v="Daly Joseph Patrick"/>
    <s v="Director,TenPercentOwner"/>
    <n v="43768"/>
    <n v="1.3"/>
    <n v="56898.400000000001"/>
    <s v="large_buy"/>
    <n v="5.2631527055712501E-2"/>
    <n v="5.2632000000000003"/>
    <s v="P"/>
  </r>
  <r>
    <x v="34"/>
    <s v="Armada Hoffler Properties, Inc."/>
    <x v="8"/>
    <x v="191"/>
    <s v="Hoffler Daniel A"/>
    <s v="Director"/>
    <n v="95238"/>
    <n v="10.5"/>
    <n v="999999"/>
    <s v="large_buy"/>
    <n v="0"/>
    <n v="0"/>
    <s v="P"/>
  </r>
  <r>
    <x v="1156"/>
    <s v="Gabelli Healthcare &amp; WellnessRx Trust"/>
    <x v="8"/>
    <x v="191"/>
    <s v="Saba Capital Management, L.P."/>
    <s v="TenPercentOwner"/>
    <n v="11345"/>
    <n v="11.12"/>
    <n v="126156.4"/>
    <s v="normal_buy"/>
    <n v="-2.5408559527095861E-2"/>
    <n v="-2.5409000000000002"/>
    <s v="P"/>
  </r>
  <r>
    <x v="1156"/>
    <s v="Gabelli Healthcare &amp; WellnessRx Trust"/>
    <x v="8"/>
    <x v="191"/>
    <s v="Weinstein Boaz"/>
    <s v="TenPercentOwner"/>
    <n v="11345"/>
    <n v="11.12"/>
    <n v="126156.4"/>
    <s v="normal_buy"/>
    <n v="-2.5408559527095861E-2"/>
    <n v="-2.5409000000000002"/>
    <s v="P"/>
  </r>
  <r>
    <x v="1481"/>
    <s v="GCT Semiconductor Holding, Inc."/>
    <x v="8"/>
    <x v="191"/>
    <s v="Anapass, Inc."/>
    <s v="TenPercentOwner"/>
    <n v="741603"/>
    <n v="3.02"/>
    <n v="2239641.06"/>
    <s v="large_buy"/>
    <n v="-0.18437504493631349"/>
    <n v="-18.4375"/>
    <s v="P"/>
  </r>
  <r>
    <x v="601"/>
    <s v="Village Farms International, Inc."/>
    <x v="8"/>
    <x v="191"/>
    <s v="Ruffini Stephen C"/>
    <s v="Director,Officer"/>
    <n v="20000"/>
    <n v="0.92"/>
    <n v="18400"/>
    <s v="large_buy"/>
    <n v="-2.888884885811405E-2"/>
    <n v="-2.8889"/>
    <s v="P"/>
  </r>
  <r>
    <x v="1482"/>
    <s v="Legacy Education Inc."/>
    <x v="8"/>
    <x v="191"/>
    <s v="Robert D. deRose &amp; Susan deRose Family Trust DTD 11/18/1986"/>
    <s v="TenPercentOwner"/>
    <n v="5000"/>
    <n v="4.08"/>
    <n v="20400"/>
    <s v="normal_buy"/>
    <n v="0.43034826549296712"/>
    <n v="43.034799999999997"/>
    <s v="P"/>
  </r>
  <r>
    <x v="1482"/>
    <s v="Legacy Education Inc."/>
    <x v="8"/>
    <x v="191"/>
    <s v="DEROSE ROBERT"/>
    <s v="TenPercentOwner"/>
    <n v="5000"/>
    <n v="4.08"/>
    <n v="20400"/>
    <s v="normal_buy"/>
    <n v="0.43034826549296712"/>
    <n v="43.034799999999997"/>
    <s v="P"/>
  </r>
  <r>
    <x v="1482"/>
    <s v="Legacy Education Inc."/>
    <x v="8"/>
    <x v="191"/>
    <s v="deRose Susan"/>
    <s v="TenPercentOwner"/>
    <n v="5000"/>
    <n v="4.08"/>
    <n v="20400"/>
    <s v="normal_buy"/>
    <n v="0.43034826549296712"/>
    <n v="43.034799999999997"/>
    <s v="P"/>
  </r>
  <r>
    <x v="1482"/>
    <s v="Legacy Education Inc."/>
    <x v="8"/>
    <x v="191"/>
    <s v="Robert D. deRose &amp; Susan deRose Family Trust DTD 11/18/1986"/>
    <s v="TenPercentOwner"/>
    <n v="20000"/>
    <n v="4.1500000000000004"/>
    <n v="83000"/>
    <s v="large_buy"/>
    <n v="0.43034826549296712"/>
    <n v="43.034799999999997"/>
    <s v="P"/>
  </r>
  <r>
    <x v="1482"/>
    <s v="Legacy Education Inc."/>
    <x v="8"/>
    <x v="191"/>
    <s v="DEROSE ROBERT"/>
    <s v="TenPercentOwner"/>
    <n v="20000"/>
    <n v="4.1500000000000004"/>
    <n v="83000"/>
    <s v="large_buy"/>
    <n v="0.43034826549296712"/>
    <n v="43.034799999999997"/>
    <s v="P"/>
  </r>
  <r>
    <x v="1482"/>
    <s v="Legacy Education Inc."/>
    <x v="8"/>
    <x v="191"/>
    <s v="deRose Susan"/>
    <s v="TenPercentOwner"/>
    <n v="20000"/>
    <n v="4.1500000000000004"/>
    <n v="83000"/>
    <s v="large_buy"/>
    <n v="0.43034826549296712"/>
    <n v="43.034799999999997"/>
    <s v="P"/>
  </r>
  <r>
    <x v="17"/>
    <s v="TILE SHOP HOLDINGS, INC."/>
    <x v="8"/>
    <x v="191"/>
    <s v="Fund 1 Investments, LLC"/>
    <s v="TenPercentOwner"/>
    <n v="29800"/>
    <n v="6.49"/>
    <n v="193402"/>
    <s v="normal_buy"/>
    <n v="-1.230768057016229E-2"/>
    <n v="-1.2307999999999999"/>
    <s v="P"/>
  </r>
  <r>
    <x v="17"/>
    <s v="TILE SHOP HOLDINGS, INC."/>
    <x v="8"/>
    <x v="191"/>
    <s v="Pleasant Lake Partners LLC"/>
    <s v="TenPercentOwner"/>
    <n v="29800"/>
    <n v="6.49"/>
    <n v="193402"/>
    <s v="normal_buy"/>
    <n v="-1.230768057016229E-2"/>
    <n v="-1.2307999999999999"/>
    <s v="P"/>
  </r>
  <r>
    <x v="17"/>
    <s v="TILE SHOP HOLDINGS, INC."/>
    <x v="8"/>
    <x v="191"/>
    <s v="Pleasant Lake Onshore Feeder Fund LP"/>
    <s v="TenPercentOwner"/>
    <n v="29800"/>
    <n v="6.49"/>
    <n v="193402"/>
    <s v="normal_buy"/>
    <n v="-1.230768057016229E-2"/>
    <n v="-1.2307999999999999"/>
    <s v="P"/>
  </r>
  <r>
    <x v="507"/>
    <s v="Outlook Therapeutics, Inc."/>
    <x v="8"/>
    <x v="191"/>
    <s v="KENYON LAWRENCE A"/>
    <s v="Director,Officer"/>
    <n v="5000"/>
    <n v="5.69"/>
    <n v="28450"/>
    <s v="large_buy"/>
    <n v="-0.13028165378212889"/>
    <n v="-13.0282"/>
    <s v="P"/>
  </r>
  <r>
    <x v="61"/>
    <s v="BlackRock Health Sciences Term Trust"/>
    <x v="8"/>
    <x v="191"/>
    <s v="Saba Capital Management, L.P."/>
    <s v="TenPercentOwner"/>
    <n v="47871"/>
    <n v="15.81"/>
    <n v="756840.51"/>
    <s v="normal_buy"/>
    <n v="-5.0663810615756422E-3"/>
    <n v="-0.50660000000000005"/>
    <s v="P"/>
  </r>
  <r>
    <x v="61"/>
    <s v="BlackRock Health Sciences Term Trust"/>
    <x v="8"/>
    <x v="191"/>
    <s v="Weinstein Boaz"/>
    <s v="TenPercentOwner"/>
    <n v="47871"/>
    <n v="15.81"/>
    <n v="756840.51"/>
    <s v="normal_buy"/>
    <n v="-5.0663810615756422E-3"/>
    <n v="-0.50660000000000005"/>
    <s v="P"/>
  </r>
  <r>
    <x v="63"/>
    <s v="BlackRock Innovation &amp; Growth Term Trust"/>
    <x v="8"/>
    <x v="192"/>
    <s v="Weinstein Boaz"/>
    <s v="TenPercentOwner"/>
    <n v="23267"/>
    <n v="7.61"/>
    <n v="177061.87"/>
    <s v="normal_buy"/>
    <n v="1.315781179982101E-2"/>
    <n v="1.3158000000000001"/>
    <s v="P"/>
  </r>
  <r>
    <x v="63"/>
    <s v="BlackRock Innovation &amp; Growth Term Trust"/>
    <x v="8"/>
    <x v="192"/>
    <s v="Saba Capital Management, L.P."/>
    <s v="TenPercentOwner"/>
    <n v="23267"/>
    <n v="7.61"/>
    <n v="177061.87"/>
    <s v="normal_buy"/>
    <n v="1.315781179982101E-2"/>
    <n v="1.3158000000000001"/>
    <s v="P"/>
  </r>
  <r>
    <x v="1483"/>
    <s v="BioAge Labs, Inc."/>
    <x v="8"/>
    <x v="192"/>
    <s v="Cormorant Private Healthcare Fund V LP"/>
    <s v="Other"/>
    <n v="450000"/>
    <n v="18"/>
    <n v="8100000"/>
    <s v="large_buy"/>
    <n v="3.3333369663783419E-2"/>
    <n v="3.3332999999999999"/>
    <s v="P"/>
  </r>
  <r>
    <x v="1483"/>
    <s v="BioAge Labs, Inc."/>
    <x v="8"/>
    <x v="192"/>
    <s v="Cormorant Asset Management, LP"/>
    <s v="Other"/>
    <n v="450000"/>
    <n v="18"/>
    <n v="8100000"/>
    <s v="large_buy"/>
    <n v="3.3333369663783419E-2"/>
    <n v="3.3332999999999999"/>
    <s v="P"/>
  </r>
  <r>
    <x v="1483"/>
    <s v="BioAge Labs, Inc."/>
    <x v="8"/>
    <x v="192"/>
    <s v="Cormorant Private Healthcare Fund IV LP"/>
    <s v="Other"/>
    <n v="450000"/>
    <n v="18"/>
    <n v="8100000"/>
    <s v="large_buy"/>
    <n v="3.3333369663783419E-2"/>
    <n v="3.3332999999999999"/>
    <s v="P"/>
  </r>
  <r>
    <x v="1483"/>
    <s v="BioAge Labs, Inc."/>
    <x v="8"/>
    <x v="192"/>
    <s v="Chen Bihua"/>
    <s v="Other"/>
    <n v="450000"/>
    <n v="18"/>
    <n v="8100000"/>
    <s v="large_buy"/>
    <n v="3.3333369663783419E-2"/>
    <n v="3.3332999999999999"/>
    <s v="P"/>
  </r>
  <r>
    <x v="1484"/>
    <s v="BKV Corp"/>
    <x v="8"/>
    <x v="192"/>
    <s v="Kalnin Christopher P"/>
    <s v="Director,Officer"/>
    <n v="2500"/>
    <n v="18"/>
    <n v="45000"/>
    <s v="normal_buy"/>
    <n v="7.7563048706184023E-3"/>
    <n v="0.77559999999999996"/>
    <s v="P"/>
  </r>
  <r>
    <x v="99"/>
    <s v="Viridian Therapeutics, Inc.\DE"/>
    <x v="8"/>
    <x v="192"/>
    <s v="Mahoney Stephen F."/>
    <s v="Director,Officer"/>
    <n v="21400"/>
    <n v="23.33"/>
    <n v="499261.99999999988"/>
    <s v="normal_buy"/>
    <n v="1.2858947194239519E-2"/>
    <n v="1.2859"/>
    <s v="P"/>
  </r>
  <r>
    <x v="1485"/>
    <s v="enGene Holdings Inc."/>
    <x v="8"/>
    <x v="192"/>
    <s v="Cooper Ronald Harold Wilfred"/>
    <s v="Director,Officer"/>
    <n v="10000"/>
    <n v="5.7"/>
    <n v="57000"/>
    <s v="normal_buy"/>
    <n v="0.18842972405710379"/>
    <n v="18.843"/>
    <s v="P"/>
  </r>
  <r>
    <x v="1486"/>
    <s v="Wave Life Sciences Ltd."/>
    <x v="8"/>
    <x v="192"/>
    <s v="GSK plc"/>
    <s v="TenPercentOwner"/>
    <n v="2791930"/>
    <n v="8"/>
    <n v="22335440"/>
    <s v="large_buy"/>
    <n v="3.860068712867526E-2"/>
    <n v="3.8601000000000001"/>
    <s v="P"/>
  </r>
  <r>
    <x v="1487"/>
    <s v="Guardian Pharmacy Services, Inc."/>
    <x v="8"/>
    <x v="192"/>
    <s v="COSLER STEVEN D"/>
    <s v="Director"/>
    <n v="7142"/>
    <n v="14"/>
    <n v="99988"/>
    <s v="normal_buy"/>
    <n v="-4.2253521126760618E-2"/>
    <n v="-4.2253999999999996"/>
    <s v="P"/>
  </r>
  <r>
    <x v="1484"/>
    <s v="BKV Corp"/>
    <x v="8"/>
    <x v="192"/>
    <s v="Lauer Travis"/>
    <s v="Officer"/>
    <n v="750"/>
    <n v="18"/>
    <n v="13500"/>
    <s v="normal_buy"/>
    <n v="7.7563048706184023E-3"/>
    <n v="0.77559999999999996"/>
    <s v="P"/>
  </r>
  <r>
    <x v="1484"/>
    <s v="BKV Corp"/>
    <x v="8"/>
    <x v="192"/>
    <s v="Limpaphayom Kirana"/>
    <s v="Director"/>
    <n v="25000"/>
    <n v="18"/>
    <n v="450000"/>
    <s v="large_buy"/>
    <n v="7.7563048706184023E-3"/>
    <n v="0.77559999999999996"/>
    <s v="P"/>
  </r>
  <r>
    <x v="256"/>
    <s v="CANTALOUPE, INC."/>
    <x v="8"/>
    <x v="192"/>
    <s v="Bergeron Douglas"/>
    <s v="Director"/>
    <n v="234134"/>
    <n v="7.41"/>
    <n v="1734932.94"/>
    <s v="large_buy"/>
    <n v="0.24123988456170961"/>
    <n v="24.123999999999999"/>
    <s v="P"/>
  </r>
  <r>
    <x v="1488"/>
    <s v="FreightCar America, Inc."/>
    <x v="8"/>
    <x v="192"/>
    <s v="De Nigris Felan Jose"/>
    <s v="Director"/>
    <n v="4000"/>
    <n v="10.19"/>
    <n v="40760"/>
    <s v="normal_buy"/>
    <n v="0.33538466233473557"/>
    <n v="33.538499999999999"/>
    <s v="P"/>
  </r>
  <r>
    <x v="1489"/>
    <s v="SusGlobal Energy Corp."/>
    <x v="8"/>
    <x v="192"/>
    <s v="Hazout Marc"/>
    <s v="Director,Officer,TenPercentOwner"/>
    <n v="6000000"/>
    <n v="0.02"/>
    <n v="120000"/>
    <s v="large_buy"/>
    <n v="0.66666661492652413"/>
    <n v="66.666700000000006"/>
    <s v="P"/>
  </r>
  <r>
    <x v="99"/>
    <s v="Viridian Therapeutics, Inc.\DE"/>
    <x v="8"/>
    <x v="192"/>
    <s v="Beetham Thomas W."/>
    <s v="Officer"/>
    <n v="5000"/>
    <n v="23.41"/>
    <n v="117050"/>
    <s v="normal_buy"/>
    <n v="1.2858947194239519E-2"/>
    <n v="1.2859"/>
    <s v="P"/>
  </r>
  <r>
    <x v="1483"/>
    <s v="BioAge Labs, Inc."/>
    <x v="8"/>
    <x v="192"/>
    <s v="Pande Vijay Satyanand"/>
    <s v="Director"/>
    <n v="900000"/>
    <n v="18"/>
    <n v="16200000"/>
    <s v="large_buy"/>
    <n v="3.3333369663783419E-2"/>
    <n v="3.3332999999999999"/>
    <s v="P"/>
  </r>
  <r>
    <x v="1485"/>
    <s v="enGene Holdings Inc."/>
    <x v="8"/>
    <x v="192"/>
    <s v="Forbion Growth Opportunities Fund I Cooperatief U.A."/>
    <s v="TenPercentOwner"/>
    <n v="38396"/>
    <n v="5.94"/>
    <n v="228072.24"/>
    <s v="large_buy"/>
    <n v="0.18842972405710379"/>
    <n v="18.843"/>
    <s v="P"/>
  </r>
  <r>
    <x v="1485"/>
    <s v="enGene Holdings Inc."/>
    <x v="8"/>
    <x v="192"/>
    <s v="Forbion Growth Management B.V."/>
    <s v="TenPercentOwner"/>
    <n v="3243"/>
    <n v="6.38"/>
    <n v="20690.34"/>
    <s v="normal_buy"/>
    <n v="0.18842972405710379"/>
    <n v="18.843"/>
    <s v="P"/>
  </r>
  <r>
    <x v="1485"/>
    <s v="enGene Holdings Inc."/>
    <x v="8"/>
    <x v="192"/>
    <s v="Forbion Growth Opportunities Fund I Cooperatief U.A."/>
    <s v="TenPercentOwner"/>
    <n v="3243"/>
    <n v="6.38"/>
    <n v="20690.34"/>
    <s v="normal_buy"/>
    <n v="0.18842972405710379"/>
    <n v="18.843"/>
    <s v="P"/>
  </r>
  <r>
    <x v="1485"/>
    <s v="enGene Holdings Inc."/>
    <x v="8"/>
    <x v="192"/>
    <s v="Forbion Growth Management B.V."/>
    <s v="TenPercentOwner"/>
    <n v="38396"/>
    <n v="5.94"/>
    <n v="228072.24"/>
    <s v="large_buy"/>
    <n v="0.18842972405710379"/>
    <n v="18.843"/>
    <s v="P"/>
  </r>
  <r>
    <x v="1487"/>
    <s v="Guardian Pharmacy Services, Inc."/>
    <x v="8"/>
    <x v="192"/>
    <s v="Patchett Mary Sue"/>
    <s v="Director"/>
    <n v="3571"/>
    <n v="14"/>
    <n v="49994"/>
    <s v="normal_buy"/>
    <n v="-4.2253521126760618E-2"/>
    <n v="-4.2253999999999996"/>
    <s v="P"/>
  </r>
  <r>
    <x v="1484"/>
    <s v="BKV Corp"/>
    <x v="8"/>
    <x v="192"/>
    <s v="Ngo Ethan"/>
    <s v="Officer"/>
    <n v="5000"/>
    <n v="18"/>
    <n v="90000"/>
    <s v="normal_buy"/>
    <n v="7.7563048706184023E-3"/>
    <n v="0.77559999999999996"/>
    <s v="P"/>
  </r>
  <r>
    <x v="1242"/>
    <s v="AMBAC FINANCIAL GROUP INC"/>
    <x v="8"/>
    <x v="192"/>
    <s v="Matus Kristi Ann"/>
    <s v="Director"/>
    <n v="6300"/>
    <n v="11.16"/>
    <n v="70308"/>
    <s v="normal_buy"/>
    <n v="1.780984735435531E-3"/>
    <n v="0.17810000000000001"/>
    <s v="P"/>
  </r>
  <r>
    <x v="1459"/>
    <s v="Jeffs' Brands Ltd"/>
    <x v="8"/>
    <x v="192"/>
    <s v="Conroy Jeffrey J."/>
    <s v="TenPercentOwner"/>
    <n v="237960"/>
    <n v="0.3"/>
    <n v="71388"/>
    <s v="normal_buy"/>
    <n v="-9.0277761545575763E-2"/>
    <n v="-9.0277999999999992"/>
    <s v="P"/>
  </r>
  <r>
    <x v="1484"/>
    <s v="BKV Corp"/>
    <x v="8"/>
    <x v="192"/>
    <s v="Sirisaengtaksin Anon"/>
    <s v="Director"/>
    <n v="8000"/>
    <n v="18"/>
    <n v="144000"/>
    <s v="normal_buy"/>
    <n v="7.7563048706184023E-3"/>
    <n v="0.77559999999999996"/>
    <s v="P"/>
  </r>
  <r>
    <x v="1484"/>
    <s v="BKV Corp"/>
    <x v="8"/>
    <x v="192"/>
    <s v="PATEL SUNIT S"/>
    <s v="Director"/>
    <n v="50000"/>
    <n v="18"/>
    <n v="900000"/>
    <s v="large_buy"/>
    <n v="7.7563048706184023E-3"/>
    <n v="0.77559999999999996"/>
    <s v="P"/>
  </r>
  <r>
    <x v="256"/>
    <s v="CANTALOUPE, INC."/>
    <x v="8"/>
    <x v="192"/>
    <s v="Baird Lisa P."/>
    <s v="Director"/>
    <n v="6000"/>
    <n v="7.42"/>
    <n v="44520"/>
    <s v="normal_buy"/>
    <n v="0.24123988456170961"/>
    <n v="24.123999999999999"/>
    <s v="P"/>
  </r>
  <r>
    <x v="1487"/>
    <s v="Guardian Pharmacy Services, Inc."/>
    <x v="8"/>
    <x v="192"/>
    <s v="Salentine Thomas J Jr"/>
    <s v="Director"/>
    <n v="35714"/>
    <n v="14"/>
    <n v="499996"/>
    <s v="large_buy"/>
    <n v="-4.2253521126760618E-2"/>
    <n v="-4.2253999999999996"/>
    <s v="P"/>
  </r>
  <r>
    <x v="691"/>
    <s v="BUTLER NATIONAL CORP"/>
    <x v="8"/>
    <x v="192"/>
    <s v="Daly Joseph Patrick"/>
    <s v="Director,TenPercentOwner"/>
    <n v="27900"/>
    <n v="1.28"/>
    <n v="35712"/>
    <s v="normal_buy"/>
    <n v="7.7519400619370904E-2"/>
    <n v="7.7519"/>
    <s v="P"/>
  </r>
  <r>
    <x v="40"/>
    <s v="AMREP CORP."/>
    <x v="8"/>
    <x v="192"/>
    <s v="Lancaster Rainey E."/>
    <s v="TenPercentOwner"/>
    <n v="2000"/>
    <n v="29.7"/>
    <n v="59400"/>
    <s v="normal_buy"/>
    <n v="-8.11358254689587E-3"/>
    <n v="-0.81140000000000001"/>
    <s v="P"/>
  </r>
  <r>
    <x v="40"/>
    <s v="AMREP CORP."/>
    <x v="8"/>
    <x v="192"/>
    <s v="DAHL JAMES H"/>
    <s v="TenPercentOwner"/>
    <n v="2000"/>
    <n v="29.7"/>
    <n v="59400"/>
    <s v="normal_buy"/>
    <n v="-8.11358254689587E-3"/>
    <n v="-0.81140000000000001"/>
    <s v="P"/>
  </r>
  <r>
    <x v="1483"/>
    <s v="BioAge Labs, Inc."/>
    <x v="8"/>
    <x v="192"/>
    <s v="ENRIGHT PATRICK G"/>
    <s v="Director"/>
    <n v="400000"/>
    <n v="18"/>
    <n v="7200000"/>
    <s v="normal_buy"/>
    <n v="3.3333369663783419E-2"/>
    <n v="3.3332999999999999"/>
    <s v="P"/>
  </r>
  <r>
    <x v="1099"/>
    <s v="Monachil Credit Income Fund"/>
    <x v="8"/>
    <x v="192"/>
    <s v="Meli Ali"/>
    <s v="Director,Officer,TenPercentOwner"/>
    <n v="20100"/>
    <n v="10.039999999999999"/>
    <n v="201804"/>
    <s v="large_buy"/>
    <n v="5.9762413958071034E-3"/>
    <n v="0.59760000000000002"/>
    <s v="P"/>
  </r>
  <r>
    <x v="81"/>
    <s v="TALOS ENERGY INC."/>
    <x v="8"/>
    <x v="192"/>
    <s v="Control Empresarial de Capitales S.A. de C.V."/>
    <s v="TenPercentOwner,Other"/>
    <n v="100000"/>
    <n v="10.31"/>
    <n v="1031000"/>
    <s v="normal_buy"/>
    <n v="8.6359190449330381E-2"/>
    <n v="8.6358999999999995"/>
    <s v="P"/>
  </r>
  <r>
    <x v="1484"/>
    <s v="BKV Corp"/>
    <x v="8"/>
    <x v="192"/>
    <s v="Jimenez John T"/>
    <s v="Officer"/>
    <n v="16500"/>
    <n v="18"/>
    <n v="297000"/>
    <s v="large_buy"/>
    <n v="7.7563048706184023E-3"/>
    <n v="0.77559999999999996"/>
    <s v="P"/>
  </r>
  <r>
    <x v="720"/>
    <s v="Science Applications International Corp"/>
    <x v="8"/>
    <x v="192"/>
    <s v="Supplee Barbara"/>
    <s v="Officer"/>
    <n v="150"/>
    <n v="137.38"/>
    <n v="20607"/>
    <s v="normal_buy"/>
    <n v="5.1728077788546711E-2"/>
    <n v="5.1727999999999996"/>
    <s v="P"/>
  </r>
  <r>
    <x v="1490"/>
    <s v="ELLSWORTH GROWTH &amp; INCOME FUND LTD"/>
    <x v="8"/>
    <x v="192"/>
    <s v="Saba Capital Management, L.P."/>
    <s v="TenPercentOwner"/>
    <n v="3302"/>
    <n v="8.93"/>
    <n v="29486.86"/>
    <s v="large_buy"/>
    <n v="3.5794405618183811E-2"/>
    <n v="3.5794000000000001"/>
    <s v="P"/>
  </r>
  <r>
    <x v="1490"/>
    <s v="ELLSWORTH GROWTH &amp; INCOME FUND LTD"/>
    <x v="8"/>
    <x v="192"/>
    <s v="Weinstein Boaz"/>
    <s v="TenPercentOwner"/>
    <n v="3302"/>
    <n v="8.93"/>
    <n v="29486.86"/>
    <s v="large_buy"/>
    <n v="3.5794405618183811E-2"/>
    <n v="3.5794000000000001"/>
    <s v="P"/>
  </r>
  <r>
    <x v="1156"/>
    <s v="Gabelli Healthcare &amp; WellnessRx Trust"/>
    <x v="8"/>
    <x v="192"/>
    <s v="Saba Capital Management, L.P."/>
    <s v="TenPercentOwner"/>
    <n v="1196"/>
    <n v="11.1"/>
    <n v="13275.6"/>
    <s v="normal_buy"/>
    <n v="-1.9108210581974979E-2"/>
    <n v="-1.9108000000000001"/>
    <s v="P"/>
  </r>
  <r>
    <x v="1156"/>
    <s v="Gabelli Healthcare &amp; WellnessRx Trust"/>
    <x v="8"/>
    <x v="192"/>
    <s v="Weinstein Boaz"/>
    <s v="TenPercentOwner"/>
    <n v="1196"/>
    <n v="11.1"/>
    <n v="13275.6"/>
    <s v="normal_buy"/>
    <n v="-1.9108210581974979E-2"/>
    <n v="-1.9108000000000001"/>
    <s v="P"/>
  </r>
  <r>
    <x v="1483"/>
    <s v="BioAge Labs, Inc."/>
    <x v="8"/>
    <x v="192"/>
    <s v="HEALY JAMES"/>
    <s v="Director"/>
    <n v="588888"/>
    <n v="18"/>
    <n v="10599984"/>
    <s v="large_buy"/>
    <n v="3.3333369663783419E-2"/>
    <n v="3.3332999999999999"/>
    <s v="P"/>
  </r>
  <r>
    <x v="1483"/>
    <s v="BioAge Labs, Inc."/>
    <x v="8"/>
    <x v="192"/>
    <s v="HEALY JAMES"/>
    <s v="Director"/>
    <n v="26497"/>
    <n v="18"/>
    <n v="476946"/>
    <s v="normal_buy"/>
    <n v="3.3333369663783419E-2"/>
    <n v="3.3332999999999999"/>
    <s v="P"/>
  </r>
  <r>
    <x v="1483"/>
    <s v="BioAge Labs, Inc."/>
    <x v="8"/>
    <x v="192"/>
    <s v="HEALY JAMES"/>
    <s v="Director"/>
    <n v="18353"/>
    <n v="18"/>
    <n v="330354"/>
    <s v="normal_buy"/>
    <n v="3.3333369663783419E-2"/>
    <n v="3.3332999999999999"/>
    <s v="P"/>
  </r>
  <r>
    <x v="1483"/>
    <s v="BioAge Labs, Inc."/>
    <x v="8"/>
    <x v="192"/>
    <s v="HEALY JAMES"/>
    <s v="Director"/>
    <n v="21814"/>
    <n v="18"/>
    <n v="392652"/>
    <s v="normal_buy"/>
    <n v="3.3333369663783419E-2"/>
    <n v="3.3332999999999999"/>
    <s v="P"/>
  </r>
  <r>
    <x v="1483"/>
    <s v="BioAge Labs, Inc."/>
    <x v="8"/>
    <x v="192"/>
    <s v="HEALY JAMES"/>
    <s v="Director"/>
    <n v="11113"/>
    <n v="18"/>
    <n v="200034"/>
    <s v="normal_buy"/>
    <n v="3.3333369663783419E-2"/>
    <n v="3.3332999999999999"/>
    <s v="P"/>
  </r>
  <r>
    <x v="749"/>
    <s v="Ibotta, Inc."/>
    <x v="8"/>
    <x v="192"/>
    <s v="D. E. SHAW &amp; CO, L.P."/>
    <s v="TenPercentOwner,Other"/>
    <n v="800"/>
    <n v="62.74"/>
    <n v="50192"/>
    <s v="normal_buy"/>
    <n v="6.5356283448700703E-2"/>
    <n v="6.5355999999999996"/>
    <s v="P"/>
  </r>
  <r>
    <x v="749"/>
    <s v="Ibotta, Inc."/>
    <x v="8"/>
    <x v="192"/>
    <s v="SHAW DAVID E"/>
    <s v="TenPercentOwner,Other"/>
    <n v="800"/>
    <n v="62.74"/>
    <n v="50192"/>
    <s v="normal_buy"/>
    <n v="6.5356283448700703E-2"/>
    <n v="6.5355999999999996"/>
    <s v="P"/>
  </r>
  <r>
    <x v="749"/>
    <s v="Ibotta, Inc."/>
    <x v="8"/>
    <x v="192"/>
    <s v="D. E. SHAW &amp; CO, L.L.C."/>
    <s v="TenPercentOwner,Other"/>
    <n v="800"/>
    <n v="62.74"/>
    <n v="50192"/>
    <s v="normal_buy"/>
    <n v="6.5356283448700703E-2"/>
    <n v="6.5355999999999996"/>
    <s v="P"/>
  </r>
  <r>
    <x v="749"/>
    <s v="Ibotta, Inc."/>
    <x v="8"/>
    <x v="192"/>
    <s v="D. E. SHAW &amp; CO, L.P."/>
    <s v="TenPercentOwner,Other"/>
    <n v="725"/>
    <n v="63.45"/>
    <n v="46001.25"/>
    <s v="normal_buy"/>
    <n v="6.5356283448700703E-2"/>
    <n v="6.5355999999999996"/>
    <s v="P"/>
  </r>
  <r>
    <x v="749"/>
    <s v="Ibotta, Inc."/>
    <x v="8"/>
    <x v="192"/>
    <s v="SHAW DAVID E"/>
    <s v="TenPercentOwner,Other"/>
    <n v="725"/>
    <n v="63.45"/>
    <n v="46001.25"/>
    <s v="normal_buy"/>
    <n v="6.5356283448700703E-2"/>
    <n v="6.5355999999999996"/>
    <s v="P"/>
  </r>
  <r>
    <x v="749"/>
    <s v="Ibotta, Inc."/>
    <x v="8"/>
    <x v="192"/>
    <s v="D. E. SHAW &amp; CO, L.L.C."/>
    <s v="TenPercentOwner,Other"/>
    <n v="725"/>
    <n v="63.45"/>
    <n v="46001.25"/>
    <s v="normal_buy"/>
    <n v="6.5356283448700703E-2"/>
    <n v="6.5355999999999996"/>
    <s v="P"/>
  </r>
  <r>
    <x v="749"/>
    <s v="Ibotta, Inc."/>
    <x v="8"/>
    <x v="192"/>
    <s v="D. E. SHAW &amp; CO, L.P."/>
    <s v="TenPercentOwner,Other"/>
    <n v="1926"/>
    <n v="62.7"/>
    <n v="120760.2"/>
    <s v="large_buy"/>
    <n v="6.5356283448700703E-2"/>
    <n v="6.5355999999999996"/>
    <s v="P"/>
  </r>
  <r>
    <x v="749"/>
    <s v="Ibotta, Inc."/>
    <x v="8"/>
    <x v="192"/>
    <s v="SHAW DAVID E"/>
    <s v="TenPercentOwner,Other"/>
    <n v="1926"/>
    <n v="62.7"/>
    <n v="120760.2"/>
    <s v="large_buy"/>
    <n v="6.5356283448700703E-2"/>
    <n v="6.5355999999999996"/>
    <s v="P"/>
  </r>
  <r>
    <x v="749"/>
    <s v="Ibotta, Inc."/>
    <x v="8"/>
    <x v="192"/>
    <s v="D. E. SHAW &amp; CO, L.L.C."/>
    <s v="TenPercentOwner,Other"/>
    <n v="1926"/>
    <n v="62.7"/>
    <n v="120760.2"/>
    <s v="large_buy"/>
    <n v="6.5356283448700703E-2"/>
    <n v="6.5355999999999996"/>
    <s v="P"/>
  </r>
  <r>
    <x v="749"/>
    <s v="Ibotta, Inc."/>
    <x v="8"/>
    <x v="192"/>
    <s v="D. E. SHAW &amp; CO, L.P."/>
    <s v="TenPercentOwner,Other"/>
    <n v="200"/>
    <n v="63.4"/>
    <n v="12680"/>
    <s v="normal_buy"/>
    <n v="6.5356283448700703E-2"/>
    <n v="6.5355999999999996"/>
    <s v="P"/>
  </r>
  <r>
    <x v="749"/>
    <s v="Ibotta, Inc."/>
    <x v="8"/>
    <x v="192"/>
    <s v="SHAW DAVID E"/>
    <s v="TenPercentOwner,Other"/>
    <n v="200"/>
    <n v="63.4"/>
    <n v="12680"/>
    <s v="normal_buy"/>
    <n v="6.5356283448700703E-2"/>
    <n v="6.5355999999999996"/>
    <s v="P"/>
  </r>
  <r>
    <x v="749"/>
    <s v="Ibotta, Inc."/>
    <x v="8"/>
    <x v="192"/>
    <s v="D. E. SHAW &amp; CO, L.L.C."/>
    <s v="TenPercentOwner,Other"/>
    <n v="200"/>
    <n v="63.4"/>
    <n v="12680"/>
    <s v="normal_buy"/>
    <n v="6.5356283448700703E-2"/>
    <n v="6.5355999999999996"/>
    <s v="P"/>
  </r>
  <r>
    <x v="749"/>
    <s v="Ibotta, Inc."/>
    <x v="8"/>
    <x v="192"/>
    <s v="D. E. SHAW &amp; CO, L.P."/>
    <s v="TenPercentOwner,Other"/>
    <n v="200"/>
    <n v="63.4"/>
    <n v="12680"/>
    <s v="normal_buy"/>
    <n v="6.5356283448700703E-2"/>
    <n v="6.5355999999999996"/>
    <s v="P"/>
  </r>
  <r>
    <x v="749"/>
    <s v="Ibotta, Inc."/>
    <x v="8"/>
    <x v="192"/>
    <s v="SHAW DAVID E"/>
    <s v="TenPercentOwner,Other"/>
    <n v="200"/>
    <n v="63.4"/>
    <n v="12680"/>
    <s v="normal_buy"/>
    <n v="6.5356283448700703E-2"/>
    <n v="6.5355999999999996"/>
    <s v="P"/>
  </r>
  <r>
    <x v="749"/>
    <s v="Ibotta, Inc."/>
    <x v="8"/>
    <x v="192"/>
    <s v="D. E. SHAW &amp; CO, L.L.C."/>
    <s v="TenPercentOwner,Other"/>
    <n v="200"/>
    <n v="63.4"/>
    <n v="12680"/>
    <s v="normal_buy"/>
    <n v="6.5356283448700703E-2"/>
    <n v="6.5355999999999996"/>
    <s v="P"/>
  </r>
  <r>
    <x v="749"/>
    <s v="Ibotta, Inc."/>
    <x v="8"/>
    <x v="192"/>
    <s v="D. E. SHAW &amp; CO, L.P."/>
    <s v="TenPercentOwner,Other"/>
    <n v="800"/>
    <n v="62.74"/>
    <n v="50192"/>
    <s v="normal_buy"/>
    <n v="6.5356283448700703E-2"/>
    <n v="6.5355999999999996"/>
    <s v="P"/>
  </r>
  <r>
    <x v="749"/>
    <s v="Ibotta, Inc."/>
    <x v="8"/>
    <x v="192"/>
    <s v="SHAW DAVID E"/>
    <s v="TenPercentOwner,Other"/>
    <n v="800"/>
    <n v="62.74"/>
    <n v="50192"/>
    <s v="normal_buy"/>
    <n v="6.5356283448700703E-2"/>
    <n v="6.5355999999999996"/>
    <s v="P"/>
  </r>
  <r>
    <x v="749"/>
    <s v="Ibotta, Inc."/>
    <x v="8"/>
    <x v="192"/>
    <s v="D. E. SHAW &amp; CO, L.L.C."/>
    <s v="TenPercentOwner,Other"/>
    <n v="800"/>
    <n v="62.74"/>
    <n v="50192"/>
    <s v="normal_buy"/>
    <n v="6.5356283448700703E-2"/>
    <n v="6.5355999999999996"/>
    <s v="P"/>
  </r>
  <r>
    <x v="749"/>
    <s v="Ibotta, Inc."/>
    <x v="8"/>
    <x v="192"/>
    <s v="D. E. SHAW &amp; CO, L.P."/>
    <s v="TenPercentOwner,Other"/>
    <n v="725"/>
    <n v="63.45"/>
    <n v="46001.25"/>
    <s v="normal_buy"/>
    <n v="6.5356283448700703E-2"/>
    <n v="6.5355999999999996"/>
    <s v="P"/>
  </r>
  <r>
    <x v="749"/>
    <s v="Ibotta, Inc."/>
    <x v="8"/>
    <x v="192"/>
    <s v="SHAW DAVID E"/>
    <s v="TenPercentOwner,Other"/>
    <n v="725"/>
    <n v="63.45"/>
    <n v="46001.25"/>
    <s v="normal_buy"/>
    <n v="6.5356283448700703E-2"/>
    <n v="6.5355999999999996"/>
    <s v="P"/>
  </r>
  <r>
    <x v="749"/>
    <s v="Ibotta, Inc."/>
    <x v="8"/>
    <x v="192"/>
    <s v="D. E. SHAW &amp; CO, L.L.C."/>
    <s v="TenPercentOwner,Other"/>
    <n v="725"/>
    <n v="63.45"/>
    <n v="46001.25"/>
    <s v="normal_buy"/>
    <n v="6.5356283448700703E-2"/>
    <n v="6.5355999999999996"/>
    <s v="P"/>
  </r>
  <r>
    <x v="749"/>
    <s v="Ibotta, Inc."/>
    <x v="8"/>
    <x v="192"/>
    <s v="D. E. SHAW &amp; CO, L.P."/>
    <s v="TenPercentOwner,Other"/>
    <n v="1926"/>
    <n v="62.7"/>
    <n v="120760.2"/>
    <s v="large_buy"/>
    <n v="6.5356283448700703E-2"/>
    <n v="6.5355999999999996"/>
    <s v="P"/>
  </r>
  <r>
    <x v="749"/>
    <s v="Ibotta, Inc."/>
    <x v="8"/>
    <x v="192"/>
    <s v="SHAW DAVID E"/>
    <s v="TenPercentOwner,Other"/>
    <n v="1926"/>
    <n v="62.7"/>
    <n v="120760.2"/>
    <s v="large_buy"/>
    <n v="6.5356283448700703E-2"/>
    <n v="6.5355999999999996"/>
    <s v="P"/>
  </r>
  <r>
    <x v="749"/>
    <s v="Ibotta, Inc."/>
    <x v="8"/>
    <x v="192"/>
    <s v="D. E. SHAW &amp; CO, L.L.C."/>
    <s v="TenPercentOwner,Other"/>
    <n v="1926"/>
    <n v="62.7"/>
    <n v="120760.2"/>
    <s v="large_buy"/>
    <n v="6.5356283448700703E-2"/>
    <n v="6.5355999999999996"/>
    <s v="P"/>
  </r>
  <r>
    <x v="1487"/>
    <s v="Guardian Pharmacy Services, Inc."/>
    <x v="8"/>
    <x v="192"/>
    <s v="LEWIS RANDALL J"/>
    <s v="Director"/>
    <n v="3571"/>
    <n v="14"/>
    <n v="49994"/>
    <s v="normal_buy"/>
    <n v="-4.2253521126760618E-2"/>
    <n v="-4.2253999999999996"/>
    <s v="P"/>
  </r>
  <r>
    <x v="1491"/>
    <s v="Helmerich &amp; Payne, Inc."/>
    <x v="8"/>
    <x v="192"/>
    <s v="Vann J Kevin"/>
    <s v="Officer"/>
    <n v="3300"/>
    <n v="30.19"/>
    <n v="99627"/>
    <s v="large_buy"/>
    <n v="0.2143335052377677"/>
    <n v="21.433399999999999"/>
    <s v="P"/>
  </r>
  <r>
    <x v="1484"/>
    <s v="BKV Corp"/>
    <x v="8"/>
    <x v="192"/>
    <s v="Valois Mary Rita"/>
    <s v="Officer"/>
    <n v="2000"/>
    <n v="18"/>
    <n v="36000"/>
    <s v="normal_buy"/>
    <n v="7.7563048706184023E-3"/>
    <n v="0.77559999999999996"/>
    <s v="P"/>
  </r>
  <r>
    <x v="1484"/>
    <s v="BKV Corp"/>
    <x v="8"/>
    <x v="192"/>
    <s v="Davis Joseph R"/>
    <s v="Director"/>
    <n v="10000"/>
    <n v="18"/>
    <n v="180000"/>
    <s v="normal_buy"/>
    <n v="7.7563048706184023E-3"/>
    <n v="0.77559999999999996"/>
    <s v="P"/>
  </r>
  <r>
    <x v="17"/>
    <s v="TILE SHOP HOLDINGS, INC."/>
    <x v="8"/>
    <x v="192"/>
    <s v="Fund 1 Investments, LLC"/>
    <s v="TenPercentOwner"/>
    <n v="7000"/>
    <n v="6.61"/>
    <n v="46270"/>
    <s v="normal_buy"/>
    <n v="-1.5128578307516681E-2"/>
    <n v="-1.5128999999999999"/>
    <s v="P"/>
  </r>
  <r>
    <x v="17"/>
    <s v="TILE SHOP HOLDINGS, INC."/>
    <x v="8"/>
    <x v="192"/>
    <s v="Pleasant Lake Partners LLC"/>
    <s v="TenPercentOwner"/>
    <n v="7000"/>
    <n v="6.61"/>
    <n v="46270"/>
    <s v="normal_buy"/>
    <n v="-1.5128578307516681E-2"/>
    <n v="-1.5128999999999999"/>
    <s v="P"/>
  </r>
  <r>
    <x v="17"/>
    <s v="TILE SHOP HOLDINGS, INC."/>
    <x v="8"/>
    <x v="192"/>
    <s v="Pleasant Lake Onshore Feeder Fund LP"/>
    <s v="TenPercentOwner"/>
    <n v="7000"/>
    <n v="6.61"/>
    <n v="46270"/>
    <s v="normal_buy"/>
    <n v="-1.5128578307516681E-2"/>
    <n v="-1.5128999999999999"/>
    <s v="P"/>
  </r>
  <r>
    <x v="61"/>
    <s v="BlackRock Health Sciences Term Trust"/>
    <x v="8"/>
    <x v="192"/>
    <s v="Saba Capital Management, L.P."/>
    <s v="TenPercentOwner"/>
    <n v="1633"/>
    <n v="15.89"/>
    <n v="25948.37"/>
    <s v="normal_buy"/>
    <n v="1.903367920065957E-3"/>
    <n v="0.1903"/>
    <s v="P"/>
  </r>
  <r>
    <x v="61"/>
    <s v="BlackRock Health Sciences Term Trust"/>
    <x v="8"/>
    <x v="192"/>
    <s v="Weinstein Boaz"/>
    <s v="TenPercentOwner"/>
    <n v="1633"/>
    <n v="15.89"/>
    <n v="25948.37"/>
    <s v="normal_buy"/>
    <n v="1.903367920065957E-3"/>
    <n v="0.1903"/>
    <s v="P"/>
  </r>
  <r>
    <x v="1484"/>
    <s v="BKV Corp"/>
    <x v="8"/>
    <x v="192"/>
    <s v="Tameron David"/>
    <s v="Officer"/>
    <n v="1500"/>
    <n v="18"/>
    <n v="27000"/>
    <s v="normal_buy"/>
    <n v="7.7563048706184023E-3"/>
    <n v="0.77559999999999996"/>
    <s v="P"/>
  </r>
  <r>
    <x v="534"/>
    <s v="MidWestOne Financial Group, Inc."/>
    <x v="8"/>
    <x v="193"/>
    <s v="REEVES CHARLES N"/>
    <s v="Director,Officer"/>
    <n v="7000"/>
    <n v="25"/>
    <n v="175000"/>
    <s v="large_buy"/>
    <n v="2.1030234225969391E-3"/>
    <n v="0.21029999999999999"/>
    <s v="P"/>
  </r>
  <r>
    <x v="68"/>
    <s v="PBF Energy Inc."/>
    <x v="8"/>
    <x v="193"/>
    <s v="Control Empresarial de Capitales S.A. de C.V."/>
    <s v="TenPercentOwner,Other"/>
    <n v="55000"/>
    <n v="30.85"/>
    <n v="1696750"/>
    <s v="normal_buy"/>
    <n v="5.6865852109628363E-2"/>
    <n v="5.6866000000000003"/>
    <s v="P"/>
  </r>
  <r>
    <x v="1492"/>
    <s v="SOUTHWEST AIRLINES CO"/>
    <x v="8"/>
    <x v="193"/>
    <s v="GANGWAL RAKESH"/>
    <s v="Director"/>
    <n v="43328"/>
    <n v="29.59"/>
    <n v="1282075.52"/>
    <s v="large_buy"/>
    <n v="2.4974757942228362E-2"/>
    <n v="2.4975000000000001"/>
    <s v="P"/>
  </r>
  <r>
    <x v="1492"/>
    <s v="SOUTHWEST AIRLINES CO"/>
    <x v="8"/>
    <x v="193"/>
    <s v="GANGWAL RAKESH"/>
    <s v="Director"/>
    <n v="2288"/>
    <n v="29.61"/>
    <n v="67747.679999999993"/>
    <s v="normal_buy"/>
    <n v="2.4974757942228362E-2"/>
    <n v="2.4975000000000001"/>
    <s v="P"/>
  </r>
  <r>
    <x v="1492"/>
    <s v="SOUTHWEST AIRLINES CO"/>
    <x v="8"/>
    <x v="193"/>
    <s v="GANGWAL RAKESH"/>
    <s v="Director"/>
    <n v="15355"/>
    <n v="29.61"/>
    <n v="454661.55"/>
    <s v="normal_buy"/>
    <n v="2.4974757942228362E-2"/>
    <n v="2.4975000000000001"/>
    <s v="P"/>
  </r>
  <r>
    <x v="1492"/>
    <s v="SOUTHWEST AIRLINES CO"/>
    <x v="8"/>
    <x v="193"/>
    <s v="GANGWAL RAKESH"/>
    <s v="Director"/>
    <n v="5430"/>
    <n v="29.62"/>
    <n v="160836.6"/>
    <s v="normal_buy"/>
    <n v="2.4974757942228362E-2"/>
    <n v="2.4975000000000001"/>
    <s v="P"/>
  </r>
  <r>
    <x v="1492"/>
    <s v="SOUTHWEST AIRLINES CO"/>
    <x v="8"/>
    <x v="193"/>
    <s v="GANGWAL RAKESH"/>
    <s v="Director"/>
    <n v="4108"/>
    <n v="29.64"/>
    <n v="121761.12"/>
    <s v="normal_buy"/>
    <n v="2.4974757942228362E-2"/>
    <n v="2.4975000000000001"/>
    <s v="P"/>
  </r>
  <r>
    <x v="1492"/>
    <s v="SOUTHWEST AIRLINES CO"/>
    <x v="8"/>
    <x v="193"/>
    <s v="GANGWAL RAKESH"/>
    <s v="Director"/>
    <n v="14611"/>
    <n v="29.64"/>
    <n v="433070.04"/>
    <s v="normal_buy"/>
    <n v="2.4974757942228362E-2"/>
    <n v="2.4975000000000001"/>
    <s v="P"/>
  </r>
  <r>
    <x v="1492"/>
    <s v="SOUTHWEST AIRLINES CO"/>
    <x v="8"/>
    <x v="193"/>
    <s v="GANGWAL RAKESH"/>
    <s v="Director"/>
    <n v="2700"/>
    <n v="29.65"/>
    <n v="80055"/>
    <s v="normal_buy"/>
    <n v="2.4974757942228362E-2"/>
    <n v="2.4975000000000001"/>
    <s v="P"/>
  </r>
  <r>
    <x v="1492"/>
    <s v="SOUTHWEST AIRLINES CO"/>
    <x v="8"/>
    <x v="193"/>
    <s v="GANGWAL RAKESH"/>
    <s v="Director"/>
    <n v="17888"/>
    <n v="29.66"/>
    <n v="530558.07999999996"/>
    <s v="normal_buy"/>
    <n v="2.4974757942228362E-2"/>
    <n v="2.4975000000000001"/>
    <s v="P"/>
  </r>
  <r>
    <x v="1492"/>
    <s v="SOUTHWEST AIRLINES CO"/>
    <x v="8"/>
    <x v="193"/>
    <s v="GANGWAL RAKESH"/>
    <s v="Director"/>
    <n v="37114"/>
    <n v="29.66"/>
    <n v="1100801.24"/>
    <s v="large_buy"/>
    <n v="2.4974757942228362E-2"/>
    <n v="2.4975000000000001"/>
    <s v="P"/>
  </r>
  <r>
    <x v="1492"/>
    <s v="SOUTHWEST AIRLINES CO"/>
    <x v="8"/>
    <x v="193"/>
    <s v="GANGWAL RAKESH"/>
    <s v="Director"/>
    <n v="25906"/>
    <n v="29.67"/>
    <n v="768631.02"/>
    <s v="normal_buy"/>
    <n v="2.4974757942228362E-2"/>
    <n v="2.4975000000000001"/>
    <s v="P"/>
  </r>
  <r>
    <x v="1492"/>
    <s v="SOUTHWEST AIRLINES CO"/>
    <x v="8"/>
    <x v="193"/>
    <s v="GANGWAL RAKESH"/>
    <s v="Director"/>
    <n v="8037"/>
    <n v="29.68"/>
    <n v="238538.16"/>
    <s v="normal_buy"/>
    <n v="2.4974757942228362E-2"/>
    <n v="2.4975000000000001"/>
    <s v="P"/>
  </r>
  <r>
    <x v="1492"/>
    <s v="SOUTHWEST AIRLINES CO"/>
    <x v="8"/>
    <x v="193"/>
    <s v="GANGWAL RAKESH"/>
    <s v="Director"/>
    <n v="42007"/>
    <n v="29.68"/>
    <n v="1246767.76"/>
    <s v="large_buy"/>
    <n v="2.4974757942228362E-2"/>
    <n v="2.4975000000000001"/>
    <s v="P"/>
  </r>
  <r>
    <x v="1492"/>
    <s v="SOUTHWEST AIRLINES CO"/>
    <x v="8"/>
    <x v="193"/>
    <s v="GANGWAL RAKESH"/>
    <s v="Director"/>
    <n v="21472"/>
    <n v="29.69"/>
    <n v="637503.68000000005"/>
    <s v="normal_buy"/>
    <n v="2.4974757942228362E-2"/>
    <n v="2.4975000000000001"/>
    <s v="P"/>
  </r>
  <r>
    <x v="1492"/>
    <s v="SOUTHWEST AIRLINES CO"/>
    <x v="8"/>
    <x v="193"/>
    <s v="GANGWAL RAKESH"/>
    <s v="Director"/>
    <n v="56272"/>
    <n v="29.69"/>
    <n v="1670715.68"/>
    <s v="large_buy"/>
    <n v="2.4974757942228362E-2"/>
    <n v="2.4975000000000001"/>
    <s v="P"/>
  </r>
  <r>
    <x v="1492"/>
    <s v="SOUTHWEST AIRLINES CO"/>
    <x v="8"/>
    <x v="193"/>
    <s v="GANGWAL RAKESH"/>
    <s v="Director"/>
    <n v="28085"/>
    <n v="29.7"/>
    <n v="834124.5"/>
    <s v="large_buy"/>
    <n v="2.4974757942228362E-2"/>
    <n v="2.4975000000000001"/>
    <s v="P"/>
  </r>
  <r>
    <x v="1492"/>
    <s v="SOUTHWEST AIRLINES CO"/>
    <x v="8"/>
    <x v="193"/>
    <s v="GANGWAL RAKESH"/>
    <s v="Director"/>
    <n v="45860"/>
    <n v="29.7"/>
    <n v="1362042"/>
    <s v="large_buy"/>
    <n v="2.4974757942228362E-2"/>
    <n v="2.4975000000000001"/>
    <s v="P"/>
  </r>
  <r>
    <x v="1492"/>
    <s v="SOUTHWEST AIRLINES CO"/>
    <x v="8"/>
    <x v="193"/>
    <s v="GANGWAL RAKESH"/>
    <s v="Director"/>
    <n v="800"/>
    <n v="29.71"/>
    <n v="23768"/>
    <s v="normal_buy"/>
    <n v="2.4974757942228362E-2"/>
    <n v="2.4975000000000001"/>
    <s v="P"/>
  </r>
  <r>
    <x v="1492"/>
    <s v="SOUTHWEST AIRLINES CO"/>
    <x v="8"/>
    <x v="193"/>
    <s v="GANGWAL RAKESH"/>
    <s v="Director"/>
    <n v="4475"/>
    <n v="29.71"/>
    <n v="132952.25"/>
    <s v="normal_buy"/>
    <n v="2.4974757942228362E-2"/>
    <n v="2.4975000000000001"/>
    <s v="P"/>
  </r>
  <r>
    <x v="1492"/>
    <s v="SOUTHWEST AIRLINES CO"/>
    <x v="8"/>
    <x v="193"/>
    <s v="GANGWAL RAKESH"/>
    <s v="Director"/>
    <n v="6526"/>
    <n v="29.72"/>
    <n v="193952.72"/>
    <s v="normal_buy"/>
    <n v="2.4974757942228362E-2"/>
    <n v="2.4975000000000001"/>
    <s v="P"/>
  </r>
  <r>
    <x v="1492"/>
    <s v="SOUTHWEST AIRLINES CO"/>
    <x v="8"/>
    <x v="193"/>
    <s v="GANGWAL RAKESH"/>
    <s v="Director"/>
    <n v="12300"/>
    <n v="29.72"/>
    <n v="365556"/>
    <s v="normal_buy"/>
    <n v="2.4974757942228362E-2"/>
    <n v="2.4975000000000001"/>
    <s v="P"/>
  </r>
  <r>
    <x v="1492"/>
    <s v="SOUTHWEST AIRLINES CO"/>
    <x v="8"/>
    <x v="193"/>
    <s v="GANGWAL RAKESH"/>
    <s v="Director"/>
    <n v="2888"/>
    <n v="29.73"/>
    <n v="85860.24"/>
    <s v="normal_buy"/>
    <n v="2.4974757942228362E-2"/>
    <n v="2.4975000000000001"/>
    <s v="P"/>
  </r>
  <r>
    <x v="1492"/>
    <s v="SOUTHWEST AIRLINES CO"/>
    <x v="8"/>
    <x v="193"/>
    <s v="GANGWAL RAKESH"/>
    <s v="Director"/>
    <n v="6482"/>
    <n v="29.73"/>
    <n v="192709.86"/>
    <s v="normal_buy"/>
    <n v="2.4974757942228362E-2"/>
    <n v="2.4975000000000001"/>
    <s v="P"/>
  </r>
  <r>
    <x v="1492"/>
    <s v="SOUTHWEST AIRLINES CO"/>
    <x v="8"/>
    <x v="193"/>
    <s v="GANGWAL RAKESH"/>
    <s v="Director"/>
    <n v="4371"/>
    <n v="29.6"/>
    <n v="129381.6"/>
    <s v="normal_buy"/>
    <n v="2.4974757942228362E-2"/>
    <n v="2.4975000000000001"/>
    <s v="P"/>
  </r>
  <r>
    <x v="1492"/>
    <s v="SOUTHWEST AIRLINES CO"/>
    <x v="8"/>
    <x v="193"/>
    <s v="GANGWAL RAKESH"/>
    <s v="Director"/>
    <n v="211129"/>
    <n v="29.6"/>
    <n v="6249418.4000000004"/>
    <s v="large_buy"/>
    <n v="2.4974757942228362E-2"/>
    <n v="2.4975000000000001"/>
    <s v="P"/>
  </r>
  <r>
    <x v="1492"/>
    <s v="SOUTHWEST AIRLINES CO"/>
    <x v="8"/>
    <x v="193"/>
    <s v="GANGWAL RAKESH"/>
    <s v="Director"/>
    <n v="13430"/>
    <n v="29.55"/>
    <n v="396856.5"/>
    <s v="normal_buy"/>
    <n v="2.4974757942228362E-2"/>
    <n v="2.4975000000000001"/>
    <s v="P"/>
  </r>
  <r>
    <x v="1492"/>
    <s v="SOUTHWEST AIRLINES CO"/>
    <x v="8"/>
    <x v="193"/>
    <s v="GANGWAL RAKESH"/>
    <s v="Director"/>
    <n v="4400"/>
    <n v="29.58"/>
    <n v="130152"/>
    <s v="normal_buy"/>
    <n v="2.4974757942228362E-2"/>
    <n v="2.4975000000000001"/>
    <s v="P"/>
  </r>
  <r>
    <x v="1492"/>
    <s v="SOUTHWEST AIRLINES CO"/>
    <x v="8"/>
    <x v="193"/>
    <s v="GANGWAL RAKESH"/>
    <s v="Director"/>
    <n v="17242"/>
    <n v="29.59"/>
    <n v="510190.78"/>
    <s v="normal_buy"/>
    <n v="2.4974757942228362E-2"/>
    <n v="2.4975000000000001"/>
    <s v="P"/>
  </r>
  <r>
    <x v="1492"/>
    <s v="SOUTHWEST AIRLINES CO"/>
    <x v="8"/>
    <x v="193"/>
    <s v="GANGWAL RAKESH"/>
    <s v="Director"/>
    <n v="47512"/>
    <n v="29.74"/>
    <n v="1413006.88"/>
    <s v="large_buy"/>
    <n v="2.4974757942228362E-2"/>
    <n v="2.4975000000000001"/>
    <s v="P"/>
  </r>
  <r>
    <x v="1492"/>
    <s v="SOUTHWEST AIRLINES CO"/>
    <x v="8"/>
    <x v="193"/>
    <s v="GANGWAL RAKESH"/>
    <s v="Director"/>
    <n v="3788"/>
    <n v="29.74"/>
    <n v="112655.12"/>
    <s v="normal_buy"/>
    <n v="2.4974757942228362E-2"/>
    <n v="2.4975000000000001"/>
    <s v="P"/>
  </r>
  <r>
    <x v="1493"/>
    <s v="Clene Inc."/>
    <x v="8"/>
    <x v="193"/>
    <s v="Mortenson Mark"/>
    <s v="Officer"/>
    <n v="20512"/>
    <n v="4.75"/>
    <n v="97432"/>
    <s v="normal_buy"/>
    <n v="0.25272326990187333"/>
    <n v="25.272300000000001"/>
    <s v="P"/>
  </r>
  <r>
    <x v="534"/>
    <s v="MidWestOne Financial Group, Inc."/>
    <x v="8"/>
    <x v="193"/>
    <s v="Monson Kevin W"/>
    <s v="Director"/>
    <n v="2000"/>
    <n v="25"/>
    <n v="50000"/>
    <s v="normal_buy"/>
    <n v="2.1030234225969391E-3"/>
    <n v="0.21029999999999999"/>
    <s v="P"/>
  </r>
  <r>
    <x v="674"/>
    <s v="SIMON PROPERTY GROUP INC /DE/"/>
    <x v="8"/>
    <x v="193"/>
    <s v="RODKIN GARY M"/>
    <s v="Director"/>
    <n v="207"/>
    <n v="167.3"/>
    <n v="34631.100000000013"/>
    <s v="normal_buy"/>
    <n v="1.5737710266160439E-2"/>
    <n v="1.5738000000000001"/>
    <s v="P"/>
  </r>
  <r>
    <x v="663"/>
    <s v="FIRST TRUST HIGH YIELD OPPORTUNITIES 2027 TERM FUND"/>
    <x v="8"/>
    <x v="193"/>
    <s v="BOWEN JAMES A"/>
    <s v="Director,Other"/>
    <n v="4370"/>
    <n v="15.2"/>
    <n v="66424"/>
    <s v="normal_buy"/>
    <n v="-1.8676753185443711E-3"/>
    <n v="-0.18679999999999999"/>
    <s v="P"/>
  </r>
  <r>
    <x v="1493"/>
    <s v="Clene Inc."/>
    <x v="8"/>
    <x v="193"/>
    <s v="MATLIN DAVID J"/>
    <s v="Director"/>
    <n v="92307"/>
    <n v="4.75"/>
    <n v="438458.25"/>
    <s v="large_buy"/>
    <n v="0.25272326990187333"/>
    <n v="25.272300000000001"/>
    <s v="P"/>
  </r>
  <r>
    <x v="256"/>
    <s v="CANTALOUPE, INC."/>
    <x v="8"/>
    <x v="193"/>
    <s v="Bergeron Douglas"/>
    <s v="Director"/>
    <n v="36000"/>
    <n v="7.41"/>
    <n v="266760"/>
    <s v="large_buy"/>
    <n v="0.20810803583366749"/>
    <n v="20.8108"/>
    <s v="P"/>
  </r>
  <r>
    <x v="534"/>
    <s v="MidWestOne Financial Group, Inc."/>
    <x v="8"/>
    <x v="193"/>
    <s v="McCormick Tracy S"/>
    <s v="Director"/>
    <n v="2000"/>
    <n v="25"/>
    <n v="50000"/>
    <s v="normal_buy"/>
    <n v="2.1030234225969391E-3"/>
    <n v="0.21029999999999999"/>
    <s v="P"/>
  </r>
  <r>
    <x v="534"/>
    <s v="MidWestOne Financial Group, Inc."/>
    <x v="8"/>
    <x v="193"/>
    <s v="Kaeding Nathaniel J"/>
    <s v="Director"/>
    <n v="400"/>
    <n v="25"/>
    <n v="10000"/>
    <s v="normal_buy"/>
    <n v="2.1030234225969391E-3"/>
    <n v="0.21029999999999999"/>
    <s v="P"/>
  </r>
  <r>
    <x v="534"/>
    <s v="MidWestOne Financial Group, Inc."/>
    <x v="8"/>
    <x v="193"/>
    <s v="Ray Barry S"/>
    <s v="Officer"/>
    <n v="400"/>
    <n v="25"/>
    <n v="10000"/>
    <s v="normal_buy"/>
    <n v="2.1030234225969391E-3"/>
    <n v="0.21029999999999999"/>
    <s v="P"/>
  </r>
  <r>
    <x v="318"/>
    <s v="FIDELITY D &amp; D BANCORP INC"/>
    <x v="8"/>
    <x v="193"/>
    <s v="CALI BRIAN J"/>
    <s v="Director,Officer"/>
    <n v="212.98"/>
    <n v="54.15"/>
    <n v="11532.867"/>
    <s v="normal_buy"/>
    <n v="1.3984559113374709E-2"/>
    <n v="1.3985000000000001"/>
    <s v="P"/>
  </r>
  <r>
    <x v="1494"/>
    <s v="Hyperscale Data, Inc."/>
    <x v="8"/>
    <x v="193"/>
    <s v="AULT MILTON C III"/>
    <s v="Director,Officer,TenPercentOwner"/>
    <n v="50000"/>
    <n v="0.23"/>
    <n v="11500"/>
    <s v="large_buy"/>
    <n v="-8.6956555219459442E-2"/>
    <n v="-8.6957000000000004"/>
    <s v="P"/>
  </r>
  <r>
    <x v="1495"/>
    <s v="Voya Financial, Inc."/>
    <x v="8"/>
    <x v="193"/>
    <s v="O'Neill Francis G."/>
    <s v="Other"/>
    <n v="142"/>
    <n v="74.569999999999993"/>
    <n v="10588.94"/>
    <s v="large_buy"/>
    <n v="2.2847622830949769E-2"/>
    <n v="2.2848000000000002"/>
    <s v="P"/>
  </r>
  <r>
    <x v="1455"/>
    <s v="GRAN TIERRA ENERGY INC."/>
    <x v="8"/>
    <x v="193"/>
    <s v="Ellson Ryan"/>
    <s v="Officer"/>
    <n v="12000"/>
    <n v="6.29"/>
    <n v="75480"/>
    <s v="normal_buy"/>
    <n v="5.1036710149094937E-2"/>
    <n v="5.1036999999999999"/>
    <s v="P"/>
  </r>
  <r>
    <x v="674"/>
    <s v="SIMON PROPERTY GROUP INC /DE/"/>
    <x v="8"/>
    <x v="193"/>
    <s v="SELIG STEFAN M"/>
    <s v="Director"/>
    <n v="182"/>
    <n v="167.3"/>
    <n v="30448.6"/>
    <s v="normal_buy"/>
    <n v="1.5737710266160439E-2"/>
    <n v="1.5738000000000001"/>
    <s v="P"/>
  </r>
  <r>
    <x v="674"/>
    <s v="SIMON PROPERTY GROUP INC /DE/"/>
    <x v="8"/>
    <x v="193"/>
    <s v="Roe Peggy Fang"/>
    <s v="Director"/>
    <n v="63"/>
    <n v="167.3"/>
    <n v="10539.9"/>
    <s v="normal_buy"/>
    <n v="1.5737710266160439E-2"/>
    <n v="1.5738000000000001"/>
    <s v="P"/>
  </r>
  <r>
    <x v="674"/>
    <s v="SIMON PROPERTY GROUP INC /DE/"/>
    <x v="8"/>
    <x v="193"/>
    <s v="Aeppel Glyn"/>
    <s v="Director"/>
    <n v="196"/>
    <n v="167.3"/>
    <n v="32790.800000000003"/>
    <s v="normal_buy"/>
    <n v="1.5737710266160439E-2"/>
    <n v="1.5738000000000001"/>
    <s v="P"/>
  </r>
  <r>
    <x v="534"/>
    <s v="MidWestOne Financial Group, Inc."/>
    <x v="8"/>
    <x v="193"/>
    <s v="GREEFF DOUGLAS H"/>
    <s v="Director"/>
    <n v="4000"/>
    <n v="25"/>
    <n v="100000"/>
    <s v="large_buy"/>
    <n v="2.1030234225969391E-3"/>
    <n v="0.21029999999999999"/>
    <s v="P"/>
  </r>
  <r>
    <x v="534"/>
    <s v="MidWestOne Financial Group, Inc."/>
    <x v="8"/>
    <x v="193"/>
    <s v="Godwin Janet E"/>
    <s v="Director"/>
    <n v="800"/>
    <n v="25"/>
    <n v="20000"/>
    <s v="normal_buy"/>
    <n v="2.1030234225969391E-3"/>
    <n v="0.21029999999999999"/>
    <s v="P"/>
  </r>
  <r>
    <x v="1485"/>
    <s v="enGene Holdings Inc."/>
    <x v="8"/>
    <x v="193"/>
    <s v="Forbion Growth Management B.V."/>
    <s v="TenPercentOwner"/>
    <n v="341332"/>
    <n v="6.34"/>
    <n v="2164044.88"/>
    <s v="large_buy"/>
    <n v="0.16969695480949151"/>
    <n v="16.9697"/>
    <s v="P"/>
  </r>
  <r>
    <x v="1485"/>
    <s v="enGene Holdings Inc."/>
    <x v="8"/>
    <x v="193"/>
    <s v="Forbion Growth Opportunities Fund I Cooperatief U.A."/>
    <s v="TenPercentOwner"/>
    <n v="341332"/>
    <n v="6.34"/>
    <n v="2164044.88"/>
    <s v="large_buy"/>
    <n v="0.16969695480949151"/>
    <n v="16.9697"/>
    <s v="P"/>
  </r>
  <r>
    <x v="685"/>
    <s v="Pagaya Technologies Ltd."/>
    <x v="8"/>
    <x v="193"/>
    <s v="Yulzari Yahav"/>
    <s v="Director,Officer"/>
    <n v="23600"/>
    <n v="10.52"/>
    <n v="248272"/>
    <s v="normal_buy"/>
    <n v="5.1087982728840409E-2"/>
    <n v="5.1087999999999996"/>
    <s v="P"/>
  </r>
  <r>
    <x v="1492"/>
    <s v="SOUTHWEST AIRLINES CO"/>
    <x v="8"/>
    <x v="193"/>
    <s v="KELLY GARY C"/>
    <s v="Director,Officer"/>
    <n v="33921"/>
    <n v="29.52"/>
    <n v="1001347.92"/>
    <s v="large_buy"/>
    <n v="2.4974757942228362E-2"/>
    <n v="2.4975000000000001"/>
    <s v="P"/>
  </r>
  <r>
    <x v="534"/>
    <s v="MidWestOne Financial Group, Inc."/>
    <x v="8"/>
    <x v="193"/>
    <s v="ALBERT LARRY D"/>
    <s v="Director"/>
    <n v="600"/>
    <n v="25"/>
    <n v="15000"/>
    <s v="normal_buy"/>
    <n v="2.1030234225969391E-3"/>
    <n v="0.21029999999999999"/>
    <s v="P"/>
  </r>
  <r>
    <x v="534"/>
    <s v="MidWestOne Financial Group, Inc."/>
    <x v="8"/>
    <x v="193"/>
    <s v="Devaisher Len D"/>
    <s v="Officer"/>
    <n v="400"/>
    <n v="25"/>
    <n v="10000"/>
    <s v="normal_buy"/>
    <n v="2.1030234225969391E-3"/>
    <n v="0.21029999999999999"/>
    <s v="P"/>
  </r>
  <r>
    <x v="534"/>
    <s v="MidWestOne Financial Group, Inc."/>
    <x v="8"/>
    <x v="193"/>
    <s v="CHANEY CARL J"/>
    <s v="Director"/>
    <n v="6000"/>
    <n v="25"/>
    <n v="150000"/>
    <s v="large_buy"/>
    <n v="2.1030234225969391E-3"/>
    <n v="0.21029999999999999"/>
    <s v="P"/>
  </r>
  <r>
    <x v="1459"/>
    <s v="Jeffs' Brands Ltd"/>
    <x v="8"/>
    <x v="193"/>
    <s v="Conroy Jeffrey J."/>
    <s v="TenPercentOwner"/>
    <n v="126040"/>
    <n v="0.27"/>
    <n v="34030.800000000003"/>
    <s v="normal_buy"/>
    <n v="-0.10370376757440949"/>
    <n v="-10.3704"/>
    <s v="P"/>
  </r>
  <r>
    <x v="1066"/>
    <s v="Biomea Fusion, Inc."/>
    <x v="8"/>
    <x v="193"/>
    <s v="Hitchcock Michael J.M."/>
    <s v="Director"/>
    <n v="10000"/>
    <n v="10.06"/>
    <n v="100600"/>
    <s v="large_buy"/>
    <n v="3.0693015270685908E-2"/>
    <n v="3.0693000000000001"/>
    <s v="P"/>
  </r>
  <r>
    <x v="63"/>
    <s v="BlackRock Innovation &amp; Growth Term Trust"/>
    <x v="8"/>
    <x v="193"/>
    <s v="Saba Capital Management, L.P."/>
    <s v="TenPercentOwner"/>
    <n v="19386"/>
    <n v="7.57"/>
    <n v="146752.01999999999"/>
    <s v="normal_buy"/>
    <n v="2.1192229169211929E-2"/>
    <n v="2.1192000000000002"/>
    <s v="P"/>
  </r>
  <r>
    <x v="63"/>
    <s v="BlackRock Innovation &amp; Growth Term Trust"/>
    <x v="8"/>
    <x v="193"/>
    <s v="Weinstein Boaz"/>
    <s v="TenPercentOwner"/>
    <n v="19386"/>
    <n v="7.57"/>
    <n v="146752.01999999999"/>
    <s v="normal_buy"/>
    <n v="2.1192229169211929E-2"/>
    <n v="2.1192000000000002"/>
    <s v="P"/>
  </r>
  <r>
    <x v="534"/>
    <s v="MidWestOne Financial Group, Inc."/>
    <x v="8"/>
    <x v="193"/>
    <s v="Sims Gary L"/>
    <s v="Officer"/>
    <n v="2000"/>
    <n v="25"/>
    <n v="50000"/>
    <s v="normal_buy"/>
    <n v="2.1030234225969391E-3"/>
    <n v="0.21029999999999999"/>
    <s v="P"/>
  </r>
  <r>
    <x v="674"/>
    <s v="SIMON PROPERTY GROUP INC /DE/"/>
    <x v="8"/>
    <x v="193"/>
    <s v="STEWART MARTA R"/>
    <s v="Director"/>
    <n v="172"/>
    <n v="167.3"/>
    <n v="28775.599999999999"/>
    <s v="normal_buy"/>
    <n v="1.5737710266160439E-2"/>
    <n v="1.5738000000000001"/>
    <s v="P"/>
  </r>
  <r>
    <x v="1492"/>
    <s v="SOUTHWEST AIRLINES CO"/>
    <x v="8"/>
    <x v="193"/>
    <s v="GANGWAL RAKESH"/>
    <s v="Director"/>
    <n v="4875"/>
    <n v="29.75"/>
    <n v="145031.25"/>
    <s v="normal_buy"/>
    <n v="2.4974757942228362E-2"/>
    <n v="2.4975000000000001"/>
    <s v="P"/>
  </r>
  <r>
    <x v="1492"/>
    <s v="SOUTHWEST AIRLINES CO"/>
    <x v="8"/>
    <x v="193"/>
    <s v="GANGWAL RAKESH"/>
    <s v="Director"/>
    <n v="104323"/>
    <n v="29.75"/>
    <n v="3103609.25"/>
    <s v="large_buy"/>
    <n v="2.4974757942228362E-2"/>
    <n v="2.4975000000000001"/>
    <s v="P"/>
  </r>
  <r>
    <x v="61"/>
    <s v="BlackRock Health Sciences Term Trust"/>
    <x v="8"/>
    <x v="193"/>
    <s v="Weinstein Boaz"/>
    <s v="TenPercentOwner"/>
    <n v="8012"/>
    <n v="15.84"/>
    <n v="126910.08"/>
    <s v="normal_buy"/>
    <n v="4.419160040747494E-3"/>
    <n v="0.44190000000000002"/>
    <s v="P"/>
  </r>
  <r>
    <x v="61"/>
    <s v="BlackRock Health Sciences Term Trust"/>
    <x v="8"/>
    <x v="193"/>
    <s v="Saba Capital Management, L.P."/>
    <s v="TenPercentOwner"/>
    <n v="8012"/>
    <n v="15.84"/>
    <n v="126910.08"/>
    <s v="normal_buy"/>
    <n v="4.419160040747494E-3"/>
    <n v="0.44190000000000002"/>
    <s v="P"/>
  </r>
  <r>
    <x v="534"/>
    <s v="MidWestOne Financial Group, Inc."/>
    <x v="8"/>
    <x v="193"/>
    <s v="Funk Charles N"/>
    <s v="Director"/>
    <n v="2240"/>
    <n v="25"/>
    <n v="56000"/>
    <s v="large_buy"/>
    <n v="2.1030234225969391E-3"/>
    <n v="0.21029999999999999"/>
    <s v="P"/>
  </r>
  <r>
    <x v="749"/>
    <s v="Ibotta, Inc."/>
    <x v="8"/>
    <x v="193"/>
    <s v="D. E. SHAW &amp; CO, L.L.C."/>
    <s v="TenPercentOwner,Other"/>
    <n v="256"/>
    <n v="63.05"/>
    <n v="16140.8"/>
    <s v="normal_buy"/>
    <n v="0.16247365747548151"/>
    <n v="16.247399999999999"/>
    <s v="P"/>
  </r>
  <r>
    <x v="1492"/>
    <s v="SOUTHWEST AIRLINES CO"/>
    <x v="8"/>
    <x v="193"/>
    <s v="GANGWAL RAKESH"/>
    <s v="Director"/>
    <n v="114254"/>
    <n v="29.49"/>
    <n v="3369350.46"/>
    <s v="large_buy"/>
    <n v="2.4974757942228362E-2"/>
    <n v="2.4975000000000001"/>
    <s v="P"/>
  </r>
  <r>
    <x v="1492"/>
    <s v="SOUTHWEST AIRLINES CO"/>
    <x v="8"/>
    <x v="193"/>
    <s v="GANGWAL RAKESH"/>
    <s v="Director"/>
    <n v="59847"/>
    <n v="29.49"/>
    <n v="1764888.03"/>
    <s v="large_buy"/>
    <n v="2.4974757942228362E-2"/>
    <n v="2.4975000000000001"/>
    <s v="P"/>
  </r>
  <r>
    <x v="1492"/>
    <s v="SOUTHWEST AIRLINES CO"/>
    <x v="8"/>
    <x v="193"/>
    <s v="GANGWAL RAKESH"/>
    <s v="Director"/>
    <n v="100357"/>
    <n v="29.5"/>
    <n v="2960531.5"/>
    <s v="large_buy"/>
    <n v="2.4974757942228362E-2"/>
    <n v="2.4975000000000001"/>
    <s v="P"/>
  </r>
  <r>
    <x v="1492"/>
    <s v="SOUTHWEST AIRLINES CO"/>
    <x v="8"/>
    <x v="193"/>
    <s v="GANGWAL RAKESH"/>
    <s v="Director"/>
    <n v="106056"/>
    <n v="29.5"/>
    <n v="3128652"/>
    <s v="large_buy"/>
    <n v="2.4974757942228362E-2"/>
    <n v="2.4975000000000001"/>
    <s v="P"/>
  </r>
  <r>
    <x v="1492"/>
    <s v="SOUTHWEST AIRLINES CO"/>
    <x v="8"/>
    <x v="193"/>
    <s v="GANGWAL RAKESH"/>
    <s v="Director"/>
    <n v="23032"/>
    <n v="29.51"/>
    <n v="679674.32000000007"/>
    <s v="normal_buy"/>
    <n v="2.4974757942228362E-2"/>
    <n v="2.4975000000000001"/>
    <s v="P"/>
  </r>
  <r>
    <x v="1492"/>
    <s v="SOUTHWEST AIRLINES CO"/>
    <x v="8"/>
    <x v="193"/>
    <s v="GANGWAL RAKESH"/>
    <s v="Director"/>
    <n v="12450"/>
    <n v="29.51"/>
    <n v="367399.5"/>
    <s v="normal_buy"/>
    <n v="2.4974757942228362E-2"/>
    <n v="2.4975000000000001"/>
    <s v="P"/>
  </r>
  <r>
    <x v="1492"/>
    <s v="SOUTHWEST AIRLINES CO"/>
    <x v="8"/>
    <x v="193"/>
    <s v="GANGWAL RAKESH"/>
    <s v="Director"/>
    <n v="9525"/>
    <n v="29.52"/>
    <n v="281178"/>
    <s v="normal_buy"/>
    <n v="2.4974757942228362E-2"/>
    <n v="2.4975000000000001"/>
    <s v="P"/>
  </r>
  <r>
    <x v="1492"/>
    <s v="SOUTHWEST AIRLINES CO"/>
    <x v="8"/>
    <x v="193"/>
    <s v="GANGWAL RAKESH"/>
    <s v="Director"/>
    <n v="34505"/>
    <n v="29.52"/>
    <n v="1018587.6"/>
    <s v="large_buy"/>
    <n v="2.4974757942228362E-2"/>
    <n v="2.4975000000000001"/>
    <s v="P"/>
  </r>
  <r>
    <x v="1492"/>
    <s v="SOUTHWEST AIRLINES CO"/>
    <x v="8"/>
    <x v="193"/>
    <s v="GANGWAL RAKESH"/>
    <s v="Director"/>
    <n v="2248"/>
    <n v="29.53"/>
    <n v="66383.44"/>
    <s v="normal_buy"/>
    <n v="2.4974757942228362E-2"/>
    <n v="2.4975000000000001"/>
    <s v="P"/>
  </r>
  <r>
    <x v="1492"/>
    <s v="SOUTHWEST AIRLINES CO"/>
    <x v="8"/>
    <x v="193"/>
    <s v="GANGWAL RAKESH"/>
    <s v="Director"/>
    <n v="400"/>
    <n v="29.54"/>
    <n v="11816"/>
    <s v="normal_buy"/>
    <n v="2.4974757942228362E-2"/>
    <n v="2.4975000000000001"/>
    <s v="P"/>
  </r>
  <r>
    <x v="1492"/>
    <s v="SOUTHWEST AIRLINES CO"/>
    <x v="8"/>
    <x v="193"/>
    <s v="GANGWAL RAKESH"/>
    <s v="Director"/>
    <n v="2820"/>
    <n v="29.55"/>
    <n v="83331"/>
    <s v="normal_buy"/>
    <n v="2.4974757942228362E-2"/>
    <n v="2.4975000000000001"/>
    <s v="P"/>
  </r>
  <r>
    <x v="1492"/>
    <s v="SOUTHWEST AIRLINES CO"/>
    <x v="8"/>
    <x v="193"/>
    <s v="GANGWAL RAKESH"/>
    <s v="Director"/>
    <n v="7622"/>
    <n v="29.4"/>
    <n v="224086.8"/>
    <s v="normal_buy"/>
    <n v="2.4974757942228362E-2"/>
    <n v="2.4975000000000001"/>
    <s v="P"/>
  </r>
  <r>
    <x v="1492"/>
    <s v="SOUTHWEST AIRLINES CO"/>
    <x v="8"/>
    <x v="193"/>
    <s v="GANGWAL RAKESH"/>
    <s v="Director"/>
    <n v="3352"/>
    <n v="29.41"/>
    <n v="98582.32"/>
    <s v="normal_buy"/>
    <n v="2.4974757942228362E-2"/>
    <n v="2.4975000000000001"/>
    <s v="P"/>
  </r>
  <r>
    <x v="1492"/>
    <s v="SOUTHWEST AIRLINES CO"/>
    <x v="8"/>
    <x v="193"/>
    <s v="GANGWAL RAKESH"/>
    <s v="Director"/>
    <n v="22756"/>
    <n v="29.41"/>
    <n v="669253.96"/>
    <s v="normal_buy"/>
    <n v="2.4974757942228362E-2"/>
    <n v="2.4975000000000001"/>
    <s v="P"/>
  </r>
  <r>
    <x v="1492"/>
    <s v="SOUTHWEST AIRLINES CO"/>
    <x v="8"/>
    <x v="193"/>
    <s v="GANGWAL RAKESH"/>
    <s v="Director"/>
    <n v="9123"/>
    <n v="29.42"/>
    <n v="268398.65999999997"/>
    <s v="normal_buy"/>
    <n v="2.4974757942228362E-2"/>
    <n v="2.4975000000000001"/>
    <s v="P"/>
  </r>
  <r>
    <x v="1492"/>
    <s v="SOUTHWEST AIRLINES CO"/>
    <x v="8"/>
    <x v="193"/>
    <s v="GANGWAL RAKESH"/>
    <s v="Director"/>
    <n v="29630"/>
    <n v="29.42"/>
    <n v="871714.60000000009"/>
    <s v="large_buy"/>
    <n v="2.4974757942228362E-2"/>
    <n v="2.4975000000000001"/>
    <s v="P"/>
  </r>
  <r>
    <x v="1492"/>
    <s v="SOUTHWEST AIRLINES CO"/>
    <x v="8"/>
    <x v="193"/>
    <s v="GANGWAL RAKESH"/>
    <s v="Director"/>
    <n v="11959"/>
    <n v="29.43"/>
    <n v="351953.37"/>
    <s v="normal_buy"/>
    <n v="2.4974757942228362E-2"/>
    <n v="2.4975000000000001"/>
    <s v="P"/>
  </r>
  <r>
    <x v="1492"/>
    <s v="SOUTHWEST AIRLINES CO"/>
    <x v="8"/>
    <x v="193"/>
    <s v="GANGWAL RAKESH"/>
    <s v="Director"/>
    <n v="38495"/>
    <n v="29.43"/>
    <n v="1132907.8500000001"/>
    <s v="large_buy"/>
    <n v="2.4974757942228362E-2"/>
    <n v="2.4975000000000001"/>
    <s v="P"/>
  </r>
  <r>
    <x v="1492"/>
    <s v="SOUTHWEST AIRLINES CO"/>
    <x v="8"/>
    <x v="193"/>
    <s v="GANGWAL RAKESH"/>
    <s v="Director"/>
    <n v="76578"/>
    <n v="29.44"/>
    <n v="2254456.3199999998"/>
    <s v="large_buy"/>
    <n v="2.4974757942228362E-2"/>
    <n v="2.4975000000000001"/>
    <s v="P"/>
  </r>
  <r>
    <x v="1492"/>
    <s v="SOUTHWEST AIRLINES CO"/>
    <x v="8"/>
    <x v="193"/>
    <s v="GANGWAL RAKESH"/>
    <s v="Director"/>
    <n v="40306"/>
    <n v="29.44"/>
    <n v="1186608.6399999999"/>
    <s v="large_buy"/>
    <n v="2.4974757942228362E-2"/>
    <n v="2.4975000000000001"/>
    <s v="P"/>
  </r>
  <r>
    <x v="1492"/>
    <s v="SOUTHWEST AIRLINES CO"/>
    <x v="8"/>
    <x v="193"/>
    <s v="GANGWAL RAKESH"/>
    <s v="Director"/>
    <n v="74809"/>
    <n v="29.45"/>
    <n v="2203125.0499999998"/>
    <s v="large_buy"/>
    <n v="2.4974757942228362E-2"/>
    <n v="2.4975000000000001"/>
    <s v="P"/>
  </r>
  <r>
    <x v="1492"/>
    <s v="SOUTHWEST AIRLINES CO"/>
    <x v="8"/>
    <x v="193"/>
    <s v="GANGWAL RAKESH"/>
    <s v="Director"/>
    <n v="17128"/>
    <n v="29.45"/>
    <n v="504419.6"/>
    <s v="normal_buy"/>
    <n v="2.4974757942228362E-2"/>
    <n v="2.4975000000000001"/>
    <s v="P"/>
  </r>
  <r>
    <x v="1492"/>
    <s v="SOUTHWEST AIRLINES CO"/>
    <x v="8"/>
    <x v="193"/>
    <s v="GANGWAL RAKESH"/>
    <s v="Director"/>
    <n v="9566"/>
    <n v="29.46"/>
    <n v="281814.36"/>
    <s v="normal_buy"/>
    <n v="2.4974757942228362E-2"/>
    <n v="2.4975000000000001"/>
    <s v="P"/>
  </r>
  <r>
    <x v="1492"/>
    <s v="SOUTHWEST AIRLINES CO"/>
    <x v="8"/>
    <x v="193"/>
    <s v="GANGWAL RAKESH"/>
    <s v="Director"/>
    <n v="68921"/>
    <n v="29.46"/>
    <n v="2030412.66"/>
    <s v="large_buy"/>
    <n v="2.4974757942228362E-2"/>
    <n v="2.4975000000000001"/>
    <s v="P"/>
  </r>
  <r>
    <x v="1492"/>
    <s v="SOUTHWEST AIRLINES CO"/>
    <x v="8"/>
    <x v="193"/>
    <s v="GANGWAL RAKESH"/>
    <s v="Director"/>
    <n v="18886"/>
    <n v="29.47"/>
    <n v="556570.41999999993"/>
    <s v="normal_buy"/>
    <n v="2.4974757942228362E-2"/>
    <n v="2.4975000000000001"/>
    <s v="P"/>
  </r>
  <r>
    <x v="1492"/>
    <s v="SOUTHWEST AIRLINES CO"/>
    <x v="8"/>
    <x v="193"/>
    <s v="GANGWAL RAKESH"/>
    <s v="Director"/>
    <n v="155797"/>
    <n v="29.48"/>
    <n v="4592895.5600000015"/>
    <s v="large_buy"/>
    <n v="2.4974757942228362E-2"/>
    <n v="2.4975000000000001"/>
    <s v="P"/>
  </r>
  <r>
    <x v="1492"/>
    <s v="SOUTHWEST AIRLINES CO"/>
    <x v="8"/>
    <x v="193"/>
    <s v="GANGWAL RAKESH"/>
    <s v="Director"/>
    <n v="85978"/>
    <n v="29.47"/>
    <n v="2533771.66"/>
    <s v="large_buy"/>
    <n v="2.4974757942228362E-2"/>
    <n v="2.4975000000000001"/>
    <s v="P"/>
  </r>
  <r>
    <x v="1492"/>
    <s v="SOUTHWEST AIRLINES CO"/>
    <x v="8"/>
    <x v="193"/>
    <s v="GANGWAL RAKESH"/>
    <s v="Director"/>
    <n v="48098"/>
    <n v="29.48"/>
    <n v="1417929.04"/>
    <s v="large_buy"/>
    <n v="2.4974757942228362E-2"/>
    <n v="2.4975000000000001"/>
    <s v="P"/>
  </r>
  <r>
    <x v="749"/>
    <s v="Ibotta, Inc."/>
    <x v="8"/>
    <x v="193"/>
    <s v="D. E. SHAW &amp; CO, L.P."/>
    <s v="TenPercentOwner,Other"/>
    <n v="256"/>
    <n v="63.05"/>
    <n v="16140.8"/>
    <s v="normal_buy"/>
    <n v="0.16247365747548151"/>
    <n v="16.247399999999999"/>
    <s v="P"/>
  </r>
  <r>
    <x v="749"/>
    <s v="Ibotta, Inc."/>
    <x v="8"/>
    <x v="193"/>
    <s v="SHAW DAVID E"/>
    <s v="TenPercentOwner,Other"/>
    <n v="256"/>
    <n v="63.05"/>
    <n v="16140.8"/>
    <s v="normal_buy"/>
    <n v="0.16247365747548151"/>
    <n v="16.247399999999999"/>
    <s v="P"/>
  </r>
  <r>
    <x v="749"/>
    <s v="Ibotta, Inc."/>
    <x v="8"/>
    <x v="193"/>
    <s v="D. E. SHAW &amp; CO, L.L.C."/>
    <s v="TenPercentOwner,Other"/>
    <n v="256"/>
    <n v="63.05"/>
    <n v="16140.8"/>
    <s v="normal_buy"/>
    <n v="0.16247365747548151"/>
    <n v="16.247399999999999"/>
    <s v="P"/>
  </r>
  <r>
    <x v="749"/>
    <s v="Ibotta, Inc."/>
    <x v="8"/>
    <x v="193"/>
    <s v="D. E. SHAW &amp; CO, L.P."/>
    <s v="TenPercentOwner,Other"/>
    <n v="689"/>
    <n v="61.51"/>
    <n v="42380.39"/>
    <s v="normal_buy"/>
    <n v="0.16247365747548151"/>
    <n v="16.247399999999999"/>
    <s v="P"/>
  </r>
  <r>
    <x v="749"/>
    <s v="Ibotta, Inc."/>
    <x v="8"/>
    <x v="193"/>
    <s v="SHAW DAVID E"/>
    <s v="TenPercentOwner,Other"/>
    <n v="689"/>
    <n v="61.51"/>
    <n v="42380.39"/>
    <s v="normal_buy"/>
    <n v="0.16247365747548151"/>
    <n v="16.247399999999999"/>
    <s v="P"/>
  </r>
  <r>
    <x v="749"/>
    <s v="Ibotta, Inc."/>
    <x v="8"/>
    <x v="193"/>
    <s v="D. E. SHAW &amp; CO, L.L.C."/>
    <s v="TenPercentOwner,Other"/>
    <n v="689"/>
    <n v="61.51"/>
    <n v="42380.39"/>
    <s v="normal_buy"/>
    <n v="0.16247365747548151"/>
    <n v="16.247399999999999"/>
    <s v="P"/>
  </r>
  <r>
    <x v="749"/>
    <s v="Ibotta, Inc."/>
    <x v="8"/>
    <x v="193"/>
    <s v="D. E. SHAW &amp; CO, L.P."/>
    <s v="TenPercentOwner,Other"/>
    <n v="308"/>
    <n v="62.16"/>
    <n v="19145.28"/>
    <s v="normal_buy"/>
    <n v="0.16247365747548151"/>
    <n v="16.247399999999999"/>
    <s v="P"/>
  </r>
  <r>
    <x v="749"/>
    <s v="Ibotta, Inc."/>
    <x v="8"/>
    <x v="193"/>
    <s v="SHAW DAVID E"/>
    <s v="TenPercentOwner,Other"/>
    <n v="308"/>
    <n v="62.16"/>
    <n v="19145.28"/>
    <s v="normal_buy"/>
    <n v="0.16247365747548151"/>
    <n v="16.247399999999999"/>
    <s v="P"/>
  </r>
  <r>
    <x v="749"/>
    <s v="Ibotta, Inc."/>
    <x v="8"/>
    <x v="193"/>
    <s v="D. E. SHAW &amp; CO, L.L.C."/>
    <s v="TenPercentOwner,Other"/>
    <n v="308"/>
    <n v="62.16"/>
    <n v="19145.28"/>
    <s v="normal_buy"/>
    <n v="0.16247365747548151"/>
    <n v="16.247399999999999"/>
    <s v="P"/>
  </r>
  <r>
    <x v="749"/>
    <s v="Ibotta, Inc."/>
    <x v="8"/>
    <x v="193"/>
    <s v="D. E. SHAW &amp; CO, L.P."/>
    <s v="TenPercentOwner,Other"/>
    <n v="2587"/>
    <n v="61.6"/>
    <n v="159359.20000000001"/>
    <s v="large_buy"/>
    <n v="0.16247365747548151"/>
    <n v="16.247399999999999"/>
    <s v="P"/>
  </r>
  <r>
    <x v="749"/>
    <s v="Ibotta, Inc."/>
    <x v="8"/>
    <x v="193"/>
    <s v="SHAW DAVID E"/>
    <s v="TenPercentOwner,Other"/>
    <n v="2587"/>
    <n v="61.6"/>
    <n v="159359.20000000001"/>
    <s v="large_buy"/>
    <n v="0.16247365747548151"/>
    <n v="16.247399999999999"/>
    <s v="P"/>
  </r>
  <r>
    <x v="749"/>
    <s v="Ibotta, Inc."/>
    <x v="8"/>
    <x v="193"/>
    <s v="D. E. SHAW &amp; CO, L.L.C."/>
    <s v="TenPercentOwner,Other"/>
    <n v="2587"/>
    <n v="61.6"/>
    <n v="159359.20000000001"/>
    <s v="large_buy"/>
    <n v="0.16247365747548151"/>
    <n v="16.247399999999999"/>
    <s v="P"/>
  </r>
  <r>
    <x v="749"/>
    <s v="Ibotta, Inc."/>
    <x v="8"/>
    <x v="193"/>
    <s v="D. E. SHAW &amp; CO, L.P."/>
    <s v="TenPercentOwner,Other"/>
    <n v="404"/>
    <n v="62.07"/>
    <n v="25076.28"/>
    <s v="normal_buy"/>
    <n v="0.16247365747548151"/>
    <n v="16.247399999999999"/>
    <s v="P"/>
  </r>
  <r>
    <x v="749"/>
    <s v="Ibotta, Inc."/>
    <x v="8"/>
    <x v="193"/>
    <s v="SHAW DAVID E"/>
    <s v="TenPercentOwner,Other"/>
    <n v="404"/>
    <n v="62.07"/>
    <n v="25076.28"/>
    <s v="normal_buy"/>
    <n v="0.16247365747548151"/>
    <n v="16.247399999999999"/>
    <s v="P"/>
  </r>
  <r>
    <x v="749"/>
    <s v="Ibotta, Inc."/>
    <x v="8"/>
    <x v="193"/>
    <s v="D. E. SHAW &amp; CO, L.L.C."/>
    <s v="TenPercentOwner,Other"/>
    <n v="404"/>
    <n v="62.07"/>
    <n v="25076.28"/>
    <s v="normal_buy"/>
    <n v="0.16247365747548151"/>
    <n v="16.247399999999999"/>
    <s v="P"/>
  </r>
  <r>
    <x v="749"/>
    <s v="Ibotta, Inc."/>
    <x v="8"/>
    <x v="193"/>
    <s v="D. E. SHAW &amp; CO, L.P."/>
    <s v="TenPercentOwner,Other"/>
    <n v="689"/>
    <n v="61.51"/>
    <n v="42380.39"/>
    <s v="normal_buy"/>
    <n v="0.16247365747548151"/>
    <n v="16.247399999999999"/>
    <s v="P"/>
  </r>
  <r>
    <x v="749"/>
    <s v="Ibotta, Inc."/>
    <x v="8"/>
    <x v="193"/>
    <s v="SHAW DAVID E"/>
    <s v="TenPercentOwner,Other"/>
    <n v="689"/>
    <n v="61.51"/>
    <n v="42380.39"/>
    <s v="normal_buy"/>
    <n v="0.16247365747548151"/>
    <n v="16.247399999999999"/>
    <s v="P"/>
  </r>
  <r>
    <x v="749"/>
    <s v="Ibotta, Inc."/>
    <x v="8"/>
    <x v="193"/>
    <s v="D. E. SHAW &amp; CO, L.L.C."/>
    <s v="TenPercentOwner,Other"/>
    <n v="689"/>
    <n v="61.51"/>
    <n v="42380.39"/>
    <s v="normal_buy"/>
    <n v="0.16247365747548151"/>
    <n v="16.247399999999999"/>
    <s v="P"/>
  </r>
  <r>
    <x v="749"/>
    <s v="Ibotta, Inc."/>
    <x v="8"/>
    <x v="193"/>
    <s v="D. E. SHAW &amp; CO, L.P."/>
    <s v="TenPercentOwner,Other"/>
    <n v="256"/>
    <n v="63.05"/>
    <n v="16140.8"/>
    <s v="normal_buy"/>
    <n v="0.16247365747548151"/>
    <n v="16.247399999999999"/>
    <s v="P"/>
  </r>
  <r>
    <x v="749"/>
    <s v="Ibotta, Inc."/>
    <x v="8"/>
    <x v="193"/>
    <s v="SHAW DAVID E"/>
    <s v="TenPercentOwner,Other"/>
    <n v="256"/>
    <n v="63.05"/>
    <n v="16140.8"/>
    <s v="normal_buy"/>
    <n v="0.16247365747548151"/>
    <n v="16.247399999999999"/>
    <s v="P"/>
  </r>
  <r>
    <x v="749"/>
    <s v="Ibotta, Inc."/>
    <x v="8"/>
    <x v="193"/>
    <s v="D. E. SHAW &amp; CO, L.P."/>
    <s v="TenPercentOwner,Other"/>
    <n v="404"/>
    <n v="62.07"/>
    <n v="25076.28"/>
    <s v="normal_buy"/>
    <n v="0.16247365747548151"/>
    <n v="16.247399999999999"/>
    <s v="P"/>
  </r>
  <r>
    <x v="749"/>
    <s v="Ibotta, Inc."/>
    <x v="8"/>
    <x v="193"/>
    <s v="SHAW DAVID E"/>
    <s v="TenPercentOwner,Other"/>
    <n v="404"/>
    <n v="62.07"/>
    <n v="25076.28"/>
    <s v="normal_buy"/>
    <n v="0.16247365747548151"/>
    <n v="16.247399999999999"/>
    <s v="P"/>
  </r>
  <r>
    <x v="749"/>
    <s v="Ibotta, Inc."/>
    <x v="8"/>
    <x v="193"/>
    <s v="D. E. SHAW &amp; CO, L.L.C."/>
    <s v="TenPercentOwner,Other"/>
    <n v="404"/>
    <n v="62.07"/>
    <n v="25076.28"/>
    <s v="normal_buy"/>
    <n v="0.16247365747548151"/>
    <n v="16.247399999999999"/>
    <s v="P"/>
  </r>
  <r>
    <x v="749"/>
    <s v="Ibotta, Inc."/>
    <x v="8"/>
    <x v="193"/>
    <s v="D. E. SHAW &amp; CO, L.P."/>
    <s v="TenPercentOwner,Other"/>
    <n v="2587"/>
    <n v="61.6"/>
    <n v="159359.20000000001"/>
    <s v="large_buy"/>
    <n v="0.16247365747548151"/>
    <n v="16.247399999999999"/>
    <s v="P"/>
  </r>
  <r>
    <x v="749"/>
    <s v="Ibotta, Inc."/>
    <x v="8"/>
    <x v="193"/>
    <s v="SHAW DAVID E"/>
    <s v="TenPercentOwner,Other"/>
    <n v="2587"/>
    <n v="61.6"/>
    <n v="159359.20000000001"/>
    <s v="large_buy"/>
    <n v="0.16247365747548151"/>
    <n v="16.247399999999999"/>
    <s v="P"/>
  </r>
  <r>
    <x v="749"/>
    <s v="Ibotta, Inc."/>
    <x v="8"/>
    <x v="193"/>
    <s v="D. E. SHAW &amp; CO, L.L.C."/>
    <s v="TenPercentOwner,Other"/>
    <n v="2587"/>
    <n v="61.6"/>
    <n v="159359.20000000001"/>
    <s v="large_buy"/>
    <n v="0.16247365747548151"/>
    <n v="16.247399999999999"/>
    <s v="P"/>
  </r>
  <r>
    <x v="749"/>
    <s v="Ibotta, Inc."/>
    <x v="8"/>
    <x v="193"/>
    <s v="D. E. SHAW &amp; CO, L.P."/>
    <s v="TenPercentOwner,Other"/>
    <n v="308"/>
    <n v="62.16"/>
    <n v="19145.28"/>
    <s v="normal_buy"/>
    <n v="0.16247365747548151"/>
    <n v="16.247399999999999"/>
    <s v="P"/>
  </r>
  <r>
    <x v="749"/>
    <s v="Ibotta, Inc."/>
    <x v="8"/>
    <x v="193"/>
    <s v="SHAW DAVID E"/>
    <s v="TenPercentOwner,Other"/>
    <n v="308"/>
    <n v="62.16"/>
    <n v="19145.28"/>
    <s v="normal_buy"/>
    <n v="0.16247365747548151"/>
    <n v="16.247399999999999"/>
    <s v="P"/>
  </r>
  <r>
    <x v="749"/>
    <s v="Ibotta, Inc."/>
    <x v="8"/>
    <x v="193"/>
    <s v="D. E. SHAW &amp; CO, L.L.C."/>
    <s v="TenPercentOwner,Other"/>
    <n v="308"/>
    <n v="62.16"/>
    <n v="19145.28"/>
    <s v="normal_buy"/>
    <n v="0.16247365747548151"/>
    <n v="16.247399999999999"/>
    <s v="P"/>
  </r>
  <r>
    <x v="1493"/>
    <s v="Clene Inc."/>
    <x v="8"/>
    <x v="193"/>
    <s v="Etherington Robert Dee"/>
    <s v="Director,Officer"/>
    <n v="10000"/>
    <n v="4.75"/>
    <n v="47500"/>
    <s v="normal_buy"/>
    <n v="0.25272326990187333"/>
    <n v="25.272300000000001"/>
    <s v="P"/>
  </r>
  <r>
    <x v="682"/>
    <s v="Atlanta Braves Holdings, Inc."/>
    <x v="8"/>
    <x v="193"/>
    <s v="GAMCO INVESTORS, INC. ET AL"/>
    <s v="TenPercentOwner"/>
    <n v="2000"/>
    <n v="42.1"/>
    <n v="84200"/>
    <s v="large_buy"/>
    <n v="2.3720809421723391E-4"/>
    <n v="2.3699999999999999E-2"/>
    <s v="P"/>
  </r>
  <r>
    <x v="682"/>
    <s v="Atlanta Braves Holdings, Inc."/>
    <x v="8"/>
    <x v="193"/>
    <s v="GABELLI MARIO J"/>
    <s v="TenPercentOwner"/>
    <n v="2000"/>
    <n v="42.1"/>
    <n v="84200"/>
    <s v="large_buy"/>
    <n v="2.3720809421723391E-4"/>
    <n v="2.3699999999999999E-2"/>
    <s v="P"/>
  </r>
  <r>
    <x v="682"/>
    <s v="Atlanta Braves Holdings, Inc."/>
    <x v="8"/>
    <x v="193"/>
    <s v="Associated Capital Group, Inc."/>
    <s v="TenPercentOwner"/>
    <n v="2000"/>
    <n v="42.1"/>
    <n v="84200"/>
    <s v="large_buy"/>
    <n v="2.3720809421723391E-4"/>
    <n v="2.3699999999999999E-2"/>
    <s v="P"/>
  </r>
  <r>
    <x v="682"/>
    <s v="Atlanta Braves Holdings, Inc."/>
    <x v="8"/>
    <x v="193"/>
    <s v="GGCP, INC."/>
    <s v="TenPercentOwner"/>
    <n v="2000"/>
    <n v="42.1"/>
    <n v="84200"/>
    <s v="large_buy"/>
    <n v="2.3720809421723391E-4"/>
    <n v="2.3699999999999999E-2"/>
    <s v="P"/>
  </r>
  <r>
    <x v="674"/>
    <s v="SIMON PROPERTY GROUP INC /DE/"/>
    <x v="8"/>
    <x v="193"/>
    <s v="LEIBOWITZ REUBEN S"/>
    <s v="Director"/>
    <n v="453"/>
    <n v="167.3"/>
    <n v="75786.900000000009"/>
    <s v="large_buy"/>
    <n v="1.5737710266160439E-2"/>
    <n v="1.5738000000000001"/>
    <s v="P"/>
  </r>
  <r>
    <x v="674"/>
    <s v="SIMON PROPERTY GROUP INC /DE/"/>
    <x v="8"/>
    <x v="193"/>
    <s v="GLASSCOCK LARRY C"/>
    <s v="Director"/>
    <n v="338"/>
    <n v="167.3"/>
    <n v="56547.4"/>
    <s v="large_buy"/>
    <n v="1.5737710266160439E-2"/>
    <n v="1.5738000000000001"/>
    <s v="P"/>
  </r>
  <r>
    <x v="17"/>
    <s v="TILE SHOP HOLDINGS, INC."/>
    <x v="8"/>
    <x v="193"/>
    <s v="Fund 1 Investments, LLC"/>
    <s v="TenPercentOwner"/>
    <n v="17500"/>
    <n v="6.55"/>
    <n v="114625"/>
    <s v="normal_buy"/>
    <n v="9.1046952033801976E-3"/>
    <n v="0.91049999999999998"/>
    <s v="P"/>
  </r>
  <r>
    <x v="17"/>
    <s v="TILE SHOP HOLDINGS, INC."/>
    <x v="8"/>
    <x v="193"/>
    <s v="Pleasant Lake Partners LLC"/>
    <s v="TenPercentOwner"/>
    <n v="17500"/>
    <n v="6.55"/>
    <n v="114625"/>
    <s v="normal_buy"/>
    <n v="9.1046952033801976E-3"/>
    <n v="0.91049999999999998"/>
    <s v="P"/>
  </r>
  <r>
    <x v="17"/>
    <s v="TILE SHOP HOLDINGS, INC."/>
    <x v="8"/>
    <x v="193"/>
    <s v="Pleasant Lake Onshore Feeder Fund LP"/>
    <s v="TenPercentOwner"/>
    <n v="17500"/>
    <n v="6.55"/>
    <n v="114625"/>
    <s v="normal_buy"/>
    <n v="9.1046952033801976E-3"/>
    <n v="0.91049999999999998"/>
    <s v="P"/>
  </r>
  <r>
    <x v="534"/>
    <s v="MidWestOne Financial Group, Inc."/>
    <x v="8"/>
    <x v="193"/>
    <s v="Hayek Matthew J"/>
    <s v="Director"/>
    <n v="2000"/>
    <n v="25"/>
    <n v="50000"/>
    <s v="normal_buy"/>
    <n v="2.1030234225969391E-3"/>
    <n v="0.21029999999999999"/>
    <s v="P"/>
  </r>
  <r>
    <x v="736"/>
    <s v="Inmune Bio, Inc."/>
    <x v="8"/>
    <x v="193"/>
    <s v="Moss David J"/>
    <s v="Officer,TenPercentOwner"/>
    <n v="10000"/>
    <n v="5.29"/>
    <n v="52900"/>
    <s v="normal_buy"/>
    <n v="-5.7513905465394373E-2"/>
    <n v="-5.7514000000000003"/>
    <s v="P"/>
  </r>
  <r>
    <x v="1496"/>
    <s v="R F INDUSTRIES LTD"/>
    <x v="8"/>
    <x v="193"/>
    <s v="Holdsworth Mark Keith"/>
    <s v="Director"/>
    <n v="5000"/>
    <n v="3.94"/>
    <n v="19700"/>
    <s v="normal_buy"/>
    <n v="-5.6372554748620352E-2"/>
    <n v="-5.6372999999999998"/>
    <s v="P"/>
  </r>
  <r>
    <x v="674"/>
    <s v="SIMON PROPERTY GROUP INC /DE/"/>
    <x v="8"/>
    <x v="193"/>
    <s v="HUBBARD ALLAN B"/>
    <s v="Director"/>
    <n v="370"/>
    <n v="167.3"/>
    <n v="61901.000000000007"/>
    <s v="large_buy"/>
    <n v="1.5737710266160439E-2"/>
    <n v="1.5738000000000001"/>
    <s v="P"/>
  </r>
  <r>
    <x v="674"/>
    <s v="SIMON PROPERTY GROUP INC /DE/"/>
    <x v="8"/>
    <x v="193"/>
    <s v="Smith Daniel C."/>
    <s v="Director"/>
    <n v="325"/>
    <n v="167.3"/>
    <n v="54372.500000000007"/>
    <s v="normal_buy"/>
    <n v="1.5737710266160439E-2"/>
    <n v="1.5738000000000001"/>
    <s v="P"/>
  </r>
  <r>
    <x v="62"/>
    <s v="Nordicus Partners Corp"/>
    <x v="9"/>
    <x v="194"/>
    <s v="GK Partners ApS"/>
    <s v="TenPercentOwner"/>
    <n v="5000"/>
    <n v="10"/>
    <n v="50000"/>
    <s v="normal_buy"/>
    <n v="0.14754100154721941"/>
    <n v="14.754099999999999"/>
    <s v="P"/>
  </r>
  <r>
    <x v="1492"/>
    <s v="SOUTHWEST AIRLINES CO"/>
    <x v="9"/>
    <x v="194"/>
    <s v="GANGWAL RAKESH"/>
    <s v="Director"/>
    <n v="19100"/>
    <n v="29.84"/>
    <n v="569944"/>
    <s v="normal_buy"/>
    <n v="2.0415038338546191E-2"/>
    <n v="2.0415000000000001"/>
    <s v="P"/>
  </r>
  <r>
    <x v="1492"/>
    <s v="SOUTHWEST AIRLINES CO"/>
    <x v="9"/>
    <x v="194"/>
    <s v="GANGWAL RAKESH"/>
    <s v="Director"/>
    <n v="20280"/>
    <n v="29.84"/>
    <n v="605155.19999999995"/>
    <s v="normal_buy"/>
    <n v="2.0415038338546191E-2"/>
    <n v="2.0415000000000001"/>
    <s v="P"/>
  </r>
  <r>
    <x v="1492"/>
    <s v="SOUTHWEST AIRLINES CO"/>
    <x v="9"/>
    <x v="194"/>
    <s v="GANGWAL RAKESH"/>
    <s v="Director"/>
    <n v="5700"/>
    <n v="29.85"/>
    <n v="170145"/>
    <s v="normal_buy"/>
    <n v="2.0415038338546191E-2"/>
    <n v="2.0415000000000001"/>
    <s v="P"/>
  </r>
  <r>
    <x v="1492"/>
    <s v="SOUTHWEST AIRLINES CO"/>
    <x v="9"/>
    <x v="194"/>
    <s v="GANGWAL RAKESH"/>
    <s v="Director"/>
    <n v="25459"/>
    <n v="29.85"/>
    <n v="759951.15"/>
    <s v="normal_buy"/>
    <n v="2.0415038338546191E-2"/>
    <n v="2.0415000000000001"/>
    <s v="P"/>
  </r>
  <r>
    <x v="1492"/>
    <s v="SOUTHWEST AIRLINES CO"/>
    <x v="9"/>
    <x v="194"/>
    <s v="GANGWAL RAKESH"/>
    <s v="Director"/>
    <n v="400"/>
    <n v="29.88"/>
    <n v="11952"/>
    <s v="normal_buy"/>
    <n v="2.0415038338546191E-2"/>
    <n v="2.0415000000000001"/>
    <s v="P"/>
  </r>
  <r>
    <x v="1492"/>
    <s v="SOUTHWEST AIRLINES CO"/>
    <x v="9"/>
    <x v="194"/>
    <s v="GANGWAL RAKESH"/>
    <s v="Director"/>
    <n v="3700"/>
    <n v="29.88"/>
    <n v="110556"/>
    <s v="normal_buy"/>
    <n v="2.0415038338546191E-2"/>
    <n v="2.0415000000000001"/>
    <s v="P"/>
  </r>
  <r>
    <x v="1492"/>
    <s v="SOUTHWEST AIRLINES CO"/>
    <x v="9"/>
    <x v="194"/>
    <s v="GANGWAL RAKESH"/>
    <s v="Director"/>
    <n v="2034"/>
    <n v="29.89"/>
    <n v="60796.26"/>
    <s v="normal_buy"/>
    <n v="2.0415038338546191E-2"/>
    <n v="2.0415000000000001"/>
    <s v="P"/>
  </r>
  <r>
    <x v="1492"/>
    <s v="SOUTHWEST AIRLINES CO"/>
    <x v="9"/>
    <x v="194"/>
    <s v="GANGWAL RAKESH"/>
    <s v="Director"/>
    <n v="15690"/>
    <n v="29.89"/>
    <n v="468974.1"/>
    <s v="normal_buy"/>
    <n v="2.0415038338546191E-2"/>
    <n v="2.0415000000000001"/>
    <s v="P"/>
  </r>
  <r>
    <x v="1492"/>
    <s v="SOUTHWEST AIRLINES CO"/>
    <x v="9"/>
    <x v="194"/>
    <s v="GANGWAL RAKESH"/>
    <s v="Director"/>
    <n v="2958"/>
    <n v="29.9"/>
    <n v="88444.2"/>
    <s v="normal_buy"/>
    <n v="2.0415038338546191E-2"/>
    <n v="2.0415000000000001"/>
    <s v="P"/>
  </r>
  <r>
    <x v="1492"/>
    <s v="SOUTHWEST AIRLINES CO"/>
    <x v="9"/>
    <x v="194"/>
    <s v="GANGWAL RAKESH"/>
    <s v="Director"/>
    <n v="35641"/>
    <n v="29.9"/>
    <n v="1065665.8999999999"/>
    <s v="large_buy"/>
    <n v="2.0415038338546191E-2"/>
    <n v="2.0415000000000001"/>
    <s v="P"/>
  </r>
  <r>
    <x v="1492"/>
    <s v="SOUTHWEST AIRLINES CO"/>
    <x v="9"/>
    <x v="194"/>
    <s v="GANGWAL RAKESH"/>
    <s v="Director"/>
    <n v="1898"/>
    <n v="29.91"/>
    <n v="56769.18"/>
    <s v="normal_buy"/>
    <n v="2.0415038338546191E-2"/>
    <n v="2.0415000000000001"/>
    <s v="P"/>
  </r>
  <r>
    <x v="1492"/>
    <s v="SOUTHWEST AIRLINES CO"/>
    <x v="9"/>
    <x v="194"/>
    <s v="GANGWAL RAKESH"/>
    <s v="Director"/>
    <n v="14402"/>
    <n v="29.91"/>
    <n v="430763.82"/>
    <s v="normal_buy"/>
    <n v="2.0415038338546191E-2"/>
    <n v="2.0415000000000001"/>
    <s v="P"/>
  </r>
  <r>
    <x v="1492"/>
    <s v="SOUTHWEST AIRLINES CO"/>
    <x v="9"/>
    <x v="194"/>
    <s v="GANGWAL RAKESH"/>
    <s v="Director"/>
    <n v="4500"/>
    <n v="29.91"/>
    <n v="134595"/>
    <s v="normal_buy"/>
    <n v="2.0415038338546191E-2"/>
    <n v="2.0415000000000001"/>
    <s v="P"/>
  </r>
  <r>
    <x v="1492"/>
    <s v="SOUTHWEST AIRLINES CO"/>
    <x v="9"/>
    <x v="194"/>
    <s v="GANGWAL RAKESH"/>
    <s v="Director"/>
    <n v="3815"/>
    <n v="29.92"/>
    <n v="114144.8"/>
    <s v="normal_buy"/>
    <n v="2.0415038338546191E-2"/>
    <n v="2.0415000000000001"/>
    <s v="P"/>
  </r>
  <r>
    <x v="1492"/>
    <s v="SOUTHWEST AIRLINES CO"/>
    <x v="9"/>
    <x v="194"/>
    <s v="GANGWAL RAKESH"/>
    <s v="Director"/>
    <n v="500"/>
    <n v="29.92"/>
    <n v="14960"/>
    <s v="normal_buy"/>
    <n v="2.0415038338546191E-2"/>
    <n v="2.0415000000000001"/>
    <s v="P"/>
  </r>
  <r>
    <x v="1492"/>
    <s v="SOUTHWEST AIRLINES CO"/>
    <x v="9"/>
    <x v="194"/>
    <s v="GANGWAL RAKESH"/>
    <s v="Director"/>
    <n v="90127"/>
    <n v="29.92"/>
    <n v="2696599.84"/>
    <s v="large_buy"/>
    <n v="2.0415038338546191E-2"/>
    <n v="2.0415000000000001"/>
    <s v="P"/>
  </r>
  <r>
    <x v="1492"/>
    <s v="SOUTHWEST AIRLINES CO"/>
    <x v="9"/>
    <x v="194"/>
    <s v="GANGWAL RAKESH"/>
    <s v="Director"/>
    <n v="55527"/>
    <n v="29.93"/>
    <n v="1661923.11"/>
    <s v="large_buy"/>
    <n v="2.0415038338546191E-2"/>
    <n v="2.0415000000000001"/>
    <s v="P"/>
  </r>
  <r>
    <x v="1492"/>
    <s v="SOUTHWEST AIRLINES CO"/>
    <x v="9"/>
    <x v="194"/>
    <s v="GANGWAL RAKESH"/>
    <s v="Director"/>
    <n v="102965"/>
    <n v="29.93"/>
    <n v="3081742.45"/>
    <s v="large_buy"/>
    <n v="2.0415038338546191E-2"/>
    <n v="2.0415000000000001"/>
    <s v="P"/>
  </r>
  <r>
    <x v="1492"/>
    <s v="SOUTHWEST AIRLINES CO"/>
    <x v="9"/>
    <x v="194"/>
    <s v="GANGWAL RAKESH"/>
    <s v="Director"/>
    <n v="3745"/>
    <n v="29.94"/>
    <n v="112125.3"/>
    <s v="normal_buy"/>
    <n v="2.0415038338546191E-2"/>
    <n v="2.0415000000000001"/>
    <s v="P"/>
  </r>
  <r>
    <x v="1492"/>
    <s v="SOUTHWEST AIRLINES CO"/>
    <x v="9"/>
    <x v="194"/>
    <s v="GANGWAL RAKESH"/>
    <s v="Director"/>
    <n v="10000"/>
    <n v="29.94"/>
    <n v="299400"/>
    <s v="normal_buy"/>
    <n v="2.0415038338546191E-2"/>
    <n v="2.0415000000000001"/>
    <s v="P"/>
  </r>
  <r>
    <x v="1492"/>
    <s v="SOUTHWEST AIRLINES CO"/>
    <x v="9"/>
    <x v="194"/>
    <s v="GANGWAL RAKESH"/>
    <s v="Director"/>
    <n v="12900"/>
    <n v="29.83"/>
    <n v="384807"/>
    <s v="normal_buy"/>
    <n v="2.0415038338546191E-2"/>
    <n v="2.0415000000000001"/>
    <s v="P"/>
  </r>
  <r>
    <x v="1492"/>
    <s v="SOUTHWEST AIRLINES CO"/>
    <x v="9"/>
    <x v="194"/>
    <s v="GANGWAL RAKESH"/>
    <s v="Director"/>
    <n v="1100"/>
    <n v="29.83"/>
    <n v="32813"/>
    <s v="normal_buy"/>
    <n v="2.0415038338546191E-2"/>
    <n v="2.0415000000000001"/>
    <s v="P"/>
  </r>
  <r>
    <x v="1492"/>
    <s v="SOUTHWEST AIRLINES CO"/>
    <x v="9"/>
    <x v="194"/>
    <s v="GANGWAL RAKESH"/>
    <s v="Director"/>
    <n v="10208"/>
    <n v="29.82"/>
    <n v="304402.56"/>
    <s v="normal_buy"/>
    <n v="2.0415038338546191E-2"/>
    <n v="2.0415000000000001"/>
    <s v="P"/>
  </r>
  <r>
    <x v="1492"/>
    <s v="SOUTHWEST AIRLINES CO"/>
    <x v="9"/>
    <x v="194"/>
    <s v="GANGWAL RAKESH"/>
    <s v="Director"/>
    <n v="900"/>
    <n v="29.82"/>
    <n v="26838"/>
    <s v="normal_buy"/>
    <n v="2.0415038338546191E-2"/>
    <n v="2.0415000000000001"/>
    <s v="P"/>
  </r>
  <r>
    <x v="1492"/>
    <s v="SOUTHWEST AIRLINES CO"/>
    <x v="9"/>
    <x v="194"/>
    <s v="GANGWAL RAKESH"/>
    <s v="Director"/>
    <n v="24958"/>
    <n v="29.81"/>
    <n v="743997.98"/>
    <s v="normal_buy"/>
    <n v="2.0415038338546191E-2"/>
    <n v="2.0415000000000001"/>
    <s v="P"/>
  </r>
  <r>
    <x v="1492"/>
    <s v="SOUTHWEST AIRLINES CO"/>
    <x v="9"/>
    <x v="194"/>
    <s v="GANGWAL RAKESH"/>
    <s v="Director"/>
    <n v="61911"/>
    <n v="29.8"/>
    <n v="1844947.8"/>
    <s v="large_buy"/>
    <n v="2.0415038338546191E-2"/>
    <n v="2.0415000000000001"/>
    <s v="P"/>
  </r>
  <r>
    <x v="1497"/>
    <s v="GRAIL, Inc."/>
    <x v="9"/>
    <x v="194"/>
    <s v="DING CHUN R"/>
    <s v="TenPercentOwner"/>
    <n v="7629"/>
    <n v="13.52"/>
    <n v="103144.08"/>
    <s v="normal_buy"/>
    <n v="5.7358507840138628E-2"/>
    <n v="5.7359"/>
    <s v="P"/>
  </r>
  <r>
    <x v="63"/>
    <s v="BlackRock Innovation &amp; Growth Term Trust"/>
    <x v="9"/>
    <x v="194"/>
    <s v="Saba Capital Management, L.P."/>
    <s v="TenPercentOwner"/>
    <n v="25228"/>
    <n v="7.54"/>
    <n v="190219.12"/>
    <s v="normal_buy"/>
    <n v="1.533596137116122E-2"/>
    <n v="1.5336000000000001"/>
    <s v="P"/>
  </r>
  <r>
    <x v="63"/>
    <s v="BlackRock Innovation &amp; Growth Term Trust"/>
    <x v="9"/>
    <x v="194"/>
    <s v="Weinstein Boaz"/>
    <s v="TenPercentOwner"/>
    <n v="25228"/>
    <n v="7.54"/>
    <n v="190219.12"/>
    <s v="normal_buy"/>
    <n v="1.533596137116122E-2"/>
    <n v="1.5336000000000001"/>
    <s v="P"/>
  </r>
  <r>
    <x v="1483"/>
    <s v="BioAge Labs, Inc."/>
    <x v="9"/>
    <x v="194"/>
    <s v="Pande Vijay Satyanand"/>
    <s v="Director"/>
    <n v="126793"/>
    <n v="19.73"/>
    <n v="2501625.89"/>
    <s v="normal_buy"/>
    <n v="0.20987654320987659"/>
    <n v="20.9877"/>
    <s v="P"/>
  </r>
  <r>
    <x v="1485"/>
    <s v="enGene Holdings Inc."/>
    <x v="9"/>
    <x v="194"/>
    <s v="Forbion Growth Management B.V."/>
    <s v="TenPercentOwner"/>
    <n v="35279"/>
    <n v="6.44"/>
    <n v="227196.76"/>
    <s v="normal_buy"/>
    <n v="0.29032247668185818"/>
    <n v="29.0322"/>
    <s v="P"/>
  </r>
  <r>
    <x v="1485"/>
    <s v="enGene Holdings Inc."/>
    <x v="9"/>
    <x v="194"/>
    <s v="Forbion Growth Opportunities Fund I Cooperatief U.A."/>
    <s v="TenPercentOwner"/>
    <n v="35279"/>
    <n v="6.44"/>
    <n v="227196.76"/>
    <s v="normal_buy"/>
    <n v="0.29032247668185818"/>
    <n v="29.0322"/>
    <s v="P"/>
  </r>
  <r>
    <x v="61"/>
    <s v="BlackRock Health Sciences Term Trust"/>
    <x v="9"/>
    <x v="194"/>
    <s v="Saba Capital Management, L.P."/>
    <s v="TenPercentOwner"/>
    <n v="9526"/>
    <n v="15.79"/>
    <n v="150415.54"/>
    <s v="normal_buy"/>
    <n v="5.4586115846062544E-3"/>
    <n v="0.54590000000000005"/>
    <s v="P"/>
  </r>
  <r>
    <x v="61"/>
    <s v="BlackRock Health Sciences Term Trust"/>
    <x v="9"/>
    <x v="194"/>
    <s v="Weinstein Boaz"/>
    <s v="TenPercentOwner"/>
    <n v="9526"/>
    <n v="15.79"/>
    <n v="150415.54"/>
    <s v="normal_buy"/>
    <n v="5.4586115846062544E-3"/>
    <n v="0.54590000000000005"/>
    <s v="P"/>
  </r>
  <r>
    <x v="1498"/>
    <s v="RDE, Inc."/>
    <x v="9"/>
    <x v="194"/>
    <s v="Handy Steve"/>
    <s v="Officer"/>
    <n v="16799"/>
    <n v="33442"/>
    <n v="561792158"/>
    <s v="large_buy"/>
    <n v="-0.29000002145767212"/>
    <n v="-29"/>
    <s v="P"/>
  </r>
  <r>
    <x v="1492"/>
    <s v="SOUTHWEST AIRLINES CO"/>
    <x v="9"/>
    <x v="194"/>
    <s v="GANGWAL RAKESH"/>
    <s v="Director"/>
    <n v="400"/>
    <n v="29.18"/>
    <n v="11672"/>
    <s v="normal_buy"/>
    <n v="2.0415038338546191E-2"/>
    <n v="2.0415000000000001"/>
    <s v="P"/>
  </r>
  <r>
    <x v="1492"/>
    <s v="SOUTHWEST AIRLINES CO"/>
    <x v="9"/>
    <x v="194"/>
    <s v="GANGWAL RAKESH"/>
    <s v="Director"/>
    <n v="400"/>
    <n v="29.18"/>
    <n v="11672"/>
    <s v="normal_buy"/>
    <n v="2.0415038338546191E-2"/>
    <n v="2.0415000000000001"/>
    <s v="P"/>
  </r>
  <r>
    <x v="1492"/>
    <s v="SOUTHWEST AIRLINES CO"/>
    <x v="9"/>
    <x v="194"/>
    <s v="GANGWAL RAKESH"/>
    <s v="Director"/>
    <n v="500"/>
    <n v="29.12"/>
    <n v="14560"/>
    <s v="normal_buy"/>
    <n v="2.0415038338546191E-2"/>
    <n v="2.0415000000000001"/>
    <s v="P"/>
  </r>
  <r>
    <x v="1492"/>
    <s v="SOUTHWEST AIRLINES CO"/>
    <x v="9"/>
    <x v="194"/>
    <s v="GANGWAL RAKESH"/>
    <s v="Director"/>
    <n v="900"/>
    <n v="29.12"/>
    <n v="26208"/>
    <s v="normal_buy"/>
    <n v="2.0415038338546191E-2"/>
    <n v="2.0415000000000001"/>
    <s v="P"/>
  </r>
  <r>
    <x v="1492"/>
    <s v="SOUTHWEST AIRLINES CO"/>
    <x v="9"/>
    <x v="194"/>
    <s v="GANGWAL RAKESH"/>
    <s v="Director"/>
    <n v="3816"/>
    <n v="29.13"/>
    <n v="111160.08"/>
    <s v="normal_buy"/>
    <n v="2.0415038338546191E-2"/>
    <n v="2.0415000000000001"/>
    <s v="P"/>
  </r>
  <r>
    <x v="1492"/>
    <s v="SOUTHWEST AIRLINES CO"/>
    <x v="9"/>
    <x v="194"/>
    <s v="GANGWAL RAKESH"/>
    <s v="Director"/>
    <n v="946"/>
    <n v="29.18"/>
    <n v="27604.28"/>
    <s v="normal_buy"/>
    <n v="2.0415038338546191E-2"/>
    <n v="2.0415000000000001"/>
    <s v="P"/>
  </r>
  <r>
    <x v="1492"/>
    <s v="SOUTHWEST AIRLINES CO"/>
    <x v="9"/>
    <x v="194"/>
    <s v="GANGWAL RAKESH"/>
    <s v="Director"/>
    <n v="22518"/>
    <n v="29.13"/>
    <n v="655949.34"/>
    <s v="normal_buy"/>
    <n v="2.0415038338546191E-2"/>
    <n v="2.0415000000000001"/>
    <s v="P"/>
  </r>
  <r>
    <x v="1492"/>
    <s v="SOUTHWEST AIRLINES CO"/>
    <x v="9"/>
    <x v="194"/>
    <s v="GANGWAL RAKESH"/>
    <s v="Director"/>
    <n v="2200"/>
    <n v="29.14"/>
    <n v="64108"/>
    <s v="normal_buy"/>
    <n v="2.0415038338546191E-2"/>
    <n v="2.0415000000000001"/>
    <s v="P"/>
  </r>
  <r>
    <x v="1492"/>
    <s v="SOUTHWEST AIRLINES CO"/>
    <x v="9"/>
    <x v="194"/>
    <s v="GANGWAL RAKESH"/>
    <s v="Director"/>
    <n v="400"/>
    <n v="29.14"/>
    <n v="11656"/>
    <s v="normal_buy"/>
    <n v="2.0415038338546191E-2"/>
    <n v="2.0415000000000001"/>
    <s v="P"/>
  </r>
  <r>
    <x v="1492"/>
    <s v="SOUTHWEST AIRLINES CO"/>
    <x v="9"/>
    <x v="194"/>
    <s v="GANGWAL RAKESH"/>
    <s v="Director"/>
    <n v="42859"/>
    <n v="29.14"/>
    <n v="1248911.26"/>
    <s v="large_buy"/>
    <n v="2.0415038338546191E-2"/>
    <n v="2.0415000000000001"/>
    <s v="P"/>
  </r>
  <r>
    <x v="1492"/>
    <s v="SOUTHWEST AIRLINES CO"/>
    <x v="9"/>
    <x v="194"/>
    <s v="GANGWAL RAKESH"/>
    <s v="Director"/>
    <n v="2200"/>
    <n v="29.15"/>
    <n v="64130"/>
    <s v="normal_buy"/>
    <n v="2.0415038338546191E-2"/>
    <n v="2.0415000000000001"/>
    <s v="P"/>
  </r>
  <r>
    <x v="1492"/>
    <s v="SOUTHWEST AIRLINES CO"/>
    <x v="9"/>
    <x v="194"/>
    <s v="GANGWAL RAKESH"/>
    <s v="Director"/>
    <n v="400"/>
    <n v="29.15"/>
    <n v="11660"/>
    <s v="normal_buy"/>
    <n v="2.0415038338546191E-2"/>
    <n v="2.0415000000000001"/>
    <s v="P"/>
  </r>
  <r>
    <x v="1492"/>
    <s v="SOUTHWEST AIRLINES CO"/>
    <x v="9"/>
    <x v="194"/>
    <s v="GANGWAL RAKESH"/>
    <s v="Director"/>
    <n v="19295"/>
    <n v="29.15"/>
    <n v="562449.25"/>
    <s v="normal_buy"/>
    <n v="2.0415038338546191E-2"/>
    <n v="2.0415000000000001"/>
    <s v="P"/>
  </r>
  <r>
    <x v="1492"/>
    <s v="SOUTHWEST AIRLINES CO"/>
    <x v="9"/>
    <x v="194"/>
    <s v="GANGWAL RAKESH"/>
    <s v="Director"/>
    <n v="1340"/>
    <n v="29.16"/>
    <n v="39074.400000000001"/>
    <s v="normal_buy"/>
    <n v="2.0415038338546191E-2"/>
    <n v="2.0415000000000001"/>
    <s v="P"/>
  </r>
  <r>
    <x v="1492"/>
    <s v="SOUTHWEST AIRLINES CO"/>
    <x v="9"/>
    <x v="194"/>
    <s v="GANGWAL RAKESH"/>
    <s v="Director"/>
    <n v="400"/>
    <n v="29.16"/>
    <n v="11664"/>
    <s v="normal_buy"/>
    <n v="2.0415038338546191E-2"/>
    <n v="2.0415000000000001"/>
    <s v="P"/>
  </r>
  <r>
    <x v="1492"/>
    <s v="SOUTHWEST AIRLINES CO"/>
    <x v="9"/>
    <x v="194"/>
    <s v="GANGWAL RAKESH"/>
    <s v="Director"/>
    <n v="34335"/>
    <n v="29.16"/>
    <n v="1001208.6"/>
    <s v="large_buy"/>
    <n v="2.0415038338546191E-2"/>
    <n v="2.0415000000000001"/>
    <s v="P"/>
  </r>
  <r>
    <x v="1492"/>
    <s v="SOUTHWEST AIRLINES CO"/>
    <x v="9"/>
    <x v="194"/>
    <s v="GANGWAL RAKESH"/>
    <s v="Director"/>
    <n v="900"/>
    <n v="29.16"/>
    <n v="26244"/>
    <s v="normal_buy"/>
    <n v="2.0415038338546191E-2"/>
    <n v="2.0415000000000001"/>
    <s v="P"/>
  </r>
  <r>
    <x v="1492"/>
    <s v="SOUTHWEST AIRLINES CO"/>
    <x v="9"/>
    <x v="194"/>
    <s v="GANGWAL RAKESH"/>
    <s v="Director"/>
    <n v="1200"/>
    <n v="29.17"/>
    <n v="35004"/>
    <s v="normal_buy"/>
    <n v="2.0415038338546191E-2"/>
    <n v="2.0415000000000001"/>
    <s v="P"/>
  </r>
  <r>
    <x v="1492"/>
    <s v="SOUTHWEST AIRLINES CO"/>
    <x v="9"/>
    <x v="194"/>
    <s v="GANGWAL RAKESH"/>
    <s v="Director"/>
    <n v="500"/>
    <n v="29.17"/>
    <n v="14585"/>
    <s v="normal_buy"/>
    <n v="2.0415038338546191E-2"/>
    <n v="2.0415000000000001"/>
    <s v="P"/>
  </r>
  <r>
    <x v="1492"/>
    <s v="SOUTHWEST AIRLINES CO"/>
    <x v="9"/>
    <x v="194"/>
    <s v="GANGWAL RAKESH"/>
    <s v="Director"/>
    <n v="500"/>
    <n v="29.17"/>
    <n v="14585"/>
    <s v="normal_buy"/>
    <n v="2.0415038338546191E-2"/>
    <n v="2.0415000000000001"/>
    <s v="P"/>
  </r>
  <r>
    <x v="1492"/>
    <s v="SOUTHWEST AIRLINES CO"/>
    <x v="9"/>
    <x v="194"/>
    <s v="GANGWAL RAKESH"/>
    <s v="Director"/>
    <n v="9439"/>
    <n v="29.17"/>
    <n v="275335.63"/>
    <s v="normal_buy"/>
    <n v="2.0415038338546191E-2"/>
    <n v="2.0415000000000001"/>
    <s v="P"/>
  </r>
  <r>
    <x v="1492"/>
    <s v="SOUTHWEST AIRLINES CO"/>
    <x v="9"/>
    <x v="194"/>
    <s v="GANGWAL RAKESH"/>
    <s v="Director"/>
    <n v="400"/>
    <n v="29.18"/>
    <n v="11672"/>
    <s v="normal_buy"/>
    <n v="2.0415038338546191E-2"/>
    <n v="2.0415000000000001"/>
    <s v="P"/>
  </r>
  <r>
    <x v="1492"/>
    <s v="SOUTHWEST AIRLINES CO"/>
    <x v="9"/>
    <x v="194"/>
    <s v="GANGWAL RAKESH"/>
    <s v="Director"/>
    <n v="18705"/>
    <n v="29.18"/>
    <n v="545811.9"/>
    <s v="normal_buy"/>
    <n v="2.0415038338546191E-2"/>
    <n v="2.0415000000000001"/>
    <s v="P"/>
  </r>
  <r>
    <x v="1498"/>
    <s v="RDE, Inc."/>
    <x v="9"/>
    <x v="194"/>
    <s v="Handy Steve"/>
    <s v="Officer"/>
    <n v="16799"/>
    <n v="33442"/>
    <n v="561792158"/>
    <s v="large_buy"/>
    <n v="-0.29000002145767212"/>
    <n v="-29"/>
    <s v="P"/>
  </r>
  <r>
    <x v="992"/>
    <s v="APPIAN CORP"/>
    <x v="9"/>
    <x v="194"/>
    <s v="Abdiel Capital Management, LLC"/>
    <s v="TenPercentOwner"/>
    <n v="10265"/>
    <n v="33.75"/>
    <n v="346443.75"/>
    <s v="normal_buy"/>
    <n v="-5.8340932397328071E-2"/>
    <n v="-5.8341000000000003"/>
    <s v="P"/>
  </r>
  <r>
    <x v="992"/>
    <s v="APPIAN CORP"/>
    <x v="9"/>
    <x v="194"/>
    <s v="Moran Colin T."/>
    <s v="TenPercentOwner"/>
    <n v="10265"/>
    <n v="33.75"/>
    <n v="346443.75"/>
    <s v="normal_buy"/>
    <n v="-5.8340932397328071E-2"/>
    <n v="-5.8341000000000003"/>
    <s v="P"/>
  </r>
  <r>
    <x v="992"/>
    <s v="APPIAN CORP"/>
    <x v="9"/>
    <x v="194"/>
    <s v="Abdiel Capital LP"/>
    <s v="TenPercentOwner"/>
    <n v="10265"/>
    <n v="33.75"/>
    <n v="346443.75"/>
    <s v="normal_buy"/>
    <n v="-5.8340932397328071E-2"/>
    <n v="-5.8341000000000003"/>
    <s v="P"/>
  </r>
  <r>
    <x v="992"/>
    <s v="APPIAN CORP"/>
    <x v="9"/>
    <x v="194"/>
    <s v="Abdiel Qualified Master Fund LP"/>
    <s v="TenPercentOwner"/>
    <n v="10265"/>
    <n v="33.75"/>
    <n v="346443.75"/>
    <s v="normal_buy"/>
    <n v="-5.8340932397328071E-2"/>
    <n v="-5.8341000000000003"/>
    <s v="P"/>
  </r>
  <r>
    <x v="992"/>
    <s v="APPIAN CORP"/>
    <x v="9"/>
    <x v="194"/>
    <s v="Abdiel Partners, LLC"/>
    <s v="TenPercentOwner"/>
    <n v="10265"/>
    <n v="33.75"/>
    <n v="346443.75"/>
    <s v="normal_buy"/>
    <n v="-5.8340932397328071E-2"/>
    <n v="-5.8341000000000003"/>
    <s v="P"/>
  </r>
  <r>
    <x v="992"/>
    <s v="APPIAN CORP"/>
    <x v="9"/>
    <x v="194"/>
    <s v="Abdiel Capital Advisors, LP"/>
    <s v="TenPercentOwner"/>
    <n v="10265"/>
    <n v="33.75"/>
    <n v="346443.75"/>
    <s v="normal_buy"/>
    <n v="-5.8340932397328071E-2"/>
    <n v="-5.8341000000000003"/>
    <s v="P"/>
  </r>
  <r>
    <x v="1492"/>
    <s v="SOUTHWEST AIRLINES CO"/>
    <x v="9"/>
    <x v="194"/>
    <s v="GANGWAL RAKESH"/>
    <s v="Director"/>
    <n v="12390"/>
    <n v="29.3"/>
    <n v="363027"/>
    <s v="normal_buy"/>
    <n v="2.0415038338546191E-2"/>
    <n v="2.0415000000000001"/>
    <s v="P"/>
  </r>
  <r>
    <x v="1492"/>
    <s v="SOUTHWEST AIRLINES CO"/>
    <x v="9"/>
    <x v="194"/>
    <s v="GANGWAL RAKESH"/>
    <s v="Director"/>
    <n v="400"/>
    <n v="29.21"/>
    <n v="11684"/>
    <s v="normal_buy"/>
    <n v="2.0415038338546191E-2"/>
    <n v="2.0415000000000001"/>
    <s v="P"/>
  </r>
  <r>
    <x v="1492"/>
    <s v="SOUTHWEST AIRLINES CO"/>
    <x v="9"/>
    <x v="194"/>
    <s v="GANGWAL RAKESH"/>
    <s v="Director"/>
    <n v="4653"/>
    <n v="29.22"/>
    <n v="135960.66"/>
    <s v="normal_buy"/>
    <n v="2.0415038338546191E-2"/>
    <n v="2.0415000000000001"/>
    <s v="P"/>
  </r>
  <r>
    <x v="1492"/>
    <s v="SOUTHWEST AIRLINES CO"/>
    <x v="9"/>
    <x v="194"/>
    <s v="GANGWAL RAKESH"/>
    <s v="Director"/>
    <n v="1931"/>
    <n v="29.76"/>
    <n v="57466.559999999998"/>
    <s v="normal_buy"/>
    <n v="2.0415038338546191E-2"/>
    <n v="2.0415000000000001"/>
    <s v="P"/>
  </r>
  <r>
    <x v="1492"/>
    <s v="SOUTHWEST AIRLINES CO"/>
    <x v="9"/>
    <x v="194"/>
    <s v="GANGWAL RAKESH"/>
    <s v="Director"/>
    <n v="2138"/>
    <n v="29.77"/>
    <n v="63648.26"/>
    <s v="normal_buy"/>
    <n v="2.0415038338546191E-2"/>
    <n v="2.0415000000000001"/>
    <s v="P"/>
  </r>
  <r>
    <x v="1492"/>
    <s v="SOUTHWEST AIRLINES CO"/>
    <x v="9"/>
    <x v="194"/>
    <s v="GANGWAL RAKESH"/>
    <s v="Director"/>
    <n v="900"/>
    <n v="29.77"/>
    <n v="26793"/>
    <s v="normal_buy"/>
    <n v="2.0415038338546191E-2"/>
    <n v="2.0415000000000001"/>
    <s v="P"/>
  </r>
  <r>
    <x v="1492"/>
    <s v="SOUTHWEST AIRLINES CO"/>
    <x v="9"/>
    <x v="194"/>
    <s v="GANGWAL RAKESH"/>
    <s v="Director"/>
    <n v="8376"/>
    <n v="29.77"/>
    <n v="249353.52"/>
    <s v="normal_buy"/>
    <n v="2.0415038338546191E-2"/>
    <n v="2.0415000000000001"/>
    <s v="P"/>
  </r>
  <r>
    <x v="1492"/>
    <s v="SOUTHWEST AIRLINES CO"/>
    <x v="9"/>
    <x v="194"/>
    <s v="GANGWAL RAKESH"/>
    <s v="Director"/>
    <n v="400"/>
    <n v="29.77"/>
    <n v="11908"/>
    <s v="normal_buy"/>
    <n v="2.0415038338546191E-2"/>
    <n v="2.0415000000000001"/>
    <s v="P"/>
  </r>
  <r>
    <x v="1492"/>
    <s v="SOUTHWEST AIRLINES CO"/>
    <x v="9"/>
    <x v="194"/>
    <s v="GANGWAL RAKESH"/>
    <s v="Director"/>
    <n v="2074"/>
    <n v="29.78"/>
    <n v="61763.72"/>
    <s v="normal_buy"/>
    <n v="2.0415038338546191E-2"/>
    <n v="2.0415000000000001"/>
    <s v="P"/>
  </r>
  <r>
    <x v="1492"/>
    <s v="SOUTHWEST AIRLINES CO"/>
    <x v="9"/>
    <x v="194"/>
    <s v="GANGWAL RAKESH"/>
    <s v="Director"/>
    <n v="17026"/>
    <n v="29.78"/>
    <n v="507034.28"/>
    <s v="normal_buy"/>
    <n v="2.0415038338546191E-2"/>
    <n v="2.0415000000000001"/>
    <s v="P"/>
  </r>
  <r>
    <x v="1492"/>
    <s v="SOUTHWEST AIRLINES CO"/>
    <x v="9"/>
    <x v="194"/>
    <s v="GANGWAL RAKESH"/>
    <s v="Director"/>
    <n v="3100"/>
    <n v="29.79"/>
    <n v="92349"/>
    <s v="normal_buy"/>
    <n v="2.0415038338546191E-2"/>
    <n v="2.0415000000000001"/>
    <s v="P"/>
  </r>
  <r>
    <x v="1492"/>
    <s v="SOUTHWEST AIRLINES CO"/>
    <x v="9"/>
    <x v="194"/>
    <s v="GANGWAL RAKESH"/>
    <s v="Director"/>
    <n v="13550"/>
    <n v="29.79"/>
    <n v="403654.5"/>
    <s v="normal_buy"/>
    <n v="2.0415038338546191E-2"/>
    <n v="2.0415000000000001"/>
    <s v="P"/>
  </r>
  <r>
    <x v="1492"/>
    <s v="SOUTHWEST AIRLINES CO"/>
    <x v="9"/>
    <x v="194"/>
    <s v="GANGWAL RAKESH"/>
    <s v="Director"/>
    <n v="7900"/>
    <n v="29.8"/>
    <n v="235420"/>
    <s v="normal_buy"/>
    <n v="2.0415038338546191E-2"/>
    <n v="2.0415000000000001"/>
    <s v="P"/>
  </r>
  <r>
    <x v="1492"/>
    <s v="SOUTHWEST AIRLINES CO"/>
    <x v="9"/>
    <x v="194"/>
    <s v="GANGWAL RAKESH"/>
    <s v="Director"/>
    <n v="12010"/>
    <n v="29.19"/>
    <n v="350571.9"/>
    <s v="normal_buy"/>
    <n v="2.0415038338546191E-2"/>
    <n v="2.0415000000000001"/>
    <s v="P"/>
  </r>
  <r>
    <x v="1492"/>
    <s v="SOUTHWEST AIRLINES CO"/>
    <x v="9"/>
    <x v="194"/>
    <s v="GANGWAL RAKESH"/>
    <s v="Director"/>
    <n v="800"/>
    <n v="29.23"/>
    <n v="23384"/>
    <s v="normal_buy"/>
    <n v="2.0415038338546191E-2"/>
    <n v="2.0415000000000001"/>
    <s v="P"/>
  </r>
  <r>
    <x v="1492"/>
    <s v="SOUTHWEST AIRLINES CO"/>
    <x v="9"/>
    <x v="194"/>
    <s v="GANGWAL RAKESH"/>
    <s v="Director"/>
    <n v="1069"/>
    <n v="29.23"/>
    <n v="31246.87"/>
    <s v="normal_buy"/>
    <n v="2.0415038338546191E-2"/>
    <n v="2.0415000000000001"/>
    <s v="P"/>
  </r>
  <r>
    <x v="1492"/>
    <s v="SOUTHWEST AIRLINES CO"/>
    <x v="9"/>
    <x v="194"/>
    <s v="GANGWAL RAKESH"/>
    <s v="Director"/>
    <n v="17505"/>
    <n v="29.25"/>
    <n v="512021.25"/>
    <s v="normal_buy"/>
    <n v="2.0415038338546191E-2"/>
    <n v="2.0415000000000001"/>
    <s v="P"/>
  </r>
  <r>
    <x v="1492"/>
    <s v="SOUTHWEST AIRLINES CO"/>
    <x v="9"/>
    <x v="194"/>
    <s v="GANGWAL RAKESH"/>
    <s v="Director"/>
    <n v="3100"/>
    <n v="29.27"/>
    <n v="90737"/>
    <s v="normal_buy"/>
    <n v="2.0415038338546191E-2"/>
    <n v="2.0415000000000001"/>
    <s v="P"/>
  </r>
  <r>
    <x v="1492"/>
    <s v="SOUTHWEST AIRLINES CO"/>
    <x v="9"/>
    <x v="194"/>
    <s v="GANGWAL RAKESH"/>
    <s v="Director"/>
    <n v="9205"/>
    <n v="29.29"/>
    <n v="269614.45"/>
    <s v="normal_buy"/>
    <n v="2.0415038338546191E-2"/>
    <n v="2.0415000000000001"/>
    <s v="P"/>
  </r>
  <r>
    <x v="1492"/>
    <s v="SOUTHWEST AIRLINES CO"/>
    <x v="9"/>
    <x v="194"/>
    <s v="GANGWAL RAKESH"/>
    <s v="Director"/>
    <n v="7468"/>
    <n v="29.2"/>
    <n v="218065.6"/>
    <s v="normal_buy"/>
    <n v="2.0415038338546191E-2"/>
    <n v="2.0415000000000001"/>
    <s v="P"/>
  </r>
  <r>
    <x v="1492"/>
    <s v="SOUTHWEST AIRLINES CO"/>
    <x v="9"/>
    <x v="194"/>
    <s v="GANGWAL RAKESH"/>
    <s v="Director"/>
    <n v="700"/>
    <n v="29.1"/>
    <n v="20370"/>
    <s v="normal_buy"/>
    <n v="2.0415038338546191E-2"/>
    <n v="2.0415000000000001"/>
    <s v="P"/>
  </r>
  <r>
    <x v="1492"/>
    <s v="SOUTHWEST AIRLINES CO"/>
    <x v="9"/>
    <x v="194"/>
    <s v="GANGWAL RAKESH"/>
    <s v="Director"/>
    <n v="34880"/>
    <n v="29.1"/>
    <n v="1015008"/>
    <s v="large_buy"/>
    <n v="2.0415038338546191E-2"/>
    <n v="2.0415000000000001"/>
    <s v="P"/>
  </r>
  <r>
    <x v="1492"/>
    <s v="SOUTHWEST AIRLINES CO"/>
    <x v="9"/>
    <x v="194"/>
    <s v="GANGWAL RAKESH"/>
    <s v="Director"/>
    <n v="1400"/>
    <n v="29.11"/>
    <n v="40754"/>
    <s v="normal_buy"/>
    <n v="2.0415038338546191E-2"/>
    <n v="2.0415000000000001"/>
    <s v="P"/>
  </r>
  <r>
    <x v="1492"/>
    <s v="SOUTHWEST AIRLINES CO"/>
    <x v="9"/>
    <x v="194"/>
    <s v="GANGWAL RAKESH"/>
    <s v="Director"/>
    <n v="800"/>
    <n v="29.11"/>
    <n v="23288"/>
    <s v="normal_buy"/>
    <n v="2.0415038338546191E-2"/>
    <n v="2.0415000000000001"/>
    <s v="P"/>
  </r>
  <r>
    <x v="1492"/>
    <s v="SOUTHWEST AIRLINES CO"/>
    <x v="9"/>
    <x v="194"/>
    <s v="GANGWAL RAKESH"/>
    <s v="Director"/>
    <n v="1000"/>
    <n v="29.11"/>
    <n v="29110"/>
    <s v="normal_buy"/>
    <n v="2.0415038338546191E-2"/>
    <n v="2.0415000000000001"/>
    <s v="P"/>
  </r>
  <r>
    <x v="1492"/>
    <s v="SOUTHWEST AIRLINES CO"/>
    <x v="9"/>
    <x v="194"/>
    <s v="GANGWAL RAKESH"/>
    <s v="Director"/>
    <n v="7814"/>
    <n v="29.11"/>
    <n v="227465.54"/>
    <s v="normal_buy"/>
    <n v="2.0415038338546191E-2"/>
    <n v="2.0415000000000001"/>
    <s v="P"/>
  </r>
  <r>
    <x v="1492"/>
    <s v="SOUTHWEST AIRLINES CO"/>
    <x v="9"/>
    <x v="194"/>
    <s v="GANGWAL RAKESH"/>
    <s v="Director"/>
    <n v="1700"/>
    <n v="29.11"/>
    <n v="49487"/>
    <s v="normal_buy"/>
    <n v="2.0415038338546191E-2"/>
    <n v="2.0415000000000001"/>
    <s v="P"/>
  </r>
  <r>
    <x v="1492"/>
    <s v="SOUTHWEST AIRLINES CO"/>
    <x v="9"/>
    <x v="194"/>
    <s v="GANGWAL RAKESH"/>
    <s v="Director"/>
    <n v="1835"/>
    <n v="29.12"/>
    <n v="53435.199999999997"/>
    <s v="normal_buy"/>
    <n v="2.0415038338546191E-2"/>
    <n v="2.0415000000000001"/>
    <s v="P"/>
  </r>
  <r>
    <x v="1492"/>
    <s v="SOUTHWEST AIRLINES CO"/>
    <x v="9"/>
    <x v="194"/>
    <s v="GANGWAL RAKESH"/>
    <s v="Director"/>
    <n v="600"/>
    <n v="29.12"/>
    <n v="17472"/>
    <s v="normal_buy"/>
    <n v="2.0415038338546191E-2"/>
    <n v="2.0415000000000001"/>
    <s v="P"/>
  </r>
  <r>
    <x v="1492"/>
    <s v="SOUTHWEST AIRLINES CO"/>
    <x v="9"/>
    <x v="194"/>
    <s v="GANGWAL RAKESH"/>
    <s v="Director"/>
    <n v="36920"/>
    <n v="29.12"/>
    <n v="1075110.3999999999"/>
    <s v="large_buy"/>
    <n v="2.0415038338546191E-2"/>
    <n v="2.0415000000000001"/>
    <s v="P"/>
  </r>
  <r>
    <x v="1492"/>
    <s v="SOUTHWEST AIRLINES CO"/>
    <x v="9"/>
    <x v="194"/>
    <s v="GANGWAL RAKESH"/>
    <s v="Director"/>
    <n v="800"/>
    <n v="29.12"/>
    <n v="23296"/>
    <s v="normal_buy"/>
    <n v="2.0415038338546191E-2"/>
    <n v="2.0415000000000001"/>
    <s v="P"/>
  </r>
  <r>
    <x v="1492"/>
    <s v="SOUTHWEST AIRLINES CO"/>
    <x v="9"/>
    <x v="194"/>
    <s v="GANGWAL RAKESH"/>
    <s v="Director"/>
    <n v="1400"/>
    <n v="29.05"/>
    <n v="40670"/>
    <s v="normal_buy"/>
    <n v="2.0415038338546191E-2"/>
    <n v="2.0415000000000001"/>
    <s v="P"/>
  </r>
  <r>
    <x v="1492"/>
    <s v="SOUTHWEST AIRLINES CO"/>
    <x v="9"/>
    <x v="194"/>
    <s v="GANGWAL RAKESH"/>
    <s v="Director"/>
    <n v="900"/>
    <n v="29.06"/>
    <n v="26154"/>
    <s v="normal_buy"/>
    <n v="2.0415038338546191E-2"/>
    <n v="2.0415000000000001"/>
    <s v="P"/>
  </r>
  <r>
    <x v="1492"/>
    <s v="SOUTHWEST AIRLINES CO"/>
    <x v="9"/>
    <x v="194"/>
    <s v="GANGWAL RAKESH"/>
    <s v="Director"/>
    <n v="2498"/>
    <n v="29.07"/>
    <n v="72616.86"/>
    <s v="normal_buy"/>
    <n v="2.0415038338546191E-2"/>
    <n v="2.0415000000000001"/>
    <s v="P"/>
  </r>
  <r>
    <x v="1492"/>
    <s v="SOUTHWEST AIRLINES CO"/>
    <x v="9"/>
    <x v="194"/>
    <s v="GANGWAL RAKESH"/>
    <s v="Director"/>
    <n v="430"/>
    <n v="29.08"/>
    <n v="12504.4"/>
    <s v="normal_buy"/>
    <n v="2.0415038338546191E-2"/>
    <n v="2.0415000000000001"/>
    <s v="P"/>
  </r>
  <r>
    <x v="1492"/>
    <s v="SOUTHWEST AIRLINES CO"/>
    <x v="9"/>
    <x v="194"/>
    <s v="GANGWAL RAKESH"/>
    <s v="Director"/>
    <n v="13767"/>
    <n v="29.08"/>
    <n v="400344.36"/>
    <s v="normal_buy"/>
    <n v="2.0415038338546191E-2"/>
    <n v="2.0415000000000001"/>
    <s v="P"/>
  </r>
  <r>
    <x v="1492"/>
    <s v="SOUTHWEST AIRLINES CO"/>
    <x v="9"/>
    <x v="194"/>
    <s v="GANGWAL RAKESH"/>
    <s v="Director"/>
    <n v="700"/>
    <n v="29.08"/>
    <n v="20356"/>
    <s v="normal_buy"/>
    <n v="2.0415038338546191E-2"/>
    <n v="2.0415000000000001"/>
    <s v="P"/>
  </r>
  <r>
    <x v="1492"/>
    <s v="SOUTHWEST AIRLINES CO"/>
    <x v="9"/>
    <x v="194"/>
    <s v="GANGWAL RAKESH"/>
    <s v="Director"/>
    <n v="7524"/>
    <n v="29.09"/>
    <n v="218873.16"/>
    <s v="normal_buy"/>
    <n v="2.0415038338546191E-2"/>
    <n v="2.0415000000000001"/>
    <s v="P"/>
  </r>
  <r>
    <x v="1492"/>
    <s v="SOUTHWEST AIRLINES CO"/>
    <x v="9"/>
    <x v="194"/>
    <s v="GANGWAL RAKESH"/>
    <s v="Director"/>
    <n v="13878"/>
    <n v="29.09"/>
    <n v="403711.02"/>
    <s v="normal_buy"/>
    <n v="2.0415038338546191E-2"/>
    <n v="2.0415000000000001"/>
    <s v="P"/>
  </r>
  <r>
    <x v="1492"/>
    <s v="SOUTHWEST AIRLINES CO"/>
    <x v="9"/>
    <x v="194"/>
    <s v="GANGWAL RAKESH"/>
    <s v="Director"/>
    <n v="600"/>
    <n v="29.09"/>
    <n v="17454"/>
    <s v="normal_buy"/>
    <n v="2.0415038338546191E-2"/>
    <n v="2.0415000000000001"/>
    <s v="P"/>
  </r>
  <r>
    <x v="1492"/>
    <s v="SOUTHWEST AIRLINES CO"/>
    <x v="9"/>
    <x v="194"/>
    <s v="GANGWAL RAKESH"/>
    <s v="Director"/>
    <n v="1400"/>
    <n v="29.09"/>
    <n v="40726"/>
    <s v="normal_buy"/>
    <n v="2.0415038338546191E-2"/>
    <n v="2.0415000000000001"/>
    <s v="P"/>
  </r>
  <r>
    <x v="1492"/>
    <s v="SOUTHWEST AIRLINES CO"/>
    <x v="9"/>
    <x v="194"/>
    <s v="GANGWAL RAKESH"/>
    <s v="Director"/>
    <n v="36597"/>
    <n v="29.95"/>
    <n v="1096080.1499999999"/>
    <s v="large_buy"/>
    <n v="2.0415038338546191E-2"/>
    <n v="2.0415000000000001"/>
    <s v="P"/>
  </r>
  <r>
    <x v="1492"/>
    <s v="SOUTHWEST AIRLINES CO"/>
    <x v="9"/>
    <x v="194"/>
    <s v="GANGWAL RAKESH"/>
    <s v="Director"/>
    <n v="4394"/>
    <n v="29.95"/>
    <n v="131600.29999999999"/>
    <s v="normal_buy"/>
    <n v="2.0415038338546191E-2"/>
    <n v="2.0415000000000001"/>
    <s v="P"/>
  </r>
  <r>
    <x v="1492"/>
    <s v="SOUTHWEST AIRLINES CO"/>
    <x v="9"/>
    <x v="194"/>
    <s v="GANGWAL RAKESH"/>
    <s v="Director"/>
    <n v="31415"/>
    <n v="29.96"/>
    <n v="941193.4"/>
    <s v="large_buy"/>
    <n v="2.0415038338546191E-2"/>
    <n v="2.0415000000000001"/>
    <s v="P"/>
  </r>
  <r>
    <x v="1492"/>
    <s v="SOUTHWEST AIRLINES CO"/>
    <x v="9"/>
    <x v="194"/>
    <s v="GANGWAL RAKESH"/>
    <s v="Director"/>
    <n v="72612"/>
    <n v="29.96"/>
    <n v="2175455.52"/>
    <s v="large_buy"/>
    <n v="2.0415038338546191E-2"/>
    <n v="2.0415000000000001"/>
    <s v="P"/>
  </r>
  <r>
    <x v="1492"/>
    <s v="SOUTHWEST AIRLINES CO"/>
    <x v="9"/>
    <x v="194"/>
    <s v="GANGWAL RAKESH"/>
    <s v="Director"/>
    <n v="11141"/>
    <n v="29.97"/>
    <n v="333895.77"/>
    <s v="normal_buy"/>
    <n v="2.0415038338546191E-2"/>
    <n v="2.0415000000000001"/>
    <s v="P"/>
  </r>
  <r>
    <x v="1492"/>
    <s v="SOUTHWEST AIRLINES CO"/>
    <x v="9"/>
    <x v="194"/>
    <s v="GANGWAL RAKESH"/>
    <s v="Director"/>
    <n v="26539"/>
    <n v="29.97"/>
    <n v="795373.83"/>
    <s v="normal_buy"/>
    <n v="2.0415038338546191E-2"/>
    <n v="2.0415000000000001"/>
    <s v="P"/>
  </r>
  <r>
    <x v="1492"/>
    <s v="SOUTHWEST AIRLINES CO"/>
    <x v="9"/>
    <x v="194"/>
    <s v="GANGWAL RAKESH"/>
    <s v="Director"/>
    <n v="17953"/>
    <n v="29.98"/>
    <n v="538230.94000000006"/>
    <s v="normal_buy"/>
    <n v="2.0415038338546191E-2"/>
    <n v="2.0415000000000001"/>
    <s v="P"/>
  </r>
  <r>
    <x v="1492"/>
    <s v="SOUTHWEST AIRLINES CO"/>
    <x v="9"/>
    <x v="194"/>
    <s v="GANGWAL RAKESH"/>
    <s v="Director"/>
    <n v="112461"/>
    <n v="29.98"/>
    <n v="3371580.78"/>
    <s v="large_buy"/>
    <n v="2.0415038338546191E-2"/>
    <n v="2.0415000000000001"/>
    <s v="P"/>
  </r>
  <r>
    <x v="1492"/>
    <s v="SOUTHWEST AIRLINES CO"/>
    <x v="9"/>
    <x v="194"/>
    <s v="GANGWAL RAKESH"/>
    <s v="Director"/>
    <n v="61863"/>
    <n v="29.99"/>
    <n v="1855271.37"/>
    <s v="large_buy"/>
    <n v="2.0415038338546191E-2"/>
    <n v="2.0415000000000001"/>
    <s v="P"/>
  </r>
  <r>
    <x v="1492"/>
    <s v="SOUTHWEST AIRLINES CO"/>
    <x v="9"/>
    <x v="194"/>
    <s v="GANGWAL RAKESH"/>
    <s v="Director"/>
    <n v="183006"/>
    <n v="29.99"/>
    <n v="5488349.9399999985"/>
    <s v="large_buy"/>
    <n v="2.0415038338546191E-2"/>
    <n v="2.0415000000000001"/>
    <s v="P"/>
  </r>
  <r>
    <x v="1492"/>
    <s v="SOUTHWEST AIRLINES CO"/>
    <x v="9"/>
    <x v="194"/>
    <s v="GANGWAL RAKESH"/>
    <s v="Director"/>
    <n v="39649"/>
    <n v="30"/>
    <n v="1189470"/>
    <s v="large_buy"/>
    <n v="2.0415038338546191E-2"/>
    <n v="2.0415000000000001"/>
    <s v="P"/>
  </r>
  <r>
    <x v="1492"/>
    <s v="SOUTHWEST AIRLINES CO"/>
    <x v="9"/>
    <x v="194"/>
    <s v="GANGWAL RAKESH"/>
    <s v="Director"/>
    <n v="45958"/>
    <n v="30"/>
    <n v="1378740"/>
    <s v="large_buy"/>
    <n v="2.0415038338546191E-2"/>
    <n v="2.0415000000000001"/>
    <s v="P"/>
  </r>
  <r>
    <x v="1499"/>
    <s v="New Fortress Energy Inc."/>
    <x v="9"/>
    <x v="194"/>
    <s v="EDENS WESLEY R"/>
    <s v="Director,Officer,TenPercentOwner"/>
    <n v="5793742"/>
    <n v="8.6300000000000008"/>
    <n v="49999993.460000001"/>
    <s v="large_buy"/>
    <n v="-5.3719053860528658E-2"/>
    <n v="-5.3719000000000001"/>
    <s v="P"/>
  </r>
  <r>
    <x v="749"/>
    <s v="Ibotta, Inc."/>
    <x v="9"/>
    <x v="194"/>
    <s v="D. E. SHAW &amp; CO, L.P."/>
    <s v="TenPercentOwner,Other"/>
    <n v="1351"/>
    <n v="59.43"/>
    <n v="80289.929999999993"/>
    <s v="normal_buy"/>
    <n v="0.17804510170372151"/>
    <n v="17.804500000000001"/>
    <s v="P"/>
  </r>
  <r>
    <x v="749"/>
    <s v="Ibotta, Inc."/>
    <x v="9"/>
    <x v="194"/>
    <s v="SHAW DAVID E"/>
    <s v="TenPercentOwner,Other"/>
    <n v="1351"/>
    <n v="59.43"/>
    <n v="80289.929999999993"/>
    <s v="normal_buy"/>
    <n v="0.17804510170372151"/>
    <n v="17.804500000000001"/>
    <s v="P"/>
  </r>
  <r>
    <x v="749"/>
    <s v="Ibotta, Inc."/>
    <x v="9"/>
    <x v="194"/>
    <s v="D. E. SHAW &amp; CO, L.L.C."/>
    <s v="TenPercentOwner,Other"/>
    <n v="1351"/>
    <n v="59.43"/>
    <n v="80289.929999999993"/>
    <s v="normal_buy"/>
    <n v="0.17804510170372151"/>
    <n v="17.804500000000001"/>
    <s v="P"/>
  </r>
  <r>
    <x v="749"/>
    <s v="Ibotta, Inc."/>
    <x v="9"/>
    <x v="194"/>
    <s v="D. E. SHAW &amp; CO, L.P."/>
    <s v="TenPercentOwner,Other"/>
    <n v="1944"/>
    <n v="60.53"/>
    <n v="117670.32"/>
    <s v="large_buy"/>
    <n v="0.17804510170372151"/>
    <n v="17.804500000000001"/>
    <s v="P"/>
  </r>
  <r>
    <x v="749"/>
    <s v="Ibotta, Inc."/>
    <x v="9"/>
    <x v="194"/>
    <s v="SHAW DAVID E"/>
    <s v="TenPercentOwner,Other"/>
    <n v="1944"/>
    <n v="60.53"/>
    <n v="117670.32"/>
    <s v="large_buy"/>
    <n v="0.17804510170372151"/>
    <n v="17.804500000000001"/>
    <s v="P"/>
  </r>
  <r>
    <x v="749"/>
    <s v="Ibotta, Inc."/>
    <x v="9"/>
    <x v="194"/>
    <s v="D. E. SHAW &amp; CO, L.L.C."/>
    <s v="TenPercentOwner,Other"/>
    <n v="1944"/>
    <n v="60.53"/>
    <n v="117670.32"/>
    <s v="large_buy"/>
    <n v="0.17804510170372151"/>
    <n v="17.804500000000001"/>
    <s v="P"/>
  </r>
  <r>
    <x v="749"/>
    <s v="Ibotta, Inc."/>
    <x v="9"/>
    <x v="194"/>
    <s v="D. E. SHAW &amp; CO, L.P."/>
    <s v="TenPercentOwner,Other"/>
    <n v="505"/>
    <n v="59.54"/>
    <n v="30067.7"/>
    <s v="normal_buy"/>
    <n v="0.17804510170372151"/>
    <n v="17.804500000000001"/>
    <s v="P"/>
  </r>
  <r>
    <x v="749"/>
    <s v="Ibotta, Inc."/>
    <x v="9"/>
    <x v="194"/>
    <s v="SHAW DAVID E"/>
    <s v="TenPercentOwner,Other"/>
    <n v="505"/>
    <n v="59.54"/>
    <n v="30067.7"/>
    <s v="normal_buy"/>
    <n v="0.17804510170372151"/>
    <n v="17.804500000000001"/>
    <s v="P"/>
  </r>
  <r>
    <x v="749"/>
    <s v="Ibotta, Inc."/>
    <x v="9"/>
    <x v="194"/>
    <s v="D. E. SHAW &amp; CO, L.L.C."/>
    <s v="TenPercentOwner,Other"/>
    <n v="505"/>
    <n v="59.54"/>
    <n v="30067.7"/>
    <s v="normal_buy"/>
    <n v="0.17804510170372151"/>
    <n v="17.804500000000001"/>
    <s v="P"/>
  </r>
  <r>
    <x v="749"/>
    <s v="Ibotta, Inc."/>
    <x v="9"/>
    <x v="194"/>
    <s v="D. E. SHAW &amp; CO, L.P."/>
    <s v="TenPercentOwner,Other"/>
    <n v="537"/>
    <n v="60.62"/>
    <n v="32552.94"/>
    <s v="normal_buy"/>
    <n v="0.17804510170372151"/>
    <n v="17.804500000000001"/>
    <s v="P"/>
  </r>
  <r>
    <x v="749"/>
    <s v="Ibotta, Inc."/>
    <x v="9"/>
    <x v="194"/>
    <s v="SHAW DAVID E"/>
    <s v="TenPercentOwner,Other"/>
    <n v="537"/>
    <n v="60.62"/>
    <n v="32552.94"/>
    <s v="normal_buy"/>
    <n v="0.17804510170372151"/>
    <n v="17.804500000000001"/>
    <s v="P"/>
  </r>
  <r>
    <x v="749"/>
    <s v="Ibotta, Inc."/>
    <x v="9"/>
    <x v="194"/>
    <s v="D. E. SHAW &amp; CO, L.L.C."/>
    <s v="TenPercentOwner,Other"/>
    <n v="537"/>
    <n v="60.62"/>
    <n v="32552.94"/>
    <s v="normal_buy"/>
    <n v="0.17804510170372151"/>
    <n v="17.804500000000001"/>
    <s v="P"/>
  </r>
  <r>
    <x v="749"/>
    <s v="Ibotta, Inc."/>
    <x v="9"/>
    <x v="194"/>
    <s v="D. E. SHAW &amp; CO, L.P."/>
    <s v="TenPercentOwner,Other"/>
    <n v="842"/>
    <n v="61.34"/>
    <n v="51648.280000000013"/>
    <s v="normal_buy"/>
    <n v="0.17804510170372151"/>
    <n v="17.804500000000001"/>
    <s v="P"/>
  </r>
  <r>
    <x v="749"/>
    <s v="Ibotta, Inc."/>
    <x v="9"/>
    <x v="194"/>
    <s v="SHAW DAVID E"/>
    <s v="TenPercentOwner,Other"/>
    <n v="842"/>
    <n v="61.34"/>
    <n v="51648.280000000013"/>
    <s v="normal_buy"/>
    <n v="0.17804510170372151"/>
    <n v="17.804500000000001"/>
    <s v="P"/>
  </r>
  <r>
    <x v="749"/>
    <s v="Ibotta, Inc."/>
    <x v="9"/>
    <x v="194"/>
    <s v="D. E. SHAW &amp; CO, L.L.C."/>
    <s v="TenPercentOwner,Other"/>
    <n v="842"/>
    <n v="61.34"/>
    <n v="51648.280000000013"/>
    <s v="normal_buy"/>
    <n v="0.17804510170372151"/>
    <n v="17.804500000000001"/>
    <s v="P"/>
  </r>
  <r>
    <x v="749"/>
    <s v="Ibotta, Inc."/>
    <x v="9"/>
    <x v="194"/>
    <s v="D. E. SHAW &amp; CO, L.P."/>
    <s v="TenPercentOwner,Other"/>
    <n v="358"/>
    <n v="61.3"/>
    <n v="21945.4"/>
    <s v="normal_buy"/>
    <n v="0.17804510170372151"/>
    <n v="17.804500000000001"/>
    <s v="P"/>
  </r>
  <r>
    <x v="749"/>
    <s v="Ibotta, Inc."/>
    <x v="9"/>
    <x v="194"/>
    <s v="SHAW DAVID E"/>
    <s v="TenPercentOwner,Other"/>
    <n v="358"/>
    <n v="61.3"/>
    <n v="21945.4"/>
    <s v="normal_buy"/>
    <n v="0.17804510170372151"/>
    <n v="17.804500000000001"/>
    <s v="P"/>
  </r>
  <r>
    <x v="749"/>
    <s v="Ibotta, Inc."/>
    <x v="9"/>
    <x v="194"/>
    <s v="D. E. SHAW &amp; CO, L.L.C."/>
    <s v="TenPercentOwner,Other"/>
    <n v="358"/>
    <n v="61.3"/>
    <n v="21945.4"/>
    <s v="normal_buy"/>
    <n v="0.17804510170372151"/>
    <n v="17.804500000000001"/>
    <s v="P"/>
  </r>
  <r>
    <x v="749"/>
    <s v="Ibotta, Inc."/>
    <x v="9"/>
    <x v="194"/>
    <s v="D. E. SHAW &amp; CO, L.P."/>
    <s v="TenPercentOwner,Other"/>
    <n v="358"/>
    <n v="61.3"/>
    <n v="21945.4"/>
    <s v="normal_buy"/>
    <n v="0.17804510170372151"/>
    <n v="17.804500000000001"/>
    <s v="P"/>
  </r>
  <r>
    <x v="749"/>
    <s v="Ibotta, Inc."/>
    <x v="9"/>
    <x v="194"/>
    <s v="SHAW DAVID E"/>
    <s v="TenPercentOwner,Other"/>
    <n v="358"/>
    <n v="61.3"/>
    <n v="21945.4"/>
    <s v="normal_buy"/>
    <n v="0.17804510170372151"/>
    <n v="17.804500000000001"/>
    <s v="P"/>
  </r>
  <r>
    <x v="749"/>
    <s v="Ibotta, Inc."/>
    <x v="9"/>
    <x v="194"/>
    <s v="D. E. SHAW &amp; CO, L.L.C."/>
    <s v="TenPercentOwner,Other"/>
    <n v="358"/>
    <n v="61.3"/>
    <n v="21945.4"/>
    <s v="normal_buy"/>
    <n v="0.17804510170372151"/>
    <n v="17.804500000000001"/>
    <s v="P"/>
  </r>
  <r>
    <x v="749"/>
    <s v="Ibotta, Inc."/>
    <x v="9"/>
    <x v="194"/>
    <s v="D. E. SHAW &amp; CO, L.P."/>
    <s v="TenPercentOwner,Other"/>
    <n v="842"/>
    <n v="61.34"/>
    <n v="51648.280000000013"/>
    <s v="normal_buy"/>
    <n v="0.17804510170372151"/>
    <n v="17.804500000000001"/>
    <s v="P"/>
  </r>
  <r>
    <x v="749"/>
    <s v="Ibotta, Inc."/>
    <x v="9"/>
    <x v="194"/>
    <s v="SHAW DAVID E"/>
    <s v="TenPercentOwner,Other"/>
    <n v="842"/>
    <n v="61.34"/>
    <n v="51648.280000000013"/>
    <s v="normal_buy"/>
    <n v="0.17804510170372151"/>
    <n v="17.804500000000001"/>
    <s v="P"/>
  </r>
  <r>
    <x v="749"/>
    <s v="Ibotta, Inc."/>
    <x v="9"/>
    <x v="194"/>
    <s v="D. E. SHAW &amp; CO, L.L.C."/>
    <s v="TenPercentOwner,Other"/>
    <n v="842"/>
    <n v="61.34"/>
    <n v="51648.280000000013"/>
    <s v="normal_buy"/>
    <n v="0.17804510170372151"/>
    <n v="17.804500000000001"/>
    <s v="P"/>
  </r>
  <r>
    <x v="749"/>
    <s v="Ibotta, Inc."/>
    <x v="9"/>
    <x v="194"/>
    <s v="D. E. SHAW &amp; CO, L.P."/>
    <s v="TenPercentOwner,Other"/>
    <n v="537"/>
    <n v="60.62"/>
    <n v="32552.94"/>
    <s v="normal_buy"/>
    <n v="0.17804510170372151"/>
    <n v="17.804500000000001"/>
    <s v="P"/>
  </r>
  <r>
    <x v="749"/>
    <s v="Ibotta, Inc."/>
    <x v="9"/>
    <x v="194"/>
    <s v="SHAW DAVID E"/>
    <s v="TenPercentOwner,Other"/>
    <n v="537"/>
    <n v="60.62"/>
    <n v="32552.94"/>
    <s v="normal_buy"/>
    <n v="0.17804510170372151"/>
    <n v="17.804500000000001"/>
    <s v="P"/>
  </r>
  <r>
    <x v="749"/>
    <s v="Ibotta, Inc."/>
    <x v="9"/>
    <x v="194"/>
    <s v="D. E. SHAW &amp; CO, L.L.C."/>
    <s v="TenPercentOwner,Other"/>
    <n v="537"/>
    <n v="60.62"/>
    <n v="32552.94"/>
    <s v="normal_buy"/>
    <n v="0.17804510170372151"/>
    <n v="17.804500000000001"/>
    <s v="P"/>
  </r>
  <r>
    <x v="749"/>
    <s v="Ibotta, Inc."/>
    <x v="9"/>
    <x v="194"/>
    <s v="D. E. SHAW &amp; CO, L.P."/>
    <s v="TenPercentOwner,Other"/>
    <n v="1351"/>
    <n v="59.43"/>
    <n v="80289.929999999993"/>
    <s v="normal_buy"/>
    <n v="0.17804510170372151"/>
    <n v="17.804500000000001"/>
    <s v="P"/>
  </r>
  <r>
    <x v="749"/>
    <s v="Ibotta, Inc."/>
    <x v="9"/>
    <x v="194"/>
    <s v="SHAW DAVID E"/>
    <s v="TenPercentOwner,Other"/>
    <n v="1351"/>
    <n v="59.43"/>
    <n v="80289.929999999993"/>
    <s v="normal_buy"/>
    <n v="0.17804510170372151"/>
    <n v="17.804500000000001"/>
    <s v="P"/>
  </r>
  <r>
    <x v="749"/>
    <s v="Ibotta, Inc."/>
    <x v="9"/>
    <x v="194"/>
    <s v="D. E. SHAW &amp; CO, L.L.C."/>
    <s v="TenPercentOwner,Other"/>
    <n v="1351"/>
    <n v="59.43"/>
    <n v="80289.929999999993"/>
    <s v="normal_buy"/>
    <n v="0.17804510170372151"/>
    <n v="17.804500000000001"/>
    <s v="P"/>
  </r>
  <r>
    <x v="749"/>
    <s v="Ibotta, Inc."/>
    <x v="9"/>
    <x v="194"/>
    <s v="D. E. SHAW &amp; CO, L.P."/>
    <s v="TenPercentOwner,Other"/>
    <n v="1944"/>
    <n v="60.53"/>
    <n v="117670.32"/>
    <s v="large_buy"/>
    <n v="0.17804510170372151"/>
    <n v="17.804500000000001"/>
    <s v="P"/>
  </r>
  <r>
    <x v="749"/>
    <s v="Ibotta, Inc."/>
    <x v="9"/>
    <x v="194"/>
    <s v="SHAW DAVID E"/>
    <s v="TenPercentOwner,Other"/>
    <n v="1944"/>
    <n v="60.53"/>
    <n v="117670.32"/>
    <s v="large_buy"/>
    <n v="0.17804510170372151"/>
    <n v="17.804500000000001"/>
    <s v="P"/>
  </r>
  <r>
    <x v="749"/>
    <s v="Ibotta, Inc."/>
    <x v="9"/>
    <x v="194"/>
    <s v="D. E. SHAW &amp; CO, L.L.C."/>
    <s v="TenPercentOwner,Other"/>
    <n v="1944"/>
    <n v="60.53"/>
    <n v="117670.32"/>
    <s v="large_buy"/>
    <n v="0.17804510170372151"/>
    <n v="17.804500000000001"/>
    <s v="P"/>
  </r>
  <r>
    <x v="749"/>
    <s v="Ibotta, Inc."/>
    <x v="9"/>
    <x v="194"/>
    <s v="D. E. SHAW &amp; CO, L.P."/>
    <s v="TenPercentOwner,Other"/>
    <n v="505"/>
    <n v="59.54"/>
    <n v="30067.7"/>
    <s v="normal_buy"/>
    <n v="0.17804510170372151"/>
    <n v="17.804500000000001"/>
    <s v="P"/>
  </r>
  <r>
    <x v="749"/>
    <s v="Ibotta, Inc."/>
    <x v="9"/>
    <x v="194"/>
    <s v="SHAW DAVID E"/>
    <s v="TenPercentOwner,Other"/>
    <n v="505"/>
    <n v="59.54"/>
    <n v="30067.7"/>
    <s v="normal_buy"/>
    <n v="0.17804510170372151"/>
    <n v="17.804500000000001"/>
    <s v="P"/>
  </r>
  <r>
    <x v="749"/>
    <s v="Ibotta, Inc."/>
    <x v="9"/>
    <x v="194"/>
    <s v="D. E. SHAW &amp; CO, L.L.C."/>
    <s v="TenPercentOwner,Other"/>
    <n v="505"/>
    <n v="59.54"/>
    <n v="30067.7"/>
    <s v="normal_buy"/>
    <n v="0.17804510170372151"/>
    <n v="17.804500000000001"/>
    <s v="P"/>
  </r>
  <r>
    <x v="17"/>
    <s v="TILE SHOP HOLDINGS, INC."/>
    <x v="9"/>
    <x v="194"/>
    <s v="Pleasant Lake Onshore Feeder Fund LP"/>
    <s v="TenPercentOwner"/>
    <n v="16100"/>
    <n v="6.48"/>
    <n v="104328"/>
    <s v="normal_buy"/>
    <n v="2.160491760393746E-2"/>
    <n v="2.1604999999999999"/>
    <s v="P"/>
  </r>
  <r>
    <x v="17"/>
    <s v="TILE SHOP HOLDINGS, INC."/>
    <x v="9"/>
    <x v="194"/>
    <s v="Pleasant Lake Partners LLC"/>
    <s v="TenPercentOwner"/>
    <n v="16100"/>
    <n v="6.48"/>
    <n v="104328"/>
    <s v="normal_buy"/>
    <n v="2.160491760393746E-2"/>
    <n v="2.1604999999999999"/>
    <s v="P"/>
  </r>
  <r>
    <x v="342"/>
    <s v="EAGLE CAPITAL GROWTH FUND, INC."/>
    <x v="9"/>
    <x v="194"/>
    <s v="Sims David C"/>
    <s v="Director,Officer"/>
    <n v="4069"/>
    <n v="9.75"/>
    <n v="39672.75"/>
    <s v="normal_buy"/>
    <n v="1.3305969930378581E-2"/>
    <n v="1.3306"/>
    <s v="P"/>
  </r>
  <r>
    <x v="17"/>
    <s v="TILE SHOP HOLDINGS, INC."/>
    <x v="9"/>
    <x v="194"/>
    <s v="Fund 1 Investments, LLC"/>
    <s v="TenPercentOwner"/>
    <n v="16100"/>
    <n v="6.48"/>
    <n v="104328"/>
    <s v="normal_buy"/>
    <n v="2.160491760393746E-2"/>
    <n v="2.1604999999999999"/>
    <s v="P"/>
  </r>
  <r>
    <x v="126"/>
    <s v="ISABELLA BANK Corp"/>
    <x v="9"/>
    <x v="194"/>
    <s v="Schaefer William M"/>
    <s v="Officer"/>
    <n v="496.28"/>
    <n v="20.149999999999999"/>
    <n v="10000.041999999999"/>
    <s v="normal_buy"/>
    <n v="0"/>
    <n v="0"/>
    <s v="P"/>
  </r>
  <r>
    <x v="698"/>
    <s v="Annexon, Inc."/>
    <x v="9"/>
    <x v="194"/>
    <s v="Carson William H."/>
    <s v="Director"/>
    <n v="3200"/>
    <n v="5.97"/>
    <n v="19104"/>
    <s v="normal_buy"/>
    <n v="0.21931254443033521"/>
    <n v="21.9313"/>
    <s v="P"/>
  </r>
  <r>
    <x v="663"/>
    <s v="FIRST TRUST HIGH YIELD OPPORTUNITIES 2027 TERM FUND"/>
    <x v="9"/>
    <x v="194"/>
    <s v="BOWEN JAMES A"/>
    <s v="Director,Other"/>
    <n v="12130"/>
    <n v="15.09"/>
    <n v="183041.7"/>
    <s v="normal_buy"/>
    <n v="-6.6577844621986682E-3"/>
    <n v="-0.66579999999999995"/>
    <s v="P"/>
  </r>
  <r>
    <x v="1496"/>
    <s v="R F INDUSTRIES LTD"/>
    <x v="9"/>
    <x v="194"/>
    <s v="Holdsworth Mark Keith"/>
    <s v="Director"/>
    <n v="10000"/>
    <n v="4"/>
    <n v="40000"/>
    <s v="large_buy"/>
    <n v="2.5445328588419521E-2"/>
    <n v="2.5445000000000002"/>
    <s v="P"/>
  </r>
  <r>
    <x v="1075"/>
    <s v="SPORTSMAN'S WAREHOUSE HOLDINGS, INC."/>
    <x v="9"/>
    <x v="195"/>
    <s v="Stone Paul"/>
    <s v="Director,Officer"/>
    <n v="31895"/>
    <n v="2.35"/>
    <n v="74953.25"/>
    <s v="large_buy"/>
    <n v="0.17551022791356011"/>
    <n v="17.550999999999998"/>
    <s v="P"/>
  </r>
  <r>
    <x v="1206"/>
    <s v="Niagara Income Opportunities Fund"/>
    <x v="9"/>
    <x v="195"/>
    <s v="Ball George Bradley"/>
    <s v="TenPercentOwner,Other"/>
    <n v="12100.68"/>
    <n v="10.33"/>
    <n v="125000.02439999999"/>
    <s v="large_buy"/>
    <n v="3.87225723762108E-3"/>
    <n v="0.38719999999999999"/>
    <s v="P"/>
  </r>
  <r>
    <x v="745"/>
    <s v="Biohaven Ltd."/>
    <x v="9"/>
    <x v="195"/>
    <s v="Coric Vlad"/>
    <s v="Director,Officer"/>
    <n v="21052"/>
    <n v="47.5"/>
    <n v="999970"/>
    <s v="normal_buy"/>
    <n v="7.2515095239052973E-2"/>
    <n v="7.2515000000000001"/>
    <s v="P"/>
  </r>
  <r>
    <x v="1497"/>
    <s v="GRAIL, Inc."/>
    <x v="9"/>
    <x v="195"/>
    <s v="DING CHUN R"/>
    <s v="TenPercentOwner"/>
    <n v="20000"/>
    <n v="13.37"/>
    <n v="267400"/>
    <s v="normal_buy"/>
    <n v="8.0754693948997591E-2"/>
    <n v="8.0754999999999999"/>
    <s v="P"/>
  </r>
  <r>
    <x v="1448"/>
    <s v="Denali Structured Return Strategy Fund"/>
    <x v="9"/>
    <x v="195"/>
    <s v="Ball George Bradley"/>
    <s v="TenPercentOwner,Other"/>
    <n v="11200.72"/>
    <n v="11.16"/>
    <n v="125000.0352"/>
    <s v="large_buy"/>
    <n v="1.0752708339955669E-2"/>
    <n v="1.0752999999999999"/>
    <s v="P"/>
  </r>
  <r>
    <x v="1483"/>
    <s v="BioAge Labs, Inc."/>
    <x v="9"/>
    <x v="195"/>
    <s v="Pande Vijay Satyanand"/>
    <s v="Director"/>
    <n v="67096"/>
    <n v="19.73"/>
    <n v="1323804.08"/>
    <s v="normal_buy"/>
    <n v="0.2250380454674028"/>
    <n v="22.503799999999998"/>
    <s v="P"/>
  </r>
  <r>
    <x v="1485"/>
    <s v="enGene Holdings Inc."/>
    <x v="9"/>
    <x v="195"/>
    <s v="Forbion Growth Management B.V."/>
    <s v="TenPercentOwner"/>
    <n v="10153"/>
    <n v="6.37"/>
    <n v="64674.61"/>
    <s v="normal_buy"/>
    <n v="0.32817335495979288"/>
    <n v="32.817300000000003"/>
    <s v="P"/>
  </r>
  <r>
    <x v="1485"/>
    <s v="enGene Holdings Inc."/>
    <x v="9"/>
    <x v="195"/>
    <s v="Forbion Growth Opportunities Fund I Cooperatief U.A."/>
    <s v="TenPercentOwner"/>
    <n v="10153"/>
    <n v="6.37"/>
    <n v="64674.61"/>
    <s v="normal_buy"/>
    <n v="0.32817335495979288"/>
    <n v="32.817300000000003"/>
    <s v="P"/>
  </r>
  <r>
    <x v="749"/>
    <s v="Ibotta, Inc."/>
    <x v="9"/>
    <x v="195"/>
    <s v="D. E. SHAW &amp; CO, L.L.C."/>
    <s v="TenPercentOwner,Other"/>
    <n v="1196"/>
    <n v="62.08"/>
    <n v="74247.679999999993"/>
    <s v="normal_buy"/>
    <n v="9.8140660381163869E-2"/>
    <n v="9.8140999999999998"/>
    <s v="P"/>
  </r>
  <r>
    <x v="749"/>
    <s v="Ibotta, Inc."/>
    <x v="9"/>
    <x v="195"/>
    <s v="D. E. SHAW &amp; CO, L.P."/>
    <s v="TenPercentOwner,Other"/>
    <n v="1196"/>
    <n v="62.08"/>
    <n v="74247.679999999993"/>
    <s v="normal_buy"/>
    <n v="9.8140660381163869E-2"/>
    <n v="9.8140999999999998"/>
    <s v="P"/>
  </r>
  <r>
    <x v="749"/>
    <s v="Ibotta, Inc."/>
    <x v="9"/>
    <x v="195"/>
    <s v="SHAW DAVID E"/>
    <s v="TenPercentOwner,Other"/>
    <n v="1196"/>
    <n v="62.08"/>
    <n v="74247.679999999993"/>
    <s v="normal_buy"/>
    <n v="9.8140660381163869E-2"/>
    <n v="9.8140999999999998"/>
    <s v="P"/>
  </r>
  <r>
    <x v="749"/>
    <s v="Ibotta, Inc."/>
    <x v="9"/>
    <x v="195"/>
    <s v="D. E. SHAW &amp; CO, L.L.C."/>
    <s v="TenPercentOwner,Other"/>
    <n v="525"/>
    <n v="61.07"/>
    <n v="32061.75"/>
    <s v="normal_buy"/>
    <n v="9.8140660381163869E-2"/>
    <n v="9.8140999999999998"/>
    <s v="P"/>
  </r>
  <r>
    <x v="749"/>
    <s v="Ibotta, Inc."/>
    <x v="9"/>
    <x v="195"/>
    <s v="D. E. SHAW &amp; CO, L.P."/>
    <s v="TenPercentOwner,Other"/>
    <n v="525"/>
    <n v="61.07"/>
    <n v="32061.75"/>
    <s v="normal_buy"/>
    <n v="9.8140660381163869E-2"/>
    <n v="9.8140999999999998"/>
    <s v="P"/>
  </r>
  <r>
    <x v="749"/>
    <s v="Ibotta, Inc."/>
    <x v="9"/>
    <x v="195"/>
    <s v="SHAW DAVID E"/>
    <s v="TenPercentOwner,Other"/>
    <n v="525"/>
    <n v="61.07"/>
    <n v="32061.75"/>
    <s v="normal_buy"/>
    <n v="9.8140660381163869E-2"/>
    <n v="9.8140999999999998"/>
    <s v="P"/>
  </r>
  <r>
    <x v="749"/>
    <s v="Ibotta, Inc."/>
    <x v="9"/>
    <x v="195"/>
    <s v="D. E. SHAW &amp; CO, L.L.C."/>
    <s v="TenPercentOwner,Other"/>
    <n v="3684"/>
    <n v="62.04"/>
    <n v="228555.36"/>
    <s v="large_buy"/>
    <n v="9.8140660381163869E-2"/>
    <n v="9.8140999999999998"/>
    <s v="P"/>
  </r>
  <r>
    <x v="749"/>
    <s v="Ibotta, Inc."/>
    <x v="9"/>
    <x v="195"/>
    <s v="D. E. SHAW &amp; CO, L.P."/>
    <s v="TenPercentOwner,Other"/>
    <n v="3684"/>
    <n v="62.04"/>
    <n v="228555.36"/>
    <s v="large_buy"/>
    <n v="9.8140660381163869E-2"/>
    <n v="9.8140999999999998"/>
    <s v="P"/>
  </r>
  <r>
    <x v="749"/>
    <s v="Ibotta, Inc."/>
    <x v="9"/>
    <x v="195"/>
    <s v="SHAW DAVID E"/>
    <s v="TenPercentOwner,Other"/>
    <n v="3684"/>
    <n v="62.04"/>
    <n v="228555.36"/>
    <s v="large_buy"/>
    <n v="9.8140660381163869E-2"/>
    <n v="9.8140999999999998"/>
    <s v="P"/>
  </r>
  <r>
    <x v="749"/>
    <s v="Ibotta, Inc."/>
    <x v="9"/>
    <x v="195"/>
    <s v="D. E. SHAW &amp; CO, L.L.C."/>
    <s v="TenPercentOwner,Other"/>
    <n v="1588"/>
    <n v="61.17"/>
    <n v="97137.96"/>
    <s v="large_buy"/>
    <n v="9.8140660381163869E-2"/>
    <n v="9.8140999999999998"/>
    <s v="P"/>
  </r>
  <r>
    <x v="749"/>
    <s v="Ibotta, Inc."/>
    <x v="9"/>
    <x v="195"/>
    <s v="D. E. SHAW &amp; CO, L.P."/>
    <s v="TenPercentOwner,Other"/>
    <n v="1588"/>
    <n v="61.17"/>
    <n v="97137.96"/>
    <s v="large_buy"/>
    <n v="9.8140660381163869E-2"/>
    <n v="9.8140999999999998"/>
    <s v="P"/>
  </r>
  <r>
    <x v="749"/>
    <s v="Ibotta, Inc."/>
    <x v="9"/>
    <x v="195"/>
    <s v="SHAW DAVID E"/>
    <s v="TenPercentOwner,Other"/>
    <n v="1588"/>
    <n v="61.17"/>
    <n v="97137.96"/>
    <s v="large_buy"/>
    <n v="9.8140660381163869E-2"/>
    <n v="9.8140999999999998"/>
    <s v="P"/>
  </r>
  <r>
    <x v="1500"/>
    <s v="SURF AIR MOBILITY INC."/>
    <x v="9"/>
    <x v="195"/>
    <s v="Palantir Technologies Inc."/>
    <s v="TenPercentOwner"/>
    <n v="1270869"/>
    <n v="1.25"/>
    <n v="1588586.25"/>
    <s v="normal_buy"/>
    <n v="8.9285773839676619E-2"/>
    <n v="8.9285999999999994"/>
    <s v="P"/>
  </r>
  <r>
    <x v="562"/>
    <s v="Cartesian Therapeutics, Inc."/>
    <x v="9"/>
    <x v="195"/>
    <s v="SPRINGER TIMOTHY A"/>
    <s v="Director,TenPercentOwner"/>
    <n v="5514"/>
    <n v="17.38"/>
    <n v="95833.319999999992"/>
    <s v="normal_buy"/>
    <n v="0.2162312084013249"/>
    <n v="21.623100000000001"/>
    <s v="P"/>
  </r>
  <r>
    <x v="508"/>
    <s v="TruBridge, Inc."/>
    <x v="9"/>
    <x v="195"/>
    <s v="Pinetree Capital Ltd."/>
    <s v="TenPercentOwner"/>
    <n v="3997"/>
    <n v="11.93"/>
    <n v="47684.21"/>
    <s v="normal_buy"/>
    <n v="7.3517134069317036E-2"/>
    <n v="7.3517000000000001"/>
    <s v="P"/>
  </r>
  <r>
    <x v="1075"/>
    <s v="SPORTSMAN'S WAREHOUSE HOLDINGS, INC."/>
    <x v="9"/>
    <x v="195"/>
    <s v="White Jeffrey Justin"/>
    <s v="Officer"/>
    <n v="10000"/>
    <n v="2.2999999999999998"/>
    <n v="23000"/>
    <s v="normal_buy"/>
    <n v="0.17551022791356011"/>
    <n v="17.550999999999998"/>
    <s v="P"/>
  </r>
  <r>
    <x v="508"/>
    <s v="TruBridge, Inc."/>
    <x v="9"/>
    <x v="195"/>
    <s v="L6 Holdings Inc."/>
    <s v="TenPercentOwner"/>
    <n v="3997"/>
    <n v="11.93"/>
    <n v="47684.21"/>
    <s v="normal_buy"/>
    <n v="7.3517134069317036E-2"/>
    <n v="7.3517000000000001"/>
    <s v="P"/>
  </r>
  <r>
    <x v="1496"/>
    <s v="R F INDUSTRIES LTD"/>
    <x v="9"/>
    <x v="195"/>
    <s v="Holdsworth Mark Keith"/>
    <s v="Director"/>
    <n v="8800"/>
    <n v="3.97"/>
    <n v="34936"/>
    <s v="normal_buy"/>
    <n v="3.4999966621398933E-2"/>
    <n v="3.5"/>
    <s v="P"/>
  </r>
  <r>
    <x v="1501"/>
    <s v="Global Net Lease, Inc."/>
    <x v="9"/>
    <x v="195"/>
    <s v="SCHORSCH NICHOLAS S"/>
    <s v="TenPercentOwner"/>
    <n v="100000"/>
    <n v="8.4"/>
    <n v="840000"/>
    <s v="large_buy"/>
    <n v="5.7273532426145753E-2"/>
    <n v="5.7274000000000003"/>
    <s v="P"/>
  </r>
  <r>
    <x v="1501"/>
    <s v="Global Net Lease, Inc."/>
    <x v="9"/>
    <x v="195"/>
    <s v="Bellevue Capital Partners, LLC"/>
    <s v="TenPercentOwner"/>
    <n v="100000"/>
    <n v="8.4"/>
    <n v="840000"/>
    <s v="large_buy"/>
    <n v="5.7273532426145753E-2"/>
    <n v="5.7274000000000003"/>
    <s v="P"/>
  </r>
  <r>
    <x v="745"/>
    <s v="Biohaven Ltd."/>
    <x v="9"/>
    <x v="195"/>
    <s v="CHILDS JOHN W"/>
    <s v="Director"/>
    <n v="21052"/>
    <n v="47.5"/>
    <n v="999970"/>
    <s v="normal_buy"/>
    <n v="7.2515095239052973E-2"/>
    <n v="7.2515000000000001"/>
    <s v="P"/>
  </r>
  <r>
    <x v="34"/>
    <s v="Armada Hoffler Properties, Inc."/>
    <x v="9"/>
    <x v="195"/>
    <s v="Gartman Dennis H."/>
    <s v="Director"/>
    <n v="4500"/>
    <n v="10.85"/>
    <n v="48825"/>
    <s v="normal_buy"/>
    <n v="3.9741124239917047E-2"/>
    <n v="3.9741"/>
    <s v="P"/>
  </r>
  <r>
    <x v="1502"/>
    <s v="LIFECORE BIOMEDICAL, INC. \DE\"/>
    <x v="9"/>
    <x v="196"/>
    <s v="WYNNEFIELD SMALL CAP VALUE OFFSHORE FUND LTD"/>
    <s v="TenPercentOwner"/>
    <n v="169753"/>
    <n v="4.0999999999999996"/>
    <n v="695987.29999999993"/>
    <s v="large_buy"/>
    <n v="7.4309957918867964E-2"/>
    <n v="7.431"/>
    <s v="P"/>
  </r>
  <r>
    <x v="1502"/>
    <s v="LIFECORE BIOMEDICAL, INC. \DE\"/>
    <x v="9"/>
    <x v="196"/>
    <s v="LANDES JOSHUA"/>
    <s v="TenPercentOwner"/>
    <n v="169753"/>
    <n v="4.0999999999999996"/>
    <n v="695987.29999999993"/>
    <s v="large_buy"/>
    <n v="7.4309957918867964E-2"/>
    <n v="7.431"/>
    <s v="P"/>
  </r>
  <r>
    <x v="1502"/>
    <s v="LIFECORE BIOMEDICAL, INC. \DE\"/>
    <x v="9"/>
    <x v="196"/>
    <s v="OBUS NELSON"/>
    <s v="TenPercentOwner"/>
    <n v="169753"/>
    <n v="4.0999999999999996"/>
    <n v="695987.29999999993"/>
    <s v="large_buy"/>
    <n v="7.4309957918867964E-2"/>
    <n v="7.431"/>
    <s v="P"/>
  </r>
  <r>
    <x v="1502"/>
    <s v="LIFECORE BIOMEDICAL, INC. \DE\"/>
    <x v="9"/>
    <x v="196"/>
    <s v="WYNNEFIELD CAPITAL INC"/>
    <s v="TenPercentOwner"/>
    <n v="169753"/>
    <n v="4.0999999999999996"/>
    <n v="695987.29999999993"/>
    <s v="large_buy"/>
    <n v="7.4309957918867964E-2"/>
    <n v="7.431"/>
    <s v="P"/>
  </r>
  <r>
    <x v="1502"/>
    <s v="LIFECORE BIOMEDICAL, INC. \DE\"/>
    <x v="9"/>
    <x v="196"/>
    <s v="WYNNEFIELD PARTNERS SMALL CAP VALUE LP I"/>
    <s v="TenPercentOwner"/>
    <n v="169753"/>
    <n v="4.0999999999999996"/>
    <n v="695987.29999999993"/>
    <s v="large_buy"/>
    <n v="7.4309957918867964E-2"/>
    <n v="7.431"/>
    <s v="P"/>
  </r>
  <r>
    <x v="1502"/>
    <s v="LIFECORE BIOMEDICAL, INC. \DE\"/>
    <x v="9"/>
    <x v="196"/>
    <s v="WYNNEFIELD CAPITAL MANAGEMENT LLC"/>
    <s v="TenPercentOwner"/>
    <n v="169753"/>
    <n v="4.0999999999999996"/>
    <n v="695987.29999999993"/>
    <s v="large_buy"/>
    <n v="7.4309957918867964E-2"/>
    <n v="7.431"/>
    <s v="P"/>
  </r>
  <r>
    <x v="1502"/>
    <s v="LIFECORE BIOMEDICAL, INC. \DE\"/>
    <x v="9"/>
    <x v="196"/>
    <s v="WYNNEFIELD PARTNERS SMALL CAP VALUE LP"/>
    <s v="TenPercentOwner"/>
    <n v="169753"/>
    <n v="4.0999999999999996"/>
    <n v="695987.29999999993"/>
    <s v="large_buy"/>
    <n v="7.4309957918867964E-2"/>
    <n v="7.431"/>
    <s v="P"/>
  </r>
  <r>
    <x v="1502"/>
    <s v="LIFECORE BIOMEDICAL, INC. \DE\"/>
    <x v="9"/>
    <x v="196"/>
    <s v="Wynnefield Capital, Inc. Profit Sharing Plan"/>
    <s v="TenPercentOwner"/>
    <n v="169753"/>
    <n v="4.0999999999999996"/>
    <n v="695987.29999999993"/>
    <s v="large_buy"/>
    <n v="7.4309957918867964E-2"/>
    <n v="7.431"/>
    <s v="P"/>
  </r>
  <r>
    <x v="1502"/>
    <s v="LIFECORE BIOMEDICAL, INC. \DE\"/>
    <x v="9"/>
    <x v="196"/>
    <s v="WYNNEFIELD SMALL CAP VALUE OFFSHORE FUND LTD"/>
    <s v="TenPercentOwner"/>
    <n v="122930"/>
    <n v="4.0999999999999996"/>
    <n v="504012.99999999988"/>
    <s v="normal_buy"/>
    <n v="7.4309957918867964E-2"/>
    <n v="7.431"/>
    <s v="P"/>
  </r>
  <r>
    <x v="1502"/>
    <s v="LIFECORE BIOMEDICAL, INC. \DE\"/>
    <x v="9"/>
    <x v="196"/>
    <s v="LANDES JOSHUA"/>
    <s v="TenPercentOwner"/>
    <n v="122930"/>
    <n v="4.0999999999999996"/>
    <n v="504012.99999999988"/>
    <s v="normal_buy"/>
    <n v="7.4309957918867964E-2"/>
    <n v="7.431"/>
    <s v="P"/>
  </r>
  <r>
    <x v="1502"/>
    <s v="LIFECORE BIOMEDICAL, INC. \DE\"/>
    <x v="9"/>
    <x v="196"/>
    <s v="OBUS NELSON"/>
    <s v="TenPercentOwner"/>
    <n v="122930"/>
    <n v="4.0999999999999996"/>
    <n v="504012.99999999988"/>
    <s v="normal_buy"/>
    <n v="7.4309957918867964E-2"/>
    <n v="7.431"/>
    <s v="P"/>
  </r>
  <r>
    <x v="1502"/>
    <s v="LIFECORE BIOMEDICAL, INC. \DE\"/>
    <x v="9"/>
    <x v="196"/>
    <s v="WYNNEFIELD CAPITAL INC"/>
    <s v="TenPercentOwner"/>
    <n v="122930"/>
    <n v="4.0999999999999996"/>
    <n v="504012.99999999988"/>
    <s v="normal_buy"/>
    <n v="7.4309957918867964E-2"/>
    <n v="7.431"/>
    <s v="P"/>
  </r>
  <r>
    <x v="1502"/>
    <s v="LIFECORE BIOMEDICAL, INC. \DE\"/>
    <x v="9"/>
    <x v="196"/>
    <s v="WYNNEFIELD PARTNERS SMALL CAP VALUE LP I"/>
    <s v="TenPercentOwner"/>
    <n v="122930"/>
    <n v="4.0999999999999996"/>
    <n v="504012.99999999988"/>
    <s v="normal_buy"/>
    <n v="7.4309957918867964E-2"/>
    <n v="7.431"/>
    <s v="P"/>
  </r>
  <r>
    <x v="1502"/>
    <s v="LIFECORE BIOMEDICAL, INC. \DE\"/>
    <x v="9"/>
    <x v="196"/>
    <s v="WYNNEFIELD CAPITAL MANAGEMENT LLC"/>
    <s v="TenPercentOwner"/>
    <n v="122930"/>
    <n v="4.0999999999999996"/>
    <n v="504012.99999999988"/>
    <s v="normal_buy"/>
    <n v="7.4309957918867964E-2"/>
    <n v="7.431"/>
    <s v="P"/>
  </r>
  <r>
    <x v="1502"/>
    <s v="LIFECORE BIOMEDICAL, INC. \DE\"/>
    <x v="9"/>
    <x v="196"/>
    <s v="WYNNEFIELD PARTNERS SMALL CAP VALUE LP"/>
    <s v="TenPercentOwner"/>
    <n v="122930"/>
    <n v="4.0999999999999996"/>
    <n v="504012.99999999988"/>
    <s v="normal_buy"/>
    <n v="7.4309957918867964E-2"/>
    <n v="7.431"/>
    <s v="P"/>
  </r>
  <r>
    <x v="1502"/>
    <s v="LIFECORE BIOMEDICAL, INC. \DE\"/>
    <x v="9"/>
    <x v="196"/>
    <s v="Wynnefield Capital, Inc. Profit Sharing Plan"/>
    <s v="TenPercentOwner"/>
    <n v="122930"/>
    <n v="4.0999999999999996"/>
    <n v="504012.99999999988"/>
    <s v="normal_buy"/>
    <n v="7.4309957918867964E-2"/>
    <n v="7.431"/>
    <s v="P"/>
  </r>
  <r>
    <x v="1006"/>
    <s v="Inhibrx Biosciences, Inc."/>
    <x v="9"/>
    <x v="196"/>
    <s v="Vuori Kristiina MD"/>
    <s v="Director"/>
    <n v="6667"/>
    <n v="15"/>
    <n v="100005"/>
    <s v="normal_buy"/>
    <n v="8.66935451567028E-2"/>
    <n v="8.6693999999999996"/>
    <s v="P"/>
  </r>
  <r>
    <x v="63"/>
    <s v="BlackRock Innovation &amp; Growth Term Trust"/>
    <x v="9"/>
    <x v="196"/>
    <s v="Weinstein Boaz"/>
    <s v="TenPercentOwner"/>
    <n v="5581"/>
    <n v="7.53"/>
    <n v="42024.93"/>
    <s v="normal_buy"/>
    <n v="1.267803505839415E-2"/>
    <n v="1.2678"/>
    <s v="P"/>
  </r>
  <r>
    <x v="63"/>
    <s v="BlackRock Innovation &amp; Growth Term Trust"/>
    <x v="9"/>
    <x v="196"/>
    <s v="Saba Capital Management, L.P."/>
    <s v="TenPercentOwner"/>
    <n v="5581"/>
    <n v="7.53"/>
    <n v="42024.93"/>
    <s v="normal_buy"/>
    <n v="1.267803505839415E-2"/>
    <n v="1.2678"/>
    <s v="P"/>
  </r>
  <r>
    <x v="1498"/>
    <s v="RDE, Inc."/>
    <x v="9"/>
    <x v="196"/>
    <s v="Handy Steve"/>
    <s v="Officer"/>
    <n v="2221"/>
    <n v="4252"/>
    <n v="9443692"/>
    <s v="normal_buy"/>
    <n v="-0.20100501218151201"/>
    <n v="-20.1005"/>
    <s v="P"/>
  </r>
  <r>
    <x v="1497"/>
    <s v="GRAIL, Inc."/>
    <x v="9"/>
    <x v="196"/>
    <s v="DING CHUN R"/>
    <s v="TenPercentOwner"/>
    <n v="35000"/>
    <n v="12.71"/>
    <n v="444850.00000000012"/>
    <s v="large_buy"/>
    <n v="0.12967383882372571"/>
    <n v="12.9674"/>
    <s v="P"/>
  </r>
  <r>
    <x v="1503"/>
    <s v="StandardAero, Inc."/>
    <x v="9"/>
    <x v="196"/>
    <s v="McElhinney Paul"/>
    <s v="Director"/>
    <n v="104000"/>
    <n v="24"/>
    <n v="2496000"/>
    <s v="large_buy"/>
    <n v="-8.4926473650936973E-3"/>
    <n v="-0.84930000000000005"/>
    <s v="P"/>
  </r>
  <r>
    <x v="1504"/>
    <s v="FrontView REIT, Inc."/>
    <x v="9"/>
    <x v="196"/>
    <s v="Alyeska Master Fund, L.P.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FUND GP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S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 Group, L.P.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PAREKH ANAND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 GROUP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Master Fund, L.P.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FUND GP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S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 Group, L.P.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PAREKH ANAND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 GROUP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Master Fund, L.P.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FUND GP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S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 Group, L.P.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PAREKH ANAND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 GROUP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Master Fund, L.P.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FUND GP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S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 Group, L.P.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PAREKH ANAND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 GROUP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Master Fund, L.P.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FUND GP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S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 Group, L.P.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PAREKH ANAND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 GROUP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Master Fund, L.P.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FUND GP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S, LLC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 Group, L.P.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PAREKH ANAND"/>
    <s v="TenPercentOwner"/>
    <n v="135135"/>
    <n v="19.11"/>
    <n v="2582429.85"/>
    <s v="large_buy"/>
    <n v="-3.7667794383052677E-2"/>
    <n v="-3.7667999999999999"/>
    <s v="P"/>
  </r>
  <r>
    <x v="1504"/>
    <s v="FrontView REIT, Inc."/>
    <x v="9"/>
    <x v="196"/>
    <s v="ALYESKA INVESTMENT GROUP, LLC"/>
    <s v="TenPercentOwner"/>
    <n v="135135"/>
    <n v="19.11"/>
    <n v="2582429.85"/>
    <s v="large_buy"/>
    <n v="-3.7667794383052677E-2"/>
    <n v="-3.7667999999999999"/>
    <s v="P"/>
  </r>
  <r>
    <x v="1483"/>
    <s v="BioAge Labs, Inc."/>
    <x v="9"/>
    <x v="196"/>
    <s v="Pande Vijay Satyanand"/>
    <s v="Director"/>
    <n v="25306"/>
    <n v="19.899999999999999"/>
    <n v="503589.4"/>
    <s v="normal_buy"/>
    <n v="0.10210925687651271"/>
    <n v="10.210900000000001"/>
    <s v="P"/>
  </r>
  <r>
    <x v="1485"/>
    <s v="enGene Holdings Inc."/>
    <x v="9"/>
    <x v="196"/>
    <s v="Forbion Growth Management B.V."/>
    <s v="TenPercentOwner"/>
    <n v="5769"/>
    <n v="6.48"/>
    <n v="37383.120000000003"/>
    <s v="normal_buy"/>
    <n v="0.43076926011305589"/>
    <n v="43.076900000000002"/>
    <s v="P"/>
  </r>
  <r>
    <x v="1485"/>
    <s v="enGene Holdings Inc."/>
    <x v="9"/>
    <x v="196"/>
    <s v="Forbion Growth Opportunities Fund I Cooperatief U.A."/>
    <s v="TenPercentOwner"/>
    <n v="5769"/>
    <n v="6.48"/>
    <n v="37383.120000000003"/>
    <s v="normal_buy"/>
    <n v="0.43076926011305589"/>
    <n v="43.076900000000002"/>
    <s v="P"/>
  </r>
  <r>
    <x v="749"/>
    <s v="Ibotta, Inc."/>
    <x v="9"/>
    <x v="196"/>
    <s v="D. E. SHAW &amp; CO, L.L.C."/>
    <s v="TenPercentOwner,Other"/>
    <n v="385"/>
    <n v="61.12"/>
    <n v="23531.200000000001"/>
    <s v="normal_buy"/>
    <n v="0.14974068419597811"/>
    <n v="14.9741"/>
    <s v="P"/>
  </r>
  <r>
    <x v="749"/>
    <s v="Ibotta, Inc."/>
    <x v="9"/>
    <x v="196"/>
    <s v="D. E. SHAW &amp; CO, L.P."/>
    <s v="TenPercentOwner,Other"/>
    <n v="385"/>
    <n v="61.12"/>
    <n v="23531.200000000001"/>
    <s v="normal_buy"/>
    <n v="0.14974068419597811"/>
    <n v="14.9741"/>
    <s v="P"/>
  </r>
  <r>
    <x v="749"/>
    <s v="Ibotta, Inc."/>
    <x v="9"/>
    <x v="196"/>
    <s v="SHAW DAVID E"/>
    <s v="TenPercentOwner,Other"/>
    <n v="385"/>
    <n v="61.12"/>
    <n v="23531.200000000001"/>
    <s v="normal_buy"/>
    <n v="0.14974068419597811"/>
    <n v="14.9741"/>
    <s v="P"/>
  </r>
  <r>
    <x v="749"/>
    <s v="Ibotta, Inc."/>
    <x v="9"/>
    <x v="196"/>
    <s v="D. E. SHAW &amp; CO, L.L.C."/>
    <s v="TenPercentOwner,Other"/>
    <n v="994"/>
    <n v="60.11"/>
    <n v="59749.34"/>
    <s v="normal_buy"/>
    <n v="0.14974068419597811"/>
    <n v="14.9741"/>
    <s v="P"/>
  </r>
  <r>
    <x v="749"/>
    <s v="Ibotta, Inc."/>
    <x v="9"/>
    <x v="196"/>
    <s v="D. E. SHAW &amp; CO, L.P."/>
    <s v="TenPercentOwner,Other"/>
    <n v="994"/>
    <n v="60.11"/>
    <n v="59749.34"/>
    <s v="normal_buy"/>
    <n v="0.14974068419597811"/>
    <n v="14.9741"/>
    <s v="P"/>
  </r>
  <r>
    <x v="749"/>
    <s v="Ibotta, Inc."/>
    <x v="9"/>
    <x v="196"/>
    <s v="SHAW DAVID E"/>
    <s v="TenPercentOwner,Other"/>
    <n v="994"/>
    <n v="60.11"/>
    <n v="59749.34"/>
    <s v="normal_buy"/>
    <n v="0.14974068419597811"/>
    <n v="14.9741"/>
    <s v="P"/>
  </r>
  <r>
    <x v="749"/>
    <s v="Ibotta, Inc."/>
    <x v="9"/>
    <x v="196"/>
    <s v="D. E. SHAW &amp; CO, L.L.C."/>
    <s v="TenPercentOwner,Other"/>
    <n v="944"/>
    <n v="61.03"/>
    <n v="57612.32"/>
    <s v="normal_buy"/>
    <n v="0.14974068419597811"/>
    <n v="14.9741"/>
    <s v="P"/>
  </r>
  <r>
    <x v="749"/>
    <s v="Ibotta, Inc."/>
    <x v="9"/>
    <x v="196"/>
    <s v="D. E. SHAW &amp; CO, L.P."/>
    <s v="TenPercentOwner,Other"/>
    <n v="944"/>
    <n v="61.03"/>
    <n v="57612.32"/>
    <s v="normal_buy"/>
    <n v="0.14974068419597811"/>
    <n v="14.9741"/>
    <s v="P"/>
  </r>
  <r>
    <x v="749"/>
    <s v="Ibotta, Inc."/>
    <x v="9"/>
    <x v="196"/>
    <s v="SHAW DAVID E"/>
    <s v="TenPercentOwner,Other"/>
    <n v="944"/>
    <n v="61.03"/>
    <n v="57612.32"/>
    <s v="normal_buy"/>
    <n v="0.14974068419597811"/>
    <n v="14.9741"/>
    <s v="P"/>
  </r>
  <r>
    <x v="749"/>
    <s v="Ibotta, Inc."/>
    <x v="9"/>
    <x v="196"/>
    <s v="D. E. SHAW &amp; CO, L.L.C."/>
    <s v="TenPercentOwner,Other"/>
    <n v="2873"/>
    <n v="60.19"/>
    <n v="172925.87"/>
    <s v="large_buy"/>
    <n v="0.14974068419597811"/>
    <n v="14.9741"/>
    <s v="P"/>
  </r>
  <r>
    <x v="749"/>
    <s v="Ibotta, Inc."/>
    <x v="9"/>
    <x v="196"/>
    <s v="D. E. SHAW &amp; CO, L.P."/>
    <s v="TenPercentOwner,Other"/>
    <n v="2873"/>
    <n v="60.19"/>
    <n v="172925.87"/>
    <s v="large_buy"/>
    <n v="0.14974068419597811"/>
    <n v="14.9741"/>
    <s v="P"/>
  </r>
  <r>
    <x v="749"/>
    <s v="Ibotta, Inc."/>
    <x v="9"/>
    <x v="196"/>
    <s v="SHAW DAVID E"/>
    <s v="TenPercentOwner,Other"/>
    <n v="2873"/>
    <n v="60.19"/>
    <n v="172925.87"/>
    <s v="large_buy"/>
    <n v="0.14974068419597811"/>
    <n v="14.9741"/>
    <s v="P"/>
  </r>
  <r>
    <x v="1053"/>
    <s v="VAIL RESORTS INC"/>
    <x v="9"/>
    <x v="196"/>
    <s v="Korch Angela A"/>
    <s v="Officer"/>
    <n v="165"/>
    <n v="173.1"/>
    <n v="28561.5"/>
    <s v="normal_buy"/>
    <n v="-3.4521969403478181E-3"/>
    <n v="-0.34520000000000001"/>
    <s v="P"/>
  </r>
  <r>
    <x v="562"/>
    <s v="Cartesian Therapeutics, Inc."/>
    <x v="9"/>
    <x v="196"/>
    <s v="SPRINGER TIMOTHY A"/>
    <s v="Director,TenPercentOwner"/>
    <n v="50489"/>
    <n v="20.18"/>
    <n v="1018868.02"/>
    <s v="large_buy"/>
    <n v="-4.9079708451476911E-2"/>
    <n v="-4.9080000000000004"/>
    <s v="P"/>
  </r>
  <r>
    <x v="562"/>
    <s v="Cartesian Therapeutics, Inc."/>
    <x v="9"/>
    <x v="196"/>
    <s v="SPRINGER TIMOTHY A"/>
    <s v="Director,TenPercentOwner"/>
    <n v="29847"/>
    <n v="18.25"/>
    <n v="544707.75"/>
    <s v="large_buy"/>
    <n v="-4.9079708451476911E-2"/>
    <n v="-4.9080000000000004"/>
    <s v="P"/>
  </r>
  <r>
    <x v="562"/>
    <s v="Cartesian Therapeutics, Inc."/>
    <x v="9"/>
    <x v="196"/>
    <s v="SPRINGER TIMOTHY A"/>
    <s v="Director,TenPercentOwner"/>
    <n v="8043"/>
    <n v="21.86"/>
    <n v="175819.98"/>
    <s v="normal_buy"/>
    <n v="-4.9079708451476911E-2"/>
    <n v="-4.9080000000000004"/>
    <s v="P"/>
  </r>
  <r>
    <x v="562"/>
    <s v="Cartesian Therapeutics, Inc."/>
    <x v="9"/>
    <x v="196"/>
    <s v="SPRINGER TIMOTHY A"/>
    <s v="Director,TenPercentOwner"/>
    <n v="21278"/>
    <n v="21.17"/>
    <n v="450455.26"/>
    <s v="large_buy"/>
    <n v="-4.9079708451476911E-2"/>
    <n v="-4.9080000000000004"/>
    <s v="P"/>
  </r>
  <r>
    <x v="562"/>
    <s v="Cartesian Therapeutics, Inc."/>
    <x v="9"/>
    <x v="196"/>
    <s v="SPRINGER TIMOTHY A"/>
    <s v="Director,TenPercentOwner"/>
    <n v="10249"/>
    <n v="19.010000000000002"/>
    <n v="194833.49"/>
    <s v="normal_buy"/>
    <n v="-4.9079708451476911E-2"/>
    <n v="-4.9080000000000004"/>
    <s v="P"/>
  </r>
  <r>
    <x v="508"/>
    <s v="TruBridge, Inc."/>
    <x v="9"/>
    <x v="196"/>
    <s v="Pinetree Capital Ltd."/>
    <s v="TenPercentOwner"/>
    <n v="15003"/>
    <n v="11.93"/>
    <n v="178985.79"/>
    <s v="large_buy"/>
    <n v="9.6121448256613284E-2"/>
    <n v="9.6120999999999999"/>
    <s v="P"/>
  </r>
  <r>
    <x v="508"/>
    <s v="TruBridge, Inc."/>
    <x v="9"/>
    <x v="196"/>
    <s v="L6 Holdings Inc."/>
    <s v="TenPercentOwner"/>
    <n v="15003"/>
    <n v="11.93"/>
    <n v="178985.79"/>
    <s v="large_buy"/>
    <n v="9.6121448256613284E-2"/>
    <n v="9.6120999999999999"/>
    <s v="P"/>
  </r>
  <r>
    <x v="1498"/>
    <s v="RDE, Inc."/>
    <x v="9"/>
    <x v="196"/>
    <s v="Handy Steve"/>
    <s v="Officer"/>
    <n v="2221"/>
    <n v="4252"/>
    <n v="9443692"/>
    <s v="normal_buy"/>
    <n v="-0.20100501218151201"/>
    <n v="-20.1005"/>
    <s v="P"/>
  </r>
  <r>
    <x v="1502"/>
    <s v="LIFECORE BIOMEDICAL, INC. \DE\"/>
    <x v="9"/>
    <x v="196"/>
    <s v="Legion Partners Holdings, LLC"/>
    <s v="Director,TenPercentOwner"/>
    <n v="152102"/>
    <n v="4.0999999999999996"/>
    <n v="623618.19999999995"/>
    <s v="normal_buy"/>
    <n v="7.4309957918867964E-2"/>
    <n v="7.431"/>
    <s v="P"/>
  </r>
  <r>
    <x v="1502"/>
    <s v="LIFECORE BIOMEDICAL, INC. \DE\"/>
    <x v="9"/>
    <x v="196"/>
    <s v="Legion Partners, L.P. II"/>
    <s v="Director,TenPercentOwner"/>
    <n v="152102"/>
    <n v="4.0999999999999996"/>
    <n v="623618.19999999995"/>
    <s v="normal_buy"/>
    <n v="7.4309957918867964E-2"/>
    <n v="7.431"/>
    <s v="P"/>
  </r>
  <r>
    <x v="1502"/>
    <s v="LIFECORE BIOMEDICAL, INC. \DE\"/>
    <x v="9"/>
    <x v="196"/>
    <s v="Legion Partners, LLC"/>
    <s v="Director,TenPercentOwner"/>
    <n v="152102"/>
    <n v="4.0999999999999996"/>
    <n v="623618.19999999995"/>
    <s v="normal_buy"/>
    <n v="7.4309957918867964E-2"/>
    <n v="7.431"/>
    <s v="P"/>
  </r>
  <r>
    <x v="1502"/>
    <s v="LIFECORE BIOMEDICAL, INC. \DE\"/>
    <x v="9"/>
    <x v="196"/>
    <s v="Kiper Christopher S"/>
    <s v="Director,TenPercentOwner"/>
    <n v="152102"/>
    <n v="4.0999999999999996"/>
    <n v="623618.19999999995"/>
    <s v="normal_buy"/>
    <n v="7.4309957918867964E-2"/>
    <n v="7.431"/>
    <s v="P"/>
  </r>
  <r>
    <x v="1502"/>
    <s v="LIFECORE BIOMEDICAL, INC. \DE\"/>
    <x v="9"/>
    <x v="196"/>
    <s v="White Raymond T."/>
    <s v="Director,TenPercentOwner"/>
    <n v="152102"/>
    <n v="4.0999999999999996"/>
    <n v="623618.19999999995"/>
    <s v="normal_buy"/>
    <n v="7.4309957918867964E-2"/>
    <n v="7.431"/>
    <s v="P"/>
  </r>
  <r>
    <x v="1502"/>
    <s v="LIFECORE BIOMEDICAL, INC. \DE\"/>
    <x v="9"/>
    <x v="196"/>
    <s v="Legion Partners, L.P. I"/>
    <s v="Director,TenPercentOwner"/>
    <n v="152102"/>
    <n v="4.0999999999999996"/>
    <n v="623618.19999999995"/>
    <s v="normal_buy"/>
    <n v="7.4309957918867964E-2"/>
    <n v="7.431"/>
    <s v="P"/>
  </r>
  <r>
    <x v="1502"/>
    <s v="LIFECORE BIOMEDICAL, INC. \DE\"/>
    <x v="9"/>
    <x v="196"/>
    <s v="Legion Partners Asset Management, LLC"/>
    <s v="Director,TenPercentOwner"/>
    <n v="152102"/>
    <n v="4.0999999999999996"/>
    <n v="623618.19999999995"/>
    <s v="normal_buy"/>
    <n v="7.4309957918867964E-2"/>
    <n v="7.431"/>
    <s v="P"/>
  </r>
  <r>
    <x v="1502"/>
    <s v="LIFECORE BIOMEDICAL, INC. \DE\"/>
    <x v="9"/>
    <x v="196"/>
    <s v="Legion Partners Holdings, LLC"/>
    <s v="Director,TenPercentOwner"/>
    <n v="1311312"/>
    <n v="4.0999999999999996"/>
    <n v="5376379.1999999993"/>
    <s v="large_buy"/>
    <n v="7.4309957918867964E-2"/>
    <n v="7.431"/>
    <s v="P"/>
  </r>
  <r>
    <x v="1502"/>
    <s v="LIFECORE BIOMEDICAL, INC. \DE\"/>
    <x v="9"/>
    <x v="196"/>
    <s v="Legion Partners, L.P. II"/>
    <s v="Director,TenPercentOwner"/>
    <n v="1311312"/>
    <n v="4.0999999999999996"/>
    <n v="5376379.1999999993"/>
    <s v="large_buy"/>
    <n v="7.4309957918867964E-2"/>
    <n v="7.431"/>
    <s v="P"/>
  </r>
  <r>
    <x v="1502"/>
    <s v="LIFECORE BIOMEDICAL, INC. \DE\"/>
    <x v="9"/>
    <x v="196"/>
    <s v="Legion Partners, LLC"/>
    <s v="Director,TenPercentOwner"/>
    <n v="1311312"/>
    <n v="4.0999999999999996"/>
    <n v="5376379.1999999993"/>
    <s v="large_buy"/>
    <n v="7.4309957918867964E-2"/>
    <n v="7.431"/>
    <s v="P"/>
  </r>
  <r>
    <x v="1502"/>
    <s v="LIFECORE BIOMEDICAL, INC. \DE\"/>
    <x v="9"/>
    <x v="196"/>
    <s v="Kiper Christopher S"/>
    <s v="Director,TenPercentOwner"/>
    <n v="1311312"/>
    <n v="4.0999999999999996"/>
    <n v="5376379.1999999993"/>
    <s v="large_buy"/>
    <n v="7.4309957918867964E-2"/>
    <n v="7.431"/>
    <s v="P"/>
  </r>
  <r>
    <x v="1502"/>
    <s v="LIFECORE BIOMEDICAL, INC. \DE\"/>
    <x v="9"/>
    <x v="196"/>
    <s v="White Raymond T."/>
    <s v="Director,TenPercentOwner"/>
    <n v="1311312"/>
    <n v="4.0999999999999996"/>
    <n v="5376379.1999999993"/>
    <s v="large_buy"/>
    <n v="7.4309957918867964E-2"/>
    <n v="7.431"/>
    <s v="P"/>
  </r>
  <r>
    <x v="1502"/>
    <s v="LIFECORE BIOMEDICAL, INC. \DE\"/>
    <x v="9"/>
    <x v="196"/>
    <s v="Legion Partners, L.P. I"/>
    <s v="Director,TenPercentOwner"/>
    <n v="1311312"/>
    <n v="4.0999999999999996"/>
    <n v="5376379.1999999993"/>
    <s v="large_buy"/>
    <n v="7.4309957918867964E-2"/>
    <n v="7.431"/>
    <s v="P"/>
  </r>
  <r>
    <x v="1502"/>
    <s v="LIFECORE BIOMEDICAL, INC. \DE\"/>
    <x v="9"/>
    <x v="196"/>
    <s v="Legion Partners Asset Management, LLC"/>
    <s v="Director,TenPercentOwner"/>
    <n v="1311312"/>
    <n v="4.0999999999999996"/>
    <n v="5376379.1999999993"/>
    <s v="large_buy"/>
    <n v="7.4309957918867964E-2"/>
    <n v="7.431"/>
    <s v="P"/>
  </r>
  <r>
    <x v="994"/>
    <s v="Armour Residential REIT, Inc."/>
    <x v="9"/>
    <x v="196"/>
    <s v="STATON DANIEL C"/>
    <s v="Director,Officer"/>
    <n v="2966"/>
    <n v="19.850000000000001"/>
    <n v="58875.100000000013"/>
    <s v="normal_buy"/>
    <n v="2.3968342295132231E-2"/>
    <n v="2.3967999999999998"/>
    <s v="P"/>
  </r>
  <r>
    <x v="994"/>
    <s v="Armour Residential REIT, Inc."/>
    <x v="9"/>
    <x v="196"/>
    <s v="STATON DANIEL C"/>
    <s v="Director,Officer"/>
    <n v="7034"/>
    <n v="19.86"/>
    <n v="139695.24"/>
    <s v="large_buy"/>
    <n v="2.3968342295132231E-2"/>
    <n v="2.3967999999999998"/>
    <s v="P"/>
  </r>
  <r>
    <x v="17"/>
    <s v="TILE SHOP HOLDINGS, INC."/>
    <x v="9"/>
    <x v="196"/>
    <s v="Fund 1 Investments, LLC"/>
    <s v="TenPercentOwner"/>
    <n v="3000"/>
    <n v="6.37"/>
    <n v="19110"/>
    <s v="normal_buy"/>
    <n v="8.4126939194484329E-2"/>
    <n v="8.4126999999999992"/>
    <s v="P"/>
  </r>
  <r>
    <x v="17"/>
    <s v="TILE SHOP HOLDINGS, INC."/>
    <x v="9"/>
    <x v="196"/>
    <s v="Pleasant Lake Onshore Feeder Fund LP"/>
    <s v="TenPercentOwner"/>
    <n v="3000"/>
    <n v="6.37"/>
    <n v="19110"/>
    <s v="normal_buy"/>
    <n v="8.4126939194484329E-2"/>
    <n v="8.4126999999999992"/>
    <s v="P"/>
  </r>
  <r>
    <x v="17"/>
    <s v="TILE SHOP HOLDINGS, INC."/>
    <x v="9"/>
    <x v="196"/>
    <s v="Pleasant Lake Partners LLC"/>
    <s v="TenPercentOwner"/>
    <n v="3000"/>
    <n v="6.37"/>
    <n v="19110"/>
    <s v="normal_buy"/>
    <n v="8.4126939194484329E-2"/>
    <n v="8.4126999999999992"/>
    <s v="P"/>
  </r>
  <r>
    <x v="17"/>
    <s v="TILE SHOP HOLDINGS, INC."/>
    <x v="9"/>
    <x v="197"/>
    <s v="Fund 1 Investments, LLC"/>
    <s v="TenPercentOwner"/>
    <n v="6233"/>
    <n v="6.43"/>
    <n v="40078.19"/>
    <s v="normal_buy"/>
    <n v="4.9306653766837398E-2"/>
    <n v="4.9306999999999999"/>
    <s v="P"/>
  </r>
  <r>
    <x v="17"/>
    <s v="TILE SHOP HOLDINGS, INC."/>
    <x v="9"/>
    <x v="197"/>
    <s v="Pleasant Lake Partners LLC"/>
    <s v="TenPercentOwner"/>
    <n v="6233"/>
    <n v="6.43"/>
    <n v="40078.19"/>
    <s v="normal_buy"/>
    <n v="4.9306653766837398E-2"/>
    <n v="4.9306999999999999"/>
    <s v="P"/>
  </r>
  <r>
    <x v="17"/>
    <s v="TILE SHOP HOLDINGS, INC."/>
    <x v="9"/>
    <x v="197"/>
    <s v="Pleasant Lake Onshore Feeder Fund LP"/>
    <s v="TenPercentOwner"/>
    <n v="6233"/>
    <n v="6.43"/>
    <n v="40078.19"/>
    <s v="normal_buy"/>
    <n v="4.9306653766837398E-2"/>
    <n v="4.9306999999999999"/>
    <s v="P"/>
  </r>
  <r>
    <x v="63"/>
    <s v="BlackRock Innovation &amp; Growth Term Trust"/>
    <x v="9"/>
    <x v="197"/>
    <s v="Weinstein Boaz"/>
    <s v="TenPercentOwner"/>
    <n v="29895"/>
    <n v="7.59"/>
    <n v="226903.05"/>
    <s v="normal_buy"/>
    <n v="1.001130211621737E-2"/>
    <n v="1.0011000000000001"/>
    <s v="P"/>
  </r>
  <r>
    <x v="63"/>
    <s v="BlackRock Innovation &amp; Growth Term Trust"/>
    <x v="9"/>
    <x v="197"/>
    <s v="Saba Capital Management, L.P."/>
    <s v="TenPercentOwner"/>
    <n v="29895"/>
    <n v="7.59"/>
    <n v="226903.05"/>
    <s v="normal_buy"/>
    <n v="1.001130211621737E-2"/>
    <n v="1.0011000000000001"/>
    <s v="P"/>
  </r>
  <r>
    <x v="1498"/>
    <s v="RDE, Inc."/>
    <x v="9"/>
    <x v="197"/>
    <s v="Handy Steve"/>
    <s v="Officer"/>
    <n v="6600"/>
    <n v="12639"/>
    <n v="83417400"/>
    <s v="normal_buy"/>
    <n v="-0.20320855308163341"/>
    <n v="-20.320900000000002"/>
    <s v="P"/>
  </r>
  <r>
    <x v="1426"/>
    <s v="Eton Pharmaceuticals, Inc."/>
    <x v="9"/>
    <x v="197"/>
    <s v="Opaleye Management Inc."/>
    <s v="TenPercentOwner"/>
    <n v="1852"/>
    <n v="6.77"/>
    <n v="12538.04"/>
    <s v="normal_buy"/>
    <n v="0.19285719735281809"/>
    <n v="19.285699999999999"/>
    <s v="P"/>
  </r>
  <r>
    <x v="1426"/>
    <s v="Eton Pharmaceuticals, Inc."/>
    <x v="9"/>
    <x v="197"/>
    <s v="Opaleye Management Inc."/>
    <s v="TenPercentOwner"/>
    <n v="15000"/>
    <n v="6.77"/>
    <n v="101550"/>
    <s v="normal_buy"/>
    <n v="0.19285719735281809"/>
    <n v="19.285699999999999"/>
    <s v="P"/>
  </r>
  <r>
    <x v="40"/>
    <s v="AMREP CORP."/>
    <x v="9"/>
    <x v="197"/>
    <s v="Lancaster Rainey E."/>
    <s v="TenPercentOwner"/>
    <n v="1800"/>
    <n v="29.95"/>
    <n v="53910"/>
    <s v="normal_buy"/>
    <n v="-3.3835268329429619E-4"/>
    <n v="-3.3799999999999997E-2"/>
    <s v="P"/>
  </r>
  <r>
    <x v="40"/>
    <s v="AMREP CORP."/>
    <x v="9"/>
    <x v="197"/>
    <s v="DAHL JAMES H"/>
    <s v="TenPercentOwner"/>
    <n v="1800"/>
    <n v="29.95"/>
    <n v="53910"/>
    <s v="normal_buy"/>
    <n v="-3.3835268329429619E-4"/>
    <n v="-3.3799999999999997E-2"/>
    <s v="P"/>
  </r>
  <r>
    <x v="1485"/>
    <s v="enGene Holdings Inc."/>
    <x v="9"/>
    <x v="197"/>
    <s v="Forbion Growth Management B.V."/>
    <s v="TenPercentOwner"/>
    <n v="5997"/>
    <n v="6.54"/>
    <n v="39220.379999999997"/>
    <s v="normal_buy"/>
    <n v="0.36048270016120409"/>
    <n v="36.048299999999998"/>
    <s v="P"/>
  </r>
  <r>
    <x v="1485"/>
    <s v="enGene Holdings Inc."/>
    <x v="9"/>
    <x v="197"/>
    <s v="Forbion Growth Opportunities Fund I Cooperatief U.A."/>
    <s v="TenPercentOwner"/>
    <n v="5997"/>
    <n v="6.54"/>
    <n v="39220.379999999997"/>
    <s v="normal_buy"/>
    <n v="0.36048270016120409"/>
    <n v="36.048299999999998"/>
    <s v="P"/>
  </r>
  <r>
    <x v="749"/>
    <s v="Ibotta, Inc."/>
    <x v="9"/>
    <x v="197"/>
    <s v="D. E. SHAW &amp; CO, L.L.C."/>
    <s v="TenPercentOwner,Other"/>
    <n v="735"/>
    <n v="62.28"/>
    <n v="45775.8"/>
    <s v="normal_buy"/>
    <n v="6.5155366059741926E-2"/>
    <n v="6.5155000000000003"/>
    <s v="P"/>
  </r>
  <r>
    <x v="749"/>
    <s v="Ibotta, Inc."/>
    <x v="9"/>
    <x v="197"/>
    <s v="D. E. SHAW &amp; CO, L.P."/>
    <s v="TenPercentOwner,Other"/>
    <n v="735"/>
    <n v="62.28"/>
    <n v="45775.8"/>
    <s v="normal_buy"/>
    <n v="6.5155366059741926E-2"/>
    <n v="6.5155000000000003"/>
    <s v="P"/>
  </r>
  <r>
    <x v="749"/>
    <s v="Ibotta, Inc."/>
    <x v="9"/>
    <x v="197"/>
    <s v="SHAW DAVID E"/>
    <s v="TenPercentOwner,Other"/>
    <n v="735"/>
    <n v="62.28"/>
    <n v="45775.8"/>
    <s v="normal_buy"/>
    <n v="6.5155366059741926E-2"/>
    <n v="6.5155000000000003"/>
    <s v="P"/>
  </r>
  <r>
    <x v="749"/>
    <s v="Ibotta, Inc."/>
    <x v="9"/>
    <x v="197"/>
    <s v="D. E. SHAW &amp; CO, L.L.C."/>
    <s v="TenPercentOwner,Other"/>
    <n v="765"/>
    <n v="63.14"/>
    <n v="48302.1"/>
    <s v="normal_buy"/>
    <n v="6.5155366059741926E-2"/>
    <n v="6.5155000000000003"/>
    <s v="P"/>
  </r>
  <r>
    <x v="749"/>
    <s v="Ibotta, Inc."/>
    <x v="9"/>
    <x v="197"/>
    <s v="D. E. SHAW &amp; CO, L.P."/>
    <s v="TenPercentOwner,Other"/>
    <n v="765"/>
    <n v="63.14"/>
    <n v="48302.1"/>
    <s v="normal_buy"/>
    <n v="6.5155366059741926E-2"/>
    <n v="6.5155000000000003"/>
    <s v="P"/>
  </r>
  <r>
    <x v="749"/>
    <s v="Ibotta, Inc."/>
    <x v="9"/>
    <x v="197"/>
    <s v="SHAW DAVID E"/>
    <s v="TenPercentOwner,Other"/>
    <n v="765"/>
    <n v="63.14"/>
    <n v="48302.1"/>
    <s v="normal_buy"/>
    <n v="6.5155366059741926E-2"/>
    <n v="6.5155000000000003"/>
    <s v="P"/>
  </r>
  <r>
    <x v="749"/>
    <s v="Ibotta, Inc."/>
    <x v="9"/>
    <x v="197"/>
    <s v="D. E. SHAW &amp; CO, L.L.C."/>
    <s v="TenPercentOwner,Other"/>
    <n v="974"/>
    <n v="63.35"/>
    <n v="61702.9"/>
    <s v="normal_buy"/>
    <n v="6.5155366059741926E-2"/>
    <n v="6.5155000000000003"/>
    <s v="P"/>
  </r>
  <r>
    <x v="749"/>
    <s v="Ibotta, Inc."/>
    <x v="9"/>
    <x v="197"/>
    <s v="D. E. SHAW &amp; CO, L.P."/>
    <s v="TenPercentOwner,Other"/>
    <n v="974"/>
    <n v="63.35"/>
    <n v="61702.9"/>
    <s v="normal_buy"/>
    <n v="6.5155366059741926E-2"/>
    <n v="6.5155000000000003"/>
    <s v="P"/>
  </r>
  <r>
    <x v="749"/>
    <s v="Ibotta, Inc."/>
    <x v="9"/>
    <x v="197"/>
    <s v="SHAW DAVID E"/>
    <s v="TenPercentOwner,Other"/>
    <n v="974"/>
    <n v="63.35"/>
    <n v="61702.9"/>
    <s v="normal_buy"/>
    <n v="6.5155366059741926E-2"/>
    <n v="6.5155000000000003"/>
    <s v="P"/>
  </r>
  <r>
    <x v="749"/>
    <s v="Ibotta, Inc."/>
    <x v="9"/>
    <x v="197"/>
    <s v="D. E. SHAW &amp; CO, L.L.C."/>
    <s v="TenPercentOwner,Other"/>
    <n v="2998"/>
    <n v="62.75"/>
    <n v="188124.5"/>
    <s v="large_buy"/>
    <n v="6.5155366059741926E-2"/>
    <n v="6.5155000000000003"/>
    <s v="P"/>
  </r>
  <r>
    <x v="749"/>
    <s v="Ibotta, Inc."/>
    <x v="9"/>
    <x v="197"/>
    <s v="D. E. SHAW &amp; CO, L.P."/>
    <s v="TenPercentOwner,Other"/>
    <n v="2998"/>
    <n v="62.75"/>
    <n v="188124.5"/>
    <s v="large_buy"/>
    <n v="6.5155366059741926E-2"/>
    <n v="6.5155000000000003"/>
    <s v="P"/>
  </r>
  <r>
    <x v="749"/>
    <s v="Ibotta, Inc."/>
    <x v="9"/>
    <x v="197"/>
    <s v="SHAW DAVID E"/>
    <s v="TenPercentOwner,Other"/>
    <n v="2998"/>
    <n v="62.75"/>
    <n v="188124.5"/>
    <s v="large_buy"/>
    <n v="6.5155366059741926E-2"/>
    <n v="6.5155000000000003"/>
    <s v="P"/>
  </r>
  <r>
    <x v="749"/>
    <s v="Ibotta, Inc."/>
    <x v="9"/>
    <x v="197"/>
    <s v="D. E. SHAW &amp; CO, L.L.C."/>
    <s v="TenPercentOwner,Other"/>
    <n v="722"/>
    <n v="61.78"/>
    <n v="44605.16"/>
    <s v="normal_buy"/>
    <n v="6.5155366059741926E-2"/>
    <n v="6.5155000000000003"/>
    <s v="P"/>
  </r>
  <r>
    <x v="749"/>
    <s v="Ibotta, Inc."/>
    <x v="9"/>
    <x v="197"/>
    <s v="D. E. SHAW &amp; CO, L.P."/>
    <s v="TenPercentOwner,Other"/>
    <n v="722"/>
    <n v="61.78"/>
    <n v="44605.16"/>
    <s v="normal_buy"/>
    <n v="6.5155366059741926E-2"/>
    <n v="6.5155000000000003"/>
    <s v="P"/>
  </r>
  <r>
    <x v="749"/>
    <s v="Ibotta, Inc."/>
    <x v="9"/>
    <x v="197"/>
    <s v="SHAW DAVID E"/>
    <s v="TenPercentOwner,Other"/>
    <n v="722"/>
    <n v="61.78"/>
    <n v="44605.16"/>
    <s v="normal_buy"/>
    <n v="6.5155366059741926E-2"/>
    <n v="6.5155000000000003"/>
    <s v="P"/>
  </r>
  <r>
    <x v="562"/>
    <s v="Cartesian Therapeutics, Inc."/>
    <x v="9"/>
    <x v="197"/>
    <s v="SPRINGER TIMOTHY A"/>
    <s v="Director,TenPercentOwner"/>
    <n v="4879"/>
    <n v="23.93"/>
    <n v="116754.47"/>
    <s v="normal_buy"/>
    <n v="-6.7291989711518951E-2"/>
    <n v="-6.7291999999999996"/>
    <s v="P"/>
  </r>
  <r>
    <x v="562"/>
    <s v="Cartesian Therapeutics, Inc."/>
    <x v="9"/>
    <x v="197"/>
    <s v="SPRINGER TIMOTHY A"/>
    <s v="Director,TenPercentOwner"/>
    <n v="16650"/>
    <n v="23.57"/>
    <n v="392440.5"/>
    <s v="normal_buy"/>
    <n v="-6.7291989711518951E-2"/>
    <n v="-6.7291999999999996"/>
    <s v="P"/>
  </r>
  <r>
    <x v="562"/>
    <s v="Cartesian Therapeutics, Inc."/>
    <x v="9"/>
    <x v="197"/>
    <s v="SPRINGER TIMOTHY A"/>
    <s v="Director,TenPercentOwner"/>
    <n v="48880"/>
    <n v="22.35"/>
    <n v="1092468"/>
    <s v="large_buy"/>
    <n v="-6.7291989711518951E-2"/>
    <n v="-6.7291999999999996"/>
    <s v="P"/>
  </r>
  <r>
    <x v="562"/>
    <s v="Cartesian Therapeutics, Inc."/>
    <x v="9"/>
    <x v="197"/>
    <s v="SPRINGER TIMOTHY A"/>
    <s v="Director,TenPercentOwner"/>
    <n v="9892"/>
    <n v="21.35"/>
    <n v="211194.2"/>
    <s v="normal_buy"/>
    <n v="-6.7291989711518951E-2"/>
    <n v="-6.7291999999999996"/>
    <s v="P"/>
  </r>
  <r>
    <x v="1496"/>
    <s v="R F INDUSTRIES LTD"/>
    <x v="9"/>
    <x v="197"/>
    <s v="Holdsworth Mark Keith"/>
    <s v="Director"/>
    <n v="8815"/>
    <n v="4.07"/>
    <n v="35877.050000000003"/>
    <s v="large_buy"/>
    <n v="4.8780442418829839E-3"/>
    <n v="0.48780000000000001"/>
    <s v="P"/>
  </r>
  <r>
    <x v="691"/>
    <s v="BUTLER NATIONAL CORP"/>
    <x v="9"/>
    <x v="197"/>
    <s v="Daly Joseph Patrick"/>
    <s v="Director,TenPercentOwner"/>
    <n v="8616"/>
    <n v="1.34"/>
    <n v="11545.44"/>
    <s v="normal_buy"/>
    <n v="6.9230797445986703E-2"/>
    <n v="6.9230999999999998"/>
    <s v="P"/>
  </r>
  <r>
    <x v="1498"/>
    <s v="RDE, Inc."/>
    <x v="9"/>
    <x v="197"/>
    <s v="Handy Steve"/>
    <s v="Officer"/>
    <n v="6600"/>
    <n v="12639"/>
    <n v="83417400"/>
    <s v="normal_buy"/>
    <n v="-0.20320855308163341"/>
    <n v="-20.320900000000002"/>
    <s v="P"/>
  </r>
  <r>
    <x v="1127"/>
    <s v="Shattuck Labs, Inc."/>
    <x v="9"/>
    <x v="198"/>
    <s v="Schreiber Taylor"/>
    <s v="Director,Officer"/>
    <n v="36500"/>
    <n v="1.21"/>
    <n v="44165"/>
    <s v="normal_buy"/>
    <n v="0.10619469493340471"/>
    <n v="10.6195"/>
    <s v="P"/>
  </r>
  <r>
    <x v="1146"/>
    <s v="Dave &amp; Buster's Entertainment, Inc."/>
    <x v="9"/>
    <x v="198"/>
    <s v="MORRIS CHRISTOPHER DANIEL"/>
    <s v="Director,Officer"/>
    <n v="14912"/>
    <n v="33.68"/>
    <n v="502236.15999999997"/>
    <s v="normal_buy"/>
    <n v="7.2986063416164093E-2"/>
    <n v="7.2986000000000004"/>
    <s v="P"/>
  </r>
  <r>
    <x v="702"/>
    <s v="ANGIODYNAMICS INC"/>
    <x v="9"/>
    <x v="198"/>
    <s v="Clemmer James C"/>
    <s v="Director,Officer"/>
    <n v="20000"/>
    <n v="6.03"/>
    <n v="120600"/>
    <s v="large_buy"/>
    <n v="7.2131158049085542E-2"/>
    <n v="7.2130999999999998"/>
    <s v="P"/>
  </r>
  <r>
    <x v="749"/>
    <s v="Ibotta, Inc."/>
    <x v="9"/>
    <x v="198"/>
    <s v="D. E. SHAW &amp; CO, L.L.C."/>
    <s v="TenPercentOwner,Other"/>
    <n v="468"/>
    <n v="62.45"/>
    <n v="29226.6"/>
    <s v="normal_buy"/>
    <n v="0.1357327919040745"/>
    <n v="13.5733"/>
    <s v="P"/>
  </r>
  <r>
    <x v="1426"/>
    <s v="Eton Pharmaceuticals, Inc."/>
    <x v="9"/>
    <x v="198"/>
    <s v="Opaleye Management Inc."/>
    <s v="TenPercentOwner"/>
    <n v="10000"/>
    <n v="7.22"/>
    <n v="72200"/>
    <s v="normal_buy"/>
    <n v="0.1561642958715701"/>
    <n v="15.616400000000001"/>
    <s v="P"/>
  </r>
  <r>
    <x v="433"/>
    <s v="Mueller Water Products, Inc."/>
    <x v="9"/>
    <x v="198"/>
    <s v="Healy Brian C."/>
    <s v="Director"/>
    <n v="1125"/>
    <n v="21.99"/>
    <n v="24738.75"/>
    <s v="normal_buy"/>
    <n v="-2.325591456775522E-2"/>
    <n v="-2.3256000000000001"/>
    <s v="P"/>
  </r>
  <r>
    <x v="749"/>
    <s v="Ibotta, Inc."/>
    <x v="9"/>
    <x v="198"/>
    <s v="D. E. SHAW &amp; CO, L.P."/>
    <s v="TenPercentOwner,Other"/>
    <n v="468"/>
    <n v="62.45"/>
    <n v="29226.6"/>
    <s v="normal_buy"/>
    <n v="0.1357327919040745"/>
    <n v="13.5733"/>
    <s v="P"/>
  </r>
  <r>
    <x v="749"/>
    <s v="Ibotta, Inc."/>
    <x v="9"/>
    <x v="198"/>
    <s v="SHAW DAVID E"/>
    <s v="TenPercentOwner,Other"/>
    <n v="468"/>
    <n v="62.45"/>
    <n v="29226.6"/>
    <s v="normal_buy"/>
    <n v="0.1357327919040745"/>
    <n v="13.5733"/>
    <s v="P"/>
  </r>
  <r>
    <x v="749"/>
    <s v="Ibotta, Inc."/>
    <x v="9"/>
    <x v="198"/>
    <s v="D. E. SHAW &amp; CO, L.L.C."/>
    <s v="TenPercentOwner,Other"/>
    <n v="1300"/>
    <n v="62.12"/>
    <n v="80756"/>
    <s v="normal_buy"/>
    <n v="0.1357327919040745"/>
    <n v="13.5733"/>
    <s v="P"/>
  </r>
  <r>
    <x v="749"/>
    <s v="Ibotta, Inc."/>
    <x v="9"/>
    <x v="198"/>
    <s v="D. E. SHAW &amp; CO, L.P."/>
    <s v="TenPercentOwner,Other"/>
    <n v="1300"/>
    <n v="62.12"/>
    <n v="80756"/>
    <s v="normal_buy"/>
    <n v="0.1357327919040745"/>
    <n v="13.5733"/>
    <s v="P"/>
  </r>
  <r>
    <x v="749"/>
    <s v="Ibotta, Inc."/>
    <x v="9"/>
    <x v="198"/>
    <s v="SHAW DAVID E"/>
    <s v="TenPercentOwner,Other"/>
    <n v="1300"/>
    <n v="62.12"/>
    <n v="80756"/>
    <s v="normal_buy"/>
    <n v="0.1357327919040745"/>
    <n v="13.5733"/>
    <s v="P"/>
  </r>
  <r>
    <x v="749"/>
    <s v="Ibotta, Inc."/>
    <x v="9"/>
    <x v="198"/>
    <s v="D. E. SHAW &amp; CO, L.L.C."/>
    <s v="TenPercentOwner,Other"/>
    <n v="600"/>
    <n v="62.25"/>
    <n v="37350"/>
    <s v="normal_buy"/>
    <n v="0.1357327919040745"/>
    <n v="13.5733"/>
    <s v="P"/>
  </r>
  <r>
    <x v="749"/>
    <s v="Ibotta, Inc."/>
    <x v="9"/>
    <x v="198"/>
    <s v="D. E. SHAW &amp; CO, L.P."/>
    <s v="TenPercentOwner,Other"/>
    <n v="600"/>
    <n v="62.25"/>
    <n v="37350"/>
    <s v="normal_buy"/>
    <n v="0.1357327919040745"/>
    <n v="13.5733"/>
    <s v="P"/>
  </r>
  <r>
    <x v="749"/>
    <s v="Ibotta, Inc."/>
    <x v="9"/>
    <x v="198"/>
    <s v="SHAW DAVID E"/>
    <s v="TenPercentOwner,Other"/>
    <n v="600"/>
    <n v="62.25"/>
    <n v="37350"/>
    <s v="normal_buy"/>
    <n v="0.1357327919040745"/>
    <n v="13.5733"/>
    <s v="P"/>
  </r>
  <r>
    <x v="1485"/>
    <s v="enGene Holdings Inc."/>
    <x v="9"/>
    <x v="198"/>
    <s v="Forbion Growth Management B.V."/>
    <s v="TenPercentOwner"/>
    <n v="11844"/>
    <n v="6.55"/>
    <n v="77578.2"/>
    <s v="normal_buy"/>
    <n v="0.46935722565452309"/>
    <n v="46.935699999999997"/>
    <s v="P"/>
  </r>
  <r>
    <x v="1485"/>
    <s v="enGene Holdings Inc."/>
    <x v="9"/>
    <x v="198"/>
    <s v="Forbion Growth Opportunities Fund I Cooperatief U.A."/>
    <s v="TenPercentOwner"/>
    <n v="11844"/>
    <n v="6.55"/>
    <n v="77578.2"/>
    <s v="normal_buy"/>
    <n v="0.46935722565452309"/>
    <n v="46.935699999999997"/>
    <s v="P"/>
  </r>
  <r>
    <x v="1146"/>
    <s v="Dave &amp; Buster's Entertainment, Inc."/>
    <x v="9"/>
    <x v="198"/>
    <s v="MORRIS CHRISTOPHER DANIEL"/>
    <s v="Director,Officer"/>
    <n v="14912"/>
    <n v="33.68"/>
    <n v="502236.15999999997"/>
    <s v="normal_buy"/>
    <n v="7.2986063416164093E-2"/>
    <n v="7.2986000000000004"/>
    <s v="P"/>
  </r>
  <r>
    <x v="1482"/>
    <s v="Legacy Education Inc."/>
    <x v="9"/>
    <x v="198"/>
    <s v="Robert D. deRose &amp; Susan deRose Family Trust DTD 11/18/1986"/>
    <s v="TenPercentOwner"/>
    <n v="5000"/>
    <n v="5.08"/>
    <n v="25400"/>
    <s v="large_buy"/>
    <n v="0.1617356345286898"/>
    <n v="16.1736"/>
    <s v="P"/>
  </r>
  <r>
    <x v="1482"/>
    <s v="Legacy Education Inc."/>
    <x v="9"/>
    <x v="198"/>
    <s v="deRose Susan"/>
    <s v="TenPercentOwner"/>
    <n v="5000"/>
    <n v="5.08"/>
    <n v="25400"/>
    <s v="large_buy"/>
    <n v="0.1617356345286898"/>
    <n v="16.1736"/>
    <s v="P"/>
  </r>
  <r>
    <x v="1482"/>
    <s v="Legacy Education Inc."/>
    <x v="9"/>
    <x v="198"/>
    <s v="DEROSE ROBERT"/>
    <s v="TenPercentOwner"/>
    <n v="5000"/>
    <n v="5.08"/>
    <n v="25400"/>
    <s v="large_buy"/>
    <n v="0.1617356345286898"/>
    <n v="16.1736"/>
    <s v="P"/>
  </r>
  <r>
    <x v="63"/>
    <s v="BlackRock Innovation &amp; Growth Term Trust"/>
    <x v="9"/>
    <x v="198"/>
    <s v="Saba Capital Management, L.P."/>
    <s v="TenPercentOwner"/>
    <n v="23490"/>
    <n v="7.53"/>
    <n v="176879.7"/>
    <s v="normal_buy"/>
    <n v="1.4031844211305209E-2"/>
    <n v="1.4032"/>
    <s v="P"/>
  </r>
  <r>
    <x v="63"/>
    <s v="BlackRock Innovation &amp; Growth Term Trust"/>
    <x v="9"/>
    <x v="198"/>
    <s v="Weinstein Boaz"/>
    <s v="TenPercentOwner"/>
    <n v="23490"/>
    <n v="7.53"/>
    <n v="176879.7"/>
    <s v="normal_buy"/>
    <n v="1.4031844211305209E-2"/>
    <n v="1.4032"/>
    <s v="P"/>
  </r>
  <r>
    <x v="1505"/>
    <s v="GATX CORP"/>
    <x v="9"/>
    <x v="199"/>
    <s v="STATE FARM MUTUAL AUTOMOBILE INSURANCE CO"/>
    <s v="TenPercentOwner"/>
    <n v="14722"/>
    <n v="133.27000000000001"/>
    <n v="1962000.94"/>
    <s v="large_buy"/>
    <n v="4.6617630119629487E-2"/>
    <n v="4.6618000000000004"/>
    <s v="P"/>
  </r>
  <r>
    <x v="17"/>
    <s v="TILE SHOP HOLDINGS, INC."/>
    <x v="9"/>
    <x v="199"/>
    <s v="Fund 1 Investments, LLC"/>
    <s v="TenPercentOwner"/>
    <n v="6000"/>
    <n v="6.42"/>
    <n v="38520"/>
    <s v="normal_buy"/>
    <n v="4.8513294093390343E-2"/>
    <n v="4.8513000000000002"/>
    <s v="P"/>
  </r>
  <r>
    <x v="17"/>
    <s v="TILE SHOP HOLDINGS, INC."/>
    <x v="9"/>
    <x v="199"/>
    <s v="Pleasant Lake Partners LLC"/>
    <s v="TenPercentOwner"/>
    <n v="6000"/>
    <n v="6.42"/>
    <n v="38520"/>
    <s v="normal_buy"/>
    <n v="4.8513294093390343E-2"/>
    <n v="4.8513000000000002"/>
    <s v="P"/>
  </r>
  <r>
    <x v="17"/>
    <s v="TILE SHOP HOLDINGS, INC."/>
    <x v="9"/>
    <x v="199"/>
    <s v="Pleasant Lake Onshore Feeder Fund LP"/>
    <s v="TenPercentOwner"/>
    <n v="6000"/>
    <n v="6.42"/>
    <n v="38520"/>
    <s v="normal_buy"/>
    <n v="4.8513294093390343E-2"/>
    <n v="4.8513000000000002"/>
    <s v="P"/>
  </r>
  <r>
    <x v="1426"/>
    <s v="Eton Pharmaceuticals, Inc."/>
    <x v="9"/>
    <x v="199"/>
    <s v="Opaleye Management Inc."/>
    <s v="TenPercentOwner"/>
    <n v="3970"/>
    <n v="7.03"/>
    <n v="27909.1"/>
    <s v="normal_buy"/>
    <n v="0.13243243330320881"/>
    <n v="13.2432"/>
    <s v="P"/>
  </r>
  <r>
    <x v="1426"/>
    <s v="Eton Pharmaceuticals, Inc."/>
    <x v="9"/>
    <x v="199"/>
    <s v="Opaleye Management Inc."/>
    <s v="TenPercentOwner"/>
    <n v="30000"/>
    <n v="7.03"/>
    <n v="210900"/>
    <s v="large_buy"/>
    <n v="0.13243243330320881"/>
    <n v="13.2432"/>
    <s v="P"/>
  </r>
  <r>
    <x v="749"/>
    <s v="Ibotta, Inc."/>
    <x v="9"/>
    <x v="199"/>
    <s v="D. E. SHAW &amp; CO, L.L.C."/>
    <s v="TenPercentOwner,Other"/>
    <n v="2708"/>
    <n v="62.24"/>
    <n v="168545.92000000001"/>
    <s v="large_buy"/>
    <n v="0.1501124422154918"/>
    <n v="15.011200000000001"/>
    <s v="P"/>
  </r>
  <r>
    <x v="749"/>
    <s v="Ibotta, Inc."/>
    <x v="9"/>
    <x v="199"/>
    <s v="D. E. SHAW &amp; CO, L.P."/>
    <s v="TenPercentOwner,Other"/>
    <n v="2708"/>
    <n v="62.24"/>
    <n v="168545.92000000001"/>
    <s v="large_buy"/>
    <n v="0.1501124422154918"/>
    <n v="15.011200000000001"/>
    <s v="P"/>
  </r>
  <r>
    <x v="749"/>
    <s v="Ibotta, Inc."/>
    <x v="9"/>
    <x v="199"/>
    <s v="SHAW DAVID E"/>
    <s v="TenPercentOwner,Other"/>
    <n v="2708"/>
    <n v="62.24"/>
    <n v="168545.92000000001"/>
    <s v="large_buy"/>
    <n v="0.1501124422154918"/>
    <n v="15.011200000000001"/>
    <s v="P"/>
  </r>
  <r>
    <x v="749"/>
    <s v="Ibotta, Inc."/>
    <x v="9"/>
    <x v="199"/>
    <s v="D. E. SHAW &amp; CO, L.L.C."/>
    <s v="TenPercentOwner,Other"/>
    <n v="900"/>
    <n v="62.24"/>
    <n v="56016"/>
    <s v="normal_buy"/>
    <n v="0.1501124422154918"/>
    <n v="15.011200000000001"/>
    <s v="P"/>
  </r>
  <r>
    <x v="749"/>
    <s v="Ibotta, Inc."/>
    <x v="9"/>
    <x v="199"/>
    <s v="D. E. SHAW &amp; CO, L.P."/>
    <s v="TenPercentOwner,Other"/>
    <n v="900"/>
    <n v="62.24"/>
    <n v="56016"/>
    <s v="normal_buy"/>
    <n v="0.1501124422154918"/>
    <n v="15.011200000000001"/>
    <s v="P"/>
  </r>
  <r>
    <x v="749"/>
    <s v="Ibotta, Inc."/>
    <x v="9"/>
    <x v="199"/>
    <s v="SHAW DAVID E"/>
    <s v="TenPercentOwner,Other"/>
    <n v="900"/>
    <n v="62.24"/>
    <n v="56016"/>
    <s v="normal_buy"/>
    <n v="0.1501124422154918"/>
    <n v="15.011200000000001"/>
    <s v="P"/>
  </r>
  <r>
    <x v="184"/>
    <s v="Calamos Aksia Alternative Credit &amp; Income Fund"/>
    <x v="9"/>
    <x v="199"/>
    <s v="Koudounis John S."/>
    <s v="Director,Officer"/>
    <n v="9389.67"/>
    <n v="10.65"/>
    <n v="99999.98550000001"/>
    <s v="normal_buy"/>
    <n v="5.1904762430605711E-3"/>
    <n v="0.51900000000000002"/>
    <s v="P"/>
  </r>
  <r>
    <x v="1459"/>
    <s v="Jeffs' Brands Ltd"/>
    <x v="9"/>
    <x v="199"/>
    <s v="Conroy Jeffrey J."/>
    <s v="TenPercentOwner"/>
    <n v="501160"/>
    <n v="0.24"/>
    <n v="120278.39999999999"/>
    <s v="normal_buy"/>
    <n v="0.103999979355756"/>
    <n v="10.4"/>
    <s v="P"/>
  </r>
  <r>
    <x v="1070"/>
    <s v="Nuvation Bio Inc."/>
    <x v="9"/>
    <x v="199"/>
    <s v="Mashal Robert"/>
    <s v="Director"/>
    <n v="99981"/>
    <n v="2.2000000000000002"/>
    <n v="219958.2"/>
    <s v="normal_buy"/>
    <n v="8.0717518034815194E-2"/>
    <n v="8.0717999999999996"/>
    <s v="P"/>
  </r>
  <r>
    <x v="63"/>
    <s v="BlackRock Innovation &amp; Growth Term Trust"/>
    <x v="9"/>
    <x v="199"/>
    <s v="Saba Capital Management, L.P."/>
    <s v="TenPercentOwner"/>
    <n v="29482"/>
    <n v="7.56"/>
    <n v="222883.92"/>
    <s v="normal_buy"/>
    <n v="1.133856876200756E-2"/>
    <n v="1.1338999999999999"/>
    <s v="P"/>
  </r>
  <r>
    <x v="63"/>
    <s v="BlackRock Innovation &amp; Growth Term Trust"/>
    <x v="9"/>
    <x v="199"/>
    <s v="Weinstein Boaz"/>
    <s v="TenPercentOwner"/>
    <n v="29482"/>
    <n v="7.56"/>
    <n v="222883.92"/>
    <s v="normal_buy"/>
    <n v="1.133856876200756E-2"/>
    <n v="1.1338999999999999"/>
    <s v="P"/>
  </r>
  <r>
    <x v="1505"/>
    <s v="GATX CORP"/>
    <x v="9"/>
    <x v="199"/>
    <s v="STATE FARM MUTUAL AUTOMOBILE INSURANCE CO"/>
    <s v="TenPercentOwner"/>
    <n v="14722"/>
    <n v="133.27000000000001"/>
    <n v="1962000.94"/>
    <s v="large_buy"/>
    <n v="4.6617630119629487E-2"/>
    <n v="4.6618000000000004"/>
    <s v="P"/>
  </r>
  <r>
    <x v="87"/>
    <s v="ASSEMBLY BIOSCIENCES, INC."/>
    <x v="9"/>
    <x v="199"/>
    <s v="Schornstein Alexander"/>
    <s v="TenPercentOwner"/>
    <n v="10000"/>
    <n v="14.58"/>
    <n v="145800"/>
    <s v="normal_buy"/>
    <n v="0.16435511974300271"/>
    <n v="16.435500000000001"/>
    <s v="P"/>
  </r>
  <r>
    <x v="1505"/>
    <s v="GATX CORP"/>
    <x v="9"/>
    <x v="200"/>
    <s v="STATE FARM MUTUAL AUTOMOBILE INSURANCE CO"/>
    <s v="TenPercentOwner"/>
    <n v="8984"/>
    <n v="133.65"/>
    <n v="1200711.6000000001"/>
    <s v="normal_buy"/>
    <n v="3.4905564390640853E-2"/>
    <n v="3.4906000000000001"/>
    <s v="P"/>
  </r>
  <r>
    <x v="1506"/>
    <s v="LogicMark, Inc."/>
    <x v="9"/>
    <x v="200"/>
    <s v="Winvest Investment Fund Management Corp."/>
    <s v="TenPercentOwner"/>
    <n v="336100"/>
    <n v="0.1"/>
    <n v="33610"/>
    <s v="normal_buy"/>
    <n v="0.14705882352941169"/>
    <n v="14.7059"/>
    <s v="P"/>
  </r>
  <r>
    <x v="1506"/>
    <s v="LogicMark, Inc."/>
    <x v="9"/>
    <x v="200"/>
    <s v="Matthews Jourdan"/>
    <s v="TenPercentOwner"/>
    <n v="336100"/>
    <n v="0.1"/>
    <n v="33610"/>
    <s v="normal_buy"/>
    <n v="0.14705882352941169"/>
    <n v="14.7059"/>
    <s v="P"/>
  </r>
  <r>
    <x v="1497"/>
    <s v="GRAIL, Inc."/>
    <x v="9"/>
    <x v="200"/>
    <s v="DING CHUN R"/>
    <s v="TenPercentOwner"/>
    <n v="16200"/>
    <n v="12.92"/>
    <n v="209304"/>
    <s v="normal_buy"/>
    <n v="5.8004639002195553E-2"/>
    <n v="5.8005000000000004"/>
    <s v="P"/>
  </r>
  <r>
    <x v="749"/>
    <s v="Ibotta, Inc."/>
    <x v="9"/>
    <x v="200"/>
    <s v="D. E. SHAW &amp; CO, L.L.C."/>
    <s v="TenPercentOwner,Other"/>
    <n v="618"/>
    <n v="63.13"/>
    <n v="39014.339999999997"/>
    <s v="normal_buy"/>
    <n v="7.5128058276537901E-2"/>
    <n v="7.5128000000000004"/>
    <s v="P"/>
  </r>
  <r>
    <x v="749"/>
    <s v="Ibotta, Inc."/>
    <x v="9"/>
    <x v="200"/>
    <s v="D. E. SHAW &amp; CO, L.P."/>
    <s v="TenPercentOwner,Other"/>
    <n v="618"/>
    <n v="63.13"/>
    <n v="39014.339999999997"/>
    <s v="normal_buy"/>
    <n v="7.5128058276537901E-2"/>
    <n v="7.5128000000000004"/>
    <s v="P"/>
  </r>
  <r>
    <x v="749"/>
    <s v="Ibotta, Inc."/>
    <x v="9"/>
    <x v="200"/>
    <s v="SHAW DAVID E"/>
    <s v="TenPercentOwner,Other"/>
    <n v="618"/>
    <n v="63.13"/>
    <n v="39014.339999999997"/>
    <s v="normal_buy"/>
    <n v="7.5128058276537901E-2"/>
    <n v="7.5128000000000004"/>
    <s v="P"/>
  </r>
  <r>
    <x v="749"/>
    <s v="Ibotta, Inc."/>
    <x v="9"/>
    <x v="200"/>
    <s v="D. E. SHAW &amp; CO, L.L.C."/>
    <s v="TenPercentOwner,Other"/>
    <n v="200"/>
    <n v="63.1"/>
    <n v="12620"/>
    <s v="normal_buy"/>
    <n v="7.5128058276537901E-2"/>
    <n v="7.5128000000000004"/>
    <s v="P"/>
  </r>
  <r>
    <x v="749"/>
    <s v="Ibotta, Inc."/>
    <x v="9"/>
    <x v="200"/>
    <s v="D. E. SHAW &amp; CO, L.P."/>
    <s v="TenPercentOwner,Other"/>
    <n v="200"/>
    <n v="63.1"/>
    <n v="12620"/>
    <s v="normal_buy"/>
    <n v="7.5128058276537901E-2"/>
    <n v="7.5128000000000004"/>
    <s v="P"/>
  </r>
  <r>
    <x v="749"/>
    <s v="Ibotta, Inc."/>
    <x v="9"/>
    <x v="200"/>
    <s v="SHAW DAVID E"/>
    <s v="TenPercentOwner,Other"/>
    <n v="200"/>
    <n v="63.1"/>
    <n v="12620"/>
    <s v="normal_buy"/>
    <n v="7.5128058276537901E-2"/>
    <n v="7.5128000000000004"/>
    <s v="P"/>
  </r>
  <r>
    <x v="1507"/>
    <s v="SIRIUS XM HOLDINGS INC."/>
    <x v="9"/>
    <x v="200"/>
    <s v="BUFFETT WARREN E"/>
    <s v="TenPercentOwner"/>
    <n v="869800"/>
    <n v="23.55"/>
    <n v="20483790"/>
    <s v="normal_buy"/>
    <n v="0.1288421007093252"/>
    <n v="12.8842"/>
    <s v="P"/>
  </r>
  <r>
    <x v="1507"/>
    <s v="SIRIUS XM HOLDINGS INC."/>
    <x v="9"/>
    <x v="200"/>
    <s v="BERKSHIRE HATHAWAY INC"/>
    <s v="TenPercentOwner"/>
    <n v="869800"/>
    <n v="23.55"/>
    <n v="20483790"/>
    <s v="normal_buy"/>
    <n v="0.1288421007093252"/>
    <n v="12.8842"/>
    <s v="P"/>
  </r>
  <r>
    <x v="1508"/>
    <s v="Bath &amp; Body Works, Inc."/>
    <x v="9"/>
    <x v="200"/>
    <s v="Boswell Gina"/>
    <s v="Director,Officer"/>
    <n v="6000"/>
    <n v="29.64"/>
    <n v="177840"/>
    <s v="large_buy"/>
    <n v="-4.7282805325046251E-3"/>
    <n v="-0.4728"/>
    <s v="P"/>
  </r>
  <r>
    <x v="17"/>
    <s v="TILE SHOP HOLDINGS, INC."/>
    <x v="9"/>
    <x v="200"/>
    <s v="Pleasant Lake Partners LLC"/>
    <s v="TenPercentOwner"/>
    <n v="10000"/>
    <n v="6.49"/>
    <n v="64900"/>
    <s v="normal_buy"/>
    <n v="2.4653363619718819E-2"/>
    <n v="2.4653"/>
    <s v="P"/>
  </r>
  <r>
    <x v="17"/>
    <s v="TILE SHOP HOLDINGS, INC."/>
    <x v="9"/>
    <x v="200"/>
    <s v="Pleasant Lake Onshore Feeder Fund LP"/>
    <s v="TenPercentOwner"/>
    <n v="10000"/>
    <n v="6.49"/>
    <n v="64900"/>
    <s v="normal_buy"/>
    <n v="2.4653363619718819E-2"/>
    <n v="2.4653"/>
    <s v="P"/>
  </r>
  <r>
    <x v="17"/>
    <s v="TILE SHOP HOLDINGS, INC."/>
    <x v="9"/>
    <x v="200"/>
    <s v="Fund 1 Investments, LLC"/>
    <s v="TenPercentOwner"/>
    <n v="10000"/>
    <n v="6.49"/>
    <n v="64900"/>
    <s v="normal_buy"/>
    <n v="2.4653363619718819E-2"/>
    <n v="2.4653"/>
    <s v="P"/>
  </r>
  <r>
    <x v="63"/>
    <s v="BlackRock Innovation &amp; Growth Term Trust"/>
    <x v="9"/>
    <x v="200"/>
    <s v="Saba Capital Management, L.P."/>
    <s v="TenPercentOwner"/>
    <n v="79992"/>
    <n v="7.6"/>
    <n v="607939.19999999995"/>
    <s v="normal_buy"/>
    <n v="-9.8691085964780489E-3"/>
    <n v="-0.9869"/>
    <s v="P"/>
  </r>
  <r>
    <x v="63"/>
    <s v="BlackRock Innovation &amp; Growth Term Trust"/>
    <x v="9"/>
    <x v="200"/>
    <s v="Weinstein Boaz"/>
    <s v="TenPercentOwner"/>
    <n v="79992"/>
    <n v="7.6"/>
    <n v="607939.19999999995"/>
    <s v="normal_buy"/>
    <n v="-9.8691085964780489E-3"/>
    <n v="-0.9869"/>
    <s v="P"/>
  </r>
  <r>
    <x v="1505"/>
    <s v="GATX CORP"/>
    <x v="9"/>
    <x v="200"/>
    <s v="STATE FARM MUTUAL AUTOMOBILE INSURANCE CO"/>
    <s v="TenPercentOwner"/>
    <n v="8984"/>
    <n v="133.65"/>
    <n v="1200711.6000000001"/>
    <s v="normal_buy"/>
    <n v="3.4905564390640853E-2"/>
    <n v="3.4906000000000001"/>
    <s v="P"/>
  </r>
  <r>
    <x v="1505"/>
    <s v="GATX CORP"/>
    <x v="9"/>
    <x v="201"/>
    <s v="STATE FARM MUTUAL AUTOMOBILE INSURANCE CO"/>
    <s v="TenPercentOwner"/>
    <n v="13840"/>
    <n v="132.81"/>
    <n v="1838090.4"/>
    <s v="normal_buy"/>
    <n v="4.560164017204893E-2"/>
    <n v="4.5602"/>
    <s v="P"/>
  </r>
  <r>
    <x v="389"/>
    <s v="CITY HOLDING CO"/>
    <x v="9"/>
    <x v="201"/>
    <s v="STRONG-TREISTER DIANE W"/>
    <s v="Director"/>
    <n v="132"/>
    <n v="115.02"/>
    <n v="15182.64"/>
    <s v="normal_buy"/>
    <n v="1.9507184468359199E-2"/>
    <n v="1.9507000000000001"/>
    <s v="P"/>
  </r>
  <r>
    <x v="1498"/>
    <s v="RDE, Inc."/>
    <x v="9"/>
    <x v="201"/>
    <s v="Wellisch Balazs"/>
    <s v="Officer"/>
    <n v="35000"/>
    <n v="1.45"/>
    <n v="50750"/>
    <s v="normal_buy"/>
    <n v="0.146853178915894"/>
    <n v="14.6853"/>
    <s v="P"/>
  </r>
  <r>
    <x v="1507"/>
    <s v="SIRIUS XM HOLDINGS INC."/>
    <x v="9"/>
    <x v="201"/>
    <s v="BUFFETT WARREN E"/>
    <s v="TenPercentOwner"/>
    <n v="517154"/>
    <n v="24.47"/>
    <n v="12654758.380000001"/>
    <s v="normal_buy"/>
    <n v="9.1769694951933101E-2"/>
    <n v="9.1769999999999996"/>
    <s v="P"/>
  </r>
  <r>
    <x v="1507"/>
    <s v="SIRIUS XM HOLDINGS INC."/>
    <x v="9"/>
    <x v="201"/>
    <s v="BERKSHIRE HATHAWAY INC"/>
    <s v="TenPercentOwner"/>
    <n v="517154"/>
    <n v="24.47"/>
    <n v="12654758.380000001"/>
    <s v="normal_buy"/>
    <n v="9.1769694951933101E-2"/>
    <n v="9.1769999999999996"/>
    <s v="P"/>
  </r>
  <r>
    <x v="1507"/>
    <s v="SIRIUS XM HOLDINGS INC."/>
    <x v="9"/>
    <x v="201"/>
    <s v="BUFFETT WARREN E"/>
    <s v="TenPercentOwner"/>
    <n v="917846"/>
    <n v="24.16"/>
    <n v="22175159.359999999"/>
    <s v="normal_buy"/>
    <n v="9.1769694951933101E-2"/>
    <n v="9.1769999999999996"/>
    <s v="P"/>
  </r>
  <r>
    <x v="1507"/>
    <s v="SIRIUS XM HOLDINGS INC."/>
    <x v="9"/>
    <x v="201"/>
    <s v="BERKSHIRE HATHAWAY INC"/>
    <s v="TenPercentOwner"/>
    <n v="917846"/>
    <n v="24.16"/>
    <n v="22175159.359999999"/>
    <s v="normal_buy"/>
    <n v="9.1769694951933101E-2"/>
    <n v="9.1769999999999996"/>
    <s v="P"/>
  </r>
  <r>
    <x v="389"/>
    <s v="CITY HOLDING CO"/>
    <x v="9"/>
    <x v="201"/>
    <s v="FILE W H III"/>
    <s v="Director"/>
    <n v="137"/>
    <n v="115.02"/>
    <n v="15757.74"/>
    <s v="normal_buy"/>
    <n v="1.9507184468359199E-2"/>
    <n v="1.9507000000000001"/>
    <s v="P"/>
  </r>
  <r>
    <x v="63"/>
    <s v="BlackRock Innovation &amp; Growth Term Trust"/>
    <x v="9"/>
    <x v="201"/>
    <s v="Weinstein Boaz"/>
    <s v="TenPercentOwner"/>
    <n v="62652"/>
    <n v="7.62"/>
    <n v="477408.24"/>
    <s v="normal_buy"/>
    <n v="7.3479537536647044E-4"/>
    <n v="7.3499999999999996E-2"/>
    <s v="P"/>
  </r>
  <r>
    <x v="63"/>
    <s v="BlackRock Innovation &amp; Growth Term Trust"/>
    <x v="9"/>
    <x v="201"/>
    <s v="Saba Capital Management, L.P."/>
    <s v="TenPercentOwner"/>
    <n v="62652"/>
    <n v="7.62"/>
    <n v="477408.24"/>
    <s v="normal_buy"/>
    <n v="7.3479537536647044E-4"/>
    <n v="7.3499999999999996E-2"/>
    <s v="P"/>
  </r>
  <r>
    <x v="17"/>
    <s v="TILE SHOP HOLDINGS, INC."/>
    <x v="9"/>
    <x v="201"/>
    <s v="Pleasant Lake Partners LLC"/>
    <s v="TenPercentOwner"/>
    <n v="4700"/>
    <n v="6.43"/>
    <n v="30221"/>
    <s v="normal_buy"/>
    <n v="2.4922094316309099E-2"/>
    <n v="2.4922"/>
    <s v="P"/>
  </r>
  <r>
    <x v="17"/>
    <s v="TILE SHOP HOLDINGS, INC."/>
    <x v="9"/>
    <x v="201"/>
    <s v="Pleasant Lake Onshore Feeder Fund LP"/>
    <s v="TenPercentOwner"/>
    <n v="4700"/>
    <n v="6.43"/>
    <n v="30221"/>
    <s v="normal_buy"/>
    <n v="2.4922094316309099E-2"/>
    <n v="2.4922"/>
    <s v="P"/>
  </r>
  <r>
    <x v="17"/>
    <s v="TILE SHOP HOLDINGS, INC."/>
    <x v="9"/>
    <x v="201"/>
    <s v="Fund 1 Investments, LLC"/>
    <s v="TenPercentOwner"/>
    <n v="4700"/>
    <n v="6.43"/>
    <n v="30221"/>
    <s v="normal_buy"/>
    <n v="2.4922094316309099E-2"/>
    <n v="2.4922"/>
    <s v="P"/>
  </r>
  <r>
    <x v="389"/>
    <s v="CITY HOLDING CO"/>
    <x v="9"/>
    <x v="201"/>
    <s v="HYLTON TRACY W II"/>
    <s v="Director"/>
    <n v="100"/>
    <n v="115.02"/>
    <n v="11502"/>
    <s v="normal_buy"/>
    <n v="1.9507184468359199E-2"/>
    <n v="1.9507000000000001"/>
    <s v="P"/>
  </r>
  <r>
    <x v="1330"/>
    <s v="Delek Logistics Partners, LP"/>
    <x v="9"/>
    <x v="201"/>
    <s v="Israel Joseph"/>
    <s v="Officer"/>
    <n v="3076"/>
    <n v="39"/>
    <n v="119964"/>
    <s v="normal_buy"/>
    <n v="-3.3187697398272542E-3"/>
    <n v="-0.33189999999999997"/>
    <s v="P"/>
  </r>
  <r>
    <x v="389"/>
    <s v="CITY HOLDING CO"/>
    <x v="9"/>
    <x v="201"/>
    <s v="Burton Gregory A"/>
    <s v="Director"/>
    <n v="113"/>
    <n v="115.02"/>
    <n v="12997.26"/>
    <s v="normal_buy"/>
    <n v="1.9507184468359199E-2"/>
    <n v="1.9507000000000001"/>
    <s v="P"/>
  </r>
  <r>
    <x v="1509"/>
    <s v="Byrna Technologies Inc."/>
    <x v="9"/>
    <x v="201"/>
    <s v="KEARNES LAURILEE"/>
    <s v="Officer"/>
    <n v="2000"/>
    <n v="14.04"/>
    <n v="28080"/>
    <s v="large_buy"/>
    <n v="3.7142889840262372E-2"/>
    <n v="3.7143000000000002"/>
    <s v="P"/>
  </r>
  <r>
    <x v="1330"/>
    <s v="Delek Logistics Partners, LP"/>
    <x v="9"/>
    <x v="201"/>
    <s v="Soreq Avigal"/>
    <s v="Director,Officer"/>
    <n v="2563"/>
    <n v="39"/>
    <n v="99957"/>
    <s v="normal_buy"/>
    <n v="-3.3187697398272542E-3"/>
    <n v="-0.33189999999999997"/>
    <s v="P"/>
  </r>
  <r>
    <x v="389"/>
    <s v="CITY HOLDING CO"/>
    <x v="9"/>
    <x v="201"/>
    <s v="FISHER ROBERT D"/>
    <s v="Director"/>
    <n v="172"/>
    <n v="115.02"/>
    <n v="19783.439999999999"/>
    <s v="large_buy"/>
    <n v="1.9507184468359199E-2"/>
    <n v="1.9507000000000001"/>
    <s v="P"/>
  </r>
  <r>
    <x v="1330"/>
    <s v="Delek Logistics Partners, LP"/>
    <x v="9"/>
    <x v="201"/>
    <s v="Spiegel Reuven"/>
    <s v="Director,Officer"/>
    <n v="1282"/>
    <n v="39"/>
    <n v="49998"/>
    <s v="normal_buy"/>
    <n v="-3.3187697398272542E-3"/>
    <n v="-0.33189999999999997"/>
    <s v="P"/>
  </r>
  <r>
    <x v="176"/>
    <s v="Flat Rock Enhanced Income Fund"/>
    <x v="9"/>
    <x v="202"/>
    <s v="Ripp Ryan"/>
    <s v="Officer"/>
    <n v="2308.4"/>
    <n v="21.66"/>
    <n v="49999.944000000003"/>
    <s v="normal_buy"/>
    <n v="2.7701167092544221E-3"/>
    <n v="0.27700000000000002"/>
    <s v="P"/>
  </r>
  <r>
    <x v="559"/>
    <s v="Aprea Therapeutics, Inc."/>
    <x v="9"/>
    <x v="202"/>
    <s v="Seizinger Bernd R."/>
    <s v="Director"/>
    <n v="10000"/>
    <n v="2.68"/>
    <n v="26800"/>
    <s v="normal_buy"/>
    <n v="0.5692307974459867"/>
    <n v="56.923099999999998"/>
    <s v="P"/>
  </r>
  <r>
    <x v="59"/>
    <s v="Flat Rock Opportunity Fund"/>
    <x v="9"/>
    <x v="202"/>
    <s v="Ripp Ryan"/>
    <s v="Officer"/>
    <n v="5254.86"/>
    <n v="19.03"/>
    <n v="99999.985799999995"/>
    <s v="large_buy"/>
    <n v="7.8904523144611716E-3"/>
    <n v="0.78900000000000003"/>
    <s v="P"/>
  </r>
  <r>
    <x v="712"/>
    <s v="NEOGEN CORP"/>
    <x v="9"/>
    <x v="202"/>
    <s v="ADENT JOHN EDWARD"/>
    <s v="Officer"/>
    <n v="14500"/>
    <n v="13.8"/>
    <n v="200100"/>
    <s v="large_buy"/>
    <n v="-4.2966034126603492E-2"/>
    <n v="-4.2965999999999998"/>
    <s v="P"/>
  </r>
  <r>
    <x v="1507"/>
    <s v="SIRIUS XM HOLDINGS INC."/>
    <x v="9"/>
    <x v="202"/>
    <s v="BUFFETT WARREN E"/>
    <s v="TenPercentOwner"/>
    <n v="1259259"/>
    <n v="24.95"/>
    <n v="31418512.050000001"/>
    <s v="large_buy"/>
    <n v="5.8965095452396588E-2"/>
    <n v="5.8964999999999996"/>
    <s v="P"/>
  </r>
  <r>
    <x v="1507"/>
    <s v="SIRIUS XM HOLDINGS INC."/>
    <x v="9"/>
    <x v="202"/>
    <s v="BERKSHIRE HATHAWAY INC"/>
    <s v="TenPercentOwner"/>
    <n v="1259259"/>
    <n v="24.95"/>
    <n v="31418512.050000001"/>
    <s v="large_buy"/>
    <n v="5.8965095452396588E-2"/>
    <n v="5.8964999999999996"/>
    <s v="P"/>
  </r>
  <r>
    <x v="63"/>
    <s v="BlackRock Innovation &amp; Growth Term Trust"/>
    <x v="9"/>
    <x v="202"/>
    <s v="Weinstein Boaz"/>
    <s v="TenPercentOwner"/>
    <n v="45033"/>
    <n v="7.65"/>
    <n v="344502.45"/>
    <s v="normal_buy"/>
    <n v="-1.492980323086501E-2"/>
    <n v="-1.4930000000000001"/>
    <s v="P"/>
  </r>
  <r>
    <x v="63"/>
    <s v="BlackRock Innovation &amp; Growth Term Trust"/>
    <x v="9"/>
    <x v="202"/>
    <s v="Saba Capital Management, L.P."/>
    <s v="TenPercentOwner"/>
    <n v="45033"/>
    <n v="7.65"/>
    <n v="344502.45"/>
    <s v="normal_buy"/>
    <n v="-1.492980323086501E-2"/>
    <n v="-1.4930000000000001"/>
    <s v="P"/>
  </r>
  <r>
    <x v="1510"/>
    <s v="WORTHINGTON ENTERPRISES, INC."/>
    <x v="9"/>
    <x v="202"/>
    <s v="HAYEK JOSEPH B"/>
    <s v="Officer"/>
    <n v="2500"/>
    <n v="40.21"/>
    <n v="100525"/>
    <s v="large_buy"/>
    <n v="-3.6246231606714703E-2"/>
    <n v="-3.6246"/>
    <s v="P"/>
  </r>
  <r>
    <x v="682"/>
    <s v="Atlanta Braves Holdings, Inc."/>
    <x v="9"/>
    <x v="202"/>
    <s v="Associated Capital Group, Inc."/>
    <s v="TenPercentOwner"/>
    <n v="352"/>
    <n v="41.5"/>
    <n v="14608"/>
    <s v="normal_buy"/>
    <n v="2.350682596589215E-2"/>
    <n v="2.3506999999999998"/>
    <s v="P"/>
  </r>
  <r>
    <x v="682"/>
    <s v="Atlanta Braves Holdings, Inc."/>
    <x v="9"/>
    <x v="202"/>
    <s v="GGCP, INC."/>
    <s v="TenPercentOwner"/>
    <n v="352"/>
    <n v="41.5"/>
    <n v="14608"/>
    <s v="normal_buy"/>
    <n v="2.350682596589215E-2"/>
    <n v="2.3506999999999998"/>
    <s v="P"/>
  </r>
  <r>
    <x v="682"/>
    <s v="Atlanta Braves Holdings, Inc."/>
    <x v="9"/>
    <x v="202"/>
    <s v="GAMCO INVESTORS, INC. ET AL"/>
    <s v="TenPercentOwner"/>
    <n v="352"/>
    <n v="41.5"/>
    <n v="14608"/>
    <s v="normal_buy"/>
    <n v="2.350682596589215E-2"/>
    <n v="2.3506999999999998"/>
    <s v="P"/>
  </r>
  <r>
    <x v="682"/>
    <s v="Atlanta Braves Holdings, Inc."/>
    <x v="9"/>
    <x v="202"/>
    <s v="GABELLI MARIO J"/>
    <s v="TenPercentOwner"/>
    <n v="352"/>
    <n v="41.5"/>
    <n v="14608"/>
    <s v="normal_buy"/>
    <n v="2.350682596589215E-2"/>
    <n v="2.3506999999999998"/>
    <s v="P"/>
  </r>
  <r>
    <x v="17"/>
    <s v="TILE SHOP HOLDINGS, INC."/>
    <x v="9"/>
    <x v="202"/>
    <s v="Pleasant Lake Partners LLC"/>
    <s v="TenPercentOwner"/>
    <n v="14500"/>
    <n v="6.5"/>
    <n v="94250"/>
    <s v="normal_buy"/>
    <n v="-2.1505428325737649E-2"/>
    <n v="-2.1505000000000001"/>
    <s v="P"/>
  </r>
  <r>
    <x v="17"/>
    <s v="TILE SHOP HOLDINGS, INC."/>
    <x v="9"/>
    <x v="202"/>
    <s v="Pleasant Lake Onshore Feeder Fund LP"/>
    <s v="TenPercentOwner"/>
    <n v="14500"/>
    <n v="6.5"/>
    <n v="94250"/>
    <s v="normal_buy"/>
    <n v="-2.1505428325737649E-2"/>
    <n v="-2.1505000000000001"/>
    <s v="P"/>
  </r>
  <r>
    <x v="17"/>
    <s v="TILE SHOP HOLDINGS, INC."/>
    <x v="9"/>
    <x v="202"/>
    <s v="Fund 1 Investments, LLC"/>
    <s v="TenPercentOwner"/>
    <n v="14500"/>
    <n v="6.5"/>
    <n v="94250"/>
    <s v="normal_buy"/>
    <n v="-2.1505428325737649E-2"/>
    <n v="-2.1505000000000001"/>
    <s v="P"/>
  </r>
  <r>
    <x v="17"/>
    <s v="TILE SHOP HOLDINGS, INC."/>
    <x v="9"/>
    <x v="203"/>
    <s v="Pleasant Lake Partners LLC"/>
    <s v="TenPercentOwner"/>
    <n v="16000"/>
    <n v="6.58"/>
    <n v="105280"/>
    <s v="normal_buy"/>
    <n v="-2.2556404994930061E-2"/>
    <n v="-2.2555999999999998"/>
    <s v="P"/>
  </r>
  <r>
    <x v="17"/>
    <s v="TILE SHOP HOLDINGS, INC."/>
    <x v="9"/>
    <x v="203"/>
    <s v="Fund 1 Investments, LLC"/>
    <s v="TenPercentOwner"/>
    <n v="16000"/>
    <n v="6.58"/>
    <n v="105280"/>
    <s v="normal_buy"/>
    <n v="-2.2556404994930061E-2"/>
    <n v="-2.2555999999999998"/>
    <s v="P"/>
  </r>
  <r>
    <x v="17"/>
    <s v="TILE SHOP HOLDINGS, INC."/>
    <x v="9"/>
    <x v="203"/>
    <s v="Pleasant Lake Onshore Feeder Fund LP"/>
    <s v="TenPercentOwner"/>
    <n v="16000"/>
    <n v="6.58"/>
    <n v="105280"/>
    <s v="normal_buy"/>
    <n v="-2.2556404994930061E-2"/>
    <n v="-2.2555999999999998"/>
    <s v="P"/>
  </r>
  <r>
    <x v="767"/>
    <s v="Earth Science Tech, Inc."/>
    <x v="9"/>
    <x v="203"/>
    <s v="Sanchez Yovan Arturo"/>
    <s v="Director"/>
    <n v="100000"/>
    <n v="0.14000000000000001"/>
    <n v="14000"/>
    <s v="normal_buy"/>
    <n v="-5.5944062502344627E-2"/>
    <n v="-5.5944000000000003"/>
    <s v="P"/>
  </r>
  <r>
    <x v="61"/>
    <s v="BlackRock Health Sciences Term Trust"/>
    <x v="9"/>
    <x v="203"/>
    <s v="Weinstein Boaz"/>
    <s v="TenPercentOwner"/>
    <n v="15281"/>
    <n v="15.87"/>
    <n v="242509.47"/>
    <s v="normal_buy"/>
    <n v="-1.169444831147126E-2"/>
    <n v="-1.1694"/>
    <s v="P"/>
  </r>
  <r>
    <x v="61"/>
    <s v="BlackRock Health Sciences Term Trust"/>
    <x v="9"/>
    <x v="203"/>
    <s v="Saba Capital Management, L.P."/>
    <s v="TenPercentOwner"/>
    <n v="15281"/>
    <n v="15.87"/>
    <n v="242509.47"/>
    <s v="normal_buy"/>
    <n v="-1.169444831147126E-2"/>
    <n v="-1.1694"/>
    <s v="P"/>
  </r>
  <r>
    <x v="1375"/>
    <s v="BLUE DOLPHIN ENERGY CO"/>
    <x v="9"/>
    <x v="203"/>
    <s v="CARROLL JONATHAN P"/>
    <s v="Director,Officer,TenPercentOwner"/>
    <n v="5000"/>
    <n v="4.05"/>
    <n v="20250"/>
    <s v="large_buy"/>
    <n v="-6.9999992847442627E-2"/>
    <n v="-7"/>
    <s v="P"/>
  </r>
  <r>
    <x v="1375"/>
    <s v="BLUE DOLPHIN ENERGY CO"/>
    <x v="9"/>
    <x v="203"/>
    <s v="CARROLL JONATHAN P"/>
    <s v="Director,Officer,TenPercentOwner"/>
    <n v="5000"/>
    <n v="4"/>
    <n v="20000"/>
    <s v="normal_buy"/>
    <n v="-6.9999992847442627E-2"/>
    <n v="-7"/>
    <s v="P"/>
  </r>
  <r>
    <x v="167"/>
    <s v="SONIDA SENIOR LIVING, INC."/>
    <x v="9"/>
    <x v="203"/>
    <s v="Conversant Dallas Parkway (D) LP"/>
    <s v="Director,TenPercentOwner"/>
    <n v="9564"/>
    <n v="22.96"/>
    <n v="219589.44"/>
    <s v="normal_buy"/>
    <n v="0.16022572803693899"/>
    <n v="16.022600000000001"/>
    <s v="P"/>
  </r>
  <r>
    <x v="167"/>
    <s v="SONIDA SENIOR LIVING, INC."/>
    <x v="9"/>
    <x v="203"/>
    <s v="Conversant Private GP LLC"/>
    <s v="Director,TenPercentOwner"/>
    <n v="9564"/>
    <n v="22.96"/>
    <n v="219589.44"/>
    <s v="normal_buy"/>
    <n v="0.16022572803693899"/>
    <n v="16.022600000000001"/>
    <s v="P"/>
  </r>
  <r>
    <x v="167"/>
    <s v="SONIDA SENIOR LIVING, INC."/>
    <x v="9"/>
    <x v="203"/>
    <s v="Conversant Capital LLC"/>
    <s v="Director,TenPercentOwner"/>
    <n v="9564"/>
    <n v="22.96"/>
    <n v="219589.44"/>
    <s v="normal_buy"/>
    <n v="0.16022572803693899"/>
    <n v="16.022600000000001"/>
    <s v="P"/>
  </r>
  <r>
    <x v="167"/>
    <s v="SONIDA SENIOR LIVING, INC."/>
    <x v="9"/>
    <x v="203"/>
    <s v="Simanovsky Michael"/>
    <s v="Director,TenPercentOwner"/>
    <n v="9564"/>
    <n v="22.96"/>
    <n v="219589.44"/>
    <s v="normal_buy"/>
    <n v="0.16022572803693899"/>
    <n v="16.022600000000001"/>
    <s v="P"/>
  </r>
  <r>
    <x v="167"/>
    <s v="SONIDA SENIOR LIVING, INC."/>
    <x v="9"/>
    <x v="203"/>
    <s v="Conversant Dallas Parkway (B) LP"/>
    <s v="Director,TenPercentOwner"/>
    <n v="9564"/>
    <n v="22.96"/>
    <n v="219589.44"/>
    <s v="normal_buy"/>
    <n v="0.16022572803693899"/>
    <n v="16.022600000000001"/>
    <s v="P"/>
  </r>
  <r>
    <x v="167"/>
    <s v="SONIDA SENIOR LIVING, INC."/>
    <x v="9"/>
    <x v="203"/>
    <s v="Conversant PIF Aggregator A, LP"/>
    <s v="Director,TenPercentOwner"/>
    <n v="9564"/>
    <n v="22.96"/>
    <n v="219589.44"/>
    <s v="normal_buy"/>
    <n v="0.16022572803693899"/>
    <n v="16.022600000000001"/>
    <s v="P"/>
  </r>
  <r>
    <x v="167"/>
    <s v="SONIDA SENIOR LIVING, INC."/>
    <x v="9"/>
    <x v="203"/>
    <s v="Conversant GP Holdings LLC"/>
    <s v="Director,TenPercentOwner"/>
    <n v="9564"/>
    <n v="22.96"/>
    <n v="219589.44"/>
    <s v="normal_buy"/>
    <n v="0.16022572803693899"/>
    <n v="16.022600000000001"/>
    <s v="P"/>
  </r>
  <r>
    <x v="167"/>
    <s v="SONIDA SENIOR LIVING, INC."/>
    <x v="9"/>
    <x v="203"/>
    <s v="Conversant Dallas Parkway (A) LP"/>
    <s v="Director,TenPercentOwner"/>
    <n v="9564"/>
    <n v="22.96"/>
    <n v="219589.44"/>
    <s v="normal_buy"/>
    <n v="0.16022572803693899"/>
    <n v="16.022600000000001"/>
    <s v="P"/>
  </r>
  <r>
    <x v="63"/>
    <s v="BlackRock Innovation &amp; Growth Term Trust"/>
    <x v="9"/>
    <x v="203"/>
    <s v="Weinstein Boaz"/>
    <s v="TenPercentOwner"/>
    <n v="56853"/>
    <n v="7.7"/>
    <n v="437768.1"/>
    <s v="normal_buy"/>
    <n v="8.4464530207495336E-4"/>
    <n v="8.4500000000000006E-2"/>
    <s v="P"/>
  </r>
  <r>
    <x v="63"/>
    <s v="BlackRock Innovation &amp; Growth Term Trust"/>
    <x v="9"/>
    <x v="203"/>
    <s v="Saba Capital Management, L.P."/>
    <s v="TenPercentOwner"/>
    <n v="56853"/>
    <n v="7.7"/>
    <n v="437768.1"/>
    <s v="normal_buy"/>
    <n v="8.4464530207495336E-4"/>
    <n v="8.4500000000000006E-2"/>
    <s v="P"/>
  </r>
  <r>
    <x v="1122"/>
    <s v="Marvell Technology, Inc."/>
    <x v="9"/>
    <x v="203"/>
    <s v="MURPHY MATTHEW J"/>
    <s v="Director,Officer"/>
    <n v="13000"/>
    <n v="77.63"/>
    <n v="1009190"/>
    <s v="large_buy"/>
    <n v="7.415041473713635E-2"/>
    <n v="7.415"/>
    <s v="P"/>
  </r>
  <r>
    <x v="1506"/>
    <s v="LogicMark, Inc."/>
    <x v="9"/>
    <x v="204"/>
    <s v="Winvest Investment Fund Management Corp."/>
    <s v="TenPercentOwner"/>
    <n v="232857"/>
    <n v="0.09"/>
    <n v="20957.13"/>
    <s v="normal_buy"/>
    <n v="0.24731182795698919"/>
    <n v="24.731200000000001"/>
    <s v="P"/>
  </r>
  <r>
    <x v="1506"/>
    <s v="LogicMark, Inc."/>
    <x v="9"/>
    <x v="204"/>
    <s v="Matthews Jourdan"/>
    <s v="TenPercentOwner"/>
    <n v="232857"/>
    <n v="0.09"/>
    <n v="20957.13"/>
    <s v="normal_buy"/>
    <n v="0.24731182795698919"/>
    <n v="24.731200000000001"/>
    <s v="P"/>
  </r>
  <r>
    <x v="1511"/>
    <s v="BRIGHT MINDS BIOSCIENCES INC."/>
    <x v="9"/>
    <x v="204"/>
    <s v="Chen Bihua"/>
    <s v="TenPercentOwner"/>
    <n v="2600"/>
    <n v="8.8000000000000007"/>
    <n v="22880"/>
    <s v="normal_buy"/>
    <n v="0.16965441658970051"/>
    <n v="16.965399999999999"/>
    <s v="P"/>
  </r>
  <r>
    <x v="1511"/>
    <s v="BRIGHT MINDS BIOSCIENCES INC."/>
    <x v="9"/>
    <x v="204"/>
    <s v="Cormorant Asset Management, LP"/>
    <s v="TenPercentOwner"/>
    <n v="2600"/>
    <n v="8.8000000000000007"/>
    <n v="22880"/>
    <s v="normal_buy"/>
    <n v="0.16965441658970051"/>
    <n v="16.965399999999999"/>
    <s v="P"/>
  </r>
  <r>
    <x v="1511"/>
    <s v="BRIGHT MINDS BIOSCIENCES INC."/>
    <x v="9"/>
    <x v="204"/>
    <s v="Cormorant Global Healthcare Master Fund, LP"/>
    <s v="TenPercentOwner"/>
    <n v="2600"/>
    <n v="8.8000000000000007"/>
    <n v="22880"/>
    <s v="normal_buy"/>
    <n v="0.16965441658970051"/>
    <n v="16.965399999999999"/>
    <s v="P"/>
  </r>
  <r>
    <x v="1511"/>
    <s v="BRIGHT MINDS BIOSCIENCES INC."/>
    <x v="9"/>
    <x v="204"/>
    <s v="Chen Bihua"/>
    <s v="TenPercentOwner"/>
    <n v="238097"/>
    <n v="4.53"/>
    <n v="1078579.4099999999"/>
    <s v="large_buy"/>
    <n v="0.16965441658970051"/>
    <n v="16.965399999999999"/>
    <s v="P"/>
  </r>
  <r>
    <x v="1511"/>
    <s v="BRIGHT MINDS BIOSCIENCES INC."/>
    <x v="9"/>
    <x v="204"/>
    <s v="Cormorant Asset Management, LP"/>
    <s v="TenPercentOwner"/>
    <n v="238097"/>
    <n v="4.53"/>
    <n v="1078579.4099999999"/>
    <s v="large_buy"/>
    <n v="0.16965441658970051"/>
    <n v="16.965399999999999"/>
    <s v="P"/>
  </r>
  <r>
    <x v="1511"/>
    <s v="BRIGHT MINDS BIOSCIENCES INC."/>
    <x v="9"/>
    <x v="204"/>
    <s v="Cormorant Global Healthcare Master Fund, LP"/>
    <s v="TenPercentOwner"/>
    <n v="238097"/>
    <n v="4.53"/>
    <n v="1078579.4099999999"/>
    <s v="large_buy"/>
    <n v="0.16965441658970051"/>
    <n v="16.965399999999999"/>
    <s v="P"/>
  </r>
  <r>
    <x v="1511"/>
    <s v="BRIGHT MINDS BIOSCIENCES INC."/>
    <x v="9"/>
    <x v="204"/>
    <s v="Chen Bihua"/>
    <s v="TenPercentOwner"/>
    <n v="63173"/>
    <n v="5.92"/>
    <n v="373984.16"/>
    <s v="large_buy"/>
    <n v="0.16965441658970051"/>
    <n v="16.965399999999999"/>
    <s v="P"/>
  </r>
  <r>
    <x v="1511"/>
    <s v="BRIGHT MINDS BIOSCIENCES INC."/>
    <x v="9"/>
    <x v="204"/>
    <s v="Cormorant Asset Management, LP"/>
    <s v="TenPercentOwner"/>
    <n v="63173"/>
    <n v="5.92"/>
    <n v="373984.16"/>
    <s v="large_buy"/>
    <n v="0.16965441658970051"/>
    <n v="16.965399999999999"/>
    <s v="P"/>
  </r>
  <r>
    <x v="1511"/>
    <s v="BRIGHT MINDS BIOSCIENCES INC."/>
    <x v="9"/>
    <x v="204"/>
    <s v="Cormorant Global Healthcare Master Fund, LP"/>
    <s v="TenPercentOwner"/>
    <n v="63173"/>
    <n v="5.92"/>
    <n v="373984.16"/>
    <s v="large_buy"/>
    <n v="0.16965441658970051"/>
    <n v="16.965399999999999"/>
    <s v="P"/>
  </r>
  <r>
    <x v="1511"/>
    <s v="BRIGHT MINDS BIOSCIENCES INC."/>
    <x v="9"/>
    <x v="204"/>
    <s v="Chen Bihua"/>
    <s v="TenPercentOwner"/>
    <n v="33343"/>
    <n v="6.42"/>
    <n v="214062.06"/>
    <s v="normal_buy"/>
    <n v="0.16965441658970051"/>
    <n v="16.965399999999999"/>
    <s v="P"/>
  </r>
  <r>
    <x v="1511"/>
    <s v="BRIGHT MINDS BIOSCIENCES INC."/>
    <x v="9"/>
    <x v="204"/>
    <s v="Cormorant Asset Management, LP"/>
    <s v="TenPercentOwner"/>
    <n v="33343"/>
    <n v="6.42"/>
    <n v="214062.06"/>
    <s v="normal_buy"/>
    <n v="0.16965441658970051"/>
    <n v="16.965399999999999"/>
    <s v="P"/>
  </r>
  <r>
    <x v="1511"/>
    <s v="BRIGHT MINDS BIOSCIENCES INC."/>
    <x v="9"/>
    <x v="204"/>
    <s v="Cormorant Global Healthcare Master Fund, LP"/>
    <s v="TenPercentOwner"/>
    <n v="33343"/>
    <n v="6.42"/>
    <n v="214062.06"/>
    <s v="normal_buy"/>
    <n v="0.16965441658970051"/>
    <n v="16.965399999999999"/>
    <s v="P"/>
  </r>
  <r>
    <x v="1511"/>
    <s v="BRIGHT MINDS BIOSCIENCES INC."/>
    <x v="9"/>
    <x v="204"/>
    <s v="Chen Bihua"/>
    <s v="TenPercentOwner"/>
    <n v="8900"/>
    <n v="7.31"/>
    <n v="65059"/>
    <s v="normal_buy"/>
    <n v="0.16965441658970051"/>
    <n v="16.965399999999999"/>
    <s v="P"/>
  </r>
  <r>
    <x v="1511"/>
    <s v="BRIGHT MINDS BIOSCIENCES INC."/>
    <x v="9"/>
    <x v="204"/>
    <s v="Cormorant Asset Management, LP"/>
    <s v="TenPercentOwner"/>
    <n v="8900"/>
    <n v="7.31"/>
    <n v="65059"/>
    <s v="normal_buy"/>
    <n v="0.16965441658970051"/>
    <n v="16.965399999999999"/>
    <s v="P"/>
  </r>
  <r>
    <x v="1511"/>
    <s v="BRIGHT MINDS BIOSCIENCES INC."/>
    <x v="9"/>
    <x v="204"/>
    <s v="Cormorant Global Healthcare Master Fund, LP"/>
    <s v="TenPercentOwner"/>
    <n v="8900"/>
    <n v="7.31"/>
    <n v="65059"/>
    <s v="normal_buy"/>
    <n v="0.16965441658970051"/>
    <n v="16.965399999999999"/>
    <s v="P"/>
  </r>
  <r>
    <x v="1511"/>
    <s v="BRIGHT MINDS BIOSCIENCES INC."/>
    <x v="9"/>
    <x v="204"/>
    <s v="Chen Bihua"/>
    <s v="TenPercentOwner"/>
    <n v="2700"/>
    <n v="9.26"/>
    <n v="25002"/>
    <s v="normal_buy"/>
    <n v="0.16965441658970051"/>
    <n v="16.965399999999999"/>
    <s v="P"/>
  </r>
  <r>
    <x v="1511"/>
    <s v="BRIGHT MINDS BIOSCIENCES INC."/>
    <x v="9"/>
    <x v="204"/>
    <s v="Cormorant Asset Management, LP"/>
    <s v="TenPercentOwner"/>
    <n v="2700"/>
    <n v="9.26"/>
    <n v="25002"/>
    <s v="normal_buy"/>
    <n v="0.16965441658970051"/>
    <n v="16.965399999999999"/>
    <s v="P"/>
  </r>
  <r>
    <x v="1511"/>
    <s v="BRIGHT MINDS BIOSCIENCES INC."/>
    <x v="9"/>
    <x v="204"/>
    <s v="Cormorant Global Healthcare Master Fund, LP"/>
    <s v="TenPercentOwner"/>
    <n v="2700"/>
    <n v="9.26"/>
    <n v="25002"/>
    <s v="normal_buy"/>
    <n v="0.16965441658970051"/>
    <n v="16.965399999999999"/>
    <s v="P"/>
  </r>
  <r>
    <x v="1511"/>
    <s v="BRIGHT MINDS BIOSCIENCES INC."/>
    <x v="9"/>
    <x v="204"/>
    <s v="Chen Bihua"/>
    <s v="TenPercentOwner"/>
    <n v="19169"/>
    <n v="11.72"/>
    <n v="224660.68"/>
    <s v="normal_buy"/>
    <n v="0.16965441658970051"/>
    <n v="16.965399999999999"/>
    <s v="P"/>
  </r>
  <r>
    <x v="1511"/>
    <s v="BRIGHT MINDS BIOSCIENCES INC."/>
    <x v="9"/>
    <x v="204"/>
    <s v="Cormorant Asset Management, LP"/>
    <s v="TenPercentOwner"/>
    <n v="19169"/>
    <n v="11.72"/>
    <n v="224660.68"/>
    <s v="normal_buy"/>
    <n v="0.16965441658970051"/>
    <n v="16.965399999999999"/>
    <s v="P"/>
  </r>
  <r>
    <x v="1511"/>
    <s v="BRIGHT MINDS BIOSCIENCES INC."/>
    <x v="9"/>
    <x v="204"/>
    <s v="Cormorant Global Healthcare Master Fund, LP"/>
    <s v="TenPercentOwner"/>
    <n v="19169"/>
    <n v="11.72"/>
    <n v="224660.68"/>
    <s v="normal_buy"/>
    <n v="0.16965441658970051"/>
    <n v="16.965399999999999"/>
    <s v="P"/>
  </r>
  <r>
    <x v="1511"/>
    <s v="BRIGHT MINDS BIOSCIENCES INC."/>
    <x v="9"/>
    <x v="204"/>
    <s v="Chen Bihua"/>
    <s v="TenPercentOwner"/>
    <n v="4609"/>
    <n v="12.35"/>
    <n v="56921.15"/>
    <s v="normal_buy"/>
    <n v="0.16965441658970051"/>
    <n v="16.965399999999999"/>
    <s v="P"/>
  </r>
  <r>
    <x v="1511"/>
    <s v="BRIGHT MINDS BIOSCIENCES INC."/>
    <x v="9"/>
    <x v="204"/>
    <s v="Cormorant Asset Management, LP"/>
    <s v="TenPercentOwner"/>
    <n v="4609"/>
    <n v="12.35"/>
    <n v="56921.15"/>
    <s v="normal_buy"/>
    <n v="0.16965441658970051"/>
    <n v="16.965399999999999"/>
    <s v="P"/>
  </r>
  <r>
    <x v="1511"/>
    <s v="BRIGHT MINDS BIOSCIENCES INC."/>
    <x v="9"/>
    <x v="204"/>
    <s v="Cormorant Global Healthcare Master Fund, LP"/>
    <s v="TenPercentOwner"/>
    <n v="4609"/>
    <n v="12.35"/>
    <n v="56921.15"/>
    <s v="normal_buy"/>
    <n v="0.16965441658970051"/>
    <n v="16.965399999999999"/>
    <s v="P"/>
  </r>
  <r>
    <x v="82"/>
    <s v="Fidelity National Information Services, Inc."/>
    <x v="9"/>
    <x v="204"/>
    <s v="Goldstein Jeffrey A"/>
    <s v="Director"/>
    <n v="626"/>
    <n v="88.25"/>
    <n v="55244.5"/>
    <s v="large_buy"/>
    <n v="1.0780364536522541E-2"/>
    <n v="1.0780000000000001"/>
    <s v="P"/>
  </r>
  <r>
    <x v="1512"/>
    <s v="Ceribell, Inc."/>
    <x v="9"/>
    <x v="204"/>
    <s v="WINKELRIED JON"/>
    <s v="TenPercentOwner"/>
    <n v="380268"/>
    <n v="17"/>
    <n v="6464556"/>
    <s v="large_buy"/>
    <n v="2.624363722185152E-2"/>
    <n v="2.6244000000000001"/>
    <s v="P"/>
  </r>
  <r>
    <x v="1512"/>
    <s v="Ceribell, Inc."/>
    <x v="9"/>
    <x v="204"/>
    <s v="COULTER JAMES G"/>
    <s v="TenPercentOwner"/>
    <n v="380268"/>
    <n v="17"/>
    <n v="6464556"/>
    <s v="large_buy"/>
    <n v="2.624363722185152E-2"/>
    <n v="2.6244000000000001"/>
    <s v="P"/>
  </r>
  <r>
    <x v="1512"/>
    <s v="Ceribell, Inc."/>
    <x v="9"/>
    <x v="204"/>
    <s v="TPG GP A, LLC"/>
    <s v="TenPercentOwner"/>
    <n v="380268"/>
    <n v="17"/>
    <n v="6464556"/>
    <s v="large_buy"/>
    <n v="2.624363722185152E-2"/>
    <n v="2.6244000000000001"/>
    <s v="P"/>
  </r>
  <r>
    <x v="1512"/>
    <s v="Ceribell, Inc."/>
    <x v="9"/>
    <x v="204"/>
    <s v="BONDERMAN DAVID"/>
    <s v="TenPercentOwner"/>
    <n v="380268"/>
    <n v="17"/>
    <n v="6464556"/>
    <s v="large_buy"/>
    <n v="2.624363722185152E-2"/>
    <n v="2.6244000000000001"/>
    <s v="P"/>
  </r>
  <r>
    <x v="68"/>
    <s v="PBF Energy Inc."/>
    <x v="9"/>
    <x v="204"/>
    <s v="Control Empresarial de Capitales S.A. de C.V."/>
    <s v="TenPercentOwner,Other"/>
    <n v="1000000"/>
    <n v="31.75"/>
    <n v="31750000"/>
    <s v="large_buy"/>
    <n v="-7.6238846263297355E-2"/>
    <n v="-7.6238999999999999"/>
    <s v="P"/>
  </r>
  <r>
    <x v="1513"/>
    <s v="Aditxt, Inc."/>
    <x v="9"/>
    <x v="204"/>
    <s v="HRT FINANCIAL LP"/>
    <s v="TenPercentOwner"/>
    <n v="15636"/>
    <n v="1.5"/>
    <n v="23454"/>
    <s v="large_buy"/>
    <n v="-0.47678571428571431"/>
    <n v="-47.678600000000003"/>
    <s v="P"/>
  </r>
  <r>
    <x v="17"/>
    <s v="TILE SHOP HOLDINGS, INC."/>
    <x v="9"/>
    <x v="204"/>
    <s v="Pleasant Lake Partners LLC"/>
    <s v="TenPercentOwner"/>
    <n v="8500"/>
    <n v="6.66"/>
    <n v="56610"/>
    <s v="normal_buy"/>
    <n v="-1.208458082915786E-2"/>
    <n v="-1.2084999999999999"/>
    <s v="P"/>
  </r>
  <r>
    <x v="17"/>
    <s v="TILE SHOP HOLDINGS, INC."/>
    <x v="9"/>
    <x v="204"/>
    <s v="Fund 1 Investments, LLC"/>
    <s v="TenPercentOwner"/>
    <n v="8500"/>
    <n v="6.66"/>
    <n v="56610"/>
    <s v="normal_buy"/>
    <n v="-1.208458082915786E-2"/>
    <n v="-1.2084999999999999"/>
    <s v="P"/>
  </r>
  <r>
    <x v="17"/>
    <s v="TILE SHOP HOLDINGS, INC."/>
    <x v="9"/>
    <x v="204"/>
    <s v="Pleasant Lake Onshore Feeder Fund LP"/>
    <s v="TenPercentOwner"/>
    <n v="8500"/>
    <n v="6.66"/>
    <n v="56610"/>
    <s v="normal_buy"/>
    <n v="-1.208458082915786E-2"/>
    <n v="-1.2084999999999999"/>
    <s v="P"/>
  </r>
  <r>
    <x v="1110"/>
    <s v="Atlas Energy Solutions Inc."/>
    <x v="9"/>
    <x v="204"/>
    <s v="SHEPARD GREGORY M"/>
    <s v="Other"/>
    <n v="2200"/>
    <n v="19.88"/>
    <n v="43736"/>
    <s v="normal_buy"/>
    <n v="1.9519512956508001E-2"/>
    <n v="1.952"/>
    <s v="P"/>
  </r>
  <r>
    <x v="1506"/>
    <s v="LogicMark, Inc."/>
    <x v="9"/>
    <x v="204"/>
    <s v="Winvest Investment Fund Management Corp."/>
    <s v="TenPercentOwner"/>
    <n v="2104107"/>
    <n v="0.08"/>
    <n v="168328.56"/>
    <s v="large_buy"/>
    <n v="0.24731182795698919"/>
    <n v="24.731200000000001"/>
    <s v="P"/>
  </r>
  <r>
    <x v="1514"/>
    <s v="Camp4 Therapeutics Corp"/>
    <x v="9"/>
    <x v="204"/>
    <s v="Chee Brian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Polaris Entrepreneurs' Fund VII, L.P.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Polaris Partners X, L.P.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SCHULMAN AMY W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Polaris Partners GP X, L.L.C.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Polaris Partners VII, L.P.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Polaris Management Co. VII, L.L.C."/>
    <s v="TenPercentOwner"/>
    <n v="909090"/>
    <n v="11"/>
    <n v="9999990"/>
    <s v="large_buy"/>
    <n v="5.7674407958984382E-2"/>
    <n v="5.7674000000000003"/>
    <s v="P"/>
  </r>
  <r>
    <x v="1506"/>
    <s v="LogicMark, Inc."/>
    <x v="9"/>
    <x v="204"/>
    <s v="Matthews Jourdan"/>
    <s v="TenPercentOwner"/>
    <n v="2104107"/>
    <n v="0.08"/>
    <n v="168328.56"/>
    <s v="large_buy"/>
    <n v="0.24731182795698919"/>
    <n v="24.731200000000001"/>
    <s v="P"/>
  </r>
  <r>
    <x v="1212"/>
    <s v="GABELLI DIVIDEND &amp; INCOME TRUST"/>
    <x v="9"/>
    <x v="204"/>
    <s v="GABELLI MARIO J"/>
    <s v="Director,Other"/>
    <n v="2000"/>
    <n v="24.9"/>
    <n v="49800"/>
    <s v="normal_buy"/>
    <n v="-1.1431320771159711E-2"/>
    <n v="-1.1431"/>
    <s v="P"/>
  </r>
  <r>
    <x v="1514"/>
    <s v="Camp4 Therapeutics Corp"/>
    <x v="9"/>
    <x v="204"/>
    <s v="Polaris Partners X, L.P.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SCHULMAN AMY W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Polaris Partners GP X, L.L.C.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Polaris Entrepreneurs' Fund VII, L.P.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Polaris Management Co. VII, L.L.C.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Polaris Partners VII, L.P."/>
    <s v="TenPercentOwner"/>
    <n v="909090"/>
    <n v="11"/>
    <n v="9999990"/>
    <s v="large_buy"/>
    <n v="5.7674407958984382E-2"/>
    <n v="5.7674000000000003"/>
    <s v="P"/>
  </r>
  <r>
    <x v="1515"/>
    <s v="Eaton Vance Senior Floating-Rate Trust"/>
    <x v="9"/>
    <x v="204"/>
    <s v="BANK OF AMERICA CORP /DE/"/>
    <s v="TenPercentOwner"/>
    <n v="1800"/>
    <n v="12.71"/>
    <n v="22878"/>
    <s v="large_buy"/>
    <n v="1.05509050185244E-2"/>
    <n v="1.0550999999999999"/>
    <s v="P"/>
  </r>
  <r>
    <x v="1515"/>
    <s v="Eaton Vance Senior Floating-Rate Trust"/>
    <x v="9"/>
    <x v="204"/>
    <s v="MERRILL LYNCH, PIERCE, FENNER &amp; SMITH INC."/>
    <s v="TenPercentOwner"/>
    <n v="1800"/>
    <n v="12.71"/>
    <n v="22878"/>
    <s v="large_buy"/>
    <n v="1.05509050185244E-2"/>
    <n v="1.0550999999999999"/>
    <s v="P"/>
  </r>
  <r>
    <x v="1515"/>
    <s v="Eaton Vance Senior Floating-Rate Trust"/>
    <x v="9"/>
    <x v="204"/>
    <s v="BANK OF AMERICA NA"/>
    <s v="TenPercentOwner"/>
    <n v="1800"/>
    <n v="12.71"/>
    <n v="22878"/>
    <s v="large_buy"/>
    <n v="1.05509050185244E-2"/>
    <n v="1.0550999999999999"/>
    <s v="P"/>
  </r>
  <r>
    <x v="1375"/>
    <s v="BLUE DOLPHIN ENERGY CO"/>
    <x v="9"/>
    <x v="204"/>
    <s v="CARROLL JONATHAN P"/>
    <s v="Director,Officer,TenPercentOwner"/>
    <n v="5000"/>
    <n v="3.95"/>
    <n v="19750"/>
    <s v="normal_buy"/>
    <n v="-5.8227852227080053E-2"/>
    <n v="-5.8228"/>
    <s v="P"/>
  </r>
  <r>
    <x v="132"/>
    <s v="RICHARDSON ELECTRONICS, LTD."/>
    <x v="9"/>
    <x v="204"/>
    <s v="Halverson Kenneth"/>
    <s v="Director"/>
    <n v="2000"/>
    <n v="13.02"/>
    <n v="26040"/>
    <s v="normal_buy"/>
    <n v="7.7871989258389673E-2"/>
    <n v="7.7872000000000003"/>
    <s v="P"/>
  </r>
  <r>
    <x v="1516"/>
    <s v="Upstream Bio, Inc."/>
    <x v="9"/>
    <x v="204"/>
    <s v="AI Biotechnology LLC"/>
    <s v="TenPercentOwner"/>
    <n v="1175000"/>
    <n v="17"/>
    <n v="19975000"/>
    <s v="large_buy"/>
    <n v="9.3913036844004649E-2"/>
    <n v="9.3912999999999993"/>
    <s v="P"/>
  </r>
  <r>
    <x v="1516"/>
    <s v="Upstream Bio, Inc."/>
    <x v="9"/>
    <x v="204"/>
    <s v="ACCESS INDUSTRIES MANAGEMENT, LLC"/>
    <s v="TenPercentOwner"/>
    <n v="1175000"/>
    <n v="17"/>
    <n v="19975000"/>
    <s v="large_buy"/>
    <n v="9.3913036844004649E-2"/>
    <n v="9.3912999999999993"/>
    <s v="P"/>
  </r>
  <r>
    <x v="1516"/>
    <s v="Upstream Bio, Inc."/>
    <x v="9"/>
    <x v="204"/>
    <s v="AI Upstream LLC"/>
    <s v="TenPercentOwner"/>
    <n v="1175000"/>
    <n v="17"/>
    <n v="19975000"/>
    <s v="large_buy"/>
    <n v="9.3913036844004649E-2"/>
    <n v="9.3912999999999993"/>
    <s v="P"/>
  </r>
  <r>
    <x v="1516"/>
    <s v="Upstream Bio, Inc."/>
    <x v="9"/>
    <x v="204"/>
    <s v="Blavatnik Len"/>
    <s v="TenPercentOwner"/>
    <n v="1175000"/>
    <n v="17"/>
    <n v="19975000"/>
    <s v="large_buy"/>
    <n v="9.3913036844004649E-2"/>
    <n v="9.3912999999999993"/>
    <s v="P"/>
  </r>
  <r>
    <x v="1516"/>
    <s v="Upstream Bio, Inc."/>
    <x v="9"/>
    <x v="204"/>
    <s v="Access Industries Holdings LLC"/>
    <s v="TenPercentOwner"/>
    <n v="1175000"/>
    <n v="17"/>
    <n v="19975000"/>
    <s v="large_buy"/>
    <n v="9.3913036844004649E-2"/>
    <n v="9.3912999999999993"/>
    <s v="P"/>
  </r>
  <r>
    <x v="61"/>
    <s v="BlackRock Health Sciences Term Trust"/>
    <x v="9"/>
    <x v="204"/>
    <s v="Saba Capital Management, L.P."/>
    <s v="TenPercentOwner"/>
    <n v="34921"/>
    <n v="15.81"/>
    <n v="552101.01"/>
    <s v="normal_buy"/>
    <n v="-1.8987493369573841E-2"/>
    <n v="-1.8987000000000001"/>
    <s v="P"/>
  </r>
  <r>
    <x v="61"/>
    <s v="BlackRock Health Sciences Term Trust"/>
    <x v="9"/>
    <x v="204"/>
    <s v="Weinstein Boaz"/>
    <s v="TenPercentOwner"/>
    <n v="34921"/>
    <n v="15.81"/>
    <n v="552101.01"/>
    <s v="normal_buy"/>
    <n v="-1.8987493369573841E-2"/>
    <n v="-1.8987000000000001"/>
    <s v="P"/>
  </r>
  <r>
    <x v="132"/>
    <s v="RICHARDSON ELECTRONICS, LTD."/>
    <x v="9"/>
    <x v="204"/>
    <s v="Benham James"/>
    <s v="Director"/>
    <n v="4500"/>
    <n v="13.29"/>
    <n v="59804.999999999993"/>
    <s v="large_buy"/>
    <n v="7.7871989258389673E-2"/>
    <n v="7.7872000000000003"/>
    <s v="P"/>
  </r>
  <r>
    <x v="1517"/>
    <s v="EON Resources Inc."/>
    <x v="9"/>
    <x v="204"/>
    <s v="Williams Mark"/>
    <s v="Officer"/>
    <n v="50000"/>
    <n v="1"/>
    <n v="50000"/>
    <s v="normal_buy"/>
    <n v="4.4642814378045292E-2"/>
    <n v="4.4642999999999997"/>
    <s v="P"/>
  </r>
  <r>
    <x v="1517"/>
    <s v="EON Resources Inc."/>
    <x v="9"/>
    <x v="204"/>
    <s v="Caravaggio Dante"/>
    <s v="Director,Officer"/>
    <n v="10000"/>
    <n v="2.0099999999999998"/>
    <n v="20100"/>
    <s v="normal_buy"/>
    <n v="4.4642814378045292E-2"/>
    <n v="4.4642999999999997"/>
    <s v="P"/>
  </r>
  <r>
    <x v="1517"/>
    <s v="EON Resources Inc."/>
    <x v="9"/>
    <x v="204"/>
    <s v="Caravaggio Dante"/>
    <s v="Director,Officer"/>
    <n v="100000"/>
    <n v="1"/>
    <n v="100000"/>
    <s v="large_buy"/>
    <n v="4.4642814378045292E-2"/>
    <n v="4.4642999999999997"/>
    <s v="P"/>
  </r>
  <r>
    <x v="167"/>
    <s v="SONIDA SENIOR LIVING, INC."/>
    <x v="9"/>
    <x v="204"/>
    <s v="Conversant Dallas Parkway (D) LP"/>
    <s v="Director,TenPercentOwner"/>
    <n v="15927"/>
    <n v="23.95"/>
    <n v="381451.65"/>
    <s v="normal_buy"/>
    <n v="7.6666673024495369E-2"/>
    <n v="7.6666999999999996"/>
    <s v="P"/>
  </r>
  <r>
    <x v="167"/>
    <s v="SONIDA SENIOR LIVING, INC."/>
    <x v="9"/>
    <x v="204"/>
    <s v="Conversant Private GP LLC"/>
    <s v="Director,TenPercentOwner"/>
    <n v="15927"/>
    <n v="23.95"/>
    <n v="381451.65"/>
    <s v="normal_buy"/>
    <n v="7.6666673024495369E-2"/>
    <n v="7.6666999999999996"/>
    <s v="P"/>
  </r>
  <r>
    <x v="167"/>
    <s v="SONIDA SENIOR LIVING, INC."/>
    <x v="9"/>
    <x v="204"/>
    <s v="Conversant Capital LLC"/>
    <s v="Director,TenPercentOwner"/>
    <n v="15927"/>
    <n v="23.95"/>
    <n v="381451.65"/>
    <s v="normal_buy"/>
    <n v="7.6666673024495369E-2"/>
    <n v="7.6666999999999996"/>
    <s v="P"/>
  </r>
  <r>
    <x v="167"/>
    <s v="SONIDA SENIOR LIVING, INC."/>
    <x v="9"/>
    <x v="204"/>
    <s v="Simanovsky Michael"/>
    <s v="Director,TenPercentOwner"/>
    <n v="15927"/>
    <n v="23.95"/>
    <n v="381451.65"/>
    <s v="normal_buy"/>
    <n v="7.6666673024495369E-2"/>
    <n v="7.6666999999999996"/>
    <s v="P"/>
  </r>
  <r>
    <x v="167"/>
    <s v="SONIDA SENIOR LIVING, INC."/>
    <x v="9"/>
    <x v="204"/>
    <s v="Conversant Dallas Parkway (B) LP"/>
    <s v="Director,TenPercentOwner"/>
    <n v="15927"/>
    <n v="23.95"/>
    <n v="381451.65"/>
    <s v="normal_buy"/>
    <n v="7.6666673024495369E-2"/>
    <n v="7.6666999999999996"/>
    <s v="P"/>
  </r>
  <r>
    <x v="167"/>
    <s v="SONIDA SENIOR LIVING, INC."/>
    <x v="9"/>
    <x v="204"/>
    <s v="Conversant PIF Aggregator A, LP"/>
    <s v="Director,TenPercentOwner"/>
    <n v="15927"/>
    <n v="23.95"/>
    <n v="381451.65"/>
    <s v="normal_buy"/>
    <n v="7.6666673024495369E-2"/>
    <n v="7.6666999999999996"/>
    <s v="P"/>
  </r>
  <r>
    <x v="167"/>
    <s v="SONIDA SENIOR LIVING, INC."/>
    <x v="9"/>
    <x v="204"/>
    <s v="Conversant GP Holdings LLC"/>
    <s v="Director,TenPercentOwner"/>
    <n v="15927"/>
    <n v="23.95"/>
    <n v="381451.65"/>
    <s v="normal_buy"/>
    <n v="7.6666673024495369E-2"/>
    <n v="7.6666999999999996"/>
    <s v="P"/>
  </r>
  <r>
    <x v="167"/>
    <s v="SONIDA SENIOR LIVING, INC."/>
    <x v="9"/>
    <x v="204"/>
    <s v="Conversant Dallas Parkway (A) LP"/>
    <s v="Director,TenPercentOwner"/>
    <n v="15927"/>
    <n v="23.95"/>
    <n v="381451.65"/>
    <s v="normal_buy"/>
    <n v="7.6666673024495369E-2"/>
    <n v="7.6666999999999996"/>
    <s v="P"/>
  </r>
  <r>
    <x v="1514"/>
    <s v="Camp4 Therapeutics Corp"/>
    <x v="9"/>
    <x v="204"/>
    <s v="Schwab Andrew J."/>
    <s v="Director,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AH Equity Partners Bio IV, L.L.C."/>
    <s v="TenPercentOwner"/>
    <n v="181818"/>
    <n v="11"/>
    <n v="1999998"/>
    <s v="normal_buy"/>
    <n v="5.7674407958984382E-2"/>
    <n v="5.7674000000000003"/>
    <s v="P"/>
  </r>
  <r>
    <x v="1514"/>
    <s v="Camp4 Therapeutics Corp"/>
    <x v="9"/>
    <x v="204"/>
    <s v="Andreessen Marc L"/>
    <s v="TenPercentOwner"/>
    <n v="181818"/>
    <n v="11"/>
    <n v="1999998"/>
    <s v="normal_buy"/>
    <n v="5.7674407958984382E-2"/>
    <n v="5.7674000000000003"/>
    <s v="P"/>
  </r>
  <r>
    <x v="1514"/>
    <s v="Camp4 Therapeutics Corp"/>
    <x v="9"/>
    <x v="204"/>
    <s v="HOROWITZ BENJAMIN A"/>
    <s v="TenPercentOwner"/>
    <n v="181818"/>
    <n v="11"/>
    <n v="1999998"/>
    <s v="normal_buy"/>
    <n v="5.7674407958984382E-2"/>
    <n v="5.7674000000000003"/>
    <s v="P"/>
  </r>
  <r>
    <x v="1514"/>
    <s v="Camp4 Therapeutics Corp"/>
    <x v="9"/>
    <x v="204"/>
    <s v="AH Bio Fund IV, L.P."/>
    <s v="TenPercentOwner"/>
    <n v="181818"/>
    <n v="11"/>
    <n v="1999998"/>
    <s v="normal_buy"/>
    <n v="5.7674407958984382E-2"/>
    <n v="5.7674000000000003"/>
    <s v="P"/>
  </r>
  <r>
    <x v="1514"/>
    <s v="Camp4 Therapeutics Corp"/>
    <x v="9"/>
    <x v="204"/>
    <s v="AH Bio Fund I, L.P."/>
    <s v="TenPercentOwner"/>
    <n v="181818"/>
    <n v="11"/>
    <n v="1999998"/>
    <s v="normal_buy"/>
    <n v="5.7674407958984382E-2"/>
    <n v="5.7674000000000003"/>
    <s v="P"/>
  </r>
  <r>
    <x v="1514"/>
    <s v="Camp4 Therapeutics Corp"/>
    <x v="9"/>
    <x v="204"/>
    <s v="AH Equity Partners Bio I, L.L.C."/>
    <s v="TenPercentOwner"/>
    <n v="181818"/>
    <n v="11"/>
    <n v="1999998"/>
    <s v="normal_buy"/>
    <n v="5.7674407958984382E-2"/>
    <n v="5.7674000000000003"/>
    <s v="P"/>
  </r>
  <r>
    <x v="1514"/>
    <s v="Camp4 Therapeutics Corp"/>
    <x v="9"/>
    <x v="204"/>
    <s v="AH Equity Partners Bio IV, L.L.C."/>
    <s v="TenPercentOwner"/>
    <n v="545454"/>
    <n v="11"/>
    <n v="5999994"/>
    <s v="normal_buy"/>
    <n v="5.7674407958984382E-2"/>
    <n v="5.7674000000000003"/>
    <s v="P"/>
  </r>
  <r>
    <x v="1514"/>
    <s v="Camp4 Therapeutics Corp"/>
    <x v="9"/>
    <x v="204"/>
    <s v="Andreessen Marc L"/>
    <s v="TenPercentOwner"/>
    <n v="545454"/>
    <n v="11"/>
    <n v="5999994"/>
    <s v="normal_buy"/>
    <n v="5.7674407958984382E-2"/>
    <n v="5.7674000000000003"/>
    <s v="P"/>
  </r>
  <r>
    <x v="1514"/>
    <s v="Camp4 Therapeutics Corp"/>
    <x v="9"/>
    <x v="204"/>
    <s v="HOROWITZ BENJAMIN A"/>
    <s v="TenPercentOwner"/>
    <n v="545454"/>
    <n v="11"/>
    <n v="5999994"/>
    <s v="normal_buy"/>
    <n v="5.7674407958984382E-2"/>
    <n v="5.7674000000000003"/>
    <s v="P"/>
  </r>
  <r>
    <x v="1514"/>
    <s v="Camp4 Therapeutics Corp"/>
    <x v="9"/>
    <x v="204"/>
    <s v="AH Bio Fund IV, L.P."/>
    <s v="TenPercentOwner"/>
    <n v="545454"/>
    <n v="11"/>
    <n v="5999994"/>
    <s v="normal_buy"/>
    <n v="5.7674407958984382E-2"/>
    <n v="5.7674000000000003"/>
    <s v="P"/>
  </r>
  <r>
    <x v="1514"/>
    <s v="Camp4 Therapeutics Corp"/>
    <x v="9"/>
    <x v="204"/>
    <s v="AH Bio Fund I, L.P."/>
    <s v="TenPercentOwner"/>
    <n v="545454"/>
    <n v="11"/>
    <n v="5999994"/>
    <s v="normal_buy"/>
    <n v="5.7674407958984382E-2"/>
    <n v="5.7674000000000003"/>
    <s v="P"/>
  </r>
  <r>
    <x v="1514"/>
    <s v="Camp4 Therapeutics Corp"/>
    <x v="9"/>
    <x v="204"/>
    <s v="AH Equity Partners Bio I, L.L.C."/>
    <s v="TenPercentOwner"/>
    <n v="545454"/>
    <n v="11"/>
    <n v="5999994"/>
    <s v="normal_buy"/>
    <n v="5.7674407958984382E-2"/>
    <n v="5.7674000000000003"/>
    <s v="P"/>
  </r>
  <r>
    <x v="1496"/>
    <s v="R F INDUSTRIES LTD"/>
    <x v="9"/>
    <x v="204"/>
    <s v="Holdsworth Mark Keith"/>
    <s v="Director"/>
    <n v="7009"/>
    <n v="4"/>
    <n v="28036"/>
    <s v="normal_buy"/>
    <n v="3.7220747077183702E-2"/>
    <n v="3.7221000000000002"/>
    <s v="P"/>
  </r>
  <r>
    <x v="63"/>
    <s v="BlackRock Innovation &amp; Growth Term Trust"/>
    <x v="9"/>
    <x v="204"/>
    <s v="Weinstein Boaz"/>
    <s v="TenPercentOwner"/>
    <n v="101390"/>
    <n v="7.62"/>
    <n v="772591.8"/>
    <s v="normal_buy"/>
    <n v="-1.3124105158220929E-3"/>
    <n v="-0.13120000000000001"/>
    <s v="P"/>
  </r>
  <r>
    <x v="63"/>
    <s v="BlackRock Innovation &amp; Growth Term Trust"/>
    <x v="9"/>
    <x v="204"/>
    <s v="Saba Capital Management, L.P."/>
    <s v="TenPercentOwner"/>
    <n v="101390"/>
    <n v="7.62"/>
    <n v="772591.8"/>
    <s v="normal_buy"/>
    <n v="-1.3124105158220929E-3"/>
    <n v="-0.13120000000000001"/>
    <s v="P"/>
  </r>
  <r>
    <x v="1514"/>
    <s v="Camp4 Therapeutics Corp"/>
    <x v="9"/>
    <x v="204"/>
    <s v="Nashat Amir"/>
    <s v="Director,TenPercentOwner"/>
    <n v="909090"/>
    <n v="11"/>
    <n v="9999990"/>
    <s v="large_buy"/>
    <n v="5.7674407958984382E-2"/>
    <n v="5.7674000000000003"/>
    <s v="P"/>
  </r>
  <r>
    <x v="1504"/>
    <s v="FrontView REIT, Inc."/>
    <x v="9"/>
    <x v="204"/>
    <s v="Preston Stephen"/>
    <s v="Director,Officer"/>
    <n v="3540"/>
    <n v="18.739999999999998"/>
    <n v="66339.599999999991"/>
    <s v="normal_buy"/>
    <n v="-6.4170010686678269E-3"/>
    <n v="-0.64170000000000005"/>
    <s v="P"/>
  </r>
  <r>
    <x v="1514"/>
    <s v="Camp4 Therapeutics Corp"/>
    <x v="9"/>
    <x v="204"/>
    <s v="Enavate Sciences GP, LLC"/>
    <s v="TenPercentOwner"/>
    <n v="1363636"/>
    <n v="11"/>
    <n v="14999996"/>
    <s v="large_buy"/>
    <n v="5.7674407958984382E-2"/>
    <n v="5.7674000000000003"/>
    <s v="P"/>
  </r>
  <r>
    <x v="1514"/>
    <s v="Camp4 Therapeutics Corp"/>
    <x v="9"/>
    <x v="204"/>
    <s v="Everest Aggregator, LP"/>
    <s v="TenPercentOwner"/>
    <n v="1363636"/>
    <n v="11"/>
    <n v="14999996"/>
    <s v="large_buy"/>
    <n v="5.7674407958984382E-2"/>
    <n v="5.7674000000000003"/>
    <s v="P"/>
  </r>
  <r>
    <x v="1514"/>
    <s v="Camp4 Therapeutics Corp"/>
    <x v="9"/>
    <x v="204"/>
    <s v="Rubin Michael P."/>
    <s v="TenPercentOwner"/>
    <n v="763636"/>
    <n v="11"/>
    <n v="8399996"/>
    <s v="normal_buy"/>
    <n v="5.7674407958984382E-2"/>
    <n v="5.7674000000000003"/>
    <s v="P"/>
  </r>
  <r>
    <x v="1514"/>
    <s v="Camp4 Therapeutics Corp"/>
    <x v="9"/>
    <x v="204"/>
    <s v="Northpond Ventures, LP"/>
    <s v="TenPercentOwner"/>
    <n v="763636"/>
    <n v="11"/>
    <n v="8399996"/>
    <s v="normal_buy"/>
    <n v="5.7674407958984382E-2"/>
    <n v="5.7674000000000003"/>
    <s v="P"/>
  </r>
  <r>
    <x v="1514"/>
    <s v="Camp4 Therapeutics Corp"/>
    <x v="9"/>
    <x v="204"/>
    <s v="Northpond Ventures II GP, LLC"/>
    <s v="TenPercentOwner"/>
    <n v="763636"/>
    <n v="11"/>
    <n v="8399996"/>
    <s v="normal_buy"/>
    <n v="5.7674407958984382E-2"/>
    <n v="5.7674000000000003"/>
    <s v="P"/>
  </r>
  <r>
    <x v="1514"/>
    <s v="Camp4 Therapeutics Corp"/>
    <x v="9"/>
    <x v="204"/>
    <s v="Northpond Ventures III GP, LLC"/>
    <s v="TenPercentOwner"/>
    <n v="763636"/>
    <n v="11"/>
    <n v="8399996"/>
    <s v="normal_buy"/>
    <n v="5.7674407958984382E-2"/>
    <n v="5.7674000000000003"/>
    <s v="P"/>
  </r>
  <r>
    <x v="1514"/>
    <s v="Camp4 Therapeutics Corp"/>
    <x v="9"/>
    <x v="204"/>
    <s v="Northpond Ventures GP, LLC"/>
    <s v="TenPercentOwner"/>
    <n v="763636"/>
    <n v="11"/>
    <n v="8399996"/>
    <s v="normal_buy"/>
    <n v="5.7674407958984382E-2"/>
    <n v="5.7674000000000003"/>
    <s v="P"/>
  </r>
  <r>
    <x v="1514"/>
    <s v="Camp4 Therapeutics Corp"/>
    <x v="9"/>
    <x v="204"/>
    <s v="Northpond Ventures III, LP"/>
    <s v="TenPercentOwner"/>
    <n v="763636"/>
    <n v="11"/>
    <n v="8399996"/>
    <s v="normal_buy"/>
    <n v="5.7674407958984382E-2"/>
    <n v="5.7674000000000003"/>
    <s v="P"/>
  </r>
  <r>
    <x v="1514"/>
    <s v="Camp4 Therapeutics Corp"/>
    <x v="9"/>
    <x v="204"/>
    <s v="Northpond Ventures II, LP"/>
    <s v="TenPercentOwner"/>
    <n v="763636"/>
    <n v="11"/>
    <n v="8399996"/>
    <s v="normal_buy"/>
    <n v="5.7674407958984382E-2"/>
    <n v="5.7674000000000003"/>
    <s v="P"/>
  </r>
  <r>
    <x v="1516"/>
    <s v="Upstream Bio, Inc."/>
    <x v="9"/>
    <x v="204"/>
    <s v="Chimovits Erez"/>
    <s v="Director,TenPercentOwner"/>
    <n v="165000"/>
    <n v="17"/>
    <n v="2805000"/>
    <s v="normal_buy"/>
    <n v="9.3913036844004649E-2"/>
    <n v="9.3912999999999993"/>
    <s v="P"/>
  </r>
  <r>
    <x v="1516"/>
    <s v="Upstream Bio, Inc."/>
    <x v="9"/>
    <x v="204"/>
    <s v="Chimovits Erez"/>
    <s v="Director,TenPercentOwner"/>
    <n v="660000"/>
    <n v="17"/>
    <n v="11220000"/>
    <s v="normal_buy"/>
    <n v="9.3913036844004649E-2"/>
    <n v="9.3912999999999993"/>
    <s v="P"/>
  </r>
  <r>
    <x v="1516"/>
    <s v="Upstream Bio, Inc."/>
    <x v="9"/>
    <x v="204"/>
    <s v="OrbiMed Capital GP VIII LLC"/>
    <s v="Director,TenPercentOwner"/>
    <n v="165000"/>
    <n v="17"/>
    <n v="2805000"/>
    <s v="normal_buy"/>
    <n v="9.3913036844004649E-2"/>
    <n v="9.3912999999999993"/>
    <s v="P"/>
  </r>
  <r>
    <x v="1516"/>
    <s v="Upstream Bio, Inc."/>
    <x v="9"/>
    <x v="204"/>
    <s v="OrbiMed Israel GP II, L.P."/>
    <s v="Director,TenPercentOwner"/>
    <n v="165000"/>
    <n v="17"/>
    <n v="2805000"/>
    <s v="normal_buy"/>
    <n v="9.3913036844004649E-2"/>
    <n v="9.3912999999999993"/>
    <s v="P"/>
  </r>
  <r>
    <x v="1516"/>
    <s v="Upstream Bio, Inc."/>
    <x v="9"/>
    <x v="204"/>
    <s v="OrbiMed Advisors Israel II Ltd"/>
    <s v="Director,TenPercentOwner"/>
    <n v="165000"/>
    <n v="17"/>
    <n v="2805000"/>
    <s v="normal_buy"/>
    <n v="9.3913036844004649E-2"/>
    <n v="9.3912999999999993"/>
    <s v="P"/>
  </r>
  <r>
    <x v="1516"/>
    <s v="Upstream Bio, Inc."/>
    <x v="9"/>
    <x v="204"/>
    <s v="ORBIMED ADVISORS LLC"/>
    <s v="Director,TenPercentOwner"/>
    <n v="165000"/>
    <n v="17"/>
    <n v="2805000"/>
    <s v="normal_buy"/>
    <n v="9.3913036844004649E-2"/>
    <n v="9.3912999999999993"/>
    <s v="P"/>
  </r>
  <r>
    <x v="1516"/>
    <s v="Upstream Bio, Inc."/>
    <x v="9"/>
    <x v="204"/>
    <s v="OrbiMed Capital GP VIII LLC"/>
    <s v="Director,TenPercentOwner"/>
    <n v="660000"/>
    <n v="17"/>
    <n v="11220000"/>
    <s v="normal_buy"/>
    <n v="9.3913036844004649E-2"/>
    <n v="9.3912999999999993"/>
    <s v="P"/>
  </r>
  <r>
    <x v="1516"/>
    <s v="Upstream Bio, Inc."/>
    <x v="9"/>
    <x v="204"/>
    <s v="OrbiMed Israel GP II, L.P."/>
    <s v="Director,TenPercentOwner"/>
    <n v="660000"/>
    <n v="17"/>
    <n v="11220000"/>
    <s v="normal_buy"/>
    <n v="9.3913036844004649E-2"/>
    <n v="9.3912999999999993"/>
    <s v="P"/>
  </r>
  <r>
    <x v="1516"/>
    <s v="Upstream Bio, Inc."/>
    <x v="9"/>
    <x v="204"/>
    <s v="OrbiMed Advisors Israel II Ltd"/>
    <s v="Director,TenPercentOwner"/>
    <n v="660000"/>
    <n v="17"/>
    <n v="11220000"/>
    <s v="normal_buy"/>
    <n v="9.3913036844004649E-2"/>
    <n v="9.3912999999999993"/>
    <s v="P"/>
  </r>
  <r>
    <x v="1516"/>
    <s v="Upstream Bio, Inc."/>
    <x v="9"/>
    <x v="204"/>
    <s v="ORBIMED ADVISORS LLC"/>
    <s v="Director,TenPercentOwner"/>
    <n v="660000"/>
    <n v="17"/>
    <n v="11220000"/>
    <s v="normal_buy"/>
    <n v="9.3913036844004649E-2"/>
    <n v="9.3912999999999993"/>
    <s v="P"/>
  </r>
  <r>
    <x v="1512"/>
    <s v="Ceribell, Inc."/>
    <x v="9"/>
    <x v="204"/>
    <s v="Tammenoms Bakker Juliet"/>
    <s v="Director"/>
    <n v="237234"/>
    <n v="17"/>
    <n v="4032978"/>
    <s v="normal_buy"/>
    <n v="2.624363722185152E-2"/>
    <n v="2.6244000000000001"/>
    <s v="P"/>
  </r>
  <r>
    <x v="1514"/>
    <s v="Camp4 Therapeutics Corp"/>
    <x v="9"/>
    <x v="204"/>
    <s v="5AM Partners VI, LLC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5AM Ventures VI, L.P.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5AM Opportunities II (GP), LLC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PARMAR KUSH"/>
    <s v="TenPercentOwner"/>
    <n v="909090"/>
    <n v="11"/>
    <n v="9999990"/>
    <s v="large_buy"/>
    <n v="5.7674407958984382E-2"/>
    <n v="5.7674000000000003"/>
    <s v="P"/>
  </r>
  <r>
    <x v="1514"/>
    <s v="Camp4 Therapeutics Corp"/>
    <x v="9"/>
    <x v="204"/>
    <s v="5AM Opportunities II, L.P."/>
    <s v="TenPercentOwner"/>
    <n v="909090"/>
    <n v="11"/>
    <n v="9999990"/>
    <s v="large_buy"/>
    <n v="5.7674407958984382E-2"/>
    <n v="5.7674000000000003"/>
    <s v="P"/>
  </r>
  <r>
    <x v="1506"/>
    <s v="LogicMark, Inc."/>
    <x v="9"/>
    <x v="205"/>
    <s v="Winvest Investment Fund Management Corp."/>
    <s v="TenPercentOwner"/>
    <n v="1024400"/>
    <n v="0.09"/>
    <n v="92196"/>
    <s v="large_buy"/>
    <n v="0.55294117647058827"/>
    <n v="55.2941"/>
    <s v="P"/>
  </r>
  <r>
    <x v="1506"/>
    <s v="LogicMark, Inc."/>
    <x v="9"/>
    <x v="205"/>
    <s v="Matthews Jourdan"/>
    <s v="TenPercentOwner"/>
    <n v="1024400"/>
    <n v="0.09"/>
    <n v="92196"/>
    <s v="large_buy"/>
    <n v="0.55294117647058827"/>
    <n v="55.2941"/>
    <s v="P"/>
  </r>
  <r>
    <x v="132"/>
    <s v="RICHARDSON ELECTRONICS, LTD."/>
    <x v="9"/>
    <x v="205"/>
    <s v="PLANTE PAUL J"/>
    <s v="Director"/>
    <n v="3823"/>
    <n v="13.33"/>
    <n v="50960.59"/>
    <s v="large_buy"/>
    <n v="2.439028631634188E-2"/>
    <n v="2.4390000000000001"/>
    <s v="P"/>
  </r>
  <r>
    <x v="1511"/>
    <s v="BRIGHT MINDS BIOSCIENCES INC."/>
    <x v="9"/>
    <x v="205"/>
    <s v="Chen Bihua"/>
    <s v="TenPercentOwner"/>
    <n v="7150"/>
    <n v="24.03"/>
    <n v="171814.5"/>
    <s v="normal_buy"/>
    <n v="0.64548613350884465"/>
    <n v="64.548599999999993"/>
    <s v="P"/>
  </r>
  <r>
    <x v="1511"/>
    <s v="BRIGHT MINDS BIOSCIENCES INC."/>
    <x v="9"/>
    <x v="205"/>
    <s v="Cormorant Asset Management, LP"/>
    <s v="TenPercentOwner"/>
    <n v="7150"/>
    <n v="24.03"/>
    <n v="171814.5"/>
    <s v="normal_buy"/>
    <n v="0.64548613350884465"/>
    <n v="64.548599999999993"/>
    <s v="P"/>
  </r>
  <r>
    <x v="1511"/>
    <s v="BRIGHT MINDS BIOSCIENCES INC."/>
    <x v="9"/>
    <x v="205"/>
    <s v="Cormorant Global Healthcare Master Fund, LP"/>
    <s v="TenPercentOwner"/>
    <n v="7150"/>
    <n v="24.03"/>
    <n v="171814.5"/>
    <s v="normal_buy"/>
    <n v="0.64548613350884465"/>
    <n v="64.548599999999993"/>
    <s v="P"/>
  </r>
  <r>
    <x v="1511"/>
    <s v="BRIGHT MINDS BIOSCIENCES INC."/>
    <x v="9"/>
    <x v="205"/>
    <s v="Chen Bihua"/>
    <s v="TenPercentOwner"/>
    <n v="3107"/>
    <n v="25.22"/>
    <n v="78358.539999999994"/>
    <s v="normal_buy"/>
    <n v="0.64548613350884465"/>
    <n v="64.548599999999993"/>
    <s v="P"/>
  </r>
  <r>
    <x v="1511"/>
    <s v="BRIGHT MINDS BIOSCIENCES INC."/>
    <x v="9"/>
    <x v="205"/>
    <s v="Cormorant Asset Management, LP"/>
    <s v="TenPercentOwner"/>
    <n v="3107"/>
    <n v="25.22"/>
    <n v="78358.539999999994"/>
    <s v="normal_buy"/>
    <n v="0.64548613350884465"/>
    <n v="64.548599999999993"/>
    <s v="P"/>
  </r>
  <r>
    <x v="1511"/>
    <s v="BRIGHT MINDS BIOSCIENCES INC."/>
    <x v="9"/>
    <x v="205"/>
    <s v="Cormorant Global Healthcare Master Fund, LP"/>
    <s v="TenPercentOwner"/>
    <n v="3107"/>
    <n v="25.22"/>
    <n v="78358.539999999994"/>
    <s v="normal_buy"/>
    <n v="0.64548613350884465"/>
    <n v="64.548599999999993"/>
    <s v="P"/>
  </r>
  <r>
    <x v="1511"/>
    <s v="BRIGHT MINDS BIOSCIENCES INC."/>
    <x v="9"/>
    <x v="205"/>
    <s v="Chen Bihua"/>
    <s v="TenPercentOwner"/>
    <n v="39743"/>
    <n v="23.22"/>
    <n v="922832.46"/>
    <s v="large_buy"/>
    <n v="0.64548613350884465"/>
    <n v="64.548599999999993"/>
    <s v="P"/>
  </r>
  <r>
    <x v="1511"/>
    <s v="BRIGHT MINDS BIOSCIENCES INC."/>
    <x v="9"/>
    <x v="205"/>
    <s v="Cormorant Asset Management, LP"/>
    <s v="TenPercentOwner"/>
    <n v="39743"/>
    <n v="23.22"/>
    <n v="922832.46"/>
    <s v="large_buy"/>
    <n v="0.64548613350884465"/>
    <n v="64.548599999999993"/>
    <s v="P"/>
  </r>
  <r>
    <x v="1511"/>
    <s v="BRIGHT MINDS BIOSCIENCES INC."/>
    <x v="9"/>
    <x v="205"/>
    <s v="Cormorant Global Healthcare Master Fund, LP"/>
    <s v="TenPercentOwner"/>
    <n v="39743"/>
    <n v="23.22"/>
    <n v="922832.46"/>
    <s v="large_buy"/>
    <n v="0.64548613350884465"/>
    <n v="64.548599999999993"/>
    <s v="P"/>
  </r>
  <r>
    <x v="68"/>
    <s v="PBF Energy Inc."/>
    <x v="9"/>
    <x v="205"/>
    <s v="Control Empresarial de Capitales S.A. de C.V."/>
    <s v="TenPercentOwner,Other"/>
    <n v="2000"/>
    <n v="31.8"/>
    <n v="63600"/>
    <s v="normal_buy"/>
    <n v="-0.11018526113201969"/>
    <n v="-11.0185"/>
    <s v="P"/>
  </r>
  <r>
    <x v="1506"/>
    <s v="LogicMark, Inc."/>
    <x v="9"/>
    <x v="205"/>
    <s v="Winvest Investment Fund Management Corp."/>
    <s v="TenPercentOwner"/>
    <n v="1024400"/>
    <n v="0.09"/>
    <n v="92196"/>
    <s v="large_buy"/>
    <n v="0.55294117647058827"/>
    <n v="55.2941"/>
    <s v="P"/>
  </r>
  <r>
    <x v="1506"/>
    <s v="LogicMark, Inc."/>
    <x v="9"/>
    <x v="205"/>
    <s v="Matthews Jourdan"/>
    <s v="TenPercentOwner"/>
    <n v="1024400"/>
    <n v="0.09"/>
    <n v="92196"/>
    <s v="large_buy"/>
    <n v="0.55294117647058827"/>
    <n v="55.2941"/>
    <s v="P"/>
  </r>
  <r>
    <x v="1385"/>
    <s v="RED ROBIN GOURMET BURGERS INC"/>
    <x v="9"/>
    <x v="205"/>
    <s v="JCP Investment Management, LLC"/>
    <s v="Other"/>
    <n v="21988"/>
    <n v="5.79"/>
    <n v="127310.52"/>
    <s v="normal_buy"/>
    <n v="3.7800650120745523E-2"/>
    <n v="3.7801"/>
    <s v="P"/>
  </r>
  <r>
    <x v="1385"/>
    <s v="RED ROBIN GOURMET BURGERS INC"/>
    <x v="9"/>
    <x v="205"/>
    <s v="JCP Investment Holdings, LLC"/>
    <s v="Other"/>
    <n v="21988"/>
    <n v="5.79"/>
    <n v="127310.52"/>
    <s v="normal_buy"/>
    <n v="3.7800650120745523E-2"/>
    <n v="3.7801"/>
    <s v="P"/>
  </r>
  <r>
    <x v="1385"/>
    <s v="RED ROBIN GOURMET BURGERS INC"/>
    <x v="9"/>
    <x v="205"/>
    <s v="Pappas James C"/>
    <s v="Other"/>
    <n v="21988"/>
    <n v="5.79"/>
    <n v="127310.52"/>
    <s v="normal_buy"/>
    <n v="3.7800650120745523E-2"/>
    <n v="3.7801"/>
    <s v="P"/>
  </r>
  <r>
    <x v="1385"/>
    <s v="RED ROBIN GOURMET BURGERS INC"/>
    <x v="9"/>
    <x v="205"/>
    <s v="JCP Investment Partners, LP"/>
    <s v="Other"/>
    <n v="21988"/>
    <n v="5.79"/>
    <n v="127310.52"/>
    <s v="normal_buy"/>
    <n v="3.7800650120745523E-2"/>
    <n v="3.7801"/>
    <s v="P"/>
  </r>
  <r>
    <x v="1385"/>
    <s v="RED ROBIN GOURMET BURGERS INC"/>
    <x v="9"/>
    <x v="205"/>
    <s v="JCP Investment Partnership, LP"/>
    <s v="Other"/>
    <n v="21988"/>
    <n v="5.79"/>
    <n v="127310.52"/>
    <s v="normal_buy"/>
    <n v="3.7800650120745523E-2"/>
    <n v="3.7801"/>
    <s v="P"/>
  </r>
  <r>
    <x v="1385"/>
    <s v="RED ROBIN GOURMET BURGERS INC"/>
    <x v="9"/>
    <x v="205"/>
    <s v="JCP Investment Management, LLC"/>
    <s v="Other"/>
    <n v="54880"/>
    <n v="5.79"/>
    <n v="317755.2"/>
    <s v="normal_buy"/>
    <n v="3.7800650120745523E-2"/>
    <n v="3.7801"/>
    <s v="P"/>
  </r>
  <r>
    <x v="1385"/>
    <s v="RED ROBIN GOURMET BURGERS INC"/>
    <x v="9"/>
    <x v="205"/>
    <s v="JCP Investment Holdings, LLC"/>
    <s v="Other"/>
    <n v="54880"/>
    <n v="5.79"/>
    <n v="317755.2"/>
    <s v="normal_buy"/>
    <n v="3.7800650120745523E-2"/>
    <n v="3.7801"/>
    <s v="P"/>
  </r>
  <r>
    <x v="1385"/>
    <s v="RED ROBIN GOURMET BURGERS INC"/>
    <x v="9"/>
    <x v="205"/>
    <s v="Pappas James C"/>
    <s v="Other"/>
    <n v="54880"/>
    <n v="5.79"/>
    <n v="317755.2"/>
    <s v="normal_buy"/>
    <n v="3.7800650120745523E-2"/>
    <n v="3.7801"/>
    <s v="P"/>
  </r>
  <r>
    <x v="1385"/>
    <s v="RED ROBIN GOURMET BURGERS INC"/>
    <x v="9"/>
    <x v="205"/>
    <s v="JCP Investment Partners, LP"/>
    <s v="Other"/>
    <n v="54880"/>
    <n v="5.79"/>
    <n v="317755.2"/>
    <s v="normal_buy"/>
    <n v="3.7800650120745523E-2"/>
    <n v="3.7801"/>
    <s v="P"/>
  </r>
  <r>
    <x v="1385"/>
    <s v="RED ROBIN GOURMET BURGERS INC"/>
    <x v="9"/>
    <x v="205"/>
    <s v="JCP Investment Partnership, LP"/>
    <s v="Other"/>
    <n v="54880"/>
    <n v="5.79"/>
    <n v="317755.2"/>
    <s v="normal_buy"/>
    <n v="3.7800650120745523E-2"/>
    <n v="3.7801"/>
    <s v="P"/>
  </r>
  <r>
    <x v="1518"/>
    <s v="GALECTIN THERAPEUTICS INC"/>
    <x v="9"/>
    <x v="205"/>
    <s v="FREEMAN KEVIN D"/>
    <s v="Director"/>
    <n v="5000"/>
    <n v="2.7"/>
    <n v="13500"/>
    <s v="large_buy"/>
    <n v="-4.1825144003002412E-2"/>
    <n v="-4.1825000000000001"/>
    <s v="P"/>
  </r>
  <r>
    <x v="1518"/>
    <s v="GALECTIN THERAPEUTICS INC"/>
    <x v="9"/>
    <x v="205"/>
    <s v="FREEMAN KEVIN D"/>
    <s v="Director"/>
    <n v="5000"/>
    <n v="2.7"/>
    <n v="13500"/>
    <s v="large_buy"/>
    <n v="-4.1825144003002412E-2"/>
    <n v="-4.1825000000000001"/>
    <s v="P"/>
  </r>
  <r>
    <x v="61"/>
    <s v="BlackRock Health Sciences Term Trust"/>
    <x v="9"/>
    <x v="205"/>
    <s v="Saba Capital Management, L.P."/>
    <s v="TenPercentOwner"/>
    <n v="29795"/>
    <n v="15.81"/>
    <n v="471058.95"/>
    <s v="normal_buy"/>
    <n v="-2.0202065802617741E-2"/>
    <n v="-2.0202"/>
    <s v="P"/>
  </r>
  <r>
    <x v="61"/>
    <s v="BlackRock Health Sciences Term Trust"/>
    <x v="9"/>
    <x v="205"/>
    <s v="Weinstein Boaz"/>
    <s v="TenPercentOwner"/>
    <n v="29795"/>
    <n v="15.81"/>
    <n v="471058.95"/>
    <s v="normal_buy"/>
    <n v="-2.0202065802617741E-2"/>
    <n v="-2.0202"/>
    <s v="P"/>
  </r>
  <r>
    <x v="167"/>
    <s v="SONIDA SENIOR LIVING, INC."/>
    <x v="9"/>
    <x v="205"/>
    <s v="Conversant Dallas Parkway (D) LP"/>
    <s v="Director,TenPercentOwner"/>
    <n v="8957"/>
    <n v="25.46"/>
    <n v="228045.22"/>
    <s v="normal_buy"/>
    <n v="2.5410462098081951E-2"/>
    <n v="2.5409999999999999"/>
    <s v="P"/>
  </r>
  <r>
    <x v="167"/>
    <s v="SONIDA SENIOR LIVING, INC."/>
    <x v="9"/>
    <x v="205"/>
    <s v="Conversant Private GP LLC"/>
    <s v="Director,TenPercentOwner"/>
    <n v="8957"/>
    <n v="25.46"/>
    <n v="228045.22"/>
    <s v="normal_buy"/>
    <n v="2.5410462098081951E-2"/>
    <n v="2.5409999999999999"/>
    <s v="P"/>
  </r>
  <r>
    <x v="167"/>
    <s v="SONIDA SENIOR LIVING, INC."/>
    <x v="9"/>
    <x v="205"/>
    <s v="Conversant Capital LLC"/>
    <s v="Director,TenPercentOwner"/>
    <n v="8957"/>
    <n v="25.46"/>
    <n v="228045.22"/>
    <s v="normal_buy"/>
    <n v="2.5410462098081951E-2"/>
    <n v="2.5409999999999999"/>
    <s v="P"/>
  </r>
  <r>
    <x v="167"/>
    <s v="SONIDA SENIOR LIVING, INC."/>
    <x v="9"/>
    <x v="205"/>
    <s v="Simanovsky Michael"/>
    <s v="Director,TenPercentOwner"/>
    <n v="8957"/>
    <n v="25.46"/>
    <n v="228045.22"/>
    <s v="normal_buy"/>
    <n v="2.5410462098081951E-2"/>
    <n v="2.5409999999999999"/>
    <s v="P"/>
  </r>
  <r>
    <x v="167"/>
    <s v="SONIDA SENIOR LIVING, INC."/>
    <x v="9"/>
    <x v="205"/>
    <s v="Conversant Dallas Parkway (B) LP"/>
    <s v="Director,TenPercentOwner"/>
    <n v="8957"/>
    <n v="25.46"/>
    <n v="228045.22"/>
    <s v="normal_buy"/>
    <n v="2.5410462098081951E-2"/>
    <n v="2.5409999999999999"/>
    <s v="P"/>
  </r>
  <r>
    <x v="167"/>
    <s v="SONIDA SENIOR LIVING, INC."/>
    <x v="9"/>
    <x v="205"/>
    <s v="Conversant PIF Aggregator A, LP"/>
    <s v="Director,TenPercentOwner"/>
    <n v="8957"/>
    <n v="25.46"/>
    <n v="228045.22"/>
    <s v="normal_buy"/>
    <n v="2.5410462098081951E-2"/>
    <n v="2.5409999999999999"/>
    <s v="P"/>
  </r>
  <r>
    <x v="167"/>
    <s v="SONIDA SENIOR LIVING, INC."/>
    <x v="9"/>
    <x v="205"/>
    <s v="Conversant GP Holdings LLC"/>
    <s v="Director,TenPercentOwner"/>
    <n v="8957"/>
    <n v="25.46"/>
    <n v="228045.22"/>
    <s v="normal_buy"/>
    <n v="2.5410462098081951E-2"/>
    <n v="2.5409999999999999"/>
    <s v="P"/>
  </r>
  <r>
    <x v="167"/>
    <s v="SONIDA SENIOR LIVING, INC."/>
    <x v="9"/>
    <x v="205"/>
    <s v="Conversant Dallas Parkway (A) LP"/>
    <s v="Director,TenPercentOwner"/>
    <n v="8957"/>
    <n v="25.46"/>
    <n v="228045.22"/>
    <s v="normal_buy"/>
    <n v="2.5410462098081951E-2"/>
    <n v="2.5409999999999999"/>
    <s v="P"/>
  </r>
  <r>
    <x v="1385"/>
    <s v="RED ROBIN GOURMET BURGERS INC"/>
    <x v="9"/>
    <x v="205"/>
    <s v="Martin Christopher Ross"/>
    <s v="Other"/>
    <n v="36868"/>
    <n v="5.79"/>
    <n v="213465.72"/>
    <s v="normal_buy"/>
    <n v="3.7800650120745523E-2"/>
    <n v="3.7801"/>
    <s v="P"/>
  </r>
  <r>
    <x v="20"/>
    <s v="Zivo Bioscience, Inc."/>
    <x v="9"/>
    <x v="205"/>
    <s v="YALDOO LAITH L"/>
    <s v="Director"/>
    <n v="3133"/>
    <n v="15.96"/>
    <n v="50002.68"/>
    <s v="normal_buy"/>
    <n v="-6.1463425799113902E-2"/>
    <n v="-6.1463000000000001"/>
    <s v="P"/>
  </r>
  <r>
    <x v="1385"/>
    <s v="RED ROBIN GOURMET BURGERS INC"/>
    <x v="9"/>
    <x v="205"/>
    <s v="Jumana Capital Investments LLC"/>
    <s v="Other"/>
    <n v="36868"/>
    <n v="5.79"/>
    <n v="213465.72"/>
    <s v="normal_buy"/>
    <n v="3.7800650120745523E-2"/>
    <n v="3.7801"/>
    <s v="P"/>
  </r>
  <r>
    <x v="1507"/>
    <s v="SIRIUS XM HOLDINGS INC."/>
    <x v="9"/>
    <x v="205"/>
    <s v="BERKSHIRE HATHAWAY INC"/>
    <s v="TenPercentOwner"/>
    <n v="342133"/>
    <n v="26.99"/>
    <n v="9234169.6699999999"/>
    <s v="normal_buy"/>
    <n v="1.1821081129747221E-2"/>
    <n v="1.1820999999999999"/>
    <s v="P"/>
  </r>
  <r>
    <x v="1507"/>
    <s v="SIRIUS XM HOLDINGS INC."/>
    <x v="9"/>
    <x v="205"/>
    <s v="BUFFETT WARREN E"/>
    <s v="TenPercentOwner"/>
    <n v="342133"/>
    <n v="26.99"/>
    <n v="9234169.6699999999"/>
    <s v="normal_buy"/>
    <n v="1.1821081129747221E-2"/>
    <n v="1.1820999999999999"/>
    <s v="P"/>
  </r>
  <r>
    <x v="909"/>
    <s v="Scilex Holding Co"/>
    <x v="9"/>
    <x v="205"/>
    <s v="SHAH JAISIM"/>
    <s v="Director,Officer"/>
    <n v="30000"/>
    <n v="0.99"/>
    <n v="29700"/>
    <s v="normal_buy"/>
    <n v="8.2758633649387292E-2"/>
    <n v="8.2759"/>
    <s v="P"/>
  </r>
  <r>
    <x v="63"/>
    <s v="BlackRock Innovation &amp; Growth Term Trust"/>
    <x v="9"/>
    <x v="205"/>
    <s v="Weinstein Boaz"/>
    <s v="TenPercentOwner"/>
    <n v="64275"/>
    <n v="7.58"/>
    <n v="487204.5"/>
    <s v="normal_buy"/>
    <n v="7.9052246745010546E-3"/>
    <n v="0.79049999999999998"/>
    <s v="P"/>
  </r>
  <r>
    <x v="63"/>
    <s v="BlackRock Innovation &amp; Growth Term Trust"/>
    <x v="9"/>
    <x v="205"/>
    <s v="Saba Capital Management, L.P."/>
    <s v="TenPercentOwner"/>
    <n v="64275"/>
    <n v="7.58"/>
    <n v="487204.5"/>
    <s v="normal_buy"/>
    <n v="7.9052246745010546E-3"/>
    <n v="0.79049999999999998"/>
    <s v="P"/>
  </r>
  <r>
    <x v="20"/>
    <s v="Zivo Bioscience, Inc."/>
    <x v="9"/>
    <x v="205"/>
    <s v="PAYNE JOHN BERNARD"/>
    <s v="Director,Officer"/>
    <n v="6343"/>
    <n v="15.76"/>
    <n v="99965.68"/>
    <s v="normal_buy"/>
    <n v="-6.1463425799113902E-2"/>
    <n v="-6.1463000000000001"/>
    <s v="P"/>
  </r>
  <r>
    <x v="83"/>
    <s v="FB Financial Corp"/>
    <x v="9"/>
    <x v="205"/>
    <s v="Ayers James W."/>
    <s v="TenPercentOwner"/>
    <n v="2000"/>
    <n v="50.78"/>
    <n v="101560"/>
    <s v="large_buy"/>
    <n v="-4.544639390740457E-3"/>
    <n v="-0.45450000000000002"/>
    <s v="P"/>
  </r>
  <r>
    <x v="1385"/>
    <s v="RED ROBIN GOURMET BURGERS INC"/>
    <x v="9"/>
    <x v="205"/>
    <s v="Jumana Capital Investments LLC"/>
    <s v="Other"/>
    <n v="36868"/>
    <n v="5.79"/>
    <n v="213465.72"/>
    <s v="normal_buy"/>
    <n v="3.7800650120745523E-2"/>
    <n v="3.7801"/>
    <s v="P"/>
  </r>
  <r>
    <x v="59"/>
    <s v="Flat Rock Opportunity Fund"/>
    <x v="9"/>
    <x v="205"/>
    <s v="BATES SHILOH R"/>
    <s v="Officer"/>
    <n v="5254.86"/>
    <n v="19.03"/>
    <n v="99999.985799999995"/>
    <s v="large_buy"/>
    <n v="1.4713723705753081E-2"/>
    <n v="1.4714"/>
    <s v="P"/>
  </r>
  <r>
    <x v="559"/>
    <s v="Aprea Therapeutics, Inc."/>
    <x v="9"/>
    <x v="205"/>
    <s v="Duey Marc"/>
    <s v="Director"/>
    <n v="30000"/>
    <n v="4.3899999999999997"/>
    <n v="131700"/>
    <s v="large_buy"/>
    <n v="0.14571435110909589"/>
    <n v="14.571400000000001"/>
    <s v="P"/>
  </r>
  <r>
    <x v="1519"/>
    <s v="COHEN &amp; STEERS QUALITY INCOME REALTY FUND INC"/>
    <x v="9"/>
    <x v="205"/>
    <s v="Kirschner Mathew"/>
    <s v="Other"/>
    <n v="5380"/>
    <n v="14.02"/>
    <n v="75427.599999999991"/>
    <s v="large_buy"/>
    <n v="-2.9702807985141241E-2"/>
    <n v="-2.9702999999999999"/>
    <s v="P"/>
  </r>
  <r>
    <x v="1520"/>
    <s v="ADVENT CONVERTIBLE &amp; INCOME FUND"/>
    <x v="9"/>
    <x v="206"/>
    <s v="Huang Tony"/>
    <s v="Officer"/>
    <n v="2300"/>
    <n v="11.28"/>
    <n v="25944"/>
    <s v="normal_buy"/>
    <n v="-2.4539847059170339E-2"/>
    <n v="-2.4540000000000002"/>
    <s v="P"/>
  </r>
  <r>
    <x v="1520"/>
    <s v="ADVENT CONVERTIBLE &amp; INCOME FUND"/>
    <x v="9"/>
    <x v="206"/>
    <s v="NYBERG RONALD"/>
    <s v="Director,Officer"/>
    <n v="3671"/>
    <n v="11.28"/>
    <n v="41408.879999999997"/>
    <s v="normal_buy"/>
    <n v="-2.4539847059170339E-2"/>
    <n v="-2.4540000000000002"/>
    <s v="P"/>
  </r>
  <r>
    <x v="1520"/>
    <s v="ADVENT CONVERTIBLE &amp; INCOME FUND"/>
    <x v="9"/>
    <x v="206"/>
    <s v="SEIZERT GERALD L"/>
    <s v="Director,Other"/>
    <n v="1221"/>
    <n v="11.28"/>
    <n v="13772.88"/>
    <s v="normal_buy"/>
    <n v="-2.4539847059170339E-2"/>
    <n v="-2.4540000000000002"/>
    <s v="P"/>
  </r>
  <r>
    <x v="1520"/>
    <s v="ADVENT CONVERTIBLE &amp; INCOME FUND"/>
    <x v="9"/>
    <x v="206"/>
    <s v="Stuebe Nancy E."/>
    <s v="Director,Other"/>
    <n v="1576"/>
    <n v="11.28"/>
    <n v="17777.28"/>
    <s v="normal_buy"/>
    <n v="-2.4539847059170339E-2"/>
    <n v="-2.4540000000000002"/>
    <s v="P"/>
  </r>
  <r>
    <x v="1520"/>
    <s v="ADVENT CONVERTIBLE &amp; INCOME FUND"/>
    <x v="9"/>
    <x v="206"/>
    <s v="Barnes Randall C"/>
    <s v="Director,Other"/>
    <n v="3785"/>
    <n v="11.28"/>
    <n v="42694.8"/>
    <s v="large_buy"/>
    <n v="-2.4539847059170339E-2"/>
    <n v="-2.4540000000000002"/>
    <s v="P"/>
  </r>
  <r>
    <x v="63"/>
    <s v="BlackRock Innovation &amp; Growth Term Trust"/>
    <x v="9"/>
    <x v="206"/>
    <s v="Weinstein Boaz"/>
    <s v="TenPercentOwner"/>
    <n v="79978"/>
    <n v="7.56"/>
    <n v="604633.67999999993"/>
    <s v="normal_buy"/>
    <n v="-3.9682611959235281E-3"/>
    <n v="-0.39679999999999999"/>
    <s v="P"/>
  </r>
  <r>
    <x v="63"/>
    <s v="BlackRock Innovation &amp; Growth Term Trust"/>
    <x v="9"/>
    <x v="206"/>
    <s v="Saba Capital Management, L.P."/>
    <s v="TenPercentOwner"/>
    <n v="79978"/>
    <n v="7.56"/>
    <n v="604633.67999999993"/>
    <s v="normal_buy"/>
    <n v="-3.9682611959235281E-3"/>
    <n v="-0.39679999999999999"/>
    <s v="P"/>
  </r>
  <r>
    <x v="1507"/>
    <s v="SIRIUS XM HOLDINGS INC."/>
    <x v="9"/>
    <x v="206"/>
    <s v="BERKSHIRE HATHAWAY INC"/>
    <s v="TenPercentOwner"/>
    <n v="1040000"/>
    <n v="27.01"/>
    <n v="28090400"/>
    <s v="large_buy"/>
    <n v="-1.6236199320137531E-2"/>
    <n v="-1.6235999999999999"/>
    <s v="P"/>
  </r>
  <r>
    <x v="1507"/>
    <s v="SIRIUS XM HOLDINGS INC."/>
    <x v="9"/>
    <x v="206"/>
    <s v="BUFFETT WARREN E"/>
    <s v="TenPercentOwner"/>
    <n v="1040000"/>
    <n v="27.01"/>
    <n v="28090400"/>
    <s v="large_buy"/>
    <n v="-1.6236199320137531E-2"/>
    <n v="-1.6235999999999999"/>
    <s v="P"/>
  </r>
  <r>
    <x v="1520"/>
    <s v="ADVENT CONVERTIBLE &amp; INCOME FUND"/>
    <x v="9"/>
    <x v="206"/>
    <s v="MAITLAND TRACY V"/>
    <s v="Director,Officer,Other"/>
    <n v="11362"/>
    <n v="11.28"/>
    <n v="128163.36"/>
    <s v="large_buy"/>
    <n v="-2.4539847059170339E-2"/>
    <n v="-2.4540000000000002"/>
    <s v="P"/>
  </r>
  <r>
    <x v="909"/>
    <s v="Scilex Holding Co"/>
    <x v="9"/>
    <x v="206"/>
    <s v="Wu Yue Alexander"/>
    <s v="Director"/>
    <n v="20000"/>
    <n v="0.95"/>
    <n v="19000"/>
    <s v="normal_buy"/>
    <n v="1.3727500681052E-2"/>
    <n v="1.3728"/>
    <s v="P"/>
  </r>
  <r>
    <x v="1520"/>
    <s v="ADVENT CONVERTIBLE &amp; INCOME FUND"/>
    <x v="9"/>
    <x v="206"/>
    <s v="MAITLAND TRACY V"/>
    <s v="Director,Officer,Other"/>
    <n v="1817"/>
    <n v="11.28"/>
    <n v="20495.759999999998"/>
    <s v="normal_buy"/>
    <n v="-2.4539847059170339E-2"/>
    <n v="-2.4540000000000002"/>
    <s v="P"/>
  </r>
  <r>
    <x v="83"/>
    <s v="FB Financial Corp"/>
    <x v="9"/>
    <x v="206"/>
    <s v="Ayers James W."/>
    <s v="TenPercentOwner"/>
    <n v="2000"/>
    <n v="49.89"/>
    <n v="99780"/>
    <s v="normal_buy"/>
    <n v="-1.5606243897431369E-2"/>
    <n v="-1.5606"/>
    <s v="P"/>
  </r>
  <r>
    <x v="1520"/>
    <s v="ADVENT CONVERTIBLE &amp; INCOME FUND"/>
    <x v="9"/>
    <x v="206"/>
    <s v="Black Daniel"/>
    <s v="Director,Other"/>
    <n v="1000"/>
    <n v="11.28"/>
    <n v="11280"/>
    <s v="normal_buy"/>
    <n v="-2.4539847059170339E-2"/>
    <n v="-2.4540000000000002"/>
    <s v="P"/>
  </r>
  <r>
    <x v="1521"/>
    <s v="KOREA FUND INC"/>
    <x v="9"/>
    <x v="206"/>
    <s v="Sippel Matthew J"/>
    <s v="Director"/>
    <n v="500"/>
    <n v="22.3"/>
    <n v="11150"/>
    <s v="normal_buy"/>
    <n v="-4.177896592575403E-2"/>
    <n v="-4.1779000000000002"/>
    <s v="P"/>
  </r>
  <r>
    <x v="1521"/>
    <s v="KOREA FUND INC"/>
    <x v="9"/>
    <x v="206"/>
    <s v="Sippel Matthew J"/>
    <s v="Director"/>
    <n v="500"/>
    <n v="22.2"/>
    <n v="11100"/>
    <s v="normal_buy"/>
    <n v="-4.177896592575403E-2"/>
    <n v="-4.1779000000000002"/>
    <s v="P"/>
  </r>
  <r>
    <x v="17"/>
    <s v="TILE SHOP HOLDINGS, INC."/>
    <x v="9"/>
    <x v="207"/>
    <s v="Fund 1 Investments, LLC"/>
    <s v="TenPercentOwner"/>
    <n v="17000"/>
    <n v="6.81"/>
    <n v="115770"/>
    <s v="normal_buy"/>
    <n v="0"/>
    <n v="0"/>
    <s v="P"/>
  </r>
  <r>
    <x v="17"/>
    <s v="TILE SHOP HOLDINGS, INC."/>
    <x v="9"/>
    <x v="207"/>
    <s v="Pleasant Lake Onshore Feeder Fund LP"/>
    <s v="TenPercentOwner"/>
    <n v="17000"/>
    <n v="6.81"/>
    <n v="115770"/>
    <s v="normal_buy"/>
    <n v="0"/>
    <n v="0"/>
    <s v="P"/>
  </r>
  <r>
    <x v="151"/>
    <s v="Rocky Mountain Chocolate Factory, Inc."/>
    <x v="9"/>
    <x v="207"/>
    <s v="GVP 2021-A, L.P."/>
    <s v="Other"/>
    <n v="23700"/>
    <n v="2.14"/>
    <n v="50718"/>
    <s v="normal_buy"/>
    <n v="0.15555551317003041"/>
    <n v="15.5556"/>
    <s v="P"/>
  </r>
  <r>
    <x v="151"/>
    <s v="Rocky Mountain Chocolate Factory, Inc."/>
    <x v="9"/>
    <x v="207"/>
    <s v="GEYGAN JEFFREY RICHART"/>
    <s v="Director,Officer,TenPercentOwner"/>
    <n v="23700"/>
    <n v="2.14"/>
    <n v="50718"/>
    <s v="normal_buy"/>
    <n v="0.15555551317003041"/>
    <n v="15.5556"/>
    <s v="P"/>
  </r>
  <r>
    <x v="151"/>
    <s v="Rocky Mountain Chocolate Factory, Inc."/>
    <x v="9"/>
    <x v="207"/>
    <s v="Wilke Stacy"/>
    <s v="Other"/>
    <n v="23700"/>
    <n v="2.14"/>
    <n v="50718"/>
    <s v="normal_buy"/>
    <n v="0.15555551317003041"/>
    <n v="15.5556"/>
    <s v="P"/>
  </r>
  <r>
    <x v="151"/>
    <s v="Rocky Mountain Chocolate Factory, Inc."/>
    <x v="9"/>
    <x v="207"/>
    <s v="GLOBAL VALUE INVESTMENT CORP."/>
    <s v="TenPercentOwner"/>
    <n v="23700"/>
    <n v="2.14"/>
    <n v="50718"/>
    <s v="normal_buy"/>
    <n v="0.15555551317003041"/>
    <n v="15.5556"/>
    <s v="P"/>
  </r>
  <r>
    <x v="151"/>
    <s v="Rocky Mountain Chocolate Factory, Inc."/>
    <x v="9"/>
    <x v="207"/>
    <s v="Rice Shawn G"/>
    <s v="Other"/>
    <n v="23700"/>
    <n v="2.14"/>
    <n v="50718"/>
    <s v="normal_buy"/>
    <n v="0.15555551317003041"/>
    <n v="15.5556"/>
    <s v="P"/>
  </r>
  <r>
    <x v="151"/>
    <s v="Rocky Mountain Chocolate Factory, Inc."/>
    <x v="9"/>
    <x v="207"/>
    <s v="GVP 2021-A, LLC"/>
    <s v="Other"/>
    <n v="23700"/>
    <n v="2.14"/>
    <n v="50718"/>
    <s v="normal_buy"/>
    <n v="0.15555551317003041"/>
    <n v="15.5556"/>
    <s v="P"/>
  </r>
  <r>
    <x v="151"/>
    <s v="Rocky Mountain Chocolate Factory, Inc."/>
    <x v="9"/>
    <x v="207"/>
    <s v="GEYGAN JAMES"/>
    <s v="Other"/>
    <n v="23700"/>
    <n v="2.14"/>
    <n v="50718"/>
    <s v="normal_buy"/>
    <n v="0.15555551317003041"/>
    <n v="15.5556"/>
    <s v="P"/>
  </r>
  <r>
    <x v="151"/>
    <s v="Rocky Mountain Chocolate Factory, Inc."/>
    <x v="9"/>
    <x v="207"/>
    <s v="Geygan Kathleen"/>
    <s v="Other"/>
    <n v="23700"/>
    <n v="2.14"/>
    <n v="50718"/>
    <s v="normal_buy"/>
    <n v="0.15555551317003041"/>
    <n v="15.5556"/>
    <s v="P"/>
  </r>
  <r>
    <x v="151"/>
    <s v="Rocky Mountain Chocolate Factory, Inc."/>
    <x v="9"/>
    <x v="207"/>
    <s v="GEYGAN JEFFREY RICHART"/>
    <s v="Director,Officer,TenPercentOwner"/>
    <n v="23700"/>
    <n v="2.14"/>
    <n v="50718"/>
    <s v="normal_buy"/>
    <n v="0.15555551317003041"/>
    <n v="15.5556"/>
    <s v="P"/>
  </r>
  <r>
    <x v="17"/>
    <s v="TILE SHOP HOLDINGS, INC."/>
    <x v="9"/>
    <x v="207"/>
    <s v="Pleasant Lake Partners LLC"/>
    <s v="TenPercentOwner"/>
    <n v="17000"/>
    <n v="6.81"/>
    <n v="115770"/>
    <s v="normal_buy"/>
    <n v="0"/>
    <n v="0"/>
    <s v="P"/>
  </r>
  <r>
    <x v="83"/>
    <s v="FB Financial Corp"/>
    <x v="9"/>
    <x v="207"/>
    <s v="Ayers James W."/>
    <s v="TenPercentOwner"/>
    <n v="1500"/>
    <n v="49.58"/>
    <n v="74370"/>
    <s v="normal_buy"/>
    <n v="-5.490140288480494E-3"/>
    <n v="-0.54900000000000004"/>
    <s v="P"/>
  </r>
  <r>
    <x v="63"/>
    <s v="BlackRock Innovation &amp; Growth Term Trust"/>
    <x v="9"/>
    <x v="207"/>
    <s v="Weinstein Boaz"/>
    <s v="TenPercentOwner"/>
    <n v="51163"/>
    <n v="7.6"/>
    <n v="388838.8"/>
    <s v="normal_buy"/>
    <n v="-1.314062824449069E-2"/>
    <n v="-1.3141"/>
    <s v="P"/>
  </r>
  <r>
    <x v="63"/>
    <s v="BlackRock Innovation &amp; Growth Term Trust"/>
    <x v="9"/>
    <x v="207"/>
    <s v="Saba Capital Management, L.P."/>
    <s v="TenPercentOwner"/>
    <n v="51163"/>
    <n v="7.6"/>
    <n v="388838.8"/>
    <s v="normal_buy"/>
    <n v="-1.314062824449069E-2"/>
    <n v="-1.3141"/>
    <s v="P"/>
  </r>
  <r>
    <x v="1110"/>
    <s v="Atlas Energy Solutions Inc."/>
    <x v="9"/>
    <x v="207"/>
    <s v="SHEPARD GREGORY M"/>
    <s v="Other"/>
    <n v="1797"/>
    <n v="19.649999999999999"/>
    <n v="35311.050000000003"/>
    <s v="normal_buy"/>
    <n v="-3.91174408338687E-2"/>
    <n v="-3.9117000000000002"/>
    <s v="P"/>
  </r>
  <r>
    <x v="1522"/>
    <s v="DYNARESOURCE INC"/>
    <x v="9"/>
    <x v="207"/>
    <s v="ROSE MATTHEW K"/>
    <s v="Director,TenPercentOwner"/>
    <n v="1495000"/>
    <n v="1.04"/>
    <n v="1554800"/>
    <s v="normal_buy"/>
    <n v="0.12499995343387189"/>
    <n v="12.5"/>
    <s v="P"/>
  </r>
  <r>
    <x v="1522"/>
    <s v="DYNARESOURCE INC"/>
    <x v="9"/>
    <x v="207"/>
    <s v="Golden Post Rail, LLC"/>
    <s v="Director,TenPercentOwner"/>
    <n v="1495000"/>
    <n v="1.04"/>
    <n v="1554800"/>
    <s v="normal_buy"/>
    <n v="0.12499995343387189"/>
    <n v="12.5"/>
    <s v="P"/>
  </r>
  <r>
    <x v="1523"/>
    <s v="SANUWAVE Health, Inc."/>
    <x v="9"/>
    <x v="207"/>
    <s v="MANCHESTER MANAGEMENT PR, LLC"/>
    <s v="Other"/>
    <n v="181818"/>
    <n v="8.25"/>
    <n v="1499998.5"/>
    <s v="large_buy"/>
    <n v="0.2168906599367888"/>
    <n v="21.6891"/>
    <s v="P"/>
  </r>
  <r>
    <x v="1523"/>
    <s v="SANUWAVE Health, Inc."/>
    <x v="9"/>
    <x v="207"/>
    <s v="BESSER JAMES E"/>
    <s v="Other"/>
    <n v="181818"/>
    <n v="8.25"/>
    <n v="1499998.5"/>
    <s v="large_buy"/>
    <n v="0.2168906599367888"/>
    <n v="21.6891"/>
    <s v="P"/>
  </r>
  <r>
    <x v="1523"/>
    <s v="SANUWAVE Health, Inc."/>
    <x v="9"/>
    <x v="207"/>
    <s v="Manchester Explorer, L.P."/>
    <s v="Other"/>
    <n v="181818"/>
    <n v="8.25"/>
    <n v="1499998.5"/>
    <s v="large_buy"/>
    <n v="0.2168906599367888"/>
    <n v="21.6891"/>
    <s v="P"/>
  </r>
  <r>
    <x v="1523"/>
    <s v="SANUWAVE Health, Inc."/>
    <x v="9"/>
    <x v="207"/>
    <s v="FRANK MORGAN C."/>
    <s v="TenPercentOwner,Other"/>
    <n v="181818"/>
    <n v="8.25"/>
    <n v="1499998.5"/>
    <s v="large_buy"/>
    <n v="0.2168906599367888"/>
    <n v="21.6891"/>
    <s v="P"/>
  </r>
  <r>
    <x v="1523"/>
    <s v="SANUWAVE Health, Inc."/>
    <x v="9"/>
    <x v="207"/>
    <s v="MANCHESTER MANAGEMENT CO LLC"/>
    <s v="Other"/>
    <n v="181818"/>
    <n v="8.25"/>
    <n v="1499998.5"/>
    <s v="large_buy"/>
    <n v="0.2168906599367888"/>
    <n v="21.6891"/>
    <s v="P"/>
  </r>
  <r>
    <x v="136"/>
    <s v="ADAMS NATURAL RESOURCES FUND, INC."/>
    <x v="9"/>
    <x v="207"/>
    <s v="Buckley Gregory W."/>
    <s v="Officer"/>
    <n v="1000"/>
    <n v="23.98"/>
    <n v="23980"/>
    <s v="normal_buy"/>
    <n v="-1.9174647815616949E-2"/>
    <n v="-1.9175"/>
    <s v="P"/>
  </r>
  <r>
    <x v="715"/>
    <s v="Global Crossing Airlines Group Inc."/>
    <x v="9"/>
    <x v="207"/>
    <s v="Red Oak Partners, LLC"/>
    <s v="TenPercentOwner"/>
    <n v="403179"/>
    <n v="0.6"/>
    <n v="241907.4"/>
    <s v="normal_buy"/>
    <n v="4.4313457047457927E-3"/>
    <n v="0.44309999999999999"/>
    <s v="P"/>
  </r>
  <r>
    <x v="715"/>
    <s v="Global Crossing Airlines Group Inc."/>
    <x v="9"/>
    <x v="207"/>
    <s v="Red Oak Partners, LLC"/>
    <s v="TenPercentOwner"/>
    <n v="33451"/>
    <n v="0.6"/>
    <n v="20070.599999999999"/>
    <s v="normal_buy"/>
    <n v="4.4313457047457927E-3"/>
    <n v="0.44309999999999999"/>
    <s v="P"/>
  </r>
  <r>
    <x v="1507"/>
    <s v="SIRIUS XM HOLDINGS INC."/>
    <x v="9"/>
    <x v="207"/>
    <s v="BERKSHIRE HATHAWAY INC"/>
    <s v="TenPercentOwner"/>
    <n v="175569"/>
    <n v="27.43"/>
    <n v="4815857.67"/>
    <s v="normal_buy"/>
    <n v="1.4487537692173811E-3"/>
    <n v="0.1449"/>
    <s v="P"/>
  </r>
  <r>
    <x v="1507"/>
    <s v="SIRIUS XM HOLDINGS INC."/>
    <x v="9"/>
    <x v="207"/>
    <s v="BUFFETT WARREN E"/>
    <s v="TenPercentOwner"/>
    <n v="175569"/>
    <n v="27.43"/>
    <n v="4815857.67"/>
    <s v="normal_buy"/>
    <n v="1.4487537692173811E-3"/>
    <n v="0.1449"/>
    <s v="P"/>
  </r>
  <r>
    <x v="1498"/>
    <s v="RDE, Inc."/>
    <x v="9"/>
    <x v="207"/>
    <s v="Thakker Ketan"/>
    <s v="Director,Officer"/>
    <n v="10000"/>
    <n v="1.49"/>
    <n v="14900"/>
    <s v="normal_buy"/>
    <n v="6.7114029525181529E-3"/>
    <n v="0.67110000000000003"/>
    <s v="P"/>
  </r>
  <r>
    <x v="1521"/>
    <s v="KOREA FUND INC"/>
    <x v="9"/>
    <x v="207"/>
    <s v="Sippel Matthew J"/>
    <s v="Director"/>
    <n v="500"/>
    <n v="22.4"/>
    <n v="11200"/>
    <s v="large_buy"/>
    <n v="-2.9279372813127091E-2"/>
    <n v="-2.9279000000000002"/>
    <s v="P"/>
  </r>
  <r>
    <x v="1524"/>
    <s v="Janux Therapeutics, Inc."/>
    <x v="9"/>
    <x v="207"/>
    <s v="RA Capital Healthcare Fund LP"/>
    <s v="Director,TenPercentOwner"/>
    <n v="1200000"/>
    <n v="44.75"/>
    <n v="53700000"/>
    <s v="large_buy"/>
    <n v="8.7147725699241674E-2"/>
    <n v="8.7148000000000003"/>
    <s v="P"/>
  </r>
  <r>
    <x v="1524"/>
    <s v="Janux Therapeutics, Inc."/>
    <x v="9"/>
    <x v="207"/>
    <s v="Shah Rajeev M."/>
    <s v="Director,TenPercentOwner"/>
    <n v="1200000"/>
    <n v="44.75"/>
    <n v="53700000"/>
    <s v="large_buy"/>
    <n v="8.7147725699241674E-2"/>
    <n v="8.7148000000000003"/>
    <s v="P"/>
  </r>
  <r>
    <x v="1524"/>
    <s v="Janux Therapeutics, Inc."/>
    <x v="9"/>
    <x v="207"/>
    <s v="RA Capital Nexus Fund II, L.P."/>
    <s v="Director"/>
    <n v="1200000"/>
    <n v="44.75"/>
    <n v="53700000"/>
    <s v="large_buy"/>
    <n v="8.7147725699241674E-2"/>
    <n v="8.7148000000000003"/>
    <s v="P"/>
  </r>
  <r>
    <x v="1524"/>
    <s v="Janux Therapeutics, Inc."/>
    <x v="9"/>
    <x v="207"/>
    <s v="RA CAPITAL MANAGEMENT, L.P."/>
    <s v="Director,TenPercentOwner"/>
    <n v="1200000"/>
    <n v="44.75"/>
    <n v="53700000"/>
    <s v="large_buy"/>
    <n v="8.7147725699241674E-2"/>
    <n v="8.7148000000000003"/>
    <s v="P"/>
  </r>
  <r>
    <x v="1524"/>
    <s v="Janux Therapeutics, Inc."/>
    <x v="9"/>
    <x v="207"/>
    <s v="Kolchinsky Peter"/>
    <s v="Director,TenPercentOwner"/>
    <n v="1200000"/>
    <n v="44.75"/>
    <n v="53700000"/>
    <s v="large_buy"/>
    <n v="8.7147725699241674E-2"/>
    <n v="8.7148000000000003"/>
    <s v="P"/>
  </r>
  <r>
    <x v="1522"/>
    <s v="DYNARESOURCE INC"/>
    <x v="9"/>
    <x v="207"/>
    <s v="NICHOL GARETH"/>
    <s v="TenPercentOwner"/>
    <n v="2778846"/>
    <n v="1.04"/>
    <n v="2889999.84"/>
    <s v="large_buy"/>
    <n v="0.12499995343387189"/>
    <n v="12.5"/>
    <s v="P"/>
  </r>
  <r>
    <x v="17"/>
    <s v="TILE SHOP HOLDINGS, INC."/>
    <x v="9"/>
    <x v="208"/>
    <s v="Pleasant Lake Partners LLC"/>
    <s v="TenPercentOwner"/>
    <n v="26000"/>
    <n v="6.67"/>
    <n v="173420"/>
    <s v="normal_buy"/>
    <n v="2.5449113871643059E-2"/>
    <n v="2.5449000000000002"/>
    <s v="P"/>
  </r>
  <r>
    <x v="17"/>
    <s v="TILE SHOP HOLDINGS, INC."/>
    <x v="9"/>
    <x v="208"/>
    <s v="Fund 1 Investments, LLC"/>
    <s v="TenPercentOwner"/>
    <n v="26000"/>
    <n v="6.67"/>
    <n v="173420"/>
    <s v="normal_buy"/>
    <n v="2.5449113871643059E-2"/>
    <n v="2.5449000000000002"/>
    <s v="P"/>
  </r>
  <r>
    <x v="17"/>
    <s v="TILE SHOP HOLDINGS, INC."/>
    <x v="9"/>
    <x v="208"/>
    <s v="Pleasant Lake Onshore Feeder Fund LP"/>
    <s v="TenPercentOwner"/>
    <n v="26000"/>
    <n v="6.67"/>
    <n v="173420"/>
    <s v="normal_buy"/>
    <n v="2.5449113871643059E-2"/>
    <n v="2.5449000000000002"/>
    <s v="P"/>
  </r>
  <r>
    <x v="151"/>
    <s v="Rocky Mountain Chocolate Factory, Inc."/>
    <x v="9"/>
    <x v="208"/>
    <s v="GVP 2021-A, L.P."/>
    <s v="Other"/>
    <n v="7409"/>
    <n v="2.3199999999999998"/>
    <n v="17188.88"/>
    <s v="normal_buy"/>
    <n v="7.0247864675983207E-2"/>
    <n v="7.0247999999999999"/>
    <s v="P"/>
  </r>
  <r>
    <x v="151"/>
    <s v="Rocky Mountain Chocolate Factory, Inc."/>
    <x v="9"/>
    <x v="208"/>
    <s v="GEYGAN JEFFREY RICHART"/>
    <s v="Director,Officer,TenPercentOwner"/>
    <n v="7409"/>
    <n v="2.3199999999999998"/>
    <n v="17188.88"/>
    <s v="normal_buy"/>
    <n v="7.0247864675983207E-2"/>
    <n v="7.0247999999999999"/>
    <s v="P"/>
  </r>
  <r>
    <x v="151"/>
    <s v="Rocky Mountain Chocolate Factory, Inc."/>
    <x v="9"/>
    <x v="208"/>
    <s v="Wilke Stacy"/>
    <s v="Other"/>
    <n v="7409"/>
    <n v="2.3199999999999998"/>
    <n v="17188.88"/>
    <s v="normal_buy"/>
    <n v="7.0247864675983207E-2"/>
    <n v="7.0247999999999999"/>
    <s v="P"/>
  </r>
  <r>
    <x v="151"/>
    <s v="Rocky Mountain Chocolate Factory, Inc."/>
    <x v="9"/>
    <x v="208"/>
    <s v="GLOBAL VALUE INVESTMENT CORP."/>
    <s v="TenPercentOwner"/>
    <n v="7409"/>
    <n v="2.3199999999999998"/>
    <n v="17188.88"/>
    <s v="normal_buy"/>
    <n v="7.0247864675983207E-2"/>
    <n v="7.0247999999999999"/>
    <s v="P"/>
  </r>
  <r>
    <x v="151"/>
    <s v="Rocky Mountain Chocolate Factory, Inc."/>
    <x v="9"/>
    <x v="208"/>
    <s v="Rice Shawn G"/>
    <s v="Other"/>
    <n v="7409"/>
    <n v="2.3199999999999998"/>
    <n v="17188.88"/>
    <s v="normal_buy"/>
    <n v="7.0247864675983207E-2"/>
    <n v="7.0247999999999999"/>
    <s v="P"/>
  </r>
  <r>
    <x v="151"/>
    <s v="Rocky Mountain Chocolate Factory, Inc."/>
    <x v="9"/>
    <x v="208"/>
    <s v="GVP 2021-A, LLC"/>
    <s v="Other"/>
    <n v="7409"/>
    <n v="2.3199999999999998"/>
    <n v="17188.88"/>
    <s v="normal_buy"/>
    <n v="7.0247864675983207E-2"/>
    <n v="7.0247999999999999"/>
    <s v="P"/>
  </r>
  <r>
    <x v="151"/>
    <s v="Rocky Mountain Chocolate Factory, Inc."/>
    <x v="9"/>
    <x v="208"/>
    <s v="GEYGAN JAMES"/>
    <s v="Other"/>
    <n v="7409"/>
    <n v="2.3199999999999998"/>
    <n v="17188.88"/>
    <s v="normal_buy"/>
    <n v="7.0247864675983207E-2"/>
    <n v="7.0247999999999999"/>
    <s v="P"/>
  </r>
  <r>
    <x v="151"/>
    <s v="Rocky Mountain Chocolate Factory, Inc."/>
    <x v="9"/>
    <x v="208"/>
    <s v="Geygan Kathleen"/>
    <s v="Other"/>
    <n v="7409"/>
    <n v="2.3199999999999998"/>
    <n v="17188.88"/>
    <s v="normal_buy"/>
    <n v="7.0247864675983207E-2"/>
    <n v="7.0247999999999999"/>
    <s v="P"/>
  </r>
  <r>
    <x v="151"/>
    <s v="Rocky Mountain Chocolate Factory, Inc."/>
    <x v="9"/>
    <x v="208"/>
    <s v="GEYGAN JEFFREY RICHART"/>
    <s v="Director,Officer,TenPercentOwner"/>
    <n v="7409"/>
    <n v="2.3199999999999998"/>
    <n v="17188.88"/>
    <s v="normal_buy"/>
    <n v="7.0247864675983207E-2"/>
    <n v="7.0247999999999999"/>
    <s v="P"/>
  </r>
  <r>
    <x v="63"/>
    <s v="BlackRock Innovation &amp; Growth Term Trust"/>
    <x v="9"/>
    <x v="208"/>
    <s v="Weinstein Boaz"/>
    <s v="TenPercentOwner"/>
    <n v="64641"/>
    <n v="7.59"/>
    <n v="490625.19"/>
    <s v="normal_buy"/>
    <n v="-1.3280017332479081E-2"/>
    <n v="-1.3280000000000001"/>
    <s v="P"/>
  </r>
  <r>
    <x v="63"/>
    <s v="BlackRock Innovation &amp; Growth Term Trust"/>
    <x v="9"/>
    <x v="208"/>
    <s v="Saba Capital Management, L.P."/>
    <s v="TenPercentOwner"/>
    <n v="64641"/>
    <n v="7.59"/>
    <n v="490625.19"/>
    <s v="normal_buy"/>
    <n v="-1.3280017332479081E-2"/>
    <n v="-1.3280000000000001"/>
    <s v="P"/>
  </r>
  <r>
    <x v="1525"/>
    <s v="NERDWALLET, INC."/>
    <x v="9"/>
    <x v="208"/>
    <s v="Topline Capital Partners, LP"/>
    <s v="TenPercentOwner"/>
    <n v="49722"/>
    <n v="12.05"/>
    <n v="599150.10000000009"/>
    <s v="normal_buy"/>
    <n v="0.2409241009790033"/>
    <n v="24.092400000000001"/>
    <s v="P"/>
  </r>
  <r>
    <x v="1526"/>
    <s v="Inhibikase Therapeutics, Inc."/>
    <x v="9"/>
    <x v="208"/>
    <s v="Kush Arvind"/>
    <s v="Director"/>
    <n v="145000"/>
    <n v="1.37"/>
    <n v="198650"/>
    <s v="normal_buy"/>
    <n v="0.17567561327003431"/>
    <n v="17.567599999999999"/>
    <s v="P"/>
  </r>
  <r>
    <x v="1526"/>
    <s v="Inhibikase Therapeutics, Inc."/>
    <x v="9"/>
    <x v="208"/>
    <s v="Munshi Amit"/>
    <s v="Director"/>
    <n v="365000"/>
    <n v="1.37"/>
    <n v="500050.00000000012"/>
    <s v="normal_buy"/>
    <n v="0.17567561327003431"/>
    <n v="17.567599999999999"/>
    <s v="P"/>
  </r>
  <r>
    <x v="1110"/>
    <s v="Atlas Energy Solutions Inc."/>
    <x v="9"/>
    <x v="208"/>
    <s v="SHEPARD GREGORY M"/>
    <s v="Other"/>
    <n v="8062"/>
    <n v="19.84"/>
    <n v="159950.07999999999"/>
    <s v="normal_buy"/>
    <n v="5.0350977071365044E-3"/>
    <n v="0.50349999999999995"/>
    <s v="P"/>
  </r>
  <r>
    <x v="83"/>
    <s v="FB Financial Corp"/>
    <x v="9"/>
    <x v="208"/>
    <s v="Ayers James W."/>
    <s v="TenPercentOwner"/>
    <n v="2000"/>
    <n v="48.17"/>
    <n v="96340"/>
    <s v="normal_buy"/>
    <n v="2.2954428576758001E-3"/>
    <n v="0.22950000000000001"/>
    <s v="P"/>
  </r>
  <r>
    <x v="1525"/>
    <s v="NERDWALLET, INC."/>
    <x v="9"/>
    <x v="208"/>
    <s v="McBirney Collin"/>
    <s v="Other"/>
    <n v="49722"/>
    <n v="12.05"/>
    <n v="599150.10000000009"/>
    <s v="normal_buy"/>
    <n v="0.2409241009790033"/>
    <n v="24.092400000000001"/>
    <s v="P"/>
  </r>
  <r>
    <x v="1525"/>
    <s v="NERDWALLET, INC."/>
    <x v="9"/>
    <x v="208"/>
    <s v="Topline Capital Management, LLC"/>
    <s v="Other"/>
    <n v="49722"/>
    <n v="12.05"/>
    <n v="599150.10000000009"/>
    <s v="normal_buy"/>
    <n v="0.2409241009790033"/>
    <n v="24.092400000000001"/>
    <s v="P"/>
  </r>
  <r>
    <x v="1527"/>
    <s v="PGIM Short Duration High Yield Opportunities Fund"/>
    <x v="9"/>
    <x v="208"/>
    <s v="Cignarella Robert"/>
    <s v="Other"/>
    <n v="9499"/>
    <n v="16.579999999999998"/>
    <n v="157493.42000000001"/>
    <s v="large_buy"/>
    <n v="3.0191599910889271E-3"/>
    <n v="0.3019"/>
    <s v="P"/>
  </r>
  <r>
    <x v="1526"/>
    <s v="Inhibikase Therapeutics, Inc."/>
    <x v="9"/>
    <x v="208"/>
    <s v="Bellini Roberto"/>
    <s v="Director"/>
    <n v="1460000"/>
    <n v="1.37"/>
    <n v="2000200"/>
    <s v="large_buy"/>
    <n v="0.17567561327003431"/>
    <n v="17.567599999999999"/>
    <s v="P"/>
  </r>
  <r>
    <x v="17"/>
    <s v="TILE SHOP HOLDINGS, INC."/>
    <x v="9"/>
    <x v="209"/>
    <s v="Pleasant Lake Partners LLC"/>
    <s v="TenPercentOwner"/>
    <n v="3500"/>
    <n v="6.72"/>
    <n v="23520"/>
    <s v="normal_buy"/>
    <n v="4.0298505763110892E-2"/>
    <n v="4.0298999999999996"/>
    <s v="P"/>
  </r>
  <r>
    <x v="17"/>
    <s v="TILE SHOP HOLDINGS, INC."/>
    <x v="9"/>
    <x v="209"/>
    <s v="Fund 1 Investments, LLC"/>
    <s v="TenPercentOwner"/>
    <n v="3500"/>
    <n v="6.72"/>
    <n v="23520"/>
    <s v="normal_buy"/>
    <n v="4.0298505763110892E-2"/>
    <n v="4.0298999999999996"/>
    <s v="P"/>
  </r>
  <r>
    <x v="17"/>
    <s v="TILE SHOP HOLDINGS, INC."/>
    <x v="9"/>
    <x v="209"/>
    <s v="Pleasant Lake Onshore Feeder Fund LP"/>
    <s v="TenPercentOwner"/>
    <n v="3500"/>
    <n v="6.72"/>
    <n v="23520"/>
    <s v="normal_buy"/>
    <n v="4.0298505763110892E-2"/>
    <n v="4.0298999999999996"/>
    <s v="P"/>
  </r>
  <r>
    <x v="1528"/>
    <s v="Five Point Holdings, LLC"/>
    <x v="9"/>
    <x v="209"/>
    <s v="Levinson Sam"/>
    <s v="Director"/>
    <n v="3283024"/>
    <n v="3.15"/>
    <n v="10341525.6"/>
    <s v="large_buy"/>
    <n v="4.0816286810733127E-2"/>
    <n v="4.0815999999999999"/>
    <s v="P"/>
  </r>
  <r>
    <x v="943"/>
    <s v="SYNOVUS FINANCIAL CORP"/>
    <x v="9"/>
    <x v="209"/>
    <s v="Dierdorff Thomas T"/>
    <s v="Officer"/>
    <n v="1841"/>
    <n v="48.86"/>
    <n v="89951.26"/>
    <s v="normal_buy"/>
    <n v="1.4055824998012939E-2"/>
    <n v="1.4056"/>
    <s v="P"/>
  </r>
  <r>
    <x v="63"/>
    <s v="BlackRock Innovation &amp; Growth Term Trust"/>
    <x v="9"/>
    <x v="209"/>
    <s v="Saba Capital Management, L.P."/>
    <s v="TenPercentOwner"/>
    <n v="73122"/>
    <n v="7.58"/>
    <n v="554264.76"/>
    <s v="normal_buy"/>
    <n v="-1.449270629692356E-2"/>
    <n v="-1.4493"/>
    <s v="P"/>
  </r>
  <r>
    <x v="63"/>
    <s v="BlackRock Innovation &amp; Growth Term Trust"/>
    <x v="9"/>
    <x v="209"/>
    <s v="Weinstein Boaz"/>
    <s v="TenPercentOwner"/>
    <n v="73122"/>
    <n v="7.58"/>
    <n v="554264.76"/>
    <s v="normal_buy"/>
    <n v="-1.449270629692356E-2"/>
    <n v="-1.4493"/>
    <s v="P"/>
  </r>
  <r>
    <x v="1525"/>
    <s v="NERDWALLET, INC."/>
    <x v="9"/>
    <x v="209"/>
    <s v="Topline Capital Partners, LP"/>
    <s v="TenPercentOwner"/>
    <n v="412055"/>
    <n v="11.35"/>
    <n v="4676824.25"/>
    <s v="large_buy"/>
    <n v="0.42468231915583732"/>
    <n v="42.468200000000003"/>
    <s v="P"/>
  </r>
  <r>
    <x v="1110"/>
    <s v="Atlas Energy Solutions Inc."/>
    <x v="9"/>
    <x v="209"/>
    <s v="SHEPARD GREGORY M"/>
    <s v="Other"/>
    <n v="1750"/>
    <n v="19.809999999999999"/>
    <n v="34667.5"/>
    <s v="normal_buy"/>
    <n v="-4.9308211876293306E-3"/>
    <n v="-0.49309999999999998"/>
    <s v="P"/>
  </r>
  <r>
    <x v="83"/>
    <s v="FB Financial Corp"/>
    <x v="9"/>
    <x v="209"/>
    <s v="Ayers James W."/>
    <s v="TenPercentOwner"/>
    <n v="2000"/>
    <n v="48.23"/>
    <n v="96460"/>
    <s v="normal_buy"/>
    <n v="1.226769453521781E-2"/>
    <n v="1.2267999999999999"/>
    <s v="P"/>
  </r>
  <r>
    <x v="1479"/>
    <s v="Tectonic Therapeutic, Inc."/>
    <x v="9"/>
    <x v="209"/>
    <s v="SPRINGER TIMOTHY A"/>
    <s v="Director,TenPercentOwner"/>
    <n v="300000"/>
    <n v="33.590000000000003"/>
    <n v="10077000"/>
    <s v="large_buy"/>
    <n v="0.1847975442217529"/>
    <n v="18.479800000000001"/>
    <s v="P"/>
  </r>
  <r>
    <x v="49"/>
    <s v="UPBOUND GROUP, INC."/>
    <x v="9"/>
    <x v="209"/>
    <s v="BROWN JEFFREY J"/>
    <s v="Director"/>
    <n v="1065"/>
    <n v="29.25"/>
    <n v="31151.25"/>
    <s v="large_buy"/>
    <n v="8.9915278081452721E-2"/>
    <n v="8.9915000000000003"/>
    <s v="P"/>
  </r>
  <r>
    <x v="102"/>
    <s v="TEXAS CAPITAL BANCSHARES INC/TX"/>
    <x v="9"/>
    <x v="209"/>
    <s v="STALLINGS ROBERT W"/>
    <s v="Director"/>
    <n v="20000"/>
    <n v="21.28"/>
    <n v="425600"/>
    <s v="large_buy"/>
    <n v="-3.099946647451612E-3"/>
    <n v="-0.31"/>
    <s v="P"/>
  </r>
  <r>
    <x v="1525"/>
    <s v="NERDWALLET, INC."/>
    <x v="9"/>
    <x v="209"/>
    <s v="McBirney Collin"/>
    <s v="Other"/>
    <n v="412055"/>
    <n v="11.35"/>
    <n v="4676824.25"/>
    <s v="large_buy"/>
    <n v="0.42468231915583732"/>
    <n v="42.468200000000003"/>
    <s v="P"/>
  </r>
  <r>
    <x v="1525"/>
    <s v="NERDWALLET, INC."/>
    <x v="9"/>
    <x v="209"/>
    <s v="Topline Capital Management, LLC"/>
    <s v="Other"/>
    <n v="412055"/>
    <n v="11.35"/>
    <n v="4676824.25"/>
    <s v="large_buy"/>
    <n v="0.42468231915583732"/>
    <n v="42.468200000000003"/>
    <s v="P"/>
  </r>
  <r>
    <x v="749"/>
    <s v="Ibotta, Inc."/>
    <x v="9"/>
    <x v="209"/>
    <s v="SHAW DAVID E"/>
    <s v="TenPercentOwner,Other"/>
    <n v="274"/>
    <n v="69.89"/>
    <n v="19149.86"/>
    <s v="normal_buy"/>
    <n v="1.9005039921053509E-2"/>
    <n v="1.9005000000000001"/>
    <s v="P"/>
  </r>
  <r>
    <x v="749"/>
    <s v="Ibotta, Inc."/>
    <x v="9"/>
    <x v="209"/>
    <s v="D. E. SHAW &amp; CO, L.P."/>
    <s v="TenPercentOwner,Other"/>
    <n v="274"/>
    <n v="69.89"/>
    <n v="19149.86"/>
    <s v="normal_buy"/>
    <n v="1.9005039921053509E-2"/>
    <n v="1.9005000000000001"/>
    <s v="P"/>
  </r>
  <r>
    <x v="749"/>
    <s v="Ibotta, Inc."/>
    <x v="9"/>
    <x v="209"/>
    <s v="D. E. SHAW &amp; CO, L.L.C."/>
    <s v="TenPercentOwner,Other"/>
    <n v="274"/>
    <n v="69.89"/>
    <n v="19149.86"/>
    <s v="normal_buy"/>
    <n v="1.9005039921053509E-2"/>
    <n v="1.9005000000000001"/>
    <s v="P"/>
  </r>
  <r>
    <x v="749"/>
    <s v="Ibotta, Inc."/>
    <x v="9"/>
    <x v="209"/>
    <s v="SHAW DAVID E"/>
    <s v="TenPercentOwner,Other"/>
    <n v="174"/>
    <n v="71.88"/>
    <n v="12507.12"/>
    <s v="normal_buy"/>
    <n v="1.9005039921053509E-2"/>
    <n v="1.9005000000000001"/>
    <s v="P"/>
  </r>
  <r>
    <x v="749"/>
    <s v="Ibotta, Inc."/>
    <x v="9"/>
    <x v="209"/>
    <s v="D. E. SHAW &amp; CO, L.P."/>
    <s v="TenPercentOwner,Other"/>
    <n v="174"/>
    <n v="71.88"/>
    <n v="12507.12"/>
    <s v="normal_buy"/>
    <n v="1.9005039921053509E-2"/>
    <n v="1.9005000000000001"/>
    <s v="P"/>
  </r>
  <r>
    <x v="749"/>
    <s v="Ibotta, Inc."/>
    <x v="9"/>
    <x v="209"/>
    <s v="D. E. SHAW &amp; CO, L.L.C."/>
    <s v="TenPercentOwner,Other"/>
    <n v="174"/>
    <n v="71.88"/>
    <n v="12507.12"/>
    <s v="normal_buy"/>
    <n v="1.9005039921053509E-2"/>
    <n v="1.9005000000000001"/>
    <s v="P"/>
  </r>
  <r>
    <x v="749"/>
    <s v="Ibotta, Inc."/>
    <x v="9"/>
    <x v="209"/>
    <s v="SHAW DAVID E"/>
    <s v="TenPercentOwner,Other"/>
    <n v="2702"/>
    <n v="71.52"/>
    <n v="193247.04"/>
    <s v="large_buy"/>
    <n v="1.9005039921053509E-2"/>
    <n v="1.9005000000000001"/>
    <s v="P"/>
  </r>
  <r>
    <x v="749"/>
    <s v="Ibotta, Inc."/>
    <x v="9"/>
    <x v="209"/>
    <s v="D. E. SHAW &amp; CO, L.P."/>
    <s v="TenPercentOwner,Other"/>
    <n v="2702"/>
    <n v="71.52"/>
    <n v="193247.04"/>
    <s v="large_buy"/>
    <n v="1.9005039921053509E-2"/>
    <n v="1.9005000000000001"/>
    <s v="P"/>
  </r>
  <r>
    <x v="749"/>
    <s v="Ibotta, Inc."/>
    <x v="9"/>
    <x v="209"/>
    <s v="D. E. SHAW &amp; CO, L.L.C."/>
    <s v="TenPercentOwner,Other"/>
    <n v="2702"/>
    <n v="71.52"/>
    <n v="193247.04"/>
    <s v="large_buy"/>
    <n v="1.9005039921053509E-2"/>
    <n v="1.9005000000000001"/>
    <s v="P"/>
  </r>
  <r>
    <x v="749"/>
    <s v="Ibotta, Inc."/>
    <x v="9"/>
    <x v="209"/>
    <s v="SHAW DAVID E"/>
    <s v="TenPercentOwner,Other"/>
    <n v="918"/>
    <n v="70"/>
    <n v="64260"/>
    <s v="normal_buy"/>
    <n v="1.9005039921053509E-2"/>
    <n v="1.9005000000000001"/>
    <s v="P"/>
  </r>
  <r>
    <x v="749"/>
    <s v="Ibotta, Inc."/>
    <x v="9"/>
    <x v="209"/>
    <s v="D. E. SHAW &amp; CO, L.P."/>
    <s v="TenPercentOwner,Other"/>
    <n v="918"/>
    <n v="70"/>
    <n v="64260"/>
    <s v="normal_buy"/>
    <n v="1.9005039921053509E-2"/>
    <n v="1.9005000000000001"/>
    <s v="P"/>
  </r>
  <r>
    <x v="749"/>
    <s v="Ibotta, Inc."/>
    <x v="9"/>
    <x v="209"/>
    <s v="D. E. SHAW &amp; CO, L.L.C."/>
    <s v="TenPercentOwner,Other"/>
    <n v="918"/>
    <n v="70"/>
    <n v="64260"/>
    <s v="normal_buy"/>
    <n v="1.9005039921053509E-2"/>
    <n v="1.9005000000000001"/>
    <s v="P"/>
  </r>
  <r>
    <x v="749"/>
    <s v="Ibotta, Inc."/>
    <x v="9"/>
    <x v="209"/>
    <s v="SHAW DAVID E"/>
    <s v="TenPercentOwner,Other"/>
    <n v="309"/>
    <n v="71.17"/>
    <n v="21991.53"/>
    <s v="normal_buy"/>
    <n v="1.9005039921053509E-2"/>
    <n v="1.9005000000000001"/>
    <s v="P"/>
  </r>
  <r>
    <x v="749"/>
    <s v="Ibotta, Inc."/>
    <x v="9"/>
    <x v="209"/>
    <s v="D. E. SHAW &amp; CO, L.P."/>
    <s v="TenPercentOwner,Other"/>
    <n v="309"/>
    <n v="71.17"/>
    <n v="21991.53"/>
    <s v="normal_buy"/>
    <n v="1.9005039921053509E-2"/>
    <n v="1.9005000000000001"/>
    <s v="P"/>
  </r>
  <r>
    <x v="749"/>
    <s v="Ibotta, Inc."/>
    <x v="9"/>
    <x v="209"/>
    <s v="D. E. SHAW &amp; CO, L.L.C."/>
    <s v="TenPercentOwner,Other"/>
    <n v="309"/>
    <n v="71.17"/>
    <n v="21991.53"/>
    <s v="normal_buy"/>
    <n v="1.9005039921053509E-2"/>
    <n v="1.9005000000000001"/>
    <s v="P"/>
  </r>
  <r>
    <x v="749"/>
    <s v="Ibotta, Inc."/>
    <x v="9"/>
    <x v="209"/>
    <s v="SHAW DAVID E"/>
    <s v="TenPercentOwner,Other"/>
    <n v="717"/>
    <n v="71.69"/>
    <n v="51401.73"/>
    <s v="normal_buy"/>
    <n v="1.9005039921053509E-2"/>
    <n v="1.9005000000000001"/>
    <s v="P"/>
  </r>
  <r>
    <x v="749"/>
    <s v="Ibotta, Inc."/>
    <x v="9"/>
    <x v="209"/>
    <s v="D. E. SHAW &amp; CO, L.P."/>
    <s v="TenPercentOwner,Other"/>
    <n v="717"/>
    <n v="71.69"/>
    <n v="51401.73"/>
    <s v="normal_buy"/>
    <n v="1.9005039921053509E-2"/>
    <n v="1.9005000000000001"/>
    <s v="P"/>
  </r>
  <r>
    <x v="749"/>
    <s v="Ibotta, Inc."/>
    <x v="9"/>
    <x v="209"/>
    <s v="D. E. SHAW &amp; CO, L.L.C."/>
    <s v="TenPercentOwner,Other"/>
    <n v="717"/>
    <n v="71.69"/>
    <n v="51401.73"/>
    <s v="normal_buy"/>
    <n v="1.9005039921053509E-2"/>
    <n v="1.9005000000000001"/>
    <s v="P"/>
  </r>
  <r>
    <x v="68"/>
    <s v="PBF Energy Inc."/>
    <x v="9"/>
    <x v="210"/>
    <s v="Control Empresarial de Capitales S.A. de C.V."/>
    <s v="TenPercentOwner,Other"/>
    <n v="287100"/>
    <n v="31.91"/>
    <n v="9161361"/>
    <s v="normal_buy"/>
    <n v="-4.1342781153637098E-2"/>
    <n v="-4.1342999999999996"/>
    <s v="P"/>
  </r>
  <r>
    <x v="167"/>
    <s v="SONIDA SENIOR LIVING, INC."/>
    <x v="9"/>
    <x v="210"/>
    <s v="Conversant Dallas Parkway (D) LP"/>
    <s v="Director,TenPercentOwner"/>
    <n v="127218"/>
    <n v="24.75"/>
    <n v="3148645.5"/>
    <s v="large_buy"/>
    <n v="5.5403828435063973E-2"/>
    <n v="5.5404"/>
    <s v="P"/>
  </r>
  <r>
    <x v="167"/>
    <s v="SONIDA SENIOR LIVING, INC."/>
    <x v="9"/>
    <x v="210"/>
    <s v="Conversant PIF Aggregator A, LP"/>
    <s v="Director,TenPercentOwner"/>
    <n v="127218"/>
    <n v="24.75"/>
    <n v="3148645.5"/>
    <s v="large_buy"/>
    <n v="5.5403828435063973E-2"/>
    <n v="5.5404"/>
    <s v="P"/>
  </r>
  <r>
    <x v="167"/>
    <s v="SONIDA SENIOR LIVING, INC."/>
    <x v="9"/>
    <x v="210"/>
    <s v="Conversant Capital LLC"/>
    <s v="Director,TenPercentOwner"/>
    <n v="127218"/>
    <n v="24.75"/>
    <n v="3148645.5"/>
    <s v="large_buy"/>
    <n v="5.5403828435063973E-2"/>
    <n v="5.5404"/>
    <s v="P"/>
  </r>
  <r>
    <x v="167"/>
    <s v="SONIDA SENIOR LIVING, INC."/>
    <x v="9"/>
    <x v="210"/>
    <s v="Conversant GP Holdings LLC"/>
    <s v="Director,TenPercentOwner"/>
    <n v="127218"/>
    <n v="24.75"/>
    <n v="3148645.5"/>
    <s v="large_buy"/>
    <n v="5.5403828435063973E-2"/>
    <n v="5.5404"/>
    <s v="P"/>
  </r>
  <r>
    <x v="167"/>
    <s v="SONIDA SENIOR LIVING, INC."/>
    <x v="9"/>
    <x v="210"/>
    <s v="Conversant Private GP LLC"/>
    <s v="Director,TenPercentOwner"/>
    <n v="127218"/>
    <n v="24.75"/>
    <n v="3148645.5"/>
    <s v="large_buy"/>
    <n v="5.5403828435063973E-2"/>
    <n v="5.5404"/>
    <s v="P"/>
  </r>
  <r>
    <x v="167"/>
    <s v="SONIDA SENIOR LIVING, INC."/>
    <x v="9"/>
    <x v="210"/>
    <s v="Simanovsky Michael"/>
    <s v="Director,TenPercentOwner"/>
    <n v="127218"/>
    <n v="24.75"/>
    <n v="3148645.5"/>
    <s v="large_buy"/>
    <n v="5.5403828435063973E-2"/>
    <n v="5.5404"/>
    <s v="P"/>
  </r>
  <r>
    <x v="167"/>
    <s v="SONIDA SENIOR LIVING, INC."/>
    <x v="9"/>
    <x v="210"/>
    <s v="Conversant Dallas Parkway (B) LP"/>
    <s v="Director,TenPercentOwner"/>
    <n v="127218"/>
    <n v="24.75"/>
    <n v="3148645.5"/>
    <s v="large_buy"/>
    <n v="5.5403828435063973E-2"/>
    <n v="5.5404"/>
    <s v="P"/>
  </r>
  <r>
    <x v="167"/>
    <s v="SONIDA SENIOR LIVING, INC."/>
    <x v="9"/>
    <x v="210"/>
    <s v="Conversant Dallas Parkway (F) LP"/>
    <s v="Director,TenPercentOwner"/>
    <n v="127218"/>
    <n v="24.75"/>
    <n v="3148645.5"/>
    <s v="large_buy"/>
    <n v="5.5403828435063973E-2"/>
    <n v="5.5404"/>
    <s v="P"/>
  </r>
  <r>
    <x v="167"/>
    <s v="SONIDA SENIOR LIVING, INC."/>
    <x v="9"/>
    <x v="210"/>
    <s v="Conversant Dallas Parkway (A) LP"/>
    <s v="Director,TenPercentOwner"/>
    <n v="127218"/>
    <n v="24.75"/>
    <n v="3148645.5"/>
    <s v="large_buy"/>
    <n v="5.5403828435063973E-2"/>
    <n v="5.5404"/>
    <s v="P"/>
  </r>
  <r>
    <x v="1529"/>
    <s v="High Roller Technologies, Inc."/>
    <x v="9"/>
    <x v="210"/>
    <s v="OEH Invest AB"/>
    <s v="TenPercentOwner"/>
    <n v="50000"/>
    <n v="8"/>
    <n v="400000"/>
    <s v="large_buy"/>
    <n v="-0.2182284746585228"/>
    <n v="-21.822800000000001"/>
    <s v="P"/>
  </r>
  <r>
    <x v="63"/>
    <s v="BlackRock Innovation &amp; Growth Term Trust"/>
    <x v="9"/>
    <x v="210"/>
    <s v="Saba Capital Management, L.P."/>
    <s v="TenPercentOwner"/>
    <n v="76043"/>
    <n v="7.52"/>
    <n v="571843.36"/>
    <s v="normal_buy"/>
    <n v="2.6773811066051371E-2"/>
    <n v="2.6774"/>
    <s v="P"/>
  </r>
  <r>
    <x v="63"/>
    <s v="BlackRock Innovation &amp; Growth Term Trust"/>
    <x v="9"/>
    <x v="210"/>
    <s v="Weinstein Boaz"/>
    <s v="TenPercentOwner"/>
    <n v="76043"/>
    <n v="7.52"/>
    <n v="571843.36"/>
    <s v="normal_buy"/>
    <n v="2.6773811066051371E-2"/>
    <n v="2.6774"/>
    <s v="P"/>
  </r>
  <r>
    <x v="1530"/>
    <s v="ManpowerGroup Inc."/>
    <x v="9"/>
    <x v="210"/>
    <s v="McGinnis John T"/>
    <s v="Officer"/>
    <n v="8000"/>
    <n v="62.28"/>
    <n v="498240"/>
    <s v="large_buy"/>
    <n v="5.6519052725501513E-2"/>
    <n v="5.6519000000000004"/>
    <s v="P"/>
  </r>
  <r>
    <x v="17"/>
    <s v="TILE SHOP HOLDINGS, INC."/>
    <x v="9"/>
    <x v="210"/>
    <s v="Fund 1 Investments, LLC"/>
    <s v="TenPercentOwner"/>
    <n v="12000"/>
    <n v="6.64"/>
    <n v="79680"/>
    <s v="normal_buy"/>
    <n v="5.2631563851613723E-2"/>
    <n v="5.2632000000000003"/>
    <s v="P"/>
  </r>
  <r>
    <x v="17"/>
    <s v="TILE SHOP HOLDINGS, INC."/>
    <x v="9"/>
    <x v="210"/>
    <s v="Pleasant Lake Onshore Feeder Fund LP"/>
    <s v="TenPercentOwner"/>
    <n v="12000"/>
    <n v="6.64"/>
    <n v="79680"/>
    <s v="normal_buy"/>
    <n v="5.2631563851613723E-2"/>
    <n v="5.2632000000000003"/>
    <s v="P"/>
  </r>
  <r>
    <x v="17"/>
    <s v="TILE SHOP HOLDINGS, INC."/>
    <x v="9"/>
    <x v="210"/>
    <s v="Pleasant Lake Partners LLC"/>
    <s v="TenPercentOwner"/>
    <n v="12000"/>
    <n v="6.64"/>
    <n v="79680"/>
    <s v="normal_buy"/>
    <n v="5.2631563851613723E-2"/>
    <n v="5.2632000000000003"/>
    <s v="P"/>
  </r>
  <r>
    <x v="83"/>
    <s v="FB Financial Corp"/>
    <x v="9"/>
    <x v="210"/>
    <s v="Ayers James W."/>
    <s v="TenPercentOwner"/>
    <n v="2000"/>
    <n v="48.43"/>
    <n v="96860"/>
    <s v="normal_buy"/>
    <n v="0.16358334338402611"/>
    <n v="16.3583"/>
    <s v="P"/>
  </r>
  <r>
    <x v="151"/>
    <s v="Rocky Mountain Chocolate Factory, Inc."/>
    <x v="9"/>
    <x v="210"/>
    <s v="GVP 2021-A, L.P."/>
    <s v="Other"/>
    <n v="330743"/>
    <n v="2.7"/>
    <n v="893006.10000000009"/>
    <s v="large_buy"/>
    <n v="-3.9999961853027337E-2"/>
    <n v="-4"/>
    <s v="P"/>
  </r>
  <r>
    <x v="151"/>
    <s v="Rocky Mountain Chocolate Factory, Inc."/>
    <x v="9"/>
    <x v="210"/>
    <s v="Rice Shawn G"/>
    <s v="Other"/>
    <n v="330743"/>
    <n v="2.7"/>
    <n v="893006.10000000009"/>
    <s v="large_buy"/>
    <n v="-3.9999961853027337E-2"/>
    <n v="-4"/>
    <s v="P"/>
  </r>
  <r>
    <x v="151"/>
    <s v="Rocky Mountain Chocolate Factory, Inc."/>
    <x v="9"/>
    <x v="210"/>
    <s v="GEYGAN JAMES"/>
    <s v="Other"/>
    <n v="330743"/>
    <n v="2.7"/>
    <n v="893006.10000000009"/>
    <s v="large_buy"/>
    <n v="-3.9999961853027337E-2"/>
    <n v="-4"/>
    <s v="P"/>
  </r>
  <r>
    <x v="151"/>
    <s v="Rocky Mountain Chocolate Factory, Inc."/>
    <x v="9"/>
    <x v="210"/>
    <s v="GEYGAN JEFFREY RICHART"/>
    <s v="Director,Officer,TenPercentOwner"/>
    <n v="330743"/>
    <n v="2.7"/>
    <n v="893006.10000000009"/>
    <s v="large_buy"/>
    <n v="-3.9999961853027337E-2"/>
    <n v="-4"/>
    <s v="P"/>
  </r>
  <r>
    <x v="151"/>
    <s v="Rocky Mountain Chocolate Factory, Inc."/>
    <x v="9"/>
    <x v="210"/>
    <s v="Wilke Stacy"/>
    <s v="Other"/>
    <n v="330743"/>
    <n v="2.7"/>
    <n v="893006.10000000009"/>
    <s v="large_buy"/>
    <n v="-3.9999961853027337E-2"/>
    <n v="-4"/>
    <s v="P"/>
  </r>
  <r>
    <x v="151"/>
    <s v="Rocky Mountain Chocolate Factory, Inc."/>
    <x v="9"/>
    <x v="210"/>
    <s v="GVP 2021-A, LLC"/>
    <s v="Other"/>
    <n v="330743"/>
    <n v="2.7"/>
    <n v="893006.10000000009"/>
    <s v="large_buy"/>
    <n v="-3.9999961853027337E-2"/>
    <n v="-4"/>
    <s v="P"/>
  </r>
  <r>
    <x v="151"/>
    <s v="Rocky Mountain Chocolate Factory, Inc."/>
    <x v="9"/>
    <x v="210"/>
    <s v="Geygan Kathleen"/>
    <s v="Other"/>
    <n v="330743"/>
    <n v="2.7"/>
    <n v="893006.10000000009"/>
    <s v="large_buy"/>
    <n v="-3.9999961853027337E-2"/>
    <n v="-4"/>
    <s v="P"/>
  </r>
  <r>
    <x v="151"/>
    <s v="Rocky Mountain Chocolate Factory, Inc."/>
    <x v="9"/>
    <x v="210"/>
    <s v="GLOBAL VALUE INVESTMENT CORP."/>
    <s v="TenPercentOwner"/>
    <n v="330743"/>
    <n v="2.7"/>
    <n v="893006.10000000009"/>
    <s v="large_buy"/>
    <n v="-3.9999961853027337E-2"/>
    <n v="-4"/>
    <s v="P"/>
  </r>
  <r>
    <x v="1531"/>
    <s v="Eagle Point Institutional Income Fund"/>
    <x v="9"/>
    <x v="210"/>
    <s v="Majewski Thomas P."/>
    <s v="Director,Officer,Other"/>
    <n v="4000"/>
    <n v="24.96"/>
    <n v="99840"/>
    <s v="large_buy"/>
    <n v="-3.604237580860925E-3"/>
    <n v="-0.3604"/>
    <s v="P"/>
  </r>
  <r>
    <x v="217"/>
    <s v="RETRACTABLE TECHNOLOGIES INC"/>
    <x v="9"/>
    <x v="210"/>
    <s v="SHAW THOMAS J"/>
    <s v="Director,Officer,TenPercentOwner"/>
    <n v="21142"/>
    <n v="0.74"/>
    <n v="15645.08"/>
    <s v="normal_buy"/>
    <n v="-1.3513500451867611E-2"/>
    <n v="-1.3513999999999999"/>
    <s v="P"/>
  </r>
  <r>
    <x v="1529"/>
    <s v="High Roller Technologies, Inc."/>
    <x v="9"/>
    <x v="210"/>
    <s v="Cribari Michael"/>
    <s v="Director,TenPercentOwner"/>
    <n v="31250"/>
    <n v="8"/>
    <n v="250000"/>
    <s v="large_buy"/>
    <n v="-0.2182284746585228"/>
    <n v="-21.822800000000001"/>
    <s v="P"/>
  </r>
  <r>
    <x v="1529"/>
    <s v="High Roller Technologies, Inc."/>
    <x v="9"/>
    <x v="210"/>
    <s v="Bradtke Daniel Waldemar"/>
    <s v="Director"/>
    <n v="2500"/>
    <n v="8"/>
    <n v="20000"/>
    <s v="normal_buy"/>
    <n v="-0.2182284746585228"/>
    <n v="-21.822800000000001"/>
    <s v="P"/>
  </r>
  <r>
    <x v="151"/>
    <s v="Rocky Mountain Chocolate Factory, Inc."/>
    <x v="9"/>
    <x v="210"/>
    <s v="GEYGAN JEFFREY RICHART"/>
    <s v="Director,Officer,TenPercentOwner"/>
    <n v="330743"/>
    <n v="2.7"/>
    <n v="893006.10000000009"/>
    <s v="large_buy"/>
    <n v="-3.9999961853027337E-2"/>
    <n v="-4"/>
    <s v="P"/>
  </r>
  <r>
    <x v="1529"/>
    <s v="High Roller Technologies, Inc."/>
    <x v="9"/>
    <x v="210"/>
    <s v="Eachus Brandon Christopher"/>
    <s v="Director,TenPercentOwner"/>
    <n v="31250"/>
    <n v="8"/>
    <n v="250000"/>
    <s v="large_buy"/>
    <n v="-0.2182284746585228"/>
    <n v="-21.822800000000001"/>
    <s v="P"/>
  </r>
  <r>
    <x v="1426"/>
    <s v="Eton Pharmaceuticals, Inc."/>
    <x v="9"/>
    <x v="210"/>
    <s v="Opaleye Management Inc."/>
    <s v="TenPercentOwner"/>
    <n v="10000"/>
    <n v="7.98"/>
    <n v="79800"/>
    <s v="normal_buy"/>
    <n v="6.642065857955548E-2"/>
    <n v="6.6421000000000001"/>
    <s v="P"/>
  </r>
  <r>
    <x v="151"/>
    <s v="Rocky Mountain Chocolate Factory, Inc."/>
    <x v="9"/>
    <x v="210"/>
    <s v="GEYGAN JEFFREY RICHART"/>
    <s v="Director,Officer,TenPercentOwner"/>
    <n v="330743"/>
    <n v="2.7"/>
    <n v="893006.10000000009"/>
    <s v="large_buy"/>
    <n v="-3.9999961853027337E-2"/>
    <n v="-4"/>
    <s v="P"/>
  </r>
  <r>
    <x v="749"/>
    <s v="Ibotta, Inc."/>
    <x v="9"/>
    <x v="210"/>
    <s v="SHAW DAVID E"/>
    <s v="TenPercentOwner,Other"/>
    <n v="993"/>
    <n v="71.47"/>
    <n v="70969.709999999992"/>
    <s v="normal_buy"/>
    <n v="-6.021569571826535E-3"/>
    <n v="-0.60219999999999996"/>
    <s v="P"/>
  </r>
  <r>
    <x v="749"/>
    <s v="Ibotta, Inc."/>
    <x v="9"/>
    <x v="210"/>
    <s v="D. E. SHAW &amp; CO, L.P."/>
    <s v="TenPercentOwner,Other"/>
    <n v="993"/>
    <n v="71.47"/>
    <n v="70969.709999999992"/>
    <s v="normal_buy"/>
    <n v="-6.021569571826535E-3"/>
    <n v="-0.60219999999999996"/>
    <s v="P"/>
  </r>
  <r>
    <x v="749"/>
    <s v="Ibotta, Inc."/>
    <x v="9"/>
    <x v="210"/>
    <s v="D. E. SHAW &amp; CO, L.L.C."/>
    <s v="TenPercentOwner,Other"/>
    <n v="993"/>
    <n v="71.47"/>
    <n v="70969.709999999992"/>
    <s v="normal_buy"/>
    <n v="-6.021569571826535E-3"/>
    <n v="-0.60219999999999996"/>
    <s v="P"/>
  </r>
  <r>
    <x v="749"/>
    <s v="Ibotta, Inc."/>
    <x v="9"/>
    <x v="210"/>
    <s v="SHAW DAVID E"/>
    <s v="TenPercentOwner,Other"/>
    <n v="1662"/>
    <n v="70.319999999999993"/>
    <n v="116871.84"/>
    <s v="large_buy"/>
    <n v="-6.021569571826535E-3"/>
    <n v="-0.60219999999999996"/>
    <s v="P"/>
  </r>
  <r>
    <x v="749"/>
    <s v="Ibotta, Inc."/>
    <x v="9"/>
    <x v="210"/>
    <s v="D. E. SHAW &amp; CO, L.P."/>
    <s v="TenPercentOwner,Other"/>
    <n v="1662"/>
    <n v="70.319999999999993"/>
    <n v="116871.84"/>
    <s v="large_buy"/>
    <n v="-6.021569571826535E-3"/>
    <n v="-0.60219999999999996"/>
    <s v="P"/>
  </r>
  <r>
    <x v="749"/>
    <s v="Ibotta, Inc."/>
    <x v="9"/>
    <x v="210"/>
    <s v="D. E. SHAW &amp; CO, L.L.C."/>
    <s v="TenPercentOwner,Other"/>
    <n v="1662"/>
    <n v="70.319999999999993"/>
    <n v="116871.84"/>
    <s v="large_buy"/>
    <n v="-6.021569571826535E-3"/>
    <n v="-0.60219999999999996"/>
    <s v="P"/>
  </r>
  <r>
    <x v="749"/>
    <s v="Ibotta, Inc."/>
    <x v="9"/>
    <x v="210"/>
    <s v="SHAW DAVID E"/>
    <s v="TenPercentOwner,Other"/>
    <n v="300"/>
    <n v="71.400000000000006"/>
    <n v="21420"/>
    <s v="normal_buy"/>
    <n v="-6.021569571826535E-3"/>
    <n v="-0.60219999999999996"/>
    <s v="P"/>
  </r>
  <r>
    <x v="749"/>
    <s v="Ibotta, Inc."/>
    <x v="9"/>
    <x v="210"/>
    <s v="D. E. SHAW &amp; CO, L.P."/>
    <s v="TenPercentOwner,Other"/>
    <n v="300"/>
    <n v="71.400000000000006"/>
    <n v="21420"/>
    <s v="normal_buy"/>
    <n v="-6.021569571826535E-3"/>
    <n v="-0.60219999999999996"/>
    <s v="P"/>
  </r>
  <r>
    <x v="749"/>
    <s v="Ibotta, Inc."/>
    <x v="9"/>
    <x v="210"/>
    <s v="D. E. SHAW &amp; CO, L.L.C."/>
    <s v="TenPercentOwner,Other"/>
    <n v="300"/>
    <n v="71.400000000000006"/>
    <n v="21420"/>
    <s v="normal_buy"/>
    <n v="-6.021569571826535E-3"/>
    <n v="-0.60219999999999996"/>
    <s v="P"/>
  </r>
  <r>
    <x v="749"/>
    <s v="Ibotta, Inc."/>
    <x v="9"/>
    <x v="210"/>
    <s v="SHAW DAVID E"/>
    <s v="TenPercentOwner,Other"/>
    <n v="500"/>
    <n v="70.28"/>
    <n v="35140"/>
    <s v="normal_buy"/>
    <n v="-6.021569571826535E-3"/>
    <n v="-0.60219999999999996"/>
    <s v="P"/>
  </r>
  <r>
    <x v="749"/>
    <s v="Ibotta, Inc."/>
    <x v="9"/>
    <x v="210"/>
    <s v="D. E. SHAW &amp; CO, L.P."/>
    <s v="TenPercentOwner,Other"/>
    <n v="500"/>
    <n v="70.28"/>
    <n v="35140"/>
    <s v="normal_buy"/>
    <n v="-6.021569571826535E-3"/>
    <n v="-0.60219999999999996"/>
    <s v="P"/>
  </r>
  <r>
    <x v="749"/>
    <s v="Ibotta, Inc."/>
    <x v="9"/>
    <x v="210"/>
    <s v="D. E. SHAW &amp; CO, L.L.C."/>
    <s v="TenPercentOwner,Other"/>
    <n v="500"/>
    <n v="70.28"/>
    <n v="35140"/>
    <s v="normal_buy"/>
    <n v="-6.021569571826535E-3"/>
    <n v="-0.60219999999999996"/>
    <s v="P"/>
  </r>
  <r>
    <x v="151"/>
    <s v="Rocky Mountain Chocolate Factory, Inc."/>
    <x v="9"/>
    <x v="210"/>
    <s v="GEYGAN JEFFREY RICHART"/>
    <s v="Director,Officer,TenPercentOwner"/>
    <n v="330743"/>
    <n v="2.7"/>
    <n v="893006.10000000009"/>
    <s v="large_buy"/>
    <n v="-3.9999961853027337E-2"/>
    <n v="-4"/>
    <s v="P"/>
  </r>
  <r>
    <x v="151"/>
    <s v="Rocky Mountain Chocolate Factory, Inc."/>
    <x v="9"/>
    <x v="210"/>
    <s v="GEYGAN JAMES"/>
    <s v="Other"/>
    <n v="330743"/>
    <n v="2.7"/>
    <n v="893006.10000000009"/>
    <s v="large_buy"/>
    <n v="-3.9999961853027337E-2"/>
    <n v="-4"/>
    <s v="P"/>
  </r>
  <r>
    <x v="151"/>
    <s v="Rocky Mountain Chocolate Factory, Inc."/>
    <x v="9"/>
    <x v="210"/>
    <s v="GLOBAL VALUE INVESTMENT CORP."/>
    <s v="TenPercentOwner"/>
    <n v="330743"/>
    <n v="2.7"/>
    <n v="893006.10000000009"/>
    <s v="large_buy"/>
    <n v="-3.9999961853027337E-2"/>
    <n v="-4"/>
    <s v="P"/>
  </r>
  <r>
    <x v="151"/>
    <s v="Rocky Mountain Chocolate Factory, Inc."/>
    <x v="9"/>
    <x v="210"/>
    <s v="GVP 2021-A, LLC"/>
    <s v="Other"/>
    <n v="330743"/>
    <n v="2.7"/>
    <n v="893006.10000000009"/>
    <s v="large_buy"/>
    <n v="-3.9999961853027337E-2"/>
    <n v="-4"/>
    <s v="P"/>
  </r>
  <r>
    <x v="151"/>
    <s v="Rocky Mountain Chocolate Factory, Inc."/>
    <x v="9"/>
    <x v="210"/>
    <s v="Geygan Kathleen"/>
    <s v="Other"/>
    <n v="330743"/>
    <n v="2.7"/>
    <n v="893006.10000000009"/>
    <s v="large_buy"/>
    <n v="-3.9999961853027337E-2"/>
    <n v="-4"/>
    <s v="P"/>
  </r>
  <r>
    <x v="151"/>
    <s v="Rocky Mountain Chocolate Factory, Inc."/>
    <x v="9"/>
    <x v="210"/>
    <s v="Wilke Stacy"/>
    <s v="Other"/>
    <n v="330743"/>
    <n v="2.7"/>
    <n v="893006.10000000009"/>
    <s v="large_buy"/>
    <n v="-3.9999961853027337E-2"/>
    <n v="-4"/>
    <s v="P"/>
  </r>
  <r>
    <x v="151"/>
    <s v="Rocky Mountain Chocolate Factory, Inc."/>
    <x v="9"/>
    <x v="210"/>
    <s v="GVP 2021-A, L.P."/>
    <s v="Other"/>
    <n v="330743"/>
    <n v="2.7"/>
    <n v="893006.10000000009"/>
    <s v="large_buy"/>
    <n v="-3.9999961853027337E-2"/>
    <n v="-4"/>
    <s v="P"/>
  </r>
  <r>
    <x v="151"/>
    <s v="Rocky Mountain Chocolate Factory, Inc."/>
    <x v="9"/>
    <x v="210"/>
    <s v="Rice Shawn G"/>
    <s v="Other"/>
    <n v="330743"/>
    <n v="2.7"/>
    <n v="893006.10000000009"/>
    <s v="large_buy"/>
    <n v="-3.9999961853027337E-2"/>
    <n v="-4"/>
    <s v="P"/>
  </r>
  <r>
    <x v="1482"/>
    <s v="Legacy Education Inc."/>
    <x v="9"/>
    <x v="210"/>
    <s v="Robert D. deRose &amp; Susan deRose Family Trust DTD 11/18/1986"/>
    <s v="TenPercentOwner"/>
    <n v="2500"/>
    <n v="5.4"/>
    <n v="13500"/>
    <s v="normal_buy"/>
    <n v="0.10693068147675611"/>
    <n v="10.693099999999999"/>
    <s v="P"/>
  </r>
  <r>
    <x v="1482"/>
    <s v="Legacy Education Inc."/>
    <x v="9"/>
    <x v="210"/>
    <s v="deRose Susan"/>
    <s v="TenPercentOwner"/>
    <n v="2500"/>
    <n v="5.4"/>
    <n v="13500"/>
    <s v="normal_buy"/>
    <n v="0.10693068147675611"/>
    <n v="10.693099999999999"/>
    <s v="P"/>
  </r>
  <r>
    <x v="1482"/>
    <s v="Legacy Education Inc."/>
    <x v="9"/>
    <x v="210"/>
    <s v="DEROSE ROBERT"/>
    <s v="TenPercentOwner"/>
    <n v="2500"/>
    <n v="5.4"/>
    <n v="13500"/>
    <s v="normal_buy"/>
    <n v="0.10693068147675611"/>
    <n v="10.693099999999999"/>
    <s v="P"/>
  </r>
  <r>
    <x v="1529"/>
    <s v="High Roller Technologies, Inc."/>
    <x v="9"/>
    <x v="210"/>
    <s v="Clemes Benjamin Michael"/>
    <s v="Officer"/>
    <n v="6250"/>
    <n v="8"/>
    <n v="50000"/>
    <s v="normal_buy"/>
    <n v="-0.2182284746585228"/>
    <n v="-21.822800000000001"/>
    <s v="P"/>
  </r>
  <r>
    <x v="68"/>
    <s v="PBF Energy Inc."/>
    <x v="9"/>
    <x v="211"/>
    <s v="Control Empresarial de Capitales S.A. de C.V."/>
    <s v="TenPercentOwner,Other"/>
    <n v="200000"/>
    <n v="31.76"/>
    <n v="6352000"/>
    <s v="normal_buy"/>
    <n v="-3.9874425899007693E-2"/>
    <n v="-3.9874000000000001"/>
    <s v="P"/>
  </r>
  <r>
    <x v="1532"/>
    <s v="TELA Bio, Inc."/>
    <x v="9"/>
    <x v="211"/>
    <s v="Cuca Roberto"/>
    <s v="Officer"/>
    <n v="64444"/>
    <n v="2.25"/>
    <n v="144999"/>
    <s v="normal_buy"/>
    <n v="0.15891476664919499"/>
    <n v="15.891500000000001"/>
    <s v="P"/>
  </r>
  <r>
    <x v="791"/>
    <s v="RANGE RESOURCES CORP"/>
    <x v="9"/>
    <x v="211"/>
    <s v="Griffie Charles G."/>
    <s v="Director"/>
    <n v="1275"/>
    <n v="31.46"/>
    <n v="40111.5"/>
    <s v="normal_buy"/>
    <n v="4.1666610528822152E-2"/>
    <n v="4.1666999999999996"/>
    <s v="P"/>
  </r>
  <r>
    <x v="17"/>
    <s v="TILE SHOP HOLDINGS, INC."/>
    <x v="9"/>
    <x v="211"/>
    <s v="Fund 1 Investments, LLC"/>
    <s v="TenPercentOwner"/>
    <n v="17000"/>
    <n v="6.57"/>
    <n v="111690"/>
    <s v="normal_buy"/>
    <n v="5.9270497113613319E-2"/>
    <n v="5.9269999999999996"/>
    <s v="P"/>
  </r>
  <r>
    <x v="17"/>
    <s v="TILE SHOP HOLDINGS, INC."/>
    <x v="9"/>
    <x v="211"/>
    <s v="Pleasant Lake Onshore Feeder Fund LP"/>
    <s v="TenPercentOwner"/>
    <n v="17000"/>
    <n v="6.57"/>
    <n v="111690"/>
    <s v="normal_buy"/>
    <n v="5.9270497113613319E-2"/>
    <n v="5.9269999999999996"/>
    <s v="P"/>
  </r>
  <r>
    <x v="17"/>
    <s v="TILE SHOP HOLDINGS, INC."/>
    <x v="9"/>
    <x v="211"/>
    <s v="Pleasant Lake Partners LLC"/>
    <s v="TenPercentOwner"/>
    <n v="17000"/>
    <n v="6.57"/>
    <n v="111690"/>
    <s v="normal_buy"/>
    <n v="5.9270497113613319E-2"/>
    <n v="5.9269999999999996"/>
    <s v="P"/>
  </r>
  <r>
    <x v="920"/>
    <s v="PLUMAS BANCORP"/>
    <x v="9"/>
    <x v="211"/>
    <s v="Belstock Richard L"/>
    <s v="Officer"/>
    <n v="300"/>
    <n v="42.7"/>
    <n v="12810"/>
    <s v="normal_buy"/>
    <n v="4.3552529692756581E-2"/>
    <n v="4.3552999999999997"/>
    <s v="P"/>
  </r>
  <r>
    <x v="1156"/>
    <s v="Gabelli Healthcare &amp; WellnessRx Trust"/>
    <x v="9"/>
    <x v="211"/>
    <s v="Weinstein Boaz"/>
    <s v="TenPercentOwner"/>
    <n v="10441"/>
    <n v="10.59"/>
    <n v="110570.19"/>
    <s v="normal_buy"/>
    <n v="-5.6603559602124154E-3"/>
    <n v="-0.56599999999999995"/>
    <s v="P"/>
  </r>
  <r>
    <x v="1156"/>
    <s v="Gabelli Healthcare &amp; WellnessRx Trust"/>
    <x v="9"/>
    <x v="211"/>
    <s v="Saba Capital Management, L.P."/>
    <s v="TenPercentOwner"/>
    <n v="10441"/>
    <n v="10.59"/>
    <n v="110570.19"/>
    <s v="normal_buy"/>
    <n v="-5.6603559602124154E-3"/>
    <n v="-0.56599999999999995"/>
    <s v="P"/>
  </r>
  <r>
    <x v="794"/>
    <s v="LOGITECH INTERNATIONAL S.A."/>
    <x v="9"/>
    <x v="211"/>
    <s v="GECHT GUY"/>
    <s v="Director"/>
    <n v="2500"/>
    <n v="81.12"/>
    <n v="202800"/>
    <s v="large_buy"/>
    <n v="1.852777153504626E-3"/>
    <n v="0.18529999999999999"/>
    <s v="P"/>
  </r>
  <r>
    <x v="83"/>
    <s v="FB Financial Corp"/>
    <x v="9"/>
    <x v="211"/>
    <s v="Ayers James W."/>
    <s v="TenPercentOwner"/>
    <n v="2000"/>
    <n v="48.17"/>
    <n v="96340"/>
    <s v="normal_buy"/>
    <n v="0.12051255705828989"/>
    <n v="12.051299999999999"/>
    <s v="P"/>
  </r>
  <r>
    <x v="1060"/>
    <s v="Metropolitan Bank Holding Corp."/>
    <x v="9"/>
    <x v="211"/>
    <s v="Pamula Chaya"/>
    <s v="Director"/>
    <n v="450"/>
    <n v="54.29"/>
    <n v="24430.5"/>
    <s v="normal_buy"/>
    <n v="0.1328529199353321"/>
    <n v="13.285299999999999"/>
    <s v="P"/>
  </r>
  <r>
    <x v="1533"/>
    <s v="PSQ Holdings, Inc."/>
    <x v="9"/>
    <x v="211"/>
    <s v="Loeffler Kelly Lynn"/>
    <s v="Director"/>
    <n v="1203704"/>
    <n v="2.7"/>
    <n v="3250000.8"/>
    <s v="large_buy"/>
    <n v="7.6923090358894219E-2"/>
    <n v="7.6923000000000004"/>
    <s v="P"/>
  </r>
  <r>
    <x v="151"/>
    <s v="Rocky Mountain Chocolate Factory, Inc."/>
    <x v="9"/>
    <x v="211"/>
    <s v="GVP 2021-A, L.P."/>
    <s v="Oth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Rice Shawn G"/>
    <s v="Oth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GEYGAN JAMES"/>
    <s v="Oth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GEYGAN JEFFREY RICHART"/>
    <s v="Director,Officer,TenPercentOwn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Wilke Stacy"/>
    <s v="Oth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GVP 2021-A, LLC"/>
    <s v="Oth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Geygan Kathleen"/>
    <s v="Oth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GLOBAL VALUE INVESTMENT CORP."/>
    <s v="TenPercentOwner"/>
    <n v="175311"/>
    <n v="2.6"/>
    <n v="455808.6"/>
    <s v="large_buy"/>
    <n v="-5.7761764235525932E-2"/>
    <n v="-5.7762000000000002"/>
    <s v="P"/>
  </r>
  <r>
    <x v="1534"/>
    <s v="Synergy CHC Corp."/>
    <x v="9"/>
    <x v="211"/>
    <s v="Ross Jack"/>
    <s v="Director,Officer,TenPercentOwner"/>
    <n v="300000"/>
    <n v="9"/>
    <n v="2700000"/>
    <s v="large_buy"/>
    <n v="-0.2785793745971229"/>
    <n v="-27.857900000000001"/>
    <s v="P"/>
  </r>
  <r>
    <x v="939"/>
    <s v="CONSUMERS BANCORP INC /OH/"/>
    <x v="9"/>
    <x v="211"/>
    <s v="Lober Ralph J II"/>
    <s v="Director,Officer"/>
    <n v="298"/>
    <n v="298"/>
    <n v="88804"/>
    <s v="large_buy"/>
    <n v="-7.9366222603337588E-3"/>
    <n v="-0.79369999999999996"/>
    <s v="P"/>
  </r>
  <r>
    <x v="1110"/>
    <s v="Atlas Energy Solutions Inc."/>
    <x v="9"/>
    <x v="211"/>
    <s v="SHEPARD GREGORY M"/>
    <s v="Other"/>
    <n v="23300"/>
    <n v="19.55"/>
    <n v="455515"/>
    <s v="normal_buy"/>
    <n v="6.1300045078735772E-2"/>
    <n v="6.13"/>
    <s v="P"/>
  </r>
  <r>
    <x v="1532"/>
    <s v="TELA Bio, Inc."/>
    <x v="9"/>
    <x v="211"/>
    <s v="Firestone Gregory A."/>
    <s v="Officer"/>
    <n v="6666"/>
    <n v="2.25"/>
    <n v="14998.5"/>
    <s v="normal_buy"/>
    <n v="0.15891476664919499"/>
    <n v="15.891500000000001"/>
    <s v="P"/>
  </r>
  <r>
    <x v="63"/>
    <s v="BlackRock Innovation &amp; Growth Term Trust"/>
    <x v="9"/>
    <x v="211"/>
    <s v="Weinstein Boaz"/>
    <s v="TenPercentOwner"/>
    <n v="76902"/>
    <n v="7.53"/>
    <n v="579072.06000000006"/>
    <s v="normal_buy"/>
    <n v="2.251659571413445E-2"/>
    <n v="2.2517"/>
    <s v="P"/>
  </r>
  <r>
    <x v="63"/>
    <s v="BlackRock Innovation &amp; Growth Term Trust"/>
    <x v="9"/>
    <x v="211"/>
    <s v="Saba Capital Management, L.P."/>
    <s v="TenPercentOwner"/>
    <n v="76902"/>
    <n v="7.53"/>
    <n v="579072.06000000006"/>
    <s v="normal_buy"/>
    <n v="2.251659571413445E-2"/>
    <n v="2.2517"/>
    <s v="P"/>
  </r>
  <r>
    <x v="980"/>
    <s v="NORFOLK SOUTHERN CORP"/>
    <x v="9"/>
    <x v="211"/>
    <s v="Fahmy Sameh"/>
    <s v="Director"/>
    <n v="1000"/>
    <n v="255"/>
    <n v="255000"/>
    <s v="normal_buy"/>
    <n v="7.401629546417432E-2"/>
    <n v="7.4016000000000002"/>
    <s v="P"/>
  </r>
  <r>
    <x v="1532"/>
    <s v="TELA Bio, Inc."/>
    <x v="9"/>
    <x v="211"/>
    <s v="KOBLISH ANTONY"/>
    <s v="Director,Officer"/>
    <n v="88888"/>
    <n v="2.25"/>
    <n v="199998"/>
    <s v="large_buy"/>
    <n v="0.15891476664919499"/>
    <n v="15.891500000000001"/>
    <s v="P"/>
  </r>
  <r>
    <x v="151"/>
    <s v="Rocky Mountain Chocolate Factory, Inc."/>
    <x v="9"/>
    <x v="211"/>
    <s v="GEYGAN JEFFREY RICHART"/>
    <s v="Director,Officer,TenPercentOwn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GEYGAN JAMES"/>
    <s v="Oth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GLOBAL VALUE INVESTMENT CORP."/>
    <s v="TenPercentOwn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GVP 2021-A, LLC"/>
    <s v="Oth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Geygan Kathleen"/>
    <s v="Oth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Wilke Stacy"/>
    <s v="Oth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GVP 2021-A, L.P."/>
    <s v="Oth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Rice Shawn G"/>
    <s v="Other"/>
    <n v="175311"/>
    <n v="2.6"/>
    <n v="455808.6"/>
    <s v="large_buy"/>
    <n v="-5.7761764235525932E-2"/>
    <n v="-5.7762000000000002"/>
    <s v="P"/>
  </r>
  <r>
    <x v="151"/>
    <s v="Rocky Mountain Chocolate Factory, Inc."/>
    <x v="9"/>
    <x v="211"/>
    <s v="GEYGAN JEFFREY RICHART"/>
    <s v="Director,Officer,TenPercentOwner"/>
    <n v="163376"/>
    <n v="2.6"/>
    <n v="424777.6"/>
    <s v="large_buy"/>
    <n v="-5.7761764235525932E-2"/>
    <n v="-5.7762000000000002"/>
    <s v="P"/>
  </r>
  <r>
    <x v="151"/>
    <s v="Rocky Mountain Chocolate Factory, Inc."/>
    <x v="9"/>
    <x v="211"/>
    <s v="GEYGAN JEFFREY RICHART"/>
    <s v="Director,Officer,TenPercentOwner"/>
    <n v="11935"/>
    <n v="2.6"/>
    <n v="31031"/>
    <s v="normal_buy"/>
    <n v="-5.7761764235525932E-2"/>
    <n v="-5.7762000000000002"/>
    <s v="P"/>
  </r>
  <r>
    <x v="1532"/>
    <s v="TELA Bio, Inc."/>
    <x v="9"/>
    <x v="211"/>
    <s v="Talmo Paul"/>
    <s v="Officer"/>
    <n v="22222"/>
    <n v="2.25"/>
    <n v="49999.5"/>
    <s v="normal_buy"/>
    <n v="0.15891476664919499"/>
    <n v="15.891500000000001"/>
    <s v="P"/>
  </r>
  <r>
    <x v="151"/>
    <s v="Rocky Mountain Chocolate Factory, Inc."/>
    <x v="9"/>
    <x v="211"/>
    <s v="GEYGAN JEFFREY RICHART"/>
    <s v="Director,Officer,TenPercentOwner"/>
    <n v="163376"/>
    <n v="2.6"/>
    <n v="424777.6"/>
    <s v="large_buy"/>
    <n v="-5.7761764235525932E-2"/>
    <n v="-5.7762000000000002"/>
    <s v="P"/>
  </r>
  <r>
    <x v="151"/>
    <s v="Rocky Mountain Chocolate Factory, Inc."/>
    <x v="9"/>
    <x v="211"/>
    <s v="GEYGAN JEFFREY RICHART"/>
    <s v="Director,Officer,TenPercentOwner"/>
    <n v="11935"/>
    <n v="2.6"/>
    <n v="31031"/>
    <s v="normal_buy"/>
    <n v="-5.7761764235525932E-2"/>
    <n v="-5.7762000000000002"/>
    <s v="P"/>
  </r>
  <r>
    <x v="581"/>
    <s v="CENTRAL SECURITIES CORP"/>
    <x v="9"/>
    <x v="211"/>
    <s v="O'Neill Andrew J"/>
    <s v="Officer"/>
    <n v="1080"/>
    <n v="46.09"/>
    <n v="49777.2"/>
    <s v="large_buy"/>
    <n v="5.0796265614117868E-2"/>
    <n v="5.0796000000000001"/>
    <s v="P"/>
  </r>
  <r>
    <x v="581"/>
    <s v="CENTRAL SECURITIES CORP"/>
    <x v="9"/>
    <x v="211"/>
    <s v="O'Neill Andrew J"/>
    <s v="Officer"/>
    <n v="274"/>
    <n v="46.09"/>
    <n v="12628.66"/>
    <s v="normal_buy"/>
    <n v="5.0796265614117868E-2"/>
    <n v="5.0796000000000001"/>
    <s v="P"/>
  </r>
  <r>
    <x v="749"/>
    <s v="Ibotta, Inc."/>
    <x v="9"/>
    <x v="211"/>
    <s v="SHAW DAVID E"/>
    <s v="TenPercentOwner,Other"/>
    <n v="268"/>
    <n v="72.28"/>
    <n v="19371.04"/>
    <s v="normal_buy"/>
    <n v="2.8514714103340388E-2"/>
    <n v="2.8515000000000001"/>
    <s v="P"/>
  </r>
  <r>
    <x v="749"/>
    <s v="Ibotta, Inc."/>
    <x v="9"/>
    <x v="211"/>
    <s v="D. E. SHAW &amp; CO, L.P."/>
    <s v="TenPercentOwner,Other"/>
    <n v="268"/>
    <n v="72.28"/>
    <n v="19371.04"/>
    <s v="normal_buy"/>
    <n v="2.8514714103340388E-2"/>
    <n v="2.8515000000000001"/>
    <s v="P"/>
  </r>
  <r>
    <x v="749"/>
    <s v="Ibotta, Inc."/>
    <x v="9"/>
    <x v="211"/>
    <s v="D. E. SHAW &amp; CO, L.L.C."/>
    <s v="TenPercentOwner,Other"/>
    <n v="268"/>
    <n v="72.28"/>
    <n v="19371.04"/>
    <s v="normal_buy"/>
    <n v="2.8514714103340388E-2"/>
    <n v="2.8515000000000001"/>
    <s v="P"/>
  </r>
  <r>
    <x v="749"/>
    <s v="Ibotta, Inc."/>
    <x v="9"/>
    <x v="211"/>
    <s v="SHAW DAVID E"/>
    <s v="TenPercentOwner,Other"/>
    <n v="1236"/>
    <n v="71.56"/>
    <n v="88448.16"/>
    <s v="normal_buy"/>
    <n v="2.8514714103340388E-2"/>
    <n v="2.8515000000000001"/>
    <s v="P"/>
  </r>
  <r>
    <x v="749"/>
    <s v="Ibotta, Inc."/>
    <x v="9"/>
    <x v="211"/>
    <s v="D. E. SHAW &amp; CO, L.P."/>
    <s v="TenPercentOwner,Other"/>
    <n v="1236"/>
    <n v="71.56"/>
    <n v="88448.16"/>
    <s v="normal_buy"/>
    <n v="2.8514714103340388E-2"/>
    <n v="2.8515000000000001"/>
    <s v="P"/>
  </r>
  <r>
    <x v="749"/>
    <s v="Ibotta, Inc."/>
    <x v="9"/>
    <x v="211"/>
    <s v="D. E. SHAW &amp; CO, L.L.C."/>
    <s v="TenPercentOwner,Other"/>
    <n v="1236"/>
    <n v="71.56"/>
    <n v="88448.16"/>
    <s v="normal_buy"/>
    <n v="2.8514714103340388E-2"/>
    <n v="2.8515000000000001"/>
    <s v="P"/>
  </r>
  <r>
    <x v="749"/>
    <s v="Ibotta, Inc."/>
    <x v="9"/>
    <x v="211"/>
    <s v="SHAW DAVID E"/>
    <s v="TenPercentOwner,Other"/>
    <n v="1705"/>
    <n v="70.67"/>
    <n v="120492.35"/>
    <s v="large_buy"/>
    <n v="2.8514714103340388E-2"/>
    <n v="2.8515000000000001"/>
    <s v="P"/>
  </r>
  <r>
    <x v="749"/>
    <s v="Ibotta, Inc."/>
    <x v="9"/>
    <x v="211"/>
    <s v="D. E. SHAW &amp; CO, L.P."/>
    <s v="TenPercentOwner,Other"/>
    <n v="1705"/>
    <n v="70.67"/>
    <n v="120492.35"/>
    <s v="large_buy"/>
    <n v="2.8514714103340388E-2"/>
    <n v="2.8515000000000001"/>
    <s v="P"/>
  </r>
  <r>
    <x v="749"/>
    <s v="Ibotta, Inc."/>
    <x v="9"/>
    <x v="211"/>
    <s v="D. E. SHAW &amp; CO, L.L.C."/>
    <s v="TenPercentOwner,Other"/>
    <n v="1705"/>
    <n v="70.67"/>
    <n v="120492.35"/>
    <s v="large_buy"/>
    <n v="2.8514714103340388E-2"/>
    <n v="2.8515000000000001"/>
    <s v="P"/>
  </r>
  <r>
    <x v="749"/>
    <s v="Ibotta, Inc."/>
    <x v="9"/>
    <x v="211"/>
    <s v="SHAW DAVID E"/>
    <s v="TenPercentOwner,Other"/>
    <n v="508"/>
    <n v="70.680000000000007"/>
    <n v="35905.440000000002"/>
    <s v="normal_buy"/>
    <n v="2.8514714103340388E-2"/>
    <n v="2.8515000000000001"/>
    <s v="P"/>
  </r>
  <r>
    <x v="749"/>
    <s v="Ibotta, Inc."/>
    <x v="9"/>
    <x v="211"/>
    <s v="D. E. SHAW &amp; CO, L.P."/>
    <s v="TenPercentOwner,Other"/>
    <n v="508"/>
    <n v="70.680000000000007"/>
    <n v="35905.440000000002"/>
    <s v="normal_buy"/>
    <n v="2.8514714103340388E-2"/>
    <n v="2.8515000000000001"/>
    <s v="P"/>
  </r>
  <r>
    <x v="749"/>
    <s v="Ibotta, Inc."/>
    <x v="9"/>
    <x v="211"/>
    <s v="D. E. SHAW &amp; CO, L.L.C."/>
    <s v="TenPercentOwner,Other"/>
    <n v="508"/>
    <n v="70.680000000000007"/>
    <n v="35905.440000000002"/>
    <s v="normal_buy"/>
    <n v="2.8514714103340388E-2"/>
    <n v="2.8515000000000001"/>
    <s v="P"/>
  </r>
  <r>
    <x v="749"/>
    <s v="Ibotta, Inc."/>
    <x v="9"/>
    <x v="211"/>
    <s v="SHAW DAVID E"/>
    <s v="TenPercentOwner,Other"/>
    <n v="475"/>
    <n v="71.62"/>
    <n v="34019.5"/>
    <s v="normal_buy"/>
    <n v="2.8514714103340388E-2"/>
    <n v="2.8515000000000001"/>
    <s v="P"/>
  </r>
  <r>
    <x v="749"/>
    <s v="Ibotta, Inc."/>
    <x v="9"/>
    <x v="211"/>
    <s v="D. E. SHAW &amp; CO, L.P."/>
    <s v="TenPercentOwner,Other"/>
    <n v="475"/>
    <n v="71.62"/>
    <n v="34019.5"/>
    <s v="normal_buy"/>
    <n v="2.8514714103340388E-2"/>
    <n v="2.8515000000000001"/>
    <s v="P"/>
  </r>
  <r>
    <x v="749"/>
    <s v="Ibotta, Inc."/>
    <x v="9"/>
    <x v="211"/>
    <s v="D. E. SHAW &amp; CO, L.L.C."/>
    <s v="TenPercentOwner,Other"/>
    <n v="475"/>
    <n v="71.62"/>
    <n v="34019.5"/>
    <s v="normal_buy"/>
    <n v="2.8514714103340388E-2"/>
    <n v="2.8515000000000001"/>
    <s v="P"/>
  </r>
  <r>
    <x v="980"/>
    <s v="NORFOLK SOUTHERN CORP"/>
    <x v="9"/>
    <x v="211"/>
    <s v="ANDERSON RICHARD H"/>
    <s v="Director"/>
    <n v="1000"/>
    <n v="257.85000000000002"/>
    <n v="257850"/>
    <s v="normal_buy"/>
    <n v="7.401629546417432E-2"/>
    <n v="7.4016000000000002"/>
    <s v="P"/>
  </r>
  <r>
    <x v="1535"/>
    <s v="Sky Harbour Group Corp"/>
    <x v="9"/>
    <x v="211"/>
    <s v="Rozek Alexander Buffett"/>
    <s v="Director"/>
    <n v="52632"/>
    <n v="9.5"/>
    <n v="500004"/>
    <s v="normal_buy"/>
    <n v="8.9468786496042174E-2"/>
    <n v="8.9468999999999994"/>
    <s v="P"/>
  </r>
  <r>
    <x v="1536"/>
    <s v="GREENE COUNTY BANCORP INC"/>
    <x v="9"/>
    <x v="212"/>
    <s v="Barzee Nick"/>
    <s v="Officer"/>
    <n v="892"/>
    <n v="28.57"/>
    <n v="25484.44"/>
    <s v="normal_buy"/>
    <n v="0.19106676304290421"/>
    <n v="19.1067"/>
    <s v="P"/>
  </r>
  <r>
    <x v="1537"/>
    <s v="Ingram Micro Holding Corp"/>
    <x v="9"/>
    <x v="212"/>
    <s v="COOK CHRISTIAN B"/>
    <s v="Director"/>
    <n v="46000"/>
    <n v="22"/>
    <n v="1012000"/>
    <s v="large_buy"/>
    <n v="-7.0103336830978913E-3"/>
    <n v="-0.70099999999999996"/>
    <s v="P"/>
  </r>
  <r>
    <x v="1538"/>
    <s v="COSTAR GROUP, INC."/>
    <x v="9"/>
    <x v="212"/>
    <s v="FLORANCE ANDREW C"/>
    <s v="Director,Officer"/>
    <n v="14731.03"/>
    <n v="74.67"/>
    <n v="1099966.0101000001"/>
    <s v="large_buy"/>
    <n v="3.9070836487065552E-2"/>
    <n v="3.9070999999999998"/>
    <s v="P"/>
  </r>
  <r>
    <x v="749"/>
    <s v="Ibotta, Inc."/>
    <x v="9"/>
    <x v="212"/>
    <s v="SHAW DAVID E"/>
    <s v="TenPercentOwner,Other"/>
    <n v="626"/>
    <n v="72.78"/>
    <n v="45560.28"/>
    <s v="normal_buy"/>
    <n v="2.7583291218281399E-2"/>
    <n v="2.7583000000000002"/>
    <s v="P"/>
  </r>
  <r>
    <x v="749"/>
    <s v="Ibotta, Inc."/>
    <x v="9"/>
    <x v="212"/>
    <s v="D. E. SHAW &amp; CO, L.L.C."/>
    <s v="TenPercentOwner,Other"/>
    <n v="626"/>
    <n v="72.78"/>
    <n v="45560.28"/>
    <s v="normal_buy"/>
    <n v="2.7583291218281399E-2"/>
    <n v="2.7583000000000002"/>
    <s v="P"/>
  </r>
  <r>
    <x v="749"/>
    <s v="Ibotta, Inc."/>
    <x v="9"/>
    <x v="212"/>
    <s v="D. E. SHAW &amp; CO, L.P."/>
    <s v="TenPercentOwner,Other"/>
    <n v="626"/>
    <n v="72.78"/>
    <n v="45560.28"/>
    <s v="normal_buy"/>
    <n v="2.7583291218281399E-2"/>
    <n v="2.7583000000000002"/>
    <s v="P"/>
  </r>
  <r>
    <x v="749"/>
    <s v="Ibotta, Inc."/>
    <x v="9"/>
    <x v="212"/>
    <s v="SHAW DAVID E"/>
    <s v="TenPercentOwner,Other"/>
    <n v="474"/>
    <n v="73.8"/>
    <n v="34981.199999999997"/>
    <s v="normal_buy"/>
    <n v="2.7583291218281399E-2"/>
    <n v="2.7583000000000002"/>
    <s v="P"/>
  </r>
  <r>
    <x v="749"/>
    <s v="Ibotta, Inc."/>
    <x v="9"/>
    <x v="212"/>
    <s v="D. E. SHAW &amp; CO, L.L.C."/>
    <s v="TenPercentOwner,Other"/>
    <n v="474"/>
    <n v="73.8"/>
    <n v="34981.199999999997"/>
    <s v="normal_buy"/>
    <n v="2.7583291218281399E-2"/>
    <n v="2.7583000000000002"/>
    <s v="P"/>
  </r>
  <r>
    <x v="749"/>
    <s v="Ibotta, Inc."/>
    <x v="9"/>
    <x v="212"/>
    <s v="D. E. SHAW &amp; CO, L.P."/>
    <s v="TenPercentOwner,Other"/>
    <n v="474"/>
    <n v="73.8"/>
    <n v="34981.199999999997"/>
    <s v="normal_buy"/>
    <n v="2.7583291218281399E-2"/>
    <n v="2.7583000000000002"/>
    <s v="P"/>
  </r>
  <r>
    <x v="749"/>
    <s v="Ibotta, Inc."/>
    <x v="9"/>
    <x v="212"/>
    <s v="SHAW DAVID E"/>
    <s v="TenPercentOwner,Other"/>
    <n v="1855"/>
    <n v="73.78"/>
    <n v="136861.9"/>
    <s v="large_buy"/>
    <n v="2.7583291218281399E-2"/>
    <n v="2.7583000000000002"/>
    <s v="P"/>
  </r>
  <r>
    <x v="749"/>
    <s v="Ibotta, Inc."/>
    <x v="9"/>
    <x v="212"/>
    <s v="D. E. SHAW &amp; CO, L.L.C."/>
    <s v="TenPercentOwner,Other"/>
    <n v="1855"/>
    <n v="73.78"/>
    <n v="136861.9"/>
    <s v="large_buy"/>
    <n v="2.7583291218281399E-2"/>
    <n v="2.7583000000000002"/>
    <s v="P"/>
  </r>
  <r>
    <x v="749"/>
    <s v="Ibotta, Inc."/>
    <x v="9"/>
    <x v="212"/>
    <s v="D. E. SHAW &amp; CO, L.P."/>
    <s v="TenPercentOwner,Other"/>
    <n v="1855"/>
    <n v="73.78"/>
    <n v="136861.9"/>
    <s v="large_buy"/>
    <n v="2.7583291218281399E-2"/>
    <n v="2.7583000000000002"/>
    <s v="P"/>
  </r>
  <r>
    <x v="749"/>
    <s v="Ibotta, Inc."/>
    <x v="9"/>
    <x v="212"/>
    <s v="SHAW DAVID E"/>
    <s v="TenPercentOwner,Other"/>
    <n v="1437"/>
    <n v="72.62"/>
    <n v="104354.94"/>
    <s v="large_buy"/>
    <n v="2.7583291218281399E-2"/>
    <n v="2.7583000000000002"/>
    <s v="P"/>
  </r>
  <r>
    <x v="749"/>
    <s v="Ibotta, Inc."/>
    <x v="9"/>
    <x v="212"/>
    <s v="D. E. SHAW &amp; CO, L.L.C."/>
    <s v="TenPercentOwner,Other"/>
    <n v="1437"/>
    <n v="72.62"/>
    <n v="104354.94"/>
    <s v="large_buy"/>
    <n v="2.7583291218281399E-2"/>
    <n v="2.7583000000000002"/>
    <s v="P"/>
  </r>
  <r>
    <x v="749"/>
    <s v="Ibotta, Inc."/>
    <x v="9"/>
    <x v="212"/>
    <s v="D. E. SHAW &amp; CO, L.P."/>
    <s v="TenPercentOwner,Other"/>
    <n v="1437"/>
    <n v="72.62"/>
    <n v="104354.94"/>
    <s v="large_buy"/>
    <n v="2.7583291218281399E-2"/>
    <n v="2.7583000000000002"/>
    <s v="P"/>
  </r>
  <r>
    <x v="1537"/>
    <s v="Ingram Micro Holding Corp"/>
    <x v="9"/>
    <x v="212"/>
    <s v="Sigler Mary Ann"/>
    <s v="Director"/>
    <n v="7500"/>
    <n v="22"/>
    <n v="165000"/>
    <s v="normal_buy"/>
    <n v="-7.0103336830978913E-3"/>
    <n v="-0.70099999999999996"/>
    <s v="P"/>
  </r>
  <r>
    <x v="83"/>
    <s v="FB Financial Corp"/>
    <x v="9"/>
    <x v="212"/>
    <s v="Ayers James W."/>
    <s v="TenPercentOwner"/>
    <n v="2000"/>
    <n v="48.13"/>
    <n v="96260"/>
    <s v="normal_buy"/>
    <n v="0.17112556299784881"/>
    <n v="17.1126"/>
    <s v="P"/>
  </r>
  <r>
    <x v="1537"/>
    <s v="Ingram Micro Holding Corp"/>
    <x v="9"/>
    <x v="212"/>
    <s v="Bay Paul D"/>
    <s v="Director,Officer"/>
    <n v="45500"/>
    <n v="22"/>
    <n v="1001000"/>
    <s v="normal_buy"/>
    <n v="-7.0103336830978913E-3"/>
    <n v="-0.70099999999999996"/>
    <s v="P"/>
  </r>
  <r>
    <x v="1461"/>
    <s v="CODEXIS, INC."/>
    <x v="9"/>
    <x v="212"/>
    <s v="Opaleye Management Inc."/>
    <s v="TenPercentOwner"/>
    <n v="25000"/>
    <n v="2.91"/>
    <n v="72750"/>
    <s v="normal_buy"/>
    <n v="0.40206178809832499"/>
    <n v="40.206200000000003"/>
    <s v="P"/>
  </r>
  <r>
    <x v="63"/>
    <s v="BlackRock Innovation &amp; Growth Term Trust"/>
    <x v="9"/>
    <x v="212"/>
    <s v="Weinstein Boaz"/>
    <s v="TenPercentOwner"/>
    <n v="68934"/>
    <n v="7.55"/>
    <n v="520451.7"/>
    <s v="normal_buy"/>
    <n v="3.3333169322383283E-2"/>
    <n v="3.3332999999999999"/>
    <s v="P"/>
  </r>
  <r>
    <x v="63"/>
    <s v="BlackRock Innovation &amp; Growth Term Trust"/>
    <x v="9"/>
    <x v="212"/>
    <s v="Saba Capital Management, L.P."/>
    <s v="TenPercentOwner"/>
    <n v="68934"/>
    <n v="7.55"/>
    <n v="520451.7"/>
    <s v="normal_buy"/>
    <n v="3.3333169322383283E-2"/>
    <n v="3.3332999999999999"/>
    <s v="P"/>
  </r>
  <r>
    <x v="258"/>
    <s v="CSB Bancorp, Inc."/>
    <x v="9"/>
    <x v="212"/>
    <s v="STEINER EDDIE L"/>
    <s v="Director,Officer"/>
    <n v="400"/>
    <n v="37.5"/>
    <n v="15000"/>
    <s v="normal_buy"/>
    <n v="4.0479887238934482E-2"/>
    <n v="4.048"/>
    <s v="P"/>
  </r>
  <r>
    <x v="1400"/>
    <s v="AMES NATIONAL CORP"/>
    <x v="9"/>
    <x v="212"/>
    <s v="NELSON JOHN PATRICK"/>
    <s v="Director,Officer"/>
    <n v="1198"/>
    <n v="16.7"/>
    <n v="20006.599999999999"/>
    <s v="normal_buy"/>
    <n v="9.552335913732346E-2"/>
    <n v="9.5523000000000007"/>
    <s v="P"/>
  </r>
  <r>
    <x v="1539"/>
    <s v="ST JOE Co"/>
    <x v="9"/>
    <x v="212"/>
    <s v="Gonzalez Jorge Luis"/>
    <s v="Director,Officer"/>
    <n v="1695"/>
    <n v="53.05"/>
    <n v="89919.75"/>
    <s v="large_buy"/>
    <n v="-5.8634449592536164E-3"/>
    <n v="-0.58630000000000004"/>
    <s v="P"/>
  </r>
  <r>
    <x v="1537"/>
    <s v="Ingram Micro Holding Corp"/>
    <x v="9"/>
    <x v="212"/>
    <s v="MONIE ALAIN"/>
    <s v="Director"/>
    <n v="227000"/>
    <n v="22"/>
    <n v="4994000"/>
    <s v="large_buy"/>
    <n v="-7.0103336830978913E-3"/>
    <n v="-0.70099999999999996"/>
    <s v="P"/>
  </r>
  <r>
    <x v="1537"/>
    <s v="Ingram Micro Holding Corp"/>
    <x v="9"/>
    <x v="212"/>
    <s v="Sherman Scott D"/>
    <s v="Officer"/>
    <n v="9100"/>
    <n v="22"/>
    <n v="200200"/>
    <s v="normal_buy"/>
    <n v="-7.0103336830978913E-3"/>
    <n v="-0.70099999999999996"/>
    <s v="P"/>
  </r>
  <r>
    <x v="1162"/>
    <s v="StepStone Private Infrastructure Fund"/>
    <x v="9"/>
    <x v="212"/>
    <s v="SITTEMA THOMAS KENT"/>
    <s v="Director"/>
    <n v="31771.25"/>
    <n v="12.59"/>
    <n v="400000.03749999998"/>
    <s v="large_buy"/>
    <n v="3.17712192598596E-3"/>
    <n v="0.31769999999999998"/>
    <s v="P"/>
  </r>
  <r>
    <x v="1537"/>
    <s v="Ingram Micro Holding Corp"/>
    <x v="9"/>
    <x v="212"/>
    <s v="Hornstein Carolyn"/>
    <s v="Officer"/>
    <n v="10000"/>
    <n v="22"/>
    <n v="220000"/>
    <s v="normal_buy"/>
    <n v="-7.0103336830978913E-3"/>
    <n v="-0.70099999999999996"/>
    <s v="P"/>
  </r>
  <r>
    <x v="1537"/>
    <s v="Ingram Micro Holding Corp"/>
    <x v="9"/>
    <x v="212"/>
    <s v="Zilis Michael"/>
    <s v="Officer"/>
    <n v="28250"/>
    <n v="22"/>
    <n v="621500"/>
    <s v="normal_buy"/>
    <n v="-7.0103336830978913E-3"/>
    <n v="-0.70099999999999996"/>
    <s v="P"/>
  </r>
  <r>
    <x v="1535"/>
    <s v="Sky Harbour Group Corp"/>
    <x v="9"/>
    <x v="212"/>
    <s v="Rozek Alexander Buffett"/>
    <s v="Director"/>
    <n v="52632"/>
    <n v="9.5"/>
    <n v="500004"/>
    <s v="normal_buy"/>
    <n v="8.7242056143326696E-2"/>
    <n v="8.7241999999999997"/>
    <s v="P"/>
  </r>
  <r>
    <x v="151"/>
    <s v="Rocky Mountain Chocolate Factory, Inc."/>
    <x v="9"/>
    <x v="213"/>
    <s v="Geygan Kathleen"/>
    <s v="Other"/>
    <n v="6244"/>
    <n v="2.99"/>
    <n v="18669.560000000001"/>
    <s v="normal_buy"/>
    <n v="-0.16770185001709281"/>
    <n v="-16.770199999999999"/>
    <s v="P"/>
  </r>
  <r>
    <x v="151"/>
    <s v="Rocky Mountain Chocolate Factory, Inc."/>
    <x v="9"/>
    <x v="213"/>
    <s v="GVP 2021-A, L.P."/>
    <s v="Other"/>
    <n v="6244"/>
    <n v="2.99"/>
    <n v="18669.560000000001"/>
    <s v="normal_buy"/>
    <n v="-0.16770185001709281"/>
    <n v="-16.770199999999999"/>
    <s v="P"/>
  </r>
  <r>
    <x v="151"/>
    <s v="Rocky Mountain Chocolate Factory, Inc."/>
    <x v="9"/>
    <x v="213"/>
    <s v="GEYGAN JAMES"/>
    <s v="Other"/>
    <n v="6244"/>
    <n v="2.99"/>
    <n v="18669.560000000001"/>
    <s v="normal_buy"/>
    <n v="-0.16770185001709281"/>
    <n v="-16.770199999999999"/>
    <s v="P"/>
  </r>
  <r>
    <x v="151"/>
    <s v="Rocky Mountain Chocolate Factory, Inc."/>
    <x v="9"/>
    <x v="213"/>
    <s v="GEYGAN JEFFREY RICHART"/>
    <s v="Director,Officer,TenPercentOwner"/>
    <n v="6244"/>
    <n v="2.99"/>
    <n v="18669.560000000001"/>
    <s v="normal_buy"/>
    <n v="-0.16770185001709281"/>
    <n v="-16.770199999999999"/>
    <s v="P"/>
  </r>
  <r>
    <x v="151"/>
    <s v="Rocky Mountain Chocolate Factory, Inc."/>
    <x v="9"/>
    <x v="213"/>
    <s v="Rice Shawn G"/>
    <s v="Other"/>
    <n v="6244"/>
    <n v="2.99"/>
    <n v="18669.560000000001"/>
    <s v="normal_buy"/>
    <n v="-0.16770185001709281"/>
    <n v="-16.770199999999999"/>
    <s v="P"/>
  </r>
  <r>
    <x v="151"/>
    <s v="Rocky Mountain Chocolate Factory, Inc."/>
    <x v="9"/>
    <x v="213"/>
    <s v="GLOBAL VALUE INVESTMENT CORP."/>
    <s v="TenPercentOwner"/>
    <n v="6244"/>
    <n v="2.99"/>
    <n v="18669.560000000001"/>
    <s v="normal_buy"/>
    <n v="-0.16770185001709281"/>
    <n v="-16.770199999999999"/>
    <s v="P"/>
  </r>
  <r>
    <x v="151"/>
    <s v="Rocky Mountain Chocolate Factory, Inc."/>
    <x v="9"/>
    <x v="213"/>
    <s v="GVP 2021-A, LLC"/>
    <s v="Other"/>
    <n v="6244"/>
    <n v="2.99"/>
    <n v="18669.560000000001"/>
    <s v="normal_buy"/>
    <n v="-0.16770185001709281"/>
    <n v="-16.770199999999999"/>
    <s v="P"/>
  </r>
  <r>
    <x v="151"/>
    <s v="Rocky Mountain Chocolate Factory, Inc."/>
    <x v="9"/>
    <x v="213"/>
    <s v="Wilke Stacy"/>
    <s v="Other"/>
    <n v="6244"/>
    <n v="2.99"/>
    <n v="18669.560000000001"/>
    <s v="normal_buy"/>
    <n v="-0.16770185001709281"/>
    <n v="-16.770199999999999"/>
    <s v="P"/>
  </r>
  <r>
    <x v="1082"/>
    <s v="Monopar Therapeutics"/>
    <x v="9"/>
    <x v="213"/>
    <s v="Radhakrishnan Karthik"/>
    <s v="Officer"/>
    <n v="1550"/>
    <n v="16.25"/>
    <n v="25187.5"/>
    <s v="large_buy"/>
    <n v="-6.56197465676015E-2"/>
    <n v="-6.5620000000000003"/>
    <s v="P"/>
  </r>
  <r>
    <x v="1540"/>
    <s v="Septerna, Inc."/>
    <x v="9"/>
    <x v="213"/>
    <s v="Kolchinsky Peter"/>
    <s v="Director,TenPercentOwner"/>
    <n v="3828400"/>
    <n v="18"/>
    <n v="68911200"/>
    <s v="large_buy"/>
    <n v="0.22698790768542931"/>
    <n v="22.698799999999999"/>
    <s v="P"/>
  </r>
  <r>
    <x v="1540"/>
    <s v="Septerna, Inc."/>
    <x v="9"/>
    <x v="213"/>
    <s v="RA CAPITAL MANAGEMENT, L.P."/>
    <s v="Director,TenPercentOwner"/>
    <n v="3828400"/>
    <n v="18"/>
    <n v="68911200"/>
    <s v="large_buy"/>
    <n v="0.22698790768542931"/>
    <n v="22.698799999999999"/>
    <s v="P"/>
  </r>
  <r>
    <x v="1540"/>
    <s v="Septerna, Inc."/>
    <x v="9"/>
    <x v="213"/>
    <s v="RA Capital Healthcare Fund LP"/>
    <s v="Director,TenPercentOwner"/>
    <n v="3828400"/>
    <n v="18"/>
    <n v="68911200"/>
    <s v="large_buy"/>
    <n v="0.22698790768542931"/>
    <n v="22.698799999999999"/>
    <s v="P"/>
  </r>
  <r>
    <x v="1540"/>
    <s v="Septerna, Inc."/>
    <x v="9"/>
    <x v="213"/>
    <s v="RA Capital Nexus Fund III, L.P."/>
    <s v="Director"/>
    <n v="3828400"/>
    <n v="18"/>
    <n v="68911200"/>
    <s v="large_buy"/>
    <n v="0.22698790768542931"/>
    <n v="22.698799999999999"/>
    <s v="P"/>
  </r>
  <r>
    <x v="1540"/>
    <s v="Septerna, Inc."/>
    <x v="9"/>
    <x v="213"/>
    <s v="Shah Rajeev M."/>
    <s v="Director,TenPercentOwner"/>
    <n v="3828400"/>
    <n v="18"/>
    <n v="68911200"/>
    <s v="large_buy"/>
    <n v="0.22698790768542931"/>
    <n v="22.698799999999999"/>
    <s v="P"/>
  </r>
  <r>
    <x v="1540"/>
    <s v="Septerna, Inc."/>
    <x v="9"/>
    <x v="213"/>
    <s v="Kolchinsky Peter"/>
    <s v="Director,TenPercentOwner"/>
    <n v="341600"/>
    <n v="18"/>
    <n v="6148800"/>
    <s v="normal_buy"/>
    <n v="0.22698790768542931"/>
    <n v="22.698799999999999"/>
    <s v="P"/>
  </r>
  <r>
    <x v="1540"/>
    <s v="Septerna, Inc."/>
    <x v="9"/>
    <x v="213"/>
    <s v="RA CAPITAL MANAGEMENT, L.P."/>
    <s v="Director,TenPercentOwner"/>
    <n v="341600"/>
    <n v="18"/>
    <n v="6148800"/>
    <s v="normal_buy"/>
    <n v="0.22698790768542931"/>
    <n v="22.698799999999999"/>
    <s v="P"/>
  </r>
  <r>
    <x v="1540"/>
    <s v="Septerna, Inc."/>
    <x v="9"/>
    <x v="213"/>
    <s v="RA Capital Healthcare Fund LP"/>
    <s v="Director,TenPercentOwner"/>
    <n v="341600"/>
    <n v="18"/>
    <n v="6148800"/>
    <s v="normal_buy"/>
    <n v="0.22698790768542931"/>
    <n v="22.698799999999999"/>
    <s v="P"/>
  </r>
  <r>
    <x v="1540"/>
    <s v="Septerna, Inc."/>
    <x v="9"/>
    <x v="213"/>
    <s v="RA Capital Nexus Fund III, L.P."/>
    <s v="Director"/>
    <n v="341600"/>
    <n v="18"/>
    <n v="6148800"/>
    <s v="normal_buy"/>
    <n v="0.22698790768542931"/>
    <n v="22.698799999999999"/>
    <s v="P"/>
  </r>
  <r>
    <x v="1540"/>
    <s v="Septerna, Inc."/>
    <x v="9"/>
    <x v="213"/>
    <s v="Shah Rajeev M."/>
    <s v="Director,TenPercentOwner"/>
    <n v="341600"/>
    <n v="18"/>
    <n v="6148800"/>
    <s v="normal_buy"/>
    <n v="0.22698790768542931"/>
    <n v="22.698799999999999"/>
    <s v="P"/>
  </r>
  <r>
    <x v="749"/>
    <s v="Ibotta, Inc."/>
    <x v="9"/>
    <x v="213"/>
    <s v="SHAW DAVID E"/>
    <s v="TenPercentOwner,Other"/>
    <n v="456"/>
    <n v="75.459999999999994"/>
    <n v="34409.759999999987"/>
    <s v="normal_buy"/>
    <n v="-1.497787892891966E-2"/>
    <n v="-1.4978"/>
    <s v="P"/>
  </r>
  <r>
    <x v="749"/>
    <s v="Ibotta, Inc."/>
    <x v="9"/>
    <x v="213"/>
    <s v="D. E. SHAW &amp; CO, L.L.C."/>
    <s v="TenPercentOwner,Other"/>
    <n v="456"/>
    <n v="75.459999999999994"/>
    <n v="34409.759999999987"/>
    <s v="normal_buy"/>
    <n v="-1.497787892891966E-2"/>
    <n v="-1.4978"/>
    <s v="P"/>
  </r>
  <r>
    <x v="749"/>
    <s v="Ibotta, Inc."/>
    <x v="9"/>
    <x v="213"/>
    <s v="D. E. SHAW &amp; CO, L.P."/>
    <s v="TenPercentOwner,Other"/>
    <n v="456"/>
    <n v="75.459999999999994"/>
    <n v="34409.759999999987"/>
    <s v="normal_buy"/>
    <n v="-1.497787892891966E-2"/>
    <n v="-1.4978"/>
    <s v="P"/>
  </r>
  <r>
    <x v="749"/>
    <s v="Ibotta, Inc."/>
    <x v="9"/>
    <x v="213"/>
    <s v="SHAW DAVID E"/>
    <s v="TenPercentOwner,Other"/>
    <n v="1280"/>
    <n v="75.53"/>
    <n v="96678.399999999994"/>
    <s v="large_buy"/>
    <n v="-1.497787892891966E-2"/>
    <n v="-1.4978"/>
    <s v="P"/>
  </r>
  <r>
    <x v="749"/>
    <s v="Ibotta, Inc."/>
    <x v="9"/>
    <x v="213"/>
    <s v="D. E. SHAW &amp; CO, L.L.C."/>
    <s v="TenPercentOwner,Other"/>
    <n v="1280"/>
    <n v="75.53"/>
    <n v="96678.399999999994"/>
    <s v="large_buy"/>
    <n v="-1.497787892891966E-2"/>
    <n v="-1.4978"/>
    <s v="P"/>
  </r>
  <r>
    <x v="749"/>
    <s v="Ibotta, Inc."/>
    <x v="9"/>
    <x v="213"/>
    <s v="D. E. SHAW &amp; CO, L.P."/>
    <s v="TenPercentOwner,Other"/>
    <n v="1280"/>
    <n v="75.53"/>
    <n v="96678.399999999994"/>
    <s v="large_buy"/>
    <n v="-1.497787892891966E-2"/>
    <n v="-1.4978"/>
    <s v="P"/>
  </r>
  <r>
    <x v="749"/>
    <s v="Ibotta, Inc."/>
    <x v="9"/>
    <x v="213"/>
    <s v="SHAW DAVID E"/>
    <s v="TenPercentOwner,Other"/>
    <n v="1045"/>
    <n v="74.83"/>
    <n v="78197.349999999991"/>
    <s v="normal_buy"/>
    <n v="-1.497787892891966E-2"/>
    <n v="-1.4978"/>
    <s v="P"/>
  </r>
  <r>
    <x v="749"/>
    <s v="Ibotta, Inc."/>
    <x v="9"/>
    <x v="213"/>
    <s v="D. E. SHAW &amp; CO, L.L.C."/>
    <s v="TenPercentOwner,Other"/>
    <n v="1045"/>
    <n v="74.83"/>
    <n v="78197.349999999991"/>
    <s v="normal_buy"/>
    <n v="-1.497787892891966E-2"/>
    <n v="-1.4978"/>
    <s v="P"/>
  </r>
  <r>
    <x v="749"/>
    <s v="Ibotta, Inc."/>
    <x v="9"/>
    <x v="213"/>
    <s v="D. E. SHAW &amp; CO, L.P."/>
    <s v="TenPercentOwner,Other"/>
    <n v="1045"/>
    <n v="74.83"/>
    <n v="78197.349999999991"/>
    <s v="normal_buy"/>
    <n v="-1.497787892891966E-2"/>
    <n v="-1.4978"/>
    <s v="P"/>
  </r>
  <r>
    <x v="749"/>
    <s v="Ibotta, Inc."/>
    <x v="9"/>
    <x v="213"/>
    <s v="SHAW DAVID E"/>
    <s v="TenPercentOwner,Other"/>
    <n v="3265"/>
    <n v="74.849999999999994"/>
    <n v="244385.25"/>
    <s v="large_buy"/>
    <n v="-1.497787892891966E-2"/>
    <n v="-1.4978"/>
    <s v="P"/>
  </r>
  <r>
    <x v="749"/>
    <s v="Ibotta, Inc."/>
    <x v="9"/>
    <x v="213"/>
    <s v="D. E. SHAW &amp; CO, L.L.C."/>
    <s v="TenPercentOwner,Other"/>
    <n v="3265"/>
    <n v="74.849999999999994"/>
    <n v="244385.25"/>
    <s v="large_buy"/>
    <n v="-1.497787892891966E-2"/>
    <n v="-1.4978"/>
    <s v="P"/>
  </r>
  <r>
    <x v="749"/>
    <s v="Ibotta, Inc."/>
    <x v="9"/>
    <x v="213"/>
    <s v="D. E. SHAW &amp; CO, L.P."/>
    <s v="TenPercentOwner,Other"/>
    <n v="3265"/>
    <n v="74.849999999999994"/>
    <n v="244385.25"/>
    <s v="large_buy"/>
    <n v="-1.497787892891966E-2"/>
    <n v="-1.4978"/>
    <s v="P"/>
  </r>
  <r>
    <x v="151"/>
    <s v="Rocky Mountain Chocolate Factory, Inc."/>
    <x v="9"/>
    <x v="213"/>
    <s v="GEYGAN JEFFREY RICHART"/>
    <s v="Director,Officer,TenPercentOwner"/>
    <n v="6244"/>
    <n v="2.99"/>
    <n v="18669.560000000001"/>
    <s v="normal_buy"/>
    <n v="-0.16770185001709281"/>
    <n v="-16.770199999999999"/>
    <s v="P"/>
  </r>
  <r>
    <x v="63"/>
    <s v="BlackRock Innovation &amp; Growth Term Trust"/>
    <x v="9"/>
    <x v="213"/>
    <s v="Weinstein Boaz"/>
    <s v="TenPercentOwner"/>
    <n v="123691"/>
    <n v="7.62"/>
    <n v="942525.42"/>
    <s v="normal_buy"/>
    <n v="2.752283908963005E-2"/>
    <n v="2.7523"/>
    <s v="P"/>
  </r>
  <r>
    <x v="63"/>
    <s v="BlackRock Innovation &amp; Growth Term Trust"/>
    <x v="9"/>
    <x v="213"/>
    <s v="Saba Capital Management, L.P."/>
    <s v="TenPercentOwner"/>
    <n v="123691"/>
    <n v="7.62"/>
    <n v="942525.42"/>
    <s v="normal_buy"/>
    <n v="2.752283908963005E-2"/>
    <n v="2.7523"/>
    <s v="P"/>
  </r>
  <r>
    <x v="1541"/>
    <s v="BT Brands, Inc."/>
    <x v="9"/>
    <x v="213"/>
    <s v="COPPERUD GARY"/>
    <s v="Director,Officer,TenPercentOwner"/>
    <n v="10000"/>
    <n v="1.7"/>
    <n v="17000"/>
    <s v="large_buy"/>
    <n v="-2.7058825014371731E-2"/>
    <n v="-2.7059000000000002"/>
    <s v="P"/>
  </r>
  <r>
    <x v="1542"/>
    <s v="T Stamp Inc"/>
    <x v="9"/>
    <x v="213"/>
    <s v="DQI Holdings Inc."/>
    <s v="TenPercentOwner"/>
    <n v="1363636"/>
    <n v="0.22"/>
    <n v="299999.92"/>
    <s v="large_buy"/>
    <n v="-0.18303574695327809"/>
    <n v="-18.303599999999999"/>
    <s v="P"/>
  </r>
  <r>
    <x v="1543"/>
    <s v="WINNEBAGO INDUSTRIES INC"/>
    <x v="9"/>
    <x v="213"/>
    <s v="Fisher William C."/>
    <s v="Director"/>
    <n v="2000"/>
    <n v="54.81"/>
    <n v="109620"/>
    <s v="normal_buy"/>
    <n v="0.17086320944984551"/>
    <n v="17.086300000000001"/>
    <s v="P"/>
  </r>
  <r>
    <x v="17"/>
    <s v="TILE SHOP HOLDINGS, INC."/>
    <x v="9"/>
    <x v="213"/>
    <s v="Fund 1 Investments, LLC"/>
    <s v="TenPercentOwner"/>
    <n v="8500"/>
    <n v="6.49"/>
    <n v="55165"/>
    <s v="normal_buy"/>
    <n v="7.0769236637995725E-2"/>
    <n v="7.0769000000000002"/>
    <s v="P"/>
  </r>
  <r>
    <x v="17"/>
    <s v="TILE SHOP HOLDINGS, INC."/>
    <x v="9"/>
    <x v="213"/>
    <s v="Pleasant Lake Onshore Feeder Fund LP"/>
    <s v="TenPercentOwner"/>
    <n v="8500"/>
    <n v="6.49"/>
    <n v="55165"/>
    <s v="normal_buy"/>
    <n v="7.0769236637995725E-2"/>
    <n v="7.0769000000000002"/>
    <s v="P"/>
  </r>
  <r>
    <x v="17"/>
    <s v="TILE SHOP HOLDINGS, INC."/>
    <x v="9"/>
    <x v="213"/>
    <s v="Pleasant Lake Partners LLC"/>
    <s v="TenPercentOwner"/>
    <n v="8500"/>
    <n v="6.49"/>
    <n v="55165"/>
    <s v="normal_buy"/>
    <n v="7.0769236637995725E-2"/>
    <n v="7.0769000000000002"/>
    <s v="P"/>
  </r>
  <r>
    <x v="83"/>
    <s v="FB Financial Corp"/>
    <x v="9"/>
    <x v="213"/>
    <s v="Ayers James W."/>
    <s v="TenPercentOwner"/>
    <n v="2000"/>
    <n v="50.29"/>
    <n v="100580"/>
    <s v="large_buy"/>
    <n v="0.15523539629474409"/>
    <n v="15.5235"/>
    <s v="P"/>
  </r>
  <r>
    <x v="1279"/>
    <s v="BREAD FINANCIAL HOLDINGS, INC."/>
    <x v="9"/>
    <x v="213"/>
    <s v="Fawcett John J."/>
    <s v="Director"/>
    <n v="1000"/>
    <n v="51.02"/>
    <n v="51020"/>
    <s v="normal_buy"/>
    <n v="0.16640687549878799"/>
    <n v="16.640699999999999"/>
    <s v="P"/>
  </r>
  <r>
    <x v="1540"/>
    <s v="Septerna, Inc."/>
    <x v="9"/>
    <x v="213"/>
    <s v="Third Rock Ventures VI, L.P."/>
    <s v="TenPercentOwner"/>
    <n v="370500"/>
    <n v="18"/>
    <n v="6669000"/>
    <s v="large_buy"/>
    <n v="0.22698790768542931"/>
    <n v="22.698799999999999"/>
    <s v="P"/>
  </r>
  <r>
    <x v="1540"/>
    <s v="Septerna, Inc."/>
    <x v="9"/>
    <x v="213"/>
    <s v="Third Rock Ventures GP VI, L.P."/>
    <s v="TenPercentOwner"/>
    <n v="370500"/>
    <n v="18"/>
    <n v="6669000"/>
    <s v="large_buy"/>
    <n v="0.22698790768542931"/>
    <n v="22.698799999999999"/>
    <s v="P"/>
  </r>
  <r>
    <x v="1540"/>
    <s v="Septerna, Inc."/>
    <x v="9"/>
    <x v="213"/>
    <s v="TRV GP VI, LLC"/>
    <s v="TenPercentOwner"/>
    <n v="370500"/>
    <n v="18"/>
    <n v="6669000"/>
    <s v="large_buy"/>
    <n v="0.22698790768542931"/>
    <n v="22.698799999999999"/>
    <s v="P"/>
  </r>
  <r>
    <x v="1540"/>
    <s v="Septerna, Inc."/>
    <x v="9"/>
    <x v="213"/>
    <s v="Third Rock Ventures V, L.P."/>
    <s v="TenPercentOwner"/>
    <n v="370500"/>
    <n v="18"/>
    <n v="6669000"/>
    <s v="large_buy"/>
    <n v="0.22698790768542931"/>
    <n v="22.698799999999999"/>
    <s v="P"/>
  </r>
  <r>
    <x v="1540"/>
    <s v="Septerna, Inc."/>
    <x v="9"/>
    <x v="213"/>
    <s v="Third Rock Ventures GP V, LP"/>
    <s v="TenPercentOwner"/>
    <n v="370500"/>
    <n v="18"/>
    <n v="6669000"/>
    <s v="large_buy"/>
    <n v="0.22698790768542931"/>
    <n v="22.698799999999999"/>
    <s v="P"/>
  </r>
  <r>
    <x v="1540"/>
    <s v="Septerna, Inc."/>
    <x v="9"/>
    <x v="213"/>
    <s v="TRV GP V, LLC"/>
    <s v="TenPercentOwner"/>
    <n v="370500"/>
    <n v="18"/>
    <n v="6669000"/>
    <s v="large_buy"/>
    <n v="0.22698790768542931"/>
    <n v="22.698799999999999"/>
    <s v="P"/>
  </r>
  <r>
    <x v="1540"/>
    <s v="Septerna, Inc."/>
    <x v="9"/>
    <x v="213"/>
    <s v="Third Rock Ventures VI, L.P."/>
    <s v="TenPercentOwner"/>
    <n v="279500"/>
    <n v="18"/>
    <n v="5031000"/>
    <s v="normal_buy"/>
    <n v="0.22698790768542931"/>
    <n v="22.698799999999999"/>
    <s v="P"/>
  </r>
  <r>
    <x v="1540"/>
    <s v="Septerna, Inc."/>
    <x v="9"/>
    <x v="213"/>
    <s v="Third Rock Ventures GP VI, L.P."/>
    <s v="TenPercentOwner"/>
    <n v="279500"/>
    <n v="18"/>
    <n v="5031000"/>
    <s v="normal_buy"/>
    <n v="0.22698790768542931"/>
    <n v="22.698799999999999"/>
    <s v="P"/>
  </r>
  <r>
    <x v="1540"/>
    <s v="Septerna, Inc."/>
    <x v="9"/>
    <x v="213"/>
    <s v="TRV GP VI, LLC"/>
    <s v="TenPercentOwner"/>
    <n v="279500"/>
    <n v="18"/>
    <n v="5031000"/>
    <s v="normal_buy"/>
    <n v="0.22698790768542931"/>
    <n v="22.698799999999999"/>
    <s v="P"/>
  </r>
  <r>
    <x v="1540"/>
    <s v="Septerna, Inc."/>
    <x v="9"/>
    <x v="213"/>
    <s v="Third Rock Ventures V, L.P."/>
    <s v="TenPercentOwner"/>
    <n v="279500"/>
    <n v="18"/>
    <n v="5031000"/>
    <s v="normal_buy"/>
    <n v="0.22698790768542931"/>
    <n v="22.698799999999999"/>
    <s v="P"/>
  </r>
  <r>
    <x v="1540"/>
    <s v="Septerna, Inc."/>
    <x v="9"/>
    <x v="213"/>
    <s v="Third Rock Ventures GP V, LP"/>
    <s v="TenPercentOwner"/>
    <n v="279500"/>
    <n v="18"/>
    <n v="5031000"/>
    <s v="normal_buy"/>
    <n v="0.22698790768542931"/>
    <n v="22.698799999999999"/>
    <s v="P"/>
  </r>
  <r>
    <x v="1540"/>
    <s v="Septerna, Inc."/>
    <x v="9"/>
    <x v="213"/>
    <s v="TRV GP V, LLC"/>
    <s v="TenPercentOwner"/>
    <n v="279500"/>
    <n v="18"/>
    <n v="5031000"/>
    <s v="normal_buy"/>
    <n v="0.22698790768542931"/>
    <n v="22.698799999999999"/>
    <s v="P"/>
  </r>
  <r>
    <x v="68"/>
    <s v="PBF Energy Inc."/>
    <x v="9"/>
    <x v="213"/>
    <s v="Control Empresarial de Capitales S.A. de C.V."/>
    <s v="TenPercentOwner,Other"/>
    <n v="75000"/>
    <n v="31.58"/>
    <n v="2368500"/>
    <s v="normal_buy"/>
    <n v="-2.46835651756615E-2"/>
    <n v="-2.4683999999999999"/>
    <s v="P"/>
  </r>
  <r>
    <x v="151"/>
    <s v="Rocky Mountain Chocolate Factory, Inc."/>
    <x v="9"/>
    <x v="214"/>
    <s v="Geygan Kathleen"/>
    <s v="Other"/>
    <n v="42063"/>
    <n v="2.89"/>
    <n v="121562.07"/>
    <s v="normal_buy"/>
    <n v="-4.0740789471011903E-2"/>
    <n v="-4.0740999999999996"/>
    <s v="P"/>
  </r>
  <r>
    <x v="151"/>
    <s v="Rocky Mountain Chocolate Factory, Inc."/>
    <x v="9"/>
    <x v="214"/>
    <s v="GVP 2021-A, L.P."/>
    <s v="Other"/>
    <n v="42063"/>
    <n v="2.89"/>
    <n v="121562.07"/>
    <s v="normal_buy"/>
    <n v="-4.0740789471011903E-2"/>
    <n v="-4.0740999999999996"/>
    <s v="P"/>
  </r>
  <r>
    <x v="151"/>
    <s v="Rocky Mountain Chocolate Factory, Inc."/>
    <x v="9"/>
    <x v="214"/>
    <s v="GEYGAN JAMES"/>
    <s v="Other"/>
    <n v="42063"/>
    <n v="2.89"/>
    <n v="121562.07"/>
    <s v="normal_buy"/>
    <n v="-4.0740789471011903E-2"/>
    <n v="-4.0740999999999996"/>
    <s v="P"/>
  </r>
  <r>
    <x v="151"/>
    <s v="Rocky Mountain Chocolate Factory, Inc."/>
    <x v="9"/>
    <x v="214"/>
    <s v="GEYGAN JEFFREY RICHART"/>
    <s v="Director,Officer,TenPercentOwner"/>
    <n v="42063"/>
    <n v="2.89"/>
    <n v="121562.07"/>
    <s v="normal_buy"/>
    <n v="-4.0740789471011903E-2"/>
    <n v="-4.0740999999999996"/>
    <s v="P"/>
  </r>
  <r>
    <x v="151"/>
    <s v="Rocky Mountain Chocolate Factory, Inc."/>
    <x v="9"/>
    <x v="214"/>
    <s v="Rice Shawn G"/>
    <s v="Other"/>
    <n v="42063"/>
    <n v="2.89"/>
    <n v="121562.07"/>
    <s v="normal_buy"/>
    <n v="-4.0740789471011903E-2"/>
    <n v="-4.0740999999999996"/>
    <s v="P"/>
  </r>
  <r>
    <x v="151"/>
    <s v="Rocky Mountain Chocolate Factory, Inc."/>
    <x v="9"/>
    <x v="214"/>
    <s v="GLOBAL VALUE INVESTMENT CORP."/>
    <s v="TenPercentOwner"/>
    <n v="42063"/>
    <n v="2.89"/>
    <n v="121562.07"/>
    <s v="normal_buy"/>
    <n v="-4.0740789471011903E-2"/>
    <n v="-4.0740999999999996"/>
    <s v="P"/>
  </r>
  <r>
    <x v="151"/>
    <s v="Rocky Mountain Chocolate Factory, Inc."/>
    <x v="9"/>
    <x v="214"/>
    <s v="GVP 2021-A, LLC"/>
    <s v="Other"/>
    <n v="42063"/>
    <n v="2.89"/>
    <n v="121562.07"/>
    <s v="normal_buy"/>
    <n v="-4.0740789471011903E-2"/>
    <n v="-4.0740999999999996"/>
    <s v="P"/>
  </r>
  <r>
    <x v="151"/>
    <s v="Rocky Mountain Chocolate Factory, Inc."/>
    <x v="9"/>
    <x v="214"/>
    <s v="Wilke Stacy"/>
    <s v="Other"/>
    <n v="42063"/>
    <n v="2.89"/>
    <n v="121562.07"/>
    <s v="normal_buy"/>
    <n v="-4.0740789471011903E-2"/>
    <n v="-4.0740999999999996"/>
    <s v="P"/>
  </r>
  <r>
    <x v="1544"/>
    <s v="Golden Matrix Group, Inc."/>
    <x v="9"/>
    <x v="214"/>
    <s v="Milovanovic Aleksandar"/>
    <s v="TenPercentOwner,Other"/>
    <n v="9059"/>
    <n v="2.2999999999999998"/>
    <n v="20835.7"/>
    <s v="normal_buy"/>
    <n v="0.21518998038328041"/>
    <n v="21.518999999999998"/>
    <s v="P"/>
  </r>
  <r>
    <x v="205"/>
    <s v="LCNB CORP"/>
    <x v="9"/>
    <x v="214"/>
    <s v="Johnson Craig Millis"/>
    <s v="Director"/>
    <n v="1000"/>
    <n v="15.41"/>
    <n v="15410"/>
    <s v="normal_buy"/>
    <n v="9.7671331104528525E-2"/>
    <n v="9.7670999999999992"/>
    <s v="P"/>
  </r>
  <r>
    <x v="146"/>
    <s v="Burke &amp; Herbert Financial Services Corp."/>
    <x v="9"/>
    <x v="214"/>
    <s v="Anderson Mark Guthrie"/>
    <s v="Director"/>
    <n v="300"/>
    <n v="64.069999999999993"/>
    <n v="19221"/>
    <s v="normal_buy"/>
    <n v="0.10181132169451849"/>
    <n v="10.181100000000001"/>
    <s v="P"/>
  </r>
  <r>
    <x v="146"/>
    <s v="Burke &amp; Herbert Financial Services Corp."/>
    <x v="9"/>
    <x v="214"/>
    <s v="Anderson Mark Guthrie"/>
    <s v="Director"/>
    <n v="900"/>
    <n v="64.239999999999995"/>
    <n v="57815.999999999993"/>
    <s v="normal_buy"/>
    <n v="0.10181132169451849"/>
    <n v="10.181100000000001"/>
    <s v="P"/>
  </r>
  <r>
    <x v="909"/>
    <s v="Scilex Holding Co"/>
    <x v="9"/>
    <x v="214"/>
    <s v="SHAH JAISIM"/>
    <s v="Director,Officer"/>
    <n v="32000"/>
    <n v="0.99"/>
    <n v="31680"/>
    <s v="normal_buy"/>
    <n v="-0.22713566903435309"/>
    <n v="-22.7136"/>
    <s v="P"/>
  </r>
  <r>
    <x v="151"/>
    <s v="Rocky Mountain Chocolate Factory, Inc."/>
    <x v="9"/>
    <x v="214"/>
    <s v="GEYGAN JEFFREY RICHART"/>
    <s v="Director,Officer,TenPercentOwner"/>
    <n v="42063"/>
    <n v="2.89"/>
    <n v="121562.07"/>
    <s v="normal_buy"/>
    <n v="-4.0740789471011903E-2"/>
    <n v="-4.0740999999999996"/>
    <s v="P"/>
  </r>
  <r>
    <x v="1507"/>
    <s v="SIRIUS XM HOLDINGS INC."/>
    <x v="9"/>
    <x v="214"/>
    <s v="BERKSHIRE HATHAWAY INC"/>
    <s v="TenPercentOwner"/>
    <n v="623527"/>
    <n v="27.65"/>
    <n v="17240521.550000001"/>
    <s v="normal_buy"/>
    <n v="-7.3858773650739007E-3"/>
    <n v="-0.73860000000000003"/>
    <s v="P"/>
  </r>
  <r>
    <x v="1507"/>
    <s v="SIRIUS XM HOLDINGS INC."/>
    <x v="9"/>
    <x v="214"/>
    <s v="BUFFETT WARREN E"/>
    <s v="TenPercentOwner"/>
    <n v="623527"/>
    <n v="27.65"/>
    <n v="17240521.550000001"/>
    <s v="normal_buy"/>
    <n v="-7.3858773650739007E-3"/>
    <n v="-0.73860000000000003"/>
    <s v="P"/>
  </r>
  <r>
    <x v="1091"/>
    <s v="Matador Resources Co"/>
    <x v="9"/>
    <x v="214"/>
    <s v="Ehrman Monika U"/>
    <s v="Director"/>
    <n v="305"/>
    <n v="50.92"/>
    <n v="15530.6"/>
    <s v="normal_buy"/>
    <n v="0.13368991395724381"/>
    <n v="13.369"/>
    <s v="P"/>
  </r>
  <r>
    <x v="150"/>
    <s v="Bancorp, Inc."/>
    <x v="9"/>
    <x v="214"/>
    <s v="Cohn Matthew"/>
    <s v="Director"/>
    <n v="545"/>
    <n v="50.11"/>
    <n v="27309.95"/>
    <s v="normal_buy"/>
    <n v="0.17071186936509369"/>
    <n v="17.071200000000001"/>
    <s v="P"/>
  </r>
  <r>
    <x v="150"/>
    <s v="Bancorp, Inc."/>
    <x v="9"/>
    <x v="214"/>
    <s v="Cohn Matthew"/>
    <s v="Director"/>
    <n v="400"/>
    <n v="49.91"/>
    <n v="19964"/>
    <s v="normal_buy"/>
    <n v="0.17071186936509369"/>
    <n v="17.071200000000001"/>
    <s v="P"/>
  </r>
  <r>
    <x v="1545"/>
    <s v="Live Oak Bancshares, Inc."/>
    <x v="9"/>
    <x v="214"/>
    <s v="Cameron William Henderson"/>
    <s v="Director"/>
    <n v="1000"/>
    <n v="39.76"/>
    <n v="39760"/>
    <s v="large_buy"/>
    <n v="0.2183734199656846"/>
    <n v="21.837299999999999"/>
    <s v="P"/>
  </r>
  <r>
    <x v="83"/>
    <s v="FB Financial Corp"/>
    <x v="9"/>
    <x v="214"/>
    <s v="Ayers James W."/>
    <s v="TenPercentOwner"/>
    <n v="2000"/>
    <n v="49.74"/>
    <n v="99480"/>
    <s v="normal_buy"/>
    <n v="0.1474332436308303"/>
    <n v="14.7433"/>
    <s v="P"/>
  </r>
  <r>
    <x v="150"/>
    <s v="Bancorp, Inc."/>
    <x v="9"/>
    <x v="214"/>
    <s v="Brockman Todd J."/>
    <s v="Director"/>
    <n v="4517"/>
    <n v="49.94"/>
    <n v="225578.98"/>
    <s v="large_buy"/>
    <n v="0.17071186936509369"/>
    <n v="17.071200000000001"/>
    <s v="P"/>
  </r>
  <r>
    <x v="150"/>
    <s v="Bancorp, Inc."/>
    <x v="9"/>
    <x v="214"/>
    <s v="TRYNISKI MARK E"/>
    <s v="Director"/>
    <n v="5000"/>
    <n v="50.36"/>
    <n v="251800"/>
    <s v="large_buy"/>
    <n v="0.17071186936509369"/>
    <n v="17.071200000000001"/>
    <s v="P"/>
  </r>
  <r>
    <x v="1543"/>
    <s v="WINNEBAGO INDUSTRIES INC"/>
    <x v="9"/>
    <x v="214"/>
    <s v="Happe Michael J"/>
    <s v="Director,Officer"/>
    <n v="2500"/>
    <n v="55.52"/>
    <n v="138800"/>
    <s v="large_buy"/>
    <n v="8.8521799241062293E-2"/>
    <n v="8.8521999999999998"/>
    <s v="P"/>
  </r>
  <r>
    <x v="63"/>
    <s v="BlackRock Innovation &amp; Growth Term Trust"/>
    <x v="9"/>
    <x v="214"/>
    <s v="Weinstein Boaz"/>
    <s v="TenPercentOwner"/>
    <n v="148103"/>
    <n v="7.6"/>
    <n v="1125582.8"/>
    <s v="normal_buy"/>
    <n v="1.8396807166057409E-2"/>
    <n v="1.8396999999999999"/>
    <s v="P"/>
  </r>
  <r>
    <x v="63"/>
    <s v="BlackRock Innovation &amp; Growth Term Trust"/>
    <x v="9"/>
    <x v="214"/>
    <s v="Saba Capital Management, L.P."/>
    <s v="TenPercentOwner"/>
    <n v="148103"/>
    <n v="7.6"/>
    <n v="1125582.8"/>
    <s v="normal_buy"/>
    <n v="1.8396807166057409E-2"/>
    <n v="1.8396999999999999"/>
    <s v="P"/>
  </r>
  <r>
    <x v="68"/>
    <s v="PBF Energy Inc."/>
    <x v="9"/>
    <x v="214"/>
    <s v="Control Empresarial de Capitales S.A. de C.V."/>
    <s v="TenPercentOwner,Other"/>
    <n v="314000"/>
    <n v="29.58"/>
    <n v="9288120"/>
    <s v="large_buy"/>
    <n v="3.5419595723866548E-2"/>
    <n v="3.5419999999999998"/>
    <s v="P"/>
  </r>
  <r>
    <x v="68"/>
    <s v="PBF Energy Inc."/>
    <x v="9"/>
    <x v="215"/>
    <s v="Control Empresarial de Capitales S.A. de C.V."/>
    <s v="TenPercentOwner,Other"/>
    <n v="300000"/>
    <n v="29.01"/>
    <n v="8703000"/>
    <s v="normal_buy"/>
    <n v="6.2076086446824393E-2"/>
    <n v="6.2076000000000002"/>
    <s v="P"/>
  </r>
  <r>
    <x v="1546"/>
    <s v="Lucid Group, Inc."/>
    <x v="9"/>
    <x v="215"/>
    <s v="Ayar Third Investment Co"/>
    <s v="Director,TenPercentOwner"/>
    <n v="374717927"/>
    <n v="2.59"/>
    <n v="970519430.92999995"/>
    <s v="large_buy"/>
    <n v="-7.2340457997423502E-2"/>
    <n v="-7.234"/>
    <s v="P"/>
  </r>
  <r>
    <x v="1546"/>
    <s v="Lucid Group, Inc."/>
    <x v="9"/>
    <x v="215"/>
    <s v="PUBLIC INVESTMENT FUND"/>
    <s v="Director,TenPercentOwner"/>
    <n v="374717927"/>
    <n v="2.59"/>
    <n v="970519430.92999995"/>
    <s v="large_buy"/>
    <n v="-7.2340457997423502E-2"/>
    <n v="-7.234"/>
    <s v="P"/>
  </r>
  <r>
    <x v="781"/>
    <s v="FRANKLIN FINANCIAL SERVICES CORP /PA/"/>
    <x v="9"/>
    <x v="215"/>
    <s v="JENNINGS ALLAN E JR"/>
    <s v="Director"/>
    <n v="1000"/>
    <n v="29.9"/>
    <n v="29900"/>
    <s v="normal_buy"/>
    <n v="1.886982575243934E-2"/>
    <n v="1.887"/>
    <s v="P"/>
  </r>
  <r>
    <x v="1544"/>
    <s v="Golden Matrix Group, Inc."/>
    <x v="9"/>
    <x v="215"/>
    <s v="Milovanovic Aleksandar"/>
    <s v="TenPercentOwner,Other"/>
    <n v="25000"/>
    <n v="2.4500000000000002"/>
    <n v="61250.000000000007"/>
    <s v="normal_buy"/>
    <n v="0.16309018321189339"/>
    <n v="16.309000000000001"/>
    <s v="P"/>
  </r>
  <r>
    <x v="1547"/>
    <s v="MARTEN TRANSPORT LTD"/>
    <x v="9"/>
    <x v="215"/>
    <s v="BAUER JERRY M"/>
    <s v="Director"/>
    <n v="10000"/>
    <n v="15.81"/>
    <n v="158100"/>
    <s v="large_buy"/>
    <n v="0.1261951477913679"/>
    <n v="12.6195"/>
    <s v="P"/>
  </r>
  <r>
    <x v="1548"/>
    <s v="Unusual Machines, Inc."/>
    <x v="9"/>
    <x v="215"/>
    <s v="Rich Sanford"/>
    <s v="Director"/>
    <n v="65789"/>
    <n v="1.52"/>
    <n v="99999.28"/>
    <s v="large_buy"/>
    <n v="0.85542167809484027"/>
    <n v="85.542199999999994"/>
    <s v="P"/>
  </r>
  <r>
    <x v="1548"/>
    <s v="Unusual Machines, Inc."/>
    <x v="9"/>
    <x v="215"/>
    <s v="Lowry Robert Paul"/>
    <s v="Director"/>
    <n v="32895"/>
    <n v="1.52"/>
    <n v="50000.4"/>
    <s v="normal_buy"/>
    <n v="0.85542167809484027"/>
    <n v="85.542199999999994"/>
    <s v="P"/>
  </r>
  <r>
    <x v="1549"/>
    <s v="PFIZER INC"/>
    <x v="9"/>
    <x v="215"/>
    <s v="Gottlieb Scott"/>
    <s v="Director"/>
    <n v="1000"/>
    <n v="28.24"/>
    <n v="28240"/>
    <s v="large_buy"/>
    <n v="-4.8561477637434243E-2"/>
    <n v="-4.8560999999999996"/>
    <s v="P"/>
  </r>
  <r>
    <x v="1550"/>
    <s v="Tyra Biosciences, Inc."/>
    <x v="9"/>
    <x v="215"/>
    <s v="Fuhrman Alan"/>
    <s v="Officer"/>
    <n v="9500"/>
    <n v="16"/>
    <n v="152000"/>
    <s v="normal_buy"/>
    <n v="-1.440203456887201E-2"/>
    <n v="-1.4401999999999999"/>
    <s v="P"/>
  </r>
  <r>
    <x v="83"/>
    <s v="FB Financial Corp"/>
    <x v="9"/>
    <x v="215"/>
    <s v="Ayers James W."/>
    <s v="TenPercentOwner"/>
    <n v="500"/>
    <n v="51"/>
    <n v="25500"/>
    <s v="normal_buy"/>
    <n v="0.12565944785144481"/>
    <n v="12.565899999999999"/>
    <s v="P"/>
  </r>
  <r>
    <x v="1400"/>
    <s v="AMES NATIONAL CORP"/>
    <x v="9"/>
    <x v="215"/>
    <s v="Benson David W."/>
    <s v="Director"/>
    <n v="1600"/>
    <n v="17.2"/>
    <n v="27520"/>
    <s v="large_buy"/>
    <n v="6.5007664199535409E-2"/>
    <n v="6.5007999999999999"/>
    <s v="P"/>
  </r>
  <r>
    <x v="1091"/>
    <s v="Matador Resources Co"/>
    <x v="9"/>
    <x v="215"/>
    <s v="Stetson Glenn W"/>
    <s v="Officer"/>
    <n v="1000"/>
    <n v="51.33"/>
    <n v="51330"/>
    <s v="normal_buy"/>
    <n v="0.12122965580702159"/>
    <n v="12.122999999999999"/>
    <s v="P"/>
  </r>
  <r>
    <x v="1507"/>
    <s v="SIRIUS XM HOLDINGS INC."/>
    <x v="9"/>
    <x v="215"/>
    <s v="BERKSHIRE HATHAWAY INC"/>
    <s v="TenPercentOwner"/>
    <n v="925205"/>
    <n v="27.44"/>
    <n v="25387625.199999999"/>
    <s v="normal_buy"/>
    <n v="-2.23132475067509E-2"/>
    <n v="-2.2313000000000001"/>
    <s v="P"/>
  </r>
  <r>
    <x v="1507"/>
    <s v="SIRIUS XM HOLDINGS INC."/>
    <x v="9"/>
    <x v="215"/>
    <s v="BUFFETT WARREN E"/>
    <s v="TenPercentOwner"/>
    <n v="925205"/>
    <n v="27.44"/>
    <n v="25387625.199999999"/>
    <s v="normal_buy"/>
    <n v="-2.23132475067509E-2"/>
    <n v="-2.2313000000000001"/>
    <s v="P"/>
  </r>
  <r>
    <x v="1485"/>
    <s v="enGene Holdings Inc."/>
    <x v="9"/>
    <x v="215"/>
    <s v="Forbion Growth Opportunities Fund I Cooperatief U.A."/>
    <s v="TenPercentOwner"/>
    <n v="561797"/>
    <n v="8.9"/>
    <n v="4999993.3"/>
    <s v="large_buy"/>
    <n v="-6.4516175106903773E-2"/>
    <n v="-6.4516"/>
    <s v="P"/>
  </r>
  <r>
    <x v="1485"/>
    <s v="enGene Holdings Inc."/>
    <x v="9"/>
    <x v="215"/>
    <s v="Forbion Growth Management B.V."/>
    <s v="TenPercentOwner"/>
    <n v="561797"/>
    <n v="8.9"/>
    <n v="4999993.3"/>
    <s v="large_buy"/>
    <n v="-6.4516175106903773E-2"/>
    <n v="-6.4516"/>
    <s v="P"/>
  </r>
  <r>
    <x v="588"/>
    <s v="Crocs, Inc."/>
    <x v="9"/>
    <x v="215"/>
    <s v="REPLOGLE JOHN B"/>
    <s v="Director"/>
    <n v="2240"/>
    <n v="112.6"/>
    <n v="252224"/>
    <s v="large_buy"/>
    <n v="-9.2110100142452689E-2"/>
    <n v="-9.2110000000000003"/>
    <s v="P"/>
  </r>
  <r>
    <x v="17"/>
    <s v="TILE SHOP HOLDINGS, INC."/>
    <x v="9"/>
    <x v="215"/>
    <s v="Fund 1 Investments, LLC"/>
    <s v="TenPercentOwner"/>
    <n v="18000"/>
    <n v="6.68"/>
    <n v="120240"/>
    <s v="normal_buy"/>
    <n v="3.7537538397563568E-2"/>
    <n v="3.7538"/>
    <s v="P"/>
  </r>
  <r>
    <x v="17"/>
    <s v="TILE SHOP HOLDINGS, INC."/>
    <x v="9"/>
    <x v="215"/>
    <s v="Pleasant Lake Onshore Feeder Fund LP"/>
    <s v="TenPercentOwner"/>
    <n v="18000"/>
    <n v="6.68"/>
    <n v="120240"/>
    <s v="normal_buy"/>
    <n v="3.7537538397563568E-2"/>
    <n v="3.7538"/>
    <s v="P"/>
  </r>
  <r>
    <x v="17"/>
    <s v="TILE SHOP HOLDINGS, INC."/>
    <x v="9"/>
    <x v="215"/>
    <s v="Pleasant Lake Partners LLC"/>
    <s v="TenPercentOwner"/>
    <n v="18000"/>
    <n v="6.68"/>
    <n v="120240"/>
    <s v="normal_buy"/>
    <n v="3.7537538397563568E-2"/>
    <n v="3.7538"/>
    <s v="P"/>
  </r>
  <r>
    <x v="581"/>
    <s v="CENTRAL SECURITIES CORP"/>
    <x v="9"/>
    <x v="215"/>
    <s v="Hill John C"/>
    <s v="Director,Officer"/>
    <n v="600"/>
    <n v="46.71"/>
    <n v="28026"/>
    <s v="normal_buy"/>
    <n v="4.0254168980119458E-2"/>
    <n v="4.0254000000000003"/>
    <s v="P"/>
  </r>
  <r>
    <x v="1548"/>
    <s v="Unusual Machines, Inc."/>
    <x v="9"/>
    <x v="215"/>
    <s v="Evans Allan Thomas"/>
    <s v="Director,Officer"/>
    <n v="65789"/>
    <n v="1.52"/>
    <n v="99999.28"/>
    <s v="large_buy"/>
    <n v="0.85542167809484027"/>
    <n v="85.542199999999994"/>
    <s v="P"/>
  </r>
  <r>
    <x v="63"/>
    <s v="BlackRock Innovation &amp; Growth Term Trust"/>
    <x v="9"/>
    <x v="215"/>
    <s v="Weinstein Boaz"/>
    <s v="TenPercentOwner"/>
    <n v="61003"/>
    <n v="7.66"/>
    <n v="467282.98"/>
    <s v="normal_buy"/>
    <n v="1.8300683899719509E-2"/>
    <n v="1.8301000000000001"/>
    <s v="P"/>
  </r>
  <r>
    <x v="63"/>
    <s v="BlackRock Innovation &amp; Growth Term Trust"/>
    <x v="9"/>
    <x v="215"/>
    <s v="Saba Capital Management, L.P."/>
    <s v="TenPercentOwner"/>
    <n v="61003"/>
    <n v="7.66"/>
    <n v="467282.98"/>
    <s v="normal_buy"/>
    <n v="1.8300683899719509E-2"/>
    <n v="1.8301000000000001"/>
    <s v="P"/>
  </r>
  <r>
    <x v="1234"/>
    <s v="Sleep Number Corp"/>
    <x v="9"/>
    <x v="216"/>
    <s v="STADIUM CAPITAL PARTNERS L P"/>
    <s v="Other"/>
    <n v="50911"/>
    <n v="13.96"/>
    <n v="710717.56"/>
    <s v="large_buy"/>
    <n v="-3.649649009560441E-3"/>
    <n v="-0.36499999999999999"/>
    <s v="P"/>
  </r>
  <r>
    <x v="1234"/>
    <s v="Sleep Number Corp"/>
    <x v="9"/>
    <x v="216"/>
    <s v="Stadium Capital Management GP, L.P."/>
    <s v="TenPercentOwner"/>
    <n v="50911"/>
    <n v="13.96"/>
    <n v="710717.56"/>
    <s v="large_buy"/>
    <n v="-3.649649009560441E-3"/>
    <n v="-0.36499999999999999"/>
    <s v="P"/>
  </r>
  <r>
    <x v="1234"/>
    <s v="Sleep Number Corp"/>
    <x v="9"/>
    <x v="216"/>
    <s v="STADIUM CAPITAL MANAGEMENT LLC"/>
    <s v="TenPercentOwner"/>
    <n v="50911"/>
    <n v="13.96"/>
    <n v="710717.56"/>
    <s v="large_buy"/>
    <n v="-3.649649009560441E-3"/>
    <n v="-0.36499999999999999"/>
    <s v="P"/>
  </r>
  <r>
    <x v="1234"/>
    <s v="Sleep Number Corp"/>
    <x v="9"/>
    <x v="216"/>
    <s v="Stadium Special Opportunity I, L.P."/>
    <s v="Other"/>
    <n v="50911"/>
    <n v="13.96"/>
    <n v="710717.56"/>
    <s v="large_buy"/>
    <n v="-3.649649009560441E-3"/>
    <n v="-0.36499999999999999"/>
    <s v="P"/>
  </r>
  <r>
    <x v="68"/>
    <s v="PBF Energy Inc."/>
    <x v="9"/>
    <x v="216"/>
    <s v="Control Empresarial de Capitales S.A. de C.V."/>
    <s v="TenPercentOwner,Other"/>
    <n v="322000"/>
    <n v="28.49"/>
    <n v="9173780"/>
    <s v="normal_buy"/>
    <n v="0.1026370881884089"/>
    <n v="10.2637"/>
    <s v="P"/>
  </r>
  <r>
    <x v="1234"/>
    <s v="Sleep Number Corp"/>
    <x v="9"/>
    <x v="216"/>
    <s v="SEAVER ALEXANDER M"/>
    <s v="TenPercentOwner"/>
    <n v="50911"/>
    <n v="13.96"/>
    <n v="710717.56"/>
    <s v="large_buy"/>
    <n v="-3.649649009560441E-3"/>
    <n v="-0.36499999999999999"/>
    <s v="P"/>
  </r>
  <r>
    <x v="1234"/>
    <s v="Sleep Number Corp"/>
    <x v="9"/>
    <x v="216"/>
    <s v="STADIUM CAPITAL PARTNERS L P"/>
    <s v="Other"/>
    <n v="8100"/>
    <n v="12.97"/>
    <n v="105057"/>
    <s v="normal_buy"/>
    <n v="-3.649649009560441E-3"/>
    <n v="-0.36499999999999999"/>
    <s v="P"/>
  </r>
  <r>
    <x v="1234"/>
    <s v="Sleep Number Corp"/>
    <x v="9"/>
    <x v="216"/>
    <s v="Stadium Capital Management GP, L.P."/>
    <s v="TenPercentOwner"/>
    <n v="8100"/>
    <n v="12.97"/>
    <n v="105057"/>
    <s v="normal_buy"/>
    <n v="-3.649649009560441E-3"/>
    <n v="-0.36499999999999999"/>
    <s v="P"/>
  </r>
  <r>
    <x v="1234"/>
    <s v="Sleep Number Corp"/>
    <x v="9"/>
    <x v="216"/>
    <s v="STADIUM CAPITAL MANAGEMENT LLC"/>
    <s v="TenPercentOwner"/>
    <n v="8100"/>
    <n v="12.97"/>
    <n v="105057"/>
    <s v="normal_buy"/>
    <n v="-3.649649009560441E-3"/>
    <n v="-0.36499999999999999"/>
    <s v="P"/>
  </r>
  <r>
    <x v="1234"/>
    <s v="Sleep Number Corp"/>
    <x v="9"/>
    <x v="216"/>
    <s v="Stadium Special Opportunity I, L.P."/>
    <s v="Other"/>
    <n v="8100"/>
    <n v="12.97"/>
    <n v="105057"/>
    <s v="normal_buy"/>
    <n v="-3.649649009560441E-3"/>
    <n v="-0.36499999999999999"/>
    <s v="P"/>
  </r>
  <r>
    <x v="1234"/>
    <s v="Sleep Number Corp"/>
    <x v="9"/>
    <x v="216"/>
    <s v="SEAVER ALEXANDER M"/>
    <s v="TenPercentOwner"/>
    <n v="8100"/>
    <n v="12.97"/>
    <n v="105057"/>
    <s v="normal_buy"/>
    <n v="-3.649649009560441E-3"/>
    <n v="-0.36499999999999999"/>
    <s v="P"/>
  </r>
  <r>
    <x v="735"/>
    <s v="PIMCO Flexible Real Estate Income Fund"/>
    <x v="9"/>
    <x v="216"/>
    <s v="Roman Emmanuel"/>
    <s v="Other"/>
    <n v="95419.85"/>
    <n v="10.48"/>
    <n v="1000000.028"/>
    <s v="normal_buy"/>
    <n v="0"/>
    <n v="0"/>
    <s v="P"/>
  </r>
  <r>
    <x v="1551"/>
    <s v="Clear Channel Outdoor Holdings, Inc."/>
    <x v="9"/>
    <x v="216"/>
    <s v="MORENO ARTURO R"/>
    <s v="TenPercentOwner"/>
    <n v="500000"/>
    <n v="1.43"/>
    <n v="715000"/>
    <s v="large_buy"/>
    <n v="0.115646227058497"/>
    <n v="11.5646"/>
    <s v="P"/>
  </r>
  <r>
    <x v="1551"/>
    <s v="Clear Channel Outdoor Holdings, Inc."/>
    <x v="9"/>
    <x v="216"/>
    <s v="MORENO ARTURO R"/>
    <s v="TenPercentOwner"/>
    <n v="415472"/>
    <n v="1.47"/>
    <n v="610743.84"/>
    <s v="normal_buy"/>
    <n v="0.115646227058497"/>
    <n v="11.5646"/>
    <s v="P"/>
  </r>
  <r>
    <x v="1194"/>
    <s v="DONEGAL GROUP INC"/>
    <x v="9"/>
    <x v="216"/>
    <s v="DONEGAL MUTUAL INSURANCE CO"/>
    <s v="TenPercentOwner"/>
    <n v="141000"/>
    <n v="15.5"/>
    <n v="2185500"/>
    <s v="large_buy"/>
    <n v="5.6915930250410092E-2"/>
    <n v="5.6916000000000002"/>
    <s v="P"/>
  </r>
  <r>
    <x v="1194"/>
    <s v="DONEGAL GROUP INC"/>
    <x v="9"/>
    <x v="216"/>
    <s v="DONEGAL MUTUAL INSURANCE CO"/>
    <s v="TenPercentOwner"/>
    <n v="9432"/>
    <n v="15.42"/>
    <n v="145441.44"/>
    <s v="normal_buy"/>
    <n v="5.6915930250410092E-2"/>
    <n v="5.6916000000000002"/>
    <s v="P"/>
  </r>
  <r>
    <x v="1552"/>
    <s v="ADAMS DIVERSIFIED EQUITY FUND, INC."/>
    <x v="9"/>
    <x v="216"/>
    <s v="Nelson Jane Musser"/>
    <s v="Director"/>
    <n v="1155"/>
    <n v="21.69"/>
    <n v="25051.95"/>
    <s v="large_buy"/>
    <n v="2.8624309453952671E-2"/>
    <n v="2.8624000000000001"/>
    <s v="P"/>
  </r>
  <r>
    <x v="1546"/>
    <s v="Lucid Group, Inc."/>
    <x v="9"/>
    <x v="216"/>
    <s v="Ayar Third Investment Co"/>
    <s v="Director,TenPercentOwner"/>
    <n v="21470459"/>
    <n v="2.59"/>
    <n v="55608488.809999987"/>
    <s v="normal_buy"/>
    <n v="-5.882358017962741E-2"/>
    <n v="-5.8823999999999996"/>
    <s v="P"/>
  </r>
  <r>
    <x v="1546"/>
    <s v="Lucid Group, Inc."/>
    <x v="9"/>
    <x v="216"/>
    <s v="PUBLIC INVESTMENT FUND"/>
    <s v="Director,TenPercentOwner"/>
    <n v="21470459"/>
    <n v="2.59"/>
    <n v="55608488.809999987"/>
    <s v="normal_buy"/>
    <n v="-5.882358017962741E-2"/>
    <n v="-5.8823999999999996"/>
    <s v="P"/>
  </r>
  <r>
    <x v="17"/>
    <s v="TILE SHOP HOLDINGS, INC."/>
    <x v="9"/>
    <x v="216"/>
    <s v="Fund 1 Investments, LLC"/>
    <s v="TenPercentOwner"/>
    <n v="5500"/>
    <n v="6.67"/>
    <n v="36685"/>
    <s v="normal_buy"/>
    <n v="-2.1180081769274991E-2"/>
    <n v="-2.1179999999999999"/>
    <s v="P"/>
  </r>
  <r>
    <x v="17"/>
    <s v="TILE SHOP HOLDINGS, INC."/>
    <x v="9"/>
    <x v="216"/>
    <s v="Pleasant Lake Onshore Feeder Fund LP"/>
    <s v="TenPercentOwner"/>
    <n v="5500"/>
    <n v="6.67"/>
    <n v="36685"/>
    <s v="normal_buy"/>
    <n v="-2.1180081769274991E-2"/>
    <n v="-2.1179999999999999"/>
    <s v="P"/>
  </r>
  <r>
    <x v="17"/>
    <s v="TILE SHOP HOLDINGS, INC."/>
    <x v="9"/>
    <x v="216"/>
    <s v="Pleasant Lake Partners LLC"/>
    <s v="TenPercentOwner"/>
    <n v="5500"/>
    <n v="6.67"/>
    <n v="36685"/>
    <s v="normal_buy"/>
    <n v="-2.1180081769274991E-2"/>
    <n v="-2.1179999999999999"/>
    <s v="P"/>
  </r>
  <r>
    <x v="854"/>
    <s v="Palladyne AI Corp."/>
    <x v="9"/>
    <x v="216"/>
    <s v="WEIBLING DENNIS M"/>
    <s v="Director"/>
    <n v="215053"/>
    <n v="2.2000000000000002"/>
    <n v="473116.6"/>
    <s v="large_buy"/>
    <n v="-0.1073170314722999"/>
    <n v="-10.7317"/>
    <s v="P"/>
  </r>
  <r>
    <x v="550"/>
    <s v="CorMedix Inc."/>
    <x v="9"/>
    <x v="216"/>
    <s v="Mistry Erin"/>
    <s v="Officer"/>
    <n v="1500"/>
    <n v="9.99"/>
    <n v="14985"/>
    <s v="normal_buy"/>
    <n v="9.3439318208210942E-2"/>
    <n v="9.3438999999999997"/>
    <s v="P"/>
  </r>
  <r>
    <x v="506"/>
    <s v="Bankwell Financial Group, Inc."/>
    <x v="9"/>
    <x v="216"/>
    <s v="SEIDMAN LAWRENCE B"/>
    <s v="Director"/>
    <n v="1220"/>
    <n v="29.06"/>
    <n v="35453.199999999997"/>
    <s v="large_buy"/>
    <n v="0.15301847298640919"/>
    <n v="15.3018"/>
    <s v="P"/>
  </r>
  <r>
    <x v="506"/>
    <s v="Bankwell Financial Group, Inc."/>
    <x v="9"/>
    <x v="216"/>
    <s v="SEIDMAN LAWRENCE B"/>
    <s v="Director"/>
    <n v="877"/>
    <n v="29.07"/>
    <n v="25494.39"/>
    <s v="normal_buy"/>
    <n v="0.15301847298640919"/>
    <n v="15.3018"/>
    <s v="P"/>
  </r>
  <r>
    <x v="506"/>
    <s v="Bankwell Financial Group, Inc."/>
    <x v="9"/>
    <x v="216"/>
    <s v="SEIDMAN LAWRENCE B"/>
    <s v="Director"/>
    <n v="717"/>
    <n v="29.08"/>
    <n v="20850.36"/>
    <s v="normal_buy"/>
    <n v="0.15301847298640919"/>
    <n v="15.3018"/>
    <s v="P"/>
  </r>
  <r>
    <x v="506"/>
    <s v="Bankwell Financial Group, Inc."/>
    <x v="9"/>
    <x v="216"/>
    <s v="SEIDMAN LAWRENCE B"/>
    <s v="Director"/>
    <n v="870"/>
    <n v="29.07"/>
    <n v="25290.9"/>
    <s v="normal_buy"/>
    <n v="0.15301847298640919"/>
    <n v="15.3018"/>
    <s v="P"/>
  </r>
  <r>
    <x v="506"/>
    <s v="Bankwell Financial Group, Inc."/>
    <x v="9"/>
    <x v="216"/>
    <s v="SEIDMAN LAWRENCE B"/>
    <s v="Director"/>
    <n v="1158"/>
    <n v="29.07"/>
    <n v="33663.06"/>
    <s v="large_buy"/>
    <n v="0.15301847298640919"/>
    <n v="15.3018"/>
    <s v="P"/>
  </r>
  <r>
    <x v="1553"/>
    <s v="SS Innovations International, Inc."/>
    <x v="9"/>
    <x v="216"/>
    <s v="Adams Timothy P."/>
    <s v="Director"/>
    <n v="1399595"/>
    <n v="1.46"/>
    <n v="2043408.7"/>
    <s v="normal_buy"/>
    <n v="-0.30000001192092901"/>
    <n v="-30"/>
    <s v="P"/>
  </r>
  <r>
    <x v="1507"/>
    <s v="SIRIUS XM HOLDINGS INC."/>
    <x v="9"/>
    <x v="216"/>
    <s v="BERKSHIRE HATHAWAY INC"/>
    <s v="TenPercentOwner"/>
    <n v="679207"/>
    <n v="26.59"/>
    <n v="18060114.129999999"/>
    <s v="normal_buy"/>
    <n v="2.4546745626772282E-2"/>
    <n v="2.4546999999999999"/>
    <s v="P"/>
  </r>
  <r>
    <x v="1507"/>
    <s v="SIRIUS XM HOLDINGS INC."/>
    <x v="9"/>
    <x v="216"/>
    <s v="BUFFETT WARREN E"/>
    <s v="TenPercentOwner"/>
    <n v="679207"/>
    <n v="26.59"/>
    <n v="18060114.129999999"/>
    <s v="normal_buy"/>
    <n v="2.4546745626772282E-2"/>
    <n v="2.4546999999999999"/>
    <s v="P"/>
  </r>
  <r>
    <x v="1554"/>
    <s v="Ultra Clean Holdings, Inc."/>
    <x v="9"/>
    <x v="216"/>
    <s v="Bajwa Harjinder"/>
    <s v="Officer"/>
    <n v="2500"/>
    <n v="33.33"/>
    <n v="83325"/>
    <s v="normal_buy"/>
    <n v="4.9327284709952401E-2"/>
    <n v="4.9326999999999996"/>
    <s v="P"/>
  </r>
  <r>
    <x v="63"/>
    <s v="BlackRock Innovation &amp; Growth Term Trust"/>
    <x v="9"/>
    <x v="216"/>
    <s v="Saba Capital Management, L.P."/>
    <s v="TenPercentOwner"/>
    <n v="11621"/>
    <n v="7.58"/>
    <n v="88087.180000000008"/>
    <s v="normal_buy"/>
    <n v="3.9840783449121009E-2"/>
    <n v="3.9841000000000002"/>
    <s v="P"/>
  </r>
  <r>
    <x v="63"/>
    <s v="BlackRock Innovation &amp; Growth Term Trust"/>
    <x v="9"/>
    <x v="216"/>
    <s v="Weinstein Boaz"/>
    <s v="TenPercentOwner"/>
    <n v="11621"/>
    <n v="7.58"/>
    <n v="88087.180000000008"/>
    <s v="normal_buy"/>
    <n v="3.9840783449121009E-2"/>
    <n v="3.9841000000000002"/>
    <s v="P"/>
  </r>
  <r>
    <x v="854"/>
    <s v="Palladyne AI Corp."/>
    <x v="9"/>
    <x v="216"/>
    <s v="Wolff Benjamin G"/>
    <s v="Director,Officer"/>
    <n v="107526"/>
    <n v="2.2000000000000002"/>
    <n v="236557.2"/>
    <s v="large_buy"/>
    <n v="-0.1073170314722999"/>
    <n v="-10.7317"/>
    <s v="P"/>
  </r>
  <r>
    <x v="1544"/>
    <s v="Golden Matrix Group, Inc."/>
    <x v="9"/>
    <x v="216"/>
    <s v="Milovanovic Aleksandar"/>
    <s v="TenPercentOwner,Other"/>
    <n v="25000"/>
    <n v="2.35"/>
    <n v="58750"/>
    <s v="normal_buy"/>
    <n v="5.9760994397353377E-2"/>
    <n v="5.9760999999999997"/>
    <s v="P"/>
  </r>
  <r>
    <x v="1110"/>
    <s v="Atlas Energy Solutions Inc."/>
    <x v="9"/>
    <x v="216"/>
    <s v="SHEPARD GREGORY M"/>
    <s v="Other"/>
    <n v="14347"/>
    <n v="19.57"/>
    <n v="280770.78999999998"/>
    <s v="normal_buy"/>
    <n v="4.6466659796431387E-2"/>
    <n v="4.6467000000000001"/>
    <s v="P"/>
  </r>
  <r>
    <x v="1555"/>
    <s v="BRISTOL MYERS SQUIBB CO"/>
    <x v="10"/>
    <x v="217"/>
    <s v="Hirawat Samit"/>
    <s v="Officer"/>
    <n v="1830"/>
    <n v="54.68"/>
    <n v="100064.4"/>
    <s v="large_buy"/>
    <n v="3.4977977738009917E-2"/>
    <n v="3.4977999999999998"/>
    <s v="P"/>
  </r>
  <r>
    <x v="174"/>
    <s v="UMB FINANCIAL CORP"/>
    <x v="10"/>
    <x v="217"/>
    <s v="GRAVES GREG M"/>
    <s v="Director"/>
    <n v="257.62"/>
    <n v="109.29"/>
    <n v="28155.289799999999"/>
    <s v="normal_buy"/>
    <n v="0.1219985136042514"/>
    <n v="12.1999"/>
    <s v="P"/>
  </r>
  <r>
    <x v="1264"/>
    <s v="W. P. Carey Inc."/>
    <x v="10"/>
    <x v="217"/>
    <s v="ALEXANDER MARK A"/>
    <s v="Director"/>
    <n v="5000"/>
    <n v="55.29"/>
    <n v="276450"/>
    <s v="large_buy"/>
    <n v="1.17925737879625E-2"/>
    <n v="1.1793"/>
    <s v="P"/>
  </r>
  <r>
    <x v="1556"/>
    <s v="DOUGLAS DYNAMICS, INC"/>
    <x v="10"/>
    <x v="217"/>
    <s v="Van Genderen Mark"/>
    <s v="Officer"/>
    <n v="5000"/>
    <n v="22.96"/>
    <n v="114800"/>
    <s v="large_buy"/>
    <n v="8.0574952590138915E-2"/>
    <n v="8.0574999999999992"/>
    <s v="P"/>
  </r>
  <r>
    <x v="157"/>
    <s v="MID PENN BANCORP INC"/>
    <x v="10"/>
    <x v="217"/>
    <s v="RITRIEVI RORY G"/>
    <s v="Director,Officer"/>
    <n v="500"/>
    <n v="29.5"/>
    <n v="14750"/>
    <s v="normal_buy"/>
    <n v="4.2889327540780682E-2"/>
    <n v="4.2888999999999999"/>
    <s v="P"/>
  </r>
  <r>
    <x v="157"/>
    <s v="MID PENN BANCORP INC"/>
    <x v="10"/>
    <x v="217"/>
    <s v="Specht William A III"/>
    <s v="Director"/>
    <n v="1356"/>
    <n v="29.5"/>
    <n v="40002"/>
    <s v="large_buy"/>
    <n v="4.2889327540780682E-2"/>
    <n v="4.2888999999999999"/>
    <s v="P"/>
  </r>
  <r>
    <x v="157"/>
    <s v="MID PENN BANCORP INC"/>
    <x v="10"/>
    <x v="217"/>
    <s v="Hall Heather R"/>
    <s v="Officer"/>
    <n v="500"/>
    <n v="29.5"/>
    <n v="14750"/>
    <s v="normal_buy"/>
    <n v="4.2889327540780682E-2"/>
    <n v="4.2888999999999999"/>
    <s v="P"/>
  </r>
  <r>
    <x v="1234"/>
    <s v="Sleep Number Corp"/>
    <x v="10"/>
    <x v="217"/>
    <s v="STADIUM CAPITAL PARTNERS L P"/>
    <s v="Other"/>
    <n v="11500"/>
    <n v="13.76"/>
    <n v="158240"/>
    <s v="normal_buy"/>
    <n v="-2.9110927179275211E-2"/>
    <n v="-2.9110999999999998"/>
    <s v="P"/>
  </r>
  <r>
    <x v="1234"/>
    <s v="Sleep Number Corp"/>
    <x v="10"/>
    <x v="217"/>
    <s v="Stadium Capital Management GP, L.P."/>
    <s v="TenPercentOwner"/>
    <n v="11500"/>
    <n v="13.76"/>
    <n v="158240"/>
    <s v="normal_buy"/>
    <n v="-2.9110927179275211E-2"/>
    <n v="-2.9110999999999998"/>
    <s v="P"/>
  </r>
  <r>
    <x v="1234"/>
    <s v="Sleep Number Corp"/>
    <x v="10"/>
    <x v="217"/>
    <s v="STADIUM CAPITAL MANAGEMENT LLC"/>
    <s v="TenPercentOwner"/>
    <n v="11500"/>
    <n v="13.76"/>
    <n v="158240"/>
    <s v="normal_buy"/>
    <n v="-2.9110927179275211E-2"/>
    <n v="-2.9110999999999998"/>
    <s v="P"/>
  </r>
  <r>
    <x v="1234"/>
    <s v="Sleep Number Corp"/>
    <x v="10"/>
    <x v="217"/>
    <s v="Stadium Special Opportunity I, L.P."/>
    <s v="Other"/>
    <n v="11500"/>
    <n v="13.76"/>
    <n v="158240"/>
    <s v="normal_buy"/>
    <n v="-2.9110927179275211E-2"/>
    <n v="-2.9110999999999998"/>
    <s v="P"/>
  </r>
  <r>
    <x v="1234"/>
    <s v="Sleep Number Corp"/>
    <x v="10"/>
    <x v="217"/>
    <s v="SEAVER ALEXANDER M"/>
    <s v="TenPercentOwner"/>
    <n v="11500"/>
    <n v="13.76"/>
    <n v="158240"/>
    <s v="normal_buy"/>
    <n v="-2.9110927179275211E-2"/>
    <n v="-2.9110999999999998"/>
    <s v="P"/>
  </r>
  <r>
    <x v="1234"/>
    <s v="Sleep Number Corp"/>
    <x v="10"/>
    <x v="217"/>
    <s v="STADIUM CAPITAL PARTNERS L P"/>
    <s v="Other"/>
    <n v="87205"/>
    <n v="12.93"/>
    <n v="1127560.6499999999"/>
    <s v="large_buy"/>
    <n v="-2.9110927179275211E-2"/>
    <n v="-2.9110999999999998"/>
    <s v="P"/>
  </r>
  <r>
    <x v="1234"/>
    <s v="Sleep Number Corp"/>
    <x v="10"/>
    <x v="217"/>
    <s v="Stadium Capital Management GP, L.P."/>
    <s v="TenPercentOwner"/>
    <n v="87205"/>
    <n v="12.93"/>
    <n v="1127560.6499999999"/>
    <s v="large_buy"/>
    <n v="-2.9110927179275211E-2"/>
    <n v="-2.9110999999999998"/>
    <s v="P"/>
  </r>
  <r>
    <x v="1234"/>
    <s v="Sleep Number Corp"/>
    <x v="10"/>
    <x v="217"/>
    <s v="STADIUM CAPITAL MANAGEMENT LLC"/>
    <s v="TenPercentOwner"/>
    <n v="87205"/>
    <n v="12.93"/>
    <n v="1127560.6499999999"/>
    <s v="large_buy"/>
    <n v="-2.9110927179275211E-2"/>
    <n v="-2.9110999999999998"/>
    <s v="P"/>
  </r>
  <r>
    <x v="1234"/>
    <s v="Sleep Number Corp"/>
    <x v="10"/>
    <x v="217"/>
    <s v="Stadium Special Opportunity I, L.P."/>
    <s v="Other"/>
    <n v="87205"/>
    <n v="12.93"/>
    <n v="1127560.6499999999"/>
    <s v="large_buy"/>
    <n v="-2.9110927179275211E-2"/>
    <n v="-2.9110999999999998"/>
    <s v="P"/>
  </r>
  <r>
    <x v="1234"/>
    <s v="Sleep Number Corp"/>
    <x v="10"/>
    <x v="217"/>
    <s v="SEAVER ALEXANDER M"/>
    <s v="TenPercentOwner"/>
    <n v="87205"/>
    <n v="12.93"/>
    <n v="1127560.6499999999"/>
    <s v="large_buy"/>
    <n v="-2.9110927179275211E-2"/>
    <n v="-2.9110999999999998"/>
    <s v="P"/>
  </r>
  <r>
    <x v="1551"/>
    <s v="Clear Channel Outdoor Holdings, Inc."/>
    <x v="10"/>
    <x v="217"/>
    <s v="MORENO ARTURO R"/>
    <s v="TenPercentOwner"/>
    <n v="500000"/>
    <n v="1.48"/>
    <n v="740000"/>
    <s v="large_buy"/>
    <n v="8.275862125664335E-2"/>
    <n v="8.2759"/>
    <s v="P"/>
  </r>
  <r>
    <x v="107"/>
    <s v="CalciMedica, Inc."/>
    <x v="10"/>
    <x v="217"/>
    <s v="Roberts Eric W"/>
    <s v="Director,Officer,TenPercentOwner"/>
    <n v="53333"/>
    <n v="3.75"/>
    <n v="199998.75"/>
    <s v="normal_buy"/>
    <n v="-5.128207044053168E-2"/>
    <n v="-5.1281999999999996"/>
    <s v="P"/>
  </r>
  <r>
    <x v="1551"/>
    <s v="Clear Channel Outdoor Holdings, Inc."/>
    <x v="10"/>
    <x v="217"/>
    <s v="MORENO ARTURO R"/>
    <s v="TenPercentOwner"/>
    <n v="500000"/>
    <n v="1.42"/>
    <n v="710000"/>
    <s v="normal_buy"/>
    <n v="8.275862125664335E-2"/>
    <n v="8.2759"/>
    <s v="P"/>
  </r>
  <r>
    <x v="777"/>
    <s v="Community West Bancshares"/>
    <x v="10"/>
    <x v="217"/>
    <s v="BARTLEIN ROBERT"/>
    <s v="Director"/>
    <n v="1000"/>
    <n v="18.8"/>
    <n v="18800"/>
    <s v="large_buy"/>
    <n v="0.1056028273641023"/>
    <n v="10.5603"/>
    <s v="P"/>
  </r>
  <r>
    <x v="777"/>
    <s v="Community West Bancshares"/>
    <x v="10"/>
    <x v="217"/>
    <s v="BARTLEIN ROBERT"/>
    <s v="Director"/>
    <n v="1000"/>
    <n v="18.7"/>
    <n v="18700"/>
    <s v="normal_buy"/>
    <n v="0.1056028273641023"/>
    <n v="10.5603"/>
    <s v="P"/>
  </r>
  <r>
    <x v="1202"/>
    <s v="Capital Bancorp Inc"/>
    <x v="10"/>
    <x v="217"/>
    <s v="Poynot Steven M"/>
    <s v="Officer"/>
    <n v="827"/>
    <n v="25.3"/>
    <n v="20923.099999999999"/>
    <s v="normal_buy"/>
    <n v="9.0446407150041486E-2"/>
    <n v="9.0446000000000009"/>
    <s v="P"/>
  </r>
  <r>
    <x v="1202"/>
    <s v="Capital Bancorp Inc"/>
    <x v="10"/>
    <x v="217"/>
    <s v="Poynot Steven M"/>
    <s v="Officer"/>
    <n v="1000"/>
    <n v="25.41"/>
    <n v="25410"/>
    <s v="normal_buy"/>
    <n v="9.0446407150041486E-2"/>
    <n v="9.0446000000000009"/>
    <s v="P"/>
  </r>
  <r>
    <x v="157"/>
    <s v="MID PENN BANCORP INC"/>
    <x v="10"/>
    <x v="217"/>
    <s v="Abel Robert A"/>
    <s v="Director"/>
    <n v="1500"/>
    <n v="29.5"/>
    <n v="44250"/>
    <s v="large_buy"/>
    <n v="4.2889327540780682E-2"/>
    <n v="4.2888999999999999"/>
    <s v="P"/>
  </r>
  <r>
    <x v="1194"/>
    <s v="DONEGAL GROUP INC"/>
    <x v="10"/>
    <x v="217"/>
    <s v="DONEGAL MUTUAL INSURANCE CO"/>
    <s v="TenPercentOwner"/>
    <n v="7729"/>
    <n v="15.17"/>
    <n v="117248.93"/>
    <s v="normal_buy"/>
    <n v="4.224426687809224E-2"/>
    <n v="4.2244000000000002"/>
    <s v="P"/>
  </r>
  <r>
    <x v="17"/>
    <s v="TILE SHOP HOLDINGS, INC."/>
    <x v="10"/>
    <x v="217"/>
    <s v="Fund 1 Investments, LLC"/>
    <s v="TenPercentOwner"/>
    <n v="14300"/>
    <n v="6.75"/>
    <n v="96525"/>
    <s v="normal_buy"/>
    <n v="-5.2863456173168233E-2"/>
    <n v="-5.2862999999999998"/>
    <s v="P"/>
  </r>
  <r>
    <x v="17"/>
    <s v="TILE SHOP HOLDINGS, INC."/>
    <x v="10"/>
    <x v="217"/>
    <s v="Pleasant Lake Onshore Feeder Fund LP"/>
    <s v="TenPercentOwner"/>
    <n v="14300"/>
    <n v="6.75"/>
    <n v="96525"/>
    <s v="normal_buy"/>
    <n v="-5.2863456173168233E-2"/>
    <n v="-5.2862999999999998"/>
    <s v="P"/>
  </r>
  <r>
    <x v="17"/>
    <s v="TILE SHOP HOLDINGS, INC."/>
    <x v="10"/>
    <x v="217"/>
    <s v="Pleasant Lake Partners LLC"/>
    <s v="TenPercentOwner"/>
    <n v="14300"/>
    <n v="6.75"/>
    <n v="96525"/>
    <s v="normal_buy"/>
    <n v="-5.2863456173168233E-2"/>
    <n v="-5.2862999999999998"/>
    <s v="P"/>
  </r>
  <r>
    <x v="17"/>
    <s v="TILE SHOP HOLDINGS, INC."/>
    <x v="10"/>
    <x v="217"/>
    <s v="Fund 1 Investments, LLC"/>
    <s v="TenPercentOwner"/>
    <n v="20000"/>
    <n v="6.75"/>
    <n v="135000"/>
    <s v="normal_buy"/>
    <n v="-5.2863456173168233E-2"/>
    <n v="-5.2862999999999998"/>
    <s v="P"/>
  </r>
  <r>
    <x v="17"/>
    <s v="TILE SHOP HOLDINGS, INC."/>
    <x v="10"/>
    <x v="217"/>
    <s v="Pleasant Lake Onshore Feeder Fund LP"/>
    <s v="TenPercentOwner"/>
    <n v="20000"/>
    <n v="6.75"/>
    <n v="135000"/>
    <s v="normal_buy"/>
    <n v="-5.2863456173168233E-2"/>
    <n v="-5.2862999999999998"/>
    <s v="P"/>
  </r>
  <r>
    <x v="17"/>
    <s v="TILE SHOP HOLDINGS, INC."/>
    <x v="10"/>
    <x v="217"/>
    <s v="Pleasant Lake Partners LLC"/>
    <s v="TenPercentOwner"/>
    <n v="20000"/>
    <n v="6.75"/>
    <n v="135000"/>
    <s v="normal_buy"/>
    <n v="-5.2863456173168233E-2"/>
    <n v="-5.2862999999999998"/>
    <s v="P"/>
  </r>
  <r>
    <x v="219"/>
    <s v="Clearside Biomedical, Inc."/>
    <x v="10"/>
    <x v="217"/>
    <s v="Chong Ngai Hang Victor"/>
    <s v="Officer"/>
    <n v="36500"/>
    <n v="1"/>
    <n v="36500"/>
    <s v="normal_buy"/>
    <n v="-1.9801931584090941E-2"/>
    <n v="-1.9802"/>
    <s v="P"/>
  </r>
  <r>
    <x v="1557"/>
    <s v="ALERUS FINANCIAL CORP"/>
    <x v="10"/>
    <x v="217"/>
    <s v="Lorenson Katie A"/>
    <s v="Director,Officer"/>
    <n v="1000"/>
    <n v="20.3"/>
    <n v="20300"/>
    <s v="large_buy"/>
    <n v="9.7912455414332022E-2"/>
    <n v="9.7911999999999999"/>
    <s v="P"/>
  </r>
  <r>
    <x v="480"/>
    <s v="LAKE SHORE BANCORP, INC."/>
    <x v="10"/>
    <x v="217"/>
    <s v="Sanvidge Kevin M."/>
    <s v="Director,Other"/>
    <n v="3230"/>
    <n v="13.58"/>
    <n v="43863.4"/>
    <s v="large_buy"/>
    <n v="-4.4215758924444071E-3"/>
    <n v="-0.44219999999999998"/>
    <s v="P"/>
  </r>
  <r>
    <x v="107"/>
    <s v="CalciMedica, Inc."/>
    <x v="10"/>
    <x v="217"/>
    <s v="Sanderling Ventures VII Annex Fund, L.P."/>
    <s v="TenPercentOwner"/>
    <n v="86867"/>
    <n v="3.75"/>
    <n v="325751.25"/>
    <s v="normal_buy"/>
    <n v="-5.128207044053168E-2"/>
    <n v="-5.1281999999999996"/>
    <s v="P"/>
  </r>
  <r>
    <x v="107"/>
    <s v="CalciMedica, Inc."/>
    <x v="10"/>
    <x v="217"/>
    <s v="Sanderling Ventures Management VI"/>
    <s v="TenPercentOwner"/>
    <n v="86867"/>
    <n v="3.75"/>
    <n v="325751.25"/>
    <s v="normal_buy"/>
    <n v="-5.128207044053168E-2"/>
    <n v="-5.1281999999999996"/>
    <s v="P"/>
  </r>
  <r>
    <x v="107"/>
    <s v="CalciMedica, Inc."/>
    <x v="10"/>
    <x v="217"/>
    <s v="Sanderling VI Beteiligungs GmbH &amp; Co KG"/>
    <s v="TenPercentOwner"/>
    <n v="86867"/>
    <n v="3.75"/>
    <n v="325751.25"/>
    <s v="normal_buy"/>
    <n v="-5.128207044053168E-2"/>
    <n v="-5.1281999999999996"/>
    <s v="P"/>
  </r>
  <r>
    <x v="107"/>
    <s v="CalciMedica, Inc."/>
    <x v="10"/>
    <x v="217"/>
    <s v="Sanderling Ventures VII, L.P."/>
    <s v="TenPercentOwner"/>
    <n v="86867"/>
    <n v="3.75"/>
    <n v="325751.25"/>
    <s v="normal_buy"/>
    <n v="-5.128207044053168E-2"/>
    <n v="-5.1281999999999996"/>
    <s v="P"/>
  </r>
  <r>
    <x v="107"/>
    <s v="CalciMedica, Inc."/>
    <x v="10"/>
    <x v="217"/>
    <s v="Sanderling Venture Partners VI Co Investment Fund LP"/>
    <s v="TenPercentOwner"/>
    <n v="86867"/>
    <n v="3.75"/>
    <n v="325751.25"/>
    <s v="normal_buy"/>
    <n v="-5.128207044053168E-2"/>
    <n v="-5.1281999999999996"/>
    <s v="P"/>
  </r>
  <r>
    <x v="107"/>
    <s v="CalciMedica, Inc."/>
    <x v="10"/>
    <x v="217"/>
    <s v="Sanderling Ventures VII (Canada), L.P."/>
    <s v="TenPercentOwner"/>
    <n v="86867"/>
    <n v="3.75"/>
    <n v="325751.25"/>
    <s v="normal_buy"/>
    <n v="-5.128207044053168E-2"/>
    <n v="-5.1281999999999996"/>
    <s v="P"/>
  </r>
  <r>
    <x v="107"/>
    <s v="CalciMedica, Inc."/>
    <x v="10"/>
    <x v="217"/>
    <s v="Sanderling VI Limited Partnership"/>
    <s v="TenPercentOwner"/>
    <n v="86867"/>
    <n v="3.75"/>
    <n v="325751.25"/>
    <s v="normal_buy"/>
    <n v="-5.128207044053168E-2"/>
    <n v="-5.1281999999999996"/>
    <s v="P"/>
  </r>
  <r>
    <x v="107"/>
    <s v="CalciMedica, Inc."/>
    <x v="10"/>
    <x v="217"/>
    <s v="Sanderling Ventures Management VII"/>
    <s v="TenPercentOwner"/>
    <n v="86867"/>
    <n v="3.75"/>
    <n v="325751.25"/>
    <s v="normal_buy"/>
    <n v="-5.128207044053168E-2"/>
    <n v="-5.1281999999999996"/>
    <s v="P"/>
  </r>
  <r>
    <x v="107"/>
    <s v="CalciMedica, Inc."/>
    <x v="10"/>
    <x v="217"/>
    <s v="Sanderling Venture Partners VI LP"/>
    <s v="TenPercentOwner"/>
    <n v="86867"/>
    <n v="3.75"/>
    <n v="325751.25"/>
    <s v="normal_buy"/>
    <n v="-5.128207044053168E-2"/>
    <n v="-5.1281999999999996"/>
    <s v="P"/>
  </r>
  <r>
    <x v="585"/>
    <s v="Trinity Capital Inc."/>
    <x v="10"/>
    <x v="217"/>
    <s v="Brown Kyle Steven"/>
    <s v="Director,Officer"/>
    <n v="1255"/>
    <n v="13.4"/>
    <n v="16817"/>
    <s v="normal_buy"/>
    <n v="6.2921327333587573E-2"/>
    <n v="6.2920999999999996"/>
    <s v="P"/>
  </r>
  <r>
    <x v="585"/>
    <s v="Trinity Capital Inc."/>
    <x v="10"/>
    <x v="217"/>
    <s v="Brown Kyle Steven"/>
    <s v="Director,Officer"/>
    <n v="3997"/>
    <n v="13.38"/>
    <n v="53479.86"/>
    <s v="large_buy"/>
    <n v="6.2921327333587573E-2"/>
    <n v="6.2920999999999996"/>
    <s v="P"/>
  </r>
  <r>
    <x v="585"/>
    <s v="Trinity Capital Inc."/>
    <x v="10"/>
    <x v="217"/>
    <s v="Brown Kyle Steven"/>
    <s v="Director,Officer"/>
    <n v="1910"/>
    <n v="13.39"/>
    <n v="25574.9"/>
    <s v="normal_buy"/>
    <n v="6.2921327333587573E-2"/>
    <n v="6.2920999999999996"/>
    <s v="P"/>
  </r>
  <r>
    <x v="780"/>
    <s v="MUNCY COLUMBIA FINANCIAL Corp"/>
    <x v="10"/>
    <x v="217"/>
    <s v="Weinhoffer Kevin"/>
    <s v="Officer"/>
    <n v="319"/>
    <n v="34.049999999999997"/>
    <n v="10861.95"/>
    <s v="normal_buy"/>
    <n v="1.321587267439917E-2"/>
    <n v="1.3216000000000001"/>
    <s v="P"/>
  </r>
  <r>
    <x v="157"/>
    <s v="MID PENN BANCORP INC"/>
    <x v="10"/>
    <x v="217"/>
    <s v="Brumbaugh Kimberly J"/>
    <s v="Director"/>
    <n v="1000"/>
    <n v="29.5"/>
    <n v="29500"/>
    <s v="normal_buy"/>
    <n v="4.2889327540780682E-2"/>
    <n v="4.2888999999999999"/>
    <s v="P"/>
  </r>
  <r>
    <x v="174"/>
    <s v="UMB FINANCIAL CORP"/>
    <x v="10"/>
    <x v="217"/>
    <s v="Peterman Tamara"/>
    <s v="Director"/>
    <n v="180.56"/>
    <n v="109.29"/>
    <n v="19733.402399999999"/>
    <s v="normal_buy"/>
    <n v="0.1219985136042514"/>
    <n v="12.1999"/>
    <s v="P"/>
  </r>
  <r>
    <x v="1558"/>
    <s v="Reynolds Consumer Products Inc."/>
    <x v="10"/>
    <x v="217"/>
    <s v="Stangl Rolf"/>
    <s v="Director"/>
    <n v="3636"/>
    <n v="27.26"/>
    <n v="99117.36"/>
    <s v="normal_buy"/>
    <n v="8.7279058335936188E-3"/>
    <n v="0.87280000000000002"/>
    <s v="P"/>
  </r>
  <r>
    <x v="1558"/>
    <s v="Reynolds Consumer Products Inc."/>
    <x v="10"/>
    <x v="217"/>
    <s v="Stangl Rolf"/>
    <s v="Director"/>
    <n v="3571"/>
    <n v="27.24"/>
    <n v="97274.04"/>
    <s v="normal_buy"/>
    <n v="8.7279058335936188E-3"/>
    <n v="0.87280000000000002"/>
    <s v="P"/>
  </r>
  <r>
    <x v="914"/>
    <s v="MANITOWOC CO INC"/>
    <x v="10"/>
    <x v="217"/>
    <s v="Regan Brian P"/>
    <s v="Officer"/>
    <n v="1200"/>
    <n v="8.86"/>
    <n v="10632"/>
    <s v="normal_buy"/>
    <n v="0.182022574007809"/>
    <n v="18.202300000000001"/>
    <s v="P"/>
  </r>
  <r>
    <x v="573"/>
    <s v="MAIA Biotechnology, Inc."/>
    <x v="10"/>
    <x v="217"/>
    <s v="Luput Cristian"/>
    <s v="Director"/>
    <n v="22133"/>
    <n v="2.5099999999999998"/>
    <n v="55553.829999999987"/>
    <s v="normal_buy"/>
    <n v="-0.17818182164972471"/>
    <n v="-17.818200000000001"/>
    <s v="P"/>
  </r>
  <r>
    <x v="573"/>
    <s v="MAIA Biotechnology, Inc."/>
    <x v="10"/>
    <x v="217"/>
    <s v="Smith Stan"/>
    <s v="Director"/>
    <n v="100000"/>
    <n v="2.5099999999999998"/>
    <n v="251000"/>
    <s v="large_buy"/>
    <n v="-0.17818182164972471"/>
    <n v="-17.818200000000001"/>
    <s v="P"/>
  </r>
  <r>
    <x v="157"/>
    <s v="MID PENN BANCORP INC"/>
    <x v="10"/>
    <x v="217"/>
    <s v="Evans Albert J."/>
    <s v="Director"/>
    <n v="8474"/>
    <n v="29.5"/>
    <n v="249983"/>
    <s v="large_buy"/>
    <n v="4.2889327540780682E-2"/>
    <n v="4.2888999999999999"/>
    <s v="P"/>
  </r>
  <r>
    <x v="157"/>
    <s v="MID PENN BANCORP INC"/>
    <x v="10"/>
    <x v="217"/>
    <s v="Webb Justin T."/>
    <s v="Officer"/>
    <n v="500"/>
    <n v="29.5"/>
    <n v="14750"/>
    <s v="normal_buy"/>
    <n v="4.2889327540780682E-2"/>
    <n v="4.2888999999999999"/>
    <s v="P"/>
  </r>
  <r>
    <x v="157"/>
    <s v="MID PENN BANCORP INC"/>
    <x v="10"/>
    <x v="217"/>
    <s v="Micklewright Scott W"/>
    <s v="Officer"/>
    <n v="500"/>
    <n v="29.5"/>
    <n v="14750"/>
    <s v="normal_buy"/>
    <n v="4.2889327540780682E-2"/>
    <n v="4.2888999999999999"/>
    <s v="P"/>
  </r>
  <r>
    <x v="157"/>
    <s v="MID PENN BANCORP INC"/>
    <x v="10"/>
    <x v="217"/>
    <s v="Space Jordan D"/>
    <s v="Officer"/>
    <n v="500"/>
    <n v="29.5"/>
    <n v="14750"/>
    <s v="normal_buy"/>
    <n v="4.2889327540780682E-2"/>
    <n v="4.2888999999999999"/>
    <s v="P"/>
  </r>
  <r>
    <x v="1000"/>
    <s v="COLUMBUS MCKINNON CORP"/>
    <x v="10"/>
    <x v="217"/>
    <s v="Wilson David J."/>
    <s v="Director,Officer"/>
    <n v="21000"/>
    <n v="32.1"/>
    <n v="674100"/>
    <s v="large_buy"/>
    <n v="0.16430623751717549"/>
    <n v="16.430599999999998"/>
    <s v="P"/>
  </r>
  <r>
    <x v="1000"/>
    <s v="COLUMBUS MCKINNON CORP"/>
    <x v="10"/>
    <x v="217"/>
    <s v="Wilson David J."/>
    <s v="Director,Officer"/>
    <n v="10300"/>
    <n v="31.85"/>
    <n v="328055"/>
    <s v="normal_buy"/>
    <n v="0.16430623751717549"/>
    <n v="16.430599999999998"/>
    <s v="P"/>
  </r>
  <r>
    <x v="1156"/>
    <s v="Gabelli Healthcare &amp; WellnessRx Trust"/>
    <x v="10"/>
    <x v="217"/>
    <s v="Saba Capital Management, L.P."/>
    <s v="TenPercentOwner"/>
    <n v="3448"/>
    <n v="10.33"/>
    <n v="35617.839999999997"/>
    <s v="normal_buy"/>
    <n v="-1.846449403080563E-2"/>
    <n v="-1.8464"/>
    <s v="P"/>
  </r>
  <r>
    <x v="1156"/>
    <s v="Gabelli Healthcare &amp; WellnessRx Trust"/>
    <x v="10"/>
    <x v="217"/>
    <s v="Weinstein Boaz"/>
    <s v="TenPercentOwner"/>
    <n v="3448"/>
    <n v="10.33"/>
    <n v="35617.839999999997"/>
    <s v="normal_buy"/>
    <n v="-1.846449403080563E-2"/>
    <n v="-1.8464"/>
    <s v="P"/>
  </r>
  <r>
    <x v="1559"/>
    <s v="GENUINE PARTS CO"/>
    <x v="10"/>
    <x v="217"/>
    <s v="BREAUX RANDALL P"/>
    <s v="Officer"/>
    <n v="750"/>
    <n v="133.65"/>
    <n v="100237.5"/>
    <s v="large_buy"/>
    <n v="7.9306476143653049E-2"/>
    <n v="7.9306000000000001"/>
    <s v="P"/>
  </r>
  <r>
    <x v="107"/>
    <s v="CalciMedica, Inc."/>
    <x v="10"/>
    <x v="217"/>
    <s v="WILSON ROBERT N"/>
    <s v="Director"/>
    <n v="53333"/>
    <n v="3.75"/>
    <n v="199998.75"/>
    <s v="normal_buy"/>
    <n v="-5.128207044053168E-2"/>
    <n v="-5.1281999999999996"/>
    <s v="P"/>
  </r>
  <r>
    <x v="1559"/>
    <s v="GENUINE PARTS CO"/>
    <x v="10"/>
    <x v="217"/>
    <s v="BREAUX RANDALL P"/>
    <s v="Officer"/>
    <n v="750"/>
    <n v="113.65"/>
    <n v="85237.5"/>
    <s v="normal_buy"/>
    <n v="7.9306476143653049E-2"/>
    <n v="7.9306000000000001"/>
    <s v="P"/>
  </r>
  <r>
    <x v="1560"/>
    <s v="Orange County Bancorp, Inc. /DE/"/>
    <x v="10"/>
    <x v="217"/>
    <s v="Gilfeather Michael J"/>
    <s v="Director,Officer"/>
    <n v="400"/>
    <n v="55.67"/>
    <n v="22268"/>
    <s v="large_buy"/>
    <n v="0.112363540905025"/>
    <n v="11.2364"/>
    <s v="P"/>
  </r>
  <r>
    <x v="1536"/>
    <s v="GREENE COUNTY BANCORP INC"/>
    <x v="10"/>
    <x v="217"/>
    <s v="Hada Tejraj S"/>
    <s v="Director"/>
    <n v="2000"/>
    <n v="28"/>
    <n v="56000"/>
    <s v="large_buy"/>
    <n v="0.19635859725636601"/>
    <n v="19.635899999999999"/>
    <s v="P"/>
  </r>
  <r>
    <x v="156"/>
    <s v="PEOPLES FINANCIAL CORP /MS/"/>
    <x v="10"/>
    <x v="217"/>
    <s v="SWETMAN CHEVIS"/>
    <s v="Director,Officer"/>
    <n v="16883"/>
    <n v="17.75"/>
    <n v="299673.25"/>
    <s v="large_buy"/>
    <n v="-5.555563459486268E-3"/>
    <n v="-0.55559999999999998"/>
    <s v="P"/>
  </r>
  <r>
    <x v="157"/>
    <s v="MID PENN BANCORP INC"/>
    <x v="10"/>
    <x v="217"/>
    <s v="MOWERY THEODORE W"/>
    <s v="Director"/>
    <n v="3390"/>
    <n v="29.5"/>
    <n v="100005"/>
    <s v="large_buy"/>
    <n v="4.2889327540780682E-2"/>
    <n v="4.2888999999999999"/>
    <s v="P"/>
  </r>
  <r>
    <x v="183"/>
    <s v="MARKEL GROUP INC."/>
    <x v="10"/>
    <x v="217"/>
    <s v="GAYNER THOMAS SINNICKSON"/>
    <s v="Director,Officer"/>
    <n v="100"/>
    <n v="1549.72"/>
    <n v="154972"/>
    <s v="large_buy"/>
    <n v="0.1052686178954287"/>
    <n v="10.526899999999999"/>
    <s v="P"/>
  </r>
  <r>
    <x v="384"/>
    <s v="HF Sinclair Corp"/>
    <x v="10"/>
    <x v="217"/>
    <s v="MYERS FRANKLIN"/>
    <s v="Director"/>
    <n v="5000"/>
    <n v="38.76"/>
    <n v="193800"/>
    <s v="normal_buy"/>
    <n v="8.992241903530962E-2"/>
    <n v="8.9922000000000004"/>
    <s v="P"/>
  </r>
  <r>
    <x v="573"/>
    <s v="MAIA Biotechnology, Inc."/>
    <x v="10"/>
    <x v="217"/>
    <s v="CHAOUKI STEVEN M"/>
    <s v="Director"/>
    <n v="22133"/>
    <n v="2.5099999999999998"/>
    <n v="55553.829999999987"/>
    <s v="normal_buy"/>
    <n v="-0.17818182164972471"/>
    <n v="-17.818200000000001"/>
    <s v="P"/>
  </r>
  <r>
    <x v="107"/>
    <s v="CalciMedica, Inc."/>
    <x v="10"/>
    <x v="217"/>
    <s v="Leheny A. Rachel"/>
    <s v="Director,Officer,TenPercentOwner"/>
    <n v="20000"/>
    <n v="3.75"/>
    <n v="75000"/>
    <s v="normal_buy"/>
    <n v="-5.128207044053168E-2"/>
    <n v="-5.1281999999999996"/>
    <s v="P"/>
  </r>
  <r>
    <x v="157"/>
    <s v="MID PENN BANCORP INC"/>
    <x v="10"/>
    <x v="217"/>
    <s v="De Soto Matthew G"/>
    <s v="Director"/>
    <n v="18407"/>
    <n v="29.5"/>
    <n v="543006.5"/>
    <s v="large_buy"/>
    <n v="4.2889327540780682E-2"/>
    <n v="4.2888999999999999"/>
    <s v="P"/>
  </r>
  <r>
    <x v="157"/>
    <s v="MID PENN BANCORP INC"/>
    <x v="10"/>
    <x v="217"/>
    <s v="Noone John E"/>
    <s v="Director"/>
    <n v="5000"/>
    <n v="29.5"/>
    <n v="147500"/>
    <s v="large_buy"/>
    <n v="4.2889327540780682E-2"/>
    <n v="4.2888999999999999"/>
    <s v="P"/>
  </r>
  <r>
    <x v="157"/>
    <s v="MID PENN BANCORP INC"/>
    <x v="10"/>
    <x v="217"/>
    <s v="Dickinson Joan E"/>
    <s v="Officer"/>
    <n v="678"/>
    <n v="29.5"/>
    <n v="20001"/>
    <s v="normal_buy"/>
    <n v="4.2889327540780682E-2"/>
    <n v="4.2888999999999999"/>
    <s v="P"/>
  </r>
  <r>
    <x v="157"/>
    <s v="MID PENN BANCORP INC"/>
    <x v="10"/>
    <x v="217"/>
    <s v="Gathagan Maureen M."/>
    <s v="Director"/>
    <n v="1695"/>
    <n v="29.5"/>
    <n v="50002.5"/>
    <s v="large_buy"/>
    <n v="4.2889327540780682E-2"/>
    <n v="4.2888999999999999"/>
    <s v="P"/>
  </r>
  <r>
    <x v="573"/>
    <s v="MAIA Biotechnology, Inc."/>
    <x v="10"/>
    <x v="217"/>
    <s v="Guerrero Ramiro"/>
    <s v="Director"/>
    <n v="88534"/>
    <n v="2.5099999999999998"/>
    <n v="222220.34"/>
    <s v="large_buy"/>
    <n v="-0.17818182164972471"/>
    <n v="-17.818200000000001"/>
    <s v="P"/>
  </r>
  <r>
    <x v="160"/>
    <s v="UNIVEST FINANCIAL Corp"/>
    <x v="10"/>
    <x v="217"/>
    <s v="Paquin Natalye"/>
    <s v="Director"/>
    <n v="565"/>
    <n v="28.1"/>
    <n v="15876.5"/>
    <s v="normal_buy"/>
    <n v="0.12074994757798189"/>
    <n v="12.074999999999999"/>
    <s v="P"/>
  </r>
  <r>
    <x v="1544"/>
    <s v="Golden Matrix Group, Inc."/>
    <x v="10"/>
    <x v="217"/>
    <s v="Milovanovic Aleksandar"/>
    <s v="TenPercentOwner,Other"/>
    <n v="25000"/>
    <n v="2.5099999999999998"/>
    <n v="62749.999999999993"/>
    <s v="large_buy"/>
    <n v="0"/>
    <n v="0"/>
    <s v="P"/>
  </r>
  <r>
    <x v="107"/>
    <s v="CalciMedica, Inc."/>
    <x v="10"/>
    <x v="217"/>
    <s v="MIDDLETON FRED A"/>
    <s v="Director,TenPercentOwner"/>
    <n v="20000"/>
    <n v="3.75"/>
    <n v="75000"/>
    <s v="normal_buy"/>
    <n v="-5.128207044053168E-2"/>
    <n v="-5.1281999999999996"/>
    <s v="P"/>
  </r>
  <r>
    <x v="107"/>
    <s v="CalciMedica, Inc."/>
    <x v="10"/>
    <x v="217"/>
    <s v="MIDDLETON FRED A"/>
    <s v="Director,TenPercentOwner"/>
    <n v="86867"/>
    <n v="3.75"/>
    <n v="325751.25"/>
    <s v="normal_buy"/>
    <n v="-5.128207044053168E-2"/>
    <n v="-5.1281999999999996"/>
    <s v="P"/>
  </r>
  <r>
    <x v="157"/>
    <s v="MID PENN BANCORP INC"/>
    <x v="10"/>
    <x v="217"/>
    <s v="Frank Joel L."/>
    <s v="Director"/>
    <n v="1000"/>
    <n v="29.5"/>
    <n v="29500"/>
    <s v="normal_buy"/>
    <n v="4.2889327540780682E-2"/>
    <n v="4.2888999999999999"/>
    <s v="P"/>
  </r>
  <r>
    <x v="1110"/>
    <s v="Atlas Energy Solutions Inc."/>
    <x v="10"/>
    <x v="217"/>
    <s v="SHEPARD GREGORY M"/>
    <s v="Other"/>
    <n v="51039"/>
    <n v="19.3"/>
    <n v="985052.70000000007"/>
    <s v="large_buy"/>
    <n v="5.3024970068036532E-2"/>
    <n v="5.3025000000000002"/>
    <s v="P"/>
  </r>
  <r>
    <x v="156"/>
    <s v="PEOPLES FINANCIAL CORP /MS/"/>
    <x v="10"/>
    <x v="217"/>
    <s v="Stilwell Activist Fund, L.P."/>
    <s v="TenPercentOwner"/>
    <n v="1500"/>
    <n v="18"/>
    <n v="27000"/>
    <s v="normal_buy"/>
    <n v="-5.555563459486268E-3"/>
    <n v="-0.55559999999999998"/>
    <s v="P"/>
  </r>
  <r>
    <x v="156"/>
    <s v="PEOPLES FINANCIAL CORP /MS/"/>
    <x v="10"/>
    <x v="217"/>
    <s v="Stilwell Activist Investments, L.P."/>
    <s v="TenPercentOwner"/>
    <n v="1500"/>
    <n v="18"/>
    <n v="27000"/>
    <s v="normal_buy"/>
    <n v="-5.555563459486268E-3"/>
    <n v="-0.55559999999999998"/>
    <s v="P"/>
  </r>
  <r>
    <x v="156"/>
    <s v="PEOPLES FINANCIAL CORP /MS/"/>
    <x v="10"/>
    <x v="217"/>
    <s v="Stilwell Value Partners VII, L.P."/>
    <s v="TenPercentOwner"/>
    <n v="1500"/>
    <n v="18"/>
    <n v="27000"/>
    <s v="normal_buy"/>
    <n v="-5.555563459486268E-3"/>
    <n v="-0.55559999999999998"/>
    <s v="P"/>
  </r>
  <r>
    <x v="156"/>
    <s v="PEOPLES FINANCIAL CORP /MS/"/>
    <x v="10"/>
    <x v="217"/>
    <s v="Stilwell Value LLC"/>
    <s v="TenPercentOwner"/>
    <n v="1500"/>
    <n v="18"/>
    <n v="27000"/>
    <s v="normal_buy"/>
    <n v="-5.555563459486268E-3"/>
    <n v="-0.55559999999999998"/>
    <s v="P"/>
  </r>
  <r>
    <x v="156"/>
    <s v="PEOPLES FINANCIAL CORP /MS/"/>
    <x v="10"/>
    <x v="217"/>
    <s v="STILWELL JOSEPH"/>
    <s v="TenPercentOwner"/>
    <n v="1500"/>
    <n v="18"/>
    <n v="27000"/>
    <s v="normal_buy"/>
    <n v="-5.555563459486268E-3"/>
    <n v="-0.55559999999999998"/>
    <s v="P"/>
  </r>
  <r>
    <x v="68"/>
    <s v="PBF Energy Inc."/>
    <x v="10"/>
    <x v="217"/>
    <s v="Control Empresarial de Capitales S.A. de C.V."/>
    <s v="TenPercentOwner,Other"/>
    <n v="150000"/>
    <n v="28.66"/>
    <n v="4299000"/>
    <s v="normal_buy"/>
    <n v="0.10410108423569291"/>
    <n v="10.4101"/>
    <s v="P"/>
  </r>
  <r>
    <x v="1202"/>
    <s v="Capital Bancorp Inc"/>
    <x v="10"/>
    <x v="217"/>
    <s v="Canuso Dominic C"/>
    <s v="Officer"/>
    <n v="493"/>
    <n v="25.42"/>
    <n v="12532.06"/>
    <s v="normal_buy"/>
    <n v="9.0446407150041486E-2"/>
    <n v="9.0446000000000009"/>
    <s v="P"/>
  </r>
  <r>
    <x v="303"/>
    <s v="HERBALIFE LTD."/>
    <x v="10"/>
    <x v="218"/>
    <s v="Mendoza Juan Miguel"/>
    <s v="Director"/>
    <n v="2500"/>
    <n v="7.98"/>
    <n v="19950"/>
    <s v="normal_buy"/>
    <n v="-4.2527271842387693E-2"/>
    <n v="-4.2526999999999999"/>
    <s v="P"/>
  </r>
  <r>
    <x v="1511"/>
    <s v="BRIGHT MINDS BIOSCIENCES INC."/>
    <x v="10"/>
    <x v="218"/>
    <s v="Chen Bihua"/>
    <s v="TenPercentOwner"/>
    <n v="184331"/>
    <n v="21.7"/>
    <n v="3999982.7"/>
    <s v="large_buy"/>
    <n v="-0.27989720902753878"/>
    <n v="-27.989699999999999"/>
    <s v="P"/>
  </r>
  <r>
    <x v="1511"/>
    <s v="BRIGHT MINDS BIOSCIENCES INC."/>
    <x v="10"/>
    <x v="218"/>
    <s v="Cormorant Asset Management, LP"/>
    <s v="TenPercentOwner"/>
    <n v="184331"/>
    <n v="21.7"/>
    <n v="3999982.7"/>
    <s v="large_buy"/>
    <n v="-0.27989720902753878"/>
    <n v="-27.989699999999999"/>
    <s v="P"/>
  </r>
  <r>
    <x v="585"/>
    <s v="Trinity Capital Inc."/>
    <x v="10"/>
    <x v="218"/>
    <s v="Brown Steve Louis"/>
    <s v="Director,Officer"/>
    <n v="15600"/>
    <n v="13.08"/>
    <n v="204048"/>
    <s v="large_buy"/>
    <n v="9.1533210358877071E-2"/>
    <n v="9.1532999999999998"/>
    <s v="P"/>
  </r>
  <r>
    <x v="585"/>
    <s v="Trinity Capital Inc."/>
    <x v="10"/>
    <x v="218"/>
    <s v="Brown Steve Louis"/>
    <s v="Director,Officer"/>
    <n v="3750"/>
    <n v="13.32"/>
    <n v="49950"/>
    <s v="normal_buy"/>
    <n v="9.1533210358877071E-2"/>
    <n v="9.1532999999999998"/>
    <s v="P"/>
  </r>
  <r>
    <x v="171"/>
    <s v="PARKE BANCORP, INC."/>
    <x v="10"/>
    <x v="218"/>
    <s v="PANTILIONE VITO S"/>
    <s v="Director,Officer"/>
    <n v="600"/>
    <n v="20.88"/>
    <n v="12528"/>
    <s v="normal_buy"/>
    <n v="7.192914754567159E-2"/>
    <n v="7.1928999999999998"/>
    <s v="P"/>
  </r>
  <r>
    <x v="171"/>
    <s v="PARKE BANCORP, INC."/>
    <x v="10"/>
    <x v="218"/>
    <s v="PANTILIONE VITO S"/>
    <s v="Director,Officer"/>
    <n v="500"/>
    <n v="20.88"/>
    <n v="10440"/>
    <s v="normal_buy"/>
    <n v="7.192914754567159E-2"/>
    <n v="7.1928999999999998"/>
    <s v="P"/>
  </r>
  <r>
    <x v="1234"/>
    <s v="Sleep Number Corp"/>
    <x v="10"/>
    <x v="218"/>
    <s v="STADIUM CAPITAL PARTNERS L P"/>
    <s v="Other"/>
    <n v="36097"/>
    <n v="13.09"/>
    <n v="472509.73"/>
    <s v="large_buy"/>
    <n v="-7.0229011412496489E-2"/>
    <n v="-7.0228999999999999"/>
    <s v="P"/>
  </r>
  <r>
    <x v="1234"/>
    <s v="Sleep Number Corp"/>
    <x v="10"/>
    <x v="218"/>
    <s v="Stadium Capital Management GP, L.P."/>
    <s v="TenPercentOwner"/>
    <n v="36097"/>
    <n v="13.09"/>
    <n v="472509.73"/>
    <s v="large_buy"/>
    <n v="-7.0229011412496489E-2"/>
    <n v="-7.0228999999999999"/>
    <s v="P"/>
  </r>
  <r>
    <x v="1234"/>
    <s v="Sleep Number Corp"/>
    <x v="10"/>
    <x v="218"/>
    <s v="STADIUM CAPITAL MANAGEMENT LLC"/>
    <s v="TenPercentOwner"/>
    <n v="36097"/>
    <n v="13.09"/>
    <n v="472509.73"/>
    <s v="large_buy"/>
    <n v="-7.0229011412496489E-2"/>
    <n v="-7.0228999999999999"/>
    <s v="P"/>
  </r>
  <r>
    <x v="1234"/>
    <s v="Sleep Number Corp"/>
    <x v="10"/>
    <x v="218"/>
    <s v="Stadium Special Opportunity I, L.P."/>
    <s v="Other"/>
    <n v="36097"/>
    <n v="13.09"/>
    <n v="472509.73"/>
    <s v="large_buy"/>
    <n v="-7.0229011412496489E-2"/>
    <n v="-7.0228999999999999"/>
    <s v="P"/>
  </r>
  <r>
    <x v="1234"/>
    <s v="Sleep Number Corp"/>
    <x v="10"/>
    <x v="218"/>
    <s v="SEAVER ALEXANDER M"/>
    <s v="TenPercentOwner"/>
    <n v="36097"/>
    <n v="13.09"/>
    <n v="472509.73"/>
    <s v="large_buy"/>
    <n v="-7.0229011412496489E-2"/>
    <n v="-7.0228999999999999"/>
    <s v="P"/>
  </r>
  <r>
    <x v="336"/>
    <s v="HEARTLAND EXPRESS INC"/>
    <x v="10"/>
    <x v="218"/>
    <s v="GERDIN MICHAEL J"/>
    <s v="Director,Officer,TenPercentOwner,Other"/>
    <n v="63074"/>
    <n v="10.95"/>
    <n v="690660.29999999993"/>
    <s v="normal_buy"/>
    <n v="0.1247707323926361"/>
    <n v="12.4771"/>
    <s v="P"/>
  </r>
  <r>
    <x v="1233"/>
    <s v="O-I Glass, Inc. /DE/"/>
    <x v="10"/>
    <x v="218"/>
    <s v="BURNS RANDOLPH L"/>
    <s v="Officer"/>
    <n v="13000"/>
    <n v="11.38"/>
    <n v="147940"/>
    <s v="normal_buy"/>
    <n v="9.5154175101992644E-2"/>
    <n v="9.5153999999999996"/>
    <s v="P"/>
  </r>
  <r>
    <x v="140"/>
    <s v="INTEL CORP"/>
    <x v="10"/>
    <x v="218"/>
    <s v="GELSINGER PATRICK P"/>
    <s v="Director,Officer"/>
    <n v="11150"/>
    <n v="22.53"/>
    <n v="251209.5"/>
    <s v="large_buy"/>
    <n v="0.10301952254287849"/>
    <n v="10.302"/>
    <s v="P"/>
  </r>
  <r>
    <x v="1194"/>
    <s v="DONEGAL GROUP INC"/>
    <x v="10"/>
    <x v="218"/>
    <s v="DONEGAL MUTUAL INSURANCE CO"/>
    <s v="TenPercentOwner"/>
    <n v="4137"/>
    <n v="15.2"/>
    <n v="62882.399999999987"/>
    <s v="normal_buy"/>
    <n v="3.7037039472710642E-2"/>
    <n v="3.7037"/>
    <s v="P"/>
  </r>
  <r>
    <x v="17"/>
    <s v="TILE SHOP HOLDINGS, INC."/>
    <x v="10"/>
    <x v="218"/>
    <s v="Fund 1 Investments, LLC"/>
    <s v="TenPercentOwner"/>
    <n v="16000"/>
    <n v="6.78"/>
    <n v="108480"/>
    <s v="normal_buy"/>
    <n v="-8.6131340724796668E-2"/>
    <n v="-8.6130999999999993"/>
    <s v="P"/>
  </r>
  <r>
    <x v="17"/>
    <s v="TILE SHOP HOLDINGS, INC."/>
    <x v="10"/>
    <x v="218"/>
    <s v="Pleasant Lake Onshore Feeder Fund LP"/>
    <s v="TenPercentOwner"/>
    <n v="16000"/>
    <n v="6.78"/>
    <n v="108480"/>
    <s v="normal_buy"/>
    <n v="-8.6131340724796668E-2"/>
    <n v="-8.6130999999999993"/>
    <s v="P"/>
  </r>
  <r>
    <x v="17"/>
    <s v="TILE SHOP HOLDINGS, INC."/>
    <x v="10"/>
    <x v="218"/>
    <s v="Pleasant Lake Partners LLC"/>
    <s v="TenPercentOwner"/>
    <n v="16000"/>
    <n v="6.78"/>
    <n v="108480"/>
    <s v="normal_buy"/>
    <n v="-8.6131340724796668E-2"/>
    <n v="-8.6130999999999993"/>
    <s v="P"/>
  </r>
  <r>
    <x v="159"/>
    <s v="FIRST FINANCIAL CORP /IN/"/>
    <x v="10"/>
    <x v="218"/>
    <s v="Blade Mark Jason Sr"/>
    <s v="Director"/>
    <n v="463"/>
    <n v="42.6"/>
    <n v="19723.8"/>
    <s v="normal_buy"/>
    <n v="0.12843173270810301"/>
    <n v="12.8432"/>
    <s v="P"/>
  </r>
  <r>
    <x v="259"/>
    <s v="Blackstone Inc."/>
    <x v="10"/>
    <x v="218"/>
    <s v="Porat Ruth"/>
    <s v="Director"/>
    <n v="63.83"/>
    <n v="170.92"/>
    <n v="10909.8236"/>
    <s v="normal_buy"/>
    <n v="9.5605956434829054E-2"/>
    <n v="9.5606000000000009"/>
    <s v="P"/>
  </r>
  <r>
    <x v="259"/>
    <s v="Blackstone Inc."/>
    <x v="10"/>
    <x v="218"/>
    <s v="Porat Ruth"/>
    <s v="Director"/>
    <n v="110.87"/>
    <n v="167.9"/>
    <n v="18615.073"/>
    <s v="large_buy"/>
    <n v="9.5605956434829054E-2"/>
    <n v="9.5606000000000009"/>
    <s v="P"/>
  </r>
  <r>
    <x v="480"/>
    <s v="LAKE SHORE BANCORP, INC."/>
    <x v="10"/>
    <x v="218"/>
    <s v="Sanvidge Kevin M."/>
    <s v="Director,Other"/>
    <n v="1149"/>
    <n v="13.52"/>
    <n v="15534.48"/>
    <s v="normal_buy"/>
    <n v="-8.1181867365767157E-3"/>
    <n v="-0.81179999999999997"/>
    <s v="P"/>
  </r>
  <r>
    <x v="1045"/>
    <s v="New Mountain Finance Corp"/>
    <x v="10"/>
    <x v="218"/>
    <s v="KLINSKY STEVEN B"/>
    <s v="Director"/>
    <n v="11195"/>
    <n v="10.8"/>
    <n v="120906"/>
    <s v="normal_buy"/>
    <n v="6.4814592393517279E-2"/>
    <n v="6.4814999999999996"/>
    <s v="P"/>
  </r>
  <r>
    <x v="1045"/>
    <s v="New Mountain Finance Corp"/>
    <x v="10"/>
    <x v="218"/>
    <s v="KLINSKY STEVEN B"/>
    <s v="Director"/>
    <n v="22391"/>
    <n v="10.8"/>
    <n v="241822.8"/>
    <s v="normal_buy"/>
    <n v="6.4814592393517279E-2"/>
    <n v="6.4814999999999996"/>
    <s v="P"/>
  </r>
  <r>
    <x v="187"/>
    <s v="RED RIVER BANCSHARES INC"/>
    <x v="10"/>
    <x v="218"/>
    <s v="Price Teddy Ray"/>
    <s v="Director"/>
    <n v="646"/>
    <n v="52.75"/>
    <n v="34076.5"/>
    <s v="normal_buy"/>
    <n v="9.3159549904493044E-2"/>
    <n v="9.3160000000000007"/>
    <s v="P"/>
  </r>
  <r>
    <x v="324"/>
    <s v="CITIZENS FINANCIAL SERVICES INC"/>
    <x v="10"/>
    <x v="218"/>
    <s v="Painter John P II"/>
    <s v="Director"/>
    <n v="290"/>
    <n v="56.65"/>
    <n v="16428.5"/>
    <s v="normal_buy"/>
    <n v="0.1841661774518073"/>
    <n v="18.416599999999999"/>
    <s v="P"/>
  </r>
  <r>
    <x v="1156"/>
    <s v="Gabelli Healthcare &amp; WellnessRx Trust"/>
    <x v="10"/>
    <x v="218"/>
    <s v="Weinstein Boaz"/>
    <s v="TenPercentOwner"/>
    <n v="5364"/>
    <n v="10.36"/>
    <n v="55571.039999999994"/>
    <s v="normal_buy"/>
    <n v="-2.8901822607398379E-2"/>
    <n v="-2.8902000000000001"/>
    <s v="P"/>
  </r>
  <r>
    <x v="1156"/>
    <s v="Gabelli Healthcare &amp; WellnessRx Trust"/>
    <x v="10"/>
    <x v="218"/>
    <s v="Saba Capital Management, L.P."/>
    <s v="TenPercentOwner"/>
    <n v="5364"/>
    <n v="10.36"/>
    <n v="55571.039999999994"/>
    <s v="normal_buy"/>
    <n v="-2.8901822607398379E-2"/>
    <n v="-2.8902000000000001"/>
    <s v="P"/>
  </r>
  <r>
    <x v="1003"/>
    <s v="iRhythm Technologies, Inc."/>
    <x v="10"/>
    <x v="218"/>
    <s v="TALWALKAR ABHIJIT Y"/>
    <s v="Director"/>
    <n v="6664"/>
    <n v="75.16"/>
    <n v="500866.24"/>
    <s v="large_buy"/>
    <n v="-5.6237741819198377E-2"/>
    <n v="-5.6238000000000001"/>
    <s v="P"/>
  </r>
  <r>
    <x v="1561"/>
    <s v="ProPetro Holding Corp."/>
    <x v="10"/>
    <x v="218"/>
    <s v="SCHORLEMER DAVID SCOTT"/>
    <s v="Officer"/>
    <n v="4500"/>
    <n v="6.86"/>
    <n v="30870"/>
    <s v="large_buy"/>
    <n v="0.1150568106773593"/>
    <n v="11.505699999999999"/>
    <s v="P"/>
  </r>
  <r>
    <x v="947"/>
    <s v="Norwegian Cruise Line Holdings Ltd."/>
    <x v="10"/>
    <x v="218"/>
    <s v="Byng-Thorne Zillah"/>
    <s v="Director"/>
    <n v="7930"/>
    <n v="24.85"/>
    <n v="197060.5"/>
    <s v="normal_buy"/>
    <n v="3.7773390749457507E-2"/>
    <n v="3.7772999999999999"/>
    <s v="P"/>
  </r>
  <r>
    <x v="1562"/>
    <s v="ROCKY BRANDS, INC."/>
    <x v="10"/>
    <x v="218"/>
    <s v="Smith Dwight Eric"/>
    <s v="Director"/>
    <n v="500"/>
    <n v="20.47"/>
    <n v="10235"/>
    <s v="large_buy"/>
    <n v="-6.740436648274728E-3"/>
    <n v="-0.67400000000000004"/>
    <s v="P"/>
  </r>
  <r>
    <x v="139"/>
    <s v="Mobileye Global Inc."/>
    <x v="10"/>
    <x v="218"/>
    <s v="GELSINGER PATRICK P"/>
    <s v="Director"/>
    <n v="6750"/>
    <n v="14.94"/>
    <n v="100845"/>
    <s v="normal_buy"/>
    <n v="0.15442690783303711"/>
    <n v="15.4427"/>
    <s v="P"/>
  </r>
  <r>
    <x v="1110"/>
    <s v="Atlas Energy Solutions Inc."/>
    <x v="10"/>
    <x v="218"/>
    <s v="SHEPARD GREGORY M"/>
    <s v="Other"/>
    <n v="13363"/>
    <n v="19.190000000000001"/>
    <n v="256435.97"/>
    <s v="normal_buy"/>
    <n v="6.0473890633656817E-2"/>
    <n v="6.0473999999999997"/>
    <s v="P"/>
  </r>
  <r>
    <x v="446"/>
    <s v="WillScot Holdings Corp"/>
    <x v="10"/>
    <x v="218"/>
    <s v="Soultz Bradley Lee"/>
    <s v="Director,Officer"/>
    <n v="5000"/>
    <n v="36.380000000000003"/>
    <n v="181900"/>
    <s v="normal_buy"/>
    <n v="-4.5306618226958029E-2"/>
    <n v="-4.5307000000000004"/>
    <s v="P"/>
  </r>
  <r>
    <x v="1551"/>
    <s v="Clear Channel Outdoor Holdings, Inc."/>
    <x v="10"/>
    <x v="218"/>
    <s v="MORENO ARTURO R"/>
    <s v="TenPercentOwner"/>
    <n v="250000"/>
    <n v="1.45"/>
    <n v="362500"/>
    <s v="normal_buy"/>
    <n v="9.2198580361055438E-2"/>
    <n v="9.2199000000000009"/>
    <s v="P"/>
  </r>
  <r>
    <x v="1045"/>
    <s v="New Mountain Finance Corp"/>
    <x v="10"/>
    <x v="218"/>
    <s v="Corbett Kris"/>
    <s v="Officer"/>
    <n v="2500"/>
    <n v="10.85"/>
    <n v="27125"/>
    <s v="normal_buy"/>
    <n v="6.4814592393517279E-2"/>
    <n v="6.4814999999999996"/>
    <s v="P"/>
  </r>
  <r>
    <x v="243"/>
    <s v="EVEREST GROUP, LTD."/>
    <x v="10"/>
    <x v="218"/>
    <s v="GALTNEY WILLIAM F JR"/>
    <s v="Director"/>
    <n v="2870"/>
    <n v="348.64"/>
    <n v="1000596.8"/>
    <s v="large_buy"/>
    <n v="7.3558702924311881E-2"/>
    <n v="7.3559000000000001"/>
    <s v="P"/>
  </r>
  <r>
    <x v="1045"/>
    <s v="New Mountain Finance Corp"/>
    <x v="10"/>
    <x v="218"/>
    <s v="Weinstein Adam B."/>
    <s v="Director,Officer"/>
    <n v="45000"/>
    <n v="10.87"/>
    <n v="489149.99999999988"/>
    <s v="large_buy"/>
    <n v="6.4814592393517279E-2"/>
    <n v="6.4814999999999996"/>
    <s v="P"/>
  </r>
  <r>
    <x v="1371"/>
    <s v="UNIVERSAL DISPLAY CORP \PA\"/>
    <x v="10"/>
    <x v="218"/>
    <s v="LACERTE LAWRENCE"/>
    <s v="Director"/>
    <n v="742"/>
    <n v="180.89"/>
    <n v="134220.38"/>
    <s v="normal_buy"/>
    <n v="-7.9919764611237065E-2"/>
    <n v="-7.992"/>
    <s v="P"/>
  </r>
  <r>
    <x v="384"/>
    <s v="HF Sinclair Corp"/>
    <x v="10"/>
    <x v="219"/>
    <s v="Go Timothy"/>
    <s v="Director,Officer"/>
    <n v="2500"/>
    <n v="39.97"/>
    <n v="99925"/>
    <s v="normal_buy"/>
    <n v="5.7778998814426608E-2"/>
    <n v="5.7778999999999998"/>
    <s v="P"/>
  </r>
  <r>
    <x v="1563"/>
    <s v="JELD-WEN Holding, Inc."/>
    <x v="10"/>
    <x v="219"/>
    <s v="Turtle Creek Asset Management Inc."/>
    <s v="TenPercentOwner"/>
    <n v="155078"/>
    <n v="10.06"/>
    <n v="1560084.68"/>
    <s v="large_buy"/>
    <n v="2.4193525128260559E-2"/>
    <n v="2.4194"/>
    <s v="P"/>
  </r>
  <r>
    <x v="1563"/>
    <s v="JELD-WEN Holding, Inc."/>
    <x v="10"/>
    <x v="219"/>
    <s v="Turtle Creek Asset Management Inc."/>
    <s v="TenPercentOwner"/>
    <n v="14753"/>
    <n v="10.06"/>
    <n v="148415.18"/>
    <s v="normal_buy"/>
    <n v="2.4193525128260559E-2"/>
    <n v="2.4194"/>
    <s v="P"/>
  </r>
  <r>
    <x v="1563"/>
    <s v="JELD-WEN Holding, Inc."/>
    <x v="10"/>
    <x v="219"/>
    <s v="Turtle Creek Asset Management Inc."/>
    <s v="TenPercentOwner"/>
    <n v="10169"/>
    <n v="10.06"/>
    <n v="102300.14"/>
    <s v="normal_buy"/>
    <n v="2.4193525128260559E-2"/>
    <n v="2.4194"/>
    <s v="P"/>
  </r>
  <r>
    <x v="1563"/>
    <s v="JELD-WEN Holding, Inc."/>
    <x v="10"/>
    <x v="219"/>
    <s v="Turtle Creek Asset Management Inc."/>
    <s v="TenPercentOwner"/>
    <n v="135000"/>
    <n v="10.06"/>
    <n v="1358100"/>
    <s v="large_buy"/>
    <n v="2.4193525128260559E-2"/>
    <n v="2.4194"/>
    <s v="P"/>
  </r>
  <r>
    <x v="1563"/>
    <s v="JELD-WEN Holding, Inc."/>
    <x v="10"/>
    <x v="219"/>
    <s v="Turtle Creek Asset Management Inc."/>
    <s v="TenPercentOwner"/>
    <n v="135000"/>
    <n v="10.06"/>
    <n v="1358100"/>
    <s v="large_buy"/>
    <n v="2.4193525128260559E-2"/>
    <n v="2.4194"/>
    <s v="P"/>
  </r>
  <r>
    <x v="303"/>
    <s v="HERBALIFE LTD."/>
    <x v="10"/>
    <x v="219"/>
    <s v="Mendoza Juan Miguel"/>
    <s v="Director"/>
    <n v="2500"/>
    <n v="8"/>
    <n v="20000"/>
    <s v="normal_buy"/>
    <n v="-5.7387034709671332E-2"/>
    <n v="-5.7386999999999997"/>
    <s v="P"/>
  </r>
  <r>
    <x v="1564"/>
    <s v="BIODESIX INC"/>
    <x v="10"/>
    <x v="219"/>
    <s v="SCHULER JACK W"/>
    <s v="Director,TenPercentOwner"/>
    <n v="100253"/>
    <n v="1.36"/>
    <n v="136344.07999999999"/>
    <s v="large_buy"/>
    <n v="-7.4626867796111274E-2"/>
    <n v="-7.4626999999999999"/>
    <s v="P"/>
  </r>
  <r>
    <x v="1564"/>
    <s v="BIODESIX INC"/>
    <x v="10"/>
    <x v="219"/>
    <s v="PATIENCE JOHN"/>
    <s v="Director,Other"/>
    <n v="75000"/>
    <n v="1.38"/>
    <n v="103500"/>
    <s v="normal_buy"/>
    <n v="-7.4626867796111274E-2"/>
    <n v="-7.4626999999999999"/>
    <s v="P"/>
  </r>
  <r>
    <x v="36"/>
    <s v="CADIZ INC"/>
    <x v="10"/>
    <x v="219"/>
    <s v="Heerema International Group Services SA"/>
    <s v="TenPercentOwner"/>
    <n v="2070000"/>
    <n v="3.34"/>
    <n v="6913800"/>
    <s v="large_buy"/>
    <n v="-9.4972045088017709E-2"/>
    <n v="-9.4971999999999994"/>
    <s v="P"/>
  </r>
  <r>
    <x v="292"/>
    <s v="COMMUNITY FINANCIAL SYSTEM, INC."/>
    <x v="10"/>
    <x v="219"/>
    <s v="MacPherson Kerrie D."/>
    <s v="Director"/>
    <n v="320"/>
    <n v="62.2"/>
    <n v="19904"/>
    <s v="normal_buy"/>
    <n v="9.662370002391496E-2"/>
    <n v="9.6623999999999999"/>
    <s v="P"/>
  </r>
  <r>
    <x v="68"/>
    <s v="PBF Energy Inc."/>
    <x v="10"/>
    <x v="219"/>
    <s v="Control Empresarial de Capitales S.A. de C.V."/>
    <s v="TenPercentOwner,Other"/>
    <n v="85000"/>
    <n v="28.37"/>
    <n v="2411450"/>
    <s v="normal_buy"/>
    <n v="0.10405007127997661"/>
    <n v="10.404999999999999"/>
    <s v="P"/>
  </r>
  <r>
    <x v="1565"/>
    <s v="EATON VANCE CALIFORNIA MUNICIPAL BOND FUND"/>
    <x v="10"/>
    <x v="219"/>
    <s v="Saba Capital Management, L.P."/>
    <s v="TenPercentOwner"/>
    <n v="5285"/>
    <n v="9.27"/>
    <n v="48991.95"/>
    <s v="normal_buy"/>
    <n v="1.2944934794906221E-2"/>
    <n v="1.2945"/>
    <s v="P"/>
  </r>
  <r>
    <x v="1564"/>
    <s v="BIODESIX INC"/>
    <x v="10"/>
    <x v="219"/>
    <s v="Strobeck Matthew"/>
    <s v="Director"/>
    <n v="36000"/>
    <n v="1.4"/>
    <n v="50400"/>
    <s v="normal_buy"/>
    <n v="-7.4626867796111274E-2"/>
    <n v="-7.4626999999999999"/>
    <s v="P"/>
  </r>
  <r>
    <x v="1565"/>
    <s v="EATON VANCE CALIFORNIA MUNICIPAL BOND FUND"/>
    <x v="10"/>
    <x v="219"/>
    <s v="Weinstein Boaz"/>
    <s v="TenPercentOwner"/>
    <n v="5285"/>
    <n v="9.27"/>
    <n v="48991.95"/>
    <s v="normal_buy"/>
    <n v="1.2944934794906221E-2"/>
    <n v="1.2945"/>
    <s v="P"/>
  </r>
  <r>
    <x v="1045"/>
    <s v="New Mountain Finance Corp"/>
    <x v="10"/>
    <x v="219"/>
    <s v="KLINSKY STEVEN B"/>
    <s v="Director"/>
    <n v="93381"/>
    <n v="10.68"/>
    <n v="997309.08"/>
    <s v="large_buy"/>
    <n v="8.707864489027739E-2"/>
    <n v="8.7079000000000004"/>
    <s v="P"/>
  </r>
  <r>
    <x v="1045"/>
    <s v="New Mountain Finance Corp"/>
    <x v="10"/>
    <x v="219"/>
    <s v="KLINSKY STEVEN B"/>
    <s v="Director"/>
    <n v="46690"/>
    <n v="10.68"/>
    <n v="498649.2"/>
    <s v="large_buy"/>
    <n v="8.707864489027739E-2"/>
    <n v="8.7079000000000004"/>
    <s v="P"/>
  </r>
  <r>
    <x v="1194"/>
    <s v="DONEGAL GROUP INC"/>
    <x v="10"/>
    <x v="219"/>
    <s v="DONEGAL MUTUAL INSURANCE CO"/>
    <s v="TenPercentOwner"/>
    <n v="3766"/>
    <n v="15.46"/>
    <n v="58222.36"/>
    <s v="normal_buy"/>
    <n v="2.516134441630569E-2"/>
    <n v="2.5160999999999998"/>
    <s v="P"/>
  </r>
  <r>
    <x v="1194"/>
    <s v="DONEGAL GROUP INC"/>
    <x v="10"/>
    <x v="219"/>
    <s v="DONEGAL MUTUAL INSURANCE CO"/>
    <s v="TenPercentOwner"/>
    <n v="10000"/>
    <n v="15.31"/>
    <n v="153100"/>
    <s v="large_buy"/>
    <n v="2.516134441630569E-2"/>
    <n v="2.5160999999999998"/>
    <s v="P"/>
  </r>
  <r>
    <x v="796"/>
    <s v="ALBANY INTERNATIONAL CORP /DE/"/>
    <x v="10"/>
    <x v="219"/>
    <s v="Gaug Joseph M"/>
    <s v="Officer"/>
    <n v="500"/>
    <n v="71.31"/>
    <n v="35655"/>
    <s v="normal_buy"/>
    <n v="0.13816605853382"/>
    <n v="13.816599999999999"/>
    <s v="P"/>
  </r>
  <r>
    <x v="796"/>
    <s v="ALBANY INTERNATIONAL CORP /DE/"/>
    <x v="10"/>
    <x v="219"/>
    <s v="Gaug Joseph M"/>
    <s v="Officer"/>
    <n v="500"/>
    <n v="71.17"/>
    <n v="35585"/>
    <s v="normal_buy"/>
    <n v="0.13816605853382"/>
    <n v="13.816599999999999"/>
    <s v="P"/>
  </r>
  <r>
    <x v="292"/>
    <s v="COMMUNITY FINANCIAL SYSTEM, INC."/>
    <x v="10"/>
    <x v="219"/>
    <s v="MacPherson Kerrie D."/>
    <s v="Director"/>
    <n v="320"/>
    <n v="62.2"/>
    <n v="19904"/>
    <s v="normal_buy"/>
    <n v="9.662370002391496E-2"/>
    <n v="9.6623999999999999"/>
    <s v="P"/>
  </r>
  <r>
    <x v="208"/>
    <s v="SOUTH PLAINS FINANCIAL, INC."/>
    <x v="10"/>
    <x v="219"/>
    <s v="Valles Noe G"/>
    <s v="Director"/>
    <n v="50000"/>
    <n v="33.5"/>
    <n v="1675000"/>
    <s v="large_buy"/>
    <n v="0.10185718715147769"/>
    <n v="10.185700000000001"/>
    <s v="P"/>
  </r>
  <r>
    <x v="1218"/>
    <s v="KINDER MORGAN, INC."/>
    <x v="10"/>
    <x v="219"/>
    <s v="Chronis Amy W"/>
    <s v="Director"/>
    <n v="2241"/>
    <n v="24.9"/>
    <n v="55800.899999999987"/>
    <s v="normal_buy"/>
    <n v="0.13638211007004261"/>
    <n v="13.638199999999999"/>
    <s v="P"/>
  </r>
  <r>
    <x v="1566"/>
    <s v="HUNTINGTON INGALLS INDUSTRIES, INC."/>
    <x v="10"/>
    <x v="219"/>
    <s v="Jimenez Frank R"/>
    <s v="Director"/>
    <n v="550"/>
    <n v="188.91"/>
    <n v="103900.5"/>
    <s v="large_buy"/>
    <n v="-8.4352131951032083E-3"/>
    <n v="-0.84350000000000003"/>
    <s v="P"/>
  </r>
  <r>
    <x v="17"/>
    <s v="TILE SHOP HOLDINGS, INC."/>
    <x v="10"/>
    <x v="219"/>
    <s v="Pleasant Lake Onshore Feeder Fund LP"/>
    <s v="TenPercentOwner"/>
    <n v="16500"/>
    <n v="6.9"/>
    <n v="113850"/>
    <s v="normal_buy"/>
    <n v="-0.1032998295358418"/>
    <n v="-10.33"/>
    <s v="P"/>
  </r>
  <r>
    <x v="17"/>
    <s v="TILE SHOP HOLDINGS, INC."/>
    <x v="10"/>
    <x v="219"/>
    <s v="Fund 1 Investments, LLC"/>
    <s v="TenPercentOwner"/>
    <n v="16500"/>
    <n v="6.9"/>
    <n v="113850"/>
    <s v="normal_buy"/>
    <n v="-0.1032998295358418"/>
    <n v="-10.33"/>
    <s v="P"/>
  </r>
  <r>
    <x v="17"/>
    <s v="TILE SHOP HOLDINGS, INC."/>
    <x v="10"/>
    <x v="219"/>
    <s v="Pleasant Lake Partners LLC"/>
    <s v="TenPercentOwner"/>
    <n v="16500"/>
    <n v="6.9"/>
    <n v="113850"/>
    <s v="normal_buy"/>
    <n v="-0.1032998295358418"/>
    <n v="-10.33"/>
    <s v="P"/>
  </r>
  <r>
    <x v="328"/>
    <s v="CIVISTA BANCSHARES, INC."/>
    <x v="10"/>
    <x v="219"/>
    <s v="Congrove Darci L"/>
    <s v="Director"/>
    <n v="750"/>
    <n v="20.81"/>
    <n v="15607.5"/>
    <s v="normal_buy"/>
    <n v="6.5487624512365228E-2"/>
    <n v="6.5488"/>
    <s v="P"/>
  </r>
  <r>
    <x v="1564"/>
    <s v="BIODESIX INC"/>
    <x v="10"/>
    <x v="219"/>
    <s v="Kennedy Lawrence T. Jr"/>
    <s v="Director,TenPercentOwner"/>
    <n v="51200"/>
    <n v="1.37"/>
    <n v="70144"/>
    <s v="normal_buy"/>
    <n v="-7.4626867796111274E-2"/>
    <n v="-7.4626999999999999"/>
    <s v="P"/>
  </r>
  <r>
    <x v="186"/>
    <s v="Dakota Gold Corp."/>
    <x v="10"/>
    <x v="219"/>
    <s v="QUARTERMAIN ROBERT"/>
    <s v="Director,Officer"/>
    <n v="20000"/>
    <n v="2.2799999999999998"/>
    <n v="45599.999999999993"/>
    <s v="large_buy"/>
    <n v="-3.8961002769990483E-2"/>
    <n v="-3.8961000000000001"/>
    <s v="P"/>
  </r>
  <r>
    <x v="1234"/>
    <s v="Sleep Number Corp"/>
    <x v="10"/>
    <x v="219"/>
    <s v="Stadium Capital Management GP, L.P."/>
    <s v="TenPercentOwner"/>
    <n v="39112"/>
    <n v="13.53"/>
    <n v="529185.36"/>
    <s v="large_buy"/>
    <n v="-0.17054257887118701"/>
    <n v="-17.054300000000001"/>
    <s v="P"/>
  </r>
  <r>
    <x v="1234"/>
    <s v="Sleep Number Corp"/>
    <x v="10"/>
    <x v="219"/>
    <s v="STADIUM CAPITAL MANAGEMENT LLC"/>
    <s v="TenPercentOwner"/>
    <n v="39112"/>
    <n v="13.53"/>
    <n v="529185.36"/>
    <s v="large_buy"/>
    <n v="-0.17054257887118701"/>
    <n v="-17.054300000000001"/>
    <s v="P"/>
  </r>
  <r>
    <x v="1234"/>
    <s v="Sleep Number Corp"/>
    <x v="10"/>
    <x v="219"/>
    <s v="STADIUM CAPITAL PARTNERS L P"/>
    <s v="Other"/>
    <n v="39112"/>
    <n v="13.53"/>
    <n v="529185.36"/>
    <s v="large_buy"/>
    <n v="-0.17054257887118701"/>
    <n v="-17.054300000000001"/>
    <s v="P"/>
  </r>
  <r>
    <x v="1234"/>
    <s v="Sleep Number Corp"/>
    <x v="10"/>
    <x v="219"/>
    <s v="Stadium Special Opportunity I, L.P."/>
    <s v="Other"/>
    <n v="39112"/>
    <n v="13.53"/>
    <n v="529185.36"/>
    <s v="large_buy"/>
    <n v="-0.17054257887118701"/>
    <n v="-17.054300000000001"/>
    <s v="P"/>
  </r>
  <r>
    <x v="1234"/>
    <s v="Sleep Number Corp"/>
    <x v="10"/>
    <x v="219"/>
    <s v="SEAVER ALEXANDER M"/>
    <s v="TenPercentOwner"/>
    <n v="39112"/>
    <n v="13.53"/>
    <n v="529185.36"/>
    <s v="large_buy"/>
    <n v="-0.17054257887118701"/>
    <n v="-17.054300000000001"/>
    <s v="P"/>
  </r>
  <r>
    <x v="796"/>
    <s v="ALBANY INTERNATIONAL CORP /DE/"/>
    <x v="10"/>
    <x v="219"/>
    <s v="Starr Robert D."/>
    <s v="Officer"/>
    <n v="1000"/>
    <n v="71.38"/>
    <n v="71380"/>
    <s v="normal_buy"/>
    <n v="0.13816605853382"/>
    <n v="13.816599999999999"/>
    <s v="P"/>
  </r>
  <r>
    <x v="63"/>
    <s v="BlackRock Innovation &amp; Growth Term Trust"/>
    <x v="10"/>
    <x v="219"/>
    <s v="Saba Capital Management, L.P."/>
    <s v="TenPercentOwner"/>
    <n v="16939"/>
    <n v="7.47"/>
    <n v="126534.33"/>
    <s v="normal_buy"/>
    <n v="3.0073637778415211E-2"/>
    <n v="3.0074000000000001"/>
    <s v="P"/>
  </r>
  <r>
    <x v="63"/>
    <s v="BlackRock Innovation &amp; Growth Term Trust"/>
    <x v="10"/>
    <x v="219"/>
    <s v="Weinstein Boaz"/>
    <s v="TenPercentOwner"/>
    <n v="16939"/>
    <n v="7.47"/>
    <n v="126534.33"/>
    <s v="normal_buy"/>
    <n v="3.0073637778415211E-2"/>
    <n v="3.0074000000000001"/>
    <s v="P"/>
  </r>
  <r>
    <x v="1551"/>
    <s v="Clear Channel Outdoor Holdings, Inc."/>
    <x v="10"/>
    <x v="219"/>
    <s v="MORENO ARTURO R"/>
    <s v="TenPercentOwner"/>
    <n v="250000"/>
    <n v="1.46"/>
    <n v="365000"/>
    <s v="normal_buy"/>
    <n v="6.8493083575181135E-2"/>
    <n v="6.8493000000000004"/>
    <s v="P"/>
  </r>
  <r>
    <x v="1564"/>
    <s v="BIODESIX INC"/>
    <x v="10"/>
    <x v="219"/>
    <s v="MASSARANY HANY"/>
    <s v="Director"/>
    <n v="22500"/>
    <n v="1.37"/>
    <n v="30825"/>
    <s v="normal_buy"/>
    <n v="-7.4626867796111274E-2"/>
    <n v="-7.4626999999999999"/>
    <s v="P"/>
  </r>
  <r>
    <x v="1567"/>
    <s v="Zoomcar Holdings, Inc."/>
    <x v="10"/>
    <x v="219"/>
    <s v="Bailey Mark F. Sr."/>
    <s v="Director"/>
    <n v="184112"/>
    <n v="4.28"/>
    <n v="787999.3600000001"/>
    <s v="large_buy"/>
    <n v="-0.46136364792332513"/>
    <n v="-46.136400000000002"/>
    <s v="P"/>
  </r>
  <r>
    <x v="1568"/>
    <s v="ALLEGRO MICROSYSTEMS, INC."/>
    <x v="10"/>
    <x v="219"/>
    <s v="Nargolwala Vineet A"/>
    <s v="Director,Officer"/>
    <n v="4800"/>
    <n v="19.89"/>
    <n v="95472"/>
    <s v="normal_buy"/>
    <n v="-5.5717037429130589E-2"/>
    <n v="-5.5716999999999999"/>
    <s v="P"/>
  </r>
  <r>
    <x v="796"/>
    <s v="ALBANY INTERNATIONAL CORP /DE/"/>
    <x v="10"/>
    <x v="219"/>
    <s v="Hansen Robert Alan"/>
    <s v="Officer"/>
    <n v="1050"/>
    <n v="71.260000000000005"/>
    <n v="74823"/>
    <s v="normal_buy"/>
    <n v="0.13816605853382"/>
    <n v="13.816599999999999"/>
    <s v="P"/>
  </r>
  <r>
    <x v="796"/>
    <s v="ALBANY INTERNATIONAL CORP /DE/"/>
    <x v="10"/>
    <x v="219"/>
    <s v="Kleveland Gunnar"/>
    <s v="Director,Officer"/>
    <n v="1400"/>
    <n v="71.260000000000005"/>
    <n v="99764"/>
    <s v="large_buy"/>
    <n v="0.13816605853382"/>
    <n v="13.816599999999999"/>
    <s v="P"/>
  </r>
  <r>
    <x v="42"/>
    <s v="EATON VANCE NEW YORK MUNICIPAL BOND FUND"/>
    <x v="10"/>
    <x v="219"/>
    <s v="Weinstein Boaz"/>
    <s v="TenPercentOwner"/>
    <n v="5342"/>
    <n v="9.61"/>
    <n v="51336.62"/>
    <s v="normal_buy"/>
    <n v="1.351338132874247E-2"/>
    <n v="1.3512999999999999"/>
    <s v="P"/>
  </r>
  <r>
    <x v="42"/>
    <s v="EATON VANCE NEW YORK MUNICIPAL BOND FUND"/>
    <x v="10"/>
    <x v="219"/>
    <s v="Saba Capital Management, L.P."/>
    <s v="TenPercentOwner"/>
    <n v="5342"/>
    <n v="9.61"/>
    <n v="51336.62"/>
    <s v="normal_buy"/>
    <n v="1.351338132874247E-2"/>
    <n v="1.3512999999999999"/>
    <s v="P"/>
  </r>
  <r>
    <x v="503"/>
    <s v="First Northwest Bancorp"/>
    <x v="10"/>
    <x v="219"/>
    <s v="DEINES MATTHEW"/>
    <s v="Director,Officer"/>
    <n v="2100"/>
    <n v="9.7899999999999991"/>
    <n v="20559"/>
    <s v="normal_buy"/>
    <n v="8.9991475107313423E-2"/>
    <n v="8.9991000000000003"/>
    <s v="P"/>
  </r>
  <r>
    <x v="1563"/>
    <s v="JELD-WEN Holding, Inc."/>
    <x v="10"/>
    <x v="220"/>
    <s v="Turtle Creek Asset Management Inc."/>
    <s v="TenPercentOwner"/>
    <n v="11474"/>
    <n v="10.71"/>
    <n v="122886.54"/>
    <s v="normal_buy"/>
    <n v="-6.0717557898866792E-2"/>
    <n v="-6.0717999999999996"/>
    <s v="P"/>
  </r>
  <r>
    <x v="1563"/>
    <s v="JELD-WEN Holding, Inc."/>
    <x v="10"/>
    <x v="220"/>
    <s v="Turtle Creek Asset Management Inc."/>
    <s v="TenPercentOwner"/>
    <n v="105000"/>
    <n v="10.71"/>
    <n v="1124550"/>
    <s v="normal_buy"/>
    <n v="-6.0717557898866792E-2"/>
    <n v="-6.0717999999999996"/>
    <s v="P"/>
  </r>
  <r>
    <x v="1563"/>
    <s v="JELD-WEN Holding, Inc."/>
    <x v="10"/>
    <x v="220"/>
    <s v="Turtle Creek Asset Management Inc."/>
    <s v="TenPercentOwner"/>
    <n v="105000"/>
    <n v="10.71"/>
    <n v="1124550"/>
    <s v="normal_buy"/>
    <n v="-6.0717557898866792E-2"/>
    <n v="-6.0717999999999996"/>
    <s v="P"/>
  </r>
  <r>
    <x v="1563"/>
    <s v="JELD-WEN Holding, Inc."/>
    <x v="10"/>
    <x v="220"/>
    <s v="Turtle Creek Asset Management Inc."/>
    <s v="TenPercentOwner"/>
    <n v="7909"/>
    <n v="10.71"/>
    <n v="84705.390000000014"/>
    <s v="normal_buy"/>
    <n v="-6.0717557898866792E-2"/>
    <n v="-6.0717999999999996"/>
    <s v="P"/>
  </r>
  <r>
    <x v="1563"/>
    <s v="JELD-WEN Holding, Inc."/>
    <x v="10"/>
    <x v="220"/>
    <s v="Turtle Creek Asset Management Inc."/>
    <s v="TenPercentOwner"/>
    <n v="120617"/>
    <n v="10.71"/>
    <n v="1291808.07"/>
    <s v="large_buy"/>
    <n v="-6.0717557898866792E-2"/>
    <n v="-6.0717999999999996"/>
    <s v="P"/>
  </r>
  <r>
    <x v="1569"/>
    <s v="STURM RUGER &amp; CO INC"/>
    <x v="10"/>
    <x v="220"/>
    <s v="OConnor Terrence Gregory"/>
    <s v="Director"/>
    <n v="2500"/>
    <n v="39.880000000000003"/>
    <n v="99700"/>
    <s v="large_buy"/>
    <n v="-7.8416694966733425E-2"/>
    <n v="-7.8417000000000003"/>
    <s v="P"/>
  </r>
  <r>
    <x v="321"/>
    <s v="PCB BANCORP"/>
    <x v="10"/>
    <x v="220"/>
    <s v="KIM HENRY"/>
    <s v="Director,Officer"/>
    <n v="3700"/>
    <n v="20.350000000000001"/>
    <n v="75295"/>
    <s v="large_buy"/>
    <n v="4.9800084442117587E-3"/>
    <n v="0.498"/>
    <s v="P"/>
  </r>
  <r>
    <x v="336"/>
    <s v="HEARTLAND EXPRESS INC"/>
    <x v="10"/>
    <x v="220"/>
    <s v="GERDIN MICHAEL J"/>
    <s v="Director,Officer,TenPercentOwner,Other"/>
    <n v="5210"/>
    <n v="11.49"/>
    <n v="59862.9"/>
    <s v="normal_buy"/>
    <n v="2.6094214073312031E-2"/>
    <n v="2.6093999999999999"/>
    <s v="P"/>
  </r>
  <r>
    <x v="1570"/>
    <s v="RYAN SPECIALTY HOLDINGS, INC."/>
    <x v="10"/>
    <x v="220"/>
    <s v="RYAN PATRICK G JR"/>
    <s v="Director"/>
    <n v="150"/>
    <n v="69.239999999999995"/>
    <n v="10386"/>
    <s v="large_buy"/>
    <n v="2.956852940667409E-2"/>
    <n v="2.9569000000000001"/>
    <s v="P"/>
  </r>
  <r>
    <x v="1565"/>
    <s v="EATON VANCE CALIFORNIA MUNICIPAL BOND FUND"/>
    <x v="10"/>
    <x v="220"/>
    <s v="Saba Capital Management, L.P."/>
    <s v="TenPercentOwner"/>
    <n v="3738"/>
    <n v="9.18"/>
    <n v="34314.839999999997"/>
    <s v="normal_buy"/>
    <n v="2.4536496504458771E-2"/>
    <n v="2.4535999999999998"/>
    <s v="P"/>
  </r>
  <r>
    <x v="1565"/>
    <s v="EATON VANCE CALIFORNIA MUNICIPAL BOND FUND"/>
    <x v="10"/>
    <x v="220"/>
    <s v="Weinstein Boaz"/>
    <s v="TenPercentOwner"/>
    <n v="3738"/>
    <n v="9.18"/>
    <n v="34314.839999999997"/>
    <s v="normal_buy"/>
    <n v="2.4536496504458771E-2"/>
    <n v="2.4535999999999998"/>
    <s v="P"/>
  </r>
  <r>
    <x v="1571"/>
    <s v="CVR PARTNERS, LP"/>
    <x v="10"/>
    <x v="220"/>
    <s v="ICAHN CARL C"/>
    <s v="TenPercentOwner"/>
    <n v="9382"/>
    <n v="68.75"/>
    <n v="645012.5"/>
    <s v="large_buy"/>
    <n v="5.8082872947764493E-2"/>
    <n v="5.8083"/>
    <s v="P"/>
  </r>
  <r>
    <x v="1571"/>
    <s v="CVR PARTNERS, LP"/>
    <x v="10"/>
    <x v="220"/>
    <s v="AMERICAN ENTERTAINMENT PROPERTIES CORP."/>
    <s v="TenPercentOwner"/>
    <n v="9382"/>
    <n v="68.75"/>
    <n v="645012.5"/>
    <s v="large_buy"/>
    <n v="5.8082872947764493E-2"/>
    <n v="5.8083"/>
    <s v="P"/>
  </r>
  <r>
    <x v="1571"/>
    <s v="CVR PARTNERS, LP"/>
    <x v="10"/>
    <x v="220"/>
    <s v="IEP Energy Holding LLC"/>
    <s v="TenPercentOwner"/>
    <n v="9382"/>
    <n v="68.75"/>
    <n v="645012.5"/>
    <s v="large_buy"/>
    <n v="5.8082872947764493E-2"/>
    <n v="5.8083"/>
    <s v="P"/>
  </r>
  <r>
    <x v="1572"/>
    <s v="Nuveen AMT-Free Municipal Credit Income Fund"/>
    <x v="10"/>
    <x v="220"/>
    <s v="LAMB DAVID J"/>
    <s v="Officer"/>
    <n v="3000"/>
    <n v="12.44"/>
    <n v="37320"/>
    <s v="large_buy"/>
    <n v="3.52340300012004E-2"/>
    <n v="3.5234000000000001"/>
    <s v="P"/>
  </r>
  <r>
    <x v="1194"/>
    <s v="DONEGAL GROUP INC"/>
    <x v="10"/>
    <x v="220"/>
    <s v="DONEGAL MUTUAL INSURANCE CO"/>
    <s v="TenPercentOwner"/>
    <n v="8500"/>
    <n v="15.62"/>
    <n v="132770"/>
    <s v="normal_buy"/>
    <n v="1.1450337740180011E-2"/>
    <n v="1.145"/>
    <s v="P"/>
  </r>
  <r>
    <x v="1045"/>
    <s v="New Mountain Finance Corp"/>
    <x v="10"/>
    <x v="220"/>
    <s v="KLINSKY STEVEN B"/>
    <s v="Director"/>
    <n v="50203"/>
    <n v="10.87"/>
    <n v="545706.61"/>
    <s v="large_buy"/>
    <n v="5.3979817486541348E-2"/>
    <n v="5.3979999999999997"/>
    <s v="P"/>
  </r>
  <r>
    <x v="1045"/>
    <s v="New Mountain Finance Corp"/>
    <x v="10"/>
    <x v="220"/>
    <s v="KLINSKY STEVEN B"/>
    <s v="Director"/>
    <n v="100406"/>
    <n v="10.87"/>
    <n v="1091413.22"/>
    <s v="large_buy"/>
    <n v="5.3979817486541348E-2"/>
    <n v="5.3979999999999997"/>
    <s v="P"/>
  </r>
  <r>
    <x v="170"/>
    <s v="NEW PEOPLES BANKSHARES INC"/>
    <x v="10"/>
    <x v="220"/>
    <s v="White Blaine Scott"/>
    <s v="Director,TenPercentOwner"/>
    <n v="124754"/>
    <n v="2.66"/>
    <n v="331845.64"/>
    <s v="large_buy"/>
    <n v="3.5714379403306569E-3"/>
    <n v="0.35709999999999997"/>
    <s v="P"/>
  </r>
  <r>
    <x v="17"/>
    <s v="TILE SHOP HOLDINGS, INC."/>
    <x v="10"/>
    <x v="220"/>
    <s v="Pleasant Lake Onshore Feeder Fund LP"/>
    <s v="TenPercentOwner"/>
    <n v="43000"/>
    <n v="7.01"/>
    <n v="301430"/>
    <s v="large_buy"/>
    <n v="-0.10571425301688051"/>
    <n v="-10.571400000000001"/>
    <s v="P"/>
  </r>
  <r>
    <x v="17"/>
    <s v="TILE SHOP HOLDINGS, INC."/>
    <x v="10"/>
    <x v="220"/>
    <s v="Fund 1 Investments, LLC"/>
    <s v="TenPercentOwner"/>
    <n v="43000"/>
    <n v="7.01"/>
    <n v="301430"/>
    <s v="large_buy"/>
    <n v="-0.10571425301688051"/>
    <n v="-10.571400000000001"/>
    <s v="P"/>
  </r>
  <r>
    <x v="17"/>
    <s v="TILE SHOP HOLDINGS, INC."/>
    <x v="10"/>
    <x v="220"/>
    <s v="Pleasant Lake Partners LLC"/>
    <s v="TenPercentOwner"/>
    <n v="43000"/>
    <n v="7.01"/>
    <n v="301430"/>
    <s v="large_buy"/>
    <n v="-0.10571425301688051"/>
    <n v="-10.571400000000001"/>
    <s v="P"/>
  </r>
  <r>
    <x v="1564"/>
    <s v="BIODESIX INC"/>
    <x v="10"/>
    <x v="220"/>
    <s v="Kennedy Lawrence T. Jr"/>
    <s v="Director,TenPercentOwner"/>
    <n v="20000"/>
    <n v="1.36"/>
    <n v="27200"/>
    <s v="normal_buy"/>
    <n v="-0.10526319940806229"/>
    <n v="-10.526300000000001"/>
    <s v="P"/>
  </r>
  <r>
    <x v="186"/>
    <s v="Dakota Gold Corp."/>
    <x v="10"/>
    <x v="220"/>
    <s v="QUARTERMAIN ROBERT"/>
    <s v="Director,Officer"/>
    <n v="20000"/>
    <n v="2.4700000000000002"/>
    <n v="49400.000000000007"/>
    <s v="large_buy"/>
    <n v="-0.12350595376788261"/>
    <n v="-12.3506"/>
    <s v="P"/>
  </r>
  <r>
    <x v="63"/>
    <s v="BlackRock Innovation &amp; Growth Term Trust"/>
    <x v="10"/>
    <x v="220"/>
    <s v="Saba Capital Management, L.P."/>
    <s v="TenPercentOwner"/>
    <n v="104693"/>
    <n v="7.63"/>
    <n v="798807.59"/>
    <s v="normal_buy"/>
    <n v="1.246665589994622E-2"/>
    <n v="1.2466999999999999"/>
    <s v="P"/>
  </r>
  <r>
    <x v="63"/>
    <s v="BlackRock Innovation &amp; Growth Term Trust"/>
    <x v="10"/>
    <x v="220"/>
    <s v="Weinstein Boaz"/>
    <s v="TenPercentOwner"/>
    <n v="104693"/>
    <n v="7.63"/>
    <n v="798807.59"/>
    <s v="normal_buy"/>
    <n v="1.246665589994622E-2"/>
    <n v="1.2466999999999999"/>
    <s v="P"/>
  </r>
  <r>
    <x v="1045"/>
    <s v="New Mountain Finance Corp"/>
    <x v="10"/>
    <x v="220"/>
    <s v="Kline John"/>
    <s v="Director,Officer"/>
    <n v="1511"/>
    <n v="10.93"/>
    <n v="16515.23"/>
    <s v="normal_buy"/>
    <n v="5.3979817486541348E-2"/>
    <n v="5.3979999999999997"/>
    <s v="P"/>
  </r>
  <r>
    <x v="1045"/>
    <s v="New Mountain Finance Corp"/>
    <x v="10"/>
    <x v="220"/>
    <s v="Kline John"/>
    <s v="Director,Officer"/>
    <n v="29713"/>
    <n v="10.92"/>
    <n v="324465.96000000002"/>
    <s v="normal_buy"/>
    <n v="5.3979817486541348E-2"/>
    <n v="5.3979999999999997"/>
    <s v="P"/>
  </r>
  <r>
    <x v="1045"/>
    <s v="New Mountain Finance Corp"/>
    <x v="10"/>
    <x v="220"/>
    <s v="Kline John"/>
    <s v="Director,Officer"/>
    <n v="2037"/>
    <n v="10.92"/>
    <n v="22244.04"/>
    <s v="normal_buy"/>
    <n v="5.3979817486541348E-2"/>
    <n v="5.3979999999999997"/>
    <s v="P"/>
  </r>
  <r>
    <x v="1045"/>
    <s v="New Mountain Finance Corp"/>
    <x v="10"/>
    <x v="220"/>
    <s v="Kline John"/>
    <s v="Director,Officer"/>
    <n v="5616"/>
    <n v="10.91"/>
    <n v="61270.559999999998"/>
    <s v="normal_buy"/>
    <n v="5.3979817486541348E-2"/>
    <n v="5.3979999999999997"/>
    <s v="P"/>
  </r>
  <r>
    <x v="1045"/>
    <s v="New Mountain Finance Corp"/>
    <x v="10"/>
    <x v="220"/>
    <s v="Kline John"/>
    <s v="Director,Officer"/>
    <n v="2373"/>
    <n v="10.93"/>
    <n v="25936.89"/>
    <s v="normal_buy"/>
    <n v="5.3979817486541348E-2"/>
    <n v="5.3979999999999997"/>
    <s v="P"/>
  </r>
  <r>
    <x v="642"/>
    <s v="Noble Corp plc"/>
    <x v="10"/>
    <x v="220"/>
    <s v="APMH Invest A/S"/>
    <s v="TenPercentOwner"/>
    <n v="3300"/>
    <n v="35.54"/>
    <n v="117282"/>
    <s v="normal_buy"/>
    <n v="-2.826447443475999E-2"/>
    <n v="-2.8264"/>
    <s v="P"/>
  </r>
  <r>
    <x v="642"/>
    <s v="Noble Corp plc"/>
    <x v="10"/>
    <x v="220"/>
    <s v="APMH Invest A/S"/>
    <s v="TenPercentOwner"/>
    <n v="483831"/>
    <n v="35.07"/>
    <n v="16967953.170000002"/>
    <s v="large_buy"/>
    <n v="-2.826447443475999E-2"/>
    <n v="-2.8264"/>
    <s v="P"/>
  </r>
  <r>
    <x v="642"/>
    <s v="Noble Corp plc"/>
    <x v="10"/>
    <x v="220"/>
    <s v="APMH Invest A/S"/>
    <s v="TenPercentOwner"/>
    <n v="439714"/>
    <n v="34.049999999999997"/>
    <n v="14972261.699999999"/>
    <s v="large_buy"/>
    <n v="-2.826447443475999E-2"/>
    <n v="-2.8264"/>
    <s v="P"/>
  </r>
  <r>
    <x v="642"/>
    <s v="Noble Corp plc"/>
    <x v="10"/>
    <x v="220"/>
    <s v="APMH Invest A/S"/>
    <s v="TenPercentOwner"/>
    <n v="73155"/>
    <n v="33.28"/>
    <n v="2434598.4"/>
    <s v="normal_buy"/>
    <n v="-2.826447443475999E-2"/>
    <n v="-2.8264"/>
    <s v="P"/>
  </r>
  <r>
    <x v="1544"/>
    <s v="Golden Matrix Group, Inc."/>
    <x v="10"/>
    <x v="220"/>
    <s v="Milovanovic Aleksandar"/>
    <s v="TenPercentOwner,Other"/>
    <n v="14038"/>
    <n v="2.69"/>
    <n v="37762.22"/>
    <s v="normal_buy"/>
    <n v="-0.11578945078898149"/>
    <n v="-11.578900000000001"/>
    <s v="P"/>
  </r>
  <r>
    <x v="42"/>
    <s v="EATON VANCE NEW YORK MUNICIPAL BOND FUND"/>
    <x v="10"/>
    <x v="220"/>
    <s v="Weinstein Boaz"/>
    <s v="TenPercentOwner"/>
    <n v="6932"/>
    <n v="9.49"/>
    <n v="65784.680000000008"/>
    <s v="normal_buy"/>
    <n v="3.8047858988663918E-2"/>
    <n v="3.8048000000000002"/>
    <s v="P"/>
  </r>
  <r>
    <x v="42"/>
    <s v="EATON VANCE NEW YORK MUNICIPAL BOND FUND"/>
    <x v="10"/>
    <x v="220"/>
    <s v="Saba Capital Management, L.P."/>
    <s v="TenPercentOwner"/>
    <n v="6932"/>
    <n v="9.49"/>
    <n v="65784.680000000008"/>
    <s v="normal_buy"/>
    <n v="3.8047858988663918E-2"/>
    <n v="3.8048000000000002"/>
    <s v="P"/>
  </r>
  <r>
    <x v="780"/>
    <s v="MUNCY COLUMBIA FINANCIAL Corp"/>
    <x v="10"/>
    <x v="221"/>
    <s v="Arthur Todd M"/>
    <s v="Director"/>
    <n v="1000"/>
    <n v="35.5"/>
    <n v="35500"/>
    <s v="large_buy"/>
    <n v="3.5714306408135332E-2"/>
    <n v="3.5714000000000001"/>
    <s v="P"/>
  </r>
  <r>
    <x v="42"/>
    <s v="EATON VANCE NEW YORK MUNICIPAL BOND FUND"/>
    <x v="10"/>
    <x v="221"/>
    <s v="Weinstein Boaz"/>
    <s v="TenPercentOwner"/>
    <n v="21191"/>
    <n v="9.56"/>
    <n v="202585.96"/>
    <s v="large_buy"/>
    <n v="3.1601334272268737E-2"/>
    <n v="3.1600999999999999"/>
    <s v="P"/>
  </r>
  <r>
    <x v="42"/>
    <s v="EATON VANCE NEW YORK MUNICIPAL BOND FUND"/>
    <x v="10"/>
    <x v="221"/>
    <s v="Saba Capital Management, L.P."/>
    <s v="TenPercentOwner"/>
    <n v="21191"/>
    <n v="9.56"/>
    <n v="202585.96"/>
    <s v="large_buy"/>
    <n v="3.1601334272268737E-2"/>
    <n v="3.1600999999999999"/>
    <s v="P"/>
  </r>
  <r>
    <x v="1219"/>
    <s v="TEREX CORP"/>
    <x v="10"/>
    <x v="221"/>
    <s v="SACHS DAVID A"/>
    <s v="Director"/>
    <n v="10000"/>
    <n v="56.98"/>
    <n v="569800"/>
    <s v="large_buy"/>
    <n v="-5.8394219468090758E-2"/>
    <n v="-5.8394000000000004"/>
    <s v="P"/>
  </r>
  <r>
    <x v="1563"/>
    <s v="JELD-WEN Holding, Inc."/>
    <x v="10"/>
    <x v="221"/>
    <s v="Turtle Creek Asset Management Inc."/>
    <s v="TenPercentOwner"/>
    <n v="68923"/>
    <n v="10.48"/>
    <n v="722313.04"/>
    <s v="normal_buy"/>
    <n v="2.042801980562681E-2"/>
    <n v="2.0428000000000002"/>
    <s v="P"/>
  </r>
  <r>
    <x v="1563"/>
    <s v="JELD-WEN Holding, Inc."/>
    <x v="10"/>
    <x v="221"/>
    <s v="Turtle Creek Asset Management Inc."/>
    <s v="TenPercentOwner"/>
    <n v="6557"/>
    <n v="10.48"/>
    <n v="68717.36"/>
    <s v="normal_buy"/>
    <n v="2.042801980562681E-2"/>
    <n v="2.0428000000000002"/>
    <s v="P"/>
  </r>
  <r>
    <x v="1563"/>
    <s v="JELD-WEN Holding, Inc."/>
    <x v="10"/>
    <x v="221"/>
    <s v="Turtle Creek Asset Management Inc."/>
    <s v="TenPercentOwner"/>
    <n v="4520"/>
    <n v="10.48"/>
    <n v="47369.599999999999"/>
    <s v="normal_buy"/>
    <n v="2.042801980562681E-2"/>
    <n v="2.0428000000000002"/>
    <s v="P"/>
  </r>
  <r>
    <x v="1563"/>
    <s v="JELD-WEN Holding, Inc."/>
    <x v="10"/>
    <x v="221"/>
    <s v="Turtle Creek Asset Management Inc."/>
    <s v="TenPercentOwner"/>
    <n v="60000"/>
    <n v="10.48"/>
    <n v="628800"/>
    <s v="normal_buy"/>
    <n v="2.042801980562681E-2"/>
    <n v="2.0428000000000002"/>
    <s v="P"/>
  </r>
  <r>
    <x v="1563"/>
    <s v="JELD-WEN Holding, Inc."/>
    <x v="10"/>
    <x v="221"/>
    <s v="Turtle Creek Asset Management Inc."/>
    <s v="TenPercentOwner"/>
    <n v="60000"/>
    <n v="10.48"/>
    <n v="628800"/>
    <s v="normal_buy"/>
    <n v="2.042801980562681E-2"/>
    <n v="2.0428000000000002"/>
    <s v="P"/>
  </r>
  <r>
    <x v="602"/>
    <s v="Mayville Engineering Company, Inc."/>
    <x v="10"/>
    <x v="221"/>
    <s v="Reddy Jagadeesh A"/>
    <s v="Director,Officer"/>
    <n v="5903"/>
    <n v="16.72"/>
    <n v="98698.159999999989"/>
    <s v="large_buy"/>
    <n v="6.0753576568579604E-3"/>
    <n v="0.60750000000000004"/>
    <s v="P"/>
  </r>
  <r>
    <x v="1194"/>
    <s v="DONEGAL GROUP INC"/>
    <x v="10"/>
    <x v="221"/>
    <s v="DONEGAL MUTUAL INSURANCE CO"/>
    <s v="TenPercentOwner"/>
    <n v="8500"/>
    <n v="15.74"/>
    <n v="133790"/>
    <s v="normal_buy"/>
    <n v="1.4640335510774261E-2"/>
    <n v="1.464"/>
    <s v="P"/>
  </r>
  <r>
    <x v="1573"/>
    <s v="HUDSON TECHNOLOGIES INC /NY"/>
    <x v="10"/>
    <x v="221"/>
    <s v="ABBATECOLA VINCENT P"/>
    <s v="Director"/>
    <n v="2500"/>
    <n v="5.98"/>
    <n v="14950"/>
    <s v="large_buy"/>
    <n v="3.4305366847270369E-2"/>
    <n v="3.4304999999999999"/>
    <s v="P"/>
  </r>
  <r>
    <x v="1385"/>
    <s v="RED ROBIN GOURMET BURGERS INC"/>
    <x v="10"/>
    <x v="221"/>
    <s v="JCP Investment Holdings, LLC"/>
    <s v="Other"/>
    <n v="18523"/>
    <n v="5.18"/>
    <n v="95949.14"/>
    <s v="normal_buy"/>
    <n v="-5.3846104469523197E-2"/>
    <n v="-5.3845999999999998"/>
    <s v="P"/>
  </r>
  <r>
    <x v="1385"/>
    <s v="RED ROBIN GOURMET BURGERS INC"/>
    <x v="10"/>
    <x v="221"/>
    <s v="JCP Investment Management, LLC"/>
    <s v="Other"/>
    <n v="18523"/>
    <n v="5.18"/>
    <n v="95949.14"/>
    <s v="normal_buy"/>
    <n v="-5.3846104469523197E-2"/>
    <n v="-5.3845999999999998"/>
    <s v="P"/>
  </r>
  <r>
    <x v="1385"/>
    <s v="RED ROBIN GOURMET BURGERS INC"/>
    <x v="10"/>
    <x v="221"/>
    <s v="JCP Investment Partners, LP"/>
    <s v="Other"/>
    <n v="18523"/>
    <n v="5.18"/>
    <n v="95949.14"/>
    <s v="normal_buy"/>
    <n v="-5.3846104469523197E-2"/>
    <n v="-5.3845999999999998"/>
    <s v="P"/>
  </r>
  <r>
    <x v="1385"/>
    <s v="RED ROBIN GOURMET BURGERS INC"/>
    <x v="10"/>
    <x v="221"/>
    <s v="JCP Investment Partnership, LP"/>
    <s v="Other"/>
    <n v="18523"/>
    <n v="5.18"/>
    <n v="95949.14"/>
    <s v="normal_buy"/>
    <n v="-5.3846104469523197E-2"/>
    <n v="-5.3845999999999998"/>
    <s v="P"/>
  </r>
  <r>
    <x v="1385"/>
    <s v="RED ROBIN GOURMET BURGERS INC"/>
    <x v="10"/>
    <x v="221"/>
    <s v="Pappas James C"/>
    <s v="Other"/>
    <n v="18523"/>
    <n v="5.18"/>
    <n v="95949.14"/>
    <s v="normal_buy"/>
    <n v="-5.3846104469523197E-2"/>
    <n v="-5.3845999999999998"/>
    <s v="P"/>
  </r>
  <r>
    <x v="1385"/>
    <s v="RED ROBIN GOURMET BURGERS INC"/>
    <x v="10"/>
    <x v="221"/>
    <s v="JCP Investment Holdings, LLC"/>
    <s v="Other"/>
    <n v="26477"/>
    <n v="5.18"/>
    <n v="137150.85999999999"/>
    <s v="normal_buy"/>
    <n v="-5.3846104469523197E-2"/>
    <n v="-5.3845999999999998"/>
    <s v="P"/>
  </r>
  <r>
    <x v="1385"/>
    <s v="RED ROBIN GOURMET BURGERS INC"/>
    <x v="10"/>
    <x v="221"/>
    <s v="JCP Investment Management, LLC"/>
    <s v="Other"/>
    <n v="26477"/>
    <n v="5.18"/>
    <n v="137150.85999999999"/>
    <s v="normal_buy"/>
    <n v="-5.3846104469523197E-2"/>
    <n v="-5.3845999999999998"/>
    <s v="P"/>
  </r>
  <r>
    <x v="1385"/>
    <s v="RED ROBIN GOURMET BURGERS INC"/>
    <x v="10"/>
    <x v="221"/>
    <s v="JCP Investment Partners, LP"/>
    <s v="Other"/>
    <n v="26477"/>
    <n v="5.18"/>
    <n v="137150.85999999999"/>
    <s v="normal_buy"/>
    <n v="-5.3846104469523197E-2"/>
    <n v="-5.3845999999999998"/>
    <s v="P"/>
  </r>
  <r>
    <x v="1385"/>
    <s v="RED ROBIN GOURMET BURGERS INC"/>
    <x v="10"/>
    <x v="221"/>
    <s v="JCP Investment Partnership, LP"/>
    <s v="Other"/>
    <n v="26477"/>
    <n v="5.18"/>
    <n v="137150.85999999999"/>
    <s v="normal_buy"/>
    <n v="-5.3846104469523197E-2"/>
    <n v="-5.3845999999999998"/>
    <s v="P"/>
  </r>
  <r>
    <x v="1385"/>
    <s v="RED ROBIN GOURMET BURGERS INC"/>
    <x v="10"/>
    <x v="221"/>
    <s v="Pappas James C"/>
    <s v="Other"/>
    <n v="26477"/>
    <n v="5.18"/>
    <n v="137150.85999999999"/>
    <s v="normal_buy"/>
    <n v="-5.3846104469523197E-2"/>
    <n v="-5.3845999999999998"/>
    <s v="P"/>
  </r>
  <r>
    <x v="602"/>
    <s v="Mayville Engineering Company, Inc."/>
    <x v="10"/>
    <x v="221"/>
    <s v="Leuba Sean P"/>
    <s v="Officer"/>
    <n v="1000"/>
    <n v="16.13"/>
    <n v="16130"/>
    <s v="normal_buy"/>
    <n v="6.0753576568579604E-3"/>
    <n v="0.60750000000000004"/>
    <s v="P"/>
  </r>
  <r>
    <x v="955"/>
    <s v="CAPITAL SOUTHWEST CORP"/>
    <x v="10"/>
    <x v="221"/>
    <s v="Rogers-Windsor Ramona Lynn"/>
    <s v="Director"/>
    <n v="500"/>
    <n v="23.07"/>
    <n v="11535"/>
    <s v="normal_buy"/>
    <n v="-1.458601985045371E-2"/>
    <n v="-1.4585999999999999"/>
    <s v="P"/>
  </r>
  <r>
    <x v="336"/>
    <s v="HEARTLAND EXPRESS INC"/>
    <x v="10"/>
    <x v="221"/>
    <s v="GERDIN MICHAEL J"/>
    <s v="Director,Officer,TenPercentOwner,Other"/>
    <n v="10951"/>
    <n v="11.99"/>
    <n v="131302.49"/>
    <s v="normal_buy"/>
    <n v="1.4107924094652219E-2"/>
    <n v="1.4108000000000001"/>
    <s v="P"/>
  </r>
  <r>
    <x v="1574"/>
    <s v="Semler Scientific, Inc."/>
    <x v="10"/>
    <x v="221"/>
    <s v="SEMLER ERIC"/>
    <s v="Director"/>
    <n v="50000"/>
    <n v="37.93"/>
    <n v="1896500"/>
    <s v="large_buy"/>
    <n v="0.75138412261259591"/>
    <n v="75.138400000000004"/>
    <s v="P"/>
  </r>
  <r>
    <x v="1571"/>
    <s v="CVR PARTNERS, LP"/>
    <x v="10"/>
    <x v="221"/>
    <s v="ICAHN CARL C"/>
    <s v="TenPercentOwner"/>
    <n v="22260"/>
    <n v="69.010000000000005"/>
    <n v="1536162.6"/>
    <s v="large_buy"/>
    <n v="4.6464152209357179E-2"/>
    <n v="4.6463999999999999"/>
    <s v="P"/>
  </r>
  <r>
    <x v="1571"/>
    <s v="CVR PARTNERS, LP"/>
    <x v="10"/>
    <x v="221"/>
    <s v="AMERICAN ENTERTAINMENT PROPERTIES CORP."/>
    <s v="TenPercentOwner"/>
    <n v="22260"/>
    <n v="69.010000000000005"/>
    <n v="1536162.6"/>
    <s v="large_buy"/>
    <n v="4.6464152209357179E-2"/>
    <n v="4.6463999999999999"/>
    <s v="P"/>
  </r>
  <r>
    <x v="1571"/>
    <s v="CVR PARTNERS, LP"/>
    <x v="10"/>
    <x v="221"/>
    <s v="IEP Energy Holding LLC"/>
    <s v="TenPercentOwner"/>
    <n v="22260"/>
    <n v="69.010000000000005"/>
    <n v="1536162.6"/>
    <s v="large_buy"/>
    <n v="4.6464152209357179E-2"/>
    <n v="4.6463999999999999"/>
    <s v="P"/>
  </r>
  <r>
    <x v="840"/>
    <s v="Coupang, Inc."/>
    <x v="10"/>
    <x v="221"/>
    <s v="MEHTA NEIL"/>
    <s v="Director"/>
    <n v="612499"/>
    <n v="24.77"/>
    <n v="15171600.23"/>
    <s v="large_buy"/>
    <n v="-4.4205519051001778E-2"/>
    <n v="-4.4206000000000003"/>
    <s v="P"/>
  </r>
  <r>
    <x v="840"/>
    <s v="Coupang, Inc."/>
    <x v="10"/>
    <x v="221"/>
    <s v="GREENOAKS CAPITAL PARTNERS LLC"/>
    <s v="Director,Other"/>
    <n v="612499"/>
    <n v="24.77"/>
    <n v="15171600.23"/>
    <s v="large_buy"/>
    <n v="-4.4205519051001778E-2"/>
    <n v="-4.4206000000000003"/>
    <s v="P"/>
  </r>
  <r>
    <x v="1045"/>
    <s v="New Mountain Finance Corp"/>
    <x v="10"/>
    <x v="221"/>
    <s v="KLINSKY STEVEN B"/>
    <s v="Director"/>
    <n v="39907"/>
    <n v="11.09"/>
    <n v="442568.63"/>
    <s v="large_buy"/>
    <n v="3.9675409048702148E-2"/>
    <n v="3.9674999999999998"/>
    <s v="P"/>
  </r>
  <r>
    <x v="1045"/>
    <s v="New Mountain Finance Corp"/>
    <x v="10"/>
    <x v="221"/>
    <s v="KLINSKY STEVEN B"/>
    <s v="Director"/>
    <n v="19953"/>
    <n v="11.09"/>
    <n v="221278.77"/>
    <s v="normal_buy"/>
    <n v="3.9675409048702148E-2"/>
    <n v="3.9674999999999998"/>
    <s v="P"/>
  </r>
  <r>
    <x v="205"/>
    <s v="LCNB CORP"/>
    <x v="10"/>
    <x v="221"/>
    <s v="Mulligan Lawrence P Jr."/>
    <s v="Officer"/>
    <n v="1000"/>
    <n v="16.829999999999998"/>
    <n v="16830"/>
    <s v="normal_buy"/>
    <n v="5.9233957167004192E-4"/>
    <n v="5.9200000000000003E-2"/>
    <s v="P"/>
  </r>
  <r>
    <x v="602"/>
    <s v="Mayville Engineering Company, Inc."/>
    <x v="10"/>
    <x v="221"/>
    <s v="Butz Todd M"/>
    <s v="Officer"/>
    <n v="1272"/>
    <n v="15.79"/>
    <n v="20084.88"/>
    <s v="normal_buy"/>
    <n v="6.0753576568579604E-3"/>
    <n v="0.60750000000000004"/>
    <s v="P"/>
  </r>
  <r>
    <x v="1575"/>
    <s v="Commercial Vehicle Group, Inc."/>
    <x v="10"/>
    <x v="221"/>
    <s v="GRIFFIN ROBERT C"/>
    <s v="Director"/>
    <n v="10000"/>
    <n v="2.72"/>
    <n v="27200"/>
    <s v="normal_buy"/>
    <n v="-5.8593695430316672E-2"/>
    <n v="-5.8593999999999999"/>
    <s v="P"/>
  </r>
  <r>
    <x v="17"/>
    <s v="TILE SHOP HOLDINGS, INC."/>
    <x v="10"/>
    <x v="221"/>
    <s v="Pleasant Lake Onshore Feeder Fund LP"/>
    <s v="TenPercentOwner"/>
    <n v="45000"/>
    <n v="6.94"/>
    <n v="312300"/>
    <s v="large_buy"/>
    <n v="-7.1736013637132667E-2"/>
    <n v="-7.1736000000000004"/>
    <s v="P"/>
  </r>
  <r>
    <x v="17"/>
    <s v="TILE SHOP HOLDINGS, INC."/>
    <x v="10"/>
    <x v="221"/>
    <s v="Fund 1 Investments, LLC"/>
    <s v="TenPercentOwner"/>
    <n v="45000"/>
    <n v="6.94"/>
    <n v="312300"/>
    <s v="large_buy"/>
    <n v="-7.1736013637132667E-2"/>
    <n v="-7.1736000000000004"/>
    <s v="P"/>
  </r>
  <r>
    <x v="17"/>
    <s v="TILE SHOP HOLDINGS, INC."/>
    <x v="10"/>
    <x v="221"/>
    <s v="Pleasant Lake Partners LLC"/>
    <s v="TenPercentOwner"/>
    <n v="45000"/>
    <n v="6.94"/>
    <n v="312300"/>
    <s v="large_buy"/>
    <n v="-7.1736013637132667E-2"/>
    <n v="-7.1736000000000004"/>
    <s v="P"/>
  </r>
  <r>
    <x v="602"/>
    <s v="Mayville Engineering Company, Inc."/>
    <x v="10"/>
    <x v="221"/>
    <s v="Reddy Jagadeesh A"/>
    <s v="Director,Officer"/>
    <n v="5903"/>
    <n v="16.72"/>
    <n v="98698.159999999989"/>
    <s v="large_buy"/>
    <n v="6.0753576568579604E-3"/>
    <n v="0.60750000000000004"/>
    <s v="P"/>
  </r>
  <r>
    <x v="1565"/>
    <s v="EATON VANCE CALIFORNIA MUNICIPAL BOND FUND"/>
    <x v="10"/>
    <x v="221"/>
    <s v="Saba Capital Management, L.P."/>
    <s v="TenPercentOwner"/>
    <n v="46252"/>
    <n v="9.25"/>
    <n v="427831"/>
    <s v="large_buy"/>
    <n v="1.531721618013315E-2"/>
    <n v="1.5317000000000001"/>
    <s v="P"/>
  </r>
  <r>
    <x v="1565"/>
    <s v="EATON VANCE CALIFORNIA MUNICIPAL BOND FUND"/>
    <x v="10"/>
    <x v="221"/>
    <s v="Weinstein Boaz"/>
    <s v="TenPercentOwner"/>
    <n v="46252"/>
    <n v="9.25"/>
    <n v="427831"/>
    <s v="large_buy"/>
    <n v="1.531721618013315E-2"/>
    <n v="1.5317000000000001"/>
    <s v="P"/>
  </r>
  <r>
    <x v="994"/>
    <s v="Armour Residential REIT, Inc."/>
    <x v="10"/>
    <x v="221"/>
    <s v="Hain Robert C"/>
    <s v="Director"/>
    <n v="2500"/>
    <n v="19.079999999999998"/>
    <n v="47699.999999999993"/>
    <s v="normal_buy"/>
    <n v="-2.6466764612901321E-3"/>
    <n v="-0.26469999999999999"/>
    <s v="P"/>
  </r>
  <r>
    <x v="602"/>
    <s v="Mayville Engineering Company, Inc."/>
    <x v="10"/>
    <x v="221"/>
    <s v="Lehr Rachele Marie"/>
    <s v="Officer"/>
    <n v="1500"/>
    <n v="15.9"/>
    <n v="23850"/>
    <s v="normal_buy"/>
    <n v="6.0753576568579604E-3"/>
    <n v="0.60750000000000004"/>
    <s v="P"/>
  </r>
  <r>
    <x v="63"/>
    <s v="BlackRock Innovation &amp; Growth Term Trust"/>
    <x v="10"/>
    <x v="221"/>
    <s v="Saba Capital Management, L.P."/>
    <s v="TenPercentOwner"/>
    <n v="40719"/>
    <n v="7.71"/>
    <n v="313943.49"/>
    <s v="normal_buy"/>
    <n v="1.7697401502581919E-2"/>
    <n v="1.7697000000000001"/>
    <s v="P"/>
  </r>
  <r>
    <x v="63"/>
    <s v="BlackRock Innovation &amp; Growth Term Trust"/>
    <x v="10"/>
    <x v="221"/>
    <s v="Weinstein Boaz"/>
    <s v="TenPercentOwner"/>
    <n v="40719"/>
    <n v="7.71"/>
    <n v="313943.49"/>
    <s v="normal_buy"/>
    <n v="1.7697401502581919E-2"/>
    <n v="1.7697000000000001"/>
    <s v="P"/>
  </r>
  <r>
    <x v="642"/>
    <s v="Noble Corp plc"/>
    <x v="10"/>
    <x v="221"/>
    <s v="APMH Invest A/S"/>
    <s v="TenPercentOwner"/>
    <n v="330000"/>
    <n v="35.19"/>
    <n v="11612700"/>
    <s v="large_buy"/>
    <n v="-1.6996990196264768E-2"/>
    <n v="-1.6997"/>
    <s v="P"/>
  </r>
  <r>
    <x v="1544"/>
    <s v="Golden Matrix Group, Inc."/>
    <x v="10"/>
    <x v="221"/>
    <s v="Milovanovic Aleksandar"/>
    <s v="TenPercentOwner,Other"/>
    <n v="30000"/>
    <n v="2.92"/>
    <n v="87600"/>
    <s v="large_buy"/>
    <n v="-7.1684520429994292E-3"/>
    <n v="-0.71679999999999999"/>
    <s v="P"/>
  </r>
  <r>
    <x v="1385"/>
    <s v="RED ROBIN GOURMET BURGERS INC"/>
    <x v="10"/>
    <x v="221"/>
    <s v="Martin Christopher Ross"/>
    <s v="Other"/>
    <n v="45000"/>
    <n v="5.18"/>
    <n v="233100"/>
    <s v="normal_buy"/>
    <n v="-5.3846104469523197E-2"/>
    <n v="-5.3845999999999998"/>
    <s v="P"/>
  </r>
  <r>
    <x v="1385"/>
    <s v="RED ROBIN GOURMET BURGERS INC"/>
    <x v="10"/>
    <x v="221"/>
    <s v="Jumana Capital Investments LLC"/>
    <s v="Other"/>
    <n v="45000"/>
    <n v="5.18"/>
    <n v="233100"/>
    <s v="normal_buy"/>
    <n v="-5.3846104469523197E-2"/>
    <n v="-5.3845999999999998"/>
    <s v="P"/>
  </r>
  <r>
    <x v="853"/>
    <s v="B&amp;G Foods, Inc."/>
    <x v="10"/>
    <x v="222"/>
    <s v="Lerner Scott E"/>
    <s v="Officer"/>
    <n v="7611"/>
    <n v="6.57"/>
    <n v="50004.27"/>
    <s v="normal_buy"/>
    <n v="7.7042168574512626E-3"/>
    <n v="0.77039999999999997"/>
    <s v="P"/>
  </r>
  <r>
    <x v="173"/>
    <s v="LAKELAND FINANCIAL CORP"/>
    <x v="10"/>
    <x v="222"/>
    <s v="BARTELS ROBERT E JR"/>
    <s v="Director"/>
    <n v="802"/>
    <n v="72.319999999999993"/>
    <n v="58000.639999999992"/>
    <s v="normal_buy"/>
    <n v="4.1447890072930482E-2"/>
    <n v="4.1448"/>
    <s v="P"/>
  </r>
  <r>
    <x v="806"/>
    <s v="AVIAT NETWORKS, INC."/>
    <x v="10"/>
    <x v="222"/>
    <s v="SMITH PETE A"/>
    <s v="Officer"/>
    <n v="3000"/>
    <n v="14.13"/>
    <n v="42390"/>
    <s v="large_buy"/>
    <n v="7.157746409986232E-2"/>
    <n v="7.1577000000000002"/>
    <s v="P"/>
  </r>
  <r>
    <x v="853"/>
    <s v="B&amp;G Foods, Inc."/>
    <x v="10"/>
    <x v="222"/>
    <s v="SHERRILL STEPHEN"/>
    <s v="Director"/>
    <n v="70000"/>
    <n v="6.63"/>
    <n v="464100"/>
    <s v="large_buy"/>
    <n v="7.7042168574512626E-3"/>
    <n v="0.77039999999999997"/>
    <s v="P"/>
  </r>
  <r>
    <x v="1045"/>
    <s v="New Mountain Finance Corp"/>
    <x v="10"/>
    <x v="222"/>
    <s v="KLINSKY STEVEN B"/>
    <s v="Director"/>
    <n v="38925"/>
    <n v="11.26"/>
    <n v="438295.5"/>
    <s v="large_buy"/>
    <n v="3.8869381608432008E-2"/>
    <n v="3.8868999999999998"/>
    <s v="P"/>
  </r>
  <r>
    <x v="1045"/>
    <s v="New Mountain Finance Corp"/>
    <x v="10"/>
    <x v="222"/>
    <s v="KLINSKY STEVEN B"/>
    <s v="Director"/>
    <n v="77850"/>
    <n v="11.26"/>
    <n v="876591"/>
    <s v="large_buy"/>
    <n v="3.8869381608432008E-2"/>
    <n v="3.8868999999999998"/>
    <s v="P"/>
  </r>
  <r>
    <x v="1194"/>
    <s v="DONEGAL GROUP INC"/>
    <x v="10"/>
    <x v="222"/>
    <s v="DONEGAL MUTUAL INSURANCE CO"/>
    <s v="TenPercentOwner"/>
    <n v="8100"/>
    <n v="15.85"/>
    <n v="128385"/>
    <s v="normal_buy"/>
    <n v="1.7834397002136178E-2"/>
    <n v="1.7834000000000001"/>
    <s v="P"/>
  </r>
  <r>
    <x v="802"/>
    <s v="ENVIRI Corp"/>
    <x v="10"/>
    <x v="222"/>
    <s v="Vadaketh Tom George"/>
    <s v="Officer"/>
    <n v="21956"/>
    <n v="6.92"/>
    <n v="151935.51999999999"/>
    <s v="normal_buy"/>
    <n v="3.6619751038615263E-2"/>
    <n v="3.6619999999999999"/>
    <s v="P"/>
  </r>
  <r>
    <x v="844"/>
    <s v="Enhabit, Inc."/>
    <x v="10"/>
    <x v="222"/>
    <s v="Bolton Jeffrey"/>
    <s v="Director"/>
    <n v="6351"/>
    <n v="7.77"/>
    <n v="49347.27"/>
    <s v="normal_buy"/>
    <n v="-4.1825086095095831E-2"/>
    <n v="-4.1825000000000001"/>
    <s v="P"/>
  </r>
  <r>
    <x v="38"/>
    <s v="OPKO HEALTH, INC."/>
    <x v="10"/>
    <x v="222"/>
    <s v="FROST PHILLIP MD ET AL"/>
    <s v="Director,Officer,TenPercentOwner"/>
    <n v="280183"/>
    <n v="1.5"/>
    <n v="420274.5"/>
    <s v="normal_buy"/>
    <n v="3.9473725487981559E-2"/>
    <n v="3.9474"/>
    <s v="P"/>
  </r>
  <r>
    <x v="38"/>
    <s v="OPKO HEALTH, INC."/>
    <x v="10"/>
    <x v="222"/>
    <s v="Frost Gamma Investments Trust"/>
    <s v="TenPercentOwner"/>
    <n v="280183"/>
    <n v="1.5"/>
    <n v="420274.5"/>
    <s v="normal_buy"/>
    <n v="3.9473725487981559E-2"/>
    <n v="3.9474"/>
    <s v="P"/>
  </r>
  <r>
    <x v="366"/>
    <s v="Option Care Health, Inc."/>
    <x v="10"/>
    <x v="222"/>
    <s v="KRAEMER HARRY M JANSEN JR"/>
    <s v="Director"/>
    <n v="43000"/>
    <n v="22.54"/>
    <n v="969220"/>
    <s v="normal_buy"/>
    <n v="2.8914574366828871E-2"/>
    <n v="2.8915000000000002"/>
    <s v="P"/>
  </r>
  <r>
    <x v="1575"/>
    <s v="Commercial Vehicle Group, Inc."/>
    <x v="10"/>
    <x v="222"/>
    <s v="GRIFFIN ROBERT C"/>
    <s v="Director"/>
    <n v="5000"/>
    <n v="2.4900000000000002"/>
    <n v="12450"/>
    <s v="normal_buy"/>
    <n v="-4.3478219897133193E-2"/>
    <n v="-4.3478000000000003"/>
    <s v="P"/>
  </r>
  <r>
    <x v="642"/>
    <s v="Noble Corp plc"/>
    <x v="10"/>
    <x v="222"/>
    <s v="APMH Invest A/S"/>
    <s v="TenPercentOwner"/>
    <n v="340000"/>
    <n v="34.58"/>
    <n v="11757200"/>
    <s v="large_buy"/>
    <n v="1.782103156435277E-2"/>
    <n v="1.7821"/>
    <s v="P"/>
  </r>
  <r>
    <x v="817"/>
    <s v="Ryman Hospitality Properties, Inc."/>
    <x v="10"/>
    <x v="222"/>
    <s v="REED COLIN V"/>
    <s v="Director,Officer"/>
    <n v="6809"/>
    <n v="111.59"/>
    <n v="759816.31"/>
    <s v="normal_buy"/>
    <n v="2.8533314065439349E-2"/>
    <n v="2.8532999999999999"/>
    <s v="P"/>
  </r>
  <r>
    <x v="336"/>
    <s v="HEARTLAND EXPRESS INC"/>
    <x v="10"/>
    <x v="222"/>
    <s v="GERDIN MICHAEL J"/>
    <s v="Director,Officer,TenPercentOwner,Other"/>
    <n v="35960"/>
    <n v="11.97"/>
    <n v="430441.2"/>
    <s v="normal_buy"/>
    <n v="3.169312895159293E-2"/>
    <n v="3.1692999999999998"/>
    <s v="P"/>
  </r>
  <r>
    <x v="38"/>
    <s v="OPKO HEALTH, INC."/>
    <x v="10"/>
    <x v="222"/>
    <s v="Frost Gamma Investments Trust"/>
    <s v="TenPercentOwner"/>
    <n v="280183"/>
    <n v="1.5"/>
    <n v="420274.5"/>
    <s v="normal_buy"/>
    <n v="3.9473725487981559E-2"/>
    <n v="3.9474"/>
    <s v="P"/>
  </r>
  <r>
    <x v="38"/>
    <s v="OPKO HEALTH, INC."/>
    <x v="10"/>
    <x v="222"/>
    <s v="FROST PHILLIP MD ET AL"/>
    <s v="Director,Officer,TenPercentOwner"/>
    <n v="280183"/>
    <n v="1.5"/>
    <n v="420274.5"/>
    <s v="normal_buy"/>
    <n v="3.9473725487981559E-2"/>
    <n v="3.9474"/>
    <s v="P"/>
  </r>
  <r>
    <x v="829"/>
    <s v="Barings BDC, Inc."/>
    <x v="10"/>
    <x v="222"/>
    <s v="BYERS STEPHEN R"/>
    <s v="Director"/>
    <n v="1350"/>
    <n v="9.6300000000000008"/>
    <n v="13000.5"/>
    <s v="normal_buy"/>
    <n v="5.1546499136652768E-2"/>
    <n v="5.1546000000000003"/>
    <s v="P"/>
  </r>
  <r>
    <x v="1576"/>
    <s v="Trulieve Cannabis Corp."/>
    <x v="10"/>
    <x v="222"/>
    <s v="Zhang Marie"/>
    <s v="Officer"/>
    <n v="21300"/>
    <n v="7.19"/>
    <n v="153147"/>
    <s v="large_buy"/>
    <n v="0"/>
    <n v="0"/>
    <s v="P"/>
  </r>
  <r>
    <x v="1577"/>
    <s v="Ardent Health Partners, Inc."/>
    <x v="10"/>
    <x v="222"/>
    <s v="Webb Robert Thomas"/>
    <s v="Director"/>
    <n v="10000"/>
    <n v="16.489999999999998"/>
    <n v="164900"/>
    <s v="normal_buy"/>
    <n v="-3.2987225891469851E-2"/>
    <n v="-3.2987000000000002"/>
    <s v="P"/>
  </r>
  <r>
    <x v="1577"/>
    <s v="Ardent Health Partners, Inc."/>
    <x v="10"/>
    <x v="222"/>
    <s v="Webb Robert Thomas"/>
    <s v="Director"/>
    <n v="10000"/>
    <n v="17.47"/>
    <n v="174700"/>
    <s v="large_buy"/>
    <n v="-3.2987225891469851E-2"/>
    <n v="-3.2987000000000002"/>
    <s v="P"/>
  </r>
  <r>
    <x v="1327"/>
    <s v="OLAPLEX HOLDINGS, INC."/>
    <x v="10"/>
    <x v="222"/>
    <s v="Baldwin Amanda"/>
    <s v="Director,Officer"/>
    <n v="43000"/>
    <n v="1.73"/>
    <n v="74390"/>
    <s v="normal_buy"/>
    <n v="0.216374197254422"/>
    <n v="21.6374"/>
    <s v="P"/>
  </r>
  <r>
    <x v="524"/>
    <s v="GREEN DOT CORP"/>
    <x v="10"/>
    <x v="222"/>
    <s v="Topline Capital Management, LLC"/>
    <s v="Other"/>
    <n v="135123"/>
    <n v="10.94"/>
    <n v="1478245.62"/>
    <s v="large_buy"/>
    <n v="-6.1467899058907149E-2"/>
    <n v="-6.1467999999999998"/>
    <s v="P"/>
  </r>
  <r>
    <x v="524"/>
    <s v="GREEN DOT CORP"/>
    <x v="10"/>
    <x v="222"/>
    <s v="McBirney Collin"/>
    <s v="Other"/>
    <n v="135123"/>
    <n v="10.94"/>
    <n v="1478245.62"/>
    <s v="large_buy"/>
    <n v="-6.1467899058907149E-2"/>
    <n v="-6.1467999999999998"/>
    <s v="P"/>
  </r>
  <r>
    <x v="420"/>
    <s v="GENESIS ENERGY LP"/>
    <x v="10"/>
    <x v="222"/>
    <s v="SIMS RYAN S"/>
    <s v="Officer"/>
    <n v="1000"/>
    <n v="11.25"/>
    <n v="11250"/>
    <s v="normal_buy"/>
    <n v="4.0636082819967889E-2"/>
    <n v="4.0636000000000001"/>
    <s v="P"/>
  </r>
  <r>
    <x v="1571"/>
    <s v="CVR PARTNERS, LP"/>
    <x v="10"/>
    <x v="222"/>
    <s v="ICAHN CARL C"/>
    <s v="TenPercentOwner"/>
    <n v="23910"/>
    <n v="68.760000000000005"/>
    <n v="1644051.6"/>
    <s v="large_buy"/>
    <n v="4.0121572952920292E-2"/>
    <n v="4.0122"/>
    <s v="P"/>
  </r>
  <r>
    <x v="1571"/>
    <s v="CVR PARTNERS, LP"/>
    <x v="10"/>
    <x v="222"/>
    <s v="AMERICAN ENTERTAINMENT PROPERTIES CORP."/>
    <s v="TenPercentOwner"/>
    <n v="23910"/>
    <n v="68.760000000000005"/>
    <n v="1644051.6"/>
    <s v="large_buy"/>
    <n v="4.0121572952920292E-2"/>
    <n v="4.0122"/>
    <s v="P"/>
  </r>
  <r>
    <x v="1571"/>
    <s v="CVR PARTNERS, LP"/>
    <x v="10"/>
    <x v="222"/>
    <s v="IEP Energy Holding LLC"/>
    <s v="TenPercentOwner"/>
    <n v="23910"/>
    <n v="68.760000000000005"/>
    <n v="1644051.6"/>
    <s v="large_buy"/>
    <n v="4.0121572952920292E-2"/>
    <n v="4.0122"/>
    <s v="P"/>
  </r>
  <r>
    <x v="1576"/>
    <s v="Trulieve Cannabis Corp."/>
    <x v="10"/>
    <x v="222"/>
    <s v="Jhala Nilyum"/>
    <s v="Officer"/>
    <n v="1500"/>
    <n v="6.98"/>
    <n v="10470"/>
    <s v="normal_buy"/>
    <n v="0"/>
    <n v="0"/>
    <s v="P"/>
  </r>
  <r>
    <x v="840"/>
    <s v="Coupang, Inc."/>
    <x v="10"/>
    <x v="222"/>
    <s v="MEHTA NEIL"/>
    <s v="Director"/>
    <n v="750000"/>
    <n v="24.01"/>
    <n v="18007500"/>
    <s v="large_buy"/>
    <n v="6.2060247437647487E-3"/>
    <n v="0.62060000000000004"/>
    <s v="P"/>
  </r>
  <r>
    <x v="524"/>
    <s v="GREEN DOT CORP"/>
    <x v="10"/>
    <x v="222"/>
    <s v="Topline Capital Partners, LP"/>
    <s v="TenPercentOwner"/>
    <n v="135123"/>
    <n v="10.94"/>
    <n v="1478245.62"/>
    <s v="large_buy"/>
    <n v="-6.1467899058907149E-2"/>
    <n v="-6.1467999999999998"/>
    <s v="P"/>
  </r>
  <r>
    <x v="840"/>
    <s v="Coupang, Inc."/>
    <x v="10"/>
    <x v="222"/>
    <s v="GREENOAKS CAPITAL PARTNERS LLC"/>
    <s v="Director,Other"/>
    <n v="750000"/>
    <n v="24.01"/>
    <n v="18007500"/>
    <s v="large_buy"/>
    <n v="6.2060247437647487E-3"/>
    <n v="0.62060000000000004"/>
    <s v="P"/>
  </r>
  <r>
    <x v="83"/>
    <s v="FB Financial Corp"/>
    <x v="10"/>
    <x v="222"/>
    <s v="Ayers James W."/>
    <s v="TenPercentOwner"/>
    <n v="2000"/>
    <n v="55.7"/>
    <n v="111400"/>
    <s v="large_buy"/>
    <n v="1.470330964234901E-2"/>
    <n v="1.4702999999999999"/>
    <s v="P"/>
  </r>
  <r>
    <x v="1578"/>
    <s v="Nukkleus Inc."/>
    <x v="10"/>
    <x v="222"/>
    <s v="Kotaieva Anastasiia"/>
    <s v="Director,Officer"/>
    <n v="319952"/>
    <n v="2.41"/>
    <n v="771084.32000000007"/>
    <s v="large_buy"/>
    <n v="-0.24568963346739239"/>
    <n v="-24.568999999999999"/>
    <s v="P"/>
  </r>
  <r>
    <x v="17"/>
    <s v="TILE SHOP HOLDINGS, INC."/>
    <x v="10"/>
    <x v="222"/>
    <s v="Pleasant Lake Partners LLC"/>
    <s v="TenPercentOwner"/>
    <n v="62000"/>
    <n v="7"/>
    <n v="434000"/>
    <s v="large_buy"/>
    <n v="-5.571426664079937E-2"/>
    <n v="-5.5713999999999997"/>
    <s v="P"/>
  </r>
  <r>
    <x v="493"/>
    <s v="Lemonade, Inc."/>
    <x v="10"/>
    <x v="222"/>
    <s v="Angelidis-Smith Maria"/>
    <s v="Director"/>
    <n v="18512"/>
    <n v="27.42"/>
    <n v="507599.04"/>
    <s v="large_buy"/>
    <n v="0.73277066996826656"/>
    <n v="73.277100000000004"/>
    <s v="P"/>
  </r>
  <r>
    <x v="1550"/>
    <s v="Tyra Biosciences, Inc."/>
    <x v="10"/>
    <x v="222"/>
    <s v="Kolchinsky Peter"/>
    <s v="Director,TenPercentOwner"/>
    <n v="1220681"/>
    <n v="16.25"/>
    <n v="19836066.25"/>
    <s v="large_buy"/>
    <n v="-1.7380550964448242E-2"/>
    <n v="-1.7381"/>
    <s v="P"/>
  </r>
  <r>
    <x v="1550"/>
    <s v="Tyra Biosciences, Inc."/>
    <x v="10"/>
    <x v="222"/>
    <s v="RA Capital Nexus Fund, L.P."/>
    <s v="Director,TenPercentOwner"/>
    <n v="1220681"/>
    <n v="16.25"/>
    <n v="19836066.25"/>
    <s v="large_buy"/>
    <n v="-1.7380550964448242E-2"/>
    <n v="-1.7381"/>
    <s v="P"/>
  </r>
  <r>
    <x v="1550"/>
    <s v="Tyra Biosciences, Inc."/>
    <x v="10"/>
    <x v="222"/>
    <s v="RA CAPITAL MANAGEMENT, L.P."/>
    <s v="Director,TenPercentOwner"/>
    <n v="1220681"/>
    <n v="16.25"/>
    <n v="19836066.25"/>
    <s v="large_buy"/>
    <n v="-1.7380550964448242E-2"/>
    <n v="-1.7381"/>
    <s v="P"/>
  </r>
  <r>
    <x v="1550"/>
    <s v="Tyra Biosciences, Inc."/>
    <x v="10"/>
    <x v="222"/>
    <s v="Shah Rajeev M."/>
    <s v="Director,TenPercentOwner"/>
    <n v="1220681"/>
    <n v="16.25"/>
    <n v="19836066.25"/>
    <s v="large_buy"/>
    <n v="-1.7380550964448242E-2"/>
    <n v="-1.7381"/>
    <s v="P"/>
  </r>
  <r>
    <x v="1550"/>
    <s v="Tyra Biosciences, Inc."/>
    <x v="10"/>
    <x v="222"/>
    <s v="RA Capital Healthcare Fund LP"/>
    <s v="Director,TenPercentOwner"/>
    <n v="1220681"/>
    <n v="16.25"/>
    <n v="19836066.25"/>
    <s v="large_buy"/>
    <n v="-1.7380550964448242E-2"/>
    <n v="-1.7381"/>
    <s v="P"/>
  </r>
  <r>
    <x v="709"/>
    <s v="LION COPPER &amp; GOLD CORP."/>
    <x v="10"/>
    <x v="222"/>
    <s v="Alford Christine"/>
    <s v="TenPercentOwner"/>
    <n v="14000000"/>
    <n v="0.05"/>
    <n v="700000"/>
    <s v="large_buy"/>
    <n v="0"/>
    <n v="0"/>
    <s v="P"/>
  </r>
  <r>
    <x v="1204"/>
    <s v="HEIDRICK &amp; STRUGGLES INTERNATIONAL INC"/>
    <x v="10"/>
    <x v="222"/>
    <s v="MONAHAN THOMAS L"/>
    <s v="Director,Officer"/>
    <n v="5000"/>
    <n v="47.39"/>
    <n v="236950"/>
    <s v="normal_buy"/>
    <n v="-1.707132574944736E-2"/>
    <n v="-1.7071000000000001"/>
    <s v="P"/>
  </r>
  <r>
    <x v="1579"/>
    <s v="Diamondback Energy, Inc."/>
    <x v="10"/>
    <x v="222"/>
    <s v="REEVES ROBERT K"/>
    <s v="Director"/>
    <n v="2832"/>
    <n v="180"/>
    <n v="509760"/>
    <s v="normal_buy"/>
    <n v="2.3804744717785601E-2"/>
    <n v="2.3805000000000001"/>
    <s v="P"/>
  </r>
  <r>
    <x v="709"/>
    <s v="LION COPPER &amp; GOLD CORP."/>
    <x v="10"/>
    <x v="222"/>
    <s v="Alford Tony L"/>
    <s v="Director,TenPercentOwner"/>
    <n v="14000000"/>
    <n v="0.05"/>
    <n v="700000"/>
    <s v="large_buy"/>
    <n v="0"/>
    <n v="0"/>
    <s v="P"/>
  </r>
  <r>
    <x v="17"/>
    <s v="TILE SHOP HOLDINGS, INC."/>
    <x v="10"/>
    <x v="222"/>
    <s v="Fund 1 Investments, LLC"/>
    <s v="TenPercentOwner"/>
    <n v="62000"/>
    <n v="7"/>
    <n v="434000"/>
    <s v="large_buy"/>
    <n v="-5.571426664079937E-2"/>
    <n v="-5.5713999999999997"/>
    <s v="P"/>
  </r>
  <r>
    <x v="17"/>
    <s v="TILE SHOP HOLDINGS, INC."/>
    <x v="10"/>
    <x v="222"/>
    <s v="Pleasant Lake Onshore Feeder Fund LP"/>
    <s v="TenPercentOwner"/>
    <n v="62000"/>
    <n v="7"/>
    <n v="434000"/>
    <s v="large_buy"/>
    <n v="-5.571426664079937E-2"/>
    <n v="-5.5713999999999997"/>
    <s v="P"/>
  </r>
  <r>
    <x v="1575"/>
    <s v="Commercial Vehicle Group, Inc."/>
    <x v="10"/>
    <x v="222"/>
    <s v="RANCOURT WAYNE M"/>
    <s v="Director"/>
    <n v="15000"/>
    <n v="2.58"/>
    <n v="38700"/>
    <s v="normal_buy"/>
    <n v="-4.3478219897133193E-2"/>
    <n v="-4.3478000000000003"/>
    <s v="P"/>
  </r>
  <r>
    <x v="1578"/>
    <s v="Nukkleus Inc."/>
    <x v="10"/>
    <x v="222"/>
    <s v="Kotaieva Anastasiia"/>
    <s v="Director,Officer"/>
    <n v="319952"/>
    <n v="2.41"/>
    <n v="771084.32000000007"/>
    <s v="large_buy"/>
    <n v="-0.24568963346739239"/>
    <n v="-24.568999999999999"/>
    <s v="P"/>
  </r>
  <r>
    <x v="74"/>
    <s v="Vivani Medical, Inc."/>
    <x v="10"/>
    <x v="222"/>
    <s v="Williams Gregg"/>
    <s v="Director,TenPercentOwner"/>
    <n v="3968253"/>
    <n v="1.26"/>
    <n v="4999998.78"/>
    <s v="large_buy"/>
    <n v="6.3492098032422284E-2"/>
    <n v="6.3491999999999997"/>
    <s v="P"/>
  </r>
  <r>
    <x v="806"/>
    <s v="AVIAT NETWORKS, INC."/>
    <x v="10"/>
    <x v="222"/>
    <s v="Klein Michele"/>
    <s v="Director"/>
    <n v="1400"/>
    <n v="13.95"/>
    <n v="19530"/>
    <s v="normal_buy"/>
    <n v="7.157746409986232E-2"/>
    <n v="7.1577000000000002"/>
    <s v="P"/>
  </r>
  <r>
    <x v="1368"/>
    <s v="HighPeak Energy, Inc."/>
    <x v="10"/>
    <x v="222"/>
    <s v="HIGHTOWER JACK"/>
    <s v="Director,Officer,TenPercentOwner"/>
    <n v="17262"/>
    <n v="14.03"/>
    <n v="242185.86"/>
    <s v="normal_buy"/>
    <n v="9.2058976494501454E-2"/>
    <n v="9.2058999999999997"/>
    <s v="P"/>
  </r>
  <r>
    <x v="1356"/>
    <s v="Angel Oak Mortgage REIT, Inc."/>
    <x v="10"/>
    <x v="222"/>
    <s v="MINAMI W D"/>
    <s v="Director"/>
    <n v="5000"/>
    <n v="9.73"/>
    <n v="48650"/>
    <s v="normal_buy"/>
    <n v="6.3916455381392012E-3"/>
    <n v="0.63919999999999999"/>
    <s v="P"/>
  </r>
  <r>
    <x v="1018"/>
    <s v="Provident Bancorp, Inc. /MD/"/>
    <x v="10"/>
    <x v="222"/>
    <s v="POLLACK DENNIS"/>
    <s v="Director"/>
    <n v="5000"/>
    <n v="11.3"/>
    <n v="56500"/>
    <s v="large_buy"/>
    <n v="-6.1081757932993641E-3"/>
    <n v="-0.61080000000000001"/>
    <s v="P"/>
  </r>
  <r>
    <x v="1580"/>
    <s v="Chicago Atlantic Real Estate Finance, Inc."/>
    <x v="10"/>
    <x v="222"/>
    <s v="Mazarakis John"/>
    <s v="Director,Officer"/>
    <n v="2779"/>
    <n v="15.82"/>
    <n v="43963.78"/>
    <s v="large_buy"/>
    <n v="1.45385428406013E-2"/>
    <n v="1.4539"/>
    <s v="P"/>
  </r>
  <r>
    <x v="1581"/>
    <s v="CENTENE CORP"/>
    <x v="10"/>
    <x v="222"/>
    <s v="LONDON SARAH"/>
    <s v="Director,Officer"/>
    <n v="4117"/>
    <n v="60.8"/>
    <n v="250313.60000000001"/>
    <s v="normal_buy"/>
    <n v="3.6574796413131332E-3"/>
    <n v="0.36570000000000003"/>
    <s v="P"/>
  </r>
  <r>
    <x v="709"/>
    <s v="LION COPPER &amp; GOLD CORP."/>
    <x v="10"/>
    <x v="222"/>
    <s v="Stiles Douglas Avery"/>
    <s v="Officer"/>
    <n v="2222222"/>
    <n v="0.05"/>
    <n v="111111.1"/>
    <s v="large_buy"/>
    <n v="0"/>
    <n v="0"/>
    <s v="P"/>
  </r>
  <r>
    <x v="303"/>
    <s v="HERBALIFE LTD."/>
    <x v="10"/>
    <x v="222"/>
    <s v="Mendoza Juan Miguel"/>
    <s v="Director"/>
    <n v="2500"/>
    <n v="8.49"/>
    <n v="21225"/>
    <s v="normal_buy"/>
    <n v="-1.057581083046766E-2"/>
    <n v="-1.0576000000000001"/>
    <s v="P"/>
  </r>
  <r>
    <x v="63"/>
    <s v="BlackRock Innovation &amp; Growth Term Trust"/>
    <x v="10"/>
    <x v="222"/>
    <s v="Saba Capital Management, L.P."/>
    <s v="TenPercentOwner"/>
    <n v="79091"/>
    <n v="7.74"/>
    <n v="612164.34"/>
    <s v="normal_buy"/>
    <n v="2.5500334947210709E-2"/>
    <n v="2.5499999999999998"/>
    <s v="P"/>
  </r>
  <r>
    <x v="63"/>
    <s v="BlackRock Innovation &amp; Growth Term Trust"/>
    <x v="10"/>
    <x v="222"/>
    <s v="Weinstein Boaz"/>
    <s v="TenPercentOwner"/>
    <n v="79091"/>
    <n v="7.74"/>
    <n v="612164.34"/>
    <s v="normal_buy"/>
    <n v="2.5500334947210709E-2"/>
    <n v="2.5499999999999998"/>
    <s v="P"/>
  </r>
  <r>
    <x v="285"/>
    <s v="WisdomTree, Inc."/>
    <x v="10"/>
    <x v="222"/>
    <s v="Steinberg Jonathan L"/>
    <s v="Director,Officer"/>
    <n v="67869"/>
    <n v="10.84"/>
    <n v="735699.96"/>
    <s v="normal_buy"/>
    <n v="0.11008313371394809"/>
    <n v="11.0083"/>
    <s v="P"/>
  </r>
  <r>
    <x v="806"/>
    <s v="AVIAT NETWORKS, INC."/>
    <x v="10"/>
    <x v="222"/>
    <s v="Connaway Michael"/>
    <s v="Officer"/>
    <n v="3500"/>
    <n v="14.13"/>
    <n v="49455"/>
    <s v="large_buy"/>
    <n v="7.157746409986232E-2"/>
    <n v="7.1577000000000002"/>
    <s v="P"/>
  </r>
  <r>
    <x v="524"/>
    <s v="GREEN DOT CORP"/>
    <x v="10"/>
    <x v="223"/>
    <s v="Topline Capital Management, LLC"/>
    <s v="Other"/>
    <n v="43179"/>
    <n v="10.72"/>
    <n v="462878.88"/>
    <s v="normal_buy"/>
    <n v="-2.795892356562224E-2"/>
    <n v="-2.7959000000000001"/>
    <s v="P"/>
  </r>
  <r>
    <x v="524"/>
    <s v="GREEN DOT CORP"/>
    <x v="10"/>
    <x v="223"/>
    <s v="McBirney Collin"/>
    <s v="Other"/>
    <n v="43179"/>
    <n v="10.72"/>
    <n v="462878.88"/>
    <s v="normal_buy"/>
    <n v="-2.795892356562224E-2"/>
    <n v="-2.7959000000000001"/>
    <s v="P"/>
  </r>
  <r>
    <x v="524"/>
    <s v="GREEN DOT CORP"/>
    <x v="10"/>
    <x v="223"/>
    <s v="Topline Capital Partners, LP"/>
    <s v="TenPercentOwner"/>
    <n v="43179"/>
    <n v="10.72"/>
    <n v="462878.88"/>
    <s v="normal_buy"/>
    <n v="-2.795892356562224E-2"/>
    <n v="-2.7959000000000001"/>
    <s v="P"/>
  </r>
  <r>
    <x v="1582"/>
    <s v="Coya Therapeutics, Inc."/>
    <x v="10"/>
    <x v="224"/>
    <s v="Grossman Fred"/>
    <s v="Officer"/>
    <n v="2710"/>
    <n v="7.37"/>
    <n v="19972.7"/>
    <s v="normal_buy"/>
    <n v="-0.1132332786282494"/>
    <n v="-11.3233"/>
    <s v="P"/>
  </r>
  <r>
    <x v="860"/>
    <s v="Warner Bros. Discovery, Inc."/>
    <x v="10"/>
    <x v="224"/>
    <s v="Zeiler Gerhard"/>
    <s v="Officer"/>
    <n v="58000"/>
    <n v="9.24"/>
    <n v="535920"/>
    <s v="normal_buy"/>
    <n v="0.1146837838771595"/>
    <n v="11.468400000000001"/>
    <s v="P"/>
  </r>
  <r>
    <x v="42"/>
    <s v="EATON VANCE NEW YORK MUNICIPAL BOND FUND"/>
    <x v="10"/>
    <x v="224"/>
    <s v="Weinstein Boaz"/>
    <s v="TenPercentOwner"/>
    <n v="3563"/>
    <n v="9.65"/>
    <n v="34382.949999999997"/>
    <s v="normal_buy"/>
    <n v="3.798147943314123E-2"/>
    <n v="3.7980999999999998"/>
    <s v="P"/>
  </r>
  <r>
    <x v="42"/>
    <s v="EATON VANCE NEW YORK MUNICIPAL BOND FUND"/>
    <x v="10"/>
    <x v="224"/>
    <s v="Saba Capital Management, L.P."/>
    <s v="TenPercentOwner"/>
    <n v="3563"/>
    <n v="9.65"/>
    <n v="34382.949999999997"/>
    <s v="normal_buy"/>
    <n v="3.798147943314123E-2"/>
    <n v="3.7980999999999998"/>
    <s v="P"/>
  </r>
  <r>
    <x v="265"/>
    <s v="ROCKWELL AUTOMATION, INC"/>
    <x v="10"/>
    <x v="224"/>
    <s v="Rothe Christian E"/>
    <s v="Officer"/>
    <n v="6145"/>
    <n v="274.63"/>
    <n v="1687601.35"/>
    <s v="large_buy"/>
    <n v="8.0101271410655484E-2"/>
    <n v="8.0100999999999996"/>
    <s v="P"/>
  </r>
  <r>
    <x v="1571"/>
    <s v="CVR PARTNERS, LP"/>
    <x v="10"/>
    <x v="224"/>
    <s v="AMERICAN ENTERTAINMENT PROPERTIES CORP."/>
    <s v="TenPercentOwner"/>
    <n v="10697"/>
    <n v="71.819999999999993"/>
    <n v="768258.53999999992"/>
    <s v="large_buy"/>
    <n v="-5.8543059450316681E-3"/>
    <n v="-0.58540000000000003"/>
    <s v="P"/>
  </r>
  <r>
    <x v="1571"/>
    <s v="CVR PARTNERS, LP"/>
    <x v="10"/>
    <x v="224"/>
    <s v="IEP Energy Holding LLC"/>
    <s v="TenPercentOwner"/>
    <n v="10697"/>
    <n v="71.819999999999993"/>
    <n v="768258.53999999992"/>
    <s v="large_buy"/>
    <n v="-5.8543059450316681E-3"/>
    <n v="-0.58540000000000003"/>
    <s v="P"/>
  </r>
  <r>
    <x v="1571"/>
    <s v="CVR PARTNERS, LP"/>
    <x v="10"/>
    <x v="224"/>
    <s v="ICAHN CARL C"/>
    <s v="TenPercentOwner"/>
    <n v="10697"/>
    <n v="71.819999999999993"/>
    <n v="768258.53999999992"/>
    <s v="large_buy"/>
    <n v="-5.8543059450316681E-3"/>
    <n v="-0.58540000000000003"/>
    <s v="P"/>
  </r>
  <r>
    <x v="1045"/>
    <s v="New Mountain Finance Corp"/>
    <x v="10"/>
    <x v="224"/>
    <s v="KLINSKY STEVEN B"/>
    <s v="Director"/>
    <n v="24954"/>
    <n v="11.36"/>
    <n v="283477.44"/>
    <s v="normal_buy"/>
    <n v="3.7818798977218737E-2"/>
    <n v="3.7818999999999998"/>
    <s v="P"/>
  </r>
  <r>
    <x v="1045"/>
    <s v="New Mountain Finance Corp"/>
    <x v="10"/>
    <x v="224"/>
    <s v="KLINSKY STEVEN B"/>
    <s v="Director"/>
    <n v="49907"/>
    <n v="11.36"/>
    <n v="566943.52"/>
    <s v="large_buy"/>
    <n v="3.7818798977218737E-2"/>
    <n v="3.7818999999999998"/>
    <s v="P"/>
  </r>
  <r>
    <x v="1194"/>
    <s v="DONEGAL GROUP INC"/>
    <x v="10"/>
    <x v="224"/>
    <s v="DONEGAL MUTUAL INSURANCE CO"/>
    <s v="TenPercentOwner"/>
    <n v="8170"/>
    <n v="15.95"/>
    <n v="130311.5"/>
    <s v="normal_buy"/>
    <n v="2.452847982247475E-2"/>
    <n v="2.4527999999999999"/>
    <s v="P"/>
  </r>
  <r>
    <x v="413"/>
    <s v="SOLAREDGE TECHNOLOGIES, INC."/>
    <x v="10"/>
    <x v="224"/>
    <s v="AVERY MORE"/>
    <s v="Director,Other"/>
    <n v="156000"/>
    <n v="13.65"/>
    <n v="2129400"/>
    <s v="large_buy"/>
    <n v="6.5789583757420722E-3"/>
    <n v="0.65790000000000004"/>
    <s v="P"/>
  </r>
  <r>
    <x v="1501"/>
    <s v="Global Net Lease, Inc."/>
    <x v="10"/>
    <x v="224"/>
    <s v="Bellevue Capital Partners, LLC"/>
    <s v="TenPercentOwner"/>
    <n v="100000"/>
    <n v="7.72"/>
    <n v="772000"/>
    <s v="normal_buy"/>
    <n v="-2.0725365574272289E-2"/>
    <n v="-2.0724999999999998"/>
    <s v="P"/>
  </r>
  <r>
    <x v="1501"/>
    <s v="Global Net Lease, Inc."/>
    <x v="10"/>
    <x v="224"/>
    <s v="SCHORSCH NICHOLAS S"/>
    <s v="TenPercentOwner"/>
    <n v="100000"/>
    <n v="7.72"/>
    <n v="772000"/>
    <s v="normal_buy"/>
    <n v="-2.0725365574272289E-2"/>
    <n v="-2.0724999999999998"/>
    <s v="P"/>
  </r>
  <r>
    <x v="1582"/>
    <s v="Coya Therapeutics, Inc."/>
    <x v="10"/>
    <x v="224"/>
    <s v="Swaminathan Arun"/>
    <s v="Director,Officer"/>
    <n v="5000"/>
    <n v="7.34"/>
    <n v="36700"/>
    <s v="normal_buy"/>
    <n v="-0.1132332786282494"/>
    <n v="-11.3233"/>
    <s v="P"/>
  </r>
  <r>
    <x v="607"/>
    <s v="Latham Group, Inc."/>
    <x v="10"/>
    <x v="224"/>
    <s v="Gloe Oliver C."/>
    <s v="Officer"/>
    <n v="9000"/>
    <n v="5.73"/>
    <n v="51570.000000000007"/>
    <s v="normal_buy"/>
    <n v="0.20695653169051459"/>
    <n v="20.695699999999999"/>
    <s v="P"/>
  </r>
  <r>
    <x v="1025"/>
    <s v="Bark, Inc."/>
    <x v="10"/>
    <x v="224"/>
    <s v="Meeker Matt"/>
    <s v="Director,Officer"/>
    <n v="34000"/>
    <n v="1.52"/>
    <n v="51680"/>
    <s v="normal_buy"/>
    <n v="0.28387101339127979"/>
    <n v="28.3871"/>
    <s v="P"/>
  </r>
  <r>
    <x v="642"/>
    <s v="Noble Corp plc"/>
    <x v="10"/>
    <x v="224"/>
    <s v="APMH Invest A/S"/>
    <s v="TenPercentOwner"/>
    <n v="56371"/>
    <n v="34.81"/>
    <n v="1962274.51"/>
    <s v="normal_buy"/>
    <n v="-4.5606266532555617E-2"/>
    <n v="-4.5606"/>
    <s v="P"/>
  </r>
  <r>
    <x v="642"/>
    <s v="Noble Corp plc"/>
    <x v="10"/>
    <x v="224"/>
    <s v="APMH Invest A/S"/>
    <s v="TenPercentOwner"/>
    <n v="303629"/>
    <n v="35.630000000000003"/>
    <n v="10818301.27"/>
    <s v="normal_buy"/>
    <n v="-4.5606266532555617E-2"/>
    <n v="-4.5606"/>
    <s v="P"/>
  </r>
  <r>
    <x v="1583"/>
    <s v="Oscar Health, Inc."/>
    <x v="10"/>
    <x v="224"/>
    <s v="Kushner Joshua"/>
    <s v="Director,Officer,TenPercentOwner"/>
    <n v="276040"/>
    <n v="13.58"/>
    <n v="3748623.2"/>
    <s v="normal_buy"/>
    <n v="0.2210145035202675"/>
    <n v="22.101500000000001"/>
    <s v="P"/>
  </r>
  <r>
    <x v="1583"/>
    <s v="Oscar Health, Inc."/>
    <x v="10"/>
    <x v="224"/>
    <s v="Thrive Capital Partners VII Growth, L.P."/>
    <s v="Director,TenPercentOwner"/>
    <n v="276040"/>
    <n v="13.58"/>
    <n v="3748623.2"/>
    <s v="normal_buy"/>
    <n v="0.2210145035202675"/>
    <n v="22.101500000000001"/>
    <s v="P"/>
  </r>
  <r>
    <x v="1583"/>
    <s v="Oscar Health, Inc."/>
    <x v="10"/>
    <x v="224"/>
    <s v="Thrive Partners VII GP, LLC"/>
    <s v="Director,TenPercentOwner"/>
    <n v="276040"/>
    <n v="13.58"/>
    <n v="3748623.2"/>
    <s v="normal_buy"/>
    <n v="0.2210145035202675"/>
    <n v="22.101500000000001"/>
    <s v="P"/>
  </r>
  <r>
    <x v="1583"/>
    <s v="Oscar Health, Inc."/>
    <x v="10"/>
    <x v="224"/>
    <s v="Claremount VII Associates, L.P."/>
    <s v="Director,TenPercentOwner"/>
    <n v="276040"/>
    <n v="13.58"/>
    <n v="3748623.2"/>
    <s v="normal_buy"/>
    <n v="0.2210145035202675"/>
    <n v="22.101500000000001"/>
    <s v="P"/>
  </r>
  <r>
    <x v="1583"/>
    <s v="Oscar Health, Inc."/>
    <x v="10"/>
    <x v="224"/>
    <s v="Thrive Partners VII Growth GP, LLC"/>
    <s v="Director,TenPercentOwner"/>
    <n v="276040"/>
    <n v="13.58"/>
    <n v="3748623.2"/>
    <s v="normal_buy"/>
    <n v="0.2210145035202675"/>
    <n v="22.101500000000001"/>
    <s v="P"/>
  </r>
  <r>
    <x v="1209"/>
    <s v="KVH INDUSTRIES INC \DE\"/>
    <x v="10"/>
    <x v="224"/>
    <s v="Radoff Bradley Louis"/>
    <s v="TenPercentOwner"/>
    <n v="17499"/>
    <n v="4.67"/>
    <n v="81720.33"/>
    <s v="normal_buy"/>
    <n v="0.16595749818345329"/>
    <n v="16.595700000000001"/>
    <s v="P"/>
  </r>
  <r>
    <x v="580"/>
    <s v="Heritage Insurance Holdings, Inc."/>
    <x v="10"/>
    <x v="224"/>
    <s v="Garateix Ernie J"/>
    <s v="Director,Officer"/>
    <n v="3950"/>
    <n v="12.53"/>
    <n v="49493.5"/>
    <s v="normal_buy"/>
    <n v="1.2155560508547939E-2"/>
    <n v="1.2156"/>
    <s v="P"/>
  </r>
  <r>
    <x v="1209"/>
    <s v="KVH INDUSTRIES INC \DE\"/>
    <x v="10"/>
    <x v="224"/>
    <s v="Radoff Family Foundation"/>
    <s v="Other"/>
    <n v="17499"/>
    <n v="4.67"/>
    <n v="81720.33"/>
    <s v="normal_buy"/>
    <n v="0.16595749818345329"/>
    <n v="16.595700000000001"/>
    <s v="P"/>
  </r>
  <r>
    <x v="1584"/>
    <s v="ATMOS ENERGY CORP"/>
    <x v="10"/>
    <x v="224"/>
    <s v="Geiser Edward"/>
    <s v="Director"/>
    <n v="2500"/>
    <n v="144.88999999999999"/>
    <n v="362224.99999999988"/>
    <s v="large_buy"/>
    <n v="3.3849953433409352E-2"/>
    <n v="3.3849999999999998"/>
    <s v="P"/>
  </r>
  <r>
    <x v="1576"/>
    <s v="Trulieve Cannabis Corp."/>
    <x v="10"/>
    <x v="224"/>
    <s v="Jhala Nilyum"/>
    <s v="Officer"/>
    <n v="2000"/>
    <n v="5.7"/>
    <n v="11400"/>
    <s v="normal_buy"/>
    <n v="0"/>
    <n v="0"/>
    <s v="P"/>
  </r>
  <r>
    <x v="800"/>
    <s v="Sabre Corp"/>
    <x v="10"/>
    <x v="224"/>
    <s v="MANDEL GAIL"/>
    <s v="Director"/>
    <n v="10000"/>
    <n v="3.63"/>
    <n v="36300"/>
    <s v="normal_buy"/>
    <n v="2.4523136866033909E-2"/>
    <n v="2.4523000000000001"/>
    <s v="P"/>
  </r>
  <r>
    <x v="186"/>
    <s v="Dakota Gold Corp."/>
    <x v="10"/>
    <x v="224"/>
    <s v="ABERLE GERALD MICHAEL"/>
    <s v="Director,Officer"/>
    <n v="6456"/>
    <n v="2.2799999999999998"/>
    <n v="14719.68"/>
    <s v="normal_buy"/>
    <n v="-5.6521686398914313E-2"/>
    <n v="-5.6521999999999997"/>
    <s v="P"/>
  </r>
  <r>
    <x v="83"/>
    <s v="FB Financial Corp"/>
    <x v="10"/>
    <x v="224"/>
    <s v="Ayers James W."/>
    <s v="TenPercentOwner"/>
    <n v="1000"/>
    <n v="57.15"/>
    <n v="57150"/>
    <s v="normal_buy"/>
    <n v="-8.3145777638584661E-3"/>
    <n v="-0.83150000000000002"/>
    <s v="P"/>
  </r>
  <r>
    <x v="68"/>
    <s v="PBF Energy Inc."/>
    <x v="10"/>
    <x v="224"/>
    <s v="Control Empresarial de Capitales S.A. de C.V."/>
    <s v="TenPercentOwner,Other"/>
    <n v="40000"/>
    <n v="29.98"/>
    <n v="1199200"/>
    <s v="normal_buy"/>
    <n v="4.0653039238999433E-2"/>
    <n v="4.0652999999999997"/>
    <s v="P"/>
  </r>
  <r>
    <x v="441"/>
    <s v="Advantage Solutions Inc."/>
    <x v="10"/>
    <x v="224"/>
    <s v="PEACOCK DAVID A"/>
    <s v="Director,Officer"/>
    <n v="16633"/>
    <n v="3.3"/>
    <n v="54888.899999999987"/>
    <s v="normal_buy"/>
    <n v="9.0909077773080771E-2"/>
    <n v="9.0908999999999995"/>
    <s v="P"/>
  </r>
  <r>
    <x v="840"/>
    <s v="Coupang, Inc."/>
    <x v="10"/>
    <x v="224"/>
    <s v="MEHTA NEIL"/>
    <s v="Director"/>
    <n v="687700"/>
    <n v="24.08"/>
    <n v="16559816"/>
    <s v="large_buy"/>
    <n v="3.7344381920519698E-2"/>
    <n v="3.7343999999999999"/>
    <s v="P"/>
  </r>
  <r>
    <x v="840"/>
    <s v="Coupang, Inc."/>
    <x v="10"/>
    <x v="224"/>
    <s v="GREENOAKS CAPITAL PARTNERS LLC"/>
    <s v="Director,Other"/>
    <n v="687700"/>
    <n v="24.08"/>
    <n v="16559816"/>
    <s v="large_buy"/>
    <n v="3.7344381920519698E-2"/>
    <n v="3.7343999999999999"/>
    <s v="P"/>
  </r>
  <r>
    <x v="1576"/>
    <s v="Trulieve Cannabis Corp."/>
    <x v="10"/>
    <x v="224"/>
    <s v="Landrum Kyle"/>
    <s v="Officer"/>
    <n v="2800"/>
    <n v="6.81"/>
    <n v="19068"/>
    <s v="normal_buy"/>
    <n v="0"/>
    <n v="0"/>
    <s v="P"/>
  </r>
  <r>
    <x v="17"/>
    <s v="TILE SHOP HOLDINGS, INC."/>
    <x v="10"/>
    <x v="224"/>
    <s v="Pleasant Lake Partners LLC"/>
    <s v="TenPercentOwner"/>
    <n v="13500"/>
    <n v="7"/>
    <n v="94500"/>
    <s v="normal_buy"/>
    <n v="-5.4597717292842018E-2"/>
    <n v="-5.4598000000000004"/>
    <s v="P"/>
  </r>
  <r>
    <x v="17"/>
    <s v="TILE SHOP HOLDINGS, INC."/>
    <x v="10"/>
    <x v="224"/>
    <s v="Fund 1 Investments, LLC"/>
    <s v="TenPercentOwner"/>
    <n v="13500"/>
    <n v="7"/>
    <n v="94500"/>
    <s v="normal_buy"/>
    <n v="-5.4597717292842018E-2"/>
    <n v="-5.4598000000000004"/>
    <s v="P"/>
  </r>
  <r>
    <x v="17"/>
    <s v="TILE SHOP HOLDINGS, INC."/>
    <x v="10"/>
    <x v="224"/>
    <s v="Pleasant Lake Onshore Feeder Fund LP"/>
    <s v="TenPercentOwner"/>
    <n v="13500"/>
    <n v="7"/>
    <n v="94500"/>
    <s v="normal_buy"/>
    <n v="-5.4597717292842018E-2"/>
    <n v="-5.4598000000000004"/>
    <s v="P"/>
  </r>
  <r>
    <x v="278"/>
    <s v="HAIN CELESTIAL GROUP INC"/>
    <x v="10"/>
    <x v="224"/>
    <s v="Marquardt Chad D."/>
    <s v="Officer"/>
    <n v="2500"/>
    <n v="7.46"/>
    <n v="18650"/>
    <s v="normal_buy"/>
    <n v="0.1834482653387661"/>
    <n v="18.344799999999999"/>
    <s v="P"/>
  </r>
  <r>
    <x v="1585"/>
    <s v="Celldex Therapeutics, Inc."/>
    <x v="10"/>
    <x v="224"/>
    <s v="Marucci Anthony S"/>
    <s v="Director,Officer"/>
    <n v="11500"/>
    <n v="26.82"/>
    <n v="308430"/>
    <s v="large_buy"/>
    <n v="7.3636031003112556E-2"/>
    <n v="7.3635999999999999"/>
    <s v="P"/>
  </r>
  <r>
    <x v="1369"/>
    <s v="Carlyle Secured Lending, Inc."/>
    <x v="10"/>
    <x v="224"/>
    <s v="Jenkins Mark David"/>
    <s v="Director"/>
    <n v="30000"/>
    <n v="16.5"/>
    <n v="495000"/>
    <s v="large_buy"/>
    <n v="2.7811436340941631E-2"/>
    <n v="2.7810999999999999"/>
    <s v="P"/>
  </r>
  <r>
    <x v="1234"/>
    <s v="Sleep Number Corp"/>
    <x v="10"/>
    <x v="224"/>
    <s v="Stadium Capital Management GP, L.P."/>
    <s v="TenPercentOwner"/>
    <n v="25325"/>
    <n v="14.9"/>
    <n v="377342.5"/>
    <s v="normal_buy"/>
    <n v="-6.7289875091125495E-4"/>
    <n v="-6.7299999999999999E-2"/>
    <s v="P"/>
  </r>
  <r>
    <x v="1234"/>
    <s v="Sleep Number Corp"/>
    <x v="10"/>
    <x v="224"/>
    <s v="STADIUM CAPITAL PARTNERS L P"/>
    <s v="Other"/>
    <n v="25325"/>
    <n v="14.9"/>
    <n v="377342.5"/>
    <s v="normal_buy"/>
    <n v="-6.7289875091125495E-4"/>
    <n v="-6.7299999999999999E-2"/>
    <s v="P"/>
  </r>
  <r>
    <x v="1234"/>
    <s v="Sleep Number Corp"/>
    <x v="10"/>
    <x v="224"/>
    <s v="Stadium Special Opportunity I, L.P."/>
    <s v="Other"/>
    <n v="25325"/>
    <n v="14.9"/>
    <n v="377342.5"/>
    <s v="normal_buy"/>
    <n v="-6.7289875091125495E-4"/>
    <n v="-6.7299999999999999E-2"/>
    <s v="P"/>
  </r>
  <r>
    <x v="1234"/>
    <s v="Sleep Number Corp"/>
    <x v="10"/>
    <x v="224"/>
    <s v="SEAVER ALEXANDER M"/>
    <s v="TenPercentOwner"/>
    <n v="25325"/>
    <n v="14.9"/>
    <n v="377342.5"/>
    <s v="normal_buy"/>
    <n v="-6.7289875091125495E-4"/>
    <n v="-6.7299999999999999E-2"/>
    <s v="P"/>
  </r>
  <r>
    <x v="1234"/>
    <s v="Sleep Number Corp"/>
    <x v="10"/>
    <x v="224"/>
    <s v="STADIUM CAPITAL MANAGEMENT LLC"/>
    <s v="TenPercentOwner"/>
    <n v="25325"/>
    <n v="14.9"/>
    <n v="377342.5"/>
    <s v="normal_buy"/>
    <n v="-6.7289875091125495E-4"/>
    <n v="-6.7299999999999999E-2"/>
    <s v="P"/>
  </r>
  <r>
    <x v="1586"/>
    <s v="MARAVAI LIFESCIENCES HOLDINGS, INC."/>
    <x v="10"/>
    <x v="224"/>
    <s v="HULL CARL"/>
    <s v="Director,Officer"/>
    <n v="175000"/>
    <n v="5.64"/>
    <n v="987000"/>
    <s v="large_buy"/>
    <n v="-8.4775126326780748E-2"/>
    <n v="-8.4774999999999991"/>
    <s v="P"/>
  </r>
  <r>
    <x v="1587"/>
    <s v="Hamilton Lane INC"/>
    <x v="10"/>
    <x v="224"/>
    <s v="Delgado-Moreira Juan"/>
    <s v="Director,Officer,TenPercentOwner"/>
    <n v="525"/>
    <n v="201.81"/>
    <n v="105950.25"/>
    <s v="large_buy"/>
    <n v="-2.4781000117879431E-4"/>
    <n v="-2.4799999999999999E-2"/>
    <s v="P"/>
  </r>
  <r>
    <x v="1588"/>
    <s v="HA Sustainable Infrastructure Capital, Inc."/>
    <x v="10"/>
    <x v="224"/>
    <s v="Pangburn Marc T."/>
    <s v="Officer"/>
    <n v="3500"/>
    <n v="28.71"/>
    <n v="100485"/>
    <s v="large_buy"/>
    <n v="4.249485626164784E-2"/>
    <n v="4.2495000000000003"/>
    <s v="P"/>
  </r>
  <r>
    <x v="1018"/>
    <s v="Provident Bancorp, Inc. /MD/"/>
    <x v="10"/>
    <x v="224"/>
    <s v="POLLACK DENNIS"/>
    <s v="Director"/>
    <n v="5000"/>
    <n v="11.64"/>
    <n v="58200"/>
    <s v="large_buy"/>
    <n v="1.489921810406525E-2"/>
    <n v="1.4899"/>
    <s v="P"/>
  </r>
  <r>
    <x v="1565"/>
    <s v="EATON VANCE CALIFORNIA MUNICIPAL BOND FUND"/>
    <x v="10"/>
    <x v="224"/>
    <s v="Saba Capital Management, L.P."/>
    <s v="TenPercentOwner"/>
    <n v="29233"/>
    <n v="9.32"/>
    <n v="272451.56"/>
    <s v="normal_buy"/>
    <n v="1.0925052651472139E-2"/>
    <n v="1.0925"/>
    <s v="P"/>
  </r>
  <r>
    <x v="1565"/>
    <s v="EATON VANCE CALIFORNIA MUNICIPAL BOND FUND"/>
    <x v="10"/>
    <x v="224"/>
    <s v="Weinstein Boaz"/>
    <s v="TenPercentOwner"/>
    <n v="29233"/>
    <n v="9.32"/>
    <n v="272451.56"/>
    <s v="normal_buy"/>
    <n v="1.0925052651472139E-2"/>
    <n v="1.0925"/>
    <s v="P"/>
  </r>
  <r>
    <x v="1589"/>
    <s v="Digital Turbine, Inc."/>
    <x v="10"/>
    <x v="224"/>
    <s v="DEUTSCHMAN ROBERT M"/>
    <s v="Director"/>
    <n v="100000"/>
    <n v="1.41"/>
    <n v="141000"/>
    <s v="large_buy"/>
    <n v="6.4285739222351701E-2"/>
    <n v="6.4286000000000003"/>
    <s v="P"/>
  </r>
  <r>
    <x v="63"/>
    <s v="BlackRock Innovation &amp; Growth Term Trust"/>
    <x v="10"/>
    <x v="224"/>
    <s v="Saba Capital Management, L.P."/>
    <s v="TenPercentOwner"/>
    <n v="22616"/>
    <n v="7.83"/>
    <n v="177083.28"/>
    <s v="normal_buy"/>
    <n v="2.7914868600992682E-2"/>
    <n v="2.7915000000000001"/>
    <s v="P"/>
  </r>
  <r>
    <x v="63"/>
    <s v="BlackRock Innovation &amp; Growth Term Trust"/>
    <x v="10"/>
    <x v="224"/>
    <s v="Weinstein Boaz"/>
    <s v="TenPercentOwner"/>
    <n v="22616"/>
    <n v="7.83"/>
    <n v="177083.28"/>
    <s v="normal_buy"/>
    <n v="2.7914868600992682E-2"/>
    <n v="2.7915000000000001"/>
    <s v="P"/>
  </r>
  <r>
    <x v="185"/>
    <s v="RXO, Inc."/>
    <x v="10"/>
    <x v="225"/>
    <s v="Nettles Michelle"/>
    <s v="Director"/>
    <n v="1800"/>
    <n v="27.89"/>
    <n v="50202"/>
    <s v="normal_buy"/>
    <n v="0.1107913672026317"/>
    <n v="11.0791"/>
    <s v="P"/>
  </r>
  <r>
    <x v="1262"/>
    <s v="Lyft, Inc."/>
    <x v="10"/>
    <x v="225"/>
    <s v="Risher John David"/>
    <s v="Director,Officer"/>
    <n v="13790"/>
    <n v="18.149999999999999"/>
    <n v="250288.5"/>
    <s v="normal_buy"/>
    <n v="-3.9803682451623128E-2"/>
    <n v="-3.9803999999999999"/>
    <s v="P"/>
  </r>
  <r>
    <x v="548"/>
    <s v="Quest Resource Holding Corp"/>
    <x v="10"/>
    <x v="225"/>
    <s v="Hatch S. Ray"/>
    <s v="Director,Officer"/>
    <n v="2817"/>
    <n v="7.17"/>
    <n v="20197.89"/>
    <s v="normal_buy"/>
    <n v="2.4113417710286189E-2"/>
    <n v="2.4113000000000002"/>
    <s v="P"/>
  </r>
  <r>
    <x v="323"/>
    <s v="DIEBOLD NIXDORF, Inc"/>
    <x v="10"/>
    <x v="225"/>
    <s v="Timko Thomas S"/>
    <s v="Officer"/>
    <n v="360"/>
    <n v="40.75"/>
    <n v="14670"/>
    <s v="normal_buy"/>
    <n v="0.15946687649542771"/>
    <n v="15.9467"/>
    <s v="P"/>
  </r>
  <r>
    <x v="380"/>
    <s v="IMMUNIC, INC."/>
    <x v="10"/>
    <x v="225"/>
    <s v="Rudick Richard Alan"/>
    <s v="Director"/>
    <n v="87300"/>
    <n v="1.1499999999999999"/>
    <n v="100395"/>
    <s v="large_buy"/>
    <n v="-8.6956440613714658E-3"/>
    <n v="-0.86960000000000004"/>
    <s v="P"/>
  </r>
  <r>
    <x v="63"/>
    <s v="BlackRock Innovation &amp; Growth Term Trust"/>
    <x v="10"/>
    <x v="225"/>
    <s v="Weinstein Boaz"/>
    <s v="TenPercentOwner"/>
    <n v="104967"/>
    <n v="7.73"/>
    <n v="811394.91"/>
    <s v="normal_buy"/>
    <n v="4.37662934086398E-2"/>
    <n v="4.3765999999999998"/>
    <s v="P"/>
  </r>
  <r>
    <x v="455"/>
    <s v="Biglari Holdings Inc."/>
    <x v="10"/>
    <x v="225"/>
    <s v="LION FUND, L.P."/>
    <s v="TenPercentOwner"/>
    <n v="460"/>
    <n v="897.76"/>
    <n v="412969.6"/>
    <s v="normal_buy"/>
    <n v="0.1152685215402887"/>
    <n v="11.526899999999999"/>
    <s v="P"/>
  </r>
  <r>
    <x v="455"/>
    <s v="Biglari Holdings Inc."/>
    <x v="10"/>
    <x v="225"/>
    <s v="BIGLARI CAPITAL CORP."/>
    <s v="TenPercentOwner"/>
    <n v="460"/>
    <n v="897.76"/>
    <n v="412969.6"/>
    <s v="normal_buy"/>
    <n v="0.1152685215402887"/>
    <n v="11.526899999999999"/>
    <s v="P"/>
  </r>
  <r>
    <x v="455"/>
    <s v="Biglari Holdings Inc."/>
    <x v="10"/>
    <x v="225"/>
    <s v="BIGLARI, SARDAR"/>
    <s v="Director,Officer,TenPercentOwner"/>
    <n v="460"/>
    <n v="897.76"/>
    <n v="412969.6"/>
    <s v="normal_buy"/>
    <n v="0.1152685215402887"/>
    <n v="11.526899999999999"/>
    <s v="P"/>
  </r>
  <r>
    <x v="455"/>
    <s v="Biglari Holdings Inc."/>
    <x v="10"/>
    <x v="225"/>
    <s v="LION FUND, L.P."/>
    <s v="TenPercentOwner"/>
    <n v="4534"/>
    <n v="181.34"/>
    <n v="822195.56"/>
    <s v="large_buy"/>
    <n v="0.1152685215402887"/>
    <n v="11.526899999999999"/>
    <s v="P"/>
  </r>
  <r>
    <x v="455"/>
    <s v="Biglari Holdings Inc."/>
    <x v="10"/>
    <x v="225"/>
    <s v="BIGLARI CAPITAL CORP."/>
    <s v="TenPercentOwner"/>
    <n v="4534"/>
    <n v="181.34"/>
    <n v="822195.56"/>
    <s v="large_buy"/>
    <n v="0.1152685215402887"/>
    <n v="11.526899999999999"/>
    <s v="P"/>
  </r>
  <r>
    <x v="455"/>
    <s v="Biglari Holdings Inc."/>
    <x v="10"/>
    <x v="225"/>
    <s v="BIGLARI, SARDAR"/>
    <s v="Director,Officer,TenPercentOwner"/>
    <n v="4534"/>
    <n v="181.34"/>
    <n v="822195.56"/>
    <s v="large_buy"/>
    <n v="0.1152685215402887"/>
    <n v="11.526899999999999"/>
    <s v="P"/>
  </r>
  <r>
    <x v="1571"/>
    <s v="CVR PARTNERS, LP"/>
    <x v="10"/>
    <x v="225"/>
    <s v="AMERICAN ENTERTAINMENT PROPERTIES CORP."/>
    <s v="TenPercentOwner"/>
    <n v="8708"/>
    <n v="71.260000000000005"/>
    <n v="620532.08000000007"/>
    <s v="normal_buy"/>
    <n v="-2.2942216827215641E-2"/>
    <n v="-2.2942"/>
    <s v="P"/>
  </r>
  <r>
    <x v="1586"/>
    <s v="MARAVAI LIFESCIENCES HOLDINGS, INC."/>
    <x v="10"/>
    <x v="225"/>
    <s v="DeFord John A"/>
    <s v="Director"/>
    <n v="17500"/>
    <n v="5.75"/>
    <n v="100625"/>
    <s v="normal_buy"/>
    <n v="-1.403507480404087E-2"/>
    <n v="-1.4035"/>
    <s v="P"/>
  </r>
  <r>
    <x v="1386"/>
    <s v="Westrock Coffee Co"/>
    <x v="10"/>
    <x v="225"/>
    <s v="FORD JOE T"/>
    <s v="Director"/>
    <n v="2000"/>
    <n v="7.44"/>
    <n v="14880"/>
    <s v="normal_buy"/>
    <n v="0.1145685888419434"/>
    <n v="11.456899999999999"/>
    <s v="P"/>
  </r>
  <r>
    <x v="1386"/>
    <s v="Westrock Coffee Co"/>
    <x v="10"/>
    <x v="225"/>
    <s v="FORD JOE T"/>
    <s v="Director"/>
    <n v="3000"/>
    <n v="7.64"/>
    <n v="22920"/>
    <s v="normal_buy"/>
    <n v="0.1145685888419434"/>
    <n v="11.456899999999999"/>
    <s v="P"/>
  </r>
  <r>
    <x v="1386"/>
    <s v="Westrock Coffee Co"/>
    <x v="10"/>
    <x v="225"/>
    <s v="FORD JOE T"/>
    <s v="Director"/>
    <n v="2000"/>
    <n v="7.54"/>
    <n v="15080"/>
    <s v="normal_buy"/>
    <n v="0.1145685888419434"/>
    <n v="11.456899999999999"/>
    <s v="P"/>
  </r>
  <r>
    <x v="63"/>
    <s v="BlackRock Innovation &amp; Growth Term Trust"/>
    <x v="10"/>
    <x v="225"/>
    <s v="Saba Capital Management, L.P."/>
    <s v="TenPercentOwner"/>
    <n v="104967"/>
    <n v="7.73"/>
    <n v="811394.91"/>
    <s v="normal_buy"/>
    <n v="4.37662934086398E-2"/>
    <n v="4.3765999999999998"/>
    <s v="P"/>
  </r>
  <r>
    <x v="265"/>
    <s v="ROCKWELL AUTOMATION, INC"/>
    <x v="10"/>
    <x v="225"/>
    <s v="Rothe Christian E"/>
    <s v="Officer"/>
    <n v="1128"/>
    <n v="277.75"/>
    <n v="313302"/>
    <s v="normal_buy"/>
    <n v="7.0106686745535551E-2"/>
    <n v="7.0106999999999999"/>
    <s v="P"/>
  </r>
  <r>
    <x v="1571"/>
    <s v="CVR PARTNERS, LP"/>
    <x v="10"/>
    <x v="225"/>
    <s v="IEP Energy Holding LLC"/>
    <s v="TenPercentOwner"/>
    <n v="8708"/>
    <n v="71.260000000000005"/>
    <n v="620532.08000000007"/>
    <s v="normal_buy"/>
    <n v="-2.2942216827215641E-2"/>
    <n v="-2.2942"/>
    <s v="P"/>
  </r>
  <r>
    <x v="1571"/>
    <s v="CVR PARTNERS, LP"/>
    <x v="10"/>
    <x v="225"/>
    <s v="ICAHN CARL C"/>
    <s v="TenPercentOwner"/>
    <n v="8708"/>
    <n v="71.260000000000005"/>
    <n v="620532.08000000007"/>
    <s v="normal_buy"/>
    <n v="-2.2942216827215641E-2"/>
    <n v="-2.2942"/>
    <s v="P"/>
  </r>
  <r>
    <x v="1590"/>
    <s v="Alto Ingredients, Inc."/>
    <x v="10"/>
    <x v="225"/>
    <s v="McGregor Bryon T"/>
    <s v="Director,Officer"/>
    <n v="37000"/>
    <n v="1.36"/>
    <n v="50320"/>
    <s v="large_buy"/>
    <n v="3.6764670434089153E-2"/>
    <n v="3.6764999999999999"/>
    <s v="P"/>
  </r>
  <r>
    <x v="283"/>
    <s v="LANTRONIX INC"/>
    <x v="10"/>
    <x v="225"/>
    <s v="BRACE PHILIP G"/>
    <s v="Director"/>
    <n v="20000"/>
    <n v="2.65"/>
    <n v="53000"/>
    <s v="normal_buy"/>
    <n v="0.12992123175675441"/>
    <n v="12.992100000000001"/>
    <s v="P"/>
  </r>
  <r>
    <x v="802"/>
    <s v="ENVIRI Corp"/>
    <x v="10"/>
    <x v="225"/>
    <s v="Vadaketh Tom George"/>
    <s v="Officer"/>
    <n v="13343"/>
    <n v="7.12"/>
    <n v="95002.16"/>
    <s v="normal_buy"/>
    <n v="5.9238373378686537E-2"/>
    <n v="5.9238"/>
    <s v="P"/>
  </r>
  <r>
    <x v="844"/>
    <s v="Enhabit, Inc."/>
    <x v="10"/>
    <x v="225"/>
    <s v="Bolton Jeffrey"/>
    <s v="Director"/>
    <n v="3000"/>
    <n v="7.6"/>
    <n v="22800"/>
    <s v="normal_buy"/>
    <n v="1.314027840898291E-3"/>
    <n v="0.13139999999999999"/>
    <s v="P"/>
  </r>
  <r>
    <x v="780"/>
    <s v="MUNCY COLUMBIA FINANCIAL Corp"/>
    <x v="10"/>
    <x v="225"/>
    <s v="Arthur Todd M"/>
    <s v="Director"/>
    <n v="300"/>
    <n v="34"/>
    <n v="10200"/>
    <s v="normal_buy"/>
    <n v="5.5373711801657732E-2"/>
    <n v="5.5373999999999999"/>
    <s v="P"/>
  </r>
  <r>
    <x v="270"/>
    <s v="RxSight, Inc."/>
    <x v="10"/>
    <x v="225"/>
    <s v="Corley Jesse Anderson"/>
    <s v="Director"/>
    <n v="11111"/>
    <n v="45.37"/>
    <n v="504106.06999999989"/>
    <s v="large_buy"/>
    <n v="1.319846680382564E-2"/>
    <n v="1.3198000000000001"/>
    <s v="P"/>
  </r>
  <r>
    <x v="1194"/>
    <s v="DONEGAL GROUP INC"/>
    <x v="10"/>
    <x v="225"/>
    <s v="DONEGAL MUTUAL INSURANCE CO"/>
    <s v="TenPercentOwner"/>
    <n v="8400"/>
    <n v="15.94"/>
    <n v="133896"/>
    <s v="normal_buy"/>
    <n v="3.3962260375119957E-2"/>
    <n v="3.3961999999999999"/>
    <s v="P"/>
  </r>
  <r>
    <x v="1045"/>
    <s v="New Mountain Finance Corp"/>
    <x v="10"/>
    <x v="225"/>
    <s v="KLINSKY STEVEN B"/>
    <s v="Director"/>
    <n v="38108"/>
    <n v="11.41"/>
    <n v="434812.28"/>
    <s v="large_buy"/>
    <n v="3.7752392077695651E-2"/>
    <n v="3.7751999999999999"/>
    <s v="P"/>
  </r>
  <r>
    <x v="1045"/>
    <s v="New Mountain Finance Corp"/>
    <x v="10"/>
    <x v="225"/>
    <s v="KLINSKY STEVEN B"/>
    <s v="Director"/>
    <n v="19054"/>
    <n v="11.41"/>
    <n v="217406.14"/>
    <s v="normal_buy"/>
    <n v="3.7752392077695651E-2"/>
    <n v="3.7751999999999999"/>
    <s v="P"/>
  </r>
  <r>
    <x v="526"/>
    <s v="PROSPECT CAPITAL CORP"/>
    <x v="10"/>
    <x v="225"/>
    <s v="Van Dask Kristin Lea"/>
    <s v="Officer"/>
    <n v="9400"/>
    <n v="4.29"/>
    <n v="40326"/>
    <s v="normal_buy"/>
    <n v="0.12055389070691321"/>
    <n v="12.055400000000001"/>
    <s v="P"/>
  </r>
  <r>
    <x v="526"/>
    <s v="PROSPECT CAPITAL CORP"/>
    <x v="10"/>
    <x v="225"/>
    <s v="Van Dask Kristin Lea"/>
    <s v="Officer"/>
    <n v="5800"/>
    <n v="4.29"/>
    <n v="24882"/>
    <s v="normal_buy"/>
    <n v="0.12055389070691321"/>
    <n v="12.055400000000001"/>
    <s v="P"/>
  </r>
  <r>
    <x v="1048"/>
    <s v="ULTRALIFE CORP"/>
    <x v="10"/>
    <x v="225"/>
    <s v="Robert W. Shaw"/>
    <s v="Director"/>
    <n v="2500"/>
    <n v="7.91"/>
    <n v="19775"/>
    <s v="large_buy"/>
    <n v="-2.375000715255737E-2"/>
    <n v="-2.375"/>
    <s v="P"/>
  </r>
  <r>
    <x v="1591"/>
    <s v="BARRETT BUSINESS SERVICES INC"/>
    <x v="10"/>
    <x v="225"/>
    <s v="Clabby Joseph Stephen"/>
    <s v="Director"/>
    <n v="1635"/>
    <n v="43.01"/>
    <n v="70321.349999999991"/>
    <s v="large_buy"/>
    <n v="1.828806351670265E-2"/>
    <n v="1.8288"/>
    <s v="P"/>
  </r>
  <r>
    <x v="1583"/>
    <s v="Oscar Health, Inc."/>
    <x v="10"/>
    <x v="225"/>
    <s v="Kushner Joshua"/>
    <s v="Director,Officer,TenPercentOwner"/>
    <n v="420819"/>
    <n v="13.68"/>
    <n v="5756803.9199999999"/>
    <s v="large_buy"/>
    <n v="0.20058998398657099"/>
    <n v="20.059000000000001"/>
    <s v="P"/>
  </r>
  <r>
    <x v="1583"/>
    <s v="Oscar Health, Inc."/>
    <x v="10"/>
    <x v="225"/>
    <s v="Thrive Capital Partners VII Growth, L.P."/>
    <s v="Director,TenPercentOwner"/>
    <n v="420819"/>
    <n v="13.68"/>
    <n v="5756803.9199999999"/>
    <s v="large_buy"/>
    <n v="0.20058998398657099"/>
    <n v="20.059000000000001"/>
    <s v="P"/>
  </r>
  <r>
    <x v="1583"/>
    <s v="Oscar Health, Inc."/>
    <x v="10"/>
    <x v="225"/>
    <s v="Thrive Partners VII GP, LLC"/>
    <s v="Director,TenPercentOwner"/>
    <n v="420819"/>
    <n v="13.68"/>
    <n v="5756803.9199999999"/>
    <s v="large_buy"/>
    <n v="0.20058998398657099"/>
    <n v="20.059000000000001"/>
    <s v="P"/>
  </r>
  <r>
    <x v="1583"/>
    <s v="Oscar Health, Inc."/>
    <x v="10"/>
    <x v="225"/>
    <s v="Claremount VII Associates, L.P."/>
    <s v="Director,TenPercentOwner"/>
    <n v="420819"/>
    <n v="13.68"/>
    <n v="5756803.9199999999"/>
    <s v="large_buy"/>
    <n v="0.20058998398657099"/>
    <n v="20.059000000000001"/>
    <s v="P"/>
  </r>
  <r>
    <x v="1583"/>
    <s v="Oscar Health, Inc."/>
    <x v="10"/>
    <x v="225"/>
    <s v="Thrive Partners VII Growth GP, LLC"/>
    <s v="Director,TenPercentOwner"/>
    <n v="420819"/>
    <n v="13.68"/>
    <n v="5756803.9199999999"/>
    <s v="large_buy"/>
    <n v="0.20058998398657099"/>
    <n v="20.059000000000001"/>
    <s v="P"/>
  </r>
  <r>
    <x v="883"/>
    <s v="HireQuest, Inc."/>
    <x v="10"/>
    <x v="225"/>
    <s v="Hagenbuch Lawrence F"/>
    <s v="Director"/>
    <n v="1200"/>
    <n v="14.53"/>
    <n v="17436"/>
    <s v="normal_buy"/>
    <n v="9.4471698331867415E-2"/>
    <n v="9.4472000000000005"/>
    <s v="P"/>
  </r>
  <r>
    <x v="42"/>
    <s v="EATON VANCE NEW YORK MUNICIPAL BOND FUND"/>
    <x v="10"/>
    <x v="225"/>
    <s v="Saba Capital Management, L.P."/>
    <s v="TenPercentOwner"/>
    <n v="4176"/>
    <n v="9.59"/>
    <n v="40047.839999999997"/>
    <s v="normal_buy"/>
    <n v="3.4565763076525258E-2"/>
    <n v="3.4565999999999999"/>
    <s v="P"/>
  </r>
  <r>
    <x v="42"/>
    <s v="EATON VANCE NEW YORK MUNICIPAL BOND FUND"/>
    <x v="10"/>
    <x v="225"/>
    <s v="Weinstein Boaz"/>
    <s v="TenPercentOwner"/>
    <n v="4176"/>
    <n v="9.59"/>
    <n v="40047.839999999997"/>
    <s v="normal_buy"/>
    <n v="3.4565763076525258E-2"/>
    <n v="3.4565999999999999"/>
    <s v="P"/>
  </r>
  <r>
    <x v="634"/>
    <s v="CION Investment Corp"/>
    <x v="10"/>
    <x v="225"/>
    <s v="BRESNER GREGG A."/>
    <s v="Officer"/>
    <n v="2000"/>
    <n v="11.41"/>
    <n v="22820"/>
    <s v="normal_buy"/>
    <n v="3.1578999934082752E-2"/>
    <n v="3.1579000000000002"/>
    <s v="P"/>
  </r>
  <r>
    <x v="1209"/>
    <s v="KVH INDUSTRIES INC \DE\"/>
    <x v="10"/>
    <x v="225"/>
    <s v="Radoff Bradley Louis"/>
    <s v="TenPercentOwner"/>
    <n v="32501"/>
    <n v="4.8600000000000003"/>
    <n v="157954.85999999999"/>
    <s v="normal_buy"/>
    <n v="0.15157890319824219"/>
    <n v="15.1579"/>
    <s v="P"/>
  </r>
  <r>
    <x v="1209"/>
    <s v="KVH INDUSTRIES INC \DE\"/>
    <x v="10"/>
    <x v="225"/>
    <s v="Radoff Family Foundation"/>
    <s v="Other"/>
    <n v="32501"/>
    <n v="4.8600000000000003"/>
    <n v="157954.85999999999"/>
    <s v="normal_buy"/>
    <n v="0.15157890319824219"/>
    <n v="15.1579"/>
    <s v="P"/>
  </r>
  <r>
    <x v="1576"/>
    <s v="Trulieve Cannabis Corp."/>
    <x v="10"/>
    <x v="225"/>
    <s v="Jhala Nilyum"/>
    <s v="Officer"/>
    <n v="2500"/>
    <n v="6.32"/>
    <n v="15800"/>
    <s v="normal_buy"/>
    <n v="0"/>
    <n v="0"/>
    <s v="P"/>
  </r>
  <r>
    <x v="1386"/>
    <s v="Westrock Coffee Co"/>
    <x v="10"/>
    <x v="225"/>
    <s v="Ford William A"/>
    <s v="Officer"/>
    <n v="25000"/>
    <n v="7.54"/>
    <n v="188500"/>
    <s v="large_buy"/>
    <n v="0.1145685888419434"/>
    <n v="11.456899999999999"/>
    <s v="P"/>
  </r>
  <r>
    <x v="68"/>
    <s v="PBF Energy Inc."/>
    <x v="10"/>
    <x v="225"/>
    <s v="Control Empresarial de Capitales S.A. de C.V."/>
    <s v="TenPercentOwner,Other"/>
    <n v="40000"/>
    <n v="30.09"/>
    <n v="1203600"/>
    <s v="normal_buy"/>
    <n v="5.815315708973845E-2"/>
    <n v="5.8152999999999997"/>
    <s v="P"/>
  </r>
  <r>
    <x v="441"/>
    <s v="Advantage Solutions Inc."/>
    <x v="10"/>
    <x v="225"/>
    <s v="PEACOCK DAVID A"/>
    <s v="Director,Officer"/>
    <n v="18367"/>
    <n v="3.3"/>
    <n v="60611.1"/>
    <s v="large_buy"/>
    <n v="7.738994540757349E-2"/>
    <n v="7.7389999999999999"/>
    <s v="P"/>
  </r>
  <r>
    <x v="840"/>
    <s v="Coupang, Inc."/>
    <x v="10"/>
    <x v="225"/>
    <s v="MEHTA NEIL"/>
    <s v="Director"/>
    <n v="200000"/>
    <n v="24.46"/>
    <n v="4892000"/>
    <s v="normal_buy"/>
    <n v="2.8559724563607339E-2"/>
    <n v="2.8559999999999999"/>
    <s v="P"/>
  </r>
  <r>
    <x v="840"/>
    <s v="Coupang, Inc."/>
    <x v="10"/>
    <x v="225"/>
    <s v="GREENOAKS CAPITAL PARTNERS LLC"/>
    <s v="Director,Other"/>
    <n v="200000"/>
    <n v="24.46"/>
    <n v="4892000"/>
    <s v="normal_buy"/>
    <n v="2.8559724563607339E-2"/>
    <n v="2.8559999999999999"/>
    <s v="P"/>
  </r>
  <r>
    <x v="591"/>
    <s v="ONE Group Hospitality, Inc."/>
    <x v="10"/>
    <x v="225"/>
    <s v="Segal Jonathan"/>
    <s v="Director,TenPercentOwner"/>
    <n v="8000"/>
    <n v="3.08"/>
    <n v="24640"/>
    <s v="normal_buy"/>
    <n v="9.415583410277506E-2"/>
    <n v="9.4155999999999995"/>
    <s v="P"/>
  </r>
  <r>
    <x v="488"/>
    <s v="EchoStar CORP"/>
    <x v="10"/>
    <x v="225"/>
    <s v="ERGEN CHARLES W"/>
    <s v="Director,Officer,TenPercentOwner"/>
    <n v="1551355"/>
    <n v="28.04"/>
    <n v="43499994.200000003"/>
    <s v="large_buy"/>
    <n v="9.2706528520769771E-2"/>
    <n v="9.2706999999999997"/>
    <s v="P"/>
  </r>
  <r>
    <x v="1007"/>
    <s v="DENTSPLY SIRONA Inc."/>
    <x v="10"/>
    <x v="225"/>
    <s v="Campion Simon D"/>
    <s v="Director,Officer"/>
    <n v="11306"/>
    <n v="17.72"/>
    <n v="200342.32"/>
    <s v="large_buy"/>
    <n v="7.9909827348513707E-2"/>
    <n v="7.9909999999999997"/>
    <s v="P"/>
  </r>
  <r>
    <x v="17"/>
    <s v="TILE SHOP HOLDINGS, INC."/>
    <x v="10"/>
    <x v="225"/>
    <s v="Pleasant Lake Partners LLC"/>
    <s v="TenPercentOwner"/>
    <n v="24500"/>
    <n v="6.93"/>
    <n v="169785"/>
    <s v="normal_buy"/>
    <n v="-6.5997069606391734E-2"/>
    <n v="-6.5997000000000003"/>
    <s v="P"/>
  </r>
  <r>
    <x v="17"/>
    <s v="TILE SHOP HOLDINGS, INC."/>
    <x v="10"/>
    <x v="225"/>
    <s v="Fund 1 Investments, LLC"/>
    <s v="TenPercentOwner"/>
    <n v="24500"/>
    <n v="6.93"/>
    <n v="169785"/>
    <s v="normal_buy"/>
    <n v="-6.5997069606391734E-2"/>
    <n v="-6.5997000000000003"/>
    <s v="P"/>
  </r>
  <r>
    <x v="17"/>
    <s v="TILE SHOP HOLDINGS, INC."/>
    <x v="10"/>
    <x v="225"/>
    <s v="Pleasant Lake Onshore Feeder Fund LP"/>
    <s v="TenPercentOwner"/>
    <n v="24500"/>
    <n v="6.93"/>
    <n v="169785"/>
    <s v="normal_buy"/>
    <n v="-6.5997069606391734E-2"/>
    <n v="-6.5997000000000003"/>
    <s v="P"/>
  </r>
  <r>
    <x v="1369"/>
    <s v="Carlyle Secured Lending, Inc."/>
    <x v="10"/>
    <x v="225"/>
    <s v="Jenkins Mark David"/>
    <s v="Director"/>
    <n v="35000"/>
    <n v="16.64"/>
    <n v="582400"/>
    <s v="large_buy"/>
    <n v="5.0091621478271842E-2"/>
    <n v="5.0091999999999999"/>
    <s v="P"/>
  </r>
  <r>
    <x v="336"/>
    <s v="HEARTLAND EXPRESS INC"/>
    <x v="10"/>
    <x v="225"/>
    <s v="GERDIN MICHAEL J"/>
    <s v="Director,Officer,TenPercentOwner,Other"/>
    <n v="1683"/>
    <n v="11.99"/>
    <n v="20179.169999999998"/>
    <s v="normal_buy"/>
    <n v="6.3644590607720994E-3"/>
    <n v="0.63639999999999997"/>
    <s v="P"/>
  </r>
  <r>
    <x v="1238"/>
    <s v="Clarus Corp"/>
    <x v="10"/>
    <x v="225"/>
    <s v="SOKOLOW NICOLAS"/>
    <s v="Director"/>
    <n v="50000"/>
    <n v="4.37"/>
    <n v="218500"/>
    <s v="normal_buy"/>
    <n v="2.6180897270322578E-2"/>
    <n v="2.6181000000000001"/>
    <s v="P"/>
  </r>
  <r>
    <x v="1234"/>
    <s v="Sleep Number Corp"/>
    <x v="10"/>
    <x v="225"/>
    <s v="Stadium Capital Management GP, L.P."/>
    <s v="TenPercentOwner"/>
    <n v="29860"/>
    <n v="14.23"/>
    <n v="424907.8"/>
    <s v="normal_buy"/>
    <n v="-8.5166702810178796E-3"/>
    <n v="-0.85170000000000001"/>
    <s v="P"/>
  </r>
  <r>
    <x v="1234"/>
    <s v="Sleep Number Corp"/>
    <x v="10"/>
    <x v="225"/>
    <s v="STADIUM CAPITAL PARTNERS L P"/>
    <s v="Other"/>
    <n v="29860"/>
    <n v="14.23"/>
    <n v="424907.8"/>
    <s v="normal_buy"/>
    <n v="-8.5166702810178796E-3"/>
    <n v="-0.85170000000000001"/>
    <s v="P"/>
  </r>
  <r>
    <x v="1234"/>
    <s v="Sleep Number Corp"/>
    <x v="10"/>
    <x v="225"/>
    <s v="Stadium Special Opportunity I, L.P."/>
    <s v="Other"/>
    <n v="29860"/>
    <n v="14.23"/>
    <n v="424907.8"/>
    <s v="normal_buy"/>
    <n v="-8.5166702810178796E-3"/>
    <n v="-0.85170000000000001"/>
    <s v="P"/>
  </r>
  <r>
    <x v="1234"/>
    <s v="Sleep Number Corp"/>
    <x v="10"/>
    <x v="225"/>
    <s v="SEAVER ALEXANDER M"/>
    <s v="TenPercentOwner"/>
    <n v="29860"/>
    <n v="14.23"/>
    <n v="424907.8"/>
    <s v="normal_buy"/>
    <n v="-8.5166702810178796E-3"/>
    <n v="-0.85170000000000001"/>
    <s v="P"/>
  </r>
  <r>
    <x v="1234"/>
    <s v="Sleep Number Corp"/>
    <x v="10"/>
    <x v="225"/>
    <s v="STADIUM CAPITAL MANAGEMENT LLC"/>
    <s v="TenPercentOwner"/>
    <n v="29860"/>
    <n v="14.23"/>
    <n v="424907.8"/>
    <s v="normal_buy"/>
    <n v="-8.5166702810178796E-3"/>
    <n v="-0.85170000000000001"/>
    <s v="P"/>
  </r>
  <r>
    <x v="531"/>
    <s v="Nerdy Inc."/>
    <x v="10"/>
    <x v="225"/>
    <s v="Cohn Charles K."/>
    <s v="Director,Officer,TenPercentOwner"/>
    <n v="7838206"/>
    <n v="0.89"/>
    <n v="6976003.3399999999"/>
    <s v="large_buy"/>
    <n v="0.63333340839103625"/>
    <n v="63.333300000000001"/>
    <s v="P"/>
  </r>
  <r>
    <x v="531"/>
    <s v="Nerdy Inc."/>
    <x v="10"/>
    <x v="225"/>
    <s v="Cohn Charles K."/>
    <s v="Director,Officer,TenPercentOwner"/>
    <n v="250000"/>
    <n v="1"/>
    <n v="250000"/>
    <s v="normal_buy"/>
    <n v="0.63333340839103625"/>
    <n v="63.333300000000001"/>
    <s v="P"/>
  </r>
  <r>
    <x v="531"/>
    <s v="Nerdy Inc."/>
    <x v="10"/>
    <x v="225"/>
    <s v="Cohn Charles K."/>
    <s v="Director,Officer,TenPercentOwner"/>
    <n v="250000"/>
    <n v="1"/>
    <n v="250000"/>
    <s v="normal_buy"/>
    <n v="0.63333340839103625"/>
    <n v="63.333300000000001"/>
    <s v="P"/>
  </r>
  <r>
    <x v="158"/>
    <s v="Dime Community Bancshares, Inc. /NY/"/>
    <x v="10"/>
    <x v="225"/>
    <s v="BASSWOOD CAPITAL MANAGEMENT, L.L.C."/>
    <s v="Director,Other"/>
    <n v="29000"/>
    <n v="32"/>
    <n v="928000"/>
    <s v="large_buy"/>
    <n v="7.3323331018309901E-2"/>
    <n v="7.3323"/>
    <s v="P"/>
  </r>
  <r>
    <x v="158"/>
    <s v="Dime Community Bancshares, Inc. /NY/"/>
    <x v="10"/>
    <x v="225"/>
    <s v="LINDENBAUM BENNETT D"/>
    <s v="Director,Other"/>
    <n v="29000"/>
    <n v="32"/>
    <n v="928000"/>
    <s v="large_buy"/>
    <n v="7.3323331018309901E-2"/>
    <n v="7.3323"/>
    <s v="P"/>
  </r>
  <r>
    <x v="158"/>
    <s v="Dime Community Bancshares, Inc. /NY/"/>
    <x v="10"/>
    <x v="225"/>
    <s v="LINDENBAUM MATTHEW A"/>
    <s v="Director"/>
    <n v="29000"/>
    <n v="32"/>
    <n v="928000"/>
    <s v="large_buy"/>
    <n v="7.3323331018309901E-2"/>
    <n v="7.3323"/>
    <s v="P"/>
  </r>
  <r>
    <x v="934"/>
    <s v="Hims &amp; Hers Health, Inc."/>
    <x v="10"/>
    <x v="225"/>
    <s v="Manuel Anja"/>
    <s v="Director"/>
    <n v="4000"/>
    <n v="26.94"/>
    <n v="107760"/>
    <s v="normal_buy"/>
    <n v="0.1494941810145993"/>
    <n v="14.949400000000001"/>
    <s v="P"/>
  </r>
  <r>
    <x v="1380"/>
    <s v="SmartRent, Inc."/>
    <x v="10"/>
    <x v="225"/>
    <s v="Lee Kristen Morse"/>
    <s v="Officer"/>
    <n v="10000"/>
    <n v="1.48"/>
    <n v="14800"/>
    <s v="normal_buy"/>
    <n v="0.25850339308556941"/>
    <n v="25.850300000000001"/>
    <s v="P"/>
  </r>
  <r>
    <x v="1565"/>
    <s v="EATON VANCE CALIFORNIA MUNICIPAL BOND FUND"/>
    <x v="10"/>
    <x v="225"/>
    <s v="Saba Capital Management, L.P."/>
    <s v="TenPercentOwner"/>
    <n v="54121"/>
    <n v="9.32"/>
    <n v="504407.72"/>
    <s v="large_buy"/>
    <n v="1.3070896243646549E-2"/>
    <n v="1.3070999999999999"/>
    <s v="P"/>
  </r>
  <r>
    <x v="1565"/>
    <s v="EATON VANCE CALIFORNIA MUNICIPAL BOND FUND"/>
    <x v="10"/>
    <x v="225"/>
    <s v="Weinstein Boaz"/>
    <s v="TenPercentOwner"/>
    <n v="54121"/>
    <n v="9.32"/>
    <n v="504407.72"/>
    <s v="large_buy"/>
    <n v="1.3070896243646549E-2"/>
    <n v="1.3070999999999999"/>
    <s v="P"/>
  </r>
  <r>
    <x v="323"/>
    <s v="DIEBOLD NIXDORF, Inc"/>
    <x v="10"/>
    <x v="225"/>
    <s v="Baur Frank Tobias"/>
    <s v="Officer"/>
    <n v="5310"/>
    <n v="41.42"/>
    <n v="219940.2"/>
    <s v="large_buy"/>
    <n v="0.15946687649542771"/>
    <n v="15.9467"/>
    <s v="P"/>
  </r>
  <r>
    <x v="323"/>
    <s v="DIEBOLD NIXDORF, Inc"/>
    <x v="10"/>
    <x v="225"/>
    <s v="Marquez Octavio"/>
    <s v="Director,Officer"/>
    <n v="1199"/>
    <n v="40.950000000000003"/>
    <n v="49099.05"/>
    <s v="normal_buy"/>
    <n v="0.15946687649542771"/>
    <n v="15.9467"/>
    <s v="P"/>
  </r>
  <r>
    <x v="323"/>
    <s v="DIEBOLD NIXDORF, Inc"/>
    <x v="10"/>
    <x v="225"/>
    <s v="Marquez Octavio"/>
    <s v="Director,Officer"/>
    <n v="491"/>
    <n v="40.57"/>
    <n v="19919.87"/>
    <s v="normal_buy"/>
    <n v="0.15946687649542771"/>
    <n v="15.9467"/>
    <s v="P"/>
  </r>
  <r>
    <x v="1592"/>
    <s v="Alpha Cognition Inc."/>
    <x v="10"/>
    <x v="226"/>
    <s v="HAVENS JOHN PRENTISS"/>
    <s v="Director"/>
    <n v="4347"/>
    <n v="5.75"/>
    <n v="24995.25"/>
    <s v="normal_buy"/>
    <n v="0.16202096555042461"/>
    <n v="16.202100000000002"/>
    <s v="P"/>
  </r>
  <r>
    <x v="1593"/>
    <s v="NASDAQ, INC."/>
    <x v="10"/>
    <x v="226"/>
    <s v="ZOLLAR ALFRED W"/>
    <s v="Director"/>
    <n v="2542"/>
    <n v="80.239999999999995"/>
    <n v="203970.08"/>
    <s v="large_buy"/>
    <n v="3.9814583841707663E-2"/>
    <n v="3.9815"/>
    <s v="P"/>
  </r>
  <r>
    <x v="1208"/>
    <s v="Klaviyo, Inc."/>
    <x v="10"/>
    <x v="226"/>
    <s v="Fagnan Jeff"/>
    <s v="TenPercentOwner"/>
    <n v="13515"/>
    <n v="37.14"/>
    <n v="501947.1"/>
    <s v="large_buy"/>
    <n v="-1.908909144246906E-3"/>
    <n v="-0.19089999999999999"/>
    <s v="P"/>
  </r>
  <r>
    <x v="1581"/>
    <s v="CENTENE CORP"/>
    <x v="10"/>
    <x v="226"/>
    <s v="Asher Andrew Lynn"/>
    <s v="Officer"/>
    <n v="17200"/>
    <n v="58.14"/>
    <n v="1000008"/>
    <s v="large_buy"/>
    <n v="3.2563738108811968E-2"/>
    <n v="3.2564000000000002"/>
    <s v="P"/>
  </r>
  <r>
    <x v="1594"/>
    <s v="INTERNATIONAL BUSINESS MACHINES CORP"/>
    <x v="10"/>
    <x v="226"/>
    <s v="ZOLLAR ALFRED W"/>
    <s v="Director"/>
    <n v="936"/>
    <n v="210.62"/>
    <n v="197140.32"/>
    <s v="large_buy"/>
    <n v="7.5858009762146184E-2"/>
    <n v="7.5857999999999999"/>
    <s v="P"/>
  </r>
  <r>
    <x v="1554"/>
    <s v="Ultra Clean Holdings, Inc."/>
    <x v="10"/>
    <x v="226"/>
    <s v="Bajwa Harjinder"/>
    <s v="Officer"/>
    <n v="10000"/>
    <n v="35"/>
    <n v="350000"/>
    <s v="large_buy"/>
    <n v="7.4691133914060126E-2"/>
    <n v="7.4691000000000001"/>
    <s v="P"/>
  </r>
  <r>
    <x v="17"/>
    <s v="TILE SHOP HOLDINGS, INC."/>
    <x v="10"/>
    <x v="226"/>
    <s v="Pleasant Lake Partners LLC"/>
    <s v="TenPercentOwner"/>
    <n v="5000"/>
    <n v="6.93"/>
    <n v="34650"/>
    <s v="normal_buy"/>
    <n v="-5.3545570727856373E-2"/>
    <n v="-5.3545999999999996"/>
    <s v="P"/>
  </r>
  <r>
    <x v="17"/>
    <s v="TILE SHOP HOLDINGS, INC."/>
    <x v="10"/>
    <x v="226"/>
    <s v="Fund 1 Investments, LLC"/>
    <s v="TenPercentOwner"/>
    <n v="5000"/>
    <n v="6.93"/>
    <n v="34650"/>
    <s v="normal_buy"/>
    <n v="-5.3545570727856373E-2"/>
    <n v="-5.3545999999999996"/>
    <s v="P"/>
  </r>
  <r>
    <x v="17"/>
    <s v="TILE SHOP HOLDINGS, INC."/>
    <x v="10"/>
    <x v="226"/>
    <s v="Pleasant Lake Onshore Feeder Fund LP"/>
    <s v="TenPercentOwner"/>
    <n v="5000"/>
    <n v="6.93"/>
    <n v="34650"/>
    <s v="normal_buy"/>
    <n v="-5.3545570727856373E-2"/>
    <n v="-5.3545999999999996"/>
    <s v="P"/>
  </r>
  <r>
    <x v="1554"/>
    <s v="Ultra Clean Holdings, Inc."/>
    <x v="10"/>
    <x v="226"/>
    <s v="Bajwa Harjinder"/>
    <s v="Officer"/>
    <n v="5000"/>
    <n v="34.5"/>
    <n v="172500"/>
    <s v="large_buy"/>
    <n v="7.4691133914060126E-2"/>
    <n v="7.4691000000000001"/>
    <s v="P"/>
  </r>
  <r>
    <x v="455"/>
    <s v="Biglari Holdings Inc."/>
    <x v="10"/>
    <x v="226"/>
    <s v="LION FUND, L.P."/>
    <s v="TenPercentOwner"/>
    <n v="1630"/>
    <n v="997.72"/>
    <n v="1626283.6"/>
    <s v="large_buy"/>
    <n v="5.3921568627451011E-2"/>
    <n v="5.3921999999999999"/>
    <s v="P"/>
  </r>
  <r>
    <x v="455"/>
    <s v="Biglari Holdings Inc."/>
    <x v="10"/>
    <x v="226"/>
    <s v="BIGLARI CAPITAL CORP."/>
    <s v="TenPercentOwner"/>
    <n v="1630"/>
    <n v="997.72"/>
    <n v="1626283.6"/>
    <s v="large_buy"/>
    <n v="5.3921568627451011E-2"/>
    <n v="5.3921999999999999"/>
    <s v="P"/>
  </r>
  <r>
    <x v="455"/>
    <s v="Biglari Holdings Inc."/>
    <x v="10"/>
    <x v="226"/>
    <s v="BIGLARI, SARDAR"/>
    <s v="Director,Officer,TenPercentOwner"/>
    <n v="1630"/>
    <n v="997.72"/>
    <n v="1626283.6"/>
    <s v="large_buy"/>
    <n v="5.3921568627451011E-2"/>
    <n v="5.3921999999999999"/>
    <s v="P"/>
  </r>
  <r>
    <x v="455"/>
    <s v="Biglari Holdings Inc."/>
    <x v="10"/>
    <x v="226"/>
    <s v="LION FUND, L.P."/>
    <s v="TenPercentOwner"/>
    <n v="6928"/>
    <n v="199"/>
    <n v="1378672"/>
    <s v="large_buy"/>
    <n v="5.3921568627451011E-2"/>
    <n v="5.3921999999999999"/>
    <s v="P"/>
  </r>
  <r>
    <x v="455"/>
    <s v="Biglari Holdings Inc."/>
    <x v="10"/>
    <x v="226"/>
    <s v="BIGLARI CAPITAL CORP."/>
    <s v="TenPercentOwner"/>
    <n v="6928"/>
    <n v="199"/>
    <n v="1378672"/>
    <s v="large_buy"/>
    <n v="5.3921568627451011E-2"/>
    <n v="5.3921999999999999"/>
    <s v="P"/>
  </r>
  <r>
    <x v="455"/>
    <s v="Biglari Holdings Inc."/>
    <x v="10"/>
    <x v="226"/>
    <s v="BIGLARI, SARDAR"/>
    <s v="Director,Officer,TenPercentOwner"/>
    <n v="6928"/>
    <n v="199"/>
    <n v="1378672"/>
    <s v="large_buy"/>
    <n v="5.3921568627451011E-2"/>
    <n v="5.3921999999999999"/>
    <s v="P"/>
  </r>
  <r>
    <x v="63"/>
    <s v="BlackRock Innovation &amp; Growth Term Trust"/>
    <x v="10"/>
    <x v="226"/>
    <s v="Saba Capital Management, L.P."/>
    <s v="TenPercentOwner"/>
    <n v="94406"/>
    <n v="7.82"/>
    <n v="738254.92"/>
    <s v="normal_buy"/>
    <n v="2.8022481845195291E-2"/>
    <n v="2.8022"/>
    <s v="P"/>
  </r>
  <r>
    <x v="63"/>
    <s v="BlackRock Innovation &amp; Growth Term Trust"/>
    <x v="10"/>
    <x v="226"/>
    <s v="Weinstein Boaz"/>
    <s v="TenPercentOwner"/>
    <n v="94406"/>
    <n v="7.82"/>
    <n v="738254.92"/>
    <s v="normal_buy"/>
    <n v="2.8022481845195291E-2"/>
    <n v="2.8022"/>
    <s v="P"/>
  </r>
  <r>
    <x v="1571"/>
    <s v="CVR PARTNERS, LP"/>
    <x v="10"/>
    <x v="226"/>
    <s v="AMERICAN ENTERTAINMENT PROPERTIES CORP."/>
    <s v="TenPercentOwner"/>
    <n v="7927"/>
    <n v="71.510000000000005"/>
    <n v="566859.77"/>
    <s v="normal_buy"/>
    <n v="6.3886571531323488E-2"/>
    <n v="6.3887"/>
    <s v="P"/>
  </r>
  <r>
    <x v="1571"/>
    <s v="CVR PARTNERS, LP"/>
    <x v="10"/>
    <x v="226"/>
    <s v="IEP Energy Holding LLC"/>
    <s v="TenPercentOwner"/>
    <n v="7927"/>
    <n v="71.510000000000005"/>
    <n v="566859.77"/>
    <s v="normal_buy"/>
    <n v="6.3886571531323488E-2"/>
    <n v="6.3887"/>
    <s v="P"/>
  </r>
  <r>
    <x v="1571"/>
    <s v="CVR PARTNERS, LP"/>
    <x v="10"/>
    <x v="226"/>
    <s v="ICAHN CARL C"/>
    <s v="TenPercentOwner"/>
    <n v="7927"/>
    <n v="71.510000000000005"/>
    <n v="566859.77"/>
    <s v="normal_buy"/>
    <n v="6.3886571531323488E-2"/>
    <n v="6.3887"/>
    <s v="P"/>
  </r>
  <r>
    <x v="1595"/>
    <s v="Tharimmune, Inc."/>
    <x v="10"/>
    <x v="226"/>
    <s v="Appajosyula Sireesh"/>
    <s v="Director,Officer"/>
    <n v="5000"/>
    <n v="2.02"/>
    <n v="10100"/>
    <s v="large_buy"/>
    <n v="3.6697211585436477E-2"/>
    <n v="3.6697000000000002"/>
    <s v="P"/>
  </r>
  <r>
    <x v="1596"/>
    <s v="Ameresco, Inc."/>
    <x v="10"/>
    <x v="226"/>
    <s v="Sakellaris George P"/>
    <s v="Director,Officer,TenPercentOwner"/>
    <n v="25000"/>
    <n v="26.54"/>
    <n v="663500"/>
    <s v="large_buy"/>
    <n v="8.561643611917269E-2"/>
    <n v="8.5616000000000003"/>
    <s v="P"/>
  </r>
  <r>
    <x v="270"/>
    <s v="RxSight, Inc."/>
    <x v="10"/>
    <x v="226"/>
    <s v="Corley Jesse Anderson"/>
    <s v="Director"/>
    <n v="5570"/>
    <n v="45"/>
    <n v="250650"/>
    <s v="normal_buy"/>
    <n v="3.9193727663944473E-2"/>
    <n v="3.9194"/>
    <s v="P"/>
  </r>
  <r>
    <x v="270"/>
    <s v="RxSight, Inc."/>
    <x v="10"/>
    <x v="226"/>
    <s v="Corley Jesse Anderson"/>
    <s v="Director"/>
    <n v="1705"/>
    <n v="44.5"/>
    <n v="75872.5"/>
    <s v="normal_buy"/>
    <n v="3.9193727663944473E-2"/>
    <n v="3.9194"/>
    <s v="P"/>
  </r>
  <r>
    <x v="270"/>
    <s v="RxSight, Inc."/>
    <x v="10"/>
    <x v="226"/>
    <s v="Corley Jesse Anderson"/>
    <s v="Director"/>
    <n v="4090"/>
    <n v="44.98"/>
    <n v="183968.2"/>
    <s v="normal_buy"/>
    <n v="3.9193727663944473E-2"/>
    <n v="3.9194"/>
    <s v="P"/>
  </r>
  <r>
    <x v="1194"/>
    <s v="DONEGAL GROUP INC"/>
    <x v="10"/>
    <x v="226"/>
    <s v="DONEGAL MUTUAL INSURANCE CO"/>
    <s v="TenPercentOwner"/>
    <n v="8100"/>
    <n v="15.93"/>
    <n v="129033"/>
    <s v="normal_buy"/>
    <n v="3.3983506605380187E-2"/>
    <n v="3.3984000000000001"/>
    <s v="P"/>
  </r>
  <r>
    <x v="1045"/>
    <s v="New Mountain Finance Corp"/>
    <x v="10"/>
    <x v="226"/>
    <s v="KLINSKY STEVEN B"/>
    <s v="Director"/>
    <n v="31730"/>
    <n v="11.6"/>
    <n v="368068"/>
    <s v="normal_buy"/>
    <n v="1.9810518724439952E-2"/>
    <n v="1.9811000000000001"/>
    <s v="P"/>
  </r>
  <r>
    <x v="1045"/>
    <s v="New Mountain Finance Corp"/>
    <x v="10"/>
    <x v="226"/>
    <s v="KLINSKY STEVEN B"/>
    <s v="Director"/>
    <n v="63461"/>
    <n v="11.6"/>
    <n v="736147.6"/>
    <s v="large_buy"/>
    <n v="1.9810518724439952E-2"/>
    <n v="1.9811000000000001"/>
    <s v="P"/>
  </r>
  <r>
    <x v="1308"/>
    <s v="abrdn National Municipal Income Fund"/>
    <x v="10"/>
    <x v="226"/>
    <s v="Yao Nancy"/>
    <s v="Director"/>
    <n v="1000"/>
    <n v="10.63"/>
    <n v="10630"/>
    <s v="normal_buy"/>
    <n v="1.414704985297455E-2"/>
    <n v="1.4147000000000001"/>
    <s v="P"/>
  </r>
  <r>
    <x v="223"/>
    <s v="ESTEE LAUDER COMPANIES INC"/>
    <x v="10"/>
    <x v="226"/>
    <s v="FRIBOURG PAUL J"/>
    <s v="Director"/>
    <n v="27320"/>
    <n v="63.71"/>
    <n v="1740557.2"/>
    <s v="normal_buy"/>
    <n v="0.176582949008802"/>
    <n v="17.658300000000001"/>
    <s v="P"/>
  </r>
  <r>
    <x v="223"/>
    <s v="ESTEE LAUDER COMPANIES INC"/>
    <x v="10"/>
    <x v="226"/>
    <s v="FRIBOURG PAUL J"/>
    <s v="Director"/>
    <n v="51680"/>
    <n v="63.18"/>
    <n v="3265142.4"/>
    <s v="normal_buy"/>
    <n v="0.176582949008802"/>
    <n v="17.658300000000001"/>
    <s v="P"/>
  </r>
  <r>
    <x v="1592"/>
    <s v="Alpha Cognition Inc."/>
    <x v="10"/>
    <x v="226"/>
    <s v="MERTZ LEONARD POWELL"/>
    <s v="Director"/>
    <n v="8695"/>
    <n v="5.75"/>
    <n v="49996.25"/>
    <s v="large_buy"/>
    <n v="0.16202096555042461"/>
    <n v="16.202100000000002"/>
    <s v="P"/>
  </r>
  <r>
    <x v="1264"/>
    <s v="W. P. Carey Inc."/>
    <x v="10"/>
    <x v="226"/>
    <s v="Farrell Peter"/>
    <s v="Director"/>
    <n v="1000"/>
    <n v="55.56"/>
    <n v="55560"/>
    <s v="normal_buy"/>
    <n v="3.7899277227604333E-2"/>
    <n v="3.7898999999999998"/>
    <s v="P"/>
  </r>
  <r>
    <x v="1583"/>
    <s v="Oscar Health, Inc."/>
    <x v="10"/>
    <x v="226"/>
    <s v="Kushner Joshua"/>
    <s v="Director,Officer,TenPercentOwner"/>
    <n v="358619"/>
    <n v="13.74"/>
    <n v="4927425.0600000015"/>
    <s v="large_buy"/>
    <n v="0.24851635721301821"/>
    <n v="24.851600000000001"/>
    <s v="P"/>
  </r>
  <r>
    <x v="1583"/>
    <s v="Oscar Health, Inc."/>
    <x v="10"/>
    <x v="226"/>
    <s v="Thrive Capital Partners VII Growth, L.P."/>
    <s v="Director,TenPercentOwner"/>
    <n v="358619"/>
    <n v="13.74"/>
    <n v="4927425.0600000015"/>
    <s v="large_buy"/>
    <n v="0.24851635721301821"/>
    <n v="24.851600000000001"/>
    <s v="P"/>
  </r>
  <r>
    <x v="1583"/>
    <s v="Oscar Health, Inc."/>
    <x v="10"/>
    <x v="226"/>
    <s v="Thrive Partners VII GP, LLC"/>
    <s v="Director,TenPercentOwner"/>
    <n v="358619"/>
    <n v="13.74"/>
    <n v="4927425.0600000015"/>
    <s v="large_buy"/>
    <n v="0.24851635721301821"/>
    <n v="24.851600000000001"/>
    <s v="P"/>
  </r>
  <r>
    <x v="1583"/>
    <s v="Oscar Health, Inc."/>
    <x v="10"/>
    <x v="226"/>
    <s v="Claremount VII Associates, L.P."/>
    <s v="Director,TenPercentOwner"/>
    <n v="358619"/>
    <n v="13.74"/>
    <n v="4927425.0600000015"/>
    <s v="large_buy"/>
    <n v="0.24851635721301821"/>
    <n v="24.851600000000001"/>
    <s v="P"/>
  </r>
  <r>
    <x v="1583"/>
    <s v="Oscar Health, Inc."/>
    <x v="10"/>
    <x v="226"/>
    <s v="Thrive Partners VII Growth GP, LLC"/>
    <s v="Director,TenPercentOwner"/>
    <n v="358619"/>
    <n v="13.74"/>
    <n v="4927425.0600000015"/>
    <s v="large_buy"/>
    <n v="0.24851635721301821"/>
    <n v="24.851600000000001"/>
    <s v="P"/>
  </r>
  <r>
    <x v="42"/>
    <s v="EATON VANCE NEW YORK MUNICIPAL BOND FUND"/>
    <x v="10"/>
    <x v="226"/>
    <s v="Saba Capital Management, L.P."/>
    <s v="TenPercentOwner"/>
    <n v="18683"/>
    <n v="9.67"/>
    <n v="180664.61"/>
    <s v="large_buy"/>
    <n v="2.6046914995888178E-2"/>
    <n v="2.6046999999999998"/>
    <s v="P"/>
  </r>
  <r>
    <x v="42"/>
    <s v="EATON VANCE NEW YORK MUNICIPAL BOND FUND"/>
    <x v="10"/>
    <x v="226"/>
    <s v="Weinstein Boaz"/>
    <s v="TenPercentOwner"/>
    <n v="18683"/>
    <n v="9.67"/>
    <n v="180664.61"/>
    <s v="large_buy"/>
    <n v="2.6046914995888178E-2"/>
    <n v="2.6046999999999998"/>
    <s v="P"/>
  </r>
  <r>
    <x v="1015"/>
    <s v="PodcastOne, Inc."/>
    <x v="10"/>
    <x v="226"/>
    <s v="ELLIN ROBERT S"/>
    <s v="Director,Officer"/>
    <n v="10000"/>
    <n v="1.64"/>
    <n v="16400"/>
    <s v="normal_buy"/>
    <n v="0.36473427882519821"/>
    <n v="36.473399999999998"/>
    <s v="P"/>
  </r>
  <r>
    <x v="588"/>
    <s v="Crocs, Inc."/>
    <x v="10"/>
    <x v="226"/>
    <s v="Healy Susan L."/>
    <s v="Officer"/>
    <n v="1000"/>
    <n v="99.7"/>
    <n v="99700"/>
    <s v="normal_buy"/>
    <n v="6.7097811753014547E-2"/>
    <n v="6.7098000000000004"/>
    <s v="P"/>
  </r>
  <r>
    <x v="906"/>
    <s v="EASTERN CO"/>
    <x v="10"/>
    <x v="226"/>
    <s v="DiSanto Frederick D."/>
    <s v="Director"/>
    <n v="371"/>
    <n v="26.96"/>
    <n v="10002.16"/>
    <s v="normal_buy"/>
    <n v="5.7701630007757743E-2"/>
    <n v="5.7702"/>
    <s v="P"/>
  </r>
  <r>
    <x v="1592"/>
    <s v="Alpha Cognition Inc."/>
    <x v="10"/>
    <x v="226"/>
    <s v="McFadden Michael E."/>
    <s v="Director,Officer"/>
    <n v="2608"/>
    <n v="5.75"/>
    <n v="14996"/>
    <s v="normal_buy"/>
    <n v="0.16202096555042461"/>
    <n v="16.202100000000002"/>
    <s v="P"/>
  </r>
  <r>
    <x v="283"/>
    <s v="LANTRONIX INC"/>
    <x v="10"/>
    <x v="226"/>
    <s v="Awsare Saleel"/>
    <s v="Director,Officer"/>
    <n v="80000"/>
    <n v="2.66"/>
    <n v="212800"/>
    <s v="large_buy"/>
    <n v="9.7744354163079583E-2"/>
    <n v="9.7744"/>
    <s v="P"/>
  </r>
  <r>
    <x v="578"/>
    <s v="Granite Ridge Resources, Inc."/>
    <x v="10"/>
    <x v="226"/>
    <s v="Farquharson Tyler"/>
    <s v="Officer"/>
    <n v="5000"/>
    <n v="6.55"/>
    <n v="32750"/>
    <s v="normal_buy"/>
    <n v="3.06273964061532E-3"/>
    <n v="0.30630000000000002"/>
    <s v="P"/>
  </r>
  <r>
    <x v="1590"/>
    <s v="Alto Ingredients, Inc."/>
    <x v="10"/>
    <x v="226"/>
    <s v="NATHAN GILBERT E"/>
    <s v="Director"/>
    <n v="25000"/>
    <n v="1.34"/>
    <n v="33500"/>
    <s v="normal_buy"/>
    <n v="0.129771056274431"/>
    <n v="12.9771"/>
    <s v="P"/>
  </r>
  <r>
    <x v="493"/>
    <s v="Lemonade, Inc."/>
    <x v="10"/>
    <x v="226"/>
    <s v="Angelidis-Smith Maria"/>
    <s v="Director"/>
    <n v="15042"/>
    <n v="33.229999999999997"/>
    <n v="499845.66"/>
    <s v="large_buy"/>
    <n v="0.53673023442143619"/>
    <n v="53.673000000000002"/>
    <s v="P"/>
  </r>
  <r>
    <x v="853"/>
    <s v="B&amp;G Foods, Inc."/>
    <x v="10"/>
    <x v="226"/>
    <s v="Vogel Andrew D"/>
    <s v="Officer"/>
    <n v="7500"/>
    <n v="6.36"/>
    <n v="47700"/>
    <s v="normal_buy"/>
    <n v="6.2003225303751019E-2"/>
    <n v="6.2003000000000004"/>
    <s v="P"/>
  </r>
  <r>
    <x v="1582"/>
    <s v="Coya Therapeutics, Inc."/>
    <x v="10"/>
    <x v="226"/>
    <s v="Swaminathan Arun"/>
    <s v="Director,Officer"/>
    <n v="5000"/>
    <n v="7.36"/>
    <n v="36800"/>
    <s v="large_buy"/>
    <n v="-8.1491670497609858E-2"/>
    <n v="-8.1492000000000004"/>
    <s v="P"/>
  </r>
  <r>
    <x v="1015"/>
    <s v="PodcastOne, Inc."/>
    <x v="10"/>
    <x v="226"/>
    <s v="MERRIMAN D JONATHAN"/>
    <s v="Director"/>
    <n v="11000"/>
    <n v="1.64"/>
    <n v="18040"/>
    <s v="normal_buy"/>
    <n v="0.36473427882519821"/>
    <n v="36.473399999999998"/>
    <s v="P"/>
  </r>
  <r>
    <x v="521"/>
    <s v="Horizon Technology Finance Corp"/>
    <x v="10"/>
    <x v="226"/>
    <s v="SAVAGE JOSEPH J"/>
    <s v="Director"/>
    <n v="5000"/>
    <n v="9.35"/>
    <n v="46750"/>
    <s v="normal_buy"/>
    <n v="7.7618577545086609E-3"/>
    <n v="0.7762"/>
    <s v="P"/>
  </r>
  <r>
    <x v="1238"/>
    <s v="Clarus Corp"/>
    <x v="10"/>
    <x v="226"/>
    <s v="SOKOLOW NICOLAS"/>
    <s v="Director"/>
    <n v="50000"/>
    <n v="4.4800000000000004"/>
    <n v="224000"/>
    <s v="large_buy"/>
    <n v="5.5892210131215148E-2"/>
    <n v="5.5891999999999999"/>
    <s v="P"/>
  </r>
  <r>
    <x v="1234"/>
    <s v="Sleep Number Corp"/>
    <x v="10"/>
    <x v="226"/>
    <s v="Stadium Capital Management GP, L.P."/>
    <s v="TenPercentOwner"/>
    <n v="22000"/>
    <n v="13.86"/>
    <n v="304920"/>
    <s v="normal_buy"/>
    <n v="9.6960939376123045E-2"/>
    <n v="9.6960999999999995"/>
    <s v="P"/>
  </r>
  <r>
    <x v="1234"/>
    <s v="Sleep Number Corp"/>
    <x v="10"/>
    <x v="226"/>
    <s v="STADIUM CAPITAL PARTNERS L P"/>
    <s v="Other"/>
    <n v="22000"/>
    <n v="13.86"/>
    <n v="304920"/>
    <s v="normal_buy"/>
    <n v="9.6960939376123045E-2"/>
    <n v="9.6960999999999995"/>
    <s v="P"/>
  </r>
  <r>
    <x v="1234"/>
    <s v="Sleep Number Corp"/>
    <x v="10"/>
    <x v="226"/>
    <s v="Stadium Special Opportunity I, L.P."/>
    <s v="Other"/>
    <n v="22000"/>
    <n v="13.86"/>
    <n v="304920"/>
    <s v="normal_buy"/>
    <n v="9.6960939376123045E-2"/>
    <n v="9.6960999999999995"/>
    <s v="P"/>
  </r>
  <r>
    <x v="1234"/>
    <s v="Sleep Number Corp"/>
    <x v="10"/>
    <x v="226"/>
    <s v="SEAVER ALEXANDER M"/>
    <s v="TenPercentOwner"/>
    <n v="22000"/>
    <n v="13.86"/>
    <n v="304920"/>
    <s v="normal_buy"/>
    <n v="9.6960939376123045E-2"/>
    <n v="9.6960999999999995"/>
    <s v="P"/>
  </r>
  <r>
    <x v="1234"/>
    <s v="Sleep Number Corp"/>
    <x v="10"/>
    <x v="226"/>
    <s v="STADIUM CAPITAL MANAGEMENT LLC"/>
    <s v="TenPercentOwner"/>
    <n v="22000"/>
    <n v="13.86"/>
    <n v="304920"/>
    <s v="normal_buy"/>
    <n v="9.6960939376123045E-2"/>
    <n v="9.6960999999999995"/>
    <s v="P"/>
  </r>
  <r>
    <x v="68"/>
    <s v="PBF Energy Inc."/>
    <x v="10"/>
    <x v="226"/>
    <s v="Control Empresarial de Capitales S.A. de C.V."/>
    <s v="TenPercentOwner,Other"/>
    <n v="40000"/>
    <n v="29.49"/>
    <n v="1179600"/>
    <s v="normal_buy"/>
    <n v="3.4607813526483573E-2"/>
    <n v="3.4607999999999999"/>
    <s v="P"/>
  </r>
  <r>
    <x v="471"/>
    <s v="Green Brick Partners, Inc."/>
    <x v="10"/>
    <x v="226"/>
    <s v="EINHORN DAVID"/>
    <s v="Director,TenPercentOwner"/>
    <n v="1017163"/>
    <n v="69.16"/>
    <n v="70346993.079999998"/>
    <s v="large_buy"/>
    <n v="2.104210145805974E-2"/>
    <n v="2.1042000000000001"/>
    <s v="P"/>
  </r>
  <r>
    <x v="471"/>
    <s v="Green Brick Partners, Inc."/>
    <x v="10"/>
    <x v="226"/>
    <s v="DME Advisors GP, L.L.C."/>
    <s v="Director,TenPercentOwner"/>
    <n v="1017163"/>
    <n v="69.16"/>
    <n v="70346993.079999998"/>
    <s v="large_buy"/>
    <n v="2.104210145805974E-2"/>
    <n v="2.1042000000000001"/>
    <s v="P"/>
  </r>
  <r>
    <x v="471"/>
    <s v="Green Brick Partners, Inc."/>
    <x v="10"/>
    <x v="226"/>
    <s v="DME Advisors, LP"/>
    <s v="Director,TenPercentOwner"/>
    <n v="1017163"/>
    <n v="69.16"/>
    <n v="70346993.079999998"/>
    <s v="large_buy"/>
    <n v="2.104210145805974E-2"/>
    <n v="2.1042000000000001"/>
    <s v="P"/>
  </r>
  <r>
    <x v="471"/>
    <s v="Green Brick Partners, Inc."/>
    <x v="10"/>
    <x v="226"/>
    <s v="DME Capital Management, LP"/>
    <s v="Director,TenPercentOwner"/>
    <n v="1017163"/>
    <n v="69.16"/>
    <n v="70346993.079999998"/>
    <s v="large_buy"/>
    <n v="2.104210145805974E-2"/>
    <n v="2.1042000000000001"/>
    <s v="P"/>
  </r>
  <r>
    <x v="382"/>
    <s v="OPENLANE, Inc."/>
    <x v="10"/>
    <x v="226"/>
    <s v="Lakhia Brad S."/>
    <s v="Officer"/>
    <n v="4985"/>
    <n v="20.059999999999999"/>
    <n v="99999.099999999991"/>
    <s v="normal_buy"/>
    <n v="6.5065601147997754E-3"/>
    <n v="0.65069999999999995"/>
    <s v="P"/>
  </r>
  <r>
    <x v="1597"/>
    <s v="Ocean Power Technologies, Inc."/>
    <x v="10"/>
    <x v="226"/>
    <s v="Cryan Terence James"/>
    <s v="Director"/>
    <n v="100000"/>
    <n v="0.15"/>
    <n v="15000"/>
    <s v="large_buy"/>
    <n v="1.4666666004392861"/>
    <n v="146.66669999999999"/>
    <s v="P"/>
  </r>
  <r>
    <x v="1598"/>
    <s v="ARDELYX, INC."/>
    <x v="10"/>
    <x v="226"/>
    <s v="MOTT DAVID M"/>
    <s v="Director"/>
    <n v="215868"/>
    <n v="4.62"/>
    <n v="997310.16"/>
    <s v="large_buy"/>
    <n v="0.2644444571601019"/>
    <n v="26.444400000000002"/>
    <s v="P"/>
  </r>
  <r>
    <x v="413"/>
    <s v="SOLAREDGE TECHNOLOGIES, INC."/>
    <x v="10"/>
    <x v="226"/>
    <s v="GANI MARCEL"/>
    <s v="Director"/>
    <n v="18400"/>
    <n v="11.37"/>
    <n v="209208"/>
    <s v="normal_buy"/>
    <n v="0.228099106462365"/>
    <n v="22.809899999999999"/>
    <s v="P"/>
  </r>
  <r>
    <x v="413"/>
    <s v="SOLAREDGE TECHNOLOGIES, INC."/>
    <x v="10"/>
    <x v="226"/>
    <s v="GANI MARCEL"/>
    <s v="Director"/>
    <n v="1600"/>
    <n v="12.15"/>
    <n v="19440"/>
    <s v="normal_buy"/>
    <n v="0.228099106462365"/>
    <n v="22.809899999999999"/>
    <s v="P"/>
  </r>
  <r>
    <x v="1565"/>
    <s v="EATON VANCE CALIFORNIA MUNICIPAL BOND FUND"/>
    <x v="10"/>
    <x v="226"/>
    <s v="Saba Capital Management, L.P."/>
    <s v="TenPercentOwner"/>
    <n v="11337"/>
    <n v="9.35"/>
    <n v="106000.95"/>
    <s v="normal_buy"/>
    <n v="1.7349891736160531E-2"/>
    <n v="1.7350000000000001"/>
    <s v="P"/>
  </r>
  <r>
    <x v="1565"/>
    <s v="EATON VANCE CALIFORNIA MUNICIPAL BOND FUND"/>
    <x v="10"/>
    <x v="226"/>
    <s v="Weinstein Boaz"/>
    <s v="TenPercentOwner"/>
    <n v="11337"/>
    <n v="9.35"/>
    <n v="106000.95"/>
    <s v="normal_buy"/>
    <n v="1.7349891736160531E-2"/>
    <n v="1.7350000000000001"/>
    <s v="P"/>
  </r>
  <r>
    <x v="1013"/>
    <s v="FutureFuel Corp."/>
    <x v="10"/>
    <x v="226"/>
    <s v="Polet Roeland"/>
    <s v="Officer"/>
    <n v="10000"/>
    <n v="5.1100000000000003"/>
    <n v="51100"/>
    <s v="normal_buy"/>
    <n v="3.5785298614839922E-2"/>
    <n v="3.5785"/>
    <s v="P"/>
  </r>
  <r>
    <x v="1599"/>
    <s v="EXACT SCIENCES CORP"/>
    <x v="10"/>
    <x v="226"/>
    <s v="Conroy Kevin T"/>
    <s v="Director,Officer"/>
    <n v="19500"/>
    <n v="51.35"/>
    <n v="1001325"/>
    <s v="large_buy"/>
    <n v="0.2160457162107341"/>
    <n v="21.604600000000001"/>
    <s v="P"/>
  </r>
  <r>
    <x v="1600"/>
    <s v="Wheeler Real Estate Investment Trust, Inc."/>
    <x v="10"/>
    <x v="227"/>
    <s v="Ursa Fund Partners LP"/>
    <s v="TenPercentOwner"/>
    <n v="1931"/>
    <n v="23.04"/>
    <n v="44490.239999999998"/>
    <s v="normal_buy"/>
    <n v="5.5800744642381377E-2"/>
    <n v="5.5800999999999998"/>
    <s v="P"/>
  </r>
  <r>
    <x v="1600"/>
    <s v="Wheeler Real Estate Investment Trust, Inc."/>
    <x v="10"/>
    <x v="227"/>
    <s v="Investment Opportunities 14 Segregated Portfolio"/>
    <s v="TenPercentOwner"/>
    <n v="1931"/>
    <n v="23.04"/>
    <n v="44490.239999999998"/>
    <s v="normal_buy"/>
    <n v="5.5800744642381377E-2"/>
    <n v="5.5800999999999998"/>
    <s v="P"/>
  </r>
  <r>
    <x v="1600"/>
    <s v="Wheeler Real Estate Investment Trust, Inc."/>
    <x v="10"/>
    <x v="227"/>
    <s v="Hahn Andrew"/>
    <s v="TenPercentOwner"/>
    <n v="1931"/>
    <n v="23.04"/>
    <n v="44490.239999999998"/>
    <s v="normal_buy"/>
    <n v="5.5800744642381377E-2"/>
    <n v="5.5800999999999998"/>
    <s v="P"/>
  </r>
  <r>
    <x v="1600"/>
    <s v="Wheeler Real Estate Investment Trust, Inc."/>
    <x v="10"/>
    <x v="227"/>
    <s v="Douglas Russell Palmer"/>
    <s v="TenPercentOwner"/>
    <n v="1931"/>
    <n v="23.04"/>
    <n v="44490.239999999998"/>
    <s v="normal_buy"/>
    <n v="5.5800744642381377E-2"/>
    <n v="5.5800999999999998"/>
    <s v="P"/>
  </r>
  <r>
    <x v="1600"/>
    <s v="Wheeler Real Estate Investment Trust, Inc."/>
    <x v="10"/>
    <x v="227"/>
    <s v="Ursa Fund Management, LLC"/>
    <s v="TenPercentOwner"/>
    <n v="1931"/>
    <n v="23.04"/>
    <n v="44490.239999999998"/>
    <s v="normal_buy"/>
    <n v="5.5800744642381377E-2"/>
    <n v="5.5800999999999998"/>
    <s v="P"/>
  </r>
  <r>
    <x v="1600"/>
    <s v="Wheeler Real Estate Investment Trust, Inc."/>
    <x v="10"/>
    <x v="227"/>
    <s v="Ursa Fund Partners LP"/>
    <s v="TenPercentOwner"/>
    <n v="1500"/>
    <n v="22.95"/>
    <n v="34425"/>
    <s v="normal_buy"/>
    <n v="5.5800744642381377E-2"/>
    <n v="5.5800999999999998"/>
    <s v="P"/>
  </r>
  <r>
    <x v="1600"/>
    <s v="Wheeler Real Estate Investment Trust, Inc."/>
    <x v="10"/>
    <x v="227"/>
    <s v="Investment Opportunities 14 Segregated Portfolio"/>
    <s v="TenPercentOwner"/>
    <n v="1500"/>
    <n v="22.95"/>
    <n v="34425"/>
    <s v="normal_buy"/>
    <n v="5.5800744642381377E-2"/>
    <n v="5.5800999999999998"/>
    <s v="P"/>
  </r>
  <r>
    <x v="1600"/>
    <s v="Wheeler Real Estate Investment Trust, Inc."/>
    <x v="10"/>
    <x v="227"/>
    <s v="Hahn Andrew"/>
    <s v="TenPercentOwner"/>
    <n v="1500"/>
    <n v="22.95"/>
    <n v="34425"/>
    <s v="normal_buy"/>
    <n v="5.5800744642381377E-2"/>
    <n v="5.5800999999999998"/>
    <s v="P"/>
  </r>
  <r>
    <x v="1600"/>
    <s v="Wheeler Real Estate Investment Trust, Inc."/>
    <x v="10"/>
    <x v="227"/>
    <s v="Douglas Russell Palmer"/>
    <s v="TenPercentOwner"/>
    <n v="1500"/>
    <n v="22.95"/>
    <n v="34425"/>
    <s v="normal_buy"/>
    <n v="5.5800744642381377E-2"/>
    <n v="5.5800999999999998"/>
    <s v="P"/>
  </r>
  <r>
    <x v="1600"/>
    <s v="Wheeler Real Estate Investment Trust, Inc."/>
    <x v="10"/>
    <x v="227"/>
    <s v="Ursa Fund Management, LLC"/>
    <s v="TenPercentOwner"/>
    <n v="1500"/>
    <n v="22.95"/>
    <n v="34425"/>
    <s v="normal_buy"/>
    <n v="5.5800744642381377E-2"/>
    <n v="5.5800999999999998"/>
    <s v="P"/>
  </r>
  <r>
    <x v="526"/>
    <s v="PROSPECT CAPITAL CORP"/>
    <x v="10"/>
    <x v="227"/>
    <s v="Eliasek M Grier"/>
    <s v="Director,Officer"/>
    <n v="4505"/>
    <n v="4.33"/>
    <n v="19506.650000000001"/>
    <s v="normal_buy"/>
    <n v="0.1016306067559223"/>
    <n v="10.1631"/>
    <s v="P"/>
  </r>
  <r>
    <x v="120"/>
    <s v="DORCHESTER MINERALS, L.P."/>
    <x v="10"/>
    <x v="227"/>
    <s v="MORIYAMA LESLIE A"/>
    <s v="Officer"/>
    <n v="3218"/>
    <n v="32.6"/>
    <n v="104906.8"/>
    <s v="large_buy"/>
    <n v="4.6994384152744928E-2"/>
    <n v="4.6993999999999998"/>
    <s v="P"/>
  </r>
  <r>
    <x v="986"/>
    <s v="Pebblebrook Hotel Trust"/>
    <x v="10"/>
    <x v="227"/>
    <s v="BORTZ JON E"/>
    <s v="Director,Officer"/>
    <n v="26000"/>
    <n v="12.48"/>
    <n v="324480"/>
    <s v="large_buy"/>
    <n v="0.12693234515052751"/>
    <n v="12.693199999999999"/>
    <s v="P"/>
  </r>
  <r>
    <x v="156"/>
    <s v="PEOPLES FINANCIAL CORP /MS/"/>
    <x v="10"/>
    <x v="227"/>
    <s v="Stilwell Activist Fund, L.P."/>
    <s v="TenPercentOwner"/>
    <n v="5000"/>
    <n v="18"/>
    <n v="90000"/>
    <s v="large_buy"/>
    <n v="5.5562200937298023E-4"/>
    <n v="5.5599999999999997E-2"/>
    <s v="P"/>
  </r>
  <r>
    <x v="156"/>
    <s v="PEOPLES FINANCIAL CORP /MS/"/>
    <x v="10"/>
    <x v="227"/>
    <s v="Stilwell Value LLC"/>
    <s v="TenPercentOwner"/>
    <n v="5000"/>
    <n v="18"/>
    <n v="90000"/>
    <s v="large_buy"/>
    <n v="5.5562200937298023E-4"/>
    <n v="5.5599999999999997E-2"/>
    <s v="P"/>
  </r>
  <r>
    <x v="156"/>
    <s v="PEOPLES FINANCIAL CORP /MS/"/>
    <x v="10"/>
    <x v="227"/>
    <s v="Stilwell Activist Investments, L.P."/>
    <s v="TenPercentOwner"/>
    <n v="5000"/>
    <n v="18"/>
    <n v="90000"/>
    <s v="large_buy"/>
    <n v="5.5562200937298023E-4"/>
    <n v="5.5599999999999997E-2"/>
    <s v="P"/>
  </r>
  <r>
    <x v="156"/>
    <s v="PEOPLES FINANCIAL CORP /MS/"/>
    <x v="10"/>
    <x v="227"/>
    <s v="Stilwell Value Partners VII, L.P."/>
    <s v="TenPercentOwner"/>
    <n v="5000"/>
    <n v="18"/>
    <n v="90000"/>
    <s v="large_buy"/>
    <n v="5.5562200937298023E-4"/>
    <n v="5.5599999999999997E-2"/>
    <s v="P"/>
  </r>
  <r>
    <x v="156"/>
    <s v="PEOPLES FINANCIAL CORP /MS/"/>
    <x v="10"/>
    <x v="227"/>
    <s v="STILWELL JOSEPH"/>
    <s v="TenPercentOwner"/>
    <n v="5000"/>
    <n v="18"/>
    <n v="90000"/>
    <s v="large_buy"/>
    <n v="5.5562200937298023E-4"/>
    <n v="5.5599999999999997E-2"/>
    <s v="P"/>
  </r>
  <r>
    <x v="460"/>
    <s v="MOTORCAR PARTS OF AMERICA INC"/>
    <x v="10"/>
    <x v="227"/>
    <s v="BISON CAPITAL PARTNERS VI, L.P."/>
    <s v="Director,TenPercentOwner"/>
    <n v="50000"/>
    <n v="6.86"/>
    <n v="343000"/>
    <s v="large_buy"/>
    <n v="4.1428565979003913E-2"/>
    <n v="4.1429"/>
    <s v="P"/>
  </r>
  <r>
    <x v="908"/>
    <s v="EXAGEN INC."/>
    <x v="10"/>
    <x v="227"/>
    <s v="ABALLI JOHN"/>
    <s v="Director,Officer"/>
    <n v="24305"/>
    <n v="2.81"/>
    <n v="68297.05"/>
    <s v="normal_buy"/>
    <n v="0.36896548208810609"/>
    <n v="36.896500000000003"/>
    <s v="P"/>
  </r>
  <r>
    <x v="17"/>
    <s v="TILE SHOP HOLDINGS, INC."/>
    <x v="10"/>
    <x v="227"/>
    <s v="Pleasant Lake Partners LLC"/>
    <s v="TenPercentOwner"/>
    <n v="20000"/>
    <n v="6.43"/>
    <n v="128600"/>
    <s v="normal_buy"/>
    <n v="2.4729571783267179E-2"/>
    <n v="2.4729999999999999"/>
    <s v="P"/>
  </r>
  <r>
    <x v="17"/>
    <s v="TILE SHOP HOLDINGS, INC."/>
    <x v="10"/>
    <x v="227"/>
    <s v="Fund 1 Investments, LLC"/>
    <s v="TenPercentOwner"/>
    <n v="20000"/>
    <n v="6.43"/>
    <n v="128600"/>
    <s v="normal_buy"/>
    <n v="2.4729571783267179E-2"/>
    <n v="2.4729999999999999"/>
    <s v="P"/>
  </r>
  <r>
    <x v="17"/>
    <s v="TILE SHOP HOLDINGS, INC."/>
    <x v="10"/>
    <x v="227"/>
    <s v="Pleasant Lake Onshore Feeder Fund LP"/>
    <s v="TenPercentOwner"/>
    <n v="20000"/>
    <n v="6.43"/>
    <n v="128600"/>
    <s v="normal_buy"/>
    <n v="2.4729571783267179E-2"/>
    <n v="2.4729999999999999"/>
    <s v="P"/>
  </r>
  <r>
    <x v="17"/>
    <s v="TILE SHOP HOLDINGS, INC."/>
    <x v="10"/>
    <x v="227"/>
    <s v="Pleasant Lake Partners LLC"/>
    <s v="TenPercentOwner"/>
    <n v="15000"/>
    <n v="6.47"/>
    <n v="97050"/>
    <s v="normal_buy"/>
    <n v="2.4729571783267179E-2"/>
    <n v="2.4729999999999999"/>
    <s v="P"/>
  </r>
  <r>
    <x v="1565"/>
    <s v="EATON VANCE CALIFORNIA MUNICIPAL BOND FUND"/>
    <x v="10"/>
    <x v="227"/>
    <s v="Saba Capital Management, L.P."/>
    <s v="TenPercentOwner"/>
    <n v="15847"/>
    <n v="9.35"/>
    <n v="148169.45000000001"/>
    <s v="normal_buy"/>
    <n v="7.6535149113454706E-3"/>
    <n v="0.76539999999999997"/>
    <s v="P"/>
  </r>
  <r>
    <x v="17"/>
    <s v="TILE SHOP HOLDINGS, INC."/>
    <x v="10"/>
    <x v="227"/>
    <s v="Fund 1 Investments, LLC"/>
    <s v="TenPercentOwner"/>
    <n v="15000"/>
    <n v="6.47"/>
    <n v="97050"/>
    <s v="normal_buy"/>
    <n v="2.4729571783267179E-2"/>
    <n v="2.4729999999999999"/>
    <s v="P"/>
  </r>
  <r>
    <x v="17"/>
    <s v="TILE SHOP HOLDINGS, INC."/>
    <x v="10"/>
    <x v="227"/>
    <s v="Pleasant Lake Onshore Feeder Fund LP"/>
    <s v="TenPercentOwner"/>
    <n v="15000"/>
    <n v="6.47"/>
    <n v="97050"/>
    <s v="normal_buy"/>
    <n v="2.4729571783267179E-2"/>
    <n v="2.4729999999999999"/>
    <s v="P"/>
  </r>
  <r>
    <x v="1565"/>
    <s v="EATON VANCE CALIFORNIA MUNICIPAL BOND FUND"/>
    <x v="10"/>
    <x v="227"/>
    <s v="Weinstein Boaz"/>
    <s v="TenPercentOwner"/>
    <n v="15847"/>
    <n v="9.35"/>
    <n v="148169.45000000001"/>
    <s v="normal_buy"/>
    <n v="7.6535149113454706E-3"/>
    <n v="0.76539999999999997"/>
    <s v="P"/>
  </r>
  <r>
    <x v="1366"/>
    <s v="ThredUp Inc."/>
    <x v="10"/>
    <x v="227"/>
    <s v="NOVA DANIEL J"/>
    <s v="Director"/>
    <n v="45191"/>
    <n v="0.97"/>
    <n v="43835.27"/>
    <s v="normal_buy"/>
    <n v="0.86825056247860566"/>
    <n v="86.825100000000006"/>
    <s v="P"/>
  </r>
  <r>
    <x v="856"/>
    <s v="Proficient Auto Logistics, Inc"/>
    <x v="10"/>
    <x v="227"/>
    <s v="ODELL RICHARD D"/>
    <s v="Director,Officer"/>
    <n v="54000"/>
    <n v="9.1999999999999993"/>
    <n v="496799.99999999988"/>
    <s v="large_buy"/>
    <n v="0.13879787002304461"/>
    <n v="13.879799999999999"/>
    <s v="P"/>
  </r>
  <r>
    <x v="455"/>
    <s v="Biglari Holdings Inc."/>
    <x v="10"/>
    <x v="227"/>
    <s v="LION FUND, L.P."/>
    <s v="TenPercentOwner"/>
    <n v="671"/>
    <n v="1032.57"/>
    <n v="692854.47"/>
    <s v="large_buy"/>
    <n v="-8.1542748702219114E-3"/>
    <n v="-0.81540000000000001"/>
    <s v="P"/>
  </r>
  <r>
    <x v="455"/>
    <s v="Biglari Holdings Inc."/>
    <x v="10"/>
    <x v="227"/>
    <s v="BIGLARI CAPITAL CORP."/>
    <s v="TenPercentOwner"/>
    <n v="671"/>
    <n v="1032.57"/>
    <n v="692854.47"/>
    <s v="large_buy"/>
    <n v="-8.1542748702219114E-3"/>
    <n v="-0.81540000000000001"/>
    <s v="P"/>
  </r>
  <r>
    <x v="455"/>
    <s v="Biglari Holdings Inc."/>
    <x v="10"/>
    <x v="227"/>
    <s v="BIGLARI, SARDAR"/>
    <s v="Director,Officer,TenPercentOwner"/>
    <n v="671"/>
    <n v="1032.57"/>
    <n v="692854.47"/>
    <s v="large_buy"/>
    <n v="-8.1542748702219114E-3"/>
    <n v="-0.81540000000000001"/>
    <s v="P"/>
  </r>
  <r>
    <x v="455"/>
    <s v="Biglari Holdings Inc."/>
    <x v="10"/>
    <x v="227"/>
    <s v="LION FUND, L.P."/>
    <s v="TenPercentOwner"/>
    <n v="3992"/>
    <n v="210.13"/>
    <n v="838838.96"/>
    <s v="large_buy"/>
    <n v="-8.1542748702219114E-3"/>
    <n v="-0.81540000000000001"/>
    <s v="P"/>
  </r>
  <r>
    <x v="455"/>
    <s v="Biglari Holdings Inc."/>
    <x v="10"/>
    <x v="227"/>
    <s v="BIGLARI CAPITAL CORP."/>
    <s v="TenPercentOwner"/>
    <n v="3992"/>
    <n v="210.13"/>
    <n v="838838.96"/>
    <s v="large_buy"/>
    <n v="-8.1542748702219114E-3"/>
    <n v="-0.81540000000000001"/>
    <s v="P"/>
  </r>
  <r>
    <x v="455"/>
    <s v="Biglari Holdings Inc."/>
    <x v="10"/>
    <x v="227"/>
    <s v="BIGLARI, SARDAR"/>
    <s v="Director,Officer,TenPercentOwner"/>
    <n v="3992"/>
    <n v="210.13"/>
    <n v="838838.96"/>
    <s v="large_buy"/>
    <n v="-8.1542748702219114E-3"/>
    <n v="-0.81540000000000001"/>
    <s v="P"/>
  </r>
  <r>
    <x v="374"/>
    <s v="Liberty Latin America Ltd."/>
    <x v="10"/>
    <x v="227"/>
    <s v="Nair Balan"/>
    <s v="Director,Officer"/>
    <n v="23076"/>
    <n v="6.66"/>
    <n v="153686.16"/>
    <s v="normal_buy"/>
    <n v="6.5849895026457217E-2"/>
    <n v="6.585"/>
    <s v="P"/>
  </r>
  <r>
    <x v="1093"/>
    <s v="INTERNATIONAL ISOTOPES INC"/>
    <x v="10"/>
    <x v="227"/>
    <s v="GROSSO CHRISTOPHER G"/>
    <s v="Director"/>
    <n v="401117"/>
    <n v="0.03"/>
    <n v="12033.51"/>
    <s v="normal_buy"/>
    <n v="0.33333333333333331"/>
    <n v="33.333300000000001"/>
    <s v="P"/>
  </r>
  <r>
    <x v="1558"/>
    <s v="Reynolds Consumer Products Inc."/>
    <x v="10"/>
    <x v="227"/>
    <s v="Golding Helen"/>
    <s v="Director"/>
    <n v="1190"/>
    <n v="27.58"/>
    <n v="32820.199999999997"/>
    <s v="normal_buy"/>
    <n v="6.1772490908140743E-3"/>
    <n v="0.61770000000000003"/>
    <s v="P"/>
  </r>
  <r>
    <x v="865"/>
    <s v="Fathom Holdings Inc."/>
    <x v="10"/>
    <x v="227"/>
    <s v="Murray Stephen H."/>
    <s v="Director"/>
    <n v="20000"/>
    <n v="1.95"/>
    <n v="39000"/>
    <s v="large_buy"/>
    <n v="5.9459466425670682E-2"/>
    <n v="5.9459"/>
    <s v="P"/>
  </r>
  <r>
    <x v="1571"/>
    <s v="CVR PARTNERS, LP"/>
    <x v="10"/>
    <x v="227"/>
    <s v="IEP Energy Holding LLC"/>
    <s v="TenPercentOwner"/>
    <n v="4163"/>
    <n v="72.25"/>
    <n v="300776.75"/>
    <s v="normal_buy"/>
    <n v="0.1283185675470726"/>
    <n v="12.831899999999999"/>
    <s v="P"/>
  </r>
  <r>
    <x v="1571"/>
    <s v="CVR PARTNERS, LP"/>
    <x v="10"/>
    <x v="227"/>
    <s v="ICAHN CARL C"/>
    <s v="TenPercentOwner"/>
    <n v="4163"/>
    <n v="72.25"/>
    <n v="300776.75"/>
    <s v="normal_buy"/>
    <n v="0.1283185675470726"/>
    <n v="12.831899999999999"/>
    <s v="P"/>
  </r>
  <r>
    <x v="1571"/>
    <s v="CVR PARTNERS, LP"/>
    <x v="10"/>
    <x v="227"/>
    <s v="AMERICAN ENTERTAINMENT PROPERTIES CORP."/>
    <s v="TenPercentOwner"/>
    <n v="4163"/>
    <n v="72.25"/>
    <n v="300776.75"/>
    <s v="normal_buy"/>
    <n v="0.1283185675470726"/>
    <n v="12.831899999999999"/>
    <s v="P"/>
  </r>
  <r>
    <x v="1096"/>
    <s v="Sound Point Meridian Capital, Inc."/>
    <x v="10"/>
    <x v="227"/>
    <s v="Ketchum Stephen"/>
    <s v="Director,Officer"/>
    <n v="1000"/>
    <n v="20.420000000000002"/>
    <n v="20420"/>
    <s v="normal_buy"/>
    <n v="2.0301190201140521E-2"/>
    <n v="2.0301"/>
    <s v="P"/>
  </r>
  <r>
    <x v="1583"/>
    <s v="Oscar Health, Inc."/>
    <x v="10"/>
    <x v="227"/>
    <s v="Kushner Joshua"/>
    <s v="Director,Officer,TenPercentOwner"/>
    <n v="158732"/>
    <n v="15.61"/>
    <n v="2477806.52"/>
    <s v="normal_buy"/>
    <n v="0.12240935198754931"/>
    <n v="12.2409"/>
    <s v="P"/>
  </r>
  <r>
    <x v="1583"/>
    <s v="Oscar Health, Inc."/>
    <x v="10"/>
    <x v="227"/>
    <s v="Kushner Joshua"/>
    <s v="Director,Officer,TenPercentOwner"/>
    <n v="185790"/>
    <n v="15.97"/>
    <n v="2967066.3"/>
    <s v="normal_buy"/>
    <n v="0.12240935198754931"/>
    <n v="12.2409"/>
    <s v="P"/>
  </r>
  <r>
    <x v="258"/>
    <s v="CSB Bancorp, Inc."/>
    <x v="10"/>
    <x v="227"/>
    <s v="BAKER ROBERT K"/>
    <s v="Director"/>
    <n v="300"/>
    <n v="39"/>
    <n v="11700"/>
    <s v="normal_buy"/>
    <n v="-3.076809483009257E-3"/>
    <n v="-0.30769999999999997"/>
    <s v="P"/>
  </r>
  <r>
    <x v="258"/>
    <s v="CSB Bancorp, Inc."/>
    <x v="10"/>
    <x v="227"/>
    <s v="BAKER ROBERT K"/>
    <s v="Director"/>
    <n v="300"/>
    <n v="39"/>
    <n v="11700"/>
    <s v="normal_buy"/>
    <n v="-3.076809483009257E-3"/>
    <n v="-0.30769999999999997"/>
    <s v="P"/>
  </r>
  <r>
    <x v="223"/>
    <s v="ESTEE LAUDER COMPANIES INC"/>
    <x v="10"/>
    <x v="227"/>
    <s v="FRIBOURG PAUL J"/>
    <s v="Director"/>
    <n v="19229"/>
    <n v="64.989999999999995"/>
    <n v="1249692.71"/>
    <s v="normal_buy"/>
    <n v="0.1177373367200869"/>
    <n v="11.7737"/>
    <s v="P"/>
  </r>
  <r>
    <x v="223"/>
    <s v="ESTEE LAUDER COMPANIES INC"/>
    <x v="10"/>
    <x v="227"/>
    <s v="FRIBOURG PAUL J"/>
    <s v="Director"/>
    <n v="58771"/>
    <n v="64.489999999999995"/>
    <n v="3790141.79"/>
    <s v="large_buy"/>
    <n v="0.1177373367200869"/>
    <n v="11.7737"/>
    <s v="P"/>
  </r>
  <r>
    <x v="896"/>
    <s v="MARCHEX INC"/>
    <x v="10"/>
    <x v="227"/>
    <s v="Miller Edwin A"/>
    <s v="Officer"/>
    <n v="100000"/>
    <n v="1.73"/>
    <n v="173000"/>
    <s v="normal_buy"/>
    <n v="9.6385595811990799E-2"/>
    <n v="9.6386000000000003"/>
    <s v="P"/>
  </r>
  <r>
    <x v="223"/>
    <s v="ESTEE LAUDER COMPANIES INC"/>
    <x v="10"/>
    <x v="227"/>
    <s v="Shrivastava Akhil"/>
    <s v="Officer"/>
    <n v="1000"/>
    <n v="65"/>
    <n v="65000"/>
    <s v="normal_buy"/>
    <n v="0.1177373367200869"/>
    <n v="11.7737"/>
    <s v="P"/>
  </r>
  <r>
    <x v="460"/>
    <s v="MOTORCAR PARTS OF AMERICA INC"/>
    <x v="10"/>
    <x v="227"/>
    <s v="Trussler Douglas B"/>
    <s v="Director,TenPercentOwner"/>
    <n v="50000"/>
    <n v="6.86"/>
    <n v="343000"/>
    <s v="large_buy"/>
    <n v="4.1428565979003913E-2"/>
    <n v="4.1429"/>
    <s v="P"/>
  </r>
  <r>
    <x v="865"/>
    <s v="Fathom Holdings Inc."/>
    <x v="10"/>
    <x v="227"/>
    <s v="Fregenal Marco"/>
    <s v="Director,Officer"/>
    <n v="29500"/>
    <n v="1.94"/>
    <n v="57230"/>
    <s v="large_buy"/>
    <n v="5.9459466425670682E-2"/>
    <n v="5.9459"/>
    <s v="P"/>
  </r>
  <r>
    <x v="1000"/>
    <s v="COLUMBUS MCKINNON CORP"/>
    <x v="10"/>
    <x v="227"/>
    <s v="STEPHENS CHRISTOPHER J"/>
    <s v="Director"/>
    <n v="1000"/>
    <n v="37.340000000000003"/>
    <n v="37340"/>
    <s v="normal_buy"/>
    <n v="4.9692731510913253E-2"/>
    <n v="4.9692999999999996"/>
    <s v="P"/>
  </r>
  <r>
    <x v="1194"/>
    <s v="DONEGAL GROUP INC"/>
    <x v="10"/>
    <x v="227"/>
    <s v="DONEGAL MUTUAL INSURANCE CO"/>
    <s v="TenPercentOwner"/>
    <n v="8500"/>
    <n v="15.7"/>
    <n v="133450"/>
    <s v="normal_buy"/>
    <n v="5.050503845752341E-2"/>
    <n v="5.0505000000000004"/>
    <s v="P"/>
  </r>
  <r>
    <x v="1194"/>
    <s v="DONEGAL GROUP INC"/>
    <x v="10"/>
    <x v="227"/>
    <s v="DONEGAL MUTUAL INSURANCE CO"/>
    <s v="TenPercentOwner"/>
    <n v="30000"/>
    <n v="15.82"/>
    <n v="474600"/>
    <s v="large_buy"/>
    <n v="5.050503845752341E-2"/>
    <n v="5.0505000000000004"/>
    <s v="P"/>
  </r>
  <r>
    <x v="1582"/>
    <s v="Coya Therapeutics, Inc."/>
    <x v="10"/>
    <x v="227"/>
    <s v="SNYDER DAVID S"/>
    <s v="Officer"/>
    <n v="1800"/>
    <n v="7.19"/>
    <n v="12942"/>
    <s v="normal_buy"/>
    <n v="-4.2584429411120062E-2"/>
    <n v="-4.2584"/>
    <s v="P"/>
  </r>
  <r>
    <x v="1488"/>
    <s v="FreightCar America, Inc."/>
    <x v="10"/>
    <x v="227"/>
    <s v="Meyer James R"/>
    <s v="Director"/>
    <n v="23400"/>
    <n v="10.74"/>
    <n v="251316"/>
    <s v="large_buy"/>
    <n v="-5.6785383358246011E-2"/>
    <n v="-5.6784999999999997"/>
    <s v="P"/>
  </r>
  <r>
    <x v="906"/>
    <s v="EASTERN CO"/>
    <x v="10"/>
    <x v="227"/>
    <s v="DiSanto Frederick D."/>
    <s v="Director"/>
    <n v="800"/>
    <n v="27.46"/>
    <n v="21968"/>
    <s v="normal_buy"/>
    <n v="2.0248655611915471E-2"/>
    <n v="2.0249000000000001"/>
    <s v="P"/>
  </r>
  <r>
    <x v="818"/>
    <s v="SHENANDOAH TELECOMMUNICATIONS CO/VA/"/>
    <x v="10"/>
    <x v="227"/>
    <s v="McKay Edward H"/>
    <s v="Officer"/>
    <n v="1000"/>
    <n v="12.67"/>
    <n v="12670"/>
    <s v="normal_buy"/>
    <n v="1.7557144437774671E-2"/>
    <n v="1.7557"/>
    <s v="P"/>
  </r>
  <r>
    <x v="460"/>
    <s v="MOTORCAR PARTS OF AMERICA INC"/>
    <x v="10"/>
    <x v="227"/>
    <s v="BISON CAPITAL PARTNERS VI-A, L.P."/>
    <s v="Director,TenPercentOwner"/>
    <n v="50000"/>
    <n v="6.86"/>
    <n v="343000"/>
    <s v="large_buy"/>
    <n v="4.1428565979003913E-2"/>
    <n v="4.1429"/>
    <s v="P"/>
  </r>
  <r>
    <x v="866"/>
    <s v="GLOBAL PARTNERS LP"/>
    <x v="10"/>
    <x v="227"/>
    <s v="Global GP LLC"/>
    <s v="Other"/>
    <n v="5000"/>
    <n v="49.25"/>
    <n v="246250"/>
    <s v="normal_buy"/>
    <n v="0.13741691024729061"/>
    <n v="13.7417"/>
    <s v="P"/>
  </r>
  <r>
    <x v="1285"/>
    <s v="Inspirato Inc"/>
    <x v="10"/>
    <x v="227"/>
    <s v="Zamani Payam"/>
    <s v="Director,Officer,TenPercentOwner"/>
    <n v="40000"/>
    <n v="3.5"/>
    <n v="140000"/>
    <s v="normal_buy"/>
    <n v="5.170896942092007E-2"/>
    <n v="5.1708999999999996"/>
    <s v="P"/>
  </r>
  <r>
    <x v="38"/>
    <s v="OPKO HEALTH, INC."/>
    <x v="10"/>
    <x v="227"/>
    <s v="Frost Gamma Investments Trust"/>
    <s v="TenPercentOwner"/>
    <n v="100000"/>
    <n v="1.62"/>
    <n v="162000"/>
    <s v="normal_buy"/>
    <n v="-4.9382742394980861E-2"/>
    <n v="-4.9382999999999999"/>
    <s v="P"/>
  </r>
  <r>
    <x v="526"/>
    <s v="PROSPECT CAPITAL CORP"/>
    <x v="10"/>
    <x v="227"/>
    <s v="Barry John F"/>
    <s v="Director,Officer,TenPercentOwner"/>
    <n v="1000000"/>
    <n v="4.37"/>
    <n v="4370000"/>
    <s v="large_buy"/>
    <n v="0.1016306067559223"/>
    <n v="10.1631"/>
    <s v="P"/>
  </r>
  <r>
    <x v="1186"/>
    <s v="PIMCO Dynamic Income Strategy Fund"/>
    <x v="10"/>
    <x v="227"/>
    <s v="Weinstein Boaz"/>
    <s v="TenPercentOwner"/>
    <n v="92819"/>
    <n v="24.79"/>
    <n v="2300983.0099999998"/>
    <s v="large_buy"/>
    <n v="8.1297729021432064E-2"/>
    <n v="8.1297999999999995"/>
    <s v="P"/>
  </r>
  <r>
    <x v="1186"/>
    <s v="PIMCO Dynamic Income Strategy Fund"/>
    <x v="10"/>
    <x v="227"/>
    <s v="Saba Capital Management, L.P."/>
    <s v="TenPercentOwner"/>
    <n v="92819"/>
    <n v="24.79"/>
    <n v="2300983.0099999998"/>
    <s v="large_buy"/>
    <n v="8.1297729021432064E-2"/>
    <n v="8.1297999999999995"/>
    <s v="P"/>
  </r>
  <r>
    <x v="38"/>
    <s v="OPKO HEALTH, INC."/>
    <x v="10"/>
    <x v="227"/>
    <s v="FROST PHILLIP MD ET AL"/>
    <s v="Director,Officer,TenPercentOwner"/>
    <n v="100000"/>
    <n v="1.62"/>
    <n v="162000"/>
    <s v="normal_buy"/>
    <n v="-4.9382742394980861E-2"/>
    <n v="-4.9382999999999999"/>
    <s v="P"/>
  </r>
  <r>
    <x v="1388"/>
    <s v="Horizon Kinetics Holding Corp"/>
    <x v="10"/>
    <x v="227"/>
    <s v="Rosenthal Brent D"/>
    <s v="Director"/>
    <n v="300"/>
    <n v="38.06"/>
    <n v="11418"/>
    <s v="normal_buy"/>
    <n v="1.306236249545312E-2"/>
    <n v="1.3062"/>
    <s v="P"/>
  </r>
  <r>
    <x v="562"/>
    <s v="Cartesian Therapeutics, Inc."/>
    <x v="10"/>
    <x v="227"/>
    <s v="SPRINGER TIMOTHY A"/>
    <s v="Director,TenPercentOwner"/>
    <n v="22242"/>
    <n v="16.97"/>
    <n v="377446.74"/>
    <s v="normal_buy"/>
    <n v="0.1063454416722269"/>
    <n v="10.634499999999999"/>
    <s v="P"/>
  </r>
  <r>
    <x v="562"/>
    <s v="Cartesian Therapeutics, Inc."/>
    <x v="10"/>
    <x v="227"/>
    <s v="SPRINGER TIMOTHY A"/>
    <s v="Director,TenPercentOwner"/>
    <n v="74157"/>
    <n v="16.190000000000001"/>
    <n v="1200601.83"/>
    <s v="large_buy"/>
    <n v="0.1063454416722269"/>
    <n v="10.634499999999999"/>
    <s v="P"/>
  </r>
  <r>
    <x v="1601"/>
    <s v="Tango Therapeutics, Inc."/>
    <x v="10"/>
    <x v="227"/>
    <s v="Rothenberg Mace"/>
    <s v="Director"/>
    <n v="10000"/>
    <n v="3.62"/>
    <n v="36200"/>
    <s v="normal_buy"/>
    <n v="5.1020358513416131E-3"/>
    <n v="0.51019999999999999"/>
    <s v="P"/>
  </r>
  <r>
    <x v="1234"/>
    <s v="Sleep Number Corp"/>
    <x v="10"/>
    <x v="227"/>
    <s v="SEAVER ALEXANDER M"/>
    <s v="TenPercentOwner"/>
    <n v="16600"/>
    <n v="13.73"/>
    <n v="227918"/>
    <s v="normal_buy"/>
    <n v="9.8901129611539407E-2"/>
    <n v="9.8901000000000003"/>
    <s v="P"/>
  </r>
  <r>
    <x v="1234"/>
    <s v="Sleep Number Corp"/>
    <x v="10"/>
    <x v="227"/>
    <s v="STADIUM CAPITAL MANAGEMENT LLC"/>
    <s v="TenPercentOwner"/>
    <n v="16600"/>
    <n v="13.73"/>
    <n v="227918"/>
    <s v="normal_buy"/>
    <n v="9.8901129611539407E-2"/>
    <n v="9.8901000000000003"/>
    <s v="P"/>
  </r>
  <r>
    <x v="1234"/>
    <s v="Sleep Number Corp"/>
    <x v="10"/>
    <x v="227"/>
    <s v="Stadium Special Opportunity I, L.P."/>
    <s v="Other"/>
    <n v="16600"/>
    <n v="13.73"/>
    <n v="227918"/>
    <s v="normal_buy"/>
    <n v="9.8901129611539407E-2"/>
    <n v="9.8901000000000003"/>
    <s v="P"/>
  </r>
  <r>
    <x v="1234"/>
    <s v="Sleep Number Corp"/>
    <x v="10"/>
    <x v="227"/>
    <s v="STADIUM CAPITAL PARTNERS L P"/>
    <s v="Other"/>
    <n v="16600"/>
    <n v="13.73"/>
    <n v="227918"/>
    <s v="normal_buy"/>
    <n v="9.8901129611539407E-2"/>
    <n v="9.8901000000000003"/>
    <s v="P"/>
  </r>
  <r>
    <x v="1234"/>
    <s v="Sleep Number Corp"/>
    <x v="10"/>
    <x v="227"/>
    <s v="Stadium Capital Management GP, L.P."/>
    <s v="TenPercentOwner"/>
    <n v="16600"/>
    <n v="13.73"/>
    <n v="227918"/>
    <s v="normal_buy"/>
    <n v="9.8901129611539407E-2"/>
    <n v="9.8901000000000003"/>
    <s v="P"/>
  </r>
  <r>
    <x v="531"/>
    <s v="Nerdy Inc."/>
    <x v="10"/>
    <x v="227"/>
    <s v="Cohn Charles K."/>
    <s v="Director,Officer,TenPercentOwner"/>
    <n v="208726"/>
    <n v="0.87"/>
    <n v="181591.62"/>
    <s v="normal_buy"/>
    <n v="0.87871581973146151"/>
    <n v="87.871600000000001"/>
    <s v="P"/>
  </r>
  <r>
    <x v="1045"/>
    <s v="New Mountain Finance Corp"/>
    <x v="10"/>
    <x v="227"/>
    <s v="KLINSKY STEVEN B"/>
    <s v="Director"/>
    <n v="15083"/>
    <n v="11.55"/>
    <n v="174208.65"/>
    <s v="normal_buy"/>
    <n v="3.826099231269886E-2"/>
    <n v="3.8260999999999998"/>
    <s v="P"/>
  </r>
  <r>
    <x v="1045"/>
    <s v="New Mountain Finance Corp"/>
    <x v="10"/>
    <x v="227"/>
    <s v="KLINSKY STEVEN B"/>
    <s v="Director"/>
    <n v="30167"/>
    <n v="11.55"/>
    <n v="348428.85"/>
    <s v="normal_buy"/>
    <n v="3.826099231269886E-2"/>
    <n v="3.8260999999999998"/>
    <s v="P"/>
  </r>
  <r>
    <x v="446"/>
    <s v="WillScot Holdings Corp"/>
    <x v="10"/>
    <x v="227"/>
    <s v="Soultz Bradley Lee"/>
    <s v="Director,Officer"/>
    <n v="5000"/>
    <n v="35.409999999999997"/>
    <n v="177050"/>
    <s v="normal_buy"/>
    <n v="9.3196124297674876E-2"/>
    <n v="9.3195999999999994"/>
    <s v="P"/>
  </r>
  <r>
    <x v="521"/>
    <s v="Horizon Technology Finance Corp"/>
    <x v="10"/>
    <x v="227"/>
    <s v="SAVAGE JOSEPH J"/>
    <s v="Director"/>
    <n v="4500"/>
    <n v="9.1999999999999993"/>
    <n v="41400"/>
    <s v="normal_buy"/>
    <n v="2.7502832780262221E-2"/>
    <n v="2.7503000000000002"/>
    <s v="P"/>
  </r>
  <r>
    <x v="1330"/>
    <s v="Delek Logistics Partners, LP"/>
    <x v="10"/>
    <x v="227"/>
    <s v="Yemin Ezra Uzi"/>
    <s v="Director,Officer"/>
    <n v="710.27"/>
    <n v="38.72"/>
    <n v="27501.654399999999"/>
    <s v="normal_buy"/>
    <n v="4.0226931790876552E-2"/>
    <n v="4.0227000000000004"/>
    <s v="P"/>
  </r>
  <r>
    <x v="1583"/>
    <s v="Oscar Health, Inc."/>
    <x v="10"/>
    <x v="227"/>
    <s v="Claremount VII Associates, L.P."/>
    <s v="Director,TenPercentOwner"/>
    <n v="158732"/>
    <n v="15.61"/>
    <n v="2477806.52"/>
    <s v="normal_buy"/>
    <n v="0.12240935198754931"/>
    <n v="12.2409"/>
    <s v="P"/>
  </r>
  <r>
    <x v="1583"/>
    <s v="Oscar Health, Inc."/>
    <x v="10"/>
    <x v="227"/>
    <s v="Thrive Partners VII Growth GP, LLC"/>
    <s v="Director,TenPercentOwner"/>
    <n v="158732"/>
    <n v="15.61"/>
    <n v="2477806.52"/>
    <s v="normal_buy"/>
    <n v="0.12240935198754931"/>
    <n v="12.2409"/>
    <s v="P"/>
  </r>
  <r>
    <x v="1583"/>
    <s v="Oscar Health, Inc."/>
    <x v="10"/>
    <x v="227"/>
    <s v="Thrive Partners VII GP, LLC"/>
    <s v="Director,TenPercentOwner"/>
    <n v="158732"/>
    <n v="15.61"/>
    <n v="2477806.52"/>
    <s v="normal_buy"/>
    <n v="0.12240935198754931"/>
    <n v="12.2409"/>
    <s v="P"/>
  </r>
  <r>
    <x v="1583"/>
    <s v="Oscar Health, Inc."/>
    <x v="10"/>
    <x v="227"/>
    <s v="Thrive Capital Partners VII Growth, L.P."/>
    <s v="Director,TenPercentOwner"/>
    <n v="158732"/>
    <n v="15.61"/>
    <n v="2477806.52"/>
    <s v="normal_buy"/>
    <n v="0.12240935198754931"/>
    <n v="12.2409"/>
    <s v="P"/>
  </r>
  <r>
    <x v="1583"/>
    <s v="Oscar Health, Inc."/>
    <x v="10"/>
    <x v="227"/>
    <s v="Claremount VII Associates, L.P."/>
    <s v="Director,TenPercentOwner"/>
    <n v="185790"/>
    <n v="15.97"/>
    <n v="2967066.3"/>
    <s v="normal_buy"/>
    <n v="0.12240935198754931"/>
    <n v="12.2409"/>
    <s v="P"/>
  </r>
  <r>
    <x v="1583"/>
    <s v="Oscar Health, Inc."/>
    <x v="10"/>
    <x v="227"/>
    <s v="Thrive Partners VII Growth GP, LLC"/>
    <s v="Director,TenPercentOwner"/>
    <n v="185790"/>
    <n v="15.97"/>
    <n v="2967066.3"/>
    <s v="normal_buy"/>
    <n v="0.12240935198754931"/>
    <n v="12.2409"/>
    <s v="P"/>
  </r>
  <r>
    <x v="1583"/>
    <s v="Oscar Health, Inc."/>
    <x v="10"/>
    <x v="227"/>
    <s v="Thrive Partners VII GP, LLC"/>
    <s v="Director,TenPercentOwner"/>
    <n v="185790"/>
    <n v="15.97"/>
    <n v="2967066.3"/>
    <s v="normal_buy"/>
    <n v="0.12240935198754931"/>
    <n v="12.2409"/>
    <s v="P"/>
  </r>
  <r>
    <x v="1583"/>
    <s v="Oscar Health, Inc."/>
    <x v="10"/>
    <x v="227"/>
    <s v="Thrive Capital Partners VII Growth, L.P."/>
    <s v="Director,TenPercentOwner"/>
    <n v="185790"/>
    <n v="15.97"/>
    <n v="2967066.3"/>
    <s v="normal_buy"/>
    <n v="0.12240935198754931"/>
    <n v="12.2409"/>
    <s v="P"/>
  </r>
  <r>
    <x v="42"/>
    <s v="EATON VANCE NEW YORK MUNICIPAL BOND FUND"/>
    <x v="10"/>
    <x v="227"/>
    <s v="Weinstein Boaz"/>
    <s v="TenPercentOwner"/>
    <n v="4981"/>
    <n v="9.7100000000000009"/>
    <n v="48365.51"/>
    <s v="normal_buy"/>
    <n v="2.0774322969732362E-2"/>
    <n v="2.0773999999999999"/>
    <s v="P"/>
  </r>
  <r>
    <x v="42"/>
    <s v="EATON VANCE NEW YORK MUNICIPAL BOND FUND"/>
    <x v="10"/>
    <x v="227"/>
    <s v="Saba Capital Management, L.P."/>
    <s v="TenPercentOwner"/>
    <n v="4981"/>
    <n v="9.7100000000000009"/>
    <n v="48365.51"/>
    <s v="normal_buy"/>
    <n v="2.0774322969732362E-2"/>
    <n v="2.0773999999999999"/>
    <s v="P"/>
  </r>
  <r>
    <x v="68"/>
    <s v="PBF Energy Inc."/>
    <x v="10"/>
    <x v="227"/>
    <s v="Control Empresarial de Capitales S.A. de C.V."/>
    <s v="TenPercentOwner,Other"/>
    <n v="115000"/>
    <n v="29.99"/>
    <n v="3448850"/>
    <s v="normal_buy"/>
    <n v="1.059046003284347E-2"/>
    <n v="1.0589999999999999"/>
    <s v="P"/>
  </r>
  <r>
    <x v="1226"/>
    <s v="AGCO CORP /DE"/>
    <x v="10"/>
    <x v="227"/>
    <s v="De Lange Bob"/>
    <s v="Director"/>
    <n v="2740"/>
    <n v="91.8"/>
    <n v="251532"/>
    <s v="large_buy"/>
    <n v="9.9750062310464571E-2"/>
    <n v="9.9749999999999996"/>
    <s v="P"/>
  </r>
  <r>
    <x v="934"/>
    <s v="Hims &amp; Hers Health, Inc."/>
    <x v="10"/>
    <x v="227"/>
    <s v="Manuel Anja"/>
    <s v="Director"/>
    <n v="1000"/>
    <n v="24.5"/>
    <n v="24500"/>
    <s v="normal_buy"/>
    <n v="0.54532377128100196"/>
    <n v="54.532400000000003"/>
    <s v="P"/>
  </r>
  <r>
    <x v="395"/>
    <s v="Enphase Energy, Inc."/>
    <x v="10"/>
    <x v="227"/>
    <s v="Kothandaraman Badrinarayanan"/>
    <s v="Director,Officer"/>
    <n v="5000"/>
    <n v="60.38"/>
    <n v="301900"/>
    <s v="large_buy"/>
    <n v="0.12256131108429399"/>
    <n v="12.2561"/>
    <s v="P"/>
  </r>
  <r>
    <x v="1600"/>
    <s v="Wheeler Real Estate Investment Trust, Inc."/>
    <x v="10"/>
    <x v="228"/>
    <s v="Ursa Fund Partners LP"/>
    <s v="TenPercentOwner"/>
    <n v="3500"/>
    <n v="25.42"/>
    <n v="88970"/>
    <s v="normal_buy"/>
    <n v="1.7510433058889111E-2"/>
    <n v="1.7509999999999999"/>
    <s v="P"/>
  </r>
  <r>
    <x v="1600"/>
    <s v="Wheeler Real Estate Investment Trust, Inc."/>
    <x v="10"/>
    <x v="228"/>
    <s v="Investment Opportunities 14 Segregated Portfolio"/>
    <s v="TenPercentOwner"/>
    <n v="3500"/>
    <n v="25.42"/>
    <n v="88970"/>
    <s v="normal_buy"/>
    <n v="1.7510433058889111E-2"/>
    <n v="1.7509999999999999"/>
    <s v="P"/>
  </r>
  <r>
    <x v="1600"/>
    <s v="Wheeler Real Estate Investment Trust, Inc."/>
    <x v="10"/>
    <x v="228"/>
    <s v="Hahn Andrew"/>
    <s v="TenPercentOwner"/>
    <n v="3500"/>
    <n v="25.42"/>
    <n v="88970"/>
    <s v="normal_buy"/>
    <n v="1.7510433058889111E-2"/>
    <n v="1.7509999999999999"/>
    <s v="P"/>
  </r>
  <r>
    <x v="1600"/>
    <s v="Wheeler Real Estate Investment Trust, Inc."/>
    <x v="10"/>
    <x v="228"/>
    <s v="Douglas Russell Palmer"/>
    <s v="TenPercentOwner"/>
    <n v="3500"/>
    <n v="25.42"/>
    <n v="88970"/>
    <s v="normal_buy"/>
    <n v="1.7510433058889111E-2"/>
    <n v="1.7509999999999999"/>
    <s v="P"/>
  </r>
  <r>
    <x v="1600"/>
    <s v="Wheeler Real Estate Investment Trust, Inc."/>
    <x v="10"/>
    <x v="228"/>
    <s v="Ursa Fund Management, LLC"/>
    <s v="TenPercentOwner"/>
    <n v="3500"/>
    <n v="25.42"/>
    <n v="88970"/>
    <s v="normal_buy"/>
    <n v="1.7510433058889111E-2"/>
    <n v="1.7509999999999999"/>
    <s v="P"/>
  </r>
  <r>
    <x v="1600"/>
    <s v="Wheeler Real Estate Investment Trust, Inc."/>
    <x v="10"/>
    <x v="228"/>
    <s v="Ursa Fund Partners LP"/>
    <s v="TenPercentOwner"/>
    <n v="8069"/>
    <n v="25.64"/>
    <n v="206889.16"/>
    <s v="large_buy"/>
    <n v="1.7510433058889111E-2"/>
    <n v="1.7509999999999999"/>
    <s v="P"/>
  </r>
  <r>
    <x v="1600"/>
    <s v="Wheeler Real Estate Investment Trust, Inc."/>
    <x v="10"/>
    <x v="228"/>
    <s v="Investment Opportunities 14 Segregated Portfolio"/>
    <s v="TenPercentOwner"/>
    <n v="8069"/>
    <n v="25.64"/>
    <n v="206889.16"/>
    <s v="large_buy"/>
    <n v="1.7510433058889111E-2"/>
    <n v="1.7509999999999999"/>
    <s v="P"/>
  </r>
  <r>
    <x v="1600"/>
    <s v="Wheeler Real Estate Investment Trust, Inc."/>
    <x v="10"/>
    <x v="228"/>
    <s v="Hahn Andrew"/>
    <s v="TenPercentOwner"/>
    <n v="8069"/>
    <n v="25.64"/>
    <n v="206889.16"/>
    <s v="large_buy"/>
    <n v="1.7510433058889111E-2"/>
    <n v="1.7509999999999999"/>
    <s v="P"/>
  </r>
  <r>
    <x v="1600"/>
    <s v="Wheeler Real Estate Investment Trust, Inc."/>
    <x v="10"/>
    <x v="228"/>
    <s v="Douglas Russell Palmer"/>
    <s v="TenPercentOwner"/>
    <n v="8069"/>
    <n v="25.64"/>
    <n v="206889.16"/>
    <s v="large_buy"/>
    <n v="1.7510433058889111E-2"/>
    <n v="1.7509999999999999"/>
    <s v="P"/>
  </r>
  <r>
    <x v="1600"/>
    <s v="Wheeler Real Estate Investment Trust, Inc."/>
    <x v="10"/>
    <x v="228"/>
    <s v="Ursa Fund Management, LLC"/>
    <s v="TenPercentOwner"/>
    <n v="8069"/>
    <n v="25.64"/>
    <n v="206889.16"/>
    <s v="large_buy"/>
    <n v="1.7510433058889111E-2"/>
    <n v="1.7509999999999999"/>
    <s v="P"/>
  </r>
  <r>
    <x v="1013"/>
    <s v="FutureFuel Corp."/>
    <x v="10"/>
    <x v="228"/>
    <s v="Bedell Donald C."/>
    <s v="Director"/>
    <n v="10000"/>
    <n v="5.0999999999999996"/>
    <n v="51000"/>
    <s v="normal_buy"/>
    <n v="3.3203256357953632E-2"/>
    <n v="3.3203"/>
    <s v="P"/>
  </r>
  <r>
    <x v="523"/>
    <s v="Medalist Diversified REIT, Inc."/>
    <x v="10"/>
    <x v="228"/>
    <s v="Winn Charles Brent Jr."/>
    <s v="Officer"/>
    <n v="1100"/>
    <n v="12.27"/>
    <n v="13497"/>
    <s v="normal_buy"/>
    <n v="-8.1301257738829458E-3"/>
    <n v="-0.81299999999999994"/>
    <s v="P"/>
  </r>
  <r>
    <x v="1602"/>
    <s v="FIRST KEYSTONE CORP"/>
    <x v="10"/>
    <x v="228"/>
    <s v="Bower Donald Matthew"/>
    <s v="Director"/>
    <n v="1500"/>
    <n v="16"/>
    <n v="24000"/>
    <s v="large_buy"/>
    <n v="0"/>
    <n v="0"/>
    <s v="P"/>
  </r>
  <r>
    <x v="446"/>
    <s v="WillScot Holdings Corp"/>
    <x v="10"/>
    <x v="228"/>
    <s v="SAGANSKY JEFFREY"/>
    <s v="Director"/>
    <n v="5000"/>
    <n v="34.31"/>
    <n v="171550"/>
    <s v="normal_buy"/>
    <n v="0.1114019270081774"/>
    <n v="11.1402"/>
    <s v="P"/>
  </r>
  <r>
    <x v="960"/>
    <s v="LM FUNDING AMERICA, INC."/>
    <x v="10"/>
    <x v="228"/>
    <s v="Graham Andrew L."/>
    <s v="Director"/>
    <n v="10000"/>
    <n v="2.58"/>
    <n v="25800"/>
    <s v="large_buy"/>
    <n v="0.13207543095731089"/>
    <n v="13.2075"/>
    <s v="P"/>
  </r>
  <r>
    <x v="1603"/>
    <s v="vTv Therapeutics Inc."/>
    <x v="10"/>
    <x v="228"/>
    <s v="SEKHRI PAUL J"/>
    <s v="Director,Officer"/>
    <n v="1778"/>
    <n v="16.88"/>
    <n v="30012.639999999999"/>
    <s v="normal_buy"/>
    <n v="-0.1017241116605762"/>
    <n v="-10.1724"/>
    <s v="P"/>
  </r>
  <r>
    <x v="1603"/>
    <s v="vTv Therapeutics Inc."/>
    <x v="10"/>
    <x v="228"/>
    <s v="SEKHRI PAUL J"/>
    <s v="Director,Officer"/>
    <n v="1378"/>
    <n v="16.350000000000001"/>
    <n v="22530.3"/>
    <s v="normal_buy"/>
    <n v="-0.1017241116605762"/>
    <n v="-10.1724"/>
    <s v="P"/>
  </r>
  <r>
    <x v="526"/>
    <s v="PROSPECT CAPITAL CORP"/>
    <x v="10"/>
    <x v="228"/>
    <s v="Eliasek M Grier"/>
    <s v="Director,Officer"/>
    <n v="5000"/>
    <n v="4.38"/>
    <n v="21900"/>
    <s v="normal_buy"/>
    <n v="4.5984679470896461E-2"/>
    <n v="4.5984999999999996"/>
    <s v="P"/>
  </r>
  <r>
    <x v="321"/>
    <s v="PCB BANCORP"/>
    <x v="10"/>
    <x v="228"/>
    <s v="LEE SANG YOUNG"/>
    <s v="Director,TenPercentOwner"/>
    <n v="1000"/>
    <n v="20.6"/>
    <n v="20600"/>
    <s v="normal_buy"/>
    <n v="2.84611078652055E-2"/>
    <n v="2.8460999999999999"/>
    <s v="P"/>
  </r>
  <r>
    <x v="446"/>
    <s v="WillScot Holdings Corp"/>
    <x v="10"/>
    <x v="228"/>
    <s v="Olsson Erik"/>
    <s v="Director"/>
    <n v="5000"/>
    <n v="35.340000000000003"/>
    <n v="176700"/>
    <s v="normal_buy"/>
    <n v="0.1114019270081774"/>
    <n v="11.1402"/>
    <s v="P"/>
  </r>
  <r>
    <x v="1007"/>
    <s v="DENTSPLY SIRONA Inc."/>
    <x v="10"/>
    <x v="228"/>
    <s v="LUCIER GREGORY T"/>
    <s v="Director"/>
    <n v="1000"/>
    <n v="18.28"/>
    <n v="18280"/>
    <s v="normal_buy"/>
    <n v="8.4245102533647476E-2"/>
    <n v="8.4245000000000001"/>
    <s v="P"/>
  </r>
  <r>
    <x v="17"/>
    <s v="TILE SHOP HOLDINGS, INC."/>
    <x v="10"/>
    <x v="228"/>
    <s v="Pleasant Lake Partners LLC"/>
    <s v="TenPercentOwner"/>
    <n v="2000"/>
    <n v="6.39"/>
    <n v="12780"/>
    <s v="normal_buy"/>
    <n v="3.410856954023278E-2"/>
    <n v="3.4108999999999998"/>
    <s v="P"/>
  </r>
  <r>
    <x v="17"/>
    <s v="TILE SHOP HOLDINGS, INC."/>
    <x v="10"/>
    <x v="228"/>
    <s v="Fund 1 Investments, LLC"/>
    <s v="TenPercentOwner"/>
    <n v="2000"/>
    <n v="6.39"/>
    <n v="12780"/>
    <s v="normal_buy"/>
    <n v="3.410856954023278E-2"/>
    <n v="3.4108999999999998"/>
    <s v="P"/>
  </r>
  <r>
    <x v="17"/>
    <s v="TILE SHOP HOLDINGS, INC."/>
    <x v="10"/>
    <x v="228"/>
    <s v="Pleasant Lake Onshore Feeder Fund LP"/>
    <s v="TenPercentOwner"/>
    <n v="2000"/>
    <n v="6.39"/>
    <n v="12780"/>
    <s v="normal_buy"/>
    <n v="3.410856954023278E-2"/>
    <n v="3.4108999999999998"/>
    <s v="P"/>
  </r>
  <r>
    <x v="17"/>
    <s v="TILE SHOP HOLDINGS, INC."/>
    <x v="10"/>
    <x v="228"/>
    <s v="Pleasant Lake Partners LLC"/>
    <s v="TenPercentOwner"/>
    <n v="115599"/>
    <n v="6.4"/>
    <n v="739833.60000000009"/>
    <s v="large_buy"/>
    <n v="3.410856954023278E-2"/>
    <n v="3.4108999999999998"/>
    <s v="P"/>
  </r>
  <r>
    <x v="17"/>
    <s v="TILE SHOP HOLDINGS, INC."/>
    <x v="10"/>
    <x v="228"/>
    <s v="Fund 1 Investments, LLC"/>
    <s v="TenPercentOwner"/>
    <n v="115599"/>
    <n v="6.4"/>
    <n v="739833.60000000009"/>
    <s v="large_buy"/>
    <n v="3.410856954023278E-2"/>
    <n v="3.4108999999999998"/>
    <s v="P"/>
  </r>
  <r>
    <x v="17"/>
    <s v="TILE SHOP HOLDINGS, INC."/>
    <x v="10"/>
    <x v="228"/>
    <s v="Pleasant Lake Onshore Feeder Fund LP"/>
    <s v="TenPercentOwner"/>
    <n v="115599"/>
    <n v="6.4"/>
    <n v="739833.60000000009"/>
    <s v="large_buy"/>
    <n v="3.410856954023278E-2"/>
    <n v="3.4108999999999998"/>
    <s v="P"/>
  </r>
  <r>
    <x v="66"/>
    <s v="Tilray Brands, Inc."/>
    <x v="10"/>
    <x v="228"/>
    <s v="Merton Carl A"/>
    <s v="Officer"/>
    <n v="26000"/>
    <n v="1.36"/>
    <n v="35360"/>
    <s v="normal_buy"/>
    <n v="-7.4074356644241446E-3"/>
    <n v="-0.74070000000000003"/>
    <s v="P"/>
  </r>
  <r>
    <x v="578"/>
    <s v="Granite Ridge Resources, Inc."/>
    <x v="10"/>
    <x v="228"/>
    <s v="Brandenberg Luke C"/>
    <s v="Officer"/>
    <n v="5000"/>
    <n v="6.5"/>
    <n v="32500"/>
    <s v="normal_buy"/>
    <n v="2.0259059924003561E-2"/>
    <n v="2.0259"/>
    <s v="P"/>
  </r>
  <r>
    <x v="634"/>
    <s v="CION Investment Corp"/>
    <x v="10"/>
    <x v="228"/>
    <s v="Breakstone Robert A"/>
    <s v="Director"/>
    <n v="1000"/>
    <n v="11.34"/>
    <n v="11340"/>
    <s v="normal_buy"/>
    <n v="3.433568179739388E-2"/>
    <n v="3.4336000000000002"/>
    <s v="P"/>
  </r>
  <r>
    <x v="1366"/>
    <s v="ThredUp Inc."/>
    <x v="10"/>
    <x v="228"/>
    <s v="NOVA DANIEL J"/>
    <s v="Director"/>
    <n v="24133"/>
    <n v="0.92"/>
    <n v="22202.36"/>
    <s v="normal_buy"/>
    <n v="0.88043476922863628"/>
    <n v="88.043499999999995"/>
    <s v="P"/>
  </r>
  <r>
    <x v="372"/>
    <s v="Mativ Holdings, Inc."/>
    <x v="10"/>
    <x v="228"/>
    <s v="COOK WILLIAM M"/>
    <s v="Director"/>
    <n v="2500"/>
    <n v="12.45"/>
    <n v="31125"/>
    <s v="normal_buy"/>
    <n v="0.1245321940147215"/>
    <n v="12.453200000000001"/>
    <s v="P"/>
  </r>
  <r>
    <x v="908"/>
    <s v="EXAGEN INC."/>
    <x v="10"/>
    <x v="228"/>
    <s v="Black Jeffrey G."/>
    <s v="Officer"/>
    <n v="22298"/>
    <n v="2.98"/>
    <n v="66448.039999999994"/>
    <s v="normal_buy"/>
    <n v="0.40604027865851311"/>
    <n v="40.603999999999999"/>
    <s v="P"/>
  </r>
  <r>
    <x v="1576"/>
    <s v="Trulieve Cannabis Corp."/>
    <x v="10"/>
    <x v="228"/>
    <s v="Beshears Thad"/>
    <s v="Director"/>
    <n v="7500"/>
    <n v="6.65"/>
    <n v="49875"/>
    <s v="large_buy"/>
    <n v="0"/>
    <n v="0"/>
    <s v="P"/>
  </r>
  <r>
    <x v="146"/>
    <s v="Burke &amp; Herbert Financial Services Corp."/>
    <x v="10"/>
    <x v="228"/>
    <s v="HINKLE GARY L"/>
    <s v="Director"/>
    <n v="3652"/>
    <n v="68.56"/>
    <n v="250381.12"/>
    <s v="large_buy"/>
    <n v="2.165697761329621E-2"/>
    <n v="2.1657000000000002"/>
    <s v="P"/>
  </r>
  <r>
    <x v="889"/>
    <s v="AMERICAN VANGUARD CORP"/>
    <x v="10"/>
    <x v="228"/>
    <s v="Macicek Steven D"/>
    <s v="Director"/>
    <n v="12000"/>
    <n v="5.97"/>
    <n v="71640"/>
    <s v="normal_buy"/>
    <n v="1.155118355154139E-2"/>
    <n v="1.1551"/>
    <s v="P"/>
  </r>
  <r>
    <x v="1482"/>
    <s v="Legacy Education Inc."/>
    <x v="10"/>
    <x v="228"/>
    <s v="Robert D. deRose &amp; Susan deRose Family Trust DTD 11/18/1986"/>
    <s v="TenPercentOwner"/>
    <n v="2500"/>
    <n v="6.98"/>
    <n v="17450"/>
    <s v="normal_buy"/>
    <n v="0.17944786498721491"/>
    <n v="17.944800000000001"/>
    <s v="P"/>
  </r>
  <r>
    <x v="1482"/>
    <s v="Legacy Education Inc."/>
    <x v="10"/>
    <x v="228"/>
    <s v="deRose Susan"/>
    <s v="TenPercentOwner"/>
    <n v="2500"/>
    <n v="6.98"/>
    <n v="17450"/>
    <s v="normal_buy"/>
    <n v="0.17944786498721491"/>
    <n v="17.944800000000001"/>
    <s v="P"/>
  </r>
  <r>
    <x v="1482"/>
    <s v="Legacy Education Inc."/>
    <x v="10"/>
    <x v="228"/>
    <s v="DEROSE ROBERT"/>
    <s v="TenPercentOwner"/>
    <n v="2500"/>
    <n v="6.98"/>
    <n v="17450"/>
    <s v="normal_buy"/>
    <n v="0.17944786498721491"/>
    <n v="17.944800000000001"/>
    <s v="P"/>
  </r>
  <r>
    <x v="582"/>
    <s v="Plymouth Industrial REIT, Inc."/>
    <x v="10"/>
    <x v="228"/>
    <s v="Witherell Jeffrey E"/>
    <s v="Director,Officer"/>
    <n v="2000"/>
    <n v="18.489999999999998"/>
    <n v="36980"/>
    <s v="normal_buy"/>
    <n v="2.3939076593064709E-2"/>
    <n v="2.3938999999999999"/>
    <s v="P"/>
  </r>
  <r>
    <x v="1380"/>
    <s v="SmartRent, Inc."/>
    <x v="10"/>
    <x v="228"/>
    <s v="Martell Frank"/>
    <s v="Director"/>
    <n v="50000"/>
    <n v="1.49"/>
    <n v="74500"/>
    <s v="normal_buy"/>
    <n v="0.20138885439546159"/>
    <n v="20.1389"/>
    <s v="P"/>
  </r>
  <r>
    <x v="1571"/>
    <s v="CVR PARTNERS, LP"/>
    <x v="10"/>
    <x v="228"/>
    <s v="IEP Energy Holding LLC"/>
    <s v="TenPercentOwner"/>
    <n v="4593"/>
    <n v="72.760000000000005"/>
    <n v="334186.68000000011"/>
    <s v="normal_buy"/>
    <n v="0.1239462457345588"/>
    <n v="12.394600000000001"/>
    <s v="P"/>
  </r>
  <r>
    <x v="1571"/>
    <s v="CVR PARTNERS, LP"/>
    <x v="10"/>
    <x v="228"/>
    <s v="ICAHN CARL C"/>
    <s v="TenPercentOwner"/>
    <n v="4593"/>
    <n v="72.760000000000005"/>
    <n v="334186.68000000011"/>
    <s v="normal_buy"/>
    <n v="0.1239462457345588"/>
    <n v="12.394600000000001"/>
    <s v="P"/>
  </r>
  <r>
    <x v="1571"/>
    <s v="CVR PARTNERS, LP"/>
    <x v="10"/>
    <x v="228"/>
    <s v="AMERICAN ENTERTAINMENT PROPERTIES CORP."/>
    <s v="TenPercentOwner"/>
    <n v="4593"/>
    <n v="72.760000000000005"/>
    <n v="334186.68000000011"/>
    <s v="normal_buy"/>
    <n v="0.1239462457345588"/>
    <n v="12.394600000000001"/>
    <s v="P"/>
  </r>
  <r>
    <x v="1096"/>
    <s v="Sound Point Meridian Capital, Inc."/>
    <x v="10"/>
    <x v="228"/>
    <s v="Ketchum Stephen"/>
    <s v="Director,Officer"/>
    <n v="8000"/>
    <n v="19.850000000000001"/>
    <n v="158800"/>
    <s v="large_buy"/>
    <n v="3.8344961384583882E-2"/>
    <n v="3.8344999999999998"/>
    <s v="P"/>
  </r>
  <r>
    <x v="764"/>
    <s v="CleanCore Solutions, Inc."/>
    <x v="10"/>
    <x v="228"/>
    <s v="Adams Clayton"/>
    <s v="Director,Officer,TenPercentOwner"/>
    <n v="10000"/>
    <n v="2.12"/>
    <n v="21200"/>
    <s v="normal_buy"/>
    <n v="-0.32227487268051758"/>
    <n v="-32.227499999999999"/>
    <s v="P"/>
  </r>
  <r>
    <x v="1194"/>
    <s v="DONEGAL GROUP INC"/>
    <x v="10"/>
    <x v="228"/>
    <s v="DONEGAL MUTUAL INSURANCE CO"/>
    <s v="TenPercentOwner"/>
    <n v="8500"/>
    <n v="15.83"/>
    <n v="134555"/>
    <s v="normal_buy"/>
    <n v="6.2697856389298368E-2"/>
    <n v="6.2698"/>
    <s v="P"/>
  </r>
  <r>
    <x v="829"/>
    <s v="Barings BDC, Inc."/>
    <x v="10"/>
    <x v="228"/>
    <s v="BYERS STEPHEN R"/>
    <s v="Director"/>
    <n v="13565"/>
    <n v="9.9499999999999993"/>
    <n v="134971.75"/>
    <s v="large_buy"/>
    <n v="3.8191116941479031E-2"/>
    <n v="3.8191000000000002"/>
    <s v="P"/>
  </r>
  <r>
    <x v="853"/>
    <s v="B&amp;G Foods, Inc."/>
    <x v="10"/>
    <x v="228"/>
    <s v="Hart Eric H"/>
    <s v="Officer"/>
    <n v="5000"/>
    <n v="6.25"/>
    <n v="31250"/>
    <s v="normal_buy"/>
    <n v="0.106280215513014"/>
    <n v="10.628"/>
    <s v="P"/>
  </r>
  <r>
    <x v="258"/>
    <s v="CSB Bancorp, Inc."/>
    <x v="10"/>
    <x v="228"/>
    <s v="BAKER ROBERT K"/>
    <s v="Director"/>
    <n v="300"/>
    <n v="39"/>
    <n v="11700"/>
    <s v="normal_buy"/>
    <n v="-3.076809483009257E-3"/>
    <n v="-0.30769999999999997"/>
    <s v="P"/>
  </r>
  <r>
    <x v="1604"/>
    <s v="INSEEGO CORP."/>
    <x v="10"/>
    <x v="228"/>
    <s v="BRACE PHILIP G"/>
    <s v="Director,Officer"/>
    <n v="10000"/>
    <n v="12.4"/>
    <n v="124000"/>
    <s v="large_buy"/>
    <n v="3.4511771335231423E-2"/>
    <n v="3.4512"/>
    <s v="P"/>
  </r>
  <r>
    <x v="146"/>
    <s v="Burke &amp; Herbert Financial Services Corp."/>
    <x v="10"/>
    <x v="228"/>
    <s v="HINKLE GARY L"/>
    <s v="Director"/>
    <n v="3652"/>
    <n v="68.56"/>
    <n v="250381.12"/>
    <s v="large_buy"/>
    <n v="2.165697761329621E-2"/>
    <n v="2.1657000000000002"/>
    <s v="P"/>
  </r>
  <r>
    <x v="1605"/>
    <s v="AIR T INC"/>
    <x v="10"/>
    <x v="228"/>
    <s v="Foudray William R"/>
    <s v="Director"/>
    <n v="1250"/>
    <n v="18"/>
    <n v="22500"/>
    <s v="large_buy"/>
    <n v="0.19343687626161429"/>
    <n v="19.343699999999998"/>
    <s v="P"/>
  </r>
  <r>
    <x v="526"/>
    <s v="PROSPECT CAPITAL CORP"/>
    <x v="10"/>
    <x v="228"/>
    <s v="Barry John F"/>
    <s v="Director,Officer,TenPercentOwner"/>
    <n v="205900"/>
    <n v="4.4000000000000004"/>
    <n v="905960.00000000012"/>
    <s v="normal_buy"/>
    <n v="4.5984679470896461E-2"/>
    <n v="4.5984999999999996"/>
    <s v="P"/>
  </r>
  <r>
    <x v="1554"/>
    <s v="Ultra Clean Holdings, Inc."/>
    <x v="10"/>
    <x v="228"/>
    <s v="Bajwa Harjinder"/>
    <s v="Officer"/>
    <n v="5000"/>
    <n v="34"/>
    <n v="170000"/>
    <s v="normal_buy"/>
    <n v="0.19487779493661561"/>
    <n v="19.4878"/>
    <s v="P"/>
  </r>
  <r>
    <x v="1554"/>
    <s v="Ultra Clean Holdings, Inc."/>
    <x v="10"/>
    <x v="228"/>
    <s v="Bajwa Harjinder"/>
    <s v="Officer"/>
    <n v="5000"/>
    <n v="33.5"/>
    <n v="167500"/>
    <s v="normal_buy"/>
    <n v="0.19487779493661561"/>
    <n v="19.4878"/>
    <s v="P"/>
  </r>
  <r>
    <x v="455"/>
    <s v="Biglari Holdings Inc."/>
    <x v="10"/>
    <x v="228"/>
    <s v="BIGLARI, SARDAR"/>
    <s v="Director,Officer,TenPercentOwner"/>
    <n v="5152"/>
    <n v="209.97"/>
    <n v="1081765.44"/>
    <s v="large_buy"/>
    <n v="2.876187279110853E-2"/>
    <n v="2.8761999999999999"/>
    <s v="P"/>
  </r>
  <r>
    <x v="455"/>
    <s v="Biglari Holdings Inc."/>
    <x v="10"/>
    <x v="228"/>
    <s v="BIGLARI CAPITAL CORP."/>
    <s v="TenPercentOwner"/>
    <n v="5152"/>
    <n v="209.97"/>
    <n v="1081765.44"/>
    <s v="large_buy"/>
    <n v="2.876187279110853E-2"/>
    <n v="2.8761999999999999"/>
    <s v="P"/>
  </r>
  <r>
    <x v="455"/>
    <s v="Biglari Holdings Inc."/>
    <x v="10"/>
    <x v="228"/>
    <s v="LION FUND, L.P."/>
    <s v="TenPercentOwner"/>
    <n v="5152"/>
    <n v="209.97"/>
    <n v="1081765.44"/>
    <s v="large_buy"/>
    <n v="2.876187279110853E-2"/>
    <n v="2.8761999999999999"/>
    <s v="P"/>
  </r>
  <r>
    <x v="455"/>
    <s v="Biglari Holdings Inc."/>
    <x v="10"/>
    <x v="228"/>
    <s v="BIGLARI, SARDAR"/>
    <s v="Director,Officer,TenPercentOwner"/>
    <n v="782"/>
    <n v="1049.52"/>
    <n v="820724.64"/>
    <s v="large_buy"/>
    <n v="2.876187279110853E-2"/>
    <n v="2.8761999999999999"/>
    <s v="P"/>
  </r>
  <r>
    <x v="455"/>
    <s v="Biglari Holdings Inc."/>
    <x v="10"/>
    <x v="228"/>
    <s v="BIGLARI CAPITAL CORP."/>
    <s v="TenPercentOwner"/>
    <n v="782"/>
    <n v="1049.52"/>
    <n v="820724.64"/>
    <s v="large_buy"/>
    <n v="2.876187279110853E-2"/>
    <n v="2.8761999999999999"/>
    <s v="P"/>
  </r>
  <r>
    <x v="455"/>
    <s v="Biglari Holdings Inc."/>
    <x v="10"/>
    <x v="228"/>
    <s v="LION FUND, L.P."/>
    <s v="TenPercentOwner"/>
    <n v="782"/>
    <n v="1049.52"/>
    <n v="820724.64"/>
    <s v="large_buy"/>
    <n v="2.876187279110853E-2"/>
    <n v="2.8761999999999999"/>
    <s v="P"/>
  </r>
  <r>
    <x v="446"/>
    <s v="WillScot Holdings Corp"/>
    <x v="10"/>
    <x v="228"/>
    <s v="Boswell Timothy D"/>
    <s v="Officer"/>
    <n v="5000"/>
    <n v="34.26"/>
    <n v="171300"/>
    <s v="normal_buy"/>
    <n v="0.1114019270081774"/>
    <n v="11.1402"/>
    <s v="P"/>
  </r>
  <r>
    <x v="167"/>
    <s v="SONIDA SENIOR LIVING, INC."/>
    <x v="10"/>
    <x v="228"/>
    <s v="Karicher Michael"/>
    <s v="Officer"/>
    <n v="2000"/>
    <n v="22"/>
    <n v="44000"/>
    <s v="normal_buy"/>
    <n v="0.18831175667255759"/>
    <n v="18.831199999999999"/>
    <s v="P"/>
  </r>
  <r>
    <x v="1509"/>
    <s v="Byrna Technologies Inc."/>
    <x v="10"/>
    <x v="228"/>
    <s v="KEARNES LAURILEE"/>
    <s v="Officer"/>
    <n v="1000"/>
    <n v="18.600000000000001"/>
    <n v="18600"/>
    <s v="normal_buy"/>
    <n v="5.4586403102740988E-4"/>
    <n v="5.4600000000000003E-2"/>
    <s v="P"/>
  </r>
  <r>
    <x v="536"/>
    <s v="TEAM INC"/>
    <x v="10"/>
    <x v="228"/>
    <s v="Horton Anthony R"/>
    <s v="Director"/>
    <n v="1082"/>
    <n v="15.24"/>
    <n v="16489.68"/>
    <s v="normal_buy"/>
    <n v="0.14635862362354171"/>
    <n v="14.635899999999999"/>
    <s v="P"/>
  </r>
  <r>
    <x v="1606"/>
    <s v="Opus Genetics, Inc."/>
    <x v="10"/>
    <x v="228"/>
    <s v="Magrath George"/>
    <s v="Officer"/>
    <n v="90294"/>
    <n v="1.01"/>
    <n v="91196.94"/>
    <s v="normal_buy"/>
    <n v="8.4905696449947055E-2"/>
    <n v="8.4906000000000006"/>
    <s v="P"/>
  </r>
  <r>
    <x v="223"/>
    <s v="ESTEE LAUDER COMPANIES INC"/>
    <x v="10"/>
    <x v="228"/>
    <s v="FRIBOURG PAUL J"/>
    <s v="Director"/>
    <n v="1300"/>
    <n v="64.56"/>
    <n v="83928"/>
    <s v="normal_buy"/>
    <n v="0.1975101585662653"/>
    <n v="19.751000000000001"/>
    <s v="P"/>
  </r>
  <r>
    <x v="223"/>
    <s v="ESTEE LAUDER COMPANIES INC"/>
    <x v="10"/>
    <x v="228"/>
    <s v="FRIBOURG PAUL J"/>
    <s v="Director"/>
    <n v="76200"/>
    <n v="64"/>
    <n v="4876800"/>
    <s v="large_buy"/>
    <n v="0.1975101585662653"/>
    <n v="19.751000000000001"/>
    <s v="P"/>
  </r>
  <r>
    <x v="1607"/>
    <s v="KINGSTONE COMPANIES, INC."/>
    <x v="10"/>
    <x v="228"/>
    <s v="D'Andre Carla"/>
    <s v="Director"/>
    <n v="2500"/>
    <n v="10.95"/>
    <n v="27375"/>
    <s v="normal_buy"/>
    <n v="0.43561638911186118"/>
    <n v="43.561599999999999"/>
    <s v="P"/>
  </r>
  <r>
    <x v="850"/>
    <s v="CHART INDUSTRIES INC"/>
    <x v="10"/>
    <x v="228"/>
    <s v="Evanko Jillian C."/>
    <s v="Director,Officer"/>
    <n v="303"/>
    <n v="164.35"/>
    <n v="49798.05"/>
    <s v="normal_buy"/>
    <n v="0.16078979391328899"/>
    <n v="16.079000000000001"/>
    <s v="P"/>
  </r>
  <r>
    <x v="1608"/>
    <s v="TANDEM DIABETES CARE INC"/>
    <x v="10"/>
    <x v="228"/>
    <s v="Novara Mark David"/>
    <s v="Officer"/>
    <n v="532"/>
    <n v="23.24"/>
    <n v="12363.68"/>
    <s v="large_buy"/>
    <n v="0.18910015142980671"/>
    <n v="18.91"/>
    <s v="P"/>
  </r>
  <r>
    <x v="1609"/>
    <s v="Array Technologies, Inc."/>
    <x v="10"/>
    <x v="228"/>
    <s v="Hostetler Kevin G."/>
    <s v="Director,Officer"/>
    <n v="9135"/>
    <n v="6.93"/>
    <n v="63305.55"/>
    <s v="large_buy"/>
    <n v="-2.4817529731493319E-2"/>
    <n v="-2.4817999999999998"/>
    <s v="P"/>
  </r>
  <r>
    <x v="1609"/>
    <s v="Array Technologies, Inc."/>
    <x v="10"/>
    <x v="228"/>
    <s v="Hostetler Kevin G."/>
    <s v="Director,Officer"/>
    <n v="4299"/>
    <n v="6.94"/>
    <n v="29835.06"/>
    <s v="normal_buy"/>
    <n v="-2.4817529731493319E-2"/>
    <n v="-2.4817999999999998"/>
    <s v="P"/>
  </r>
  <r>
    <x v="531"/>
    <s v="Nerdy Inc."/>
    <x v="10"/>
    <x v="228"/>
    <s v="Cohn Charles K."/>
    <s v="Director,Officer,TenPercentOwner"/>
    <n v="22303"/>
    <n v="0.9"/>
    <n v="20072.7"/>
    <s v="normal_buy"/>
    <n v="0.60041842960709935"/>
    <n v="60.041800000000002"/>
    <s v="P"/>
  </r>
  <r>
    <x v="866"/>
    <s v="GLOBAL PARTNERS LP"/>
    <x v="10"/>
    <x v="228"/>
    <s v="Global GP LLC"/>
    <s v="Other"/>
    <n v="5000"/>
    <n v="49.51"/>
    <n v="247550"/>
    <s v="normal_buy"/>
    <n v="0.12944268980130319"/>
    <n v="12.9443"/>
    <s v="P"/>
  </r>
  <r>
    <x v="1576"/>
    <s v="Trulieve Cannabis Corp."/>
    <x v="10"/>
    <x v="228"/>
    <s v="Rivers Kim A."/>
    <s v="Director,Officer,TenPercentOwner"/>
    <n v="7400"/>
    <n v="6.65"/>
    <n v="49210"/>
    <s v="large_buy"/>
    <n v="0"/>
    <n v="0"/>
    <s v="P"/>
  </r>
  <r>
    <x v="986"/>
    <s v="Pebblebrook Hotel Trust"/>
    <x v="10"/>
    <x v="228"/>
    <s v="BORTZ JON E"/>
    <s v="Director,Officer"/>
    <n v="5000"/>
    <n v="12.07"/>
    <n v="60350"/>
    <s v="normal_buy"/>
    <n v="0.1410992352818832"/>
    <n v="14.1099"/>
    <s v="P"/>
  </r>
  <r>
    <x v="986"/>
    <s v="Pebblebrook Hotel Trust"/>
    <x v="10"/>
    <x v="228"/>
    <s v="BORTZ JON E"/>
    <s v="Director,Officer"/>
    <n v="2000"/>
    <n v="12.02"/>
    <n v="24040"/>
    <s v="normal_buy"/>
    <n v="0.1410992352818832"/>
    <n v="14.1099"/>
    <s v="P"/>
  </r>
  <r>
    <x v="649"/>
    <s v="Grocery Outlet Holding Corp."/>
    <x v="10"/>
    <x v="228"/>
    <s v="Ragatz Erik D."/>
    <s v="Director"/>
    <n v="110000"/>
    <n v="18.25"/>
    <n v="2007500"/>
    <s v="large_buy"/>
    <n v="0.1212121147252025"/>
    <n v="12.1212"/>
    <s v="P"/>
  </r>
  <r>
    <x v="1285"/>
    <s v="Inspirato Inc"/>
    <x v="10"/>
    <x v="228"/>
    <s v="Zamani Payam"/>
    <s v="Director,Officer,TenPercentOwner"/>
    <n v="30000"/>
    <n v="3.47"/>
    <n v="104100"/>
    <s v="normal_buy"/>
    <n v="8.4548092189164148E-2"/>
    <n v="8.4548000000000005"/>
    <s v="P"/>
  </r>
  <r>
    <x v="1186"/>
    <s v="PIMCO Dynamic Income Strategy Fund"/>
    <x v="10"/>
    <x v="228"/>
    <s v="Weinstein Boaz"/>
    <s v="TenPercentOwner"/>
    <n v="56798"/>
    <n v="25.18"/>
    <n v="1430173.64"/>
    <s v="normal_buy"/>
    <n v="5.3969507493205393E-2"/>
    <n v="5.3970000000000002"/>
    <s v="P"/>
  </r>
  <r>
    <x v="1186"/>
    <s v="PIMCO Dynamic Income Strategy Fund"/>
    <x v="10"/>
    <x v="228"/>
    <s v="Saba Capital Management, L.P."/>
    <s v="TenPercentOwner"/>
    <n v="56798"/>
    <n v="25.18"/>
    <n v="1430173.64"/>
    <s v="normal_buy"/>
    <n v="5.3969507493205393E-2"/>
    <n v="5.3970000000000002"/>
    <s v="P"/>
  </r>
  <r>
    <x v="895"/>
    <s v="NewtekOne, Inc."/>
    <x v="10"/>
    <x v="228"/>
    <s v="Zink Gregory L"/>
    <s v="Director"/>
    <n v="1000"/>
    <n v="13.95"/>
    <n v="13950"/>
    <s v="normal_buy"/>
    <n v="2.5604533869878269E-2"/>
    <n v="2.5605000000000002"/>
    <s v="P"/>
  </r>
  <r>
    <x v="614"/>
    <s v="Nuvectis Pharma, Inc."/>
    <x v="10"/>
    <x v="228"/>
    <s v="BENTSUR RON"/>
    <s v="Director,Officer,TenPercentOwner"/>
    <n v="20000"/>
    <n v="4.92"/>
    <n v="98400"/>
    <s v="large_buy"/>
    <n v="-6.0605523489192237E-3"/>
    <n v="-0.60609999999999997"/>
    <s v="P"/>
  </r>
  <r>
    <x v="1596"/>
    <s v="Ameresco, Inc."/>
    <x v="10"/>
    <x v="228"/>
    <s v="Sutton Joseph W."/>
    <s v="Director"/>
    <n v="5000"/>
    <n v="26.66"/>
    <n v="133300"/>
    <s v="normal_buy"/>
    <n v="0.12632402284298799"/>
    <n v="12.632400000000001"/>
    <s v="P"/>
  </r>
  <r>
    <x v="1596"/>
    <s v="Ameresco, Inc."/>
    <x v="10"/>
    <x v="228"/>
    <s v="Sutton Joseph W."/>
    <s v="Director"/>
    <n v="10000"/>
    <n v="26"/>
    <n v="260000"/>
    <s v="normal_buy"/>
    <n v="0.12632402284298799"/>
    <n v="12.632400000000001"/>
    <s v="P"/>
  </r>
  <r>
    <x v="167"/>
    <s v="SONIDA SENIOR LIVING, INC."/>
    <x v="10"/>
    <x v="228"/>
    <s v="Beren Noah"/>
    <s v="Director"/>
    <n v="4300"/>
    <n v="22.1"/>
    <n v="95030"/>
    <s v="normal_buy"/>
    <n v="0.18831175667255759"/>
    <n v="18.831199999999999"/>
    <s v="P"/>
  </r>
  <r>
    <x v="167"/>
    <s v="SONIDA SENIOR LIVING, INC."/>
    <x v="10"/>
    <x v="228"/>
    <s v="Beren Noah"/>
    <s v="Director"/>
    <n v="700"/>
    <n v="22.85"/>
    <n v="15995"/>
    <s v="normal_buy"/>
    <n v="0.18831175667255759"/>
    <n v="18.831199999999999"/>
    <s v="P"/>
  </r>
  <r>
    <x v="1607"/>
    <s v="KINGSTONE COMPANIES, INC."/>
    <x v="10"/>
    <x v="228"/>
    <s v="Chen Minlei"/>
    <s v="Officer"/>
    <n v="1000"/>
    <n v="11.12"/>
    <n v="11120"/>
    <s v="normal_buy"/>
    <n v="0.43561638911186118"/>
    <n v="43.561599999999999"/>
    <s v="P"/>
  </r>
  <r>
    <x v="1327"/>
    <s v="OLAPLEX HOLDINGS, INC."/>
    <x v="10"/>
    <x v="228"/>
    <s v="BILBREY JOHN P"/>
    <s v="Director"/>
    <n v="25128"/>
    <n v="1.76"/>
    <n v="44225.279999999999"/>
    <s v="normal_buy"/>
    <n v="0.1999999455043249"/>
    <n v="20"/>
    <s v="P"/>
  </r>
  <r>
    <x v="436"/>
    <s v="TRIMAS CORP"/>
    <x v="10"/>
    <x v="228"/>
    <s v="AMATO THOMAS A"/>
    <s v="Director,Officer"/>
    <n v="10000"/>
    <n v="25.83"/>
    <n v="258300"/>
    <s v="large_buy"/>
    <n v="4.1111903608896723E-2"/>
    <n v="4.1112000000000002"/>
    <s v="P"/>
  </r>
  <r>
    <x v="562"/>
    <s v="Cartesian Therapeutics, Inc."/>
    <x v="10"/>
    <x v="228"/>
    <s v="SPRINGER TIMOTHY A"/>
    <s v="Director,TenPercentOwner"/>
    <n v="277246"/>
    <n v="17.09"/>
    <n v="4738134.1399999997"/>
    <s v="large_buy"/>
    <n v="0.12925561344371531"/>
    <n v="12.925599999999999"/>
    <s v="P"/>
  </r>
  <r>
    <x v="1234"/>
    <s v="Sleep Number Corp"/>
    <x v="10"/>
    <x v="228"/>
    <s v="SEAVER ALEXANDER M"/>
    <s v="TenPercentOwner"/>
    <n v="9740"/>
    <n v="12.56"/>
    <n v="122334.39999999999"/>
    <s v="normal_buy"/>
    <n v="0.26985412338165182"/>
    <n v="26.985399999999998"/>
    <s v="P"/>
  </r>
  <r>
    <x v="1234"/>
    <s v="Sleep Number Corp"/>
    <x v="10"/>
    <x v="228"/>
    <s v="STADIUM CAPITAL MANAGEMENT LLC"/>
    <s v="TenPercentOwner"/>
    <n v="9740"/>
    <n v="12.56"/>
    <n v="122334.39999999999"/>
    <s v="normal_buy"/>
    <n v="0.26985412338165182"/>
    <n v="26.985399999999998"/>
    <s v="P"/>
  </r>
  <r>
    <x v="1234"/>
    <s v="Sleep Number Corp"/>
    <x v="10"/>
    <x v="228"/>
    <s v="Stadium Special Opportunity I, L.P."/>
    <s v="Other"/>
    <n v="9740"/>
    <n v="12.56"/>
    <n v="122334.39999999999"/>
    <s v="normal_buy"/>
    <n v="0.26985412338165182"/>
    <n v="26.985399999999998"/>
    <s v="P"/>
  </r>
  <r>
    <x v="1234"/>
    <s v="Sleep Number Corp"/>
    <x v="10"/>
    <x v="228"/>
    <s v="STADIUM CAPITAL PARTNERS L P"/>
    <s v="Other"/>
    <n v="9740"/>
    <n v="12.56"/>
    <n v="122334.39999999999"/>
    <s v="normal_buy"/>
    <n v="0.26985412338165182"/>
    <n v="26.985399999999998"/>
    <s v="P"/>
  </r>
  <r>
    <x v="1234"/>
    <s v="Sleep Number Corp"/>
    <x v="10"/>
    <x v="228"/>
    <s v="Stadium Capital Management GP, L.P."/>
    <s v="TenPercentOwner"/>
    <n v="9740"/>
    <n v="12.56"/>
    <n v="122334.39999999999"/>
    <s v="normal_buy"/>
    <n v="0.26985412338165182"/>
    <n v="26.985399999999998"/>
    <s v="P"/>
  </r>
  <r>
    <x v="1234"/>
    <s v="Sleep Number Corp"/>
    <x v="10"/>
    <x v="228"/>
    <s v="SEAVER ALEXANDER M"/>
    <s v="TenPercentOwner"/>
    <n v="1800"/>
    <n v="13.51"/>
    <n v="24318"/>
    <s v="normal_buy"/>
    <n v="0.26985412338165182"/>
    <n v="26.985399999999998"/>
    <s v="P"/>
  </r>
  <r>
    <x v="1234"/>
    <s v="Sleep Number Corp"/>
    <x v="10"/>
    <x v="228"/>
    <s v="STADIUM CAPITAL MANAGEMENT LLC"/>
    <s v="TenPercentOwner"/>
    <n v="1800"/>
    <n v="13.51"/>
    <n v="24318"/>
    <s v="normal_buy"/>
    <n v="0.26985412338165182"/>
    <n v="26.985399999999998"/>
    <s v="P"/>
  </r>
  <r>
    <x v="1234"/>
    <s v="Sleep Number Corp"/>
    <x v="10"/>
    <x v="228"/>
    <s v="Stadium Special Opportunity I, L.P."/>
    <s v="Other"/>
    <n v="1800"/>
    <n v="13.51"/>
    <n v="24318"/>
    <s v="normal_buy"/>
    <n v="0.26985412338165182"/>
    <n v="26.985399999999998"/>
    <s v="P"/>
  </r>
  <r>
    <x v="1234"/>
    <s v="Sleep Number Corp"/>
    <x v="10"/>
    <x v="228"/>
    <s v="STADIUM CAPITAL PARTNERS L P"/>
    <s v="Other"/>
    <n v="1800"/>
    <n v="13.51"/>
    <n v="24318"/>
    <s v="normal_buy"/>
    <n v="0.26985412338165182"/>
    <n v="26.985399999999998"/>
    <s v="P"/>
  </r>
  <r>
    <x v="1234"/>
    <s v="Sleep Number Corp"/>
    <x v="10"/>
    <x v="228"/>
    <s v="Stadium Capital Management GP, L.P."/>
    <s v="TenPercentOwner"/>
    <n v="1800"/>
    <n v="13.51"/>
    <n v="24318"/>
    <s v="normal_buy"/>
    <n v="0.26985412338165182"/>
    <n v="26.985399999999998"/>
    <s v="P"/>
  </r>
  <r>
    <x v="1045"/>
    <s v="New Mountain Finance Corp"/>
    <x v="10"/>
    <x v="228"/>
    <s v="KLINSKY STEVEN B"/>
    <s v="Director"/>
    <n v="17253"/>
    <n v="11.56"/>
    <n v="199444.68"/>
    <s v="normal_buy"/>
    <n v="2.8620889936179509E-2"/>
    <n v="2.8620999999999999"/>
    <s v="P"/>
  </r>
  <r>
    <x v="1045"/>
    <s v="New Mountain Finance Corp"/>
    <x v="10"/>
    <x v="228"/>
    <s v="KLINSKY STEVEN B"/>
    <s v="Director"/>
    <n v="34505"/>
    <n v="11.56"/>
    <n v="398877.8"/>
    <s v="normal_buy"/>
    <n v="2.8620889936179509E-2"/>
    <n v="2.8620999999999999"/>
    <s v="P"/>
  </r>
  <r>
    <x v="167"/>
    <s v="SONIDA SENIOR LIVING, INC."/>
    <x v="10"/>
    <x v="228"/>
    <s v="Ribar Brandon"/>
    <s v="Director,Officer"/>
    <n v="4000"/>
    <n v="22.68"/>
    <n v="90720"/>
    <s v="normal_buy"/>
    <n v="0.18831175667255759"/>
    <n v="18.831199999999999"/>
    <s v="P"/>
  </r>
  <r>
    <x v="582"/>
    <s v="Plymouth Industrial REIT, Inc."/>
    <x v="10"/>
    <x v="228"/>
    <s v="WHITE PENDLETON P. JR."/>
    <s v="Director"/>
    <n v="5000"/>
    <n v="18.39"/>
    <n v="91950"/>
    <s v="large_buy"/>
    <n v="2.3939076593064709E-2"/>
    <n v="2.3938999999999999"/>
    <s v="P"/>
  </r>
  <r>
    <x v="1610"/>
    <s v="Angi Inc."/>
    <x v="10"/>
    <x v="228"/>
    <s v="Kip Jeffrey W"/>
    <s v="Officer"/>
    <n v="250000"/>
    <n v="1.72"/>
    <n v="430000"/>
    <s v="large_buy"/>
    <n v="0.1511626952786691"/>
    <n v="15.116300000000001"/>
    <s v="P"/>
  </r>
  <r>
    <x v="523"/>
    <s v="Medalist Diversified REIT, Inc."/>
    <x v="10"/>
    <x v="228"/>
    <s v="KAVANAUGH FRANK"/>
    <s v="Director,Officer,TenPercentOwner"/>
    <n v="20917"/>
    <n v="12.29"/>
    <n v="257069.93"/>
    <s v="large_buy"/>
    <n v="-8.1301257738829458E-3"/>
    <n v="-0.81299999999999994"/>
    <s v="P"/>
  </r>
  <r>
    <x v="42"/>
    <s v="EATON VANCE NEW YORK MUNICIPAL BOND FUND"/>
    <x v="10"/>
    <x v="228"/>
    <s v="Weinstein Boaz"/>
    <s v="TenPercentOwner"/>
    <n v="9499"/>
    <n v="9.7200000000000006"/>
    <n v="92330.28"/>
    <s v="normal_buy"/>
    <n v="2.5934775086985828E-2"/>
    <n v="2.5935000000000001"/>
    <s v="P"/>
  </r>
  <r>
    <x v="42"/>
    <s v="EATON VANCE NEW YORK MUNICIPAL BOND FUND"/>
    <x v="10"/>
    <x v="228"/>
    <s v="Saba Capital Management, L.P."/>
    <s v="TenPercentOwner"/>
    <n v="9499"/>
    <n v="9.7200000000000006"/>
    <n v="92330.28"/>
    <s v="normal_buy"/>
    <n v="2.5934775086985828E-2"/>
    <n v="2.5935000000000001"/>
    <s v="P"/>
  </r>
  <r>
    <x v="1600"/>
    <s v="Wheeler Real Estate Investment Trust, Inc."/>
    <x v="10"/>
    <x v="229"/>
    <s v="Ursa Fund Partners LP"/>
    <s v="TenPercentOwner"/>
    <n v="2567"/>
    <n v="26.25"/>
    <n v="67383.75"/>
    <s v="normal_buy"/>
    <n v="4.5714605422246812E-3"/>
    <n v="0.45710000000000001"/>
    <s v="P"/>
  </r>
  <r>
    <x v="1600"/>
    <s v="Wheeler Real Estate Investment Trust, Inc."/>
    <x v="10"/>
    <x v="229"/>
    <s v="Investment Opportunities 14 Segregated Portfolio"/>
    <s v="TenPercentOwner"/>
    <n v="2567"/>
    <n v="26.25"/>
    <n v="67383.75"/>
    <s v="normal_buy"/>
    <n v="4.5714605422246812E-3"/>
    <n v="0.45710000000000001"/>
    <s v="P"/>
  </r>
  <r>
    <x v="1600"/>
    <s v="Wheeler Real Estate Investment Trust, Inc."/>
    <x v="10"/>
    <x v="229"/>
    <s v="Hahn Andrew"/>
    <s v="TenPercentOwner"/>
    <n v="2567"/>
    <n v="26.25"/>
    <n v="67383.75"/>
    <s v="normal_buy"/>
    <n v="4.5714605422246812E-3"/>
    <n v="0.45710000000000001"/>
    <s v="P"/>
  </r>
  <r>
    <x v="1600"/>
    <s v="Wheeler Real Estate Investment Trust, Inc."/>
    <x v="10"/>
    <x v="229"/>
    <s v="Douglas Russell Palmer"/>
    <s v="TenPercentOwner"/>
    <n v="2567"/>
    <n v="26.25"/>
    <n v="67383.75"/>
    <s v="normal_buy"/>
    <n v="4.5714605422246812E-3"/>
    <n v="0.45710000000000001"/>
    <s v="P"/>
  </r>
  <r>
    <x v="1600"/>
    <s v="Wheeler Real Estate Investment Trust, Inc."/>
    <x v="10"/>
    <x v="229"/>
    <s v="Ursa Fund Management, LLC"/>
    <s v="TenPercentOwner"/>
    <n v="2567"/>
    <n v="26.25"/>
    <n v="67383.75"/>
    <s v="normal_buy"/>
    <n v="4.5714605422246812E-3"/>
    <n v="0.45710000000000001"/>
    <s v="P"/>
  </r>
  <r>
    <x v="1600"/>
    <s v="Wheeler Real Estate Investment Trust, Inc."/>
    <x v="10"/>
    <x v="229"/>
    <s v="Ursa Fund Partners LP"/>
    <s v="TenPercentOwner"/>
    <n v="2674"/>
    <n v="26"/>
    <n v="69524"/>
    <s v="normal_buy"/>
    <n v="4.5714605422246812E-3"/>
    <n v="0.45710000000000001"/>
    <s v="P"/>
  </r>
  <r>
    <x v="1600"/>
    <s v="Wheeler Real Estate Investment Trust, Inc."/>
    <x v="10"/>
    <x v="229"/>
    <s v="Investment Opportunities 14 Segregated Portfolio"/>
    <s v="TenPercentOwner"/>
    <n v="2674"/>
    <n v="26"/>
    <n v="69524"/>
    <s v="normal_buy"/>
    <n v="4.5714605422246812E-3"/>
    <n v="0.45710000000000001"/>
    <s v="P"/>
  </r>
  <r>
    <x v="1600"/>
    <s v="Wheeler Real Estate Investment Trust, Inc."/>
    <x v="10"/>
    <x v="229"/>
    <s v="Hahn Andrew"/>
    <s v="TenPercentOwner"/>
    <n v="2674"/>
    <n v="26"/>
    <n v="69524"/>
    <s v="normal_buy"/>
    <n v="4.5714605422246812E-3"/>
    <n v="0.45710000000000001"/>
    <s v="P"/>
  </r>
  <r>
    <x v="1600"/>
    <s v="Wheeler Real Estate Investment Trust, Inc."/>
    <x v="10"/>
    <x v="229"/>
    <s v="Douglas Russell Palmer"/>
    <s v="TenPercentOwner"/>
    <n v="2674"/>
    <n v="26"/>
    <n v="69524"/>
    <s v="normal_buy"/>
    <n v="4.5714605422246812E-3"/>
    <n v="0.45710000000000001"/>
    <s v="P"/>
  </r>
  <r>
    <x v="1600"/>
    <s v="Wheeler Real Estate Investment Trust, Inc."/>
    <x v="10"/>
    <x v="229"/>
    <s v="Ursa Fund Management, LLC"/>
    <s v="TenPercentOwner"/>
    <n v="2674"/>
    <n v="26"/>
    <n v="69524"/>
    <s v="normal_buy"/>
    <n v="4.5714605422246812E-3"/>
    <n v="0.45710000000000001"/>
    <s v="P"/>
  </r>
  <r>
    <x v="531"/>
    <s v="Nerdy Inc."/>
    <x v="10"/>
    <x v="229"/>
    <s v="Cohn Charles K."/>
    <s v="Director,Officer,TenPercentOwner"/>
    <n v="796096"/>
    <n v="0.98"/>
    <n v="780174.08"/>
    <s v="large_buy"/>
    <n v="0.49000000953674322"/>
    <n v="49"/>
    <s v="P"/>
  </r>
  <r>
    <x v="1045"/>
    <s v="New Mountain Finance Corp"/>
    <x v="10"/>
    <x v="229"/>
    <s v="KLINSKY STEVEN B"/>
    <s v="Director"/>
    <n v="30307"/>
    <n v="11.52"/>
    <n v="349136.64000000001"/>
    <s v="normal_buy"/>
    <n v="2.4348065884092E-2"/>
    <n v="2.4348000000000001"/>
    <s v="P"/>
  </r>
  <r>
    <x v="1045"/>
    <s v="New Mountain Finance Corp"/>
    <x v="10"/>
    <x v="229"/>
    <s v="KLINSKY STEVEN B"/>
    <s v="Director"/>
    <n v="15154"/>
    <n v="11.52"/>
    <n v="174574.07999999999"/>
    <s v="normal_buy"/>
    <n v="2.4348065884092E-2"/>
    <n v="2.4348000000000001"/>
    <s v="P"/>
  </r>
  <r>
    <x v="1611"/>
    <s v="Taboola.com Ltd."/>
    <x v="10"/>
    <x v="229"/>
    <s v="LIMON ZVI"/>
    <s v="Director"/>
    <n v="66369"/>
    <n v="3.11"/>
    <n v="206407.59"/>
    <s v="normal_buy"/>
    <n v="0.2683705697944847"/>
    <n v="26.8371"/>
    <s v="P"/>
  </r>
  <r>
    <x v="526"/>
    <s v="PROSPECT CAPITAL CORP"/>
    <x v="10"/>
    <x v="229"/>
    <s v="Eliasek M Grier"/>
    <s v="Director,Officer"/>
    <n v="5000"/>
    <n v="4.46"/>
    <n v="22300"/>
    <s v="normal_buy"/>
    <n v="1.8396586265633449E-2"/>
    <n v="1.8396999999999999"/>
    <s v="P"/>
  </r>
  <r>
    <x v="1612"/>
    <s v="BRUKER CORP"/>
    <x v="10"/>
    <x v="229"/>
    <s v="LAUKIEN FRANK H"/>
    <s v="Director,Officer,TenPercentOwner"/>
    <n v="69866"/>
    <n v="49.82"/>
    <n v="3480724.12"/>
    <s v="large_buy"/>
    <n v="0.16574978163117479"/>
    <n v="16.574999999999999"/>
    <s v="P"/>
  </r>
  <r>
    <x v="1612"/>
    <s v="BRUKER CORP"/>
    <x v="10"/>
    <x v="229"/>
    <s v="LAUKIEN FRANK H"/>
    <s v="Director,Officer,TenPercentOwner"/>
    <n v="3583"/>
    <n v="51.36"/>
    <n v="184022.88"/>
    <s v="normal_buy"/>
    <n v="0.16574978163117479"/>
    <n v="16.574999999999999"/>
    <s v="P"/>
  </r>
  <r>
    <x v="1612"/>
    <s v="BRUKER CORP"/>
    <x v="10"/>
    <x v="229"/>
    <s v="LAUKIEN FRANK H"/>
    <s v="Director,Officer,TenPercentOwner"/>
    <n v="26551"/>
    <n v="50.82"/>
    <n v="1349321.82"/>
    <s v="normal_buy"/>
    <n v="0.16574978163117479"/>
    <n v="16.574999999999999"/>
    <s v="P"/>
  </r>
  <r>
    <x v="1613"/>
    <s v="Zeta Global Holdings Corp."/>
    <x v="10"/>
    <x v="229"/>
    <s v="LANDMAN WILLIAM"/>
    <s v="Director"/>
    <n v="8010"/>
    <n v="18.55"/>
    <n v="148585.5"/>
    <s v="normal_buy"/>
    <n v="0.22216549532275831"/>
    <n v="22.2165"/>
    <s v="P"/>
  </r>
  <r>
    <x v="1613"/>
    <s v="Zeta Global Holdings Corp."/>
    <x v="10"/>
    <x v="229"/>
    <s v="Greiner Christopher E"/>
    <s v="Officer"/>
    <n v="7975"/>
    <n v="18.8"/>
    <n v="149930"/>
    <s v="normal_buy"/>
    <n v="0.22216549532275831"/>
    <n v="22.2165"/>
    <s v="P"/>
  </r>
  <r>
    <x v="1614"/>
    <s v="374Water Inc."/>
    <x v="10"/>
    <x v="229"/>
    <s v="DAVIS RICHARD H"/>
    <s v="Director"/>
    <n v="40000"/>
    <n v="1.25"/>
    <n v="50000"/>
    <s v="normal_buy"/>
    <n v="-4.8543644373911683E-2"/>
    <n v="-4.8544"/>
    <s v="P"/>
  </r>
  <r>
    <x v="1615"/>
    <s v="United Parks &amp; Resorts Inc."/>
    <x v="10"/>
    <x v="229"/>
    <s v="Mikolaichik James"/>
    <s v="Officer"/>
    <n v="34000"/>
    <n v="57.29"/>
    <n v="1947860"/>
    <s v="large_buy"/>
    <n v="4.8547160615453062E-2"/>
    <n v="4.8547000000000002"/>
    <s v="P"/>
  </r>
  <r>
    <x v="583"/>
    <s v="Runway Growth Finance Corp."/>
    <x v="10"/>
    <x v="229"/>
    <s v="SPRENG R DAVID"/>
    <s v="Director,Officer"/>
    <n v="7556"/>
    <n v="10.119999999999999"/>
    <n v="76466.720000000001"/>
    <s v="normal_buy"/>
    <n v="2.5717122149650159E-2"/>
    <n v="2.5716999999999999"/>
    <s v="P"/>
  </r>
  <r>
    <x v="321"/>
    <s v="PCB BANCORP"/>
    <x v="10"/>
    <x v="229"/>
    <s v="LEE SANG YOUNG"/>
    <s v="Director,TenPercentOwner"/>
    <n v="1000"/>
    <n v="20.8"/>
    <n v="20800"/>
    <s v="normal_buy"/>
    <n v="3.8461615461637511E-2"/>
    <n v="3.8462000000000001"/>
    <s v="P"/>
  </r>
  <r>
    <x v="605"/>
    <s v="ADVANCE AUTO PARTS INC"/>
    <x v="10"/>
    <x v="229"/>
    <s v="Seboldt Thomas W"/>
    <s v="Director"/>
    <n v="2650"/>
    <n v="38.53"/>
    <n v="102104.5"/>
    <s v="normal_buy"/>
    <n v="6.3606873707559686E-2"/>
    <n v="6.3606999999999996"/>
    <s v="P"/>
  </r>
  <r>
    <x v="1603"/>
    <s v="vTv Therapeutics Inc."/>
    <x v="10"/>
    <x v="229"/>
    <s v="SEKHRI PAUL J"/>
    <s v="Director,Officer"/>
    <n v="1844"/>
    <n v="16.96"/>
    <n v="31274.240000000002"/>
    <s v="large_buy"/>
    <n v="-3.4319522887450549E-2"/>
    <n v="-3.4319999999999999"/>
    <s v="P"/>
  </r>
  <r>
    <x v="1616"/>
    <s v="Azenta, Inc."/>
    <x v="10"/>
    <x v="229"/>
    <s v="Marotta John"/>
    <s v="Director,Officer"/>
    <n v="12716.98"/>
    <n v="39.479999999999997"/>
    <n v="502066.37040000001"/>
    <s v="large_buy"/>
    <n v="0.16348779944122291"/>
    <n v="16.348800000000001"/>
    <s v="P"/>
  </r>
  <r>
    <x v="771"/>
    <s v="John Marshall Bancorp, Inc."/>
    <x v="10"/>
    <x v="229"/>
    <s v="Mahan Oscar Leland"/>
    <s v="Director"/>
    <n v="501"/>
    <n v="24.31"/>
    <n v="12179.31"/>
    <s v="normal_buy"/>
    <n v="-7.8665613050072358E-2"/>
    <n v="-7.8666"/>
    <s v="P"/>
  </r>
  <r>
    <x v="336"/>
    <s v="HEARTLAND EXPRESS INC"/>
    <x v="10"/>
    <x v="229"/>
    <s v="Ann S. Gerdin Revocable Trust"/>
    <s v="TenPercentOwner,Other"/>
    <n v="49506"/>
    <n v="12.24"/>
    <n v="605953.44000000006"/>
    <s v="normal_buy"/>
    <n v="1.8760113780397211E-2"/>
    <n v="1.8759999999999999"/>
    <s v="P"/>
  </r>
  <r>
    <x v="336"/>
    <s v="HEARTLAND EXPRESS INC"/>
    <x v="10"/>
    <x v="229"/>
    <s v="Gerdin Ann S"/>
    <s v="TenPercentOwner"/>
    <n v="49506"/>
    <n v="12.24"/>
    <n v="605953.44000000006"/>
    <s v="normal_buy"/>
    <n v="1.8760113780397211E-2"/>
    <n v="1.8759999999999999"/>
    <s v="P"/>
  </r>
  <r>
    <x v="336"/>
    <s v="HEARTLAND EXPRESS INC"/>
    <x v="10"/>
    <x v="229"/>
    <s v="Durr Julie J"/>
    <s v="Other"/>
    <n v="49506"/>
    <n v="12.24"/>
    <n v="605953.44000000006"/>
    <s v="normal_buy"/>
    <n v="1.8760113780397211E-2"/>
    <n v="1.8759999999999999"/>
    <s v="P"/>
  </r>
  <r>
    <x v="336"/>
    <s v="HEARTLAND EXPRESS INC"/>
    <x v="10"/>
    <x v="229"/>
    <s v="Janssen Angela K"/>
    <s v="Other"/>
    <n v="49506"/>
    <n v="12.24"/>
    <n v="605953.44000000006"/>
    <s v="normal_buy"/>
    <n v="1.8760113780397211E-2"/>
    <n v="1.8759999999999999"/>
    <s v="P"/>
  </r>
  <r>
    <x v="1309"/>
    <s v="UNITED STATES ANTIMONY CORP"/>
    <x v="10"/>
    <x v="229"/>
    <s v="MCMANUS MICHAEL A JR"/>
    <s v="Director"/>
    <n v="50000"/>
    <n v="0.56999999999999995"/>
    <n v="28500"/>
    <s v="normal_buy"/>
    <n v="0.71929830065064215"/>
    <n v="71.9298"/>
    <s v="P"/>
  </r>
  <r>
    <x v="1366"/>
    <s v="ThredUp Inc."/>
    <x v="10"/>
    <x v="229"/>
    <s v="NOVA DANIEL J"/>
    <s v="Director"/>
    <n v="45897"/>
    <n v="1"/>
    <n v="45897"/>
    <s v="normal_buy"/>
    <n v="0.71287132218683191"/>
    <n v="71.287099999999995"/>
    <s v="P"/>
  </r>
  <r>
    <x v="1297"/>
    <s v="AN2 Therapeutics, Inc."/>
    <x v="10"/>
    <x v="229"/>
    <s v="Easom Eric"/>
    <s v="Director,Officer"/>
    <n v="50000"/>
    <n v="1"/>
    <n v="50000"/>
    <s v="large_buy"/>
    <n v="0.5"/>
    <n v="50"/>
    <s v="P"/>
  </r>
  <r>
    <x v="1007"/>
    <s v="DENTSPLY SIRONA Inc."/>
    <x v="10"/>
    <x v="229"/>
    <s v="LUCIER GREGORY T"/>
    <s v="Director"/>
    <n v="5000"/>
    <n v="18.37"/>
    <n v="91850"/>
    <s v="normal_buy"/>
    <n v="5.037921548184654E-2"/>
    <n v="5.0378999999999996"/>
    <s v="P"/>
  </r>
  <r>
    <x v="1347"/>
    <s v="CPI AEROSTRUCTURES INC"/>
    <x v="10"/>
    <x v="229"/>
    <s v="Levesque Pamela"/>
    <s v="Director"/>
    <n v="10000"/>
    <n v="3.13"/>
    <n v="31300"/>
    <s v="large_buy"/>
    <n v="0.19303793624279941"/>
    <n v="19.303799999999999"/>
    <s v="P"/>
  </r>
  <r>
    <x v="321"/>
    <s v="PCB BANCORP"/>
    <x v="10"/>
    <x v="229"/>
    <s v="LEE SANG YOUNG"/>
    <s v="Director,TenPercentOwner"/>
    <n v="3174"/>
    <n v="20.7"/>
    <n v="65701.8"/>
    <s v="large_buy"/>
    <n v="3.8461615461637511E-2"/>
    <n v="3.8462000000000001"/>
    <s v="P"/>
  </r>
  <r>
    <x v="321"/>
    <s v="PCB BANCORP"/>
    <x v="10"/>
    <x v="229"/>
    <s v="LEE SANG YOUNG"/>
    <s v="Director,TenPercentOwner"/>
    <n v="4000"/>
    <n v="20.75"/>
    <n v="83000"/>
    <s v="large_buy"/>
    <n v="3.8461615461637511E-2"/>
    <n v="3.8462000000000001"/>
    <s v="P"/>
  </r>
  <r>
    <x v="1614"/>
    <s v="374Water Inc."/>
    <x v="10"/>
    <x v="229"/>
    <s v="Deshusses Marc"/>
    <s v="Director,TenPercentOwner"/>
    <n v="32000"/>
    <n v="1.25"/>
    <n v="40000"/>
    <s v="normal_buy"/>
    <n v="-4.8543644373911683E-2"/>
    <n v="-4.8544"/>
    <s v="P"/>
  </r>
  <r>
    <x v="1285"/>
    <s v="Inspirato Inc"/>
    <x v="10"/>
    <x v="229"/>
    <s v="Zamani Payam"/>
    <s v="Director,Officer,TenPercentOwner"/>
    <n v="20420"/>
    <n v="3.49"/>
    <n v="71265.8"/>
    <s v="normal_buy"/>
    <n v="9.7345107225411898E-2"/>
    <n v="9.7345000000000006"/>
    <s v="P"/>
  </r>
  <r>
    <x v="1614"/>
    <s v="374Water Inc."/>
    <x v="10"/>
    <x v="229"/>
    <s v="Vanderhider James Michael"/>
    <s v="Director"/>
    <n v="250000"/>
    <n v="1.25"/>
    <n v="312500"/>
    <s v="large_buy"/>
    <n v="-4.8543644373911683E-2"/>
    <n v="-4.8544"/>
    <s v="P"/>
  </r>
  <r>
    <x v="1568"/>
    <s v="ALLEGRO MICROSYSTEMS, INC."/>
    <x v="10"/>
    <x v="229"/>
    <s v="Doogue Michael"/>
    <s v="Officer"/>
    <n v="15000"/>
    <n v="19"/>
    <n v="285000"/>
    <s v="large_buy"/>
    <n v="0.1372141071234021"/>
    <n v="13.721399999999999"/>
    <s v="P"/>
  </r>
  <r>
    <x v="146"/>
    <s v="Burke &amp; Herbert Financial Services Corp."/>
    <x v="10"/>
    <x v="229"/>
    <s v="HINKLE GARY L"/>
    <s v="Director"/>
    <n v="1548"/>
    <n v="68.5"/>
    <n v="106038"/>
    <s v="normal_buy"/>
    <n v="2.558801234824171E-2"/>
    <n v="2.5588000000000002"/>
    <s v="P"/>
  </r>
  <r>
    <x v="1258"/>
    <s v="FUEL TECH, INC."/>
    <x v="10"/>
    <x v="229"/>
    <s v="Jones Sharon L"/>
    <s v="Director"/>
    <n v="9800"/>
    <n v="1.05"/>
    <n v="10290"/>
    <s v="normal_buy"/>
    <n v="0"/>
    <n v="0"/>
    <s v="P"/>
  </r>
  <r>
    <x v="1149"/>
    <s v="Douglas Elliman Inc."/>
    <x v="10"/>
    <x v="229"/>
    <s v="Liebowitz Michael"/>
    <s v="Director,Officer"/>
    <n v="1081414"/>
    <n v="1.68"/>
    <n v="1816775.52"/>
    <s v="large_buy"/>
    <n v="0.243654828478409"/>
    <n v="24.365500000000001"/>
    <s v="P"/>
  </r>
  <r>
    <x v="1380"/>
    <s v="SmartRent, Inc."/>
    <x v="10"/>
    <x v="229"/>
    <s v="Martell Frank"/>
    <s v="Director"/>
    <n v="48204"/>
    <n v="1.45"/>
    <n v="69895.8"/>
    <s v="normal_buy"/>
    <n v="0.1874999793039436"/>
    <n v="18.75"/>
    <s v="P"/>
  </r>
  <r>
    <x v="1571"/>
    <s v="CVR PARTNERS, LP"/>
    <x v="10"/>
    <x v="229"/>
    <s v="IEP Energy Holding LLC"/>
    <s v="TenPercentOwner"/>
    <n v="5215"/>
    <n v="71.92"/>
    <n v="375062.8"/>
    <s v="normal_buy"/>
    <n v="0.12833027705776059"/>
    <n v="12.833"/>
    <s v="P"/>
  </r>
  <r>
    <x v="1571"/>
    <s v="CVR PARTNERS, LP"/>
    <x v="10"/>
    <x v="229"/>
    <s v="ICAHN CARL C"/>
    <s v="TenPercentOwner"/>
    <n v="5215"/>
    <n v="71.92"/>
    <n v="375062.8"/>
    <s v="normal_buy"/>
    <n v="0.12833027705776059"/>
    <n v="12.833"/>
    <s v="P"/>
  </r>
  <r>
    <x v="1571"/>
    <s v="CVR PARTNERS, LP"/>
    <x v="10"/>
    <x v="229"/>
    <s v="AMERICAN ENTERTAINMENT PROPERTIES CORP."/>
    <s v="TenPercentOwner"/>
    <n v="5215"/>
    <n v="71.92"/>
    <n v="375062.8"/>
    <s v="normal_buy"/>
    <n v="0.12833027705776059"/>
    <n v="12.833"/>
    <s v="P"/>
  </r>
  <r>
    <x v="1442"/>
    <s v="Zenas BioPharma, Inc."/>
    <x v="10"/>
    <x v="229"/>
    <s v="MOULDER LEON O JR"/>
    <s v="Director,Officer"/>
    <n v="7500"/>
    <n v="15"/>
    <n v="112500"/>
    <s v="normal_buy"/>
    <n v="-0.28893310578289388"/>
    <n v="-28.8933"/>
    <s v="P"/>
  </r>
  <r>
    <x v="1617"/>
    <s v="AdvanSix Inc."/>
    <x v="10"/>
    <x v="229"/>
    <s v="NEWMAN DONALD P"/>
    <s v="Director"/>
    <n v="5030"/>
    <n v="29.64"/>
    <n v="149089.20000000001"/>
    <s v="large_buy"/>
    <n v="9.660054150525399E-2"/>
    <n v="9.6600999999999999"/>
    <s v="P"/>
  </r>
  <r>
    <x v="1614"/>
    <s v="374Water Inc."/>
    <x v="10"/>
    <x v="229"/>
    <s v="Estes Deanna Rene"/>
    <s v="Director"/>
    <n v="24000"/>
    <n v="1.25"/>
    <n v="30000"/>
    <s v="normal_buy"/>
    <n v="-4.8543644373911683E-2"/>
    <n v="-4.8544"/>
    <s v="P"/>
  </r>
  <r>
    <x v="1194"/>
    <s v="DONEGAL GROUP INC"/>
    <x v="10"/>
    <x v="229"/>
    <s v="DONEGAL MUTUAL INSURANCE CO"/>
    <s v="TenPercentOwner"/>
    <n v="6622"/>
    <n v="15.85"/>
    <n v="104958.7"/>
    <s v="normal_buy"/>
    <n v="6.1862180876810717E-2"/>
    <n v="6.1862000000000004"/>
    <s v="P"/>
  </r>
  <r>
    <x v="1194"/>
    <s v="DONEGAL GROUP INC"/>
    <x v="10"/>
    <x v="229"/>
    <s v="DONEGAL MUTUAL INSURANCE CO"/>
    <s v="TenPercentOwner"/>
    <n v="10000"/>
    <n v="15.86"/>
    <n v="158600"/>
    <s v="large_buy"/>
    <n v="6.1862180876810717E-2"/>
    <n v="6.1862000000000004"/>
    <s v="P"/>
  </r>
  <r>
    <x v="167"/>
    <s v="SONIDA SENIOR LIVING, INC."/>
    <x v="10"/>
    <x v="229"/>
    <s v="Detz Kevin"/>
    <s v="Officer"/>
    <n v="4166"/>
    <n v="21.63"/>
    <n v="90110.58"/>
    <s v="normal_buy"/>
    <n v="0.16535064340014441"/>
    <n v="16.5351"/>
    <s v="P"/>
  </r>
  <r>
    <x v="1613"/>
    <s v="Zeta Global Holdings Corp."/>
    <x v="10"/>
    <x v="229"/>
    <s v="Gerber Steven H."/>
    <s v="Officer"/>
    <n v="13250"/>
    <n v="18.55"/>
    <n v="245787.5"/>
    <s v="normal_buy"/>
    <n v="0.22216549532275831"/>
    <n v="22.2165"/>
    <s v="P"/>
  </r>
  <r>
    <x v="146"/>
    <s v="Burke &amp; Herbert Financial Services Corp."/>
    <x v="10"/>
    <x v="229"/>
    <s v="HINKLE GARY L"/>
    <s v="Director"/>
    <n v="1548"/>
    <n v="68.5"/>
    <n v="106038"/>
    <s v="normal_buy"/>
    <n v="2.558801234824171E-2"/>
    <n v="2.5588000000000002"/>
    <s v="P"/>
  </r>
  <r>
    <x v="1297"/>
    <s v="AN2 Therapeutics, Inc."/>
    <x v="10"/>
    <x v="229"/>
    <s v="Zakrzewski Joseph S"/>
    <s v="Director"/>
    <n v="20000"/>
    <n v="1"/>
    <n v="20000"/>
    <s v="normal_buy"/>
    <n v="0.5"/>
    <n v="50"/>
    <s v="P"/>
  </r>
  <r>
    <x v="1203"/>
    <s v="Merchants Bancorp"/>
    <x v="10"/>
    <x v="229"/>
    <s v="O'Brien Patrick D."/>
    <s v="Director"/>
    <n v="40000"/>
    <n v="25"/>
    <n v="1000000"/>
    <s v="large_buy"/>
    <n v="1.290832143976872E-2"/>
    <n v="1.2907999999999999"/>
    <s v="P"/>
  </r>
  <r>
    <x v="1203"/>
    <s v="Merchants Bancorp"/>
    <x v="10"/>
    <x v="229"/>
    <s v="O'Brien Patrick D."/>
    <s v="Director"/>
    <n v="40000"/>
    <n v="25"/>
    <n v="1000000"/>
    <s v="large_buy"/>
    <n v="1.290832143976872E-2"/>
    <n v="1.2907999999999999"/>
    <s v="P"/>
  </r>
  <r>
    <x v="1203"/>
    <s v="Merchants Bancorp"/>
    <x v="10"/>
    <x v="229"/>
    <s v="Shane David N."/>
    <s v="Director"/>
    <n v="2000"/>
    <n v="25"/>
    <n v="50000"/>
    <s v="normal_buy"/>
    <n v="1.290832143976872E-2"/>
    <n v="1.2907999999999999"/>
    <s v="P"/>
  </r>
  <r>
    <x v="1614"/>
    <s v="374Water Inc."/>
    <x v="10"/>
    <x v="229"/>
    <s v="Gannon Chris M"/>
    <s v="Director,Officer"/>
    <n v="120000"/>
    <n v="1.25"/>
    <n v="150000"/>
    <s v="large_buy"/>
    <n v="-4.8543644373911683E-2"/>
    <n v="-4.8544"/>
    <s v="P"/>
  </r>
  <r>
    <x v="455"/>
    <s v="Biglari Holdings Inc."/>
    <x v="10"/>
    <x v="229"/>
    <s v="BIGLARI, SARDAR"/>
    <s v="Director,Officer,TenPercentOwner"/>
    <n v="4948"/>
    <n v="208.78"/>
    <n v="1033043.44"/>
    <s v="large_buy"/>
    <n v="6.6666666666666652E-2"/>
    <n v="6.6666999999999996"/>
    <s v="P"/>
  </r>
  <r>
    <x v="455"/>
    <s v="Biglari Holdings Inc."/>
    <x v="10"/>
    <x v="229"/>
    <s v="BIGLARI CAPITAL CORP."/>
    <s v="TenPercentOwner"/>
    <n v="4948"/>
    <n v="208.78"/>
    <n v="1033043.44"/>
    <s v="large_buy"/>
    <n v="6.6666666666666652E-2"/>
    <n v="6.6666999999999996"/>
    <s v="P"/>
  </r>
  <r>
    <x v="455"/>
    <s v="Biglari Holdings Inc."/>
    <x v="10"/>
    <x v="229"/>
    <s v="LION FUND, L.P."/>
    <s v="TenPercentOwner"/>
    <n v="4948"/>
    <n v="208.78"/>
    <n v="1033043.44"/>
    <s v="large_buy"/>
    <n v="6.6666666666666652E-2"/>
    <n v="6.6666999999999996"/>
    <s v="P"/>
  </r>
  <r>
    <x v="455"/>
    <s v="Biglari Holdings Inc."/>
    <x v="10"/>
    <x v="229"/>
    <s v="BIGLARI, SARDAR"/>
    <s v="Director,Officer,TenPercentOwner"/>
    <n v="197"/>
    <n v="1049.29"/>
    <n v="206710.13"/>
    <s v="normal_buy"/>
    <n v="6.6666666666666652E-2"/>
    <n v="6.6666999999999996"/>
    <s v="P"/>
  </r>
  <r>
    <x v="455"/>
    <s v="Biglari Holdings Inc."/>
    <x v="10"/>
    <x v="229"/>
    <s v="BIGLARI CAPITAL CORP."/>
    <s v="TenPercentOwner"/>
    <n v="197"/>
    <n v="1049.29"/>
    <n v="206710.13"/>
    <s v="normal_buy"/>
    <n v="6.6666666666666652E-2"/>
    <n v="6.6666999999999996"/>
    <s v="P"/>
  </r>
  <r>
    <x v="455"/>
    <s v="Biglari Holdings Inc."/>
    <x v="10"/>
    <x v="229"/>
    <s v="LION FUND, L.P."/>
    <s v="TenPercentOwner"/>
    <n v="197"/>
    <n v="1049.29"/>
    <n v="206710.13"/>
    <s v="normal_buy"/>
    <n v="6.6666666666666652E-2"/>
    <n v="6.6666999999999996"/>
    <s v="P"/>
  </r>
  <r>
    <x v="17"/>
    <s v="TILE SHOP HOLDINGS, INC."/>
    <x v="10"/>
    <x v="229"/>
    <s v="Pleasant Lake Partners LLC"/>
    <s v="TenPercentOwner"/>
    <n v="23500"/>
    <n v="6.3"/>
    <n v="148050"/>
    <s v="normal_buy"/>
    <n v="5.5910525852342692E-2"/>
    <n v="5.5911"/>
    <s v="P"/>
  </r>
  <r>
    <x v="17"/>
    <s v="TILE SHOP HOLDINGS, INC."/>
    <x v="10"/>
    <x v="229"/>
    <s v="Pleasant Lake Onshore Feeder Fund LP"/>
    <s v="TenPercentOwner"/>
    <n v="23500"/>
    <n v="6.3"/>
    <n v="148050"/>
    <s v="normal_buy"/>
    <n v="5.5910525852342692E-2"/>
    <n v="5.5911"/>
    <s v="P"/>
  </r>
  <r>
    <x v="17"/>
    <s v="TILE SHOP HOLDINGS, INC."/>
    <x v="10"/>
    <x v="229"/>
    <s v="Fund 1 Investments, LLC"/>
    <s v="TenPercentOwner"/>
    <n v="23500"/>
    <n v="6.3"/>
    <n v="148050"/>
    <s v="normal_buy"/>
    <n v="5.5910525852342692E-2"/>
    <n v="5.5911"/>
    <s v="P"/>
  </r>
  <r>
    <x v="1618"/>
    <s v="Savara Inc"/>
    <x v="10"/>
    <x v="229"/>
    <s v="RAMSAY DAVID A"/>
    <s v="Director"/>
    <n v="100000"/>
    <n v="2.88"/>
    <n v="288000"/>
    <s v="large_buy"/>
    <n v="0.18581079230681241"/>
    <n v="18.581099999999999"/>
    <s v="P"/>
  </r>
  <r>
    <x v="1613"/>
    <s v="Zeta Global Holdings Corp."/>
    <x v="10"/>
    <x v="229"/>
    <s v="Khan Imran"/>
    <s v="Director"/>
    <n v="55000"/>
    <n v="18.96"/>
    <n v="1042800"/>
    <s v="large_buy"/>
    <n v="0.22216549532275831"/>
    <n v="22.2165"/>
    <s v="P"/>
  </r>
  <r>
    <x v="1613"/>
    <s v="Zeta Global Holdings Corp."/>
    <x v="10"/>
    <x v="229"/>
    <s v="ACI Investment Partners, LLC"/>
    <s v="TenPercentOwner"/>
    <n v="53676"/>
    <n v="19.239999999999998"/>
    <n v="1032726.24"/>
    <s v="large_buy"/>
    <n v="0.22216549532275831"/>
    <n v="22.2165"/>
    <s v="P"/>
  </r>
  <r>
    <x v="1613"/>
    <s v="Zeta Global Holdings Corp."/>
    <x v="10"/>
    <x v="229"/>
    <s v="Steinberg David"/>
    <s v="Director,Officer,TenPercentOwner"/>
    <n v="53676"/>
    <n v="19.239999999999998"/>
    <n v="1032726.24"/>
    <s v="large_buy"/>
    <n v="0.22216549532275831"/>
    <n v="22.2165"/>
    <s v="P"/>
  </r>
  <r>
    <x v="1616"/>
    <s v="Azenta, Inc."/>
    <x v="10"/>
    <x v="229"/>
    <s v="Cornog William L"/>
    <s v="Director"/>
    <n v="12500"/>
    <n v="39.6"/>
    <n v="495000"/>
    <s v="large_buy"/>
    <n v="0.16348779944122291"/>
    <n v="16.348800000000001"/>
    <s v="P"/>
  </r>
  <r>
    <x v="223"/>
    <s v="ESTEE LAUDER COMPANIES INC"/>
    <x v="10"/>
    <x v="229"/>
    <s v="FRIBOURG PAUL J"/>
    <s v="Director"/>
    <n v="15641"/>
    <n v="65.569999999999993"/>
    <n v="1025580.37"/>
    <s v="normal_buy"/>
    <n v="0.20564361484054519"/>
    <n v="20.564399999999999"/>
    <s v="P"/>
  </r>
  <r>
    <x v="223"/>
    <s v="ESTEE LAUDER COMPANIES INC"/>
    <x v="10"/>
    <x v="229"/>
    <s v="FRIBOURG PAUL J"/>
    <s v="Director"/>
    <n v="59859"/>
    <n v="64.760000000000005"/>
    <n v="3876468.84"/>
    <s v="large_buy"/>
    <n v="0.20564361484054519"/>
    <n v="20.564399999999999"/>
    <s v="P"/>
  </r>
  <r>
    <x v="1029"/>
    <s v="Assertio Holdings, Inc."/>
    <x v="10"/>
    <x v="229"/>
    <s v="Mason Heather L"/>
    <s v="Director"/>
    <n v="75000"/>
    <n v="0.8"/>
    <n v="60000"/>
    <s v="large_buy"/>
    <n v="0.19047622764462099"/>
    <n v="19.047599999999999"/>
    <s v="P"/>
  </r>
  <r>
    <x v="1619"/>
    <s v="ICF International, Inc."/>
    <x v="10"/>
    <x v="229"/>
    <s v="SALMIRS SCOTT B"/>
    <s v="Director"/>
    <n v="400"/>
    <n v="138.38"/>
    <n v="55352"/>
    <s v="large_buy"/>
    <n v="8.1329549471109708E-4"/>
    <n v="8.1299999999999997E-2"/>
    <s v="P"/>
  </r>
  <r>
    <x v="1384"/>
    <s v="Zeo ScientifiX, Inc."/>
    <x v="10"/>
    <x v="229"/>
    <s v="Skycrest Holdings, LLC"/>
    <s v="TenPercentOwner"/>
    <n v="10000"/>
    <n v="2.59"/>
    <n v="25900"/>
    <s v="large_buy"/>
    <n v="0.26022306051807909"/>
    <n v="26.022300000000001"/>
    <s v="P"/>
  </r>
  <r>
    <x v="526"/>
    <s v="PROSPECT CAPITAL CORP"/>
    <x v="10"/>
    <x v="229"/>
    <s v="Barry John F"/>
    <s v="Director,Officer,TenPercentOwner"/>
    <n v="837273"/>
    <n v="4.47"/>
    <n v="3742610.31"/>
    <s v="normal_buy"/>
    <n v="1.8396586265633449E-2"/>
    <n v="1.8396999999999999"/>
    <s v="P"/>
  </r>
  <r>
    <x v="615"/>
    <s v="RE/MAX Holdings, Inc."/>
    <x v="10"/>
    <x v="229"/>
    <s v="MAGNOLIA GROUP, LLC"/>
    <s v="TenPercentOwner"/>
    <n v="27366"/>
    <n v="10.96"/>
    <n v="299931.36"/>
    <s v="normal_buy"/>
    <n v="0.20529197008838801"/>
    <n v="20.529199999999999"/>
    <s v="P"/>
  </r>
  <r>
    <x v="615"/>
    <s v="RE/MAX Holdings, Inc."/>
    <x v="10"/>
    <x v="229"/>
    <s v="Peterson Adam K"/>
    <s v="TenPercentOwner"/>
    <n v="27366"/>
    <n v="10.96"/>
    <n v="299931.36"/>
    <s v="normal_buy"/>
    <n v="0.20529197008838801"/>
    <n v="20.529199999999999"/>
    <s v="P"/>
  </r>
  <r>
    <x v="615"/>
    <s v="RE/MAX Holdings, Inc."/>
    <x v="10"/>
    <x v="229"/>
    <s v="MAGNOLIA CAPITAL FUND, LP"/>
    <s v="TenPercentOwner"/>
    <n v="27366"/>
    <n v="10.96"/>
    <n v="299931.36"/>
    <s v="normal_buy"/>
    <n v="0.20529197008838801"/>
    <n v="20.529199999999999"/>
    <s v="P"/>
  </r>
  <r>
    <x v="852"/>
    <s v="TELOS CORP"/>
    <x v="10"/>
    <x v="229"/>
    <s v="Jacobs Bradley W."/>
    <s v="Director"/>
    <n v="4000"/>
    <n v="3.35"/>
    <n v="13400"/>
    <s v="normal_buy"/>
    <n v="1.8461520855243441E-2"/>
    <n v="1.8462000000000001"/>
    <s v="P"/>
  </r>
  <r>
    <x v="1186"/>
    <s v="PIMCO Dynamic Income Strategy Fund"/>
    <x v="10"/>
    <x v="229"/>
    <s v="Weinstein Boaz"/>
    <s v="TenPercentOwner"/>
    <n v="117561"/>
    <n v="25.85"/>
    <n v="3038951.85"/>
    <s v="large_buy"/>
    <n v="3.6377855079684718E-2"/>
    <n v="3.6377999999999999"/>
    <s v="P"/>
  </r>
  <r>
    <x v="1186"/>
    <s v="PIMCO Dynamic Income Strategy Fund"/>
    <x v="10"/>
    <x v="229"/>
    <s v="Saba Capital Management, L.P."/>
    <s v="TenPercentOwner"/>
    <n v="117561"/>
    <n v="25.85"/>
    <n v="3038951.85"/>
    <s v="large_buy"/>
    <n v="3.6377855079684718E-2"/>
    <n v="3.6377999999999999"/>
    <s v="P"/>
  </r>
  <r>
    <x v="1613"/>
    <s v="Zeta Global Holdings Corp."/>
    <x v="10"/>
    <x v="229"/>
    <s v="NIEHAUS ROBERT H"/>
    <s v="Director"/>
    <n v="30000"/>
    <n v="18.62"/>
    <n v="558600"/>
    <s v="normal_buy"/>
    <n v="0.22216549532275831"/>
    <n v="22.2165"/>
    <s v="P"/>
  </r>
  <r>
    <x v="1614"/>
    <s v="374Water Inc."/>
    <x v="10"/>
    <x v="229"/>
    <s v="Penn Buddie J"/>
    <s v="Director"/>
    <n v="20000"/>
    <n v="1.25"/>
    <n v="25000"/>
    <s v="normal_buy"/>
    <n v="-4.8543644373911683E-2"/>
    <n v="-4.8544"/>
    <s v="P"/>
  </r>
  <r>
    <x v="1614"/>
    <s v="374Water Inc."/>
    <x v="10"/>
    <x v="229"/>
    <s v="Anderson Adrienne"/>
    <s v="Officer"/>
    <n v="10000"/>
    <n v="1.25"/>
    <n v="12500"/>
    <s v="normal_buy"/>
    <n v="-4.8543644373911683E-2"/>
    <n v="-4.8544"/>
    <s v="P"/>
  </r>
  <r>
    <x v="511"/>
    <s v="Grove Collaborative Holdings, Inc."/>
    <x v="10"/>
    <x v="229"/>
    <s v="Yurcisin Jeffrey Michael"/>
    <s v="Director,Officer"/>
    <n v="35000"/>
    <n v="1.38"/>
    <n v="48299.999999999993"/>
    <s v="large_buy"/>
    <n v="9.5588230782520434E-2"/>
    <n v="9.5587999999999997"/>
    <s v="P"/>
  </r>
  <r>
    <x v="866"/>
    <s v="GLOBAL PARTNERS LP"/>
    <x v="10"/>
    <x v="229"/>
    <s v="Global GP LLC"/>
    <s v="Other"/>
    <n v="5000"/>
    <n v="50.76"/>
    <n v="253800"/>
    <s v="normal_buy"/>
    <n v="0.10195771899452551"/>
    <n v="10.1958"/>
    <s v="P"/>
  </r>
  <r>
    <x v="1620"/>
    <s v="Eagle Point Credit Co Inc."/>
    <x v="10"/>
    <x v="229"/>
    <s v="Onorio Kenneth P."/>
    <s v="Officer"/>
    <n v="10000"/>
    <n v="8.99"/>
    <n v="89900"/>
    <s v="large_buy"/>
    <n v="3.4521358613559538E-2"/>
    <n v="3.4521000000000002"/>
    <s v="P"/>
  </r>
  <r>
    <x v="1613"/>
    <s v="Zeta Global Holdings Corp."/>
    <x v="10"/>
    <x v="229"/>
    <s v="Elzie Jene"/>
    <s v="Director"/>
    <n v="1260"/>
    <n v="19.73"/>
    <n v="24859.8"/>
    <s v="normal_buy"/>
    <n v="0.22216549532275831"/>
    <n v="22.2165"/>
    <s v="P"/>
  </r>
  <r>
    <x v="167"/>
    <s v="SONIDA SENIOR LIVING, INC."/>
    <x v="10"/>
    <x v="229"/>
    <s v="Beren Noah"/>
    <s v="Director"/>
    <n v="500"/>
    <n v="21.4"/>
    <n v="10700"/>
    <s v="normal_buy"/>
    <n v="0.16535064340014441"/>
    <n v="16.5351"/>
    <s v="P"/>
  </r>
  <r>
    <x v="1327"/>
    <s v="OLAPLEX HOLDINGS, INC."/>
    <x v="10"/>
    <x v="229"/>
    <s v="BILBREY JOHN P"/>
    <s v="Director"/>
    <n v="51697"/>
    <n v="1.75"/>
    <n v="90469.75"/>
    <s v="normal_buy"/>
    <n v="0.20348831326204711"/>
    <n v="20.348800000000001"/>
    <s v="P"/>
  </r>
  <r>
    <x v="562"/>
    <s v="Cartesian Therapeutics, Inc."/>
    <x v="10"/>
    <x v="229"/>
    <s v="SPRINGER TIMOTHY A"/>
    <s v="Director,TenPercentOwner"/>
    <n v="38114"/>
    <n v="17.96"/>
    <n v="684527.44000000006"/>
    <s v="large_buy"/>
    <n v="8.131396088836218E-2"/>
    <n v="8.1313999999999993"/>
    <s v="P"/>
  </r>
  <r>
    <x v="562"/>
    <s v="Cartesian Therapeutics, Inc."/>
    <x v="10"/>
    <x v="229"/>
    <s v="SPRINGER TIMOTHY A"/>
    <s v="Director,TenPercentOwner"/>
    <n v="20181"/>
    <n v="18.420000000000002"/>
    <n v="371734.02"/>
    <s v="normal_buy"/>
    <n v="8.131396088836218E-2"/>
    <n v="8.1313999999999993"/>
    <s v="P"/>
  </r>
  <r>
    <x v="1601"/>
    <s v="Tango Therapeutics, Inc."/>
    <x v="10"/>
    <x v="229"/>
    <s v="Rothenberg Mace"/>
    <s v="Director"/>
    <n v="10000"/>
    <n v="3.78"/>
    <n v="37800"/>
    <s v="large_buy"/>
    <n v="2.5000043047800121E-2"/>
    <n v="2.5"/>
    <s v="P"/>
  </r>
  <r>
    <x v="1234"/>
    <s v="Sleep Number Corp"/>
    <x v="10"/>
    <x v="229"/>
    <s v="SEAVER ALEXANDER M"/>
    <s v="TenPercentOwner"/>
    <n v="15000"/>
    <n v="12.12"/>
    <n v="181800"/>
    <s v="normal_buy"/>
    <n v="0.35057474144308309"/>
    <n v="35.057499999999997"/>
    <s v="P"/>
  </r>
  <r>
    <x v="1234"/>
    <s v="Sleep Number Corp"/>
    <x v="10"/>
    <x v="229"/>
    <s v="STADIUM CAPITAL MANAGEMENT LLC"/>
    <s v="TenPercentOwner"/>
    <n v="15000"/>
    <n v="12.12"/>
    <n v="181800"/>
    <s v="normal_buy"/>
    <n v="0.35057474144308309"/>
    <n v="35.057499999999997"/>
    <s v="P"/>
  </r>
  <r>
    <x v="1234"/>
    <s v="Sleep Number Corp"/>
    <x v="10"/>
    <x v="229"/>
    <s v="Stadium Special Opportunity I, L.P."/>
    <s v="Other"/>
    <n v="15000"/>
    <n v="12.12"/>
    <n v="181800"/>
    <s v="normal_buy"/>
    <n v="0.35057474144308309"/>
    <n v="35.057499999999997"/>
    <s v="P"/>
  </r>
  <r>
    <x v="1234"/>
    <s v="Sleep Number Corp"/>
    <x v="10"/>
    <x v="229"/>
    <s v="STADIUM CAPITAL PARTNERS L P"/>
    <s v="Other"/>
    <n v="15000"/>
    <n v="12.12"/>
    <n v="181800"/>
    <s v="normal_buy"/>
    <n v="0.35057474144308309"/>
    <n v="35.057499999999997"/>
    <s v="P"/>
  </r>
  <r>
    <x v="1234"/>
    <s v="Sleep Number Corp"/>
    <x v="10"/>
    <x v="229"/>
    <s v="Stadium Capital Management GP, L.P."/>
    <s v="TenPercentOwner"/>
    <n v="15000"/>
    <n v="12.12"/>
    <n v="181800"/>
    <s v="normal_buy"/>
    <n v="0.35057474144308309"/>
    <n v="35.057499999999997"/>
    <s v="P"/>
  </r>
  <r>
    <x v="686"/>
    <s v="Delek US Holdings, Inc."/>
    <x v="10"/>
    <x v="229"/>
    <s v="Yemin Ezra Uzi"/>
    <s v="Director,Officer"/>
    <n v="672.05"/>
    <n v="18.97"/>
    <n v="12748.788500000001"/>
    <s v="normal_buy"/>
    <n v="2.304390915782872E-2"/>
    <n v="2.3043999999999998"/>
    <s v="P"/>
  </r>
  <r>
    <x v="583"/>
    <s v="Runway Growth Finance Corp."/>
    <x v="10"/>
    <x v="229"/>
    <s v="Raterman Thomas B."/>
    <s v="Officer"/>
    <n v="7556"/>
    <n v="10.119999999999999"/>
    <n v="76466.720000000001"/>
    <s v="normal_buy"/>
    <n v="2.5717122149650159E-2"/>
    <n v="2.5716999999999999"/>
    <s v="P"/>
  </r>
  <r>
    <x v="1614"/>
    <s v="374Water Inc."/>
    <x v="10"/>
    <x v="229"/>
    <s v="Mandel Peter"/>
    <s v="Officer"/>
    <n v="10800"/>
    <n v="1.25"/>
    <n v="13500"/>
    <s v="normal_buy"/>
    <n v="-4.8543644373911683E-2"/>
    <n v="-4.8544"/>
    <s v="P"/>
  </r>
  <r>
    <x v="1616"/>
    <s v="Azenta, Inc."/>
    <x v="10"/>
    <x v="229"/>
    <s v="HIRSCH DIDIER"/>
    <s v="Director"/>
    <n v="1000"/>
    <n v="39.5"/>
    <n v="39500"/>
    <s v="normal_buy"/>
    <n v="0.16348779944122291"/>
    <n v="16.348800000000001"/>
    <s v="P"/>
  </r>
  <r>
    <x v="1621"/>
    <s v="TRI-CONTINENTAL Corp"/>
    <x v="10"/>
    <x v="229"/>
    <s v="TRUSCOTT WILLIAM F"/>
    <s v="Officer"/>
    <n v="4000"/>
    <n v="33.6"/>
    <n v="134400"/>
    <s v="large_buy"/>
    <n v="2.3738869274469779E-2"/>
    <n v="2.3738999999999999"/>
    <s v="P"/>
  </r>
  <r>
    <x v="1034"/>
    <s v="Nine Energy Service, Inc."/>
    <x v="10"/>
    <x v="230"/>
    <s v="MONROE WILLIAM"/>
    <s v="TenPercentOwner"/>
    <n v="435000"/>
    <n v="1.19"/>
    <n v="517650"/>
    <s v="normal_buy"/>
    <n v="0.30508477144698981"/>
    <n v="30.508500000000002"/>
    <s v="P"/>
  </r>
  <r>
    <x v="1045"/>
    <s v="New Mountain Finance Corp"/>
    <x v="10"/>
    <x v="230"/>
    <s v="KLINSKY STEVEN B"/>
    <s v="Director"/>
    <n v="36541"/>
    <n v="11.63"/>
    <n v="424971.83"/>
    <s v="large_buy"/>
    <n v="2.1533075774986091E-2"/>
    <n v="2.1533000000000002"/>
    <s v="P"/>
  </r>
  <r>
    <x v="1045"/>
    <s v="New Mountain Finance Corp"/>
    <x v="10"/>
    <x v="230"/>
    <s v="KLINSKY STEVEN B"/>
    <s v="Director"/>
    <n v="18270"/>
    <n v="11.63"/>
    <n v="212480.1"/>
    <s v="normal_buy"/>
    <n v="2.1533075774986091E-2"/>
    <n v="2.1533000000000002"/>
    <s v="P"/>
  </r>
  <r>
    <x v="1607"/>
    <s v="KINGSTONE COMPANIES, INC."/>
    <x v="10"/>
    <x v="230"/>
    <s v="Newgarden Thomas"/>
    <s v="Director"/>
    <n v="5112"/>
    <n v="11.94"/>
    <n v="61037.279999999999"/>
    <s v="normal_buy"/>
    <n v="0.24905945743202371"/>
    <n v="24.905899999999999"/>
    <s v="P"/>
  </r>
  <r>
    <x v="1194"/>
    <s v="DONEGAL GROUP INC"/>
    <x v="10"/>
    <x v="230"/>
    <s v="DONEGAL MUTUAL INSURANCE CO"/>
    <s v="TenPercentOwner"/>
    <n v="30000"/>
    <n v="15.82"/>
    <n v="474600"/>
    <s v="large_buy"/>
    <n v="4.4052804994700427E-2"/>
    <n v="4.4053000000000004"/>
    <s v="P"/>
  </r>
  <r>
    <x v="1194"/>
    <s v="DONEGAL GROUP INC"/>
    <x v="10"/>
    <x v="230"/>
    <s v="DONEGAL MUTUAL INSURANCE CO"/>
    <s v="TenPercentOwner"/>
    <n v="7748"/>
    <n v="15.75"/>
    <n v="122031"/>
    <s v="normal_buy"/>
    <n v="4.4052804994700427E-2"/>
    <n v="4.4053000000000004"/>
    <s v="P"/>
  </r>
  <r>
    <x v="1622"/>
    <s v="Ideal Power Inc."/>
    <x v="10"/>
    <x v="230"/>
    <s v="BRDAR DANIEL"/>
    <s v="Director,Officer"/>
    <n v="4500"/>
    <n v="5.91"/>
    <n v="26595"/>
    <s v="large_buy"/>
    <n v="0.1260504242087748"/>
    <n v="12.605"/>
    <s v="P"/>
  </r>
  <r>
    <x v="1611"/>
    <s v="Taboola.com Ltd."/>
    <x v="10"/>
    <x v="230"/>
    <s v="LIMON ZVI"/>
    <s v="Director"/>
    <n v="148420"/>
    <n v="3.17"/>
    <n v="470491.4"/>
    <s v="large_buy"/>
    <n v="0.26031743124348988"/>
    <n v="26.031700000000001"/>
    <s v="P"/>
  </r>
  <r>
    <x v="1589"/>
    <s v="Digital Turbine, Inc."/>
    <x v="10"/>
    <x v="230"/>
    <s v="DEUTSCHMAN ROBERT M"/>
    <s v="Director"/>
    <n v="20000"/>
    <n v="1.23"/>
    <n v="24600"/>
    <s v="normal_buy"/>
    <n v="0.2231404730697357"/>
    <n v="22.314"/>
    <s v="P"/>
  </r>
  <r>
    <x v="186"/>
    <s v="Dakota Gold Corp."/>
    <x v="10"/>
    <x v="230"/>
    <s v="QUARTERMAIN ROBERT"/>
    <s v="Director,Officer"/>
    <n v="20000"/>
    <n v="2.17"/>
    <n v="43400"/>
    <s v="large_buy"/>
    <n v="-4.5045108901980442E-2"/>
    <n v="-4.5045000000000002"/>
    <s v="P"/>
  </r>
  <r>
    <x v="186"/>
    <s v="Dakota Gold Corp."/>
    <x v="10"/>
    <x v="230"/>
    <s v="QUARTERMAIN ROBERT"/>
    <s v="Director,Officer"/>
    <n v="15000"/>
    <n v="2.16"/>
    <n v="32400"/>
    <s v="normal_buy"/>
    <n v="-4.5045108901980442E-2"/>
    <n v="-4.5045000000000002"/>
    <s v="P"/>
  </r>
  <r>
    <x v="583"/>
    <s v="Runway Growth Finance Corp."/>
    <x v="10"/>
    <x v="230"/>
    <s v="SPRENG R DAVID"/>
    <s v="Director,Officer"/>
    <n v="13187"/>
    <n v="10.1"/>
    <n v="133188.70000000001"/>
    <s v="large_buy"/>
    <n v="1.9531211616963251E-2"/>
    <n v="1.9531000000000001"/>
    <s v="P"/>
  </r>
  <r>
    <x v="1616"/>
    <s v="Azenta, Inc."/>
    <x v="10"/>
    <x v="230"/>
    <s v="Marotta John"/>
    <s v="Director,Officer"/>
    <n v="1250"/>
    <n v="40.67"/>
    <n v="50837.5"/>
    <s v="normal_buy"/>
    <n v="0.1471522972431516"/>
    <n v="14.715199999999999"/>
    <s v="P"/>
  </r>
  <r>
    <x v="1565"/>
    <s v="EATON VANCE CALIFORNIA MUNICIPAL BOND FUND"/>
    <x v="10"/>
    <x v="230"/>
    <s v="Saba Capital Management, L.P."/>
    <s v="TenPercentOwner"/>
    <n v="33387"/>
    <n v="9.3800000000000008"/>
    <n v="313170.06"/>
    <s v="normal_buy"/>
    <n v="1.729478189086597E-2"/>
    <n v="1.7295"/>
    <s v="P"/>
  </r>
  <r>
    <x v="1565"/>
    <s v="EATON VANCE CALIFORNIA MUNICIPAL BOND FUND"/>
    <x v="10"/>
    <x v="230"/>
    <s v="Weinstein Boaz"/>
    <s v="TenPercentOwner"/>
    <n v="33387"/>
    <n v="9.3800000000000008"/>
    <n v="313170.06"/>
    <s v="normal_buy"/>
    <n v="1.729478189086597E-2"/>
    <n v="1.7295"/>
    <s v="P"/>
  </r>
  <r>
    <x v="1616"/>
    <s v="Azenta, Inc."/>
    <x v="10"/>
    <x v="230"/>
    <s v="Madaus Martin D"/>
    <s v="Director"/>
    <n v="4940"/>
    <n v="40.770000000000003"/>
    <n v="201403.8"/>
    <s v="normal_buy"/>
    <n v="0.1471522972431516"/>
    <n v="14.715199999999999"/>
    <s v="P"/>
  </r>
  <r>
    <x v="906"/>
    <s v="EASTERN CO"/>
    <x v="10"/>
    <x v="230"/>
    <s v="DiSanto Frederick D."/>
    <s v="Director"/>
    <n v="1000"/>
    <n v="27.38"/>
    <n v="27380"/>
    <s v="large_buy"/>
    <n v="6.9104201921090569E-2"/>
    <n v="6.9104000000000001"/>
    <s v="P"/>
  </r>
  <r>
    <x v="1285"/>
    <s v="Inspirato Inc"/>
    <x v="10"/>
    <x v="230"/>
    <s v="Zamani Payam"/>
    <s v="Director,Officer,TenPercentOwner"/>
    <n v="5398"/>
    <n v="3.52"/>
    <n v="19000.96"/>
    <s v="normal_buy"/>
    <n v="4.2523997860315799E-2"/>
    <n v="4.2523999999999997"/>
    <s v="P"/>
  </r>
  <r>
    <x v="1210"/>
    <s v="OneWater Marine Inc."/>
    <x v="10"/>
    <x v="230"/>
    <s v="Singleton Asset Management, LLC"/>
    <s v="Other"/>
    <n v="11939"/>
    <n v="19.420000000000002"/>
    <n v="231855.38"/>
    <s v="large_buy"/>
    <n v="8.5194773488230569E-2"/>
    <n v="8.5195000000000007"/>
    <s v="P"/>
  </r>
  <r>
    <x v="1210"/>
    <s v="OneWater Marine Inc."/>
    <x v="10"/>
    <x v="230"/>
    <s v="Singleton Michelle"/>
    <s v="Other"/>
    <n v="11939"/>
    <n v="19.420000000000002"/>
    <n v="231855.38"/>
    <s v="large_buy"/>
    <n v="8.5194773488230569E-2"/>
    <n v="8.5195000000000007"/>
    <s v="P"/>
  </r>
  <r>
    <x v="1210"/>
    <s v="OneWater Marine Inc."/>
    <x v="10"/>
    <x v="230"/>
    <s v="Austin Singleton Irrevocable Trust, dated December 30, 2015"/>
    <s v="Other"/>
    <n v="11939"/>
    <n v="19.420000000000002"/>
    <n v="231855.38"/>
    <s v="large_buy"/>
    <n v="8.5194773488230569E-2"/>
    <n v="8.5195000000000007"/>
    <s v="P"/>
  </r>
  <r>
    <x v="1210"/>
    <s v="OneWater Marine Inc."/>
    <x v="10"/>
    <x v="230"/>
    <s v="Auburn OWMH, LLLP"/>
    <s v="Other"/>
    <n v="11939"/>
    <n v="19.420000000000002"/>
    <n v="231855.38"/>
    <s v="large_buy"/>
    <n v="8.5194773488230569E-2"/>
    <n v="8.5195000000000007"/>
    <s v="P"/>
  </r>
  <r>
    <x v="1210"/>
    <s v="OneWater Marine Inc."/>
    <x v="10"/>
    <x v="230"/>
    <s v="Singleton Philip Austin Jr."/>
    <s v="Director,Officer,Other"/>
    <n v="11939"/>
    <n v="19.420000000000002"/>
    <n v="231855.38"/>
    <s v="large_buy"/>
    <n v="8.5194773488230569E-2"/>
    <n v="8.5195000000000007"/>
    <s v="P"/>
  </r>
  <r>
    <x v="1210"/>
    <s v="OneWater Marine Inc."/>
    <x v="10"/>
    <x v="230"/>
    <s v="Philip Singleton Irrevocable Trust, dated December 24, 2015"/>
    <s v="Other"/>
    <n v="11939"/>
    <n v="19.420000000000002"/>
    <n v="231855.38"/>
    <s v="large_buy"/>
    <n v="8.5194773488230569E-2"/>
    <n v="8.5195000000000007"/>
    <s v="P"/>
  </r>
  <r>
    <x v="1623"/>
    <s v="LIFETIME BRANDS, INC"/>
    <x v="10"/>
    <x v="230"/>
    <s v="Gabai-Pinsky Veronique"/>
    <s v="Director"/>
    <n v="3500"/>
    <n v="5.57"/>
    <n v="19495"/>
    <s v="large_buy"/>
    <n v="0.18345318532041999"/>
    <n v="18.345300000000002"/>
    <s v="P"/>
  </r>
  <r>
    <x v="1194"/>
    <s v="DONEGAL GROUP INC"/>
    <x v="10"/>
    <x v="230"/>
    <s v="HESS JACK LEE"/>
    <s v="Director"/>
    <n v="5000"/>
    <n v="15.6"/>
    <n v="78000"/>
    <s v="normal_buy"/>
    <n v="4.4052804994700427E-2"/>
    <n v="4.4053000000000004"/>
    <s v="P"/>
  </r>
  <r>
    <x v="1375"/>
    <s v="BLUE DOLPHIN ENERGY CO"/>
    <x v="10"/>
    <x v="230"/>
    <s v="CARROLL JONATHAN P"/>
    <s v="Director,Officer,TenPercentOwner"/>
    <n v="5000"/>
    <n v="3.23"/>
    <n v="16150"/>
    <s v="normal_buy"/>
    <n v="-0.1343283050972186"/>
    <n v="-13.4328"/>
    <s v="P"/>
  </r>
  <r>
    <x v="80"/>
    <s v="Smith Douglas Homes Corp."/>
    <x v="10"/>
    <x v="230"/>
    <s v="Jackson Jeffrey T"/>
    <s v="Director"/>
    <n v="8605"/>
    <n v="29.77"/>
    <n v="256170.85"/>
    <s v="large_buy"/>
    <n v="7.7612009603421406E-2"/>
    <n v="7.7611999999999997"/>
    <s v="P"/>
  </r>
  <r>
    <x v="1624"/>
    <s v="Worksport Ltd"/>
    <x v="10"/>
    <x v="230"/>
    <s v="Rossi Steven F."/>
    <s v="Director,Officer,TenPercentOwner"/>
    <n v="33333"/>
    <n v="0.75"/>
    <n v="24999.75"/>
    <s v="large_buy"/>
    <n v="0.19577734615320549"/>
    <n v="19.5777"/>
    <s v="P"/>
  </r>
  <r>
    <x v="1622"/>
    <s v="Ideal Power Inc."/>
    <x v="10"/>
    <x v="230"/>
    <s v="Lesster Laban E"/>
    <s v="Director"/>
    <n v="3000"/>
    <n v="5.88"/>
    <n v="17640"/>
    <s v="normal_buy"/>
    <n v="0.1260504242087748"/>
    <n v="12.605"/>
    <s v="P"/>
  </r>
  <r>
    <x v="1442"/>
    <s v="Zenas BioPharma, Inc."/>
    <x v="10"/>
    <x v="230"/>
    <s v="MOULDER LEON O JR"/>
    <s v="Director,Officer"/>
    <n v="2500"/>
    <n v="14.57"/>
    <n v="36425"/>
    <s v="normal_buy"/>
    <n v="-0.3213792998215248"/>
    <n v="-32.137900000000002"/>
    <s v="P"/>
  </r>
  <r>
    <x v="1375"/>
    <s v="BLUE DOLPHIN ENERGY CO"/>
    <x v="10"/>
    <x v="230"/>
    <s v="CARROLL JONATHAN P"/>
    <s v="Director,Officer,TenPercentOwner"/>
    <n v="5000"/>
    <n v="3.25"/>
    <n v="16250"/>
    <s v="normal_buy"/>
    <n v="-0.1343283050972186"/>
    <n v="-13.4328"/>
    <s v="P"/>
  </r>
  <r>
    <x v="1436"/>
    <s v="INNOVATE Corp."/>
    <x v="10"/>
    <x v="230"/>
    <s v="Voigt Paul"/>
    <s v="Officer"/>
    <n v="25000"/>
    <n v="3.98"/>
    <n v="99500"/>
    <s v="normal_buy"/>
    <n v="0.54285719593734738"/>
    <n v="54.285699999999999"/>
    <s v="P"/>
  </r>
  <r>
    <x v="429"/>
    <s v="Aclaris Therapeutics, Inc."/>
    <x v="10"/>
    <x v="230"/>
    <s v="Mehra Anand"/>
    <s v="Director"/>
    <n v="666666"/>
    <n v="2.25"/>
    <n v="1499998.5"/>
    <s v="large_buy"/>
    <n v="-0.18082791602014889"/>
    <n v="-18.082799999999999"/>
    <s v="P"/>
  </r>
  <r>
    <x v="1286"/>
    <s v="GrowGeneration Corp."/>
    <x v="10"/>
    <x v="230"/>
    <s v="Salaman Michael"/>
    <s v="Director,Officer"/>
    <n v="58476"/>
    <n v="1.74"/>
    <n v="101748.24"/>
    <s v="large_buy"/>
    <n v="0.12571430206298831"/>
    <n v="12.571400000000001"/>
    <s v="P"/>
  </r>
  <r>
    <x v="1347"/>
    <s v="CPI AEROSTRUCTURES INC"/>
    <x v="10"/>
    <x v="230"/>
    <s v="Rosenjack Richard C"/>
    <s v="Director"/>
    <n v="5000"/>
    <n v="3.37"/>
    <n v="16850"/>
    <s v="normal_buy"/>
    <n v="1.095889337202904E-2"/>
    <n v="1.0959000000000001"/>
    <s v="P"/>
  </r>
  <r>
    <x v="531"/>
    <s v="Nerdy Inc."/>
    <x v="10"/>
    <x v="230"/>
    <s v="Cohn Charles K."/>
    <s v="Director,Officer,TenPercentOwner"/>
    <n v="1501500"/>
    <n v="1.21"/>
    <n v="1816815"/>
    <s v="large_buy"/>
    <n v="0.21428570076992171"/>
    <n v="21.428599999999999"/>
    <s v="P"/>
  </r>
  <r>
    <x v="906"/>
    <s v="EASTERN CO"/>
    <x v="10"/>
    <x v="230"/>
    <s v="DiSanto Frederick D."/>
    <s v="Director"/>
    <n v="1000"/>
    <n v="27.38"/>
    <n v="27380"/>
    <s v="large_buy"/>
    <n v="6.9104201921090569E-2"/>
    <n v="6.9104000000000001"/>
    <s v="P"/>
  </r>
  <r>
    <x v="1286"/>
    <s v="GrowGeneration Corp."/>
    <x v="10"/>
    <x v="230"/>
    <s v="Lampert Darren"/>
    <s v="Director,Officer"/>
    <n v="57467"/>
    <n v="1.75"/>
    <n v="100567.25"/>
    <s v="normal_buy"/>
    <n v="0.12571430206298831"/>
    <n v="12.571400000000001"/>
    <s v="P"/>
  </r>
  <r>
    <x v="455"/>
    <s v="Biglari Holdings Inc."/>
    <x v="10"/>
    <x v="230"/>
    <s v="BIGLARI, SARDAR"/>
    <s v="Director,Officer,TenPercentOwner"/>
    <n v="3965"/>
    <n v="209.77"/>
    <n v="831738.05"/>
    <s v="large_buy"/>
    <n v="7.2477606013290119E-2"/>
    <n v="7.2477999999999998"/>
    <s v="P"/>
  </r>
  <r>
    <x v="455"/>
    <s v="Biglari Holdings Inc."/>
    <x v="10"/>
    <x v="230"/>
    <s v="BIGLARI CAPITAL CORP."/>
    <s v="TenPercentOwner"/>
    <n v="3965"/>
    <n v="209.77"/>
    <n v="831738.05"/>
    <s v="large_buy"/>
    <n v="7.2477606013290119E-2"/>
    <n v="7.2477999999999998"/>
    <s v="P"/>
  </r>
  <r>
    <x v="455"/>
    <s v="Biglari Holdings Inc."/>
    <x v="10"/>
    <x v="230"/>
    <s v="LION FUND, L.P."/>
    <s v="TenPercentOwner"/>
    <n v="3965"/>
    <n v="209.77"/>
    <n v="831738.05"/>
    <s v="large_buy"/>
    <n v="7.2477606013290119E-2"/>
    <n v="7.2477999999999998"/>
    <s v="P"/>
  </r>
  <r>
    <x v="455"/>
    <s v="Biglari Holdings Inc."/>
    <x v="10"/>
    <x v="230"/>
    <s v="BIGLARI, SARDAR"/>
    <s v="Director,Officer,TenPercentOwner"/>
    <n v="151"/>
    <n v="1045.0999999999999"/>
    <n v="157810.1"/>
    <s v="normal_buy"/>
    <n v="7.2477606013290119E-2"/>
    <n v="7.2477999999999998"/>
    <s v="P"/>
  </r>
  <r>
    <x v="455"/>
    <s v="Biglari Holdings Inc."/>
    <x v="10"/>
    <x v="230"/>
    <s v="BIGLARI CAPITAL CORP."/>
    <s v="TenPercentOwner"/>
    <n v="151"/>
    <n v="1045.0999999999999"/>
    <n v="157810.1"/>
    <s v="normal_buy"/>
    <n v="7.2477606013290119E-2"/>
    <n v="7.2477999999999998"/>
    <s v="P"/>
  </r>
  <r>
    <x v="455"/>
    <s v="Biglari Holdings Inc."/>
    <x v="10"/>
    <x v="230"/>
    <s v="LION FUND, L.P."/>
    <s v="TenPercentOwner"/>
    <n v="151"/>
    <n v="1045.0999999999999"/>
    <n v="157810.1"/>
    <s v="normal_buy"/>
    <n v="7.2477606013290119E-2"/>
    <n v="7.2477999999999998"/>
    <s v="P"/>
  </r>
  <r>
    <x v="17"/>
    <s v="TILE SHOP HOLDINGS, INC."/>
    <x v="10"/>
    <x v="230"/>
    <s v="Pleasant Lake Partners LLC"/>
    <s v="TenPercentOwner"/>
    <n v="19500"/>
    <n v="6.25"/>
    <n v="121875"/>
    <s v="normal_buy"/>
    <n v="4.319999694824217E-2"/>
    <n v="4.32"/>
    <s v="P"/>
  </r>
  <r>
    <x v="17"/>
    <s v="TILE SHOP HOLDINGS, INC."/>
    <x v="10"/>
    <x v="230"/>
    <s v="Pleasant Lake Onshore Feeder Fund LP"/>
    <s v="TenPercentOwner"/>
    <n v="19500"/>
    <n v="6.25"/>
    <n v="121875"/>
    <s v="normal_buy"/>
    <n v="4.319999694824217E-2"/>
    <n v="4.32"/>
    <s v="P"/>
  </r>
  <r>
    <x v="17"/>
    <s v="TILE SHOP HOLDINGS, INC."/>
    <x v="10"/>
    <x v="230"/>
    <s v="Fund 1 Investments, LLC"/>
    <s v="TenPercentOwner"/>
    <n v="19500"/>
    <n v="6.25"/>
    <n v="121875"/>
    <s v="normal_buy"/>
    <n v="4.319999694824217E-2"/>
    <n v="4.32"/>
    <s v="P"/>
  </r>
  <r>
    <x v="226"/>
    <s v="FIRST FINANCIAL BANKSHARES INC"/>
    <x v="10"/>
    <x v="230"/>
    <s v="Edwards Murray Hamilton"/>
    <s v="Director"/>
    <n v="250"/>
    <n v="40.799999999999997"/>
    <n v="10200"/>
    <s v="normal_buy"/>
    <n v="9.2796650609454634E-3"/>
    <n v="0.92800000000000005"/>
    <s v="P"/>
  </r>
  <r>
    <x v="446"/>
    <s v="WillScot Holdings Corp"/>
    <x v="10"/>
    <x v="230"/>
    <s v="Holthaus Gerard E"/>
    <s v="Director"/>
    <n v="5000"/>
    <n v="34.99"/>
    <n v="174950"/>
    <s v="normal_buy"/>
    <n v="0.11582245683067779"/>
    <n v="11.5822"/>
    <s v="P"/>
  </r>
  <r>
    <x v="1384"/>
    <s v="Zeo ScientifiX, Inc."/>
    <x v="10"/>
    <x v="230"/>
    <s v="Skycrest Holdings, LLC"/>
    <s v="TenPercentOwner"/>
    <n v="5000"/>
    <n v="2.65"/>
    <n v="13250"/>
    <s v="normal_buy"/>
    <n v="0.29803921751955847"/>
    <n v="29.803899999999999"/>
    <s v="P"/>
  </r>
  <r>
    <x v="1487"/>
    <s v="Guardian Pharmacy Services, Inc."/>
    <x v="10"/>
    <x v="230"/>
    <s v="COSLER STEVEN D"/>
    <s v="Director"/>
    <n v="7000"/>
    <n v="21.22"/>
    <n v="148540"/>
    <s v="large_buy"/>
    <n v="0.14888687714914009"/>
    <n v="14.8887"/>
    <s v="P"/>
  </r>
  <r>
    <x v="526"/>
    <s v="PROSPECT CAPITAL CORP"/>
    <x v="10"/>
    <x v="230"/>
    <s v="Barry John F"/>
    <s v="Director,Officer,TenPercentOwner"/>
    <n v="1000000"/>
    <n v="4.63"/>
    <n v="4630000"/>
    <s v="large_buy"/>
    <n v="-3.6093203371884148E-3"/>
    <n v="-0.3609"/>
    <s v="P"/>
  </r>
  <r>
    <x v="395"/>
    <s v="Enphase Energy, Inc."/>
    <x v="10"/>
    <x v="230"/>
    <s v="Kothandaraman Badrinarayanan"/>
    <s v="Director,Officer"/>
    <n v="2564"/>
    <n v="61.1"/>
    <n v="156660.4"/>
    <s v="normal_buy"/>
    <n v="0.19165583473358899"/>
    <n v="19.165600000000001"/>
    <s v="P"/>
  </r>
  <r>
    <x v="1589"/>
    <s v="Digital Turbine, Inc."/>
    <x v="10"/>
    <x v="230"/>
    <s v="STONE WILLIAM GORDON III"/>
    <s v="Director,Officer"/>
    <n v="100000"/>
    <n v="1.22"/>
    <n v="122000"/>
    <s v="normal_buy"/>
    <n v="0.2231404730697357"/>
    <n v="22.314"/>
    <s v="P"/>
  </r>
  <r>
    <x v="1006"/>
    <s v="Inhibrx Biosciences, Inc."/>
    <x v="10"/>
    <x v="230"/>
    <s v="Kayyem Jon Faiz"/>
    <s v="Director"/>
    <n v="34843"/>
    <n v="14.23"/>
    <n v="495815.89"/>
    <s v="large_buy"/>
    <n v="5.6683024617143918E-2"/>
    <n v="5.6683000000000003"/>
    <s v="P"/>
  </r>
  <r>
    <x v="223"/>
    <s v="ESTEE LAUDER COMPANIES INC"/>
    <x v="10"/>
    <x v="230"/>
    <s v="FRIBOURG PAUL J"/>
    <s v="Director"/>
    <n v="57485"/>
    <n v="64.349999999999994"/>
    <n v="3699159.75"/>
    <s v="normal_buy"/>
    <n v="0.22961871225837949"/>
    <n v="22.9619"/>
    <s v="P"/>
  </r>
  <r>
    <x v="223"/>
    <s v="ESTEE LAUDER COMPANIES INC"/>
    <x v="10"/>
    <x v="230"/>
    <s v="FRIBOURG PAUL J"/>
    <s v="Director"/>
    <n v="20315"/>
    <n v="64.83"/>
    <n v="1317021.45"/>
    <s v="normal_buy"/>
    <n v="0.22961871225837949"/>
    <n v="22.9619"/>
    <s v="P"/>
  </r>
  <r>
    <x v="1297"/>
    <s v="AN2 Therapeutics, Inc."/>
    <x v="10"/>
    <x v="230"/>
    <s v="Readnour Robin Shane"/>
    <s v="Director"/>
    <n v="75000"/>
    <n v="1.04"/>
    <n v="78000"/>
    <s v="large_buy"/>
    <n v="0.40566046223516983"/>
    <n v="40.566000000000003"/>
    <s v="P"/>
  </r>
  <r>
    <x v="1297"/>
    <s v="AN2 Therapeutics, Inc."/>
    <x v="10"/>
    <x v="230"/>
    <s v="Readnour Robin Shane"/>
    <s v="Director"/>
    <n v="75000"/>
    <n v="1.03"/>
    <n v="77250"/>
    <s v="large_buy"/>
    <n v="0.40566046223516983"/>
    <n v="40.566000000000003"/>
    <s v="P"/>
  </r>
  <r>
    <x v="1571"/>
    <s v="CVR PARTNERS, LP"/>
    <x v="10"/>
    <x v="230"/>
    <s v="IEP Energy Holding LLC"/>
    <s v="TenPercentOwner"/>
    <n v="6106"/>
    <n v="71.41"/>
    <n v="436029.46"/>
    <s v="normal_buy"/>
    <n v="0.1038015753285295"/>
    <n v="10.3802"/>
    <s v="P"/>
  </r>
  <r>
    <x v="1571"/>
    <s v="CVR PARTNERS, LP"/>
    <x v="10"/>
    <x v="230"/>
    <s v="AMERICAN ENTERTAINMENT PROPERTIES CORP."/>
    <s v="TenPercentOwner"/>
    <n v="6106"/>
    <n v="71.41"/>
    <n v="436029.46"/>
    <s v="normal_buy"/>
    <n v="0.1038015753285295"/>
    <n v="10.3802"/>
    <s v="P"/>
  </r>
  <r>
    <x v="1571"/>
    <s v="CVR PARTNERS, LP"/>
    <x v="10"/>
    <x v="230"/>
    <s v="ICAHN CARL C"/>
    <s v="TenPercentOwner"/>
    <n v="6106"/>
    <n v="71.41"/>
    <n v="436029.46"/>
    <s v="normal_buy"/>
    <n v="0.1038015753285295"/>
    <n v="10.3802"/>
    <s v="P"/>
  </r>
  <r>
    <x v="526"/>
    <s v="PROSPECT CAPITAL CORP"/>
    <x v="10"/>
    <x v="230"/>
    <s v="Eliasek M Grier"/>
    <s v="Director,Officer"/>
    <n v="5000"/>
    <n v="4.5"/>
    <n v="22500"/>
    <s v="normal_buy"/>
    <n v="-3.6093203371884148E-3"/>
    <n v="-0.3609"/>
    <s v="P"/>
  </r>
  <r>
    <x v="1186"/>
    <s v="PIMCO Dynamic Income Strategy Fund"/>
    <x v="10"/>
    <x v="230"/>
    <s v="Saba Capital Management, L.P."/>
    <s v="TenPercentOwner"/>
    <n v="74805"/>
    <n v="25.9"/>
    <n v="1937449.5"/>
    <s v="large_buy"/>
    <n v="3.1177890975474298E-2"/>
    <n v="3.1177999999999999"/>
    <s v="P"/>
  </r>
  <r>
    <x v="1186"/>
    <s v="PIMCO Dynamic Income Strategy Fund"/>
    <x v="10"/>
    <x v="230"/>
    <s v="Weinstein Boaz"/>
    <s v="TenPercentOwner"/>
    <n v="74805"/>
    <n v="25.9"/>
    <n v="1937449.5"/>
    <s v="large_buy"/>
    <n v="3.1177890975474298E-2"/>
    <n v="3.1177999999999999"/>
    <s v="P"/>
  </r>
  <r>
    <x v="63"/>
    <s v="BlackRock Innovation &amp; Growth Term Trust"/>
    <x v="10"/>
    <x v="230"/>
    <s v="Weinstein Boaz"/>
    <s v="TenPercentOwner"/>
    <n v="92376"/>
    <n v="7.6"/>
    <n v="702057.6"/>
    <s v="normal_buy"/>
    <n v="5.9055041841550082E-2"/>
    <n v="5.9055"/>
    <s v="P"/>
  </r>
  <r>
    <x v="63"/>
    <s v="BlackRock Innovation &amp; Growth Term Trust"/>
    <x v="10"/>
    <x v="230"/>
    <s v="Saba Capital Management, L.P."/>
    <s v="TenPercentOwner"/>
    <n v="92376"/>
    <n v="7.6"/>
    <n v="702057.6"/>
    <s v="normal_buy"/>
    <n v="5.9055041841550082E-2"/>
    <n v="5.9055"/>
    <s v="P"/>
  </r>
  <r>
    <x v="1006"/>
    <s v="Inhibrx Biosciences, Inc."/>
    <x v="10"/>
    <x v="230"/>
    <s v="Kayyem Jon Faiz"/>
    <s v="Director"/>
    <n v="34843"/>
    <n v="14.23"/>
    <n v="495815.89"/>
    <s v="large_buy"/>
    <n v="5.6683024617143918E-2"/>
    <n v="5.6683000000000003"/>
    <s v="P"/>
  </r>
  <r>
    <x v="68"/>
    <s v="PBF Energy Inc."/>
    <x v="10"/>
    <x v="230"/>
    <s v="Control Empresarial de Capitales S.A. de C.V."/>
    <s v="TenPercentOwner,Other"/>
    <n v="100000"/>
    <n v="31.28"/>
    <n v="3128000"/>
    <s v="normal_buy"/>
    <n v="-7.9238755986786868E-3"/>
    <n v="-0.79239999999999999"/>
    <s v="P"/>
  </r>
  <r>
    <x v="1576"/>
    <s v="Trulieve Cannabis Corp."/>
    <x v="10"/>
    <x v="230"/>
    <s v="MILLNER THOMAS L"/>
    <s v="Director"/>
    <n v="8000"/>
    <n v="6.12"/>
    <n v="48960"/>
    <s v="normal_buy"/>
    <n v="0"/>
    <n v="0"/>
    <s v="P"/>
  </r>
  <r>
    <x v="1096"/>
    <s v="Sound Point Meridian Capital, Inc."/>
    <x v="10"/>
    <x v="230"/>
    <s v="Ketchum Stephen"/>
    <s v="Director,Officer"/>
    <n v="1000"/>
    <n v="20.32"/>
    <n v="20320"/>
    <s v="normal_buy"/>
    <n v="8.8582976216449172E-3"/>
    <n v="0.88580000000000003"/>
    <s v="P"/>
  </r>
  <r>
    <x v="1625"/>
    <s v="Benitec Biopharma Inc."/>
    <x v="10"/>
    <x v="230"/>
    <s v="Cowen Aaron"/>
    <s v="TenPercentOwner"/>
    <n v="1570"/>
    <n v="9.73"/>
    <n v="15276.1"/>
    <s v="normal_buy"/>
    <n v="-3.0364101845852249E-3"/>
    <n v="-0.30359999999999998"/>
    <s v="P"/>
  </r>
  <r>
    <x v="1625"/>
    <s v="Benitec Biopharma Inc."/>
    <x v="10"/>
    <x v="230"/>
    <s v="SUVRETTA CAPITAL MANAGEMENT, LLC"/>
    <s v="Director,TenPercentOwner"/>
    <n v="1570"/>
    <n v="9.73"/>
    <n v="15276.1"/>
    <s v="normal_buy"/>
    <n v="-3.0364101845852249E-3"/>
    <n v="-0.30359999999999998"/>
    <s v="P"/>
  </r>
  <r>
    <x v="1625"/>
    <s v="Benitec Biopharma Inc."/>
    <x v="10"/>
    <x v="230"/>
    <s v="Averill Madison Master Fund, Ltd."/>
    <s v="Director,TenPercentOwner"/>
    <n v="1570"/>
    <n v="9.73"/>
    <n v="15276.1"/>
    <s v="normal_buy"/>
    <n v="-3.0364101845852249E-3"/>
    <n v="-0.30359999999999998"/>
    <s v="P"/>
  </r>
  <r>
    <x v="1625"/>
    <s v="Benitec Biopharma Inc."/>
    <x v="10"/>
    <x v="230"/>
    <s v="Averill Master Fund, Ltd."/>
    <s v="Director,TenPercentOwner"/>
    <n v="1570"/>
    <n v="9.73"/>
    <n v="15276.1"/>
    <s v="normal_buy"/>
    <n v="-3.0364101845852249E-3"/>
    <n v="-0.30359999999999998"/>
    <s v="P"/>
  </r>
  <r>
    <x v="1625"/>
    <s v="Benitec Biopharma Inc."/>
    <x v="10"/>
    <x v="230"/>
    <s v="Cowen Aaron"/>
    <s v="TenPercentOwner"/>
    <n v="12430"/>
    <n v="9.73"/>
    <n v="120943.9"/>
    <s v="normal_buy"/>
    <n v="-3.0364101845852249E-3"/>
    <n v="-0.30359999999999998"/>
    <s v="P"/>
  </r>
  <r>
    <x v="1625"/>
    <s v="Benitec Biopharma Inc."/>
    <x v="10"/>
    <x v="230"/>
    <s v="SUVRETTA CAPITAL MANAGEMENT, LLC"/>
    <s v="Director,TenPercentOwner"/>
    <n v="12430"/>
    <n v="9.73"/>
    <n v="120943.9"/>
    <s v="normal_buy"/>
    <n v="-3.0364101845852249E-3"/>
    <n v="-0.30359999999999998"/>
    <s v="P"/>
  </r>
  <r>
    <x v="1625"/>
    <s v="Benitec Biopharma Inc."/>
    <x v="10"/>
    <x v="230"/>
    <s v="Averill Madison Master Fund, Ltd."/>
    <s v="Director,TenPercentOwner"/>
    <n v="12430"/>
    <n v="9.73"/>
    <n v="120943.9"/>
    <s v="normal_buy"/>
    <n v="-3.0364101845852249E-3"/>
    <n v="-0.30359999999999998"/>
    <s v="P"/>
  </r>
  <r>
    <x v="1625"/>
    <s v="Benitec Biopharma Inc."/>
    <x v="10"/>
    <x v="230"/>
    <s v="Averill Master Fund, Ltd."/>
    <s v="Director,TenPercentOwner"/>
    <n v="12430"/>
    <n v="9.73"/>
    <n v="120943.9"/>
    <s v="normal_buy"/>
    <n v="-3.0364101845852249E-3"/>
    <n v="-0.30359999999999998"/>
    <s v="P"/>
  </r>
  <r>
    <x v="42"/>
    <s v="EATON VANCE NEW YORK MUNICIPAL BOND FUND"/>
    <x v="10"/>
    <x v="230"/>
    <s v="Saba Capital Management, L.P."/>
    <s v="TenPercentOwner"/>
    <n v="2926"/>
    <n v="9.75"/>
    <n v="28528.5"/>
    <s v="normal_buy"/>
    <n v="2.7435634619615849E-2"/>
    <n v="2.7435999999999998"/>
    <s v="P"/>
  </r>
  <r>
    <x v="42"/>
    <s v="EATON VANCE NEW YORK MUNICIPAL BOND FUND"/>
    <x v="10"/>
    <x v="230"/>
    <s v="Weinstein Boaz"/>
    <s v="TenPercentOwner"/>
    <n v="2926"/>
    <n v="9.75"/>
    <n v="28528.5"/>
    <s v="normal_buy"/>
    <n v="2.7435634619615849E-2"/>
    <n v="2.7435999999999998"/>
    <s v="P"/>
  </r>
  <r>
    <x v="866"/>
    <s v="GLOBAL PARTNERS LP"/>
    <x v="10"/>
    <x v="230"/>
    <s v="Global GP LLC"/>
    <s v="Other"/>
    <n v="5000"/>
    <n v="51.81"/>
    <n v="259050"/>
    <s v="normal_buy"/>
    <n v="8.5851804429439627E-2"/>
    <n v="8.5852000000000004"/>
    <s v="P"/>
  </r>
  <r>
    <x v="583"/>
    <s v="Runway Growth Finance Corp."/>
    <x v="10"/>
    <x v="230"/>
    <s v="Raterman Thomas B."/>
    <s v="Officer"/>
    <n v="13187"/>
    <n v="10.1"/>
    <n v="133188.70000000001"/>
    <s v="large_buy"/>
    <n v="1.9531211616963251E-2"/>
    <n v="1.9531000000000001"/>
    <s v="P"/>
  </r>
  <r>
    <x v="1618"/>
    <s v="Savara Inc"/>
    <x v="10"/>
    <x v="230"/>
    <s v="McCracken Joseph S"/>
    <s v="Director"/>
    <n v="20000"/>
    <n v="2.95"/>
    <n v="59000"/>
    <s v="normal_buy"/>
    <n v="0.16666666666666671"/>
    <n v="16.666699999999999"/>
    <s v="P"/>
  </r>
  <r>
    <x v="322"/>
    <s v="Beneficient"/>
    <x v="10"/>
    <x v="230"/>
    <s v="CANGANY PETER T JR"/>
    <s v="Director"/>
    <n v="50000"/>
    <n v="0.92"/>
    <n v="46000"/>
    <s v="normal_buy"/>
    <n v="-7.2847729609126444E-2"/>
    <n v="-7.2847999999999997"/>
    <s v="P"/>
  </r>
  <r>
    <x v="322"/>
    <s v="Beneficient"/>
    <x v="10"/>
    <x v="230"/>
    <s v="CANGANY PETER T JR"/>
    <s v="Director"/>
    <n v="25000"/>
    <n v="0.94"/>
    <n v="23500"/>
    <s v="normal_buy"/>
    <n v="-7.2847729609126444E-2"/>
    <n v="-7.2847999999999997"/>
    <s v="P"/>
  </r>
  <r>
    <x v="767"/>
    <s v="Earth Science Tech, Inc."/>
    <x v="10"/>
    <x v="230"/>
    <s v="Saumat Giorgio R."/>
    <s v="Director,Officer,TenPercentOwner"/>
    <n v="153975"/>
    <n v="0.15"/>
    <n v="23096.25"/>
    <s v="large_buy"/>
    <n v="-0.24374998719431429"/>
    <n v="-24.375"/>
    <s v="P"/>
  </r>
  <r>
    <x v="952"/>
    <s v="Lifeward Ltd."/>
    <x v="10"/>
    <x v="231"/>
    <s v="Swinford Michael"/>
    <s v="Director"/>
    <n v="16471"/>
    <n v="1.84"/>
    <n v="30306.639999999999"/>
    <s v="normal_buy"/>
    <n v="1.6216200542241269E-2"/>
    <n v="1.6215999999999999"/>
    <s v="P"/>
  </r>
  <r>
    <x v="1034"/>
    <s v="Nine Energy Service, Inc."/>
    <x v="10"/>
    <x v="231"/>
    <s v="MONROE WILLIAM"/>
    <s v="TenPercentOwner"/>
    <n v="265000"/>
    <n v="1.21"/>
    <n v="320650"/>
    <s v="normal_buy"/>
    <n v="0.22881365435386189"/>
    <n v="22.881399999999999"/>
    <s v="P"/>
  </r>
  <r>
    <x v="531"/>
    <s v="Nerdy Inc."/>
    <x v="10"/>
    <x v="231"/>
    <s v="Cohn Charles K."/>
    <s v="Director,Officer,TenPercentOwner"/>
    <n v="746335"/>
    <n v="1.23"/>
    <n v="917992.04999999993"/>
    <s v="large_buy"/>
    <n v="0.2399999618530273"/>
    <n v="24"/>
    <s v="P"/>
  </r>
  <r>
    <x v="1626"/>
    <s v="Anterix Inc."/>
    <x v="10"/>
    <x v="231"/>
    <s v="DANIELS LESLIE B"/>
    <s v="Director"/>
    <n v="2000"/>
    <n v="32.75"/>
    <n v="65500"/>
    <s v="normal_buy"/>
    <n v="3.567099229634163E-2"/>
    <n v="3.5670999999999999"/>
    <s v="P"/>
  </r>
  <r>
    <x v="1096"/>
    <s v="Sound Point Meridian Capital, Inc."/>
    <x v="10"/>
    <x v="231"/>
    <s v="Healy Douglas Taylor"/>
    <s v="Director"/>
    <n v="500"/>
    <n v="20.260000000000002"/>
    <n v="10130"/>
    <s v="normal_buy"/>
    <n v="3.422855080751797E-3"/>
    <n v="0.34229999999999999"/>
    <s v="P"/>
  </r>
  <r>
    <x v="1076"/>
    <s v="FRIEDMAN INDUSTRIES INC"/>
    <x v="10"/>
    <x v="231"/>
    <s v="Reichenthal Max Alan"/>
    <s v="Director"/>
    <n v="2000"/>
    <n v="13.72"/>
    <n v="27440"/>
    <s v="normal_buy"/>
    <n v="0.20970035838512091"/>
    <n v="20.97"/>
    <s v="P"/>
  </r>
  <r>
    <x v="1576"/>
    <s v="Trulieve Cannabis Corp."/>
    <x v="10"/>
    <x v="231"/>
    <s v="Thronson Susan"/>
    <s v="Director"/>
    <n v="3968"/>
    <n v="6.3"/>
    <n v="24998.400000000001"/>
    <s v="normal_buy"/>
    <n v="0"/>
    <n v="0"/>
    <s v="P"/>
  </r>
  <r>
    <x v="1627"/>
    <s v="INDEPENDENT BANK CORP /MI/"/>
    <x v="10"/>
    <x v="231"/>
    <s v="Mohr Gavin A."/>
    <s v="Officer"/>
    <n v="800"/>
    <n v="36.71"/>
    <n v="29368"/>
    <s v="large_buy"/>
    <n v="2.7515503564362831E-2"/>
    <n v="2.7515999999999998"/>
    <s v="P"/>
  </r>
  <r>
    <x v="1607"/>
    <s v="KINGSTONE COMPANIES, INC."/>
    <x v="10"/>
    <x v="231"/>
    <s v="Newgarden Thomas"/>
    <s v="Director"/>
    <n v="5000"/>
    <n v="13.25"/>
    <n v="66250"/>
    <s v="large_buy"/>
    <n v="0.21726634029803901"/>
    <n v="21.726600000000001"/>
    <s v="P"/>
  </r>
  <r>
    <x v="1194"/>
    <s v="DONEGAL GROUP INC"/>
    <x v="10"/>
    <x v="231"/>
    <s v="DONEGAL MUTUAL INSURANCE CO"/>
    <s v="TenPercentOwner"/>
    <n v="8500"/>
    <n v="15.8"/>
    <n v="134300"/>
    <s v="normal_buy"/>
    <n v="5.0314580256769707E-2"/>
    <n v="5.0315000000000003"/>
    <s v="P"/>
  </r>
  <r>
    <x v="1628"/>
    <s v="NYLI MacKay DefinedTerm Muni Opportunities Fund"/>
    <x v="10"/>
    <x v="231"/>
    <s v="Lawlor John J"/>
    <s v="Other"/>
    <n v="2500"/>
    <n v="15.79"/>
    <n v="39475"/>
    <s v="large_buy"/>
    <n v="2.3581883849920219E-2"/>
    <n v="2.3582000000000001"/>
    <s v="P"/>
  </r>
  <r>
    <x v="1629"/>
    <s v="Sachem Capital Corp."/>
    <x v="10"/>
    <x v="231"/>
    <s v="Villano John L."/>
    <s v="Director,Officer"/>
    <n v="124660"/>
    <n v="1.61"/>
    <n v="200702.6"/>
    <s v="large_buy"/>
    <n v="-0.17469874395218171"/>
    <n v="-17.469899999999999"/>
    <s v="P"/>
  </r>
  <r>
    <x v="1630"/>
    <s v="Cliffwater Enhanced Lending Fund"/>
    <x v="10"/>
    <x v="231"/>
    <s v="Garcia Dominic Jerome"/>
    <s v="Director"/>
    <n v="45413.26"/>
    <n v="11.01"/>
    <n v="499999.9926"/>
    <s v="large_buy"/>
    <n v="6.3579830489288716E-3"/>
    <n v="0.63580000000000003"/>
    <s v="P"/>
  </r>
  <r>
    <x v="1168"/>
    <s v="Cliffwater Corporate Lending Fund"/>
    <x v="10"/>
    <x v="231"/>
    <s v="Garcia Dominic Jerome"/>
    <s v="Director"/>
    <n v="27803.52"/>
    <n v="10.79"/>
    <n v="299999.98080000002"/>
    <s v="normal_buy"/>
    <n v="5.5607188039163979E-3"/>
    <n v="0.55610000000000004"/>
    <s v="P"/>
  </r>
  <r>
    <x v="1583"/>
    <s v="Oscar Health, Inc."/>
    <x v="10"/>
    <x v="231"/>
    <s v="Kushner Joshua"/>
    <s v="Director,Officer,TenPercentOwner"/>
    <n v="88395"/>
    <n v="16.97"/>
    <n v="1500063.15"/>
    <s v="normal_buy"/>
    <n v="-3.5294140086454477E-2"/>
    <n v="-3.5293999999999999"/>
    <s v="P"/>
  </r>
  <r>
    <x v="335"/>
    <s v="WEST BANCORPORATION INC"/>
    <x v="10"/>
    <x v="231"/>
    <s v="NELSON DAVID D"/>
    <s v="Director,Officer"/>
    <n v="592"/>
    <n v="23.79"/>
    <n v="14083.68"/>
    <s v="large_buy"/>
    <n v="-4.2157272499054876E-3"/>
    <n v="-0.42159999999999997"/>
    <s v="P"/>
  </r>
  <r>
    <x v="1631"/>
    <s v="Farmers &amp; Merchants Bancshares, Inc."/>
    <x v="10"/>
    <x v="231"/>
    <s v="Hux Ronald W."/>
    <s v="Director"/>
    <n v="10000"/>
    <n v="14.65"/>
    <n v="146500"/>
    <s v="large_buy"/>
    <n v="6.4797022827550732E-2"/>
    <n v="6.4797000000000002"/>
    <s v="P"/>
  </r>
  <r>
    <x v="1565"/>
    <s v="EATON VANCE CALIFORNIA MUNICIPAL BOND FUND"/>
    <x v="10"/>
    <x v="231"/>
    <s v="Saba Capital Management, L.P."/>
    <s v="TenPercentOwner"/>
    <n v="21179"/>
    <n v="9.34"/>
    <n v="197811.86"/>
    <s v="normal_buy"/>
    <n v="1.8891615854569999E-2"/>
    <n v="1.8892"/>
    <s v="P"/>
  </r>
  <r>
    <x v="1565"/>
    <s v="EATON VANCE CALIFORNIA MUNICIPAL BOND FUND"/>
    <x v="10"/>
    <x v="231"/>
    <s v="Weinstein Boaz"/>
    <s v="TenPercentOwner"/>
    <n v="21179"/>
    <n v="9.34"/>
    <n v="197811.86"/>
    <s v="normal_buy"/>
    <n v="1.8891615854569999E-2"/>
    <n v="1.8892"/>
    <s v="P"/>
  </r>
  <r>
    <x v="923"/>
    <s v="Origin Materials, Inc."/>
    <x v="10"/>
    <x v="231"/>
    <s v="Riley Richard J."/>
    <s v="Director,Officer"/>
    <n v="300000"/>
    <n v="1"/>
    <n v="300000"/>
    <s v="large_buy"/>
    <n v="0.17475735122043701"/>
    <n v="17.4757"/>
    <s v="P"/>
  </r>
  <r>
    <x v="906"/>
    <s v="EASTERN CO"/>
    <x v="10"/>
    <x v="231"/>
    <s v="DiSanto Frederick D."/>
    <s v="Director"/>
    <n v="407"/>
    <n v="30"/>
    <n v="12210"/>
    <s v="normal_buy"/>
    <n v="3.5093979178755008E-2"/>
    <n v="3.5093999999999999"/>
    <s v="P"/>
  </r>
  <r>
    <x v="1096"/>
    <s v="Sound Point Meridian Capital, Inc."/>
    <x v="10"/>
    <x v="231"/>
    <s v="Lewin Lana"/>
    <s v="Director"/>
    <n v="492"/>
    <n v="20.45"/>
    <n v="10061.4"/>
    <s v="normal_buy"/>
    <n v="3.422855080751797E-3"/>
    <n v="0.34229999999999999"/>
    <s v="P"/>
  </r>
  <r>
    <x v="1285"/>
    <s v="Inspirato Inc"/>
    <x v="10"/>
    <x v="231"/>
    <s v="Zamani Payam"/>
    <s v="Director,Officer,TenPercentOwner"/>
    <n v="4182"/>
    <n v="3.7"/>
    <n v="15473.4"/>
    <s v="normal_buy"/>
    <n v="-5.2356034340015227E-2"/>
    <n v="-5.2355999999999998"/>
    <s v="P"/>
  </r>
  <r>
    <x v="1210"/>
    <s v="OneWater Marine Inc."/>
    <x v="10"/>
    <x v="231"/>
    <s v="Singleton Asset Management, LLC"/>
    <s v="Other"/>
    <n v="11579"/>
    <n v="18.739999999999998"/>
    <n v="216990.46"/>
    <s v="normal_buy"/>
    <n v="8.7049912883058411E-2"/>
    <n v="8.7050000000000001"/>
    <s v="P"/>
  </r>
  <r>
    <x v="1210"/>
    <s v="OneWater Marine Inc."/>
    <x v="10"/>
    <x v="231"/>
    <s v="Singleton Michelle"/>
    <s v="Other"/>
    <n v="11579"/>
    <n v="18.739999999999998"/>
    <n v="216990.46"/>
    <s v="normal_buy"/>
    <n v="8.7049912883058411E-2"/>
    <n v="8.7050000000000001"/>
    <s v="P"/>
  </r>
  <r>
    <x v="1210"/>
    <s v="OneWater Marine Inc."/>
    <x v="10"/>
    <x v="231"/>
    <s v="Austin Singleton Irrevocable Trust, dated December 30, 2015"/>
    <s v="Other"/>
    <n v="11579"/>
    <n v="18.739999999999998"/>
    <n v="216990.46"/>
    <s v="normal_buy"/>
    <n v="8.7049912883058411E-2"/>
    <n v="8.7050000000000001"/>
    <s v="P"/>
  </r>
  <r>
    <x v="1210"/>
    <s v="OneWater Marine Inc."/>
    <x v="10"/>
    <x v="231"/>
    <s v="Auburn OWMH, LLLP"/>
    <s v="Other"/>
    <n v="11579"/>
    <n v="18.739999999999998"/>
    <n v="216990.46"/>
    <s v="normal_buy"/>
    <n v="8.7049912883058411E-2"/>
    <n v="8.7050000000000001"/>
    <s v="P"/>
  </r>
  <r>
    <x v="1210"/>
    <s v="OneWater Marine Inc."/>
    <x v="10"/>
    <x v="231"/>
    <s v="Singleton Philip Austin Jr."/>
    <s v="Director,Officer,Other"/>
    <n v="11579"/>
    <n v="18.739999999999998"/>
    <n v="216990.46"/>
    <s v="normal_buy"/>
    <n v="8.7049912883058411E-2"/>
    <n v="8.7050000000000001"/>
    <s v="P"/>
  </r>
  <r>
    <x v="1210"/>
    <s v="OneWater Marine Inc."/>
    <x v="10"/>
    <x v="231"/>
    <s v="Philip Singleton Irrevocable Trust, dated December 24, 2015"/>
    <s v="Other"/>
    <n v="11579"/>
    <n v="18.739999999999998"/>
    <n v="216990.46"/>
    <s v="normal_buy"/>
    <n v="8.7049912883058411E-2"/>
    <n v="8.7050000000000001"/>
    <s v="P"/>
  </r>
  <r>
    <x v="906"/>
    <s v="EASTERN CO"/>
    <x v="10"/>
    <x v="231"/>
    <s v="Vlahos Nicholas Alec"/>
    <s v="Officer"/>
    <n v="500"/>
    <n v="27.45"/>
    <n v="13725"/>
    <s v="normal_buy"/>
    <n v="3.5093979178755008E-2"/>
    <n v="3.5093999999999999"/>
    <s v="P"/>
  </r>
  <r>
    <x v="1632"/>
    <s v="KELLY SERVICES INC"/>
    <x v="10"/>
    <x v="231"/>
    <s v="Malan Daniel H"/>
    <s v="Officer"/>
    <n v="3500"/>
    <n v="13.88"/>
    <n v="48580"/>
    <s v="large_buy"/>
    <n v="1.7191958199098249E-2"/>
    <n v="1.7192000000000001"/>
    <s v="P"/>
  </r>
  <r>
    <x v="1045"/>
    <s v="New Mountain Finance Corp"/>
    <x v="10"/>
    <x v="231"/>
    <s v="KLINSKY STEVEN B"/>
    <s v="Director"/>
    <n v="23245"/>
    <n v="11.51"/>
    <n v="267549.95"/>
    <s v="normal_buy"/>
    <n v="1.9965100297864021E-2"/>
    <n v="1.9964999999999999"/>
    <s v="P"/>
  </r>
  <r>
    <x v="1045"/>
    <s v="New Mountain Finance Corp"/>
    <x v="10"/>
    <x v="231"/>
    <s v="KLINSKY STEVEN B"/>
    <s v="Director"/>
    <n v="11622"/>
    <n v="11.51"/>
    <n v="133769.22"/>
    <s v="normal_buy"/>
    <n v="1.9965100297864021E-2"/>
    <n v="1.9964999999999999"/>
    <s v="P"/>
  </r>
  <r>
    <x v="526"/>
    <s v="PROSPECT CAPITAL CORP"/>
    <x v="10"/>
    <x v="231"/>
    <s v="Barry John F"/>
    <s v="Director,Officer,TenPercentOwner"/>
    <n v="1000000"/>
    <n v="4.59"/>
    <n v="4590000"/>
    <s v="large_buy"/>
    <n v="-5.9507412709403074E-3"/>
    <n v="-0.59509999999999996"/>
    <s v="P"/>
  </r>
  <r>
    <x v="1564"/>
    <s v="BIODESIX INC"/>
    <x v="10"/>
    <x v="231"/>
    <s v="SCHULER JACK W"/>
    <s v="Director,TenPercentOwner"/>
    <n v="200000"/>
    <n v="1.17"/>
    <n v="234000"/>
    <s v="large_buy"/>
    <n v="0.10084040347958111"/>
    <n v="10.084"/>
    <s v="P"/>
  </r>
  <r>
    <x v="578"/>
    <s v="Granite Ridge Resources, Inc."/>
    <x v="10"/>
    <x v="231"/>
    <s v="Miller Matthew Reade"/>
    <s v="Director"/>
    <n v="18173"/>
    <n v="6.49"/>
    <n v="117942.77"/>
    <s v="large_buy"/>
    <n v="-2.6597571141596329E-2"/>
    <n v="-2.6598000000000002"/>
    <s v="P"/>
  </r>
  <r>
    <x v="526"/>
    <s v="PROSPECT CAPITAL CORP"/>
    <x v="10"/>
    <x v="231"/>
    <s v="Eliasek M Grier"/>
    <s v="Director,Officer"/>
    <n v="5000"/>
    <n v="4.6500000000000004"/>
    <n v="23250"/>
    <s v="normal_buy"/>
    <n v="-5.9507412709403074E-3"/>
    <n v="-0.59509999999999996"/>
    <s v="P"/>
  </r>
  <r>
    <x v="455"/>
    <s v="Biglari Holdings Inc."/>
    <x v="10"/>
    <x v="231"/>
    <s v="LION FUND, L.P."/>
    <s v="TenPercentOwner"/>
    <n v="856"/>
    <n v="210"/>
    <n v="179760"/>
    <s v="normal_buy"/>
    <n v="9.2065900638411691E-2"/>
    <n v="9.2065999999999999"/>
    <s v="P"/>
  </r>
  <r>
    <x v="455"/>
    <s v="Biglari Holdings Inc."/>
    <x v="10"/>
    <x v="231"/>
    <s v="BIGLARI, SARDAR"/>
    <s v="Director,Officer,TenPercentOwner"/>
    <n v="856"/>
    <n v="210"/>
    <n v="179760"/>
    <s v="normal_buy"/>
    <n v="9.2065900638411691E-2"/>
    <n v="9.2065999999999999"/>
    <s v="P"/>
  </r>
  <r>
    <x v="455"/>
    <s v="Biglari Holdings Inc."/>
    <x v="10"/>
    <x v="231"/>
    <s v="BIGLARI CAPITAL CORP."/>
    <s v="TenPercentOwner"/>
    <n v="856"/>
    <n v="210"/>
    <n v="179760"/>
    <s v="normal_buy"/>
    <n v="9.2065900638411691E-2"/>
    <n v="9.2065999999999999"/>
    <s v="P"/>
  </r>
  <r>
    <x v="1247"/>
    <s v="CLARIVATE PLC"/>
    <x v="10"/>
    <x v="231"/>
    <s v="Angelakis Michael J"/>
    <s v="Director"/>
    <n v="1500000"/>
    <n v="5.1100000000000003"/>
    <n v="7665000.0000000009"/>
    <s v="large_buy"/>
    <n v="0.12180743948383931"/>
    <n v="12.1807"/>
    <s v="P"/>
  </r>
  <r>
    <x v="906"/>
    <s v="EASTERN CO"/>
    <x v="10"/>
    <x v="231"/>
    <s v="DiSanto Frederick D."/>
    <s v="Director"/>
    <n v="407"/>
    <n v="27"/>
    <n v="10989"/>
    <s v="normal_buy"/>
    <n v="3.5093979178755008E-2"/>
    <n v="3.5093999999999999"/>
    <s v="P"/>
  </r>
  <r>
    <x v="1633"/>
    <s v="GENERATION INCOME PROPERTIES, INC."/>
    <x v="10"/>
    <x v="231"/>
    <s v="Sobelman David"/>
    <s v="Director,Officer"/>
    <n v="6386"/>
    <n v="1.76"/>
    <n v="11239.36"/>
    <s v="large_buy"/>
    <n v="8.1081002711205219E-3"/>
    <n v="0.81079999999999997"/>
    <s v="P"/>
  </r>
  <r>
    <x v="17"/>
    <s v="TILE SHOP HOLDINGS, INC."/>
    <x v="10"/>
    <x v="231"/>
    <s v="Pleasant Lake Partners LLC"/>
    <s v="TenPercentOwner"/>
    <n v="9476"/>
    <n v="6.26"/>
    <n v="59319.759999999987"/>
    <s v="normal_buy"/>
    <n v="5.2715640837124988E-2"/>
    <n v="5.2716000000000003"/>
    <s v="P"/>
  </r>
  <r>
    <x v="17"/>
    <s v="TILE SHOP HOLDINGS, INC."/>
    <x v="10"/>
    <x v="231"/>
    <s v="Pleasant Lake Onshore Feeder Fund LP"/>
    <s v="TenPercentOwner"/>
    <n v="9476"/>
    <n v="6.26"/>
    <n v="59319.759999999987"/>
    <s v="normal_buy"/>
    <n v="5.2715640837124988E-2"/>
    <n v="5.2716000000000003"/>
    <s v="P"/>
  </r>
  <r>
    <x v="17"/>
    <s v="TILE SHOP HOLDINGS, INC."/>
    <x v="10"/>
    <x v="231"/>
    <s v="Fund 1 Investments, LLC"/>
    <s v="TenPercentOwner"/>
    <n v="9476"/>
    <n v="6.26"/>
    <n v="59319.759999999987"/>
    <s v="normal_buy"/>
    <n v="5.2715640837124988E-2"/>
    <n v="5.2716000000000003"/>
    <s v="P"/>
  </r>
  <r>
    <x v="186"/>
    <s v="Dakota Gold Corp."/>
    <x v="10"/>
    <x v="231"/>
    <s v="QUARTERMAIN ROBERT"/>
    <s v="Director,Officer"/>
    <n v="15000"/>
    <n v="2.2200000000000002"/>
    <n v="33300"/>
    <s v="large_buy"/>
    <n v="1.363635033615385E-2"/>
    <n v="1.3635999999999999"/>
    <s v="P"/>
  </r>
  <r>
    <x v="1583"/>
    <s v="Oscar Health, Inc."/>
    <x v="10"/>
    <x v="231"/>
    <s v="Claremount VII Associates, L.P."/>
    <s v="Director,TenPercentOwner"/>
    <n v="88395"/>
    <n v="16.97"/>
    <n v="1500063.15"/>
    <s v="normal_buy"/>
    <n v="-3.5294140086454477E-2"/>
    <n v="-3.5293999999999999"/>
    <s v="P"/>
  </r>
  <r>
    <x v="1583"/>
    <s v="Oscar Health, Inc."/>
    <x v="10"/>
    <x v="231"/>
    <s v="Thrive Partners VII GP, LLC"/>
    <s v="Director,TenPercentOwner"/>
    <n v="88395"/>
    <n v="16.97"/>
    <n v="1500063.15"/>
    <s v="normal_buy"/>
    <n v="-3.5294140086454477E-2"/>
    <n v="-3.5293999999999999"/>
    <s v="P"/>
  </r>
  <r>
    <x v="1583"/>
    <s v="Oscar Health, Inc."/>
    <x v="10"/>
    <x v="231"/>
    <s v="Thrive Capital Partners VII Growth, L.P."/>
    <s v="Director,TenPercentOwner"/>
    <n v="88395"/>
    <n v="16.97"/>
    <n v="1500063.15"/>
    <s v="normal_buy"/>
    <n v="-3.5294140086454477E-2"/>
    <n v="-3.5293999999999999"/>
    <s v="P"/>
  </r>
  <r>
    <x v="1583"/>
    <s v="Oscar Health, Inc."/>
    <x v="10"/>
    <x v="231"/>
    <s v="Thrive Partners VII Growth GP, LLC"/>
    <s v="Director,TenPercentOwner"/>
    <n v="88395"/>
    <n v="16.97"/>
    <n v="1500063.15"/>
    <s v="normal_buy"/>
    <n v="-3.5294140086454477E-2"/>
    <n v="-3.5293999999999999"/>
    <s v="P"/>
  </r>
  <r>
    <x v="186"/>
    <s v="Dakota Gold Corp."/>
    <x v="10"/>
    <x v="231"/>
    <s v="QUARTERMAIN ROBERT"/>
    <s v="Director,Officer"/>
    <n v="5000"/>
    <n v="2.1800000000000002"/>
    <n v="10900"/>
    <s v="normal_buy"/>
    <n v="1.363635033615385E-2"/>
    <n v="1.3635999999999999"/>
    <s v="P"/>
  </r>
  <r>
    <x v="76"/>
    <s v="Collective Audience, Inc."/>
    <x v="10"/>
    <x v="231"/>
    <s v="Duncan Denis J."/>
    <s v="Director"/>
    <n v="50000"/>
    <n v="0.43"/>
    <n v="21500"/>
    <s v="large_buy"/>
    <n v="-1.6999989494681511E-2"/>
    <n v="-1.7"/>
    <s v="P"/>
  </r>
  <r>
    <x v="583"/>
    <s v="Runway Growth Finance Corp."/>
    <x v="10"/>
    <x v="231"/>
    <s v="SPRENG R DAVID"/>
    <s v="Director,Officer"/>
    <n v="8803"/>
    <n v="10.18"/>
    <n v="89614.54"/>
    <s v="normal_buy"/>
    <n v="3.9214963039417849E-3"/>
    <n v="0.3921"/>
    <s v="P"/>
  </r>
  <r>
    <x v="935"/>
    <s v="Sixth Street Specialty Lending, Inc."/>
    <x v="10"/>
    <x v="231"/>
    <s v="Graf Michael"/>
    <s v="Officer"/>
    <n v="1000"/>
    <n v="20.53"/>
    <n v="20530"/>
    <s v="normal_buy"/>
    <n v="5.228788033975218E-2"/>
    <n v="5.2287999999999997"/>
    <s v="P"/>
  </r>
  <r>
    <x v="1611"/>
    <s v="Taboola.com Ltd."/>
    <x v="10"/>
    <x v="231"/>
    <s v="LIMON ZVI"/>
    <s v="Director"/>
    <n v="23095"/>
    <n v="3.18"/>
    <n v="73442.100000000006"/>
    <s v="normal_buy"/>
    <n v="0.1909091283467195"/>
    <n v="19.090900000000001"/>
    <s v="P"/>
  </r>
  <r>
    <x v="1634"/>
    <s v="PITNEY BOWES INC /DE/"/>
    <x v="10"/>
    <x v="231"/>
    <s v="EVANS PAUL J."/>
    <s v="Director"/>
    <n v="22689"/>
    <n v="7.8"/>
    <n v="176974.2"/>
    <s v="large_buy"/>
    <n v="3.5952071841474087E-2"/>
    <n v="3.5952000000000002"/>
    <s v="P"/>
  </r>
  <r>
    <x v="1634"/>
    <s v="PITNEY BOWES INC /DE/"/>
    <x v="10"/>
    <x v="231"/>
    <s v="EVANS PAUL J."/>
    <s v="Director"/>
    <n v="1800"/>
    <n v="7.8"/>
    <n v="14040"/>
    <s v="normal_buy"/>
    <n v="3.5952071841474087E-2"/>
    <n v="3.5952000000000002"/>
    <s v="P"/>
  </r>
  <r>
    <x v="1634"/>
    <s v="PITNEY BOWES INC /DE/"/>
    <x v="10"/>
    <x v="231"/>
    <s v="EVANS PAUL J."/>
    <s v="Director"/>
    <n v="3700"/>
    <n v="7.77"/>
    <n v="28749"/>
    <s v="normal_buy"/>
    <n v="3.5952071841474087E-2"/>
    <n v="3.5952000000000002"/>
    <s v="P"/>
  </r>
  <r>
    <x v="1384"/>
    <s v="Zeo ScientifiX, Inc."/>
    <x v="10"/>
    <x v="231"/>
    <s v="Skycrest Holdings, LLC"/>
    <s v="TenPercentOwner"/>
    <n v="7289"/>
    <n v="2.75"/>
    <n v="20044.75"/>
    <s v="normal_buy"/>
    <n v="3.039510814347945E-3"/>
    <n v="0.30399999999999999"/>
    <s v="P"/>
  </r>
  <r>
    <x v="76"/>
    <s v="Collective Audience, Inc."/>
    <x v="10"/>
    <x v="231"/>
    <s v="Duncan Denis J."/>
    <s v="Director"/>
    <n v="30000"/>
    <n v="0.4"/>
    <n v="12000"/>
    <s v="normal_buy"/>
    <n v="-1.6999989494681511E-2"/>
    <n v="-1.7"/>
    <s v="P"/>
  </r>
  <r>
    <x v="395"/>
    <s v="Enphase Energy, Inc."/>
    <x v="10"/>
    <x v="231"/>
    <s v="Kothandaraman Badrinarayanan"/>
    <s v="Director,Officer"/>
    <n v="2436"/>
    <n v="62.42"/>
    <n v="152055.12"/>
    <s v="normal_buy"/>
    <n v="0.1098137449113545"/>
    <n v="10.981400000000001"/>
    <s v="P"/>
  </r>
  <r>
    <x v="1635"/>
    <s v="Wilhelmina International, Inc."/>
    <x v="10"/>
    <x v="231"/>
    <s v="LICHTENSTEIN WARREN G"/>
    <s v="TenPercentOwner,Other"/>
    <n v="18912"/>
    <n v="3.58"/>
    <n v="67704.960000000006"/>
    <s v="large_buy"/>
    <n v="4.3478218616745952E-2"/>
    <n v="4.3478000000000003"/>
    <s v="P"/>
  </r>
  <r>
    <x v="1635"/>
    <s v="Wilhelmina International, Inc."/>
    <x v="10"/>
    <x v="231"/>
    <s v="Steel Partners, Ltd."/>
    <s v="TenPercentOwner,Other"/>
    <n v="18912"/>
    <n v="3.58"/>
    <n v="67704.960000000006"/>
    <s v="large_buy"/>
    <n v="4.3478218616745952E-2"/>
    <n v="4.3478000000000003"/>
    <s v="P"/>
  </r>
  <r>
    <x v="1297"/>
    <s v="AN2 Therapeutics, Inc."/>
    <x v="10"/>
    <x v="231"/>
    <s v="Readnour Robin Shane"/>
    <s v="Director"/>
    <n v="25000"/>
    <n v="1.1499999999999999"/>
    <n v="28750"/>
    <s v="normal_buy"/>
    <n v="0.1153846929764635"/>
    <n v="11.538500000000001"/>
    <s v="P"/>
  </r>
  <r>
    <x v="1297"/>
    <s v="AN2 Therapeutics, Inc."/>
    <x v="10"/>
    <x v="231"/>
    <s v="Readnour Robin Shane"/>
    <s v="Director"/>
    <n v="25000"/>
    <n v="1.1599999999999999"/>
    <n v="29000"/>
    <s v="normal_buy"/>
    <n v="0.1153846929764635"/>
    <n v="11.538500000000001"/>
    <s v="P"/>
  </r>
  <r>
    <x v="1571"/>
    <s v="CVR PARTNERS, LP"/>
    <x v="10"/>
    <x v="231"/>
    <s v="IEP Energy Holding LLC"/>
    <s v="TenPercentOwner"/>
    <n v="3068"/>
    <n v="71.19"/>
    <n v="218410.92"/>
    <s v="normal_buy"/>
    <n v="9.8461709044297852E-2"/>
    <n v="9.8461999999999996"/>
    <s v="P"/>
  </r>
  <r>
    <x v="1571"/>
    <s v="CVR PARTNERS, LP"/>
    <x v="10"/>
    <x v="231"/>
    <s v="AMERICAN ENTERTAINMENT PROPERTIES CORP."/>
    <s v="TenPercentOwner"/>
    <n v="3068"/>
    <n v="71.19"/>
    <n v="218410.92"/>
    <s v="normal_buy"/>
    <n v="9.8461709044297852E-2"/>
    <n v="9.8461999999999996"/>
    <s v="P"/>
  </r>
  <r>
    <x v="1571"/>
    <s v="CVR PARTNERS, LP"/>
    <x v="10"/>
    <x v="231"/>
    <s v="ICAHN CARL C"/>
    <s v="TenPercentOwner"/>
    <n v="3068"/>
    <n v="71.19"/>
    <n v="218410.92"/>
    <s v="normal_buy"/>
    <n v="9.8461709044297852E-2"/>
    <n v="9.8461999999999996"/>
    <s v="P"/>
  </r>
  <r>
    <x v="1210"/>
    <s v="OneWater Marine Inc."/>
    <x v="10"/>
    <x v="231"/>
    <s v="ROY J STEVEN"/>
    <s v="Director"/>
    <n v="2500"/>
    <n v="19.05"/>
    <n v="47625"/>
    <s v="normal_buy"/>
    <n v="8.7049912883058411E-2"/>
    <n v="8.7050000000000001"/>
    <s v="P"/>
  </r>
  <r>
    <x v="1636"/>
    <s v="Sezzle Inc."/>
    <x v="10"/>
    <x v="231"/>
    <s v="Brehm Kyle M."/>
    <s v="Director"/>
    <n v="106"/>
    <n v="402"/>
    <n v="42612"/>
    <s v="large_buy"/>
    <n v="-4.3576259510195607E-2"/>
    <n v="-4.3575999999999997"/>
    <s v="P"/>
  </r>
  <r>
    <x v="1186"/>
    <s v="PIMCO Dynamic Income Strategy Fund"/>
    <x v="10"/>
    <x v="231"/>
    <s v="Saba Capital Management, L.P."/>
    <s v="TenPercentOwner"/>
    <n v="74823"/>
    <n v="26.15"/>
    <n v="1956621.45"/>
    <s v="large_buy"/>
    <n v="1.13894958799865E-2"/>
    <n v="1.1389"/>
    <s v="P"/>
  </r>
  <r>
    <x v="1186"/>
    <s v="PIMCO Dynamic Income Strategy Fund"/>
    <x v="10"/>
    <x v="231"/>
    <s v="Weinstein Boaz"/>
    <s v="TenPercentOwner"/>
    <n v="74823"/>
    <n v="26.15"/>
    <n v="1956621.45"/>
    <s v="large_buy"/>
    <n v="1.13894958799865E-2"/>
    <n v="1.1389"/>
    <s v="P"/>
  </r>
  <r>
    <x v="63"/>
    <s v="BlackRock Innovation &amp; Growth Term Trust"/>
    <x v="10"/>
    <x v="231"/>
    <s v="Weinstein Boaz"/>
    <s v="TenPercentOwner"/>
    <n v="82254"/>
    <n v="7.64"/>
    <n v="628420.55999999994"/>
    <s v="normal_buy"/>
    <n v="5.208340056512295E-2"/>
    <n v="5.2083000000000004"/>
    <s v="P"/>
  </r>
  <r>
    <x v="63"/>
    <s v="BlackRock Innovation &amp; Growth Term Trust"/>
    <x v="10"/>
    <x v="231"/>
    <s v="Saba Capital Management, L.P."/>
    <s v="TenPercentOwner"/>
    <n v="82254"/>
    <n v="7.64"/>
    <n v="628420.55999999994"/>
    <s v="normal_buy"/>
    <n v="5.208340056512295E-2"/>
    <n v="5.2083000000000004"/>
    <s v="P"/>
  </r>
  <r>
    <x v="593"/>
    <s v="AIM ImmunoTech Inc."/>
    <x v="10"/>
    <x v="231"/>
    <s v="APPELROUTH STEWART"/>
    <s v="Director"/>
    <n v="81953"/>
    <n v="0.19"/>
    <n v="15571.07"/>
    <s v="normal_buy"/>
    <n v="5.0000000000000037E-2"/>
    <n v="5"/>
    <s v="P"/>
  </r>
  <r>
    <x v="1637"/>
    <s v="FB Bancorp, Inc. /MD/"/>
    <x v="10"/>
    <x v="231"/>
    <s v="Barousse Gerard W Jr"/>
    <s v="Director"/>
    <n v="5000"/>
    <n v="12.21"/>
    <n v="61050.000000000007"/>
    <s v="large_buy"/>
    <n v="1.640695404627435E-2"/>
    <n v="1.6407"/>
    <s v="P"/>
  </r>
  <r>
    <x v="1074"/>
    <s v="Hyliion Holdings Corp."/>
    <x v="10"/>
    <x v="231"/>
    <s v="Craig Jeffrey A"/>
    <s v="Director"/>
    <n v="50000"/>
    <n v="2.95"/>
    <n v="147500"/>
    <s v="large_buy"/>
    <n v="0.1168384550312669"/>
    <n v="11.6838"/>
    <s v="P"/>
  </r>
  <r>
    <x v="1006"/>
    <s v="Inhibrx Biosciences, Inc."/>
    <x v="10"/>
    <x v="231"/>
    <s v="Kayyem Jon Faiz"/>
    <s v="Director"/>
    <n v="18750"/>
    <n v="14.19"/>
    <n v="266062.5"/>
    <s v="normal_buy"/>
    <n v="7.549860559093613E-2"/>
    <n v="7.5499000000000001"/>
    <s v="P"/>
  </r>
  <r>
    <x v="1006"/>
    <s v="Inhibrx Biosciences, Inc."/>
    <x v="10"/>
    <x v="231"/>
    <s v="Kayyem Jon Faiz"/>
    <s v="Director"/>
    <n v="18750"/>
    <n v="14.19"/>
    <n v="266062.5"/>
    <s v="normal_buy"/>
    <n v="7.549860559093613E-2"/>
    <n v="7.5499000000000001"/>
    <s v="P"/>
  </r>
  <r>
    <x v="1211"/>
    <s v="Leidos Holdings, Inc."/>
    <x v="10"/>
    <x v="231"/>
    <s v="Geer Noel B"/>
    <s v="Director"/>
    <n v="2000"/>
    <n v="161.13"/>
    <n v="322260"/>
    <s v="large_buy"/>
    <n v="9.9288352169391025E-3"/>
    <n v="0.9929"/>
    <s v="P"/>
  </r>
  <r>
    <x v="68"/>
    <s v="PBF Energy Inc."/>
    <x v="10"/>
    <x v="231"/>
    <s v="Control Empresarial de Capitales S.A. de C.V."/>
    <s v="TenPercentOwner,Other"/>
    <n v="150000"/>
    <n v="31.38"/>
    <n v="4707000"/>
    <s v="normal_buy"/>
    <n v="-2.6240887893478341E-2"/>
    <n v="-2.6240999999999999"/>
    <s v="P"/>
  </r>
  <r>
    <x v="591"/>
    <s v="ONE Group Hospitality, Inc."/>
    <x v="10"/>
    <x v="231"/>
    <s v="Segal Jonathan"/>
    <s v="Director,TenPercentOwner"/>
    <n v="3800"/>
    <n v="3.07"/>
    <n v="11666"/>
    <s v="normal_buy"/>
    <n v="7.7669908156376977E-2"/>
    <n v="7.7670000000000003"/>
    <s v="P"/>
  </r>
  <r>
    <x v="428"/>
    <s v="NEXGEL, INC."/>
    <x v="10"/>
    <x v="231"/>
    <s v="glassman steven mark"/>
    <s v="Director"/>
    <n v="9090"/>
    <n v="2.75"/>
    <n v="24997.5"/>
    <s v="normal_buy"/>
    <n v="2.4242473721395541E-2"/>
    <n v="2.4241999999999999"/>
    <s v="P"/>
  </r>
  <r>
    <x v="428"/>
    <s v="NEXGEL, INC."/>
    <x v="10"/>
    <x v="231"/>
    <s v="Drapczuk Adam E III"/>
    <s v="Officer"/>
    <n v="17500"/>
    <n v="2.75"/>
    <n v="48125"/>
    <s v="large_buy"/>
    <n v="2.4242473721395541E-2"/>
    <n v="2.4241999999999999"/>
    <s v="P"/>
  </r>
  <r>
    <x v="1096"/>
    <s v="Sound Point Meridian Capital, Inc."/>
    <x v="10"/>
    <x v="231"/>
    <s v="Ketchum Stephen"/>
    <s v="Director,Officer"/>
    <n v="2000"/>
    <n v="20.38"/>
    <n v="40760"/>
    <s v="normal_buy"/>
    <n v="3.422855080751797E-3"/>
    <n v="0.34229999999999999"/>
    <s v="P"/>
  </r>
  <r>
    <x v="1625"/>
    <s v="Benitec Biopharma Inc."/>
    <x v="10"/>
    <x v="231"/>
    <s v="Cowen Aaron"/>
    <s v="TenPercentOwner"/>
    <n v="3076"/>
    <n v="10.220000000000001"/>
    <n v="31436.720000000001"/>
    <s v="normal_buy"/>
    <n v="-8.2551606663911259E-2"/>
    <n v="-8.2552000000000003"/>
    <s v="P"/>
  </r>
  <r>
    <x v="1625"/>
    <s v="Benitec Biopharma Inc."/>
    <x v="10"/>
    <x v="231"/>
    <s v="SUVRETTA CAPITAL MANAGEMENT, LLC"/>
    <s v="Director,TenPercentOwner"/>
    <n v="3076"/>
    <n v="10.220000000000001"/>
    <n v="31436.720000000001"/>
    <s v="normal_buy"/>
    <n v="-8.2551606663911259E-2"/>
    <n v="-8.2552000000000003"/>
    <s v="P"/>
  </r>
  <r>
    <x v="1625"/>
    <s v="Benitec Biopharma Inc."/>
    <x v="10"/>
    <x v="231"/>
    <s v="Averill Madison Master Fund, Ltd."/>
    <s v="Director,TenPercentOwner"/>
    <n v="3076"/>
    <n v="10.220000000000001"/>
    <n v="31436.720000000001"/>
    <s v="normal_buy"/>
    <n v="-8.2551606663911259E-2"/>
    <n v="-8.2552000000000003"/>
    <s v="P"/>
  </r>
  <r>
    <x v="1625"/>
    <s v="Benitec Biopharma Inc."/>
    <x v="10"/>
    <x v="231"/>
    <s v="Averill Master Fund, Ltd."/>
    <s v="Director,TenPercentOwner"/>
    <n v="3076"/>
    <n v="10.220000000000001"/>
    <n v="31436.720000000001"/>
    <s v="normal_buy"/>
    <n v="-8.2551606663911259E-2"/>
    <n v="-8.2552000000000003"/>
    <s v="P"/>
  </r>
  <r>
    <x v="1625"/>
    <s v="Benitec Biopharma Inc."/>
    <x v="10"/>
    <x v="231"/>
    <s v="Cowen Aaron"/>
    <s v="TenPercentOwner"/>
    <n v="24360"/>
    <n v="10.220000000000001"/>
    <n v="248959.2"/>
    <s v="large_buy"/>
    <n v="-8.2551606663911259E-2"/>
    <n v="-8.2552000000000003"/>
    <s v="P"/>
  </r>
  <r>
    <x v="1625"/>
    <s v="Benitec Biopharma Inc."/>
    <x v="10"/>
    <x v="231"/>
    <s v="SUVRETTA CAPITAL MANAGEMENT, LLC"/>
    <s v="Director,TenPercentOwner"/>
    <n v="24360"/>
    <n v="10.220000000000001"/>
    <n v="248959.2"/>
    <s v="large_buy"/>
    <n v="-8.2551606663911259E-2"/>
    <n v="-8.2552000000000003"/>
    <s v="P"/>
  </r>
  <r>
    <x v="1625"/>
    <s v="Benitec Biopharma Inc."/>
    <x v="10"/>
    <x v="231"/>
    <s v="Averill Madison Master Fund, Ltd."/>
    <s v="Director,TenPercentOwner"/>
    <n v="24360"/>
    <n v="10.220000000000001"/>
    <n v="248959.2"/>
    <s v="large_buy"/>
    <n v="-8.2551606663911259E-2"/>
    <n v="-8.2552000000000003"/>
    <s v="P"/>
  </r>
  <r>
    <x v="1625"/>
    <s v="Benitec Biopharma Inc."/>
    <x v="10"/>
    <x v="231"/>
    <s v="Averill Master Fund, Ltd."/>
    <s v="Director,TenPercentOwner"/>
    <n v="24360"/>
    <n v="10.220000000000001"/>
    <n v="248959.2"/>
    <s v="large_buy"/>
    <n v="-8.2551606663911259E-2"/>
    <n v="-8.2552000000000003"/>
    <s v="P"/>
  </r>
  <r>
    <x v="42"/>
    <s v="EATON VANCE NEW YORK MUNICIPAL BOND FUND"/>
    <x v="10"/>
    <x v="231"/>
    <s v="Saba Capital Management, L.P."/>
    <s v="TenPercentOwner"/>
    <n v="4369"/>
    <n v="9.74"/>
    <n v="42554.06"/>
    <s v="normal_buy"/>
    <n v="1.3454947434133E-2"/>
    <n v="1.3454999999999999"/>
    <s v="P"/>
  </r>
  <r>
    <x v="42"/>
    <s v="EATON VANCE NEW YORK MUNICIPAL BOND FUND"/>
    <x v="10"/>
    <x v="231"/>
    <s v="Weinstein Boaz"/>
    <s v="TenPercentOwner"/>
    <n v="4369"/>
    <n v="9.74"/>
    <n v="42554.06"/>
    <s v="normal_buy"/>
    <n v="1.3454947434133E-2"/>
    <n v="1.3454999999999999"/>
    <s v="P"/>
  </r>
  <r>
    <x v="593"/>
    <s v="AIM ImmunoTech Inc."/>
    <x v="10"/>
    <x v="231"/>
    <s v="Equels Thomas K"/>
    <s v="Director,Officer"/>
    <n v="85000"/>
    <n v="0.2"/>
    <n v="17000"/>
    <s v="normal_buy"/>
    <n v="5.0000000000000037E-2"/>
    <n v="5"/>
    <s v="P"/>
  </r>
  <r>
    <x v="1366"/>
    <s v="ThredUp Inc."/>
    <x v="10"/>
    <x v="231"/>
    <s v="NOVA DANIEL J"/>
    <s v="Director"/>
    <n v="30000"/>
    <n v="1.21"/>
    <n v="36300"/>
    <s v="normal_buy"/>
    <n v="0.3809523989734378"/>
    <n v="38.095199999999998"/>
    <s v="P"/>
  </r>
  <r>
    <x v="866"/>
    <s v="GLOBAL PARTNERS LP"/>
    <x v="10"/>
    <x v="231"/>
    <s v="Global GP LLC"/>
    <s v="Other"/>
    <n v="5000"/>
    <n v="50.9"/>
    <n v="254500"/>
    <s v="normal_buy"/>
    <n v="0.12856022485022511"/>
    <n v="12.856"/>
    <s v="P"/>
  </r>
  <r>
    <x v="593"/>
    <s v="AIM ImmunoTech Inc."/>
    <x v="10"/>
    <x v="231"/>
    <s v="Equels Thomas K"/>
    <s v="Director,Officer"/>
    <n v="60110"/>
    <n v="0.18"/>
    <n v="10819.8"/>
    <s v="normal_buy"/>
    <n v="5.0000000000000037E-2"/>
    <n v="5"/>
    <s v="P"/>
  </r>
  <r>
    <x v="583"/>
    <s v="Runway Growth Finance Corp."/>
    <x v="10"/>
    <x v="231"/>
    <s v="Raterman Thomas B."/>
    <s v="Officer"/>
    <n v="8803"/>
    <n v="10.18"/>
    <n v="89614.54"/>
    <s v="normal_buy"/>
    <n v="3.9214963039417849E-3"/>
    <n v="0.3921"/>
    <s v="P"/>
  </r>
  <r>
    <x v="306"/>
    <s v="Modular Medical, Inc."/>
    <x v="10"/>
    <x v="232"/>
    <s v="JEB Partners, L.P."/>
    <s v="Other"/>
    <n v="166666"/>
    <n v="1.5"/>
    <n v="249999"/>
    <s v="normal_buy"/>
    <n v="-0.12886597558053081"/>
    <n v="-12.8866"/>
    <s v="P"/>
  </r>
  <r>
    <x v="306"/>
    <s v="Modular Medical, Inc."/>
    <x v="10"/>
    <x v="232"/>
    <s v="BESSER JAMES E"/>
    <s v="Officer,TenPercentOwner"/>
    <n v="166666"/>
    <n v="1.5"/>
    <n v="249999"/>
    <s v="normal_buy"/>
    <n v="-0.12886597558053081"/>
    <n v="-12.8866"/>
    <s v="P"/>
  </r>
  <r>
    <x v="306"/>
    <s v="Modular Medical, Inc."/>
    <x v="10"/>
    <x v="232"/>
    <s v="MANCHESTER MANAGEMENT PR, LLC"/>
    <s v="TenPercentOwner,Other"/>
    <n v="166666"/>
    <n v="1.5"/>
    <n v="249999"/>
    <s v="normal_buy"/>
    <n v="-0.12886597558053081"/>
    <n v="-12.8866"/>
    <s v="P"/>
  </r>
  <r>
    <x v="306"/>
    <s v="Modular Medical, Inc."/>
    <x v="10"/>
    <x v="232"/>
    <s v="Manchester Explorer, L.P."/>
    <s v="Other"/>
    <n v="166666"/>
    <n v="1.5"/>
    <n v="249999"/>
    <s v="normal_buy"/>
    <n v="-0.12886597558053081"/>
    <n v="-12.8866"/>
    <s v="P"/>
  </r>
  <r>
    <x v="306"/>
    <s v="Modular Medical, Inc."/>
    <x v="10"/>
    <x v="232"/>
    <s v="MANCHESTER MANAGEMENT CO LLC"/>
    <s v="Officer,TenPercentOwner,Other"/>
    <n v="166666"/>
    <n v="1.5"/>
    <n v="249999"/>
    <s v="normal_buy"/>
    <n v="-0.12886597558053081"/>
    <n v="-12.8866"/>
    <s v="P"/>
  </r>
  <r>
    <x v="531"/>
    <s v="Nerdy Inc."/>
    <x v="10"/>
    <x v="232"/>
    <s v="Blunt Abigail"/>
    <s v="Director"/>
    <n v="20000"/>
    <n v="1.39"/>
    <n v="27800"/>
    <s v="normal_buy"/>
    <n v="0.21969693206777621"/>
    <n v="21.9697"/>
    <s v="P"/>
  </r>
  <r>
    <x v="1034"/>
    <s v="Nine Energy Service, Inc."/>
    <x v="10"/>
    <x v="232"/>
    <s v="MONROE WILLIAM"/>
    <s v="TenPercentOwner"/>
    <n v="260000"/>
    <n v="1.24"/>
    <n v="322400"/>
    <s v="normal_buy"/>
    <n v="3.1746001710937222E-2"/>
    <n v="3.1745999999999999"/>
    <s v="P"/>
  </r>
  <r>
    <x v="1638"/>
    <s v="Forte Biosciences, Inc."/>
    <x v="10"/>
    <x v="232"/>
    <s v="Riley Antony A"/>
    <s v="Officer"/>
    <n v="22514"/>
    <n v="5.55"/>
    <n v="124952.7"/>
    <s v="large_buy"/>
    <n v="0.79028129062376573"/>
    <n v="79.028099999999995"/>
    <s v="P"/>
  </r>
  <r>
    <x v="1504"/>
    <s v="FrontView REIT, Inc."/>
    <x v="10"/>
    <x v="232"/>
    <s v="Preston Stephen"/>
    <s v="Director,Officer"/>
    <n v="6352"/>
    <n v="18.41"/>
    <n v="116940.32"/>
    <s v="normal_buy"/>
    <n v="2.886161646969709E-2"/>
    <n v="2.8862000000000001"/>
    <s v="P"/>
  </r>
  <r>
    <x v="1639"/>
    <s v="Shoals Technologies Group, Inc."/>
    <x v="10"/>
    <x v="232"/>
    <s v="MOSS BRANDON"/>
    <s v="Director,Officer"/>
    <n v="22300"/>
    <n v="4.55"/>
    <n v="101465"/>
    <s v="large_buy"/>
    <n v="2.9545479914373059E-2"/>
    <n v="2.9544999999999999"/>
    <s v="P"/>
  </r>
  <r>
    <x v="209"/>
    <s v="Lineage Cell Therapeutics, Inc."/>
    <x v="10"/>
    <x v="232"/>
    <s v="Culley Brian M"/>
    <s v="Director,Officer"/>
    <n v="40000"/>
    <n v="0.6"/>
    <n v="24000"/>
    <s v="normal_buy"/>
    <n v="-1.666674945089219E-2"/>
    <n v="-1.6667000000000001"/>
    <s v="P"/>
  </r>
  <r>
    <x v="1607"/>
    <s v="KINGSTONE COMPANIES, INC."/>
    <x v="10"/>
    <x v="232"/>
    <s v="Newgarden Thomas"/>
    <s v="Director"/>
    <n v="5000"/>
    <n v="13.45"/>
    <n v="67250"/>
    <s v="large_buy"/>
    <n v="0.18872032773636199"/>
    <n v="18.872"/>
    <s v="P"/>
  </r>
  <r>
    <x v="1048"/>
    <s v="ULTRALIFE CORP"/>
    <x v="10"/>
    <x v="232"/>
    <s v="Manna Michael Edward"/>
    <s v="Director,Officer"/>
    <n v="1500"/>
    <n v="7.25"/>
    <n v="10875"/>
    <s v="normal_buy"/>
    <n v="3.5519090976423813E-2"/>
    <n v="3.5518999999999998"/>
    <s v="P"/>
  </r>
  <r>
    <x v="1366"/>
    <s v="ThredUp Inc."/>
    <x v="10"/>
    <x v="232"/>
    <s v="NOVA DANIEL J"/>
    <s v="Director"/>
    <n v="30000"/>
    <n v="1.31"/>
    <n v="39300"/>
    <s v="normal_buy"/>
    <n v="0.29850743745849351"/>
    <n v="29.8507"/>
    <s v="P"/>
  </r>
  <r>
    <x v="1583"/>
    <s v="Oscar Health, Inc."/>
    <x v="10"/>
    <x v="232"/>
    <s v="Kushner Joshua"/>
    <s v="Director,Officer,TenPercentOwner"/>
    <n v="100000"/>
    <n v="16.86"/>
    <n v="1686000"/>
    <s v="normal_buy"/>
    <n v="-4.2918444646600773E-2"/>
    <n v="-4.2918000000000003"/>
    <s v="P"/>
  </r>
  <r>
    <x v="526"/>
    <s v="PROSPECT CAPITAL CORP"/>
    <x v="10"/>
    <x v="232"/>
    <s v="Barry John F"/>
    <s v="Director,Officer,TenPercentOwner"/>
    <n v="1000000"/>
    <n v="4.6399999999999997"/>
    <n v="4640000"/>
    <s v="large_buy"/>
    <n v="-1.6606637669203232E-2"/>
    <n v="-1.6607000000000001"/>
    <s v="P"/>
  </r>
  <r>
    <x v="1640"/>
    <s v="Sight Sciences, Inc."/>
    <x v="10"/>
    <x v="232"/>
    <s v="Encrantz Staffan"/>
    <s v="Director,TenPercentOwner"/>
    <n v="551802"/>
    <n v="3.73"/>
    <n v="2058221.46"/>
    <s v="large_buy"/>
    <n v="2.92552913230919E-2"/>
    <n v="2.9255"/>
    <s v="P"/>
  </r>
  <r>
    <x v="1419"/>
    <s v="TriSalus Life Sciences, Inc."/>
    <x v="10"/>
    <x v="232"/>
    <s v="Wahlstrom Mats"/>
    <s v="Director,TenPercentOwner"/>
    <n v="8687"/>
    <n v="4.4400000000000004"/>
    <n v="38570.280000000013"/>
    <s v="normal_buy"/>
    <n v="6.7720135972865636E-2"/>
    <n v="6.7720000000000002"/>
    <s v="P"/>
  </r>
  <r>
    <x v="1203"/>
    <s v="Merchants Bancorp"/>
    <x v="10"/>
    <x v="232"/>
    <s v="Dury Michael R."/>
    <s v="Officer"/>
    <n v="2700"/>
    <n v="39.21"/>
    <n v="105867"/>
    <s v="normal_buy"/>
    <n v="-1.0152333966609859E-2"/>
    <n v="-1.0152000000000001"/>
    <s v="P"/>
  </r>
  <r>
    <x v="525"/>
    <s v="GEN Restaurant Group, Inc."/>
    <x v="10"/>
    <x v="232"/>
    <s v="Kim David Wook Jin"/>
    <s v="Director,Officer,TenPercentOwner"/>
    <n v="3954"/>
    <n v="7.9"/>
    <n v="31236.6"/>
    <s v="normal_buy"/>
    <n v="5.4123727609195697E-2"/>
    <n v="5.4123999999999999"/>
    <s v="P"/>
  </r>
  <r>
    <x v="1186"/>
    <s v="PIMCO Dynamic Income Strategy Fund"/>
    <x v="10"/>
    <x v="232"/>
    <s v="Saba Capital Management, L.P."/>
    <s v="TenPercentOwner"/>
    <n v="37181"/>
    <n v="26.23"/>
    <n v="975257.63"/>
    <s v="normal_buy"/>
    <n v="1.6813091935898639E-2"/>
    <n v="1.6813"/>
    <s v="P"/>
  </r>
  <r>
    <x v="1186"/>
    <s v="PIMCO Dynamic Income Strategy Fund"/>
    <x v="10"/>
    <x v="232"/>
    <s v="Weinstein Boaz"/>
    <s v="TenPercentOwner"/>
    <n v="37181"/>
    <n v="26.23"/>
    <n v="975257.63"/>
    <s v="normal_buy"/>
    <n v="1.6813091935898639E-2"/>
    <n v="1.6813"/>
    <s v="P"/>
  </r>
  <r>
    <x v="1045"/>
    <s v="New Mountain Finance Corp"/>
    <x v="10"/>
    <x v="232"/>
    <s v="KLINSKY STEVEN B"/>
    <s v="Director"/>
    <n v="36118"/>
    <n v="11.59"/>
    <n v="418607.62"/>
    <s v="normal_buy"/>
    <n v="2.3417176641959969E-2"/>
    <n v="2.3416999999999999"/>
    <s v="P"/>
  </r>
  <r>
    <x v="1045"/>
    <s v="New Mountain Finance Corp"/>
    <x v="10"/>
    <x v="232"/>
    <s v="KLINSKY STEVEN B"/>
    <s v="Director"/>
    <n v="18059"/>
    <n v="11.59"/>
    <n v="209303.81"/>
    <s v="normal_buy"/>
    <n v="2.3417176641959969E-2"/>
    <n v="2.3416999999999999"/>
    <s v="P"/>
  </r>
  <r>
    <x v="1641"/>
    <s v="VASO Corp"/>
    <x v="10"/>
    <x v="232"/>
    <s v="Ma Jun"/>
    <s v="Director,Officer"/>
    <n v="200000"/>
    <n v="0.13"/>
    <n v="26000"/>
    <s v="large_buy"/>
    <n v="0"/>
    <n v="0"/>
    <s v="P"/>
  </r>
  <r>
    <x v="1564"/>
    <s v="BIODESIX INC"/>
    <x v="10"/>
    <x v="232"/>
    <s v="Kennedy Lawrence T. Jr"/>
    <s v="Director,TenPercentOwner"/>
    <n v="35000"/>
    <n v="1.1599999999999999"/>
    <n v="40600"/>
    <s v="normal_buy"/>
    <n v="0.125"/>
    <n v="12.5"/>
    <s v="P"/>
  </r>
  <r>
    <x v="926"/>
    <s v="Immunome Inc."/>
    <x v="10"/>
    <x v="232"/>
    <s v="SIEGALL CLAY B"/>
    <s v="Director,Officer"/>
    <n v="66057"/>
    <n v="9.5399999999999991"/>
    <n v="630183.77999999991"/>
    <s v="large_buy"/>
    <n v="0.45753709458971059"/>
    <n v="45.753700000000002"/>
    <s v="P"/>
  </r>
  <r>
    <x v="578"/>
    <s v="Granite Ridge Resources, Inc."/>
    <x v="10"/>
    <x v="232"/>
    <s v="Miller Matthew Reade"/>
    <s v="Director"/>
    <n v="20327"/>
    <n v="6.6"/>
    <n v="134158.20000000001"/>
    <s v="large_buy"/>
    <n v="-5.0622013709106788E-2"/>
    <n v="-5.0621999999999998"/>
    <s v="P"/>
  </r>
  <r>
    <x v="1565"/>
    <s v="Eaton Vance California Municipal Bond Fund"/>
    <x v="10"/>
    <x v="232"/>
    <s v="Weinstein Boaz"/>
    <s v="TenPercentOwner"/>
    <n v="63495"/>
    <n v="9.35"/>
    <n v="593678.25"/>
    <s v="large_buy"/>
    <n v="2.5668596662840049E-2"/>
    <n v="2.5669"/>
    <s v="P"/>
  </r>
  <r>
    <x v="1565"/>
    <s v="Eaton Vance California Municipal Bond Fund"/>
    <x v="10"/>
    <x v="232"/>
    <s v="Saba Capital Management, L.P."/>
    <s v="TenPercentOwner"/>
    <n v="63495"/>
    <n v="9.35"/>
    <n v="593678.25"/>
    <s v="large_buy"/>
    <n v="2.5668596662840049E-2"/>
    <n v="2.5669"/>
    <s v="P"/>
  </r>
  <r>
    <x v="1076"/>
    <s v="FRIEDMAN INDUSTRIES INC"/>
    <x v="10"/>
    <x v="232"/>
    <s v="Taylor Mike J"/>
    <s v="Director,Officer"/>
    <n v="2000"/>
    <n v="13.5"/>
    <n v="27000"/>
    <s v="normal_buy"/>
    <n v="0.30309724786853759"/>
    <n v="30.309699999999999"/>
    <s v="P"/>
  </r>
  <r>
    <x v="330"/>
    <s v="Marygold Companies, Inc."/>
    <x v="10"/>
    <x v="232"/>
    <s v="Nicholas &amp; Melinda Gerber Living Trust"/>
    <s v="Director,Officer,TenPercentOwner"/>
    <n v="50000"/>
    <n v="1.51"/>
    <n v="75500"/>
    <s v="large_buy"/>
    <n v="-0.109677395041601"/>
    <n v="-10.967700000000001"/>
    <s v="P"/>
  </r>
  <r>
    <x v="926"/>
    <s v="Immunome Inc."/>
    <x v="10"/>
    <x v="232"/>
    <s v="Lechleider Robert"/>
    <s v="Officer"/>
    <n v="15805"/>
    <n v="9.48"/>
    <n v="149831.4"/>
    <s v="normal_buy"/>
    <n v="0.45753709458971059"/>
    <n v="45.753700000000002"/>
    <s v="P"/>
  </r>
  <r>
    <x v="302"/>
    <s v="Greenwich LifeSciences, Inc."/>
    <x v="10"/>
    <x v="232"/>
    <s v="Thompson Jaye"/>
    <s v="Officer"/>
    <n v="1000"/>
    <n v="12.91"/>
    <n v="12910"/>
    <s v="normal_buy"/>
    <n v="5.3199658147838003E-2"/>
    <n v="5.32"/>
    <s v="P"/>
  </r>
  <r>
    <x v="476"/>
    <s v="P10, Inc."/>
    <x v="10"/>
    <x v="232"/>
    <s v="COVENANT RHA PARTNERS, L.P."/>
    <s v="TenPercentOwner,Other"/>
    <n v="10000"/>
    <n v="13.65"/>
    <n v="136500"/>
    <s v="large_buy"/>
    <n v="-2.4060108163688091E-2"/>
    <n v="-2.4060000000000001"/>
    <s v="P"/>
  </r>
  <r>
    <x v="476"/>
    <s v="P10, Inc."/>
    <x v="10"/>
    <x v="232"/>
    <s v="Alpert Robert H"/>
    <s v="TenPercentOwner,Other"/>
    <n v="10000"/>
    <n v="13.65"/>
    <n v="136500"/>
    <s v="large_buy"/>
    <n v="-2.4060108163688091E-2"/>
    <n v="-2.4060000000000001"/>
    <s v="P"/>
  </r>
  <r>
    <x v="476"/>
    <s v="P10, Inc."/>
    <x v="10"/>
    <x v="232"/>
    <s v="CCW/LAW Holdings, LLC"/>
    <s v="TenPercentOwner,Other"/>
    <n v="10000"/>
    <n v="13.65"/>
    <n v="136500"/>
    <s v="large_buy"/>
    <n v="-2.4060108163688091E-2"/>
    <n v="-2.4060000000000001"/>
    <s v="P"/>
  </r>
  <r>
    <x v="476"/>
    <s v="P10, Inc."/>
    <x v="10"/>
    <x v="232"/>
    <s v="210 Capital, LLC"/>
    <s v="TenPercentOwner,Other"/>
    <n v="10000"/>
    <n v="13.65"/>
    <n v="136500"/>
    <s v="large_buy"/>
    <n v="-2.4060108163688091E-2"/>
    <n v="-2.4060000000000001"/>
    <s v="P"/>
  </r>
  <r>
    <x v="476"/>
    <s v="P10, Inc."/>
    <x v="10"/>
    <x v="232"/>
    <s v="RHA Investments, Inc."/>
    <s v="TenPercentOwner,Other"/>
    <n v="10000"/>
    <n v="13.65"/>
    <n v="136500"/>
    <s v="large_buy"/>
    <n v="-2.4060108163688091E-2"/>
    <n v="-2.4060000000000001"/>
    <s v="P"/>
  </r>
  <r>
    <x v="476"/>
    <s v="P10, Inc."/>
    <x v="10"/>
    <x v="232"/>
    <s v="Webb C Clark"/>
    <s v="TenPercentOwner,Other"/>
    <n v="10000"/>
    <n v="13.65"/>
    <n v="136500"/>
    <s v="large_buy"/>
    <n v="-2.4060108163688091E-2"/>
    <n v="-2.4060000000000001"/>
    <s v="P"/>
  </r>
  <r>
    <x v="455"/>
    <s v="Biglari Holdings Inc."/>
    <x v="10"/>
    <x v="232"/>
    <s v="LION FUND, L.P."/>
    <s v="TenPercentOwner"/>
    <n v="1186"/>
    <n v="207.46"/>
    <n v="246047.56"/>
    <s v="normal_buy"/>
    <n v="0.1015347634002173"/>
    <n v="10.153499999999999"/>
    <s v="P"/>
  </r>
  <r>
    <x v="455"/>
    <s v="Biglari Holdings Inc."/>
    <x v="10"/>
    <x v="232"/>
    <s v="BIGLARI, SARDAR"/>
    <s v="Director,Officer,TenPercentOwner"/>
    <n v="1186"/>
    <n v="207.46"/>
    <n v="246047.56"/>
    <s v="normal_buy"/>
    <n v="0.1015347634002173"/>
    <n v="10.153499999999999"/>
    <s v="P"/>
  </r>
  <r>
    <x v="455"/>
    <s v="Biglari Holdings Inc."/>
    <x v="10"/>
    <x v="232"/>
    <s v="BIGLARI CAPITAL CORP."/>
    <s v="TenPercentOwner"/>
    <n v="1186"/>
    <n v="207.46"/>
    <n v="246047.56"/>
    <s v="normal_buy"/>
    <n v="0.1015347634002173"/>
    <n v="10.153499999999999"/>
    <s v="P"/>
  </r>
  <r>
    <x v="1247"/>
    <s v="CLARIVATE PLC"/>
    <x v="10"/>
    <x v="232"/>
    <s v="Angelakis Michael J"/>
    <s v="Director"/>
    <n v="1200000"/>
    <n v="5.19"/>
    <n v="6228000.0000000009"/>
    <s v="large_buy"/>
    <n v="0.1128404550139845"/>
    <n v="11.284000000000001"/>
    <s v="P"/>
  </r>
  <r>
    <x v="17"/>
    <s v="TILE SHOP HOLDINGS, INC."/>
    <x v="10"/>
    <x v="232"/>
    <s v="Pleasant Lake Partners LLC"/>
    <s v="TenPercentOwner"/>
    <n v="15000"/>
    <n v="6.39"/>
    <n v="95850"/>
    <s v="normal_buy"/>
    <n v="4.9459069866816467E-2"/>
    <n v="4.9459"/>
    <s v="P"/>
  </r>
  <r>
    <x v="17"/>
    <s v="TILE SHOP HOLDINGS, INC."/>
    <x v="10"/>
    <x v="232"/>
    <s v="Fund 1 Investments, LLC"/>
    <s v="TenPercentOwner"/>
    <n v="15000"/>
    <n v="6.39"/>
    <n v="95850"/>
    <s v="normal_buy"/>
    <n v="4.9459069866816467E-2"/>
    <n v="4.9459"/>
    <s v="P"/>
  </r>
  <r>
    <x v="17"/>
    <s v="TILE SHOP HOLDINGS, INC."/>
    <x v="10"/>
    <x v="232"/>
    <s v="Pleasant Lake Onshore Feeder Fund LP"/>
    <s v="TenPercentOwner"/>
    <n v="15000"/>
    <n v="6.39"/>
    <n v="95850"/>
    <s v="normal_buy"/>
    <n v="4.9459069866816467E-2"/>
    <n v="4.9459"/>
    <s v="P"/>
  </r>
  <r>
    <x v="1583"/>
    <s v="Oscar Health, Inc."/>
    <x v="10"/>
    <x v="232"/>
    <s v="Claremount VII Associates, L.P."/>
    <s v="Director,TenPercentOwner"/>
    <n v="100000"/>
    <n v="16.86"/>
    <n v="1686000"/>
    <s v="normal_buy"/>
    <n v="-4.2918444646600773E-2"/>
    <n v="-4.2918000000000003"/>
    <s v="P"/>
  </r>
  <r>
    <x v="1583"/>
    <s v="Oscar Health, Inc."/>
    <x v="10"/>
    <x v="232"/>
    <s v="Thrive Partners VII GP, LLC"/>
    <s v="Director,TenPercentOwner"/>
    <n v="100000"/>
    <n v="16.86"/>
    <n v="1686000"/>
    <s v="normal_buy"/>
    <n v="-4.2918444646600773E-2"/>
    <n v="-4.2918000000000003"/>
    <s v="P"/>
  </r>
  <r>
    <x v="1583"/>
    <s v="Oscar Health, Inc."/>
    <x v="10"/>
    <x v="232"/>
    <s v="Thrive Capital Partners VII Growth, L.P."/>
    <s v="Director,TenPercentOwner"/>
    <n v="100000"/>
    <n v="16.86"/>
    <n v="1686000"/>
    <s v="normal_buy"/>
    <n v="-4.2918444646600773E-2"/>
    <n v="-4.2918000000000003"/>
    <s v="P"/>
  </r>
  <r>
    <x v="1583"/>
    <s v="Oscar Health, Inc."/>
    <x v="10"/>
    <x v="232"/>
    <s v="Thrive Partners VII Growth GP, LLC"/>
    <s v="Director,TenPercentOwner"/>
    <n v="100000"/>
    <n v="16.86"/>
    <n v="1686000"/>
    <s v="normal_buy"/>
    <n v="-4.2918444646600773E-2"/>
    <n v="-4.2918000000000003"/>
    <s v="P"/>
  </r>
  <r>
    <x v="186"/>
    <s v="Dakota Gold Corp."/>
    <x v="10"/>
    <x v="232"/>
    <s v="QUARTERMAIN ROBERT"/>
    <s v="Director,Officer"/>
    <n v="5000"/>
    <n v="2.21"/>
    <n v="11050"/>
    <s v="normal_buy"/>
    <n v="-1.333332061767578E-2"/>
    <n v="-1.3332999999999999"/>
    <s v="P"/>
  </r>
  <r>
    <x v="186"/>
    <s v="Dakota Gold Corp."/>
    <x v="10"/>
    <x v="232"/>
    <s v="QUARTERMAIN ROBERT"/>
    <s v="Director,Officer"/>
    <n v="15000"/>
    <n v="2.21"/>
    <n v="33150"/>
    <s v="large_buy"/>
    <n v="-1.333332061767578E-2"/>
    <n v="-1.3332999999999999"/>
    <s v="P"/>
  </r>
  <r>
    <x v="1642"/>
    <s v="PRECISION BIOSCIENCES INC"/>
    <x v="10"/>
    <x v="232"/>
    <s v="Kelly John Alexander"/>
    <s v="Officer"/>
    <n v="3000"/>
    <n v="6.76"/>
    <n v="20280"/>
    <s v="normal_buy"/>
    <n v="-9.8461517920860886E-2"/>
    <n v="-9.8461999999999996"/>
    <s v="P"/>
  </r>
  <r>
    <x v="531"/>
    <s v="Nerdy Inc."/>
    <x v="10"/>
    <x v="232"/>
    <s v="Cohn Charles K."/>
    <s v="Director,Officer,TenPercentOwner"/>
    <n v="136753"/>
    <n v="1.28"/>
    <n v="175043.84"/>
    <s v="normal_buy"/>
    <n v="0.21969693206777621"/>
    <n v="21.9697"/>
    <s v="P"/>
  </r>
  <r>
    <x v="526"/>
    <s v="PROSPECT CAPITAL CORP"/>
    <x v="10"/>
    <x v="232"/>
    <s v="Eliasek M Grier"/>
    <s v="Director,Officer"/>
    <n v="5000"/>
    <n v="4.5999999999999996"/>
    <n v="23000"/>
    <s v="normal_buy"/>
    <n v="-1.6606637669203232E-2"/>
    <n v="-1.6607000000000001"/>
    <s v="P"/>
  </r>
  <r>
    <x v="1643"/>
    <s v="LENDWAY, INC."/>
    <x v="10"/>
    <x v="232"/>
    <s v="Philp Daniel C."/>
    <s v="Director,Officer"/>
    <n v="32000"/>
    <n v="4.32"/>
    <n v="138240"/>
    <s v="large_buy"/>
    <n v="0.15844159704534341"/>
    <n v="15.844200000000001"/>
    <s v="P"/>
  </r>
  <r>
    <x v="926"/>
    <s v="Immunome Inc."/>
    <x v="10"/>
    <x v="232"/>
    <s v="Tsai Philip"/>
    <s v="Officer"/>
    <n v="21000"/>
    <n v="9.43"/>
    <n v="198030"/>
    <s v="normal_buy"/>
    <n v="0.45753709458971059"/>
    <n v="45.753700000000002"/>
    <s v="P"/>
  </r>
  <r>
    <x v="1194"/>
    <s v="DONEGAL GROUP INC"/>
    <x v="10"/>
    <x v="232"/>
    <s v="DONEGAL MUTUAL INSURANCE CO"/>
    <s v="TenPercentOwner"/>
    <n v="8500"/>
    <n v="15.97"/>
    <n v="135745"/>
    <s v="normal_buy"/>
    <n v="3.4504454004686817E-2"/>
    <n v="3.4504000000000001"/>
    <s v="P"/>
  </r>
  <r>
    <x v="1571"/>
    <s v="CVR PARTNERS, LP"/>
    <x v="10"/>
    <x v="232"/>
    <s v="IEP Energy Holding LLC"/>
    <s v="TenPercentOwner"/>
    <n v="10000"/>
    <n v="71.959999999999994"/>
    <n v="719599.99999999988"/>
    <s v="large_buy"/>
    <n v="7.6654541119714592E-2"/>
    <n v="7.6654999999999998"/>
    <s v="P"/>
  </r>
  <r>
    <x v="1571"/>
    <s v="CVR PARTNERS, LP"/>
    <x v="10"/>
    <x v="232"/>
    <s v="AMERICAN ENTERTAINMENT PROPERTIES CORP."/>
    <s v="TenPercentOwner"/>
    <n v="10000"/>
    <n v="71.959999999999994"/>
    <n v="719599.99999999988"/>
    <s v="large_buy"/>
    <n v="7.6654541119714592E-2"/>
    <n v="7.6654999999999998"/>
    <s v="P"/>
  </r>
  <r>
    <x v="1571"/>
    <s v="CVR PARTNERS, LP"/>
    <x v="10"/>
    <x v="232"/>
    <s v="ICAHN CARL C"/>
    <s v="TenPercentOwner"/>
    <n v="10000"/>
    <n v="71.959999999999994"/>
    <n v="719599.99999999988"/>
    <s v="large_buy"/>
    <n v="7.6654541119714592E-2"/>
    <n v="7.6654999999999998"/>
    <s v="P"/>
  </r>
  <r>
    <x v="467"/>
    <s v="Archer Aviation Inc."/>
    <x v="10"/>
    <x v="232"/>
    <s v="Goldstein Adam D"/>
    <s v="Director,Officer"/>
    <n v="19762"/>
    <n v="5.12"/>
    <n v="101181.44"/>
    <s v="normal_buy"/>
    <n v="0.43252585335904947"/>
    <n v="43.252600000000001"/>
    <s v="P"/>
  </r>
  <r>
    <x v="1576"/>
    <s v="Trulieve Cannabis Corp."/>
    <x v="10"/>
    <x v="232"/>
    <s v="Healy Peter"/>
    <s v="Director"/>
    <n v="8130"/>
    <n v="6.05"/>
    <n v="49186.5"/>
    <s v="normal_buy"/>
    <n v="0"/>
    <n v="0"/>
    <s v="P"/>
  </r>
  <r>
    <x v="1096"/>
    <s v="Sound Point Meridian Capital, Inc."/>
    <x v="10"/>
    <x v="232"/>
    <s v="Forstenhausler Matthew E."/>
    <s v="Director"/>
    <n v="1000"/>
    <n v="20.25"/>
    <n v="20250"/>
    <s v="normal_buy"/>
    <n v="6.1335254368564129E-3"/>
    <n v="0.61339999999999995"/>
    <s v="P"/>
  </r>
  <r>
    <x v="1417"/>
    <s v="NXG Cushing Midstream Energy Fund"/>
    <x v="10"/>
    <x v="232"/>
    <s v="Musgrave John M."/>
    <s v="Officer"/>
    <n v="773"/>
    <n v="41.8"/>
    <n v="32311.4"/>
    <s v="large_buy"/>
    <n v="2.1228935826181239E-2"/>
    <n v="2.1229"/>
    <s v="P"/>
  </r>
  <r>
    <x v="1156"/>
    <s v="Gabelli Healthcare &amp; WellnessRx Trust"/>
    <x v="10"/>
    <x v="232"/>
    <s v="GABELLI MARIO J"/>
    <s v="Director,Other"/>
    <n v="4000"/>
    <n v="10.14"/>
    <n v="40560"/>
    <s v="normal_buy"/>
    <n v="2.9702860439828619E-2"/>
    <n v="2.9702999999999999"/>
    <s v="P"/>
  </r>
  <r>
    <x v="986"/>
    <s v="Pebblebrook Hotel Trust"/>
    <x v="10"/>
    <x v="232"/>
    <s v="BORTZ JON E"/>
    <s v="Director,Officer"/>
    <n v="13000"/>
    <n v="12.68"/>
    <n v="164840"/>
    <s v="normal_buy"/>
    <n v="0.12153847388454769"/>
    <n v="12.1538"/>
    <s v="P"/>
  </r>
  <r>
    <x v="1096"/>
    <s v="Sound Point Meridian Capital, Inc."/>
    <x v="10"/>
    <x v="232"/>
    <s v="Ketchum Stephen"/>
    <s v="Director,Officer"/>
    <n v="4000"/>
    <n v="20.32"/>
    <n v="81280"/>
    <s v="normal_buy"/>
    <n v="6.1335254368564129E-3"/>
    <n v="0.61339999999999995"/>
    <s v="P"/>
  </r>
  <r>
    <x v="1564"/>
    <s v="BIODESIX INC"/>
    <x v="10"/>
    <x v="232"/>
    <s v="SCHULER JACK W"/>
    <s v="Director,TenPercentOwner"/>
    <n v="100000"/>
    <n v="1.23"/>
    <n v="123000"/>
    <s v="large_buy"/>
    <n v="0.125"/>
    <n v="12.5"/>
    <s v="P"/>
  </r>
  <r>
    <x v="865"/>
    <s v="Fathom Holdings Inc."/>
    <x v="10"/>
    <x v="233"/>
    <s v="Flanders Scott N"/>
    <s v="Director"/>
    <n v="18914"/>
    <n v="1.84"/>
    <n v="34801.760000000002"/>
    <s v="normal_buy"/>
    <n v="8.1081067148658814E-2"/>
    <n v="8.1081000000000003"/>
    <s v="P"/>
  </r>
  <r>
    <x v="87"/>
    <s v="ASSEMBLY BIOSCIENCES, INC."/>
    <x v="10"/>
    <x v="233"/>
    <s v="Schornstein Alexander"/>
    <s v="TenPercentOwner"/>
    <n v="17024"/>
    <n v="14.87"/>
    <n v="253146.88"/>
    <s v="large_buy"/>
    <n v="0.11037239396920211"/>
    <n v="11.0372"/>
    <s v="P"/>
  </r>
  <r>
    <x v="1393"/>
    <s v="COHERENT CORP."/>
    <x v="10"/>
    <x v="233"/>
    <s v="ANDERSON JAMES ROBERT"/>
    <s v="Director,Officer"/>
    <n v="500"/>
    <n v="103.98"/>
    <n v="51990"/>
    <s v="large_buy"/>
    <n v="-1.319536204643346E-2"/>
    <n v="-1.3194999999999999"/>
    <s v="P"/>
  </r>
  <r>
    <x v="531"/>
    <s v="Nerdy Inc."/>
    <x v="10"/>
    <x v="233"/>
    <s v="Blunt Abigail"/>
    <s v="Director"/>
    <n v="20000"/>
    <n v="1.32"/>
    <n v="26400"/>
    <s v="normal_buy"/>
    <n v="0.17142858115994211"/>
    <n v="17.142900000000001"/>
    <s v="P"/>
  </r>
  <r>
    <x v="322"/>
    <s v="Beneficient"/>
    <x v="10"/>
    <x v="233"/>
    <s v="CANGANY PETER T JR"/>
    <s v="Director"/>
    <n v="25000"/>
    <n v="0.95"/>
    <n v="23750"/>
    <s v="normal_buy"/>
    <n v="-0.1400000188225197"/>
    <n v="-14"/>
    <s v="P"/>
  </r>
  <r>
    <x v="1644"/>
    <s v="i3 Verticals, Inc."/>
    <x v="10"/>
    <x v="233"/>
    <s v="DAILY GREGORY S"/>
    <s v="Director,Officer,TenPercentOwner"/>
    <n v="48544"/>
    <n v="23.51"/>
    <n v="1141269.44"/>
    <s v="large_buy"/>
    <n v="-2.323613161334059E-2"/>
    <n v="-2.3235999999999999"/>
    <s v="P"/>
  </r>
  <r>
    <x v="531"/>
    <s v="Nerdy Inc."/>
    <x v="10"/>
    <x v="233"/>
    <s v="Cohn Charles K."/>
    <s v="Director,Officer,TenPercentOwner"/>
    <n v="421796"/>
    <n v="1.4"/>
    <n v="590514.39999999991"/>
    <s v="normal_buy"/>
    <n v="0.17142858115994211"/>
    <n v="17.142900000000001"/>
    <s v="P"/>
  </r>
  <r>
    <x v="1600"/>
    <s v="Wheeler Real Estate Investment Trust, Inc."/>
    <x v="10"/>
    <x v="233"/>
    <s v="Douglas Russell Palmer"/>
    <s v="TenPercentOwner"/>
    <n v="3936"/>
    <n v="25.23"/>
    <n v="99305.279999999999"/>
    <s v="normal_buy"/>
    <n v="6.9713519482288433E-3"/>
    <n v="0.69710000000000005"/>
    <s v="P"/>
  </r>
  <r>
    <x v="1600"/>
    <s v="Wheeler Real Estate Investment Trust, Inc."/>
    <x v="10"/>
    <x v="233"/>
    <s v="Ursa Fund Management, LLC"/>
    <s v="TenPercentOwner"/>
    <n v="3936"/>
    <n v="25.23"/>
    <n v="99305.279999999999"/>
    <s v="normal_buy"/>
    <n v="6.9713519482288433E-3"/>
    <n v="0.69710000000000005"/>
    <s v="P"/>
  </r>
  <r>
    <x v="1600"/>
    <s v="Wheeler Real Estate Investment Trust, Inc."/>
    <x v="10"/>
    <x v="233"/>
    <s v="Ursa Fund Partners LP"/>
    <s v="TenPercentOwner"/>
    <n v="3936"/>
    <n v="25.23"/>
    <n v="99305.279999999999"/>
    <s v="normal_buy"/>
    <n v="6.9713519482288433E-3"/>
    <n v="0.69710000000000005"/>
    <s v="P"/>
  </r>
  <r>
    <x v="1600"/>
    <s v="Wheeler Real Estate Investment Trust, Inc."/>
    <x v="10"/>
    <x v="233"/>
    <s v="Hahn Andrew"/>
    <s v="TenPercentOwner"/>
    <n v="3936"/>
    <n v="25.23"/>
    <n v="99305.279999999999"/>
    <s v="normal_buy"/>
    <n v="6.9713519482288433E-3"/>
    <n v="0.69710000000000005"/>
    <s v="P"/>
  </r>
  <r>
    <x v="1600"/>
    <s v="Wheeler Real Estate Investment Trust, Inc."/>
    <x v="10"/>
    <x v="233"/>
    <s v="Investment Opportunities 14 Segregated Portfolio"/>
    <s v="TenPercentOwner"/>
    <n v="3936"/>
    <n v="25.23"/>
    <n v="99305.279999999999"/>
    <s v="normal_buy"/>
    <n v="6.9713519482288433E-3"/>
    <n v="0.69710000000000005"/>
    <s v="P"/>
  </r>
  <r>
    <x v="1600"/>
    <s v="Wheeler Real Estate Investment Trust, Inc."/>
    <x v="10"/>
    <x v="233"/>
    <s v="Douglas Russell Palmer"/>
    <s v="TenPercentOwner"/>
    <n v="1797"/>
    <n v="25.3"/>
    <n v="45464.1"/>
    <s v="normal_buy"/>
    <n v="6.9713519482288433E-3"/>
    <n v="0.69710000000000005"/>
    <s v="P"/>
  </r>
  <r>
    <x v="1600"/>
    <s v="Wheeler Real Estate Investment Trust, Inc."/>
    <x v="10"/>
    <x v="233"/>
    <s v="Ursa Fund Management, LLC"/>
    <s v="TenPercentOwner"/>
    <n v="1797"/>
    <n v="25.3"/>
    <n v="45464.1"/>
    <s v="normal_buy"/>
    <n v="6.9713519482288433E-3"/>
    <n v="0.69710000000000005"/>
    <s v="P"/>
  </r>
  <r>
    <x v="1600"/>
    <s v="Wheeler Real Estate Investment Trust, Inc."/>
    <x v="10"/>
    <x v="233"/>
    <s v="Ursa Fund Partners LP"/>
    <s v="TenPercentOwner"/>
    <n v="1797"/>
    <n v="25.3"/>
    <n v="45464.1"/>
    <s v="normal_buy"/>
    <n v="6.9713519482288433E-3"/>
    <n v="0.69710000000000005"/>
    <s v="P"/>
  </r>
  <r>
    <x v="1600"/>
    <s v="Wheeler Real Estate Investment Trust, Inc."/>
    <x v="10"/>
    <x v="233"/>
    <s v="Hahn Andrew"/>
    <s v="TenPercentOwner"/>
    <n v="1797"/>
    <n v="25.3"/>
    <n v="45464.1"/>
    <s v="normal_buy"/>
    <n v="6.9713519482288433E-3"/>
    <n v="0.69710000000000005"/>
    <s v="P"/>
  </r>
  <r>
    <x v="1600"/>
    <s v="Wheeler Real Estate Investment Trust, Inc."/>
    <x v="10"/>
    <x v="233"/>
    <s v="Investment Opportunities 14 Segregated Portfolio"/>
    <s v="TenPercentOwner"/>
    <n v="1797"/>
    <n v="25.3"/>
    <n v="45464.1"/>
    <s v="normal_buy"/>
    <n v="6.9713519482288433E-3"/>
    <n v="0.69710000000000005"/>
    <s v="P"/>
  </r>
  <r>
    <x v="1419"/>
    <s v="TriSalus Life Sciences, Inc."/>
    <x v="10"/>
    <x v="233"/>
    <s v="Wahlstrom Mats"/>
    <s v="Director,TenPercentOwner"/>
    <n v="5000"/>
    <n v="4.55"/>
    <n v="22750"/>
    <s v="normal_buy"/>
    <n v="-7.7262773787936334E-2"/>
    <n v="-7.7263000000000002"/>
    <s v="P"/>
  </r>
  <r>
    <x v="460"/>
    <s v="MOTORCAR PARTS OF AMERICA INC"/>
    <x v="10"/>
    <x v="233"/>
    <s v="LIEBAU FREDERIC JACK JR"/>
    <s v="Director"/>
    <n v="7000"/>
    <n v="6.77"/>
    <n v="47390"/>
    <s v="normal_buy"/>
    <n v="0.18722135935716391"/>
    <n v="18.722100000000001"/>
    <s v="P"/>
  </r>
  <r>
    <x v="209"/>
    <s v="Lineage Cell Therapeutics, Inc."/>
    <x v="10"/>
    <x v="233"/>
    <s v="Mulroy Michael H."/>
    <s v="Director"/>
    <n v="40000"/>
    <n v="0.56999999999999995"/>
    <n v="22800"/>
    <s v="normal_buy"/>
    <n v="0.20000004768371579"/>
    <n v="20"/>
    <s v="P"/>
  </r>
  <r>
    <x v="1443"/>
    <s v="Energy Vault Holdings, Inc."/>
    <x v="10"/>
    <x v="233"/>
    <s v="Piconi Robert"/>
    <s v="Director,Officer,TenPercentOwner"/>
    <n v="150000"/>
    <n v="1.57"/>
    <n v="235500"/>
    <s v="normal_buy"/>
    <n v="0.11320751180453099"/>
    <n v="11.3208"/>
    <s v="P"/>
  </r>
  <r>
    <x v="1366"/>
    <s v="ThredUp Inc."/>
    <x v="10"/>
    <x v="233"/>
    <s v="NOVA DANIEL J"/>
    <s v="Director"/>
    <n v="29891"/>
    <n v="1.45"/>
    <n v="43341.95"/>
    <s v="normal_buy"/>
    <n v="0.14193550669563981"/>
    <n v="14.1936"/>
    <s v="P"/>
  </r>
  <r>
    <x v="456"/>
    <s v="89bio, Inc."/>
    <x v="10"/>
    <x v="233"/>
    <s v="PALEKAR ROHAN"/>
    <s v="Director,Officer"/>
    <n v="10000"/>
    <n v="8.35"/>
    <n v="83500"/>
    <s v="normal_buy"/>
    <n v="-8.333338776679744E-2"/>
    <n v="-8.3332999999999995"/>
    <s v="P"/>
  </r>
  <r>
    <x v="1384"/>
    <s v="Zeo ScientifiX, Inc."/>
    <x v="10"/>
    <x v="233"/>
    <s v="Skycrest Holdings, LLC"/>
    <s v="TenPercentOwner"/>
    <n v="10508"/>
    <n v="4"/>
    <n v="42032"/>
    <s v="large_buy"/>
    <n v="-0.25"/>
    <n v="-25"/>
    <s v="P"/>
  </r>
  <r>
    <x v="38"/>
    <s v="OPKO HEALTH, INC."/>
    <x v="10"/>
    <x v="233"/>
    <s v="FROST PHILLIP MD ET AL"/>
    <s v="Director,Officer,TenPercentOwner"/>
    <n v="100000"/>
    <n v="1.59"/>
    <n v="159000"/>
    <s v="normal_buy"/>
    <n v="0"/>
    <n v="0"/>
    <s v="P"/>
  </r>
  <r>
    <x v="38"/>
    <s v="OPKO HEALTH, INC."/>
    <x v="10"/>
    <x v="233"/>
    <s v="Frost Gamma Investments Trust"/>
    <s v="TenPercentOwner"/>
    <n v="100000"/>
    <n v="1.59"/>
    <n v="159000"/>
    <s v="normal_buy"/>
    <n v="0"/>
    <n v="0"/>
    <s v="P"/>
  </r>
  <r>
    <x v="682"/>
    <s v="Atlanta Braves Holdings, Inc."/>
    <x v="10"/>
    <x v="233"/>
    <s v="GAMCO INVESTORS, INC. ET AL"/>
    <s v="TenPercentOwner"/>
    <n v="300"/>
    <n v="41.5"/>
    <n v="12450"/>
    <s v="normal_buy"/>
    <n v="-4.5271011646414996E-3"/>
    <n v="-0.45269999999999999"/>
    <s v="P"/>
  </r>
  <r>
    <x v="682"/>
    <s v="Atlanta Braves Holdings, Inc."/>
    <x v="10"/>
    <x v="233"/>
    <s v="Associated Capital Group, Inc."/>
    <s v="TenPercentOwner"/>
    <n v="300"/>
    <n v="41.5"/>
    <n v="12450"/>
    <s v="normal_buy"/>
    <n v="-4.5271011646414996E-3"/>
    <n v="-0.45269999999999999"/>
    <s v="P"/>
  </r>
  <r>
    <x v="1645"/>
    <s v="Neurogene Inc."/>
    <x v="10"/>
    <x v="233"/>
    <s v="McMinn Rachel"/>
    <s v="Director,Officer"/>
    <n v="47500"/>
    <n v="20.399999999999999"/>
    <n v="968999.99999999988"/>
    <s v="large_buy"/>
    <n v="0.14827587891661831"/>
    <n v="14.8276"/>
    <s v="P"/>
  </r>
  <r>
    <x v="682"/>
    <s v="Atlanta Braves Holdings, Inc."/>
    <x v="10"/>
    <x v="233"/>
    <s v="GABELLI MARIO J"/>
    <s v="TenPercentOwner"/>
    <n v="300"/>
    <n v="41.5"/>
    <n v="12450"/>
    <s v="normal_buy"/>
    <n v="-4.5271011646414996E-3"/>
    <n v="-0.45269999999999999"/>
    <s v="P"/>
  </r>
  <r>
    <x v="682"/>
    <s v="Atlanta Braves Holdings, Inc."/>
    <x v="10"/>
    <x v="233"/>
    <s v="GGCP, INC."/>
    <s v="TenPercentOwner"/>
    <n v="300"/>
    <n v="41.5"/>
    <n v="12450"/>
    <s v="normal_buy"/>
    <n v="-4.5271011646414996E-3"/>
    <n v="-0.45269999999999999"/>
    <s v="P"/>
  </r>
  <r>
    <x v="952"/>
    <s v="Lifeward Ltd."/>
    <x v="10"/>
    <x v="233"/>
    <s v="Swinford Michael"/>
    <s v="Director"/>
    <n v="16907"/>
    <n v="1.83"/>
    <n v="30939.81"/>
    <s v="normal_buy"/>
    <n v="5.2355971926774103E-3"/>
    <n v="0.52359999999999995"/>
    <s v="P"/>
  </r>
  <r>
    <x v="1186"/>
    <s v="PIMCO Dynamic Income Strategy Fund"/>
    <x v="10"/>
    <x v="233"/>
    <s v="Saba Capital Management, L.P."/>
    <s v="TenPercentOwner"/>
    <n v="44092"/>
    <n v="26.19"/>
    <n v="1154769.48"/>
    <s v="normal_buy"/>
    <n v="0"/>
    <n v="0"/>
    <s v="P"/>
  </r>
  <r>
    <x v="1186"/>
    <s v="PIMCO Dynamic Income Strategy Fund"/>
    <x v="10"/>
    <x v="233"/>
    <s v="Weinstein Boaz"/>
    <s v="TenPercentOwner"/>
    <n v="44092"/>
    <n v="26.19"/>
    <n v="1154769.48"/>
    <s v="normal_buy"/>
    <n v="0"/>
    <n v="0"/>
    <s v="P"/>
  </r>
  <r>
    <x v="1281"/>
    <s v="Healthcare Realty Trust Inc"/>
    <x v="10"/>
    <x v="233"/>
    <s v="Bohjalian Thomas N"/>
    <s v="Director"/>
    <n v="6750"/>
    <n v="17.34"/>
    <n v="117045"/>
    <s v="normal_buy"/>
    <n v="4.6820912302317108E-2"/>
    <n v="4.6821000000000002"/>
    <s v="P"/>
  </r>
  <r>
    <x v="1281"/>
    <s v="Healthcare Realty Trust Inc"/>
    <x v="10"/>
    <x v="233"/>
    <s v="Bohjalian Thomas N"/>
    <s v="Director"/>
    <n v="1000"/>
    <n v="17.75"/>
    <n v="17750"/>
    <s v="normal_buy"/>
    <n v="4.6820912302317108E-2"/>
    <n v="4.6821000000000002"/>
    <s v="P"/>
  </r>
  <r>
    <x v="1646"/>
    <s v="Abacus Life, Inc."/>
    <x v="10"/>
    <x v="233"/>
    <s v="Gusky Adam Samuel"/>
    <s v="Director"/>
    <n v="18241"/>
    <n v="7.54"/>
    <n v="137537.14000000001"/>
    <s v="large_buy"/>
    <n v="3.5761534911718851E-2"/>
    <n v="3.5762"/>
    <s v="P"/>
  </r>
  <r>
    <x v="568"/>
    <s v="NU RIDE INC."/>
    <x v="10"/>
    <x v="233"/>
    <s v="ZYNGIER ALEXANDRE"/>
    <s v="Director"/>
    <n v="36882"/>
    <n v="1.45"/>
    <n v="53478.9"/>
    <s v="normal_buy"/>
    <n v="-0.1333333651224772"/>
    <n v="-13.333299999999999"/>
    <s v="P"/>
  </r>
  <r>
    <x v="926"/>
    <s v="Immunome Inc."/>
    <x v="10"/>
    <x v="233"/>
    <s v="SIEGALL CLAY B"/>
    <s v="Director,Officer"/>
    <n v="33943"/>
    <n v="9.7799999999999994"/>
    <n v="331962.53999999998"/>
    <s v="normal_buy"/>
    <n v="0.47963342001216658"/>
    <n v="47.963299999999997"/>
    <s v="P"/>
  </r>
  <r>
    <x v="79"/>
    <s v="TECOGEN INC."/>
    <x v="10"/>
    <x v="233"/>
    <s v="LEWIS EARL R"/>
    <s v="Director"/>
    <n v="100000"/>
    <n v="0.71"/>
    <n v="71000"/>
    <s v="normal_buy"/>
    <n v="0.93406586784655032"/>
    <n v="93.406599999999997"/>
    <s v="P"/>
  </r>
  <r>
    <x v="526"/>
    <s v="PROSPECT CAPITAL CORP"/>
    <x v="10"/>
    <x v="233"/>
    <s v="Eliasek M Grier"/>
    <s v="Director,Officer"/>
    <n v="5000"/>
    <n v="4.72"/>
    <n v="23600"/>
    <s v="normal_buy"/>
    <n v="-7.2064018713198341E-2"/>
    <n v="-7.2064000000000004"/>
    <s v="P"/>
  </r>
  <r>
    <x v="1565"/>
    <s v="Eaton Vance California Municipal Bond Fund"/>
    <x v="10"/>
    <x v="233"/>
    <s v="Weinstein Boaz"/>
    <s v="TenPercentOwner"/>
    <n v="94696"/>
    <n v="9.35"/>
    <n v="885407.6"/>
    <s v="large_buy"/>
    <n v="3.2085505526884939E-2"/>
    <n v="3.2086000000000001"/>
    <s v="P"/>
  </r>
  <r>
    <x v="1565"/>
    <s v="Eaton Vance California Municipal Bond Fund"/>
    <x v="10"/>
    <x v="233"/>
    <s v="Saba Capital Management, L.P."/>
    <s v="TenPercentOwner"/>
    <n v="94696"/>
    <n v="9.35"/>
    <n v="885407.6"/>
    <s v="large_buy"/>
    <n v="3.2085505526884939E-2"/>
    <n v="3.2086000000000001"/>
    <s v="P"/>
  </r>
  <r>
    <x v="1045"/>
    <s v="New Mountain Finance Corp"/>
    <x v="10"/>
    <x v="233"/>
    <s v="KLINSKY STEVEN B"/>
    <s v="Director"/>
    <n v="24480"/>
    <n v="11.71"/>
    <n v="286660.8"/>
    <s v="normal_buy"/>
    <n v="1.020415448911405E-2"/>
    <n v="1.0204"/>
    <s v="P"/>
  </r>
  <r>
    <x v="1369"/>
    <s v="Carlyle Secured Lending, Inc."/>
    <x v="10"/>
    <x v="233"/>
    <s v="Jenkins Mark David"/>
    <s v="Director"/>
    <n v="3801"/>
    <n v="16.79"/>
    <n v="63818.789999999994"/>
    <s v="normal_buy"/>
    <n v="4.1542876038348719E-2"/>
    <n v="4.1543000000000001"/>
    <s v="P"/>
  </r>
  <r>
    <x v="1045"/>
    <s v="New Mountain Finance Corp"/>
    <x v="10"/>
    <x v="233"/>
    <s v="KLINSKY STEVEN B"/>
    <s v="Director"/>
    <n v="12241"/>
    <n v="11.71"/>
    <n v="143342.10999999999"/>
    <s v="normal_buy"/>
    <n v="1.020415448911405E-2"/>
    <n v="1.0204"/>
    <s v="P"/>
  </r>
  <r>
    <x v="455"/>
    <s v="Biglari Holdings Inc."/>
    <x v="10"/>
    <x v="233"/>
    <s v="LION FUND, L.P."/>
    <s v="TenPercentOwner"/>
    <n v="384"/>
    <n v="207.95"/>
    <n v="79852.799999999988"/>
    <s v="normal_buy"/>
    <n v="9.6410026371882784E-2"/>
    <n v="9.641"/>
    <s v="P"/>
  </r>
  <r>
    <x v="455"/>
    <s v="Biglari Holdings Inc."/>
    <x v="10"/>
    <x v="233"/>
    <s v="BIGLARI, SARDAR"/>
    <s v="Director,Officer,TenPercentOwner"/>
    <n v="384"/>
    <n v="207.95"/>
    <n v="79852.799999999988"/>
    <s v="normal_buy"/>
    <n v="9.6410026371882784E-2"/>
    <n v="9.641"/>
    <s v="P"/>
  </r>
  <r>
    <x v="455"/>
    <s v="Biglari Holdings Inc."/>
    <x v="10"/>
    <x v="233"/>
    <s v="BIGLARI CAPITAL CORP."/>
    <s v="TenPercentOwner"/>
    <n v="384"/>
    <n v="207.95"/>
    <n v="79852.799999999988"/>
    <s v="normal_buy"/>
    <n v="9.6410026371882784E-2"/>
    <n v="9.641"/>
    <s v="P"/>
  </r>
  <r>
    <x v="1247"/>
    <s v="CLARIVATE PLC"/>
    <x v="10"/>
    <x v="233"/>
    <s v="Angelakis Michael J"/>
    <s v="Director"/>
    <n v="765000"/>
    <n v="5.19"/>
    <n v="3970350"/>
    <s v="normal_buy"/>
    <n v="7.6190494355701244E-2"/>
    <n v="7.6189999999999998"/>
    <s v="P"/>
  </r>
  <r>
    <x v="526"/>
    <s v="PROSPECT CAPITAL CORP"/>
    <x v="10"/>
    <x v="233"/>
    <s v="Barry John F"/>
    <s v="Director,Officer,TenPercentOwner"/>
    <n v="1000000"/>
    <n v="4.78"/>
    <n v="4780000"/>
    <s v="large_buy"/>
    <n v="-7.2064018713198341E-2"/>
    <n v="-7.2064000000000004"/>
    <s v="P"/>
  </r>
  <r>
    <x v="1647"/>
    <s v="Ocugen, Inc."/>
    <x v="10"/>
    <x v="233"/>
    <s v="Castillo Kirsten"/>
    <s v="Director"/>
    <n v="25000"/>
    <n v="0.91"/>
    <n v="22750"/>
    <s v="large_buy"/>
    <n v="-1.984565222891466E-2"/>
    <n v="-1.9845999999999999"/>
    <s v="P"/>
  </r>
  <r>
    <x v="17"/>
    <s v="TILE SHOP HOLDINGS, INC."/>
    <x v="10"/>
    <x v="233"/>
    <s v="Pleasant Lake Partners LLC"/>
    <s v="TenPercentOwner"/>
    <n v="3500"/>
    <n v="6.6"/>
    <n v="23100"/>
    <s v="normal_buy"/>
    <n v="3.4795766176664238E-2"/>
    <n v="3.4796"/>
    <s v="P"/>
  </r>
  <r>
    <x v="17"/>
    <s v="TILE SHOP HOLDINGS, INC."/>
    <x v="10"/>
    <x v="233"/>
    <s v="Fund 1 Investments, LLC"/>
    <s v="TenPercentOwner"/>
    <n v="3500"/>
    <n v="6.6"/>
    <n v="23100"/>
    <s v="normal_buy"/>
    <n v="3.4795766176664238E-2"/>
    <n v="3.4796"/>
    <s v="P"/>
  </r>
  <r>
    <x v="17"/>
    <s v="TILE SHOP HOLDINGS, INC."/>
    <x v="10"/>
    <x v="233"/>
    <s v="Pleasant Lake Onshore Feeder Fund LP"/>
    <s v="TenPercentOwner"/>
    <n v="3500"/>
    <n v="6.6"/>
    <n v="23100"/>
    <s v="normal_buy"/>
    <n v="3.4795766176664238E-2"/>
    <n v="3.4796"/>
    <s v="P"/>
  </r>
  <r>
    <x v="1648"/>
    <s v="Booz Allen Hamilton Holding Corp"/>
    <x v="10"/>
    <x v="233"/>
    <s v="AMBLE JOAN LORDI"/>
    <s v="Director"/>
    <n v="2000"/>
    <n v="147.13"/>
    <n v="294260"/>
    <s v="large_buy"/>
    <n v="-5.6426763370316158E-2"/>
    <n v="-5.6426999999999996"/>
    <s v="P"/>
  </r>
  <r>
    <x v="1649"/>
    <s v="BIOADAPTIVES, INC."/>
    <x v="10"/>
    <x v="233"/>
    <s v="Dissanayake Gimhana Sasanka"/>
    <s v="Director"/>
    <n v="125000"/>
    <n v="0.09"/>
    <n v="11250"/>
    <s v="large_buy"/>
    <n v="0.80199992951750865"/>
    <n v="80.2"/>
    <s v="P"/>
  </r>
  <r>
    <x v="1571"/>
    <s v="CVR PARTNERS, LP"/>
    <x v="10"/>
    <x v="233"/>
    <s v="ICAHN CARL C"/>
    <s v="TenPercentOwner"/>
    <n v="2500"/>
    <n v="72.36"/>
    <n v="180900"/>
    <s v="normal_buy"/>
    <n v="7.6033903272987757E-2"/>
    <n v="7.6033999999999997"/>
    <s v="P"/>
  </r>
  <r>
    <x v="1571"/>
    <s v="CVR PARTNERS, LP"/>
    <x v="10"/>
    <x v="233"/>
    <s v="IEP Energy Holding LLC"/>
    <s v="TenPercentOwner"/>
    <n v="2500"/>
    <n v="72.36"/>
    <n v="180900"/>
    <s v="normal_buy"/>
    <n v="7.6033903272987757E-2"/>
    <n v="7.6033999999999997"/>
    <s v="P"/>
  </r>
  <r>
    <x v="1571"/>
    <s v="CVR PARTNERS, LP"/>
    <x v="10"/>
    <x v="233"/>
    <s v="AMERICAN ENTERTAINMENT PROPERTIES CORP."/>
    <s v="TenPercentOwner"/>
    <n v="2500"/>
    <n v="72.36"/>
    <n v="180900"/>
    <s v="normal_buy"/>
    <n v="7.6033903272987757E-2"/>
    <n v="7.6033999999999997"/>
    <s v="P"/>
  </r>
  <r>
    <x v="1650"/>
    <s v="Catalyst Bancorp, Inc."/>
    <x v="10"/>
    <x v="233"/>
    <s v="Kleiser Kirk E."/>
    <s v="Director"/>
    <n v="1900"/>
    <n v="11.64"/>
    <n v="22116"/>
    <s v="normal_buy"/>
    <n v="-8.5830691287014371E-4"/>
    <n v="-8.5800000000000001E-2"/>
    <s v="P"/>
  </r>
  <r>
    <x v="1645"/>
    <s v="Neurogene Inc."/>
    <x v="10"/>
    <x v="233"/>
    <s v="Cvijic Christine Mikail"/>
    <s v="Officer"/>
    <n v="24000"/>
    <n v="20.48"/>
    <n v="491520"/>
    <s v="normal_buy"/>
    <n v="0.14827587891661831"/>
    <n v="14.8276"/>
    <s v="P"/>
  </r>
  <r>
    <x v="63"/>
    <s v="BlackRock Innovation &amp; Growth Term Trust"/>
    <x v="10"/>
    <x v="233"/>
    <s v="Weinstein Boaz"/>
    <s v="TenPercentOwner"/>
    <n v="68422"/>
    <n v="7.86"/>
    <n v="537796.92000000004"/>
    <s v="normal_buy"/>
    <n v="1.6539514442656559E-2"/>
    <n v="1.6539999999999999"/>
    <s v="P"/>
  </r>
  <r>
    <x v="63"/>
    <s v="BlackRock Innovation &amp; Growth Term Trust"/>
    <x v="10"/>
    <x v="233"/>
    <s v="Saba Capital Management, L.P."/>
    <s v="TenPercentOwner"/>
    <n v="68422"/>
    <n v="7.86"/>
    <n v="537796.92000000004"/>
    <s v="normal_buy"/>
    <n v="1.6539514442656559E-2"/>
    <n v="1.6539999999999999"/>
    <s v="P"/>
  </r>
  <r>
    <x v="1194"/>
    <s v="DONEGAL GROUP INC"/>
    <x v="10"/>
    <x v="233"/>
    <s v="DONEGAL MUTUAL INSURANCE CO"/>
    <s v="TenPercentOwner"/>
    <n v="8500"/>
    <n v="15.96"/>
    <n v="135660"/>
    <s v="normal_buy"/>
    <n v="2.3153985104819471E-2"/>
    <n v="2.3153999999999999"/>
    <s v="P"/>
  </r>
  <r>
    <x v="1651"/>
    <s v="Cherry Hill Mortgage Investment Corp"/>
    <x v="10"/>
    <x v="233"/>
    <s v="Lown Jeffrey B"/>
    <s v="Director,Officer"/>
    <n v="10000"/>
    <n v="2.58"/>
    <n v="25800"/>
    <s v="large_buy"/>
    <n v="6.2745251713895112E-2"/>
    <n v="6.2744999999999997"/>
    <s v="P"/>
  </r>
  <r>
    <x v="1652"/>
    <s v="Ventyx Biosciences, Inc."/>
    <x v="10"/>
    <x v="233"/>
    <s v="Mohan Raju"/>
    <s v="Director,Officer"/>
    <n v="238248"/>
    <n v="1.83"/>
    <n v="435993.84"/>
    <s v="normal_buy"/>
    <n v="0.62702700090373531"/>
    <n v="62.7027"/>
    <s v="P"/>
  </r>
  <r>
    <x v="1156"/>
    <s v="Gabelli Healthcare &amp; WellnessRx Trust"/>
    <x v="10"/>
    <x v="233"/>
    <s v="Saba Capital Management, L.P."/>
    <s v="TenPercentOwner"/>
    <n v="4876"/>
    <n v="10.16"/>
    <n v="49540.160000000003"/>
    <s v="normal_buy"/>
    <n v="1.9723859536348479E-2"/>
    <n v="1.9723999999999999"/>
    <s v="P"/>
  </r>
  <r>
    <x v="1156"/>
    <s v="Gabelli Healthcare &amp; WellnessRx Trust"/>
    <x v="10"/>
    <x v="233"/>
    <s v="Weinstein Boaz"/>
    <s v="TenPercentOwner"/>
    <n v="4876"/>
    <n v="10.16"/>
    <n v="49540.160000000003"/>
    <s v="normal_buy"/>
    <n v="1.9723859536348479E-2"/>
    <n v="1.9723999999999999"/>
    <s v="P"/>
  </r>
  <r>
    <x v="1639"/>
    <s v="Shoals Technologies Group, Inc."/>
    <x v="10"/>
    <x v="233"/>
    <s v="Bardos Dominic"/>
    <s v="Officer"/>
    <n v="15000"/>
    <n v="4.71"/>
    <n v="70650"/>
    <s v="normal_buy"/>
    <n v="-3.1055920856482459E-2"/>
    <n v="-3.1055999999999999"/>
    <s v="P"/>
  </r>
  <r>
    <x v="1653"/>
    <s v="Investar Holding Corp"/>
    <x v="10"/>
    <x v="233"/>
    <s v="Ginn Scott G"/>
    <s v="Director"/>
    <n v="8475"/>
    <n v="23.68"/>
    <n v="200688"/>
    <s v="large_buy"/>
    <n v="-1.7632241813602009E-2"/>
    <n v="-1.7632000000000001"/>
    <s v="P"/>
  </r>
  <r>
    <x v="156"/>
    <s v="PEOPLES FINANCIAL CORP /MS/"/>
    <x v="10"/>
    <x v="233"/>
    <s v="STILWELL JOSEPH"/>
    <s v="TenPercentOwner"/>
    <n v="600"/>
    <n v="18"/>
    <n v="10800"/>
    <s v="normal_buy"/>
    <n v="7.6195290465988164E-2"/>
    <n v="7.6195000000000004"/>
    <s v="P"/>
  </r>
  <r>
    <x v="156"/>
    <s v="PEOPLES FINANCIAL CORP /MS/"/>
    <x v="10"/>
    <x v="233"/>
    <s v="Stilwell Activist Fund, L.P."/>
    <s v="TenPercentOwner"/>
    <n v="600"/>
    <n v="18"/>
    <n v="10800"/>
    <s v="normal_buy"/>
    <n v="7.6195290465988164E-2"/>
    <n v="7.6195000000000004"/>
    <s v="P"/>
  </r>
  <r>
    <x v="156"/>
    <s v="PEOPLES FINANCIAL CORP /MS/"/>
    <x v="10"/>
    <x v="233"/>
    <s v="Stilwell Activist Investments, L.P."/>
    <s v="TenPercentOwner"/>
    <n v="600"/>
    <n v="18"/>
    <n v="10800"/>
    <s v="normal_buy"/>
    <n v="7.6195290465988164E-2"/>
    <n v="7.6195000000000004"/>
    <s v="P"/>
  </r>
  <r>
    <x v="156"/>
    <s v="PEOPLES FINANCIAL CORP /MS/"/>
    <x v="10"/>
    <x v="233"/>
    <s v="Stilwell Value LLC"/>
    <s v="TenPercentOwner"/>
    <n v="600"/>
    <n v="18"/>
    <n v="10800"/>
    <s v="normal_buy"/>
    <n v="7.6195290465988164E-2"/>
    <n v="7.6195000000000004"/>
    <s v="P"/>
  </r>
  <r>
    <x v="156"/>
    <s v="PEOPLES FINANCIAL CORP /MS/"/>
    <x v="10"/>
    <x v="233"/>
    <s v="Stilwell Value Partners VII, L.P."/>
    <s v="TenPercentOwner"/>
    <n v="600"/>
    <n v="18"/>
    <n v="10800"/>
    <s v="normal_buy"/>
    <n v="7.6195290465988164E-2"/>
    <n v="7.6195000000000004"/>
    <s v="P"/>
  </r>
  <r>
    <x v="1281"/>
    <s v="Healthcare Realty Trust Inc"/>
    <x v="10"/>
    <x v="233"/>
    <s v="Bohjalian Thomas N"/>
    <s v="Director"/>
    <n v="4000"/>
    <n v="17.2"/>
    <n v="68800"/>
    <s v="normal_buy"/>
    <n v="4.6820912302317108E-2"/>
    <n v="4.6821000000000002"/>
    <s v="P"/>
  </r>
  <r>
    <x v="1654"/>
    <s v="CARVER BANCORP INC"/>
    <x v="10"/>
    <x v="234"/>
    <s v="Felix Donald"/>
    <s v="Officer"/>
    <n v="26946"/>
    <n v="1.67"/>
    <n v="44999.82"/>
    <s v="large_buy"/>
    <n v="6.5868273731661375E-2"/>
    <n v="6.5868000000000002"/>
    <s v="P"/>
  </r>
  <r>
    <x v="1194"/>
    <s v="DONEGAL GROUP INC"/>
    <x v="10"/>
    <x v="234"/>
    <s v="DONEGAL MUTUAL INSURANCE CO"/>
    <s v="TenPercentOwner"/>
    <n v="8500"/>
    <n v="16.190000000000001"/>
    <n v="137615"/>
    <s v="normal_buy"/>
    <n v="-1.8417557456974489E-3"/>
    <n v="-0.1842"/>
    <s v="P"/>
  </r>
  <r>
    <x v="531"/>
    <s v="Nerdy Inc."/>
    <x v="10"/>
    <x v="234"/>
    <s v="Cohn Charles K."/>
    <s v="Director,Officer,TenPercentOwner"/>
    <n v="300000"/>
    <n v="1.44"/>
    <n v="432000"/>
    <s v="normal_buy"/>
    <n v="0.2230216296253098"/>
    <n v="22.302199999999999"/>
    <s v="P"/>
  </r>
  <r>
    <x v="68"/>
    <s v="PBF Energy Inc."/>
    <x v="10"/>
    <x v="234"/>
    <s v="Control Empresarial de Capitales S.A. de C.V."/>
    <s v="TenPercentOwner,Other"/>
    <n v="57000"/>
    <n v="31.7"/>
    <n v="1806900"/>
    <s v="normal_buy"/>
    <n v="-4.2794214971467633E-2"/>
    <n v="-4.2793999999999999"/>
    <s v="P"/>
  </r>
  <r>
    <x v="87"/>
    <s v="ASSEMBLY BIOSCIENCES, INC."/>
    <x v="10"/>
    <x v="234"/>
    <s v="Schornstein Alexander"/>
    <s v="TenPercentOwner"/>
    <n v="2976"/>
    <n v="15"/>
    <n v="44640"/>
    <s v="normal_buy"/>
    <n v="8.7778538413337159E-2"/>
    <n v="8.7779000000000007"/>
    <s v="P"/>
  </r>
  <r>
    <x v="87"/>
    <s v="ASSEMBLY BIOSCIENCES, INC."/>
    <x v="10"/>
    <x v="234"/>
    <s v="Schornstein Alexander"/>
    <s v="TenPercentOwner"/>
    <n v="5000"/>
    <n v="14.85"/>
    <n v="74250"/>
    <s v="normal_buy"/>
    <n v="8.7778538413337159E-2"/>
    <n v="8.7779000000000007"/>
    <s v="P"/>
  </r>
  <r>
    <x v="1655"/>
    <s v="Passage BIO, Inc."/>
    <x v="10"/>
    <x v="234"/>
    <s v="Nichols Weston"/>
    <s v="TenPercentOwner"/>
    <n v="259998"/>
    <n v="0.56000000000000005"/>
    <n v="145598.88"/>
    <s v="normal_buy"/>
    <n v="0.27697258931175273"/>
    <n v="27.697299999999998"/>
    <s v="P"/>
  </r>
  <r>
    <x v="1655"/>
    <s v="Passage BIO, Inc."/>
    <x v="10"/>
    <x v="234"/>
    <s v="Lynx1 Capital Management LP"/>
    <s v="TenPercentOwner"/>
    <n v="259998"/>
    <n v="0.56000000000000005"/>
    <n v="145598.88"/>
    <s v="normal_buy"/>
    <n v="0.27697258931175273"/>
    <n v="27.697299999999998"/>
    <s v="P"/>
  </r>
  <r>
    <x v="1644"/>
    <s v="i3 Verticals, Inc."/>
    <x v="10"/>
    <x v="234"/>
    <s v="DAILY GREGORY S"/>
    <s v="Director,Officer,TenPercentOwner"/>
    <n v="40000"/>
    <n v="24.06"/>
    <n v="962400"/>
    <s v="normal_buy"/>
    <n v="-2.7893424792895471E-2"/>
    <n v="-2.7892999999999999"/>
    <s v="P"/>
  </r>
  <r>
    <x v="1600"/>
    <s v="Wheeler Real Estate Investment Trust, Inc."/>
    <x v="10"/>
    <x v="234"/>
    <s v="Douglas Russell Palmer"/>
    <s v="TenPercentOwner"/>
    <n v="1810"/>
    <n v="25.01"/>
    <n v="45268.100000000013"/>
    <s v="normal_buy"/>
    <n v="2.053141005430725E-2"/>
    <n v="2.0531000000000001"/>
    <s v="P"/>
  </r>
  <r>
    <x v="1600"/>
    <s v="Wheeler Real Estate Investment Trust, Inc."/>
    <x v="10"/>
    <x v="234"/>
    <s v="Ursa Fund Management, LLC"/>
    <s v="TenPercentOwner"/>
    <n v="1810"/>
    <n v="25.01"/>
    <n v="45268.100000000013"/>
    <s v="normal_buy"/>
    <n v="2.053141005430725E-2"/>
    <n v="2.0531000000000001"/>
    <s v="P"/>
  </r>
  <r>
    <x v="1600"/>
    <s v="Wheeler Real Estate Investment Trust, Inc."/>
    <x v="10"/>
    <x v="234"/>
    <s v="Ursa Fund Partners LP"/>
    <s v="TenPercentOwner"/>
    <n v="1810"/>
    <n v="25.01"/>
    <n v="45268.100000000013"/>
    <s v="normal_buy"/>
    <n v="2.053141005430725E-2"/>
    <n v="2.0531000000000001"/>
    <s v="P"/>
  </r>
  <r>
    <x v="1600"/>
    <s v="Wheeler Real Estate Investment Trust, Inc."/>
    <x v="10"/>
    <x v="234"/>
    <s v="Hahn Andrew"/>
    <s v="TenPercentOwner"/>
    <n v="1810"/>
    <n v="25.01"/>
    <n v="45268.100000000013"/>
    <s v="normal_buy"/>
    <n v="2.053141005430725E-2"/>
    <n v="2.0531000000000001"/>
    <s v="P"/>
  </r>
  <r>
    <x v="1600"/>
    <s v="Wheeler Real Estate Investment Trust, Inc."/>
    <x v="10"/>
    <x v="234"/>
    <s v="Investment Opportunities 14 Segregated Portfolio"/>
    <s v="TenPercentOwner"/>
    <n v="1810"/>
    <n v="25.01"/>
    <n v="45268.100000000013"/>
    <s v="normal_buy"/>
    <n v="2.053141005430725E-2"/>
    <n v="2.0531000000000001"/>
    <s v="P"/>
  </r>
  <r>
    <x v="1600"/>
    <s v="Wheeler Real Estate Investment Trust, Inc."/>
    <x v="10"/>
    <x v="234"/>
    <s v="Douglas Russell Palmer"/>
    <s v="TenPercentOwner"/>
    <n v="1300"/>
    <n v="25.02"/>
    <n v="32526"/>
    <s v="normal_buy"/>
    <n v="2.053141005430725E-2"/>
    <n v="2.0531000000000001"/>
    <s v="P"/>
  </r>
  <r>
    <x v="1600"/>
    <s v="Wheeler Real Estate Investment Trust, Inc."/>
    <x v="10"/>
    <x v="234"/>
    <s v="Ursa Fund Management, LLC"/>
    <s v="TenPercentOwner"/>
    <n v="1300"/>
    <n v="25.02"/>
    <n v="32526"/>
    <s v="normal_buy"/>
    <n v="2.053141005430725E-2"/>
    <n v="2.0531000000000001"/>
    <s v="P"/>
  </r>
  <r>
    <x v="1600"/>
    <s v="Wheeler Real Estate Investment Trust, Inc."/>
    <x v="10"/>
    <x v="234"/>
    <s v="Ursa Fund Partners LP"/>
    <s v="TenPercentOwner"/>
    <n v="1300"/>
    <n v="25.02"/>
    <n v="32526"/>
    <s v="normal_buy"/>
    <n v="2.053141005430725E-2"/>
    <n v="2.0531000000000001"/>
    <s v="P"/>
  </r>
  <r>
    <x v="1600"/>
    <s v="Wheeler Real Estate Investment Trust, Inc."/>
    <x v="10"/>
    <x v="234"/>
    <s v="Hahn Andrew"/>
    <s v="TenPercentOwner"/>
    <n v="1300"/>
    <n v="25.02"/>
    <n v="32526"/>
    <s v="normal_buy"/>
    <n v="2.053141005430725E-2"/>
    <n v="2.0531000000000001"/>
    <s v="P"/>
  </r>
  <r>
    <x v="1600"/>
    <s v="Wheeler Real Estate Investment Trust, Inc."/>
    <x v="10"/>
    <x v="234"/>
    <s v="Investment Opportunities 14 Segregated Portfolio"/>
    <s v="TenPercentOwner"/>
    <n v="1300"/>
    <n v="25.02"/>
    <n v="32526"/>
    <s v="normal_buy"/>
    <n v="2.053141005430725E-2"/>
    <n v="2.0531000000000001"/>
    <s v="P"/>
  </r>
  <r>
    <x v="467"/>
    <s v="Archer Aviation Inc."/>
    <x v="10"/>
    <x v="234"/>
    <s v="Diaz Deborah"/>
    <s v="Director"/>
    <n v="5150"/>
    <n v="7.48"/>
    <n v="38522"/>
    <s v="normal_buy"/>
    <n v="3.2085530816334362E-2"/>
    <n v="3.2086000000000001"/>
    <s v="P"/>
  </r>
  <r>
    <x v="1656"/>
    <s v="iCoreConnect Inc."/>
    <x v="10"/>
    <x v="234"/>
    <s v="McDermott Robert P"/>
    <s v="Director,Officer,TenPercentOwner"/>
    <n v="236785"/>
    <n v="0.18"/>
    <n v="42621.3"/>
    <s v="large_buy"/>
    <n v="0.22905033216104201"/>
    <n v="22.905000000000001"/>
    <s v="P"/>
  </r>
  <r>
    <x v="526"/>
    <s v="PROSPECT CAPITAL CORP"/>
    <x v="10"/>
    <x v="234"/>
    <s v="Eliasek M Grier"/>
    <s v="Director,Officer"/>
    <n v="5000"/>
    <n v="4.83"/>
    <n v="24150"/>
    <s v="normal_buy"/>
    <n v="-7.4501575087148275E-2"/>
    <n v="-7.4501999999999997"/>
    <s v="P"/>
  </r>
  <r>
    <x v="1654"/>
    <s v="CARVER BANCORP INC"/>
    <x v="10"/>
    <x v="234"/>
    <s v="Grannum Colvin"/>
    <s v="Director"/>
    <n v="11976"/>
    <n v="1.67"/>
    <n v="19999.919999999998"/>
    <s v="normal_buy"/>
    <n v="6.5868273731661375E-2"/>
    <n v="6.5868000000000002"/>
    <s v="P"/>
  </r>
  <r>
    <x v="321"/>
    <s v="PCB BANCORP"/>
    <x v="10"/>
    <x v="234"/>
    <s v="KIM HENRY"/>
    <s v="Director,Officer"/>
    <n v="1700"/>
    <n v="21.39"/>
    <n v="36363"/>
    <s v="normal_buy"/>
    <n v="1.88500392101747E-2"/>
    <n v="1.885"/>
    <s v="P"/>
  </r>
  <r>
    <x v="114"/>
    <s v="Perspective Therapeutics, Inc."/>
    <x v="10"/>
    <x v="234"/>
    <s v="Williamson Robert F III"/>
    <s v="Director"/>
    <n v="3647"/>
    <n v="3.62"/>
    <n v="13202.14"/>
    <s v="normal_buy"/>
    <n v="-1.084009789505469E-2"/>
    <n v="-1.0840000000000001"/>
    <s v="P"/>
  </r>
  <r>
    <x v="321"/>
    <s v="PCB BANCORP"/>
    <x v="10"/>
    <x v="234"/>
    <s v="KIM HENRY"/>
    <s v="Director,Officer"/>
    <n v="1300"/>
    <n v="21.5"/>
    <n v="27950"/>
    <s v="normal_buy"/>
    <n v="1.88500392101747E-2"/>
    <n v="1.885"/>
    <s v="P"/>
  </r>
  <r>
    <x v="1156"/>
    <s v="Gabelli Healthcare &amp; WellnessRx Trust"/>
    <x v="10"/>
    <x v="234"/>
    <s v="GABELLI MARIO J"/>
    <s v="Director,Other"/>
    <n v="3000"/>
    <n v="10.18"/>
    <n v="30540"/>
    <s v="normal_buy"/>
    <n v="7.7972084355419913E-3"/>
    <n v="0.77969999999999995"/>
    <s v="P"/>
  </r>
  <r>
    <x v="1366"/>
    <s v="ThredUp Inc."/>
    <x v="10"/>
    <x v="234"/>
    <s v="NOVA DANIEL J"/>
    <s v="Director"/>
    <n v="30000"/>
    <n v="1.67"/>
    <n v="50100"/>
    <s v="normal_buy"/>
    <n v="0.1187499594874686"/>
    <n v="11.875"/>
    <s v="P"/>
  </r>
  <r>
    <x v="114"/>
    <s v="Perspective Therapeutics, Inc."/>
    <x v="10"/>
    <x v="234"/>
    <s v="Spoor Johan M."/>
    <s v="Director,Officer"/>
    <n v="6600"/>
    <n v="3.8"/>
    <n v="25080"/>
    <s v="normal_buy"/>
    <n v="-1.084009789505469E-2"/>
    <n v="-1.0840000000000001"/>
    <s v="P"/>
  </r>
  <r>
    <x v="114"/>
    <s v="Perspective Therapeutics, Inc."/>
    <x v="10"/>
    <x v="234"/>
    <s v="Spoor Johan M."/>
    <s v="Director,Officer"/>
    <n v="14500"/>
    <n v="3.78"/>
    <n v="54810"/>
    <s v="large_buy"/>
    <n v="-1.084009789505469E-2"/>
    <n v="-1.0840000000000001"/>
    <s v="P"/>
  </r>
  <r>
    <x v="114"/>
    <s v="Perspective Therapeutics, Inc."/>
    <x v="10"/>
    <x v="234"/>
    <s v="Spoor Johan M."/>
    <s v="Director,Officer"/>
    <n v="5400"/>
    <n v="3.8"/>
    <n v="20520"/>
    <s v="normal_buy"/>
    <n v="-1.084009789505469E-2"/>
    <n v="-1.0840000000000001"/>
    <s v="P"/>
  </r>
  <r>
    <x v="1433"/>
    <s v="agilon health, inc."/>
    <x v="10"/>
    <x v="234"/>
    <s v="MCKENZIE DIANA"/>
    <s v="Director"/>
    <n v="12500"/>
    <n v="2.2799999999999998"/>
    <n v="28500"/>
    <s v="normal_buy"/>
    <n v="-7.0796498453918777E-2"/>
    <n v="-7.0796000000000001"/>
    <s v="P"/>
  </r>
  <r>
    <x v="521"/>
    <s v="Horizon Technology Finance Corp"/>
    <x v="10"/>
    <x v="234"/>
    <s v="Michaud Gerald A."/>
    <s v="Director,Officer"/>
    <n v="8000"/>
    <n v="9.31"/>
    <n v="74480"/>
    <s v="normal_buy"/>
    <n v="1.079873927646968E-2"/>
    <n v="1.0799000000000001"/>
    <s v="P"/>
  </r>
  <r>
    <x v="1657"/>
    <s v="VALVOLINE INC"/>
    <x v="10"/>
    <x v="234"/>
    <s v="SONSTEBY CHARLES M"/>
    <s v="Director"/>
    <n v="10000"/>
    <n v="39.5"/>
    <n v="395000"/>
    <s v="large_buy"/>
    <n v="-1.51940670399453E-3"/>
    <n v="-0.15190000000000001"/>
    <s v="P"/>
  </r>
  <r>
    <x v="460"/>
    <s v="MOTORCAR PARTS OF AMERICA INC"/>
    <x v="10"/>
    <x v="234"/>
    <s v="Gay Philip"/>
    <s v="Director"/>
    <n v="5000"/>
    <n v="7.02"/>
    <n v="35100"/>
    <s v="normal_buy"/>
    <n v="0.13304725831586281"/>
    <n v="13.3047"/>
    <s v="P"/>
  </r>
  <r>
    <x v="63"/>
    <s v="BlackRock Innovation &amp; Growth Term Trust"/>
    <x v="10"/>
    <x v="234"/>
    <s v="Saba Capital Management, L.P."/>
    <s v="TenPercentOwner"/>
    <n v="266732"/>
    <n v="7.96"/>
    <n v="2123186.7200000002"/>
    <s v="large_buy"/>
    <n v="-1.3801610292663359E-2"/>
    <n v="-1.3802000000000001"/>
    <s v="P"/>
  </r>
  <r>
    <x v="63"/>
    <s v="BlackRock Innovation &amp; Growth Term Trust"/>
    <x v="10"/>
    <x v="234"/>
    <s v="Weinstein Boaz"/>
    <s v="TenPercentOwner"/>
    <n v="266732"/>
    <n v="7.96"/>
    <n v="2123186.7200000002"/>
    <s v="large_buy"/>
    <n v="-1.3801610292663359E-2"/>
    <n v="-1.3802000000000001"/>
    <s v="P"/>
  </r>
  <r>
    <x v="523"/>
    <s v="Medalist Diversified REIT, Inc."/>
    <x v="10"/>
    <x v="234"/>
    <s v="Ore Benjamin"/>
    <s v="Other"/>
    <n v="1000"/>
    <n v="12.31"/>
    <n v="12310"/>
    <s v="normal_buy"/>
    <n v="-5.1193425029200101E-3"/>
    <n v="-0.51190000000000002"/>
    <s v="P"/>
  </r>
  <r>
    <x v="1553"/>
    <s v="SS Innovations International, Inc."/>
    <x v="10"/>
    <x v="234"/>
    <s v="MOLL FREDERIC H"/>
    <s v="Director"/>
    <n v="3644315"/>
    <n v="1.37"/>
    <n v="4992711.5500000007"/>
    <s v="large_buy"/>
    <n v="0.14864863384544999"/>
    <n v="14.8649"/>
    <s v="P"/>
  </r>
  <r>
    <x v="334"/>
    <s v="Hudson Pacific Properties, Inc."/>
    <x v="10"/>
    <x v="234"/>
    <s v="COLEMAN VICTOR J"/>
    <s v="Director,Officer"/>
    <n v="50000"/>
    <n v="3.53"/>
    <n v="176500"/>
    <s v="normal_buy"/>
    <n v="-5.013921064909288E-2"/>
    <n v="-5.0138999999999996"/>
    <s v="P"/>
  </r>
  <r>
    <x v="1156"/>
    <s v="Gabelli Healthcare &amp; WellnessRx Trust"/>
    <x v="10"/>
    <x v="234"/>
    <s v="Weinstein Boaz"/>
    <s v="TenPercentOwner"/>
    <n v="4341"/>
    <n v="10.24"/>
    <n v="44451.839999999997"/>
    <s v="normal_buy"/>
    <n v="7.7972084355419913E-3"/>
    <n v="0.77969999999999995"/>
    <s v="P"/>
  </r>
  <r>
    <x v="1654"/>
    <s v="CARVER BANCORP INC"/>
    <x v="10"/>
    <x v="234"/>
    <s v="MacKay Craig C"/>
    <s v="Director"/>
    <n v="59880"/>
    <n v="1.67"/>
    <n v="99999.599999999991"/>
    <s v="large_buy"/>
    <n v="6.5868273731661375E-2"/>
    <n v="6.5868000000000002"/>
    <s v="P"/>
  </r>
  <r>
    <x v="1654"/>
    <s v="CARVER BANCORP INC"/>
    <x v="10"/>
    <x v="234"/>
    <s v="JACKSON PAZEL G JR"/>
    <s v="Director"/>
    <n v="8982"/>
    <n v="1.67"/>
    <n v="14999.94"/>
    <s v="normal_buy"/>
    <n v="6.5868273731661375E-2"/>
    <n v="6.5868000000000002"/>
    <s v="P"/>
  </r>
  <r>
    <x v="866"/>
    <s v="GLOBAL PARTNERS LP"/>
    <x v="10"/>
    <x v="234"/>
    <s v="Global GP LLC"/>
    <s v="Other"/>
    <n v="5000"/>
    <n v="52.66"/>
    <n v="263300"/>
    <s v="normal_buy"/>
    <n v="2.159907000139594E-2"/>
    <n v="2.1598999999999999"/>
    <s v="P"/>
  </r>
  <r>
    <x v="1156"/>
    <s v="Gabelli Healthcare &amp; WellnessRx Trust"/>
    <x v="10"/>
    <x v="234"/>
    <s v="Saba Capital Management, L.P."/>
    <s v="TenPercentOwner"/>
    <n v="4341"/>
    <n v="10.24"/>
    <n v="44451.839999999997"/>
    <s v="normal_buy"/>
    <n v="7.7972084355419913E-3"/>
    <n v="0.77969999999999995"/>
    <s v="P"/>
  </r>
  <r>
    <x v="958"/>
    <s v="MYERS INDUSTRIES INC"/>
    <x v="10"/>
    <x v="234"/>
    <s v="LISMAN BRUCE M"/>
    <s v="Director"/>
    <n v="1500"/>
    <n v="11.63"/>
    <n v="17445"/>
    <s v="normal_buy"/>
    <n v="8.2117025028371371E-2"/>
    <n v="8.2117000000000004"/>
    <s v="P"/>
  </r>
  <r>
    <x v="17"/>
    <s v="TILE SHOP HOLDINGS, INC."/>
    <x v="10"/>
    <x v="234"/>
    <s v="Pleasant Lake Partners LLC"/>
    <s v="TenPercentOwner"/>
    <n v="2000"/>
    <n v="6.76"/>
    <n v="13520"/>
    <s v="normal_buy"/>
    <n v="3.1914899784481143E-2"/>
    <n v="3.1915"/>
    <s v="P"/>
  </r>
  <r>
    <x v="17"/>
    <s v="TILE SHOP HOLDINGS, INC."/>
    <x v="10"/>
    <x v="234"/>
    <s v="Fund 1 Investments, LLC"/>
    <s v="TenPercentOwner"/>
    <n v="2000"/>
    <n v="6.76"/>
    <n v="13520"/>
    <s v="normal_buy"/>
    <n v="3.1914899784481143E-2"/>
    <n v="3.1915"/>
    <s v="P"/>
  </r>
  <r>
    <x v="17"/>
    <s v="TILE SHOP HOLDINGS, INC."/>
    <x v="10"/>
    <x v="234"/>
    <s v="Pleasant Lake Onshore Feeder Fund LP"/>
    <s v="TenPercentOwner"/>
    <n v="2000"/>
    <n v="6.76"/>
    <n v="13520"/>
    <s v="normal_buy"/>
    <n v="3.1914899784481143E-2"/>
    <n v="3.1915"/>
    <s v="P"/>
  </r>
  <r>
    <x v="1180"/>
    <s v="TRUIST FINANCIAL CORP"/>
    <x v="10"/>
    <x v="234"/>
    <s v="ROGERS WILLIAM H JR"/>
    <s v="Director,Officer"/>
    <n v="34180"/>
    <n v="48.56"/>
    <n v="1659780.8"/>
    <s v="normal_buy"/>
    <n v="-3.4095513044798298E-2"/>
    <n v="-3.4096000000000002"/>
    <s v="P"/>
  </r>
  <r>
    <x v="1654"/>
    <s v="CARVER BANCORP INC"/>
    <x v="10"/>
    <x v="234"/>
    <s v="Knuckles Kenneth"/>
    <s v="Director"/>
    <n v="8982"/>
    <n v="1.67"/>
    <n v="14999.94"/>
    <s v="normal_buy"/>
    <n v="6.5868273731661375E-2"/>
    <n v="6.5868000000000002"/>
    <s v="P"/>
  </r>
  <r>
    <x v="952"/>
    <s v="Lifeward Ltd."/>
    <x v="10"/>
    <x v="234"/>
    <s v="Swinford Michael"/>
    <s v="Director"/>
    <n v="21622"/>
    <n v="2.0299999999999998"/>
    <n v="43892.66"/>
    <s v="large_buy"/>
    <n v="-9.6618326050432524E-2"/>
    <n v="-9.6617999999999995"/>
    <s v="P"/>
  </r>
  <r>
    <x v="757"/>
    <s v="ProFrac Holding Corp."/>
    <x v="10"/>
    <x v="234"/>
    <s v="Wilks Matthew"/>
    <s v="Director,Officer"/>
    <n v="58845"/>
    <n v="7.75"/>
    <n v="456048.75"/>
    <s v="normal_buy"/>
    <n v="3.811970806174791E-3"/>
    <n v="0.38119999999999998"/>
    <s v="P"/>
  </r>
  <r>
    <x v="1055"/>
    <s v="FOX FACTORY HOLDING CORP"/>
    <x v="10"/>
    <x v="234"/>
    <s v="FETTER ELIZABETH A"/>
    <s v="Director"/>
    <n v="600"/>
    <n v="34.03"/>
    <n v="20418"/>
    <s v="normal_buy"/>
    <n v="-5.0314475468262947E-2"/>
    <n v="-5.0313999999999997"/>
    <s v="P"/>
  </r>
  <r>
    <x v="170"/>
    <s v="NEW PEOPLES BANKSHARES INC"/>
    <x v="10"/>
    <x v="234"/>
    <s v="COX JOHN D"/>
    <s v="Director"/>
    <n v="36585"/>
    <n v="2.8"/>
    <n v="102438"/>
    <s v="large_buy"/>
    <n v="1.666671019389088E-2"/>
    <n v="1.6667000000000001"/>
    <s v="P"/>
  </r>
  <r>
    <x v="1565"/>
    <s v="Eaton Vance California Municipal Bond Fund"/>
    <x v="10"/>
    <x v="234"/>
    <s v="Saba Capital Management, L.P."/>
    <s v="TenPercentOwner"/>
    <n v="16404"/>
    <n v="9.39"/>
    <n v="154033.56"/>
    <s v="normal_buy"/>
    <n v="2.238792940822765E-2"/>
    <n v="2.2387999999999999"/>
    <s v="P"/>
  </r>
  <r>
    <x v="1571"/>
    <s v="CVR PARTNERS, LP"/>
    <x v="10"/>
    <x v="234"/>
    <s v="ICAHN CARL C"/>
    <s v="TenPercentOwner"/>
    <n v="10000"/>
    <n v="71.55"/>
    <n v="715500"/>
    <s v="large_buy"/>
    <n v="8.4267946269342531E-2"/>
    <n v="8.4268000000000001"/>
    <s v="P"/>
  </r>
  <r>
    <x v="1571"/>
    <s v="CVR PARTNERS, LP"/>
    <x v="10"/>
    <x v="234"/>
    <s v="IEP Energy Holding LLC"/>
    <s v="TenPercentOwner"/>
    <n v="10000"/>
    <n v="71.55"/>
    <n v="715500"/>
    <s v="large_buy"/>
    <n v="8.4267946269342531E-2"/>
    <n v="8.4268000000000001"/>
    <s v="P"/>
  </r>
  <r>
    <x v="1571"/>
    <s v="CVR PARTNERS, LP"/>
    <x v="10"/>
    <x v="234"/>
    <s v="AMERICAN ENTERTAINMENT PROPERTIES CORP."/>
    <s v="TenPercentOwner"/>
    <n v="10000"/>
    <n v="71.55"/>
    <n v="715500"/>
    <s v="large_buy"/>
    <n v="8.4267946269342531E-2"/>
    <n v="8.4268000000000001"/>
    <s v="P"/>
  </r>
  <r>
    <x v="1658"/>
    <s v="Lexeo Therapeutics, Inc."/>
    <x v="10"/>
    <x v="234"/>
    <s v="CHOLMONDELEY PAULA H"/>
    <s v="Director"/>
    <n v="15000"/>
    <n v="6.99"/>
    <n v="104850"/>
    <s v="large_buy"/>
    <n v="0.15629317214698529"/>
    <n v="15.629300000000001"/>
    <s v="P"/>
  </r>
  <r>
    <x v="1565"/>
    <s v="Eaton Vance California Municipal Bond Fund"/>
    <x v="10"/>
    <x v="234"/>
    <s v="Weinstein Boaz"/>
    <s v="TenPercentOwner"/>
    <n v="16404"/>
    <n v="9.39"/>
    <n v="154033.56"/>
    <s v="normal_buy"/>
    <n v="2.238792940822765E-2"/>
    <n v="2.2387999999999999"/>
    <s v="P"/>
  </r>
  <r>
    <x v="235"/>
    <s v="SHORE BANCSHARES INC"/>
    <x v="10"/>
    <x v="234"/>
    <s v="WAYSON KONRAD"/>
    <s v="Director"/>
    <n v="3000"/>
    <n v="16.940000000000001"/>
    <n v="50820.000000000007"/>
    <s v="normal_buy"/>
    <n v="3.1268676832501452E-2"/>
    <n v="3.1269"/>
    <s v="P"/>
  </r>
  <r>
    <x v="508"/>
    <s v="TruBridge, Inc."/>
    <x v="10"/>
    <x v="234"/>
    <s v="Anquillare Mark V"/>
    <s v="Director"/>
    <n v="2500"/>
    <n v="16.809999999999999"/>
    <n v="42025"/>
    <s v="normal_buy"/>
    <n v="6.8517414441952473E-2"/>
    <n v="6.8517000000000001"/>
    <s v="P"/>
  </r>
  <r>
    <x v="114"/>
    <s v="Perspective Therapeutics, Inc."/>
    <x v="10"/>
    <x v="234"/>
    <s v="Hunt Jonathan Robert"/>
    <s v="Officer"/>
    <n v="10000"/>
    <n v="3.88"/>
    <n v="38800"/>
    <s v="normal_buy"/>
    <n v="-1.084009789505469E-2"/>
    <n v="-1.0840000000000001"/>
    <s v="P"/>
  </r>
  <r>
    <x v="1477"/>
    <s v="HWH International Inc."/>
    <x v="10"/>
    <x v="234"/>
    <s v="Alset Inc."/>
    <s v="TenPercentOwner"/>
    <n v="4411764"/>
    <n v="0.68"/>
    <n v="2999999.52"/>
    <s v="normal_buy"/>
    <n v="0.12159701844381821"/>
    <n v="12.159700000000001"/>
    <s v="P"/>
  </r>
  <r>
    <x v="1652"/>
    <s v="Ventyx Biosciences, Inc."/>
    <x v="10"/>
    <x v="234"/>
    <s v="Mohan Raju"/>
    <s v="Director,Officer"/>
    <n v="261752"/>
    <n v="2.0099999999999998"/>
    <n v="526121.5199999999"/>
    <s v="large_buy"/>
    <n v="0.34951458670369639"/>
    <n v="34.951500000000003"/>
    <s v="P"/>
  </r>
  <r>
    <x v="1477"/>
    <s v="HWH International Inc."/>
    <x v="10"/>
    <x v="234"/>
    <s v="Chan Heng Fai Ambrose"/>
    <s v="Director,TenPercentOwner"/>
    <n v="4411764"/>
    <n v="0.68"/>
    <n v="2999999.52"/>
    <s v="normal_buy"/>
    <n v="0.12159701844381821"/>
    <n v="12.159700000000001"/>
    <s v="P"/>
  </r>
  <r>
    <x v="321"/>
    <s v="PCB BANCORP"/>
    <x v="10"/>
    <x v="234"/>
    <s v="LEE SANG YOUNG"/>
    <s v="Director,TenPercentOwner"/>
    <n v="1000"/>
    <n v="21.45"/>
    <n v="21450"/>
    <s v="normal_buy"/>
    <n v="1.88500392101747E-2"/>
    <n v="1.885"/>
    <s v="P"/>
  </r>
  <r>
    <x v="321"/>
    <s v="PCB BANCORP"/>
    <x v="10"/>
    <x v="234"/>
    <s v="LEE SANG YOUNG"/>
    <s v="Director,TenPercentOwner"/>
    <n v="1000"/>
    <n v="21.43"/>
    <n v="21430"/>
    <s v="normal_buy"/>
    <n v="1.88500392101747E-2"/>
    <n v="1.885"/>
    <s v="P"/>
  </r>
  <r>
    <x v="321"/>
    <s v="PCB BANCORP"/>
    <x v="10"/>
    <x v="234"/>
    <s v="LEE SANG YOUNG"/>
    <s v="Director,TenPercentOwner"/>
    <n v="3000"/>
    <n v="21.46"/>
    <n v="64380"/>
    <s v="large_buy"/>
    <n v="1.88500392101747E-2"/>
    <n v="1.885"/>
    <s v="P"/>
  </r>
  <r>
    <x v="321"/>
    <s v="PCB BANCORP"/>
    <x v="10"/>
    <x v="234"/>
    <s v="LEE SANG YOUNG"/>
    <s v="Director,TenPercentOwner"/>
    <n v="1000"/>
    <n v="21.47"/>
    <n v="21470"/>
    <s v="normal_buy"/>
    <n v="1.88500392101747E-2"/>
    <n v="1.885"/>
    <s v="P"/>
  </r>
  <r>
    <x v="321"/>
    <s v="PCB BANCORP"/>
    <x v="10"/>
    <x v="234"/>
    <s v="LEE SANG YOUNG"/>
    <s v="Director,TenPercentOwner"/>
    <n v="1000"/>
    <n v="21.46"/>
    <n v="21460"/>
    <s v="normal_buy"/>
    <n v="1.88500392101747E-2"/>
    <n v="1.885"/>
    <s v="P"/>
  </r>
  <r>
    <x v="321"/>
    <s v="PCB BANCORP"/>
    <x v="10"/>
    <x v="234"/>
    <s v="LEE SANG YOUNG"/>
    <s v="Director,TenPercentOwner"/>
    <n v="1000"/>
    <n v="21.46"/>
    <n v="21460"/>
    <s v="normal_buy"/>
    <n v="1.88500392101747E-2"/>
    <n v="1.885"/>
    <s v="P"/>
  </r>
  <r>
    <x v="1297"/>
    <s v="AN2 Therapeutics, Inc."/>
    <x v="10"/>
    <x v="235"/>
    <s v="Readnour Robin Shane"/>
    <s v="Director"/>
    <n v="12500"/>
    <n v="1.39"/>
    <n v="17375"/>
    <s v="normal_buy"/>
    <n v="0.1151078908403098"/>
    <n v="11.5108"/>
    <s v="P"/>
  </r>
  <r>
    <x v="1297"/>
    <s v="AN2 Therapeutics, Inc."/>
    <x v="10"/>
    <x v="235"/>
    <s v="Readnour Robin Shane"/>
    <s v="Director"/>
    <n v="12500"/>
    <n v="1.39"/>
    <n v="17375"/>
    <s v="normal_buy"/>
    <n v="0.1151078908403098"/>
    <n v="11.5108"/>
    <s v="P"/>
  </r>
  <r>
    <x v="1194"/>
    <s v="DONEGAL GROUP INC"/>
    <x v="10"/>
    <x v="235"/>
    <s v="DONEGAL MUTUAL INSURANCE CO"/>
    <s v="TenPercentOwner"/>
    <n v="8312"/>
    <n v="16.45"/>
    <n v="136732.4"/>
    <s v="normal_buy"/>
    <n v="1.824891245626681E-3"/>
    <n v="0.1825"/>
    <s v="P"/>
  </r>
  <r>
    <x v="63"/>
    <s v="BlackRock Innovation &amp; Growth Term Trust"/>
    <x v="10"/>
    <x v="235"/>
    <s v="Weinstein Boaz"/>
    <s v="TenPercentOwner"/>
    <n v="15801"/>
    <n v="8.01"/>
    <n v="126566.01"/>
    <s v="normal_buy"/>
    <n v="-9.9999972764481804E-3"/>
    <n v="-1"/>
    <s v="P"/>
  </r>
  <r>
    <x v="63"/>
    <s v="BlackRock Innovation &amp; Growth Term Trust"/>
    <x v="10"/>
    <x v="235"/>
    <s v="Saba Capital Management, L.P."/>
    <s v="TenPercentOwner"/>
    <n v="15801"/>
    <n v="8.01"/>
    <n v="126566.01"/>
    <s v="normal_buy"/>
    <n v="-9.9999972764481804E-3"/>
    <n v="-1"/>
    <s v="P"/>
  </r>
  <r>
    <x v="68"/>
    <s v="PBF Energy Inc."/>
    <x v="10"/>
    <x v="235"/>
    <s v="Control Empresarial de Capitales S.A. de C.V."/>
    <s v="TenPercentOwner,Other"/>
    <n v="220000"/>
    <n v="31.45"/>
    <n v="6919000"/>
    <s v="normal_buy"/>
    <n v="-2.7241103032690121E-2"/>
    <n v="-2.7241"/>
    <s v="P"/>
  </r>
  <r>
    <x v="1210"/>
    <s v="OneWater Marine Inc."/>
    <x v="10"/>
    <x v="235"/>
    <s v="Singleton Philip Austin Jr."/>
    <s v="Director,Officer,Other"/>
    <n v="1046"/>
    <n v="20.85"/>
    <n v="21809.1"/>
    <s v="normal_buy"/>
    <n v="-3.0190501864780891E-2"/>
    <n v="-3.0190999999999999"/>
    <s v="P"/>
  </r>
  <r>
    <x v="1210"/>
    <s v="OneWater Marine Inc."/>
    <x v="10"/>
    <x v="235"/>
    <s v="Auburn OWMH, LLLP"/>
    <s v="Other"/>
    <n v="1046"/>
    <n v="20.85"/>
    <n v="21809.1"/>
    <s v="normal_buy"/>
    <n v="-3.0190501864780891E-2"/>
    <n v="-3.0190999999999999"/>
    <s v="P"/>
  </r>
  <r>
    <x v="1210"/>
    <s v="OneWater Marine Inc."/>
    <x v="10"/>
    <x v="235"/>
    <s v="Philip Singleton Irrevocable Trust, dated December 24, 2015"/>
    <s v="Other"/>
    <n v="1046"/>
    <n v="20.85"/>
    <n v="21809.1"/>
    <s v="normal_buy"/>
    <n v="-3.0190501864780891E-2"/>
    <n v="-3.0190999999999999"/>
    <s v="P"/>
  </r>
  <r>
    <x v="1210"/>
    <s v="OneWater Marine Inc."/>
    <x v="10"/>
    <x v="235"/>
    <s v="Singleton Michelle"/>
    <s v="Other"/>
    <n v="1046"/>
    <n v="20.85"/>
    <n v="21809.1"/>
    <s v="normal_buy"/>
    <n v="-3.0190501864780891E-2"/>
    <n v="-3.0190999999999999"/>
    <s v="P"/>
  </r>
  <r>
    <x v="1210"/>
    <s v="OneWater Marine Inc."/>
    <x v="10"/>
    <x v="235"/>
    <s v="Singleton Asset Management, LLC"/>
    <s v="Other"/>
    <n v="1046"/>
    <n v="20.85"/>
    <n v="21809.1"/>
    <s v="normal_buy"/>
    <n v="-3.0190501864780891E-2"/>
    <n v="-3.0190999999999999"/>
    <s v="P"/>
  </r>
  <r>
    <x v="1210"/>
    <s v="OneWater Marine Inc."/>
    <x v="10"/>
    <x v="235"/>
    <s v="Austin Singleton Irrevocable Trust, dated December 30, 2015"/>
    <s v="Other"/>
    <n v="1046"/>
    <n v="20.85"/>
    <n v="21809.1"/>
    <s v="normal_buy"/>
    <n v="-3.0190501864780891E-2"/>
    <n v="-3.0190999999999999"/>
    <s v="P"/>
  </r>
  <r>
    <x v="865"/>
    <s v="Fathom Holdings Inc."/>
    <x v="10"/>
    <x v="235"/>
    <s v="Flanders Scott N"/>
    <s v="Director"/>
    <n v="20000"/>
    <n v="1.95"/>
    <n v="39000"/>
    <s v="large_buy"/>
    <n v="5.72916753978161E-2"/>
    <n v="5.7291999999999996"/>
    <s v="P"/>
  </r>
  <r>
    <x v="455"/>
    <s v="Biglari Holdings Inc."/>
    <x v="10"/>
    <x v="235"/>
    <s v="LION FUND, L.P."/>
    <s v="TenPercentOwner"/>
    <n v="130"/>
    <n v="1030.0999999999999"/>
    <n v="133913"/>
    <s v="normal_buy"/>
    <n v="0.11568206809037269"/>
    <n v="11.568199999999999"/>
    <s v="P"/>
  </r>
  <r>
    <x v="455"/>
    <s v="Biglari Holdings Inc."/>
    <x v="10"/>
    <x v="235"/>
    <s v="BIGLARI, SARDAR"/>
    <s v="Director,Officer,TenPercentOwner"/>
    <n v="130"/>
    <n v="1030.0999999999999"/>
    <n v="133913"/>
    <s v="normal_buy"/>
    <n v="0.11568206809037269"/>
    <n v="11.568199999999999"/>
    <s v="P"/>
  </r>
  <r>
    <x v="455"/>
    <s v="Biglari Holdings Inc."/>
    <x v="10"/>
    <x v="235"/>
    <s v="BIGLARI CAPITAL CORP."/>
    <s v="TenPercentOwner"/>
    <n v="130"/>
    <n v="1030.0999999999999"/>
    <n v="133913"/>
    <s v="normal_buy"/>
    <n v="0.11568206809037269"/>
    <n v="11.568199999999999"/>
    <s v="P"/>
  </r>
  <r>
    <x v="455"/>
    <s v="Biglari Holdings Inc."/>
    <x v="10"/>
    <x v="235"/>
    <s v="LION FUND, L.P."/>
    <s v="TenPercentOwner"/>
    <n v="798"/>
    <n v="206.95"/>
    <n v="165146.1"/>
    <s v="normal_buy"/>
    <n v="0.11568206809037269"/>
    <n v="11.568199999999999"/>
    <s v="P"/>
  </r>
  <r>
    <x v="455"/>
    <s v="Biglari Holdings Inc."/>
    <x v="10"/>
    <x v="235"/>
    <s v="BIGLARI, SARDAR"/>
    <s v="Director,Officer,TenPercentOwner"/>
    <n v="798"/>
    <n v="206.95"/>
    <n v="165146.1"/>
    <s v="normal_buy"/>
    <n v="0.11568206809037269"/>
    <n v="11.568199999999999"/>
    <s v="P"/>
  </r>
  <r>
    <x v="455"/>
    <s v="Biglari Holdings Inc."/>
    <x v="10"/>
    <x v="235"/>
    <s v="BIGLARI CAPITAL CORP."/>
    <s v="TenPercentOwner"/>
    <n v="798"/>
    <n v="206.95"/>
    <n v="165146.1"/>
    <s v="normal_buy"/>
    <n v="0.11568206809037269"/>
    <n v="11.568199999999999"/>
    <s v="P"/>
  </r>
  <r>
    <x v="1655"/>
    <s v="Passage BIO, Inc."/>
    <x v="10"/>
    <x v="235"/>
    <s v="Nichols Weston"/>
    <s v="TenPercentOwner"/>
    <n v="167055"/>
    <n v="0.71"/>
    <n v="118609.05"/>
    <s v="normal_buy"/>
    <n v="9.320864539393181E-3"/>
    <n v="0.93210000000000004"/>
    <s v="P"/>
  </r>
  <r>
    <x v="1655"/>
    <s v="Passage BIO, Inc."/>
    <x v="10"/>
    <x v="235"/>
    <s v="Lynx1 Capital Management LP"/>
    <s v="TenPercentOwner"/>
    <n v="167055"/>
    <n v="0.71"/>
    <n v="118609.05"/>
    <s v="normal_buy"/>
    <n v="9.320864539393181E-3"/>
    <n v="0.93210000000000004"/>
    <s v="P"/>
  </r>
  <r>
    <x v="706"/>
    <s v="Duff &amp; Phelps Utility &amp; Infrastructure Fund Inc."/>
    <x v="10"/>
    <x v="235"/>
    <s v="Grumhaus David D Jr."/>
    <s v="Officer"/>
    <n v="1500"/>
    <n v="12.32"/>
    <n v="18480"/>
    <s v="normal_buy"/>
    <n v="-3.7512114157133181E-2"/>
    <n v="-3.7511999999999999"/>
    <s v="P"/>
  </r>
  <r>
    <x v="374"/>
    <s v="Liberty Latin America Ltd."/>
    <x v="10"/>
    <x v="235"/>
    <s v="PADDICK BRENDAN J"/>
    <s v="Director"/>
    <n v="35475"/>
    <n v="7.04"/>
    <n v="249744"/>
    <s v="normal_buy"/>
    <n v="-1.9773992654552489E-2"/>
    <n v="-1.9774"/>
    <s v="P"/>
  </r>
  <r>
    <x v="971"/>
    <s v="BlackRock TCP Capital Corp."/>
    <x v="10"/>
    <x v="235"/>
    <s v="Worrell August Daniel"/>
    <s v="Officer"/>
    <n v="15000"/>
    <n v="9.1"/>
    <n v="136500"/>
    <s v="large_buy"/>
    <n v="2.393896565580422E-2"/>
    <n v="2.3938999999999999"/>
    <s v="P"/>
  </r>
  <r>
    <x v="551"/>
    <s v="Hartford Creative Group, Inc."/>
    <x v="10"/>
    <x v="235"/>
    <s v="Chang Sheng-Yih"/>
    <s v="Director,Officer,TenPercentOwner"/>
    <n v="43786800"/>
    <n v="0.02"/>
    <n v="875736"/>
    <s v="large_buy"/>
    <n v="0.4959016433488741"/>
    <n v="49.590200000000003"/>
    <s v="P"/>
  </r>
  <r>
    <x v="217"/>
    <s v="RETRACTABLE TECHNOLOGIES INC"/>
    <x v="10"/>
    <x v="235"/>
    <s v="SHAW THOMAS J"/>
    <s v="Director,Officer,TenPercentOwner"/>
    <n v="20111"/>
    <n v="0.62"/>
    <n v="12468.82"/>
    <s v="normal_buy"/>
    <n v="3.2786853209006539E-2"/>
    <n v="3.2787000000000002"/>
    <s v="P"/>
  </r>
  <r>
    <x v="1339"/>
    <s v="SURO CAPITAL CORP."/>
    <x v="10"/>
    <x v="235"/>
    <s v="Klein Mark D"/>
    <s v="Director,Officer"/>
    <n v="10000"/>
    <n v="5.03"/>
    <n v="50300"/>
    <s v="normal_buy"/>
    <n v="0.24297196711551369"/>
    <n v="24.2972"/>
    <s v="P"/>
  </r>
  <r>
    <x v="578"/>
    <s v="Granite Ridge Resources, Inc."/>
    <x v="10"/>
    <x v="235"/>
    <s v="Brandenberg Luke C"/>
    <s v="Officer"/>
    <n v="2500"/>
    <n v="6.57"/>
    <n v="16425"/>
    <s v="normal_buy"/>
    <n v="-4.3756886906305748E-2"/>
    <n v="-4.3757000000000001"/>
    <s v="P"/>
  </r>
  <r>
    <x v="895"/>
    <s v="NewtekOne, Inc."/>
    <x v="10"/>
    <x v="235"/>
    <s v="SLOANE BARRY"/>
    <s v="Director,Officer"/>
    <n v="3000"/>
    <n v="14.75"/>
    <n v="44250"/>
    <s v="normal_buy"/>
    <n v="-8.3507490551806285E-3"/>
    <n v="-0.83509999999999995"/>
    <s v="P"/>
  </r>
  <r>
    <x v="17"/>
    <s v="TILE SHOP HOLDINGS, INC."/>
    <x v="10"/>
    <x v="235"/>
    <s v="Fund 1 Investments, LLC"/>
    <s v="TenPercentOwner"/>
    <n v="2000"/>
    <n v="6.52"/>
    <n v="13040"/>
    <s v="normal_buy"/>
    <n v="6.4516065236594811E-2"/>
    <n v="6.4516"/>
    <s v="P"/>
  </r>
  <r>
    <x v="719"/>
    <s v="Nauticus Robotics, Inc."/>
    <x v="10"/>
    <x v="235"/>
    <s v="GIBSON JOHN W JR"/>
    <s v="Director,Officer"/>
    <n v="52157"/>
    <n v="1.03"/>
    <n v="53721.71"/>
    <s v="large_buy"/>
    <n v="1.9607771842881091E-2"/>
    <n v="1.9608000000000001"/>
    <s v="P"/>
  </r>
  <r>
    <x v="17"/>
    <s v="TILE SHOP HOLDINGS, INC."/>
    <x v="10"/>
    <x v="235"/>
    <s v="Pleasant Lake Partners LLC"/>
    <s v="TenPercentOwner"/>
    <n v="2000"/>
    <n v="6.52"/>
    <n v="13040"/>
    <s v="normal_buy"/>
    <n v="6.4516065236594811E-2"/>
    <n v="6.4516"/>
    <s v="P"/>
  </r>
  <r>
    <x v="17"/>
    <s v="TILE SHOP HOLDINGS, INC."/>
    <x v="10"/>
    <x v="235"/>
    <s v="Pleasant Lake Onshore Feeder Fund LP"/>
    <s v="TenPercentOwner"/>
    <n v="2000"/>
    <n v="6.52"/>
    <n v="13040"/>
    <s v="normal_buy"/>
    <n v="6.4516065236594811E-2"/>
    <n v="6.4516"/>
    <s v="P"/>
  </r>
  <r>
    <x v="460"/>
    <s v="MOTORCAR PARTS OF AMERICA INC"/>
    <x v="10"/>
    <x v="235"/>
    <s v="Bryan David"/>
    <s v="Director"/>
    <n v="2000"/>
    <n v="6.83"/>
    <n v="13660"/>
    <s v="normal_buy"/>
    <n v="0.15859029849936321"/>
    <n v="15.859"/>
    <s v="P"/>
  </r>
  <r>
    <x v="568"/>
    <s v="NU RIDE INC."/>
    <x v="10"/>
    <x v="235"/>
    <s v="ZYNGIER ALEXANDRE"/>
    <s v="Director"/>
    <n v="24018"/>
    <n v="1.51"/>
    <n v="36267.18"/>
    <s v="normal_buy"/>
    <n v="-0.1095890970206823"/>
    <n v="-10.9589"/>
    <s v="P"/>
  </r>
  <r>
    <x v="1659"/>
    <s v="Guerrilla RF, Inc."/>
    <x v="10"/>
    <x v="235"/>
    <s v="Dunn James E. Jr."/>
    <s v="Director"/>
    <n v="9100"/>
    <n v="1.1000000000000001"/>
    <n v="10010"/>
    <s v="normal_buy"/>
    <n v="0.18181811285413141"/>
    <n v="18.181799999999999"/>
    <s v="P"/>
  </r>
  <r>
    <x v="1045"/>
    <s v="New Mountain Finance Corp"/>
    <x v="10"/>
    <x v="235"/>
    <s v="KLINSKY STEVEN B"/>
    <s v="Director"/>
    <n v="1600"/>
    <n v="11.74"/>
    <n v="18784"/>
    <s v="normal_buy"/>
    <n v="-1.6920442953317629E-3"/>
    <n v="-0.16919999999999999"/>
    <s v="P"/>
  </r>
  <r>
    <x v="1167"/>
    <s v="TWFG, Inc."/>
    <x v="10"/>
    <x v="235"/>
    <s v="Benes Julie E."/>
    <s v="Officer"/>
    <n v="950"/>
    <n v="33.53"/>
    <n v="31853.5"/>
    <s v="normal_buy"/>
    <n v="-0.1053099772611898"/>
    <n v="-10.531000000000001"/>
    <s v="P"/>
  </r>
  <r>
    <x v="1366"/>
    <s v="ThredUp Inc."/>
    <x v="10"/>
    <x v="235"/>
    <s v="NOVA DANIEL J"/>
    <s v="Director"/>
    <n v="35000"/>
    <n v="1.62"/>
    <n v="56700.000000000007"/>
    <s v="large_buy"/>
    <n v="0.18421050980480719"/>
    <n v="18.421099999999999"/>
    <s v="P"/>
  </r>
  <r>
    <x v="1660"/>
    <s v="Fossil Group, Inc."/>
    <x v="10"/>
    <x v="235"/>
    <s v="Fogliato Franco"/>
    <s v="Director,Officer"/>
    <n v="111175"/>
    <n v="1.37"/>
    <n v="152309.75"/>
    <s v="normal_buy"/>
    <n v="0.35915493371585527"/>
    <n v="35.915500000000002"/>
    <s v="P"/>
  </r>
  <r>
    <x v="526"/>
    <s v="PROSPECT CAPITAL CORP"/>
    <x v="10"/>
    <x v="235"/>
    <s v="Eliasek M Grier"/>
    <s v="Director,Officer"/>
    <n v="5000"/>
    <n v="4.72"/>
    <n v="23600"/>
    <s v="normal_buy"/>
    <n v="-6.3291165419931628E-2"/>
    <n v="-6.3291000000000004"/>
    <s v="P"/>
  </r>
  <r>
    <x v="1661"/>
    <s v="Pyxis Oncology, Inc."/>
    <x v="10"/>
    <x v="235"/>
    <s v="Connealy Pamela Ann"/>
    <s v="Officer"/>
    <n v="5450"/>
    <n v="2"/>
    <n v="10900"/>
    <s v="normal_buy"/>
    <n v="-8.4745750155106769E-2"/>
    <n v="-8.4746000000000006"/>
    <s v="P"/>
  </r>
  <r>
    <x v="1661"/>
    <s v="Pyxis Oncology, Inc."/>
    <x v="10"/>
    <x v="235"/>
    <s v="Connealy Pamela Ann"/>
    <s v="Officer"/>
    <n v="83400"/>
    <n v="1.96"/>
    <n v="163464"/>
    <s v="large_buy"/>
    <n v="-8.4745750155106769E-2"/>
    <n v="-8.4746000000000006"/>
    <s v="P"/>
  </r>
  <r>
    <x v="1662"/>
    <s v="Oncology Institute, Inc."/>
    <x v="10"/>
    <x v="235"/>
    <s v="Hively Brad"/>
    <s v="Director"/>
    <n v="250000"/>
    <n v="0.17"/>
    <n v="42500"/>
    <s v="large_buy"/>
    <n v="0.27167634538756918"/>
    <n v="27.1676"/>
    <s v="P"/>
  </r>
  <r>
    <x v="1156"/>
    <s v="Gabelli Healthcare &amp; WellnessRx Trust"/>
    <x v="10"/>
    <x v="235"/>
    <s v="Saba Capital Management, L.P."/>
    <s v="TenPercentOwner"/>
    <n v="5923"/>
    <n v="10.24"/>
    <n v="60651.519999999997"/>
    <s v="normal_buy"/>
    <n v="1.0742214995723479E-2"/>
    <n v="1.0742"/>
    <s v="P"/>
  </r>
  <r>
    <x v="1156"/>
    <s v="Gabelli Healthcare &amp; WellnessRx Trust"/>
    <x v="10"/>
    <x v="235"/>
    <s v="Weinstein Boaz"/>
    <s v="TenPercentOwner"/>
    <n v="5923"/>
    <n v="10.24"/>
    <n v="60651.519999999997"/>
    <s v="normal_buy"/>
    <n v="1.0742214995723479E-2"/>
    <n v="1.0742"/>
    <s v="P"/>
  </r>
  <r>
    <x v="605"/>
    <s v="ADVANCE AUTO PARTS INC"/>
    <x v="10"/>
    <x v="235"/>
    <s v="Soler Kristen L"/>
    <s v="Officer"/>
    <n v="925"/>
    <n v="43.12"/>
    <n v="39886"/>
    <s v="normal_buy"/>
    <n v="3.8777427193430247E-2"/>
    <n v="3.8776999999999999"/>
    <s v="P"/>
  </r>
  <r>
    <x v="1645"/>
    <s v="Neurogene Inc."/>
    <x v="10"/>
    <x v="235"/>
    <s v="Samsara BioCapital GP, LLC"/>
    <s v="TenPercentOwner"/>
    <n v="2000"/>
    <n v="27.5"/>
    <n v="55000"/>
    <s v="normal_buy"/>
    <n v="-0.13658354900143169"/>
    <n v="-13.6584"/>
    <s v="P"/>
  </r>
  <r>
    <x v="1645"/>
    <s v="Neurogene Inc."/>
    <x v="10"/>
    <x v="235"/>
    <s v="Samsara BioCapital, L.P."/>
    <s v="TenPercentOwner"/>
    <n v="2000"/>
    <n v="27.5"/>
    <n v="55000"/>
    <s v="normal_buy"/>
    <n v="-0.13658354900143169"/>
    <n v="-13.6584"/>
    <s v="P"/>
  </r>
  <r>
    <x v="1645"/>
    <s v="Neurogene Inc."/>
    <x v="10"/>
    <x v="235"/>
    <s v="AKKARAJU SRINIVAS"/>
    <s v="TenPercentOwner"/>
    <n v="2000"/>
    <n v="27.5"/>
    <n v="55000"/>
    <s v="normal_buy"/>
    <n v="-0.13658354900143169"/>
    <n v="-13.6584"/>
    <s v="P"/>
  </r>
  <r>
    <x v="1645"/>
    <s v="Neurogene Inc."/>
    <x v="10"/>
    <x v="235"/>
    <s v="Samsara BioCapital GP, LLC"/>
    <s v="TenPercentOwner"/>
    <n v="15219"/>
    <n v="26.73"/>
    <n v="406803.87"/>
    <s v="normal_buy"/>
    <n v="-0.13658354900143169"/>
    <n v="-13.6584"/>
    <s v="P"/>
  </r>
  <r>
    <x v="1645"/>
    <s v="Neurogene Inc."/>
    <x v="10"/>
    <x v="235"/>
    <s v="Samsara BioCapital, L.P."/>
    <s v="TenPercentOwner"/>
    <n v="15219"/>
    <n v="26.73"/>
    <n v="406803.87"/>
    <s v="normal_buy"/>
    <n v="-0.13658354900143169"/>
    <n v="-13.6584"/>
    <s v="P"/>
  </r>
  <r>
    <x v="1645"/>
    <s v="Neurogene Inc."/>
    <x v="10"/>
    <x v="235"/>
    <s v="AKKARAJU SRINIVAS"/>
    <s v="TenPercentOwner"/>
    <n v="15219"/>
    <n v="26.73"/>
    <n v="406803.87"/>
    <s v="normal_buy"/>
    <n v="-0.13658354900143169"/>
    <n v="-13.6584"/>
    <s v="P"/>
  </r>
  <r>
    <x v="1645"/>
    <s v="Neurogene Inc."/>
    <x v="10"/>
    <x v="235"/>
    <s v="Samsara BioCapital GP, LLC"/>
    <s v="TenPercentOwner"/>
    <n v="10803"/>
    <n v="26.01"/>
    <n v="280986.03000000003"/>
    <s v="normal_buy"/>
    <n v="-0.13658354900143169"/>
    <n v="-13.6584"/>
    <s v="P"/>
  </r>
  <r>
    <x v="1645"/>
    <s v="Neurogene Inc."/>
    <x v="10"/>
    <x v="235"/>
    <s v="Samsara BioCapital, L.P."/>
    <s v="TenPercentOwner"/>
    <n v="10803"/>
    <n v="26.01"/>
    <n v="280986.03000000003"/>
    <s v="normal_buy"/>
    <n v="-0.13658354900143169"/>
    <n v="-13.6584"/>
    <s v="P"/>
  </r>
  <r>
    <x v="1645"/>
    <s v="Neurogene Inc."/>
    <x v="10"/>
    <x v="235"/>
    <s v="AKKARAJU SRINIVAS"/>
    <s v="TenPercentOwner"/>
    <n v="10803"/>
    <n v="26.01"/>
    <n v="280986.03000000003"/>
    <s v="normal_buy"/>
    <n v="-0.13658354900143169"/>
    <n v="-13.6584"/>
    <s v="P"/>
  </r>
  <r>
    <x v="1645"/>
    <s v="Neurogene Inc."/>
    <x v="10"/>
    <x v="235"/>
    <s v="Samsara BioCapital GP, LLC"/>
    <s v="TenPercentOwner"/>
    <n v="20748"/>
    <n v="24.91"/>
    <n v="516832.68"/>
    <s v="large_buy"/>
    <n v="-0.13658354900143169"/>
    <n v="-13.6584"/>
    <s v="P"/>
  </r>
  <r>
    <x v="1645"/>
    <s v="Neurogene Inc."/>
    <x v="10"/>
    <x v="235"/>
    <s v="Samsara BioCapital, L.P."/>
    <s v="TenPercentOwner"/>
    <n v="20748"/>
    <n v="24.91"/>
    <n v="516832.68"/>
    <s v="large_buy"/>
    <n v="-0.13658354900143169"/>
    <n v="-13.6584"/>
    <s v="P"/>
  </r>
  <r>
    <x v="1645"/>
    <s v="Neurogene Inc."/>
    <x v="10"/>
    <x v="235"/>
    <s v="AKKARAJU SRINIVAS"/>
    <s v="TenPercentOwner"/>
    <n v="20748"/>
    <n v="24.91"/>
    <n v="516832.68"/>
    <s v="large_buy"/>
    <n v="-0.13658354900143169"/>
    <n v="-13.6584"/>
    <s v="P"/>
  </r>
  <r>
    <x v="1151"/>
    <s v="DNP SELECT INCOME FUND INC"/>
    <x v="10"/>
    <x v="235"/>
    <s v="Grumhaus David D Jr."/>
    <s v="Officer"/>
    <n v="2000"/>
    <n v="9.6"/>
    <n v="19200"/>
    <s v="normal_buy"/>
    <n v="-2.048555092179782E-2"/>
    <n v="-2.0486"/>
    <s v="P"/>
  </r>
  <r>
    <x v="757"/>
    <s v="ProFrac Holding Corp."/>
    <x v="10"/>
    <x v="235"/>
    <s v="Wilks Matthew"/>
    <s v="Director,Officer"/>
    <n v="21115"/>
    <n v="7.91"/>
    <n v="167019.65"/>
    <s v="normal_buy"/>
    <n v="-4.857818338819031E-2"/>
    <n v="-4.8578000000000001"/>
    <s v="P"/>
  </r>
  <r>
    <x v="1571"/>
    <s v="CVR PARTNERS, LP"/>
    <x v="10"/>
    <x v="235"/>
    <s v="ICAHN CARL C"/>
    <s v="TenPercentOwner"/>
    <n v="13315"/>
    <n v="70.72"/>
    <n v="941636.79999999993"/>
    <s v="large_buy"/>
    <n v="8.8088803658429748E-2"/>
    <n v="8.8088999999999995"/>
    <s v="P"/>
  </r>
  <r>
    <x v="1571"/>
    <s v="CVR PARTNERS, LP"/>
    <x v="10"/>
    <x v="235"/>
    <s v="IEP Energy Holding LLC"/>
    <s v="TenPercentOwner"/>
    <n v="13315"/>
    <n v="70.72"/>
    <n v="941636.79999999993"/>
    <s v="large_buy"/>
    <n v="8.8088803658429748E-2"/>
    <n v="8.8088999999999995"/>
    <s v="P"/>
  </r>
  <r>
    <x v="1571"/>
    <s v="CVR PARTNERS, LP"/>
    <x v="10"/>
    <x v="235"/>
    <s v="AMERICAN ENTERTAINMENT PROPERTIES CORP."/>
    <s v="TenPercentOwner"/>
    <n v="13315"/>
    <n v="70.72"/>
    <n v="941636.79999999993"/>
    <s v="large_buy"/>
    <n v="8.8088803658429748E-2"/>
    <n v="8.8088999999999995"/>
    <s v="P"/>
  </r>
  <r>
    <x v="575"/>
    <s v="AMERICAN INTERNATIONAL GROUP, INC."/>
    <x v="10"/>
    <x v="235"/>
    <s v="Inglis John C"/>
    <s v="Director"/>
    <n v="660"/>
    <n v="75.760000000000005"/>
    <n v="50001.600000000013"/>
    <s v="large_buy"/>
    <n v="-3.4862362452352753E-2"/>
    <n v="-3.4862000000000002"/>
    <s v="P"/>
  </r>
  <r>
    <x v="283"/>
    <s v="LANTRONIX INC"/>
    <x v="10"/>
    <x v="235"/>
    <s v="PRINTER HOSHI"/>
    <s v="Director"/>
    <n v="15000"/>
    <n v="2.9"/>
    <n v="43500"/>
    <s v="normal_buy"/>
    <n v="0.25783973485859207"/>
    <n v="25.783999999999999"/>
    <s v="P"/>
  </r>
  <r>
    <x v="1297"/>
    <s v="AN2 Therapeutics, Inc."/>
    <x v="10"/>
    <x v="236"/>
    <s v="Readnour Robin Shane"/>
    <s v="Director"/>
    <n v="25000"/>
    <n v="1.42"/>
    <n v="35500"/>
    <s v="normal_buy"/>
    <n v="8.0291980965147891E-2"/>
    <n v="8.0291999999999994"/>
    <s v="P"/>
  </r>
  <r>
    <x v="1663"/>
    <s v="SPRUCE POWER HOLDING CORP"/>
    <x v="10"/>
    <x v="236"/>
    <s v="Hayes Christopher M."/>
    <s v="Director"/>
    <n v="11440"/>
    <n v="2.39"/>
    <n v="27341.599999999999"/>
    <s v="normal_buy"/>
    <n v="0.11249998758236621"/>
    <n v="11.25"/>
    <s v="P"/>
  </r>
  <r>
    <x v="1297"/>
    <s v="AN2 Therapeutics, Inc."/>
    <x v="10"/>
    <x v="236"/>
    <s v="Readnour Robin Shane"/>
    <s v="Director"/>
    <n v="25000"/>
    <n v="1.42"/>
    <n v="35500"/>
    <s v="normal_buy"/>
    <n v="8.0291980965147891E-2"/>
    <n v="8.0291999999999994"/>
    <s v="P"/>
  </r>
  <r>
    <x v="958"/>
    <s v="MYERS INDUSTRIES INC"/>
    <x v="10"/>
    <x v="236"/>
    <s v="Bright Yvette Dapremont"/>
    <s v="Director"/>
    <n v="1000"/>
    <n v="11.6"/>
    <n v="11600"/>
    <s v="normal_buy"/>
    <n v="5.5513188014072679E-2"/>
    <n v="5.5513000000000003"/>
    <s v="P"/>
  </r>
  <r>
    <x v="958"/>
    <s v="MYERS INDUSTRIES INC"/>
    <x v="10"/>
    <x v="236"/>
    <s v="LIEBAU FREDERIC JACK JR"/>
    <s v="Director"/>
    <n v="7000"/>
    <n v="11.68"/>
    <n v="81760"/>
    <s v="large_buy"/>
    <n v="5.5513188014072679E-2"/>
    <n v="5.5513000000000003"/>
    <s v="P"/>
  </r>
  <r>
    <x v="1663"/>
    <s v="SPRUCE POWER HOLDING CORP"/>
    <x v="10"/>
    <x v="236"/>
    <s v="Griffin Kevin"/>
    <s v="Director"/>
    <n v="10000"/>
    <n v="2.37"/>
    <n v="23700"/>
    <s v="normal_buy"/>
    <n v="0.11249998758236621"/>
    <n v="11.25"/>
    <s v="P"/>
  </r>
  <r>
    <x v="1664"/>
    <s v="GLEN BURNIE BANCORP"/>
    <x v="10"/>
    <x v="236"/>
    <s v="Hanna Mark Christopher"/>
    <s v="Director,Officer"/>
    <n v="3700"/>
    <n v="5.9"/>
    <n v="21830"/>
    <s v="large_buy"/>
    <n v="1.487597899394455E-2"/>
    <n v="1.4876"/>
    <s v="P"/>
  </r>
  <r>
    <x v="1194"/>
    <s v="DONEGAL GROUP INC"/>
    <x v="10"/>
    <x v="236"/>
    <s v="DONEGAL MUTUAL INSURANCE CO"/>
    <s v="TenPercentOwner"/>
    <n v="8500"/>
    <n v="16.47"/>
    <n v="139995"/>
    <s v="normal_buy"/>
    <n v="0"/>
    <n v="0"/>
    <s v="P"/>
  </r>
  <r>
    <x v="455"/>
    <s v="Biglari Holdings Inc."/>
    <x v="10"/>
    <x v="236"/>
    <s v="LION FUND, L.P."/>
    <s v="TenPercentOwner"/>
    <n v="327"/>
    <n v="1068.21"/>
    <n v="349304.67"/>
    <s v="normal_buy"/>
    <n v="9.8139563272165775E-2"/>
    <n v="9.8140000000000001"/>
    <s v="P"/>
  </r>
  <r>
    <x v="455"/>
    <s v="Biglari Holdings Inc."/>
    <x v="10"/>
    <x v="236"/>
    <s v="BIGLARI, SARDAR"/>
    <s v="Director,Officer,TenPercentOwner"/>
    <n v="327"/>
    <n v="1068.21"/>
    <n v="349304.67"/>
    <s v="normal_buy"/>
    <n v="9.8139563272165775E-2"/>
    <n v="9.8140000000000001"/>
    <s v="P"/>
  </r>
  <r>
    <x v="455"/>
    <s v="Biglari Holdings Inc."/>
    <x v="10"/>
    <x v="236"/>
    <s v="BIGLARI CAPITAL CORP."/>
    <s v="TenPercentOwner"/>
    <n v="327"/>
    <n v="1068.21"/>
    <n v="349304.67"/>
    <s v="normal_buy"/>
    <n v="9.8139563272165775E-2"/>
    <n v="9.8140000000000001"/>
    <s v="P"/>
  </r>
  <r>
    <x v="455"/>
    <s v="Biglari Holdings Inc."/>
    <x v="10"/>
    <x v="236"/>
    <s v="LION FUND, L.P."/>
    <s v="TenPercentOwner"/>
    <n v="2095"/>
    <n v="212.54"/>
    <n v="445271.3"/>
    <s v="normal_buy"/>
    <n v="9.8139563272165775E-2"/>
    <n v="9.8140000000000001"/>
    <s v="P"/>
  </r>
  <r>
    <x v="455"/>
    <s v="Biglari Holdings Inc."/>
    <x v="10"/>
    <x v="236"/>
    <s v="BIGLARI, SARDAR"/>
    <s v="Director,Officer,TenPercentOwner"/>
    <n v="2095"/>
    <n v="212.54"/>
    <n v="445271.3"/>
    <s v="normal_buy"/>
    <n v="9.8139563272165775E-2"/>
    <n v="9.8140000000000001"/>
    <s v="P"/>
  </r>
  <r>
    <x v="455"/>
    <s v="Biglari Holdings Inc."/>
    <x v="10"/>
    <x v="236"/>
    <s v="BIGLARI CAPITAL CORP."/>
    <s v="TenPercentOwner"/>
    <n v="2095"/>
    <n v="212.54"/>
    <n v="445271.3"/>
    <s v="normal_buy"/>
    <n v="9.8139563272165775E-2"/>
    <n v="9.8140000000000001"/>
    <s v="P"/>
  </r>
  <r>
    <x v="1655"/>
    <s v="Passage BIO, Inc."/>
    <x v="10"/>
    <x v="236"/>
    <s v="Nichols Weston"/>
    <s v="TenPercentOwner"/>
    <n v="29300"/>
    <n v="0.67"/>
    <n v="19631"/>
    <s v="normal_buy"/>
    <n v="0.17391301861223371"/>
    <n v="17.391300000000001"/>
    <s v="P"/>
  </r>
  <r>
    <x v="1655"/>
    <s v="Passage BIO, Inc."/>
    <x v="10"/>
    <x v="236"/>
    <s v="Lynx1 Capital Management LP"/>
    <s v="TenPercentOwner"/>
    <n v="29300"/>
    <n v="0.67"/>
    <n v="19631"/>
    <s v="normal_buy"/>
    <n v="0.17391301861223371"/>
    <n v="17.391300000000001"/>
    <s v="P"/>
  </r>
  <r>
    <x v="1665"/>
    <s v="Oportun Financial Corp"/>
    <x v="10"/>
    <x v="236"/>
    <s v="COBLENTZ JONATHAN AARON"/>
    <s v="Officer"/>
    <n v="24700"/>
    <n v="3.91"/>
    <n v="96577"/>
    <s v="large_buy"/>
    <n v="-2.025320535667996E-2"/>
    <n v="-2.0253000000000001"/>
    <s v="P"/>
  </r>
  <r>
    <x v="374"/>
    <s v="Liberty Latin America Ltd."/>
    <x v="10"/>
    <x v="236"/>
    <s v="PADDICK BRENDAN J"/>
    <s v="Director"/>
    <n v="64525"/>
    <n v="7.15"/>
    <n v="461353.75"/>
    <s v="normal_buy"/>
    <n v="-4.1076482181790719E-2"/>
    <n v="-4.1075999999999997"/>
    <s v="P"/>
  </r>
  <r>
    <x v="207"/>
    <s v="UNITED SECURITY BANCSHARES"/>
    <x v="10"/>
    <x v="236"/>
    <s v="ELLITHORPE G THOMPSON"/>
    <s v="Director"/>
    <n v="1471.45"/>
    <n v="9.7899999999999991"/>
    <n v="14405.495500000001"/>
    <s v="normal_buy"/>
    <n v="5.4247693132881469E-2"/>
    <n v="5.4248000000000003"/>
    <s v="P"/>
  </r>
  <r>
    <x v="806"/>
    <s v="AVIAT NETWORKS, INC."/>
    <x v="10"/>
    <x v="236"/>
    <s v="Akkaraju Laxmi"/>
    <s v="Director"/>
    <n v="900"/>
    <n v="15.85"/>
    <n v="14265"/>
    <s v="normal_buy"/>
    <n v="0.1416719401752253"/>
    <n v="14.167199999999999"/>
    <s v="P"/>
  </r>
  <r>
    <x v="1186"/>
    <s v="PIMCO Dynamic Income Strategy Fund"/>
    <x v="10"/>
    <x v="236"/>
    <s v="Weinstein Boaz"/>
    <s v="TenPercentOwner"/>
    <n v="500"/>
    <n v="26.65"/>
    <n v="13325"/>
    <s v="normal_buy"/>
    <n v="3.459290569704399E-3"/>
    <n v="0.34589999999999999"/>
    <s v="P"/>
  </r>
  <r>
    <x v="1186"/>
    <s v="PIMCO Dynamic Income Strategy Fund"/>
    <x v="10"/>
    <x v="236"/>
    <s v="Saba Capital Management, L.P."/>
    <s v="TenPercentOwner"/>
    <n v="500"/>
    <n v="26.65"/>
    <n v="13325"/>
    <s v="normal_buy"/>
    <n v="3.459290569704399E-3"/>
    <n v="0.34589999999999999"/>
    <s v="P"/>
  </r>
  <r>
    <x v="865"/>
    <s v="Fathom Holdings Inc."/>
    <x v="10"/>
    <x v="236"/>
    <s v="Flanders Scott N"/>
    <s v="Director"/>
    <n v="20000"/>
    <n v="1.95"/>
    <n v="39000"/>
    <s v="large_buy"/>
    <n v="-1.030932966283438E-2"/>
    <n v="-1.0308999999999999"/>
    <s v="P"/>
  </r>
  <r>
    <x v="1666"/>
    <s v="Walmart Inc."/>
    <x v="10"/>
    <x v="236"/>
    <s v="Moritz Robert Edward Jr."/>
    <s v="Director"/>
    <n v="5446"/>
    <n v="91.81"/>
    <n v="499997.26"/>
    <s v="large_buy"/>
    <n v="2.4053031017628349E-2"/>
    <n v="2.4053"/>
    <s v="P"/>
  </r>
  <r>
    <x v="1339"/>
    <s v="SURO CAPITAL CORP."/>
    <x v="10"/>
    <x v="236"/>
    <s v="Klein Mark D"/>
    <s v="Director,Officer"/>
    <n v="32257"/>
    <n v="5.0999999999999996"/>
    <n v="164510.70000000001"/>
    <s v="large_buy"/>
    <n v="0.24557974348195091"/>
    <n v="24.558"/>
    <s v="P"/>
  </r>
  <r>
    <x v="1665"/>
    <s v="Oportun Financial Corp"/>
    <x v="10"/>
    <x v="236"/>
    <s v="Vazquez Raul"/>
    <s v="Director,Officer"/>
    <n v="8844"/>
    <n v="3.86"/>
    <n v="34137.839999999997"/>
    <s v="normal_buy"/>
    <n v="-2.025320535667996E-2"/>
    <n v="-2.0253000000000001"/>
    <s v="P"/>
  </r>
  <r>
    <x v="370"/>
    <s v="American Homes 4 Rent"/>
    <x v="10"/>
    <x v="236"/>
    <s v="BENHAM DOUGLAS N"/>
    <s v="Director"/>
    <n v="663"/>
    <n v="24.43"/>
    <n v="16197.09"/>
    <s v="normal_buy"/>
    <n v="-1.7089669048455321E-2"/>
    <n v="-1.7090000000000001"/>
    <s v="P"/>
  </r>
  <r>
    <x v="1589"/>
    <s v="Digital Turbine, Inc."/>
    <x v="10"/>
    <x v="236"/>
    <s v="STERLING MICHELLE M"/>
    <s v="Director"/>
    <n v="7000"/>
    <n v="1.43"/>
    <n v="10010"/>
    <s v="normal_buy"/>
    <n v="-6.9930005804575979E-3"/>
    <n v="-0.69930000000000003"/>
    <s v="P"/>
  </r>
  <r>
    <x v="1657"/>
    <s v="VALVOLINE INC"/>
    <x v="10"/>
    <x v="236"/>
    <s v="Flees Lori Ann"/>
    <s v="Director,Officer"/>
    <n v="2500"/>
    <n v="39.64"/>
    <n v="99100"/>
    <s v="normal_buy"/>
    <n v="-3.0174541908113531E-2"/>
    <n v="-3.0175000000000001"/>
    <s v="P"/>
  </r>
  <r>
    <x v="17"/>
    <s v="TILE SHOP HOLDINGS, INC."/>
    <x v="10"/>
    <x v="236"/>
    <s v="Fund 1 Investments, LLC"/>
    <s v="TenPercentOwner"/>
    <n v="26000"/>
    <n v="6.55"/>
    <n v="170300"/>
    <s v="normal_buy"/>
    <n v="5.6574906378783478E-2"/>
    <n v="5.6574999999999998"/>
    <s v="P"/>
  </r>
  <r>
    <x v="17"/>
    <s v="TILE SHOP HOLDINGS, INC."/>
    <x v="10"/>
    <x v="236"/>
    <s v="Pleasant Lake Partners LLC"/>
    <s v="TenPercentOwner"/>
    <n v="26000"/>
    <n v="6.55"/>
    <n v="170300"/>
    <s v="normal_buy"/>
    <n v="5.6574906378783478E-2"/>
    <n v="5.6574999999999998"/>
    <s v="P"/>
  </r>
  <r>
    <x v="17"/>
    <s v="TILE SHOP HOLDINGS, INC."/>
    <x v="10"/>
    <x v="236"/>
    <s v="Pleasant Lake Onshore Feeder Fund LP"/>
    <s v="TenPercentOwner"/>
    <n v="26000"/>
    <n v="6.55"/>
    <n v="170300"/>
    <s v="normal_buy"/>
    <n v="5.6574906378783478E-2"/>
    <n v="5.6574999999999998"/>
    <s v="P"/>
  </r>
  <r>
    <x v="1366"/>
    <s v="ThredUp Inc."/>
    <x v="10"/>
    <x v="236"/>
    <s v="Friedman Ian"/>
    <s v="Director"/>
    <n v="50000"/>
    <n v="1.52"/>
    <n v="76000"/>
    <s v="large_buy"/>
    <n v="2.9605313722777641E-2"/>
    <n v="2.9605000000000001"/>
    <s v="P"/>
  </r>
  <r>
    <x v="958"/>
    <s v="MYERS INDUSTRIES INC"/>
    <x v="10"/>
    <x v="236"/>
    <s v="Kramer Jeffrey"/>
    <s v="Director"/>
    <n v="1000"/>
    <n v="11.59"/>
    <n v="11590"/>
    <s v="normal_buy"/>
    <n v="5.5513188014072679E-2"/>
    <n v="5.5513000000000003"/>
    <s v="P"/>
  </r>
  <r>
    <x v="943"/>
    <s v="SYNOVUS FINANCIAL CORP"/>
    <x v="10"/>
    <x v="236"/>
    <s v="Howard Kevin Joseph"/>
    <s v="Officer"/>
    <n v="7500"/>
    <n v="58"/>
    <n v="435000"/>
    <s v="normal_buy"/>
    <n v="-4.8041810386214127E-2"/>
    <n v="-4.8041999999999998"/>
    <s v="P"/>
  </r>
  <r>
    <x v="1366"/>
    <s v="ThredUp Inc."/>
    <x v="10"/>
    <x v="236"/>
    <s v="NOVA DANIEL J"/>
    <s v="Director"/>
    <n v="24897"/>
    <n v="1.47"/>
    <n v="36598.589999999997"/>
    <s v="normal_buy"/>
    <n v="2.9605313722777641E-2"/>
    <n v="2.9605000000000001"/>
    <s v="P"/>
  </r>
  <r>
    <x v="1236"/>
    <s v="RAPID MICRO BIOSYSTEMS, INC."/>
    <x v="10"/>
    <x v="236"/>
    <s v="PEI MELINDA LITHERLAND"/>
    <s v="Director"/>
    <n v="19892"/>
    <n v="1.05"/>
    <n v="20886.599999999999"/>
    <s v="normal_buy"/>
    <n v="3.030300111189765E-2"/>
    <n v="3.0303"/>
    <s v="P"/>
  </r>
  <r>
    <x v="251"/>
    <s v="PENNANTPARK INVESTMENT CORP"/>
    <x v="10"/>
    <x v="236"/>
    <s v="Briones Jose A"/>
    <s v="Director"/>
    <n v="3675"/>
    <n v="6.8"/>
    <n v="24990"/>
    <s v="normal_buy"/>
    <n v="2.814814200892846E-2"/>
    <n v="2.8148"/>
    <s v="P"/>
  </r>
  <r>
    <x v="1255"/>
    <s v="CPI Card Group Inc."/>
    <x v="10"/>
    <x v="236"/>
    <s v="Oleson Lisa"/>
    <s v="Director"/>
    <n v="585"/>
    <n v="30.46"/>
    <n v="17819.099999999999"/>
    <s v="normal_buy"/>
    <n v="0.1023879980164073"/>
    <n v="10.238799999999999"/>
    <s v="P"/>
  </r>
  <r>
    <x v="1667"/>
    <s v="NEWMONT Corp /DE/"/>
    <x v="10"/>
    <x v="236"/>
    <s v="Conger Harry M. IV"/>
    <s v="Director"/>
    <n v="9498"/>
    <n v="42.15"/>
    <n v="400340.7"/>
    <s v="large_buy"/>
    <n v="-1.1417851871797559E-2"/>
    <n v="-1.1417999999999999"/>
    <s v="P"/>
  </r>
  <r>
    <x v="1660"/>
    <s v="Fossil Group, Inc."/>
    <x v="10"/>
    <x v="236"/>
    <s v="Fogliato Franco"/>
    <s v="Director,Officer"/>
    <n v="138825"/>
    <n v="1.49"/>
    <n v="206849.25"/>
    <s v="large_buy"/>
    <n v="0.26174495516690671"/>
    <n v="26.174499999999998"/>
    <s v="P"/>
  </r>
  <r>
    <x v="68"/>
    <s v="PBF Energy Inc."/>
    <x v="10"/>
    <x v="236"/>
    <s v="Control Empresarial de Capitales S.A. de C.V."/>
    <s v="TenPercentOwner,Other"/>
    <n v="409000"/>
    <n v="31.58"/>
    <n v="12916220"/>
    <s v="large_buy"/>
    <n v="-5.3201695906774371E-2"/>
    <n v="-5.3201999999999998"/>
    <s v="P"/>
  </r>
  <r>
    <x v="1156"/>
    <s v="Gabelli Healthcare &amp; WellnessRx Trust"/>
    <x v="10"/>
    <x v="236"/>
    <s v="Saba Capital Management, L.P."/>
    <s v="TenPercentOwner"/>
    <n v="2869"/>
    <n v="10.42"/>
    <n v="29894.98"/>
    <s v="normal_buy"/>
    <n v="1.941806342798946E-3"/>
    <n v="0.19420000000000001"/>
    <s v="P"/>
  </r>
  <r>
    <x v="1156"/>
    <s v="Gabelli Healthcare &amp; WellnessRx Trust"/>
    <x v="10"/>
    <x v="236"/>
    <s v="Weinstein Boaz"/>
    <s v="TenPercentOwner"/>
    <n v="2869"/>
    <n v="10.42"/>
    <n v="29894.98"/>
    <s v="normal_buy"/>
    <n v="1.941806342798946E-3"/>
    <n v="0.19420000000000001"/>
    <s v="P"/>
  </r>
  <r>
    <x v="306"/>
    <s v="Modular Medical, Inc."/>
    <x v="10"/>
    <x v="236"/>
    <s v="Manchester Explorer, L.P."/>
    <s v="TenPercentOwner,Other"/>
    <n v="100000"/>
    <n v="1.69"/>
    <n v="169000"/>
    <s v="normal_buy"/>
    <n v="-1.2195110427418389E-2"/>
    <n v="-1.2195"/>
    <s v="P"/>
  </r>
  <r>
    <x v="306"/>
    <s v="Modular Medical, Inc."/>
    <x v="10"/>
    <x v="236"/>
    <s v="BESSER JAMES E"/>
    <s v="Officer,TenPercentOwner"/>
    <n v="100000"/>
    <n v="1.69"/>
    <n v="169000"/>
    <s v="normal_buy"/>
    <n v="-1.2195110427418389E-2"/>
    <n v="-1.2195"/>
    <s v="P"/>
  </r>
  <r>
    <x v="306"/>
    <s v="Modular Medical, Inc."/>
    <x v="10"/>
    <x v="236"/>
    <s v="FRANK MORGAN C."/>
    <s v="Director,TenPercentOwner"/>
    <n v="100000"/>
    <n v="1.69"/>
    <n v="169000"/>
    <s v="normal_buy"/>
    <n v="-1.2195110427418389E-2"/>
    <n v="-1.2195"/>
    <s v="P"/>
  </r>
  <r>
    <x v="306"/>
    <s v="Modular Medical, Inc."/>
    <x v="10"/>
    <x v="236"/>
    <s v="MANCHESTER MANAGEMENT CO LLC"/>
    <s v="TenPercentOwner,Other"/>
    <n v="100000"/>
    <n v="1.69"/>
    <n v="169000"/>
    <s v="normal_buy"/>
    <n v="-1.2195110427418389E-2"/>
    <n v="-1.2195"/>
    <s v="P"/>
  </r>
  <r>
    <x v="306"/>
    <s v="Modular Medical, Inc."/>
    <x v="10"/>
    <x v="236"/>
    <s v="MANCHESTER MANAGEMENT PR, LLC"/>
    <s v="TenPercentOwner,Other"/>
    <n v="100000"/>
    <n v="1.69"/>
    <n v="169000"/>
    <s v="normal_buy"/>
    <n v="-1.2195110427418389E-2"/>
    <n v="-1.2195"/>
    <s v="P"/>
  </r>
  <r>
    <x v="306"/>
    <s v="Modular Medical, Inc."/>
    <x v="10"/>
    <x v="236"/>
    <s v="JEB Partners, L.P."/>
    <s v="Other"/>
    <n v="100000"/>
    <n v="1.69"/>
    <n v="169000"/>
    <s v="normal_buy"/>
    <n v="-1.2195110427418389E-2"/>
    <n v="-1.2195"/>
    <s v="P"/>
  </r>
  <r>
    <x v="526"/>
    <s v="PROSPECT CAPITAL CORP"/>
    <x v="10"/>
    <x v="236"/>
    <s v="Eliasek M Grier"/>
    <s v="Director,Officer"/>
    <n v="210000"/>
    <n v="4.79"/>
    <n v="1005900"/>
    <s v="normal_buy"/>
    <n v="-5.6842272230883673E-2"/>
    <n v="-5.6841999999999997"/>
    <s v="P"/>
  </r>
  <r>
    <x v="130"/>
    <s v="Nuveen Churchill Direct Lending Corp."/>
    <x v="10"/>
    <x v="236"/>
    <s v="Kencel Kenneth J."/>
    <s v="Director,Officer"/>
    <n v="10000"/>
    <n v="17.350000000000001"/>
    <n v="173500"/>
    <s v="normal_buy"/>
    <n v="-3.478169584069768E-3"/>
    <n v="-0.3478"/>
    <s v="P"/>
  </r>
  <r>
    <x v="130"/>
    <s v="Nuveen Churchill Direct Lending Corp."/>
    <x v="10"/>
    <x v="236"/>
    <s v="Kencel Kenneth J."/>
    <s v="Director,Officer"/>
    <n v="10000"/>
    <n v="17.350000000000001"/>
    <n v="173500"/>
    <s v="normal_buy"/>
    <n v="-3.478169584069768E-3"/>
    <n v="-0.3478"/>
    <s v="P"/>
  </r>
  <r>
    <x v="1565"/>
    <s v="Eaton Vance California Municipal Bond Fund"/>
    <x v="10"/>
    <x v="236"/>
    <s v="Weinstein Boaz"/>
    <s v="TenPercentOwner"/>
    <n v="29206"/>
    <n v="9.4499999999999993"/>
    <n v="275996.7"/>
    <s v="normal_buy"/>
    <n v="3.1678505245269491E-3"/>
    <n v="0.31680000000000003"/>
    <s v="P"/>
  </r>
  <r>
    <x v="1565"/>
    <s v="Eaton Vance California Municipal Bond Fund"/>
    <x v="10"/>
    <x v="236"/>
    <s v="Saba Capital Management, L.P."/>
    <s v="TenPercentOwner"/>
    <n v="29206"/>
    <n v="9.4499999999999993"/>
    <n v="275996.7"/>
    <s v="normal_buy"/>
    <n v="3.1678505245269491E-3"/>
    <n v="0.31680000000000003"/>
    <s v="P"/>
  </r>
  <r>
    <x v="971"/>
    <s v="BlackRock TCP Capital Corp."/>
    <x v="10"/>
    <x v="236"/>
    <s v="Mehring Jason"/>
    <s v="Officer"/>
    <n v="4500"/>
    <n v="9.3000000000000007"/>
    <n v="41850"/>
    <s v="normal_buy"/>
    <n v="3.0237590975352061E-2"/>
    <n v="3.0238"/>
    <s v="P"/>
  </r>
  <r>
    <x v="767"/>
    <s v="Earth Science Tech, Inc."/>
    <x v="10"/>
    <x v="236"/>
    <s v="Saumat Giorgio R."/>
    <s v="Director,Officer,TenPercentOwner"/>
    <n v="100000"/>
    <n v="0.15"/>
    <n v="15000"/>
    <s v="normal_buy"/>
    <n v="-0.25066667792532138"/>
    <n v="-25.066700000000001"/>
    <s v="P"/>
  </r>
  <r>
    <x v="321"/>
    <s v="PCB BANCORP"/>
    <x v="10"/>
    <x v="237"/>
    <s v="RHEE DON"/>
    <s v="Director"/>
    <n v="1650"/>
    <n v="21.31"/>
    <n v="35161.5"/>
    <s v="normal_buy"/>
    <n v="5.5841472152389224E-3"/>
    <n v="0.55840000000000001"/>
    <s v="P"/>
  </r>
  <r>
    <x v="321"/>
    <s v="PCB BANCORP"/>
    <x v="10"/>
    <x v="237"/>
    <s v="RHEE DON"/>
    <s v="Director"/>
    <n v="3000"/>
    <n v="21.06"/>
    <n v="63179.999999999993"/>
    <s v="large_buy"/>
    <n v="5.5841472152389224E-3"/>
    <n v="0.55840000000000001"/>
    <s v="P"/>
  </r>
  <r>
    <x v="321"/>
    <s v="PCB BANCORP"/>
    <x v="10"/>
    <x v="237"/>
    <s v="RHEE DON"/>
    <s v="Director"/>
    <n v="2650"/>
    <n v="21.35"/>
    <n v="56577.500000000007"/>
    <s v="normal_buy"/>
    <n v="5.5841472152389224E-3"/>
    <n v="0.55840000000000001"/>
    <s v="P"/>
  </r>
  <r>
    <x v="1194"/>
    <s v="DONEGAL GROUP INC"/>
    <x v="10"/>
    <x v="237"/>
    <s v="DONEGAL MUTUAL INSURANCE CO"/>
    <s v="TenPercentOwner"/>
    <n v="8300"/>
    <n v="16.59"/>
    <n v="137697"/>
    <s v="normal_buy"/>
    <n v="-1.8629763126700501E-2"/>
    <n v="-1.863"/>
    <s v="P"/>
  </r>
  <r>
    <x v="374"/>
    <s v="Liberty Latin America Ltd."/>
    <x v="10"/>
    <x v="237"/>
    <s v="PADDICK BRENDAN J"/>
    <s v="Director"/>
    <n v="5053"/>
    <n v="6.93"/>
    <n v="35017.29"/>
    <s v="normal_buy"/>
    <n v="-3.5919540033014119E-2"/>
    <n v="-3.5920000000000001"/>
    <s v="P"/>
  </r>
  <r>
    <x v="1186"/>
    <s v="PIMCO Dynamic Income Strategy Fund"/>
    <x v="10"/>
    <x v="237"/>
    <s v="Weinstein Boaz"/>
    <s v="TenPercentOwner"/>
    <n v="3768"/>
    <n v="26.92"/>
    <n v="101434.56"/>
    <s v="normal_buy"/>
    <n v="-2.3310611746789282E-2"/>
    <n v="-2.3311000000000002"/>
    <s v="P"/>
  </r>
  <r>
    <x v="1186"/>
    <s v="PIMCO Dynamic Income Strategy Fund"/>
    <x v="10"/>
    <x v="237"/>
    <s v="Saba Capital Management, L.P."/>
    <s v="TenPercentOwner"/>
    <n v="3768"/>
    <n v="26.92"/>
    <n v="101434.56"/>
    <s v="normal_buy"/>
    <n v="-2.3310611746789282E-2"/>
    <n v="-2.3311000000000002"/>
    <s v="P"/>
  </r>
  <r>
    <x v="17"/>
    <s v="TILE SHOP HOLDINGS, INC."/>
    <x v="10"/>
    <x v="237"/>
    <s v="Fund 1 Investments, LLC"/>
    <s v="TenPercentOwner"/>
    <n v="6500"/>
    <n v="6.64"/>
    <n v="43160"/>
    <s v="normal_buy"/>
    <n v="3.9215648198612778E-2"/>
    <n v="3.9216000000000002"/>
    <s v="P"/>
  </r>
  <r>
    <x v="17"/>
    <s v="TILE SHOP HOLDINGS, INC."/>
    <x v="10"/>
    <x v="237"/>
    <s v="Pleasant Lake Partners LLC"/>
    <s v="TenPercentOwner"/>
    <n v="6500"/>
    <n v="6.64"/>
    <n v="43160"/>
    <s v="normal_buy"/>
    <n v="3.9215648198612778E-2"/>
    <n v="3.9216000000000002"/>
    <s v="P"/>
  </r>
  <r>
    <x v="17"/>
    <s v="TILE SHOP HOLDINGS, INC."/>
    <x v="10"/>
    <x v="237"/>
    <s v="Pleasant Lake Onshore Feeder Fund LP"/>
    <s v="TenPercentOwner"/>
    <n v="6500"/>
    <n v="6.64"/>
    <n v="43160"/>
    <s v="normal_buy"/>
    <n v="3.9215648198612778E-2"/>
    <n v="3.9216000000000002"/>
    <s v="P"/>
  </r>
  <r>
    <x v="526"/>
    <s v="PROSPECT CAPITAL CORP"/>
    <x v="10"/>
    <x v="237"/>
    <s v="Eliasek M Grier"/>
    <s v="Director,Officer"/>
    <n v="210000"/>
    <n v="4.8099999999999996"/>
    <n v="1010100"/>
    <s v="normal_buy"/>
    <n v="-5.8577525256727658E-2"/>
    <n v="-5.8578000000000001"/>
    <s v="P"/>
  </r>
  <r>
    <x v="1339"/>
    <s v="SURO CAPITAL CORP."/>
    <x v="10"/>
    <x v="237"/>
    <s v="Klein Mark D"/>
    <s v="Director,Officer"/>
    <n v="39000"/>
    <n v="5.2"/>
    <n v="202800"/>
    <s v="large_buy"/>
    <n v="0.20377356370565641"/>
    <n v="20.377400000000002"/>
    <s v="P"/>
  </r>
  <r>
    <x v="1640"/>
    <s v="Sight Sciences, Inc."/>
    <x v="10"/>
    <x v="237"/>
    <s v="Raheja Manohar K."/>
    <s v="Officer"/>
    <n v="4624"/>
    <n v="3.99"/>
    <n v="18449.759999999998"/>
    <s v="normal_buy"/>
    <n v="-0.1027569134964216"/>
    <n v="-10.275700000000001"/>
    <s v="P"/>
  </r>
  <r>
    <x v="1156"/>
    <s v="Gabelli Healthcare &amp; WellnessRx Trust"/>
    <x v="10"/>
    <x v="237"/>
    <s v="Weinstein Boaz"/>
    <s v="TenPercentOwner"/>
    <n v="5153"/>
    <n v="10.4"/>
    <n v="53591.199999999997"/>
    <s v="normal_buy"/>
    <n v="-2.0309226803932209E-2"/>
    <n v="-2.0308999999999999"/>
    <s v="P"/>
  </r>
  <r>
    <x v="1156"/>
    <s v="Gabelli Healthcare &amp; WellnessRx Trust"/>
    <x v="10"/>
    <x v="237"/>
    <s v="Saba Capital Management, L.P."/>
    <s v="TenPercentOwner"/>
    <n v="5153"/>
    <n v="10.4"/>
    <n v="53591.199999999997"/>
    <s v="normal_buy"/>
    <n v="-2.0309226803932209E-2"/>
    <n v="-2.0308999999999999"/>
    <s v="P"/>
  </r>
  <r>
    <x v="38"/>
    <s v="OPKO HEALTH, INC."/>
    <x v="10"/>
    <x v="237"/>
    <s v="FROST PHILLIP MD ET AL"/>
    <s v="Director,Officer,TenPercentOwner"/>
    <n v="199072"/>
    <n v="1.53"/>
    <n v="304580.15999999997"/>
    <s v="normal_buy"/>
    <n v="3.2467579716956907E-2"/>
    <n v="3.2467999999999999"/>
    <s v="P"/>
  </r>
  <r>
    <x v="38"/>
    <s v="OPKO HEALTH, INC."/>
    <x v="10"/>
    <x v="237"/>
    <s v="Frost Gamma Investments Trust"/>
    <s v="TenPercentOwner"/>
    <n v="199072"/>
    <n v="1.53"/>
    <n v="304580.15999999997"/>
    <s v="normal_buy"/>
    <n v="3.2467579716956907E-2"/>
    <n v="3.2467999999999999"/>
    <s v="P"/>
  </r>
  <r>
    <x v="1565"/>
    <s v="Eaton Vance California Municipal Bond Fund"/>
    <x v="10"/>
    <x v="237"/>
    <s v="Saba Capital Management, L.P."/>
    <s v="TenPercentOwner"/>
    <n v="8127"/>
    <n v="9.4700000000000006"/>
    <n v="76962.69"/>
    <s v="normal_buy"/>
    <n v="-5.2853330372054641E-3"/>
    <n v="-0.52849999999999997"/>
    <s v="P"/>
  </r>
  <r>
    <x v="1565"/>
    <s v="Eaton Vance California Municipal Bond Fund"/>
    <x v="10"/>
    <x v="237"/>
    <s v="Weinstein Boaz"/>
    <s v="TenPercentOwner"/>
    <n v="8127"/>
    <n v="9.4700000000000006"/>
    <n v="76962.69"/>
    <s v="normal_buy"/>
    <n v="-5.2853330372054641E-3"/>
    <n v="-0.52849999999999997"/>
    <s v="P"/>
  </r>
  <r>
    <x v="68"/>
    <s v="PBF Energy Inc."/>
    <x v="10"/>
    <x v="237"/>
    <s v="Control Empresarial de Capitales S.A. de C.V."/>
    <s v="TenPercentOwner,Other"/>
    <n v="195000"/>
    <n v="31.12"/>
    <n v="6068400"/>
    <s v="normal_buy"/>
    <n v="-7.0816091679713811E-2"/>
    <n v="-7.0815999999999999"/>
    <s v="P"/>
  </r>
  <r>
    <x v="531"/>
    <s v="Nerdy Inc."/>
    <x v="10"/>
    <x v="237"/>
    <s v="Cohn Charles K."/>
    <s v="Director,Officer,TenPercentOwner"/>
    <n v="39629"/>
    <n v="1.51"/>
    <n v="59839.79"/>
    <s v="normal_buy"/>
    <n v="0.101265798908571"/>
    <n v="10.1266"/>
    <s v="P"/>
  </r>
  <r>
    <x v="1004"/>
    <s v="DoubleVerify Holdings, Inc."/>
    <x v="10"/>
    <x v="238"/>
    <s v="Zagorski Mark"/>
    <s v="Director,Officer"/>
    <n v="705"/>
    <n v="15.3"/>
    <n v="10786.5"/>
    <s v="normal_buy"/>
    <n v="-3.0390698247870659E-2"/>
    <n v="-3.0390999999999999"/>
    <s v="P"/>
  </r>
  <r>
    <x v="454"/>
    <s v="Arcutis Biotherapeutics, Inc."/>
    <x v="10"/>
    <x v="238"/>
    <s v="Matsuda Masaru"/>
    <s v="Officer"/>
    <n v="1657"/>
    <n v="7.11"/>
    <n v="11781.27"/>
    <s v="normal_buy"/>
    <n v="9.3032600605727156E-2"/>
    <n v="9.3033000000000001"/>
    <s v="P"/>
  </r>
  <r>
    <x v="454"/>
    <s v="Arcutis Biotherapeutics, Inc."/>
    <x v="10"/>
    <x v="238"/>
    <s v="Watanabe Todd Franklin"/>
    <s v="Director,Officer"/>
    <n v="2038"/>
    <n v="7.11"/>
    <n v="14490.18"/>
    <s v="normal_buy"/>
    <n v="9.3032600605727156E-2"/>
    <n v="9.3033000000000001"/>
    <s v="P"/>
  </r>
  <r>
    <x v="1386"/>
    <s v="Westrock Coffee Co"/>
    <x v="11"/>
    <x v="239"/>
    <s v="Parent Kenneth M."/>
    <s v="Director"/>
    <n v="62735"/>
    <n v="8.07"/>
    <n v="506271.45"/>
    <s v="large_buy"/>
    <n v="-0.14164649441569441"/>
    <n v="-14.1646"/>
    <s v="P"/>
  </r>
  <r>
    <x v="1600"/>
    <s v="Wheeler Real Estate Investment Trust, Inc."/>
    <x v="11"/>
    <x v="239"/>
    <s v="Hahn Andrew"/>
    <s v="TenPercentOwner"/>
    <n v="3200"/>
    <n v="26.21"/>
    <n v="83872"/>
    <s v="normal_buy"/>
    <n v="-9.2405512744271556E-2"/>
    <n v="-9.2406000000000006"/>
    <s v="P"/>
  </r>
  <r>
    <x v="1600"/>
    <s v="Wheeler Real Estate Investment Trust, Inc."/>
    <x v="11"/>
    <x v="239"/>
    <s v="Ursa Fund Partners LP"/>
    <s v="TenPercentOwner"/>
    <n v="3200"/>
    <n v="26.21"/>
    <n v="83872"/>
    <s v="normal_buy"/>
    <n v="-9.2405512744271556E-2"/>
    <n v="-9.2406000000000006"/>
    <s v="P"/>
  </r>
  <r>
    <x v="1600"/>
    <s v="Wheeler Real Estate Investment Trust, Inc."/>
    <x v="11"/>
    <x v="239"/>
    <s v="Ursa Fund Management, LLC"/>
    <s v="TenPercentOwner"/>
    <n v="3200"/>
    <n v="26.21"/>
    <n v="83872"/>
    <s v="normal_buy"/>
    <n v="-9.2405512744271556E-2"/>
    <n v="-9.2406000000000006"/>
    <s v="P"/>
  </r>
  <r>
    <x v="1600"/>
    <s v="Wheeler Real Estate Investment Trust, Inc."/>
    <x v="11"/>
    <x v="239"/>
    <s v="Douglas Russell Palmer"/>
    <s v="TenPercentOwner"/>
    <n v="3200"/>
    <n v="26.21"/>
    <n v="83872"/>
    <s v="normal_buy"/>
    <n v="-9.2405512744271556E-2"/>
    <n v="-9.2406000000000006"/>
    <s v="P"/>
  </r>
  <r>
    <x v="1600"/>
    <s v="Wheeler Real Estate Investment Trust, Inc."/>
    <x v="11"/>
    <x v="239"/>
    <s v="Investment Opportunities 14 Segregated Portfolio"/>
    <s v="TenPercentOwner"/>
    <n v="3200"/>
    <n v="26.21"/>
    <n v="83872"/>
    <s v="normal_buy"/>
    <n v="-9.2405512744271556E-2"/>
    <n v="-9.2406000000000006"/>
    <s v="P"/>
  </r>
  <r>
    <x v="1600"/>
    <s v="Wheeler Real Estate Investment Trust, Inc."/>
    <x v="11"/>
    <x v="239"/>
    <s v="Hahn Andrew"/>
    <s v="TenPercentOwner"/>
    <n v="4150"/>
    <n v="26.14"/>
    <n v="108481"/>
    <s v="large_buy"/>
    <n v="-9.2405512744271556E-2"/>
    <n v="-9.2406000000000006"/>
    <s v="P"/>
  </r>
  <r>
    <x v="1600"/>
    <s v="Wheeler Real Estate Investment Trust, Inc."/>
    <x v="11"/>
    <x v="239"/>
    <s v="Ursa Fund Partners LP"/>
    <s v="TenPercentOwner"/>
    <n v="4150"/>
    <n v="26.14"/>
    <n v="108481"/>
    <s v="large_buy"/>
    <n v="-9.2405512744271556E-2"/>
    <n v="-9.2406000000000006"/>
    <s v="P"/>
  </r>
  <r>
    <x v="1600"/>
    <s v="Wheeler Real Estate Investment Trust, Inc."/>
    <x v="11"/>
    <x v="239"/>
    <s v="Ursa Fund Management, LLC"/>
    <s v="TenPercentOwner"/>
    <n v="4150"/>
    <n v="26.14"/>
    <n v="108481"/>
    <s v="large_buy"/>
    <n v="-9.2405512744271556E-2"/>
    <n v="-9.2406000000000006"/>
    <s v="P"/>
  </r>
  <r>
    <x v="1600"/>
    <s v="Wheeler Real Estate Investment Trust, Inc."/>
    <x v="11"/>
    <x v="239"/>
    <s v="Douglas Russell Palmer"/>
    <s v="TenPercentOwner"/>
    <n v="4150"/>
    <n v="26.14"/>
    <n v="108481"/>
    <s v="large_buy"/>
    <n v="-9.2405512744271556E-2"/>
    <n v="-9.2406000000000006"/>
    <s v="P"/>
  </r>
  <r>
    <x v="1600"/>
    <s v="Wheeler Real Estate Investment Trust, Inc."/>
    <x v="11"/>
    <x v="239"/>
    <s v="Investment Opportunities 14 Segregated Portfolio"/>
    <s v="TenPercentOwner"/>
    <n v="4150"/>
    <n v="26.14"/>
    <n v="108481"/>
    <s v="large_buy"/>
    <n v="-9.2405512744271556E-2"/>
    <n v="-9.2406000000000006"/>
    <s v="P"/>
  </r>
  <r>
    <x v="584"/>
    <s v="ALX ONCOLOGY HOLDINGS INC"/>
    <x v="11"/>
    <x v="239"/>
    <s v="Hemrajani Rekha"/>
    <s v="Director"/>
    <n v="30000"/>
    <n v="1.55"/>
    <n v="46500"/>
    <s v="normal_buy"/>
    <n v="-7.2289160952579867E-2"/>
    <n v="-7.2289000000000003"/>
    <s v="P"/>
  </r>
  <r>
    <x v="1565"/>
    <s v="Eaton Vance California Municipal Bond Fund"/>
    <x v="11"/>
    <x v="239"/>
    <s v="Weinstein Boaz"/>
    <s v="TenPercentOwner"/>
    <n v="8171"/>
    <n v="9.4700000000000006"/>
    <n v="77379.37000000001"/>
    <s v="normal_buy"/>
    <n v="-8.4120704895217502E-3"/>
    <n v="-0.84119999999999995"/>
    <s v="P"/>
  </r>
  <r>
    <x v="1565"/>
    <s v="Eaton Vance California Municipal Bond Fund"/>
    <x v="11"/>
    <x v="239"/>
    <s v="Saba Capital Management, L.P."/>
    <s v="TenPercentOwner"/>
    <n v="8171"/>
    <n v="9.4700000000000006"/>
    <n v="77379.37000000001"/>
    <s v="normal_buy"/>
    <n v="-8.4120704895217502E-3"/>
    <n v="-0.84119999999999995"/>
    <s v="P"/>
  </r>
  <r>
    <x v="1393"/>
    <s v="COHERENT CORP."/>
    <x v="11"/>
    <x v="239"/>
    <s v="ANDERSON JAMES ROBERT"/>
    <s v="Director,Officer"/>
    <n v="500"/>
    <n v="102.72"/>
    <n v="51360"/>
    <s v="normal_buy"/>
    <n v="4.0822192775695543E-2"/>
    <n v="4.0822000000000003"/>
    <s v="P"/>
  </r>
  <r>
    <x v="1339"/>
    <s v="SURO CAPITAL CORP."/>
    <x v="11"/>
    <x v="239"/>
    <s v="Green Allison"/>
    <s v="Officer"/>
    <n v="9100"/>
    <n v="5.48"/>
    <n v="49868.000000000007"/>
    <s v="normal_buy"/>
    <n v="0.1045872001392698"/>
    <n v="10.4587"/>
    <s v="P"/>
  </r>
  <r>
    <x v="17"/>
    <s v="TILE SHOP HOLDINGS, INC."/>
    <x v="11"/>
    <x v="239"/>
    <s v="Fund 1 Investments, LLC"/>
    <s v="TenPercentOwner"/>
    <n v="3000"/>
    <n v="6.69"/>
    <n v="20070"/>
    <s v="normal_buy"/>
    <n v="2.998497855734095E-2"/>
    <n v="2.9984999999999999"/>
    <s v="P"/>
  </r>
  <r>
    <x v="17"/>
    <s v="TILE SHOP HOLDINGS, INC."/>
    <x v="11"/>
    <x v="239"/>
    <s v="Pleasant Lake Partners LLC"/>
    <s v="TenPercentOwner"/>
    <n v="3000"/>
    <n v="6.69"/>
    <n v="20070"/>
    <s v="normal_buy"/>
    <n v="2.998497855734095E-2"/>
    <n v="2.9984999999999999"/>
    <s v="P"/>
  </r>
  <r>
    <x v="17"/>
    <s v="TILE SHOP HOLDINGS, INC."/>
    <x v="11"/>
    <x v="239"/>
    <s v="Pleasant Lake Onshore Feeder Fund LP"/>
    <s v="TenPercentOwner"/>
    <n v="3000"/>
    <n v="6.69"/>
    <n v="20070"/>
    <s v="normal_buy"/>
    <n v="2.998497855734095E-2"/>
    <n v="2.9984999999999999"/>
    <s v="P"/>
  </r>
  <r>
    <x v="1668"/>
    <s v="Lexaria Bioscience Corp."/>
    <x v="11"/>
    <x v="239"/>
    <s v="CHRISTOPHER RICHARD"/>
    <s v="Officer"/>
    <n v="22828"/>
    <n v="2.2400000000000002"/>
    <n v="51134.720000000008"/>
    <s v="normal_buy"/>
    <n v="-3.5714251502436227E-2"/>
    <n v="-3.5714000000000001"/>
    <s v="P"/>
  </r>
  <r>
    <x v="1650"/>
    <s v="Catalyst Bancorp, Inc."/>
    <x v="11"/>
    <x v="239"/>
    <s v="Zanco Joseph B"/>
    <s v="Director,Officer"/>
    <n v="8333"/>
    <n v="11.79"/>
    <n v="98246.069999999992"/>
    <s v="large_buy"/>
    <n v="-1.3559308883548841E-2"/>
    <n v="-1.3559000000000001"/>
    <s v="P"/>
  </r>
  <r>
    <x v="1194"/>
    <s v="DONEGAL GROUP INC"/>
    <x v="11"/>
    <x v="239"/>
    <s v="DONEGAL MUTUAL INSURANCE CO"/>
    <s v="TenPercentOwner"/>
    <n v="8354"/>
    <n v="16.73"/>
    <n v="139762.42000000001"/>
    <s v="normal_buy"/>
    <n v="-2.38378968261963E-2"/>
    <n v="-2.3837999999999999"/>
    <s v="P"/>
  </r>
  <r>
    <x v="958"/>
    <s v="MYERS INDUSTRIES INC"/>
    <x v="11"/>
    <x v="239"/>
    <s v="FOLEY WILLIAM A"/>
    <s v="Director"/>
    <n v="1000"/>
    <n v="12.03"/>
    <n v="12030"/>
    <s v="normal_buy"/>
    <n v="2.7322374402359632E-2"/>
    <n v="2.7322000000000002"/>
    <s v="P"/>
  </r>
  <r>
    <x v="42"/>
    <s v="Eaton Vance New York Municipal Bond Fund"/>
    <x v="11"/>
    <x v="239"/>
    <s v="Saba Capital Management, L.P."/>
    <s v="TenPercentOwner"/>
    <n v="5827"/>
    <n v="9.8699999999999992"/>
    <n v="57512.49"/>
    <s v="normal_buy"/>
    <n v="-1.408436156112325E-2"/>
    <n v="-1.4084000000000001"/>
    <s v="P"/>
  </r>
  <r>
    <x v="42"/>
    <s v="Eaton Vance New York Municipal Bond Fund"/>
    <x v="11"/>
    <x v="239"/>
    <s v="Weinstein Boaz"/>
    <s v="TenPercentOwner"/>
    <n v="5827"/>
    <n v="9.8699999999999992"/>
    <n v="57512.49"/>
    <s v="normal_buy"/>
    <n v="-1.408436156112325E-2"/>
    <n v="-1.4084000000000001"/>
    <s v="P"/>
  </r>
  <r>
    <x v="63"/>
    <s v="BlackRock Innovation &amp; Growth Term Trust"/>
    <x v="11"/>
    <x v="239"/>
    <s v="Weinstein Boaz"/>
    <s v="TenPercentOwner"/>
    <n v="94924"/>
    <n v="7.98"/>
    <n v="757493.52"/>
    <s v="normal_buy"/>
    <n v="-2.735777235467252E-3"/>
    <n v="-0.27360000000000001"/>
    <s v="P"/>
  </r>
  <r>
    <x v="63"/>
    <s v="BlackRock Innovation &amp; Growth Term Trust"/>
    <x v="11"/>
    <x v="239"/>
    <s v="Saba Capital Management, L.P."/>
    <s v="TenPercentOwner"/>
    <n v="94924"/>
    <n v="7.98"/>
    <n v="757493.52"/>
    <s v="normal_buy"/>
    <n v="-2.735777235467252E-3"/>
    <n v="-0.27360000000000001"/>
    <s v="P"/>
  </r>
  <r>
    <x v="1362"/>
    <s v="Dolphin Entertainment, Inc."/>
    <x v="11"/>
    <x v="239"/>
    <s v="O'Dowd William IV"/>
    <s v="Director,Officer"/>
    <n v="16500"/>
    <n v="1.1399999999999999"/>
    <n v="18810"/>
    <s v="large_buy"/>
    <n v="-0.13599996566772471"/>
    <n v="-13.6"/>
    <s v="P"/>
  </r>
  <r>
    <x v="374"/>
    <s v="Liberty Latin America Ltd."/>
    <x v="11"/>
    <x v="239"/>
    <s v="PADDICK BRENDAN J"/>
    <s v="Director"/>
    <n v="8582"/>
    <n v="6.98"/>
    <n v="59902.36"/>
    <s v="normal_buy"/>
    <n v="-6.3559295778859659E-2"/>
    <n v="-6.3559000000000001"/>
    <s v="P"/>
  </r>
  <r>
    <x v="374"/>
    <s v="Liberty Latin America Ltd."/>
    <x v="11"/>
    <x v="239"/>
    <s v="PADDICK BRENDAN J"/>
    <s v="Director"/>
    <n v="25674"/>
    <n v="6.98"/>
    <n v="179204.52"/>
    <s v="normal_buy"/>
    <n v="-6.3559295778859659E-2"/>
    <n v="-6.3559000000000001"/>
    <s v="P"/>
  </r>
  <r>
    <x v="455"/>
    <s v="Biglari Holdings Inc."/>
    <x v="11"/>
    <x v="239"/>
    <s v="LION FUND, L.P."/>
    <s v="TenPercentOwner"/>
    <n v="144"/>
    <n v="1078.01"/>
    <n v="155233.44"/>
    <s v="normal_buy"/>
    <n v="9.3501262890142156E-2"/>
    <n v="9.3500999999999994"/>
    <s v="P"/>
  </r>
  <r>
    <x v="455"/>
    <s v="Biglari Holdings Inc."/>
    <x v="11"/>
    <x v="239"/>
    <s v="BIGLARI, SARDAR"/>
    <s v="Director,Officer,TenPercentOwner"/>
    <n v="144"/>
    <n v="1078.01"/>
    <n v="155233.44"/>
    <s v="normal_buy"/>
    <n v="9.3501262890142156E-2"/>
    <n v="9.3500999999999994"/>
    <s v="P"/>
  </r>
  <r>
    <x v="455"/>
    <s v="Biglari Holdings Inc."/>
    <x v="11"/>
    <x v="239"/>
    <s v="BIGLARI CAPITAL CORP."/>
    <s v="TenPercentOwner"/>
    <n v="144"/>
    <n v="1078.01"/>
    <n v="155233.44"/>
    <s v="normal_buy"/>
    <n v="9.3501262890142156E-2"/>
    <n v="9.3500999999999994"/>
    <s v="P"/>
  </r>
  <r>
    <x v="455"/>
    <s v="Biglari Holdings Inc."/>
    <x v="11"/>
    <x v="239"/>
    <s v="LION FUND, L.P."/>
    <s v="TenPercentOwner"/>
    <n v="1591"/>
    <n v="217.16"/>
    <n v="345501.56"/>
    <s v="normal_buy"/>
    <n v="9.3501262890142156E-2"/>
    <n v="9.3500999999999994"/>
    <s v="P"/>
  </r>
  <r>
    <x v="455"/>
    <s v="Biglari Holdings Inc."/>
    <x v="11"/>
    <x v="239"/>
    <s v="BIGLARI, SARDAR"/>
    <s v="Director,Officer,TenPercentOwner"/>
    <n v="1591"/>
    <n v="217.16"/>
    <n v="345501.56"/>
    <s v="normal_buy"/>
    <n v="9.3501262890142156E-2"/>
    <n v="9.3500999999999994"/>
    <s v="P"/>
  </r>
  <r>
    <x v="455"/>
    <s v="Biglari Holdings Inc."/>
    <x v="11"/>
    <x v="239"/>
    <s v="BIGLARI CAPITAL CORP."/>
    <s v="TenPercentOwner"/>
    <n v="1591"/>
    <n v="217.16"/>
    <n v="345501.56"/>
    <s v="normal_buy"/>
    <n v="9.3501262890142156E-2"/>
    <n v="9.3500999999999994"/>
    <s v="P"/>
  </r>
  <r>
    <x v="606"/>
    <s v="DICK'S SPORTING GOODS, INC."/>
    <x v="11"/>
    <x v="239"/>
    <s v="Fitzgerald Larry Jr."/>
    <s v="Director"/>
    <n v="230"/>
    <n v="215.05"/>
    <n v="49461.5"/>
    <s v="normal_buy"/>
    <n v="4.7613073284746399E-2"/>
    <n v="4.7613000000000003"/>
    <s v="P"/>
  </r>
  <r>
    <x v="1255"/>
    <s v="CPI Card Group Inc."/>
    <x v="11"/>
    <x v="239"/>
    <s v="Riley H Sanford"/>
    <s v="Director"/>
    <n v="2000"/>
    <n v="32.51"/>
    <n v="65019.999999999993"/>
    <s v="large_buy"/>
    <n v="6.1504879668508483E-2"/>
    <n v="6.1505000000000001"/>
    <s v="P"/>
  </r>
  <r>
    <x v="1663"/>
    <s v="SPRUCE POWER HOLDING CORP"/>
    <x v="11"/>
    <x v="239"/>
    <s v="Miller John P."/>
    <s v="Director"/>
    <n v="20000"/>
    <n v="2.62"/>
    <n v="52400"/>
    <s v="large_buy"/>
    <n v="0.11155377388590849"/>
    <n v="11.1554"/>
    <s v="P"/>
  </r>
  <r>
    <x v="698"/>
    <s v="Annexon, Inc."/>
    <x v="11"/>
    <x v="239"/>
    <s v="Carson William H."/>
    <s v="Director"/>
    <n v="3200"/>
    <n v="5.33"/>
    <n v="17056"/>
    <s v="normal_buy"/>
    <n v="-3.9848204726189107E-2"/>
    <n v="-3.9847999999999999"/>
    <s v="P"/>
  </r>
  <r>
    <x v="193"/>
    <s v="SPIRE INC"/>
    <x v="11"/>
    <x v="239"/>
    <s v="KOONCE PAUL D"/>
    <s v="Director"/>
    <n v="1000"/>
    <n v="73.61"/>
    <n v="73610"/>
    <s v="normal_buy"/>
    <n v="-5.2070452565469723E-2"/>
    <n v="-5.2069999999999999"/>
    <s v="P"/>
  </r>
  <r>
    <x v="331"/>
    <s v="Capitol Federal Financial, Inc."/>
    <x v="11"/>
    <x v="239"/>
    <s v="Morris James G."/>
    <s v="Director"/>
    <n v="8338"/>
    <n v="6.87"/>
    <n v="57282.06"/>
    <s v="large_buy"/>
    <n v="-1.4793024428476411E-2"/>
    <n v="-1.4793000000000001"/>
    <s v="P"/>
  </r>
  <r>
    <x v="331"/>
    <s v="Capitol Federal Financial, Inc."/>
    <x v="11"/>
    <x v="239"/>
    <s v="Morris James G."/>
    <s v="Director"/>
    <n v="6662"/>
    <n v="6.81"/>
    <n v="45368.219999999987"/>
    <s v="normal_buy"/>
    <n v="-1.4793024428476411E-2"/>
    <n v="-1.4793000000000001"/>
    <s v="P"/>
  </r>
  <r>
    <x v="184"/>
    <s v="Calamos Aksia Alternative Credit &amp; Income Fund"/>
    <x v="11"/>
    <x v="239"/>
    <s v="Koudounis John S."/>
    <s v="Director,Officer"/>
    <n v="11715.09"/>
    <n v="10.67"/>
    <n v="125000.01029999999"/>
    <s v="large_buy"/>
    <n v="4.6861820051478098E-3"/>
    <n v="0.46860000000000002"/>
    <s v="P"/>
  </r>
  <r>
    <x v="1156"/>
    <s v="Gabelli Healthcare &amp; WellnessRx Trust"/>
    <x v="11"/>
    <x v="239"/>
    <s v="Weinstein Boaz"/>
    <s v="TenPercentOwner"/>
    <n v="1312"/>
    <n v="10.46"/>
    <n v="13723.52"/>
    <s v="normal_buy"/>
    <n v="-2.785467202029468E-2"/>
    <n v="-2.7854999999999999"/>
    <s v="P"/>
  </r>
  <r>
    <x v="1156"/>
    <s v="Gabelli Healthcare &amp; WellnessRx Trust"/>
    <x v="11"/>
    <x v="239"/>
    <s v="Saba Capital Management, L.P."/>
    <s v="TenPercentOwner"/>
    <n v="1312"/>
    <n v="10.46"/>
    <n v="13723.52"/>
    <s v="normal_buy"/>
    <n v="-2.785467202029468E-2"/>
    <n v="-2.7854999999999999"/>
    <s v="P"/>
  </r>
  <r>
    <x v="130"/>
    <s v="Nuveen Churchill Direct Lending Corp."/>
    <x v="11"/>
    <x v="239"/>
    <s v="Kencel Kenneth J."/>
    <s v="Director,Officer"/>
    <n v="10000"/>
    <n v="17.37"/>
    <n v="173700"/>
    <s v="large_buy"/>
    <n v="-1.3800982335404719E-2"/>
    <n v="-1.3801000000000001"/>
    <s v="P"/>
  </r>
  <r>
    <x v="130"/>
    <s v="Nuveen Churchill Direct Lending Corp."/>
    <x v="11"/>
    <x v="239"/>
    <s v="Kencel Kenneth J."/>
    <s v="Director,Officer"/>
    <n v="10000"/>
    <n v="17.37"/>
    <n v="173700"/>
    <s v="large_buy"/>
    <n v="-1.3800982335404719E-2"/>
    <n v="-1.3801000000000001"/>
    <s v="P"/>
  </r>
  <r>
    <x v="1186"/>
    <s v="PIMCO Dynamic Income Strategy Fund"/>
    <x v="11"/>
    <x v="239"/>
    <s v="Weinstein Boaz"/>
    <s v="TenPercentOwner"/>
    <n v="400"/>
    <n v="26.91"/>
    <n v="10764"/>
    <s v="normal_buy"/>
    <n v="-4.7209545067735108E-2"/>
    <n v="-4.7210000000000001"/>
    <s v="P"/>
  </r>
  <r>
    <x v="1186"/>
    <s v="PIMCO Dynamic Income Strategy Fund"/>
    <x v="11"/>
    <x v="239"/>
    <s v="Saba Capital Management, L.P."/>
    <s v="TenPercentOwner"/>
    <n v="400"/>
    <n v="26.91"/>
    <n v="10764"/>
    <s v="normal_buy"/>
    <n v="-4.7209545067735108E-2"/>
    <n v="-4.7210000000000001"/>
    <s v="P"/>
  </r>
  <r>
    <x v="1640"/>
    <s v="Sight Sciences, Inc."/>
    <x v="11"/>
    <x v="240"/>
    <s v="Raheja Manohar K."/>
    <s v="Officer"/>
    <n v="3376"/>
    <n v="3.89"/>
    <n v="13132.64"/>
    <s v="normal_buy"/>
    <n v="-6.2176169963544803E-2"/>
    <n v="-6.2176"/>
    <s v="P"/>
  </r>
  <r>
    <x v="1236"/>
    <s v="RAPID MICRO BIOSYSTEMS, INC."/>
    <x v="11"/>
    <x v="240"/>
    <s v="PEI MELINDA LITHERLAND"/>
    <s v="Director"/>
    <n v="10880"/>
    <n v="1"/>
    <n v="10880"/>
    <s v="normal_buy"/>
    <n v="1.92307515962582E-2"/>
    <n v="1.9231"/>
    <s v="P"/>
  </r>
  <r>
    <x v="1600"/>
    <s v="Wheeler Real Estate Investment Trust, Inc."/>
    <x v="11"/>
    <x v="240"/>
    <s v="Hahn Andrew"/>
    <s v="TenPercentOwner"/>
    <n v="1350"/>
    <n v="26.49"/>
    <n v="35761.5"/>
    <s v="normal_buy"/>
    <n v="-6.6780490362898903E-2"/>
    <n v="-6.6779999999999999"/>
    <s v="P"/>
  </r>
  <r>
    <x v="1600"/>
    <s v="Wheeler Real Estate Investment Trust, Inc."/>
    <x v="11"/>
    <x v="240"/>
    <s v="Ursa Fund Partners LP"/>
    <s v="TenPercentOwner"/>
    <n v="1350"/>
    <n v="26.49"/>
    <n v="35761.5"/>
    <s v="normal_buy"/>
    <n v="-6.6780490362898903E-2"/>
    <n v="-6.6779999999999999"/>
    <s v="P"/>
  </r>
  <r>
    <x v="1600"/>
    <s v="Wheeler Real Estate Investment Trust, Inc."/>
    <x v="11"/>
    <x v="240"/>
    <s v="Ursa Fund Management, LLC"/>
    <s v="TenPercentOwner"/>
    <n v="1350"/>
    <n v="26.49"/>
    <n v="35761.5"/>
    <s v="normal_buy"/>
    <n v="-6.6780490362898903E-2"/>
    <n v="-6.6779999999999999"/>
    <s v="P"/>
  </r>
  <r>
    <x v="1600"/>
    <s v="Wheeler Real Estate Investment Trust, Inc."/>
    <x v="11"/>
    <x v="240"/>
    <s v="Douglas Russell Palmer"/>
    <s v="TenPercentOwner"/>
    <n v="1350"/>
    <n v="26.49"/>
    <n v="35761.5"/>
    <s v="normal_buy"/>
    <n v="-6.6780490362898903E-2"/>
    <n v="-6.6779999999999999"/>
    <s v="P"/>
  </r>
  <r>
    <x v="1600"/>
    <s v="Wheeler Real Estate Investment Trust, Inc."/>
    <x v="11"/>
    <x v="240"/>
    <s v="Investment Opportunities 14 Segregated Portfolio"/>
    <s v="TenPercentOwner"/>
    <n v="1350"/>
    <n v="26.49"/>
    <n v="35761.5"/>
    <s v="normal_buy"/>
    <n v="-6.6780490362898903E-2"/>
    <n v="-6.6779999999999999"/>
    <s v="P"/>
  </r>
  <r>
    <x v="1156"/>
    <s v="Gabelli Healthcare &amp; WellnessRx Trust"/>
    <x v="11"/>
    <x v="240"/>
    <s v="GABELLI MARIO J"/>
    <s v="Director,Other"/>
    <n v="7863"/>
    <n v="10.5"/>
    <n v="82561.5"/>
    <s v="normal_buy"/>
    <n v="-5.2900755330040683E-2"/>
    <n v="-5.2900999999999998"/>
    <s v="P"/>
  </r>
  <r>
    <x v="770"/>
    <s v="CINCINNATI FINANCIAL CORP"/>
    <x v="11"/>
    <x v="240"/>
    <s v="Debbink Dirk J"/>
    <s v="Director"/>
    <n v="1000"/>
    <n v="157.19"/>
    <n v="157190"/>
    <s v="normal_buy"/>
    <n v="-5.5530677337675582E-2"/>
    <n v="-5.5530999999999997"/>
    <s v="P"/>
  </r>
  <r>
    <x v="1625"/>
    <s v="Benitec Biopharma Inc."/>
    <x v="11"/>
    <x v="240"/>
    <s v="Cowen Aaron"/>
    <s v="TenPercentOwner"/>
    <n v="4810"/>
    <n v="9.6"/>
    <n v="46176"/>
    <s v="normal_buy"/>
    <n v="0.27700004577636728"/>
    <n v="27.7"/>
    <s v="P"/>
  </r>
  <r>
    <x v="1625"/>
    <s v="Benitec Biopharma Inc."/>
    <x v="11"/>
    <x v="240"/>
    <s v="Averill Master Fund, Ltd."/>
    <s v="Director,TenPercentOwner"/>
    <n v="4810"/>
    <n v="9.6"/>
    <n v="46176"/>
    <s v="normal_buy"/>
    <n v="0.27700004577636728"/>
    <n v="27.7"/>
    <s v="P"/>
  </r>
  <r>
    <x v="1625"/>
    <s v="Benitec Biopharma Inc."/>
    <x v="11"/>
    <x v="240"/>
    <s v="Averill Madison Master Fund, Ltd."/>
    <s v="Director,TenPercentOwner"/>
    <n v="4810"/>
    <n v="9.6"/>
    <n v="46176"/>
    <s v="normal_buy"/>
    <n v="0.27700004577636728"/>
    <n v="27.7"/>
    <s v="P"/>
  </r>
  <r>
    <x v="1625"/>
    <s v="Benitec Biopharma Inc."/>
    <x v="11"/>
    <x v="240"/>
    <s v="SUVRETTA CAPITAL MANAGEMENT, LLC"/>
    <s v="Director,TenPercentOwner"/>
    <n v="4810"/>
    <n v="9.6"/>
    <n v="46176"/>
    <s v="normal_buy"/>
    <n v="0.27700004577636728"/>
    <n v="27.7"/>
    <s v="P"/>
  </r>
  <r>
    <x v="306"/>
    <s v="Modular Medical, Inc."/>
    <x v="11"/>
    <x v="240"/>
    <s v="BESSER JAMES E"/>
    <s v="Officer,TenPercentOwner"/>
    <n v="21000"/>
    <n v="1.68"/>
    <n v="35280"/>
    <s v="normal_buy"/>
    <n v="-9.5238078343354182E-2"/>
    <n v="-9.5237999999999996"/>
    <s v="P"/>
  </r>
  <r>
    <x v="306"/>
    <s v="Modular Medical, Inc."/>
    <x v="11"/>
    <x v="240"/>
    <s v="MANCHESTER MANAGEMENT CO LLC"/>
    <s v="TenPercentOwner,Other"/>
    <n v="21000"/>
    <n v="1.68"/>
    <n v="35280"/>
    <s v="normal_buy"/>
    <n v="-9.5238078343354182E-2"/>
    <n v="-9.5237999999999996"/>
    <s v="P"/>
  </r>
  <r>
    <x v="306"/>
    <s v="Modular Medical, Inc."/>
    <x v="11"/>
    <x v="240"/>
    <s v="Manchester Explorer, L.P."/>
    <s v="TenPercentOwner,Other"/>
    <n v="21000"/>
    <n v="1.68"/>
    <n v="35280"/>
    <s v="normal_buy"/>
    <n v="-9.5238078343354182E-2"/>
    <n v="-9.5237999999999996"/>
    <s v="P"/>
  </r>
  <r>
    <x v="306"/>
    <s v="Modular Medical, Inc."/>
    <x v="11"/>
    <x v="240"/>
    <s v="FRANK MORGAN C."/>
    <s v="Director,TenPercentOwner"/>
    <n v="21000"/>
    <n v="1.68"/>
    <n v="35280"/>
    <s v="normal_buy"/>
    <n v="-9.5238078343354182E-2"/>
    <n v="-9.5237999999999996"/>
    <s v="P"/>
  </r>
  <r>
    <x v="306"/>
    <s v="Modular Medical, Inc."/>
    <x v="11"/>
    <x v="240"/>
    <s v="JEB Partners, L.P."/>
    <s v="Other"/>
    <n v="21000"/>
    <n v="1.68"/>
    <n v="35280"/>
    <s v="normal_buy"/>
    <n v="-9.5238078343354182E-2"/>
    <n v="-9.5237999999999996"/>
    <s v="P"/>
  </r>
  <r>
    <x v="306"/>
    <s v="Modular Medical, Inc."/>
    <x v="11"/>
    <x v="240"/>
    <s v="MANCHESTER MANAGEMENT PR, LLC"/>
    <s v="TenPercentOwner,Other"/>
    <n v="21000"/>
    <n v="1.68"/>
    <n v="35280"/>
    <s v="normal_buy"/>
    <n v="-9.5238078343354182E-2"/>
    <n v="-9.5237999999999996"/>
    <s v="P"/>
  </r>
  <r>
    <x v="1625"/>
    <s v="Benitec Biopharma Inc."/>
    <x v="11"/>
    <x v="240"/>
    <s v="Cowen Aaron"/>
    <s v="TenPercentOwner"/>
    <n v="37190"/>
    <n v="9.6"/>
    <n v="357024"/>
    <s v="large_buy"/>
    <n v="0.27700004577636728"/>
    <n v="27.7"/>
    <s v="P"/>
  </r>
  <r>
    <x v="1625"/>
    <s v="Benitec Biopharma Inc."/>
    <x v="11"/>
    <x v="240"/>
    <s v="Averill Master Fund, Ltd."/>
    <s v="Director,TenPercentOwner"/>
    <n v="37190"/>
    <n v="9.6"/>
    <n v="357024"/>
    <s v="large_buy"/>
    <n v="0.27700004577636728"/>
    <n v="27.7"/>
    <s v="P"/>
  </r>
  <r>
    <x v="1625"/>
    <s v="Benitec Biopharma Inc."/>
    <x v="11"/>
    <x v="240"/>
    <s v="Averill Madison Master Fund, Ltd."/>
    <s v="Director,TenPercentOwner"/>
    <n v="37190"/>
    <n v="9.6"/>
    <n v="357024"/>
    <s v="large_buy"/>
    <n v="0.27700004577636728"/>
    <n v="27.7"/>
    <s v="P"/>
  </r>
  <r>
    <x v="1625"/>
    <s v="Benitec Biopharma Inc."/>
    <x v="11"/>
    <x v="240"/>
    <s v="SUVRETTA CAPITAL MANAGEMENT, LLC"/>
    <s v="Director,TenPercentOwner"/>
    <n v="37190"/>
    <n v="9.6"/>
    <n v="357024"/>
    <s v="large_buy"/>
    <n v="0.27700004577636728"/>
    <n v="27.7"/>
    <s v="P"/>
  </r>
  <r>
    <x v="42"/>
    <s v="Eaton Vance New York Municipal Bond Fund"/>
    <x v="11"/>
    <x v="240"/>
    <s v="Weinstein Boaz"/>
    <s v="TenPercentOwner"/>
    <n v="2852"/>
    <n v="9.93"/>
    <n v="28320.36"/>
    <s v="normal_buy"/>
    <n v="-2.2199684097435109E-2"/>
    <n v="-2.2200000000000002"/>
    <s v="P"/>
  </r>
  <r>
    <x v="42"/>
    <s v="Eaton Vance New York Municipal Bond Fund"/>
    <x v="11"/>
    <x v="240"/>
    <s v="Saba Capital Management, L.P."/>
    <s v="TenPercentOwner"/>
    <n v="2852"/>
    <n v="9.93"/>
    <n v="28320.36"/>
    <s v="normal_buy"/>
    <n v="-2.2199684097435109E-2"/>
    <n v="-2.2200000000000002"/>
    <s v="P"/>
  </r>
  <r>
    <x v="63"/>
    <s v="BlackRock Innovation &amp; Growth Term Trust"/>
    <x v="11"/>
    <x v="240"/>
    <s v="Weinstein Boaz"/>
    <s v="TenPercentOwner"/>
    <n v="25438"/>
    <n v="7.97"/>
    <n v="202740.86"/>
    <s v="normal_buy"/>
    <n v="-9.2169804404411693E-3"/>
    <n v="-0.92169999999999996"/>
    <s v="P"/>
  </r>
  <r>
    <x v="63"/>
    <s v="BlackRock Innovation &amp; Growth Term Trust"/>
    <x v="11"/>
    <x v="240"/>
    <s v="Saba Capital Management, L.P."/>
    <s v="TenPercentOwner"/>
    <n v="25438"/>
    <n v="7.97"/>
    <n v="202740.86"/>
    <s v="normal_buy"/>
    <n v="-9.2169804404411693E-3"/>
    <n v="-0.92169999999999996"/>
    <s v="P"/>
  </r>
  <r>
    <x v="1173"/>
    <s v="Strawberry Fields REIT, Inc."/>
    <x v="11"/>
    <x v="240"/>
    <s v="Gubin Moishe"/>
    <s v="Director,Officer"/>
    <n v="17600"/>
    <n v="11.99"/>
    <n v="211024"/>
    <s v="large_buy"/>
    <n v="-0.1093446661684789"/>
    <n v="-10.9345"/>
    <s v="P"/>
  </r>
  <r>
    <x v="17"/>
    <s v="TILE SHOP HOLDINGS, INC."/>
    <x v="11"/>
    <x v="240"/>
    <s v="Fund 1 Investments, LLC"/>
    <s v="TenPercentOwner"/>
    <n v="14000"/>
    <n v="6.67"/>
    <n v="93380"/>
    <s v="normal_buy"/>
    <n v="3.6308587938040038E-2"/>
    <n v="3.6309"/>
    <s v="P"/>
  </r>
  <r>
    <x v="17"/>
    <s v="TILE SHOP HOLDINGS, INC."/>
    <x v="11"/>
    <x v="240"/>
    <s v="Pleasant Lake Partners LLC"/>
    <s v="TenPercentOwner"/>
    <n v="14000"/>
    <n v="6.67"/>
    <n v="93380"/>
    <s v="normal_buy"/>
    <n v="3.6308587938040038E-2"/>
    <n v="3.6309"/>
    <s v="P"/>
  </r>
  <r>
    <x v="17"/>
    <s v="TILE SHOP HOLDINGS, INC."/>
    <x v="11"/>
    <x v="240"/>
    <s v="Pleasant Lake Onshore Feeder Fund LP"/>
    <s v="TenPercentOwner"/>
    <n v="14000"/>
    <n v="6.67"/>
    <n v="93380"/>
    <s v="normal_buy"/>
    <n v="3.6308587938040038E-2"/>
    <n v="3.6309"/>
    <s v="P"/>
  </r>
  <r>
    <x v="1668"/>
    <s v="Lexaria Bioscience Corp."/>
    <x v="11"/>
    <x v="240"/>
    <s v="CHRISTOPHER RICHARD"/>
    <s v="Officer"/>
    <n v="27172"/>
    <n v="2.4700000000000002"/>
    <n v="67114.840000000011"/>
    <s v="large_buy"/>
    <n v="-0.22962967149187599"/>
    <n v="-22.963000000000001"/>
    <s v="P"/>
  </r>
  <r>
    <x v="958"/>
    <s v="MYERS INDUSTRIES INC"/>
    <x v="11"/>
    <x v="240"/>
    <s v="Basque Dave"/>
    <s v="Officer"/>
    <n v="5000"/>
    <n v="11.33"/>
    <n v="56650"/>
    <s v="normal_buy"/>
    <n v="7.0373492758119882E-2"/>
    <n v="7.0373000000000001"/>
    <s v="P"/>
  </r>
  <r>
    <x v="120"/>
    <s v="DORCHESTER MINERALS, L.P."/>
    <x v="11"/>
    <x v="240"/>
    <s v="EHRMAN BRADLEY J"/>
    <s v="Officer"/>
    <n v="14430"/>
    <n v="34.409999999999997"/>
    <n v="496536.29999999987"/>
    <s v="large_buy"/>
    <n v="-5.4054022623871933E-2"/>
    <n v="-5.4054000000000002"/>
    <s v="P"/>
  </r>
  <r>
    <x v="1442"/>
    <s v="Zenas BioPharma, Inc."/>
    <x v="11"/>
    <x v="240"/>
    <s v="MOULDER LEON O JR"/>
    <s v="Director,Officer"/>
    <n v="25000"/>
    <n v="10.76"/>
    <n v="269000"/>
    <s v="normal_buy"/>
    <n v="-0.1164958111209273"/>
    <n v="-11.6496"/>
    <s v="P"/>
  </r>
  <r>
    <x v="1194"/>
    <s v="DONEGAL GROUP INC"/>
    <x v="11"/>
    <x v="240"/>
    <s v="DONEGAL MUTUAL INSURANCE CO"/>
    <s v="TenPercentOwner"/>
    <n v="10000"/>
    <n v="16.760000000000002"/>
    <n v="167600"/>
    <s v="large_buy"/>
    <n v="-2.8228193328740488E-2"/>
    <n v="-2.8228"/>
    <s v="P"/>
  </r>
  <r>
    <x v="1650"/>
    <s v="Catalyst Bancorp, Inc."/>
    <x v="11"/>
    <x v="240"/>
    <s v="Zanco Joseph B"/>
    <s v="Director,Officer"/>
    <n v="6250"/>
    <n v="11.87"/>
    <n v="74187.5"/>
    <s v="normal_buy"/>
    <n v="-2.605037612435401E-2"/>
    <n v="-2.605"/>
    <s v="P"/>
  </r>
  <r>
    <x v="1669"/>
    <s v="TechTarget, Inc."/>
    <x v="11"/>
    <x v="240"/>
    <s v="Griffey Michael Sean"/>
    <s v="Director"/>
    <n v="4187"/>
    <n v="24.33"/>
    <n v="101869.71"/>
    <s v="normal_buy"/>
    <n v="-0.20007912970000399"/>
    <n v="-20.007899999999999"/>
    <s v="P"/>
  </r>
  <r>
    <x v="1669"/>
    <s v="TechTarget, Inc."/>
    <x v="11"/>
    <x v="240"/>
    <s v="Griffey Michael Sean"/>
    <s v="Director"/>
    <n v="3808"/>
    <n v="22.35"/>
    <n v="85108.800000000003"/>
    <s v="normal_buy"/>
    <n v="-0.20007912970000399"/>
    <n v="-20.007899999999999"/>
    <s v="P"/>
  </r>
  <r>
    <x v="1669"/>
    <s v="TechTarget, Inc."/>
    <x v="11"/>
    <x v="240"/>
    <s v="Griffey Michael Sean"/>
    <s v="Director"/>
    <n v="34244"/>
    <n v="25.33"/>
    <n v="867400.5199999999"/>
    <s v="large_buy"/>
    <n v="-0.20007912970000399"/>
    <n v="-20.007899999999999"/>
    <s v="P"/>
  </r>
  <r>
    <x v="120"/>
    <s v="DORCHESTER MINERALS, L.P."/>
    <x v="11"/>
    <x v="240"/>
    <s v="MORIYAMA LESLIE A"/>
    <s v="Officer"/>
    <n v="12050"/>
    <n v="34.409999999999997"/>
    <n v="414640.49999999988"/>
    <s v="large_buy"/>
    <n v="-5.4054022623871933E-2"/>
    <n v="-5.4054000000000002"/>
    <s v="P"/>
  </r>
  <r>
    <x v="402"/>
    <s v="FS KKR Capital Corp"/>
    <x v="11"/>
    <x v="240"/>
    <s v="Gerson Brian"/>
    <s v="Officer"/>
    <n v="5000"/>
    <n v="22.08"/>
    <n v="110400"/>
    <s v="large_buy"/>
    <n v="4.7000389315177138E-4"/>
    <n v="4.7E-2"/>
    <s v="P"/>
  </r>
  <r>
    <x v="374"/>
    <s v="Liberty Latin America Ltd."/>
    <x v="11"/>
    <x v="240"/>
    <s v="PADDICK BRENDAN J"/>
    <s v="Director"/>
    <n v="14259"/>
    <n v="6.89"/>
    <n v="98244.51"/>
    <s v="normal_buy"/>
    <n v="-5.2857126508440322E-2"/>
    <n v="-5.2857000000000003"/>
    <s v="P"/>
  </r>
  <r>
    <x v="374"/>
    <s v="Liberty Latin America Ltd."/>
    <x v="11"/>
    <x v="240"/>
    <s v="PADDICK BRENDAN J"/>
    <s v="Director"/>
    <n v="14468"/>
    <n v="6.92"/>
    <n v="100118.56"/>
    <s v="normal_buy"/>
    <n v="-5.2857126508440322E-2"/>
    <n v="-5.2857000000000003"/>
    <s v="P"/>
  </r>
  <r>
    <x v="770"/>
    <s v="CINCINNATI FINANCIAL CORP"/>
    <x v="11"/>
    <x v="240"/>
    <s v="Debbink Dirk J"/>
    <s v="Director"/>
    <n v="1000"/>
    <n v="157.19"/>
    <n v="157190"/>
    <s v="normal_buy"/>
    <n v="-5.5530677337675582E-2"/>
    <n v="-5.5530999999999997"/>
    <s v="P"/>
  </r>
  <r>
    <x v="455"/>
    <s v="Biglari Holdings Inc."/>
    <x v="11"/>
    <x v="240"/>
    <s v="LION FUND, L.P."/>
    <s v="TenPercentOwner"/>
    <n v="2667"/>
    <n v="223.47"/>
    <n v="595994.49"/>
    <s v="normal_buy"/>
    <n v="0.14593751089913501"/>
    <n v="14.5938"/>
    <s v="P"/>
  </r>
  <r>
    <x v="455"/>
    <s v="Biglari Holdings Inc."/>
    <x v="11"/>
    <x v="240"/>
    <s v="BIGLARI, SARDAR"/>
    <s v="Director,Officer,TenPercentOwner"/>
    <n v="2667"/>
    <n v="223.47"/>
    <n v="595994.49"/>
    <s v="normal_buy"/>
    <n v="0.14593751089913501"/>
    <n v="14.5938"/>
    <s v="P"/>
  </r>
  <r>
    <x v="455"/>
    <s v="Biglari Holdings Inc."/>
    <x v="11"/>
    <x v="240"/>
    <s v="BIGLARI CAPITAL CORP."/>
    <s v="TenPercentOwner"/>
    <n v="2667"/>
    <n v="223.47"/>
    <n v="595994.49"/>
    <s v="normal_buy"/>
    <n v="0.14593751089913501"/>
    <n v="14.5938"/>
    <s v="P"/>
  </r>
  <r>
    <x v="455"/>
    <s v="Biglari Holdings Inc."/>
    <x v="11"/>
    <x v="240"/>
    <s v="LION FUND, L.P."/>
    <s v="TenPercentOwner"/>
    <n v="274"/>
    <n v="1108.95"/>
    <n v="303852.3"/>
    <s v="normal_buy"/>
    <n v="0.14593751089913501"/>
    <n v="14.5938"/>
    <s v="P"/>
  </r>
  <r>
    <x v="455"/>
    <s v="Biglari Holdings Inc."/>
    <x v="11"/>
    <x v="240"/>
    <s v="BIGLARI, SARDAR"/>
    <s v="Director,Officer,TenPercentOwner"/>
    <n v="274"/>
    <n v="1108.95"/>
    <n v="303852.3"/>
    <s v="normal_buy"/>
    <n v="0.14593751089913501"/>
    <n v="14.5938"/>
    <s v="P"/>
  </r>
  <r>
    <x v="455"/>
    <s v="Biglari Holdings Inc."/>
    <x v="11"/>
    <x v="240"/>
    <s v="BIGLARI CAPITAL CORP."/>
    <s v="TenPercentOwner"/>
    <n v="274"/>
    <n v="1108.95"/>
    <n v="303852.3"/>
    <s v="normal_buy"/>
    <n v="0.14593751089913501"/>
    <n v="14.5938"/>
    <s v="P"/>
  </r>
  <r>
    <x v="1627"/>
    <s v="INDEPENDENT BANK CORP /MI/"/>
    <x v="11"/>
    <x v="240"/>
    <s v="Ervin Patrick J"/>
    <s v="Officer"/>
    <n v="275"/>
    <n v="37.94"/>
    <n v="10433.5"/>
    <s v="normal_buy"/>
    <n v="-1.008218768882208E-2"/>
    <n v="-1.0082"/>
    <s v="P"/>
  </r>
  <r>
    <x v="349"/>
    <s v="Allegion plc"/>
    <x v="11"/>
    <x v="240"/>
    <s v="Stone John H"/>
    <s v="Director,Officer"/>
    <n v="7500"/>
    <n v="140.69999999999999"/>
    <n v="1055250"/>
    <s v="large_buy"/>
    <n v="-2.3997544808184279E-2"/>
    <n v="-2.3997999999999999"/>
    <s v="P"/>
  </r>
  <r>
    <x v="1385"/>
    <s v="RED ROBIN GOURMET BURGERS INC"/>
    <x v="11"/>
    <x v="240"/>
    <s v="Martin Christopher Ross"/>
    <s v="Director,Other"/>
    <n v="800454"/>
    <n v="5.19"/>
    <n v="4154356.26"/>
    <s v="large_buy"/>
    <n v="-6.1594230754113632E-2"/>
    <n v="-6.1593999999999998"/>
    <s v="P"/>
  </r>
  <r>
    <x v="1385"/>
    <s v="RED ROBIN GOURMET BURGERS INC"/>
    <x v="11"/>
    <x v="240"/>
    <s v="Jumana Capital Investments LLC"/>
    <s v="Other"/>
    <n v="800454"/>
    <n v="5.19"/>
    <n v="4154356.26"/>
    <s v="large_buy"/>
    <n v="-6.1594230754113632E-2"/>
    <n v="-6.1593999999999998"/>
    <s v="P"/>
  </r>
  <r>
    <x v="880"/>
    <s v="First Seacoast Bancorp, Inc."/>
    <x v="11"/>
    <x v="240"/>
    <s v="Donovan Richard M"/>
    <s v="Officer"/>
    <n v="1270"/>
    <n v="9.19"/>
    <n v="11671.3"/>
    <s v="large_buy"/>
    <n v="0.1097826358501317"/>
    <n v="10.978300000000001"/>
    <s v="P"/>
  </r>
  <r>
    <x v="1045"/>
    <s v="New Mountain Finance Corp"/>
    <x v="11"/>
    <x v="240"/>
    <s v="KLINSKY STEVEN B"/>
    <s v="Director"/>
    <n v="4133"/>
    <n v="11.75"/>
    <n v="48562.75"/>
    <s v="normal_buy"/>
    <n v="-1.472623907845816E-2"/>
    <n v="-1.4725999999999999"/>
    <s v="P"/>
  </r>
  <r>
    <x v="1045"/>
    <s v="New Mountain Finance Corp"/>
    <x v="11"/>
    <x v="240"/>
    <s v="KLINSKY STEVEN B"/>
    <s v="Director"/>
    <n v="2067"/>
    <n v="11.75"/>
    <n v="24287.25"/>
    <s v="normal_buy"/>
    <n v="-1.472623907845816E-2"/>
    <n v="-1.4725999999999999"/>
    <s v="P"/>
  </r>
  <r>
    <x v="1565"/>
    <s v="Eaton Vance California Municipal Bond Fund"/>
    <x v="11"/>
    <x v="240"/>
    <s v="Saba Capital Management, L.P."/>
    <s v="TenPercentOwner"/>
    <n v="5242"/>
    <n v="9.51"/>
    <n v="49851.42"/>
    <s v="normal_buy"/>
    <n v="-1.4736829270241111E-2"/>
    <n v="-1.4737"/>
    <s v="P"/>
  </r>
  <r>
    <x v="1565"/>
    <s v="Eaton Vance California Municipal Bond Fund"/>
    <x v="11"/>
    <x v="240"/>
    <s v="Weinstein Boaz"/>
    <s v="TenPercentOwner"/>
    <n v="5242"/>
    <n v="9.51"/>
    <n v="49851.42"/>
    <s v="normal_buy"/>
    <n v="-1.4736829270241111E-2"/>
    <n v="-1.4737"/>
    <s v="P"/>
  </r>
  <r>
    <x v="1385"/>
    <s v="RED ROBIN GOURMET BURGERS INC"/>
    <x v="11"/>
    <x v="240"/>
    <s v="JCP Investment Partnership, LP"/>
    <s v="TenPercentOwner"/>
    <n v="207549"/>
    <n v="5.19"/>
    <n v="1077179.31"/>
    <s v="large_buy"/>
    <n v="-6.1594230754113632E-2"/>
    <n v="-6.1593999999999998"/>
    <s v="P"/>
  </r>
  <r>
    <x v="1385"/>
    <s v="RED ROBIN GOURMET BURGERS INC"/>
    <x v="11"/>
    <x v="240"/>
    <s v="JCP Investment Holdings, LLC"/>
    <s v="TenPercentOwner"/>
    <n v="207549"/>
    <n v="5.19"/>
    <n v="1077179.31"/>
    <s v="large_buy"/>
    <n v="-6.1594230754113632E-2"/>
    <n v="-6.1593999999999998"/>
    <s v="P"/>
  </r>
  <r>
    <x v="1385"/>
    <s v="RED ROBIN GOURMET BURGERS INC"/>
    <x v="11"/>
    <x v="240"/>
    <s v="Pappas James C"/>
    <s v="Director,TenPercentOwner"/>
    <n v="207549"/>
    <n v="5.19"/>
    <n v="1077179.31"/>
    <s v="large_buy"/>
    <n v="-6.1594230754113632E-2"/>
    <n v="-6.1593999999999998"/>
    <s v="P"/>
  </r>
  <r>
    <x v="1385"/>
    <s v="RED ROBIN GOURMET BURGERS INC"/>
    <x v="11"/>
    <x v="240"/>
    <s v="JCP Investment Partners, LP"/>
    <s v="TenPercentOwner"/>
    <n v="207549"/>
    <n v="5.19"/>
    <n v="1077179.31"/>
    <s v="large_buy"/>
    <n v="-6.1594230754113632E-2"/>
    <n v="-6.1593999999999998"/>
    <s v="P"/>
  </r>
  <r>
    <x v="1385"/>
    <s v="RED ROBIN GOURMET BURGERS INC"/>
    <x v="11"/>
    <x v="240"/>
    <s v="JCP Investment Management, LLC"/>
    <s v="TenPercentOwner"/>
    <n v="207549"/>
    <n v="5.19"/>
    <n v="1077179.31"/>
    <s v="large_buy"/>
    <n v="-6.1594230754113632E-2"/>
    <n v="-6.1593999999999998"/>
    <s v="P"/>
  </r>
  <r>
    <x v="1385"/>
    <s v="RED ROBIN GOURMET BURGERS INC"/>
    <x v="11"/>
    <x v="240"/>
    <s v="JCP Investment Partnership, LP"/>
    <s v="TenPercentOwner"/>
    <n v="592906"/>
    <n v="5.19"/>
    <n v="3077182.14"/>
    <s v="large_buy"/>
    <n v="-6.1594230754113632E-2"/>
    <n v="-6.1593999999999998"/>
    <s v="P"/>
  </r>
  <r>
    <x v="1385"/>
    <s v="RED ROBIN GOURMET BURGERS INC"/>
    <x v="11"/>
    <x v="240"/>
    <s v="JCP Investment Holdings, LLC"/>
    <s v="TenPercentOwner"/>
    <n v="592906"/>
    <n v="5.19"/>
    <n v="3077182.14"/>
    <s v="large_buy"/>
    <n v="-6.1594230754113632E-2"/>
    <n v="-6.1593999999999998"/>
    <s v="P"/>
  </r>
  <r>
    <x v="1385"/>
    <s v="RED ROBIN GOURMET BURGERS INC"/>
    <x v="11"/>
    <x v="240"/>
    <s v="Pappas James C"/>
    <s v="Director,TenPercentOwner"/>
    <n v="592906"/>
    <n v="5.19"/>
    <n v="3077182.14"/>
    <s v="large_buy"/>
    <n v="-6.1594230754113632E-2"/>
    <n v="-6.1593999999999998"/>
    <s v="P"/>
  </r>
  <r>
    <x v="1385"/>
    <s v="RED ROBIN GOURMET BURGERS INC"/>
    <x v="11"/>
    <x v="240"/>
    <s v="JCP Investment Partners, LP"/>
    <s v="TenPercentOwner"/>
    <n v="592906"/>
    <n v="5.19"/>
    <n v="3077182.14"/>
    <s v="large_buy"/>
    <n v="-6.1594230754113632E-2"/>
    <n v="-6.1593999999999998"/>
    <s v="P"/>
  </r>
  <r>
    <x v="1385"/>
    <s v="RED ROBIN GOURMET BURGERS INC"/>
    <x v="11"/>
    <x v="240"/>
    <s v="JCP Investment Management, LLC"/>
    <s v="TenPercentOwner"/>
    <n v="592906"/>
    <n v="5.19"/>
    <n v="3077182.14"/>
    <s v="large_buy"/>
    <n v="-6.1594230754113632E-2"/>
    <n v="-6.1593999999999998"/>
    <s v="P"/>
  </r>
  <r>
    <x v="1575"/>
    <s v="Commercial Vehicle Group, Inc."/>
    <x v="11"/>
    <x v="240"/>
    <s v="Nauman J Michael"/>
    <s v="Director"/>
    <n v="19362"/>
    <n v="2.42"/>
    <n v="46856.04"/>
    <s v="large_buy"/>
    <n v="-1.250008692343685E-2"/>
    <n v="-1.25"/>
    <s v="P"/>
  </r>
  <r>
    <x v="130"/>
    <s v="Nuveen Churchill Direct Lending Corp."/>
    <x v="11"/>
    <x v="240"/>
    <s v="Vichness Shaul"/>
    <s v="Officer"/>
    <n v="5000"/>
    <n v="17.27"/>
    <n v="86350"/>
    <s v="normal_buy"/>
    <n v="-1.158747210367495E-2"/>
    <n v="-1.1587000000000001"/>
    <s v="P"/>
  </r>
  <r>
    <x v="547"/>
    <s v="Fluent, Inc."/>
    <x v="11"/>
    <x v="241"/>
    <s v="GEYGAN JEFFREY RICHART"/>
    <s v="Other"/>
    <n v="5045"/>
    <n v="2.74"/>
    <n v="13823.3"/>
    <s v="normal_buy"/>
    <n v="4.0145946975534093E-2"/>
    <n v="4.0145999999999997"/>
    <s v="P"/>
  </r>
  <r>
    <x v="547"/>
    <s v="Fluent, Inc."/>
    <x v="11"/>
    <x v="241"/>
    <s v="Geygan Kathleen"/>
    <s v="Other"/>
    <n v="5045"/>
    <n v="2.74"/>
    <n v="13823.3"/>
    <s v="normal_buy"/>
    <n v="4.0145946975534093E-2"/>
    <n v="4.0145999999999997"/>
    <s v="P"/>
  </r>
  <r>
    <x v="547"/>
    <s v="Fluent, Inc."/>
    <x v="11"/>
    <x v="241"/>
    <s v="Rice Shawn G"/>
    <s v="Other"/>
    <n v="5045"/>
    <n v="2.74"/>
    <n v="13823.3"/>
    <s v="normal_buy"/>
    <n v="4.0145946975534093E-2"/>
    <n v="4.0145999999999997"/>
    <s v="P"/>
  </r>
  <r>
    <x v="547"/>
    <s v="Fluent, Inc."/>
    <x v="11"/>
    <x v="241"/>
    <s v="Wilke Stacy"/>
    <s v="Other"/>
    <n v="5045"/>
    <n v="2.74"/>
    <n v="13823.3"/>
    <s v="normal_buy"/>
    <n v="4.0145946975534093E-2"/>
    <n v="4.0145999999999997"/>
    <s v="P"/>
  </r>
  <r>
    <x v="547"/>
    <s v="Fluent, Inc."/>
    <x v="11"/>
    <x v="241"/>
    <s v="GLOBAL VALUE INVESTMENT CORP."/>
    <s v="TenPercentOwner"/>
    <n v="5045"/>
    <n v="2.74"/>
    <n v="13823.3"/>
    <s v="normal_buy"/>
    <n v="4.0145946975534093E-2"/>
    <n v="4.0145999999999997"/>
    <s v="P"/>
  </r>
  <r>
    <x v="547"/>
    <s v="Fluent, Inc."/>
    <x v="11"/>
    <x v="241"/>
    <s v="GEYGAN JAMES"/>
    <s v="Other"/>
    <n v="5045"/>
    <n v="2.74"/>
    <n v="13823.3"/>
    <s v="normal_buy"/>
    <n v="4.0145946975534093E-2"/>
    <n v="4.0145999999999997"/>
    <s v="P"/>
  </r>
  <r>
    <x v="68"/>
    <s v="PBF Energy Inc."/>
    <x v="11"/>
    <x v="241"/>
    <s v="Control Empresarial de Capitales S.A. de C.V."/>
    <s v="TenPercentOwner,Other"/>
    <n v="300000"/>
    <n v="30.82"/>
    <n v="9246000"/>
    <s v="normal_buy"/>
    <n v="-0.15079873559588999"/>
    <n v="-15.0799"/>
    <s v="P"/>
  </r>
  <r>
    <x v="1670"/>
    <s v="Greenwave Technology Solutions, Inc."/>
    <x v="11"/>
    <x v="241"/>
    <s v="SICIGNANO HENRY III"/>
    <s v="Director"/>
    <n v="100000"/>
    <n v="0.66"/>
    <n v="66000"/>
    <s v="normal_buy"/>
    <n v="-5.7951521658478167E-2"/>
    <n v="-5.7952000000000004"/>
    <s v="P"/>
  </r>
  <r>
    <x v="1412"/>
    <s v="PETMED EXPRESS INC"/>
    <x v="11"/>
    <x v="241"/>
    <s v="Campbell Leslie C.G."/>
    <s v="Director"/>
    <n v="5000"/>
    <n v="5.39"/>
    <n v="26950"/>
    <s v="normal_buy"/>
    <n v="-2.5830233305333069E-2"/>
    <n v="-2.5830000000000002"/>
    <s v="P"/>
  </r>
  <r>
    <x v="1412"/>
    <s v="PETMED EXPRESS INC"/>
    <x v="11"/>
    <x v="241"/>
    <s v="Campbell Leslie C.G."/>
    <s v="Director"/>
    <n v="5000"/>
    <n v="5.36"/>
    <n v="26800"/>
    <s v="normal_buy"/>
    <n v="-2.5830233305333069E-2"/>
    <n v="-2.5830000000000002"/>
    <s v="P"/>
  </r>
  <r>
    <x v="1412"/>
    <s v="PETMED EXPRESS INC"/>
    <x v="11"/>
    <x v="241"/>
    <s v="Campbell Leslie C.G."/>
    <s v="Director"/>
    <n v="5000"/>
    <n v="5.38"/>
    <n v="26900"/>
    <s v="normal_buy"/>
    <n v="-2.5830233305333069E-2"/>
    <n v="-2.5830000000000002"/>
    <s v="P"/>
  </r>
  <r>
    <x v="1412"/>
    <s v="PETMED EXPRESS INC"/>
    <x v="11"/>
    <x v="241"/>
    <s v="Campbell Leslie C.G."/>
    <s v="Director"/>
    <n v="10000"/>
    <n v="5.39"/>
    <n v="53900"/>
    <s v="normal_buy"/>
    <n v="-2.5830233305333069E-2"/>
    <n v="-2.5830000000000002"/>
    <s v="P"/>
  </r>
  <r>
    <x v="1412"/>
    <s v="PETMED EXPRESS INC"/>
    <x v="11"/>
    <x v="241"/>
    <s v="Campbell Leslie C.G."/>
    <s v="Director"/>
    <n v="5000"/>
    <n v="5.42"/>
    <n v="27100"/>
    <s v="normal_buy"/>
    <n v="-2.5830233305333069E-2"/>
    <n v="-2.5830000000000002"/>
    <s v="P"/>
  </r>
  <r>
    <x v="42"/>
    <s v="Eaton Vance New York Municipal Bond Fund"/>
    <x v="11"/>
    <x v="241"/>
    <s v="Weinstein Boaz"/>
    <s v="TenPercentOwner"/>
    <n v="3602"/>
    <n v="9.94"/>
    <n v="35803.879999999997"/>
    <s v="normal_buy"/>
    <n v="-2.7569124171832549E-2"/>
    <n v="-2.7568999999999999"/>
    <s v="P"/>
  </r>
  <r>
    <x v="42"/>
    <s v="Eaton Vance New York Municipal Bond Fund"/>
    <x v="11"/>
    <x v="241"/>
    <s v="Saba Capital Management, L.P."/>
    <s v="TenPercentOwner"/>
    <n v="3602"/>
    <n v="9.94"/>
    <n v="35803.879999999997"/>
    <s v="normal_buy"/>
    <n v="-2.7569124171832549E-2"/>
    <n v="-2.7568999999999999"/>
    <s v="P"/>
  </r>
  <r>
    <x v="63"/>
    <s v="BlackRock Innovation &amp; Growth Term Trust"/>
    <x v="11"/>
    <x v="241"/>
    <s v="Weinstein Boaz"/>
    <s v="TenPercentOwner"/>
    <n v="185716"/>
    <n v="8.07"/>
    <n v="1498728.12"/>
    <s v="large_buy"/>
    <n v="-6.028554031393818E-2"/>
    <n v="-6.0286"/>
    <s v="P"/>
  </r>
  <r>
    <x v="63"/>
    <s v="BlackRock Innovation &amp; Growth Term Trust"/>
    <x v="11"/>
    <x v="241"/>
    <s v="Saba Capital Management, L.P."/>
    <s v="TenPercentOwner"/>
    <n v="185716"/>
    <n v="8.07"/>
    <n v="1498728.12"/>
    <s v="large_buy"/>
    <n v="-6.028554031393818E-2"/>
    <n v="-6.0286"/>
    <s v="P"/>
  </r>
  <r>
    <x v="402"/>
    <s v="FS KKR Capital Corp"/>
    <x v="11"/>
    <x v="241"/>
    <s v="Sandler Elizabeth"/>
    <s v="Director"/>
    <n v="1000"/>
    <n v="21.23"/>
    <n v="21230"/>
    <s v="normal_buy"/>
    <n v="-1.8717954890615559E-2"/>
    <n v="-1.8717999999999999"/>
    <s v="P"/>
  </r>
  <r>
    <x v="342"/>
    <s v="EAGLE CAPITAL GROWTH FUND, INC."/>
    <x v="11"/>
    <x v="241"/>
    <s v="SIMS LUKE E"/>
    <s v="Director,Officer"/>
    <n v="5000"/>
    <n v="9.75"/>
    <n v="48750"/>
    <s v="large_buy"/>
    <n v="8.5561336318062065E-2"/>
    <n v="8.5561000000000007"/>
    <s v="P"/>
  </r>
  <r>
    <x v="857"/>
    <s v="EQUITY BANCSHARES INC"/>
    <x v="11"/>
    <x v="241"/>
    <s v="Koger Randee R"/>
    <s v="Director"/>
    <n v="500"/>
    <n v="44.5"/>
    <n v="22250"/>
    <s v="normal_buy"/>
    <n v="-9.4107790286464876E-2"/>
    <n v="-9.4108000000000001"/>
    <s v="P"/>
  </r>
  <r>
    <x v="1173"/>
    <s v="Strawberry Fields REIT, Inc."/>
    <x v="11"/>
    <x v="241"/>
    <s v="Gubin Moishe"/>
    <s v="Director,Officer"/>
    <n v="120620"/>
    <n v="12.11"/>
    <n v="1460708.2"/>
    <s v="large_buy"/>
    <n v="-0.18462289105481289"/>
    <n v="-18.462299999999999"/>
    <s v="P"/>
  </r>
  <r>
    <x v="1442"/>
    <s v="Zenas BioPharma, Inc."/>
    <x v="11"/>
    <x v="241"/>
    <s v="MOULDER LEON O JR"/>
    <s v="Director,Officer"/>
    <n v="45000"/>
    <n v="9.98"/>
    <n v="449100"/>
    <s v="normal_buy"/>
    <n v="-6.4024400881257049E-2"/>
    <n v="-6.4024000000000001"/>
    <s v="P"/>
  </r>
  <r>
    <x v="1156"/>
    <s v="Gabelli Healthcare &amp; WellnessRx Trust"/>
    <x v="11"/>
    <x v="241"/>
    <s v="GABELLI MARIO J"/>
    <s v="Director,Other"/>
    <n v="2000"/>
    <n v="10.5"/>
    <n v="21000"/>
    <s v="normal_buy"/>
    <n v="-7.5922321259098258E-2"/>
    <n v="-7.5922000000000001"/>
    <s v="P"/>
  </r>
  <r>
    <x v="1156"/>
    <s v="Gabelli Healthcare &amp; WellnessRx Trust"/>
    <x v="11"/>
    <x v="241"/>
    <s v="GABELLI MARIO J"/>
    <s v="Director,Other"/>
    <n v="1000"/>
    <n v="10.55"/>
    <n v="10550"/>
    <s v="normal_buy"/>
    <n v="-7.5922321259098258E-2"/>
    <n v="-7.5922000000000001"/>
    <s v="P"/>
  </r>
  <r>
    <x v="1669"/>
    <s v="TechTarget, Inc."/>
    <x v="11"/>
    <x v="241"/>
    <s v="Griffey Michael Sean"/>
    <s v="Director"/>
    <n v="1000"/>
    <n v="25.5"/>
    <n v="25500"/>
    <s v="normal_buy"/>
    <n v="-0.1789946580985893"/>
    <n v="-17.8995"/>
    <s v="P"/>
  </r>
  <r>
    <x v="1669"/>
    <s v="TechTarget, Inc."/>
    <x v="11"/>
    <x v="241"/>
    <s v="Griffey Michael Sean"/>
    <s v="Director"/>
    <n v="2294"/>
    <n v="25.08"/>
    <n v="57533.52"/>
    <s v="normal_buy"/>
    <n v="-0.1789946580985893"/>
    <n v="-17.8995"/>
    <s v="P"/>
  </r>
  <r>
    <x v="114"/>
    <s v="Perspective Therapeutics, Inc."/>
    <x v="11"/>
    <x v="241"/>
    <s v="HENSON HEIDI"/>
    <s v="Director"/>
    <n v="25975"/>
    <n v="3.85"/>
    <n v="100003.75"/>
    <s v="large_buy"/>
    <n v="-0.19946091696170171"/>
    <n v="-19.946100000000001"/>
    <s v="P"/>
  </r>
  <r>
    <x v="1671"/>
    <s v="Marathon Petroleum Corp"/>
    <x v="11"/>
    <x v="241"/>
    <s v="CAMPBELL JEFFREY C"/>
    <s v="Director"/>
    <n v="6000"/>
    <n v="149.61000000000001"/>
    <n v="897660.00000000012"/>
    <s v="large_buy"/>
    <n v="-0.1019945648972508"/>
    <n v="-10.1995"/>
    <s v="P"/>
  </r>
  <r>
    <x v="374"/>
    <s v="Liberty Latin America Ltd."/>
    <x v="11"/>
    <x v="241"/>
    <s v="PADDICK BRENDAN J"/>
    <s v="Director"/>
    <n v="10067"/>
    <n v="6.69"/>
    <n v="67348.23000000001"/>
    <s v="normal_buy"/>
    <n v="-5.8479544801777972E-2"/>
    <n v="-5.8479999999999999"/>
    <s v="P"/>
  </r>
  <r>
    <x v="374"/>
    <s v="Liberty Latin America Ltd."/>
    <x v="11"/>
    <x v="241"/>
    <s v="PADDICK BRENDAN J"/>
    <s v="Director"/>
    <n v="21447"/>
    <n v="6.72"/>
    <n v="144123.84"/>
    <s v="normal_buy"/>
    <n v="-5.8479544801777972E-2"/>
    <n v="-5.8479999999999999"/>
    <s v="P"/>
  </r>
  <r>
    <x v="1670"/>
    <s v="Greenwave Technology Solutions, Inc."/>
    <x v="11"/>
    <x v="241"/>
    <s v="ADELMAN JASON T"/>
    <s v="Director"/>
    <n v="100000"/>
    <n v="0.66"/>
    <n v="66000"/>
    <s v="normal_buy"/>
    <n v="-5.7951521658478167E-2"/>
    <n v="-5.7952000000000004"/>
    <s v="P"/>
  </r>
  <r>
    <x v="455"/>
    <s v="Biglari Holdings Inc."/>
    <x v="11"/>
    <x v="241"/>
    <s v="LION FUND, L.P."/>
    <s v="TenPercentOwner"/>
    <n v="444"/>
    <n v="223.85"/>
    <n v="99389.4"/>
    <s v="normal_buy"/>
    <n v="5.4554426736982187E-2"/>
    <n v="5.4554"/>
    <s v="P"/>
  </r>
  <r>
    <x v="455"/>
    <s v="Biglari Holdings Inc."/>
    <x v="11"/>
    <x v="241"/>
    <s v="BIGLARI, SARDAR"/>
    <s v="Director,Officer,TenPercentOwner"/>
    <n v="444"/>
    <n v="223.85"/>
    <n v="99389.4"/>
    <s v="normal_buy"/>
    <n v="5.4554426736982187E-2"/>
    <n v="5.4554"/>
    <s v="P"/>
  </r>
  <r>
    <x v="455"/>
    <s v="Biglari Holdings Inc."/>
    <x v="11"/>
    <x v="241"/>
    <s v="BIGLARI CAPITAL CORP."/>
    <s v="TenPercentOwner"/>
    <n v="444"/>
    <n v="223.85"/>
    <n v="99389.4"/>
    <s v="normal_buy"/>
    <n v="5.4554426736982187E-2"/>
    <n v="5.4554"/>
    <s v="P"/>
  </r>
  <r>
    <x v="352"/>
    <s v="CATERPILLAR INC"/>
    <x v="11"/>
    <x v="241"/>
    <s v="Johnson Gerald"/>
    <s v="Director"/>
    <n v="100"/>
    <n v="398.57"/>
    <n v="39857"/>
    <s v="normal_buy"/>
    <n v="-8.9159257296321903E-2"/>
    <n v="-8.9159000000000006"/>
    <s v="P"/>
  </r>
  <r>
    <x v="1127"/>
    <s v="Shattuck Labs, Inc."/>
    <x v="11"/>
    <x v="241"/>
    <s v="Redmile Group, LLC"/>
    <s v="Director,TenPercentOwner"/>
    <n v="133371"/>
    <n v="1.25"/>
    <n v="166713.75"/>
    <s v="large_buy"/>
    <n v="-0.13599996566772471"/>
    <n v="-13.6"/>
    <s v="P"/>
  </r>
  <r>
    <x v="1127"/>
    <s v="Shattuck Labs, Inc."/>
    <x v="11"/>
    <x v="241"/>
    <s v="Green Jeremy"/>
    <s v="Director,TenPercentOwner"/>
    <n v="133371"/>
    <n v="1.25"/>
    <n v="166713.75"/>
    <s v="large_buy"/>
    <n v="-0.13599996566772471"/>
    <n v="-13.6"/>
    <s v="P"/>
  </r>
  <r>
    <x v="1164"/>
    <s v="INNOVATIVE FOOD HOLDINGS INC"/>
    <x v="11"/>
    <x v="241"/>
    <s v="Gramm Jefferson"/>
    <s v="Director,TenPercentOwner"/>
    <n v="1250000"/>
    <n v="1.6"/>
    <n v="2000000"/>
    <s v="large_buy"/>
    <n v="-1.7341023733535629E-2"/>
    <n v="-1.7341"/>
    <s v="P"/>
  </r>
  <r>
    <x v="857"/>
    <s v="EQUITY BANCSHARES INC"/>
    <x v="11"/>
    <x v="241"/>
    <s v="Sems Richard M"/>
    <s v="Officer"/>
    <n v="1100"/>
    <n v="44.5"/>
    <n v="48950"/>
    <s v="normal_buy"/>
    <n v="-9.4107790286464876E-2"/>
    <n v="-9.4108000000000001"/>
    <s v="P"/>
  </r>
  <r>
    <x v="857"/>
    <s v="EQUITY BANCSHARES INC"/>
    <x v="11"/>
    <x v="241"/>
    <s v="Loving James S"/>
    <s v="Director"/>
    <n v="4500"/>
    <n v="44.5"/>
    <n v="200250"/>
    <s v="large_buy"/>
    <n v="-9.4107790286464876E-2"/>
    <n v="-9.4108000000000001"/>
    <s v="P"/>
  </r>
  <r>
    <x v="900"/>
    <s v="Humacyte, Inc."/>
    <x v="11"/>
    <x v="241"/>
    <s v="Constantino Michael T."/>
    <s v="Director"/>
    <n v="4600"/>
    <n v="4.3899999999999997"/>
    <n v="20194"/>
    <s v="normal_buy"/>
    <n v="-0.20090291218349121"/>
    <n v="-20.090299999999999"/>
    <s v="P"/>
  </r>
  <r>
    <x v="1670"/>
    <s v="Greenwave Technology Solutions, Inc."/>
    <x v="11"/>
    <x v="241"/>
    <s v="Meeks Danny"/>
    <s v="Director,Officer,TenPercentOwner"/>
    <n v="377002"/>
    <n v="0.66"/>
    <n v="248821.32"/>
    <s v="large_buy"/>
    <n v="-5.7951521658478167E-2"/>
    <n v="-5.7952000000000004"/>
    <s v="P"/>
  </r>
  <r>
    <x v="1194"/>
    <s v="DONEGAL GROUP INC"/>
    <x v="11"/>
    <x v="241"/>
    <s v="DONEGAL MUTUAL INSURANCE CO"/>
    <s v="TenPercentOwner"/>
    <n v="9522"/>
    <n v="16.54"/>
    <n v="157493.88"/>
    <s v="large_buy"/>
    <n v="-5.0030081917033842E-2"/>
    <n v="-5.0030000000000001"/>
    <s v="P"/>
  </r>
  <r>
    <x v="857"/>
    <s v="EQUITY BANCSHARES INC"/>
    <x v="11"/>
    <x v="241"/>
    <s v="Borck Leon"/>
    <s v="Director"/>
    <n v="5600"/>
    <n v="44.5"/>
    <n v="249200"/>
    <s v="large_buy"/>
    <n v="-9.4107790286464876E-2"/>
    <n v="-9.4108000000000001"/>
    <s v="P"/>
  </r>
  <r>
    <x v="861"/>
    <s v="HARTE HANKS INC"/>
    <x v="11"/>
    <x v="241"/>
    <s v="Radoff Bradley Louis"/>
    <s v="Director"/>
    <n v="2824"/>
    <n v="5.7"/>
    <n v="16096.8"/>
    <s v="normal_buy"/>
    <n v="-6.7590964952303434E-2"/>
    <n v="-6.7591000000000001"/>
    <s v="P"/>
  </r>
  <r>
    <x v="861"/>
    <s v="HARTE HANKS INC"/>
    <x v="11"/>
    <x v="241"/>
    <s v="Radoff Bradley Louis"/>
    <s v="Director"/>
    <n v="10124"/>
    <n v="5.64"/>
    <n v="57099.359999999993"/>
    <s v="normal_buy"/>
    <n v="-6.7590964952303434E-2"/>
    <n v="-6.7591000000000001"/>
    <s v="P"/>
  </r>
  <r>
    <x v="861"/>
    <s v="HARTE HANKS INC"/>
    <x v="11"/>
    <x v="241"/>
    <s v="Radoff Bradley Louis"/>
    <s v="Director"/>
    <n v="5853"/>
    <n v="5.65"/>
    <n v="33069.449999999997"/>
    <s v="normal_buy"/>
    <n v="-6.7590964952303434E-2"/>
    <n v="-6.7591000000000001"/>
    <s v="P"/>
  </r>
  <r>
    <x v="861"/>
    <s v="HARTE HANKS INC"/>
    <x v="11"/>
    <x v="241"/>
    <s v="Radoff Bradley Louis"/>
    <s v="Director"/>
    <n v="16800"/>
    <n v="5.66"/>
    <n v="95088"/>
    <s v="large_buy"/>
    <n v="-6.7590964952303434E-2"/>
    <n v="-6.7591000000000001"/>
    <s v="P"/>
  </r>
  <r>
    <x v="1565"/>
    <s v="Eaton Vance California Municipal Bond Fund"/>
    <x v="11"/>
    <x v="241"/>
    <s v="Saba Capital Management, L.P."/>
    <s v="TenPercentOwner"/>
    <n v="76706"/>
    <n v="9.51"/>
    <n v="729474.05999999994"/>
    <s v="large_buy"/>
    <n v="-1.787585979798512E-2"/>
    <n v="-1.7876000000000001"/>
    <s v="P"/>
  </r>
  <r>
    <x v="1565"/>
    <s v="Eaton Vance California Municipal Bond Fund"/>
    <x v="11"/>
    <x v="241"/>
    <s v="Weinstein Boaz"/>
    <s v="TenPercentOwner"/>
    <n v="76706"/>
    <n v="9.51"/>
    <n v="729474.05999999994"/>
    <s v="large_buy"/>
    <n v="-1.787585979798512E-2"/>
    <n v="-1.7876000000000001"/>
    <s v="P"/>
  </r>
  <r>
    <x v="114"/>
    <s v="Perspective Therapeutics, Inc."/>
    <x v="11"/>
    <x v="241"/>
    <s v="Spoor Johan M."/>
    <s v="Director,Officer"/>
    <n v="8000"/>
    <n v="3.77"/>
    <n v="30160"/>
    <s v="normal_buy"/>
    <n v="-0.19946091696170171"/>
    <n v="-19.946100000000001"/>
    <s v="P"/>
  </r>
  <r>
    <x v="1626"/>
    <s v="Anterix Inc."/>
    <x v="11"/>
    <x v="242"/>
    <s v="Fleischhauer Mark"/>
    <s v="Director"/>
    <n v="3500"/>
    <n v="34.19"/>
    <n v="119665"/>
    <s v="large_buy"/>
    <n v="-0.11062461161291449"/>
    <n v="-11.0625"/>
    <s v="P"/>
  </r>
  <r>
    <x v="531"/>
    <s v="Nerdy Inc."/>
    <x v="11"/>
    <x v="242"/>
    <s v="Blunt Abigail"/>
    <s v="Director"/>
    <n v="33055"/>
    <n v="1.47"/>
    <n v="48590.85"/>
    <s v="normal_buy"/>
    <n v="3.2258111654039023E-2"/>
    <n v="3.2258"/>
    <s v="P"/>
  </r>
  <r>
    <x v="547"/>
    <s v="Fluent, Inc."/>
    <x v="11"/>
    <x v="242"/>
    <s v="GEYGAN JEFFREY RICHART"/>
    <s v="Other"/>
    <n v="14337"/>
    <n v="2.69"/>
    <n v="38566.53"/>
    <s v="large_buy"/>
    <n v="0.1072797781848454"/>
    <n v="10.728"/>
    <s v="P"/>
  </r>
  <r>
    <x v="547"/>
    <s v="Fluent, Inc."/>
    <x v="11"/>
    <x v="242"/>
    <s v="Geygan Kathleen"/>
    <s v="Other"/>
    <n v="14337"/>
    <n v="2.69"/>
    <n v="38566.53"/>
    <s v="large_buy"/>
    <n v="0.1072797781848454"/>
    <n v="10.728"/>
    <s v="P"/>
  </r>
  <r>
    <x v="547"/>
    <s v="Fluent, Inc."/>
    <x v="11"/>
    <x v="242"/>
    <s v="Rice Shawn G"/>
    <s v="Other"/>
    <n v="14337"/>
    <n v="2.69"/>
    <n v="38566.53"/>
    <s v="large_buy"/>
    <n v="0.1072797781848454"/>
    <n v="10.728"/>
    <s v="P"/>
  </r>
  <r>
    <x v="547"/>
    <s v="Fluent, Inc."/>
    <x v="11"/>
    <x v="242"/>
    <s v="Wilke Stacy"/>
    <s v="Other"/>
    <n v="14337"/>
    <n v="2.69"/>
    <n v="38566.53"/>
    <s v="large_buy"/>
    <n v="0.1072797781848454"/>
    <n v="10.728"/>
    <s v="P"/>
  </r>
  <r>
    <x v="547"/>
    <s v="Fluent, Inc."/>
    <x v="11"/>
    <x v="242"/>
    <s v="GLOBAL VALUE INVESTMENT CORP."/>
    <s v="TenPercentOwner"/>
    <n v="14337"/>
    <n v="2.69"/>
    <n v="38566.53"/>
    <s v="large_buy"/>
    <n v="0.1072797781848454"/>
    <n v="10.728"/>
    <s v="P"/>
  </r>
  <r>
    <x v="547"/>
    <s v="Fluent, Inc."/>
    <x v="11"/>
    <x v="242"/>
    <s v="GEYGAN JAMES"/>
    <s v="Other"/>
    <n v="14337"/>
    <n v="2.69"/>
    <n v="38566.53"/>
    <s v="large_buy"/>
    <n v="0.1072797781848454"/>
    <n v="10.728"/>
    <s v="P"/>
  </r>
  <r>
    <x v="154"/>
    <s v="60 DEGREES PHARMACEUTICALS, INC."/>
    <x v="11"/>
    <x v="242"/>
    <s v="DOW GEOFFREY S"/>
    <s v="Director,Officer"/>
    <n v="17549"/>
    <n v="1.1100000000000001"/>
    <n v="19479.39"/>
    <s v="normal_buy"/>
    <n v="0.1848740196187644"/>
    <n v="18.487400000000001"/>
    <s v="P"/>
  </r>
  <r>
    <x v="1672"/>
    <s v="Aurinia Pharmaceuticals Inc."/>
    <x v="11"/>
    <x v="242"/>
    <s v="TANG KEVIN"/>
    <s v="Director"/>
    <n v="300000"/>
    <n v="8.91"/>
    <n v="2673000"/>
    <s v="normal_buy"/>
    <n v="1.8018000602490151E-2"/>
    <n v="1.8018000000000001"/>
    <s v="P"/>
  </r>
  <r>
    <x v="258"/>
    <s v="CSB Bancorp, Inc."/>
    <x v="11"/>
    <x v="242"/>
    <s v="STEINER EDDIE L"/>
    <s v="Director,Officer"/>
    <n v="500"/>
    <n v="39"/>
    <n v="19500"/>
    <s v="large_buy"/>
    <n v="-2.5641090701930321E-2"/>
    <n v="-2.5640999999999998"/>
    <s v="P"/>
  </r>
  <r>
    <x v="1412"/>
    <s v="PETMED EXPRESS INC"/>
    <x v="11"/>
    <x v="242"/>
    <s v="Campbell Leslie C.G."/>
    <s v="Director"/>
    <n v="5000"/>
    <n v="5.46"/>
    <n v="27300"/>
    <s v="normal_buy"/>
    <n v="-3.9548030209026197E-2"/>
    <n v="-3.9548000000000001"/>
    <s v="P"/>
  </r>
  <r>
    <x v="1412"/>
    <s v="PETMED EXPRESS INC"/>
    <x v="11"/>
    <x v="242"/>
    <s v="Campbell Leslie C.G."/>
    <s v="Director"/>
    <n v="5000"/>
    <n v="5.45"/>
    <n v="27250"/>
    <s v="normal_buy"/>
    <n v="-3.9548030209026197E-2"/>
    <n v="-3.9548000000000001"/>
    <s v="P"/>
  </r>
  <r>
    <x v="1412"/>
    <s v="PETMED EXPRESS INC"/>
    <x v="11"/>
    <x v="242"/>
    <s v="Campbell Leslie C.G."/>
    <s v="Director"/>
    <n v="5000"/>
    <n v="5.42"/>
    <n v="27100"/>
    <s v="normal_buy"/>
    <n v="-3.9548030209026197E-2"/>
    <n v="-3.9548000000000001"/>
    <s v="P"/>
  </r>
  <r>
    <x v="1412"/>
    <s v="PETMED EXPRESS INC"/>
    <x v="11"/>
    <x v="242"/>
    <s v="Campbell Leslie C.G."/>
    <s v="Director"/>
    <n v="5000"/>
    <n v="5.44"/>
    <n v="27200"/>
    <s v="normal_buy"/>
    <n v="-3.9548030209026197E-2"/>
    <n v="-3.9548000000000001"/>
    <s v="P"/>
  </r>
  <r>
    <x v="1412"/>
    <s v="PETMED EXPRESS INC"/>
    <x v="11"/>
    <x v="242"/>
    <s v="Campbell Leslie C.G."/>
    <s v="Director"/>
    <n v="5000"/>
    <n v="5.41"/>
    <n v="27050"/>
    <s v="normal_buy"/>
    <n v="-3.9548030209026197E-2"/>
    <n v="-3.9548000000000001"/>
    <s v="P"/>
  </r>
  <r>
    <x v="1412"/>
    <s v="PETMED EXPRESS INC"/>
    <x v="11"/>
    <x v="242"/>
    <s v="Campbell Leslie C.G."/>
    <s v="Director"/>
    <n v="5000"/>
    <n v="5.42"/>
    <n v="27100"/>
    <s v="normal_buy"/>
    <n v="-3.9548030209026197E-2"/>
    <n v="-3.9548000000000001"/>
    <s v="P"/>
  </r>
  <r>
    <x v="554"/>
    <s v="DELUXE CORP"/>
    <x v="11"/>
    <x v="242"/>
    <s v="McCarthy Barry C"/>
    <s v="Director,Officer"/>
    <n v="2290"/>
    <n v="23.57"/>
    <n v="53975.3"/>
    <s v="large_buy"/>
    <n v="-3.9862990666247877E-2"/>
    <n v="-3.9863"/>
    <s v="P"/>
  </r>
  <r>
    <x v="402"/>
    <s v="FS KKR Capital Corp"/>
    <x v="11"/>
    <x v="242"/>
    <s v="Pietrzak Daniel"/>
    <s v="Director,Officer"/>
    <n v="5000"/>
    <n v="21.31"/>
    <n v="106550"/>
    <s v="large_buy"/>
    <n v="-3.7556643406362329E-3"/>
    <n v="-0.37559999999999999"/>
    <s v="P"/>
  </r>
  <r>
    <x v="362"/>
    <s v="Clearfield, Inc."/>
    <x v="11"/>
    <x v="242"/>
    <s v="ROTH RONALD G"/>
    <s v="Director,TenPercentOwner,Other"/>
    <n v="5000"/>
    <n v="31"/>
    <n v="155000"/>
    <s v="large_buy"/>
    <n v="3.1461445263126109E-2"/>
    <n v="3.1461000000000001"/>
    <s v="P"/>
  </r>
  <r>
    <x v="1045"/>
    <s v="New Mountain Finance Corp"/>
    <x v="11"/>
    <x v="242"/>
    <s v="KLINSKY STEVEN B"/>
    <s v="Director"/>
    <n v="5542"/>
    <n v="11.74"/>
    <n v="65063.08"/>
    <s v="normal_buy"/>
    <n v="-2.0967403105821129E-2"/>
    <n v="-2.0966999999999998"/>
    <s v="P"/>
  </r>
  <r>
    <x v="1045"/>
    <s v="New Mountain Finance Corp"/>
    <x v="11"/>
    <x v="242"/>
    <s v="KLINSKY STEVEN B"/>
    <s v="Director"/>
    <n v="11082"/>
    <n v="11.74"/>
    <n v="130102.68"/>
    <s v="normal_buy"/>
    <n v="-2.0967403105821129E-2"/>
    <n v="-2.0966999999999998"/>
    <s v="P"/>
  </r>
  <r>
    <x v="983"/>
    <s v="INTELLINETICS, INC."/>
    <x v="11"/>
    <x v="242"/>
    <s v="Guttilla John C"/>
    <s v="Director"/>
    <n v="3500"/>
    <n v="14.5"/>
    <n v="50750"/>
    <s v="normal_buy"/>
    <n v="9.1954007028835383E-2"/>
    <n v="9.1953999999999994"/>
    <s v="P"/>
  </r>
  <r>
    <x v="73"/>
    <s v="Marpai, Inc."/>
    <x v="11"/>
    <x v="242"/>
    <s v="EITAN YARON"/>
    <s v="Director"/>
    <n v="110619"/>
    <n v="1.1299999999999999"/>
    <n v="124999.47"/>
    <s v="normal_buy"/>
    <n v="-0.24822697313994821"/>
    <n v="-24.822700000000001"/>
    <s v="P"/>
  </r>
  <r>
    <x v="1433"/>
    <s v="agilon health, inc."/>
    <x v="11"/>
    <x v="242"/>
    <s v="Wulf John William"/>
    <s v="Director"/>
    <n v="45000"/>
    <n v="2.1800000000000002"/>
    <n v="98100"/>
    <s v="large_buy"/>
    <n v="-0.1493212838095879"/>
    <n v="-14.9321"/>
    <s v="P"/>
  </r>
  <r>
    <x v="1173"/>
    <s v="Strawberry Fields REIT, Inc."/>
    <x v="11"/>
    <x v="242"/>
    <s v="LEVINE JACK"/>
    <s v="Director"/>
    <n v="5000"/>
    <n v="10"/>
    <n v="50000"/>
    <s v="normal_buy"/>
    <n v="9.9985537495510535E-2"/>
    <n v="9.9985999999999997"/>
    <s v="P"/>
  </r>
  <r>
    <x v="1673"/>
    <s v="THUMZUP MEDIA Corp"/>
    <x v="11"/>
    <x v="242"/>
    <s v="HAAG ROBERT L"/>
    <s v="Director"/>
    <n v="3000"/>
    <n v="4.8499999999999996"/>
    <n v="14550"/>
    <s v="large_buy"/>
    <n v="-0.27937919399933769"/>
    <n v="-27.937899999999999"/>
    <s v="P"/>
  </r>
  <r>
    <x v="1173"/>
    <s v="Strawberry Fields REIT, Inc."/>
    <x v="11"/>
    <x v="242"/>
    <s v="Gubin Moishe"/>
    <s v="Director,Officer"/>
    <n v="112347"/>
    <n v="10"/>
    <n v="1123470"/>
    <s v="large_buy"/>
    <n v="9.9985537495510535E-2"/>
    <n v="9.9985999999999997"/>
    <s v="P"/>
  </r>
  <r>
    <x v="958"/>
    <s v="MYERS INDUSTRIES INC"/>
    <x v="11"/>
    <x v="242"/>
    <s v="Basque Dave"/>
    <s v="Officer"/>
    <n v="5000"/>
    <n v="12.13"/>
    <n v="60650.000000000007"/>
    <s v="large_buy"/>
    <n v="-3.0100337488607409E-2"/>
    <n v="-3.01"/>
    <s v="P"/>
  </r>
  <r>
    <x v="455"/>
    <s v="Biglari Holdings Inc."/>
    <x v="11"/>
    <x v="242"/>
    <s v="BIGLARI CAPITAL CORP."/>
    <s v="TenPercentOwner"/>
    <n v="2167"/>
    <n v="228.47"/>
    <n v="495094.49"/>
    <s v="normal_buy"/>
    <n v="5.9565204122792093E-2"/>
    <n v="5.9565000000000001"/>
    <s v="P"/>
  </r>
  <r>
    <x v="455"/>
    <s v="Biglari Holdings Inc."/>
    <x v="11"/>
    <x v="242"/>
    <s v="LION FUND, L.P."/>
    <s v="TenPercentOwner"/>
    <n v="2167"/>
    <n v="228.47"/>
    <n v="495094.49"/>
    <s v="normal_buy"/>
    <n v="5.9565204122792093E-2"/>
    <n v="5.9565000000000001"/>
    <s v="P"/>
  </r>
  <r>
    <x v="455"/>
    <s v="Biglari Holdings Inc."/>
    <x v="11"/>
    <x v="242"/>
    <s v="BIGLARI, SARDAR"/>
    <s v="Director,Officer,TenPercentOwner"/>
    <n v="2167"/>
    <n v="228.47"/>
    <n v="495094.49"/>
    <s v="normal_buy"/>
    <n v="5.9565204122792093E-2"/>
    <n v="5.9565000000000001"/>
    <s v="P"/>
  </r>
  <r>
    <x v="1674"/>
    <s v="Revolution Medicines, Inc."/>
    <x v="11"/>
    <x v="242"/>
    <s v="Schroeder Thilo"/>
    <s v="Director"/>
    <n v="543478"/>
    <n v="46"/>
    <n v="24999988"/>
    <s v="normal_buy"/>
    <n v="-8.4777978566885182E-2"/>
    <n v="-8.4778000000000002"/>
    <s v="P"/>
  </r>
  <r>
    <x v="1674"/>
    <s v="Revolution Medicines, Inc."/>
    <x v="11"/>
    <x v="242"/>
    <s v="Schroeder Thilo"/>
    <s v="Director"/>
    <n v="760869"/>
    <n v="46"/>
    <n v="34999974"/>
    <s v="large_buy"/>
    <n v="-8.4777978566885182E-2"/>
    <n v="-8.4778000000000002"/>
    <s v="P"/>
  </r>
  <r>
    <x v="42"/>
    <s v="Eaton Vance New York Municipal Bond Fund"/>
    <x v="11"/>
    <x v="242"/>
    <s v="Weinstein Boaz"/>
    <s v="TenPercentOwner"/>
    <n v="12342"/>
    <n v="9.9"/>
    <n v="122185.8"/>
    <s v="normal_buy"/>
    <n v="-3.3266252714232891E-2"/>
    <n v="-3.3266"/>
    <s v="P"/>
  </r>
  <r>
    <x v="42"/>
    <s v="Eaton Vance New York Municipal Bond Fund"/>
    <x v="11"/>
    <x v="242"/>
    <s v="Saba Capital Management, L.P."/>
    <s v="TenPercentOwner"/>
    <n v="12342"/>
    <n v="9.9"/>
    <n v="122185.8"/>
    <s v="normal_buy"/>
    <n v="-3.3266252714232891E-2"/>
    <n v="-3.3266"/>
    <s v="P"/>
  </r>
  <r>
    <x v="63"/>
    <s v="BlackRock Innovation &amp; Growth Term Trust"/>
    <x v="11"/>
    <x v="242"/>
    <s v="Saba Capital Management, L.P."/>
    <s v="TenPercentOwner"/>
    <n v="159167"/>
    <n v="8.07"/>
    <n v="1284477.69"/>
    <s v="normal_buy"/>
    <n v="-6.3951298571503612E-2"/>
    <n v="-6.3951000000000002"/>
    <s v="P"/>
  </r>
  <r>
    <x v="63"/>
    <s v="BlackRock Innovation &amp; Growth Term Trust"/>
    <x v="11"/>
    <x v="242"/>
    <s v="Weinstein Boaz"/>
    <s v="TenPercentOwner"/>
    <n v="159167"/>
    <n v="8.07"/>
    <n v="1284477.69"/>
    <s v="normal_buy"/>
    <n v="-6.3951298571503612E-2"/>
    <n v="-6.3951000000000002"/>
    <s v="P"/>
  </r>
  <r>
    <x v="902"/>
    <s v="Third Coast Bancshares, Inc."/>
    <x v="11"/>
    <x v="242"/>
    <s v="Bobbora William"/>
    <s v="Officer"/>
    <n v="1450"/>
    <n v="35.33"/>
    <n v="51228.5"/>
    <s v="normal_buy"/>
    <n v="-4.6438670207343491E-2"/>
    <n v="-4.6439000000000004"/>
    <s v="P"/>
  </r>
  <r>
    <x v="1675"/>
    <s v="BRUNSWICK CORP"/>
    <x v="11"/>
    <x v="242"/>
    <s v="Fils-Aime Reginald"/>
    <s v="Director"/>
    <n v="225"/>
    <n v="79.010000000000005"/>
    <n v="17777.25"/>
    <s v="large_buy"/>
    <n v="-0.13910354174688991"/>
    <n v="-13.910399999999999"/>
    <s v="P"/>
  </r>
  <r>
    <x v="1669"/>
    <s v="TechTarget, Inc."/>
    <x v="11"/>
    <x v="242"/>
    <s v="Griffey Michael Sean"/>
    <s v="Director"/>
    <n v="2000"/>
    <n v="25.05"/>
    <n v="50100"/>
    <s v="normal_buy"/>
    <n v="-0.2399103147004048"/>
    <n v="-23.991"/>
    <s v="P"/>
  </r>
  <r>
    <x v="1669"/>
    <s v="TechTarget, Inc."/>
    <x v="11"/>
    <x v="242"/>
    <s v="Griffey Michael Sean"/>
    <s v="Director"/>
    <n v="8000"/>
    <n v="26.52"/>
    <n v="212160"/>
    <s v="normal_buy"/>
    <n v="-0.2399103147004048"/>
    <n v="-23.991"/>
    <s v="P"/>
  </r>
  <r>
    <x v="1669"/>
    <s v="TechTarget, Inc."/>
    <x v="11"/>
    <x v="242"/>
    <s v="Griffey Michael Sean"/>
    <s v="Director"/>
    <n v="1000"/>
    <n v="27"/>
    <n v="27000"/>
    <s v="normal_buy"/>
    <n v="-0.2399103147004048"/>
    <n v="-23.991"/>
    <s v="P"/>
  </r>
  <r>
    <x v="1186"/>
    <s v="PIMCO Dynamic Income Strategy Fund"/>
    <x v="11"/>
    <x v="242"/>
    <s v="Weinstein Boaz"/>
    <s v="TenPercentOwner"/>
    <n v="7386"/>
    <n v="26.47"/>
    <n v="195507.42"/>
    <s v="normal_buy"/>
    <n v="-8.0603068469222272E-2"/>
    <n v="-8.0602999999999998"/>
    <s v="P"/>
  </r>
  <r>
    <x v="1186"/>
    <s v="PIMCO Dynamic Income Strategy Fund"/>
    <x v="11"/>
    <x v="242"/>
    <s v="Saba Capital Management, L.P."/>
    <s v="TenPercentOwner"/>
    <n v="7386"/>
    <n v="26.47"/>
    <n v="195507.42"/>
    <s v="normal_buy"/>
    <n v="-8.0603068469222272E-2"/>
    <n v="-8.0602999999999998"/>
    <s v="P"/>
  </r>
  <r>
    <x v="758"/>
    <s v="MSCI Inc."/>
    <x v="11"/>
    <x v="242"/>
    <s v="Fernandez Henry A"/>
    <s v="Director,Officer"/>
    <n v="1807"/>
    <n v="613.38"/>
    <n v="1108377.6599999999"/>
    <s v="large_buy"/>
    <n v="-1.529728597977487E-2"/>
    <n v="-1.5297000000000001"/>
    <s v="P"/>
  </r>
  <r>
    <x v="758"/>
    <s v="MSCI Inc."/>
    <x v="11"/>
    <x v="242"/>
    <s v="Fernandez Henry A"/>
    <s v="Director,Officer"/>
    <n v="493"/>
    <n v="614.08000000000004"/>
    <n v="302741.44"/>
    <s v="normal_buy"/>
    <n v="-1.529728597977487E-2"/>
    <n v="-1.5297000000000001"/>
    <s v="P"/>
  </r>
  <r>
    <x v="758"/>
    <s v="MSCI Inc."/>
    <x v="11"/>
    <x v="242"/>
    <s v="Fernandez Henry A"/>
    <s v="Director,Officer"/>
    <n v="600"/>
    <n v="610"/>
    <n v="366000"/>
    <s v="normal_buy"/>
    <n v="-1.529728597977487E-2"/>
    <n v="-1.5297000000000001"/>
    <s v="P"/>
  </r>
  <r>
    <x v="456"/>
    <s v="89bio, Inc."/>
    <x v="11"/>
    <x v="242"/>
    <s v="McWherter Charles"/>
    <s v="Director"/>
    <n v="10000"/>
    <n v="8"/>
    <n v="80000"/>
    <s v="normal_buy"/>
    <n v="-0.10899869090369339"/>
    <n v="-10.899900000000001"/>
    <s v="P"/>
  </r>
  <r>
    <x v="146"/>
    <s v="Burke &amp; Herbert Financial Services Corp."/>
    <x v="11"/>
    <x v="242"/>
    <s v="McLaughlin Shawn Patrick"/>
    <s v="Director"/>
    <n v="195"/>
    <n v="69.5"/>
    <n v="13552.5"/>
    <s v="normal_buy"/>
    <n v="-8.3262066888568298E-2"/>
    <n v="-8.3262"/>
    <s v="P"/>
  </r>
  <r>
    <x v="531"/>
    <s v="Nerdy Inc."/>
    <x v="11"/>
    <x v="242"/>
    <s v="Cohn Charles K."/>
    <s v="Director,Officer,TenPercentOwner"/>
    <n v="426758"/>
    <n v="1.54"/>
    <n v="657207.32000000007"/>
    <s v="normal_buy"/>
    <n v="3.2258111654039023E-2"/>
    <n v="3.2258"/>
    <s v="P"/>
  </r>
  <r>
    <x v="1565"/>
    <s v="Eaton Vance California Municipal Bond Fund"/>
    <x v="11"/>
    <x v="242"/>
    <s v="Weinstein Boaz"/>
    <s v="TenPercentOwner"/>
    <n v="36430"/>
    <n v="9.52"/>
    <n v="346813.6"/>
    <s v="large_buy"/>
    <n v="-3.462739240434709E-2"/>
    <n v="-3.4626999999999999"/>
    <s v="P"/>
  </r>
  <r>
    <x v="1565"/>
    <s v="Eaton Vance California Municipal Bond Fund"/>
    <x v="11"/>
    <x v="242"/>
    <s v="Saba Capital Management, L.P."/>
    <s v="TenPercentOwner"/>
    <n v="36430"/>
    <n v="9.52"/>
    <n v="346813.6"/>
    <s v="large_buy"/>
    <n v="-3.462739240434709E-2"/>
    <n v="-3.4626999999999999"/>
    <s v="P"/>
  </r>
  <r>
    <x v="17"/>
    <s v="TILE SHOP HOLDINGS, INC."/>
    <x v="11"/>
    <x v="242"/>
    <s v="Pleasant Lake Partners LLC"/>
    <s v="TenPercentOwner"/>
    <n v="33000"/>
    <n v="6.57"/>
    <n v="216810"/>
    <s v="normal_buy"/>
    <n v="3.9453679214647153E-2"/>
    <n v="3.9453999999999998"/>
    <s v="P"/>
  </r>
  <r>
    <x v="17"/>
    <s v="TILE SHOP HOLDINGS, INC."/>
    <x v="11"/>
    <x v="242"/>
    <s v="Pleasant Lake Onshore Feeder Fund LP"/>
    <s v="TenPercentOwner"/>
    <n v="33000"/>
    <n v="6.57"/>
    <n v="216810"/>
    <s v="normal_buy"/>
    <n v="3.9453679214647153E-2"/>
    <n v="3.9453999999999998"/>
    <s v="P"/>
  </r>
  <r>
    <x v="17"/>
    <s v="TILE SHOP HOLDINGS, INC."/>
    <x v="11"/>
    <x v="242"/>
    <s v="Fund 1 Investments, LLC"/>
    <s v="TenPercentOwner"/>
    <n v="33000"/>
    <n v="6.57"/>
    <n v="216810"/>
    <s v="normal_buy"/>
    <n v="3.9453679214647153E-2"/>
    <n v="3.9453999999999998"/>
    <s v="P"/>
  </r>
  <r>
    <x v="1210"/>
    <s v="OneWater Marine Inc."/>
    <x v="11"/>
    <x v="242"/>
    <s v="Singleton Michelle"/>
    <s v="Other"/>
    <n v="9582"/>
    <n v="20.82"/>
    <n v="199497.24"/>
    <s v="normal_buy"/>
    <n v="-8.8976731477551252E-2"/>
    <n v="-8.8977000000000004"/>
    <s v="P"/>
  </r>
  <r>
    <x v="1210"/>
    <s v="OneWater Marine Inc."/>
    <x v="11"/>
    <x v="242"/>
    <s v="Singleton Asset Management, LLC"/>
    <s v="Other"/>
    <n v="9582"/>
    <n v="20.82"/>
    <n v="199497.24"/>
    <s v="normal_buy"/>
    <n v="-8.8976731477551252E-2"/>
    <n v="-8.8977000000000004"/>
    <s v="P"/>
  </r>
  <r>
    <x v="1210"/>
    <s v="OneWater Marine Inc."/>
    <x v="11"/>
    <x v="242"/>
    <s v="Austin Singleton Irrevocable Trust, dated December 30, 2015"/>
    <s v="Other"/>
    <n v="9582"/>
    <n v="20.82"/>
    <n v="199497.24"/>
    <s v="normal_buy"/>
    <n v="-8.8976731477551252E-2"/>
    <n v="-8.8977000000000004"/>
    <s v="P"/>
  </r>
  <r>
    <x v="1210"/>
    <s v="OneWater Marine Inc."/>
    <x v="11"/>
    <x v="242"/>
    <s v="Auburn OWMH, LLLP"/>
    <s v="Other"/>
    <n v="9582"/>
    <n v="20.82"/>
    <n v="199497.24"/>
    <s v="normal_buy"/>
    <n v="-8.8976731477551252E-2"/>
    <n v="-8.8977000000000004"/>
    <s v="P"/>
  </r>
  <r>
    <x v="1210"/>
    <s v="OneWater Marine Inc."/>
    <x v="11"/>
    <x v="242"/>
    <s v="Philip Singleton Irrevocable Trust, dated December 24, 2015"/>
    <s v="Other"/>
    <n v="9582"/>
    <n v="20.82"/>
    <n v="199497.24"/>
    <s v="normal_buy"/>
    <n v="-8.8976731477551252E-2"/>
    <n v="-8.8977000000000004"/>
    <s v="P"/>
  </r>
  <r>
    <x v="1210"/>
    <s v="OneWater Marine Inc."/>
    <x v="11"/>
    <x v="242"/>
    <s v="Singleton Philip Austin Jr."/>
    <s v="Director,Officer,Other"/>
    <n v="9582"/>
    <n v="20.82"/>
    <n v="199497.24"/>
    <s v="normal_buy"/>
    <n v="-8.8976731477551252E-2"/>
    <n v="-8.8977000000000004"/>
    <s v="P"/>
  </r>
  <r>
    <x v="861"/>
    <s v="HARTE HANKS INC"/>
    <x v="11"/>
    <x v="242"/>
    <s v="Radoff Bradley Louis"/>
    <s v="Director"/>
    <n v="2853"/>
    <n v="5.78"/>
    <n v="16490.34"/>
    <s v="normal_buy"/>
    <n v="-8.6587396197850941E-2"/>
    <n v="-8.6586999999999996"/>
    <s v="P"/>
  </r>
  <r>
    <x v="861"/>
    <s v="HARTE HANKS INC"/>
    <x v="11"/>
    <x v="242"/>
    <s v="Radoff Bradley Louis"/>
    <s v="Director"/>
    <n v="3306"/>
    <n v="5.8"/>
    <n v="19174.8"/>
    <s v="normal_buy"/>
    <n v="-8.6587396197850941E-2"/>
    <n v="-8.6586999999999996"/>
    <s v="P"/>
  </r>
  <r>
    <x v="861"/>
    <s v="HARTE HANKS INC"/>
    <x v="11"/>
    <x v="242"/>
    <s v="Radoff Bradley Louis"/>
    <s v="Director"/>
    <n v="3997"/>
    <n v="5.85"/>
    <n v="23382.45"/>
    <s v="normal_buy"/>
    <n v="-8.6587396197850941E-2"/>
    <n v="-8.6586999999999996"/>
    <s v="P"/>
  </r>
  <r>
    <x v="1194"/>
    <s v="DONEGAL GROUP INC"/>
    <x v="11"/>
    <x v="242"/>
    <s v="DONEGAL MUTUAL INSURANCE CO"/>
    <s v="TenPercentOwner"/>
    <n v="10000"/>
    <n v="16.72"/>
    <n v="167200"/>
    <s v="large_buy"/>
    <n v="-6.3473090615281724E-2"/>
    <n v="-6.3472999999999997"/>
    <s v="P"/>
  </r>
  <r>
    <x v="1676"/>
    <s v="Contango ORE, Inc."/>
    <x v="11"/>
    <x v="242"/>
    <s v="JUNEAU JOHN B"/>
    <s v="Director"/>
    <n v="5000"/>
    <n v="12.22"/>
    <n v="61100"/>
    <s v="normal_buy"/>
    <n v="-0.15789474509759641"/>
    <n v="-15.7895"/>
    <s v="P"/>
  </r>
  <r>
    <x v="1355"/>
    <s v="Mind Medicine (MindMed) Inc."/>
    <x v="11"/>
    <x v="242"/>
    <s v="GRYSKA DAVID W"/>
    <s v="Director"/>
    <n v="2500"/>
    <n v="7.17"/>
    <n v="17925"/>
    <s v="normal_buy"/>
    <n v="-1.336150003443826E-2"/>
    <n v="-1.3362000000000001"/>
    <s v="P"/>
  </r>
  <r>
    <x v="1164"/>
    <s v="INNOVATIVE FOOD HOLDINGS INC"/>
    <x v="11"/>
    <x v="242"/>
    <s v="Smith Denver Johnson"/>
    <s v="Director"/>
    <n v="31250"/>
    <n v="1.6"/>
    <n v="50000"/>
    <s v="normal_buy"/>
    <n v="-5.7142802647182078E-3"/>
    <n v="-0.57140000000000002"/>
    <s v="P"/>
  </r>
  <r>
    <x v="958"/>
    <s v="MYERS INDUSTRIES INC"/>
    <x v="11"/>
    <x v="242"/>
    <s v="Lutey Lori A."/>
    <s v="Director"/>
    <n v="1000"/>
    <n v="12.15"/>
    <n v="12150"/>
    <s v="normal_buy"/>
    <n v="-3.0100337488607409E-2"/>
    <n v="-3.01"/>
    <s v="P"/>
  </r>
  <r>
    <x v="621"/>
    <s v="ARBOR REALTY TRUST INC"/>
    <x v="11"/>
    <x v="242"/>
    <s v="Green William C"/>
    <s v="Director"/>
    <n v="5258"/>
    <n v="14.17"/>
    <n v="74505.86"/>
    <s v="large_buy"/>
    <n v="-2.0714240218951518E-2"/>
    <n v="-2.0714000000000001"/>
    <s v="P"/>
  </r>
  <r>
    <x v="1636"/>
    <s v="Sezzle Inc."/>
    <x v="11"/>
    <x v="242"/>
    <s v="Brehm Kyle M."/>
    <s v="Director"/>
    <n v="110"/>
    <n v="360"/>
    <n v="39600"/>
    <s v="normal_buy"/>
    <n v="-0.34787737744314118"/>
    <n v="-34.787700000000001"/>
    <s v="P"/>
  </r>
  <r>
    <x v="1001"/>
    <s v="Terns Pharmaceuticals, Inc."/>
    <x v="11"/>
    <x v="242"/>
    <s v="Burroughs Amy L."/>
    <s v="Director,Officer"/>
    <n v="15450"/>
    <n v="7.15"/>
    <n v="110467.5"/>
    <s v="normal_buy"/>
    <n v="-6.0558984941053273E-2"/>
    <n v="-6.0559000000000003"/>
    <s v="P"/>
  </r>
  <r>
    <x v="73"/>
    <s v="Marpai, Inc."/>
    <x v="11"/>
    <x v="242"/>
    <s v="Powers John Paul"/>
    <s v="Officer"/>
    <n v="10000"/>
    <n v="1.1299999999999999"/>
    <n v="11300"/>
    <s v="normal_buy"/>
    <n v="-0.24822697313994821"/>
    <n v="-24.822700000000001"/>
    <s v="P"/>
  </r>
  <r>
    <x v="370"/>
    <s v="American Homes 4 Rent"/>
    <x v="11"/>
    <x v="242"/>
    <s v="BENHAM DOUGLAS N"/>
    <s v="Director"/>
    <n v="3286"/>
    <n v="24.49"/>
    <n v="80474.14"/>
    <s v="large_buy"/>
    <n v="-2.8660063860305281E-2"/>
    <n v="-2.8660000000000001"/>
    <s v="P"/>
  </r>
  <r>
    <x v="531"/>
    <s v="Nerdy Inc."/>
    <x v="11"/>
    <x v="243"/>
    <s v="Cohn Charles K."/>
    <s v="Director,Officer,TenPercentOwner"/>
    <n v="168361"/>
    <n v="1.58"/>
    <n v="266010.38"/>
    <s v="normal_buy"/>
    <n v="6.2111815498969707E-2"/>
    <n v="6.2111999999999998"/>
    <s v="P"/>
  </r>
  <r>
    <x v="402"/>
    <s v="FS KKR Capital Corp"/>
    <x v="11"/>
    <x v="243"/>
    <s v="Hopkins Jerel A"/>
    <s v="Director"/>
    <n v="500"/>
    <n v="21.47"/>
    <n v="10735"/>
    <s v="normal_buy"/>
    <n v="-1.160630178679933E-2"/>
    <n v="-1.1606000000000001"/>
    <s v="P"/>
  </r>
  <r>
    <x v="107"/>
    <s v="CalciMedica, Inc."/>
    <x v="11"/>
    <x v="243"/>
    <s v="MIDDLETON FRED A"/>
    <s v="Director,TenPercentOwner"/>
    <n v="4800"/>
    <n v="2.65"/>
    <n v="12720"/>
    <s v="normal_buy"/>
    <n v="-3.4965002902287767E-2"/>
    <n v="-3.4965000000000002"/>
    <s v="P"/>
  </r>
  <r>
    <x v="1677"/>
    <s v="McEwen Mining Inc."/>
    <x v="11"/>
    <x v="243"/>
    <s v="Darveau-Garneau Nicolas"/>
    <s v="Director"/>
    <n v="2285"/>
    <n v="8.3699999999999992"/>
    <n v="19125.45"/>
    <s v="large_buy"/>
    <n v="-5.2256538388788742E-2"/>
    <n v="-5.2256999999999998"/>
    <s v="P"/>
  </r>
  <r>
    <x v="613"/>
    <s v="FTC Solar, Inc."/>
    <x v="11"/>
    <x v="243"/>
    <s v="Brandt Yann"/>
    <s v="Director,Officer"/>
    <n v="8900"/>
    <n v="2.98"/>
    <n v="26522"/>
    <s v="normal_buy"/>
    <n v="-2.5078420278882518E-2"/>
    <n v="-2.5078"/>
    <s v="P"/>
  </r>
  <r>
    <x v="154"/>
    <s v="60 DEGREES PHARMACEUTICALS, INC."/>
    <x v="11"/>
    <x v="243"/>
    <s v="DOW GEOFFREY S"/>
    <s v="Director,Officer"/>
    <n v="20579"/>
    <n v="1.2"/>
    <n v="24694.799999999999"/>
    <s v="normal_buy"/>
    <n v="9.5652207084323981E-2"/>
    <n v="9.5652000000000008"/>
    <s v="P"/>
  </r>
  <r>
    <x v="1672"/>
    <s v="Aurinia Pharmaceuticals Inc."/>
    <x v="11"/>
    <x v="243"/>
    <s v="TANG KEVIN"/>
    <s v="Director"/>
    <n v="400000"/>
    <n v="9.01"/>
    <n v="3604000"/>
    <s v="normal_buy"/>
    <n v="1.1198143827324539E-2"/>
    <n v="1.1197999999999999"/>
    <s v="P"/>
  </r>
  <r>
    <x v="1678"/>
    <s v="LendingTree, Inc."/>
    <x v="11"/>
    <x v="243"/>
    <s v="LEBDA DOUGLAS R"/>
    <s v="Director,Officer,TenPercentOwner"/>
    <n v="13000"/>
    <n v="39.72"/>
    <n v="516360"/>
    <s v="large_buy"/>
    <n v="1.0974994941972399E-2"/>
    <n v="1.0974999999999999"/>
    <s v="P"/>
  </r>
  <r>
    <x v="258"/>
    <s v="CSB Bancorp, Inc."/>
    <x v="11"/>
    <x v="243"/>
    <s v="STEINER EDDIE L"/>
    <s v="Director,Officer"/>
    <n v="500"/>
    <n v="39"/>
    <n v="19500"/>
    <s v="large_buy"/>
    <n v="-4.0459229509881567E-3"/>
    <n v="-0.40460000000000002"/>
    <s v="P"/>
  </r>
  <r>
    <x v="258"/>
    <s v="CSB Bancorp, Inc."/>
    <x v="11"/>
    <x v="243"/>
    <s v="STEINER EDDIE L"/>
    <s v="Director,Officer"/>
    <n v="500"/>
    <n v="38.75"/>
    <n v="19375"/>
    <s v="normal_buy"/>
    <n v="-4.0459229509881567E-3"/>
    <n v="-0.40460000000000002"/>
    <s v="P"/>
  </r>
  <r>
    <x v="1045"/>
    <s v="New Mountain Finance Corp"/>
    <x v="11"/>
    <x v="243"/>
    <s v="KLINSKY STEVEN B"/>
    <s v="Director"/>
    <n v="5798"/>
    <n v="11.74"/>
    <n v="68068.52"/>
    <s v="normal_buy"/>
    <n v="-1.7268052287844001E-2"/>
    <n v="-1.7267999999999999"/>
    <s v="P"/>
  </r>
  <r>
    <x v="1045"/>
    <s v="New Mountain Finance Corp"/>
    <x v="11"/>
    <x v="243"/>
    <s v="KLINSKY STEVEN B"/>
    <s v="Director"/>
    <n v="11596"/>
    <n v="11.74"/>
    <n v="136137.04"/>
    <s v="normal_buy"/>
    <n v="-1.7268052287844001E-2"/>
    <n v="-1.7267999999999999"/>
    <s v="P"/>
  </r>
  <r>
    <x v="1679"/>
    <s v="SHOE CARNIVAL INC"/>
    <x v="11"/>
    <x v="243"/>
    <s v="WEAVER DELORES B"/>
    <s v="TenPercentOwner"/>
    <n v="285500"/>
    <n v="33.909999999999997"/>
    <n v="9681304.9999999981"/>
    <s v="large_buy"/>
    <n v="2.1822635674306531E-2"/>
    <n v="2.1823000000000001"/>
    <s v="P"/>
  </r>
  <r>
    <x v="1412"/>
    <s v="PETMED EXPRESS INC"/>
    <x v="11"/>
    <x v="243"/>
    <s v="MATZ ZYMAN STEPHANNIE"/>
    <s v="TenPercentOwner"/>
    <n v="40000"/>
    <n v="5.55"/>
    <n v="222000"/>
    <s v="large_buy"/>
    <n v="-0.13565221040145209"/>
    <n v="-13.565200000000001"/>
    <s v="P"/>
  </r>
  <r>
    <x v="1412"/>
    <s v="PETMED EXPRESS INC"/>
    <x v="11"/>
    <x v="243"/>
    <s v="NINA CAPITAL HOLDINGS INC."/>
    <s v="TenPercentOwner"/>
    <n v="40000"/>
    <n v="5.55"/>
    <n v="222000"/>
    <s v="large_buy"/>
    <n v="-0.13565221040145209"/>
    <n v="-13.565200000000001"/>
    <s v="P"/>
  </r>
  <r>
    <x v="1412"/>
    <s v="PETMED EXPRESS INC"/>
    <x v="11"/>
    <x v="243"/>
    <s v="TACHE GALANTE MOISES"/>
    <s v="TenPercentOwner"/>
    <n v="40000"/>
    <n v="5.55"/>
    <n v="222000"/>
    <s v="large_buy"/>
    <n v="-0.13565221040145209"/>
    <n v="-13.565200000000001"/>
    <s v="P"/>
  </r>
  <r>
    <x v="1679"/>
    <s v="SHOE CARNIVAL INC"/>
    <x v="11"/>
    <x v="243"/>
    <s v="WEAVER WAYNE J"/>
    <s v="Director,Officer,TenPercentOwner"/>
    <n v="285500"/>
    <n v="33.909999999999997"/>
    <n v="9681304.9999999981"/>
    <s v="large_buy"/>
    <n v="2.1822635674306531E-2"/>
    <n v="2.1823000000000001"/>
    <s v="P"/>
  </r>
  <r>
    <x v="1680"/>
    <s v="Inotiv, Inc."/>
    <x v="11"/>
    <x v="243"/>
    <s v="Landman David"/>
    <s v="Director"/>
    <n v="100000"/>
    <n v="4.1399999999999997"/>
    <n v="413999.99999999988"/>
    <s v="large_buy"/>
    <n v="7.3684203921922986E-2"/>
    <n v="7.3684000000000003"/>
    <s v="P"/>
  </r>
  <r>
    <x v="1173"/>
    <s v="Strawberry Fields REIT, Inc."/>
    <x v="11"/>
    <x v="243"/>
    <s v="LEVINE JACK"/>
    <s v="Director"/>
    <n v="1073"/>
    <n v="9.5"/>
    <n v="10193.5"/>
    <s v="normal_buy"/>
    <n v="9.8273860003647906E-2"/>
    <n v="9.8274000000000008"/>
    <s v="P"/>
  </r>
  <r>
    <x v="1194"/>
    <s v="DONEGAL GROUP INC"/>
    <x v="11"/>
    <x v="243"/>
    <s v="DONEGAL MUTUAL INSURANCE CO"/>
    <s v="TenPercentOwner"/>
    <n v="260000"/>
    <n v="16.670000000000002"/>
    <n v="4334200"/>
    <s v="large_buy"/>
    <n v="-5.6397859752190582E-2"/>
    <n v="-5.6398000000000001"/>
    <s v="P"/>
  </r>
  <r>
    <x v="1194"/>
    <s v="DONEGAL GROUP INC"/>
    <x v="11"/>
    <x v="243"/>
    <s v="DONEGAL MUTUAL INSURANCE CO"/>
    <s v="TenPercentOwner"/>
    <n v="10000"/>
    <n v="16.399999999999999"/>
    <n v="164000"/>
    <s v="large_buy"/>
    <n v="-5.6397859752190582E-2"/>
    <n v="-5.6398000000000001"/>
    <s v="P"/>
  </r>
  <r>
    <x v="1091"/>
    <s v="Matador Resources Co"/>
    <x v="11"/>
    <x v="243"/>
    <s v="Foran Joseph Wm"/>
    <s v="Director,Officer"/>
    <n v="2000"/>
    <n v="55.18"/>
    <n v="110360"/>
    <s v="large_buy"/>
    <n v="-4.0325458603763131E-2"/>
    <n v="-4.0324999999999998"/>
    <s v="P"/>
  </r>
  <r>
    <x v="578"/>
    <s v="Granite Ridge Resources, Inc."/>
    <x v="11"/>
    <x v="243"/>
    <s v="Darden Thaddeus"/>
    <s v="Director"/>
    <n v="9440"/>
    <n v="6.13"/>
    <n v="57867.199999999997"/>
    <s v="large_buy"/>
    <n v="3.2414334946790908E-3"/>
    <n v="0.3241"/>
    <s v="P"/>
  </r>
  <r>
    <x v="42"/>
    <s v="Eaton Vance New York Municipal Bond Fund"/>
    <x v="11"/>
    <x v="243"/>
    <s v="Weinstein Boaz"/>
    <s v="TenPercentOwner"/>
    <n v="20376"/>
    <n v="9.93"/>
    <n v="202333.68"/>
    <s v="large_buy"/>
    <n v="-4.4132564863396451E-2"/>
    <n v="-4.4132999999999996"/>
    <s v="P"/>
  </r>
  <r>
    <x v="42"/>
    <s v="Eaton Vance New York Municipal Bond Fund"/>
    <x v="11"/>
    <x v="243"/>
    <s v="Saba Capital Management, L.P."/>
    <s v="TenPercentOwner"/>
    <n v="20376"/>
    <n v="9.93"/>
    <n v="202333.68"/>
    <s v="large_buy"/>
    <n v="-4.4132564863396451E-2"/>
    <n v="-4.4132999999999996"/>
    <s v="P"/>
  </r>
  <r>
    <x v="1669"/>
    <s v="TechTarget, Inc."/>
    <x v="11"/>
    <x v="243"/>
    <s v="Griffey Michael Sean"/>
    <s v="Director"/>
    <n v="14500"/>
    <n v="25.7"/>
    <n v="372650"/>
    <s v="large_buy"/>
    <n v="-0.2345341215248393"/>
    <n v="-23.453399999999998"/>
    <s v="P"/>
  </r>
  <r>
    <x v="1669"/>
    <s v="TechTarget, Inc."/>
    <x v="11"/>
    <x v="243"/>
    <s v="Griffey Michael Sean"/>
    <s v="Director"/>
    <n v="2000"/>
    <n v="26.45"/>
    <n v="52900"/>
    <s v="normal_buy"/>
    <n v="-0.2345341215248393"/>
    <n v="-23.453399999999998"/>
    <s v="P"/>
  </r>
  <r>
    <x v="499"/>
    <s v="Fortinet, Inc."/>
    <x v="11"/>
    <x v="243"/>
    <s v="NEUKOM WILLIAM H."/>
    <s v="Director"/>
    <n v="355"/>
    <n v="98.5"/>
    <n v="34967.5"/>
    <s v="large_buy"/>
    <n v="-2.0360817071941258E-2"/>
    <n v="-2.0360999999999998"/>
    <s v="P"/>
  </r>
  <r>
    <x v="1678"/>
    <s v="LendingTree, Inc."/>
    <x v="11"/>
    <x v="243"/>
    <s v="Totman Scott V."/>
    <s v="Officer"/>
    <n v="1250"/>
    <n v="39.19"/>
    <n v="48987.5"/>
    <s v="normal_buy"/>
    <n v="1.0974994941972399E-2"/>
    <n v="1.0974999999999999"/>
    <s v="P"/>
  </r>
  <r>
    <x v="1678"/>
    <s v="LendingTree, Inc."/>
    <x v="11"/>
    <x v="243"/>
    <s v="Totman Scott V."/>
    <s v="Officer"/>
    <n v="1250"/>
    <n v="38.340000000000003"/>
    <n v="47925.000000000007"/>
    <s v="normal_buy"/>
    <n v="1.0974994941972399E-2"/>
    <n v="1.0974999999999999"/>
    <s v="P"/>
  </r>
  <r>
    <x v="1678"/>
    <s v="LendingTree, Inc."/>
    <x v="11"/>
    <x v="243"/>
    <s v="Totman Scott V."/>
    <s v="Officer"/>
    <n v="1250"/>
    <n v="38.25"/>
    <n v="47812.5"/>
    <s v="normal_buy"/>
    <n v="1.0974994941972399E-2"/>
    <n v="1.0974999999999999"/>
    <s v="P"/>
  </r>
  <r>
    <x v="1186"/>
    <s v="PIMCO Dynamic Income Strategy Fund"/>
    <x v="11"/>
    <x v="243"/>
    <s v="Weinstein Boaz"/>
    <s v="TenPercentOwner"/>
    <n v="597"/>
    <n v="26.55"/>
    <n v="15850.35"/>
    <s v="normal_buy"/>
    <n v="-3.8054508282740367E-2"/>
    <n v="-3.8054999999999999"/>
    <s v="P"/>
  </r>
  <r>
    <x v="1186"/>
    <s v="PIMCO Dynamic Income Strategy Fund"/>
    <x v="11"/>
    <x v="243"/>
    <s v="Saba Capital Management, L.P."/>
    <s v="TenPercentOwner"/>
    <n v="597"/>
    <n v="26.55"/>
    <n v="15850.35"/>
    <s v="normal_buy"/>
    <n v="-3.8054508282740367E-2"/>
    <n v="-3.8054999999999999"/>
    <s v="P"/>
  </r>
  <r>
    <x v="1640"/>
    <s v="Sight Sciences, Inc."/>
    <x v="11"/>
    <x v="243"/>
    <s v="Raheja Manohar K."/>
    <s v="Officer"/>
    <n v="5000"/>
    <n v="3.85"/>
    <n v="19250"/>
    <s v="normal_buy"/>
    <n v="-7.7519369815935879E-2"/>
    <n v="-7.7519"/>
    <s v="P"/>
  </r>
  <r>
    <x v="1297"/>
    <s v="AN2 Therapeutics, Inc."/>
    <x v="11"/>
    <x v="243"/>
    <s v="Readnour Robin Shane"/>
    <s v="Director"/>
    <n v="12711"/>
    <n v="1.45"/>
    <n v="18430.95"/>
    <s v="normal_buy"/>
    <n v="-0.12500004139211271"/>
    <n v="-12.5"/>
    <s v="P"/>
  </r>
  <r>
    <x v="1680"/>
    <s v="Inotiv, Inc."/>
    <x v="11"/>
    <x v="243"/>
    <s v="Harrington Michael J"/>
    <s v="Director"/>
    <n v="10000"/>
    <n v="3.98"/>
    <n v="39800"/>
    <s v="normal_buy"/>
    <n v="7.3684203921922986E-2"/>
    <n v="7.3684000000000003"/>
    <s v="P"/>
  </r>
  <r>
    <x v="17"/>
    <s v="TILE SHOP HOLDINGS, INC."/>
    <x v="11"/>
    <x v="243"/>
    <s v="Pleasant Lake Partners LLC"/>
    <s v="TenPercentOwner"/>
    <n v="30500"/>
    <n v="6.69"/>
    <n v="204045"/>
    <s v="normal_buy"/>
    <n v="-2.945505307640039E-3"/>
    <n v="-0.29459999999999997"/>
    <s v="P"/>
  </r>
  <r>
    <x v="17"/>
    <s v="TILE SHOP HOLDINGS, INC."/>
    <x v="11"/>
    <x v="243"/>
    <s v="Pleasant Lake Onshore Feeder Fund LP"/>
    <s v="TenPercentOwner"/>
    <n v="30500"/>
    <n v="6.69"/>
    <n v="204045"/>
    <s v="normal_buy"/>
    <n v="-2.945505307640039E-3"/>
    <n v="-0.29459999999999997"/>
    <s v="P"/>
  </r>
  <r>
    <x v="17"/>
    <s v="TILE SHOP HOLDINGS, INC."/>
    <x v="11"/>
    <x v="243"/>
    <s v="Fund 1 Investments, LLC"/>
    <s v="TenPercentOwner"/>
    <n v="30500"/>
    <n v="6.69"/>
    <n v="204045"/>
    <s v="normal_buy"/>
    <n v="-2.945505307640039E-3"/>
    <n v="-0.29459999999999997"/>
    <s v="P"/>
  </r>
  <r>
    <x v="1098"/>
    <s v="CHIMERA INVESTMENT CORP"/>
    <x v="11"/>
    <x v="243"/>
    <s v="Macdowell Jack Lee Jr"/>
    <s v="Officer"/>
    <n v="50000"/>
    <n v="14.7"/>
    <n v="735000"/>
    <s v="normal_buy"/>
    <n v="-2.2433746846259539E-2"/>
    <n v="-2.2433999999999998"/>
    <s v="P"/>
  </r>
  <r>
    <x v="78"/>
    <s v="AVADEL PHARMACEUTICALS PLC"/>
    <x v="11"/>
    <x v="243"/>
    <s v="Palczuk Linda"/>
    <s v="Director"/>
    <n v="3000"/>
    <n v="10.19"/>
    <n v="30570"/>
    <s v="normal_buy"/>
    <n v="3.100004196166983E-2"/>
    <n v="3.1"/>
    <s v="P"/>
  </r>
  <r>
    <x v="1681"/>
    <s v="Rackspace Technology, Inc."/>
    <x v="11"/>
    <x v="243"/>
    <s v="Roberts Anthony C."/>
    <s v="Director"/>
    <n v="19455"/>
    <n v="2.6"/>
    <n v="50583"/>
    <s v="large_buy"/>
    <n v="-0.13127410248519619"/>
    <n v="-13.1274"/>
    <s v="P"/>
  </r>
  <r>
    <x v="603"/>
    <s v="ASCENT INDUSTRIES CO."/>
    <x v="11"/>
    <x v="243"/>
    <s v="Kitchen John Bryan"/>
    <s v="Officer"/>
    <n v="4600"/>
    <n v="11.99"/>
    <n v="55154"/>
    <s v="normal_buy"/>
    <n v="-5.5833339691162109E-2"/>
    <n v="-5.5833000000000004"/>
    <s v="P"/>
  </r>
  <r>
    <x v="1676"/>
    <s v="Contango ORE, Inc."/>
    <x v="11"/>
    <x v="243"/>
    <s v="JUNEAU JOHN B"/>
    <s v="Director"/>
    <n v="4992"/>
    <n v="11.76"/>
    <n v="58705.919999999998"/>
    <s v="normal_buy"/>
    <n v="-0.10043664957965449"/>
    <n v="-10.043699999999999"/>
    <s v="P"/>
  </r>
  <r>
    <x v="78"/>
    <s v="AVADEL PHARMACEUTICALS PLC"/>
    <x v="11"/>
    <x v="243"/>
    <s v="Divis Gregory J"/>
    <s v="Director,Officer"/>
    <n v="9598"/>
    <n v="9.98"/>
    <n v="95788.040000000008"/>
    <s v="normal_buy"/>
    <n v="3.100004196166983E-2"/>
    <n v="3.1"/>
    <s v="P"/>
  </r>
  <r>
    <x v="1130"/>
    <s v="HORMEL FOODS CORP /DE/"/>
    <x v="11"/>
    <x v="243"/>
    <s v="LYKKEN STEVEN J"/>
    <s v="Officer"/>
    <n v="4904.3999999999996"/>
    <n v="32.47"/>
    <n v="159245.86799999999"/>
    <s v="large_buy"/>
    <n v="-2.4330218081885069E-2"/>
    <n v="-2.4329999999999998"/>
    <s v="P"/>
  </r>
  <r>
    <x v="1646"/>
    <s v="Abacus Life, Inc."/>
    <x v="11"/>
    <x v="243"/>
    <s v="Gusky Adam Samuel"/>
    <s v="Director"/>
    <n v="2126"/>
    <n v="7.93"/>
    <n v="16859.18"/>
    <s v="normal_buy"/>
    <n v="-2.648176526095114E-2"/>
    <n v="-2.6482000000000001"/>
    <s v="P"/>
  </r>
  <r>
    <x v="613"/>
    <s v="FTC Solar, Inc."/>
    <x v="11"/>
    <x v="243"/>
    <s v="Brandt Yann"/>
    <s v="Director,Officer"/>
    <n v="8900"/>
    <n v="2.98"/>
    <n v="26522"/>
    <s v="normal_buy"/>
    <n v="-2.5078420278882518E-2"/>
    <n v="-2.5078"/>
    <s v="P"/>
  </r>
  <r>
    <x v="578"/>
    <s v="Granite Ridge Resources, Inc."/>
    <x v="11"/>
    <x v="243"/>
    <s v="Miller Matthew Reade"/>
    <s v="Director"/>
    <n v="41000"/>
    <n v="6.1"/>
    <n v="250100"/>
    <s v="large_buy"/>
    <n v="3.2414334946790908E-3"/>
    <n v="0.3241"/>
    <s v="P"/>
  </r>
  <r>
    <x v="68"/>
    <s v="PBF Energy Inc."/>
    <x v="11"/>
    <x v="243"/>
    <s v="Control Empresarial de Capitales S.A. de C.V."/>
    <s v="TenPercentOwner,Other"/>
    <n v="137000"/>
    <n v="29.93"/>
    <n v="4100410"/>
    <s v="normal_buy"/>
    <n v="-0.16776976693701801"/>
    <n v="-16.777000000000001"/>
    <s v="P"/>
  </r>
  <r>
    <x v="1648"/>
    <s v="Booz Allen Hamilton Holding Corp"/>
    <x v="11"/>
    <x v="243"/>
    <s v="AMBLE JOAN LORDI"/>
    <s v="Director"/>
    <n v="690"/>
    <n v="145.66"/>
    <n v="100505.4"/>
    <s v="normal_buy"/>
    <n v="-9.9835299701262703E-2"/>
    <n v="-9.9834999999999994"/>
    <s v="P"/>
  </r>
  <r>
    <x v="456"/>
    <s v="89bio, Inc."/>
    <x v="11"/>
    <x v="243"/>
    <s v="PALEKAR ROHAN"/>
    <s v="Director,Officer"/>
    <n v="5000"/>
    <n v="7.89"/>
    <n v="39450"/>
    <s v="normal_buy"/>
    <n v="-1.6109001551404819E-2"/>
    <n v="-1.6109"/>
    <s v="P"/>
  </r>
  <r>
    <x v="1529"/>
    <s v="High Roller Technologies, Inc."/>
    <x v="11"/>
    <x v="243"/>
    <s v="Clemes Benjamin Michael"/>
    <s v="Officer"/>
    <n v="2000"/>
    <n v="6.16"/>
    <n v="12320"/>
    <s v="normal_buy"/>
    <n v="-0.22038984261085429"/>
    <n v="-22.039000000000001"/>
    <s v="P"/>
  </r>
  <r>
    <x v="506"/>
    <s v="Bankwell Financial Group, Inc."/>
    <x v="11"/>
    <x v="243"/>
    <s v="Dale Eric J"/>
    <s v="Director"/>
    <n v="339"/>
    <n v="32.9"/>
    <n v="11153.1"/>
    <s v="normal_buy"/>
    <n v="-3.0303092953286481E-2"/>
    <n v="-3.0303"/>
    <s v="P"/>
  </r>
  <r>
    <x v="774"/>
    <s v="AMG Pantheon Credit Solutions Fund"/>
    <x v="11"/>
    <x v="244"/>
    <s v="Rakowski Eric"/>
    <s v="Director"/>
    <n v="18535.68"/>
    <n v="10.79"/>
    <n v="199999.9872"/>
    <s v="normal_buy"/>
    <n v="3.7071141009570319E-3"/>
    <n v="0.37069999999999997"/>
    <s v="P"/>
  </r>
  <r>
    <x v="866"/>
    <s v="GLOBAL PARTNERS LP"/>
    <x v="11"/>
    <x v="244"/>
    <s v="Global GP LLC"/>
    <s v="Other"/>
    <n v="5000"/>
    <n v="56.17"/>
    <n v="280850"/>
    <s v="normal_buy"/>
    <n v="-0.14131991061708429"/>
    <n v="-14.132"/>
    <s v="P"/>
  </r>
  <r>
    <x v="1150"/>
    <s v="CULP INC"/>
    <x v="11"/>
    <x v="244"/>
    <s v="Baugh John Allen"/>
    <s v="Director"/>
    <n v="5000"/>
    <n v="4.95"/>
    <n v="24750"/>
    <s v="normal_buy"/>
    <n v="9.7609611517346151E-2"/>
    <n v="9.7609999999999992"/>
    <s v="P"/>
  </r>
  <r>
    <x v="103"/>
    <s v="authID Inc."/>
    <x v="11"/>
    <x v="244"/>
    <s v="Daguro Rhoniel"/>
    <s v="Director,Officer"/>
    <n v="4000"/>
    <n v="6.48"/>
    <n v="25920"/>
    <s v="normal_buy"/>
    <n v="1.5873000254767341E-2"/>
    <n v="1.5872999999999999"/>
    <s v="P"/>
  </r>
  <r>
    <x v="1533"/>
    <s v="PSQ Holdings, Inc."/>
    <x v="11"/>
    <x v="244"/>
    <s v="Seifert Michael Stephen"/>
    <s v="Director,Officer,TenPercentOwner"/>
    <n v="2250"/>
    <n v="4.45"/>
    <n v="10012.5"/>
    <s v="normal_buy"/>
    <n v="-0.15555556615193691"/>
    <n v="-15.5556"/>
    <s v="P"/>
  </r>
  <r>
    <x v="531"/>
    <s v="Nerdy Inc."/>
    <x v="11"/>
    <x v="244"/>
    <s v="Cohn Charles K."/>
    <s v="Director,Officer,TenPercentOwner"/>
    <n v="150000"/>
    <n v="1.78"/>
    <n v="267000"/>
    <s v="normal_buy"/>
    <n v="3.048784875713784E-2"/>
    <n v="3.0488"/>
    <s v="P"/>
  </r>
  <r>
    <x v="531"/>
    <s v="Nerdy Inc."/>
    <x v="11"/>
    <x v="244"/>
    <s v="Cohn Charles K."/>
    <s v="Director,Officer,TenPercentOwner"/>
    <n v="150000"/>
    <n v="1.78"/>
    <n v="267000"/>
    <s v="normal_buy"/>
    <n v="3.048784875713784E-2"/>
    <n v="3.0488"/>
    <s v="P"/>
  </r>
  <r>
    <x v="1682"/>
    <s v="CBIZ, Inc."/>
    <x v="11"/>
    <x v="244"/>
    <s v="YOUNG RODNEY A"/>
    <s v="Director"/>
    <n v="1000"/>
    <n v="77.56"/>
    <n v="77560"/>
    <s v="large_buy"/>
    <n v="3.3457255978453393E-2"/>
    <n v="3.3456999999999999"/>
    <s v="P"/>
  </r>
  <r>
    <x v="154"/>
    <s v="60 DEGREES PHARMACEUTICALS, INC."/>
    <x v="11"/>
    <x v="244"/>
    <s v="DOW GEOFFREY S"/>
    <s v="Director,Officer"/>
    <n v="35823"/>
    <n v="1.27"/>
    <n v="45495.21"/>
    <s v="normal_buy"/>
    <n v="-0.19999997369174299"/>
    <n v="-20"/>
    <s v="P"/>
  </r>
  <r>
    <x v="1672"/>
    <s v="Aurinia Pharmaceuticals Inc."/>
    <x v="11"/>
    <x v="244"/>
    <s v="TANG KEVIN"/>
    <s v="Director"/>
    <n v="500000"/>
    <n v="9.09"/>
    <n v="4545000"/>
    <s v="large_buy"/>
    <n v="-1.971525771298455E-2"/>
    <n v="-1.9715"/>
    <s v="P"/>
  </r>
  <r>
    <x v="1676"/>
    <s v="Contango ORE, Inc."/>
    <x v="11"/>
    <x v="244"/>
    <s v="JUNEAU JOHN B"/>
    <s v="Director"/>
    <n v="4999"/>
    <n v="12.04"/>
    <n v="60187.96"/>
    <s v="normal_buy"/>
    <n v="-0.12116041330551409"/>
    <n v="-12.116"/>
    <s v="P"/>
  </r>
  <r>
    <x v="301"/>
    <s v="SR Bancorp, Inc."/>
    <x v="11"/>
    <x v="244"/>
    <s v="Orbach David M"/>
    <s v="Director,Officer"/>
    <n v="3300"/>
    <n v="11.74"/>
    <n v="38742"/>
    <s v="normal_buy"/>
    <n v="2.7257285828452549E-2"/>
    <n v="2.7256999999999998"/>
    <s v="P"/>
  </r>
  <r>
    <x v="301"/>
    <s v="SR Bancorp, Inc."/>
    <x v="11"/>
    <x v="244"/>
    <s v="Orbach David M"/>
    <s v="Director,Officer"/>
    <n v="6700"/>
    <n v="11.75"/>
    <n v="78725"/>
    <s v="large_buy"/>
    <n v="2.7257285828452549E-2"/>
    <n v="2.7256999999999998"/>
    <s v="P"/>
  </r>
  <r>
    <x v="1362"/>
    <s v="Dolphin Entertainment, Inc."/>
    <x v="11"/>
    <x v="244"/>
    <s v="O'Dowd William IV"/>
    <s v="Director,Officer"/>
    <n v="13000"/>
    <n v="1.1200000000000001"/>
    <n v="14560"/>
    <s v="normal_buy"/>
    <n v="-0.15178572854065159"/>
    <n v="-15.178599999999999"/>
    <s v="P"/>
  </r>
  <r>
    <x v="146"/>
    <s v="Burke &amp; Herbert Financial Services Corp."/>
    <x v="11"/>
    <x v="244"/>
    <s v="McLaughlin Shawn Patrick"/>
    <s v="Director"/>
    <n v="555"/>
    <n v="69.349999999999994"/>
    <n v="38489.25"/>
    <s v="normal_buy"/>
    <n v="-8.4631837980911784E-2"/>
    <n v="-8.4632000000000005"/>
    <s v="P"/>
  </r>
  <r>
    <x v="1285"/>
    <s v="Inspirato Inc"/>
    <x v="11"/>
    <x v="244"/>
    <s v="Zamani Payam"/>
    <s v="Director,Officer,TenPercentOwner"/>
    <n v="728863"/>
    <n v="2500000"/>
    <n v="1822157500000"/>
    <s v="normal_buy"/>
    <n v="-2.0710109257779049E-2"/>
    <n v="-2.0710000000000002"/>
    <s v="P"/>
  </r>
  <r>
    <x v="958"/>
    <s v="MYERS INDUSTRIES INC"/>
    <x v="11"/>
    <x v="244"/>
    <s v="Basque Dave"/>
    <s v="Officer"/>
    <n v="5000"/>
    <n v="12.41"/>
    <n v="62050"/>
    <s v="large_buy"/>
    <n v="-6.5952099551888743E-2"/>
    <n v="-6.5952000000000002"/>
    <s v="P"/>
  </r>
  <r>
    <x v="1433"/>
    <s v="agilon health, inc."/>
    <x v="11"/>
    <x v="244"/>
    <s v="MCKENZIE DIANA"/>
    <s v="Director"/>
    <n v="7500"/>
    <n v="2.2000000000000002"/>
    <n v="16500"/>
    <s v="normal_buy"/>
    <n v="-0.17410713572967421"/>
    <n v="-17.410699999999999"/>
    <s v="P"/>
  </r>
  <r>
    <x v="1335"/>
    <s v="VOLITIONRX LTD"/>
    <x v="11"/>
    <x v="244"/>
    <s v="Innes Guy Archibald"/>
    <s v="Director"/>
    <n v="174764"/>
    <n v="0.56999999999999995"/>
    <n v="99615.48"/>
    <s v="large_buy"/>
    <n v="3.3898375288438531E-2"/>
    <n v="3.3898000000000001"/>
    <s v="P"/>
  </r>
  <r>
    <x v="1335"/>
    <s v="VOLITIONRX LTD"/>
    <x v="11"/>
    <x v="244"/>
    <s v="Reynolds Cameron John"/>
    <s v="Director,Officer"/>
    <n v="139811"/>
    <n v="0.56999999999999995"/>
    <n v="79692.26999999999"/>
    <s v="normal_buy"/>
    <n v="3.3898375288438531E-2"/>
    <n v="3.3898000000000001"/>
    <s v="P"/>
  </r>
  <r>
    <x v="1683"/>
    <s v="Blue Bird Corp"/>
    <x v="11"/>
    <x v="244"/>
    <s v="Thau Daniel Mark"/>
    <s v="Director"/>
    <n v="700"/>
    <n v="39.18"/>
    <n v="27426"/>
    <s v="large_buy"/>
    <n v="4.3622828745255582E-3"/>
    <n v="0.43619999999999998"/>
    <s v="P"/>
  </r>
  <r>
    <x v="42"/>
    <s v="Eaton Vance New York Municipal Bond Fund"/>
    <x v="11"/>
    <x v="244"/>
    <s v="Saba Capital Management, L.P."/>
    <s v="TenPercentOwner"/>
    <n v="6775"/>
    <n v="9.93"/>
    <n v="67275.75"/>
    <s v="normal_buy"/>
    <n v="-4.8254937570006873E-2"/>
    <n v="-4.8254999999999999"/>
    <s v="P"/>
  </r>
  <r>
    <x v="42"/>
    <s v="Eaton Vance New York Municipal Bond Fund"/>
    <x v="11"/>
    <x v="244"/>
    <s v="Weinstein Boaz"/>
    <s v="TenPercentOwner"/>
    <n v="6775"/>
    <n v="9.93"/>
    <n v="67275.75"/>
    <s v="normal_buy"/>
    <n v="-4.8254937570006873E-2"/>
    <n v="-4.8254999999999999"/>
    <s v="P"/>
  </r>
  <r>
    <x v="1669"/>
    <s v="TechTarget, Inc."/>
    <x v="11"/>
    <x v="244"/>
    <s v="Griffey Michael Sean"/>
    <s v="Director"/>
    <n v="5000"/>
    <n v="23.8"/>
    <n v="119000"/>
    <s v="normal_buy"/>
    <n v="-0.17972740185805661"/>
    <n v="-17.9727"/>
    <s v="P"/>
  </r>
  <r>
    <x v="1669"/>
    <s v="TechTarget, Inc."/>
    <x v="11"/>
    <x v="244"/>
    <s v="Griffey Michael Sean"/>
    <s v="Director"/>
    <n v="17500"/>
    <n v="24.98"/>
    <n v="437150"/>
    <s v="large_buy"/>
    <n v="-0.17972740185805661"/>
    <n v="-17.9727"/>
    <s v="P"/>
  </r>
  <r>
    <x v="1150"/>
    <s v="CULP INC"/>
    <x v="11"/>
    <x v="244"/>
    <s v="22NW, LP"/>
    <s v="TenPercentOwner"/>
    <n v="2787"/>
    <n v="4.96"/>
    <n v="13823.52"/>
    <s v="normal_buy"/>
    <n v="9.7609611517346151E-2"/>
    <n v="9.7609999999999992"/>
    <s v="P"/>
  </r>
  <r>
    <x v="1150"/>
    <s v="CULP INC"/>
    <x v="11"/>
    <x v="244"/>
    <s v="English Aron R."/>
    <s v="TenPercentOwner"/>
    <n v="2787"/>
    <n v="4.96"/>
    <n v="13823.52"/>
    <s v="normal_buy"/>
    <n v="9.7609611517346151E-2"/>
    <n v="9.7609999999999992"/>
    <s v="P"/>
  </r>
  <r>
    <x v="1150"/>
    <s v="CULP INC"/>
    <x v="11"/>
    <x v="244"/>
    <s v="22NW Fund GP, LLC"/>
    <s v="TenPercentOwner"/>
    <n v="2787"/>
    <n v="4.96"/>
    <n v="13823.52"/>
    <s v="normal_buy"/>
    <n v="9.7609611517346151E-2"/>
    <n v="9.7609999999999992"/>
    <s v="P"/>
  </r>
  <r>
    <x v="1150"/>
    <s v="CULP INC"/>
    <x v="11"/>
    <x v="244"/>
    <s v="22NW Fund, LP"/>
    <s v="TenPercentOwner"/>
    <n v="2787"/>
    <n v="4.96"/>
    <n v="13823.52"/>
    <s v="normal_buy"/>
    <n v="9.7609611517346151E-2"/>
    <n v="9.7609999999999992"/>
    <s v="P"/>
  </r>
  <r>
    <x v="1150"/>
    <s v="CULP INC"/>
    <x v="11"/>
    <x v="244"/>
    <s v="22NW GP, Inc."/>
    <s v="TenPercentOwner"/>
    <n v="2787"/>
    <n v="4.96"/>
    <n v="13823.52"/>
    <s v="normal_buy"/>
    <n v="9.7609611517346151E-2"/>
    <n v="9.7609999999999992"/>
    <s v="P"/>
  </r>
  <r>
    <x v="1164"/>
    <s v="INNOVATIVE FOOD HOLDINGS INC"/>
    <x v="11"/>
    <x v="244"/>
    <s v="JCP Investment Partnership, LP"/>
    <s v="TenPercentOwner"/>
    <n v="156250"/>
    <n v="1.6"/>
    <n v="250000"/>
    <s v="normal_buy"/>
    <n v="-4.9465225215990387E-2"/>
    <n v="-4.9465000000000003"/>
    <s v="P"/>
  </r>
  <r>
    <x v="1164"/>
    <s v="INNOVATIVE FOOD HOLDINGS INC"/>
    <x v="11"/>
    <x v="244"/>
    <s v="JCP Investment Holdings, LLC"/>
    <s v="TenPercentOwner"/>
    <n v="156250"/>
    <n v="1.6"/>
    <n v="250000"/>
    <s v="normal_buy"/>
    <n v="-4.9465225215990387E-2"/>
    <n v="-4.9465000000000003"/>
    <s v="P"/>
  </r>
  <r>
    <x v="1164"/>
    <s v="INNOVATIVE FOOD HOLDINGS INC"/>
    <x v="11"/>
    <x v="244"/>
    <s v="Pappas James C"/>
    <s v="Director,TenPercentOwner"/>
    <n v="156250"/>
    <n v="1.6"/>
    <n v="250000"/>
    <s v="normal_buy"/>
    <n v="-4.9465225215990387E-2"/>
    <n v="-4.9465000000000003"/>
    <s v="P"/>
  </r>
  <r>
    <x v="1164"/>
    <s v="INNOVATIVE FOOD HOLDINGS INC"/>
    <x v="11"/>
    <x v="244"/>
    <s v="JCP Investment Management, LLC"/>
    <s v="TenPercentOwner"/>
    <n v="156250"/>
    <n v="1.6"/>
    <n v="250000"/>
    <s v="normal_buy"/>
    <n v="-4.9465225215990387E-2"/>
    <n v="-4.9465000000000003"/>
    <s v="P"/>
  </r>
  <r>
    <x v="1164"/>
    <s v="INNOVATIVE FOOD HOLDINGS INC"/>
    <x v="11"/>
    <x v="244"/>
    <s v="JCP Investment Partners, LP"/>
    <s v="TenPercentOwner"/>
    <n v="156250"/>
    <n v="1.6"/>
    <n v="250000"/>
    <s v="normal_buy"/>
    <n v="-4.9465225215990387E-2"/>
    <n v="-4.9465000000000003"/>
    <s v="P"/>
  </r>
  <r>
    <x v="1335"/>
    <s v="VOLITIONRX LTD"/>
    <x v="11"/>
    <x v="244"/>
    <s v="Micallef Jacob Vincent"/>
    <s v="Officer"/>
    <n v="43691"/>
    <n v="0.56999999999999995"/>
    <n v="24903.87"/>
    <s v="normal_buy"/>
    <n v="3.3898375288438531E-2"/>
    <n v="3.3898000000000001"/>
    <s v="P"/>
  </r>
  <r>
    <x v="506"/>
    <s v="Bankwell Financial Group, Inc."/>
    <x v="11"/>
    <x v="244"/>
    <s v="Dale Eric J"/>
    <s v="Director"/>
    <n v="346"/>
    <n v="32.909999999999997"/>
    <n v="11386.86"/>
    <s v="normal_buy"/>
    <n v="-4.748769388443852E-2"/>
    <n v="-4.7488000000000001"/>
    <s v="P"/>
  </r>
  <r>
    <x v="1684"/>
    <s v="Esquire Financial Holdings, Inc."/>
    <x v="11"/>
    <x v="244"/>
    <s v="Nigam Rena"/>
    <s v="Director"/>
    <n v="640"/>
    <n v="77.5"/>
    <n v="49600"/>
    <s v="large_buy"/>
    <n v="2.9595931370033579E-2"/>
    <n v="2.9596"/>
    <s v="P"/>
  </r>
  <r>
    <x v="103"/>
    <s v="authID Inc."/>
    <x v="11"/>
    <x v="244"/>
    <s v="Jisser Ken"/>
    <s v="Director"/>
    <n v="8000"/>
    <n v="6.48"/>
    <n v="51840"/>
    <s v="normal_buy"/>
    <n v="1.5873000254767341E-2"/>
    <n v="1.5872999999999999"/>
    <s v="P"/>
  </r>
  <r>
    <x v="1194"/>
    <s v="DONEGAL GROUP INC"/>
    <x v="11"/>
    <x v="244"/>
    <s v="DONEGAL MUTUAL INSURANCE CO"/>
    <s v="TenPercentOwner"/>
    <n v="10000"/>
    <n v="16.43"/>
    <n v="164300"/>
    <s v="large_buy"/>
    <n v="-6.2385282268032971E-2"/>
    <n v="-6.2385000000000002"/>
    <s v="P"/>
  </r>
  <r>
    <x v="1194"/>
    <s v="DONEGAL GROUP INC"/>
    <x v="11"/>
    <x v="244"/>
    <s v="DONEGAL MUTUAL INSURANCE CO"/>
    <s v="TenPercentOwner"/>
    <n v="60000"/>
    <n v="16.64"/>
    <n v="998400"/>
    <s v="large_buy"/>
    <n v="-6.2385282268032971E-2"/>
    <n v="-6.2385000000000002"/>
    <s v="P"/>
  </r>
  <r>
    <x v="1297"/>
    <s v="AN2 Therapeutics, Inc."/>
    <x v="11"/>
    <x v="244"/>
    <s v="Readnour Robin Shane"/>
    <s v="Director"/>
    <n v="18483"/>
    <n v="1.43"/>
    <n v="26430.69"/>
    <s v="normal_buy"/>
    <n v="-1.408449403588352E-2"/>
    <n v="-1.4084000000000001"/>
    <s v="P"/>
  </r>
  <r>
    <x v="1297"/>
    <s v="AN2 Therapeutics, Inc."/>
    <x v="11"/>
    <x v="244"/>
    <s v="Readnour Robin Shane"/>
    <s v="Director"/>
    <n v="12289"/>
    <n v="1.43"/>
    <n v="17573.27"/>
    <s v="normal_buy"/>
    <n v="-1.408449403588352E-2"/>
    <n v="-1.4084000000000001"/>
    <s v="P"/>
  </r>
  <r>
    <x v="1335"/>
    <s v="VOLITIONRX LTD"/>
    <x v="11"/>
    <x v="244"/>
    <s v="STILL TIMOTHY I"/>
    <s v="Director"/>
    <n v="87382"/>
    <n v="0.56999999999999995"/>
    <n v="49807.74"/>
    <s v="normal_buy"/>
    <n v="3.3898375288438531E-2"/>
    <n v="3.3898000000000001"/>
    <s v="P"/>
  </r>
  <r>
    <x v="17"/>
    <s v="TILE SHOP HOLDINGS, INC."/>
    <x v="11"/>
    <x v="244"/>
    <s v="Pleasant Lake Partners LLC"/>
    <s v="TenPercentOwner"/>
    <n v="11000"/>
    <n v="6.84"/>
    <n v="75240"/>
    <s v="normal_buy"/>
    <n v="-1.9005864260358659E-2"/>
    <n v="-1.9006000000000001"/>
    <s v="P"/>
  </r>
  <r>
    <x v="17"/>
    <s v="TILE SHOP HOLDINGS, INC."/>
    <x v="11"/>
    <x v="244"/>
    <s v="Pleasant Lake Onshore Feeder Fund LP"/>
    <s v="TenPercentOwner"/>
    <n v="11000"/>
    <n v="6.84"/>
    <n v="75240"/>
    <s v="normal_buy"/>
    <n v="-1.9005864260358659E-2"/>
    <n v="-1.9006000000000001"/>
    <s v="P"/>
  </r>
  <r>
    <x v="17"/>
    <s v="TILE SHOP HOLDINGS, INC."/>
    <x v="11"/>
    <x v="244"/>
    <s v="Fund 1 Investments, LLC"/>
    <s v="TenPercentOwner"/>
    <n v="11000"/>
    <n v="6.84"/>
    <n v="75240"/>
    <s v="normal_buy"/>
    <n v="-1.9005864260358659E-2"/>
    <n v="-1.9006000000000001"/>
    <s v="P"/>
  </r>
  <r>
    <x v="1098"/>
    <s v="CHIMERA INVESTMENT CORP"/>
    <x v="11"/>
    <x v="244"/>
    <s v="Macdowell Jack Lee Jr"/>
    <s v="Officer"/>
    <n v="50000"/>
    <n v="14.91"/>
    <n v="745500"/>
    <s v="normal_buy"/>
    <n v="-4.4206209418075848E-2"/>
    <n v="-4.4206000000000003"/>
    <s v="P"/>
  </r>
  <r>
    <x v="1500"/>
    <s v="SURF AIR MOBILITY INC."/>
    <x v="11"/>
    <x v="244"/>
    <s v="Palantir Technologies Inc."/>
    <s v="TenPercentOwner"/>
    <n v="446830"/>
    <n v="4.45"/>
    <n v="1988393.5"/>
    <s v="large_buy"/>
    <n v="-0.21788991252116369"/>
    <n v="-21.789000000000001"/>
    <s v="P"/>
  </r>
  <r>
    <x v="1533"/>
    <s v="PSQ Holdings, Inc."/>
    <x v="11"/>
    <x v="244"/>
    <s v="Seifert Michael Stephen"/>
    <s v="Director,Officer,TenPercentOwner"/>
    <n v="2250"/>
    <n v="4.45"/>
    <n v="10012.5"/>
    <s v="normal_buy"/>
    <n v="-0.15555556615193691"/>
    <n v="-15.5556"/>
    <s v="P"/>
  </r>
  <r>
    <x v="1078"/>
    <s v="ILLINOIS TOOL WORKS INC"/>
    <x v="11"/>
    <x v="244"/>
    <s v="SMITH DAVID BYRON JR"/>
    <s v="Director"/>
    <n v="635"/>
    <n v="275.2"/>
    <n v="174752"/>
    <s v="normal_buy"/>
    <n v="-5.9948146959994057E-2"/>
    <n v="-5.9947999999999997"/>
    <s v="P"/>
  </r>
  <r>
    <x v="1646"/>
    <s v="Abacus Life, Inc."/>
    <x v="11"/>
    <x v="244"/>
    <s v="Gusky Adam Samuel"/>
    <s v="Director"/>
    <n v="6000"/>
    <n v="7.94"/>
    <n v="47640"/>
    <s v="large_buy"/>
    <n v="-2.557489783427958E-3"/>
    <n v="-0.25569999999999998"/>
    <s v="P"/>
  </r>
  <r>
    <x v="1685"/>
    <s v="Rani Therapeutics Holdings, Inc."/>
    <x v="11"/>
    <x v="244"/>
    <s v="Imran Talat"/>
    <s v="Director,Officer"/>
    <n v="10296"/>
    <n v="1.94"/>
    <n v="19974.240000000002"/>
    <s v="normal_buy"/>
    <n v="-0.26424870690344721"/>
    <n v="-26.424900000000001"/>
    <s v="P"/>
  </r>
  <r>
    <x v="1533"/>
    <s v="PSQ Holdings, Inc."/>
    <x v="11"/>
    <x v="244"/>
    <s v="Seifert Sarah Gabel"/>
    <s v="Officer"/>
    <n v="2250"/>
    <n v="4.45"/>
    <n v="10012.5"/>
    <s v="normal_buy"/>
    <n v="-0.15555556615193691"/>
    <n v="-15.5556"/>
    <s v="P"/>
  </r>
  <r>
    <x v="1529"/>
    <s v="High Roller Technologies, Inc."/>
    <x v="11"/>
    <x v="244"/>
    <s v="Clemes Benjamin Michael"/>
    <s v="Officer"/>
    <n v="2000"/>
    <n v="6.8"/>
    <n v="13600"/>
    <s v="normal_buy"/>
    <n v="-0.23909776387755649"/>
    <n v="-23.909800000000001"/>
    <s v="P"/>
  </r>
  <r>
    <x v="1676"/>
    <s v="Contango ORE, Inc."/>
    <x v="11"/>
    <x v="245"/>
    <s v="Van Nieuwenhuyse Rick"/>
    <s v="Director,Officer"/>
    <n v="10000"/>
    <n v="12.89"/>
    <n v="128900"/>
    <s v="large_buy"/>
    <n v="-0.14084505818124579"/>
    <n v="-14.0845"/>
    <s v="P"/>
  </r>
  <r>
    <x v="780"/>
    <s v="MUNCY COLUMBIA FINANCIAL Corp"/>
    <x v="11"/>
    <x v="245"/>
    <s v="WENNER EDWIN A"/>
    <s v="Director"/>
    <n v="375"/>
    <n v="39.75"/>
    <n v="14906.25"/>
    <s v="normal_buy"/>
    <n v="2.6415077978942051E-2"/>
    <n v="2.6415000000000002"/>
    <s v="P"/>
  </r>
  <r>
    <x v="1676"/>
    <s v="Contango ORE, Inc."/>
    <x v="11"/>
    <x v="245"/>
    <s v="COMPOFELICE JOSEPH S"/>
    <s v="Director"/>
    <n v="10000"/>
    <n v="12.1"/>
    <n v="121000"/>
    <s v="large_buy"/>
    <n v="-0.14084505818124579"/>
    <n v="-14.0845"/>
    <s v="P"/>
  </r>
  <r>
    <x v="1680"/>
    <s v="Inotiv, Inc."/>
    <x v="11"/>
    <x v="245"/>
    <s v="Beattie John Gregory"/>
    <s v="Officer"/>
    <n v="30000"/>
    <n v="4.75"/>
    <n v="142500"/>
    <s v="large_buy"/>
    <n v="-6.4049572935196641E-2"/>
    <n v="-6.4050000000000002"/>
    <s v="P"/>
  </r>
  <r>
    <x v="42"/>
    <s v="Eaton Vance New York Municipal Bond Fund"/>
    <x v="11"/>
    <x v="245"/>
    <s v="Weinstein Boaz"/>
    <s v="TenPercentOwner"/>
    <n v="2410"/>
    <n v="9.91"/>
    <n v="23883.1"/>
    <s v="normal_buy"/>
    <n v="-4.521746872169774E-2"/>
    <n v="-4.5217000000000001"/>
    <s v="P"/>
  </r>
  <r>
    <x v="42"/>
    <s v="Eaton Vance New York Municipal Bond Fund"/>
    <x v="11"/>
    <x v="245"/>
    <s v="Saba Capital Management, L.P."/>
    <s v="TenPercentOwner"/>
    <n v="2410"/>
    <n v="9.91"/>
    <n v="23883.1"/>
    <s v="normal_buy"/>
    <n v="-4.521746872169774E-2"/>
    <n v="-4.5217000000000001"/>
    <s v="P"/>
  </r>
  <r>
    <x v="78"/>
    <s v="AVADEL PHARMACEUTICALS PLC"/>
    <x v="11"/>
    <x v="245"/>
    <s v="Glass Geoffrey Michael"/>
    <s v="Director"/>
    <n v="10075"/>
    <n v="9.89"/>
    <n v="99641.75"/>
    <s v="large_buy"/>
    <n v="2.2999954223632772E-2"/>
    <n v="2.2999999999999998"/>
    <s v="P"/>
  </r>
  <r>
    <x v="78"/>
    <s v="AVADEL PHARMACEUTICALS PLC"/>
    <x v="11"/>
    <x v="245"/>
    <s v="Glass Geoffrey Michael"/>
    <s v="Director"/>
    <n v="10204"/>
    <n v="9.8000000000000007"/>
    <n v="99999.200000000012"/>
    <s v="large_buy"/>
    <n v="2.2999954223632772E-2"/>
    <n v="2.2999999999999998"/>
    <s v="P"/>
  </r>
  <r>
    <x v="1680"/>
    <s v="Inotiv, Inc."/>
    <x v="11"/>
    <x v="245"/>
    <s v="Brown Nigel"/>
    <s v="Director"/>
    <n v="7500"/>
    <n v="4.26"/>
    <n v="31950"/>
    <s v="normal_buy"/>
    <n v="-6.4049572935196641E-2"/>
    <n v="-6.4050000000000002"/>
    <s v="P"/>
  </r>
  <r>
    <x v="1309"/>
    <s v="UNITED STATES ANTIMONY CORP"/>
    <x v="11"/>
    <x v="245"/>
    <s v="MCMANUS MICHAEL A JR"/>
    <s v="Director"/>
    <n v="70000"/>
    <n v="1.46"/>
    <n v="102200"/>
    <s v="normal_buy"/>
    <n v="0.35251799610039808"/>
    <n v="35.251800000000003"/>
    <s v="P"/>
  </r>
  <r>
    <x v="1686"/>
    <s v="Investcorp Credit Management BDC, Inc."/>
    <x v="11"/>
    <x v="245"/>
    <s v="Shaikh Suhail A."/>
    <s v="Director,Officer"/>
    <n v="4500"/>
    <n v="3.22"/>
    <n v="14490"/>
    <s v="large_buy"/>
    <n v="-6.4935620599751998E-3"/>
    <n v="-0.64939999999999998"/>
    <s v="P"/>
  </r>
  <r>
    <x v="1687"/>
    <s v="MACH NATURAL RESOURCES LP"/>
    <x v="11"/>
    <x v="245"/>
    <s v="BAYOU CITY ENERGY MANAGEMENT LLC"/>
    <s v="TenPercentOwner"/>
    <n v="65000"/>
    <n v="14.83"/>
    <n v="963950"/>
    <s v="normal_buy"/>
    <n v="8.9979517893048921E-2"/>
    <n v="8.9979999999999993"/>
    <s v="P"/>
  </r>
  <r>
    <x v="1687"/>
    <s v="MACH NATURAL RESOURCES LP"/>
    <x v="11"/>
    <x v="245"/>
    <s v="BCE-Mach Aggregator LLC"/>
    <s v="TenPercentOwner"/>
    <n v="65000"/>
    <n v="14.83"/>
    <n v="963950"/>
    <s v="normal_buy"/>
    <n v="8.9979517893048921E-2"/>
    <n v="8.9979999999999993"/>
    <s v="P"/>
  </r>
  <r>
    <x v="1687"/>
    <s v="MACH NATURAL RESOURCES LP"/>
    <x v="11"/>
    <x v="245"/>
    <s v="McMullen William Wallace"/>
    <s v="Director,TenPercentOwner,Other"/>
    <n v="65000"/>
    <n v="14.83"/>
    <n v="963950"/>
    <s v="normal_buy"/>
    <n v="8.9979517893048921E-2"/>
    <n v="8.9979999999999993"/>
    <s v="P"/>
  </r>
  <r>
    <x v="17"/>
    <s v="TILE SHOP HOLDINGS, INC."/>
    <x v="11"/>
    <x v="245"/>
    <s v="Pleasant Lake Partners LLC"/>
    <s v="TenPercentOwner"/>
    <n v="3500"/>
    <n v="6.8"/>
    <n v="23800"/>
    <s v="normal_buy"/>
    <n v="-2.945505307640028E-2"/>
    <n v="-2.9455"/>
    <s v="P"/>
  </r>
  <r>
    <x v="17"/>
    <s v="TILE SHOP HOLDINGS, INC."/>
    <x v="11"/>
    <x v="245"/>
    <s v="Pleasant Lake Onshore Feeder Fund LP"/>
    <s v="TenPercentOwner"/>
    <n v="3500"/>
    <n v="6.8"/>
    <n v="23800"/>
    <s v="normal_buy"/>
    <n v="-2.945505307640028E-2"/>
    <n v="-2.9455"/>
    <s v="P"/>
  </r>
  <r>
    <x v="17"/>
    <s v="TILE SHOP HOLDINGS, INC."/>
    <x v="11"/>
    <x v="245"/>
    <s v="Fund 1 Investments, LLC"/>
    <s v="TenPercentOwner"/>
    <n v="3500"/>
    <n v="6.8"/>
    <n v="23800"/>
    <s v="normal_buy"/>
    <n v="-2.945505307640028E-2"/>
    <n v="-2.9455"/>
    <s v="P"/>
  </r>
  <r>
    <x v="865"/>
    <s v="Fathom Holdings Inc."/>
    <x v="11"/>
    <x v="245"/>
    <s v="Flanders Scott N"/>
    <s v="Director"/>
    <n v="5487"/>
    <n v="1.95"/>
    <n v="10699.65"/>
    <s v="normal_buy"/>
    <n v="-0.177664984141534"/>
    <n v="-17.766500000000001"/>
    <s v="P"/>
  </r>
  <r>
    <x v="799"/>
    <s v="HUBBELL INC"/>
    <x v="11"/>
    <x v="245"/>
    <s v="Malloy John F"/>
    <s v="Director"/>
    <n v="461"/>
    <n v="446.96"/>
    <n v="206048.56"/>
    <s v="large_buy"/>
    <n v="-3.6893340814023401E-2"/>
    <n v="-3.6892999999999998"/>
    <s v="P"/>
  </r>
  <r>
    <x v="844"/>
    <s v="Enhabit, Inc."/>
    <x v="11"/>
    <x v="245"/>
    <s v="MCGUIGAN STUART M"/>
    <s v="Director"/>
    <n v="15000"/>
    <n v="8.81"/>
    <n v="132150"/>
    <s v="large_buy"/>
    <n v="-0.1082654585163892"/>
    <n v="-10.826499999999999"/>
    <s v="P"/>
  </r>
  <r>
    <x v="1669"/>
    <s v="TechTarget, Inc."/>
    <x v="11"/>
    <x v="245"/>
    <s v="Griffey Michael Sean"/>
    <s v="Director"/>
    <n v="10000"/>
    <n v="22.92"/>
    <n v="229200"/>
    <s v="normal_buy"/>
    <n v="-0.19035089025500421"/>
    <n v="-19.0351"/>
    <s v="P"/>
  </r>
  <r>
    <x v="731"/>
    <s v="Mobile Infrastructure Corp"/>
    <x v="11"/>
    <x v="245"/>
    <s v="Holley Danica"/>
    <s v="Director"/>
    <n v="15483"/>
    <n v="3.16"/>
    <n v="48926.28"/>
    <s v="normal_buy"/>
    <n v="0.36969698370871379"/>
    <n v="36.969700000000003"/>
    <s v="P"/>
  </r>
  <r>
    <x v="1150"/>
    <s v="CULP INC"/>
    <x v="11"/>
    <x v="245"/>
    <s v="22NW, LP"/>
    <s v="TenPercentOwner"/>
    <n v="11794"/>
    <n v="5.05"/>
    <n v="59559.7"/>
    <s v="normal_buy"/>
    <n v="0.11583019331144739"/>
    <n v="11.583"/>
    <s v="P"/>
  </r>
  <r>
    <x v="1150"/>
    <s v="CULP INC"/>
    <x v="11"/>
    <x v="245"/>
    <s v="English Aron R."/>
    <s v="TenPercentOwner"/>
    <n v="11794"/>
    <n v="5.05"/>
    <n v="59559.7"/>
    <s v="normal_buy"/>
    <n v="0.11583019331144739"/>
    <n v="11.583"/>
    <s v="P"/>
  </r>
  <r>
    <x v="1150"/>
    <s v="CULP INC"/>
    <x v="11"/>
    <x v="245"/>
    <s v="22NW Fund GP, LLC"/>
    <s v="TenPercentOwner"/>
    <n v="11794"/>
    <n v="5.05"/>
    <n v="59559.7"/>
    <s v="normal_buy"/>
    <n v="0.11583019331144739"/>
    <n v="11.583"/>
    <s v="P"/>
  </r>
  <r>
    <x v="1150"/>
    <s v="CULP INC"/>
    <x v="11"/>
    <x v="245"/>
    <s v="22NW Fund, LP"/>
    <s v="TenPercentOwner"/>
    <n v="11794"/>
    <n v="5.05"/>
    <n v="59559.7"/>
    <s v="normal_buy"/>
    <n v="0.11583019331144739"/>
    <n v="11.583"/>
    <s v="P"/>
  </r>
  <r>
    <x v="1150"/>
    <s v="CULP INC"/>
    <x v="11"/>
    <x v="245"/>
    <s v="22NW GP, Inc."/>
    <s v="TenPercentOwner"/>
    <n v="11794"/>
    <n v="5.05"/>
    <n v="59559.7"/>
    <s v="normal_buy"/>
    <n v="0.11583019331144739"/>
    <n v="11.583"/>
    <s v="P"/>
  </r>
  <r>
    <x v="1309"/>
    <s v="UNITED STATES ANTIMONY CORP"/>
    <x v="11"/>
    <x v="245"/>
    <s v="EVANS GARY C"/>
    <s v="Director,Officer"/>
    <n v="200000"/>
    <n v="1.45"/>
    <n v="290000"/>
    <s v="large_buy"/>
    <n v="0.35251799610039808"/>
    <n v="35.251800000000003"/>
    <s v="P"/>
  </r>
  <r>
    <x v="1688"/>
    <s v="DSS, INC."/>
    <x v="11"/>
    <x v="245"/>
    <s v="Alset Inc."/>
    <s v="TenPercentOwner"/>
    <n v="205149"/>
    <n v="0.97"/>
    <n v="198994.53"/>
    <s v="normal_buy"/>
    <n v="-0.11881188703113869"/>
    <n v="-11.8812"/>
    <s v="P"/>
  </r>
  <r>
    <x v="1688"/>
    <s v="DSS, INC."/>
    <x v="11"/>
    <x v="245"/>
    <s v="Chan Heng Fai Ambrose"/>
    <s v="Director,TenPercentOwner"/>
    <n v="205149"/>
    <n v="0.97"/>
    <n v="198994.53"/>
    <s v="normal_buy"/>
    <n v="-0.11881188703113869"/>
    <n v="-11.8812"/>
    <s v="P"/>
  </r>
  <r>
    <x v="1688"/>
    <s v="DSS, INC."/>
    <x v="11"/>
    <x v="245"/>
    <s v="Alset Inc."/>
    <s v="TenPercentOwner"/>
    <n v="820597"/>
    <n v="0.97"/>
    <n v="795979.09"/>
    <s v="large_buy"/>
    <n v="-0.11881188703113869"/>
    <n v="-11.8812"/>
    <s v="P"/>
  </r>
  <r>
    <x v="1688"/>
    <s v="DSS, INC."/>
    <x v="11"/>
    <x v="245"/>
    <s v="Chan Heng Fai Ambrose"/>
    <s v="Director,TenPercentOwner"/>
    <n v="820597"/>
    <n v="0.97"/>
    <n v="795979.09"/>
    <s v="large_buy"/>
    <n v="-0.11881188703113869"/>
    <n v="-11.8812"/>
    <s v="P"/>
  </r>
  <r>
    <x v="1689"/>
    <s v="Designer Brands Inc."/>
    <x v="11"/>
    <x v="245"/>
    <s v="Cohen Mark Alexander"/>
    <s v="Other"/>
    <n v="250000"/>
    <n v="5.63"/>
    <n v="1407500"/>
    <s v="large_buy"/>
    <n v="-9.4841980701861006E-2"/>
    <n v="-9.4841999999999995"/>
    <s v="P"/>
  </r>
  <r>
    <x v="1689"/>
    <s v="Designer Brands Inc."/>
    <x v="11"/>
    <x v="245"/>
    <s v="SH Capital Partners, L.P."/>
    <s v="TenPercentOwner"/>
    <n v="250000"/>
    <n v="5.63"/>
    <n v="1407500"/>
    <s v="large_buy"/>
    <n v="-9.4841980701861006E-2"/>
    <n v="-9.4841999999999995"/>
    <s v="P"/>
  </r>
  <r>
    <x v="1689"/>
    <s v="Designer Brands Inc."/>
    <x v="11"/>
    <x v="245"/>
    <s v="Stone House Capital Management, LLC"/>
    <s v="Other"/>
    <n v="250000"/>
    <n v="5.63"/>
    <n v="1407500"/>
    <s v="large_buy"/>
    <n v="-9.4841980701861006E-2"/>
    <n v="-9.4841999999999995"/>
    <s v="P"/>
  </r>
  <r>
    <x v="1194"/>
    <s v="DONEGAL GROUP INC"/>
    <x v="11"/>
    <x v="245"/>
    <s v="DONEGAL MUTUAL INSURANCE CO"/>
    <s v="TenPercentOwner"/>
    <n v="9900"/>
    <n v="16.29"/>
    <n v="161271"/>
    <s v="large_buy"/>
    <n v="-4.4280456569379623E-2"/>
    <n v="-4.4279999999999999"/>
    <s v="P"/>
  </r>
  <r>
    <x v="1690"/>
    <s v="Senseonics Holdings, Inc."/>
    <x v="11"/>
    <x v="245"/>
    <s v="Goodnow Timothy T"/>
    <s v="Director,Officer"/>
    <n v="315000"/>
    <n v="0.31"/>
    <n v="97650"/>
    <s v="large_buy"/>
    <n v="0.54545465804891857"/>
    <n v="54.545499999999997"/>
    <s v="P"/>
  </r>
  <r>
    <x v="1553"/>
    <s v="SS Innovations International, Inc."/>
    <x v="11"/>
    <x v="245"/>
    <s v="Adams Timothy P."/>
    <s v="Director"/>
    <n v="1400620"/>
    <n v="1.46"/>
    <n v="2044905.2"/>
    <s v="normal_buy"/>
    <n v="0.64705882352941169"/>
    <n v="64.7059"/>
    <s v="P"/>
  </r>
  <r>
    <x v="103"/>
    <s v="authID Inc."/>
    <x v="11"/>
    <x v="245"/>
    <s v="Thompson Michael Charles"/>
    <s v="Director"/>
    <n v="5000"/>
    <n v="6.49"/>
    <n v="32450"/>
    <s v="normal_buy"/>
    <n v="-3.881987543147658E-2"/>
    <n v="-3.8820000000000001"/>
    <s v="P"/>
  </r>
  <r>
    <x v="585"/>
    <s v="Trinity Capital Inc."/>
    <x v="11"/>
    <x v="245"/>
    <s v="Zacharia Michael"/>
    <s v="Director"/>
    <n v="4210"/>
    <n v="14.34"/>
    <n v="60371.4"/>
    <s v="large_buy"/>
    <n v="3.2078132663857728E-2"/>
    <n v="3.2078000000000002"/>
    <s v="P"/>
  </r>
  <r>
    <x v="585"/>
    <s v="Trinity Capital Inc."/>
    <x v="11"/>
    <x v="245"/>
    <s v="Zacharia Michael"/>
    <s v="Director"/>
    <n v="1350"/>
    <n v="14.35"/>
    <n v="19372.5"/>
    <s v="normal_buy"/>
    <n v="3.2078132663857728E-2"/>
    <n v="3.2078000000000002"/>
    <s v="P"/>
  </r>
  <r>
    <x v="1098"/>
    <s v="CHIMERA INVESTMENT CORP"/>
    <x v="11"/>
    <x v="245"/>
    <s v="Macdowell Jack Lee Jr"/>
    <s v="Officer"/>
    <n v="66000"/>
    <n v="15.13"/>
    <n v="998580"/>
    <s v="large_buy"/>
    <n v="-5.0858737237521552E-2"/>
    <n v="-5.0858999999999996"/>
    <s v="P"/>
  </r>
  <r>
    <x v="1150"/>
    <s v="CULP INC"/>
    <x v="11"/>
    <x v="245"/>
    <s v="CULP ROBERT GEORGE IV"/>
    <s v="Director,Officer"/>
    <n v="8508"/>
    <n v="5.42"/>
    <n v="46113.36"/>
    <s v="normal_buy"/>
    <n v="0.11583019331144739"/>
    <n v="11.583"/>
    <s v="P"/>
  </r>
  <r>
    <x v="922"/>
    <s v="Limbach Holdings, Inc."/>
    <x v="11"/>
    <x v="245"/>
    <s v="Gaboury David Richard"/>
    <s v="Director"/>
    <n v="531"/>
    <n v="94.51"/>
    <n v="50184.81"/>
    <s v="normal_buy"/>
    <n v="-6.0625468643018321E-2"/>
    <n v="-6.0625"/>
    <s v="P"/>
  </r>
  <r>
    <x v="274"/>
    <s v="AMTECH SYSTEMS INC"/>
    <x v="11"/>
    <x v="246"/>
    <s v="Averick Robert M"/>
    <s v="Director,TenPercentOwner"/>
    <n v="5000"/>
    <n v="5.65"/>
    <n v="28250"/>
    <s v="normal_buy"/>
    <n v="-3.21428270364289E-2"/>
    <n v="-3.2143000000000002"/>
    <s v="P"/>
  </r>
  <r>
    <x v="704"/>
    <s v="TKO Group Holdings, Inc."/>
    <x v="11"/>
    <x v="246"/>
    <s v="Durban Egon"/>
    <s v="Director,TenPercentOwner"/>
    <n v="1200"/>
    <n v="142.69999999999999"/>
    <n v="171240"/>
    <s v="normal_buy"/>
    <n v="2.4127990185165201E-2"/>
    <n v="2.4127999999999998"/>
    <s v="P"/>
  </r>
  <r>
    <x v="704"/>
    <s v="TKO Group Holdings, Inc."/>
    <x v="11"/>
    <x v="246"/>
    <s v="Silver Lake West HoldCo, L.P."/>
    <s v="TenPercentOwner"/>
    <n v="1200"/>
    <n v="142.69999999999999"/>
    <n v="171240"/>
    <s v="normal_buy"/>
    <n v="2.4127990185165201E-2"/>
    <n v="2.4127999999999998"/>
    <s v="P"/>
  </r>
  <r>
    <x v="704"/>
    <s v="TKO Group Holdings, Inc."/>
    <x v="11"/>
    <x v="246"/>
    <s v="Silver Lake West HoldCo II, L.P."/>
    <s v="TenPercentOwner"/>
    <n v="1200"/>
    <n v="142.69999999999999"/>
    <n v="171240"/>
    <s v="normal_buy"/>
    <n v="2.4127990185165201E-2"/>
    <n v="2.4127999999999998"/>
    <s v="P"/>
  </r>
  <r>
    <x v="704"/>
    <s v="TKO Group Holdings, Inc."/>
    <x v="11"/>
    <x v="246"/>
    <s v="Silver Lake West VoteCo, L.L.C."/>
    <s v="TenPercentOwner"/>
    <n v="1200"/>
    <n v="142.69999999999999"/>
    <n v="171240"/>
    <s v="normal_buy"/>
    <n v="2.4127990185165201E-2"/>
    <n v="2.4127999999999998"/>
    <s v="P"/>
  </r>
  <r>
    <x v="704"/>
    <s v="TKO Group Holdings, Inc."/>
    <x v="11"/>
    <x v="246"/>
    <s v="Durban Egon"/>
    <s v="Director,TenPercentOwner"/>
    <n v="30152"/>
    <n v="142"/>
    <n v="4281584"/>
    <s v="normal_buy"/>
    <n v="2.4127990185165201E-2"/>
    <n v="2.4127999999999998"/>
    <s v="P"/>
  </r>
  <r>
    <x v="704"/>
    <s v="TKO Group Holdings, Inc."/>
    <x v="11"/>
    <x v="246"/>
    <s v="Silver Lake West HoldCo, L.P."/>
    <s v="TenPercentOwner"/>
    <n v="30152"/>
    <n v="142"/>
    <n v="4281584"/>
    <s v="normal_buy"/>
    <n v="2.4127990185165201E-2"/>
    <n v="2.4127999999999998"/>
    <s v="P"/>
  </r>
  <r>
    <x v="704"/>
    <s v="TKO Group Holdings, Inc."/>
    <x v="11"/>
    <x v="246"/>
    <s v="Silver Lake West HoldCo II, L.P."/>
    <s v="TenPercentOwner"/>
    <n v="30152"/>
    <n v="142"/>
    <n v="4281584"/>
    <s v="normal_buy"/>
    <n v="2.4127990185165201E-2"/>
    <n v="2.4127999999999998"/>
    <s v="P"/>
  </r>
  <r>
    <x v="704"/>
    <s v="TKO Group Holdings, Inc."/>
    <x v="11"/>
    <x v="246"/>
    <s v="Silver Lake West VoteCo, L.L.C."/>
    <s v="TenPercentOwner"/>
    <n v="30152"/>
    <n v="142"/>
    <n v="4281584"/>
    <s v="normal_buy"/>
    <n v="2.4127990185165201E-2"/>
    <n v="2.4127999999999998"/>
    <s v="P"/>
  </r>
  <r>
    <x v="1216"/>
    <s v="LTC PROPERTIES INC"/>
    <x v="11"/>
    <x v="246"/>
    <s v="Gruber David L"/>
    <s v="Director"/>
    <n v="3000"/>
    <n v="37.159999999999997"/>
    <n v="111480"/>
    <s v="normal_buy"/>
    <n v="-5.9867510761240528E-2"/>
    <n v="-5.9867999999999997"/>
    <s v="P"/>
  </r>
  <r>
    <x v="465"/>
    <s v="Jackson Financial Inc."/>
    <x v="11"/>
    <x v="246"/>
    <s v="Durant Gregory T"/>
    <s v="Director"/>
    <n v="1500"/>
    <n v="90.28"/>
    <n v="135420"/>
    <s v="large_buy"/>
    <n v="-8.2780964227043841E-3"/>
    <n v="-0.82779999999999998"/>
    <s v="P"/>
  </r>
  <r>
    <x v="1315"/>
    <s v="Genasys Inc."/>
    <x v="11"/>
    <x v="246"/>
    <s v="Dodd William H"/>
    <s v="Director"/>
    <n v="16327"/>
    <n v="2.65"/>
    <n v="43266.55"/>
    <s v="normal_buy"/>
    <n v="4.9056555224128662E-2"/>
    <n v="4.9057000000000004"/>
    <s v="P"/>
  </r>
  <r>
    <x v="1533"/>
    <s v="PSQ Holdings, Inc."/>
    <x v="11"/>
    <x v="246"/>
    <s v="Searle Bradley"/>
    <s v="Officer"/>
    <n v="3281"/>
    <n v="4.0999999999999996"/>
    <n v="13452.1"/>
    <s v="large_buy"/>
    <n v="0.13170731083258899"/>
    <n v="13.1707"/>
    <s v="P"/>
  </r>
  <r>
    <x v="44"/>
    <s v="GENERAL AMERICAN INVESTORS CO INC"/>
    <x v="11"/>
    <x v="246"/>
    <s v="Majmudar Anang K."/>
    <s v="Officer"/>
    <n v="400"/>
    <n v="52.07"/>
    <n v="20828"/>
    <s v="normal_buy"/>
    <n v="-1.3248957384903171E-2"/>
    <n v="-1.3249"/>
    <s v="P"/>
  </r>
  <r>
    <x v="1691"/>
    <s v="Cardiff Oncology, Inc."/>
    <x v="11"/>
    <x v="246"/>
    <s v="PACE GARY W"/>
    <s v="Director"/>
    <n v="11500"/>
    <n v="2.6"/>
    <n v="29900"/>
    <s v="normal_buy"/>
    <n v="0.17297299909626471"/>
    <n v="17.2973"/>
    <s v="P"/>
  </r>
  <r>
    <x v="1691"/>
    <s v="Cardiff Oncology, Inc."/>
    <x v="11"/>
    <x v="246"/>
    <s v="PACE GARY W"/>
    <s v="Director"/>
    <n v="350115"/>
    <n v="2.6"/>
    <n v="910299"/>
    <s v="large_buy"/>
    <n v="0.17297299909626471"/>
    <n v="17.2973"/>
    <s v="P"/>
  </r>
  <r>
    <x v="720"/>
    <s v="Science Applications International Corp"/>
    <x v="11"/>
    <x v="246"/>
    <s v="Supplee Barbara"/>
    <s v="Officer"/>
    <n v="425"/>
    <n v="116.36"/>
    <n v="49453"/>
    <s v="normal_buy"/>
    <n v="-1.5951257483381331E-2"/>
    <n v="-1.5951"/>
    <s v="P"/>
  </r>
  <r>
    <x v="78"/>
    <s v="AVADEL PHARMACEUTICALS PLC"/>
    <x v="11"/>
    <x v="246"/>
    <s v="MCHUGH THOMAS S"/>
    <s v="Officer"/>
    <n v="5000"/>
    <n v="10.49"/>
    <n v="52450"/>
    <s v="normal_buy"/>
    <n v="2.8100772328362611E-2"/>
    <n v="2.8100999999999998"/>
    <s v="P"/>
  </r>
  <r>
    <x v="704"/>
    <s v="TKO Group Holdings, Inc."/>
    <x v="11"/>
    <x v="246"/>
    <s v="Emanuel Ariel"/>
    <s v="Director,Officer,TenPercentOwner"/>
    <n v="1200"/>
    <n v="142.69999999999999"/>
    <n v="171240"/>
    <s v="normal_buy"/>
    <n v="2.4127990185165201E-2"/>
    <n v="2.4127999999999998"/>
    <s v="P"/>
  </r>
  <r>
    <x v="704"/>
    <s v="TKO Group Holdings, Inc."/>
    <x v="11"/>
    <x v="246"/>
    <s v="Emanuel Ariel"/>
    <s v="Director,Officer,TenPercentOwner"/>
    <n v="30152"/>
    <n v="142"/>
    <n v="4281584"/>
    <s v="normal_buy"/>
    <n v="2.4127990185165201E-2"/>
    <n v="2.4127999999999998"/>
    <s v="P"/>
  </r>
  <r>
    <x v="925"/>
    <s v="PULSE BIOSCIENCES, INC."/>
    <x v="11"/>
    <x v="246"/>
    <s v="DUGGAN ROBERT W"/>
    <s v="Director,TenPercentOwner"/>
    <n v="6054"/>
    <n v="16.739999999999998"/>
    <n v="101343.96"/>
    <s v="normal_buy"/>
    <n v="8.4539608904081964E-2"/>
    <n v="8.4540000000000006"/>
    <s v="P"/>
  </r>
  <r>
    <x v="925"/>
    <s v="PULSE BIOSCIENCES, INC."/>
    <x v="11"/>
    <x v="246"/>
    <s v="DUGGAN ROBERT W"/>
    <s v="Director,TenPercentOwner"/>
    <n v="50000"/>
    <n v="17.420000000000002"/>
    <n v="871000.00000000012"/>
    <s v="normal_buy"/>
    <n v="8.4539608904081964E-2"/>
    <n v="8.4540000000000006"/>
    <s v="P"/>
  </r>
  <r>
    <x v="1219"/>
    <s v="TEREX CORP"/>
    <x v="11"/>
    <x v="246"/>
    <s v="SACHS DAVID A"/>
    <s v="Director"/>
    <n v="10000"/>
    <n v="51.3"/>
    <n v="513000"/>
    <s v="normal_buy"/>
    <n v="-9.6290387696978397E-2"/>
    <n v="-9.6289999999999996"/>
    <s v="P"/>
  </r>
  <r>
    <x v="1041"/>
    <s v="United Homes Group, Inc."/>
    <x v="11"/>
    <x v="246"/>
    <s v="Pirrello James M"/>
    <s v="Officer"/>
    <n v="50000"/>
    <n v="5"/>
    <n v="250000"/>
    <s v="normal_buy"/>
    <n v="1.36054296724637E-2"/>
    <n v="1.3605"/>
    <s v="P"/>
  </r>
  <r>
    <x v="1692"/>
    <s v="Cytosorbents Corp"/>
    <x v="11"/>
    <x v="246"/>
    <s v="MARIANI PETER J"/>
    <s v="Officer"/>
    <n v="11363"/>
    <n v="0.89"/>
    <n v="10113.07"/>
    <s v="normal_buy"/>
    <n v="2.1566395211818801E-2"/>
    <n v="2.1566000000000001"/>
    <s v="P"/>
  </r>
  <r>
    <x v="1693"/>
    <s v="JAPAN SMALLER CAPITALIZATION FUND INC"/>
    <x v="11"/>
    <x v="246"/>
    <s v="Ouimet Paige"/>
    <s v="Director"/>
    <n v="3111"/>
    <n v="8.02"/>
    <n v="24950.22"/>
    <s v="large_buy"/>
    <n v="-2.4436458495668001E-3"/>
    <n v="-0.24440000000000001"/>
    <s v="P"/>
  </r>
  <r>
    <x v="523"/>
    <s v="Medalist Diversified REIT, Inc."/>
    <x v="11"/>
    <x v="246"/>
    <s v="KAVANAUGH FRANK"/>
    <s v="Director,Officer,TenPercentOwner"/>
    <n v="5500"/>
    <n v="12.35"/>
    <n v="67925"/>
    <s v="normal_buy"/>
    <n v="0.1122266346964067"/>
    <n v="11.2227"/>
    <s v="P"/>
  </r>
  <r>
    <x v="1103"/>
    <s v="Ferguson Enterprises Inc. /DE/"/>
    <x v="11"/>
    <x v="246"/>
    <s v="BECKWITT RICHARD"/>
    <s v="Director"/>
    <n v="2500"/>
    <n v="193.69"/>
    <n v="484225"/>
    <s v="large_buy"/>
    <n v="-7.7043709767133373E-2"/>
    <n v="-7.7043999999999997"/>
    <s v="P"/>
  </r>
  <r>
    <x v="829"/>
    <s v="Barings BDC, Inc."/>
    <x v="11"/>
    <x v="246"/>
    <s v="BYERS STEPHEN R"/>
    <s v="Director"/>
    <n v="1063.07"/>
    <n v="9.89"/>
    <n v="10513.7623"/>
    <s v="normal_buy"/>
    <n v="-2.361396098593882E-2"/>
    <n v="-2.3614000000000002"/>
    <s v="P"/>
  </r>
  <r>
    <x v="1687"/>
    <s v="MACH NATURAL RESOURCES LP"/>
    <x v="11"/>
    <x v="246"/>
    <s v="BAYOU CITY ENERGY MANAGEMENT LLC"/>
    <s v="TenPercentOwner"/>
    <n v="125000"/>
    <n v="14.99"/>
    <n v="1873750"/>
    <s v="normal_buy"/>
    <n v="9.3147190739450991E-2"/>
    <n v="9.3147000000000002"/>
    <s v="P"/>
  </r>
  <r>
    <x v="1687"/>
    <s v="MACH NATURAL RESOURCES LP"/>
    <x v="11"/>
    <x v="246"/>
    <s v="BCE-Mach Aggregator LLC"/>
    <s v="TenPercentOwner"/>
    <n v="125000"/>
    <n v="14.99"/>
    <n v="1873750"/>
    <s v="normal_buy"/>
    <n v="9.3147190739450991E-2"/>
    <n v="9.3147000000000002"/>
    <s v="P"/>
  </r>
  <r>
    <x v="1687"/>
    <s v="MACH NATURAL RESOURCES LP"/>
    <x v="11"/>
    <x v="246"/>
    <s v="McMullen William Wallace"/>
    <s v="Director,TenPercentOwner,Other"/>
    <n v="125000"/>
    <n v="14.99"/>
    <n v="1873750"/>
    <s v="normal_buy"/>
    <n v="9.3147190739450991E-2"/>
    <n v="9.3147000000000002"/>
    <s v="P"/>
  </r>
  <r>
    <x v="17"/>
    <s v="TILE SHOP HOLDINGS, INC."/>
    <x v="11"/>
    <x v="246"/>
    <s v="Pleasant Lake Partners LLC"/>
    <s v="TenPercentOwner"/>
    <n v="3500"/>
    <n v="6.9"/>
    <n v="24150"/>
    <s v="normal_buy"/>
    <n v="-3.8961037173826707E-2"/>
    <n v="-3.8961000000000001"/>
    <s v="P"/>
  </r>
  <r>
    <x v="17"/>
    <s v="TILE SHOP HOLDINGS, INC."/>
    <x v="11"/>
    <x v="246"/>
    <s v="Pleasant Lake Onshore Feeder Fund LP"/>
    <s v="TenPercentOwner"/>
    <n v="3500"/>
    <n v="6.9"/>
    <n v="24150"/>
    <s v="normal_buy"/>
    <n v="-3.8961037173826707E-2"/>
    <n v="-3.8961000000000001"/>
    <s v="P"/>
  </r>
  <r>
    <x v="17"/>
    <s v="TILE SHOP HOLDINGS, INC."/>
    <x v="11"/>
    <x v="246"/>
    <s v="Fund 1 Investments, LLC"/>
    <s v="TenPercentOwner"/>
    <n v="3500"/>
    <n v="6.9"/>
    <n v="24150"/>
    <s v="normal_buy"/>
    <n v="-3.8961037173826707E-2"/>
    <n v="-3.8961000000000001"/>
    <s v="P"/>
  </r>
  <r>
    <x v="1333"/>
    <s v="Embassy Bancorp, Inc."/>
    <x v="11"/>
    <x v="246"/>
    <s v="Lobach David M Jr"/>
    <s v="Director,Officer"/>
    <n v="3000"/>
    <n v="16.5"/>
    <n v="49500"/>
    <s v="large_buy"/>
    <n v="1.2121139950175939E-2"/>
    <n v="1.2121"/>
    <s v="P"/>
  </r>
  <r>
    <x v="38"/>
    <s v="OPKO HEALTH, INC."/>
    <x v="11"/>
    <x v="246"/>
    <s v="FROST PHILLIP MD ET AL"/>
    <s v="Director,Officer,TenPercentOwner"/>
    <n v="500000"/>
    <n v="1.56"/>
    <n v="780000"/>
    <s v="large_buy"/>
    <n v="-4.402518929722532E-2"/>
    <n v="-4.4024999999999999"/>
    <s v="P"/>
  </r>
  <r>
    <x v="38"/>
    <s v="OPKO HEALTH, INC."/>
    <x v="11"/>
    <x v="246"/>
    <s v="Frost Gamma Investments Trust"/>
    <s v="TenPercentOwner"/>
    <n v="500000"/>
    <n v="1.56"/>
    <n v="780000"/>
    <s v="large_buy"/>
    <n v="-4.402518929722532E-2"/>
    <n v="-4.4024999999999999"/>
    <s v="P"/>
  </r>
  <r>
    <x v="1669"/>
    <s v="TechTarget, Inc."/>
    <x v="11"/>
    <x v="246"/>
    <s v="Griffey Michael Sean"/>
    <s v="Director"/>
    <n v="10626"/>
    <n v="22.56"/>
    <n v="239722.56"/>
    <s v="large_buy"/>
    <n v="-0.15215445208801159"/>
    <n v="-15.215400000000001"/>
    <s v="P"/>
  </r>
  <r>
    <x v="1141"/>
    <s v="ADC Therapeutics SA"/>
    <x v="11"/>
    <x v="246"/>
    <s v="Redmile Group, LLC"/>
    <s v="TenPercentOwner"/>
    <n v="50000"/>
    <n v="2.2799999999999998"/>
    <n v="114000"/>
    <s v="normal_buy"/>
    <n v="-4.5045108901980442E-2"/>
    <n v="-4.5045000000000002"/>
    <s v="P"/>
  </r>
  <r>
    <x v="1141"/>
    <s v="ADC Therapeutics SA"/>
    <x v="11"/>
    <x v="246"/>
    <s v="RedCo II Master Fund, L.P."/>
    <s v="TenPercentOwner"/>
    <n v="50000"/>
    <n v="2.2799999999999998"/>
    <n v="114000"/>
    <s v="normal_buy"/>
    <n v="-4.5045108901980442E-2"/>
    <n v="-4.5045000000000002"/>
    <s v="P"/>
  </r>
  <r>
    <x v="1141"/>
    <s v="ADC Therapeutics SA"/>
    <x v="11"/>
    <x v="246"/>
    <s v="Green Jeremy"/>
    <s v="TenPercentOwner"/>
    <n v="50000"/>
    <n v="2.2799999999999998"/>
    <n v="114000"/>
    <s v="normal_buy"/>
    <n v="-4.5045108901980442E-2"/>
    <n v="-4.5045000000000002"/>
    <s v="P"/>
  </r>
  <r>
    <x v="1141"/>
    <s v="ADC Therapeutics SA"/>
    <x v="11"/>
    <x v="246"/>
    <s v="Redmile Group, LLC"/>
    <s v="TenPercentOwner"/>
    <n v="50000"/>
    <n v="2.2799999999999998"/>
    <n v="114000"/>
    <s v="normal_buy"/>
    <n v="-4.5045108901980442E-2"/>
    <n v="-4.5045000000000002"/>
    <s v="P"/>
  </r>
  <r>
    <x v="1141"/>
    <s v="ADC Therapeutics SA"/>
    <x v="11"/>
    <x v="246"/>
    <s v="RedCo II Master Fund, L.P."/>
    <s v="TenPercentOwner"/>
    <n v="50000"/>
    <n v="2.2799999999999998"/>
    <n v="114000"/>
    <s v="normal_buy"/>
    <n v="-4.5045108901980442E-2"/>
    <n v="-4.5045000000000002"/>
    <s v="P"/>
  </r>
  <r>
    <x v="1141"/>
    <s v="ADC Therapeutics SA"/>
    <x v="11"/>
    <x v="246"/>
    <s v="Green Jeremy"/>
    <s v="TenPercentOwner"/>
    <n v="50000"/>
    <n v="2.2799999999999998"/>
    <n v="114000"/>
    <s v="normal_buy"/>
    <n v="-4.5045108901980442E-2"/>
    <n v="-4.5045000000000002"/>
    <s v="P"/>
  </r>
  <r>
    <x v="1141"/>
    <s v="ADC Therapeutics SA"/>
    <x v="11"/>
    <x v="246"/>
    <s v="Redmile Group, LLC"/>
    <s v="TenPercentOwner"/>
    <n v="50000"/>
    <n v="3.81"/>
    <n v="190500"/>
    <s v="normal_buy"/>
    <n v="-4.5045108901980442E-2"/>
    <n v="-4.5045000000000002"/>
    <s v="P"/>
  </r>
  <r>
    <x v="1141"/>
    <s v="ADC Therapeutics SA"/>
    <x v="11"/>
    <x v="246"/>
    <s v="RedCo II Master Fund, L.P."/>
    <s v="TenPercentOwner"/>
    <n v="50000"/>
    <n v="3.81"/>
    <n v="190500"/>
    <s v="normal_buy"/>
    <n v="-4.5045108901980442E-2"/>
    <n v="-4.5045000000000002"/>
    <s v="P"/>
  </r>
  <r>
    <x v="1141"/>
    <s v="ADC Therapeutics SA"/>
    <x v="11"/>
    <x v="246"/>
    <s v="Green Jeremy"/>
    <s v="TenPercentOwner"/>
    <n v="50000"/>
    <n v="3.81"/>
    <n v="190500"/>
    <s v="normal_buy"/>
    <n v="-4.5045108901980442E-2"/>
    <n v="-4.5045000000000002"/>
    <s v="P"/>
  </r>
  <r>
    <x v="1141"/>
    <s v="ADC Therapeutics SA"/>
    <x v="11"/>
    <x v="246"/>
    <s v="Redmile Group, LLC"/>
    <s v="TenPercentOwner"/>
    <n v="50000"/>
    <n v="3.81"/>
    <n v="190500"/>
    <s v="normal_buy"/>
    <n v="-4.5045108901980442E-2"/>
    <n v="-4.5045000000000002"/>
    <s v="P"/>
  </r>
  <r>
    <x v="1141"/>
    <s v="ADC Therapeutics SA"/>
    <x v="11"/>
    <x v="246"/>
    <s v="RedCo II Master Fund, L.P."/>
    <s v="TenPercentOwner"/>
    <n v="50000"/>
    <n v="3.81"/>
    <n v="190500"/>
    <s v="normal_buy"/>
    <n v="-4.5045108901980442E-2"/>
    <n v="-4.5045000000000002"/>
    <s v="P"/>
  </r>
  <r>
    <x v="1141"/>
    <s v="ADC Therapeutics SA"/>
    <x v="11"/>
    <x v="246"/>
    <s v="Green Jeremy"/>
    <s v="TenPercentOwner"/>
    <n v="50000"/>
    <n v="3.81"/>
    <n v="190500"/>
    <s v="normal_buy"/>
    <n v="-4.5045108901980442E-2"/>
    <n v="-4.5045000000000002"/>
    <s v="P"/>
  </r>
  <r>
    <x v="354"/>
    <s v="QuidelOrtho Corp"/>
    <x v="11"/>
    <x v="246"/>
    <s v="Blaser Brian J."/>
    <s v="Officer"/>
    <n v="6033"/>
    <n v="41.42"/>
    <n v="249886.86"/>
    <s v="large_buy"/>
    <n v="7.4181068940270212E-2"/>
    <n v="7.4180999999999999"/>
    <s v="P"/>
  </r>
  <r>
    <x v="68"/>
    <s v="PBF Energy Inc."/>
    <x v="11"/>
    <x v="246"/>
    <s v="Control Empresarial de Capitales S.A. de C.V."/>
    <s v="TenPercentOwner,Other"/>
    <n v="66000"/>
    <n v="30.04"/>
    <n v="1982640"/>
    <s v="normal_buy"/>
    <n v="-0.16313897417512949"/>
    <n v="-16.3139"/>
    <s v="P"/>
  </r>
  <r>
    <x v="1194"/>
    <s v="DONEGAL GROUP INC"/>
    <x v="11"/>
    <x v="246"/>
    <s v="DONEGAL MUTUAL INSURANCE CO"/>
    <s v="TenPercentOwner"/>
    <n v="8729"/>
    <n v="16.37"/>
    <n v="142893.73000000001"/>
    <s v="normal_buy"/>
    <n v="-5.8287792143812737E-2"/>
    <n v="-5.8288000000000002"/>
    <s v="P"/>
  </r>
  <r>
    <x v="980"/>
    <s v="NORFOLK SOUTHERN CORP"/>
    <x v="11"/>
    <x v="246"/>
    <s v="George Mark R"/>
    <s v="Director,Officer"/>
    <n v="200"/>
    <n v="249.84"/>
    <n v="49968"/>
    <s v="normal_buy"/>
    <n v="-4.0728078500269271E-2"/>
    <n v="-4.0728"/>
    <s v="P"/>
  </r>
  <r>
    <x v="1694"/>
    <s v="EASTMAN KODAK CO"/>
    <x v="11"/>
    <x v="246"/>
    <s v="Katz Philippe D"/>
    <s v="Director,TenPercentOwner"/>
    <n v="6000"/>
    <n v="6.5"/>
    <n v="39000"/>
    <s v="normal_buy"/>
    <n v="8.4821456764527792E-2"/>
    <n v="8.4821000000000009"/>
    <s v="P"/>
  </r>
  <r>
    <x v="1041"/>
    <s v="United Homes Group, Inc."/>
    <x v="11"/>
    <x v="246"/>
    <s v="Penny Robert Earl Jr."/>
    <s v="Officer"/>
    <n v="5000"/>
    <n v="4.4400000000000004"/>
    <n v="22200"/>
    <s v="normal_buy"/>
    <n v="1.36054296724637E-2"/>
    <n v="1.3605"/>
    <s v="P"/>
  </r>
  <r>
    <x v="1150"/>
    <s v="CULP INC"/>
    <x v="11"/>
    <x v="246"/>
    <s v="22NW, LP"/>
    <s v="TenPercentOwner"/>
    <n v="2300"/>
    <n v="5.23"/>
    <n v="12029"/>
    <s v="normal_buy"/>
    <n v="6.319696440862721E-2"/>
    <n v="6.3197000000000001"/>
    <s v="P"/>
  </r>
  <r>
    <x v="1150"/>
    <s v="CULP INC"/>
    <x v="11"/>
    <x v="246"/>
    <s v="English Aron R."/>
    <s v="TenPercentOwner"/>
    <n v="2300"/>
    <n v="5.23"/>
    <n v="12029"/>
    <s v="normal_buy"/>
    <n v="6.319696440862721E-2"/>
    <n v="6.3197000000000001"/>
    <s v="P"/>
  </r>
  <r>
    <x v="1150"/>
    <s v="CULP INC"/>
    <x v="11"/>
    <x v="246"/>
    <s v="22NW Fund GP, LLC"/>
    <s v="TenPercentOwner"/>
    <n v="2300"/>
    <n v="5.23"/>
    <n v="12029"/>
    <s v="normal_buy"/>
    <n v="6.319696440862721E-2"/>
    <n v="6.3197000000000001"/>
    <s v="P"/>
  </r>
  <r>
    <x v="1150"/>
    <s v="CULP INC"/>
    <x v="11"/>
    <x v="246"/>
    <s v="22NW Fund, LP"/>
    <s v="TenPercentOwner"/>
    <n v="2300"/>
    <n v="5.23"/>
    <n v="12029"/>
    <s v="normal_buy"/>
    <n v="6.319696440862721E-2"/>
    <n v="6.3197000000000001"/>
    <s v="P"/>
  </r>
  <r>
    <x v="1150"/>
    <s v="CULP INC"/>
    <x v="11"/>
    <x v="246"/>
    <s v="22NW GP, Inc."/>
    <s v="TenPercentOwner"/>
    <n v="2300"/>
    <n v="5.23"/>
    <n v="12029"/>
    <s v="normal_buy"/>
    <n v="6.319696440862721E-2"/>
    <n v="6.3197000000000001"/>
    <s v="P"/>
  </r>
  <r>
    <x v="1433"/>
    <s v="agilon health, inc."/>
    <x v="11"/>
    <x v="246"/>
    <s v="Battaglia Silvana"/>
    <s v="Director"/>
    <n v="25062"/>
    <n v="2.0099999999999998"/>
    <n v="50374.62"/>
    <s v="normal_buy"/>
    <n v="-5.0251268021419333E-2"/>
    <n v="-5.0251000000000001"/>
    <s v="P"/>
  </r>
  <r>
    <x v="829"/>
    <s v="Barings BDC, Inc."/>
    <x v="11"/>
    <x v="246"/>
    <s v="Murray Elizabeth A."/>
    <s v="Officer"/>
    <n v="2000"/>
    <n v="9.6999999999999993"/>
    <n v="19400"/>
    <s v="normal_buy"/>
    <n v="-2.361396098593882E-2"/>
    <n v="-2.3614000000000002"/>
    <s v="P"/>
  </r>
  <r>
    <x v="1045"/>
    <s v="New Mountain Finance Corp"/>
    <x v="11"/>
    <x v="246"/>
    <s v="KLINSKY STEVEN B"/>
    <s v="Director"/>
    <n v="13213"/>
    <n v="11.74"/>
    <n v="155120.62"/>
    <s v="normal_buy"/>
    <n v="-2.3372071489367929E-2"/>
    <n v="-2.3372000000000002"/>
    <s v="P"/>
  </r>
  <r>
    <x v="1045"/>
    <s v="New Mountain Finance Corp"/>
    <x v="11"/>
    <x v="246"/>
    <s v="KLINSKY STEVEN B"/>
    <s v="Director"/>
    <n v="6607"/>
    <n v="11.74"/>
    <n v="77566.180000000008"/>
    <s v="normal_buy"/>
    <n v="-2.3372071489367929E-2"/>
    <n v="-2.3372000000000002"/>
    <s v="P"/>
  </r>
  <r>
    <x v="34"/>
    <s v="Armada Hoffler Properties, Inc."/>
    <x v="11"/>
    <x v="246"/>
    <s v="Gartman Dennis H."/>
    <s v="Director"/>
    <n v="4500"/>
    <n v="10.85"/>
    <n v="48825"/>
    <s v="normal_buy"/>
    <n v="-4.9411017741920027E-2"/>
    <n v="-4.9410999999999996"/>
    <s v="P"/>
  </r>
  <r>
    <x v="1695"/>
    <s v="CBRE GLOBAL REAL ESTATE INCOME FUND"/>
    <x v="11"/>
    <x v="246"/>
    <s v="Stam Heidi"/>
    <s v="Director"/>
    <n v="1891"/>
    <n v="5.55"/>
    <n v="10495.05"/>
    <s v="large_buy"/>
    <n v="-7.0620969366535502E-2"/>
    <n v="-7.0621"/>
    <s v="P"/>
  </r>
  <r>
    <x v="120"/>
    <s v="DORCHESTER MINERALS, L.P."/>
    <x v="11"/>
    <x v="246"/>
    <s v="DORCHESTER MINERALS OPERATING LP"/>
    <s v="Other"/>
    <n v="3000"/>
    <n v="33"/>
    <n v="99000"/>
    <s v="large_buy"/>
    <n v="8.8469187381448045E-3"/>
    <n v="0.88470000000000004"/>
    <s v="P"/>
  </r>
  <r>
    <x v="120"/>
    <s v="DORCHESTER MINERALS, L.P."/>
    <x v="11"/>
    <x v="246"/>
    <s v="DORCHESTER MINERALS OPERATING LP"/>
    <s v="Other"/>
    <n v="3995"/>
    <n v="32.97"/>
    <n v="131715.15"/>
    <s v="large_buy"/>
    <n v="8.8469187381448045E-3"/>
    <n v="0.88470000000000004"/>
    <s v="P"/>
  </r>
  <r>
    <x v="120"/>
    <s v="DORCHESTER MINERALS, L.P."/>
    <x v="11"/>
    <x v="246"/>
    <s v="DORCHESTER MINERALS OPERATING LP"/>
    <s v="Other"/>
    <n v="4000"/>
    <n v="33.03"/>
    <n v="132120"/>
    <s v="large_buy"/>
    <n v="8.8469187381448045E-3"/>
    <n v="0.88470000000000004"/>
    <s v="P"/>
  </r>
  <r>
    <x v="120"/>
    <s v="DORCHESTER MINERALS, L.P."/>
    <x v="11"/>
    <x v="246"/>
    <s v="DORCHESTER MINERALS OPERATING LP"/>
    <s v="Other"/>
    <n v="2000"/>
    <n v="33.049999999999997"/>
    <n v="66100"/>
    <s v="large_buy"/>
    <n v="8.8469187381448045E-3"/>
    <n v="0.88470000000000004"/>
    <s v="P"/>
  </r>
  <r>
    <x v="120"/>
    <s v="DORCHESTER MINERALS, L.P."/>
    <x v="11"/>
    <x v="246"/>
    <s v="DORCHESTER MINERALS OPERATING LP"/>
    <s v="Other"/>
    <n v="1000"/>
    <n v="33.020000000000003"/>
    <n v="33020"/>
    <s v="normal_buy"/>
    <n v="8.8469187381448045E-3"/>
    <n v="0.88470000000000004"/>
    <s v="P"/>
  </r>
  <r>
    <x v="120"/>
    <s v="DORCHESTER MINERALS, L.P."/>
    <x v="11"/>
    <x v="246"/>
    <s v="DORCHESTER MINERALS OPERATING LP"/>
    <s v="Other"/>
    <n v="1000"/>
    <n v="32.96"/>
    <n v="32960"/>
    <s v="normal_buy"/>
    <n v="8.8469187381448045E-3"/>
    <n v="0.88470000000000004"/>
    <s v="P"/>
  </r>
  <r>
    <x v="120"/>
    <s v="DORCHESTER MINERALS, L.P."/>
    <x v="11"/>
    <x v="246"/>
    <s v="DORCHESTER MINERALS OPERATING LP"/>
    <s v="Other"/>
    <n v="1000"/>
    <n v="32.99"/>
    <n v="32990"/>
    <s v="normal_buy"/>
    <n v="8.8469187381448045E-3"/>
    <n v="0.88470000000000004"/>
    <s v="P"/>
  </r>
  <r>
    <x v="120"/>
    <s v="DORCHESTER MINERALS, L.P."/>
    <x v="11"/>
    <x v="246"/>
    <s v="DORCHESTER MINERALS OPERATING LP"/>
    <s v="Other"/>
    <n v="1000"/>
    <n v="33.01"/>
    <n v="33010"/>
    <s v="normal_buy"/>
    <n v="8.8469187381448045E-3"/>
    <n v="0.88470000000000004"/>
    <s v="P"/>
  </r>
  <r>
    <x v="1576"/>
    <s v="Trulieve Cannabis Corp."/>
    <x v="11"/>
    <x v="246"/>
    <s v="Getman Wes"/>
    <s v="Officer"/>
    <n v="9500"/>
    <n v="4.91"/>
    <n v="46645"/>
    <s v="normal_buy"/>
    <n v="0"/>
    <n v="0"/>
    <s v="P"/>
  </r>
  <r>
    <x v="442"/>
    <s v="FRANKLIN STREET PROPERTIES CORP /MA/"/>
    <x v="11"/>
    <x v="246"/>
    <s v="Schanzer Bruce J"/>
    <s v="Director"/>
    <n v="110589"/>
    <n v="1.87"/>
    <n v="206801.43"/>
    <s v="large_buy"/>
    <n v="0"/>
    <n v="0"/>
    <s v="P"/>
  </r>
  <r>
    <x v="467"/>
    <s v="Archer Aviation Inc."/>
    <x v="11"/>
    <x v="246"/>
    <s v="Stellantis N.V."/>
    <s v="TenPercentOwner"/>
    <n v="751879"/>
    <n v="6.65"/>
    <n v="4999995.3500000006"/>
    <s v="large_buy"/>
    <n v="0.5331529267123214"/>
    <n v="53.315300000000001"/>
    <s v="P"/>
  </r>
  <r>
    <x v="467"/>
    <s v="Archer Aviation Inc."/>
    <x v="11"/>
    <x v="246"/>
    <s v="FCA NORTH AMERICA HOLDINGS LLC"/>
    <s v="TenPercentOwner"/>
    <n v="751879"/>
    <n v="6.65"/>
    <n v="4999995.3500000006"/>
    <s v="large_buy"/>
    <n v="0.5331529267123214"/>
    <n v="53.315300000000001"/>
    <s v="P"/>
  </r>
  <r>
    <x v="467"/>
    <s v="Archer Aviation Inc."/>
    <x v="11"/>
    <x v="246"/>
    <s v="FCA FOREIGN SALES HOLDCO LTD."/>
    <s v="TenPercentOwner"/>
    <n v="751879"/>
    <n v="6.65"/>
    <n v="4999995.3500000006"/>
    <s v="large_buy"/>
    <n v="0.5331529267123214"/>
    <n v="53.315300000000001"/>
    <s v="P"/>
  </r>
  <r>
    <x v="467"/>
    <s v="Archer Aviation Inc."/>
    <x v="11"/>
    <x v="246"/>
    <s v="SFS UK 1 LTD."/>
    <s v="TenPercentOwner"/>
    <n v="751879"/>
    <n v="6.65"/>
    <n v="4999995.3500000006"/>
    <s v="large_buy"/>
    <n v="0.5331529267123214"/>
    <n v="53.315300000000001"/>
    <s v="P"/>
  </r>
  <r>
    <x v="467"/>
    <s v="Archer Aviation Inc."/>
    <x v="11"/>
    <x v="246"/>
    <s v="STELLANTIS EUROPE S.P.A."/>
    <s v="TenPercentOwner"/>
    <n v="751879"/>
    <n v="6.65"/>
    <n v="4999995.3500000006"/>
    <s v="large_buy"/>
    <n v="0.5331529267123214"/>
    <n v="53.315300000000001"/>
    <s v="P"/>
  </r>
  <r>
    <x v="467"/>
    <s v="Archer Aviation Inc."/>
    <x v="11"/>
    <x v="246"/>
    <s v="FCA US LLC"/>
    <s v="TenPercentOwner"/>
    <n v="751879"/>
    <n v="6.65"/>
    <n v="4999995.3500000006"/>
    <s v="large_buy"/>
    <n v="0.5331529267123214"/>
    <n v="53.315300000000001"/>
    <s v="P"/>
  </r>
  <r>
    <x v="296"/>
    <s v="Regional Management Corp."/>
    <x v="11"/>
    <x v="246"/>
    <s v="LINDENBAUM MATTHEW A"/>
    <s v="Director,TenPercentOwner,Other"/>
    <n v="2671"/>
    <n v="34.1"/>
    <n v="91081.1"/>
    <s v="normal_buy"/>
    <n v="2.0029449904962249E-2"/>
    <n v="2.0028999999999999"/>
    <s v="P"/>
  </r>
  <r>
    <x v="296"/>
    <s v="Regional Management Corp."/>
    <x v="11"/>
    <x v="246"/>
    <s v="BASSWOOD CAPITAL MANAGEMENT, L.L.C."/>
    <s v="Director,TenPercentOwner,Other"/>
    <n v="2671"/>
    <n v="34.1"/>
    <n v="91081.1"/>
    <s v="normal_buy"/>
    <n v="2.0029449904962249E-2"/>
    <n v="2.0028999999999999"/>
    <s v="P"/>
  </r>
  <r>
    <x v="296"/>
    <s v="Regional Management Corp."/>
    <x v="11"/>
    <x v="246"/>
    <s v="BASSWOOD PARTNERS, L.L.C."/>
    <s v="Director,TenPercentOwner,Other"/>
    <n v="2671"/>
    <n v="34.1"/>
    <n v="91081.1"/>
    <s v="normal_buy"/>
    <n v="2.0029449904962249E-2"/>
    <n v="2.0028999999999999"/>
    <s v="P"/>
  </r>
  <r>
    <x v="296"/>
    <s v="Regional Management Corp."/>
    <x v="11"/>
    <x v="246"/>
    <s v="BASSWOOD FINANCIAL LONG ONLY FUND, L.P."/>
    <s v="Director,TenPercentOwner,Other"/>
    <n v="2671"/>
    <n v="34.1"/>
    <n v="91081.1"/>
    <s v="normal_buy"/>
    <n v="2.0029449904962249E-2"/>
    <n v="2.0028999999999999"/>
    <s v="P"/>
  </r>
  <r>
    <x v="296"/>
    <s v="Regional Management Corp."/>
    <x v="11"/>
    <x v="246"/>
    <s v="LINDENBAUM BENNETT D"/>
    <s v="Director,TenPercentOwner,Other"/>
    <n v="2671"/>
    <n v="34.1"/>
    <n v="91081.1"/>
    <s v="normal_buy"/>
    <n v="2.0029449904962249E-2"/>
    <n v="2.0028999999999999"/>
    <s v="P"/>
  </r>
  <r>
    <x v="829"/>
    <s v="Barings BDC, Inc."/>
    <x v="11"/>
    <x v="246"/>
    <s v="Freund Matthew"/>
    <s v="Officer"/>
    <n v="1500"/>
    <n v="9.7200000000000006"/>
    <n v="14580"/>
    <s v="normal_buy"/>
    <n v="-2.361396098593882E-2"/>
    <n v="-2.3614000000000002"/>
    <s v="P"/>
  </r>
  <r>
    <x v="578"/>
    <s v="Granite Ridge Resources, Inc."/>
    <x v="11"/>
    <x v="246"/>
    <s v="Brandenberg Luke C"/>
    <s v="Officer"/>
    <n v="8495"/>
    <n v="6.1"/>
    <n v="51819.5"/>
    <s v="large_buy"/>
    <n v="-2.773251903216634E-2"/>
    <n v="-2.7732999999999999"/>
    <s v="P"/>
  </r>
  <r>
    <x v="1665"/>
    <s v="Oportun Financial Corp"/>
    <x v="11"/>
    <x v="246"/>
    <s v="Williams R Neil"/>
    <s v="Director"/>
    <n v="25000"/>
    <n v="3.87"/>
    <n v="96750"/>
    <s v="large_buy"/>
    <n v="0.1010362993531877"/>
    <n v="10.1036"/>
    <s v="P"/>
  </r>
  <r>
    <x v="704"/>
    <s v="TKO Group Holdings, Inc."/>
    <x v="11"/>
    <x v="246"/>
    <s v="Whitesell Patrick"/>
    <s v="TenPercentOwner"/>
    <n v="1200"/>
    <n v="142.69999999999999"/>
    <n v="171240"/>
    <s v="normal_buy"/>
    <n v="2.4127990185165201E-2"/>
    <n v="2.4127999999999998"/>
    <s v="P"/>
  </r>
  <r>
    <x v="704"/>
    <s v="TKO Group Holdings, Inc."/>
    <x v="11"/>
    <x v="246"/>
    <s v="Endeavor Group Holdings, Inc."/>
    <s v="TenPercentOwner"/>
    <n v="1200"/>
    <n v="142.69999999999999"/>
    <n v="171240"/>
    <s v="normal_buy"/>
    <n v="2.4127990185165201E-2"/>
    <n v="2.4127999999999998"/>
    <s v="P"/>
  </r>
  <r>
    <x v="704"/>
    <s v="TKO Group Holdings, Inc."/>
    <x v="11"/>
    <x v="246"/>
    <s v="Whitesell Patrick"/>
    <s v="TenPercentOwner"/>
    <n v="30152"/>
    <n v="142"/>
    <n v="4281584"/>
    <s v="normal_buy"/>
    <n v="2.4127990185165201E-2"/>
    <n v="2.4127999999999998"/>
    <s v="P"/>
  </r>
  <r>
    <x v="704"/>
    <s v="TKO Group Holdings, Inc."/>
    <x v="11"/>
    <x v="246"/>
    <s v="Endeavor Group Holdings, Inc."/>
    <s v="TenPercentOwner"/>
    <n v="30152"/>
    <n v="142"/>
    <n v="4281584"/>
    <s v="normal_buy"/>
    <n v="2.4127990185165201E-2"/>
    <n v="2.4127999999999998"/>
    <s v="P"/>
  </r>
  <r>
    <x v="1041"/>
    <s v="United Homes Group, Inc."/>
    <x v="11"/>
    <x v="246"/>
    <s v="Nieri Michael P."/>
    <s v="Director,Officer,TenPercentOwner"/>
    <n v="400000"/>
    <n v="5"/>
    <n v="2000000"/>
    <s v="large_buy"/>
    <n v="1.36054296724637E-2"/>
    <n v="1.3605"/>
    <s v="P"/>
  </r>
  <r>
    <x v="1041"/>
    <s v="United Homes Group, Inc."/>
    <x v="11"/>
    <x v="246"/>
    <s v="Nieri Michael P."/>
    <s v="Director,Officer,TenPercentOwner"/>
    <n v="500000"/>
    <n v="5"/>
    <n v="2500000"/>
    <s v="large_buy"/>
    <n v="1.36054296724637E-2"/>
    <n v="1.3605"/>
    <s v="P"/>
  </r>
  <r>
    <x v="1315"/>
    <s v="Genasys Inc."/>
    <x v="11"/>
    <x v="247"/>
    <s v="Osgood Richard Hoe III"/>
    <s v="Director"/>
    <n v="10000"/>
    <n v="2.64"/>
    <n v="26400"/>
    <s v="normal_buy"/>
    <n v="3.861000306814244E-3"/>
    <n v="0.3861"/>
    <s v="P"/>
  </r>
  <r>
    <x v="1690"/>
    <s v="Senseonics Holdings, Inc."/>
    <x v="11"/>
    <x v="247"/>
    <s v="ROEDER DOUGLAS A"/>
    <s v="Director"/>
    <n v="300000"/>
    <n v="0.41"/>
    <n v="123000"/>
    <s v="large_buy"/>
    <n v="0.37354991992786601"/>
    <n v="37.354999999999997"/>
    <s v="P"/>
  </r>
  <r>
    <x v="1696"/>
    <s v="Finance of America Companies Inc."/>
    <x v="11"/>
    <x v="247"/>
    <s v="Corio Norma"/>
    <s v="Director"/>
    <n v="4300"/>
    <n v="25.61"/>
    <n v="110123"/>
    <s v="large_buy"/>
    <n v="5.2180690680047048E-2"/>
    <n v="5.2180999999999997"/>
    <s v="P"/>
  </r>
  <r>
    <x v="274"/>
    <s v="AMTECH SYSTEMS INC"/>
    <x v="11"/>
    <x v="247"/>
    <s v="Averick Robert M"/>
    <s v="Director,TenPercentOwner"/>
    <n v="19500"/>
    <n v="5.7"/>
    <n v="111150"/>
    <s v="large_buy"/>
    <n v="-1.423486215927139E-2"/>
    <n v="-1.4235"/>
    <s v="P"/>
  </r>
  <r>
    <x v="1697"/>
    <s v="OptimizeRx Corp"/>
    <x v="11"/>
    <x v="247"/>
    <s v="FEBBO WILLIAM J"/>
    <s v="Director,Officer"/>
    <n v="20000"/>
    <n v="5.01"/>
    <n v="100200"/>
    <s v="large_buy"/>
    <n v="3.2454427955464382E-2"/>
    <n v="3.2454000000000001"/>
    <s v="P"/>
  </r>
  <r>
    <x v="704"/>
    <s v="TKO Group Holdings, Inc."/>
    <x v="11"/>
    <x v="247"/>
    <s v="Durban Egon"/>
    <s v="Director,TenPercentOwner"/>
    <n v="35658"/>
    <n v="143.94999999999999"/>
    <n v="5132969.0999999996"/>
    <s v="normal_buy"/>
    <n v="4.1137092338443537E-3"/>
    <n v="0.41139999999999999"/>
    <s v="P"/>
  </r>
  <r>
    <x v="704"/>
    <s v="TKO Group Holdings, Inc."/>
    <x v="11"/>
    <x v="247"/>
    <s v="Silver Lake West HoldCo, L.P."/>
    <s v="TenPercentOwner"/>
    <n v="35658"/>
    <n v="143.94999999999999"/>
    <n v="5132969.0999999996"/>
    <s v="normal_buy"/>
    <n v="4.1137092338443537E-3"/>
    <n v="0.41139999999999999"/>
    <s v="P"/>
  </r>
  <r>
    <x v="704"/>
    <s v="TKO Group Holdings, Inc."/>
    <x v="11"/>
    <x v="247"/>
    <s v="Silver Lake West HoldCo II, L.P."/>
    <s v="TenPercentOwner"/>
    <n v="35658"/>
    <n v="143.94999999999999"/>
    <n v="5132969.0999999996"/>
    <s v="normal_buy"/>
    <n v="4.1137092338443537E-3"/>
    <n v="0.41139999999999999"/>
    <s v="P"/>
  </r>
  <r>
    <x v="704"/>
    <s v="TKO Group Holdings, Inc."/>
    <x v="11"/>
    <x v="247"/>
    <s v="Silver Lake West VoteCo, L.L.C."/>
    <s v="TenPercentOwner"/>
    <n v="35658"/>
    <n v="143.94999999999999"/>
    <n v="5132969.0999999996"/>
    <s v="normal_buy"/>
    <n v="4.1137092338443537E-3"/>
    <n v="0.41139999999999999"/>
    <s v="P"/>
  </r>
  <r>
    <x v="704"/>
    <s v="TKO Group Holdings, Inc."/>
    <x v="11"/>
    <x v="247"/>
    <s v="Durban Egon"/>
    <s v="Director,TenPercentOwner"/>
    <n v="24550"/>
    <n v="143.4"/>
    <n v="3520470"/>
    <s v="normal_buy"/>
    <n v="4.1137092338443537E-3"/>
    <n v="0.41139999999999999"/>
    <s v="P"/>
  </r>
  <r>
    <x v="704"/>
    <s v="TKO Group Holdings, Inc."/>
    <x v="11"/>
    <x v="247"/>
    <s v="Silver Lake West HoldCo, L.P."/>
    <s v="TenPercentOwner"/>
    <n v="24550"/>
    <n v="143.4"/>
    <n v="3520470"/>
    <s v="normal_buy"/>
    <n v="4.1137092338443537E-3"/>
    <n v="0.41139999999999999"/>
    <s v="P"/>
  </r>
  <r>
    <x v="704"/>
    <s v="TKO Group Holdings, Inc."/>
    <x v="11"/>
    <x v="247"/>
    <s v="Silver Lake West HoldCo II, L.P."/>
    <s v="TenPercentOwner"/>
    <n v="24550"/>
    <n v="143.4"/>
    <n v="3520470"/>
    <s v="normal_buy"/>
    <n v="4.1137092338443537E-3"/>
    <n v="0.41139999999999999"/>
    <s v="P"/>
  </r>
  <r>
    <x v="704"/>
    <s v="TKO Group Holdings, Inc."/>
    <x v="11"/>
    <x v="247"/>
    <s v="Silver Lake West VoteCo, L.L.C."/>
    <s v="TenPercentOwner"/>
    <n v="24550"/>
    <n v="143.4"/>
    <n v="3520470"/>
    <s v="normal_buy"/>
    <n v="4.1137092338443537E-3"/>
    <n v="0.41139999999999999"/>
    <s v="P"/>
  </r>
  <r>
    <x v="980"/>
    <s v="NORFOLK SOUTHERN CORP"/>
    <x v="11"/>
    <x v="247"/>
    <s v="Fahmy Sameh"/>
    <s v="Director"/>
    <n v="350"/>
    <n v="249.37"/>
    <n v="87279.5"/>
    <s v="normal_buy"/>
    <n v="-5.2595489467803243E-2"/>
    <n v="-5.2595000000000001"/>
    <s v="P"/>
  </r>
  <r>
    <x v="1698"/>
    <s v="Gladstone Alternative Income Fund"/>
    <x v="11"/>
    <x v="247"/>
    <s v="GLADSTONE INVESTMENT CORPORATION\DE"/>
    <s v="TenPercentOwner"/>
    <n v="125000"/>
    <n v="10"/>
    <n v="1250000"/>
    <s v="normal_buy"/>
    <n v="0"/>
    <n v="0"/>
    <s v="P"/>
  </r>
  <r>
    <x v="1699"/>
    <s v="FLUSHING FINANCIAL CORP"/>
    <x v="11"/>
    <x v="247"/>
    <s v="KORZEKWINSKI FRANCIS W"/>
    <s v="Officer"/>
    <n v="2295"/>
    <n v="15.25"/>
    <n v="34998.75"/>
    <s v="large_buy"/>
    <n v="-0.17797093698013"/>
    <n v="-17.7971"/>
    <s v="P"/>
  </r>
  <r>
    <x v="538"/>
    <s v="Primis Financial Corp."/>
    <x v="11"/>
    <x v="247"/>
    <s v="Diaz Deborah"/>
    <s v="Director"/>
    <n v="2000"/>
    <n v="12.42"/>
    <n v="24840"/>
    <s v="normal_buy"/>
    <n v="-5.6634180229041098E-2"/>
    <n v="-5.6634000000000002"/>
    <s v="P"/>
  </r>
  <r>
    <x v="1700"/>
    <s v="Apogee Therapeutics, Inc."/>
    <x v="11"/>
    <x v="247"/>
    <s v="McKenna Mark C."/>
    <s v="Director"/>
    <n v="12500"/>
    <n v="49.85"/>
    <n v="623125"/>
    <s v="large_buy"/>
    <n v="3.3619171677043092E-2"/>
    <n v="3.3618999999999999"/>
    <s v="P"/>
  </r>
  <r>
    <x v="1700"/>
    <s v="Apogee Therapeutics, Inc."/>
    <x v="11"/>
    <x v="247"/>
    <s v="McKenna Mark C."/>
    <s v="Director"/>
    <n v="7500"/>
    <n v="49.02"/>
    <n v="367650"/>
    <s v="normal_buy"/>
    <n v="3.3619171677043092E-2"/>
    <n v="3.3618999999999999"/>
    <s v="P"/>
  </r>
  <r>
    <x v="1173"/>
    <s v="Strawberry Fields REIT, Inc."/>
    <x v="11"/>
    <x v="247"/>
    <s v="Blisko Michael"/>
    <s v="Director"/>
    <n v="9600"/>
    <n v="10.35"/>
    <n v="99360"/>
    <s v="normal_buy"/>
    <n v="1.273449541658978E-2"/>
    <n v="1.2734000000000001"/>
    <s v="P"/>
  </r>
  <r>
    <x v="614"/>
    <s v="Nuvectis Pharma, Inc."/>
    <x v="11"/>
    <x v="247"/>
    <s v="Mosseri Marlio Charles"/>
    <s v="TenPercentOwner"/>
    <n v="32121"/>
    <n v="4.6399999999999997"/>
    <n v="149041.44"/>
    <s v="large_buy"/>
    <n v="0.12499998715417091"/>
    <n v="12.5"/>
    <s v="P"/>
  </r>
  <r>
    <x v="1691"/>
    <s v="Cardiff Oncology, Inc."/>
    <x v="11"/>
    <x v="247"/>
    <s v="TANNENBAUM RENEE P"/>
    <s v="Director"/>
    <n v="10000"/>
    <n v="3.42"/>
    <n v="34200"/>
    <s v="large_buy"/>
    <n v="0.32110097763283751"/>
    <n v="32.110100000000003"/>
    <s v="P"/>
  </r>
  <r>
    <x v="1357"/>
    <s v="TScan Therapeutics, Inc."/>
    <x v="11"/>
    <x v="247"/>
    <s v="Lynx1 Capital Management LP"/>
    <s v="TenPercentOwner"/>
    <n v="31800"/>
    <n v="3.01"/>
    <n v="95718"/>
    <s v="normal_buy"/>
    <n v="1.324502056478671E-2"/>
    <n v="1.3245"/>
    <s v="P"/>
  </r>
  <r>
    <x v="1357"/>
    <s v="TScan Therapeutics, Inc."/>
    <x v="11"/>
    <x v="247"/>
    <s v="Nichols Weston"/>
    <s v="TenPercentOwner"/>
    <n v="31800"/>
    <n v="3.01"/>
    <n v="95718"/>
    <s v="normal_buy"/>
    <n v="1.324502056478671E-2"/>
    <n v="1.3245"/>
    <s v="P"/>
  </r>
  <r>
    <x v="1701"/>
    <s v="DOW INC."/>
    <x v="11"/>
    <x v="247"/>
    <s v="DAVIS RICHARD K"/>
    <s v="Director"/>
    <n v="6025"/>
    <n v="41.45"/>
    <n v="249736.25"/>
    <s v="normal_buy"/>
    <n v="-3.0281053874312121E-2"/>
    <n v="-3.0280999999999998"/>
    <s v="P"/>
  </r>
  <r>
    <x v="1699"/>
    <s v="FLUSHING FINANCIAL CORP"/>
    <x v="11"/>
    <x v="247"/>
    <s v="Cullen Susan"/>
    <s v="Officer"/>
    <n v="2623"/>
    <n v="15.25"/>
    <n v="40000.75"/>
    <s v="large_buy"/>
    <n v="-0.17797093698013"/>
    <n v="-17.7971"/>
    <s v="P"/>
  </r>
  <r>
    <x v="1156"/>
    <s v="Gabelli Healthcare &amp; WellnessRx Trust"/>
    <x v="11"/>
    <x v="247"/>
    <s v="GABELLI MARIO J"/>
    <s v="Director,Other"/>
    <n v="3456"/>
    <n v="10.3"/>
    <n v="35596.800000000003"/>
    <s v="normal_buy"/>
    <n v="-4.6214409239426657E-2"/>
    <n v="-4.6214000000000004"/>
    <s v="P"/>
  </r>
  <r>
    <x v="1699"/>
    <s v="FLUSHING FINANCIAL CORP"/>
    <x v="11"/>
    <x v="247"/>
    <s v="Bingold Michael"/>
    <s v="Officer"/>
    <n v="1000"/>
    <n v="15.25"/>
    <n v="15250"/>
    <s v="normal_buy"/>
    <n v="-0.17797093698013"/>
    <n v="-17.7971"/>
    <s v="P"/>
  </r>
  <r>
    <x v="954"/>
    <s v="CuriosityStream Inc."/>
    <x v="11"/>
    <x v="247"/>
    <s v="Stinchcomb Clinton Larry"/>
    <s v="Director,Officer"/>
    <n v="17877"/>
    <n v="1.68"/>
    <n v="30033.360000000001"/>
    <s v="normal_buy"/>
    <n v="-4.242418906054557E-2"/>
    <n v="-4.2423999999999999"/>
    <s v="P"/>
  </r>
  <r>
    <x v="704"/>
    <s v="TKO Group Holdings, Inc."/>
    <x v="11"/>
    <x v="247"/>
    <s v="Emanuel Ariel"/>
    <s v="Director,Officer,TenPercentOwner"/>
    <n v="35658"/>
    <n v="143.94999999999999"/>
    <n v="5132969.0999999996"/>
    <s v="normal_buy"/>
    <n v="4.1137092338443537E-3"/>
    <n v="0.41139999999999999"/>
    <s v="P"/>
  </r>
  <r>
    <x v="704"/>
    <s v="TKO Group Holdings, Inc."/>
    <x v="11"/>
    <x v="247"/>
    <s v="Emanuel Ariel"/>
    <s v="Director,Officer,TenPercentOwner"/>
    <n v="24550"/>
    <n v="143.4"/>
    <n v="3520470"/>
    <s v="normal_buy"/>
    <n v="4.1137092338443537E-3"/>
    <n v="0.41139999999999999"/>
    <s v="P"/>
  </r>
  <r>
    <x v="531"/>
    <s v="Nerdy Inc."/>
    <x v="11"/>
    <x v="247"/>
    <s v="Cohn Charles K."/>
    <s v="Director,Officer,TenPercentOwner"/>
    <n v="150000"/>
    <n v="1.61"/>
    <n v="241500"/>
    <s v="normal_buy"/>
    <n v="4.9999951571226831E-2"/>
    <n v="5"/>
    <s v="P"/>
  </r>
  <r>
    <x v="531"/>
    <s v="Nerdy Inc."/>
    <x v="11"/>
    <x v="247"/>
    <s v="Cohn Charles K."/>
    <s v="Director,Officer,TenPercentOwner"/>
    <n v="150000"/>
    <n v="1.61"/>
    <n v="241500"/>
    <s v="normal_buy"/>
    <n v="4.9999951571226831E-2"/>
    <n v="5"/>
    <s v="P"/>
  </r>
  <r>
    <x v="1702"/>
    <s v="LINDE PLC"/>
    <x v="11"/>
    <x v="247"/>
    <s v="Reynolds Paula Rosput"/>
    <s v="Director"/>
    <n v="100"/>
    <n v="441.34"/>
    <n v="44134"/>
    <s v="large_buy"/>
    <n v="-3.5393345245330672E-2"/>
    <n v="-3.5392999999999999"/>
    <s v="P"/>
  </r>
  <r>
    <x v="1703"/>
    <s v="MAXIMUS, INC."/>
    <x v="11"/>
    <x v="247"/>
    <s v="RUDDY RAYMOND B"/>
    <s v="Director"/>
    <n v="3490"/>
    <n v="71.459999999999994"/>
    <n v="249395.4"/>
    <s v="normal_buy"/>
    <n v="3.1254507740489101E-2"/>
    <n v="3.1255000000000002"/>
    <s v="P"/>
  </r>
  <r>
    <x v="1219"/>
    <s v="TEREX CORP"/>
    <x v="11"/>
    <x v="247"/>
    <s v="SACHS DAVID A"/>
    <s v="Director"/>
    <n v="10000"/>
    <n v="50.16"/>
    <n v="501599.99999999988"/>
    <s v="normal_buy"/>
    <n v="-0.1068325533209834"/>
    <n v="-10.683299999999999"/>
    <s v="P"/>
  </r>
  <r>
    <x v="1692"/>
    <s v="Cytosorbents Corp"/>
    <x v="11"/>
    <x v="247"/>
    <s v="MARIANI PETER J"/>
    <s v="Officer"/>
    <n v="20000"/>
    <n v="0.89"/>
    <n v="17800"/>
    <s v="normal_buy"/>
    <n v="5.49944178341919E-2"/>
    <n v="5.4993999999999996"/>
    <s v="P"/>
  </r>
  <r>
    <x v="1699"/>
    <s v="FLUSHING FINANCIAL CORP"/>
    <x v="11"/>
    <x v="247"/>
    <s v="BURAN JOHN R"/>
    <s v="Director,Officer"/>
    <n v="2295"/>
    <n v="15.25"/>
    <n v="34998.75"/>
    <s v="large_buy"/>
    <n v="-0.17797093698013"/>
    <n v="-17.7971"/>
    <s v="P"/>
  </r>
  <r>
    <x v="1701"/>
    <s v="DOW INC."/>
    <x v="11"/>
    <x v="247"/>
    <s v="Fitterling James R"/>
    <s v="Director,Officer"/>
    <n v="14200"/>
    <n v="41.52"/>
    <n v="589584"/>
    <s v="large_buy"/>
    <n v="-3.0281053874312121E-2"/>
    <n v="-3.0280999999999998"/>
    <s v="P"/>
  </r>
  <r>
    <x v="455"/>
    <s v="Biglari Holdings Inc."/>
    <x v="11"/>
    <x v="247"/>
    <s v="BIGLARI, SARDAR"/>
    <s v="Director,Officer,TenPercentOwner"/>
    <n v="239"/>
    <n v="234.13"/>
    <n v="55957.07"/>
    <s v="normal_buy"/>
    <n v="8.9368935019275453E-2"/>
    <n v="8.9368999999999996"/>
    <s v="P"/>
  </r>
  <r>
    <x v="455"/>
    <s v="Biglari Holdings Inc."/>
    <x v="11"/>
    <x v="247"/>
    <s v="LION FUND, L.P."/>
    <s v="TenPercentOwner"/>
    <n v="239"/>
    <n v="234.13"/>
    <n v="55957.07"/>
    <s v="normal_buy"/>
    <n v="8.9368935019275453E-2"/>
    <n v="8.9368999999999996"/>
    <s v="P"/>
  </r>
  <r>
    <x v="455"/>
    <s v="Biglari Holdings Inc."/>
    <x v="11"/>
    <x v="247"/>
    <s v="BIGLARI CAPITAL CORP."/>
    <s v="TenPercentOwner"/>
    <n v="239"/>
    <n v="234.13"/>
    <n v="55957.07"/>
    <s v="normal_buy"/>
    <n v="8.9368935019275453E-2"/>
    <n v="8.9368999999999996"/>
    <s v="P"/>
  </r>
  <r>
    <x v="455"/>
    <s v="Biglari Holdings Inc."/>
    <x v="11"/>
    <x v="247"/>
    <s v="BIGLARI, SARDAR"/>
    <s v="Director,Officer,TenPercentOwner"/>
    <n v="277"/>
    <n v="1174.06"/>
    <n v="325214.62"/>
    <s v="normal_buy"/>
    <n v="8.9368935019275453E-2"/>
    <n v="8.9368999999999996"/>
    <s v="P"/>
  </r>
  <r>
    <x v="455"/>
    <s v="Biglari Holdings Inc."/>
    <x v="11"/>
    <x v="247"/>
    <s v="LION FUND, L.P."/>
    <s v="TenPercentOwner"/>
    <n v="277"/>
    <n v="1174.06"/>
    <n v="325214.62"/>
    <s v="normal_buy"/>
    <n v="8.9368935019275453E-2"/>
    <n v="8.9368999999999996"/>
    <s v="P"/>
  </r>
  <r>
    <x v="455"/>
    <s v="Biglari Holdings Inc."/>
    <x v="11"/>
    <x v="247"/>
    <s v="BIGLARI CAPITAL CORP."/>
    <s v="TenPercentOwner"/>
    <n v="277"/>
    <n v="1174.06"/>
    <n v="325214.62"/>
    <s v="normal_buy"/>
    <n v="8.9368935019275453E-2"/>
    <n v="8.9368999999999996"/>
    <s v="P"/>
  </r>
  <r>
    <x v="1701"/>
    <s v="DOW INC."/>
    <x v="11"/>
    <x v="247"/>
    <s v="Fitterling James R"/>
    <s v="Director,Officer"/>
    <n v="11400"/>
    <n v="41.45"/>
    <n v="472530.00000000012"/>
    <s v="normal_buy"/>
    <n v="-3.0281053874312121E-2"/>
    <n v="-3.0280999999999998"/>
    <s v="P"/>
  </r>
  <r>
    <x v="384"/>
    <s v="HF Sinclair Corp"/>
    <x v="11"/>
    <x v="247"/>
    <s v="Atanasov Atanas H"/>
    <s v="Officer"/>
    <n v="7000"/>
    <n v="37.96"/>
    <n v="265720"/>
    <s v="large_buy"/>
    <n v="-0.1029874230351512"/>
    <n v="-10.2987"/>
    <s v="P"/>
  </r>
  <r>
    <x v="1699"/>
    <s v="FLUSHING FINANCIAL CORP"/>
    <x v="11"/>
    <x v="247"/>
    <s v="McClintock Douglas J"/>
    <s v="Officer"/>
    <n v="3278"/>
    <n v="15.25"/>
    <n v="49989.5"/>
    <s v="large_buy"/>
    <n v="-0.17797093698013"/>
    <n v="-17.7971"/>
    <s v="P"/>
  </r>
  <r>
    <x v="1041"/>
    <s v="United Homes Group, Inc."/>
    <x v="11"/>
    <x v="247"/>
    <s v="Twine Ray Shelton III"/>
    <s v="Officer,TenPercentOwner"/>
    <n v="10000"/>
    <n v="4.55"/>
    <n v="45500"/>
    <s v="normal_buy"/>
    <n v="-2.0362025120903019E-2"/>
    <n v="-2.0362"/>
    <s v="P"/>
  </r>
  <r>
    <x v="1698"/>
    <s v="Gladstone Alternative Income Fund"/>
    <x v="11"/>
    <x v="247"/>
    <s v="GLADSTONE CAPITAL CORP"/>
    <s v="TenPercentOwner"/>
    <n v="125000"/>
    <n v="10"/>
    <n v="1250000"/>
    <s v="normal_buy"/>
    <n v="0"/>
    <n v="0"/>
    <s v="P"/>
  </r>
  <r>
    <x v="1687"/>
    <s v="MACH NATURAL RESOURCES LP"/>
    <x v="11"/>
    <x v="247"/>
    <s v="BAYOU CITY ENERGY MANAGEMENT LLC"/>
    <s v="TenPercentOwner"/>
    <n v="146758"/>
    <n v="15.01"/>
    <n v="2202837.58"/>
    <s v="normal_buy"/>
    <n v="7.8636814158174362E-2"/>
    <n v="7.8636999999999997"/>
    <s v="P"/>
  </r>
  <r>
    <x v="1687"/>
    <s v="MACH NATURAL RESOURCES LP"/>
    <x v="11"/>
    <x v="247"/>
    <s v="BCE-Mach Aggregator LLC"/>
    <s v="TenPercentOwner"/>
    <n v="146758"/>
    <n v="15.01"/>
    <n v="2202837.58"/>
    <s v="normal_buy"/>
    <n v="7.8636814158174362E-2"/>
    <n v="7.8636999999999997"/>
    <s v="P"/>
  </r>
  <r>
    <x v="1687"/>
    <s v="MACH NATURAL RESOURCES LP"/>
    <x v="11"/>
    <x v="247"/>
    <s v="McMullen William Wallace"/>
    <s v="Director,TenPercentOwner,Other"/>
    <n v="146758"/>
    <n v="15.01"/>
    <n v="2202837.58"/>
    <s v="normal_buy"/>
    <n v="7.8636814158174362E-2"/>
    <n v="7.8636999999999997"/>
    <s v="P"/>
  </r>
  <r>
    <x v="1690"/>
    <s v="Senseonics Holdings, Inc."/>
    <x v="11"/>
    <x v="247"/>
    <s v="Sullivan Frederick T."/>
    <s v="Officer"/>
    <n v="124933"/>
    <n v="0.38"/>
    <n v="47474.54"/>
    <s v="normal_buy"/>
    <n v="0.37354991992786601"/>
    <n v="37.354999999999997"/>
    <s v="P"/>
  </r>
  <r>
    <x v="17"/>
    <s v="TILE SHOP HOLDINGS, INC."/>
    <x v="11"/>
    <x v="247"/>
    <s v="Pleasant Lake Partners LLC"/>
    <s v="TenPercentOwner"/>
    <n v="42000"/>
    <n v="6.92"/>
    <n v="290640"/>
    <s v="large_buy"/>
    <n v="-5.7887066188587744E-3"/>
    <n v="-0.57889999999999997"/>
    <s v="P"/>
  </r>
  <r>
    <x v="17"/>
    <s v="TILE SHOP HOLDINGS, INC."/>
    <x v="11"/>
    <x v="247"/>
    <s v="Pleasant Lake Onshore Feeder Fund LP"/>
    <s v="TenPercentOwner"/>
    <n v="42000"/>
    <n v="6.92"/>
    <n v="290640"/>
    <s v="large_buy"/>
    <n v="-5.7887066188587744E-3"/>
    <n v="-0.57889999999999997"/>
    <s v="P"/>
  </r>
  <r>
    <x v="17"/>
    <s v="TILE SHOP HOLDINGS, INC."/>
    <x v="11"/>
    <x v="247"/>
    <s v="Fund 1 Investments, LLC"/>
    <s v="TenPercentOwner"/>
    <n v="42000"/>
    <n v="6.92"/>
    <n v="290640"/>
    <s v="large_buy"/>
    <n v="-5.7887066188587744E-3"/>
    <n v="-0.57889999999999997"/>
    <s v="P"/>
  </r>
  <r>
    <x v="312"/>
    <s v="Rezolute, Inc."/>
    <x v="11"/>
    <x v="247"/>
    <s v="Evans Daron"/>
    <s v="Officer"/>
    <n v="9000"/>
    <n v="4.5999999999999996"/>
    <n v="41400"/>
    <s v="normal_buy"/>
    <n v="6.8965556221825874E-2"/>
    <n v="6.8966000000000003"/>
    <s v="P"/>
  </r>
  <r>
    <x v="1669"/>
    <s v="TechTarget, Inc."/>
    <x v="11"/>
    <x v="247"/>
    <s v="Griffey Michael Sean"/>
    <s v="Director"/>
    <n v="10500"/>
    <n v="21.9"/>
    <n v="229950"/>
    <s v="normal_buy"/>
    <n v="-0.1129325885987796"/>
    <n v="-11.2933"/>
    <s v="P"/>
  </r>
  <r>
    <x v="1699"/>
    <s v="FLUSHING FINANCIAL CORP"/>
    <x v="11"/>
    <x v="247"/>
    <s v="Grasso Maria A"/>
    <s v="Officer"/>
    <n v="1000"/>
    <n v="15.25"/>
    <n v="15250"/>
    <s v="normal_buy"/>
    <n v="-0.17797093698013"/>
    <n v="-17.7971"/>
    <s v="P"/>
  </r>
  <r>
    <x v="538"/>
    <s v="Primis Financial Corp."/>
    <x v="11"/>
    <x v="247"/>
    <s v="Johnson Eric Alan"/>
    <s v="Director"/>
    <n v="2000"/>
    <n v="12.43"/>
    <n v="24860"/>
    <s v="normal_buy"/>
    <n v="-5.6634180229041098E-2"/>
    <n v="-5.6634000000000002"/>
    <s v="P"/>
  </r>
  <r>
    <x v="1387"/>
    <s v="Emeren Group Ltd"/>
    <x v="11"/>
    <x v="247"/>
    <s v="SHAH CAPITAL MANAGEMENT"/>
    <s v="Director,Officer,TenPercentOwner"/>
    <n v="12710"/>
    <n v="1.77"/>
    <n v="22496.7"/>
    <s v="normal_buy"/>
    <n v="0.1355932271881235"/>
    <n v="13.5593"/>
    <s v="P"/>
  </r>
  <r>
    <x v="68"/>
    <s v="PBF Energy Inc."/>
    <x v="11"/>
    <x v="247"/>
    <s v="Control Empresarial de Capitales S.A. de C.V."/>
    <s v="TenPercentOwner,Other"/>
    <n v="219000"/>
    <n v="29.58"/>
    <n v="6478020"/>
    <s v="normal_buy"/>
    <n v="-0.14535666281225429"/>
    <n v="-14.5357"/>
    <s v="P"/>
  </r>
  <r>
    <x v="1194"/>
    <s v="DONEGAL GROUP INC"/>
    <x v="11"/>
    <x v="247"/>
    <s v="DONEGAL MUTUAL INSURANCE CO"/>
    <s v="TenPercentOwner"/>
    <n v="9800"/>
    <n v="16.420000000000002"/>
    <n v="160916"/>
    <s v="large_buy"/>
    <n v="-6.1472760360528289E-2"/>
    <n v="-6.1473000000000004"/>
    <s v="P"/>
  </r>
  <r>
    <x v="1704"/>
    <s v="APA Corp"/>
    <x v="11"/>
    <x v="247"/>
    <s v="Ellis Juliet S"/>
    <s v="Director"/>
    <n v="4391"/>
    <n v="22.78"/>
    <n v="100026.98"/>
    <s v="large_buy"/>
    <n v="-3.7053086391545142E-2"/>
    <n v="-3.7052999999999998"/>
    <s v="P"/>
  </r>
  <r>
    <x v="1041"/>
    <s v="United Homes Group, Inc."/>
    <x v="11"/>
    <x v="247"/>
    <s v="Penny Robert Earl Jr."/>
    <s v="Officer"/>
    <n v="5000"/>
    <n v="4.57"/>
    <n v="22850"/>
    <s v="normal_buy"/>
    <n v="-2.0362025120903019E-2"/>
    <n v="-2.0362"/>
    <s v="P"/>
  </r>
  <r>
    <x v="891"/>
    <s v="Ouster, Inc."/>
    <x v="11"/>
    <x v="247"/>
    <s v="Pacala Charles Angus"/>
    <s v="Director,Officer"/>
    <n v="5500"/>
    <n v="9.56"/>
    <n v="52580"/>
    <s v="normal_buy"/>
    <n v="0.36652071137423531"/>
    <n v="36.652099999999997"/>
    <s v="P"/>
  </r>
  <r>
    <x v="891"/>
    <s v="Ouster, Inc."/>
    <x v="11"/>
    <x v="247"/>
    <s v="Pacala Charles Angus"/>
    <s v="Director,Officer"/>
    <n v="45454"/>
    <n v="9.82"/>
    <n v="446358.28"/>
    <s v="large_buy"/>
    <n v="0.36652071137423531"/>
    <n v="36.652099999999997"/>
    <s v="P"/>
  </r>
  <r>
    <x v="1699"/>
    <s v="FLUSHING FINANCIAL CORP"/>
    <x v="11"/>
    <x v="247"/>
    <s v="Azarian Michael A"/>
    <s v="Director"/>
    <n v="1180"/>
    <n v="15.25"/>
    <n v="17995"/>
    <s v="normal_buy"/>
    <n v="-0.17797093698013"/>
    <n v="-17.7971"/>
    <s v="P"/>
  </r>
  <r>
    <x v="1703"/>
    <s v="MAXIMUS, INC."/>
    <x v="11"/>
    <x v="247"/>
    <s v="HALEY JOHN J"/>
    <s v="Director"/>
    <n v="3490"/>
    <n v="71.760000000000005"/>
    <n v="250442.4"/>
    <s v="large_buy"/>
    <n v="3.1254507740489101E-2"/>
    <n v="3.1255000000000002"/>
    <s v="P"/>
  </r>
  <r>
    <x v="1600"/>
    <s v="Wheeler Real Estate Investment Trust, Inc."/>
    <x v="11"/>
    <x v="247"/>
    <s v="Investment Opportunities 14 Segregated Portfolio"/>
    <s v="Other"/>
    <n v="32066"/>
    <n v="25.11"/>
    <n v="805177.26"/>
    <s v="large_buy"/>
    <n v="6.8603664587749025E-2"/>
    <n v="6.8604000000000003"/>
    <s v="P"/>
  </r>
  <r>
    <x v="1600"/>
    <s v="Wheeler Real Estate Investment Trust, Inc."/>
    <x v="11"/>
    <x v="247"/>
    <s v="Hahn Andrew"/>
    <s v="TenPercentOwner"/>
    <n v="32066"/>
    <n v="25.11"/>
    <n v="805177.26"/>
    <s v="large_buy"/>
    <n v="6.8603664587749025E-2"/>
    <n v="6.8604000000000003"/>
    <s v="P"/>
  </r>
  <r>
    <x v="1600"/>
    <s v="Wheeler Real Estate Investment Trust, Inc."/>
    <x v="11"/>
    <x v="247"/>
    <s v="Ursa Fund Partners LP"/>
    <s v="TenPercentOwner"/>
    <n v="32066"/>
    <n v="25.11"/>
    <n v="805177.26"/>
    <s v="large_buy"/>
    <n v="6.8603664587749025E-2"/>
    <n v="6.8604000000000003"/>
    <s v="P"/>
  </r>
  <r>
    <x v="1600"/>
    <s v="Wheeler Real Estate Investment Trust, Inc."/>
    <x v="11"/>
    <x v="247"/>
    <s v="Ursa Fund Management, LLC"/>
    <s v="TenPercentOwner"/>
    <n v="32066"/>
    <n v="25.11"/>
    <n v="805177.26"/>
    <s v="large_buy"/>
    <n v="6.8603664587749025E-2"/>
    <n v="6.8604000000000003"/>
    <s v="P"/>
  </r>
  <r>
    <x v="1600"/>
    <s v="Wheeler Real Estate Investment Trust, Inc."/>
    <x v="11"/>
    <x v="247"/>
    <s v="Douglas Russell Palmer"/>
    <s v="TenPercentOwner"/>
    <n v="32066"/>
    <n v="25.11"/>
    <n v="805177.26"/>
    <s v="large_buy"/>
    <n v="6.8603664587749025E-2"/>
    <n v="6.8604000000000003"/>
    <s v="P"/>
  </r>
  <r>
    <x v="1699"/>
    <s v="FLUSHING FINANCIAL CORP"/>
    <x v="11"/>
    <x v="247"/>
    <s v="BUONAIUTO THOMAS"/>
    <s v="Officer"/>
    <n v="1311"/>
    <n v="15.25"/>
    <n v="19992.75"/>
    <s v="normal_buy"/>
    <n v="-0.17797093698013"/>
    <n v="-17.7971"/>
    <s v="P"/>
  </r>
  <r>
    <x v="1045"/>
    <s v="New Mountain Finance Corp"/>
    <x v="11"/>
    <x v="247"/>
    <s v="KLINSKY STEVEN B"/>
    <s v="Director"/>
    <n v="11771"/>
    <n v="11.74"/>
    <n v="138191.54"/>
    <s v="normal_buy"/>
    <n v="-1.8340328025710281E-2"/>
    <n v="-1.8340000000000001"/>
    <s v="P"/>
  </r>
  <r>
    <x v="767"/>
    <s v="Earth Science Tech, Inc."/>
    <x v="11"/>
    <x v="247"/>
    <s v="Sanchez Yovan Arturo"/>
    <s v="Director"/>
    <n v="100000"/>
    <n v="0.12"/>
    <n v="12000"/>
    <s v="normal_buy"/>
    <n v="0.14768674392600389"/>
    <n v="14.768700000000001"/>
    <s v="P"/>
  </r>
  <r>
    <x v="120"/>
    <s v="DORCHESTER MINERALS, L.P."/>
    <x v="11"/>
    <x v="247"/>
    <s v="DORCHESTER MINERALS OPERATING LP"/>
    <s v="Other"/>
    <n v="3005"/>
    <n v="32.85"/>
    <n v="98714.25"/>
    <s v="large_buy"/>
    <n v="1.401585545533424E-2"/>
    <n v="1.4016"/>
    <s v="P"/>
  </r>
  <r>
    <x v="120"/>
    <s v="DORCHESTER MINERALS, L.P."/>
    <x v="11"/>
    <x v="247"/>
    <s v="DORCHESTER MINERALS OPERATING LP"/>
    <s v="Other"/>
    <n v="1000"/>
    <n v="32.840000000000003"/>
    <n v="32840"/>
    <s v="normal_buy"/>
    <n v="1.401585545533424E-2"/>
    <n v="1.4016"/>
    <s v="P"/>
  </r>
  <r>
    <x v="120"/>
    <s v="DORCHESTER MINERALS, L.P."/>
    <x v="11"/>
    <x v="247"/>
    <s v="DORCHESTER MINERALS OPERATING LP"/>
    <s v="Other"/>
    <n v="1000"/>
    <n v="32.840000000000003"/>
    <n v="32840"/>
    <s v="normal_buy"/>
    <n v="1.401585545533424E-2"/>
    <n v="1.4016"/>
    <s v="P"/>
  </r>
  <r>
    <x v="780"/>
    <s v="MUNCY COLUMBIA FINANCIAL Corp"/>
    <x v="11"/>
    <x v="247"/>
    <s v="Oakes Stephanie A"/>
    <s v="Officer"/>
    <n v="600"/>
    <n v="43.99"/>
    <n v="26394"/>
    <s v="large_buy"/>
    <n v="-6.2500056930272385E-2"/>
    <n v="-6.25"/>
    <s v="P"/>
  </r>
  <r>
    <x v="780"/>
    <s v="MUNCY COLUMBIA FINANCIAL Corp"/>
    <x v="11"/>
    <x v="247"/>
    <s v="Oakes Stephanie A"/>
    <s v="Officer"/>
    <n v="295"/>
    <n v="44"/>
    <n v="12980"/>
    <s v="normal_buy"/>
    <n v="-6.2500056930272385E-2"/>
    <n v="-6.25"/>
    <s v="P"/>
  </r>
  <r>
    <x v="421"/>
    <s v="MainStreet Bancshares, Inc."/>
    <x v="11"/>
    <x v="247"/>
    <s v="Manouchehri Ali R"/>
    <s v="Other"/>
    <n v="5000"/>
    <n v="20.69"/>
    <n v="103450"/>
    <s v="large_buy"/>
    <n v="-0.1161765130339891"/>
    <n v="-11.617699999999999"/>
    <s v="P"/>
  </r>
  <r>
    <x v="1699"/>
    <s v="FLUSHING FINANCIAL CORP"/>
    <x v="11"/>
    <x v="247"/>
    <s v="Kelly Theresa"/>
    <s v="Officer"/>
    <n v="1311"/>
    <n v="15.25"/>
    <n v="19992.75"/>
    <s v="normal_buy"/>
    <n v="-0.17797093698013"/>
    <n v="-17.7971"/>
    <s v="P"/>
  </r>
  <r>
    <x v="63"/>
    <s v="BlackRock Innovation &amp; Growth Term Trust"/>
    <x v="11"/>
    <x v="247"/>
    <s v="Saba Capital Management, L.P."/>
    <s v="TenPercentOwner"/>
    <n v="355173"/>
    <n v="7.87"/>
    <n v="2795211.51"/>
    <s v="large_buy"/>
    <n v="-3.3949614771769498E-2"/>
    <n v="-3.395"/>
    <s v="P"/>
  </r>
  <r>
    <x v="63"/>
    <s v="BlackRock Innovation &amp; Growth Term Trust"/>
    <x v="11"/>
    <x v="247"/>
    <s v="Weinstein Boaz"/>
    <s v="TenPercentOwner"/>
    <n v="355173"/>
    <n v="7.87"/>
    <n v="2795211.51"/>
    <s v="large_buy"/>
    <n v="-3.3949614771769498E-2"/>
    <n v="-3.395"/>
    <s v="P"/>
  </r>
  <r>
    <x v="891"/>
    <s v="Ouster, Inc."/>
    <x v="11"/>
    <x v="247"/>
    <s v="Frichtl Mark"/>
    <s v="Officer"/>
    <n v="4545"/>
    <n v="9.7799999999999994"/>
    <n v="44450.1"/>
    <s v="normal_buy"/>
    <n v="0.36652071137423531"/>
    <n v="36.652099999999997"/>
    <s v="P"/>
  </r>
  <r>
    <x v="1705"/>
    <s v="JOHNSON &amp; JOHNSON"/>
    <x v="11"/>
    <x v="247"/>
    <s v="WEINBERGER MARK A"/>
    <s v="Director"/>
    <n v="1000"/>
    <n v="147.22"/>
    <n v="147220"/>
    <s v="large_buy"/>
    <n v="-8.1373639336872472E-3"/>
    <n v="-0.81369999999999998"/>
    <s v="P"/>
  </r>
  <r>
    <x v="442"/>
    <s v="FRANKLIN STREET PROPERTIES CORP /MA/"/>
    <x v="11"/>
    <x v="247"/>
    <s v="Schanzer Bruce J"/>
    <s v="Director"/>
    <n v="40600"/>
    <n v="1.89"/>
    <n v="76734"/>
    <s v="normal_buy"/>
    <n v="-5.290953955155886E-3"/>
    <n v="-0.52910000000000001"/>
    <s v="P"/>
  </r>
  <r>
    <x v="1315"/>
    <s v="Genasys Inc."/>
    <x v="11"/>
    <x v="247"/>
    <s v="Osgood Richard Hoe III"/>
    <s v="Director"/>
    <n v="100000"/>
    <n v="2.64"/>
    <n v="264000"/>
    <s v="large_buy"/>
    <n v="3.861000306814244E-3"/>
    <n v="0.3861"/>
    <s v="P"/>
  </r>
  <r>
    <x v="1698"/>
    <s v="Gladstone Alternative Income Fund"/>
    <x v="11"/>
    <x v="247"/>
    <s v="GLADSTONE DAVID"/>
    <s v="Officer,TenPercentOwner,Other"/>
    <n v="250000"/>
    <n v="10"/>
    <n v="2500000"/>
    <s v="normal_buy"/>
    <n v="0"/>
    <n v="0"/>
    <s v="P"/>
  </r>
  <r>
    <x v="1698"/>
    <s v="Gladstone Alternative Income Fund"/>
    <x v="11"/>
    <x v="247"/>
    <s v="Gladstone Companies, Inc."/>
    <s v="TenPercentOwner"/>
    <n v="250000"/>
    <n v="10"/>
    <n v="2500000"/>
    <s v="normal_buy"/>
    <n v="0"/>
    <n v="0"/>
    <s v="P"/>
  </r>
  <r>
    <x v="691"/>
    <s v="BUTLER NATIONAL CORP"/>
    <x v="11"/>
    <x v="247"/>
    <s v="Daly Joseph Patrick"/>
    <s v="Director,TenPercentOwner"/>
    <n v="6916"/>
    <n v="1.7"/>
    <n v="11757.2"/>
    <s v="normal_buy"/>
    <n v="8.771928234615034E-2"/>
    <n v="8.7719000000000005"/>
    <s v="P"/>
  </r>
  <r>
    <x v="866"/>
    <s v="GLOBAL PARTNERS LP"/>
    <x v="11"/>
    <x v="247"/>
    <s v="Global GP LLC"/>
    <s v="Other"/>
    <n v="5000"/>
    <n v="55.05"/>
    <n v="275250"/>
    <s v="normal_buy"/>
    <n v="-0.12672479307786211"/>
    <n v="-12.672499999999999"/>
    <s v="P"/>
  </r>
  <r>
    <x v="704"/>
    <s v="TKO Group Holdings, Inc."/>
    <x v="11"/>
    <x v="247"/>
    <s v="Whitesell Patrick"/>
    <s v="TenPercentOwner"/>
    <n v="35658"/>
    <n v="143.94999999999999"/>
    <n v="5132969.0999999996"/>
    <s v="normal_buy"/>
    <n v="4.1137092338443537E-3"/>
    <n v="0.41139999999999999"/>
    <s v="P"/>
  </r>
  <r>
    <x v="704"/>
    <s v="TKO Group Holdings, Inc."/>
    <x v="11"/>
    <x v="247"/>
    <s v="Endeavor Group Holdings, Inc."/>
    <s v="TenPercentOwner"/>
    <n v="35658"/>
    <n v="143.94999999999999"/>
    <n v="5132969.0999999996"/>
    <s v="normal_buy"/>
    <n v="4.1137092338443537E-3"/>
    <n v="0.41139999999999999"/>
    <s v="P"/>
  </r>
  <r>
    <x v="704"/>
    <s v="TKO Group Holdings, Inc."/>
    <x v="11"/>
    <x v="247"/>
    <s v="Whitesell Patrick"/>
    <s v="TenPercentOwner"/>
    <n v="24550"/>
    <n v="143.4"/>
    <n v="3520470"/>
    <s v="normal_buy"/>
    <n v="4.1137092338443537E-3"/>
    <n v="0.41139999999999999"/>
    <s v="P"/>
  </r>
  <r>
    <x v="704"/>
    <s v="TKO Group Holdings, Inc."/>
    <x v="11"/>
    <x v="247"/>
    <s v="Endeavor Group Holdings, Inc."/>
    <s v="TenPercentOwner"/>
    <n v="24550"/>
    <n v="143.4"/>
    <n v="3520470"/>
    <s v="normal_buy"/>
    <n v="4.1137092338443537E-3"/>
    <n v="0.41139999999999999"/>
    <s v="P"/>
  </r>
  <r>
    <x v="1146"/>
    <s v="Dave &amp; Buster's Entertainment, Inc."/>
    <x v="11"/>
    <x v="247"/>
    <s v="SHEEHAN KEVIN M"/>
    <s v="Director,Officer"/>
    <n v="37735"/>
    <n v="25.48"/>
    <n v="961487.8"/>
    <s v="large_buy"/>
    <n v="0.1431933955003781"/>
    <n v="14.3193"/>
    <s v="P"/>
  </r>
  <r>
    <x v="844"/>
    <s v="Enhabit, Inc."/>
    <x v="11"/>
    <x v="247"/>
    <s v="Bolton Jeffrey"/>
    <s v="Director"/>
    <n v="4000"/>
    <n v="8.69"/>
    <n v="34760"/>
    <s v="normal_buy"/>
    <n v="-9.8591617874810744E-2"/>
    <n v="-9.8591999999999995"/>
    <s v="P"/>
  </r>
  <r>
    <x v="328"/>
    <s v="CIVISTA BANCSHARES, INC."/>
    <x v="11"/>
    <x v="248"/>
    <s v="Whinnem Ian"/>
    <s v="Officer"/>
    <n v="1000"/>
    <n v="22.3"/>
    <n v="22300"/>
    <s v="normal_buy"/>
    <n v="-6.0187334950034588E-2"/>
    <n v="-6.0186999999999999"/>
    <s v="P"/>
  </r>
  <r>
    <x v="608"/>
    <s v="Alpha Metallurgical Resources, Inc."/>
    <x v="11"/>
    <x v="248"/>
    <s v="Courtis Kenneth S."/>
    <s v="Director"/>
    <n v="491"/>
    <n v="229.61"/>
    <n v="112738.51"/>
    <s v="normal_buy"/>
    <n v="-0.1206768628101403"/>
    <n v="-12.0677"/>
    <s v="P"/>
  </r>
  <r>
    <x v="608"/>
    <s v="Alpha Metallurgical Resources, Inc."/>
    <x v="11"/>
    <x v="248"/>
    <s v="Courtis Kenneth S."/>
    <s v="Director"/>
    <n v="3324"/>
    <n v="228.3"/>
    <n v="758869.20000000007"/>
    <s v="normal_buy"/>
    <n v="-0.1206768628101403"/>
    <n v="-12.0677"/>
    <s v="P"/>
  </r>
  <r>
    <x v="608"/>
    <s v="Alpha Metallurgical Resources, Inc."/>
    <x v="11"/>
    <x v="248"/>
    <s v="Courtis Kenneth S."/>
    <s v="Director"/>
    <n v="3743"/>
    <n v="227.66"/>
    <n v="852131.38"/>
    <s v="normal_buy"/>
    <n v="-0.1206768628101403"/>
    <n v="-12.0677"/>
    <s v="P"/>
  </r>
  <r>
    <x v="608"/>
    <s v="Alpha Metallurgical Resources, Inc."/>
    <x v="11"/>
    <x v="248"/>
    <s v="Courtis Kenneth S."/>
    <s v="Director"/>
    <n v="3063"/>
    <n v="230.35"/>
    <n v="705562.04999999993"/>
    <s v="normal_buy"/>
    <n v="-0.1206768628101403"/>
    <n v="-12.0677"/>
    <s v="P"/>
  </r>
  <r>
    <x v="442"/>
    <s v="FRANKLIN STREET PROPERTIES CORP /MA/"/>
    <x v="11"/>
    <x v="248"/>
    <s v="Schanzer Bruce J"/>
    <s v="Director"/>
    <n v="43311"/>
    <n v="1.89"/>
    <n v="81857.789999999994"/>
    <s v="normal_buy"/>
    <n v="-8.9552213388036983E-2"/>
    <n v="-8.9551999999999996"/>
    <s v="P"/>
  </r>
  <r>
    <x v="523"/>
    <s v="Medalist Diversified REIT, Inc."/>
    <x v="11"/>
    <x v="248"/>
    <s v="Ore Benjamin"/>
    <s v="Other"/>
    <n v="8000"/>
    <n v="12.5"/>
    <n v="100000"/>
    <s v="large_buy"/>
    <n v="6.8000059287319559E-2"/>
    <n v="6.8"/>
    <s v="P"/>
  </r>
  <r>
    <x v="1690"/>
    <s v="Senseonics Holdings, Inc."/>
    <x v="11"/>
    <x v="248"/>
    <s v="ROEDER DOUGLAS A"/>
    <s v="Director"/>
    <n v="25000"/>
    <n v="0.5"/>
    <n v="12500"/>
    <s v="normal_buy"/>
    <n v="0.23042511368086421"/>
    <n v="23.0425"/>
    <s v="P"/>
  </r>
  <r>
    <x v="1665"/>
    <s v="Oportun Financial Corp"/>
    <x v="11"/>
    <x v="248"/>
    <s v="Daswani Mohit"/>
    <s v="Director"/>
    <n v="7420"/>
    <n v="3.9"/>
    <n v="28938"/>
    <s v="normal_buy"/>
    <n v="2.051280044866699E-2"/>
    <n v="2.0512999999999999"/>
    <s v="P"/>
  </r>
  <r>
    <x v="1146"/>
    <s v="Dave &amp; Buster's Entertainment, Inc."/>
    <x v="11"/>
    <x v="248"/>
    <s v="Pineiro Antonio"/>
    <s v="Officer"/>
    <n v="1000"/>
    <n v="27.35"/>
    <n v="27350"/>
    <s v="normal_buy"/>
    <n v="3.5298443845031668E-2"/>
    <n v="3.5297999999999998"/>
    <s v="P"/>
  </r>
  <r>
    <x v="274"/>
    <s v="AMTECH SYSTEMS INC"/>
    <x v="11"/>
    <x v="248"/>
    <s v="Averick Robert M"/>
    <s v="Director,TenPercentOwner"/>
    <n v="7500"/>
    <n v="5.63"/>
    <n v="42225"/>
    <s v="normal_buy"/>
    <n v="-2.47349594098677E-2"/>
    <n v="-2.4735"/>
    <s v="P"/>
  </r>
  <r>
    <x v="1706"/>
    <s v="FINANCIAL INSTITUTIONS INC"/>
    <x v="11"/>
    <x v="248"/>
    <s v="HOLLIDAY SUSAN R"/>
    <s v="Director"/>
    <n v="2000"/>
    <n v="25"/>
    <n v="50000"/>
    <s v="normal_buy"/>
    <n v="-6.3756088622236806E-2"/>
    <n v="-6.3756000000000004"/>
    <s v="P"/>
  </r>
  <r>
    <x v="1706"/>
    <s v="FINANCIAL INSTITUTIONS INC"/>
    <x v="11"/>
    <x v="248"/>
    <s v="BIRMINGHAM MARTIN KEARNEY"/>
    <s v="Officer"/>
    <n v="4000"/>
    <n v="25"/>
    <n v="100000"/>
    <s v="large_buy"/>
    <n v="-6.3756088622236806E-2"/>
    <n v="-6.3756000000000004"/>
    <s v="P"/>
  </r>
  <r>
    <x v="1706"/>
    <s v="FINANCIAL INSTITUTIONS INC"/>
    <x v="11"/>
    <x v="248"/>
    <s v="BOSWELL DONALD"/>
    <s v="Director"/>
    <n v="800"/>
    <n v="25"/>
    <n v="20000"/>
    <s v="normal_buy"/>
    <n v="-6.3756088622236806E-2"/>
    <n v="-6.3756000000000004"/>
    <s v="P"/>
  </r>
  <r>
    <x v="538"/>
    <s v="Primis Financial Corp."/>
    <x v="11"/>
    <x v="248"/>
    <s v="GARRETT F L III"/>
    <s v="Director"/>
    <n v="3660"/>
    <n v="12.32"/>
    <n v="45091.199999999997"/>
    <s v="large_buy"/>
    <n v="-6.4256989448107649E-2"/>
    <n v="-6.4257"/>
    <s v="P"/>
  </r>
  <r>
    <x v="1281"/>
    <s v="Healthcare Realty Trust Inc"/>
    <x v="11"/>
    <x v="248"/>
    <s v="Lyle Peter F SR"/>
    <s v="Director"/>
    <n v="10000"/>
    <n v="17.21"/>
    <n v="172100"/>
    <s v="large_buy"/>
    <n v="-3.4262462795637161E-2"/>
    <n v="-3.4262000000000001"/>
    <s v="P"/>
  </r>
  <r>
    <x v="939"/>
    <s v="CONSUMERS BANCORP INC /OH/"/>
    <x v="11"/>
    <x v="248"/>
    <s v="Goris Bradley"/>
    <s v="Director"/>
    <n v="1200"/>
    <n v="19.45"/>
    <n v="23340"/>
    <s v="normal_buy"/>
    <n v="-1.4683670561413511E-2"/>
    <n v="-1.4683999999999999"/>
    <s v="P"/>
  </r>
  <r>
    <x v="1091"/>
    <s v="Matador Resources Co"/>
    <x v="11"/>
    <x v="248"/>
    <s v="Elsener William Thomas"/>
    <s v="Officer"/>
    <n v="800"/>
    <n v="56.6"/>
    <n v="45280"/>
    <s v="normal_buy"/>
    <n v="-2.3284526989860169E-2"/>
    <n v="-2.3285"/>
    <s v="P"/>
  </r>
  <r>
    <x v="704"/>
    <s v="TKO Group Holdings, Inc."/>
    <x v="11"/>
    <x v="248"/>
    <s v="Durban Egon"/>
    <s v="Director,TenPercentOwner"/>
    <n v="75"/>
    <n v="143.65"/>
    <n v="10773.75"/>
    <s v="normal_buy"/>
    <n v="1.0217004507387051E-2"/>
    <n v="1.0217000000000001"/>
    <s v="P"/>
  </r>
  <r>
    <x v="704"/>
    <s v="TKO Group Holdings, Inc."/>
    <x v="11"/>
    <x v="248"/>
    <s v="Silver Lake West HoldCo, L.P."/>
    <s v="TenPercentOwner"/>
    <n v="75"/>
    <n v="143.65"/>
    <n v="10773.75"/>
    <s v="normal_buy"/>
    <n v="1.0217004507387051E-2"/>
    <n v="1.0217000000000001"/>
    <s v="P"/>
  </r>
  <r>
    <x v="704"/>
    <s v="TKO Group Holdings, Inc."/>
    <x v="11"/>
    <x v="248"/>
    <s v="Silver Lake West HoldCo II, L.P."/>
    <s v="TenPercentOwner"/>
    <n v="75"/>
    <n v="143.65"/>
    <n v="10773.75"/>
    <s v="normal_buy"/>
    <n v="1.0217004507387051E-2"/>
    <n v="1.0217000000000001"/>
    <s v="P"/>
  </r>
  <r>
    <x v="704"/>
    <s v="TKO Group Holdings, Inc."/>
    <x v="11"/>
    <x v="248"/>
    <s v="Silver Lake West VoteCo, L.L.C."/>
    <s v="TenPercentOwner"/>
    <n v="75"/>
    <n v="143.65"/>
    <n v="10773.75"/>
    <s v="normal_buy"/>
    <n v="1.0217004507387051E-2"/>
    <n v="1.0217000000000001"/>
    <s v="P"/>
  </r>
  <r>
    <x v="704"/>
    <s v="TKO Group Holdings, Inc."/>
    <x v="11"/>
    <x v="248"/>
    <s v="Durban Egon"/>
    <s v="Director,TenPercentOwner"/>
    <n v="155387"/>
    <n v="142.46"/>
    <n v="22136432.02"/>
    <s v="large_buy"/>
    <n v="1.0217004507387051E-2"/>
    <n v="1.0217000000000001"/>
    <s v="P"/>
  </r>
  <r>
    <x v="704"/>
    <s v="TKO Group Holdings, Inc."/>
    <x v="11"/>
    <x v="248"/>
    <s v="Silver Lake West HoldCo, L.P."/>
    <s v="TenPercentOwner"/>
    <n v="155387"/>
    <n v="142.46"/>
    <n v="22136432.02"/>
    <s v="large_buy"/>
    <n v="1.0217004507387051E-2"/>
    <n v="1.0217000000000001"/>
    <s v="P"/>
  </r>
  <r>
    <x v="704"/>
    <s v="TKO Group Holdings, Inc."/>
    <x v="11"/>
    <x v="248"/>
    <s v="Silver Lake West HoldCo II, L.P."/>
    <s v="TenPercentOwner"/>
    <n v="155387"/>
    <n v="142.46"/>
    <n v="22136432.02"/>
    <s v="large_buy"/>
    <n v="1.0217004507387051E-2"/>
    <n v="1.0217000000000001"/>
    <s v="P"/>
  </r>
  <r>
    <x v="704"/>
    <s v="TKO Group Holdings, Inc."/>
    <x v="11"/>
    <x v="248"/>
    <s v="Silver Lake West VoteCo, L.L.C."/>
    <s v="TenPercentOwner"/>
    <n v="155387"/>
    <n v="142.46"/>
    <n v="22136432.02"/>
    <s v="large_buy"/>
    <n v="1.0217004507387051E-2"/>
    <n v="1.0217000000000001"/>
    <s v="P"/>
  </r>
  <r>
    <x v="704"/>
    <s v="TKO Group Holdings, Inc."/>
    <x v="11"/>
    <x v="248"/>
    <s v="Durban Egon"/>
    <s v="Director,TenPercentOwner"/>
    <n v="70122"/>
    <n v="142.57"/>
    <n v="9997293.5399999991"/>
    <s v="large_buy"/>
    <n v="1.0217004507387051E-2"/>
    <n v="1.0217000000000001"/>
    <s v="P"/>
  </r>
  <r>
    <x v="704"/>
    <s v="TKO Group Holdings, Inc."/>
    <x v="11"/>
    <x v="248"/>
    <s v="Silver Lake West HoldCo, L.P."/>
    <s v="TenPercentOwner"/>
    <n v="70122"/>
    <n v="142.57"/>
    <n v="9997293.5399999991"/>
    <s v="large_buy"/>
    <n v="1.0217004507387051E-2"/>
    <n v="1.0217000000000001"/>
    <s v="P"/>
  </r>
  <r>
    <x v="704"/>
    <s v="TKO Group Holdings, Inc."/>
    <x v="11"/>
    <x v="248"/>
    <s v="Silver Lake West HoldCo II, L.P."/>
    <s v="TenPercentOwner"/>
    <n v="70122"/>
    <n v="142.57"/>
    <n v="9997293.5399999991"/>
    <s v="large_buy"/>
    <n v="1.0217004507387051E-2"/>
    <n v="1.0217000000000001"/>
    <s v="P"/>
  </r>
  <r>
    <x v="704"/>
    <s v="TKO Group Holdings, Inc."/>
    <x v="11"/>
    <x v="248"/>
    <s v="Silver Lake West VoteCo, L.L.C."/>
    <s v="TenPercentOwner"/>
    <n v="70122"/>
    <n v="142.57"/>
    <n v="9997293.5399999991"/>
    <s v="large_buy"/>
    <n v="1.0217004507387051E-2"/>
    <n v="1.0217000000000001"/>
    <s v="P"/>
  </r>
  <r>
    <x v="704"/>
    <s v="TKO Group Holdings, Inc."/>
    <x v="11"/>
    <x v="248"/>
    <s v="Durban Egon"/>
    <s v="Director,TenPercentOwner"/>
    <n v="20303"/>
    <n v="141.97999999999999"/>
    <n v="2882619.94"/>
    <s v="normal_buy"/>
    <n v="1.0217004507387051E-2"/>
    <n v="1.0217000000000001"/>
    <s v="P"/>
  </r>
  <r>
    <x v="704"/>
    <s v="TKO Group Holdings, Inc."/>
    <x v="11"/>
    <x v="248"/>
    <s v="Silver Lake West HoldCo, L.P."/>
    <s v="TenPercentOwner"/>
    <n v="20303"/>
    <n v="141.97999999999999"/>
    <n v="2882619.94"/>
    <s v="normal_buy"/>
    <n v="1.0217004507387051E-2"/>
    <n v="1.0217000000000001"/>
    <s v="P"/>
  </r>
  <r>
    <x v="704"/>
    <s v="TKO Group Holdings, Inc."/>
    <x v="11"/>
    <x v="248"/>
    <s v="Silver Lake West HoldCo II, L.P."/>
    <s v="TenPercentOwner"/>
    <n v="20303"/>
    <n v="141.97999999999999"/>
    <n v="2882619.94"/>
    <s v="normal_buy"/>
    <n v="1.0217004507387051E-2"/>
    <n v="1.0217000000000001"/>
    <s v="P"/>
  </r>
  <r>
    <x v="704"/>
    <s v="TKO Group Holdings, Inc."/>
    <x v="11"/>
    <x v="248"/>
    <s v="Silver Lake West VoteCo, L.L.C."/>
    <s v="TenPercentOwner"/>
    <n v="20303"/>
    <n v="141.97999999999999"/>
    <n v="2882619.94"/>
    <s v="normal_buy"/>
    <n v="1.0217004507387051E-2"/>
    <n v="1.0217000000000001"/>
    <s v="P"/>
  </r>
  <r>
    <x v="1707"/>
    <s v="Finward Bancorp"/>
    <x v="11"/>
    <x v="248"/>
    <s v="Schmitt Benjamin Louis"/>
    <s v="Officer"/>
    <n v="500"/>
    <n v="31.13"/>
    <n v="15565"/>
    <s v="large_buy"/>
    <n v="-9.1171751289877756E-2"/>
    <n v="-9.1172000000000004"/>
    <s v="P"/>
  </r>
  <r>
    <x v="1690"/>
    <s v="Senseonics Holdings, Inc."/>
    <x v="11"/>
    <x v="248"/>
    <s v="ROEDER DOUGLAS A"/>
    <s v="Director"/>
    <n v="75000"/>
    <n v="0.5"/>
    <n v="37500"/>
    <s v="normal_buy"/>
    <n v="0.23042511368086421"/>
    <n v="23.0425"/>
    <s v="P"/>
  </r>
  <r>
    <x v="1708"/>
    <s v="Precipio, Inc."/>
    <x v="11"/>
    <x v="248"/>
    <s v="SANDBERG RICHARD A"/>
    <s v="Director"/>
    <n v="15000"/>
    <n v="6.1"/>
    <n v="91500"/>
    <s v="large_buy"/>
    <n v="-3.6076117659259439E-3"/>
    <n v="-0.36080000000000001"/>
    <s v="P"/>
  </r>
  <r>
    <x v="608"/>
    <s v="Alpha Metallurgical Resources, Inc."/>
    <x v="11"/>
    <x v="248"/>
    <s v="Courtis Kenneth S."/>
    <s v="Director"/>
    <n v="491"/>
    <n v="229.61"/>
    <n v="112738.51"/>
    <s v="normal_buy"/>
    <n v="-0.1206768628101403"/>
    <n v="-12.0677"/>
    <s v="P"/>
  </r>
  <r>
    <x v="608"/>
    <s v="Alpha Metallurgical Resources, Inc."/>
    <x v="11"/>
    <x v="248"/>
    <s v="Courtis Kenneth S."/>
    <s v="Director"/>
    <n v="3063"/>
    <n v="230.35"/>
    <n v="705562.04999999993"/>
    <s v="normal_buy"/>
    <n v="-0.1206768628101403"/>
    <n v="-12.0677"/>
    <s v="P"/>
  </r>
  <r>
    <x v="608"/>
    <s v="Alpha Metallurgical Resources, Inc."/>
    <x v="11"/>
    <x v="248"/>
    <s v="Courtis Kenneth S."/>
    <s v="Director"/>
    <n v="3743"/>
    <n v="227.66"/>
    <n v="852131.38"/>
    <s v="normal_buy"/>
    <n v="-0.1206768628101403"/>
    <n v="-12.0677"/>
    <s v="P"/>
  </r>
  <r>
    <x v="608"/>
    <s v="Alpha Metallurgical Resources, Inc."/>
    <x v="11"/>
    <x v="248"/>
    <s v="Courtis Kenneth S."/>
    <s v="Director"/>
    <n v="3324"/>
    <n v="228.3"/>
    <n v="758869.20000000007"/>
    <s v="normal_buy"/>
    <n v="-0.1206768628101403"/>
    <n v="-12.0677"/>
    <s v="P"/>
  </r>
  <r>
    <x v="1709"/>
    <s v="GLOBAL PAYMENTS INC"/>
    <x v="11"/>
    <x v="248"/>
    <s v="BALDWIN ROBERT H B JR"/>
    <s v="Director"/>
    <n v="5800"/>
    <n v="116"/>
    <n v="672800"/>
    <s v="large_buy"/>
    <n v="-2.959456577081232E-2"/>
    <n v="-2.9594999999999998"/>
    <s v="P"/>
  </r>
  <r>
    <x v="1333"/>
    <s v="Embassy Bancorp, Inc."/>
    <x v="11"/>
    <x v="248"/>
    <s v="Lesavoy Bernard M"/>
    <s v="Director"/>
    <n v="1000"/>
    <n v="16.5"/>
    <n v="16500"/>
    <s v="normal_buy"/>
    <n v="6.0605699750879696E-3"/>
    <n v="0.60609999999999997"/>
    <s v="P"/>
  </r>
  <r>
    <x v="1710"/>
    <s v="OLD MARKET CAPITAL Corp"/>
    <x v="11"/>
    <x v="248"/>
    <s v="MAGNOLIA GROUP, LLC"/>
    <s v="TenPercentOwner"/>
    <n v="73000"/>
    <n v="6"/>
    <n v="438000"/>
    <s v="large_buy"/>
    <n v="-1.66108838477752E-3"/>
    <n v="-0.1661"/>
    <s v="P"/>
  </r>
  <r>
    <x v="1710"/>
    <s v="OLD MARKET CAPITAL Corp"/>
    <x v="11"/>
    <x v="248"/>
    <s v="Peterson Adam K"/>
    <s v="Director,TenPercentOwner"/>
    <n v="73000"/>
    <n v="6"/>
    <n v="438000"/>
    <s v="large_buy"/>
    <n v="-1.66108838477752E-3"/>
    <n v="-0.1661"/>
    <s v="P"/>
  </r>
  <r>
    <x v="1710"/>
    <s v="OLD MARKET CAPITAL Corp"/>
    <x v="11"/>
    <x v="248"/>
    <s v="MAGNOLIA CAPITAL FUND, LP"/>
    <s v="TenPercentOwner"/>
    <n v="73000"/>
    <n v="6"/>
    <n v="438000"/>
    <s v="large_buy"/>
    <n v="-1.66108838477752E-3"/>
    <n v="-0.1661"/>
    <s v="P"/>
  </r>
  <r>
    <x v="1711"/>
    <s v="BICYCLE THERAPEUTICS PLC"/>
    <x v="11"/>
    <x v="248"/>
    <s v="Baker Brothers Life Sciences LP"/>
    <s v="Director,TenPercentOwner"/>
    <n v="59995"/>
    <n v="13.63"/>
    <n v="817731.85000000009"/>
    <s v="normal_buy"/>
    <n v="2.3171591969662009E-2"/>
    <n v="2.3172000000000001"/>
    <s v="P"/>
  </r>
  <r>
    <x v="1711"/>
    <s v="BICYCLE THERAPEUTICS PLC"/>
    <x v="11"/>
    <x v="248"/>
    <s v="667, L.P."/>
    <s v="Director,TenPercentOwner"/>
    <n v="59995"/>
    <n v="13.63"/>
    <n v="817731.85000000009"/>
    <s v="normal_buy"/>
    <n v="2.3171591969662009E-2"/>
    <n v="2.3172000000000001"/>
    <s v="P"/>
  </r>
  <r>
    <x v="1711"/>
    <s v="BICYCLE THERAPEUTICS PLC"/>
    <x v="11"/>
    <x v="248"/>
    <s v="BAKER BROS. ADVISORS LP"/>
    <s v="Director,TenPercentOwner"/>
    <n v="59995"/>
    <n v="13.63"/>
    <n v="817731.85000000009"/>
    <s v="normal_buy"/>
    <n v="2.3171591969662009E-2"/>
    <n v="2.3172000000000001"/>
    <s v="P"/>
  </r>
  <r>
    <x v="1711"/>
    <s v="BICYCLE THERAPEUTICS PLC"/>
    <x v="11"/>
    <x v="248"/>
    <s v="BAKER FELIX"/>
    <s v="Director,TenPercentOwner"/>
    <n v="59995"/>
    <n v="13.63"/>
    <n v="817731.85000000009"/>
    <s v="normal_buy"/>
    <n v="2.3171591969662009E-2"/>
    <n v="2.3172000000000001"/>
    <s v="P"/>
  </r>
  <r>
    <x v="1711"/>
    <s v="BICYCLE THERAPEUTICS PLC"/>
    <x v="11"/>
    <x v="248"/>
    <s v="BAKER JULIAN"/>
    <s v="Director,TenPercentOwner"/>
    <n v="59995"/>
    <n v="13.63"/>
    <n v="817731.85000000009"/>
    <s v="normal_buy"/>
    <n v="2.3171591969662009E-2"/>
    <n v="2.3172000000000001"/>
    <s v="P"/>
  </r>
  <r>
    <x v="1711"/>
    <s v="BICYCLE THERAPEUTICS PLC"/>
    <x v="11"/>
    <x v="248"/>
    <s v="Baker Bros. Advisors (GP) LLC"/>
    <s v="Director,TenPercentOwner"/>
    <n v="59995"/>
    <n v="13.63"/>
    <n v="817731.85000000009"/>
    <s v="normal_buy"/>
    <n v="2.3171591969662009E-2"/>
    <n v="2.3172000000000001"/>
    <s v="P"/>
  </r>
  <r>
    <x v="1711"/>
    <s v="BICYCLE THERAPEUTICS PLC"/>
    <x v="11"/>
    <x v="248"/>
    <s v="Baker Brothers Life Sciences LP"/>
    <s v="Director,TenPercentOwner"/>
    <n v="22722"/>
    <n v="13.72"/>
    <n v="311745.84000000003"/>
    <s v="normal_buy"/>
    <n v="2.3171591969662009E-2"/>
    <n v="2.3172000000000001"/>
    <s v="P"/>
  </r>
  <r>
    <x v="1711"/>
    <s v="BICYCLE THERAPEUTICS PLC"/>
    <x v="11"/>
    <x v="248"/>
    <s v="667, L.P."/>
    <s v="Director,TenPercentOwner"/>
    <n v="22722"/>
    <n v="13.72"/>
    <n v="311745.84000000003"/>
    <s v="normal_buy"/>
    <n v="2.3171591969662009E-2"/>
    <n v="2.3172000000000001"/>
    <s v="P"/>
  </r>
  <r>
    <x v="1711"/>
    <s v="BICYCLE THERAPEUTICS PLC"/>
    <x v="11"/>
    <x v="248"/>
    <s v="BAKER BROS. ADVISORS LP"/>
    <s v="Director,TenPercentOwner"/>
    <n v="22722"/>
    <n v="13.72"/>
    <n v="311745.84000000003"/>
    <s v="normal_buy"/>
    <n v="2.3171591969662009E-2"/>
    <n v="2.3172000000000001"/>
    <s v="P"/>
  </r>
  <r>
    <x v="1711"/>
    <s v="BICYCLE THERAPEUTICS PLC"/>
    <x v="11"/>
    <x v="248"/>
    <s v="BAKER FELIX"/>
    <s v="Director,TenPercentOwner"/>
    <n v="22722"/>
    <n v="13.72"/>
    <n v="311745.84000000003"/>
    <s v="normal_buy"/>
    <n v="2.3171591969662009E-2"/>
    <n v="2.3172000000000001"/>
    <s v="P"/>
  </r>
  <r>
    <x v="1711"/>
    <s v="BICYCLE THERAPEUTICS PLC"/>
    <x v="11"/>
    <x v="248"/>
    <s v="BAKER JULIAN"/>
    <s v="Director,TenPercentOwner"/>
    <n v="22722"/>
    <n v="13.72"/>
    <n v="311745.84000000003"/>
    <s v="normal_buy"/>
    <n v="2.3171591969662009E-2"/>
    <n v="2.3172000000000001"/>
    <s v="P"/>
  </r>
  <r>
    <x v="1711"/>
    <s v="BICYCLE THERAPEUTICS PLC"/>
    <x v="11"/>
    <x v="248"/>
    <s v="Baker Bros. Advisors (GP) LLC"/>
    <s v="Director,TenPercentOwner"/>
    <n v="22722"/>
    <n v="13.72"/>
    <n v="311745.84000000003"/>
    <s v="normal_buy"/>
    <n v="2.3171591969662009E-2"/>
    <n v="2.3172000000000001"/>
    <s v="P"/>
  </r>
  <r>
    <x v="1711"/>
    <s v="BICYCLE THERAPEUTICS PLC"/>
    <x v="11"/>
    <x v="248"/>
    <s v="Baker Brothers Life Sciences LP"/>
    <s v="Director,TenPercentOwner"/>
    <n v="244587"/>
    <n v="13.72"/>
    <n v="3355733.64"/>
    <s v="large_buy"/>
    <n v="2.3171591969662009E-2"/>
    <n v="2.3172000000000001"/>
    <s v="P"/>
  </r>
  <r>
    <x v="1711"/>
    <s v="BICYCLE THERAPEUTICS PLC"/>
    <x v="11"/>
    <x v="248"/>
    <s v="667, L.P."/>
    <s v="Director,TenPercentOwner"/>
    <n v="244587"/>
    <n v="13.72"/>
    <n v="3355733.64"/>
    <s v="large_buy"/>
    <n v="2.3171591969662009E-2"/>
    <n v="2.3172000000000001"/>
    <s v="P"/>
  </r>
  <r>
    <x v="1711"/>
    <s v="BICYCLE THERAPEUTICS PLC"/>
    <x v="11"/>
    <x v="248"/>
    <s v="BAKER BROS. ADVISORS LP"/>
    <s v="Director,TenPercentOwner"/>
    <n v="244587"/>
    <n v="13.72"/>
    <n v="3355733.64"/>
    <s v="large_buy"/>
    <n v="2.3171591969662009E-2"/>
    <n v="2.3172000000000001"/>
    <s v="P"/>
  </r>
  <r>
    <x v="1711"/>
    <s v="BICYCLE THERAPEUTICS PLC"/>
    <x v="11"/>
    <x v="248"/>
    <s v="BAKER FELIX"/>
    <s v="Director,TenPercentOwner"/>
    <n v="244587"/>
    <n v="13.72"/>
    <n v="3355733.64"/>
    <s v="large_buy"/>
    <n v="2.3171591969662009E-2"/>
    <n v="2.3172000000000001"/>
    <s v="P"/>
  </r>
  <r>
    <x v="1711"/>
    <s v="BICYCLE THERAPEUTICS PLC"/>
    <x v="11"/>
    <x v="248"/>
    <s v="BAKER JULIAN"/>
    <s v="Director,TenPercentOwner"/>
    <n v="244587"/>
    <n v="13.72"/>
    <n v="3355733.64"/>
    <s v="large_buy"/>
    <n v="2.3171591969662009E-2"/>
    <n v="2.3172000000000001"/>
    <s v="P"/>
  </r>
  <r>
    <x v="1711"/>
    <s v="BICYCLE THERAPEUTICS PLC"/>
    <x v="11"/>
    <x v="248"/>
    <s v="Baker Bros. Advisors (GP) LLC"/>
    <s v="Director,TenPercentOwner"/>
    <n v="244587"/>
    <n v="13.72"/>
    <n v="3355733.64"/>
    <s v="large_buy"/>
    <n v="2.3171591969662009E-2"/>
    <n v="2.3172000000000001"/>
    <s v="P"/>
  </r>
  <r>
    <x v="1711"/>
    <s v="BICYCLE THERAPEUTICS PLC"/>
    <x v="11"/>
    <x v="248"/>
    <s v="Baker Brothers Life Sciences LP"/>
    <s v="Director,TenPercentOwner"/>
    <n v="52656"/>
    <n v="13.8"/>
    <n v="726652.8"/>
    <s v="normal_buy"/>
    <n v="2.3171591969662009E-2"/>
    <n v="2.3172000000000001"/>
    <s v="P"/>
  </r>
  <r>
    <x v="1711"/>
    <s v="BICYCLE THERAPEUTICS PLC"/>
    <x v="11"/>
    <x v="248"/>
    <s v="667, L.P."/>
    <s v="Director,TenPercentOwner"/>
    <n v="52656"/>
    <n v="13.8"/>
    <n v="726652.8"/>
    <s v="normal_buy"/>
    <n v="2.3171591969662009E-2"/>
    <n v="2.3172000000000001"/>
    <s v="P"/>
  </r>
  <r>
    <x v="1711"/>
    <s v="BICYCLE THERAPEUTICS PLC"/>
    <x v="11"/>
    <x v="248"/>
    <s v="BAKER BROS. ADVISORS LP"/>
    <s v="Director,TenPercentOwner"/>
    <n v="52656"/>
    <n v="13.8"/>
    <n v="726652.8"/>
    <s v="normal_buy"/>
    <n v="2.3171591969662009E-2"/>
    <n v="2.3172000000000001"/>
    <s v="P"/>
  </r>
  <r>
    <x v="1711"/>
    <s v="BICYCLE THERAPEUTICS PLC"/>
    <x v="11"/>
    <x v="248"/>
    <s v="BAKER FELIX"/>
    <s v="Director,TenPercentOwner"/>
    <n v="52656"/>
    <n v="13.8"/>
    <n v="726652.8"/>
    <s v="normal_buy"/>
    <n v="2.3171591969662009E-2"/>
    <n v="2.3172000000000001"/>
    <s v="P"/>
  </r>
  <r>
    <x v="1711"/>
    <s v="BICYCLE THERAPEUTICS PLC"/>
    <x v="11"/>
    <x v="248"/>
    <s v="BAKER JULIAN"/>
    <s v="Director,TenPercentOwner"/>
    <n v="52656"/>
    <n v="13.8"/>
    <n v="726652.8"/>
    <s v="normal_buy"/>
    <n v="2.3171591969662009E-2"/>
    <n v="2.3172000000000001"/>
    <s v="P"/>
  </r>
  <r>
    <x v="1711"/>
    <s v="BICYCLE THERAPEUTICS PLC"/>
    <x v="11"/>
    <x v="248"/>
    <s v="Baker Bros. Advisors (GP) LLC"/>
    <s v="Director,TenPercentOwner"/>
    <n v="52656"/>
    <n v="13.8"/>
    <n v="726652.8"/>
    <s v="normal_buy"/>
    <n v="2.3171591969662009E-2"/>
    <n v="2.3172000000000001"/>
    <s v="P"/>
  </r>
  <r>
    <x v="1711"/>
    <s v="BICYCLE THERAPEUTICS PLC"/>
    <x v="11"/>
    <x v="248"/>
    <s v="Baker Brothers Life Sciences LP"/>
    <s v="Director,TenPercentOwner"/>
    <n v="566814"/>
    <n v="13.8"/>
    <n v="7822033.2000000002"/>
    <s v="large_buy"/>
    <n v="2.3171591969662009E-2"/>
    <n v="2.3172000000000001"/>
    <s v="P"/>
  </r>
  <r>
    <x v="1711"/>
    <s v="BICYCLE THERAPEUTICS PLC"/>
    <x v="11"/>
    <x v="248"/>
    <s v="667, L.P."/>
    <s v="Director,TenPercentOwner"/>
    <n v="566814"/>
    <n v="13.8"/>
    <n v="7822033.2000000002"/>
    <s v="large_buy"/>
    <n v="2.3171591969662009E-2"/>
    <n v="2.3172000000000001"/>
    <s v="P"/>
  </r>
  <r>
    <x v="1711"/>
    <s v="BICYCLE THERAPEUTICS PLC"/>
    <x v="11"/>
    <x v="248"/>
    <s v="BAKER BROS. ADVISORS LP"/>
    <s v="Director,TenPercentOwner"/>
    <n v="566814"/>
    <n v="13.8"/>
    <n v="7822033.2000000002"/>
    <s v="large_buy"/>
    <n v="2.3171591969662009E-2"/>
    <n v="2.3172000000000001"/>
    <s v="P"/>
  </r>
  <r>
    <x v="1711"/>
    <s v="BICYCLE THERAPEUTICS PLC"/>
    <x v="11"/>
    <x v="248"/>
    <s v="BAKER FELIX"/>
    <s v="Director,TenPercentOwner"/>
    <n v="566814"/>
    <n v="13.8"/>
    <n v="7822033.2000000002"/>
    <s v="large_buy"/>
    <n v="2.3171591969662009E-2"/>
    <n v="2.3172000000000001"/>
    <s v="P"/>
  </r>
  <r>
    <x v="1711"/>
    <s v="BICYCLE THERAPEUTICS PLC"/>
    <x v="11"/>
    <x v="248"/>
    <s v="BAKER JULIAN"/>
    <s v="Director,TenPercentOwner"/>
    <n v="566814"/>
    <n v="13.8"/>
    <n v="7822033.2000000002"/>
    <s v="large_buy"/>
    <n v="2.3171591969662009E-2"/>
    <n v="2.3172000000000001"/>
    <s v="P"/>
  </r>
  <r>
    <x v="1711"/>
    <s v="BICYCLE THERAPEUTICS PLC"/>
    <x v="11"/>
    <x v="248"/>
    <s v="Baker Bros. Advisors (GP) LLC"/>
    <s v="Director,TenPercentOwner"/>
    <n v="566814"/>
    <n v="13.8"/>
    <n v="7822033.2000000002"/>
    <s v="large_buy"/>
    <n v="2.3171591969662009E-2"/>
    <n v="2.3172000000000001"/>
    <s v="P"/>
  </r>
  <r>
    <x v="1711"/>
    <s v="BICYCLE THERAPEUTICS PLC"/>
    <x v="11"/>
    <x v="248"/>
    <s v="Baker Brothers Life Sciences LP"/>
    <s v="Director,TenPercentOwner"/>
    <n v="5573"/>
    <n v="13.63"/>
    <n v="75959.990000000005"/>
    <s v="normal_buy"/>
    <n v="2.3171591969662009E-2"/>
    <n v="2.3172000000000001"/>
    <s v="P"/>
  </r>
  <r>
    <x v="1711"/>
    <s v="BICYCLE THERAPEUTICS PLC"/>
    <x v="11"/>
    <x v="248"/>
    <s v="667, L.P."/>
    <s v="Director,TenPercentOwner"/>
    <n v="5573"/>
    <n v="13.63"/>
    <n v="75959.990000000005"/>
    <s v="normal_buy"/>
    <n v="2.3171591969662009E-2"/>
    <n v="2.3172000000000001"/>
    <s v="P"/>
  </r>
  <r>
    <x v="1711"/>
    <s v="BICYCLE THERAPEUTICS PLC"/>
    <x v="11"/>
    <x v="248"/>
    <s v="BAKER BROS. ADVISORS LP"/>
    <s v="Director,TenPercentOwner"/>
    <n v="5573"/>
    <n v="13.63"/>
    <n v="75959.990000000005"/>
    <s v="normal_buy"/>
    <n v="2.3171591969662009E-2"/>
    <n v="2.3172000000000001"/>
    <s v="P"/>
  </r>
  <r>
    <x v="1711"/>
    <s v="BICYCLE THERAPEUTICS PLC"/>
    <x v="11"/>
    <x v="248"/>
    <s v="BAKER FELIX"/>
    <s v="Director,TenPercentOwner"/>
    <n v="5573"/>
    <n v="13.63"/>
    <n v="75959.990000000005"/>
    <s v="normal_buy"/>
    <n v="2.3171591969662009E-2"/>
    <n v="2.3172000000000001"/>
    <s v="P"/>
  </r>
  <r>
    <x v="1711"/>
    <s v="BICYCLE THERAPEUTICS PLC"/>
    <x v="11"/>
    <x v="248"/>
    <s v="BAKER JULIAN"/>
    <s v="Director,TenPercentOwner"/>
    <n v="5573"/>
    <n v="13.63"/>
    <n v="75959.990000000005"/>
    <s v="normal_buy"/>
    <n v="2.3171591969662009E-2"/>
    <n v="2.3172000000000001"/>
    <s v="P"/>
  </r>
  <r>
    <x v="1711"/>
    <s v="BICYCLE THERAPEUTICS PLC"/>
    <x v="11"/>
    <x v="248"/>
    <s v="Baker Bros. Advisors (GP) LLC"/>
    <s v="Director,TenPercentOwner"/>
    <n v="5573"/>
    <n v="13.63"/>
    <n v="75959.990000000005"/>
    <s v="normal_buy"/>
    <n v="2.3171591969662009E-2"/>
    <n v="2.3172000000000001"/>
    <s v="P"/>
  </r>
  <r>
    <x v="1711"/>
    <s v="BICYCLE THERAPEUTICS PLC"/>
    <x v="11"/>
    <x v="248"/>
    <s v="Baker Brothers Life Sciences LP"/>
    <s v="Director,TenPercentOwner"/>
    <n v="2809"/>
    <n v="13.5"/>
    <n v="37921.5"/>
    <s v="normal_buy"/>
    <n v="2.3171591969662009E-2"/>
    <n v="2.3172000000000001"/>
    <s v="P"/>
  </r>
  <r>
    <x v="1711"/>
    <s v="BICYCLE THERAPEUTICS PLC"/>
    <x v="11"/>
    <x v="248"/>
    <s v="667, L.P."/>
    <s v="Director,TenPercentOwner"/>
    <n v="2809"/>
    <n v="13.5"/>
    <n v="37921.5"/>
    <s v="normal_buy"/>
    <n v="2.3171591969662009E-2"/>
    <n v="2.3172000000000001"/>
    <s v="P"/>
  </r>
  <r>
    <x v="1711"/>
    <s v="BICYCLE THERAPEUTICS PLC"/>
    <x v="11"/>
    <x v="248"/>
    <s v="BAKER BROS. ADVISORS LP"/>
    <s v="Director,TenPercentOwner"/>
    <n v="2809"/>
    <n v="13.5"/>
    <n v="37921.5"/>
    <s v="normal_buy"/>
    <n v="2.3171591969662009E-2"/>
    <n v="2.3172000000000001"/>
    <s v="P"/>
  </r>
  <r>
    <x v="1711"/>
    <s v="BICYCLE THERAPEUTICS PLC"/>
    <x v="11"/>
    <x v="248"/>
    <s v="BAKER FELIX"/>
    <s v="Director,TenPercentOwner"/>
    <n v="2809"/>
    <n v="13.5"/>
    <n v="37921.5"/>
    <s v="normal_buy"/>
    <n v="2.3171591969662009E-2"/>
    <n v="2.3172000000000001"/>
    <s v="P"/>
  </r>
  <r>
    <x v="1711"/>
    <s v="BICYCLE THERAPEUTICS PLC"/>
    <x v="11"/>
    <x v="248"/>
    <s v="BAKER JULIAN"/>
    <s v="Director,TenPercentOwner"/>
    <n v="2809"/>
    <n v="13.5"/>
    <n v="37921.5"/>
    <s v="normal_buy"/>
    <n v="2.3171591969662009E-2"/>
    <n v="2.3172000000000001"/>
    <s v="P"/>
  </r>
  <r>
    <x v="1711"/>
    <s v="BICYCLE THERAPEUTICS PLC"/>
    <x v="11"/>
    <x v="248"/>
    <s v="Baker Bros. Advisors (GP) LLC"/>
    <s v="Director,TenPercentOwner"/>
    <n v="2809"/>
    <n v="13.5"/>
    <n v="37921.5"/>
    <s v="normal_buy"/>
    <n v="2.3171591969662009E-2"/>
    <n v="2.3172000000000001"/>
    <s v="P"/>
  </r>
  <r>
    <x v="1711"/>
    <s v="BICYCLE THERAPEUTICS PLC"/>
    <x v="11"/>
    <x v="248"/>
    <s v="Baker Brothers Life Sciences LP"/>
    <s v="Director,TenPercentOwner"/>
    <n v="30241"/>
    <n v="13.5"/>
    <n v="408253.5"/>
    <s v="normal_buy"/>
    <n v="2.3171591969662009E-2"/>
    <n v="2.3172000000000001"/>
    <s v="P"/>
  </r>
  <r>
    <x v="1711"/>
    <s v="BICYCLE THERAPEUTICS PLC"/>
    <x v="11"/>
    <x v="248"/>
    <s v="667, L.P."/>
    <s v="Director,TenPercentOwner"/>
    <n v="30241"/>
    <n v="13.5"/>
    <n v="408253.5"/>
    <s v="normal_buy"/>
    <n v="2.3171591969662009E-2"/>
    <n v="2.3172000000000001"/>
    <s v="P"/>
  </r>
  <r>
    <x v="1711"/>
    <s v="BICYCLE THERAPEUTICS PLC"/>
    <x v="11"/>
    <x v="248"/>
    <s v="BAKER BROS. ADVISORS LP"/>
    <s v="Director,TenPercentOwner"/>
    <n v="30241"/>
    <n v="13.5"/>
    <n v="408253.5"/>
    <s v="normal_buy"/>
    <n v="2.3171591969662009E-2"/>
    <n v="2.3172000000000001"/>
    <s v="P"/>
  </r>
  <r>
    <x v="1711"/>
    <s v="BICYCLE THERAPEUTICS PLC"/>
    <x v="11"/>
    <x v="248"/>
    <s v="BAKER FELIX"/>
    <s v="Director,TenPercentOwner"/>
    <n v="30241"/>
    <n v="13.5"/>
    <n v="408253.5"/>
    <s v="normal_buy"/>
    <n v="2.3171591969662009E-2"/>
    <n v="2.3172000000000001"/>
    <s v="P"/>
  </r>
  <r>
    <x v="1711"/>
    <s v="BICYCLE THERAPEUTICS PLC"/>
    <x v="11"/>
    <x v="248"/>
    <s v="BAKER JULIAN"/>
    <s v="Director,TenPercentOwner"/>
    <n v="30241"/>
    <n v="13.5"/>
    <n v="408253.5"/>
    <s v="normal_buy"/>
    <n v="2.3171591969662009E-2"/>
    <n v="2.3172000000000001"/>
    <s v="P"/>
  </r>
  <r>
    <x v="1711"/>
    <s v="BICYCLE THERAPEUTICS PLC"/>
    <x v="11"/>
    <x v="248"/>
    <s v="Baker Bros. Advisors (GP) LLC"/>
    <s v="Director,TenPercentOwner"/>
    <n v="30241"/>
    <n v="13.5"/>
    <n v="408253.5"/>
    <s v="normal_buy"/>
    <n v="2.3171591969662009E-2"/>
    <n v="2.3172000000000001"/>
    <s v="P"/>
  </r>
  <r>
    <x v="1685"/>
    <s v="Rani Therapeutics Holdings, Inc."/>
    <x v="11"/>
    <x v="248"/>
    <s v="McKinley Kate"/>
    <s v="Officer"/>
    <n v="17960"/>
    <n v="1.67"/>
    <n v="29993.200000000001"/>
    <s v="large_buy"/>
    <n v="-0.10843370552245669"/>
    <n v="-10.843400000000001"/>
    <s v="P"/>
  </r>
  <r>
    <x v="1663"/>
    <s v="SPRUCE POWER HOLDING CORP"/>
    <x v="11"/>
    <x v="248"/>
    <s v="Tech Eric M."/>
    <s v="Director"/>
    <n v="4000"/>
    <n v="2.8"/>
    <n v="11200"/>
    <s v="normal_buy"/>
    <n v="0.1249999671297919"/>
    <n v="12.5"/>
    <s v="P"/>
  </r>
  <r>
    <x v="1706"/>
    <s v="FINANCIAL INSTITUTIONS INC"/>
    <x v="11"/>
    <x v="248"/>
    <s v="PACOS GARY A."/>
    <s v="Officer"/>
    <n v="2000"/>
    <n v="25"/>
    <n v="50000"/>
    <s v="normal_buy"/>
    <n v="-6.3756088622236806E-2"/>
    <n v="-6.3756000000000004"/>
    <s v="P"/>
  </r>
  <r>
    <x v="146"/>
    <s v="Burke &amp; Herbert Financial Services Corp."/>
    <x v="11"/>
    <x v="248"/>
    <s v="HINKLE GARY L"/>
    <s v="Director"/>
    <n v="4890"/>
    <n v="69.14"/>
    <n v="338094.6"/>
    <s v="large_buy"/>
    <n v="-9.384035490617848E-2"/>
    <n v="-9.3840000000000003"/>
    <s v="P"/>
  </r>
  <r>
    <x v="501"/>
    <s v="Globalstar, Inc."/>
    <x v="11"/>
    <x v="248"/>
    <s v="Monroe James III"/>
    <s v="Director,TenPercentOwner"/>
    <n v="530000"/>
    <n v="1.9"/>
    <n v="1007000"/>
    <s v="large_buy"/>
    <n v="0.1128204867371128"/>
    <n v="11.282"/>
    <s v="P"/>
  </r>
  <r>
    <x v="614"/>
    <s v="Nuvectis Pharma, Inc."/>
    <x v="11"/>
    <x v="248"/>
    <s v="Mosseri Marlio Charles"/>
    <s v="TenPercentOwner"/>
    <n v="17000"/>
    <n v="4.7"/>
    <n v="79900"/>
    <s v="normal_buy"/>
    <n v="9.3617037250317336E-2"/>
    <n v="9.3617000000000008"/>
    <s v="P"/>
  </r>
  <r>
    <x v="1581"/>
    <s v="CENTENE CORP"/>
    <x v="11"/>
    <x v="248"/>
    <s v="Samuels Theodore R. II"/>
    <s v="Director"/>
    <n v="5000"/>
    <n v="58.86"/>
    <n v="294300"/>
    <s v="normal_buy"/>
    <n v="1.5819630938620929E-2"/>
    <n v="1.5820000000000001"/>
    <s v="P"/>
  </r>
  <r>
    <x v="1357"/>
    <s v="TScan Therapeutics, Inc."/>
    <x v="11"/>
    <x v="248"/>
    <s v="Lynx1 Capital Management LP"/>
    <s v="TenPercentOwner"/>
    <n v="100000"/>
    <n v="2.9"/>
    <n v="290000"/>
    <s v="large_buy"/>
    <n v="5.2631614170797647E-2"/>
    <n v="5.2632000000000003"/>
    <s v="P"/>
  </r>
  <r>
    <x v="1357"/>
    <s v="TScan Therapeutics, Inc."/>
    <x v="11"/>
    <x v="248"/>
    <s v="Nichols Weston"/>
    <s v="TenPercentOwner"/>
    <n v="100000"/>
    <n v="2.9"/>
    <n v="290000"/>
    <s v="large_buy"/>
    <n v="5.2631614170797647E-2"/>
    <n v="5.2632000000000003"/>
    <s v="P"/>
  </r>
  <r>
    <x v="1706"/>
    <s v="FINANCIAL INSTITUTIONS INC"/>
    <x v="11"/>
    <x v="248"/>
    <s v="Latella Robert N"/>
    <s v="Director"/>
    <n v="4000"/>
    <n v="25"/>
    <n v="100000"/>
    <s v="large_buy"/>
    <n v="-6.3756088622236806E-2"/>
    <n v="-6.3756000000000004"/>
    <s v="P"/>
  </r>
  <r>
    <x v="1706"/>
    <s v="FINANCIAL INSTITUTIONS INC"/>
    <x v="11"/>
    <x v="248"/>
    <s v="BYERS SANDRA L"/>
    <s v="Other"/>
    <n v="800"/>
    <n v="25"/>
    <n v="20000"/>
    <s v="normal_buy"/>
    <n v="-6.3756088622236806E-2"/>
    <n v="-6.3756000000000004"/>
    <s v="P"/>
  </r>
  <r>
    <x v="1706"/>
    <s v="FINANCIAL INSTITUTIONS INC"/>
    <x v="11"/>
    <x v="248"/>
    <s v="Burruano Samuel J Jr"/>
    <s v="Officer"/>
    <n v="2000"/>
    <n v="25"/>
    <n v="50000"/>
    <s v="normal_buy"/>
    <n v="-6.3756088622236806E-2"/>
    <n v="-6.3756000000000004"/>
    <s v="P"/>
  </r>
  <r>
    <x v="1706"/>
    <s v="FINANCIAL INSTITUTIONS INC"/>
    <x v="11"/>
    <x v="248"/>
    <s v="GULLO SAMUEL M"/>
    <s v="Director"/>
    <n v="4000"/>
    <n v="25"/>
    <n v="100000"/>
    <s v="large_buy"/>
    <n v="-6.3756088622236806E-2"/>
    <n v="-6.3756000000000004"/>
    <s v="P"/>
  </r>
  <r>
    <x v="1646"/>
    <s v="Abacus Life, Inc."/>
    <x v="11"/>
    <x v="248"/>
    <s v="Gusky Adam Samuel"/>
    <s v="Director"/>
    <n v="3000"/>
    <n v="7.85"/>
    <n v="23550"/>
    <s v="normal_buy"/>
    <n v="-2.3929452244437651E-2"/>
    <n v="-2.3929"/>
    <s v="P"/>
  </r>
  <r>
    <x v="1676"/>
    <s v="Contango ORE, Inc."/>
    <x v="11"/>
    <x v="248"/>
    <s v="JUNEAU JOHN B"/>
    <s v="Director"/>
    <n v="8300"/>
    <n v="11.83"/>
    <n v="98189"/>
    <s v="normal_buy"/>
    <n v="-0.11636044516147551"/>
    <n v="-11.635999999999999"/>
    <s v="P"/>
  </r>
  <r>
    <x v="906"/>
    <s v="EASTERN CO"/>
    <x v="11"/>
    <x v="248"/>
    <s v="DiSanto Frederick D."/>
    <s v="Director"/>
    <n v="654"/>
    <n v="28.62"/>
    <n v="18717.48"/>
    <s v="normal_buy"/>
    <n v="-9.1065836153753299E-2"/>
    <n v="-9.1066000000000003"/>
    <s v="P"/>
  </r>
  <r>
    <x v="1712"/>
    <s v="Diamond Hill Securitized Credit Fund"/>
    <x v="11"/>
    <x v="248"/>
    <s v="DIAMOND HILL CAPITAL MANAGEMENT INC"/>
    <s v="Other"/>
    <n v="1489.57"/>
    <n v="10.07"/>
    <n v="14999.9699"/>
    <s v="large_buy"/>
    <n v="5.4759948561833296E-3"/>
    <n v="0.54759999999999998"/>
    <s v="P"/>
  </r>
  <r>
    <x v="613"/>
    <s v="FTC Solar, Inc."/>
    <x v="11"/>
    <x v="248"/>
    <s v="Brandt Yann"/>
    <s v="Director,Officer"/>
    <n v="31450"/>
    <n v="3.12"/>
    <n v="98124"/>
    <s v="large_buy"/>
    <n v="0.83112590885241877"/>
    <n v="83.1126"/>
    <s v="P"/>
  </r>
  <r>
    <x v="1713"/>
    <s v="Phathom Pharmaceuticals, Inc."/>
    <x v="11"/>
    <x v="248"/>
    <s v="KARBE FRANK"/>
    <s v="Director"/>
    <n v="12500"/>
    <n v="7.93"/>
    <n v="99125"/>
    <s v="large_buy"/>
    <n v="1.394171551024392E-2"/>
    <n v="1.3942000000000001"/>
    <s v="P"/>
  </r>
  <r>
    <x v="501"/>
    <s v="Globalstar, Inc."/>
    <x v="11"/>
    <x v="248"/>
    <s v="Monroe James III"/>
    <s v="Director,TenPercentOwner"/>
    <n v="500000"/>
    <n v="2"/>
    <n v="1000000"/>
    <s v="large_buy"/>
    <n v="0.1128204867371128"/>
    <n v="11.282"/>
    <s v="P"/>
  </r>
  <r>
    <x v="614"/>
    <s v="Nuvectis Pharma, Inc."/>
    <x v="11"/>
    <x v="248"/>
    <s v="Mosseri Marlio Charles"/>
    <s v="TenPercentOwner"/>
    <n v="17000"/>
    <n v="4.7"/>
    <n v="79900"/>
    <s v="normal_buy"/>
    <n v="9.3617037250317336E-2"/>
    <n v="9.3617000000000008"/>
    <s v="P"/>
  </r>
  <r>
    <x v="704"/>
    <s v="TKO Group Holdings, Inc."/>
    <x v="11"/>
    <x v="248"/>
    <s v="Emanuel Ariel"/>
    <s v="Director,Officer,TenPercentOwner"/>
    <n v="155387"/>
    <n v="142.46"/>
    <n v="22136432.02"/>
    <s v="large_buy"/>
    <n v="1.0217004507387051E-2"/>
    <n v="1.0217000000000001"/>
    <s v="P"/>
  </r>
  <r>
    <x v="704"/>
    <s v="TKO Group Holdings, Inc."/>
    <x v="11"/>
    <x v="248"/>
    <s v="Emanuel Ariel"/>
    <s v="Director,Officer,TenPercentOwner"/>
    <n v="75"/>
    <n v="143.65"/>
    <n v="10773.75"/>
    <s v="normal_buy"/>
    <n v="1.0217004507387051E-2"/>
    <n v="1.0217000000000001"/>
    <s v="P"/>
  </r>
  <r>
    <x v="704"/>
    <s v="TKO Group Holdings, Inc."/>
    <x v="11"/>
    <x v="248"/>
    <s v="Emanuel Ariel"/>
    <s v="Director,Officer,TenPercentOwner"/>
    <n v="70122"/>
    <n v="142.57"/>
    <n v="9997293.5399999991"/>
    <s v="large_buy"/>
    <n v="1.0217004507387051E-2"/>
    <n v="1.0217000000000001"/>
    <s v="P"/>
  </r>
  <r>
    <x v="704"/>
    <s v="TKO Group Holdings, Inc."/>
    <x v="11"/>
    <x v="248"/>
    <s v="Emanuel Ariel"/>
    <s v="Director,Officer,TenPercentOwner"/>
    <n v="20303"/>
    <n v="141.97999999999999"/>
    <n v="2882619.94"/>
    <s v="normal_buy"/>
    <n v="1.0217004507387051E-2"/>
    <n v="1.0217000000000001"/>
    <s v="P"/>
  </r>
  <r>
    <x v="68"/>
    <s v="PBF Energy Inc."/>
    <x v="11"/>
    <x v="248"/>
    <s v="Control Empresarial de Capitales S.A. de C.V."/>
    <s v="TenPercentOwner,Other"/>
    <n v="100000"/>
    <n v="29.13"/>
    <n v="2913000"/>
    <s v="normal_buy"/>
    <n v="-0.1261107614324759"/>
    <n v="-12.6111"/>
    <s v="P"/>
  </r>
  <r>
    <x v="506"/>
    <s v="Bankwell Financial Group, Inc."/>
    <x v="11"/>
    <x v="248"/>
    <s v="Demos Darryl"/>
    <s v="Director"/>
    <n v="1525"/>
    <n v="32.6"/>
    <n v="49715"/>
    <s v="large_buy"/>
    <n v="-4.1360241806219999E-2"/>
    <n v="-4.1360000000000001"/>
    <s v="P"/>
  </r>
  <r>
    <x v="506"/>
    <s v="Bankwell Financial Group, Inc."/>
    <x v="11"/>
    <x v="248"/>
    <s v="Demos Darryl"/>
    <s v="Director"/>
    <n v="765"/>
    <n v="32.619999999999997"/>
    <n v="24954.3"/>
    <s v="normal_buy"/>
    <n v="-4.1360241806219999E-2"/>
    <n v="-4.1360000000000001"/>
    <s v="P"/>
  </r>
  <r>
    <x v="1714"/>
    <s v="TIDEWATER INC"/>
    <x v="11"/>
    <x v="248"/>
    <s v="Kneen Quintin"/>
    <s v="Director,Officer"/>
    <n v="41615"/>
    <n v="48.06"/>
    <n v="2000016.9"/>
    <s v="large_buy"/>
    <n v="0.11694309405659301"/>
    <n v="11.6943"/>
    <s v="P"/>
  </r>
  <r>
    <x v="1333"/>
    <s v="Embassy Bancorp, Inc."/>
    <x v="11"/>
    <x v="248"/>
    <s v="Macy Michael B"/>
    <s v="Officer"/>
    <n v="1000"/>
    <n v="16.5"/>
    <n v="16500"/>
    <s v="normal_buy"/>
    <n v="6.0605699750879696E-3"/>
    <n v="0.60609999999999997"/>
    <s v="P"/>
  </r>
  <r>
    <x v="1333"/>
    <s v="Embassy Bancorp, Inc."/>
    <x v="11"/>
    <x v="248"/>
    <s v="BANKO FRANK III"/>
    <s v="Director"/>
    <n v="1546.38"/>
    <n v="16.5"/>
    <n v="25515.27"/>
    <s v="normal_buy"/>
    <n v="6.0605699750879696E-3"/>
    <n v="0.60609999999999997"/>
    <s v="P"/>
  </r>
  <r>
    <x v="531"/>
    <s v="Nerdy Inc."/>
    <x v="11"/>
    <x v="248"/>
    <s v="Cohn Charles K."/>
    <s v="Director,Officer,TenPercentOwner"/>
    <n v="3000000"/>
    <n v="1.7"/>
    <n v="5100000"/>
    <s v="large_buy"/>
    <n v="-5.1724156830644241E-2"/>
    <n v="-5.1723999999999997"/>
    <s v="P"/>
  </r>
  <r>
    <x v="952"/>
    <s v="Lifeward Ltd."/>
    <x v="11"/>
    <x v="248"/>
    <s v="Turk Joseph E Jr"/>
    <s v="Director"/>
    <n v="6000"/>
    <n v="1.69"/>
    <n v="10140"/>
    <s v="normal_buy"/>
    <n v="0.12727275223114631"/>
    <n v="12.7273"/>
    <s v="P"/>
  </r>
  <r>
    <x v="455"/>
    <s v="Biglari Holdings Inc."/>
    <x v="11"/>
    <x v="248"/>
    <s v="BIGLARI, SARDAR"/>
    <s v="Director,Officer,TenPercentOwner"/>
    <n v="17"/>
    <n v="1160"/>
    <n v="19720"/>
    <s v="normal_buy"/>
    <n v="0.10904127699729151"/>
    <n v="10.9041"/>
    <s v="P"/>
  </r>
  <r>
    <x v="455"/>
    <s v="Biglari Holdings Inc."/>
    <x v="11"/>
    <x v="248"/>
    <s v="LION FUND, L.P."/>
    <s v="TenPercentOwner"/>
    <n v="17"/>
    <n v="1160"/>
    <n v="19720"/>
    <s v="normal_buy"/>
    <n v="0.10904127699729151"/>
    <n v="10.9041"/>
    <s v="P"/>
  </r>
  <r>
    <x v="455"/>
    <s v="Biglari Holdings Inc."/>
    <x v="11"/>
    <x v="248"/>
    <s v="BIGLARI CAPITAL CORP."/>
    <s v="TenPercentOwner"/>
    <n v="17"/>
    <n v="1160"/>
    <n v="19720"/>
    <s v="normal_buy"/>
    <n v="0.10904127699729151"/>
    <n v="10.9041"/>
    <s v="P"/>
  </r>
  <r>
    <x v="455"/>
    <s v="Biglari Holdings Inc."/>
    <x v="11"/>
    <x v="248"/>
    <s v="BIGLARI, SARDAR"/>
    <s v="Director,Officer,TenPercentOwner"/>
    <n v="128"/>
    <n v="234.98"/>
    <n v="30077.439999999999"/>
    <s v="normal_buy"/>
    <n v="0.10904127699729151"/>
    <n v="10.9041"/>
    <s v="P"/>
  </r>
  <r>
    <x v="455"/>
    <s v="Biglari Holdings Inc."/>
    <x v="11"/>
    <x v="248"/>
    <s v="LION FUND, L.P."/>
    <s v="TenPercentOwner"/>
    <n v="128"/>
    <n v="234.98"/>
    <n v="30077.439999999999"/>
    <s v="normal_buy"/>
    <n v="0.10904127699729151"/>
    <n v="10.9041"/>
    <s v="P"/>
  </r>
  <r>
    <x v="455"/>
    <s v="Biglari Holdings Inc."/>
    <x v="11"/>
    <x v="248"/>
    <s v="BIGLARI CAPITAL CORP."/>
    <s v="TenPercentOwner"/>
    <n v="128"/>
    <n v="234.98"/>
    <n v="30077.439999999999"/>
    <s v="normal_buy"/>
    <n v="0.10904127699729151"/>
    <n v="10.9041"/>
    <s v="P"/>
  </r>
  <r>
    <x v="384"/>
    <s v="HF Sinclair Corp"/>
    <x v="11"/>
    <x v="248"/>
    <s v="Atanasov Atanas H"/>
    <s v="Officer"/>
    <n v="2000"/>
    <n v="37.46"/>
    <n v="74920"/>
    <s v="normal_buy"/>
    <n v="-8.6248301214905565E-2"/>
    <n v="-8.6248000000000005"/>
    <s v="P"/>
  </r>
  <r>
    <x v="691"/>
    <s v="BUTLER NATIONAL CORP"/>
    <x v="11"/>
    <x v="248"/>
    <s v="Daly Joseph Patrick"/>
    <s v="Director,TenPercentOwner"/>
    <n v="10000"/>
    <n v="1.7"/>
    <n v="17000"/>
    <s v="normal_buy"/>
    <n v="5.2325530623410499E-2"/>
    <n v="5.2325999999999997"/>
    <s v="P"/>
  </r>
  <r>
    <x v="980"/>
    <s v="NORFOLK SOUTHERN CORP"/>
    <x v="11"/>
    <x v="248"/>
    <s v="ANDERSON RICHARD H"/>
    <s v="Director"/>
    <n v="200"/>
    <n v="248.69"/>
    <n v="49738"/>
    <s v="normal_buy"/>
    <n v="-5.1701744954701152E-2"/>
    <n v="-5.1702000000000004"/>
    <s v="P"/>
  </r>
  <r>
    <x v="980"/>
    <s v="NORFOLK SOUTHERN CORP"/>
    <x v="11"/>
    <x v="248"/>
    <s v="ANDERSON RICHARD H"/>
    <s v="Director"/>
    <n v="200"/>
    <n v="248.61"/>
    <n v="49722"/>
    <s v="normal_buy"/>
    <n v="-5.1701744954701152E-2"/>
    <n v="-5.1702000000000004"/>
    <s v="P"/>
  </r>
  <r>
    <x v="1713"/>
    <s v="Phathom Pharmaceuticals, Inc."/>
    <x v="11"/>
    <x v="248"/>
    <s v="Parikh Asit"/>
    <s v="Director"/>
    <n v="10000"/>
    <n v="8.1199999999999992"/>
    <n v="81199.999999999985"/>
    <s v="normal_buy"/>
    <n v="1.394171551024392E-2"/>
    <n v="1.3942000000000001"/>
    <s v="P"/>
  </r>
  <r>
    <x v="1665"/>
    <s v="Oportun Financial Corp"/>
    <x v="11"/>
    <x v="248"/>
    <s v="Minetti Carlos"/>
    <s v="Director"/>
    <n v="15000"/>
    <n v="3.89"/>
    <n v="58350"/>
    <s v="normal_buy"/>
    <n v="2.051280044866699E-2"/>
    <n v="2.0512999999999999"/>
    <s v="P"/>
  </r>
  <r>
    <x v="1146"/>
    <s v="Dave &amp; Buster's Entertainment, Inc."/>
    <x v="11"/>
    <x v="248"/>
    <s v="Griffith Michael J"/>
    <s v="Director"/>
    <n v="18000"/>
    <n v="27.28"/>
    <n v="491040"/>
    <s v="normal_buy"/>
    <n v="3.5298443845031668E-2"/>
    <n v="3.5297999999999998"/>
    <s v="P"/>
  </r>
  <r>
    <x v="146"/>
    <s v="Burke &amp; Herbert Financial Services Corp."/>
    <x v="11"/>
    <x v="248"/>
    <s v="Barnwell Julian Forrest Jr."/>
    <s v="Director"/>
    <n v="3000"/>
    <n v="68.75"/>
    <n v="206250"/>
    <s v="large_buy"/>
    <n v="-9.384035490617848E-2"/>
    <n v="-9.3840000000000003"/>
    <s v="P"/>
  </r>
  <r>
    <x v="829"/>
    <s v="Barings BDC, Inc."/>
    <x v="11"/>
    <x v="248"/>
    <s v="BYERS STEPHEN R"/>
    <s v="Director"/>
    <n v="8485"/>
    <n v="9.73"/>
    <n v="82559.05"/>
    <s v="normal_buy"/>
    <n v="-1.8537508285374371E-2"/>
    <n v="-1.8537999999999999"/>
    <s v="P"/>
  </r>
  <r>
    <x v="1669"/>
    <s v="TechTarget, Inc."/>
    <x v="11"/>
    <x v="248"/>
    <s v="Griffey Michael Sean"/>
    <s v="Director"/>
    <n v="2964"/>
    <n v="20.98"/>
    <n v="62184.72"/>
    <s v="normal_buy"/>
    <n v="-5.8134072927962577E-2"/>
    <n v="-5.8133999999999997"/>
    <s v="P"/>
  </r>
  <r>
    <x v="1045"/>
    <s v="New Mountain Finance Corp"/>
    <x v="11"/>
    <x v="248"/>
    <s v="KLINSKY STEVEN B"/>
    <s v="Director"/>
    <n v="3017"/>
    <n v="11.74"/>
    <n v="35419.58"/>
    <s v="normal_buy"/>
    <n v="-1.0325555057133401E-2"/>
    <n v="-1.0326"/>
    <s v="P"/>
  </r>
  <r>
    <x v="1045"/>
    <s v="New Mountain Finance Corp"/>
    <x v="11"/>
    <x v="248"/>
    <s v="KLINSKY STEVEN B"/>
    <s v="Director"/>
    <n v="6034"/>
    <n v="11.74"/>
    <n v="70839.16"/>
    <s v="normal_buy"/>
    <n v="-1.0325555057133401E-2"/>
    <n v="-1.0326"/>
    <s v="P"/>
  </r>
  <r>
    <x v="1706"/>
    <s v="FINANCIAL INSTITUTIONS INC"/>
    <x v="11"/>
    <x v="248"/>
    <s v="Glaser Robert M"/>
    <s v="Director"/>
    <n v="4000"/>
    <n v="25"/>
    <n v="100000"/>
    <s v="large_buy"/>
    <n v="-6.3756088622236806E-2"/>
    <n v="-6.3756000000000004"/>
    <s v="P"/>
  </r>
  <r>
    <x v="538"/>
    <s v="Primis Financial Corp."/>
    <x v="11"/>
    <x v="248"/>
    <s v="Johnson Eric Alan"/>
    <s v="Director"/>
    <n v="1700"/>
    <n v="12.32"/>
    <n v="20944"/>
    <s v="normal_buy"/>
    <n v="-6.4256989448107649E-2"/>
    <n v="-6.4257"/>
    <s v="P"/>
  </r>
  <r>
    <x v="1219"/>
    <s v="TEREX CORP"/>
    <x v="11"/>
    <x v="248"/>
    <s v="SACHS DAVID A"/>
    <s v="Director"/>
    <n v="20000"/>
    <n v="49.75"/>
    <n v="995000"/>
    <s v="large_buy"/>
    <n v="-8.7588292411915458E-2"/>
    <n v="-8.7588000000000008"/>
    <s v="P"/>
  </r>
  <r>
    <x v="1091"/>
    <s v="Matador Resources Co"/>
    <x v="11"/>
    <x v="248"/>
    <s v="Ehrman Monika U"/>
    <s v="Director"/>
    <n v="180"/>
    <n v="57.49"/>
    <n v="10348.200000000001"/>
    <s v="normal_buy"/>
    <n v="-2.3284526989860169E-2"/>
    <n v="-2.3285"/>
    <s v="P"/>
  </r>
  <r>
    <x v="538"/>
    <s v="Primis Financial Corp."/>
    <x v="11"/>
    <x v="248"/>
    <s v="Clagett Robert Yates"/>
    <s v="Director"/>
    <n v="1600"/>
    <n v="12.43"/>
    <n v="19888"/>
    <s v="normal_buy"/>
    <n v="-6.4256989448107649E-2"/>
    <n v="-6.4257"/>
    <s v="P"/>
  </r>
  <r>
    <x v="538"/>
    <s v="Primis Financial Corp."/>
    <x v="11"/>
    <x v="248"/>
    <s v="Clagett Robert Yates"/>
    <s v="Director"/>
    <n v="2020"/>
    <n v="12.37"/>
    <n v="24987.4"/>
    <s v="large_buy"/>
    <n v="-6.4256989448107649E-2"/>
    <n v="-6.4257"/>
    <s v="P"/>
  </r>
  <r>
    <x v="78"/>
    <s v="AVADEL PHARMACEUTICALS PLC"/>
    <x v="11"/>
    <x v="248"/>
    <s v="MCHUGH THOMAS S"/>
    <s v="Officer"/>
    <n v="2300"/>
    <n v="10.44"/>
    <n v="24012"/>
    <s v="normal_buy"/>
    <n v="1.0587069590227481E-2"/>
    <n v="1.0587"/>
    <s v="P"/>
  </r>
  <r>
    <x v="1387"/>
    <s v="Emeren Group Ltd"/>
    <x v="11"/>
    <x v="248"/>
    <s v="SHAH CAPITAL MANAGEMENT"/>
    <s v="Director,Officer,TenPercentOwner"/>
    <n v="46211"/>
    <n v="1.77"/>
    <n v="81793.47"/>
    <s v="large_buy"/>
    <n v="0.12359552367771109"/>
    <n v="12.3596"/>
    <s v="P"/>
  </r>
  <r>
    <x v="925"/>
    <s v="PULSE BIOSCIENCES, INC."/>
    <x v="11"/>
    <x v="248"/>
    <s v="DUGGAN ROBERT W"/>
    <s v="Director,TenPercentOwner"/>
    <n v="55256"/>
    <n v="17.18"/>
    <n v="949298.08"/>
    <s v="large_buy"/>
    <n v="5.6658521801544737E-4"/>
    <n v="5.67E-2"/>
    <s v="P"/>
  </r>
  <r>
    <x v="523"/>
    <s v="Medalist Diversified REIT, Inc."/>
    <x v="11"/>
    <x v="248"/>
    <s v="Winn Charles Brent Jr."/>
    <s v="Officer"/>
    <n v="6000"/>
    <n v="12.5"/>
    <n v="75000"/>
    <s v="normal_buy"/>
    <n v="6.8000059287319559E-2"/>
    <n v="6.8"/>
    <s v="P"/>
  </r>
  <r>
    <x v="1715"/>
    <s v="Innovex International, Inc."/>
    <x v="11"/>
    <x v="248"/>
    <s v="Reed Kendal"/>
    <s v="Officer"/>
    <n v="3765"/>
    <n v="13.28"/>
    <n v="49999.199999999997"/>
    <s v="large_buy"/>
    <n v="3.8345881320897668E-2"/>
    <n v="3.8346"/>
    <s v="P"/>
  </r>
  <r>
    <x v="1687"/>
    <s v="MACH NATURAL RESOURCES LP"/>
    <x v="11"/>
    <x v="248"/>
    <s v="BAYOU CITY ENERGY MANAGEMENT LLC"/>
    <s v="TenPercentOwner"/>
    <n v="98751"/>
    <n v="15.28"/>
    <n v="1508915.28"/>
    <s v="normal_buy"/>
    <n v="8.955237986818676E-2"/>
    <n v="8.9551999999999996"/>
    <s v="P"/>
  </r>
  <r>
    <x v="1687"/>
    <s v="MACH NATURAL RESOURCES LP"/>
    <x v="11"/>
    <x v="248"/>
    <s v="McMullen William Wallace"/>
    <s v="Director,TenPercentOwner,Other"/>
    <n v="98751"/>
    <n v="15.28"/>
    <n v="1508915.28"/>
    <s v="normal_buy"/>
    <n v="8.955237986818676E-2"/>
    <n v="8.9551999999999996"/>
    <s v="P"/>
  </r>
  <r>
    <x v="1687"/>
    <s v="MACH NATURAL RESOURCES LP"/>
    <x v="11"/>
    <x v="248"/>
    <s v="BCE-Mach Aggregator LLC"/>
    <s v="TenPercentOwner"/>
    <n v="98751"/>
    <n v="15.28"/>
    <n v="1508915.28"/>
    <s v="normal_buy"/>
    <n v="8.955237986818676E-2"/>
    <n v="8.9551999999999996"/>
    <s v="P"/>
  </r>
  <r>
    <x v="17"/>
    <s v="TILE SHOP HOLDINGS, INC."/>
    <x v="11"/>
    <x v="248"/>
    <s v="Fund 1 Investments, LLC"/>
    <s v="TenPercentOwner"/>
    <n v="430670"/>
    <n v="6.85"/>
    <n v="2950089.5"/>
    <s v="large_buy"/>
    <n v="-7.2568526656893173E-3"/>
    <n v="-0.72570000000000001"/>
    <s v="P"/>
  </r>
  <r>
    <x v="17"/>
    <s v="TILE SHOP HOLDINGS, INC."/>
    <x v="11"/>
    <x v="248"/>
    <s v="Pleasant Lake Partners LLC"/>
    <s v="TenPercentOwner"/>
    <n v="430670"/>
    <n v="6.85"/>
    <n v="2950089.5"/>
    <s v="large_buy"/>
    <n v="-7.2568526656893173E-3"/>
    <n v="-0.72570000000000001"/>
    <s v="P"/>
  </r>
  <r>
    <x v="17"/>
    <s v="TILE SHOP HOLDINGS, INC."/>
    <x v="11"/>
    <x v="248"/>
    <s v="Pleasant Lake Onshore Feeder Fund LP"/>
    <s v="TenPercentOwner"/>
    <n v="430670"/>
    <n v="6.85"/>
    <n v="2950089.5"/>
    <s v="large_buy"/>
    <n v="-7.2568526656893173E-3"/>
    <n v="-0.72570000000000001"/>
    <s v="P"/>
  </r>
  <r>
    <x v="17"/>
    <s v="TILE SHOP HOLDINGS, INC."/>
    <x v="11"/>
    <x v="248"/>
    <s v="Fund 1 Investments, LLC"/>
    <s v="TenPercentOwner"/>
    <n v="82000"/>
    <n v="6.9"/>
    <n v="565800"/>
    <s v="large_buy"/>
    <n v="-7.2568526656893173E-3"/>
    <n v="-0.72570000000000001"/>
    <s v="P"/>
  </r>
  <r>
    <x v="17"/>
    <s v="TILE SHOP HOLDINGS, INC."/>
    <x v="11"/>
    <x v="248"/>
    <s v="Pleasant Lake Partners LLC"/>
    <s v="TenPercentOwner"/>
    <n v="82000"/>
    <n v="6.9"/>
    <n v="565800"/>
    <s v="large_buy"/>
    <n v="-7.2568526656893173E-3"/>
    <n v="-0.72570000000000001"/>
    <s v="P"/>
  </r>
  <r>
    <x v="17"/>
    <s v="TILE SHOP HOLDINGS, INC."/>
    <x v="11"/>
    <x v="248"/>
    <s v="Pleasant Lake Onshore Feeder Fund LP"/>
    <s v="TenPercentOwner"/>
    <n v="82000"/>
    <n v="6.9"/>
    <n v="565800"/>
    <s v="large_buy"/>
    <n v="-7.2568526656893173E-3"/>
    <n v="-0.72570000000000001"/>
    <s v="P"/>
  </r>
  <r>
    <x v="1333"/>
    <s v="Embassy Bancorp, Inc."/>
    <x v="11"/>
    <x v="248"/>
    <s v="Yurconic John T"/>
    <s v="Director"/>
    <n v="2000"/>
    <n v="16.5"/>
    <n v="33000"/>
    <s v="large_buy"/>
    <n v="6.0605699750879696E-3"/>
    <n v="0.60609999999999997"/>
    <s v="P"/>
  </r>
  <r>
    <x v="1714"/>
    <s v="TIDEWATER INC"/>
    <x v="11"/>
    <x v="248"/>
    <s v="ROBOTTI ROBERT"/>
    <s v="Director"/>
    <n v="1147"/>
    <n v="47.7"/>
    <n v="54711.9"/>
    <s v="normal_buy"/>
    <n v="0.11694309405659301"/>
    <n v="11.6943"/>
    <s v="P"/>
  </r>
  <r>
    <x v="1714"/>
    <s v="TIDEWATER INC"/>
    <x v="11"/>
    <x v="248"/>
    <s v="ROBOTTI ROBERT"/>
    <s v="Director"/>
    <n v="16000"/>
    <n v="47.58"/>
    <n v="761280"/>
    <s v="large_buy"/>
    <n v="0.11694309405659301"/>
    <n v="11.6943"/>
    <s v="P"/>
  </r>
  <r>
    <x v="1706"/>
    <s v="FINANCIAL INSTITUTIONS INC"/>
    <x v="11"/>
    <x v="248"/>
    <s v="Quinn Kevin B"/>
    <s v="Officer"/>
    <n v="400"/>
    <n v="25"/>
    <n v="10000"/>
    <s v="normal_buy"/>
    <n v="-6.3756088622236806E-2"/>
    <n v="-6.3756000000000004"/>
    <s v="P"/>
  </r>
  <r>
    <x v="1706"/>
    <s v="FINANCIAL INSTITUTIONS INC"/>
    <x v="11"/>
    <x v="248"/>
    <s v="Collins Laurie R"/>
    <s v="Officer"/>
    <n v="2000"/>
    <n v="25"/>
    <n v="50000"/>
    <s v="normal_buy"/>
    <n v="-6.3756088622236806E-2"/>
    <n v="-6.3756000000000004"/>
    <s v="P"/>
  </r>
  <r>
    <x v="1716"/>
    <s v="RAYONIER ADVANCED MATERIALS INC."/>
    <x v="11"/>
    <x v="248"/>
    <s v="Bowen Eric"/>
    <s v="Director"/>
    <n v="12500"/>
    <n v="8.0399999999999991"/>
    <n v="100500"/>
    <s v="large_buy"/>
    <n v="3.1928480515446937E-2"/>
    <n v="3.1928000000000001"/>
    <s v="P"/>
  </r>
  <r>
    <x v="1194"/>
    <s v="DONEGAL GROUP INC"/>
    <x v="11"/>
    <x v="248"/>
    <s v="DONEGAL MUTUAL INSURANCE CO"/>
    <s v="TenPercentOwner"/>
    <n v="7817"/>
    <n v="16.29"/>
    <n v="127338.93"/>
    <s v="normal_buy"/>
    <n v="-5.8787503814019433E-2"/>
    <n v="-5.8788"/>
    <s v="P"/>
  </r>
  <r>
    <x v="1692"/>
    <s v="Cytosorbents Corp"/>
    <x v="11"/>
    <x v="248"/>
    <s v="MARIANI PETER J"/>
    <s v="Officer"/>
    <n v="20000"/>
    <n v="0.96"/>
    <n v="19200"/>
    <s v="large_buy"/>
    <n v="-0.10891090628096051"/>
    <n v="-10.8911"/>
    <s v="P"/>
  </r>
  <r>
    <x v="1708"/>
    <s v="Precipio, Inc."/>
    <x v="11"/>
    <x v="248"/>
    <s v="SANDBERG RICHARD A"/>
    <s v="Director"/>
    <n v="15000"/>
    <n v="5.8"/>
    <n v="87000"/>
    <s v="normal_buy"/>
    <n v="-3.6076117659259439E-3"/>
    <n v="-0.36080000000000001"/>
    <s v="P"/>
  </r>
  <r>
    <x v="1717"/>
    <s v="Olema Pharmaceuticals, Inc."/>
    <x v="11"/>
    <x v="248"/>
    <s v="Graham G. Walmsley"/>
    <s v="Director"/>
    <n v="700761"/>
    <n v="6.75"/>
    <n v="4730136.75"/>
    <s v="large_buy"/>
    <n v="-0.16888886910897721"/>
    <n v="-16.8889"/>
    <s v="P"/>
  </r>
  <r>
    <x v="1701"/>
    <s v="DOW INC."/>
    <x v="11"/>
    <x v="248"/>
    <s v="Banister Gaurdie E. JR."/>
    <s v="Director"/>
    <n v="7339"/>
    <n v="40.869999999999997"/>
    <n v="299944.93"/>
    <s v="normal_buy"/>
    <n v="-3.4752971995940629E-2"/>
    <n v="-3.4752999999999998"/>
    <s v="P"/>
  </r>
  <r>
    <x v="1706"/>
    <s v="FINANCIAL INSTITUTIONS INC"/>
    <x v="11"/>
    <x v="248"/>
    <s v="VanGelder Kim E"/>
    <s v="Director"/>
    <n v="600"/>
    <n v="25"/>
    <n v="15000"/>
    <s v="normal_buy"/>
    <n v="-6.3756088622236806E-2"/>
    <n v="-6.3756000000000004"/>
    <s v="P"/>
  </r>
  <r>
    <x v="1706"/>
    <s v="FINANCIAL INSTITUTIONS INC"/>
    <x v="11"/>
    <x v="248"/>
    <s v="DORN ANDREW W JR"/>
    <s v="Director"/>
    <n v="2000"/>
    <n v="25"/>
    <n v="50000"/>
    <s v="normal_buy"/>
    <n v="-6.3756088622236806E-2"/>
    <n v="-6.3756000000000004"/>
    <s v="P"/>
  </r>
  <r>
    <x v="1333"/>
    <s v="Embassy Bancorp, Inc."/>
    <x v="11"/>
    <x v="248"/>
    <s v="Neel Lynne Marie"/>
    <s v="Officer"/>
    <n v="759"/>
    <n v="16.5"/>
    <n v="12523.5"/>
    <s v="normal_buy"/>
    <n v="6.0605699750879696E-3"/>
    <n v="0.60609999999999997"/>
    <s v="P"/>
  </r>
  <r>
    <x v="63"/>
    <s v="BlackRock Innovation &amp; Growth Term Trust"/>
    <x v="11"/>
    <x v="248"/>
    <s v="Saba Capital Management, L.P."/>
    <s v="TenPercentOwner"/>
    <n v="233126"/>
    <n v="7.9"/>
    <n v="1841695.4"/>
    <s v="large_buy"/>
    <n v="-4.4043429455131289E-2"/>
    <n v="-4.4043000000000001"/>
    <s v="P"/>
  </r>
  <r>
    <x v="63"/>
    <s v="BlackRock Innovation &amp; Growth Term Trust"/>
    <x v="11"/>
    <x v="248"/>
    <s v="Weinstein Boaz"/>
    <s v="TenPercentOwner"/>
    <n v="233126"/>
    <n v="7.9"/>
    <n v="1841695.4"/>
    <s v="large_buy"/>
    <n v="-4.4043429455131289E-2"/>
    <n v="-4.4043000000000001"/>
    <s v="P"/>
  </r>
  <r>
    <x v="980"/>
    <s v="NORFOLK SOUTHERN CORP"/>
    <x v="11"/>
    <x v="248"/>
    <s v="Clyburn William Jr."/>
    <s v="Director"/>
    <n v="201"/>
    <n v="248.41"/>
    <n v="49930.41"/>
    <s v="normal_buy"/>
    <n v="-5.1701744954701152E-2"/>
    <n v="-5.1702000000000004"/>
    <s v="P"/>
  </r>
  <r>
    <x v="1433"/>
    <s v="agilon health, inc."/>
    <x v="11"/>
    <x v="248"/>
    <s v="McLoughlin Karen"/>
    <s v="Director"/>
    <n v="25000"/>
    <n v="2.2000000000000002"/>
    <n v="55000.000000000007"/>
    <s v="normal_buy"/>
    <n v="-0.14732144710284709"/>
    <n v="-14.732100000000001"/>
    <s v="P"/>
  </r>
  <r>
    <x v="573"/>
    <s v="MAIA Biotechnology, Inc."/>
    <x v="11"/>
    <x v="248"/>
    <s v="Smith Stan"/>
    <s v="Director"/>
    <n v="25000"/>
    <n v="1.87"/>
    <n v="46750"/>
    <s v="normal_buy"/>
    <n v="4.999995231628418E-3"/>
    <n v="0.5"/>
    <s v="P"/>
  </r>
  <r>
    <x v="573"/>
    <s v="MAIA Biotechnology, Inc."/>
    <x v="11"/>
    <x v="248"/>
    <s v="Guerrero Ramiro"/>
    <s v="Director"/>
    <n v="53418"/>
    <n v="1.87"/>
    <n v="99891.66"/>
    <s v="normal_buy"/>
    <n v="4.999995231628418E-3"/>
    <n v="0.5"/>
    <s v="P"/>
  </r>
  <r>
    <x v="1146"/>
    <s v="Dave &amp; Buster's Entertainment, Inc."/>
    <x v="11"/>
    <x v="248"/>
    <s v="DODDS HAMISH"/>
    <s v="Director"/>
    <n v="10000"/>
    <n v="27.31"/>
    <n v="273100"/>
    <s v="normal_buy"/>
    <n v="3.5298443845031668E-2"/>
    <n v="3.5297999999999998"/>
    <s v="P"/>
  </r>
  <r>
    <x v="1710"/>
    <s v="OLD MARKET CAPITAL Corp"/>
    <x v="11"/>
    <x v="248"/>
    <s v="Royal Jeffrey C"/>
    <s v="Director,Officer"/>
    <n v="31500"/>
    <n v="6"/>
    <n v="189000"/>
    <s v="normal_buy"/>
    <n v="-1.66108838477752E-3"/>
    <n v="-0.1661"/>
    <s v="P"/>
  </r>
  <r>
    <x v="503"/>
    <s v="First Northwest Bancorp"/>
    <x v="11"/>
    <x v="248"/>
    <s v="Brennan Sean Patrick"/>
    <s v="Director"/>
    <n v="2000"/>
    <n v="10.7"/>
    <n v="21400"/>
    <s v="normal_buy"/>
    <n v="-4.3151995487278223E-2"/>
    <n v="-4.3151999999999999"/>
    <s v="P"/>
  </r>
  <r>
    <x v="1718"/>
    <s v="Antero Midstream Corp"/>
    <x v="11"/>
    <x v="248"/>
    <s v="MCARDLE JANINE J"/>
    <s v="Director"/>
    <n v="1174"/>
    <n v="15.11"/>
    <n v="17739.14"/>
    <s v="large_buy"/>
    <n v="2.647350196272491E-3"/>
    <n v="0.26469999999999999"/>
    <s v="P"/>
  </r>
  <r>
    <x v="1571"/>
    <s v="CVR PARTNERS, LP"/>
    <x v="11"/>
    <x v="248"/>
    <s v="AMERICAN ENTERTAINMENT PROPERTIES CORP."/>
    <s v="TenPercentOwner"/>
    <n v="2851"/>
    <n v="74.84"/>
    <n v="213368.84"/>
    <s v="normal_buy"/>
    <n v="6.6539284728772685E-4"/>
    <n v="6.6500000000000004E-2"/>
    <s v="P"/>
  </r>
  <r>
    <x v="1571"/>
    <s v="CVR PARTNERS, LP"/>
    <x v="11"/>
    <x v="248"/>
    <s v="IEP Energy Holding LLC"/>
    <s v="TenPercentOwner"/>
    <n v="2851"/>
    <n v="74.84"/>
    <n v="213368.84"/>
    <s v="normal_buy"/>
    <n v="6.6539284728772685E-4"/>
    <n v="6.6500000000000004E-2"/>
    <s v="P"/>
  </r>
  <r>
    <x v="1571"/>
    <s v="CVR PARTNERS, LP"/>
    <x v="11"/>
    <x v="248"/>
    <s v="ICAHN CARL C"/>
    <s v="TenPercentOwner"/>
    <n v="2851"/>
    <n v="74.84"/>
    <n v="213368.84"/>
    <s v="normal_buy"/>
    <n v="6.6539284728772685E-4"/>
    <n v="6.6500000000000004E-2"/>
    <s v="P"/>
  </r>
  <r>
    <x v="1719"/>
    <s v="LyondellBasell Industries N.V."/>
    <x v="11"/>
    <x v="248"/>
    <s v="Buchanan Robin W.T."/>
    <s v="Director"/>
    <n v="5000"/>
    <n v="76.06"/>
    <n v="380300"/>
    <s v="large_buy"/>
    <n v="-3.2906119883068803E-2"/>
    <n v="-3.2906"/>
    <s v="P"/>
  </r>
  <r>
    <x v="1706"/>
    <s v="FINANCIAL INSTITUTIONS INC"/>
    <x v="11"/>
    <x v="248"/>
    <s v="Plants William Jack II"/>
    <s v="Officer"/>
    <n v="2800"/>
    <n v="25"/>
    <n v="70000"/>
    <s v="normal_buy"/>
    <n v="-6.3756088622236806E-2"/>
    <n v="-6.3756000000000004"/>
    <s v="P"/>
  </r>
  <r>
    <x v="1706"/>
    <s v="FINANCIAL INSTITUTIONS INC"/>
    <x v="11"/>
    <x v="248"/>
    <s v="Zupan Mark"/>
    <s v="Director"/>
    <n v="2000"/>
    <n v="25"/>
    <n v="50000"/>
    <s v="normal_buy"/>
    <n v="-6.3756088622236806E-2"/>
    <n v="-6.3756000000000004"/>
    <s v="P"/>
  </r>
  <r>
    <x v="1333"/>
    <s v="Embassy Bancorp, Inc."/>
    <x v="11"/>
    <x v="248"/>
    <s v="Cunningham Diane Maria"/>
    <s v="Officer"/>
    <n v="2000"/>
    <n v="16.5"/>
    <n v="33000"/>
    <s v="large_buy"/>
    <n v="6.0605699750879696E-3"/>
    <n v="0.60609999999999997"/>
    <s v="P"/>
  </r>
  <r>
    <x v="704"/>
    <s v="TKO Group Holdings, Inc."/>
    <x v="11"/>
    <x v="248"/>
    <s v="Whitesell Patrick"/>
    <s v="TenPercentOwner"/>
    <n v="75"/>
    <n v="143.65"/>
    <n v="10773.75"/>
    <s v="normal_buy"/>
    <n v="1.0217004507387051E-2"/>
    <n v="1.0217000000000001"/>
    <s v="P"/>
  </r>
  <r>
    <x v="704"/>
    <s v="TKO Group Holdings, Inc."/>
    <x v="11"/>
    <x v="248"/>
    <s v="Endeavor Group Holdings, Inc."/>
    <s v="TenPercentOwner"/>
    <n v="75"/>
    <n v="143.65"/>
    <n v="10773.75"/>
    <s v="normal_buy"/>
    <n v="1.0217004507387051E-2"/>
    <n v="1.0217000000000001"/>
    <s v="P"/>
  </r>
  <r>
    <x v="704"/>
    <s v="TKO Group Holdings, Inc."/>
    <x v="11"/>
    <x v="248"/>
    <s v="Whitesell Patrick"/>
    <s v="TenPercentOwner"/>
    <n v="155387"/>
    <n v="142.46"/>
    <n v="22136432.02"/>
    <s v="large_buy"/>
    <n v="1.0217004507387051E-2"/>
    <n v="1.0217000000000001"/>
    <s v="P"/>
  </r>
  <r>
    <x v="704"/>
    <s v="TKO Group Holdings, Inc."/>
    <x v="11"/>
    <x v="248"/>
    <s v="Endeavor Group Holdings, Inc."/>
    <s v="TenPercentOwner"/>
    <n v="155387"/>
    <n v="142.46"/>
    <n v="22136432.02"/>
    <s v="large_buy"/>
    <n v="1.0217004507387051E-2"/>
    <n v="1.0217000000000001"/>
    <s v="P"/>
  </r>
  <r>
    <x v="704"/>
    <s v="TKO Group Holdings, Inc."/>
    <x v="11"/>
    <x v="248"/>
    <s v="Whitesell Patrick"/>
    <s v="TenPercentOwner"/>
    <n v="70122"/>
    <n v="142.57"/>
    <n v="9997293.5399999991"/>
    <s v="large_buy"/>
    <n v="1.0217004507387051E-2"/>
    <n v="1.0217000000000001"/>
    <s v="P"/>
  </r>
  <r>
    <x v="704"/>
    <s v="TKO Group Holdings, Inc."/>
    <x v="11"/>
    <x v="248"/>
    <s v="Endeavor Group Holdings, Inc."/>
    <s v="TenPercentOwner"/>
    <n v="70122"/>
    <n v="142.57"/>
    <n v="9997293.5399999991"/>
    <s v="large_buy"/>
    <n v="1.0217004507387051E-2"/>
    <n v="1.0217000000000001"/>
    <s v="P"/>
  </r>
  <r>
    <x v="704"/>
    <s v="TKO Group Holdings, Inc."/>
    <x v="11"/>
    <x v="248"/>
    <s v="Whitesell Patrick"/>
    <s v="TenPercentOwner"/>
    <n v="20303"/>
    <n v="141.97999999999999"/>
    <n v="2882619.94"/>
    <s v="normal_buy"/>
    <n v="1.0217004507387051E-2"/>
    <n v="1.0217000000000001"/>
    <s v="P"/>
  </r>
  <r>
    <x v="704"/>
    <s v="TKO Group Holdings, Inc."/>
    <x v="11"/>
    <x v="248"/>
    <s v="Endeavor Group Holdings, Inc."/>
    <s v="TenPercentOwner"/>
    <n v="20303"/>
    <n v="141.97999999999999"/>
    <n v="2882619.94"/>
    <s v="normal_buy"/>
    <n v="1.0217004507387051E-2"/>
    <n v="1.0217000000000001"/>
    <s v="P"/>
  </r>
  <r>
    <x v="38"/>
    <s v="OPKO HEALTH, INC."/>
    <x v="11"/>
    <x v="248"/>
    <s v="FROST PHILLIP MD ET AL"/>
    <s v="Director,Officer,TenPercentOwner"/>
    <n v="125000"/>
    <n v="1.6"/>
    <n v="200000"/>
    <s v="normal_buy"/>
    <n v="-7.5471699527818736E-2"/>
    <n v="-7.5472000000000001"/>
    <s v="P"/>
  </r>
  <r>
    <x v="38"/>
    <s v="OPKO HEALTH, INC."/>
    <x v="11"/>
    <x v="248"/>
    <s v="Frost Gamma Investments Trust"/>
    <s v="TenPercentOwner"/>
    <n v="125000"/>
    <n v="1.6"/>
    <n v="200000"/>
    <s v="normal_buy"/>
    <n v="-7.5471699527818736E-2"/>
    <n v="-7.5472000000000001"/>
    <s v="P"/>
  </r>
  <r>
    <x v="686"/>
    <s v="Delek US Holdings, Inc."/>
    <x v="11"/>
    <x v="249"/>
    <s v="Yemin Ezra Uzi"/>
    <s v="Director,Officer"/>
    <n v="3000"/>
    <n v="16.5"/>
    <n v="49500"/>
    <s v="large_buy"/>
    <n v="0.1198547114730755"/>
    <n v="11.9855"/>
    <s v="P"/>
  </r>
  <r>
    <x v="704"/>
    <s v="TKO Group Holdings, Inc."/>
    <x v="11"/>
    <x v="249"/>
    <s v="Emanuel Ariel"/>
    <s v="Director,Officer,TenPercentOwner"/>
    <n v="61086"/>
    <n v="146.88"/>
    <n v="8972311.6799999997"/>
    <s v="normal_buy"/>
    <n v="-3.35940529219102E-2"/>
    <n v="-3.3593999999999999"/>
    <s v="P"/>
  </r>
  <r>
    <x v="521"/>
    <s v="Horizon Technology Finance Corp"/>
    <x v="11"/>
    <x v="249"/>
    <s v="Balkin Michael"/>
    <s v="Director"/>
    <n v="20000"/>
    <n v="8.5299999999999994"/>
    <n v="170600"/>
    <s v="large_buy"/>
    <n v="4.9007973318073939E-2"/>
    <n v="4.9008000000000003"/>
    <s v="P"/>
  </r>
  <r>
    <x v="1330"/>
    <s v="Delek Logistics Partners, LP"/>
    <x v="11"/>
    <x v="249"/>
    <s v="Soreq Avigal"/>
    <s v="Director,Officer"/>
    <n v="375"/>
    <n v="39.68"/>
    <n v="14880"/>
    <s v="normal_buy"/>
    <n v="5.649993120309893E-2"/>
    <n v="5.65"/>
    <s v="P"/>
  </r>
  <r>
    <x v="44"/>
    <s v="GENERAL AMERICAN INVESTORS CO INC"/>
    <x v="11"/>
    <x v="249"/>
    <s v="Priest Jeffrey W"/>
    <s v="Officer"/>
    <n v="6000"/>
    <n v="25"/>
    <n v="150000"/>
    <s v="large_buy"/>
    <n v="-2.65266653414491E-2"/>
    <n v="-2.6526999999999998"/>
    <s v="P"/>
  </r>
  <r>
    <x v="704"/>
    <s v="TKO Group Holdings, Inc."/>
    <x v="11"/>
    <x v="249"/>
    <s v="Emanuel Ariel"/>
    <s v="Director,Officer,TenPercentOwner"/>
    <n v="79142"/>
    <n v="147.97"/>
    <n v="11710641.74"/>
    <s v="large_buy"/>
    <n v="-3.35940529219102E-2"/>
    <n v="-3.3593999999999999"/>
    <s v="P"/>
  </r>
  <r>
    <x v="704"/>
    <s v="TKO Group Holdings, Inc."/>
    <x v="11"/>
    <x v="249"/>
    <s v="Emanuel Ariel"/>
    <s v="Director,Officer,TenPercentOwner"/>
    <n v="29058"/>
    <n v="148.97"/>
    <n v="4328770.26"/>
    <s v="normal_buy"/>
    <n v="-3.35940529219102E-2"/>
    <n v="-3.3593999999999999"/>
    <s v="P"/>
  </r>
  <r>
    <x v="704"/>
    <s v="TKO Group Holdings, Inc."/>
    <x v="11"/>
    <x v="249"/>
    <s v="Emanuel Ariel"/>
    <s v="Director,Officer,TenPercentOwner"/>
    <n v="9609"/>
    <n v="143.35"/>
    <n v="1377450.15"/>
    <s v="normal_buy"/>
    <n v="-3.35940529219102E-2"/>
    <n v="-3.3593999999999999"/>
    <s v="P"/>
  </r>
  <r>
    <x v="704"/>
    <s v="TKO Group Holdings, Inc."/>
    <x v="11"/>
    <x v="249"/>
    <s v="Emanuel Ariel"/>
    <s v="Director,Officer,TenPercentOwner"/>
    <n v="65637"/>
    <n v="146.1"/>
    <n v="9589565.6999999993"/>
    <s v="normal_buy"/>
    <n v="-3.35940529219102E-2"/>
    <n v="-3.3593999999999999"/>
    <s v="P"/>
  </r>
  <r>
    <x v="704"/>
    <s v="TKO Group Holdings, Inc."/>
    <x v="11"/>
    <x v="249"/>
    <s v="Emanuel Ariel"/>
    <s v="Director,Officer,TenPercentOwner"/>
    <n v="14493"/>
    <n v="145.11000000000001"/>
    <n v="2103079.23"/>
    <s v="normal_buy"/>
    <n v="-3.35940529219102E-2"/>
    <n v="-3.3593999999999999"/>
    <s v="P"/>
  </r>
  <r>
    <x v="704"/>
    <s v="TKO Group Holdings, Inc."/>
    <x v="11"/>
    <x v="249"/>
    <s v="Emanuel Ariel"/>
    <s v="Director,Officer,TenPercentOwner"/>
    <n v="4175"/>
    <n v="143.86000000000001"/>
    <n v="600615.5"/>
    <s v="normal_buy"/>
    <n v="-3.35940529219102E-2"/>
    <n v="-3.3593999999999999"/>
    <s v="P"/>
  </r>
  <r>
    <x v="525"/>
    <s v="GEN Restaurant Group, Inc."/>
    <x v="11"/>
    <x v="249"/>
    <s v="Kim David Wook Jin"/>
    <s v="Director,Officer,TenPercentOwner"/>
    <n v="12500"/>
    <n v="8.09"/>
    <n v="101125"/>
    <s v="large_buy"/>
    <n v="-6.849312283049469E-2"/>
    <n v="-6.8493000000000004"/>
    <s v="P"/>
  </r>
  <r>
    <x v="1711"/>
    <s v="BICYCLE THERAPEUTICS PLC"/>
    <x v="11"/>
    <x v="249"/>
    <s v="Baker Brothers Life Sciences LP"/>
    <s v="Director,TenPercentOwner"/>
    <n v="42369"/>
    <n v="15.34"/>
    <n v="649940.46"/>
    <s v="normal_buy"/>
    <n v="-7.4074067065885374E-2"/>
    <n v="-7.4074"/>
    <s v="P"/>
  </r>
  <r>
    <x v="1711"/>
    <s v="BICYCLE THERAPEUTICS PLC"/>
    <x v="11"/>
    <x v="249"/>
    <s v="667, L.P."/>
    <s v="Director,TenPercentOwner"/>
    <n v="42369"/>
    <n v="15.34"/>
    <n v="649940.46"/>
    <s v="normal_buy"/>
    <n v="-7.4074067065885374E-2"/>
    <n v="-7.4074"/>
    <s v="P"/>
  </r>
  <r>
    <x v="1711"/>
    <s v="BICYCLE THERAPEUTICS PLC"/>
    <x v="11"/>
    <x v="249"/>
    <s v="BAKER BROS. ADVISORS LP"/>
    <s v="Director,TenPercentOwner"/>
    <n v="42369"/>
    <n v="15.34"/>
    <n v="649940.46"/>
    <s v="normal_buy"/>
    <n v="-7.4074067065885374E-2"/>
    <n v="-7.4074"/>
    <s v="P"/>
  </r>
  <r>
    <x v="1711"/>
    <s v="BICYCLE THERAPEUTICS PLC"/>
    <x v="11"/>
    <x v="249"/>
    <s v="BAKER FELIX"/>
    <s v="Director,TenPercentOwner"/>
    <n v="42369"/>
    <n v="15.34"/>
    <n v="649940.46"/>
    <s v="normal_buy"/>
    <n v="-7.4074067065885374E-2"/>
    <n v="-7.4074"/>
    <s v="P"/>
  </r>
  <r>
    <x v="1711"/>
    <s v="BICYCLE THERAPEUTICS PLC"/>
    <x v="11"/>
    <x v="249"/>
    <s v="BAKER JULIAN"/>
    <s v="Director,TenPercentOwner"/>
    <n v="42369"/>
    <n v="15.34"/>
    <n v="649940.46"/>
    <s v="normal_buy"/>
    <n v="-7.4074067065885374E-2"/>
    <n v="-7.4074"/>
    <s v="P"/>
  </r>
  <r>
    <x v="1711"/>
    <s v="BICYCLE THERAPEUTICS PLC"/>
    <x v="11"/>
    <x v="249"/>
    <s v="Baker Bros. Advisors (GP) LLC"/>
    <s v="Director,TenPercentOwner"/>
    <n v="42369"/>
    <n v="15.34"/>
    <n v="649940.46"/>
    <s v="normal_buy"/>
    <n v="-7.4074067065885374E-2"/>
    <n v="-7.4074"/>
    <s v="P"/>
  </r>
  <r>
    <x v="1711"/>
    <s v="BICYCLE THERAPEUTICS PLC"/>
    <x v="11"/>
    <x v="249"/>
    <s v="Baker Brothers Life Sciences LP"/>
    <s v="Director,TenPercentOwner"/>
    <n v="457631"/>
    <n v="15.34"/>
    <n v="7020059.54"/>
    <s v="large_buy"/>
    <n v="-7.4074067065885374E-2"/>
    <n v="-7.4074"/>
    <s v="P"/>
  </r>
  <r>
    <x v="1711"/>
    <s v="BICYCLE THERAPEUTICS PLC"/>
    <x v="11"/>
    <x v="249"/>
    <s v="667, L.P."/>
    <s v="Director,TenPercentOwner"/>
    <n v="457631"/>
    <n v="15.34"/>
    <n v="7020059.54"/>
    <s v="large_buy"/>
    <n v="-7.4074067065885374E-2"/>
    <n v="-7.4074"/>
    <s v="P"/>
  </r>
  <r>
    <x v="1711"/>
    <s v="BICYCLE THERAPEUTICS PLC"/>
    <x v="11"/>
    <x v="249"/>
    <s v="BAKER BROS. ADVISORS LP"/>
    <s v="Director,TenPercentOwner"/>
    <n v="457631"/>
    <n v="15.34"/>
    <n v="7020059.54"/>
    <s v="large_buy"/>
    <n v="-7.4074067065885374E-2"/>
    <n v="-7.4074"/>
    <s v="P"/>
  </r>
  <r>
    <x v="1711"/>
    <s v="BICYCLE THERAPEUTICS PLC"/>
    <x v="11"/>
    <x v="249"/>
    <s v="BAKER FELIX"/>
    <s v="Director,TenPercentOwner"/>
    <n v="457631"/>
    <n v="15.34"/>
    <n v="7020059.54"/>
    <s v="large_buy"/>
    <n v="-7.4074067065885374E-2"/>
    <n v="-7.4074"/>
    <s v="P"/>
  </r>
  <r>
    <x v="1711"/>
    <s v="BICYCLE THERAPEUTICS PLC"/>
    <x v="11"/>
    <x v="249"/>
    <s v="BAKER JULIAN"/>
    <s v="Director,TenPercentOwner"/>
    <n v="457631"/>
    <n v="15.34"/>
    <n v="7020059.54"/>
    <s v="large_buy"/>
    <n v="-7.4074067065885374E-2"/>
    <n v="-7.4074"/>
    <s v="P"/>
  </r>
  <r>
    <x v="1711"/>
    <s v="BICYCLE THERAPEUTICS PLC"/>
    <x v="11"/>
    <x v="249"/>
    <s v="Baker Bros. Advisors (GP) LLC"/>
    <s v="Director,TenPercentOwner"/>
    <n v="457631"/>
    <n v="15.34"/>
    <n v="7020059.54"/>
    <s v="large_buy"/>
    <n v="-7.4074067065885374E-2"/>
    <n v="-7.4074"/>
    <s v="P"/>
  </r>
  <r>
    <x v="1609"/>
    <s v="Array Technologies, Inc."/>
    <x v="11"/>
    <x v="249"/>
    <s v="Manning Neil"/>
    <s v="Officer"/>
    <n v="5700"/>
    <n v="5.21"/>
    <n v="29697"/>
    <s v="normal_buy"/>
    <n v="0.17054266288055489"/>
    <n v="17.054300000000001"/>
    <s v="P"/>
  </r>
  <r>
    <x v="704"/>
    <s v="TKO Group Holdings, Inc."/>
    <x v="11"/>
    <x v="249"/>
    <s v="Durban Egon"/>
    <s v="Director,TenPercentOwner"/>
    <n v="65637"/>
    <n v="146.1"/>
    <n v="9589565.6999999993"/>
    <s v="normal_buy"/>
    <n v="-3.35940529219102E-2"/>
    <n v="-3.3593999999999999"/>
    <s v="P"/>
  </r>
  <r>
    <x v="704"/>
    <s v="TKO Group Holdings, Inc."/>
    <x v="11"/>
    <x v="249"/>
    <s v="Silver Lake West HoldCo II, L.P."/>
    <s v="TenPercentOwner"/>
    <n v="65637"/>
    <n v="146.1"/>
    <n v="9589565.6999999993"/>
    <s v="normal_buy"/>
    <n v="-3.35940529219102E-2"/>
    <n v="-3.3593999999999999"/>
    <s v="P"/>
  </r>
  <r>
    <x v="704"/>
    <s v="TKO Group Holdings, Inc."/>
    <x v="11"/>
    <x v="249"/>
    <s v="Silver Lake West HoldCo, L.P."/>
    <s v="TenPercentOwner"/>
    <n v="65637"/>
    <n v="146.1"/>
    <n v="9589565.6999999993"/>
    <s v="normal_buy"/>
    <n v="-3.35940529219102E-2"/>
    <n v="-3.3593999999999999"/>
    <s v="P"/>
  </r>
  <r>
    <x v="704"/>
    <s v="TKO Group Holdings, Inc."/>
    <x v="11"/>
    <x v="249"/>
    <s v="Silver Lake West VoteCo, L.L.C."/>
    <s v="TenPercentOwner"/>
    <n v="65637"/>
    <n v="146.1"/>
    <n v="9589565.6999999993"/>
    <s v="normal_buy"/>
    <n v="-3.35940529219102E-2"/>
    <n v="-3.3593999999999999"/>
    <s v="P"/>
  </r>
  <r>
    <x v="704"/>
    <s v="TKO Group Holdings, Inc."/>
    <x v="11"/>
    <x v="249"/>
    <s v="Durban Egon"/>
    <s v="Director,TenPercentOwner"/>
    <n v="61086"/>
    <n v="146.88"/>
    <n v="8972311.6799999997"/>
    <s v="normal_buy"/>
    <n v="-3.35940529219102E-2"/>
    <n v="-3.3593999999999999"/>
    <s v="P"/>
  </r>
  <r>
    <x v="704"/>
    <s v="TKO Group Holdings, Inc."/>
    <x v="11"/>
    <x v="249"/>
    <s v="Silver Lake West HoldCo II, L.P."/>
    <s v="TenPercentOwner"/>
    <n v="61086"/>
    <n v="146.88"/>
    <n v="8972311.6799999997"/>
    <s v="normal_buy"/>
    <n v="-3.35940529219102E-2"/>
    <n v="-3.3593999999999999"/>
    <s v="P"/>
  </r>
  <r>
    <x v="704"/>
    <s v="TKO Group Holdings, Inc."/>
    <x v="11"/>
    <x v="249"/>
    <s v="Silver Lake West HoldCo, L.P."/>
    <s v="TenPercentOwner"/>
    <n v="61086"/>
    <n v="146.88"/>
    <n v="8972311.6799999997"/>
    <s v="normal_buy"/>
    <n v="-3.35940529219102E-2"/>
    <n v="-3.3593999999999999"/>
    <s v="P"/>
  </r>
  <r>
    <x v="704"/>
    <s v="TKO Group Holdings, Inc."/>
    <x v="11"/>
    <x v="249"/>
    <s v="Silver Lake West VoteCo, L.L.C."/>
    <s v="TenPercentOwner"/>
    <n v="61086"/>
    <n v="146.88"/>
    <n v="8972311.6799999997"/>
    <s v="normal_buy"/>
    <n v="-3.35940529219102E-2"/>
    <n v="-3.3593999999999999"/>
    <s v="P"/>
  </r>
  <r>
    <x v="704"/>
    <s v="TKO Group Holdings, Inc."/>
    <x v="11"/>
    <x v="249"/>
    <s v="Durban Egon"/>
    <s v="Director,TenPercentOwner"/>
    <n v="79142"/>
    <n v="147.97"/>
    <n v="11710641.74"/>
    <s v="large_buy"/>
    <n v="-3.35940529219102E-2"/>
    <n v="-3.3593999999999999"/>
    <s v="P"/>
  </r>
  <r>
    <x v="704"/>
    <s v="TKO Group Holdings, Inc."/>
    <x v="11"/>
    <x v="249"/>
    <s v="Silver Lake West HoldCo II, L.P."/>
    <s v="TenPercentOwner"/>
    <n v="79142"/>
    <n v="147.97"/>
    <n v="11710641.74"/>
    <s v="large_buy"/>
    <n v="-3.35940529219102E-2"/>
    <n v="-3.3593999999999999"/>
    <s v="P"/>
  </r>
  <r>
    <x v="704"/>
    <s v="TKO Group Holdings, Inc."/>
    <x v="11"/>
    <x v="249"/>
    <s v="Silver Lake West HoldCo, L.P."/>
    <s v="TenPercentOwner"/>
    <n v="79142"/>
    <n v="147.97"/>
    <n v="11710641.74"/>
    <s v="large_buy"/>
    <n v="-3.35940529219102E-2"/>
    <n v="-3.3593999999999999"/>
    <s v="P"/>
  </r>
  <r>
    <x v="704"/>
    <s v="TKO Group Holdings, Inc."/>
    <x v="11"/>
    <x v="249"/>
    <s v="Silver Lake West VoteCo, L.L.C."/>
    <s v="TenPercentOwner"/>
    <n v="79142"/>
    <n v="147.97"/>
    <n v="11710641.74"/>
    <s v="large_buy"/>
    <n v="-3.35940529219102E-2"/>
    <n v="-3.3593999999999999"/>
    <s v="P"/>
  </r>
  <r>
    <x v="704"/>
    <s v="TKO Group Holdings, Inc."/>
    <x v="11"/>
    <x v="249"/>
    <s v="Durban Egon"/>
    <s v="Director,TenPercentOwner"/>
    <n v="14493"/>
    <n v="145.11000000000001"/>
    <n v="2103079.23"/>
    <s v="normal_buy"/>
    <n v="-3.35940529219102E-2"/>
    <n v="-3.3593999999999999"/>
    <s v="P"/>
  </r>
  <r>
    <x v="704"/>
    <s v="TKO Group Holdings, Inc."/>
    <x v="11"/>
    <x v="249"/>
    <s v="Silver Lake West HoldCo II, L.P."/>
    <s v="TenPercentOwner"/>
    <n v="14493"/>
    <n v="145.11000000000001"/>
    <n v="2103079.23"/>
    <s v="normal_buy"/>
    <n v="-3.35940529219102E-2"/>
    <n v="-3.3593999999999999"/>
    <s v="P"/>
  </r>
  <r>
    <x v="704"/>
    <s v="TKO Group Holdings, Inc."/>
    <x v="11"/>
    <x v="249"/>
    <s v="Silver Lake West HoldCo, L.P."/>
    <s v="TenPercentOwner"/>
    <n v="14493"/>
    <n v="145.11000000000001"/>
    <n v="2103079.23"/>
    <s v="normal_buy"/>
    <n v="-3.35940529219102E-2"/>
    <n v="-3.3593999999999999"/>
    <s v="P"/>
  </r>
  <r>
    <x v="704"/>
    <s v="TKO Group Holdings, Inc."/>
    <x v="11"/>
    <x v="249"/>
    <s v="Silver Lake West VoteCo, L.L.C."/>
    <s v="TenPercentOwner"/>
    <n v="14493"/>
    <n v="145.11000000000001"/>
    <n v="2103079.23"/>
    <s v="normal_buy"/>
    <n v="-3.35940529219102E-2"/>
    <n v="-3.3593999999999999"/>
    <s v="P"/>
  </r>
  <r>
    <x v="704"/>
    <s v="TKO Group Holdings, Inc."/>
    <x v="11"/>
    <x v="249"/>
    <s v="Durban Egon"/>
    <s v="Director,TenPercentOwner"/>
    <n v="4175"/>
    <n v="143.86000000000001"/>
    <n v="600615.5"/>
    <s v="normal_buy"/>
    <n v="-3.35940529219102E-2"/>
    <n v="-3.3593999999999999"/>
    <s v="P"/>
  </r>
  <r>
    <x v="704"/>
    <s v="TKO Group Holdings, Inc."/>
    <x v="11"/>
    <x v="249"/>
    <s v="Silver Lake West HoldCo II, L.P."/>
    <s v="TenPercentOwner"/>
    <n v="4175"/>
    <n v="143.86000000000001"/>
    <n v="600615.5"/>
    <s v="normal_buy"/>
    <n v="-3.35940529219102E-2"/>
    <n v="-3.3593999999999999"/>
    <s v="P"/>
  </r>
  <r>
    <x v="704"/>
    <s v="TKO Group Holdings, Inc."/>
    <x v="11"/>
    <x v="249"/>
    <s v="Silver Lake West HoldCo, L.P."/>
    <s v="TenPercentOwner"/>
    <n v="4175"/>
    <n v="143.86000000000001"/>
    <n v="600615.5"/>
    <s v="normal_buy"/>
    <n v="-3.35940529219102E-2"/>
    <n v="-3.3593999999999999"/>
    <s v="P"/>
  </r>
  <r>
    <x v="704"/>
    <s v="TKO Group Holdings, Inc."/>
    <x v="11"/>
    <x v="249"/>
    <s v="Silver Lake West VoteCo, L.L.C."/>
    <s v="TenPercentOwner"/>
    <n v="4175"/>
    <n v="143.86000000000001"/>
    <n v="600615.5"/>
    <s v="normal_buy"/>
    <n v="-3.35940529219102E-2"/>
    <n v="-3.3593999999999999"/>
    <s v="P"/>
  </r>
  <r>
    <x v="704"/>
    <s v="TKO Group Holdings, Inc."/>
    <x v="11"/>
    <x v="249"/>
    <s v="Durban Egon"/>
    <s v="Director,TenPercentOwner"/>
    <n v="9609"/>
    <n v="143.35"/>
    <n v="1377450.15"/>
    <s v="normal_buy"/>
    <n v="-3.35940529219102E-2"/>
    <n v="-3.3593999999999999"/>
    <s v="P"/>
  </r>
  <r>
    <x v="704"/>
    <s v="TKO Group Holdings, Inc."/>
    <x v="11"/>
    <x v="249"/>
    <s v="Silver Lake West HoldCo II, L.P."/>
    <s v="TenPercentOwner"/>
    <n v="9609"/>
    <n v="143.35"/>
    <n v="1377450.15"/>
    <s v="normal_buy"/>
    <n v="-3.35940529219102E-2"/>
    <n v="-3.3593999999999999"/>
    <s v="P"/>
  </r>
  <r>
    <x v="704"/>
    <s v="TKO Group Holdings, Inc."/>
    <x v="11"/>
    <x v="249"/>
    <s v="Silver Lake West HoldCo, L.P."/>
    <s v="TenPercentOwner"/>
    <n v="9609"/>
    <n v="143.35"/>
    <n v="1377450.15"/>
    <s v="normal_buy"/>
    <n v="-3.35940529219102E-2"/>
    <n v="-3.3593999999999999"/>
    <s v="P"/>
  </r>
  <r>
    <x v="704"/>
    <s v="TKO Group Holdings, Inc."/>
    <x v="11"/>
    <x v="249"/>
    <s v="Silver Lake West VoteCo, L.L.C."/>
    <s v="TenPercentOwner"/>
    <n v="9609"/>
    <n v="143.35"/>
    <n v="1377450.15"/>
    <s v="normal_buy"/>
    <n v="-3.35940529219102E-2"/>
    <n v="-3.3593999999999999"/>
    <s v="P"/>
  </r>
  <r>
    <x v="704"/>
    <s v="TKO Group Holdings, Inc."/>
    <x v="11"/>
    <x v="249"/>
    <s v="Durban Egon"/>
    <s v="Director,TenPercentOwner"/>
    <n v="29058"/>
    <n v="148.97"/>
    <n v="4328770.26"/>
    <s v="normal_buy"/>
    <n v="-3.35940529219102E-2"/>
    <n v="-3.3593999999999999"/>
    <s v="P"/>
  </r>
  <r>
    <x v="704"/>
    <s v="TKO Group Holdings, Inc."/>
    <x v="11"/>
    <x v="249"/>
    <s v="Silver Lake West HoldCo II, L.P."/>
    <s v="TenPercentOwner"/>
    <n v="29058"/>
    <n v="148.97"/>
    <n v="4328770.26"/>
    <s v="normal_buy"/>
    <n v="-3.35940529219102E-2"/>
    <n v="-3.3593999999999999"/>
    <s v="P"/>
  </r>
  <r>
    <x v="704"/>
    <s v="TKO Group Holdings, Inc."/>
    <x v="11"/>
    <x v="249"/>
    <s v="Silver Lake West HoldCo, L.P."/>
    <s v="TenPercentOwner"/>
    <n v="29058"/>
    <n v="148.97"/>
    <n v="4328770.26"/>
    <s v="normal_buy"/>
    <n v="-3.35940529219102E-2"/>
    <n v="-3.3593999999999999"/>
    <s v="P"/>
  </r>
  <r>
    <x v="704"/>
    <s v="TKO Group Holdings, Inc."/>
    <x v="11"/>
    <x v="249"/>
    <s v="Silver Lake West VoteCo, L.L.C."/>
    <s v="TenPercentOwner"/>
    <n v="29058"/>
    <n v="148.97"/>
    <n v="4328770.26"/>
    <s v="normal_buy"/>
    <n v="-3.35940529219102E-2"/>
    <n v="-3.3593999999999999"/>
    <s v="P"/>
  </r>
  <r>
    <x v="1646"/>
    <s v="Abacus Life, Inc."/>
    <x v="11"/>
    <x v="249"/>
    <s v="Gusky Adam Samuel"/>
    <s v="Director"/>
    <n v="4000"/>
    <n v="7.7"/>
    <n v="30800"/>
    <s v="normal_buy"/>
    <n v="-3.816836852735372E-3"/>
    <n v="-0.38169999999999998"/>
    <s v="P"/>
  </r>
  <r>
    <x v="1646"/>
    <s v="Abacus Life, Inc."/>
    <x v="11"/>
    <x v="249"/>
    <s v="Gusky Adam Samuel"/>
    <s v="Director"/>
    <n v="3000"/>
    <n v="7.75"/>
    <n v="23250"/>
    <s v="normal_buy"/>
    <n v="-3.816836852735372E-3"/>
    <n v="-0.38169999999999998"/>
    <s v="P"/>
  </r>
  <r>
    <x v="68"/>
    <s v="PBF Energy Inc."/>
    <x v="11"/>
    <x v="249"/>
    <s v="Control Empresarial de Capitales S.A. de C.V."/>
    <s v="TenPercentOwner,Other"/>
    <n v="88000"/>
    <n v="27.77"/>
    <n v="2443760"/>
    <s v="normal_buy"/>
    <n v="-4.6336222713678543E-2"/>
    <n v="-4.6336000000000004"/>
    <s v="P"/>
  </r>
  <r>
    <x v="939"/>
    <s v="CONSUMERS BANCORP INC /OH/"/>
    <x v="11"/>
    <x v="249"/>
    <s v="Goris Bradley"/>
    <s v="Director"/>
    <n v="946"/>
    <n v="19.45"/>
    <n v="18399.7"/>
    <s v="normal_buy"/>
    <n v="-5.1283547097780158E-4"/>
    <n v="-5.1299999999999998E-2"/>
    <s v="P"/>
  </r>
  <r>
    <x v="1482"/>
    <s v="Legacy Education Inc."/>
    <x v="11"/>
    <x v="249"/>
    <s v="deRose Susan"/>
    <s v="TenPercentOwner"/>
    <n v="2000"/>
    <n v="9.1"/>
    <n v="18200"/>
    <s v="normal_buy"/>
    <n v="-7.3496645997350063E-2"/>
    <n v="-7.3497000000000003"/>
    <s v="P"/>
  </r>
  <r>
    <x v="1482"/>
    <s v="Legacy Education Inc."/>
    <x v="11"/>
    <x v="249"/>
    <s v="DEROSE ROBERT"/>
    <s v="TenPercentOwner"/>
    <n v="2000"/>
    <n v="9.1"/>
    <n v="18200"/>
    <s v="normal_buy"/>
    <n v="-7.3496645997350063E-2"/>
    <n v="-7.3497000000000003"/>
    <s v="P"/>
  </r>
  <r>
    <x v="1482"/>
    <s v="Legacy Education Inc."/>
    <x v="11"/>
    <x v="249"/>
    <s v="Robert D. deRose &amp; Susan deRose Family Trust DTD 11/18/1986"/>
    <s v="TenPercentOwner"/>
    <n v="2000"/>
    <n v="9.1"/>
    <n v="18200"/>
    <s v="normal_buy"/>
    <n v="-7.3496645997350063E-2"/>
    <n v="-7.3497000000000003"/>
    <s v="P"/>
  </r>
  <r>
    <x v="1581"/>
    <s v="CENTENE CORP"/>
    <x v="11"/>
    <x v="249"/>
    <s v="COUGHLIN CHRISTOPHER J"/>
    <s v="Director"/>
    <n v="10000"/>
    <n v="59.44"/>
    <n v="594400"/>
    <s v="normal_buy"/>
    <n v="2.382970602911727E-2"/>
    <n v="2.383"/>
    <s v="P"/>
  </r>
  <r>
    <x v="1720"/>
    <s v="EXPRO GROUP HOLDINGS N.V."/>
    <x v="11"/>
    <x v="249"/>
    <s v="Drummond Robert Wayne Jr"/>
    <s v="Director"/>
    <n v="18000"/>
    <n v="11.39"/>
    <n v="205020"/>
    <s v="normal_buy"/>
    <n v="0.128506792016581"/>
    <n v="12.8507"/>
    <s v="P"/>
  </r>
  <r>
    <x v="1579"/>
    <s v="Diamondback Energy, Inc."/>
    <x v="11"/>
    <x v="249"/>
    <s v="WEST STEVEN E"/>
    <s v="Director"/>
    <n v="6000"/>
    <n v="162.66"/>
    <n v="975960"/>
    <s v="large_buy"/>
    <n v="3.0831096813356499E-2"/>
    <n v="3.0831"/>
    <s v="P"/>
  </r>
  <r>
    <x v="1285"/>
    <s v="Inspirato Inc"/>
    <x v="11"/>
    <x v="249"/>
    <s v="Zamani Payam"/>
    <s v="Director,Officer,TenPercentOwner"/>
    <n v="177515"/>
    <n v="600000"/>
    <n v="106509000000"/>
    <s v="normal_buy"/>
    <n v="1.529050538468724E-2"/>
    <n v="1.5290999999999999"/>
    <s v="P"/>
  </r>
  <r>
    <x v="531"/>
    <s v="Nerdy Inc."/>
    <x v="11"/>
    <x v="249"/>
    <s v="Cohn Charles K."/>
    <s v="Director,Officer,TenPercentOwner"/>
    <n v="2000000"/>
    <n v="1.99"/>
    <n v="3980000"/>
    <s v="large_buy"/>
    <n v="-0.14736840784384589"/>
    <n v="-14.736800000000001"/>
    <s v="P"/>
  </r>
  <r>
    <x v="455"/>
    <s v="Biglari Holdings Inc."/>
    <x v="11"/>
    <x v="249"/>
    <s v="BIGLARI, SARDAR"/>
    <s v="Director,Officer,TenPercentOwner"/>
    <n v="703"/>
    <n v="234.12"/>
    <n v="164586.35999999999"/>
    <s v="normal_buy"/>
    <n v="7.6405297042253295E-2"/>
    <n v="7.6405000000000003"/>
    <s v="P"/>
  </r>
  <r>
    <x v="455"/>
    <s v="Biglari Holdings Inc."/>
    <x v="11"/>
    <x v="249"/>
    <s v="LION FUND, L.P."/>
    <s v="TenPercentOwner"/>
    <n v="703"/>
    <n v="234.12"/>
    <n v="164586.35999999999"/>
    <s v="normal_buy"/>
    <n v="7.6405297042253295E-2"/>
    <n v="7.6405000000000003"/>
    <s v="P"/>
  </r>
  <r>
    <x v="455"/>
    <s v="Biglari Holdings Inc."/>
    <x v="11"/>
    <x v="249"/>
    <s v="BIGLARI CAPITAL CORP."/>
    <s v="TenPercentOwner"/>
    <n v="703"/>
    <n v="234.12"/>
    <n v="164586.35999999999"/>
    <s v="normal_buy"/>
    <n v="7.6405297042253295E-2"/>
    <n v="7.6405000000000003"/>
    <s v="P"/>
  </r>
  <r>
    <x v="455"/>
    <s v="Biglari Holdings Inc."/>
    <x v="11"/>
    <x v="249"/>
    <s v="BIGLARI, SARDAR"/>
    <s v="Director,Officer,TenPercentOwner"/>
    <n v="114"/>
    <n v="1186.32"/>
    <n v="135240.48000000001"/>
    <s v="normal_buy"/>
    <n v="7.6405297042253295E-2"/>
    <n v="7.6405000000000003"/>
    <s v="P"/>
  </r>
  <r>
    <x v="455"/>
    <s v="Biglari Holdings Inc."/>
    <x v="11"/>
    <x v="249"/>
    <s v="LION FUND, L.P."/>
    <s v="TenPercentOwner"/>
    <n v="114"/>
    <n v="1186.32"/>
    <n v="135240.48000000001"/>
    <s v="normal_buy"/>
    <n v="7.6405297042253295E-2"/>
    <n v="7.6405000000000003"/>
    <s v="P"/>
  </r>
  <r>
    <x v="455"/>
    <s v="Biglari Holdings Inc."/>
    <x v="11"/>
    <x v="249"/>
    <s v="BIGLARI CAPITAL CORP."/>
    <s v="TenPercentOwner"/>
    <n v="114"/>
    <n v="1186.32"/>
    <n v="135240.48000000001"/>
    <s v="normal_buy"/>
    <n v="7.6405297042253295E-2"/>
    <n v="7.6405000000000003"/>
    <s v="P"/>
  </r>
  <r>
    <x v="1669"/>
    <s v="TechTarget, Inc."/>
    <x v="11"/>
    <x v="249"/>
    <s v="Griffey Michael Sean"/>
    <s v="Director"/>
    <n v="4000"/>
    <n v="20.170000000000002"/>
    <n v="80680"/>
    <s v="normal_buy"/>
    <n v="-1.881193335459741E-2"/>
    <n v="-1.8812"/>
    <s v="P"/>
  </r>
  <r>
    <x v="26"/>
    <s v="STAAR SURGICAL CO"/>
    <x v="11"/>
    <x v="249"/>
    <s v="BRADSHER NEAL C"/>
    <s v="TenPercentOwner"/>
    <n v="46220"/>
    <n v="24.15"/>
    <n v="1116213"/>
    <s v="large_buy"/>
    <n v="1.504390329128813E-2"/>
    <n v="1.5044"/>
    <s v="P"/>
  </r>
  <r>
    <x v="26"/>
    <s v="STAAR SURGICAL CO"/>
    <x v="11"/>
    <x v="249"/>
    <s v="BROADWOOD PARTNERS, L.P."/>
    <s v="TenPercentOwner"/>
    <n v="46220"/>
    <n v="24.15"/>
    <n v="1116213"/>
    <s v="large_buy"/>
    <n v="1.504390329128813E-2"/>
    <n v="1.5044"/>
    <s v="P"/>
  </r>
  <r>
    <x v="26"/>
    <s v="STAAR SURGICAL CO"/>
    <x v="11"/>
    <x v="249"/>
    <s v="BROADWOOD CAPITAL INC"/>
    <s v="TenPercentOwner"/>
    <n v="46220"/>
    <n v="24.15"/>
    <n v="1116213"/>
    <s v="large_buy"/>
    <n v="1.504390329128813E-2"/>
    <n v="1.5044"/>
    <s v="P"/>
  </r>
  <r>
    <x v="26"/>
    <s v="STAAR SURGICAL CO"/>
    <x v="11"/>
    <x v="249"/>
    <s v="BRADSHER NEAL C"/>
    <s v="TenPercentOwner"/>
    <n v="7280"/>
    <n v="24.83"/>
    <n v="180762.4"/>
    <s v="normal_buy"/>
    <n v="1.504390329128813E-2"/>
    <n v="1.5044"/>
    <s v="P"/>
  </r>
  <r>
    <x v="26"/>
    <s v="STAAR SURGICAL CO"/>
    <x v="11"/>
    <x v="249"/>
    <s v="BROADWOOD PARTNERS, L.P."/>
    <s v="TenPercentOwner"/>
    <n v="7280"/>
    <n v="24.83"/>
    <n v="180762.4"/>
    <s v="normal_buy"/>
    <n v="1.504390329128813E-2"/>
    <n v="1.5044"/>
    <s v="P"/>
  </r>
  <r>
    <x v="26"/>
    <s v="STAAR SURGICAL CO"/>
    <x v="11"/>
    <x v="249"/>
    <s v="BROADWOOD CAPITAL INC"/>
    <s v="TenPercentOwner"/>
    <n v="7280"/>
    <n v="24.83"/>
    <n v="180762.4"/>
    <s v="normal_buy"/>
    <n v="1.504390329128813E-2"/>
    <n v="1.5044"/>
    <s v="P"/>
  </r>
  <r>
    <x v="1153"/>
    <s v="Sunrise Realty Trust, Inc."/>
    <x v="11"/>
    <x v="249"/>
    <s v="TANNENBAUM LEONARD M"/>
    <s v="Director,Officer,TenPercentOwner"/>
    <n v="47810"/>
    <n v="13.39"/>
    <n v="640175.9"/>
    <s v="large_buy"/>
    <n v="5.4458972744704681E-2"/>
    <n v="5.4459"/>
    <s v="P"/>
  </r>
  <r>
    <x v="1721"/>
    <s v="HIGH INCOME SECURITIES FUND"/>
    <x v="11"/>
    <x v="249"/>
    <s v="HELLERMAN GERALD"/>
    <s v="Director"/>
    <n v="5000"/>
    <n v="6.63"/>
    <n v="33150"/>
    <s v="normal_buy"/>
    <n v="-4.269477085216411E-3"/>
    <n v="-0.4269"/>
    <s v="P"/>
  </r>
  <r>
    <x v="1721"/>
    <s v="HIGH INCOME SECURITIES FUND"/>
    <x v="11"/>
    <x v="249"/>
    <s v="HELLERMAN GERALD"/>
    <s v="Director"/>
    <n v="5000"/>
    <n v="6.69"/>
    <n v="33450"/>
    <s v="normal_buy"/>
    <n v="-4.269477085216411E-3"/>
    <n v="-0.4269"/>
    <s v="P"/>
  </r>
  <r>
    <x v="1330"/>
    <s v="Delek Logistics Partners, LP"/>
    <x v="11"/>
    <x v="249"/>
    <s v="Yemin Ezra Uzi"/>
    <s v="Director,Officer"/>
    <n v="3750"/>
    <n v="39.950000000000003"/>
    <n v="149812.5"/>
    <s v="large_buy"/>
    <n v="5.649993120309893E-2"/>
    <n v="5.65"/>
    <s v="P"/>
  </r>
  <r>
    <x v="1045"/>
    <s v="New Mountain Finance Corp"/>
    <x v="11"/>
    <x v="249"/>
    <s v="KLINSKY STEVEN B"/>
    <s v="Director"/>
    <n v="30484"/>
    <n v="11.74"/>
    <n v="357882.16"/>
    <s v="normal_buy"/>
    <n v="-1.228070803350367E-2"/>
    <n v="-1.2281"/>
    <s v="P"/>
  </r>
  <r>
    <x v="1045"/>
    <s v="New Mountain Finance Corp"/>
    <x v="11"/>
    <x v="249"/>
    <s v="KLINSKY STEVEN B"/>
    <s v="Director"/>
    <n v="60967"/>
    <n v="11.74"/>
    <n v="715752.58"/>
    <s v="large_buy"/>
    <n v="-1.228070803350367E-2"/>
    <n v="-1.2281"/>
    <s v="P"/>
  </r>
  <r>
    <x v="1722"/>
    <s v="CHURCH &amp; DWIGHT CO INC /DE/"/>
    <x v="11"/>
    <x v="249"/>
    <s v="Read Michael"/>
    <s v="Officer"/>
    <n v="800"/>
    <n v="106.83"/>
    <n v="85464"/>
    <s v="large_buy"/>
    <n v="-1.048952044558449E-2"/>
    <n v="-1.0489999999999999"/>
    <s v="P"/>
  </r>
  <r>
    <x v="1722"/>
    <s v="CHURCH &amp; DWIGHT CO INC /DE/"/>
    <x v="11"/>
    <x v="249"/>
    <s v="Read Michael"/>
    <s v="Officer"/>
    <n v="600"/>
    <n v="106.8"/>
    <n v="64080"/>
    <s v="normal_buy"/>
    <n v="-1.048952044558449E-2"/>
    <n v="-1.0489999999999999"/>
    <s v="P"/>
  </r>
  <r>
    <x v="1722"/>
    <s v="CHURCH &amp; DWIGHT CO INC /DE/"/>
    <x v="11"/>
    <x v="249"/>
    <s v="Read Michael"/>
    <s v="Officer"/>
    <n v="500"/>
    <n v="106.84"/>
    <n v="53420"/>
    <s v="normal_buy"/>
    <n v="-1.048952044558449E-2"/>
    <n v="-1.0489999999999999"/>
    <s v="P"/>
  </r>
  <r>
    <x v="686"/>
    <s v="Delek US Holdings, Inc."/>
    <x v="11"/>
    <x v="249"/>
    <s v="Soreq Avigal"/>
    <s v="Director,Officer"/>
    <n v="870"/>
    <n v="17.23"/>
    <n v="14990.1"/>
    <s v="normal_buy"/>
    <n v="0.1198547114730755"/>
    <n v="11.9855"/>
    <s v="P"/>
  </r>
  <r>
    <x v="1581"/>
    <s v="CENTENE CORP"/>
    <x v="11"/>
    <x v="249"/>
    <s v="Dallas H James"/>
    <s v="Director"/>
    <n v="1693"/>
    <n v="59.01"/>
    <n v="99903.93"/>
    <s v="normal_buy"/>
    <n v="2.382970602911727E-2"/>
    <n v="2.383"/>
    <s v="P"/>
  </r>
  <r>
    <x v="1412"/>
    <s v="PETMED EXPRESS INC"/>
    <x v="11"/>
    <x v="249"/>
    <s v="NINA CAPITAL HOLDINGS INC."/>
    <s v="TenPercentOwner"/>
    <n v="32000"/>
    <n v="5.66"/>
    <n v="181120"/>
    <s v="large_buy"/>
    <n v="-0.1172160919439847"/>
    <n v="-11.7216"/>
    <s v="P"/>
  </r>
  <r>
    <x v="1412"/>
    <s v="PETMED EXPRESS INC"/>
    <x v="11"/>
    <x v="249"/>
    <s v="MATZ ZYMAN STEPHANNIE"/>
    <s v="TenPercentOwner"/>
    <n v="32000"/>
    <n v="5.66"/>
    <n v="181120"/>
    <s v="large_buy"/>
    <n v="-0.1172160919439847"/>
    <n v="-11.7216"/>
    <s v="P"/>
  </r>
  <r>
    <x v="1412"/>
    <s v="PETMED EXPRESS INC"/>
    <x v="11"/>
    <x v="249"/>
    <s v="TACHE GALANTE MOISES"/>
    <s v="TenPercentOwner"/>
    <n v="32000"/>
    <n v="5.66"/>
    <n v="181120"/>
    <s v="large_buy"/>
    <n v="-0.1172160919439847"/>
    <n v="-11.7216"/>
    <s v="P"/>
  </r>
  <r>
    <x v="1723"/>
    <s v="Candel Therapeutics, Inc."/>
    <x v="11"/>
    <x v="249"/>
    <s v="Manning Paul B"/>
    <s v="Director"/>
    <n v="500000"/>
    <n v="6"/>
    <n v="3000000"/>
    <s v="normal_buy"/>
    <n v="0.41023558233900581"/>
    <n v="41.023600000000002"/>
    <s v="P"/>
  </r>
  <r>
    <x v="1723"/>
    <s v="Candel Therapeutics, Inc."/>
    <x v="11"/>
    <x v="249"/>
    <s v="Manning Paul B"/>
    <s v="Director"/>
    <n v="750000"/>
    <n v="6"/>
    <n v="4500000"/>
    <s v="large_buy"/>
    <n v="0.41023558233900581"/>
    <n v="41.023600000000002"/>
    <s v="P"/>
  </r>
  <r>
    <x v="384"/>
    <s v="HF Sinclair Corp"/>
    <x v="11"/>
    <x v="249"/>
    <s v="Knocke R Craig"/>
    <s v="Director"/>
    <n v="5000"/>
    <n v="36.15"/>
    <n v="180750"/>
    <s v="normal_buy"/>
    <n v="-1.5449426658738941E-2"/>
    <n v="-1.5448999999999999"/>
    <s v="P"/>
  </r>
  <r>
    <x v="63"/>
    <s v="BlackRock Innovation &amp; Growth Term Trust"/>
    <x v="11"/>
    <x v="249"/>
    <s v="Saba Capital Management, L.P."/>
    <s v="TenPercentOwner"/>
    <n v="350000"/>
    <n v="7.91"/>
    <n v="2768500"/>
    <s v="large_buy"/>
    <n v="-5.9418417353616637E-2"/>
    <n v="-5.9417999999999997"/>
    <s v="P"/>
  </r>
  <r>
    <x v="63"/>
    <s v="BlackRock Innovation &amp; Growth Term Trust"/>
    <x v="11"/>
    <x v="249"/>
    <s v="Weinstein Boaz"/>
    <s v="TenPercentOwner"/>
    <n v="350000"/>
    <n v="7.91"/>
    <n v="2768500"/>
    <s v="large_buy"/>
    <n v="-5.9418417353616637E-2"/>
    <n v="-5.9417999999999997"/>
    <s v="P"/>
  </r>
  <r>
    <x v="1687"/>
    <s v="MACH NATURAL RESOURCES LP"/>
    <x v="11"/>
    <x v="249"/>
    <s v="BAYOU CITY ENERGY MANAGEMENT LLC"/>
    <s v="TenPercentOwner"/>
    <n v="150000"/>
    <n v="15.33"/>
    <n v="2299500"/>
    <s v="large_buy"/>
    <n v="0.11848967189228191"/>
    <n v="11.849"/>
    <s v="P"/>
  </r>
  <r>
    <x v="1687"/>
    <s v="MACH NATURAL RESOURCES LP"/>
    <x v="11"/>
    <x v="249"/>
    <s v="McMullen William Wallace"/>
    <s v="Director,TenPercentOwner,Other"/>
    <n v="150000"/>
    <n v="15.33"/>
    <n v="2299500"/>
    <s v="large_buy"/>
    <n v="0.11848967189228191"/>
    <n v="11.849"/>
    <s v="P"/>
  </r>
  <r>
    <x v="1687"/>
    <s v="MACH NATURAL RESOURCES LP"/>
    <x v="11"/>
    <x v="249"/>
    <s v="BCE-Mach Aggregator LLC"/>
    <s v="TenPercentOwner"/>
    <n v="150000"/>
    <n v="15.33"/>
    <n v="2299500"/>
    <s v="large_buy"/>
    <n v="0.11848967189228191"/>
    <n v="11.849"/>
    <s v="P"/>
  </r>
  <r>
    <x v="17"/>
    <s v="TILE SHOP HOLDINGS, INC."/>
    <x v="11"/>
    <x v="249"/>
    <s v="Fund 1 Investments, LLC"/>
    <s v="TenPercentOwner"/>
    <n v="5000"/>
    <n v="7.02"/>
    <n v="35100"/>
    <s v="normal_buy"/>
    <n v="8.7336162706002085E-3"/>
    <n v="0.87339999999999995"/>
    <s v="P"/>
  </r>
  <r>
    <x v="17"/>
    <s v="TILE SHOP HOLDINGS, INC."/>
    <x v="11"/>
    <x v="249"/>
    <s v="Pleasant Lake Partners LLC"/>
    <s v="TenPercentOwner"/>
    <n v="5000"/>
    <n v="7.02"/>
    <n v="35100"/>
    <s v="normal_buy"/>
    <n v="8.7336162706002085E-3"/>
    <n v="0.87339999999999995"/>
    <s v="P"/>
  </r>
  <r>
    <x v="17"/>
    <s v="TILE SHOP HOLDINGS, INC."/>
    <x v="11"/>
    <x v="249"/>
    <s v="Pleasant Lake Onshore Feeder Fund LP"/>
    <s v="TenPercentOwner"/>
    <n v="5000"/>
    <n v="7.02"/>
    <n v="35100"/>
    <s v="normal_buy"/>
    <n v="8.7336162706002085E-3"/>
    <n v="0.87339999999999995"/>
    <s v="P"/>
  </r>
  <r>
    <x v="442"/>
    <s v="FRANKLIN STREET PROPERTIES CORP /MA/"/>
    <x v="11"/>
    <x v="249"/>
    <s v="Carter Jeffrey B"/>
    <s v="Officer"/>
    <n v="18500"/>
    <n v="2.12"/>
    <n v="39220"/>
    <s v="normal_buy"/>
    <n v="-0.1244018173195193"/>
    <n v="-12.440200000000001"/>
    <s v="P"/>
  </r>
  <r>
    <x v="1714"/>
    <s v="TIDEWATER INC"/>
    <x v="11"/>
    <x v="249"/>
    <s v="ROBOTTI ROBERT"/>
    <s v="Director"/>
    <n v="4000"/>
    <n v="47.47"/>
    <n v="189880"/>
    <s v="normal_buy"/>
    <n v="0.1628055254330045"/>
    <n v="16.2806"/>
    <s v="P"/>
  </r>
  <r>
    <x v="501"/>
    <s v="Globalstar, Inc."/>
    <x v="11"/>
    <x v="249"/>
    <s v="Monroe James III"/>
    <s v="Director,TenPercentOwner"/>
    <n v="500000"/>
    <n v="1.96"/>
    <n v="980000"/>
    <s v="normal_buy"/>
    <n v="6.1538435455061442E-2"/>
    <n v="6.1538000000000004"/>
    <s v="P"/>
  </r>
  <r>
    <x v="1209"/>
    <s v="KVH INDUSTRIES INC \DE\"/>
    <x v="11"/>
    <x v="249"/>
    <s v="Deckoff Stephen H"/>
    <s v="Director,TenPercentOwner"/>
    <n v="22499"/>
    <n v="5.78"/>
    <n v="130044.22"/>
    <s v="normal_buy"/>
    <n v="-2.061861836027834E-2"/>
    <n v="-2.0619000000000001"/>
    <s v="P"/>
  </r>
  <r>
    <x v="1209"/>
    <s v="KVH INDUSTRIES INC \DE\"/>
    <x v="11"/>
    <x v="249"/>
    <s v="BLACK DIAMOND CAPITAL MANAGEMENT, L.L.C."/>
    <s v="TenPercentOwner"/>
    <n v="22499"/>
    <n v="5.78"/>
    <n v="130044.22"/>
    <s v="normal_buy"/>
    <n v="-2.061861836027834E-2"/>
    <n v="-2.0619000000000001"/>
    <s v="P"/>
  </r>
  <r>
    <x v="1138"/>
    <s v="TXO Partners, L.P."/>
    <x v="11"/>
    <x v="249"/>
    <s v="KEVIL PHILLIP R"/>
    <s v="Director"/>
    <n v="1000"/>
    <n v="16.25"/>
    <n v="16250"/>
    <s v="normal_buy"/>
    <n v="4.85679869694573E-2"/>
    <n v="4.8567999999999998"/>
    <s v="P"/>
  </r>
  <r>
    <x v="1724"/>
    <s v="VAALCO ENERGY INC /DE/"/>
    <x v="11"/>
    <x v="249"/>
    <s v="Maxwell George W.M."/>
    <s v="Director,Officer"/>
    <n v="4500"/>
    <n v="4.68"/>
    <n v="21060"/>
    <s v="large_buy"/>
    <n v="-6.6239384612494789E-2"/>
    <n v="-6.6238999999999999"/>
    <s v="P"/>
  </r>
  <r>
    <x v="1725"/>
    <s v="Cue Biopharma, Inc."/>
    <x v="11"/>
    <x v="249"/>
    <s v="PASSERI DANIEL R"/>
    <s v="Director,Officer"/>
    <n v="30000"/>
    <n v="1.03"/>
    <n v="30900"/>
    <s v="large_buy"/>
    <n v="6.8627503687306968E-2"/>
    <n v="6.8628"/>
    <s v="P"/>
  </r>
  <r>
    <x v="1150"/>
    <s v="CULP INC"/>
    <x v="11"/>
    <x v="249"/>
    <s v="Hunsberger Mary Elizabeth"/>
    <s v="Officer"/>
    <n v="5000"/>
    <n v="5.55"/>
    <n v="27750"/>
    <s v="normal_buy"/>
    <n v="9.925088348814759E-2"/>
    <n v="9.9251000000000005"/>
    <s v="P"/>
  </r>
  <r>
    <x v="801"/>
    <s v="SoFi Technologies, Inc."/>
    <x v="11"/>
    <x v="249"/>
    <s v="Schuppenhauer Eric"/>
    <s v="Officer"/>
    <n v="30599.81"/>
    <n v="16.34"/>
    <n v="500000.89539999998"/>
    <s v="large_buy"/>
    <n v="-8.7677702358909038E-2"/>
    <n v="-8.7677999999999994"/>
    <s v="P"/>
  </r>
  <r>
    <x v="720"/>
    <s v="Science Applications International Corp"/>
    <x v="11"/>
    <x v="249"/>
    <s v="DiFronzo Vincent P."/>
    <s v="Officer"/>
    <n v="150"/>
    <n v="112.59"/>
    <n v="16888.5"/>
    <s v="normal_buy"/>
    <n v="-2.477751490683355E-2"/>
    <n v="-2.4777999999999998"/>
    <s v="P"/>
  </r>
  <r>
    <x v="704"/>
    <s v="TKO Group Holdings, Inc."/>
    <x v="11"/>
    <x v="249"/>
    <s v="Whitesell Patrick"/>
    <s v="TenPercentOwner"/>
    <n v="14493"/>
    <n v="145.11000000000001"/>
    <n v="2103079.23"/>
    <s v="normal_buy"/>
    <n v="-3.35940529219102E-2"/>
    <n v="-3.3593999999999999"/>
    <s v="P"/>
  </r>
  <r>
    <x v="704"/>
    <s v="TKO Group Holdings, Inc."/>
    <x v="11"/>
    <x v="249"/>
    <s v="Endeavor Group Holdings, Inc."/>
    <s v="TenPercentOwner"/>
    <n v="14493"/>
    <n v="145.11000000000001"/>
    <n v="2103079.23"/>
    <s v="normal_buy"/>
    <n v="-3.35940529219102E-2"/>
    <n v="-3.3593999999999999"/>
    <s v="P"/>
  </r>
  <r>
    <x v="704"/>
    <s v="TKO Group Holdings, Inc."/>
    <x v="11"/>
    <x v="249"/>
    <s v="Whitesell Patrick"/>
    <s v="TenPercentOwner"/>
    <n v="65637"/>
    <n v="146.1"/>
    <n v="9589565.6999999993"/>
    <s v="normal_buy"/>
    <n v="-3.35940529219102E-2"/>
    <n v="-3.3593999999999999"/>
    <s v="P"/>
  </r>
  <r>
    <x v="704"/>
    <s v="TKO Group Holdings, Inc."/>
    <x v="11"/>
    <x v="249"/>
    <s v="Endeavor Group Holdings, Inc."/>
    <s v="TenPercentOwner"/>
    <n v="65637"/>
    <n v="146.1"/>
    <n v="9589565.6999999993"/>
    <s v="normal_buy"/>
    <n v="-3.35940529219102E-2"/>
    <n v="-3.3593999999999999"/>
    <s v="P"/>
  </r>
  <r>
    <x v="704"/>
    <s v="TKO Group Holdings, Inc."/>
    <x v="11"/>
    <x v="249"/>
    <s v="Whitesell Patrick"/>
    <s v="TenPercentOwner"/>
    <n v="61086"/>
    <n v="146.88"/>
    <n v="8972311.6799999997"/>
    <s v="normal_buy"/>
    <n v="-3.35940529219102E-2"/>
    <n v="-3.3593999999999999"/>
    <s v="P"/>
  </r>
  <r>
    <x v="704"/>
    <s v="TKO Group Holdings, Inc."/>
    <x v="11"/>
    <x v="249"/>
    <s v="Endeavor Group Holdings, Inc."/>
    <s v="TenPercentOwner"/>
    <n v="61086"/>
    <n v="146.88"/>
    <n v="8972311.6799999997"/>
    <s v="normal_buy"/>
    <n v="-3.35940529219102E-2"/>
    <n v="-3.3593999999999999"/>
    <s v="P"/>
  </r>
  <r>
    <x v="704"/>
    <s v="TKO Group Holdings, Inc."/>
    <x v="11"/>
    <x v="249"/>
    <s v="Whitesell Patrick"/>
    <s v="TenPercentOwner"/>
    <n v="79142"/>
    <n v="147.97"/>
    <n v="11710641.74"/>
    <s v="large_buy"/>
    <n v="-3.35940529219102E-2"/>
    <n v="-3.3593999999999999"/>
    <s v="P"/>
  </r>
  <r>
    <x v="704"/>
    <s v="TKO Group Holdings, Inc."/>
    <x v="11"/>
    <x v="249"/>
    <s v="Endeavor Group Holdings, Inc."/>
    <s v="TenPercentOwner"/>
    <n v="79142"/>
    <n v="147.97"/>
    <n v="11710641.74"/>
    <s v="large_buy"/>
    <n v="-3.35940529219102E-2"/>
    <n v="-3.3593999999999999"/>
    <s v="P"/>
  </r>
  <r>
    <x v="704"/>
    <s v="TKO Group Holdings, Inc."/>
    <x v="11"/>
    <x v="249"/>
    <s v="Whitesell Patrick"/>
    <s v="TenPercentOwner"/>
    <n v="4175"/>
    <n v="143.86000000000001"/>
    <n v="600615.5"/>
    <s v="normal_buy"/>
    <n v="-3.35940529219102E-2"/>
    <n v="-3.3593999999999999"/>
    <s v="P"/>
  </r>
  <r>
    <x v="704"/>
    <s v="TKO Group Holdings, Inc."/>
    <x v="11"/>
    <x v="249"/>
    <s v="Endeavor Group Holdings, Inc."/>
    <s v="TenPercentOwner"/>
    <n v="4175"/>
    <n v="143.86000000000001"/>
    <n v="600615.5"/>
    <s v="normal_buy"/>
    <n v="-3.35940529219102E-2"/>
    <n v="-3.3593999999999999"/>
    <s v="P"/>
  </r>
  <r>
    <x v="704"/>
    <s v="TKO Group Holdings, Inc."/>
    <x v="11"/>
    <x v="249"/>
    <s v="Whitesell Patrick"/>
    <s v="TenPercentOwner"/>
    <n v="9609"/>
    <n v="143.35"/>
    <n v="1377450.15"/>
    <s v="normal_buy"/>
    <n v="-3.35940529219102E-2"/>
    <n v="-3.3593999999999999"/>
    <s v="P"/>
  </r>
  <r>
    <x v="704"/>
    <s v="TKO Group Holdings, Inc."/>
    <x v="11"/>
    <x v="249"/>
    <s v="Endeavor Group Holdings, Inc."/>
    <s v="TenPercentOwner"/>
    <n v="9609"/>
    <n v="143.35"/>
    <n v="1377450.15"/>
    <s v="normal_buy"/>
    <n v="-3.35940529219102E-2"/>
    <n v="-3.3593999999999999"/>
    <s v="P"/>
  </r>
  <r>
    <x v="704"/>
    <s v="TKO Group Holdings, Inc."/>
    <x v="11"/>
    <x v="249"/>
    <s v="Whitesell Patrick"/>
    <s v="TenPercentOwner"/>
    <n v="29058"/>
    <n v="148.97"/>
    <n v="4328770.26"/>
    <s v="normal_buy"/>
    <n v="-3.35940529219102E-2"/>
    <n v="-3.3593999999999999"/>
    <s v="P"/>
  </r>
  <r>
    <x v="704"/>
    <s v="TKO Group Holdings, Inc."/>
    <x v="11"/>
    <x v="249"/>
    <s v="Endeavor Group Holdings, Inc."/>
    <s v="TenPercentOwner"/>
    <n v="29058"/>
    <n v="148.97"/>
    <n v="4328770.26"/>
    <s v="normal_buy"/>
    <n v="-3.35940529219102E-2"/>
    <n v="-3.3593999999999999"/>
    <s v="P"/>
  </r>
  <r>
    <x v="1473"/>
    <s v="AMERICAN COASTAL INSURANCE Corp"/>
    <x v="11"/>
    <x v="249"/>
    <s v="Maroney Patrick"/>
    <s v="Director"/>
    <n v="3128"/>
    <n v="13.96"/>
    <n v="43666.879999999997"/>
    <s v="normal_buy"/>
    <n v="-3.7884206089129568E-2"/>
    <n v="-3.7884000000000002"/>
    <s v="P"/>
  </r>
  <r>
    <x v="1581"/>
    <s v="CENTENE CORP"/>
    <x v="11"/>
    <x v="249"/>
    <s v="BLUME JESSICA L."/>
    <s v="Director"/>
    <n v="250"/>
    <n v="59.48"/>
    <n v="14870"/>
    <s v="normal_buy"/>
    <n v="2.382970602911727E-2"/>
    <n v="2.383"/>
    <s v="P"/>
  </r>
  <r>
    <x v="1571"/>
    <s v="CVR PARTNERS, LP"/>
    <x v="11"/>
    <x v="249"/>
    <s v="AMERICAN ENTERTAINMENT PROPERTIES CORP."/>
    <s v="TenPercentOwner"/>
    <n v="2518"/>
    <n v="74.97"/>
    <n v="188774.46"/>
    <s v="normal_buy"/>
    <n v="1.2125160293820381E-2"/>
    <n v="1.2124999999999999"/>
    <s v="P"/>
  </r>
  <r>
    <x v="1571"/>
    <s v="CVR PARTNERS, LP"/>
    <x v="11"/>
    <x v="249"/>
    <s v="IEP Energy Holding LLC"/>
    <s v="TenPercentOwner"/>
    <n v="2518"/>
    <n v="74.97"/>
    <n v="188774.46"/>
    <s v="normal_buy"/>
    <n v="1.2125160293820381E-2"/>
    <n v="1.2124999999999999"/>
    <s v="P"/>
  </r>
  <r>
    <x v="1571"/>
    <s v="CVR PARTNERS, LP"/>
    <x v="11"/>
    <x v="249"/>
    <s v="ICAHN CARL C"/>
    <s v="TenPercentOwner"/>
    <n v="2518"/>
    <n v="74.97"/>
    <n v="188774.46"/>
    <s v="normal_buy"/>
    <n v="1.2125160293820381E-2"/>
    <n v="1.2124999999999999"/>
    <s v="P"/>
  </r>
  <r>
    <x v="866"/>
    <s v="GLOBAL PARTNERS LP"/>
    <x v="11"/>
    <x v="249"/>
    <s v="Global GP LLC"/>
    <s v="Other"/>
    <n v="2000"/>
    <n v="52.17"/>
    <n v="104340"/>
    <s v="normal_buy"/>
    <n v="-9.0642667487294104E-2"/>
    <n v="-9.0642999999999994"/>
    <s v="P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0">
  <r>
    <d v="2024-01-12T00:00:00"/>
    <x v="0"/>
    <n v="1.081896082006043"/>
  </r>
  <r>
    <d v="2024-01-13T00:00:00"/>
    <x v="0"/>
    <n v="1.07309423684617"/>
  </r>
  <r>
    <d v="2024-01-14T00:00:00"/>
    <x v="0"/>
    <n v="1.0600536127441911"/>
  </r>
  <r>
    <d v="2024-01-15T00:00:00"/>
    <x v="0"/>
    <n v="1.0754195712395109"/>
  </r>
  <r>
    <d v="2024-01-18T00:00:00"/>
    <x v="0"/>
    <n v="1.045536613879698"/>
  </r>
  <r>
    <d v="2024-01-19T00:00:00"/>
    <x v="0"/>
    <n v="1.031331593594581"/>
  </r>
  <r>
    <d v="2024-01-20T00:00:00"/>
    <x v="0"/>
    <n v="1.022047000280071"/>
  </r>
  <r>
    <d v="2024-01-21T00:00:00"/>
    <x v="0"/>
    <n v="1.052424126733875"/>
  </r>
  <r>
    <d v="2024-01-22T00:00:00"/>
    <x v="0"/>
    <n v="1.1299385454014479"/>
  </r>
  <r>
    <d v="2024-01-26T00:00:00"/>
    <x v="0"/>
    <n v="1.226055130013527"/>
  </r>
  <r>
    <d v="2024-01-27T00:00:00"/>
    <x v="0"/>
    <n v="1.292765825244079"/>
  </r>
  <r>
    <d v="2024-01-28T00:00:00"/>
    <x v="0"/>
    <n v="1.4040213344909309"/>
  </r>
  <r>
    <d v="2024-01-29T00:00:00"/>
    <x v="0"/>
    <n v="1.733582374097181"/>
  </r>
  <r>
    <d v="2024-02-01T00:00:00"/>
    <x v="1"/>
    <n v="1.806921795693728"/>
  </r>
  <r>
    <d v="2024-02-02T00:00:00"/>
    <x v="1"/>
    <n v="1.8098482355138941"/>
  </r>
  <r>
    <d v="2024-02-03T00:00:00"/>
    <x v="1"/>
    <n v="1.940562176455819"/>
  </r>
  <r>
    <d v="2024-02-04T00:00:00"/>
    <x v="1"/>
    <n v="2.2428054770348091"/>
  </r>
  <r>
    <d v="2024-02-05T00:00:00"/>
    <x v="1"/>
    <n v="1.9913498916157779"/>
  </r>
  <r>
    <d v="2024-02-08T00:00:00"/>
    <x v="1"/>
    <n v="2.1457925362544801"/>
  </r>
  <r>
    <d v="2024-02-09T00:00:00"/>
    <x v="1"/>
    <n v="2.1308227918558948"/>
  </r>
  <r>
    <d v="2024-02-10T00:00:00"/>
    <x v="1"/>
    <n v="2.1400010574001831"/>
  </r>
  <r>
    <d v="2024-02-11T00:00:00"/>
    <x v="1"/>
    <n v="2.2049243828237199"/>
  </r>
  <r>
    <d v="2024-02-12T00:00:00"/>
    <x v="1"/>
    <n v="2.2109709301062912"/>
  </r>
  <r>
    <d v="2024-02-15T00:00:00"/>
    <x v="1"/>
    <n v="2.2456365593869911"/>
  </r>
  <r>
    <d v="2024-02-16T00:00:00"/>
    <x v="1"/>
    <n v="2.0931842002458052"/>
  </r>
  <r>
    <d v="2024-02-17T00:00:00"/>
    <x v="1"/>
    <n v="2.1040356211172759"/>
  </r>
  <r>
    <d v="2024-02-18T00:00:00"/>
    <x v="1"/>
    <n v="2.478623073405358"/>
  </r>
  <r>
    <d v="2024-02-19T00:00:00"/>
    <x v="1"/>
    <n v="3.170304688535647"/>
  </r>
  <r>
    <d v="2024-02-22T00:00:00"/>
    <x v="1"/>
    <n v="3.4803848664803541"/>
  </r>
  <r>
    <d v="2024-02-23T00:00:00"/>
    <x v="1"/>
    <n v="4.3472005641402207"/>
  </r>
  <r>
    <d v="2024-02-24T00:00:00"/>
    <x v="1"/>
    <n v="4.441743686627464"/>
  </r>
  <r>
    <d v="2024-02-25T00:00:00"/>
    <x v="1"/>
    <n v="4.5259707112547733"/>
  </r>
  <r>
    <d v="2024-02-26T00:00:00"/>
    <x v="1"/>
    <n v="4.4840547775411634"/>
  </r>
  <r>
    <d v="2024-03-01T00:00:00"/>
    <x v="2"/>
    <n v="4.9635592969292421"/>
  </r>
  <r>
    <d v="2024-03-02T00:00:00"/>
    <x v="2"/>
    <n v="5.272917721421444"/>
  </r>
  <r>
    <d v="2024-03-03T00:00:00"/>
    <x v="2"/>
    <n v="5.6711281990470557"/>
  </r>
  <r>
    <d v="2024-03-04T00:00:00"/>
    <x v="2"/>
    <n v="6.0339904079209319"/>
  </r>
  <r>
    <d v="2024-03-07T00:00:00"/>
    <x v="2"/>
    <n v="6.3941098380236747"/>
  </r>
  <r>
    <d v="2024-03-08T00:00:00"/>
    <x v="2"/>
    <n v="6.4565346799633163"/>
  </r>
  <r>
    <d v="2024-03-09T00:00:00"/>
    <x v="2"/>
    <n v="7.0521745091331978"/>
  </r>
  <r>
    <d v="2024-03-10T00:00:00"/>
    <x v="2"/>
    <n v="8.1437279722863867"/>
  </r>
  <r>
    <d v="2024-03-11T00:00:00"/>
    <x v="2"/>
    <n v="9.0375587606618861"/>
  </r>
  <r>
    <d v="2024-03-14T00:00:00"/>
    <x v="2"/>
    <n v="9.1670353305194219"/>
  </r>
  <r>
    <d v="2024-03-15T00:00:00"/>
    <x v="2"/>
    <n v="9.6667204991668516"/>
  </r>
  <r>
    <d v="2024-03-16T00:00:00"/>
    <x v="2"/>
    <n v="10.21282365058598"/>
  </r>
  <r>
    <d v="2024-03-17T00:00:00"/>
    <x v="2"/>
    <n v="10.70833607568102"/>
  </r>
  <r>
    <d v="2024-03-18T00:00:00"/>
    <x v="2"/>
    <n v="10.48921898092307"/>
  </r>
  <r>
    <d v="2024-03-21T00:00:00"/>
    <x v="2"/>
    <n v="11.87690323606232"/>
  </r>
  <r>
    <d v="2024-03-22T00:00:00"/>
    <x v="2"/>
    <n v="12.520514186894429"/>
  </r>
  <r>
    <d v="2024-03-23T00:00:00"/>
    <x v="2"/>
    <n v="13.694215725953811"/>
  </r>
  <r>
    <d v="2024-03-24T00:00:00"/>
    <x v="2"/>
    <n v="15.270442370262479"/>
  </r>
  <r>
    <d v="2024-03-25T00:00:00"/>
    <x v="2"/>
    <n v="16.3616367823434"/>
  </r>
  <r>
    <d v="2024-03-28T00:00:00"/>
    <x v="2"/>
    <n v="17.3452404188046"/>
  </r>
  <r>
    <d v="2024-03-29T00:00:00"/>
    <x v="2"/>
    <n v="18.889175910236009"/>
  </r>
  <r>
    <d v="2024-03-30T00:00:00"/>
    <x v="2"/>
    <n v="19.969116346231012"/>
  </r>
  <r>
    <d v="2024-03-31T00:00:00"/>
    <x v="2"/>
    <n v="23.39081754777969"/>
  </r>
  <r>
    <d v="2024-04-01T00:00:00"/>
    <x v="3"/>
    <n v="23.766686854094061"/>
  </r>
  <r>
    <d v="2024-04-04T00:00:00"/>
    <x v="3"/>
    <n v="24.165691880630089"/>
  </r>
  <r>
    <d v="2024-04-05T00:00:00"/>
    <x v="3"/>
    <n v="23.364668708397812"/>
  </r>
  <r>
    <d v="2024-04-06T00:00:00"/>
    <x v="3"/>
    <n v="22.092181902804541"/>
  </r>
  <r>
    <d v="2024-04-07T00:00:00"/>
    <x v="3"/>
    <n v="23.578160187403949"/>
  </r>
  <r>
    <d v="2024-04-08T00:00:00"/>
    <x v="3"/>
    <n v="21.820263354121739"/>
  </r>
  <r>
    <d v="2024-04-10T00:00:00"/>
    <x v="3"/>
    <n v="23.216760407444301"/>
  </r>
  <r>
    <d v="2024-04-11T00:00:00"/>
    <x v="3"/>
    <n v="22.576252666606639"/>
  </r>
  <r>
    <d v="2024-04-12T00:00:00"/>
    <x v="3"/>
    <n v="19.724221929454551"/>
  </r>
  <r>
    <d v="2024-04-13T00:00:00"/>
    <x v="3"/>
    <n v="18.994811425903968"/>
  </r>
  <r>
    <d v="2024-04-14T00:00:00"/>
    <x v="3"/>
    <n v="18.200790179883771"/>
  </r>
  <r>
    <d v="2024-04-15T00:00:00"/>
    <x v="3"/>
    <n v="16.66049567944637"/>
  </r>
  <r>
    <d v="2024-04-18T00:00:00"/>
    <x v="3"/>
    <n v="15.816531769065209"/>
  </r>
  <r>
    <d v="2024-04-19T00:00:00"/>
    <x v="3"/>
    <n v="16.43023214540187"/>
  </r>
  <r>
    <d v="2024-04-20T00:00:00"/>
    <x v="3"/>
    <n v="15.772986522552619"/>
  </r>
  <r>
    <d v="2024-04-21T00:00:00"/>
    <x v="3"/>
    <n v="14.887132832738891"/>
  </r>
  <r>
    <d v="2024-04-22T00:00:00"/>
    <x v="3"/>
    <n v="14.53756971210005"/>
  </r>
  <r>
    <d v="2024-04-25T00:00:00"/>
    <x v="3"/>
    <n v="15.26093688206123"/>
  </r>
  <r>
    <d v="2024-04-26T00:00:00"/>
    <x v="3"/>
    <n v="15.473008119795301"/>
  </r>
  <r>
    <d v="2024-04-27T00:00:00"/>
    <x v="3"/>
    <n v="15.713500180977411"/>
  </r>
  <r>
    <d v="2024-04-28T00:00:00"/>
    <x v="3"/>
    <n v="16.35064925757457"/>
  </r>
  <r>
    <d v="2024-04-29T00:00:00"/>
    <x v="3"/>
    <n v="17.617840425156121"/>
  </r>
  <r>
    <d v="2024-05-02T00:00:00"/>
    <x v="4"/>
    <n v="17.810443174191889"/>
  </r>
  <r>
    <d v="2024-05-03T00:00:00"/>
    <x v="4"/>
    <n v="18.744677934275401"/>
  </r>
  <r>
    <d v="2024-05-04T00:00:00"/>
    <x v="4"/>
    <n v="19.841336093496519"/>
  </r>
  <r>
    <d v="2024-05-05T00:00:00"/>
    <x v="4"/>
    <n v="21.25376200159802"/>
  </r>
  <r>
    <d v="2024-05-06T00:00:00"/>
    <x v="4"/>
    <n v="22.988520329563741"/>
  </r>
  <r>
    <d v="2024-05-09T00:00:00"/>
    <x v="4"/>
    <n v="24.065207862393521"/>
  </r>
  <r>
    <d v="2024-05-10T00:00:00"/>
    <x v="4"/>
    <n v="27.317641079313312"/>
  </r>
  <r>
    <d v="2024-05-11T00:00:00"/>
    <x v="4"/>
    <n v="28.98361030339165"/>
  </r>
  <r>
    <d v="2024-05-12T00:00:00"/>
    <x v="4"/>
    <n v="31.890855691466029"/>
  </r>
  <r>
    <d v="2024-05-13T00:00:00"/>
    <x v="4"/>
    <n v="33.501194688905663"/>
  </r>
  <r>
    <d v="2024-05-16T00:00:00"/>
    <x v="4"/>
    <n v="34.468579812942558"/>
  </r>
  <r>
    <d v="2024-05-17T00:00:00"/>
    <x v="4"/>
    <n v="35.26900426458986"/>
  </r>
  <r>
    <d v="2024-05-18T00:00:00"/>
    <x v="4"/>
    <n v="36.675689390553543"/>
  </r>
  <r>
    <d v="2024-05-19T00:00:00"/>
    <x v="4"/>
    <n v="36.559928783182301"/>
  </r>
  <r>
    <d v="2024-05-20T00:00:00"/>
    <x v="4"/>
    <n v="37.405958514611129"/>
  </r>
  <r>
    <d v="2024-05-23T00:00:00"/>
    <x v="4"/>
    <n v="38.852492635294112"/>
  </r>
  <r>
    <d v="2024-05-24T00:00:00"/>
    <x v="4"/>
    <n v="39.390705259963291"/>
  </r>
  <r>
    <d v="2024-05-25T00:00:00"/>
    <x v="4"/>
    <n v="40.191193597614273"/>
  </r>
  <r>
    <d v="2024-05-26T00:00:00"/>
    <x v="4"/>
    <n v="39.962560305394312"/>
  </r>
  <r>
    <d v="2024-05-27T00:00:00"/>
    <x v="4"/>
    <n v="40.833097704496318"/>
  </r>
  <r>
    <d v="2024-05-30T00:00:00"/>
    <x v="4"/>
    <n v="40.834350952987492"/>
  </r>
  <r>
    <d v="2024-05-31T00:00:00"/>
    <x v="4"/>
    <n v="41.702700080309867"/>
  </r>
  <r>
    <d v="2024-06-01T00:00:00"/>
    <x v="5"/>
    <n v="41.990434023170408"/>
  </r>
  <r>
    <d v="2024-06-02T00:00:00"/>
    <x v="5"/>
    <n v="42.796287544548292"/>
  </r>
  <r>
    <d v="2024-06-03T00:00:00"/>
    <x v="5"/>
    <n v="46.221747245877651"/>
  </r>
  <r>
    <d v="2024-06-07T00:00:00"/>
    <x v="5"/>
    <n v="47.470615512831429"/>
  </r>
  <r>
    <d v="2024-06-08T00:00:00"/>
    <x v="5"/>
    <n v="50.028347609538137"/>
  </r>
  <r>
    <d v="2024-06-09T00:00:00"/>
    <x v="5"/>
    <n v="50.224890488204643"/>
  </r>
  <r>
    <d v="2024-06-10T00:00:00"/>
    <x v="5"/>
    <n v="49.668964991388513"/>
  </r>
  <r>
    <d v="2024-06-13T00:00:00"/>
    <x v="5"/>
    <n v="49.335713458652009"/>
  </r>
  <r>
    <d v="2024-06-14T00:00:00"/>
    <x v="5"/>
    <n v="48.240083320107217"/>
  </r>
  <r>
    <d v="2024-06-15T00:00:00"/>
    <x v="5"/>
    <n v="46.867170272110023"/>
  </r>
  <r>
    <d v="2024-06-16T00:00:00"/>
    <x v="5"/>
    <n v="46.742221095033329"/>
  </r>
  <r>
    <d v="2024-06-17T00:00:00"/>
    <x v="5"/>
    <n v="46.56742127010169"/>
  </r>
  <r>
    <d v="2024-06-20T00:00:00"/>
    <x v="5"/>
    <n v="45.233139311056092"/>
  </r>
  <r>
    <d v="2024-06-21T00:00:00"/>
    <x v="5"/>
    <n v="45.924287176381021"/>
  </r>
  <r>
    <d v="2024-06-22T00:00:00"/>
    <x v="5"/>
    <n v="46.829027273872562"/>
  </r>
  <r>
    <d v="2024-06-23T00:00:00"/>
    <x v="5"/>
    <n v="46.482764941999633"/>
  </r>
  <r>
    <d v="2024-06-24T00:00:00"/>
    <x v="5"/>
    <n v="46.858603313451333"/>
  </r>
  <r>
    <d v="2024-06-27T00:00:00"/>
    <x v="5"/>
    <n v="46.269456107296783"/>
  </r>
  <r>
    <d v="2024-06-28T00:00:00"/>
    <x v="5"/>
    <n v="51.900350019084968"/>
  </r>
  <r>
    <d v="2024-06-30T00:00:00"/>
    <x v="5"/>
    <n v="52.015431049229058"/>
  </r>
  <r>
    <d v="2024-07-01T00:00:00"/>
    <x v="6"/>
    <n v="53.487277661111833"/>
  </r>
  <r>
    <d v="2024-07-04T00:00:00"/>
    <x v="6"/>
    <n v="57.011893810688889"/>
  </r>
  <r>
    <d v="2024-07-05T00:00:00"/>
    <x v="6"/>
    <n v="56.688734669997487"/>
  </r>
  <r>
    <d v="2024-07-06T00:00:00"/>
    <x v="6"/>
    <n v="63.185755018167093"/>
  </r>
  <r>
    <d v="2024-07-07T00:00:00"/>
    <x v="6"/>
    <n v="70.242578261351866"/>
  </r>
  <r>
    <d v="2024-07-08T00:00:00"/>
    <x v="6"/>
    <n v="74.565808422856762"/>
  </r>
  <r>
    <d v="2024-07-10T00:00:00"/>
    <x v="6"/>
    <n v="72.088944495340456"/>
  </r>
  <r>
    <d v="2024-07-11T00:00:00"/>
    <x v="6"/>
    <n v="76.37752648213538"/>
  </r>
  <r>
    <d v="2024-07-12T00:00:00"/>
    <x v="6"/>
    <n v="82.841950591267846"/>
  </r>
  <r>
    <d v="2024-07-13T00:00:00"/>
    <x v="6"/>
    <n v="94.119130307610007"/>
  </r>
  <r>
    <d v="2024-07-15T00:00:00"/>
    <x v="6"/>
    <n v="99.420988854011469"/>
  </r>
  <r>
    <d v="2024-07-18T00:00:00"/>
    <x v="6"/>
    <n v="113.8836820382043"/>
  </r>
  <r>
    <d v="2024-07-19T00:00:00"/>
    <x v="6"/>
    <n v="127.7499242273185"/>
  </r>
  <r>
    <d v="2024-07-20T00:00:00"/>
    <x v="6"/>
    <n v="135.9476566636813"/>
  </r>
  <r>
    <d v="2024-07-21T00:00:00"/>
    <x v="6"/>
    <n v="149.16727037739579"/>
  </r>
  <r>
    <d v="2024-07-22T00:00:00"/>
    <x v="6"/>
    <n v="224.76693886548779"/>
  </r>
  <r>
    <d v="2024-07-25T00:00:00"/>
    <x v="6"/>
    <n v="228.02571689129351"/>
  </r>
  <r>
    <d v="2024-07-26T00:00:00"/>
    <x v="6"/>
    <n v="229.6984258258349"/>
  </r>
  <r>
    <d v="2024-07-27T00:00:00"/>
    <x v="6"/>
    <n v="240.30348856265309"/>
  </r>
  <r>
    <d v="2024-07-28T00:00:00"/>
    <x v="6"/>
    <n v="213.9888505160207"/>
  </r>
  <r>
    <d v="2024-07-29T00:00:00"/>
    <x v="6"/>
    <n v="210.11227300583519"/>
  </r>
  <r>
    <d v="2024-07-31T00:00:00"/>
    <x v="6"/>
    <n v="222.49388644198419"/>
  </r>
  <r>
    <d v="2024-08-01T00:00:00"/>
    <x v="7"/>
    <n v="206.8963737049435"/>
  </r>
  <r>
    <d v="2024-08-02T00:00:00"/>
    <x v="7"/>
    <n v="187.44384487719671"/>
  </r>
  <r>
    <d v="2024-08-03T00:00:00"/>
    <x v="7"/>
    <n v="157.64922941091811"/>
  </r>
  <r>
    <d v="2024-08-04T00:00:00"/>
    <x v="7"/>
    <n v="140.0635321265018"/>
  </r>
  <r>
    <d v="2024-08-05T00:00:00"/>
    <x v="7"/>
    <n v="129.3729569848816"/>
  </r>
  <r>
    <d v="2024-08-08T00:00:00"/>
    <x v="7"/>
    <n v="103.8687405468682"/>
  </r>
  <r>
    <d v="2024-08-09T00:00:00"/>
    <x v="7"/>
    <n v="91.069257594031342"/>
  </r>
  <r>
    <d v="2024-08-10T00:00:00"/>
    <x v="7"/>
    <n v="81.379184276212982"/>
  </r>
  <r>
    <d v="2024-08-11T00:00:00"/>
    <x v="7"/>
    <n v="79.480955847254833"/>
  </r>
  <r>
    <d v="2024-08-12T00:00:00"/>
    <x v="7"/>
    <n v="79.483075930871664"/>
  </r>
  <r>
    <d v="2024-08-15T00:00:00"/>
    <x v="7"/>
    <n v="86.343293792796217"/>
  </r>
  <r>
    <d v="2024-08-16T00:00:00"/>
    <x v="7"/>
    <n v="91.334595867310185"/>
  </r>
  <r>
    <d v="2024-08-17T00:00:00"/>
    <x v="7"/>
    <n v="100.9194456074726"/>
  </r>
  <r>
    <d v="2024-08-18T00:00:00"/>
    <x v="7"/>
    <n v="106.82146713936849"/>
  </r>
  <r>
    <d v="2024-08-19T00:00:00"/>
    <x v="7"/>
    <n v="121.762191006907"/>
  </r>
  <r>
    <d v="2024-08-22T00:00:00"/>
    <x v="7"/>
    <n v="137.34356678838461"/>
  </r>
  <r>
    <d v="2024-08-23T00:00:00"/>
    <x v="7"/>
    <n v="150.53518636012319"/>
  </r>
  <r>
    <d v="2024-08-24T00:00:00"/>
    <x v="7"/>
    <n v="155.85788753886089"/>
  </r>
  <r>
    <d v="2024-08-25T00:00:00"/>
    <x v="7"/>
    <n v="166.03027539035389"/>
  </r>
  <r>
    <d v="2024-08-26T00:00:00"/>
    <x v="7"/>
    <n v="175.1632492357063"/>
  </r>
  <r>
    <d v="2024-08-29T00:00:00"/>
    <x v="7"/>
    <n v="180.971844719481"/>
  </r>
  <r>
    <d v="2024-08-30T00:00:00"/>
    <x v="7"/>
    <n v="183.62676469945421"/>
  </r>
  <r>
    <d v="2024-08-31T00:00:00"/>
    <x v="7"/>
    <n v="186.297403632894"/>
  </r>
  <r>
    <d v="2024-09-01T00:00:00"/>
    <x v="8"/>
    <n v="185.73687652456411"/>
  </r>
  <r>
    <d v="2024-09-02T00:00:00"/>
    <x v="8"/>
    <n v="179.93215268232211"/>
  </r>
  <r>
    <d v="2024-09-05T00:00:00"/>
    <x v="8"/>
    <n v="172.09845368604289"/>
  </r>
  <r>
    <d v="2024-09-06T00:00:00"/>
    <x v="8"/>
    <n v="165.20566447076729"/>
  </r>
  <r>
    <d v="2024-09-07T00:00:00"/>
    <x v="8"/>
    <n v="168.75647786886711"/>
  </r>
  <r>
    <d v="2024-09-08T00:00:00"/>
    <x v="8"/>
    <n v="175.2565848334466"/>
  </r>
  <r>
    <d v="2024-09-09T00:00:00"/>
    <x v="8"/>
    <n v="177.8042856423269"/>
  </r>
  <r>
    <d v="2024-09-11T00:00:00"/>
    <x v="8"/>
    <n v="224.87012548623741"/>
  </r>
  <r>
    <d v="2024-09-12T00:00:00"/>
    <x v="8"/>
    <n v="247.35713803486121"/>
  </r>
  <r>
    <d v="2024-09-13T00:00:00"/>
    <x v="8"/>
    <n v="261.17257088272379"/>
  </r>
  <r>
    <d v="2024-09-14T00:00:00"/>
    <x v="8"/>
    <n v="276.33741527112983"/>
  </r>
  <r>
    <d v="2024-09-15T00:00:00"/>
    <x v="8"/>
    <n v="293.16842217604528"/>
  </r>
  <r>
    <d v="2024-09-16T00:00:00"/>
    <x v="8"/>
    <n v="323.29658704840699"/>
  </r>
  <r>
    <d v="2024-09-19T00:00:00"/>
    <x v="8"/>
    <n v="347.42094917558859"/>
  </r>
  <r>
    <d v="2024-09-20T00:00:00"/>
    <x v="8"/>
    <n v="371.14435278513088"/>
  </r>
  <r>
    <d v="2024-09-21T00:00:00"/>
    <x v="8"/>
    <n v="396.14074544197001"/>
  </r>
  <r>
    <d v="2024-09-22T00:00:00"/>
    <x v="8"/>
    <n v="417.22788536479601"/>
  </r>
  <r>
    <d v="2024-09-23T00:00:00"/>
    <x v="8"/>
    <n v="427.43291731645519"/>
  </r>
  <r>
    <d v="2024-09-26T00:00:00"/>
    <x v="8"/>
    <n v="449.07696934089239"/>
  </r>
  <r>
    <d v="2024-09-27T00:00:00"/>
    <x v="8"/>
    <n v="424.62838317235952"/>
  </r>
  <r>
    <d v="2024-09-28T00:00:00"/>
    <x v="8"/>
    <n v="438.12629054971012"/>
  </r>
  <r>
    <d v="2024-09-29T00:00:00"/>
    <x v="8"/>
    <n v="405.29653732632369"/>
  </r>
  <r>
    <d v="2024-09-30T00:00:00"/>
    <x v="8"/>
    <n v="407.71968431664351"/>
  </r>
  <r>
    <d v="2024-10-03T00:00:00"/>
    <x v="9"/>
    <n v="386.40785119201831"/>
  </r>
  <r>
    <d v="2024-10-04T00:00:00"/>
    <x v="9"/>
    <n v="395.36314697991259"/>
  </r>
  <r>
    <d v="2024-10-05T00:00:00"/>
    <x v="9"/>
    <n v="392.88039806175863"/>
  </r>
  <r>
    <d v="2024-10-06T00:00:00"/>
    <x v="9"/>
    <n v="415.59941070291001"/>
  </r>
  <r>
    <d v="2024-10-07T00:00:00"/>
    <x v="9"/>
    <n v="439.63268608603181"/>
  </r>
  <r>
    <d v="2024-10-10T00:00:00"/>
    <x v="9"/>
    <n v="464.27388659344967"/>
  </r>
  <r>
    <d v="2024-10-11T00:00:00"/>
    <x v="9"/>
    <n v="489.36003103703928"/>
  </r>
  <r>
    <d v="2024-10-12T00:00:00"/>
    <x v="9"/>
    <n v="543.06472353963568"/>
  </r>
  <r>
    <d v="2024-10-13T00:00:00"/>
    <x v="9"/>
    <n v="563.0060847554463"/>
  </r>
  <r>
    <d v="2024-10-14T00:00:00"/>
    <x v="9"/>
    <n v="590.32512578921228"/>
  </r>
  <r>
    <d v="2024-10-17T00:00:00"/>
    <x v="9"/>
    <n v="674.33339638330415"/>
  </r>
  <r>
    <d v="2024-10-18T00:00:00"/>
    <x v="9"/>
    <n v="737.5523259641717"/>
  </r>
  <r>
    <d v="2024-10-19T00:00:00"/>
    <x v="9"/>
    <n v="783.35353191879096"/>
  </r>
  <r>
    <d v="2024-10-20T00:00:00"/>
    <x v="9"/>
    <n v="813.14023567125037"/>
  </r>
  <r>
    <d v="2024-10-21T00:00:00"/>
    <x v="9"/>
    <n v="844.5610265843967"/>
  </r>
  <r>
    <d v="2024-10-24T00:00:00"/>
    <x v="9"/>
    <n v="892.15174571760474"/>
  </r>
  <r>
    <d v="2024-10-25T00:00:00"/>
    <x v="9"/>
    <n v="961.00907789091661"/>
  </r>
  <r>
    <d v="2024-10-26T00:00:00"/>
    <x v="9"/>
    <n v="1123.654167659769"/>
  </r>
  <r>
    <d v="2024-10-27T00:00:00"/>
    <x v="9"/>
    <n v="1101.0290839151719"/>
  </r>
  <r>
    <d v="2024-10-28T00:00:00"/>
    <x v="9"/>
    <n v="1198.7246225048"/>
  </r>
  <r>
    <d v="2024-10-31T00:00:00"/>
    <x v="9"/>
    <n v="1299.9473756703121"/>
  </r>
  <r>
    <d v="2024-11-01T00:00:00"/>
    <x v="10"/>
    <n v="1380.3814084581629"/>
  </r>
  <r>
    <d v="2024-11-02T00:00:00"/>
    <x v="10"/>
    <n v="1365.5192423349299"/>
  </r>
  <r>
    <d v="2024-11-03T00:00:00"/>
    <x v="10"/>
    <n v="1379.197547402383"/>
  </r>
  <r>
    <d v="2024-11-04T00:00:00"/>
    <x v="10"/>
    <n v="1442.294797469184"/>
  </r>
  <r>
    <d v="2024-11-07T00:00:00"/>
    <x v="10"/>
    <n v="1541.0039785279171"/>
  </r>
  <r>
    <d v="2024-11-08T00:00:00"/>
    <x v="10"/>
    <n v="1612.40317261928"/>
  </r>
  <r>
    <d v="2024-11-09T00:00:00"/>
    <x v="10"/>
    <n v="1803.5985756621999"/>
  </r>
  <r>
    <d v="2024-11-10T00:00:00"/>
    <x v="10"/>
    <n v="1845.6950136075"/>
  </r>
  <r>
    <d v="2024-11-11T00:00:00"/>
    <x v="10"/>
    <n v="1872.5763973320929"/>
  </r>
  <r>
    <d v="2024-11-14T00:00:00"/>
    <x v="10"/>
    <n v="1900.4656846350219"/>
  </r>
  <r>
    <d v="2024-11-15T00:00:00"/>
    <x v="10"/>
    <n v="1889.143939537882"/>
  </r>
  <r>
    <d v="2024-11-16T00:00:00"/>
    <x v="10"/>
    <n v="1872.0593259485991"/>
  </r>
  <r>
    <d v="2024-11-17T00:00:00"/>
    <x v="10"/>
    <n v="1880.4116337590681"/>
  </r>
  <r>
    <d v="2024-11-18T00:00:00"/>
    <x v="10"/>
    <n v="1912.173684197033"/>
  </r>
  <r>
    <d v="2024-11-19T00:00:00"/>
    <x v="10"/>
    <n v="1858.7113663163741"/>
  </r>
  <r>
    <d v="2024-11-21T00:00:00"/>
    <x v="10"/>
    <n v="1936.080502301337"/>
  </r>
  <r>
    <d v="2024-11-22T00:00:00"/>
    <x v="10"/>
    <n v="2108.5097196721081"/>
  </r>
  <r>
    <d v="2024-11-23T00:00:00"/>
    <x v="10"/>
    <n v="2338.2918373408988"/>
  </r>
  <r>
    <d v="2024-11-24T00:00:00"/>
    <x v="10"/>
    <n v="2532.83531442909"/>
  </r>
  <r>
    <d v="2024-11-25T00:00:00"/>
    <x v="10"/>
    <n v="2800.3997707516478"/>
  </r>
  <r>
    <d v="2024-11-28T00:00:00"/>
    <x v="10"/>
    <n v="3111.5179179828719"/>
  </r>
  <r>
    <d v="2024-11-29T00:00:00"/>
    <x v="10"/>
    <n v="3339.7427363605038"/>
  </r>
  <r>
    <d v="2024-11-30T00:00:00"/>
    <x v="10"/>
    <n v="3469.3914141184068"/>
  </r>
  <r>
    <d v="2024-12-01T00:00:00"/>
    <x v="11"/>
    <n v="3685.5658382814108"/>
  </r>
  <r>
    <d v="2024-12-02T00:00:00"/>
    <x v="11"/>
    <n v="3921.1617700177239"/>
  </r>
  <r>
    <d v="2024-12-05T00:00:00"/>
    <x v="11"/>
    <n v="4091.0405363875989"/>
  </r>
  <r>
    <d v="2024-12-06T00:00:00"/>
    <x v="11"/>
    <n v="4166.5735272445909"/>
  </r>
  <r>
    <d v="2024-12-07T00:00:00"/>
    <x v="11"/>
    <n v="4314.3526426105682"/>
  </r>
  <r>
    <d v="2024-12-09T00:00:00"/>
    <x v="11"/>
    <n v="4338.9780905554226"/>
  </r>
  <r>
    <d v="2024-12-10T00:00:00"/>
    <x v="11"/>
    <n v="4564.1341764277877"/>
  </r>
  <r>
    <d v="2024-12-12T00:00:00"/>
    <x v="11"/>
    <n v="4493.4021339907649"/>
  </r>
  <r>
    <d v="2024-12-13T00:00:00"/>
    <x v="11"/>
    <n v="4495.0293038515301"/>
  </r>
  <r>
    <d v="2024-12-14T00:00:00"/>
    <x v="11"/>
    <n v="4244.1477804044034"/>
  </r>
  <r>
    <d v="2024-12-15T00:00:00"/>
    <x v="11"/>
    <n v="4066.3074081924542"/>
  </r>
  <r>
    <d v="2024-12-16T00:00:00"/>
    <x v="11"/>
    <n v="3920.1150900330631"/>
  </r>
  <r>
    <d v="2024-12-19T00:00:00"/>
    <x v="11"/>
    <n v="3756.530610730123"/>
  </r>
  <r>
    <d v="2024-12-20T00:00:00"/>
    <x v="11"/>
    <n v="3868.0416680707599"/>
  </r>
  <r>
    <d v="2024-12-21T00:00:00"/>
    <x v="11"/>
    <n v="4014.343267157104"/>
  </r>
  <r>
    <d v="2024-12-22T00:00:00"/>
    <x v="11"/>
    <n v="4066.785214467815"/>
  </r>
  <r>
    <d v="2024-12-23T00:00:00"/>
    <x v="11"/>
    <n v="4080.602587819752"/>
  </r>
  <r>
    <d v="2024-12-26T00:00:00"/>
    <x v="11"/>
    <n v="4050.34230859953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E55EC-4957-48D7-BF07-59371D3169BB}" name="Monthly Trade Count" cacheId="52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compact="0" compactData="0" multipleFieldFilters="0" chartFormat="5">
  <location ref="A3:B16" firstHeaderRow="1" firstDataRow="1" firstDataCol="1"/>
  <pivotFields count="13">
    <pivotField dataField="1" compact="0" outline="0" showAll="0"/>
    <pivotField compact="0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numFmtId="164" outline="0" showAll="0">
      <items count="2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ticker" fld="0" subtotal="count" baseField="0" baseItem="0"/>
  </dataFields>
  <formats count="2">
    <format dxfId="18">
      <pivotArea field="3" type="button" dataOnly="0" labelOnly="1" outline="0"/>
    </format>
    <format dxfId="19">
      <pivotArea field="3" type="button" dataOnly="0" labelOnly="1" outline="0"/>
    </format>
  </formats>
  <chartFormats count="4">
    <chartFormat chart="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1DEF63-C4C6-4638-BC2B-11B2B389D22C}" name="Pivot Tickers" cacheId="5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6">
  <location ref="A3:B14" firstHeaderRow="1" firstDataRow="1" firstDataCol="1"/>
  <pivotFields count="13">
    <pivotField axis="axisRow" compact="0" outline="0" showAll="0" measureFilter="1" sortType="descending">
      <items count="1727">
        <item x="1190"/>
        <item x="1159"/>
        <item x="847"/>
        <item x="742"/>
        <item x="693"/>
        <item x="930"/>
        <item x="764"/>
        <item x="434"/>
        <item x="20"/>
        <item x="210"/>
        <item x="1613"/>
        <item x="1384"/>
        <item x="1363"/>
        <item x="1567"/>
        <item x="1442"/>
        <item x="1042"/>
        <item x="1288"/>
        <item x="542"/>
        <item x="1464"/>
        <item x="1466"/>
        <item x="35"/>
        <item x="1007"/>
        <item x="1720"/>
        <item x="1345"/>
        <item x="827"/>
        <item x="1097"/>
        <item x="999"/>
        <item x="681"/>
        <item x="908"/>
        <item x="835"/>
        <item x="849"/>
        <item x="592"/>
        <item x="739"/>
        <item x="1435"/>
        <item x="1298"/>
        <item x="1359"/>
        <item x="1486"/>
        <item x="385"/>
        <item x="472"/>
        <item x="1005"/>
        <item x="335"/>
        <item x="285"/>
        <item x="1017"/>
        <item x="446"/>
        <item x="387"/>
        <item x="72"/>
        <item x="1287"/>
        <item x="1264"/>
        <item x="1510"/>
        <item x="985"/>
        <item x="1423"/>
        <item x="969"/>
        <item x="1666"/>
        <item x="836"/>
        <item x="344"/>
        <item x="1624"/>
        <item x="1267"/>
        <item x="1600"/>
        <item x="1635"/>
        <item x="1277"/>
        <item x="458"/>
        <item x="1543"/>
        <item x="1192"/>
        <item x="1386"/>
        <item x="377"/>
        <item x="100"/>
        <item x="271"/>
        <item x="1304"/>
        <item x="860"/>
        <item x="1061"/>
        <item x="970"/>
        <item x="1254"/>
        <item x="1104"/>
        <item x="1404"/>
        <item x="1657"/>
        <item x="744"/>
        <item x="1652"/>
        <item x="1603"/>
        <item x="1440"/>
        <item x="14"/>
        <item x="1274"/>
        <item x="247"/>
        <item x="1058"/>
        <item x="1438"/>
        <item x="1432"/>
        <item x="1213"/>
        <item x="268"/>
        <item x="653"/>
        <item x="1257"/>
        <item x="1108"/>
        <item x="99"/>
        <item x="19"/>
        <item x="1495"/>
        <item x="1335"/>
        <item x="1244"/>
        <item x="874"/>
        <item x="737"/>
        <item x="220"/>
        <item x="579"/>
        <item x="1308"/>
        <item x="601"/>
        <item x="242"/>
        <item x="1155"/>
        <item x="144"/>
        <item x="1428"/>
        <item x="675"/>
        <item x="1201"/>
        <item x="1436"/>
        <item x="1641"/>
        <item x="74"/>
        <item x="1430"/>
        <item x="231"/>
        <item x="160"/>
        <item x="812"/>
        <item x="1231"/>
        <item x="657"/>
        <item x="1390"/>
        <item x="281"/>
        <item x="1165"/>
        <item x="721"/>
        <item x="837"/>
        <item x="537"/>
        <item x="475"/>
        <item x="180"/>
        <item x="1251"/>
        <item x="49"/>
        <item x="1516"/>
        <item x="530"/>
        <item x="1106"/>
        <item x="174"/>
        <item x="1548"/>
        <item x="723"/>
        <item x="1048"/>
        <item x="763"/>
        <item x="1041"/>
        <item x="1030"/>
        <item x="560"/>
        <item x="1402"/>
        <item x="1554"/>
        <item x="207"/>
        <item x="1115"/>
        <item x="1571"/>
        <item x="1309"/>
        <item x="1673"/>
        <item x="1550"/>
        <item x="47"/>
        <item x="1621"/>
        <item x="1138"/>
        <item x="213"/>
        <item x="1167"/>
        <item x="544"/>
        <item x="17"/>
        <item x="1669"/>
        <item x="1470"/>
        <item x="935"/>
        <item x="1128"/>
        <item x="1270"/>
        <item x="811"/>
        <item x="1576"/>
        <item x="177"/>
        <item x="436"/>
        <item x="138"/>
        <item x="585"/>
        <item x="545"/>
        <item x="1678"/>
        <item x="625"/>
        <item x="632"/>
        <item x="528"/>
        <item x="1133"/>
        <item x="347"/>
        <item x="1083"/>
        <item x="1662"/>
        <item x="260"/>
        <item x="1601"/>
        <item x="1608"/>
        <item x="327"/>
        <item x="843"/>
        <item x="10"/>
        <item x="1419"/>
        <item x="852"/>
        <item x="66"/>
        <item x="1360"/>
        <item x="704"/>
        <item x="1158"/>
        <item x="676"/>
        <item x="536"/>
        <item x="477"/>
        <item x="0"/>
        <item x="379"/>
        <item x="192"/>
        <item x="21"/>
        <item x="90"/>
        <item x="159"/>
        <item x="1595"/>
        <item x="516"/>
        <item x="181"/>
        <item x="79"/>
        <item x="640"/>
        <item x="1180"/>
        <item x="1219"/>
        <item x="1001"/>
        <item x="161"/>
        <item x="284"/>
        <item x="1532"/>
        <item x="1479"/>
        <item x="1714"/>
        <item x="1366"/>
        <item x="1232"/>
        <item x="1357"/>
        <item x="971"/>
        <item x="902"/>
        <item x="1002"/>
        <item x="102"/>
        <item x="1378"/>
        <item x="508"/>
        <item x="784"/>
        <item x="1131"/>
        <item x="1183"/>
        <item x="751"/>
        <item x="1611"/>
        <item x="150"/>
        <item x="81"/>
        <item x="1452"/>
        <item x="1199"/>
        <item x="717"/>
        <item x="1450"/>
        <item x="1421"/>
        <item x="1031"/>
        <item x="1317"/>
        <item x="154"/>
        <item x="851"/>
        <item x="790"/>
        <item x="607"/>
        <item x="333"/>
        <item x="1618"/>
        <item x="1153"/>
        <item x="965"/>
        <item x="1127"/>
        <item x="1173"/>
        <item x="1162"/>
        <item x="338"/>
        <item x="779"/>
        <item x="591"/>
        <item x="445"/>
        <item x="1039"/>
        <item x="494"/>
        <item x="405"/>
        <item x="813"/>
        <item x="991"/>
        <item x="564"/>
        <item x="1135"/>
        <item x="26"/>
        <item x="787"/>
        <item x="951"/>
        <item x="595"/>
        <item x="1339"/>
        <item x="414"/>
        <item x="1160"/>
        <item x="1553"/>
        <item x="690"/>
        <item x="1417"/>
        <item x="1321"/>
        <item x="814"/>
        <item x="699"/>
        <item x="932"/>
        <item x="1500"/>
        <item x="921"/>
        <item x="981"/>
        <item x="301"/>
        <item x="193"/>
        <item x="1075"/>
        <item x="654"/>
        <item x="1663"/>
        <item x="1096"/>
        <item x="373"/>
        <item x="674"/>
        <item x="208"/>
        <item x="668"/>
        <item x="179"/>
        <item x="610"/>
        <item x="1387"/>
        <item x="801"/>
        <item x="255"/>
        <item x="967"/>
        <item x="669"/>
        <item x="1534"/>
        <item x="1523"/>
        <item x="943"/>
        <item x="1489"/>
        <item x="655"/>
        <item x="486"/>
        <item x="1094"/>
        <item x="167"/>
        <item x="11"/>
        <item x="1234"/>
        <item x="701"/>
        <item x="1380"/>
        <item x="660"/>
        <item x="1574"/>
        <item x="1411"/>
        <item x="178"/>
        <item x="222"/>
        <item x="452"/>
        <item x="1102"/>
        <item x="898"/>
        <item x="1011"/>
        <item x="1166"/>
        <item x="60"/>
        <item x="1535"/>
        <item x="149"/>
        <item x="423"/>
        <item x="1284"/>
        <item x="411"/>
        <item x="1507"/>
        <item x="189"/>
        <item x="1639"/>
        <item x="1344"/>
        <item x="818"/>
        <item x="235"/>
        <item x="661"/>
        <item x="1640"/>
        <item x="1300"/>
        <item x="31"/>
        <item x="1636"/>
        <item x="929"/>
        <item x="1540"/>
        <item x="1690"/>
        <item x="279"/>
        <item x="978"/>
        <item x="413"/>
        <item x="1527"/>
        <item x="80"/>
        <item x="1437"/>
        <item x="1614"/>
        <item x="1679"/>
        <item x="687"/>
        <item x="1079"/>
        <item x="909"/>
        <item x="1301"/>
        <item x="1352"/>
        <item x="1163"/>
        <item x="1178"/>
        <item x="1117"/>
        <item x="1407"/>
        <item x="141"/>
        <item x="948"/>
        <item x="468"/>
        <item x="488"/>
        <item x="1503"/>
        <item x="234"/>
        <item x="549"/>
        <item x="720"/>
        <item x="793"/>
        <item x="1295"/>
        <item x="1629"/>
        <item x="800"/>
        <item x="684"/>
        <item x="312"/>
        <item x="788"/>
        <item x="705"/>
        <item x="1570"/>
        <item x="1716"/>
        <item x="1681"/>
        <item x="270"/>
        <item x="185"/>
        <item x="997"/>
        <item x="583"/>
        <item x="641"/>
        <item x="350"/>
        <item x="217"/>
        <item x="1674"/>
        <item x="571"/>
        <item x="307"/>
        <item x="1087"/>
        <item x="893"/>
        <item x="864"/>
        <item x="1385"/>
        <item x="791"/>
        <item x="187"/>
        <item x="1519"/>
        <item x="1236"/>
        <item x="1529"/>
        <item x="557"/>
        <item x="265"/>
        <item x="1021"/>
        <item x="562"/>
        <item x="638"/>
        <item x="151"/>
        <item x="218"/>
        <item x="615"/>
        <item x="296"/>
        <item x="125"/>
        <item x="252"/>
        <item x="386"/>
        <item x="378"/>
        <item x="817"/>
        <item x="1123"/>
        <item x="1569"/>
        <item x="1176"/>
        <item x="1089"/>
        <item x="277"/>
        <item x="1496"/>
        <item x="752"/>
        <item x="1558"/>
        <item x="688"/>
        <item x="132"/>
        <item x="995"/>
        <item x="917"/>
        <item x="735"/>
        <item x="1580"/>
        <item x="597"/>
        <item x="1424"/>
        <item x="514"/>
        <item x="65"/>
        <item x="1351"/>
        <item x="656"/>
        <item x="137"/>
        <item x="1215"/>
        <item x="1562"/>
        <item x="407"/>
        <item x="478"/>
        <item x="426"/>
        <item x="153"/>
        <item x="97"/>
        <item x="1052"/>
        <item x="1685"/>
        <item x="497"/>
        <item x="1488"/>
        <item x="1454"/>
        <item x="1293"/>
        <item x="473"/>
        <item x="548"/>
        <item x="1349"/>
        <item x="1395"/>
        <item x="1336"/>
        <item x="152"/>
        <item x="354"/>
        <item x="191"/>
        <item x="879"/>
        <item x="1063"/>
        <item x="1661"/>
        <item x="476"/>
        <item x="1018"/>
        <item x="1561"/>
        <item x="1353"/>
        <item x="716"/>
        <item x="294"/>
        <item x="824"/>
        <item x="711"/>
        <item x="1533"/>
        <item x="430"/>
        <item x="419"/>
        <item x="526"/>
        <item x="464"/>
        <item x="882"/>
        <item x="931"/>
        <item x="848"/>
        <item x="1020"/>
        <item x="1067"/>
        <item x="1708"/>
        <item x="1126"/>
        <item x="558"/>
        <item x="1434"/>
        <item x="299"/>
        <item x="1065"/>
        <item x="1408"/>
        <item x="1615"/>
        <item x="1398"/>
        <item x="416"/>
        <item x="317"/>
        <item x="1243"/>
        <item x="1425"/>
        <item x="91"/>
        <item x="826"/>
        <item x="406"/>
        <item x="232"/>
        <item x="1377"/>
        <item x="1015"/>
        <item x="1312"/>
        <item x="1227"/>
        <item x="371"/>
        <item x="251"/>
        <item x="115"/>
        <item x="1255"/>
        <item x="1188"/>
        <item x="262"/>
        <item x="1305"/>
        <item x="112"/>
        <item x="225"/>
        <item x="582"/>
        <item x="925"/>
        <item x="1556"/>
        <item x="484"/>
        <item x="250"/>
        <item x="920"/>
        <item x="1146"/>
        <item x="636"/>
        <item x="1038"/>
        <item x="888"/>
        <item x="171"/>
        <item x="828"/>
        <item x="1077"/>
        <item x="1458"/>
        <item x="1397"/>
        <item x="1444"/>
        <item x="577"/>
        <item x="1713"/>
        <item x="685"/>
        <item x="1259"/>
        <item x="357"/>
        <item x="198"/>
        <item x="863"/>
        <item x="111"/>
        <item x="1195"/>
        <item x="1036"/>
        <item x="1549"/>
        <item x="156"/>
        <item x="722"/>
        <item x="1412"/>
        <item x="254"/>
        <item x="136"/>
        <item x="808"/>
        <item x="1069"/>
        <item x="230"/>
        <item x="986"/>
        <item x="854"/>
        <item x="1186"/>
        <item x="24"/>
        <item x="1169"/>
        <item x="513"/>
        <item x="774"/>
        <item x="147"/>
        <item x="1272"/>
        <item x="1721"/>
        <item x="321"/>
        <item x="535"/>
        <item x="1634"/>
        <item x="502"/>
        <item x="1081"/>
        <item x="68"/>
        <item x="109"/>
        <item x="1027"/>
        <item x="110"/>
        <item x="1655"/>
        <item x="1177"/>
        <item x="856"/>
        <item x="1396"/>
        <item x="492"/>
        <item x="168"/>
        <item x="968"/>
        <item x="877"/>
        <item x="155"/>
        <item x="620"/>
        <item x="891"/>
        <item x="507"/>
        <item x="1354"/>
        <item x="1290"/>
        <item x="552"/>
        <item x="1583"/>
        <item x="1265"/>
        <item x="466"/>
        <item x="304"/>
        <item x="923"/>
        <item x="1597"/>
        <item x="1697"/>
        <item x="1665"/>
        <item x="38"/>
        <item x="1224"/>
        <item x="366"/>
        <item x="206"/>
        <item x="901"/>
        <item x="972"/>
        <item x="1210"/>
        <item x="369"/>
        <item x="1710"/>
        <item x="1327"/>
        <item x="1717"/>
        <item x="1371"/>
        <item x="77"/>
        <item x="438"/>
        <item x="1233"/>
        <item x="346"/>
        <item x="1073"/>
        <item x="1050"/>
        <item x="1261"/>
        <item x="43"/>
        <item x="375"/>
        <item x="263"/>
        <item x="1647"/>
        <item x="1560"/>
        <item x="913"/>
        <item x="474"/>
        <item x="650"/>
        <item x="1145"/>
        <item x="1119"/>
        <item x="727"/>
        <item x="1196"/>
        <item x="689"/>
        <item x="25"/>
        <item x="428"/>
        <item x="1161"/>
        <item x="703"/>
        <item x="170"/>
        <item x="838"/>
        <item x="316"/>
        <item x="118"/>
        <item x="190"/>
        <item x="1314"/>
        <item x="1283"/>
        <item x="802"/>
        <item x="1572"/>
        <item x="614"/>
        <item x="1070"/>
        <item x="862"/>
        <item x="1578"/>
        <item x="1332"/>
        <item x="750"/>
        <item x="980"/>
        <item x="1049"/>
        <item x="964"/>
        <item x="1443"/>
        <item x="531"/>
        <item x="1525"/>
        <item x="568"/>
        <item x="8"/>
        <item x="504"/>
        <item x="1680"/>
        <item x="62"/>
        <item x="957"/>
        <item x="1307"/>
        <item x="95"/>
        <item x="39"/>
        <item x="1045"/>
        <item x="630"/>
        <item x="522"/>
        <item x="664"/>
        <item x="1256"/>
        <item x="1134"/>
        <item x="1034"/>
        <item x="399"/>
        <item x="1088"/>
        <item x="1645"/>
        <item x="286"/>
        <item x="1499"/>
        <item x="786"/>
        <item x="1189"/>
        <item x="895"/>
        <item x="546"/>
        <item x="712"/>
        <item x="1667"/>
        <item x="224"/>
        <item x="665"/>
        <item x="642"/>
        <item x="1593"/>
        <item x="753"/>
        <item x="947"/>
        <item x="130"/>
        <item x="121"/>
        <item x="33"/>
        <item x="481"/>
        <item x="275"/>
        <item x="272"/>
        <item x="1206"/>
        <item x="696"/>
        <item x="1268"/>
        <item x="566"/>
        <item x="958"/>
        <item x="94"/>
        <item x="1197"/>
        <item x="748"/>
        <item x="1047"/>
        <item x="515"/>
        <item x="433"/>
        <item x="1677"/>
        <item x="1310"/>
        <item x="907"/>
        <item x="914"/>
        <item x="1053"/>
        <item x="1415"/>
        <item x="1091"/>
        <item x="1337"/>
        <item x="498"/>
        <item x="113"/>
        <item x="758"/>
        <item x="539"/>
        <item x="1122"/>
        <item x="1586"/>
        <item x="1547"/>
        <item x="249"/>
        <item x="1263"/>
        <item x="345"/>
        <item x="73"/>
        <item x="1460"/>
        <item x="1671"/>
        <item x="157"/>
        <item x="460"/>
        <item x="55"/>
        <item x="1237"/>
        <item x="1099"/>
        <item x="534"/>
        <item x="306"/>
        <item x="421"/>
        <item x="188"/>
        <item x="1687"/>
        <item x="1082"/>
        <item x="1355"/>
        <item x="1703"/>
        <item x="1628"/>
        <item x="266"/>
        <item x="645"/>
        <item x="183"/>
        <item x="356"/>
        <item x="618"/>
        <item x="246"/>
        <item x="1278"/>
        <item x="368"/>
        <item x="1223"/>
        <item x="330"/>
        <item x="489"/>
        <item x="673"/>
        <item x="1405"/>
        <item x="1273"/>
        <item x="959"/>
        <item x="1383"/>
        <item x="1457"/>
        <item x="7"/>
        <item x="1382"/>
        <item x="602"/>
        <item x="1200"/>
        <item x="815"/>
        <item x="403"/>
        <item x="523"/>
        <item x="842"/>
        <item x="1084"/>
        <item x="896"/>
        <item x="561"/>
        <item x="765"/>
        <item x="1060"/>
        <item x="1446"/>
        <item x="348"/>
        <item x="139"/>
        <item x="1203"/>
        <item x="182"/>
        <item x="1260"/>
        <item x="372"/>
        <item x="816"/>
        <item x="1530"/>
        <item x="573"/>
        <item x="810"/>
        <item x="1009"/>
        <item x="1262"/>
        <item x="1719"/>
        <item x="1071"/>
        <item x="1658"/>
        <item x="1187"/>
        <item x="950"/>
        <item x="1492"/>
        <item x="1338"/>
        <item x="253"/>
        <item x="662"/>
        <item x="1451"/>
        <item x="283"/>
        <item x="1008"/>
        <item x="1216"/>
        <item x="590"/>
        <item x="480"/>
        <item x="873"/>
        <item x="290"/>
        <item x="1381"/>
        <item x="29"/>
        <item x="67"/>
        <item x="728"/>
        <item x="794"/>
        <item x="915"/>
        <item x="1302"/>
        <item x="1545"/>
        <item x="766"/>
        <item x="320"/>
        <item x="903"/>
        <item x="244"/>
        <item x="493"/>
        <item x="960"/>
        <item x="922"/>
        <item x="988"/>
        <item x="173"/>
        <item x="622"/>
        <item x="1185"/>
        <item x="738"/>
        <item x="1702"/>
        <item x="374"/>
        <item x="574"/>
        <item x="710"/>
        <item x="1252"/>
        <item x="1506"/>
        <item x="1482"/>
        <item x="952"/>
        <item x="12"/>
        <item x="1429"/>
        <item x="1502"/>
        <item x="1668"/>
        <item x="804"/>
        <item x="1372"/>
        <item x="639"/>
        <item x="646"/>
        <item x="792"/>
        <item x="228"/>
        <item x="1643"/>
        <item x="1211"/>
        <item x="975"/>
        <item x="1623"/>
        <item x="209"/>
        <item x="1179"/>
        <item x="1"/>
        <item x="205"/>
        <item x="1546"/>
        <item x="709"/>
        <item x="1143"/>
        <item x="1289"/>
        <item x="823"/>
        <item x="1059"/>
        <item x="75"/>
        <item x="451"/>
        <item x="1193"/>
        <item x="257"/>
        <item x="57"/>
        <item x="1208"/>
        <item x="1209"/>
        <item x="1319"/>
        <item x="32"/>
        <item x="1026"/>
        <item x="743"/>
        <item x="529"/>
        <item x="241"/>
        <item x="238"/>
        <item x="1080"/>
        <item x="1694"/>
        <item x="623"/>
        <item x="845"/>
        <item x="797"/>
        <item x="1218"/>
        <item x="133"/>
        <item x="807"/>
        <item x="719"/>
        <item x="1607"/>
        <item x="543"/>
        <item x="1521"/>
        <item x="976"/>
        <item x="1632"/>
        <item x="479"/>
        <item x="944"/>
        <item x="382"/>
        <item x="30"/>
        <item x="1191"/>
        <item x="465"/>
        <item x="1129"/>
        <item x="832"/>
        <item x="236"/>
        <item x="695"/>
        <item x="533"/>
        <item x="1693"/>
        <item x="1539"/>
        <item x="933"/>
        <item x="1705"/>
        <item x="771"/>
        <item x="4"/>
        <item x="3"/>
        <item x="105"/>
        <item x="527"/>
        <item x="1459"/>
        <item x="715"/>
        <item x="1563"/>
        <item x="1467"/>
        <item x="443"/>
        <item x="431"/>
        <item x="422"/>
        <item x="1524"/>
        <item x="245"/>
        <item x="1112"/>
        <item x="725"/>
        <item x="1164"/>
        <item x="1078"/>
        <item x="1653"/>
        <item x="936"/>
        <item x="1285"/>
        <item x="126"/>
        <item x="469"/>
        <item x="1003"/>
        <item x="1095"/>
        <item x="1606"/>
        <item x="892"/>
        <item x="1622"/>
        <item x="942"/>
        <item x="315"/>
        <item x="341"/>
        <item x="483"/>
        <item x="1715"/>
        <item x="916"/>
        <item x="746"/>
        <item x="1294"/>
        <item x="140"/>
        <item x="1604"/>
        <item x="736"/>
        <item x="325"/>
        <item x="983"/>
        <item x="1093"/>
        <item x="1537"/>
        <item x="924"/>
        <item x="425"/>
        <item x="1006"/>
        <item x="380"/>
        <item x="612"/>
        <item x="1313"/>
        <item x="926"/>
        <item x="885"/>
        <item x="1361"/>
        <item x="340"/>
        <item x="1526"/>
        <item x="1644"/>
        <item x="911"/>
        <item x="117"/>
        <item x="1695"/>
        <item x="1478"/>
        <item x="1154"/>
        <item x="404"/>
        <item x="1542"/>
        <item x="1686"/>
        <item x="1619"/>
        <item x="1656"/>
        <item x="749"/>
        <item x="1449"/>
        <item x="1594"/>
        <item x="1627"/>
        <item x="941"/>
        <item x="1074"/>
        <item x="1370"/>
        <item x="760"/>
        <item x="1022"/>
        <item x="1477"/>
        <item x="313"/>
        <item x="1152"/>
        <item x="1276"/>
        <item x="900"/>
        <item x="319"/>
        <item x="799"/>
        <item x="778"/>
        <item x="336"/>
        <item x="1124"/>
        <item x="9"/>
        <item x="1204"/>
        <item x="521"/>
        <item x="580"/>
        <item x="633"/>
        <item x="1130"/>
        <item x="1367"/>
        <item x="1281"/>
        <item x="15"/>
        <item x="883"/>
        <item x="18"/>
        <item x="22"/>
        <item x="334"/>
        <item x="1368"/>
        <item x="2"/>
        <item x="13"/>
        <item x="1491"/>
        <item x="512"/>
        <item x="1323"/>
        <item x="195"/>
        <item x="1116"/>
        <item x="131"/>
        <item x="647"/>
        <item x="463"/>
        <item x="977"/>
        <item x="1587"/>
        <item x="570"/>
        <item x="303"/>
        <item x="1388"/>
        <item x="343"/>
        <item x="934"/>
        <item x="1566"/>
        <item x="248"/>
        <item x="861"/>
        <item x="1046"/>
        <item x="461"/>
        <item x="1132"/>
        <item x="631"/>
        <item x="912"/>
        <item x="551"/>
        <item x="5"/>
        <item x="1573"/>
        <item x="1453"/>
        <item x="707"/>
        <item x="355"/>
        <item x="392"/>
        <item x="197"/>
        <item x="1040"/>
        <item x="1588"/>
        <item x="278"/>
        <item x="269"/>
        <item x="724"/>
        <item x="1068"/>
        <item x="1331"/>
        <item x="834"/>
        <item x="1670"/>
        <item x="200"/>
        <item x="1391"/>
        <item x="1659"/>
        <item x="671"/>
        <item x="850"/>
        <item x="308"/>
        <item x="1455"/>
        <item x="297"/>
        <item x="363"/>
        <item x="501"/>
        <item x="1156"/>
        <item x="1286"/>
        <item x="135"/>
        <item x="1024"/>
        <item x="1250"/>
        <item x="511"/>
        <item x="578"/>
        <item x="342"/>
        <item x="1487"/>
        <item x="471"/>
        <item x="1497"/>
        <item x="1494"/>
        <item x="264"/>
        <item x="1709"/>
        <item x="1559"/>
        <item x="339"/>
        <item x="1100"/>
        <item x="410"/>
        <item x="649"/>
        <item x="1035"/>
        <item x="1315"/>
        <item x="1501"/>
        <item x="1544"/>
        <item x="700"/>
        <item x="1184"/>
        <item x="302"/>
        <item x="267"/>
        <item x="424"/>
        <item x="866"/>
        <item x="261"/>
        <item x="1664"/>
        <item x="754"/>
        <item x="1633"/>
        <item x="1498"/>
        <item x="894"/>
        <item x="841"/>
        <item x="966"/>
        <item x="617"/>
        <item x="1144"/>
        <item x="587"/>
        <item x="525"/>
        <item x="420"/>
        <item x="782"/>
        <item x="326"/>
        <item x="1340"/>
        <item x="1212"/>
        <item x="524"/>
        <item x="1090"/>
        <item x="1481"/>
        <item x="747"/>
        <item x="1441"/>
        <item x="1536"/>
        <item x="867"/>
        <item x="1043"/>
        <item x="1505"/>
        <item x="670"/>
        <item x="1113"/>
        <item x="44"/>
        <item x="1518"/>
        <item x="1698"/>
        <item x="586"/>
        <item x="785"/>
        <item x="1504"/>
        <item x="447"/>
        <item x="1326"/>
        <item x="982"/>
        <item x="499"/>
        <item x="663"/>
        <item x="865"/>
        <item x="1258"/>
        <item x="613"/>
        <item x="996"/>
        <item x="1249"/>
        <item x="442"/>
        <item x="402"/>
        <item x="880"/>
        <item x="553"/>
        <item x="162"/>
        <item x="215"/>
        <item x="538"/>
        <item x="59"/>
        <item x="1076"/>
        <item x="176"/>
        <item x="781"/>
        <item x="1225"/>
        <item x="1528"/>
        <item x="450"/>
        <item x="910"/>
        <item x="1055"/>
        <item x="1320"/>
        <item x="875"/>
        <item x="1660"/>
        <item x="282"/>
        <item x="756"/>
        <item x="393"/>
        <item x="1696"/>
        <item x="1707"/>
        <item x="503"/>
        <item x="239"/>
        <item x="733"/>
        <item x="383"/>
        <item x="142"/>
        <item x="85"/>
        <item x="1631"/>
        <item x="448"/>
        <item x="169"/>
        <item x="435"/>
        <item x="440"/>
        <item x="683"/>
        <item x="547"/>
        <item x="449"/>
        <item x="1292"/>
        <item x="697"/>
        <item x="1602"/>
        <item x="1706"/>
        <item x="82"/>
        <item x="734"/>
        <item x="1198"/>
        <item x="510"/>
        <item x="1205"/>
        <item x="226"/>
        <item x="1699"/>
        <item x="1013"/>
        <item x="1303"/>
        <item x="1103"/>
        <item x="635"/>
        <item x="572"/>
        <item x="400"/>
        <item x="318"/>
        <item x="1456"/>
        <item x="1054"/>
        <item x="194"/>
        <item x="361"/>
        <item x="1475"/>
        <item x="381"/>
        <item x="1316"/>
        <item x="1217"/>
        <item x="1086"/>
        <item x="1638"/>
        <item x="598"/>
        <item x="1271"/>
        <item x="1637"/>
        <item x="83"/>
        <item x="41"/>
        <item x="1346"/>
        <item x="890"/>
        <item x="732"/>
        <item x="1579"/>
        <item x="1037"/>
        <item x="53"/>
        <item x="846"/>
        <item x="123"/>
        <item x="332"/>
        <item x="1599"/>
        <item x="106"/>
        <item x="805"/>
        <item x="1348"/>
        <item x="1565"/>
        <item x="495"/>
        <item x="868"/>
        <item x="505"/>
        <item x="767"/>
        <item x="1426"/>
        <item x="456"/>
        <item x="1341"/>
        <item x="1269"/>
        <item x="1392"/>
        <item x="1684"/>
        <item x="365"/>
        <item x="391"/>
        <item x="51"/>
        <item x="48"/>
        <item x="940"/>
        <item x="857"/>
        <item x="148"/>
        <item x="1364"/>
        <item x="987"/>
        <item x="1266"/>
        <item x="1517"/>
        <item x="52"/>
        <item x="42"/>
        <item x="300"/>
        <item x="395"/>
        <item x="1485"/>
        <item x="741"/>
        <item x="1333"/>
        <item x="415"/>
        <item x="906"/>
        <item x="273"/>
        <item x="820"/>
        <item x="439"/>
        <item x="487"/>
        <item x="223"/>
        <item x="1531"/>
        <item x="1248"/>
        <item x="798"/>
        <item x="844"/>
        <item x="1724"/>
        <item x="773"/>
        <item x="243"/>
        <item x="833"/>
        <item x="1515"/>
        <item x="1230"/>
        <item x="658"/>
        <item x="869"/>
        <item x="672"/>
        <item x="1221"/>
        <item x="1028"/>
        <item x="795"/>
        <item x="1373"/>
        <item x="1490"/>
        <item x="1620"/>
        <item x="858"/>
        <item x="23"/>
        <item x="293"/>
        <item x="1343"/>
        <item x="726"/>
        <item x="54"/>
        <item x="1522"/>
        <item x="50"/>
        <item x="462"/>
        <item x="1004"/>
        <item x="937"/>
        <item x="376"/>
        <item x="1642"/>
        <item x="713"/>
        <item x="1688"/>
        <item x="1044"/>
        <item x="652"/>
        <item x="1511"/>
        <item x="1468"/>
        <item x="706"/>
        <item x="1701"/>
        <item x="1149"/>
        <item x="1105"/>
        <item x="692"/>
        <item x="457"/>
        <item x="1151"/>
        <item x="1448"/>
        <item x="886"/>
        <item x="120"/>
        <item x="1136"/>
        <item x="58"/>
        <item x="554"/>
        <item x="624"/>
        <item x="1399"/>
        <item x="1362"/>
        <item x="606"/>
        <item x="1330"/>
        <item x="686"/>
        <item x="825"/>
        <item x="384"/>
        <item x="46"/>
        <item x="1016"/>
        <item x="1712"/>
        <item x="1194"/>
        <item x="1401"/>
        <item x="648"/>
        <item x="1085"/>
        <item x="1062"/>
        <item x="1328"/>
        <item x="626"/>
        <item x="158"/>
        <item x="567"/>
        <item x="186"/>
        <item x="517"/>
        <item x="1689"/>
        <item x="323"/>
        <item x="500"/>
        <item x="412"/>
        <item x="783"/>
        <item x="444"/>
        <item x="809"/>
        <item x="490"/>
        <item x="984"/>
        <item x="324"/>
        <item x="839"/>
        <item x="667"/>
        <item x="887"/>
        <item x="1389"/>
        <item x="777"/>
        <item x="1148"/>
        <item x="678"/>
        <item x="1347"/>
        <item x="789"/>
        <item x="1229"/>
        <item x="437"/>
        <item x="821"/>
        <item x="1575"/>
        <item x="165"/>
        <item x="954"/>
        <item x="1150"/>
        <item x="979"/>
        <item x="1725"/>
        <item x="1291"/>
        <item x="1692"/>
        <item x="418"/>
        <item x="740"/>
        <item x="819"/>
        <item x="1109"/>
        <item x="256"/>
        <item x="311"/>
        <item x="1676"/>
        <item x="108"/>
        <item x="955"/>
        <item x="519"/>
        <item x="532"/>
        <item x="310"/>
        <item x="1538"/>
        <item x="37"/>
        <item x="258"/>
        <item x="1325"/>
        <item x="927"/>
        <item x="803"/>
        <item x="1365"/>
        <item x="876"/>
        <item x="1342"/>
        <item x="588"/>
        <item x="199"/>
        <item x="550"/>
        <item x="1012"/>
        <item x="659"/>
        <item x="1253"/>
        <item x="1691"/>
        <item x="956"/>
        <item x="122"/>
        <item x="1019"/>
        <item x="289"/>
        <item x="840"/>
        <item x="643"/>
        <item x="1582"/>
        <item x="309"/>
        <item x="596"/>
        <item x="962"/>
        <item x="556"/>
        <item x="482"/>
        <item x="127"/>
        <item x="1393"/>
        <item x="1182"/>
        <item x="88"/>
        <item x="1427"/>
        <item x="145"/>
        <item x="353"/>
        <item x="1376"/>
        <item x="163"/>
        <item x="776"/>
        <item x="1121"/>
        <item x="1581"/>
        <item x="329"/>
        <item x="949"/>
        <item x="830"/>
        <item x="96"/>
        <item x="397"/>
        <item x="89"/>
        <item x="1000"/>
        <item x="1247"/>
        <item x="1650"/>
        <item x="219"/>
        <item x="565"/>
        <item x="1493"/>
        <item x="1120"/>
        <item x="362"/>
        <item x="164"/>
        <item x="1585"/>
        <item x="1057"/>
        <item x="337"/>
        <item x="1238"/>
        <item x="175"/>
        <item x="328"/>
        <item x="634"/>
        <item x="627"/>
        <item x="770"/>
        <item x="1098"/>
        <item x="45"/>
        <item x="644"/>
        <item x="1410"/>
        <item x="1010"/>
        <item x="211"/>
        <item x="1350"/>
        <item x="1651"/>
        <item x="84"/>
        <item x="1418"/>
        <item x="772"/>
        <item x="1722"/>
        <item x="1222"/>
        <item x="389"/>
        <item x="134"/>
        <item x="1239"/>
        <item x="1431"/>
        <item x="1369"/>
        <item x="401"/>
        <item x="331"/>
        <item x="755"/>
        <item x="859"/>
        <item x="1170"/>
        <item x="581"/>
        <item x="831"/>
        <item x="1306"/>
        <item x="70"/>
        <item x="1630"/>
        <item x="485"/>
        <item x="520"/>
        <item x="36"/>
        <item x="1461"/>
        <item x="1207"/>
        <item x="1051"/>
        <item x="1420"/>
        <item x="599"/>
        <item x="1403"/>
        <item x="594"/>
        <item x="1329"/>
        <item x="305"/>
        <item x="1064"/>
        <item x="1551"/>
        <item x="1181"/>
        <item x="1168"/>
        <item x="1111"/>
        <item x="92"/>
        <item x="780"/>
        <item x="1414"/>
        <item x="417"/>
        <item x="1682"/>
        <item x="292"/>
        <item x="619"/>
        <item x="1374"/>
        <item x="1202"/>
        <item x="1512"/>
        <item x="939"/>
        <item x="360"/>
        <item x="76"/>
        <item x="114"/>
        <item x="352"/>
        <item x="27"/>
        <item x="1654"/>
        <item x="314"/>
        <item x="1469"/>
        <item x="453"/>
        <item x="184"/>
        <item x="1514"/>
        <item x="107"/>
        <item x="1723"/>
        <item x="945"/>
        <item x="1463"/>
        <item x="938"/>
        <item x="1509"/>
        <item x="229"/>
        <item x="396"/>
        <item x="1214"/>
        <item x="259"/>
        <item x="506"/>
        <item x="1324"/>
        <item x="637"/>
        <item x="1322"/>
        <item x="129"/>
        <item x="691"/>
        <item x="576"/>
        <item x="6"/>
        <item x="1220"/>
        <item x="1541"/>
        <item x="759"/>
        <item x="104"/>
        <item x="364"/>
        <item x="694"/>
        <item x="237"/>
        <item x="227"/>
        <item x="611"/>
        <item x="918"/>
        <item x="432"/>
        <item x="1612"/>
        <item x="1439"/>
        <item x="172"/>
        <item x="973"/>
        <item x="202"/>
        <item x="680"/>
        <item x="1172"/>
        <item x="946"/>
        <item x="1472"/>
        <item x="1625"/>
        <item x="367"/>
        <item x="1056"/>
        <item x="1555"/>
        <item x="666"/>
        <item x="124"/>
        <item x="61"/>
        <item x="1066"/>
        <item x="1480"/>
        <item x="71"/>
        <item x="1280"/>
        <item x="1334"/>
        <item x="1465"/>
        <item x="1228"/>
        <item x="1142"/>
        <item x="1683"/>
        <item x="961"/>
        <item x="1484"/>
        <item x="881"/>
        <item x="470"/>
        <item x="491"/>
        <item x="1409"/>
        <item x="1445"/>
        <item x="1318"/>
        <item x="1032"/>
        <item x="1483"/>
        <item x="1358"/>
        <item x="295"/>
        <item x="63"/>
        <item x="745"/>
        <item x="146"/>
        <item x="993"/>
        <item x="628"/>
        <item x="455"/>
        <item x="919"/>
        <item x="853"/>
        <item x="541"/>
        <item x="775"/>
        <item x="496"/>
        <item x="1240"/>
        <item x="240"/>
        <item x="1279"/>
        <item x="203"/>
        <item x="322"/>
        <item x="1107"/>
        <item x="731"/>
        <item x="1564"/>
        <item x="1649"/>
        <item x="1375"/>
        <item x="1711"/>
        <item x="871"/>
        <item x="855"/>
        <item x="730"/>
        <item x="276"/>
        <item x="233"/>
        <item x="1447"/>
        <item x="64"/>
        <item x="1675"/>
        <item x="1508"/>
        <item x="1591"/>
        <item x="829"/>
        <item x="1014"/>
        <item x="291"/>
        <item x="682"/>
        <item x="1025"/>
        <item x="1157"/>
        <item x="98"/>
        <item x="1092"/>
        <item x="287"/>
        <item x="569"/>
        <item x="1648"/>
        <item x="1139"/>
        <item x="280"/>
        <item x="1616"/>
        <item x="953"/>
        <item x="761"/>
        <item x="201"/>
        <item x="40"/>
        <item x="604"/>
        <item x="589"/>
        <item x="408"/>
        <item x="28"/>
        <item x="897"/>
        <item x="806"/>
        <item x="1520"/>
        <item x="78"/>
        <item x="889"/>
        <item x="143"/>
        <item x="928"/>
        <item x="1672"/>
        <item x="103"/>
        <item x="1476"/>
        <item x="762"/>
        <item x="518"/>
        <item x="1174"/>
        <item x="166"/>
        <item x="998"/>
        <item x="714"/>
        <item x="768"/>
        <item x="1584"/>
        <item x="769"/>
        <item x="1241"/>
        <item x="1400"/>
        <item x="1101"/>
        <item x="708"/>
        <item x="1114"/>
        <item x="1626"/>
        <item x="509"/>
        <item x="274"/>
        <item x="1406"/>
        <item x="822"/>
        <item x="555"/>
        <item x="1029"/>
        <item x="128"/>
        <item x="87"/>
        <item x="540"/>
        <item x="1617"/>
        <item x="629"/>
        <item x="116"/>
        <item x="16"/>
        <item x="616"/>
        <item x="1175"/>
        <item x="1609"/>
        <item x="994"/>
        <item x="454"/>
        <item x="1474"/>
        <item x="212"/>
        <item x="1275"/>
        <item x="870"/>
        <item x="288"/>
        <item x="1171"/>
        <item x="1598"/>
        <item x="1577"/>
        <item x="1118"/>
        <item x="1282"/>
        <item x="974"/>
        <item x="872"/>
        <item x="1422"/>
        <item x="559"/>
        <item x="1589"/>
        <item x="992"/>
        <item x="1235"/>
        <item x="394"/>
        <item x="1700"/>
        <item x="1246"/>
        <item x="1704"/>
        <item x="216"/>
        <item x="1356"/>
        <item x="1297"/>
        <item x="204"/>
        <item x="698"/>
        <item x="1413"/>
        <item x="600"/>
        <item x="702"/>
        <item x="1610"/>
        <item x="1299"/>
        <item x="359"/>
        <item x="989"/>
        <item x="990"/>
        <item x="101"/>
        <item x="388"/>
        <item x="1596"/>
        <item x="608"/>
        <item x="390"/>
        <item x="1394"/>
        <item x="370"/>
        <item x="1242"/>
        <item x="1718"/>
        <item x="584"/>
        <item x="1416"/>
        <item x="1590"/>
        <item x="679"/>
        <item x="86"/>
        <item x="1557"/>
        <item x="1140"/>
        <item x="904"/>
        <item x="349"/>
        <item x="563"/>
        <item x="1311"/>
        <item x="1568"/>
        <item x="677"/>
        <item x="651"/>
        <item x="609"/>
        <item x="878"/>
        <item x="1605"/>
        <item x="1462"/>
        <item x="1033"/>
        <item x="796"/>
        <item x="593"/>
        <item x="575"/>
        <item x="34"/>
        <item x="1433"/>
        <item x="298"/>
        <item x="1226"/>
        <item x="93"/>
        <item x="196"/>
        <item x="1137"/>
        <item x="1023"/>
        <item x="899"/>
        <item x="1072"/>
        <item x="1110"/>
        <item x="884"/>
        <item x="963"/>
        <item x="69"/>
        <item x="1552"/>
        <item x="221"/>
        <item x="441"/>
        <item x="1513"/>
        <item x="1125"/>
        <item x="1141"/>
        <item x="56"/>
        <item x="1296"/>
        <item x="905"/>
        <item x="351"/>
        <item x="718"/>
        <item x="429"/>
        <item x="1592"/>
        <item x="603"/>
        <item x="358"/>
        <item x="1473"/>
        <item x="459"/>
        <item x="467"/>
        <item x="119"/>
        <item x="757"/>
        <item x="1245"/>
        <item x="427"/>
        <item x="621"/>
        <item x="1646"/>
        <item x="214"/>
        <item x="409"/>
        <item x="1379"/>
        <item x="1471"/>
        <item x="1147"/>
        <item x="605"/>
        <item x="398"/>
        <item x="7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0"/>
  </rowFields>
  <rowItems count="11">
    <i>
      <x v="1448"/>
    </i>
    <i>
      <x v="667"/>
    </i>
    <i>
      <x v="183"/>
    </i>
    <i>
      <x v="1641"/>
    </i>
    <i>
      <x v="33"/>
    </i>
    <i>
      <x v="1722"/>
    </i>
    <i>
      <x v="563"/>
    </i>
    <i>
      <x v="1593"/>
    </i>
    <i>
      <x v="1028"/>
    </i>
    <i>
      <x v="277"/>
    </i>
    <i t="grand">
      <x/>
    </i>
  </rowItems>
  <colItems count="1">
    <i/>
  </colItems>
  <dataFields count="1">
    <dataField name="Average of ret_10d" fld="10" subtotal="average" baseField="0" baseItem="0" numFmtId="10"/>
  </dataFields>
  <formats count="2">
    <format dxfId="16">
      <pivotArea outline="0" fieldPosition="0">
        <references count="1">
          <reference field="4294967294" count="1" selected="0">
            <x v="0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4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0B8FAC-C05D-43DC-B89B-FDB292A27F2C}" name="PivotTable1" cacheId="5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E6:F19" firstHeaderRow="1" firstDataRow="1" firstDataCol="1"/>
  <pivotFields count="3">
    <pivotField compact="0" numFmtId="14" outline="0" showAll="0"/>
    <pivotField axis="axisRow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cumulative_return" fld="2" baseField="0" baseItem="0"/>
  </dataFields>
  <chartFormats count="6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613B421-B2CF-4DAE-81A9-EBF591ADC83F}" name="Table4" displayName="Table4" ref="A1:M15916" totalsRowShown="0" headerRowDxfId="15" headerRowBorderDxfId="13" tableBorderDxfId="14">
  <autoFilter ref="A1:M15916" xr:uid="{3613B421-B2CF-4DAE-81A9-EBF591ADC83F}"/>
  <sortState xmlns:xlrd2="http://schemas.microsoft.com/office/spreadsheetml/2017/richdata2" ref="A2:M15916">
    <sortCondition ref="D1:D15916"/>
  </sortState>
  <tableColumns count="13">
    <tableColumn id="1" xr3:uid="{E3FB10B8-5C25-4158-B703-B4A270F738E4}" name="ticker"/>
    <tableColumn id="2" xr3:uid="{66CAE9A6-FDCE-44E2-B5BD-43F55149B7B4}" name="company_name"/>
    <tableColumn id="13" xr3:uid="{8AE817F0-214B-48A2-A7EB-720837EA7CD7}" name="trade_month" dataDxfId="12">
      <calculatedColumnFormula>TEXT(D2, "mmm")</calculatedColumnFormula>
    </tableColumn>
    <tableColumn id="3" xr3:uid="{A362E700-D2B0-49AC-BD67-E76D02AAF647}" name="trade_date" dataDxfId="11"/>
    <tableColumn id="4" xr3:uid="{5101719F-965D-4C59-8ED2-EFB673E410B3}" name="insider_name"/>
    <tableColumn id="5" xr3:uid="{2A925C4F-73D0-4444-924A-9A5AF36D8C1E}" name="insider_role"/>
    <tableColumn id="6" xr3:uid="{01D34D5B-29D0-4489-A9D7-8378ACAE148F}" name="shares"/>
    <tableColumn id="7" xr3:uid="{F9265F79-6F52-4BE0-8E5E-953B5CA556AB}" name="price"/>
    <tableColumn id="8" xr3:uid="{E7DA36ED-8609-4905-9D0B-0AE80471F11F}" name="value_usd"/>
    <tableColumn id="9" xr3:uid="{871C0CDA-7440-457E-B1F5-859235F1485C}" name="size_bucket"/>
    <tableColumn id="10" xr3:uid="{70DFF07C-3321-4B3D-AFBB-828735328515}" name="ret_10d"/>
    <tableColumn id="11" xr3:uid="{A85D3C1C-A93C-41F6-9DBE-2180F2AE6C8E}" name="10d_return_pct"/>
    <tableColumn id="12" xr3:uid="{7266CB09-A145-4F51-BCC5-93F1E273C132}" name="transaction_typ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478E6DE-3ED4-4A8C-A464-68BD9B5290A9}" name="Table7" displayName="Table7" ref="A1:F4" totalsRowCount="1" headerRowDxfId="10" headerRowBorderDxfId="8" tableBorderDxfId="9">
  <autoFilter ref="A1:F3" xr:uid="{C478E6DE-3ED4-4A8C-A464-68BD9B5290A9}"/>
  <tableColumns count="6">
    <tableColumn id="1" xr3:uid="{AF5A4DB6-7A44-4E0F-BAE5-527D221EF606}" name="size_bucket" totalsRowLabel="Total Events"/>
    <tableColumn id="2" xr3:uid="{45E4D31D-A954-4CAE-B374-A4ECD1D4048C}" name="count" totalsRowFunction="custom">
      <totalsRowFormula>SUM(Table7[count])</totalsRowFormula>
    </tableColumn>
    <tableColumn id="3" xr3:uid="{73E97414-9D33-46D0-B96D-BDD53572332B}" name="mean" totalsRowFunction="custom">
      <totalsRowFormula>SUM(Table7[mean])</totalsRowFormula>
    </tableColumn>
    <tableColumn id="4" xr3:uid="{D59AB679-AE44-4E53-9954-D14A8991CD65}" name="median" totalsRowFunction="custom">
      <totalsRowFormula>SUM(Table7[median])</totalsRowFormula>
    </tableColumn>
    <tableColumn id="5" xr3:uid="{EC6EABC9-204F-4B68-81CE-3031533545F0}" name="mean_return_pct" totalsRowFunction="custom">
      <totalsRowFormula>SUM(Table7[mean_return_pct])</totalsRowFormula>
    </tableColumn>
    <tableColumn id="6" xr3:uid="{4AA74CBD-4B8B-45C4-B3D4-F3FBFA343AFA}" name="median_return_pct" totalsRowFunction="custom">
      <totalsRowFormula>SUM(Table7[median_return_pct])</totalsRow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7238D08-E924-407F-A18E-65B29D67D94F}" name="Table8" displayName="Table8" ref="A1:C251" totalsRowShown="0" headerRowDxfId="7" headerRowBorderDxfId="5" tableBorderDxfId="6">
  <autoFilter ref="A1:C251" xr:uid="{87238D08-E924-407F-A18E-65B29D67D94F}"/>
  <tableColumns count="3">
    <tableColumn id="1" xr3:uid="{479C5E5D-6A73-4744-A471-5430C122879B}" name="date" dataDxfId="4"/>
    <tableColumn id="3" xr3:uid="{AE4B0988-8CC2-48FC-B3BF-26A4B17D653F}" name="Month" dataDxfId="3">
      <calculatedColumnFormula>TEXT(A2, "mmm")</calculatedColumnFormula>
    </tableColumn>
    <tableColumn id="2" xr3:uid="{5F8D2BEB-C9A2-4B3D-BACA-A1581194481D}" name="cumulative_return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F076F8-DF17-457C-B844-9CF04109F687}" name="Table3" displayName="Table3" ref="A1:B7" totalsRowShown="0" headerRowDxfId="2" headerRowBorderDxfId="0" tableBorderDxfId="1">
  <autoFilter ref="A1:B7" xr:uid="{88F076F8-DF17-457C-B844-9CF04109F687}"/>
  <tableColumns count="2">
    <tableColumn id="1" xr3:uid="{F916B51D-A72A-45F7-B64E-E644F1C3A634}" name="parameter"/>
    <tableColumn id="2" xr3:uid="{14E079FF-EB8B-489C-8676-3ED0E9DD7F3A}" name="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686A-59D8-48B9-8593-2D59F9731424}">
  <dimension ref="A1:T57"/>
  <sheetViews>
    <sheetView showGridLines="0" tabSelected="1" workbookViewId="0">
      <selection activeCell="A2" sqref="A2"/>
    </sheetView>
  </sheetViews>
  <sheetFormatPr defaultRowHeight="15"/>
  <cols>
    <col min="1" max="4" width="9.140625" style="10"/>
    <col min="5" max="5" width="12.28515625" style="10" customWidth="1"/>
    <col min="6" max="16384" width="9.140625" style="10"/>
  </cols>
  <sheetData>
    <row r="1" spans="1:20" ht="53.25" customHeight="1">
      <c r="B1" s="20" t="s">
        <v>0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ht="27" customHeight="1">
      <c r="B2" s="21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</row>
    <row r="3" spans="1:20" ht="28.5" customHeight="1">
      <c r="B3" s="22" t="s">
        <v>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</row>
    <row r="5" spans="1:20" ht="19.5">
      <c r="B5" s="23" t="s">
        <v>3</v>
      </c>
      <c r="C5" s="23"/>
      <c r="D5" s="23"/>
      <c r="E5" s="11" t="s">
        <v>4</v>
      </c>
      <c r="F5" s="12"/>
      <c r="G5" s="13"/>
      <c r="H5" s="23" t="s">
        <v>5</v>
      </c>
      <c r="I5" s="23"/>
      <c r="J5" s="23"/>
      <c r="K5" s="23"/>
      <c r="L5" s="24" t="s">
        <v>6</v>
      </c>
      <c r="M5" s="24"/>
      <c r="N5" s="24"/>
      <c r="O5" s="24"/>
      <c r="P5" s="23" t="s">
        <v>7</v>
      </c>
      <c r="Q5" s="23"/>
      <c r="R5" s="23"/>
      <c r="S5" s="23"/>
      <c r="T5" s="23"/>
    </row>
    <row r="6" spans="1:20" ht="15" customHeight="1">
      <c r="B6" s="25">
        <v>15916</v>
      </c>
      <c r="C6" s="25"/>
      <c r="D6" s="25"/>
      <c r="E6" s="26">
        <v>4.02E-2</v>
      </c>
      <c r="F6" s="26"/>
      <c r="G6" s="26"/>
      <c r="H6" s="26">
        <v>0.61670000000000003</v>
      </c>
      <c r="I6" s="26"/>
      <c r="J6" s="26"/>
      <c r="K6" s="26"/>
      <c r="L6" s="26">
        <v>1.9E-2</v>
      </c>
      <c r="M6" s="26"/>
      <c r="N6" s="26"/>
      <c r="O6" s="26"/>
      <c r="P6" s="27">
        <v>1728</v>
      </c>
      <c r="Q6" s="27"/>
      <c r="R6" s="27"/>
      <c r="S6" s="27"/>
      <c r="T6" s="27"/>
    </row>
    <row r="7" spans="1:20" ht="15" customHeight="1">
      <c r="A7" s="14"/>
      <c r="B7" s="25"/>
      <c r="C7" s="25"/>
      <c r="D7" s="25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7"/>
      <c r="Q7" s="27"/>
      <c r="R7" s="27"/>
      <c r="S7" s="27"/>
      <c r="T7" s="27"/>
    </row>
    <row r="8" spans="1:20" ht="15" customHeight="1"/>
    <row r="9" spans="1:20" ht="15" customHeight="1">
      <c r="D9" s="15" t="s">
        <v>8</v>
      </c>
      <c r="E9" s="15"/>
      <c r="F9" s="15"/>
      <c r="G9" s="15"/>
      <c r="H9" s="15"/>
      <c r="I9" s="15"/>
      <c r="M9" s="16" t="s">
        <v>9</v>
      </c>
      <c r="N9" s="16"/>
      <c r="O9" s="16"/>
      <c r="P9" s="16"/>
      <c r="Q9" s="16"/>
      <c r="R9" s="16"/>
      <c r="S9" s="16"/>
    </row>
    <row r="10" spans="1:20" ht="15" customHeight="1">
      <c r="D10" s="15"/>
      <c r="E10" s="15"/>
      <c r="F10" s="15"/>
      <c r="G10" s="15"/>
      <c r="H10" s="15"/>
      <c r="I10" s="15"/>
      <c r="L10" s="17"/>
      <c r="M10" s="16"/>
      <c r="N10" s="16"/>
      <c r="O10" s="16"/>
      <c r="P10" s="16"/>
      <c r="Q10" s="16"/>
      <c r="R10" s="16"/>
      <c r="S10" s="16"/>
    </row>
    <row r="11" spans="1:20" ht="19.5" customHeight="1">
      <c r="D11" s="15"/>
      <c r="E11" s="15"/>
      <c r="F11" s="15"/>
      <c r="G11" s="15"/>
      <c r="H11" s="15"/>
      <c r="I11" s="15"/>
      <c r="M11" s="16"/>
      <c r="N11" s="16"/>
      <c r="O11" s="16"/>
      <c r="P11" s="16"/>
      <c r="Q11" s="16"/>
      <c r="R11" s="16"/>
      <c r="S11" s="16"/>
    </row>
    <row r="34" spans="5:18" ht="15" customHeight="1">
      <c r="E34" s="18" t="s">
        <v>10</v>
      </c>
      <c r="F34" s="18"/>
      <c r="G34" s="18"/>
      <c r="H34" s="18"/>
      <c r="I34" s="18"/>
      <c r="N34" s="19" t="s">
        <v>11</v>
      </c>
      <c r="O34" s="19"/>
      <c r="P34" s="19"/>
      <c r="Q34" s="19"/>
      <c r="R34" s="19"/>
    </row>
    <row r="35" spans="5:18" ht="15" customHeight="1">
      <c r="E35" s="18"/>
      <c r="F35" s="18"/>
      <c r="G35" s="18"/>
      <c r="H35" s="18"/>
      <c r="I35" s="18"/>
      <c r="N35" s="19"/>
      <c r="O35" s="19"/>
      <c r="P35" s="19"/>
      <c r="Q35" s="19"/>
      <c r="R35" s="19"/>
    </row>
    <row r="57" spans="5:8" ht="19.5">
      <c r="E57" s="18" t="s">
        <v>12</v>
      </c>
      <c r="F57" s="18"/>
      <c r="G57" s="18"/>
      <c r="H57" s="18"/>
    </row>
  </sheetData>
  <mergeCells count="18">
    <mergeCell ref="H6:K7"/>
    <mergeCell ref="L5:O5"/>
    <mergeCell ref="L6:O7"/>
    <mergeCell ref="E5:G5"/>
    <mergeCell ref="B5:D5"/>
    <mergeCell ref="B6:D7"/>
    <mergeCell ref="E6:G7"/>
    <mergeCell ref="H5:K5"/>
    <mergeCell ref="B3:T3"/>
    <mergeCell ref="P5:T5"/>
    <mergeCell ref="P6:T7"/>
    <mergeCell ref="E57:H57"/>
    <mergeCell ref="B1:T1"/>
    <mergeCell ref="B2:T2"/>
    <mergeCell ref="M9:S11"/>
    <mergeCell ref="D9:I11"/>
    <mergeCell ref="E34:I35"/>
    <mergeCell ref="N34:R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71FA-5033-4F84-AC74-244B5712788A}">
  <dimension ref="A1:E29"/>
  <sheetViews>
    <sheetView topLeftCell="A23" workbookViewId="0">
      <selection activeCell="A22" sqref="A22:B29"/>
    </sheetView>
  </sheetViews>
  <sheetFormatPr defaultRowHeight="15"/>
  <cols>
    <col min="1" max="1" width="36.5703125" bestFit="1" customWidth="1"/>
    <col min="2" max="2" width="22.42578125" bestFit="1" customWidth="1"/>
    <col min="4" max="4" width="26.140625" bestFit="1" customWidth="1"/>
    <col min="17" max="17" width="9.28515625" bestFit="1" customWidth="1"/>
    <col min="18" max="18" width="11.140625" bestFit="1" customWidth="1"/>
  </cols>
  <sheetData>
    <row r="1" spans="1:5">
      <c r="A1" t="s">
        <v>13</v>
      </c>
      <c r="D1" t="s">
        <v>14</v>
      </c>
    </row>
    <row r="3" spans="1:5">
      <c r="A3" t="s">
        <v>15</v>
      </c>
      <c r="B3">
        <f>COUNTIF(Events!L:L,"&lt;-20")</f>
        <v>400</v>
      </c>
      <c r="D3" t="s">
        <v>3</v>
      </c>
      <c r="E3">
        <f>COUNTA(Events!A:A)</f>
        <v>15916</v>
      </c>
    </row>
    <row r="4" spans="1:5">
      <c r="A4" t="s">
        <v>16</v>
      </c>
      <c r="B4">
        <f>COUNTIFS(Events!L:L,"&gt;=-20",Events!L:L,"&lt;-10")</f>
        <v>1035</v>
      </c>
      <c r="D4" t="s">
        <v>17</v>
      </c>
      <c r="E4" s="8">
        <f>AVERAGE(Events!K:K)</f>
        <v>4.0181825310551499E-2</v>
      </c>
    </row>
    <row r="5" spans="1:5">
      <c r="A5" s="3" t="s">
        <v>18</v>
      </c>
      <c r="B5">
        <f>COUNTIFS(Events!L:L,"&gt;=-10",Events!L:L,"&lt;-5")</f>
        <v>1496</v>
      </c>
      <c r="D5" t="s">
        <v>5</v>
      </c>
      <c r="E5" s="8">
        <f>COUNTIF(Events!K:K,"&gt;0")/COUNT(Events!K:K)</f>
        <v>0.61671379202010679</v>
      </c>
    </row>
    <row r="6" spans="1:5">
      <c r="A6" t="s">
        <v>19</v>
      </c>
      <c r="B6">
        <f>COUNTIFS(Events!L:L,"&gt;=-5",Events!L:L,"&lt;0")</f>
        <v>2996</v>
      </c>
      <c r="D6" t="s">
        <v>6</v>
      </c>
      <c r="E6" s="8">
        <f>MEDIAN(Events!K:K)</f>
        <v>1.9005039921053509E-2</v>
      </c>
    </row>
    <row r="7" spans="1:5">
      <c r="A7" s="3" t="s">
        <v>20</v>
      </c>
      <c r="B7">
        <f>COUNTIFS(Events!L:L,"&gt;=0",Events!L:L,"&lt;5")</f>
        <v>4526</v>
      </c>
      <c r="D7" t="s">
        <v>7</v>
      </c>
      <c r="E7">
        <f>COUNTA(_xlfn.UNIQUE(Events!A:A))</f>
        <v>1728</v>
      </c>
    </row>
    <row r="8" spans="1:5">
      <c r="A8" s="3" t="s">
        <v>21</v>
      </c>
      <c r="B8">
        <f>COUNTIFS(Events!L:L,"&gt;=5",Events!L:L,"&lt;10")</f>
        <v>2276</v>
      </c>
    </row>
    <row r="9" spans="1:5">
      <c r="A9" t="s">
        <v>22</v>
      </c>
      <c r="B9">
        <f>COUNTIFS(Events!L:L,"&gt;=10",Events!L:L,"&lt;20")</f>
        <v>1903</v>
      </c>
    </row>
    <row r="10" spans="1:5">
      <c r="A10" s="3" t="s">
        <v>23</v>
      </c>
      <c r="B10">
        <f>COUNTIFS(Events!L:L,"&gt;=20",Events!L:L,"&lt;50")</f>
        <v>1008</v>
      </c>
    </row>
    <row r="11" spans="1:5">
      <c r="A11" s="3" t="s">
        <v>24</v>
      </c>
      <c r="B11">
        <f>COUNTIF(Events!L:L,"&gt;=50")</f>
        <v>275</v>
      </c>
      <c r="D11" s="4"/>
    </row>
    <row r="14" spans="1:5">
      <c r="A14" t="s">
        <v>25</v>
      </c>
    </row>
    <row r="16" spans="1:5">
      <c r="A16" t="s">
        <v>26</v>
      </c>
      <c r="B16">
        <f>AVERAGEIF(Events!J:J,"large_buy",Events!L:L)</f>
        <v>4.1430989327841212</v>
      </c>
    </row>
    <row r="17" spans="1:4">
      <c r="A17" t="s">
        <v>27</v>
      </c>
      <c r="B17">
        <f>AVERAGEIF(Events!J:J,"normal_buy",Events!L:L)</f>
        <v>3.955086788348753</v>
      </c>
    </row>
    <row r="18" spans="1:4">
      <c r="A18" t="s">
        <v>28</v>
      </c>
      <c r="B18">
        <f>COUNTIFS(Events!J:J,"large_buy",Events!L:L,"&gt;0")/COUNTIF(Events!J:J,"large_buy")</f>
        <v>0.6010110466204831</v>
      </c>
      <c r="D18" s="3"/>
    </row>
    <row r="19" spans="1:4">
      <c r="A19" t="s">
        <v>29</v>
      </c>
      <c r="B19">
        <f>COUNTIFS(Events!J:J,"normal_buy",Events!L:L,"&gt;0")/COUNTIF(Events!J:J,"normal_buy")</f>
        <v>0.62464535653489694</v>
      </c>
    </row>
    <row r="20" spans="1:4">
      <c r="D20" s="3"/>
    </row>
    <row r="21" spans="1:4">
      <c r="A21" t="s">
        <v>30</v>
      </c>
      <c r="D21" s="3"/>
    </row>
    <row r="22" spans="1:4" ht="30.75">
      <c r="A22" s="4" t="s">
        <v>31</v>
      </c>
      <c r="B22" s="8">
        <f>AVERAGEIF(Events!F:F,"Director,Officer,TenPercentOwner",Events!K:K)</f>
        <v>8.9800576743157612E-2</v>
      </c>
    </row>
    <row r="23" spans="1:4">
      <c r="A23" t="s">
        <v>32</v>
      </c>
      <c r="B23" s="8">
        <f>AVERAGEIF(Events!F:F,"TenPercentOwner,Other",Events!K:K)</f>
        <v>6.3877995351613648E-2</v>
      </c>
    </row>
    <row r="24" spans="1:4">
      <c r="A24" t="s">
        <v>33</v>
      </c>
      <c r="B24" s="8">
        <f>AVERAGEIF(Events!F:F,"Director,Officer",Events!K:K)</f>
        <v>4.9723521988522063E-2</v>
      </c>
    </row>
    <row r="25" spans="1:4">
      <c r="A25" t="s">
        <v>34</v>
      </c>
      <c r="B25" s="8">
        <f>AVERAGEIF(Events!F:F,"Director,TenPercentOwner",Events!K:K)</f>
        <v>4.8803402398042359E-2</v>
      </c>
    </row>
    <row r="26" spans="1:4">
      <c r="A26" t="s">
        <v>35</v>
      </c>
      <c r="B26" s="8">
        <f>AVERAGEIF(Events!F:F,"Officer",Events!K:K)</f>
        <v>4.3104204808056878E-2</v>
      </c>
    </row>
    <row r="27" spans="1:4">
      <c r="A27" t="s">
        <v>36</v>
      </c>
      <c r="B27" s="8">
        <f>AVERAGEIF(Events!F:F,"TenPercentOwner",Events!K:K)</f>
        <v>3.7430867464904073E-2</v>
      </c>
    </row>
    <row r="28" spans="1:4">
      <c r="A28" t="s">
        <v>37</v>
      </c>
      <c r="B28" s="8">
        <f>AVERAGEIF(Events!F:F,"Director",Events!K:K)</f>
        <v>3.6011004206410825E-2</v>
      </c>
    </row>
    <row r="29" spans="1:4">
      <c r="A29" t="s">
        <v>38</v>
      </c>
      <c r="B29" s="8">
        <f>AVERAGEIF(Events!F:F,"Other",Events!K:K)</f>
        <v>3.0598364282180886E-2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96350-B564-4371-9C50-8FFA43B19B07}">
  <dimension ref="A3:B254"/>
  <sheetViews>
    <sheetView workbookViewId="0">
      <selection activeCell="H7" sqref="H7"/>
    </sheetView>
  </sheetViews>
  <sheetFormatPr defaultRowHeight="15"/>
  <cols>
    <col min="1" max="1" width="15.85546875" style="7" bestFit="1" customWidth="1"/>
    <col min="2" max="3" width="14" bestFit="1" customWidth="1"/>
    <col min="4" max="4" width="20.42578125" bestFit="1" customWidth="1"/>
    <col min="5" max="5" width="31.42578125" bestFit="1" customWidth="1"/>
    <col min="6" max="6" width="37.140625" bestFit="1" customWidth="1"/>
    <col min="7" max="7" width="13.85546875" bestFit="1" customWidth="1"/>
    <col min="8" max="8" width="24.85546875" bestFit="1" customWidth="1"/>
    <col min="9" max="9" width="30.5703125" bestFit="1" customWidth="1"/>
    <col min="10" max="10" width="6.85546875" bestFit="1" customWidth="1"/>
    <col min="11" max="11" width="12.7109375" bestFit="1" customWidth="1"/>
    <col min="12" max="12" width="23.7109375" bestFit="1" customWidth="1"/>
    <col min="13" max="13" width="29.42578125" bestFit="1" customWidth="1"/>
    <col min="14" max="14" width="6" bestFit="1" customWidth="1"/>
    <col min="15" max="15" width="17" bestFit="1" customWidth="1"/>
    <col min="16" max="16" width="22.7109375" bestFit="1" customWidth="1"/>
    <col min="17" max="17" width="7.140625" bestFit="1" customWidth="1"/>
    <col min="18" max="18" width="11.42578125" bestFit="1" customWidth="1"/>
  </cols>
  <sheetData>
    <row r="3" spans="1:2">
      <c r="A3" s="6" t="s">
        <v>39</v>
      </c>
      <c r="B3" t="s">
        <v>40</v>
      </c>
    </row>
    <row r="4" spans="1:2">
      <c r="A4" t="s">
        <v>41</v>
      </c>
      <c r="B4" s="5">
        <v>1030</v>
      </c>
    </row>
    <row r="5" spans="1:2">
      <c r="A5" t="s">
        <v>42</v>
      </c>
      <c r="B5" s="5">
        <v>1662</v>
      </c>
    </row>
    <row r="6" spans="1:2">
      <c r="A6" t="s">
        <v>43</v>
      </c>
      <c r="B6" s="5">
        <v>1688</v>
      </c>
    </row>
    <row r="7" spans="1:2">
      <c r="A7" t="s">
        <v>44</v>
      </c>
      <c r="B7" s="5">
        <v>961</v>
      </c>
    </row>
    <row r="8" spans="1:2">
      <c r="A8" t="s">
        <v>45</v>
      </c>
      <c r="B8" s="5">
        <v>1567</v>
      </c>
    </row>
    <row r="9" spans="1:2">
      <c r="A9" t="s">
        <v>46</v>
      </c>
      <c r="B9" s="5">
        <v>1199</v>
      </c>
    </row>
    <row r="10" spans="1:2">
      <c r="A10" t="s">
        <v>47</v>
      </c>
      <c r="B10" s="5">
        <v>1017</v>
      </c>
    </row>
    <row r="11" spans="1:2">
      <c r="A11" t="s">
        <v>48</v>
      </c>
      <c r="B11" s="5">
        <v>2006</v>
      </c>
    </row>
    <row r="12" spans="1:2">
      <c r="A12" t="s">
        <v>49</v>
      </c>
      <c r="B12" s="5">
        <v>1409</v>
      </c>
    </row>
    <row r="13" spans="1:2">
      <c r="A13" t="s">
        <v>50</v>
      </c>
      <c r="B13" s="5">
        <v>1017</v>
      </c>
    </row>
    <row r="14" spans="1:2">
      <c r="A14" t="s">
        <v>51</v>
      </c>
      <c r="B14" s="5">
        <v>1419</v>
      </c>
    </row>
    <row r="15" spans="1:2">
      <c r="A15" t="s">
        <v>52</v>
      </c>
      <c r="B15" s="5">
        <v>940</v>
      </c>
    </row>
    <row r="16" spans="1:2">
      <c r="A16" t="s">
        <v>53</v>
      </c>
      <c r="B16" s="5">
        <v>15915</v>
      </c>
    </row>
    <row r="17" spans="1:1">
      <c r="A17"/>
    </row>
    <row r="18" spans="1:1">
      <c r="A18"/>
    </row>
    <row r="19" spans="1:1">
      <c r="A19"/>
    </row>
    <row r="20" spans="1:1">
      <c r="A20"/>
    </row>
    <row r="21" spans="1:1">
      <c r="A21"/>
    </row>
    <row r="22" spans="1:1">
      <c r="A22"/>
    </row>
    <row r="23" spans="1:1">
      <c r="A23"/>
    </row>
    <row r="24" spans="1:1">
      <c r="A24"/>
    </row>
    <row r="25" spans="1:1">
      <c r="A25"/>
    </row>
    <row r="26" spans="1:1">
      <c r="A26"/>
    </row>
    <row r="27" spans="1:1">
      <c r="A27"/>
    </row>
    <row r="28" spans="1:1">
      <c r="A28"/>
    </row>
    <row r="29" spans="1:1">
      <c r="A29"/>
    </row>
    <row r="30" spans="1:1">
      <c r="A30"/>
    </row>
    <row r="31" spans="1:1">
      <c r="A31"/>
    </row>
    <row r="32" spans="1:1">
      <c r="A32"/>
    </row>
    <row r="33" spans="1:1">
      <c r="A33"/>
    </row>
    <row r="34" spans="1:1">
      <c r="A34"/>
    </row>
    <row r="35" spans="1:1">
      <c r="A35"/>
    </row>
    <row r="36" spans="1:1">
      <c r="A36"/>
    </row>
    <row r="37" spans="1:1">
      <c r="A37"/>
    </row>
    <row r="38" spans="1:1">
      <c r="A38"/>
    </row>
    <row r="39" spans="1:1">
      <c r="A39"/>
    </row>
    <row r="40" spans="1:1">
      <c r="A40"/>
    </row>
    <row r="41" spans="1:1">
      <c r="A41"/>
    </row>
    <row r="42" spans="1:1">
      <c r="A42"/>
    </row>
    <row r="43" spans="1:1">
      <c r="A43"/>
    </row>
    <row r="44" spans="1:1">
      <c r="A44"/>
    </row>
    <row r="45" spans="1:1">
      <c r="A45"/>
    </row>
    <row r="46" spans="1:1">
      <c r="A46"/>
    </row>
    <row r="47" spans="1:1">
      <c r="A47"/>
    </row>
    <row r="48" spans="1:1">
      <c r="A48"/>
    </row>
    <row r="49" spans="1:1">
      <c r="A49"/>
    </row>
    <row r="50" spans="1:1">
      <c r="A50"/>
    </row>
    <row r="51" spans="1:1">
      <c r="A51"/>
    </row>
    <row r="52" spans="1:1">
      <c r="A52"/>
    </row>
    <row r="53" spans="1:1">
      <c r="A53"/>
    </row>
    <row r="54" spans="1:1">
      <c r="A54"/>
    </row>
    <row r="55" spans="1:1">
      <c r="A55"/>
    </row>
    <row r="56" spans="1:1">
      <c r="A56"/>
    </row>
    <row r="57" spans="1:1">
      <c r="A57"/>
    </row>
    <row r="58" spans="1:1">
      <c r="A58"/>
    </row>
    <row r="59" spans="1:1">
      <c r="A59"/>
    </row>
    <row r="60" spans="1:1">
      <c r="A60"/>
    </row>
    <row r="61" spans="1:1">
      <c r="A61"/>
    </row>
    <row r="62" spans="1:1">
      <c r="A62"/>
    </row>
    <row r="63" spans="1:1">
      <c r="A63"/>
    </row>
    <row r="64" spans="1:1">
      <c r="A64"/>
    </row>
    <row r="65" spans="1:1">
      <c r="A65"/>
    </row>
    <row r="66" spans="1:1">
      <c r="A66"/>
    </row>
    <row r="67" spans="1:1">
      <c r="A67"/>
    </row>
    <row r="68" spans="1:1">
      <c r="A68"/>
    </row>
    <row r="69" spans="1:1">
      <c r="A69"/>
    </row>
    <row r="70" spans="1:1">
      <c r="A70"/>
    </row>
    <row r="71" spans="1:1">
      <c r="A71"/>
    </row>
    <row r="72" spans="1:1">
      <c r="A72"/>
    </row>
    <row r="73" spans="1:1">
      <c r="A73"/>
    </row>
    <row r="74" spans="1:1">
      <c r="A74"/>
    </row>
    <row r="75" spans="1:1">
      <c r="A75"/>
    </row>
    <row r="76" spans="1:1">
      <c r="A76"/>
    </row>
    <row r="77" spans="1:1">
      <c r="A77"/>
    </row>
    <row r="78" spans="1:1">
      <c r="A78"/>
    </row>
    <row r="79" spans="1:1">
      <c r="A79"/>
    </row>
    <row r="80" spans="1:1">
      <c r="A80"/>
    </row>
    <row r="81" spans="1:1">
      <c r="A81"/>
    </row>
    <row r="82" spans="1:1">
      <c r="A82"/>
    </row>
    <row r="83" spans="1:1">
      <c r="A83"/>
    </row>
    <row r="84" spans="1:1">
      <c r="A84"/>
    </row>
    <row r="85" spans="1:1">
      <c r="A85"/>
    </row>
    <row r="86" spans="1:1">
      <c r="A86"/>
    </row>
    <row r="87" spans="1:1">
      <c r="A87"/>
    </row>
    <row r="88" spans="1:1">
      <c r="A88"/>
    </row>
    <row r="89" spans="1:1">
      <c r="A89"/>
    </row>
    <row r="90" spans="1:1">
      <c r="A90"/>
    </row>
    <row r="91" spans="1:1">
      <c r="A91"/>
    </row>
    <row r="92" spans="1:1">
      <c r="A92"/>
    </row>
    <row r="93" spans="1:1">
      <c r="A93"/>
    </row>
    <row r="94" spans="1:1">
      <c r="A94"/>
    </row>
    <row r="95" spans="1:1">
      <c r="A95"/>
    </row>
    <row r="96" spans="1:1">
      <c r="A96"/>
    </row>
    <row r="97" spans="1:1">
      <c r="A97"/>
    </row>
    <row r="98" spans="1:1">
      <c r="A98"/>
    </row>
    <row r="99" spans="1:1">
      <c r="A99"/>
    </row>
    <row r="100" spans="1:1">
      <c r="A100"/>
    </row>
    <row r="101" spans="1:1">
      <c r="A101"/>
    </row>
    <row r="102" spans="1:1">
      <c r="A102"/>
    </row>
    <row r="103" spans="1:1">
      <c r="A103"/>
    </row>
    <row r="104" spans="1:1">
      <c r="A104"/>
    </row>
    <row r="105" spans="1:1">
      <c r="A105"/>
    </row>
    <row r="106" spans="1:1">
      <c r="A106"/>
    </row>
    <row r="107" spans="1:1">
      <c r="A107"/>
    </row>
    <row r="108" spans="1:1">
      <c r="A108"/>
    </row>
    <row r="109" spans="1:1">
      <c r="A109"/>
    </row>
    <row r="110" spans="1:1">
      <c r="A110"/>
    </row>
    <row r="111" spans="1:1">
      <c r="A111"/>
    </row>
    <row r="112" spans="1:1">
      <c r="A112"/>
    </row>
    <row r="113" spans="1:1">
      <c r="A113"/>
    </row>
    <row r="114" spans="1:1">
      <c r="A114"/>
    </row>
    <row r="115" spans="1:1">
      <c r="A115"/>
    </row>
    <row r="116" spans="1:1">
      <c r="A116"/>
    </row>
    <row r="117" spans="1:1">
      <c r="A117"/>
    </row>
    <row r="118" spans="1:1">
      <c r="A118"/>
    </row>
    <row r="119" spans="1:1">
      <c r="A119"/>
    </row>
    <row r="120" spans="1:1">
      <c r="A120"/>
    </row>
    <row r="121" spans="1:1">
      <c r="A121"/>
    </row>
    <row r="122" spans="1:1">
      <c r="A122"/>
    </row>
    <row r="123" spans="1:1">
      <c r="A123"/>
    </row>
    <row r="124" spans="1:1">
      <c r="A124"/>
    </row>
    <row r="125" spans="1:1">
      <c r="A125"/>
    </row>
    <row r="126" spans="1:1">
      <c r="A126"/>
    </row>
    <row r="127" spans="1:1">
      <c r="A127"/>
    </row>
    <row r="128" spans="1:1">
      <c r="A128"/>
    </row>
    <row r="129" spans="1:1">
      <c r="A129"/>
    </row>
    <row r="130" spans="1:1">
      <c r="A130"/>
    </row>
    <row r="131" spans="1:1">
      <c r="A131"/>
    </row>
    <row r="132" spans="1:1">
      <c r="A132"/>
    </row>
    <row r="133" spans="1:1">
      <c r="A133"/>
    </row>
    <row r="134" spans="1:1">
      <c r="A134"/>
    </row>
    <row r="135" spans="1:1">
      <c r="A135"/>
    </row>
    <row r="136" spans="1:1">
      <c r="A136"/>
    </row>
    <row r="137" spans="1:1">
      <c r="A137"/>
    </row>
    <row r="138" spans="1:1">
      <c r="A138"/>
    </row>
    <row r="139" spans="1:1">
      <c r="A139"/>
    </row>
    <row r="140" spans="1:1">
      <c r="A140"/>
    </row>
    <row r="141" spans="1:1">
      <c r="A141"/>
    </row>
    <row r="142" spans="1:1">
      <c r="A142"/>
    </row>
    <row r="143" spans="1:1">
      <c r="A143"/>
    </row>
    <row r="144" spans="1:1">
      <c r="A144"/>
    </row>
    <row r="145" spans="1:1">
      <c r="A145"/>
    </row>
    <row r="146" spans="1:1">
      <c r="A146"/>
    </row>
    <row r="147" spans="1:1">
      <c r="A147"/>
    </row>
    <row r="148" spans="1:1">
      <c r="A148"/>
    </row>
    <row r="149" spans="1:1">
      <c r="A149"/>
    </row>
    <row r="150" spans="1:1">
      <c r="A150"/>
    </row>
    <row r="151" spans="1:1">
      <c r="A151"/>
    </row>
    <row r="152" spans="1:1">
      <c r="A152"/>
    </row>
    <row r="153" spans="1:1">
      <c r="A153"/>
    </row>
    <row r="154" spans="1:1">
      <c r="A154"/>
    </row>
    <row r="155" spans="1:1">
      <c r="A155"/>
    </row>
    <row r="156" spans="1:1">
      <c r="A156"/>
    </row>
    <row r="157" spans="1:1">
      <c r="A157"/>
    </row>
    <row r="158" spans="1:1">
      <c r="A158"/>
    </row>
    <row r="159" spans="1:1">
      <c r="A159"/>
    </row>
    <row r="160" spans="1:1">
      <c r="A160"/>
    </row>
    <row r="161" spans="1:1">
      <c r="A161"/>
    </row>
    <row r="162" spans="1:1">
      <c r="A162"/>
    </row>
    <row r="163" spans="1:1">
      <c r="A163"/>
    </row>
    <row r="164" spans="1:1">
      <c r="A164"/>
    </row>
    <row r="165" spans="1:1">
      <c r="A165"/>
    </row>
    <row r="166" spans="1:1">
      <c r="A166"/>
    </row>
    <row r="167" spans="1:1">
      <c r="A167"/>
    </row>
    <row r="168" spans="1:1">
      <c r="A168"/>
    </row>
    <row r="169" spans="1:1">
      <c r="A169"/>
    </row>
    <row r="170" spans="1:1">
      <c r="A170"/>
    </row>
    <row r="171" spans="1:1">
      <c r="A171"/>
    </row>
    <row r="172" spans="1:1">
      <c r="A172"/>
    </row>
    <row r="173" spans="1:1">
      <c r="A173"/>
    </row>
    <row r="174" spans="1:1">
      <c r="A174"/>
    </row>
    <row r="175" spans="1:1">
      <c r="A175"/>
    </row>
    <row r="176" spans="1:1">
      <c r="A176"/>
    </row>
    <row r="177" spans="1:1">
      <c r="A177"/>
    </row>
    <row r="178" spans="1:1">
      <c r="A178"/>
    </row>
    <row r="179" spans="1:1">
      <c r="A179"/>
    </row>
    <row r="180" spans="1:1">
      <c r="A180"/>
    </row>
    <row r="181" spans="1:1">
      <c r="A181"/>
    </row>
    <row r="182" spans="1:1">
      <c r="A182"/>
    </row>
    <row r="183" spans="1:1">
      <c r="A183"/>
    </row>
    <row r="184" spans="1:1">
      <c r="A184"/>
    </row>
    <row r="185" spans="1:1">
      <c r="A185"/>
    </row>
    <row r="186" spans="1:1">
      <c r="A186"/>
    </row>
    <row r="187" spans="1:1">
      <c r="A187"/>
    </row>
    <row r="188" spans="1:1">
      <c r="A188"/>
    </row>
    <row r="189" spans="1:1">
      <c r="A189"/>
    </row>
    <row r="190" spans="1:1">
      <c r="A190"/>
    </row>
    <row r="191" spans="1:1">
      <c r="A191"/>
    </row>
    <row r="192" spans="1:1">
      <c r="A192"/>
    </row>
    <row r="193" spans="1:1">
      <c r="A193"/>
    </row>
    <row r="194" spans="1:1">
      <c r="A194"/>
    </row>
    <row r="195" spans="1:1">
      <c r="A195"/>
    </row>
    <row r="196" spans="1:1">
      <c r="A196"/>
    </row>
    <row r="197" spans="1:1">
      <c r="A197"/>
    </row>
    <row r="198" spans="1:1">
      <c r="A198"/>
    </row>
    <row r="199" spans="1:1">
      <c r="A199"/>
    </row>
    <row r="200" spans="1:1">
      <c r="A200"/>
    </row>
    <row r="201" spans="1:1">
      <c r="A201"/>
    </row>
    <row r="202" spans="1:1">
      <c r="A202"/>
    </row>
    <row r="203" spans="1:1">
      <c r="A203"/>
    </row>
    <row r="204" spans="1:1">
      <c r="A204"/>
    </row>
    <row r="205" spans="1:1">
      <c r="A205"/>
    </row>
    <row r="206" spans="1:1">
      <c r="A206"/>
    </row>
    <row r="207" spans="1:1">
      <c r="A207"/>
    </row>
    <row r="208" spans="1:1">
      <c r="A208"/>
    </row>
    <row r="209" spans="1:1">
      <c r="A209"/>
    </row>
    <row r="210" spans="1:1">
      <c r="A210"/>
    </row>
    <row r="211" spans="1:1">
      <c r="A211"/>
    </row>
    <row r="212" spans="1:1">
      <c r="A212"/>
    </row>
    <row r="213" spans="1:1">
      <c r="A213"/>
    </row>
    <row r="214" spans="1:1">
      <c r="A214"/>
    </row>
    <row r="215" spans="1:1">
      <c r="A215"/>
    </row>
    <row r="216" spans="1:1">
      <c r="A216"/>
    </row>
    <row r="217" spans="1:1">
      <c r="A217"/>
    </row>
    <row r="218" spans="1:1">
      <c r="A218"/>
    </row>
    <row r="219" spans="1:1">
      <c r="A219"/>
    </row>
    <row r="220" spans="1:1">
      <c r="A220"/>
    </row>
    <row r="221" spans="1:1">
      <c r="A221"/>
    </row>
    <row r="222" spans="1:1">
      <c r="A222"/>
    </row>
    <row r="223" spans="1:1">
      <c r="A223"/>
    </row>
    <row r="224" spans="1:1">
      <c r="A224"/>
    </row>
    <row r="225" spans="1:1">
      <c r="A225"/>
    </row>
    <row r="226" spans="1:1">
      <c r="A226"/>
    </row>
    <row r="227" spans="1:1">
      <c r="A227"/>
    </row>
    <row r="228" spans="1:1">
      <c r="A228"/>
    </row>
    <row r="229" spans="1:1">
      <c r="A229"/>
    </row>
    <row r="230" spans="1:1">
      <c r="A230"/>
    </row>
    <row r="231" spans="1:1">
      <c r="A231"/>
    </row>
    <row r="232" spans="1:1">
      <c r="A232"/>
    </row>
    <row r="233" spans="1:1">
      <c r="A233"/>
    </row>
    <row r="234" spans="1:1">
      <c r="A234"/>
    </row>
    <row r="235" spans="1:1">
      <c r="A235"/>
    </row>
    <row r="236" spans="1:1">
      <c r="A236"/>
    </row>
    <row r="237" spans="1:1">
      <c r="A237"/>
    </row>
    <row r="238" spans="1:1">
      <c r="A238"/>
    </row>
    <row r="239" spans="1:1">
      <c r="A239"/>
    </row>
    <row r="240" spans="1:1">
      <c r="A240"/>
    </row>
    <row r="241" spans="1:1">
      <c r="A241"/>
    </row>
    <row r="242" spans="1:1">
      <c r="A242"/>
    </row>
    <row r="243" spans="1:1">
      <c r="A243"/>
    </row>
    <row r="244" spans="1:1">
      <c r="A244"/>
    </row>
    <row r="245" spans="1:1">
      <c r="A245"/>
    </row>
    <row r="246" spans="1:1">
      <c r="A246"/>
    </row>
    <row r="247" spans="1:1">
      <c r="A247"/>
    </row>
    <row r="248" spans="1:1">
      <c r="A248"/>
    </row>
    <row r="249" spans="1:1">
      <c r="A249"/>
    </row>
    <row r="250" spans="1:1">
      <c r="A250"/>
    </row>
    <row r="251" spans="1:1">
      <c r="A251"/>
    </row>
    <row r="252" spans="1:1">
      <c r="A252"/>
    </row>
    <row r="253" spans="1:1">
      <c r="A253"/>
    </row>
    <row r="254" spans="1:1">
      <c r="A25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AC1A-F918-4670-AA3E-B0EE896C3E76}">
  <dimension ref="A3:C1730"/>
  <sheetViews>
    <sheetView workbookViewId="0">
      <selection activeCell="N15" sqref="N15"/>
    </sheetView>
  </sheetViews>
  <sheetFormatPr defaultRowHeight="15"/>
  <cols>
    <col min="1" max="1" width="11.42578125" bestFit="1" customWidth="1"/>
    <col min="2" max="2" width="18" bestFit="1" customWidth="1"/>
    <col min="3" max="3" width="18" style="8" bestFit="1" customWidth="1"/>
    <col min="4" max="4" width="14.5703125" bestFit="1" customWidth="1"/>
  </cols>
  <sheetData>
    <row r="3" spans="1:3">
      <c r="A3" s="6" t="s">
        <v>54</v>
      </c>
      <c r="B3" t="s">
        <v>55</v>
      </c>
      <c r="C3"/>
    </row>
    <row r="4" spans="1:3">
      <c r="A4" t="s">
        <v>56</v>
      </c>
      <c r="B4" s="8">
        <v>3.287128475410972</v>
      </c>
      <c r="C4"/>
    </row>
    <row r="5" spans="1:3">
      <c r="A5" t="s">
        <v>57</v>
      </c>
      <c r="B5" s="8">
        <v>2.5499998398125201</v>
      </c>
      <c r="C5"/>
    </row>
    <row r="6" spans="1:3">
      <c r="A6" t="s">
        <v>58</v>
      </c>
      <c r="B6" s="8">
        <v>2.1875000116415326</v>
      </c>
      <c r="C6"/>
    </row>
    <row r="7" spans="1:3">
      <c r="A7" t="s">
        <v>59</v>
      </c>
      <c r="B7" s="8">
        <v>1.505000114440918</v>
      </c>
      <c r="C7"/>
    </row>
    <row r="8" spans="1:3">
      <c r="A8" t="s">
        <v>60</v>
      </c>
      <c r="B8" s="8">
        <v>1.4901960875977931</v>
      </c>
      <c r="C8"/>
    </row>
    <row r="9" spans="1:3">
      <c r="A9" t="s">
        <v>61</v>
      </c>
      <c r="B9" s="8">
        <v>1.4761904626746829</v>
      </c>
      <c r="C9"/>
    </row>
    <row r="10" spans="1:3">
      <c r="A10" t="s">
        <v>62</v>
      </c>
      <c r="B10" s="8">
        <v>1.4666666004392861</v>
      </c>
      <c r="C10"/>
    </row>
    <row r="11" spans="1:3">
      <c r="A11" t="s">
        <v>63</v>
      </c>
      <c r="B11" s="8">
        <v>1.3305085781695249</v>
      </c>
      <c r="C11"/>
    </row>
    <row r="12" spans="1:3">
      <c r="A12" t="s">
        <v>64</v>
      </c>
      <c r="B12" s="8">
        <v>1.1903056023757312</v>
      </c>
      <c r="C12"/>
    </row>
    <row r="13" spans="1:3">
      <c r="A13" t="s">
        <v>65</v>
      </c>
      <c r="B13" s="8">
        <v>1.0952380952380949</v>
      </c>
      <c r="C13"/>
    </row>
    <row r="14" spans="1:3">
      <c r="A14" t="s">
        <v>53</v>
      </c>
      <c r="B14" s="8">
        <v>1.7316815362712279</v>
      </c>
      <c r="C14"/>
    </row>
    <row r="15" spans="1:3">
      <c r="C15"/>
    </row>
    <row r="16" spans="1:3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  <row r="45" spans="3:3">
      <c r="C45"/>
    </row>
    <row r="46" spans="3:3">
      <c r="C46"/>
    </row>
    <row r="47" spans="3:3">
      <c r="C47"/>
    </row>
    <row r="48" spans="3:3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  <row r="871" spans="3:3">
      <c r="C871"/>
    </row>
    <row r="872" spans="3:3">
      <c r="C872"/>
    </row>
    <row r="873" spans="3:3">
      <c r="C873"/>
    </row>
    <row r="874" spans="3:3">
      <c r="C874"/>
    </row>
    <row r="875" spans="3:3">
      <c r="C875"/>
    </row>
    <row r="876" spans="3:3">
      <c r="C876"/>
    </row>
    <row r="877" spans="3:3">
      <c r="C877"/>
    </row>
    <row r="878" spans="3:3">
      <c r="C878"/>
    </row>
    <row r="879" spans="3:3">
      <c r="C879"/>
    </row>
    <row r="880" spans="3:3">
      <c r="C880"/>
    </row>
    <row r="881" spans="3:3">
      <c r="C881"/>
    </row>
    <row r="882" spans="3:3">
      <c r="C882"/>
    </row>
    <row r="883" spans="3:3">
      <c r="C883"/>
    </row>
    <row r="884" spans="3:3">
      <c r="C884"/>
    </row>
    <row r="885" spans="3:3">
      <c r="C885"/>
    </row>
    <row r="886" spans="3:3">
      <c r="C886"/>
    </row>
    <row r="887" spans="3:3">
      <c r="C887"/>
    </row>
    <row r="888" spans="3:3">
      <c r="C888"/>
    </row>
    <row r="889" spans="3:3">
      <c r="C889"/>
    </row>
    <row r="890" spans="3:3">
      <c r="C890"/>
    </row>
    <row r="891" spans="3:3">
      <c r="C891"/>
    </row>
    <row r="892" spans="3:3">
      <c r="C892"/>
    </row>
    <row r="893" spans="3:3">
      <c r="C893"/>
    </row>
    <row r="894" spans="3:3">
      <c r="C894"/>
    </row>
    <row r="895" spans="3:3">
      <c r="C895"/>
    </row>
    <row r="896" spans="3:3">
      <c r="C896"/>
    </row>
    <row r="897" spans="3:3">
      <c r="C897"/>
    </row>
    <row r="898" spans="3:3">
      <c r="C898"/>
    </row>
    <row r="899" spans="3:3">
      <c r="C899"/>
    </row>
    <row r="900" spans="3:3">
      <c r="C900"/>
    </row>
    <row r="901" spans="3:3">
      <c r="C901"/>
    </row>
    <row r="902" spans="3:3">
      <c r="C902"/>
    </row>
    <row r="903" spans="3:3">
      <c r="C903"/>
    </row>
    <row r="904" spans="3:3">
      <c r="C904"/>
    </row>
    <row r="905" spans="3:3">
      <c r="C905"/>
    </row>
    <row r="906" spans="3:3">
      <c r="C906"/>
    </row>
    <row r="907" spans="3:3">
      <c r="C907"/>
    </row>
    <row r="908" spans="3:3">
      <c r="C908"/>
    </row>
    <row r="909" spans="3:3">
      <c r="C909"/>
    </row>
    <row r="910" spans="3:3">
      <c r="C910"/>
    </row>
    <row r="911" spans="3:3">
      <c r="C911"/>
    </row>
    <row r="912" spans="3:3">
      <c r="C912"/>
    </row>
    <row r="913" spans="3:3">
      <c r="C913"/>
    </row>
    <row r="914" spans="3:3">
      <c r="C914"/>
    </row>
    <row r="915" spans="3:3">
      <c r="C915"/>
    </row>
    <row r="916" spans="3:3">
      <c r="C916"/>
    </row>
    <row r="917" spans="3:3">
      <c r="C917"/>
    </row>
    <row r="918" spans="3:3">
      <c r="C918"/>
    </row>
    <row r="919" spans="3:3">
      <c r="C919"/>
    </row>
    <row r="920" spans="3:3">
      <c r="C920"/>
    </row>
    <row r="921" spans="3:3">
      <c r="C921"/>
    </row>
    <row r="922" spans="3:3">
      <c r="C922"/>
    </row>
    <row r="923" spans="3:3">
      <c r="C923"/>
    </row>
    <row r="924" spans="3:3">
      <c r="C924"/>
    </row>
    <row r="925" spans="3:3">
      <c r="C925"/>
    </row>
    <row r="926" spans="3:3">
      <c r="C926"/>
    </row>
    <row r="927" spans="3:3">
      <c r="C927"/>
    </row>
    <row r="928" spans="3:3">
      <c r="C928"/>
    </row>
    <row r="929" spans="3:3">
      <c r="C929"/>
    </row>
    <row r="930" spans="3:3">
      <c r="C930"/>
    </row>
    <row r="931" spans="3:3">
      <c r="C931"/>
    </row>
    <row r="932" spans="3:3">
      <c r="C932"/>
    </row>
    <row r="933" spans="3:3">
      <c r="C933"/>
    </row>
    <row r="934" spans="3:3">
      <c r="C934"/>
    </row>
    <row r="935" spans="3:3">
      <c r="C935"/>
    </row>
    <row r="936" spans="3:3">
      <c r="C936"/>
    </row>
    <row r="937" spans="3:3">
      <c r="C937"/>
    </row>
    <row r="938" spans="3:3">
      <c r="C938"/>
    </row>
    <row r="939" spans="3:3">
      <c r="C939"/>
    </row>
    <row r="940" spans="3:3">
      <c r="C940"/>
    </row>
    <row r="941" spans="3:3">
      <c r="C941"/>
    </row>
    <row r="942" spans="3:3">
      <c r="C942"/>
    </row>
    <row r="943" spans="3:3">
      <c r="C943"/>
    </row>
    <row r="944" spans="3:3">
      <c r="C944"/>
    </row>
    <row r="945" spans="3:3">
      <c r="C945"/>
    </row>
    <row r="946" spans="3:3">
      <c r="C946"/>
    </row>
    <row r="947" spans="3:3">
      <c r="C947"/>
    </row>
    <row r="948" spans="3:3">
      <c r="C948"/>
    </row>
    <row r="949" spans="3:3">
      <c r="C949"/>
    </row>
    <row r="950" spans="3:3">
      <c r="C950"/>
    </row>
    <row r="951" spans="3:3">
      <c r="C951"/>
    </row>
    <row r="952" spans="3:3">
      <c r="C952"/>
    </row>
    <row r="953" spans="3:3">
      <c r="C953"/>
    </row>
    <row r="954" spans="3:3">
      <c r="C954"/>
    </row>
    <row r="955" spans="3:3">
      <c r="C955"/>
    </row>
    <row r="956" spans="3:3">
      <c r="C956"/>
    </row>
    <row r="957" spans="3:3">
      <c r="C957"/>
    </row>
    <row r="958" spans="3:3">
      <c r="C958"/>
    </row>
    <row r="959" spans="3:3">
      <c r="C959"/>
    </row>
    <row r="960" spans="3:3">
      <c r="C960"/>
    </row>
    <row r="961" spans="3:3">
      <c r="C961"/>
    </row>
    <row r="962" spans="3:3">
      <c r="C962"/>
    </row>
    <row r="963" spans="3:3">
      <c r="C963"/>
    </row>
    <row r="964" spans="3:3">
      <c r="C964"/>
    </row>
    <row r="965" spans="3:3">
      <c r="C965"/>
    </row>
    <row r="966" spans="3:3">
      <c r="C966"/>
    </row>
    <row r="967" spans="3:3">
      <c r="C967"/>
    </row>
    <row r="968" spans="3:3">
      <c r="C968"/>
    </row>
    <row r="969" spans="3:3">
      <c r="C969"/>
    </row>
    <row r="970" spans="3:3">
      <c r="C970"/>
    </row>
    <row r="971" spans="3:3">
      <c r="C971"/>
    </row>
    <row r="972" spans="3:3">
      <c r="C972"/>
    </row>
    <row r="973" spans="3:3">
      <c r="C973"/>
    </row>
    <row r="974" spans="3:3">
      <c r="C974"/>
    </row>
    <row r="975" spans="3:3">
      <c r="C975"/>
    </row>
    <row r="976" spans="3:3">
      <c r="C976"/>
    </row>
    <row r="977" spans="3:3">
      <c r="C977"/>
    </row>
    <row r="978" spans="3:3">
      <c r="C978"/>
    </row>
    <row r="979" spans="3:3">
      <c r="C979"/>
    </row>
    <row r="980" spans="3:3">
      <c r="C980"/>
    </row>
    <row r="981" spans="3:3">
      <c r="C981"/>
    </row>
    <row r="982" spans="3:3">
      <c r="C982"/>
    </row>
    <row r="983" spans="3:3">
      <c r="C983"/>
    </row>
    <row r="984" spans="3:3">
      <c r="C984"/>
    </row>
    <row r="985" spans="3:3">
      <c r="C985"/>
    </row>
    <row r="986" spans="3:3">
      <c r="C986"/>
    </row>
    <row r="987" spans="3:3">
      <c r="C987"/>
    </row>
    <row r="988" spans="3:3">
      <c r="C988"/>
    </row>
    <row r="989" spans="3:3">
      <c r="C989"/>
    </row>
    <row r="990" spans="3:3">
      <c r="C990"/>
    </row>
    <row r="991" spans="3:3">
      <c r="C991"/>
    </row>
    <row r="992" spans="3:3">
      <c r="C992"/>
    </row>
    <row r="993" spans="3:3">
      <c r="C993"/>
    </row>
    <row r="994" spans="3:3">
      <c r="C994"/>
    </row>
    <row r="995" spans="3:3">
      <c r="C995"/>
    </row>
    <row r="996" spans="3:3">
      <c r="C996"/>
    </row>
    <row r="997" spans="3:3">
      <c r="C997"/>
    </row>
    <row r="998" spans="3:3">
      <c r="C998"/>
    </row>
    <row r="999" spans="3:3">
      <c r="C999"/>
    </row>
    <row r="1000" spans="3:3">
      <c r="C1000"/>
    </row>
    <row r="1001" spans="3:3">
      <c r="C1001"/>
    </row>
    <row r="1002" spans="3:3">
      <c r="C1002"/>
    </row>
    <row r="1003" spans="3:3">
      <c r="C1003"/>
    </row>
    <row r="1004" spans="3:3">
      <c r="C1004"/>
    </row>
    <row r="1005" spans="3:3">
      <c r="C1005"/>
    </row>
    <row r="1006" spans="3:3">
      <c r="C1006"/>
    </row>
    <row r="1007" spans="3:3">
      <c r="C1007"/>
    </row>
    <row r="1008" spans="3:3">
      <c r="C1008"/>
    </row>
    <row r="1009" spans="3:3">
      <c r="C1009"/>
    </row>
    <row r="1010" spans="3:3">
      <c r="C1010"/>
    </row>
    <row r="1011" spans="3:3">
      <c r="C1011"/>
    </row>
    <row r="1012" spans="3:3">
      <c r="C1012"/>
    </row>
    <row r="1013" spans="3:3">
      <c r="C1013"/>
    </row>
    <row r="1014" spans="3:3">
      <c r="C1014"/>
    </row>
    <row r="1015" spans="3:3">
      <c r="C1015"/>
    </row>
    <row r="1016" spans="3:3">
      <c r="C1016"/>
    </row>
    <row r="1017" spans="3:3">
      <c r="C1017"/>
    </row>
    <row r="1018" spans="3:3">
      <c r="C1018"/>
    </row>
    <row r="1019" spans="3:3">
      <c r="C1019"/>
    </row>
    <row r="1020" spans="3:3">
      <c r="C1020"/>
    </row>
    <row r="1021" spans="3:3">
      <c r="C1021"/>
    </row>
    <row r="1022" spans="3:3">
      <c r="C1022"/>
    </row>
    <row r="1023" spans="3:3">
      <c r="C1023"/>
    </row>
    <row r="1024" spans="3:3">
      <c r="C1024"/>
    </row>
    <row r="1025" spans="3:3">
      <c r="C1025"/>
    </row>
    <row r="1026" spans="3:3">
      <c r="C1026"/>
    </row>
    <row r="1027" spans="3:3">
      <c r="C1027"/>
    </row>
    <row r="1028" spans="3:3">
      <c r="C1028"/>
    </row>
    <row r="1029" spans="3:3">
      <c r="C1029"/>
    </row>
    <row r="1030" spans="3:3">
      <c r="C1030"/>
    </row>
    <row r="1031" spans="3:3">
      <c r="C1031"/>
    </row>
    <row r="1032" spans="3:3">
      <c r="C1032"/>
    </row>
    <row r="1033" spans="3:3">
      <c r="C1033"/>
    </row>
    <row r="1034" spans="3:3">
      <c r="C1034"/>
    </row>
    <row r="1035" spans="3:3">
      <c r="C1035"/>
    </row>
    <row r="1036" spans="3:3">
      <c r="C1036"/>
    </row>
    <row r="1037" spans="3:3">
      <c r="C1037"/>
    </row>
    <row r="1038" spans="3:3">
      <c r="C1038"/>
    </row>
    <row r="1039" spans="3:3">
      <c r="C1039"/>
    </row>
    <row r="1040" spans="3:3">
      <c r="C1040"/>
    </row>
    <row r="1041" spans="3:3">
      <c r="C1041"/>
    </row>
    <row r="1042" spans="3:3">
      <c r="C1042"/>
    </row>
    <row r="1043" spans="3:3">
      <c r="C1043"/>
    </row>
    <row r="1044" spans="3:3">
      <c r="C1044"/>
    </row>
    <row r="1045" spans="3:3">
      <c r="C1045"/>
    </row>
    <row r="1046" spans="3:3">
      <c r="C1046"/>
    </row>
    <row r="1047" spans="3:3">
      <c r="C1047"/>
    </row>
    <row r="1048" spans="3:3">
      <c r="C1048"/>
    </row>
    <row r="1049" spans="3:3">
      <c r="C1049"/>
    </row>
    <row r="1050" spans="3:3">
      <c r="C1050"/>
    </row>
    <row r="1051" spans="3:3">
      <c r="C1051"/>
    </row>
    <row r="1052" spans="3:3">
      <c r="C1052"/>
    </row>
    <row r="1053" spans="3:3">
      <c r="C1053"/>
    </row>
    <row r="1054" spans="3:3">
      <c r="C1054"/>
    </row>
    <row r="1055" spans="3:3">
      <c r="C1055"/>
    </row>
    <row r="1056" spans="3:3">
      <c r="C1056"/>
    </row>
    <row r="1057" spans="3:3">
      <c r="C1057"/>
    </row>
    <row r="1058" spans="3:3">
      <c r="C1058"/>
    </row>
    <row r="1059" spans="3:3">
      <c r="C1059"/>
    </row>
    <row r="1060" spans="3:3">
      <c r="C1060"/>
    </row>
    <row r="1061" spans="3:3">
      <c r="C1061"/>
    </row>
    <row r="1062" spans="3:3">
      <c r="C1062"/>
    </row>
    <row r="1063" spans="3:3">
      <c r="C1063"/>
    </row>
    <row r="1064" spans="3:3">
      <c r="C1064"/>
    </row>
    <row r="1065" spans="3:3">
      <c r="C1065"/>
    </row>
    <row r="1066" spans="3:3">
      <c r="C1066"/>
    </row>
    <row r="1067" spans="3:3">
      <c r="C1067"/>
    </row>
    <row r="1068" spans="3:3">
      <c r="C1068"/>
    </row>
    <row r="1069" spans="3:3">
      <c r="C1069"/>
    </row>
    <row r="1070" spans="3:3">
      <c r="C1070"/>
    </row>
    <row r="1071" spans="3:3">
      <c r="C1071"/>
    </row>
    <row r="1072" spans="3:3">
      <c r="C1072"/>
    </row>
    <row r="1073" spans="3:3">
      <c r="C1073"/>
    </row>
    <row r="1074" spans="3:3">
      <c r="C1074"/>
    </row>
    <row r="1075" spans="3:3">
      <c r="C1075"/>
    </row>
    <row r="1076" spans="3:3">
      <c r="C1076"/>
    </row>
    <row r="1077" spans="3:3">
      <c r="C1077"/>
    </row>
    <row r="1078" spans="3:3">
      <c r="C1078"/>
    </row>
    <row r="1079" spans="3:3">
      <c r="C1079"/>
    </row>
    <row r="1080" spans="3:3">
      <c r="C1080"/>
    </row>
    <row r="1081" spans="3:3">
      <c r="C1081"/>
    </row>
    <row r="1082" spans="3:3">
      <c r="C1082"/>
    </row>
    <row r="1083" spans="3:3">
      <c r="C1083"/>
    </row>
    <row r="1084" spans="3:3">
      <c r="C1084"/>
    </row>
    <row r="1085" spans="3:3">
      <c r="C1085"/>
    </row>
    <row r="1086" spans="3:3">
      <c r="C1086"/>
    </row>
    <row r="1087" spans="3:3">
      <c r="C1087"/>
    </row>
    <row r="1088" spans="3:3">
      <c r="C1088"/>
    </row>
    <row r="1089" spans="3:3">
      <c r="C1089"/>
    </row>
    <row r="1090" spans="3:3">
      <c r="C1090"/>
    </row>
    <row r="1091" spans="3:3">
      <c r="C1091"/>
    </row>
    <row r="1092" spans="3:3">
      <c r="C1092"/>
    </row>
    <row r="1093" spans="3:3">
      <c r="C1093"/>
    </row>
    <row r="1094" spans="3:3">
      <c r="C1094"/>
    </row>
    <row r="1095" spans="3:3">
      <c r="C1095"/>
    </row>
    <row r="1096" spans="3:3">
      <c r="C1096"/>
    </row>
    <row r="1097" spans="3:3">
      <c r="C1097"/>
    </row>
    <row r="1098" spans="3:3">
      <c r="C1098"/>
    </row>
    <row r="1099" spans="3:3">
      <c r="C1099"/>
    </row>
    <row r="1100" spans="3:3">
      <c r="C1100"/>
    </row>
    <row r="1101" spans="3:3">
      <c r="C1101"/>
    </row>
    <row r="1102" spans="3:3">
      <c r="C1102"/>
    </row>
    <row r="1103" spans="3:3">
      <c r="C1103"/>
    </row>
    <row r="1104" spans="3:3">
      <c r="C1104"/>
    </row>
    <row r="1105" spans="3:3">
      <c r="C1105"/>
    </row>
    <row r="1106" spans="3:3">
      <c r="C1106"/>
    </row>
    <row r="1107" spans="3:3">
      <c r="C1107"/>
    </row>
    <row r="1108" spans="3:3">
      <c r="C1108"/>
    </row>
    <row r="1109" spans="3:3">
      <c r="C1109"/>
    </row>
    <row r="1110" spans="3:3">
      <c r="C1110"/>
    </row>
    <row r="1111" spans="3:3">
      <c r="C1111"/>
    </row>
    <row r="1112" spans="3:3">
      <c r="C1112"/>
    </row>
    <row r="1113" spans="3:3">
      <c r="C1113"/>
    </row>
    <row r="1114" spans="3:3">
      <c r="C1114"/>
    </row>
    <row r="1115" spans="3:3">
      <c r="C1115"/>
    </row>
    <row r="1116" spans="3:3">
      <c r="C1116"/>
    </row>
    <row r="1117" spans="3:3">
      <c r="C1117"/>
    </row>
    <row r="1118" spans="3:3">
      <c r="C1118"/>
    </row>
    <row r="1119" spans="3:3">
      <c r="C1119"/>
    </row>
    <row r="1120" spans="3:3">
      <c r="C1120"/>
    </row>
    <row r="1121" spans="3:3">
      <c r="C1121"/>
    </row>
    <row r="1122" spans="3:3">
      <c r="C1122"/>
    </row>
    <row r="1123" spans="3:3">
      <c r="C1123"/>
    </row>
    <row r="1124" spans="3:3">
      <c r="C1124"/>
    </row>
    <row r="1125" spans="3:3">
      <c r="C1125"/>
    </row>
    <row r="1126" spans="3:3">
      <c r="C1126"/>
    </row>
    <row r="1127" spans="3:3">
      <c r="C1127"/>
    </row>
    <row r="1128" spans="3:3">
      <c r="C1128"/>
    </row>
    <row r="1129" spans="3:3">
      <c r="C1129"/>
    </row>
    <row r="1130" spans="3:3">
      <c r="C1130"/>
    </row>
    <row r="1131" spans="3:3">
      <c r="C1131"/>
    </row>
    <row r="1132" spans="3:3">
      <c r="C1132"/>
    </row>
    <row r="1133" spans="3:3">
      <c r="C1133"/>
    </row>
    <row r="1134" spans="3:3">
      <c r="C1134"/>
    </row>
    <row r="1135" spans="3:3">
      <c r="C1135"/>
    </row>
    <row r="1136" spans="3:3">
      <c r="C1136"/>
    </row>
    <row r="1137" spans="3:3">
      <c r="C1137"/>
    </row>
    <row r="1138" spans="3:3">
      <c r="C1138"/>
    </row>
    <row r="1139" spans="3:3">
      <c r="C1139"/>
    </row>
    <row r="1140" spans="3:3">
      <c r="C1140"/>
    </row>
    <row r="1141" spans="3:3">
      <c r="C1141"/>
    </row>
    <row r="1142" spans="3:3">
      <c r="C1142"/>
    </row>
    <row r="1143" spans="3:3">
      <c r="C1143"/>
    </row>
    <row r="1144" spans="3:3">
      <c r="C1144"/>
    </row>
    <row r="1145" spans="3:3">
      <c r="C1145"/>
    </row>
    <row r="1146" spans="3:3">
      <c r="C1146"/>
    </row>
    <row r="1147" spans="3:3">
      <c r="C1147"/>
    </row>
    <row r="1148" spans="3:3">
      <c r="C1148"/>
    </row>
    <row r="1149" spans="3:3">
      <c r="C1149"/>
    </row>
    <row r="1150" spans="3:3">
      <c r="C1150"/>
    </row>
    <row r="1151" spans="3:3">
      <c r="C1151"/>
    </row>
    <row r="1152" spans="3:3">
      <c r="C1152"/>
    </row>
    <row r="1153" spans="3:3">
      <c r="C1153"/>
    </row>
    <row r="1154" spans="3:3">
      <c r="C1154"/>
    </row>
    <row r="1155" spans="3:3">
      <c r="C1155"/>
    </row>
    <row r="1156" spans="3:3">
      <c r="C1156"/>
    </row>
    <row r="1157" spans="3:3">
      <c r="C1157"/>
    </row>
    <row r="1158" spans="3:3">
      <c r="C1158"/>
    </row>
    <row r="1159" spans="3:3">
      <c r="C1159"/>
    </row>
    <row r="1160" spans="3:3">
      <c r="C1160"/>
    </row>
    <row r="1161" spans="3:3">
      <c r="C1161"/>
    </row>
    <row r="1162" spans="3:3">
      <c r="C1162"/>
    </row>
    <row r="1163" spans="3:3">
      <c r="C1163"/>
    </row>
    <row r="1164" spans="3:3">
      <c r="C1164"/>
    </row>
    <row r="1165" spans="3:3">
      <c r="C1165"/>
    </row>
    <row r="1166" spans="3:3">
      <c r="C1166"/>
    </row>
    <row r="1167" spans="3:3">
      <c r="C1167"/>
    </row>
    <row r="1168" spans="3:3">
      <c r="C1168"/>
    </row>
    <row r="1169" spans="3:3">
      <c r="C1169"/>
    </row>
    <row r="1170" spans="3:3">
      <c r="C1170"/>
    </row>
    <row r="1171" spans="3:3">
      <c r="C1171"/>
    </row>
    <row r="1172" spans="3:3">
      <c r="C1172"/>
    </row>
    <row r="1173" spans="3:3">
      <c r="C1173"/>
    </row>
    <row r="1174" spans="3:3">
      <c r="C1174"/>
    </row>
    <row r="1175" spans="3:3">
      <c r="C1175"/>
    </row>
    <row r="1176" spans="3:3">
      <c r="C1176"/>
    </row>
    <row r="1177" spans="3:3">
      <c r="C1177"/>
    </row>
    <row r="1178" spans="3:3">
      <c r="C1178"/>
    </row>
    <row r="1179" spans="3:3">
      <c r="C1179"/>
    </row>
    <row r="1180" spans="3:3">
      <c r="C1180"/>
    </row>
    <row r="1181" spans="3:3">
      <c r="C1181"/>
    </row>
    <row r="1182" spans="3:3">
      <c r="C1182"/>
    </row>
    <row r="1183" spans="3:3">
      <c r="C1183"/>
    </row>
    <row r="1184" spans="3:3">
      <c r="C1184"/>
    </row>
    <row r="1185" spans="3:3">
      <c r="C1185"/>
    </row>
    <row r="1186" spans="3:3">
      <c r="C1186"/>
    </row>
    <row r="1187" spans="3:3">
      <c r="C1187"/>
    </row>
    <row r="1188" spans="3:3">
      <c r="C1188"/>
    </row>
    <row r="1189" spans="3:3">
      <c r="C1189"/>
    </row>
    <row r="1190" spans="3:3">
      <c r="C1190"/>
    </row>
    <row r="1191" spans="3:3">
      <c r="C1191"/>
    </row>
    <row r="1192" spans="3:3">
      <c r="C1192"/>
    </row>
    <row r="1193" spans="3:3">
      <c r="C1193"/>
    </row>
    <row r="1194" spans="3:3">
      <c r="C1194"/>
    </row>
    <row r="1195" spans="3:3">
      <c r="C1195"/>
    </row>
    <row r="1196" spans="3:3">
      <c r="C1196"/>
    </row>
    <row r="1197" spans="3:3">
      <c r="C1197"/>
    </row>
    <row r="1198" spans="3:3">
      <c r="C1198"/>
    </row>
    <row r="1199" spans="3:3">
      <c r="C1199"/>
    </row>
    <row r="1200" spans="3:3">
      <c r="C1200"/>
    </row>
    <row r="1201" spans="3:3">
      <c r="C1201"/>
    </row>
    <row r="1202" spans="3:3">
      <c r="C1202"/>
    </row>
    <row r="1203" spans="3:3">
      <c r="C1203"/>
    </row>
    <row r="1204" spans="3:3">
      <c r="C1204"/>
    </row>
    <row r="1205" spans="3:3">
      <c r="C1205"/>
    </row>
    <row r="1206" spans="3:3">
      <c r="C1206"/>
    </row>
    <row r="1207" spans="3:3">
      <c r="C1207"/>
    </row>
    <row r="1208" spans="3:3">
      <c r="C1208"/>
    </row>
    <row r="1209" spans="3:3">
      <c r="C1209"/>
    </row>
    <row r="1210" spans="3:3">
      <c r="C1210"/>
    </row>
    <row r="1211" spans="3:3">
      <c r="C1211"/>
    </row>
    <row r="1212" spans="3:3">
      <c r="C1212"/>
    </row>
    <row r="1213" spans="3:3">
      <c r="C1213"/>
    </row>
    <row r="1214" spans="3:3">
      <c r="C1214"/>
    </row>
    <row r="1215" spans="3:3">
      <c r="C1215"/>
    </row>
    <row r="1216" spans="3:3">
      <c r="C1216"/>
    </row>
    <row r="1217" spans="3:3">
      <c r="C1217"/>
    </row>
    <row r="1218" spans="3:3">
      <c r="C1218"/>
    </row>
    <row r="1219" spans="3:3">
      <c r="C1219"/>
    </row>
    <row r="1220" spans="3:3">
      <c r="C1220"/>
    </row>
    <row r="1221" spans="3:3">
      <c r="C1221"/>
    </row>
    <row r="1222" spans="3:3">
      <c r="C1222"/>
    </row>
    <row r="1223" spans="3:3">
      <c r="C1223"/>
    </row>
    <row r="1224" spans="3:3">
      <c r="C1224"/>
    </row>
    <row r="1225" spans="3:3">
      <c r="C1225"/>
    </row>
    <row r="1226" spans="3:3">
      <c r="C1226"/>
    </row>
    <row r="1227" spans="3:3">
      <c r="C1227"/>
    </row>
    <row r="1228" spans="3:3">
      <c r="C1228"/>
    </row>
    <row r="1229" spans="3:3">
      <c r="C1229"/>
    </row>
    <row r="1230" spans="3:3">
      <c r="C1230"/>
    </row>
    <row r="1231" spans="3:3">
      <c r="C1231"/>
    </row>
    <row r="1232" spans="3:3">
      <c r="C1232"/>
    </row>
    <row r="1233" spans="3:3">
      <c r="C1233"/>
    </row>
    <row r="1234" spans="3:3">
      <c r="C1234"/>
    </row>
    <row r="1235" spans="3:3">
      <c r="C1235"/>
    </row>
    <row r="1236" spans="3:3">
      <c r="C1236"/>
    </row>
    <row r="1237" spans="3:3">
      <c r="C1237"/>
    </row>
    <row r="1238" spans="3:3">
      <c r="C1238"/>
    </row>
    <row r="1239" spans="3:3">
      <c r="C1239"/>
    </row>
    <row r="1240" spans="3:3">
      <c r="C1240"/>
    </row>
    <row r="1241" spans="3:3">
      <c r="C1241"/>
    </row>
    <row r="1242" spans="3:3">
      <c r="C1242"/>
    </row>
    <row r="1243" spans="3:3">
      <c r="C1243"/>
    </row>
    <row r="1244" spans="3:3">
      <c r="C1244"/>
    </row>
    <row r="1245" spans="3:3">
      <c r="C1245"/>
    </row>
    <row r="1246" spans="3:3">
      <c r="C1246"/>
    </row>
    <row r="1247" spans="3:3">
      <c r="C1247"/>
    </row>
    <row r="1248" spans="3:3">
      <c r="C1248"/>
    </row>
    <row r="1249" spans="3:3">
      <c r="C1249"/>
    </row>
    <row r="1250" spans="3:3">
      <c r="C1250"/>
    </row>
    <row r="1251" spans="3:3">
      <c r="C1251"/>
    </row>
    <row r="1252" spans="3:3">
      <c r="C1252"/>
    </row>
    <row r="1253" spans="3:3">
      <c r="C1253"/>
    </row>
    <row r="1254" spans="3:3">
      <c r="C1254"/>
    </row>
    <row r="1255" spans="3:3">
      <c r="C1255"/>
    </row>
    <row r="1256" spans="3:3">
      <c r="C1256"/>
    </row>
    <row r="1257" spans="3:3">
      <c r="C1257"/>
    </row>
    <row r="1258" spans="3:3">
      <c r="C1258"/>
    </row>
    <row r="1259" spans="3:3">
      <c r="C1259"/>
    </row>
    <row r="1260" spans="3:3">
      <c r="C1260"/>
    </row>
    <row r="1261" spans="3:3">
      <c r="C1261"/>
    </row>
    <row r="1262" spans="3:3">
      <c r="C1262"/>
    </row>
    <row r="1263" spans="3:3">
      <c r="C1263"/>
    </row>
    <row r="1264" spans="3:3">
      <c r="C1264"/>
    </row>
    <row r="1265" spans="3:3">
      <c r="C1265"/>
    </row>
    <row r="1266" spans="3:3">
      <c r="C1266"/>
    </row>
    <row r="1267" spans="3:3">
      <c r="C1267"/>
    </row>
    <row r="1268" spans="3:3">
      <c r="C1268"/>
    </row>
    <row r="1269" spans="3:3">
      <c r="C1269"/>
    </row>
    <row r="1270" spans="3:3">
      <c r="C1270"/>
    </row>
    <row r="1271" spans="3:3">
      <c r="C1271"/>
    </row>
    <row r="1272" spans="3:3">
      <c r="C1272"/>
    </row>
    <row r="1273" spans="3:3">
      <c r="C1273"/>
    </row>
    <row r="1274" spans="3:3">
      <c r="C1274"/>
    </row>
    <row r="1275" spans="3:3">
      <c r="C1275"/>
    </row>
    <row r="1276" spans="3:3">
      <c r="C1276"/>
    </row>
    <row r="1277" spans="3:3">
      <c r="C1277"/>
    </row>
    <row r="1278" spans="3:3">
      <c r="C1278"/>
    </row>
    <row r="1279" spans="3:3">
      <c r="C1279"/>
    </row>
    <row r="1280" spans="3:3">
      <c r="C1280"/>
    </row>
    <row r="1281" spans="3:3">
      <c r="C1281"/>
    </row>
    <row r="1282" spans="3:3">
      <c r="C1282"/>
    </row>
    <row r="1283" spans="3:3">
      <c r="C1283"/>
    </row>
    <row r="1284" spans="3:3">
      <c r="C1284"/>
    </row>
    <row r="1285" spans="3:3">
      <c r="C1285"/>
    </row>
    <row r="1286" spans="3:3">
      <c r="C1286"/>
    </row>
    <row r="1287" spans="3:3">
      <c r="C1287"/>
    </row>
    <row r="1288" spans="3:3">
      <c r="C1288"/>
    </row>
    <row r="1289" spans="3:3">
      <c r="C1289"/>
    </row>
    <row r="1290" spans="3:3">
      <c r="C1290"/>
    </row>
    <row r="1291" spans="3:3">
      <c r="C1291"/>
    </row>
    <row r="1292" spans="3:3">
      <c r="C1292"/>
    </row>
    <row r="1293" spans="3:3">
      <c r="C1293"/>
    </row>
    <row r="1294" spans="3:3">
      <c r="C1294"/>
    </row>
    <row r="1295" spans="3:3">
      <c r="C1295"/>
    </row>
    <row r="1296" spans="3:3">
      <c r="C1296"/>
    </row>
    <row r="1297" spans="3:3">
      <c r="C1297"/>
    </row>
    <row r="1298" spans="3:3">
      <c r="C1298"/>
    </row>
    <row r="1299" spans="3:3">
      <c r="C1299"/>
    </row>
    <row r="1300" spans="3:3">
      <c r="C1300"/>
    </row>
    <row r="1301" spans="3:3">
      <c r="C1301"/>
    </row>
    <row r="1302" spans="3:3">
      <c r="C1302"/>
    </row>
    <row r="1303" spans="3:3">
      <c r="C1303"/>
    </row>
    <row r="1304" spans="3:3">
      <c r="C1304"/>
    </row>
    <row r="1305" spans="3:3">
      <c r="C1305"/>
    </row>
    <row r="1306" spans="3:3">
      <c r="C1306"/>
    </row>
    <row r="1307" spans="3:3">
      <c r="C1307"/>
    </row>
    <row r="1308" spans="3:3">
      <c r="C1308"/>
    </row>
    <row r="1309" spans="3:3">
      <c r="C1309"/>
    </row>
    <row r="1310" spans="3:3">
      <c r="C1310"/>
    </row>
    <row r="1311" spans="3:3">
      <c r="C1311"/>
    </row>
    <row r="1312" spans="3:3">
      <c r="C1312"/>
    </row>
    <row r="1313" spans="3:3">
      <c r="C1313"/>
    </row>
    <row r="1314" spans="3:3">
      <c r="C1314"/>
    </row>
    <row r="1315" spans="3:3">
      <c r="C1315"/>
    </row>
    <row r="1316" spans="3:3">
      <c r="C1316"/>
    </row>
    <row r="1317" spans="3:3">
      <c r="C1317"/>
    </row>
    <row r="1318" spans="3:3">
      <c r="C1318"/>
    </row>
    <row r="1319" spans="3:3">
      <c r="C1319"/>
    </row>
    <row r="1320" spans="3:3">
      <c r="C1320"/>
    </row>
    <row r="1321" spans="3:3">
      <c r="C1321"/>
    </row>
    <row r="1322" spans="3:3">
      <c r="C1322"/>
    </row>
    <row r="1323" spans="3:3">
      <c r="C1323"/>
    </row>
    <row r="1324" spans="3:3">
      <c r="C1324"/>
    </row>
    <row r="1325" spans="3:3">
      <c r="C1325"/>
    </row>
    <row r="1326" spans="3:3">
      <c r="C1326"/>
    </row>
    <row r="1327" spans="3:3">
      <c r="C1327"/>
    </row>
    <row r="1328" spans="3:3">
      <c r="C1328"/>
    </row>
    <row r="1329" spans="3:3">
      <c r="C1329"/>
    </row>
    <row r="1330" spans="3:3">
      <c r="C1330"/>
    </row>
    <row r="1331" spans="3:3">
      <c r="C1331"/>
    </row>
    <row r="1332" spans="3:3">
      <c r="C1332"/>
    </row>
    <row r="1333" spans="3:3">
      <c r="C1333"/>
    </row>
    <row r="1334" spans="3:3">
      <c r="C1334"/>
    </row>
    <row r="1335" spans="3:3">
      <c r="C1335"/>
    </row>
    <row r="1336" spans="3:3">
      <c r="C1336"/>
    </row>
    <row r="1337" spans="3:3">
      <c r="C1337"/>
    </row>
    <row r="1338" spans="3:3">
      <c r="C1338"/>
    </row>
    <row r="1339" spans="3:3">
      <c r="C1339"/>
    </row>
    <row r="1340" spans="3:3">
      <c r="C1340"/>
    </row>
    <row r="1341" spans="3:3">
      <c r="C1341"/>
    </row>
    <row r="1342" spans="3:3">
      <c r="C1342"/>
    </row>
    <row r="1343" spans="3:3">
      <c r="C1343"/>
    </row>
    <row r="1344" spans="3:3">
      <c r="C1344"/>
    </row>
    <row r="1345" spans="3:3">
      <c r="C1345"/>
    </row>
    <row r="1346" spans="3:3">
      <c r="C1346"/>
    </row>
    <row r="1347" spans="3:3">
      <c r="C1347"/>
    </row>
    <row r="1348" spans="3:3">
      <c r="C1348"/>
    </row>
    <row r="1349" spans="3:3">
      <c r="C1349"/>
    </row>
    <row r="1350" spans="3:3">
      <c r="C1350"/>
    </row>
    <row r="1351" spans="3:3">
      <c r="C1351"/>
    </row>
    <row r="1352" spans="3:3">
      <c r="C1352"/>
    </row>
    <row r="1353" spans="3:3">
      <c r="C1353"/>
    </row>
    <row r="1354" spans="3:3">
      <c r="C1354"/>
    </row>
    <row r="1355" spans="3:3">
      <c r="C1355"/>
    </row>
    <row r="1356" spans="3:3">
      <c r="C1356"/>
    </row>
    <row r="1357" spans="3:3">
      <c r="C1357"/>
    </row>
    <row r="1358" spans="3:3">
      <c r="C1358"/>
    </row>
    <row r="1359" spans="3:3">
      <c r="C1359"/>
    </row>
    <row r="1360" spans="3:3">
      <c r="C1360"/>
    </row>
    <row r="1361" spans="3:3">
      <c r="C1361"/>
    </row>
    <row r="1362" spans="3:3">
      <c r="C1362"/>
    </row>
    <row r="1363" spans="3:3">
      <c r="C1363"/>
    </row>
    <row r="1364" spans="3:3">
      <c r="C1364"/>
    </row>
    <row r="1365" spans="3:3">
      <c r="C1365"/>
    </row>
    <row r="1366" spans="3:3">
      <c r="C1366"/>
    </row>
    <row r="1367" spans="3:3">
      <c r="C1367"/>
    </row>
    <row r="1368" spans="3:3">
      <c r="C1368"/>
    </row>
    <row r="1369" spans="3:3">
      <c r="C1369"/>
    </row>
    <row r="1370" spans="3:3">
      <c r="C1370"/>
    </row>
    <row r="1371" spans="3:3">
      <c r="C1371"/>
    </row>
    <row r="1372" spans="3:3">
      <c r="C1372"/>
    </row>
    <row r="1373" spans="3:3">
      <c r="C1373"/>
    </row>
    <row r="1374" spans="3:3">
      <c r="C1374"/>
    </row>
    <row r="1375" spans="3:3">
      <c r="C1375"/>
    </row>
    <row r="1376" spans="3:3">
      <c r="C1376"/>
    </row>
    <row r="1377" spans="3:3">
      <c r="C1377"/>
    </row>
    <row r="1378" spans="3:3">
      <c r="C1378"/>
    </row>
    <row r="1379" spans="3:3">
      <c r="C1379"/>
    </row>
    <row r="1380" spans="3:3">
      <c r="C1380"/>
    </row>
    <row r="1381" spans="3:3">
      <c r="C1381"/>
    </row>
    <row r="1382" spans="3:3">
      <c r="C1382"/>
    </row>
    <row r="1383" spans="3:3">
      <c r="C1383"/>
    </row>
    <row r="1384" spans="3:3">
      <c r="C1384"/>
    </row>
    <row r="1385" spans="3:3">
      <c r="C1385"/>
    </row>
    <row r="1386" spans="3:3">
      <c r="C1386"/>
    </row>
    <row r="1387" spans="3:3">
      <c r="C1387"/>
    </row>
    <row r="1388" spans="3:3">
      <c r="C1388"/>
    </row>
    <row r="1389" spans="3:3">
      <c r="C1389"/>
    </row>
    <row r="1390" spans="3:3">
      <c r="C1390"/>
    </row>
    <row r="1391" spans="3:3">
      <c r="C1391"/>
    </row>
    <row r="1392" spans="3:3">
      <c r="C1392"/>
    </row>
    <row r="1393" spans="3:3">
      <c r="C1393"/>
    </row>
    <row r="1394" spans="3:3">
      <c r="C1394"/>
    </row>
    <row r="1395" spans="3:3">
      <c r="C1395"/>
    </row>
    <row r="1396" spans="3:3">
      <c r="C1396"/>
    </row>
    <row r="1397" spans="3:3">
      <c r="C1397"/>
    </row>
    <row r="1398" spans="3:3">
      <c r="C1398"/>
    </row>
    <row r="1399" spans="3:3">
      <c r="C1399"/>
    </row>
    <row r="1400" spans="3:3">
      <c r="C1400"/>
    </row>
    <row r="1401" spans="3:3">
      <c r="C1401"/>
    </row>
    <row r="1402" spans="3:3">
      <c r="C1402"/>
    </row>
    <row r="1403" spans="3:3">
      <c r="C1403"/>
    </row>
    <row r="1404" spans="3:3">
      <c r="C1404"/>
    </row>
    <row r="1405" spans="3:3">
      <c r="C1405"/>
    </row>
    <row r="1406" spans="3:3">
      <c r="C1406"/>
    </row>
    <row r="1407" spans="3:3">
      <c r="C1407"/>
    </row>
    <row r="1408" spans="3:3">
      <c r="C1408"/>
    </row>
    <row r="1409" spans="3:3">
      <c r="C1409"/>
    </row>
    <row r="1410" spans="3:3">
      <c r="C1410"/>
    </row>
    <row r="1411" spans="3:3">
      <c r="C1411"/>
    </row>
    <row r="1412" spans="3:3">
      <c r="C1412"/>
    </row>
    <row r="1413" spans="3:3">
      <c r="C1413"/>
    </row>
    <row r="1414" spans="3:3">
      <c r="C1414"/>
    </row>
    <row r="1415" spans="3:3">
      <c r="C1415"/>
    </row>
    <row r="1416" spans="3:3">
      <c r="C1416"/>
    </row>
    <row r="1417" spans="3:3">
      <c r="C1417"/>
    </row>
    <row r="1418" spans="3:3">
      <c r="C1418"/>
    </row>
    <row r="1419" spans="3:3">
      <c r="C1419"/>
    </row>
    <row r="1420" spans="3:3">
      <c r="C1420"/>
    </row>
    <row r="1421" spans="3:3">
      <c r="C1421"/>
    </row>
    <row r="1422" spans="3:3">
      <c r="C1422"/>
    </row>
    <row r="1423" spans="3:3">
      <c r="C1423"/>
    </row>
    <row r="1424" spans="3:3">
      <c r="C1424"/>
    </row>
    <row r="1425" spans="3:3">
      <c r="C1425"/>
    </row>
    <row r="1426" spans="3:3">
      <c r="C1426"/>
    </row>
    <row r="1427" spans="3:3">
      <c r="C1427"/>
    </row>
    <row r="1428" spans="3:3">
      <c r="C1428"/>
    </row>
    <row r="1429" spans="3:3">
      <c r="C1429"/>
    </row>
    <row r="1430" spans="3:3">
      <c r="C1430"/>
    </row>
    <row r="1431" spans="3:3">
      <c r="C1431"/>
    </row>
    <row r="1432" spans="3:3">
      <c r="C1432"/>
    </row>
    <row r="1433" spans="3:3">
      <c r="C1433"/>
    </row>
    <row r="1434" spans="3:3">
      <c r="C1434"/>
    </row>
    <row r="1435" spans="3:3">
      <c r="C1435"/>
    </row>
    <row r="1436" spans="3:3">
      <c r="C1436"/>
    </row>
    <row r="1437" spans="3:3">
      <c r="C1437"/>
    </row>
    <row r="1438" spans="3:3">
      <c r="C1438"/>
    </row>
    <row r="1439" spans="3:3">
      <c r="C1439"/>
    </row>
    <row r="1440" spans="3:3">
      <c r="C1440"/>
    </row>
    <row r="1441" spans="3:3">
      <c r="C1441"/>
    </row>
    <row r="1442" spans="3:3">
      <c r="C1442"/>
    </row>
    <row r="1443" spans="3:3">
      <c r="C1443"/>
    </row>
    <row r="1444" spans="3:3">
      <c r="C1444"/>
    </row>
    <row r="1445" spans="3:3">
      <c r="C1445"/>
    </row>
    <row r="1446" spans="3:3">
      <c r="C1446"/>
    </row>
    <row r="1447" spans="3:3">
      <c r="C1447"/>
    </row>
    <row r="1448" spans="3:3">
      <c r="C1448"/>
    </row>
    <row r="1449" spans="3:3">
      <c r="C1449"/>
    </row>
    <row r="1450" spans="3:3">
      <c r="C1450"/>
    </row>
    <row r="1451" spans="3:3">
      <c r="C1451"/>
    </row>
    <row r="1452" spans="3:3">
      <c r="C1452"/>
    </row>
    <row r="1453" spans="3:3">
      <c r="C1453"/>
    </row>
    <row r="1454" spans="3:3">
      <c r="C1454"/>
    </row>
    <row r="1455" spans="3:3">
      <c r="C1455"/>
    </row>
    <row r="1456" spans="3:3">
      <c r="C1456"/>
    </row>
    <row r="1457" spans="3:3">
      <c r="C1457"/>
    </row>
    <row r="1458" spans="3:3">
      <c r="C1458"/>
    </row>
    <row r="1459" spans="3:3">
      <c r="C1459"/>
    </row>
    <row r="1460" spans="3:3">
      <c r="C1460"/>
    </row>
    <row r="1461" spans="3:3">
      <c r="C1461"/>
    </row>
    <row r="1462" spans="3:3">
      <c r="C1462"/>
    </row>
    <row r="1463" spans="3:3">
      <c r="C1463"/>
    </row>
    <row r="1464" spans="3:3">
      <c r="C1464"/>
    </row>
    <row r="1465" spans="3:3">
      <c r="C1465"/>
    </row>
    <row r="1466" spans="3:3">
      <c r="C1466"/>
    </row>
    <row r="1467" spans="3:3">
      <c r="C1467"/>
    </row>
    <row r="1468" spans="3:3">
      <c r="C1468"/>
    </row>
    <row r="1469" spans="3:3">
      <c r="C1469"/>
    </row>
    <row r="1470" spans="3:3">
      <c r="C1470"/>
    </row>
    <row r="1471" spans="3:3">
      <c r="C1471"/>
    </row>
    <row r="1472" spans="3:3">
      <c r="C1472"/>
    </row>
    <row r="1473" spans="3:3">
      <c r="C1473"/>
    </row>
    <row r="1474" spans="3:3">
      <c r="C1474"/>
    </row>
    <row r="1475" spans="3:3">
      <c r="C1475"/>
    </row>
    <row r="1476" spans="3:3">
      <c r="C1476"/>
    </row>
    <row r="1477" spans="3:3">
      <c r="C1477"/>
    </row>
    <row r="1478" spans="3:3">
      <c r="C1478"/>
    </row>
    <row r="1479" spans="3:3">
      <c r="C1479"/>
    </row>
    <row r="1480" spans="3:3">
      <c r="C1480"/>
    </row>
    <row r="1481" spans="3:3">
      <c r="C1481"/>
    </row>
    <row r="1482" spans="3:3">
      <c r="C1482"/>
    </row>
    <row r="1483" spans="3:3">
      <c r="C1483"/>
    </row>
    <row r="1484" spans="3:3">
      <c r="C1484"/>
    </row>
    <row r="1485" spans="3:3">
      <c r="C1485"/>
    </row>
    <row r="1486" spans="3:3">
      <c r="C1486"/>
    </row>
    <row r="1487" spans="3:3">
      <c r="C1487"/>
    </row>
    <row r="1488" spans="3:3">
      <c r="C1488"/>
    </row>
    <row r="1489" spans="3:3">
      <c r="C1489"/>
    </row>
    <row r="1490" spans="3:3">
      <c r="C1490"/>
    </row>
    <row r="1491" spans="3:3">
      <c r="C1491"/>
    </row>
    <row r="1492" spans="3:3">
      <c r="C1492"/>
    </row>
    <row r="1493" spans="3:3">
      <c r="C1493"/>
    </row>
    <row r="1494" spans="3:3">
      <c r="C1494"/>
    </row>
    <row r="1495" spans="3:3">
      <c r="C1495"/>
    </row>
    <row r="1496" spans="3:3">
      <c r="C1496"/>
    </row>
    <row r="1497" spans="3:3">
      <c r="C1497"/>
    </row>
    <row r="1498" spans="3:3">
      <c r="C1498"/>
    </row>
    <row r="1499" spans="3:3">
      <c r="C1499"/>
    </row>
    <row r="1500" spans="3:3">
      <c r="C1500"/>
    </row>
    <row r="1501" spans="3:3">
      <c r="C1501"/>
    </row>
    <row r="1502" spans="3:3">
      <c r="C1502"/>
    </row>
    <row r="1503" spans="3:3">
      <c r="C1503"/>
    </row>
    <row r="1504" spans="3:3">
      <c r="C1504"/>
    </row>
    <row r="1505" spans="3:3">
      <c r="C1505"/>
    </row>
    <row r="1506" spans="3:3">
      <c r="C1506"/>
    </row>
    <row r="1507" spans="3:3">
      <c r="C1507"/>
    </row>
    <row r="1508" spans="3:3">
      <c r="C1508"/>
    </row>
    <row r="1509" spans="3:3">
      <c r="C1509"/>
    </row>
    <row r="1510" spans="3:3">
      <c r="C1510"/>
    </row>
    <row r="1511" spans="3:3">
      <c r="C1511"/>
    </row>
    <row r="1512" spans="3:3">
      <c r="C1512"/>
    </row>
    <row r="1513" spans="3:3">
      <c r="C1513"/>
    </row>
    <row r="1514" spans="3:3">
      <c r="C1514"/>
    </row>
    <row r="1515" spans="3:3">
      <c r="C1515"/>
    </row>
    <row r="1516" spans="3:3">
      <c r="C1516"/>
    </row>
    <row r="1517" spans="3:3">
      <c r="C1517"/>
    </row>
    <row r="1518" spans="3:3">
      <c r="C1518"/>
    </row>
    <row r="1519" spans="3:3">
      <c r="C1519"/>
    </row>
    <row r="1520" spans="3:3">
      <c r="C1520"/>
    </row>
    <row r="1521" spans="3:3">
      <c r="C1521"/>
    </row>
    <row r="1522" spans="3:3">
      <c r="C1522"/>
    </row>
    <row r="1523" spans="3:3">
      <c r="C1523"/>
    </row>
    <row r="1524" spans="3:3">
      <c r="C1524"/>
    </row>
    <row r="1525" spans="3:3">
      <c r="C1525"/>
    </row>
    <row r="1526" spans="3:3">
      <c r="C1526"/>
    </row>
    <row r="1527" spans="3:3">
      <c r="C1527"/>
    </row>
    <row r="1528" spans="3:3">
      <c r="C1528"/>
    </row>
    <row r="1529" spans="3:3">
      <c r="C1529"/>
    </row>
    <row r="1530" spans="3:3">
      <c r="C1530"/>
    </row>
    <row r="1531" spans="3:3">
      <c r="C1531"/>
    </row>
    <row r="1532" spans="3:3">
      <c r="C1532"/>
    </row>
    <row r="1533" spans="3:3">
      <c r="C1533"/>
    </row>
    <row r="1534" spans="3:3">
      <c r="C1534"/>
    </row>
    <row r="1535" spans="3:3">
      <c r="C1535"/>
    </row>
    <row r="1536" spans="3:3">
      <c r="C1536"/>
    </row>
    <row r="1537" spans="3:3">
      <c r="C1537"/>
    </row>
    <row r="1538" spans="3:3">
      <c r="C1538"/>
    </row>
    <row r="1539" spans="3:3">
      <c r="C1539"/>
    </row>
    <row r="1540" spans="3:3">
      <c r="C1540"/>
    </row>
    <row r="1541" spans="3:3">
      <c r="C1541"/>
    </row>
    <row r="1542" spans="3:3">
      <c r="C1542"/>
    </row>
    <row r="1543" spans="3:3">
      <c r="C1543"/>
    </row>
    <row r="1544" spans="3:3">
      <c r="C1544"/>
    </row>
    <row r="1545" spans="3:3">
      <c r="C1545"/>
    </row>
    <row r="1546" spans="3:3">
      <c r="C1546"/>
    </row>
    <row r="1547" spans="3:3">
      <c r="C1547"/>
    </row>
    <row r="1548" spans="3:3">
      <c r="C1548"/>
    </row>
    <row r="1549" spans="3:3">
      <c r="C1549"/>
    </row>
    <row r="1550" spans="3:3">
      <c r="C1550"/>
    </row>
    <row r="1551" spans="3:3">
      <c r="C1551"/>
    </row>
    <row r="1552" spans="3:3">
      <c r="C1552"/>
    </row>
    <row r="1553" spans="3:3">
      <c r="C1553"/>
    </row>
    <row r="1554" spans="3:3">
      <c r="C1554"/>
    </row>
    <row r="1555" spans="3:3">
      <c r="C1555"/>
    </row>
    <row r="1556" spans="3:3">
      <c r="C1556"/>
    </row>
    <row r="1557" spans="3:3">
      <c r="C1557"/>
    </row>
    <row r="1558" spans="3:3">
      <c r="C1558"/>
    </row>
    <row r="1559" spans="3:3">
      <c r="C1559"/>
    </row>
    <row r="1560" spans="3:3">
      <c r="C1560"/>
    </row>
    <row r="1561" spans="3:3">
      <c r="C1561"/>
    </row>
    <row r="1562" spans="3:3">
      <c r="C1562"/>
    </row>
    <row r="1563" spans="3:3">
      <c r="C1563"/>
    </row>
    <row r="1564" spans="3:3">
      <c r="C1564"/>
    </row>
    <row r="1565" spans="3:3">
      <c r="C1565"/>
    </row>
    <row r="1566" spans="3:3">
      <c r="C1566"/>
    </row>
    <row r="1567" spans="3:3">
      <c r="C1567"/>
    </row>
    <row r="1568" spans="3:3">
      <c r="C1568"/>
    </row>
    <row r="1569" spans="3:3">
      <c r="C1569"/>
    </row>
    <row r="1570" spans="3:3">
      <c r="C1570"/>
    </row>
    <row r="1571" spans="3:3">
      <c r="C1571"/>
    </row>
    <row r="1572" spans="3:3">
      <c r="C1572"/>
    </row>
    <row r="1573" spans="3:3">
      <c r="C1573"/>
    </row>
    <row r="1574" spans="3:3">
      <c r="C1574"/>
    </row>
    <row r="1575" spans="3:3">
      <c r="C1575"/>
    </row>
    <row r="1576" spans="3:3">
      <c r="C1576"/>
    </row>
    <row r="1577" spans="3:3">
      <c r="C1577"/>
    </row>
    <row r="1578" spans="3:3">
      <c r="C1578"/>
    </row>
    <row r="1579" spans="3:3">
      <c r="C1579"/>
    </row>
    <row r="1580" spans="3:3">
      <c r="C1580"/>
    </row>
    <row r="1581" spans="3:3">
      <c r="C1581"/>
    </row>
    <row r="1582" spans="3:3">
      <c r="C1582"/>
    </row>
    <row r="1583" spans="3:3">
      <c r="C1583"/>
    </row>
    <row r="1584" spans="3:3">
      <c r="C1584"/>
    </row>
    <row r="1585" spans="3:3">
      <c r="C1585"/>
    </row>
    <row r="1586" spans="3:3">
      <c r="C1586"/>
    </row>
    <row r="1587" spans="3:3">
      <c r="C1587"/>
    </row>
    <row r="1588" spans="3:3">
      <c r="C1588"/>
    </row>
    <row r="1589" spans="3:3">
      <c r="C1589"/>
    </row>
    <row r="1590" spans="3:3">
      <c r="C1590"/>
    </row>
    <row r="1591" spans="3:3">
      <c r="C1591"/>
    </row>
    <row r="1592" spans="3:3">
      <c r="C1592"/>
    </row>
    <row r="1593" spans="3:3">
      <c r="C1593"/>
    </row>
    <row r="1594" spans="3:3">
      <c r="C1594"/>
    </row>
    <row r="1595" spans="3:3">
      <c r="C1595"/>
    </row>
    <row r="1596" spans="3:3">
      <c r="C1596"/>
    </row>
    <row r="1597" spans="3:3">
      <c r="C1597"/>
    </row>
    <row r="1598" spans="3:3">
      <c r="C1598"/>
    </row>
    <row r="1599" spans="3:3">
      <c r="C1599"/>
    </row>
    <row r="1600" spans="3:3">
      <c r="C1600"/>
    </row>
    <row r="1601" spans="3:3">
      <c r="C1601"/>
    </row>
    <row r="1602" spans="3:3">
      <c r="C1602"/>
    </row>
    <row r="1603" spans="3:3">
      <c r="C1603"/>
    </row>
    <row r="1604" spans="3:3">
      <c r="C1604"/>
    </row>
    <row r="1605" spans="3:3">
      <c r="C1605"/>
    </row>
    <row r="1606" spans="3:3">
      <c r="C1606"/>
    </row>
    <row r="1607" spans="3:3">
      <c r="C1607"/>
    </row>
    <row r="1608" spans="3:3">
      <c r="C1608"/>
    </row>
    <row r="1609" spans="3:3">
      <c r="C1609"/>
    </row>
    <row r="1610" spans="3:3">
      <c r="C1610"/>
    </row>
    <row r="1611" spans="3:3">
      <c r="C1611"/>
    </row>
    <row r="1612" spans="3:3">
      <c r="C1612"/>
    </row>
    <row r="1613" spans="3:3">
      <c r="C1613"/>
    </row>
    <row r="1614" spans="3:3">
      <c r="C1614"/>
    </row>
    <row r="1615" spans="3:3">
      <c r="C1615"/>
    </row>
    <row r="1616" spans="3:3">
      <c r="C1616"/>
    </row>
    <row r="1617" spans="3:3">
      <c r="C1617"/>
    </row>
    <row r="1618" spans="3:3">
      <c r="C1618"/>
    </row>
    <row r="1619" spans="3:3">
      <c r="C1619"/>
    </row>
    <row r="1620" spans="3:3">
      <c r="C1620"/>
    </row>
    <row r="1621" spans="3:3">
      <c r="C1621"/>
    </row>
    <row r="1622" spans="3:3">
      <c r="C1622"/>
    </row>
    <row r="1623" spans="3:3">
      <c r="C1623"/>
    </row>
    <row r="1624" spans="3:3">
      <c r="C1624"/>
    </row>
    <row r="1625" spans="3:3">
      <c r="C1625"/>
    </row>
    <row r="1626" spans="3:3">
      <c r="C1626"/>
    </row>
    <row r="1627" spans="3:3">
      <c r="C1627"/>
    </row>
    <row r="1628" spans="3:3">
      <c r="C1628"/>
    </row>
    <row r="1629" spans="3:3">
      <c r="C1629"/>
    </row>
    <row r="1630" spans="3:3">
      <c r="C1630"/>
    </row>
    <row r="1631" spans="3:3">
      <c r="C1631"/>
    </row>
    <row r="1632" spans="3:3">
      <c r="C1632"/>
    </row>
    <row r="1633" spans="3:3">
      <c r="C1633"/>
    </row>
    <row r="1634" spans="3:3">
      <c r="C1634"/>
    </row>
    <row r="1635" spans="3:3">
      <c r="C1635"/>
    </row>
    <row r="1636" spans="3:3">
      <c r="C1636"/>
    </row>
    <row r="1637" spans="3:3">
      <c r="C1637"/>
    </row>
    <row r="1638" spans="3:3">
      <c r="C1638"/>
    </row>
    <row r="1639" spans="3:3">
      <c r="C1639"/>
    </row>
    <row r="1640" spans="3:3">
      <c r="C1640"/>
    </row>
    <row r="1641" spans="3:3">
      <c r="C1641"/>
    </row>
    <row r="1642" spans="3:3">
      <c r="C1642"/>
    </row>
    <row r="1643" spans="3:3">
      <c r="C1643"/>
    </row>
    <row r="1644" spans="3:3">
      <c r="C1644"/>
    </row>
    <row r="1645" spans="3:3">
      <c r="C1645"/>
    </row>
    <row r="1646" spans="3:3">
      <c r="C1646"/>
    </row>
    <row r="1647" spans="3:3">
      <c r="C1647"/>
    </row>
    <row r="1648" spans="3:3">
      <c r="C1648"/>
    </row>
    <row r="1649" spans="3:3">
      <c r="C1649"/>
    </row>
    <row r="1650" spans="3:3">
      <c r="C1650"/>
    </row>
    <row r="1651" spans="3:3">
      <c r="C1651"/>
    </row>
    <row r="1652" spans="3:3">
      <c r="C1652"/>
    </row>
    <row r="1653" spans="3:3">
      <c r="C1653"/>
    </row>
    <row r="1654" spans="3:3">
      <c r="C1654"/>
    </row>
    <row r="1655" spans="3:3">
      <c r="C1655"/>
    </row>
    <row r="1656" spans="3:3">
      <c r="C1656"/>
    </row>
    <row r="1657" spans="3:3">
      <c r="C1657"/>
    </row>
    <row r="1658" spans="3:3">
      <c r="C1658"/>
    </row>
    <row r="1659" spans="3:3">
      <c r="C1659"/>
    </row>
    <row r="1660" spans="3:3">
      <c r="C1660"/>
    </row>
    <row r="1661" spans="3:3">
      <c r="C1661"/>
    </row>
    <row r="1662" spans="3:3">
      <c r="C1662"/>
    </row>
    <row r="1663" spans="3:3">
      <c r="C1663"/>
    </row>
    <row r="1664" spans="3:3">
      <c r="C1664"/>
    </row>
    <row r="1665" spans="3:3">
      <c r="C1665"/>
    </row>
    <row r="1666" spans="3:3">
      <c r="C1666"/>
    </row>
    <row r="1667" spans="3:3">
      <c r="C1667"/>
    </row>
    <row r="1668" spans="3:3">
      <c r="C1668"/>
    </row>
    <row r="1669" spans="3:3">
      <c r="C1669"/>
    </row>
    <row r="1670" spans="3:3">
      <c r="C1670"/>
    </row>
    <row r="1671" spans="3:3">
      <c r="C1671"/>
    </row>
    <row r="1672" spans="3:3">
      <c r="C1672"/>
    </row>
    <row r="1673" spans="3:3">
      <c r="C1673"/>
    </row>
    <row r="1674" spans="3:3">
      <c r="C1674"/>
    </row>
    <row r="1675" spans="3:3">
      <c r="C1675"/>
    </row>
    <row r="1676" spans="3:3">
      <c r="C1676"/>
    </row>
    <row r="1677" spans="3:3">
      <c r="C1677"/>
    </row>
    <row r="1678" spans="3:3">
      <c r="C1678"/>
    </row>
    <row r="1679" spans="3:3">
      <c r="C1679"/>
    </row>
    <row r="1680" spans="3:3">
      <c r="C1680"/>
    </row>
    <row r="1681" spans="3:3">
      <c r="C1681"/>
    </row>
    <row r="1682" spans="3:3">
      <c r="C1682"/>
    </row>
    <row r="1683" spans="3:3">
      <c r="C1683"/>
    </row>
    <row r="1684" spans="3:3">
      <c r="C1684"/>
    </row>
    <row r="1685" spans="3:3">
      <c r="C1685"/>
    </row>
    <row r="1686" spans="3:3">
      <c r="C1686"/>
    </row>
    <row r="1687" spans="3:3">
      <c r="C1687"/>
    </row>
    <row r="1688" spans="3:3">
      <c r="C1688"/>
    </row>
    <row r="1689" spans="3:3">
      <c r="C1689"/>
    </row>
    <row r="1690" spans="3:3">
      <c r="C1690"/>
    </row>
    <row r="1691" spans="3:3">
      <c r="C1691"/>
    </row>
    <row r="1692" spans="3:3">
      <c r="C1692"/>
    </row>
    <row r="1693" spans="3:3">
      <c r="C1693"/>
    </row>
    <row r="1694" spans="3:3">
      <c r="C1694"/>
    </row>
    <row r="1695" spans="3:3">
      <c r="C1695"/>
    </row>
    <row r="1696" spans="3:3">
      <c r="C1696"/>
    </row>
    <row r="1697" spans="3:3">
      <c r="C1697"/>
    </row>
    <row r="1698" spans="3:3">
      <c r="C1698"/>
    </row>
    <row r="1699" spans="3:3">
      <c r="C1699"/>
    </row>
    <row r="1700" spans="3:3">
      <c r="C1700"/>
    </row>
    <row r="1701" spans="3:3">
      <c r="C1701"/>
    </row>
    <row r="1702" spans="3:3">
      <c r="C1702"/>
    </row>
    <row r="1703" spans="3:3">
      <c r="C1703"/>
    </row>
    <row r="1704" spans="3:3">
      <c r="C1704"/>
    </row>
    <row r="1705" spans="3:3">
      <c r="C1705"/>
    </row>
    <row r="1706" spans="3:3">
      <c r="C1706"/>
    </row>
    <row r="1707" spans="3:3">
      <c r="C1707"/>
    </row>
    <row r="1708" spans="3:3">
      <c r="C1708"/>
    </row>
    <row r="1709" spans="3:3">
      <c r="C1709"/>
    </row>
    <row r="1710" spans="3:3">
      <c r="C1710"/>
    </row>
    <row r="1711" spans="3:3">
      <c r="C1711"/>
    </row>
    <row r="1712" spans="3:3">
      <c r="C1712"/>
    </row>
    <row r="1713" spans="3:3">
      <c r="C1713"/>
    </row>
    <row r="1714" spans="3:3">
      <c r="C1714"/>
    </row>
    <row r="1715" spans="3:3">
      <c r="C1715"/>
    </row>
    <row r="1716" spans="3:3">
      <c r="C1716"/>
    </row>
    <row r="1717" spans="3:3">
      <c r="C1717"/>
    </row>
    <row r="1718" spans="3:3">
      <c r="C1718"/>
    </row>
    <row r="1719" spans="3:3">
      <c r="C1719"/>
    </row>
    <row r="1720" spans="3:3">
      <c r="C1720"/>
    </row>
    <row r="1721" spans="3:3">
      <c r="C1721"/>
    </row>
    <row r="1722" spans="3:3">
      <c r="C1722"/>
    </row>
    <row r="1723" spans="3:3">
      <c r="C1723"/>
    </row>
    <row r="1724" spans="3:3">
      <c r="C1724"/>
    </row>
    <row r="1725" spans="3:3">
      <c r="C1725"/>
    </row>
    <row r="1726" spans="3:3">
      <c r="C1726"/>
    </row>
    <row r="1727" spans="3:3">
      <c r="C1727"/>
    </row>
    <row r="1728" spans="3:3">
      <c r="C1728"/>
    </row>
    <row r="1729" spans="3:3">
      <c r="C1729"/>
    </row>
    <row r="1730" spans="3:3">
      <c r="C173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916"/>
  <sheetViews>
    <sheetView topLeftCell="E6796" workbookViewId="0">
      <selection activeCell="C8443" sqref="C8443"/>
    </sheetView>
  </sheetViews>
  <sheetFormatPr defaultRowHeight="15"/>
  <cols>
    <col min="1" max="1" width="13" bestFit="1" customWidth="1"/>
    <col min="2" max="2" width="54.28515625" bestFit="1" customWidth="1"/>
    <col min="3" max="3" width="54.28515625" customWidth="1"/>
    <col min="4" max="4" width="13" bestFit="1" customWidth="1"/>
    <col min="5" max="5" width="72" bestFit="1" customWidth="1"/>
    <col min="6" max="6" width="37.140625" bestFit="1" customWidth="1"/>
    <col min="7" max="7" width="10.85546875" bestFit="1" customWidth="1"/>
    <col min="8" max="8" width="8.85546875" bestFit="1" customWidth="1"/>
    <col min="9" max="9" width="12.28515625" bestFit="1" customWidth="1"/>
    <col min="10" max="10" width="13.5703125" bestFit="1" customWidth="1"/>
    <col min="11" max="11" width="12.5703125" bestFit="1" customWidth="1"/>
    <col min="12" max="12" width="17" bestFit="1" customWidth="1"/>
    <col min="13" max="13" width="18.28515625" bestFit="1" customWidth="1"/>
  </cols>
  <sheetData>
    <row r="1" spans="1:13">
      <c r="A1" s="2" t="s">
        <v>54</v>
      </c>
      <c r="B1" s="2" t="s">
        <v>66</v>
      </c>
      <c r="C1" s="2" t="s">
        <v>39</v>
      </c>
      <c r="D1" s="2" t="s">
        <v>67</v>
      </c>
      <c r="E1" s="2" t="s">
        <v>68</v>
      </c>
      <c r="F1" s="2" t="s">
        <v>69</v>
      </c>
      <c r="G1" s="2" t="s">
        <v>70</v>
      </c>
      <c r="H1" s="2" t="s">
        <v>71</v>
      </c>
      <c r="I1" s="2" t="s">
        <v>72</v>
      </c>
      <c r="J1" s="2" t="s">
        <v>73</v>
      </c>
      <c r="K1" s="2" t="s">
        <v>74</v>
      </c>
      <c r="L1" s="2" t="s">
        <v>75</v>
      </c>
      <c r="M1" s="2" t="s">
        <v>76</v>
      </c>
    </row>
    <row r="2" spans="1:13">
      <c r="A2" t="s">
        <v>77</v>
      </c>
      <c r="B2" t="s">
        <v>78</v>
      </c>
      <c r="C2" t="str">
        <f>TEXT(D2, "mmm")</f>
        <v>Jan</v>
      </c>
      <c r="D2" s="1">
        <v>45293</v>
      </c>
      <c r="E2" t="s">
        <v>79</v>
      </c>
      <c r="F2" t="s">
        <v>80</v>
      </c>
      <c r="G2">
        <v>1000</v>
      </c>
      <c r="H2">
        <v>11.94</v>
      </c>
      <c r="I2">
        <v>11940</v>
      </c>
      <c r="J2" t="s">
        <v>81</v>
      </c>
      <c r="K2">
        <v>4.296550941850108E-2</v>
      </c>
      <c r="L2">
        <v>4.2965999999999998</v>
      </c>
      <c r="M2" t="s">
        <v>82</v>
      </c>
    </row>
    <row r="3" spans="1:13">
      <c r="A3" t="s">
        <v>83</v>
      </c>
      <c r="B3" t="s">
        <v>84</v>
      </c>
      <c r="C3" t="str">
        <f>TEXT(D3, "mmm")</f>
        <v>Jan</v>
      </c>
      <c r="D3" s="1">
        <v>45293</v>
      </c>
      <c r="E3" t="s">
        <v>85</v>
      </c>
      <c r="F3" t="s">
        <v>80</v>
      </c>
      <c r="G3">
        <v>17179.38</v>
      </c>
      <c r="H3">
        <v>8.73</v>
      </c>
      <c r="I3">
        <v>149975.98740000001</v>
      </c>
      <c r="J3" t="s">
        <v>86</v>
      </c>
      <c r="K3">
        <v>-1.145286717622596E-3</v>
      </c>
      <c r="L3">
        <v>-0.1145</v>
      </c>
      <c r="M3" t="s">
        <v>82</v>
      </c>
    </row>
    <row r="4" spans="1:13">
      <c r="A4" t="s">
        <v>87</v>
      </c>
      <c r="B4" t="s">
        <v>88</v>
      </c>
      <c r="C4" t="str">
        <f>TEXT(D4, "mmm")</f>
        <v>Jan</v>
      </c>
      <c r="D4" s="1">
        <v>45293</v>
      </c>
      <c r="E4" t="s">
        <v>89</v>
      </c>
      <c r="F4" t="s">
        <v>80</v>
      </c>
      <c r="G4">
        <v>1020.09</v>
      </c>
      <c r="H4">
        <v>15.43</v>
      </c>
      <c r="I4">
        <v>15739.9887</v>
      </c>
      <c r="J4" t="s">
        <v>86</v>
      </c>
      <c r="K4">
        <v>-5.0956813469815732E-3</v>
      </c>
      <c r="L4">
        <v>-0.50960000000000005</v>
      </c>
      <c r="M4" t="s">
        <v>82</v>
      </c>
    </row>
    <row r="5" spans="1:13">
      <c r="A5" t="s">
        <v>90</v>
      </c>
      <c r="B5" t="s">
        <v>91</v>
      </c>
      <c r="C5" t="str">
        <f>TEXT(D5, "mmm")</f>
        <v>Jan</v>
      </c>
      <c r="D5" s="1">
        <v>45293</v>
      </c>
      <c r="E5" t="s">
        <v>89</v>
      </c>
      <c r="F5" t="s">
        <v>80</v>
      </c>
      <c r="G5">
        <v>1131.46</v>
      </c>
      <c r="H5">
        <v>14.41</v>
      </c>
      <c r="I5">
        <v>16304.338599999999</v>
      </c>
      <c r="J5" t="s">
        <v>86</v>
      </c>
      <c r="K5">
        <v>4.6439174773749148E-3</v>
      </c>
      <c r="L5">
        <v>0.46439999999999998</v>
      </c>
      <c r="M5" t="s">
        <v>82</v>
      </c>
    </row>
    <row r="6" spans="1:13">
      <c r="A6" t="s">
        <v>92</v>
      </c>
      <c r="B6" t="s">
        <v>93</v>
      </c>
      <c r="C6" t="str">
        <f>TEXT(D6, "mmm")</f>
        <v>Jan</v>
      </c>
      <c r="D6" s="1">
        <v>45293</v>
      </c>
      <c r="E6" t="s">
        <v>89</v>
      </c>
      <c r="F6" t="s">
        <v>80</v>
      </c>
      <c r="G6">
        <v>1370.44</v>
      </c>
      <c r="H6">
        <v>12.01</v>
      </c>
      <c r="I6">
        <v>16458.984400000001</v>
      </c>
      <c r="J6" t="s">
        <v>86</v>
      </c>
      <c r="K6">
        <v>3.6697987006777399E-3</v>
      </c>
      <c r="L6">
        <v>0.36699999999999999</v>
      </c>
      <c r="M6" t="s">
        <v>82</v>
      </c>
    </row>
    <row r="7" spans="1:13">
      <c r="A7" t="s">
        <v>94</v>
      </c>
      <c r="B7" t="s">
        <v>95</v>
      </c>
      <c r="C7" t="str">
        <f>TEXT(D7, "mmm")</f>
        <v>Jan</v>
      </c>
      <c r="D7" s="1">
        <v>45293</v>
      </c>
      <c r="E7" t="s">
        <v>89</v>
      </c>
      <c r="F7" t="s">
        <v>80</v>
      </c>
      <c r="G7">
        <v>1381.25</v>
      </c>
      <c r="H7">
        <v>11.63</v>
      </c>
      <c r="I7">
        <v>16063.9375</v>
      </c>
      <c r="J7" t="s">
        <v>86</v>
      </c>
      <c r="K7">
        <v>-5.9642376216532123E-3</v>
      </c>
      <c r="L7">
        <v>-0.59640000000000004</v>
      </c>
      <c r="M7" t="s">
        <v>82</v>
      </c>
    </row>
    <row r="8" spans="1:13">
      <c r="A8" t="s">
        <v>96</v>
      </c>
      <c r="B8" t="s">
        <v>97</v>
      </c>
      <c r="C8" t="str">
        <f>TEXT(D8, "mmm")</f>
        <v>Jan</v>
      </c>
      <c r="D8" s="1">
        <v>45293</v>
      </c>
      <c r="E8" t="s">
        <v>89</v>
      </c>
      <c r="F8" t="s">
        <v>80</v>
      </c>
      <c r="G8">
        <v>512.96</v>
      </c>
      <c r="H8">
        <v>30.55</v>
      </c>
      <c r="I8">
        <v>15670.928</v>
      </c>
      <c r="J8" t="s">
        <v>86</v>
      </c>
      <c r="K8">
        <v>-2.1731900379987071E-2</v>
      </c>
      <c r="L8">
        <v>-2.1732</v>
      </c>
      <c r="M8" t="s">
        <v>82</v>
      </c>
    </row>
    <row r="9" spans="1:13">
      <c r="A9" t="s">
        <v>98</v>
      </c>
      <c r="B9" t="s">
        <v>99</v>
      </c>
      <c r="C9" t="str">
        <f>TEXT(D9, "mmm")</f>
        <v>Jan</v>
      </c>
      <c r="D9" s="1">
        <v>45293</v>
      </c>
      <c r="E9" t="s">
        <v>100</v>
      </c>
      <c r="F9" t="s">
        <v>101</v>
      </c>
      <c r="G9">
        <v>12678</v>
      </c>
      <c r="H9">
        <v>13.04</v>
      </c>
      <c r="I9">
        <v>165321.12</v>
      </c>
      <c r="J9" t="s">
        <v>81</v>
      </c>
      <c r="K9">
        <v>2.2970739823238381E-2</v>
      </c>
      <c r="L9">
        <v>2.2970999999999999</v>
      </c>
      <c r="M9" t="s">
        <v>82</v>
      </c>
    </row>
    <row r="10" spans="1:13">
      <c r="A10" t="s">
        <v>98</v>
      </c>
      <c r="B10" t="s">
        <v>99</v>
      </c>
      <c r="C10" t="str">
        <f>TEXT(D10, "mmm")</f>
        <v>Jan</v>
      </c>
      <c r="D10" s="1">
        <v>45293</v>
      </c>
      <c r="E10" t="s">
        <v>102</v>
      </c>
      <c r="F10" t="s">
        <v>101</v>
      </c>
      <c r="G10">
        <v>12678</v>
      </c>
      <c r="H10">
        <v>13.04</v>
      </c>
      <c r="I10">
        <v>165321.12</v>
      </c>
      <c r="J10" t="s">
        <v>81</v>
      </c>
      <c r="K10">
        <v>2.2970739823238381E-2</v>
      </c>
      <c r="L10">
        <v>2.2970999999999999</v>
      </c>
      <c r="M10" t="s">
        <v>82</v>
      </c>
    </row>
    <row r="11" spans="1:13">
      <c r="A11" t="s">
        <v>103</v>
      </c>
      <c r="B11" t="s">
        <v>104</v>
      </c>
      <c r="C11" t="str">
        <f>TEXT(D11, "mmm")</f>
        <v>Jan</v>
      </c>
      <c r="D11" s="1">
        <v>45293</v>
      </c>
      <c r="E11" t="s">
        <v>102</v>
      </c>
      <c r="F11" t="s">
        <v>101</v>
      </c>
      <c r="G11">
        <v>18162</v>
      </c>
      <c r="H11">
        <v>11.56</v>
      </c>
      <c r="I11">
        <v>209952.72</v>
      </c>
      <c r="J11" t="s">
        <v>81</v>
      </c>
      <c r="K11">
        <v>-6.3998733812864472E-4</v>
      </c>
      <c r="L11">
        <v>-6.4000000000000001E-2</v>
      </c>
      <c r="M11" t="s">
        <v>82</v>
      </c>
    </row>
    <row r="12" spans="1:13">
      <c r="A12" t="s">
        <v>105</v>
      </c>
      <c r="B12" t="s">
        <v>106</v>
      </c>
      <c r="C12" t="str">
        <f>TEXT(D12, "mmm")</f>
        <v>Jan</v>
      </c>
      <c r="D12" s="1">
        <v>45293</v>
      </c>
      <c r="E12" t="s">
        <v>89</v>
      </c>
      <c r="F12" t="s">
        <v>80</v>
      </c>
      <c r="G12">
        <v>700.65</v>
      </c>
      <c r="H12">
        <v>21.58</v>
      </c>
      <c r="I12">
        <v>15120.027</v>
      </c>
      <c r="J12" t="s">
        <v>86</v>
      </c>
      <c r="K12">
        <v>-5.6540874366919347E-3</v>
      </c>
      <c r="L12">
        <v>-0.56540000000000001</v>
      </c>
      <c r="M12" t="s">
        <v>82</v>
      </c>
    </row>
    <row r="13" spans="1:13">
      <c r="A13" t="s">
        <v>103</v>
      </c>
      <c r="B13" t="s">
        <v>104</v>
      </c>
      <c r="C13" t="str">
        <f>TEXT(D13, "mmm")</f>
        <v>Jan</v>
      </c>
      <c r="D13" s="1">
        <v>45293</v>
      </c>
      <c r="E13" t="s">
        <v>100</v>
      </c>
      <c r="F13" t="s">
        <v>101</v>
      </c>
      <c r="G13">
        <v>18162</v>
      </c>
      <c r="H13">
        <v>11.56</v>
      </c>
      <c r="I13">
        <v>209952.72</v>
      </c>
      <c r="J13" t="s">
        <v>81</v>
      </c>
      <c r="K13">
        <v>-6.3998733812864472E-4</v>
      </c>
      <c r="L13">
        <v>-6.4000000000000001E-2</v>
      </c>
      <c r="M13" t="s">
        <v>82</v>
      </c>
    </row>
    <row r="14" spans="1:13">
      <c r="A14" t="s">
        <v>107</v>
      </c>
      <c r="B14" t="s">
        <v>108</v>
      </c>
      <c r="C14" t="str">
        <f>TEXT(D14, "mmm")</f>
        <v>Jan</v>
      </c>
      <c r="D14" s="1">
        <v>45293</v>
      </c>
      <c r="E14" t="s">
        <v>109</v>
      </c>
      <c r="F14" t="s">
        <v>101</v>
      </c>
      <c r="G14">
        <v>6000</v>
      </c>
      <c r="H14">
        <v>7.52</v>
      </c>
      <c r="I14">
        <v>45120</v>
      </c>
      <c r="J14" t="s">
        <v>81</v>
      </c>
      <c r="K14">
        <v>-1.593630266303725E-2</v>
      </c>
      <c r="L14">
        <v>-1.5935999999999999</v>
      </c>
      <c r="M14" t="s">
        <v>82</v>
      </c>
    </row>
    <row r="15" spans="1:13">
      <c r="A15" t="s">
        <v>107</v>
      </c>
      <c r="B15" t="s">
        <v>108</v>
      </c>
      <c r="C15" t="str">
        <f>TEXT(D15, "mmm")</f>
        <v>Jan</v>
      </c>
      <c r="D15" s="1">
        <v>45293</v>
      </c>
      <c r="E15" t="s">
        <v>110</v>
      </c>
      <c r="F15" t="s">
        <v>101</v>
      </c>
      <c r="G15">
        <v>6000</v>
      </c>
      <c r="H15">
        <v>7.52</v>
      </c>
      <c r="I15">
        <v>45120</v>
      </c>
      <c r="J15" t="s">
        <v>81</v>
      </c>
      <c r="K15">
        <v>-1.593630266303725E-2</v>
      </c>
      <c r="L15">
        <v>-1.5935999999999999</v>
      </c>
      <c r="M15" t="s">
        <v>82</v>
      </c>
    </row>
    <row r="16" spans="1:13">
      <c r="A16" t="s">
        <v>107</v>
      </c>
      <c r="B16" t="s">
        <v>108</v>
      </c>
      <c r="C16" t="str">
        <f>TEXT(D16, "mmm")</f>
        <v>Jan</v>
      </c>
      <c r="D16" s="1">
        <v>45293</v>
      </c>
      <c r="E16" t="s">
        <v>111</v>
      </c>
      <c r="F16" t="s">
        <v>101</v>
      </c>
      <c r="G16">
        <v>6000</v>
      </c>
      <c r="H16">
        <v>7.52</v>
      </c>
      <c r="I16">
        <v>45120</v>
      </c>
      <c r="J16" t="s">
        <v>81</v>
      </c>
      <c r="K16">
        <v>-1.593630266303725E-2</v>
      </c>
      <c r="L16">
        <v>-1.5935999999999999</v>
      </c>
      <c r="M16" t="s">
        <v>82</v>
      </c>
    </row>
    <row r="17" spans="1:13">
      <c r="A17" t="s">
        <v>112</v>
      </c>
      <c r="B17" t="s">
        <v>113</v>
      </c>
      <c r="C17" t="str">
        <f>TEXT(D17, "mmm")</f>
        <v>Jan</v>
      </c>
      <c r="D17" s="1">
        <v>45293</v>
      </c>
      <c r="E17" t="s">
        <v>114</v>
      </c>
      <c r="F17" t="s">
        <v>80</v>
      </c>
      <c r="G17">
        <v>4735</v>
      </c>
      <c r="H17">
        <v>5.83</v>
      </c>
      <c r="I17">
        <v>27605.05</v>
      </c>
      <c r="J17" t="s">
        <v>81</v>
      </c>
      <c r="K17">
        <v>-9.3442574382884724E-2</v>
      </c>
      <c r="L17">
        <v>-9.3443000000000005</v>
      </c>
      <c r="M17" t="s">
        <v>82</v>
      </c>
    </row>
    <row r="18" spans="1:13">
      <c r="A18" t="s">
        <v>115</v>
      </c>
      <c r="B18" t="s">
        <v>116</v>
      </c>
      <c r="C18" t="str">
        <f>TEXT(D18, "mmm")</f>
        <v>Jan</v>
      </c>
      <c r="D18" s="1">
        <v>45293</v>
      </c>
      <c r="E18" t="s">
        <v>117</v>
      </c>
      <c r="F18" t="s">
        <v>118</v>
      </c>
      <c r="G18">
        <v>10000</v>
      </c>
      <c r="H18">
        <v>2.37</v>
      </c>
      <c r="I18">
        <v>23700</v>
      </c>
      <c r="J18" t="s">
        <v>86</v>
      </c>
      <c r="K18">
        <v>3.8793213232406698E-2</v>
      </c>
      <c r="L18">
        <v>3.8793000000000002</v>
      </c>
      <c r="M18" t="s">
        <v>82</v>
      </c>
    </row>
    <row r="19" spans="1:13">
      <c r="A19" t="s">
        <v>115</v>
      </c>
      <c r="B19" t="s">
        <v>116</v>
      </c>
      <c r="C19" t="str">
        <f>TEXT(D19, "mmm")</f>
        <v>Jan</v>
      </c>
      <c r="D19" s="1">
        <v>45293</v>
      </c>
      <c r="E19" t="s">
        <v>117</v>
      </c>
      <c r="F19" t="s">
        <v>118</v>
      </c>
      <c r="G19">
        <v>5000</v>
      </c>
      <c r="H19">
        <v>2.38</v>
      </c>
      <c r="I19">
        <v>11900</v>
      </c>
      <c r="J19" t="s">
        <v>81</v>
      </c>
      <c r="K19">
        <v>3.8793213232406698E-2</v>
      </c>
      <c r="L19">
        <v>3.8793000000000002</v>
      </c>
      <c r="M19" t="s">
        <v>82</v>
      </c>
    </row>
    <row r="20" spans="1:13">
      <c r="A20" t="s">
        <v>119</v>
      </c>
      <c r="B20" t="s">
        <v>120</v>
      </c>
      <c r="C20" t="str">
        <f>TEXT(D20, "mmm")</f>
        <v>Jan</v>
      </c>
      <c r="D20" s="1">
        <v>45293</v>
      </c>
      <c r="E20" t="s">
        <v>89</v>
      </c>
      <c r="F20" t="s">
        <v>80</v>
      </c>
      <c r="G20">
        <v>1020.74</v>
      </c>
      <c r="H20">
        <v>15.43</v>
      </c>
      <c r="I20">
        <v>15750.0182</v>
      </c>
      <c r="J20" t="s">
        <v>86</v>
      </c>
      <c r="K20">
        <v>2.5566090279507399E-3</v>
      </c>
      <c r="L20">
        <v>0.25569999999999998</v>
      </c>
      <c r="M20" t="s">
        <v>82</v>
      </c>
    </row>
    <row r="21" spans="1:13">
      <c r="A21" t="s">
        <v>121</v>
      </c>
      <c r="B21" t="s">
        <v>122</v>
      </c>
      <c r="C21" t="str">
        <f>TEXT(D21, "mmm")</f>
        <v>Jan</v>
      </c>
      <c r="D21" s="1">
        <v>45293</v>
      </c>
      <c r="E21" t="s">
        <v>100</v>
      </c>
      <c r="F21" t="s">
        <v>101</v>
      </c>
      <c r="G21">
        <v>7683</v>
      </c>
      <c r="H21">
        <v>10.39</v>
      </c>
      <c r="I21">
        <v>79826.37000000001</v>
      </c>
      <c r="J21" t="s">
        <v>81</v>
      </c>
      <c r="K21">
        <v>-3.7030529716879368E-3</v>
      </c>
      <c r="L21">
        <v>-0.37030000000000002</v>
      </c>
      <c r="M21" t="s">
        <v>82</v>
      </c>
    </row>
    <row r="22" spans="1:13">
      <c r="A22" t="s">
        <v>121</v>
      </c>
      <c r="B22" t="s">
        <v>122</v>
      </c>
      <c r="C22" t="str">
        <f>TEXT(D22, "mmm")</f>
        <v>Jan</v>
      </c>
      <c r="D22" s="1">
        <v>45293</v>
      </c>
      <c r="E22" t="s">
        <v>102</v>
      </c>
      <c r="F22" t="s">
        <v>101</v>
      </c>
      <c r="G22">
        <v>7683</v>
      </c>
      <c r="H22">
        <v>10.39</v>
      </c>
      <c r="I22">
        <v>79826.37000000001</v>
      </c>
      <c r="J22" t="s">
        <v>81</v>
      </c>
      <c r="K22">
        <v>-3.7030529716879368E-3</v>
      </c>
      <c r="L22">
        <v>-0.37030000000000002</v>
      </c>
      <c r="M22" t="s">
        <v>82</v>
      </c>
    </row>
    <row r="23" spans="1:13">
      <c r="A23" t="s">
        <v>123</v>
      </c>
      <c r="B23" t="s">
        <v>124</v>
      </c>
      <c r="C23" t="str">
        <f>TEXT(D23, "mmm")</f>
        <v>Jan</v>
      </c>
      <c r="D23" s="1">
        <v>45293</v>
      </c>
      <c r="E23" t="s">
        <v>79</v>
      </c>
      <c r="F23" t="s">
        <v>80</v>
      </c>
      <c r="G23">
        <v>1000</v>
      </c>
      <c r="H23">
        <v>13.8</v>
      </c>
      <c r="I23">
        <v>13800</v>
      </c>
      <c r="J23" t="s">
        <v>81</v>
      </c>
      <c r="K23">
        <v>1.3838366902611419E-2</v>
      </c>
      <c r="L23">
        <v>1.3837999999999999</v>
      </c>
      <c r="M23" t="s">
        <v>82</v>
      </c>
    </row>
    <row r="24" spans="1:13">
      <c r="A24" t="s">
        <v>125</v>
      </c>
      <c r="B24" t="s">
        <v>126</v>
      </c>
      <c r="C24" t="str">
        <f>TEXT(D24, "mmm")</f>
        <v>Jan</v>
      </c>
      <c r="D24" s="1">
        <v>45293</v>
      </c>
      <c r="E24" t="s">
        <v>127</v>
      </c>
      <c r="F24" t="s">
        <v>128</v>
      </c>
      <c r="G24">
        <v>25549</v>
      </c>
      <c r="H24">
        <v>15.19</v>
      </c>
      <c r="I24">
        <v>388089.31</v>
      </c>
      <c r="J24" t="s">
        <v>81</v>
      </c>
      <c r="K24">
        <v>-2.8401555427452041E-2</v>
      </c>
      <c r="L24">
        <v>-2.8401999999999998</v>
      </c>
      <c r="M24" t="s">
        <v>82</v>
      </c>
    </row>
    <row r="25" spans="1:13">
      <c r="A25" t="s">
        <v>129</v>
      </c>
      <c r="B25" t="s">
        <v>130</v>
      </c>
      <c r="C25" t="str">
        <f>TEXT(D25, "mmm")</f>
        <v>Jan</v>
      </c>
      <c r="D25" s="1">
        <v>45293</v>
      </c>
      <c r="E25" t="s">
        <v>109</v>
      </c>
      <c r="F25" t="s">
        <v>101</v>
      </c>
      <c r="G25">
        <v>5500</v>
      </c>
      <c r="H25">
        <v>7.27</v>
      </c>
      <c r="I25">
        <v>39985</v>
      </c>
      <c r="J25" t="s">
        <v>81</v>
      </c>
      <c r="K25">
        <v>-4.9518587958582772E-2</v>
      </c>
      <c r="L25">
        <v>-4.9519000000000002</v>
      </c>
      <c r="M25" t="s">
        <v>82</v>
      </c>
    </row>
    <row r="26" spans="1:13">
      <c r="A26" t="s">
        <v>131</v>
      </c>
      <c r="B26" t="s">
        <v>132</v>
      </c>
      <c r="C26" t="str">
        <f>TEXT(D26, "mmm")</f>
        <v>Jan</v>
      </c>
      <c r="D26" s="1">
        <v>45293</v>
      </c>
      <c r="E26" t="s">
        <v>79</v>
      </c>
      <c r="F26" t="s">
        <v>80</v>
      </c>
      <c r="G26">
        <v>1000</v>
      </c>
      <c r="H26">
        <v>16.93</v>
      </c>
      <c r="I26">
        <v>16930</v>
      </c>
      <c r="J26" t="s">
        <v>81</v>
      </c>
      <c r="K26">
        <v>1.7782985373888231E-2</v>
      </c>
      <c r="L26">
        <v>1.7783</v>
      </c>
      <c r="M26" t="s">
        <v>82</v>
      </c>
    </row>
    <row r="27" spans="1:13">
      <c r="A27" t="s">
        <v>129</v>
      </c>
      <c r="B27" t="s">
        <v>130</v>
      </c>
      <c r="C27" t="str">
        <f>TEXT(D27, "mmm")</f>
        <v>Jan</v>
      </c>
      <c r="D27" s="1">
        <v>45293</v>
      </c>
      <c r="E27" t="s">
        <v>111</v>
      </c>
      <c r="F27" t="s">
        <v>101</v>
      </c>
      <c r="G27">
        <v>5500</v>
      </c>
      <c r="H27">
        <v>7.27</v>
      </c>
      <c r="I27">
        <v>39985</v>
      </c>
      <c r="J27" t="s">
        <v>81</v>
      </c>
      <c r="K27">
        <v>-4.9518587958582772E-2</v>
      </c>
      <c r="L27">
        <v>-4.9519000000000002</v>
      </c>
      <c r="M27" t="s">
        <v>82</v>
      </c>
    </row>
    <row r="28" spans="1:13">
      <c r="A28" t="s">
        <v>133</v>
      </c>
      <c r="B28" t="s">
        <v>134</v>
      </c>
      <c r="C28" t="str">
        <f>TEXT(D28, "mmm")</f>
        <v>Jan</v>
      </c>
      <c r="D28" s="1">
        <v>45293</v>
      </c>
      <c r="E28" t="s">
        <v>102</v>
      </c>
      <c r="F28" t="s">
        <v>101</v>
      </c>
      <c r="G28">
        <v>14926</v>
      </c>
      <c r="H28">
        <v>10.02</v>
      </c>
      <c r="I28">
        <v>149558.51999999999</v>
      </c>
      <c r="J28" t="s">
        <v>86</v>
      </c>
      <c r="K28">
        <v>-2.2450713591393172E-3</v>
      </c>
      <c r="L28">
        <v>-0.22450000000000001</v>
      </c>
      <c r="M28" t="s">
        <v>82</v>
      </c>
    </row>
    <row r="29" spans="1:13">
      <c r="A29" t="s">
        <v>135</v>
      </c>
      <c r="B29" t="s">
        <v>136</v>
      </c>
      <c r="C29" t="str">
        <f>TEXT(D29, "mmm")</f>
        <v>Jan</v>
      </c>
      <c r="D29" s="1">
        <v>45293</v>
      </c>
      <c r="E29" t="s">
        <v>137</v>
      </c>
      <c r="F29" t="s">
        <v>80</v>
      </c>
      <c r="G29">
        <v>41666</v>
      </c>
      <c r="H29">
        <v>1.2</v>
      </c>
      <c r="I29">
        <v>49999.199999999997</v>
      </c>
      <c r="J29" t="s">
        <v>81</v>
      </c>
      <c r="K29">
        <v>3.1216215040668089</v>
      </c>
      <c r="L29">
        <v>312.16219999999998</v>
      </c>
      <c r="M29" t="s">
        <v>82</v>
      </c>
    </row>
    <row r="30" spans="1:13">
      <c r="A30" t="s">
        <v>138</v>
      </c>
      <c r="B30" t="s">
        <v>139</v>
      </c>
      <c r="C30" t="str">
        <f>TEXT(D30, "mmm")</f>
        <v>Jan</v>
      </c>
      <c r="D30" s="1">
        <v>45293</v>
      </c>
      <c r="E30" t="s">
        <v>79</v>
      </c>
      <c r="F30" t="s">
        <v>80</v>
      </c>
      <c r="G30">
        <v>1000</v>
      </c>
      <c r="H30">
        <v>18.440000000000001</v>
      </c>
      <c r="I30">
        <v>18440</v>
      </c>
      <c r="J30" t="s">
        <v>81</v>
      </c>
      <c r="K30">
        <v>7.6128612778803006E-3</v>
      </c>
      <c r="L30">
        <v>0.76129999999999998</v>
      </c>
      <c r="M30" t="s">
        <v>82</v>
      </c>
    </row>
    <row r="31" spans="1:13">
      <c r="A31" t="s">
        <v>140</v>
      </c>
      <c r="B31" t="s">
        <v>141</v>
      </c>
      <c r="C31" t="str">
        <f>TEXT(D31, "mmm")</f>
        <v>Jan</v>
      </c>
      <c r="D31" s="1">
        <v>45293</v>
      </c>
      <c r="E31" t="s">
        <v>89</v>
      </c>
      <c r="F31" t="s">
        <v>80</v>
      </c>
      <c r="G31">
        <v>1169.06</v>
      </c>
      <c r="H31">
        <v>13.88</v>
      </c>
      <c r="I31">
        <v>16226.552799999999</v>
      </c>
      <c r="J31" t="s">
        <v>86</v>
      </c>
      <c r="K31">
        <v>1.8130274048239189E-2</v>
      </c>
      <c r="L31">
        <v>1.8129999999999999</v>
      </c>
      <c r="M31" t="s">
        <v>82</v>
      </c>
    </row>
    <row r="32" spans="1:13">
      <c r="A32" t="s">
        <v>133</v>
      </c>
      <c r="B32" t="s">
        <v>134</v>
      </c>
      <c r="C32" t="str">
        <f>TEXT(D32, "mmm")</f>
        <v>Jan</v>
      </c>
      <c r="D32" s="1">
        <v>45293</v>
      </c>
      <c r="E32" t="s">
        <v>100</v>
      </c>
      <c r="F32" t="s">
        <v>101</v>
      </c>
      <c r="G32">
        <v>14926</v>
      </c>
      <c r="H32">
        <v>10.02</v>
      </c>
      <c r="I32">
        <v>149558.51999999999</v>
      </c>
      <c r="J32" t="s">
        <v>86</v>
      </c>
      <c r="K32">
        <v>-2.2450713591393172E-3</v>
      </c>
      <c r="L32">
        <v>-0.22450000000000001</v>
      </c>
      <c r="M32" t="s">
        <v>82</v>
      </c>
    </row>
    <row r="33" spans="1:13">
      <c r="A33" t="s">
        <v>142</v>
      </c>
      <c r="B33" t="s">
        <v>143</v>
      </c>
      <c r="C33" t="str">
        <f>TEXT(D33, "mmm")</f>
        <v>Jan</v>
      </c>
      <c r="D33" s="1">
        <v>45293</v>
      </c>
      <c r="E33" t="s">
        <v>102</v>
      </c>
      <c r="F33" t="s">
        <v>101</v>
      </c>
      <c r="G33">
        <v>114600</v>
      </c>
      <c r="H33">
        <v>16.11</v>
      </c>
      <c r="I33">
        <v>1846206</v>
      </c>
      <c r="J33" t="s">
        <v>86</v>
      </c>
      <c r="K33">
        <v>1.3567781068829049E-2</v>
      </c>
      <c r="L33">
        <v>1.3568</v>
      </c>
      <c r="M33" t="s">
        <v>82</v>
      </c>
    </row>
    <row r="34" spans="1:13">
      <c r="A34" t="s">
        <v>142</v>
      </c>
      <c r="B34" t="s">
        <v>143</v>
      </c>
      <c r="C34" t="str">
        <f>TEXT(D34, "mmm")</f>
        <v>Jan</v>
      </c>
      <c r="D34" s="1">
        <v>45293</v>
      </c>
      <c r="E34" t="s">
        <v>100</v>
      </c>
      <c r="F34" t="s">
        <v>101</v>
      </c>
      <c r="G34">
        <v>114600</v>
      </c>
      <c r="H34">
        <v>16.11</v>
      </c>
      <c r="I34">
        <v>1846206</v>
      </c>
      <c r="J34" t="s">
        <v>86</v>
      </c>
      <c r="K34">
        <v>1.3567781068829049E-2</v>
      </c>
      <c r="L34">
        <v>1.3568</v>
      </c>
      <c r="M34" t="s">
        <v>82</v>
      </c>
    </row>
    <row r="35" spans="1:13">
      <c r="A35" t="s">
        <v>144</v>
      </c>
      <c r="B35" t="s">
        <v>145</v>
      </c>
      <c r="C35" t="str">
        <f>TEXT(D35, "mmm")</f>
        <v>Jan</v>
      </c>
      <c r="D35" s="1">
        <v>45293</v>
      </c>
      <c r="E35" t="s">
        <v>89</v>
      </c>
      <c r="F35" t="s">
        <v>80</v>
      </c>
      <c r="G35">
        <v>1336.78</v>
      </c>
      <c r="H35">
        <v>12.03</v>
      </c>
      <c r="I35">
        <v>16081.463400000001</v>
      </c>
      <c r="J35" t="s">
        <v>86</v>
      </c>
      <c r="K35">
        <v>-8.173023158413173E-4</v>
      </c>
      <c r="L35">
        <v>-8.1699999999999995E-2</v>
      </c>
      <c r="M35" t="s">
        <v>82</v>
      </c>
    </row>
    <row r="36" spans="1:13">
      <c r="A36" t="s">
        <v>146</v>
      </c>
      <c r="B36" t="s">
        <v>147</v>
      </c>
      <c r="C36" t="str">
        <f>TEXT(D36, "mmm")</f>
        <v>Jan</v>
      </c>
      <c r="D36" s="1">
        <v>45293</v>
      </c>
      <c r="E36" t="s">
        <v>100</v>
      </c>
      <c r="F36" t="s">
        <v>101</v>
      </c>
      <c r="G36">
        <v>2597</v>
      </c>
      <c r="H36">
        <v>11.79</v>
      </c>
      <c r="I36">
        <v>30618.63</v>
      </c>
      <c r="J36" t="s">
        <v>81</v>
      </c>
      <c r="K36">
        <v>-1.3268860092617849E-3</v>
      </c>
      <c r="L36">
        <v>-0.13270000000000001</v>
      </c>
      <c r="M36" t="s">
        <v>82</v>
      </c>
    </row>
    <row r="37" spans="1:13">
      <c r="A37" t="s">
        <v>146</v>
      </c>
      <c r="B37" t="s">
        <v>147</v>
      </c>
      <c r="C37" t="str">
        <f>TEXT(D37, "mmm")</f>
        <v>Jan</v>
      </c>
      <c r="D37" s="1">
        <v>45293</v>
      </c>
      <c r="E37" t="s">
        <v>102</v>
      </c>
      <c r="F37" t="s">
        <v>101</v>
      </c>
      <c r="G37">
        <v>2597</v>
      </c>
      <c r="H37">
        <v>11.79</v>
      </c>
      <c r="I37">
        <v>30618.63</v>
      </c>
      <c r="J37" t="s">
        <v>81</v>
      </c>
      <c r="K37">
        <v>-1.3268860092617849E-3</v>
      </c>
      <c r="L37">
        <v>-0.13270000000000001</v>
      </c>
      <c r="M37" t="s">
        <v>82</v>
      </c>
    </row>
    <row r="38" spans="1:13">
      <c r="A38" t="s">
        <v>125</v>
      </c>
      <c r="B38" t="s">
        <v>126</v>
      </c>
      <c r="C38" t="str">
        <f>TEXT(D38, "mmm")</f>
        <v>Jan</v>
      </c>
      <c r="D38" s="1">
        <v>45293</v>
      </c>
      <c r="E38" t="s">
        <v>148</v>
      </c>
      <c r="F38" t="s">
        <v>80</v>
      </c>
      <c r="G38">
        <v>2000</v>
      </c>
      <c r="H38">
        <v>15.18</v>
      </c>
      <c r="I38">
        <v>30360</v>
      </c>
      <c r="J38" t="s">
        <v>81</v>
      </c>
      <c r="K38">
        <v>-2.8401555427452041E-2</v>
      </c>
      <c r="L38">
        <v>-2.8401999999999998</v>
      </c>
      <c r="M38" t="s">
        <v>82</v>
      </c>
    </row>
    <row r="39" spans="1:13">
      <c r="A39" t="s">
        <v>149</v>
      </c>
      <c r="B39" t="s">
        <v>150</v>
      </c>
      <c r="C39" t="str">
        <f>TEXT(D39, "mmm")</f>
        <v>Jan</v>
      </c>
      <c r="D39" s="1">
        <v>45294</v>
      </c>
      <c r="E39" t="s">
        <v>151</v>
      </c>
      <c r="F39" t="s">
        <v>101</v>
      </c>
      <c r="G39">
        <v>6573</v>
      </c>
      <c r="H39">
        <v>28.93</v>
      </c>
      <c r="I39">
        <v>190156.89</v>
      </c>
      <c r="J39" t="s">
        <v>81</v>
      </c>
      <c r="K39">
        <v>2.3630089338378731E-2</v>
      </c>
      <c r="L39">
        <v>2.363</v>
      </c>
      <c r="M39" t="s">
        <v>82</v>
      </c>
    </row>
    <row r="40" spans="1:13">
      <c r="A40" t="s">
        <v>149</v>
      </c>
      <c r="B40" t="s">
        <v>150</v>
      </c>
      <c r="C40" t="str">
        <f>TEXT(D40, "mmm")</f>
        <v>Jan</v>
      </c>
      <c r="D40" s="1">
        <v>45294</v>
      </c>
      <c r="E40" t="s">
        <v>152</v>
      </c>
      <c r="F40" t="s">
        <v>101</v>
      </c>
      <c r="G40">
        <v>6573</v>
      </c>
      <c r="H40">
        <v>28.93</v>
      </c>
      <c r="I40">
        <v>190156.89</v>
      </c>
      <c r="J40" t="s">
        <v>81</v>
      </c>
      <c r="K40">
        <v>2.3630089338378731E-2</v>
      </c>
      <c r="L40">
        <v>2.363</v>
      </c>
      <c r="M40" t="s">
        <v>82</v>
      </c>
    </row>
    <row r="41" spans="1:13">
      <c r="A41" t="s">
        <v>149</v>
      </c>
      <c r="B41" t="s">
        <v>150</v>
      </c>
      <c r="C41" t="str">
        <f>TEXT(D41, "mmm")</f>
        <v>Jan</v>
      </c>
      <c r="D41" s="1">
        <v>45294</v>
      </c>
      <c r="E41" t="s">
        <v>153</v>
      </c>
      <c r="F41" t="s">
        <v>101</v>
      </c>
      <c r="G41">
        <v>6573</v>
      </c>
      <c r="H41">
        <v>28.93</v>
      </c>
      <c r="I41">
        <v>190156.89</v>
      </c>
      <c r="J41" t="s">
        <v>81</v>
      </c>
      <c r="K41">
        <v>2.3630089338378731E-2</v>
      </c>
      <c r="L41">
        <v>2.363</v>
      </c>
      <c r="M41" t="s">
        <v>82</v>
      </c>
    </row>
    <row r="42" spans="1:13">
      <c r="A42" t="s">
        <v>98</v>
      </c>
      <c r="B42" t="s">
        <v>99</v>
      </c>
      <c r="C42" t="str">
        <f>TEXT(D42, "mmm")</f>
        <v>Jan</v>
      </c>
      <c r="D42" s="1">
        <v>45294</v>
      </c>
      <c r="E42" t="s">
        <v>100</v>
      </c>
      <c r="F42" t="s">
        <v>101</v>
      </c>
      <c r="G42">
        <v>41808</v>
      </c>
      <c r="H42">
        <v>13.02</v>
      </c>
      <c r="I42">
        <v>544340.16</v>
      </c>
      <c r="J42" t="s">
        <v>86</v>
      </c>
      <c r="K42">
        <v>-7.6417745764167933E-4</v>
      </c>
      <c r="L42">
        <v>-7.6399999999999996E-2</v>
      </c>
      <c r="M42" t="s">
        <v>82</v>
      </c>
    </row>
    <row r="43" spans="1:13">
      <c r="A43" t="s">
        <v>98</v>
      </c>
      <c r="B43" t="s">
        <v>99</v>
      </c>
      <c r="C43" t="str">
        <f>TEXT(D43, "mmm")</f>
        <v>Jan</v>
      </c>
      <c r="D43" s="1">
        <v>45294</v>
      </c>
      <c r="E43" t="s">
        <v>102</v>
      </c>
      <c r="F43" t="s">
        <v>101</v>
      </c>
      <c r="G43">
        <v>41808</v>
      </c>
      <c r="H43">
        <v>13.02</v>
      </c>
      <c r="I43">
        <v>544340.16</v>
      </c>
      <c r="J43" t="s">
        <v>86</v>
      </c>
      <c r="K43">
        <v>-7.6417745764167933E-4</v>
      </c>
      <c r="L43">
        <v>-7.6399999999999996E-2</v>
      </c>
      <c r="M43" t="s">
        <v>82</v>
      </c>
    </row>
    <row r="44" spans="1:13">
      <c r="A44" t="s">
        <v>154</v>
      </c>
      <c r="B44" t="s">
        <v>155</v>
      </c>
      <c r="C44" t="str">
        <f>TEXT(D44, "mmm")</f>
        <v>Jan</v>
      </c>
      <c r="D44" s="1">
        <v>45294</v>
      </c>
      <c r="E44" t="s">
        <v>156</v>
      </c>
      <c r="F44" t="s">
        <v>80</v>
      </c>
      <c r="G44">
        <v>725</v>
      </c>
      <c r="H44">
        <v>275.43</v>
      </c>
      <c r="I44">
        <v>199686.75</v>
      </c>
      <c r="J44" t="s">
        <v>86</v>
      </c>
      <c r="K44">
        <v>3.2770939810548461E-2</v>
      </c>
      <c r="L44">
        <v>3.2770999999999999</v>
      </c>
      <c r="M44" t="s">
        <v>82</v>
      </c>
    </row>
    <row r="45" spans="1:13">
      <c r="A45" t="s">
        <v>107</v>
      </c>
      <c r="B45" t="s">
        <v>108</v>
      </c>
      <c r="C45" t="str">
        <f>TEXT(D45, "mmm")</f>
        <v>Jan</v>
      </c>
      <c r="D45" s="1">
        <v>45294</v>
      </c>
      <c r="E45" t="s">
        <v>109</v>
      </c>
      <c r="F45" t="s">
        <v>101</v>
      </c>
      <c r="G45">
        <v>11000</v>
      </c>
      <c r="H45">
        <v>7.29</v>
      </c>
      <c r="I45">
        <v>80190</v>
      </c>
      <c r="J45" t="s">
        <v>81</v>
      </c>
      <c r="K45">
        <v>1.7881721428058439E-2</v>
      </c>
      <c r="L45">
        <v>1.7882</v>
      </c>
      <c r="M45" t="s">
        <v>82</v>
      </c>
    </row>
    <row r="46" spans="1:13">
      <c r="A46" t="s">
        <v>107</v>
      </c>
      <c r="B46" t="s">
        <v>108</v>
      </c>
      <c r="C46" t="str">
        <f>TEXT(D46, "mmm")</f>
        <v>Jan</v>
      </c>
      <c r="D46" s="1">
        <v>45294</v>
      </c>
      <c r="E46" t="s">
        <v>110</v>
      </c>
      <c r="F46" t="s">
        <v>101</v>
      </c>
      <c r="G46">
        <v>11000</v>
      </c>
      <c r="H46">
        <v>7.29</v>
      </c>
      <c r="I46">
        <v>80190</v>
      </c>
      <c r="J46" t="s">
        <v>81</v>
      </c>
      <c r="K46">
        <v>1.7881721428058439E-2</v>
      </c>
      <c r="L46">
        <v>1.7882</v>
      </c>
      <c r="M46" t="s">
        <v>82</v>
      </c>
    </row>
    <row r="47" spans="1:13">
      <c r="A47" t="s">
        <v>107</v>
      </c>
      <c r="B47" t="s">
        <v>108</v>
      </c>
      <c r="C47" t="str">
        <f>TEXT(D47, "mmm")</f>
        <v>Jan</v>
      </c>
      <c r="D47" s="1">
        <v>45294</v>
      </c>
      <c r="E47" t="s">
        <v>111</v>
      </c>
      <c r="F47" t="s">
        <v>101</v>
      </c>
      <c r="G47">
        <v>11000</v>
      </c>
      <c r="H47">
        <v>7.29</v>
      </c>
      <c r="I47">
        <v>80190</v>
      </c>
      <c r="J47" t="s">
        <v>81</v>
      </c>
      <c r="K47">
        <v>1.7881721428058439E-2</v>
      </c>
      <c r="L47">
        <v>1.7882</v>
      </c>
      <c r="M47" t="s">
        <v>82</v>
      </c>
    </row>
    <row r="48" spans="1:13">
      <c r="A48" t="s">
        <v>157</v>
      </c>
      <c r="B48" t="s">
        <v>158</v>
      </c>
      <c r="C48" t="str">
        <f>TEXT(D48, "mmm")</f>
        <v>Jan</v>
      </c>
      <c r="D48" s="1">
        <v>45294</v>
      </c>
      <c r="E48" t="s">
        <v>159</v>
      </c>
      <c r="F48" t="s">
        <v>118</v>
      </c>
      <c r="G48">
        <v>1001</v>
      </c>
      <c r="H48">
        <v>10.14</v>
      </c>
      <c r="I48">
        <v>10150.14</v>
      </c>
      <c r="J48" t="s">
        <v>81</v>
      </c>
      <c r="K48">
        <v>7.5293144407466714E-3</v>
      </c>
      <c r="L48">
        <v>0.75290000000000001</v>
      </c>
      <c r="M48" t="s">
        <v>82</v>
      </c>
    </row>
    <row r="49" spans="1:13">
      <c r="A49" t="s">
        <v>157</v>
      </c>
      <c r="B49" t="s">
        <v>158</v>
      </c>
      <c r="C49" t="str">
        <f>TEXT(D49, "mmm")</f>
        <v>Jan</v>
      </c>
      <c r="D49" s="1">
        <v>45294</v>
      </c>
      <c r="E49" t="s">
        <v>159</v>
      </c>
      <c r="F49" t="s">
        <v>118</v>
      </c>
      <c r="G49">
        <v>1003</v>
      </c>
      <c r="H49">
        <v>10.15</v>
      </c>
      <c r="I49">
        <v>10180.450000000001</v>
      </c>
      <c r="J49" t="s">
        <v>81</v>
      </c>
      <c r="K49">
        <v>7.5293144407466714E-3</v>
      </c>
      <c r="L49">
        <v>0.75290000000000001</v>
      </c>
      <c r="M49" t="s">
        <v>82</v>
      </c>
    </row>
    <row r="50" spans="1:13">
      <c r="A50" t="s">
        <v>160</v>
      </c>
      <c r="B50" t="s">
        <v>161</v>
      </c>
      <c r="C50" t="str">
        <f>TEXT(D50, "mmm")</f>
        <v>Jan</v>
      </c>
      <c r="D50" s="1">
        <v>45294</v>
      </c>
      <c r="E50" t="s">
        <v>162</v>
      </c>
      <c r="F50" t="s">
        <v>101</v>
      </c>
      <c r="G50">
        <v>169257</v>
      </c>
      <c r="H50">
        <v>3.59</v>
      </c>
      <c r="I50">
        <v>607632.63</v>
      </c>
      <c r="J50" t="s">
        <v>81</v>
      </c>
      <c r="K50">
        <v>-0.18559561899466981</v>
      </c>
      <c r="L50">
        <v>-18.5596</v>
      </c>
      <c r="M50" t="s">
        <v>82</v>
      </c>
    </row>
    <row r="51" spans="1:13">
      <c r="A51" t="s">
        <v>160</v>
      </c>
      <c r="B51" t="s">
        <v>161</v>
      </c>
      <c r="C51" t="str">
        <f>TEXT(D51, "mmm")</f>
        <v>Jan</v>
      </c>
      <c r="D51" s="1">
        <v>45294</v>
      </c>
      <c r="E51" t="s">
        <v>163</v>
      </c>
      <c r="F51" t="s">
        <v>101</v>
      </c>
      <c r="G51">
        <v>169257</v>
      </c>
      <c r="H51">
        <v>3.59</v>
      </c>
      <c r="I51">
        <v>607632.63</v>
      </c>
      <c r="J51" t="s">
        <v>81</v>
      </c>
      <c r="K51">
        <v>-0.18559561899466981</v>
      </c>
      <c r="L51">
        <v>-18.5596</v>
      </c>
      <c r="M51" t="s">
        <v>82</v>
      </c>
    </row>
    <row r="52" spans="1:13">
      <c r="A52" t="s">
        <v>160</v>
      </c>
      <c r="B52" t="s">
        <v>161</v>
      </c>
      <c r="C52" t="str">
        <f>TEXT(D52, "mmm")</f>
        <v>Jan</v>
      </c>
      <c r="D52" s="1">
        <v>45294</v>
      </c>
      <c r="E52" t="s">
        <v>164</v>
      </c>
      <c r="F52" t="s">
        <v>101</v>
      </c>
      <c r="G52">
        <v>169257</v>
      </c>
      <c r="H52">
        <v>3.59</v>
      </c>
      <c r="I52">
        <v>607632.63</v>
      </c>
      <c r="J52" t="s">
        <v>81</v>
      </c>
      <c r="K52">
        <v>-0.18559561899466981</v>
      </c>
      <c r="L52">
        <v>-18.5596</v>
      </c>
      <c r="M52" t="s">
        <v>82</v>
      </c>
    </row>
    <row r="53" spans="1:13">
      <c r="A53" t="s">
        <v>160</v>
      </c>
      <c r="B53" t="s">
        <v>161</v>
      </c>
      <c r="C53" t="str">
        <f>TEXT(D53, "mmm")</f>
        <v>Jan</v>
      </c>
      <c r="D53" s="1">
        <v>45294</v>
      </c>
      <c r="E53" t="s">
        <v>165</v>
      </c>
      <c r="F53" t="s">
        <v>101</v>
      </c>
      <c r="G53">
        <v>169257</v>
      </c>
      <c r="H53">
        <v>3.59</v>
      </c>
      <c r="I53">
        <v>607632.63</v>
      </c>
      <c r="J53" t="s">
        <v>81</v>
      </c>
      <c r="K53">
        <v>-0.18559561899466981</v>
      </c>
      <c r="L53">
        <v>-18.5596</v>
      </c>
      <c r="M53" t="s">
        <v>82</v>
      </c>
    </row>
    <row r="54" spans="1:13">
      <c r="A54" t="s">
        <v>166</v>
      </c>
      <c r="B54" t="s">
        <v>167</v>
      </c>
      <c r="C54" t="str">
        <f>TEXT(D54, "mmm")</f>
        <v>Jan</v>
      </c>
      <c r="D54" s="1">
        <v>45294</v>
      </c>
      <c r="E54" t="s">
        <v>168</v>
      </c>
      <c r="F54" t="s">
        <v>101</v>
      </c>
      <c r="G54">
        <v>17605</v>
      </c>
      <c r="H54">
        <v>12.2</v>
      </c>
      <c r="I54">
        <v>214781</v>
      </c>
      <c r="J54" t="s">
        <v>81</v>
      </c>
      <c r="K54">
        <v>2.7205269628413738E-2</v>
      </c>
      <c r="L54">
        <v>2.7204999999999999</v>
      </c>
      <c r="M54" t="s">
        <v>82</v>
      </c>
    </row>
    <row r="55" spans="1:13">
      <c r="A55" t="s">
        <v>166</v>
      </c>
      <c r="B55" t="s">
        <v>167</v>
      </c>
      <c r="C55" t="str">
        <f>TEXT(D55, "mmm")</f>
        <v>Jan</v>
      </c>
      <c r="D55" s="1">
        <v>45294</v>
      </c>
      <c r="E55" t="s">
        <v>169</v>
      </c>
      <c r="F55" t="s">
        <v>101</v>
      </c>
      <c r="G55">
        <v>17605</v>
      </c>
      <c r="H55">
        <v>12.2</v>
      </c>
      <c r="I55">
        <v>214781</v>
      </c>
      <c r="J55" t="s">
        <v>81</v>
      </c>
      <c r="K55">
        <v>2.7205269628413738E-2</v>
      </c>
      <c r="L55">
        <v>2.7204999999999999</v>
      </c>
      <c r="M55" t="s">
        <v>82</v>
      </c>
    </row>
    <row r="56" spans="1:13">
      <c r="A56" t="s">
        <v>166</v>
      </c>
      <c r="B56" t="s">
        <v>167</v>
      </c>
      <c r="C56" t="str">
        <f>TEXT(D56, "mmm")</f>
        <v>Jan</v>
      </c>
      <c r="D56" s="1">
        <v>45294</v>
      </c>
      <c r="E56" t="s">
        <v>170</v>
      </c>
      <c r="F56" t="s">
        <v>101</v>
      </c>
      <c r="G56">
        <v>17605</v>
      </c>
      <c r="H56">
        <v>12.2</v>
      </c>
      <c r="I56">
        <v>214781</v>
      </c>
      <c r="J56" t="s">
        <v>81</v>
      </c>
      <c r="K56">
        <v>2.7205269628413738E-2</v>
      </c>
      <c r="L56">
        <v>2.7204999999999999</v>
      </c>
      <c r="M56" t="s">
        <v>82</v>
      </c>
    </row>
    <row r="57" spans="1:13">
      <c r="A57" t="s">
        <v>166</v>
      </c>
      <c r="B57" t="s">
        <v>167</v>
      </c>
      <c r="C57" t="str">
        <f>TEXT(D57, "mmm")</f>
        <v>Jan</v>
      </c>
      <c r="D57" s="1">
        <v>45294</v>
      </c>
      <c r="E57" t="s">
        <v>171</v>
      </c>
      <c r="F57" t="s">
        <v>101</v>
      </c>
      <c r="G57">
        <v>17605</v>
      </c>
      <c r="H57">
        <v>12.2</v>
      </c>
      <c r="I57">
        <v>214781</v>
      </c>
      <c r="J57" t="s">
        <v>81</v>
      </c>
      <c r="K57">
        <v>2.7205269628413738E-2</v>
      </c>
      <c r="L57">
        <v>2.7204999999999999</v>
      </c>
      <c r="M57" t="s">
        <v>82</v>
      </c>
    </row>
    <row r="58" spans="1:13">
      <c r="A58" t="s">
        <v>166</v>
      </c>
      <c r="B58" t="s">
        <v>167</v>
      </c>
      <c r="C58" t="str">
        <f>TEXT(D58, "mmm")</f>
        <v>Jan</v>
      </c>
      <c r="D58" s="1">
        <v>45294</v>
      </c>
      <c r="E58" t="s">
        <v>172</v>
      </c>
      <c r="F58" t="s">
        <v>101</v>
      </c>
      <c r="G58">
        <v>17605</v>
      </c>
      <c r="H58">
        <v>12.2</v>
      </c>
      <c r="I58">
        <v>214781</v>
      </c>
      <c r="J58" t="s">
        <v>81</v>
      </c>
      <c r="K58">
        <v>2.7205269628413738E-2</v>
      </c>
      <c r="L58">
        <v>2.7204999999999999</v>
      </c>
      <c r="M58" t="s">
        <v>82</v>
      </c>
    </row>
    <row r="59" spans="1:13">
      <c r="A59" t="s">
        <v>166</v>
      </c>
      <c r="B59" t="s">
        <v>167</v>
      </c>
      <c r="C59" t="str">
        <f>TEXT(D59, "mmm")</f>
        <v>Jan</v>
      </c>
      <c r="D59" s="1">
        <v>45294</v>
      </c>
      <c r="E59" t="s">
        <v>173</v>
      </c>
      <c r="F59" t="s">
        <v>101</v>
      </c>
      <c r="G59">
        <v>17605</v>
      </c>
      <c r="H59">
        <v>12.2</v>
      </c>
      <c r="I59">
        <v>214781</v>
      </c>
      <c r="J59" t="s">
        <v>81</v>
      </c>
      <c r="K59">
        <v>2.7205269628413738E-2</v>
      </c>
      <c r="L59">
        <v>2.7204999999999999</v>
      </c>
      <c r="M59" t="s">
        <v>82</v>
      </c>
    </row>
    <row r="60" spans="1:13">
      <c r="A60" t="s">
        <v>166</v>
      </c>
      <c r="B60" t="s">
        <v>167</v>
      </c>
      <c r="C60" t="str">
        <f>TEXT(D60, "mmm")</f>
        <v>Jan</v>
      </c>
      <c r="D60" s="1">
        <v>45294</v>
      </c>
      <c r="E60" t="s">
        <v>174</v>
      </c>
      <c r="F60" t="s">
        <v>101</v>
      </c>
      <c r="G60">
        <v>17605</v>
      </c>
      <c r="H60">
        <v>12.2</v>
      </c>
      <c r="I60">
        <v>214781</v>
      </c>
      <c r="J60" t="s">
        <v>81</v>
      </c>
      <c r="K60">
        <v>2.7205269628413738E-2</v>
      </c>
      <c r="L60">
        <v>2.7204999999999999</v>
      </c>
      <c r="M60" t="s">
        <v>82</v>
      </c>
    </row>
    <row r="61" spans="1:13">
      <c r="A61" t="s">
        <v>175</v>
      </c>
      <c r="B61" t="s">
        <v>176</v>
      </c>
      <c r="C61" t="str">
        <f>TEXT(D61, "mmm")</f>
        <v>Jan</v>
      </c>
      <c r="D61" s="1">
        <v>45294</v>
      </c>
      <c r="E61" t="s">
        <v>177</v>
      </c>
      <c r="F61" t="s">
        <v>101</v>
      </c>
      <c r="G61">
        <v>500</v>
      </c>
      <c r="H61">
        <v>39.43</v>
      </c>
      <c r="I61">
        <v>19715</v>
      </c>
      <c r="J61" t="s">
        <v>81</v>
      </c>
      <c r="K61">
        <v>1.9230568865089111E-2</v>
      </c>
      <c r="L61">
        <v>1.9231</v>
      </c>
      <c r="M61" t="s">
        <v>82</v>
      </c>
    </row>
    <row r="62" spans="1:13">
      <c r="A62" t="s">
        <v>175</v>
      </c>
      <c r="B62" t="s">
        <v>176</v>
      </c>
      <c r="C62" t="str">
        <f>TEXT(D62, "mmm")</f>
        <v>Jan</v>
      </c>
      <c r="D62" s="1">
        <v>45294</v>
      </c>
      <c r="E62" t="s">
        <v>178</v>
      </c>
      <c r="F62" t="s">
        <v>101</v>
      </c>
      <c r="G62">
        <v>500</v>
      </c>
      <c r="H62">
        <v>39.43</v>
      </c>
      <c r="I62">
        <v>19715</v>
      </c>
      <c r="J62" t="s">
        <v>81</v>
      </c>
      <c r="K62">
        <v>1.9230568865089111E-2</v>
      </c>
      <c r="L62">
        <v>1.9231</v>
      </c>
      <c r="M62" t="s">
        <v>82</v>
      </c>
    </row>
    <row r="63" spans="1:13">
      <c r="A63" t="s">
        <v>175</v>
      </c>
      <c r="B63" t="s">
        <v>176</v>
      </c>
      <c r="C63" t="str">
        <f>TEXT(D63, "mmm")</f>
        <v>Jan</v>
      </c>
      <c r="D63" s="1">
        <v>45294</v>
      </c>
      <c r="E63" t="s">
        <v>179</v>
      </c>
      <c r="F63" t="s">
        <v>101</v>
      </c>
      <c r="G63">
        <v>500</v>
      </c>
      <c r="H63">
        <v>39.43</v>
      </c>
      <c r="I63">
        <v>19715</v>
      </c>
      <c r="J63" t="s">
        <v>81</v>
      </c>
      <c r="K63">
        <v>1.9230568865089111E-2</v>
      </c>
      <c r="L63">
        <v>1.9231</v>
      </c>
      <c r="M63" t="s">
        <v>82</v>
      </c>
    </row>
    <row r="64" spans="1:13">
      <c r="A64" t="s">
        <v>175</v>
      </c>
      <c r="B64" t="s">
        <v>176</v>
      </c>
      <c r="C64" t="str">
        <f>TEXT(D64, "mmm")</f>
        <v>Jan</v>
      </c>
      <c r="D64" s="1">
        <v>45294</v>
      </c>
      <c r="E64" t="s">
        <v>180</v>
      </c>
      <c r="F64" t="s">
        <v>101</v>
      </c>
      <c r="G64">
        <v>500</v>
      </c>
      <c r="H64">
        <v>39.43</v>
      </c>
      <c r="I64">
        <v>19715</v>
      </c>
      <c r="J64" t="s">
        <v>81</v>
      </c>
      <c r="K64">
        <v>1.9230568865089111E-2</v>
      </c>
      <c r="L64">
        <v>1.9231</v>
      </c>
      <c r="M64" t="s">
        <v>82</v>
      </c>
    </row>
    <row r="65" spans="1:13">
      <c r="A65" t="s">
        <v>175</v>
      </c>
      <c r="B65" t="s">
        <v>176</v>
      </c>
      <c r="C65" t="str">
        <f>TEXT(D65, "mmm")</f>
        <v>Jan</v>
      </c>
      <c r="D65" s="1">
        <v>45294</v>
      </c>
      <c r="E65" t="s">
        <v>181</v>
      </c>
      <c r="F65" t="s">
        <v>101</v>
      </c>
      <c r="G65">
        <v>500</v>
      </c>
      <c r="H65">
        <v>39.43</v>
      </c>
      <c r="I65">
        <v>19715</v>
      </c>
      <c r="J65" t="s">
        <v>81</v>
      </c>
      <c r="K65">
        <v>1.9230568865089111E-2</v>
      </c>
      <c r="L65">
        <v>1.9231</v>
      </c>
      <c r="M65" t="s">
        <v>82</v>
      </c>
    </row>
    <row r="66" spans="1:13">
      <c r="A66" t="s">
        <v>175</v>
      </c>
      <c r="B66" t="s">
        <v>176</v>
      </c>
      <c r="C66" t="str">
        <f>TEXT(D66, "mmm")</f>
        <v>Jan</v>
      </c>
      <c r="D66" s="1">
        <v>45294</v>
      </c>
      <c r="E66" t="s">
        <v>182</v>
      </c>
      <c r="F66" t="s">
        <v>101</v>
      </c>
      <c r="G66">
        <v>500</v>
      </c>
      <c r="H66">
        <v>39.43</v>
      </c>
      <c r="I66">
        <v>19715</v>
      </c>
      <c r="J66" t="s">
        <v>81</v>
      </c>
      <c r="K66">
        <v>1.9230568865089111E-2</v>
      </c>
      <c r="L66">
        <v>1.9231</v>
      </c>
      <c r="M66" t="s">
        <v>82</v>
      </c>
    </row>
    <row r="67" spans="1:13">
      <c r="A67" t="s">
        <v>183</v>
      </c>
      <c r="B67" t="s">
        <v>184</v>
      </c>
      <c r="C67" t="str">
        <f>TEXT(D67, "mmm")</f>
        <v>Jan</v>
      </c>
      <c r="D67" s="1">
        <v>45294</v>
      </c>
      <c r="E67" t="s">
        <v>102</v>
      </c>
      <c r="F67" t="s">
        <v>101</v>
      </c>
      <c r="G67">
        <v>3508</v>
      </c>
      <c r="H67">
        <v>8.68</v>
      </c>
      <c r="I67">
        <v>30449.439999999999</v>
      </c>
      <c r="J67" t="s">
        <v>81</v>
      </c>
      <c r="K67">
        <v>-5.0692431017528286E-3</v>
      </c>
      <c r="L67">
        <v>-0.50690000000000002</v>
      </c>
      <c r="M67" t="s">
        <v>82</v>
      </c>
    </row>
    <row r="68" spans="1:13">
      <c r="A68" t="s">
        <v>183</v>
      </c>
      <c r="B68" t="s">
        <v>184</v>
      </c>
      <c r="C68" t="str">
        <f>TEXT(D68, "mmm")</f>
        <v>Jan</v>
      </c>
      <c r="D68" s="1">
        <v>45294</v>
      </c>
      <c r="E68" t="s">
        <v>100</v>
      </c>
      <c r="F68" t="s">
        <v>101</v>
      </c>
      <c r="G68">
        <v>3508</v>
      </c>
      <c r="H68">
        <v>8.68</v>
      </c>
      <c r="I68">
        <v>30449.439999999999</v>
      </c>
      <c r="J68" t="s">
        <v>81</v>
      </c>
      <c r="K68">
        <v>-5.0692431017528286E-3</v>
      </c>
      <c r="L68">
        <v>-0.50690000000000002</v>
      </c>
      <c r="M68" t="s">
        <v>82</v>
      </c>
    </row>
    <row r="69" spans="1:13">
      <c r="A69" t="s">
        <v>133</v>
      </c>
      <c r="B69" t="s">
        <v>134</v>
      </c>
      <c r="C69" t="str">
        <f>TEXT(D69, "mmm")</f>
        <v>Jan</v>
      </c>
      <c r="D69" s="1">
        <v>45294</v>
      </c>
      <c r="E69" t="s">
        <v>102</v>
      </c>
      <c r="F69" t="s">
        <v>101</v>
      </c>
      <c r="G69">
        <v>7700</v>
      </c>
      <c r="H69">
        <v>10.029999999999999</v>
      </c>
      <c r="I69">
        <v>77231</v>
      </c>
      <c r="J69" t="s">
        <v>81</v>
      </c>
      <c r="K69">
        <v>-1.3132245001374551E-2</v>
      </c>
      <c r="L69">
        <v>-1.3131999999999999</v>
      </c>
      <c r="M69" t="s">
        <v>82</v>
      </c>
    </row>
    <row r="70" spans="1:13">
      <c r="A70" t="s">
        <v>133</v>
      </c>
      <c r="B70" t="s">
        <v>134</v>
      </c>
      <c r="C70" t="str">
        <f>TEXT(D70, "mmm")</f>
        <v>Jan</v>
      </c>
      <c r="D70" s="1">
        <v>45294</v>
      </c>
      <c r="E70" t="s">
        <v>100</v>
      </c>
      <c r="F70" t="s">
        <v>101</v>
      </c>
      <c r="G70">
        <v>7700</v>
      </c>
      <c r="H70">
        <v>10.029999999999999</v>
      </c>
      <c r="I70">
        <v>77231</v>
      </c>
      <c r="J70" t="s">
        <v>81</v>
      </c>
      <c r="K70">
        <v>-1.3132245001374551E-2</v>
      </c>
      <c r="L70">
        <v>-1.3131999999999999</v>
      </c>
      <c r="M70" t="s">
        <v>82</v>
      </c>
    </row>
    <row r="71" spans="1:13">
      <c r="A71" t="s">
        <v>142</v>
      </c>
      <c r="B71" t="s">
        <v>143</v>
      </c>
      <c r="C71" t="str">
        <f>TEXT(D71, "mmm")</f>
        <v>Jan</v>
      </c>
      <c r="D71" s="1">
        <v>45294</v>
      </c>
      <c r="E71" t="s">
        <v>102</v>
      </c>
      <c r="F71" t="s">
        <v>101</v>
      </c>
      <c r="G71">
        <v>58164</v>
      </c>
      <c r="H71">
        <v>16.05</v>
      </c>
      <c r="I71">
        <v>933532.20000000007</v>
      </c>
      <c r="J71" t="s">
        <v>81</v>
      </c>
      <c r="K71">
        <v>1.6089391074062261E-2</v>
      </c>
      <c r="L71">
        <v>1.6089</v>
      </c>
      <c r="M71" t="s">
        <v>82</v>
      </c>
    </row>
    <row r="72" spans="1:13">
      <c r="A72" t="s">
        <v>142</v>
      </c>
      <c r="B72" t="s">
        <v>143</v>
      </c>
      <c r="C72" t="str">
        <f>TEXT(D72, "mmm")</f>
        <v>Jan</v>
      </c>
      <c r="D72" s="1">
        <v>45294</v>
      </c>
      <c r="E72" t="s">
        <v>100</v>
      </c>
      <c r="F72" t="s">
        <v>101</v>
      </c>
      <c r="G72">
        <v>58164</v>
      </c>
      <c r="H72">
        <v>16.05</v>
      </c>
      <c r="I72">
        <v>933532.20000000007</v>
      </c>
      <c r="J72" t="s">
        <v>81</v>
      </c>
      <c r="K72">
        <v>1.6089391074062261E-2</v>
      </c>
      <c r="L72">
        <v>1.6089</v>
      </c>
      <c r="M72" t="s">
        <v>82</v>
      </c>
    </row>
    <row r="73" spans="1:13">
      <c r="A73" t="s">
        <v>146</v>
      </c>
      <c r="B73" t="s">
        <v>147</v>
      </c>
      <c r="C73" t="str">
        <f>TEXT(D73, "mmm")</f>
        <v>Jan</v>
      </c>
      <c r="D73" s="1">
        <v>45294</v>
      </c>
      <c r="E73" t="s">
        <v>100</v>
      </c>
      <c r="F73" t="s">
        <v>101</v>
      </c>
      <c r="G73">
        <v>9280</v>
      </c>
      <c r="H73">
        <v>11.81</v>
      </c>
      <c r="I73">
        <v>109596.8</v>
      </c>
      <c r="J73" t="s">
        <v>81</v>
      </c>
      <c r="K73">
        <v>-1.146546240162882E-2</v>
      </c>
      <c r="L73">
        <v>-1.1465000000000001</v>
      </c>
      <c r="M73" t="s">
        <v>82</v>
      </c>
    </row>
    <row r="74" spans="1:13">
      <c r="A74" t="s">
        <v>146</v>
      </c>
      <c r="B74" t="s">
        <v>147</v>
      </c>
      <c r="C74" t="str">
        <f>TEXT(D74, "mmm")</f>
        <v>Jan</v>
      </c>
      <c r="D74" s="1">
        <v>45294</v>
      </c>
      <c r="E74" t="s">
        <v>102</v>
      </c>
      <c r="F74" t="s">
        <v>101</v>
      </c>
      <c r="G74">
        <v>9280</v>
      </c>
      <c r="H74">
        <v>11.81</v>
      </c>
      <c r="I74">
        <v>109596.8</v>
      </c>
      <c r="J74" t="s">
        <v>81</v>
      </c>
      <c r="K74">
        <v>-1.146546240162882E-2</v>
      </c>
      <c r="L74">
        <v>-1.1465000000000001</v>
      </c>
      <c r="M74" t="s">
        <v>82</v>
      </c>
    </row>
    <row r="75" spans="1:13">
      <c r="A75" t="s">
        <v>98</v>
      </c>
      <c r="B75" t="s">
        <v>99</v>
      </c>
      <c r="C75" t="str">
        <f>TEXT(D75, "mmm")</f>
        <v>Jan</v>
      </c>
      <c r="D75" s="1">
        <v>45295</v>
      </c>
      <c r="E75" t="s">
        <v>102</v>
      </c>
      <c r="F75" t="s">
        <v>101</v>
      </c>
      <c r="G75">
        <v>11848</v>
      </c>
      <c r="H75">
        <v>13.19</v>
      </c>
      <c r="I75">
        <v>156275.12</v>
      </c>
      <c r="J75" t="s">
        <v>81</v>
      </c>
      <c r="K75">
        <v>-1.1320763814486431E-2</v>
      </c>
      <c r="L75">
        <v>-1.1321000000000001</v>
      </c>
      <c r="M75" t="s">
        <v>82</v>
      </c>
    </row>
    <row r="76" spans="1:13">
      <c r="A76" t="s">
        <v>98</v>
      </c>
      <c r="B76" t="s">
        <v>99</v>
      </c>
      <c r="C76" t="str">
        <f>TEXT(D76, "mmm")</f>
        <v>Jan</v>
      </c>
      <c r="D76" s="1">
        <v>45295</v>
      </c>
      <c r="E76" t="s">
        <v>100</v>
      </c>
      <c r="F76" t="s">
        <v>101</v>
      </c>
      <c r="G76">
        <v>11848</v>
      </c>
      <c r="H76">
        <v>13.19</v>
      </c>
      <c r="I76">
        <v>156275.12</v>
      </c>
      <c r="J76" t="s">
        <v>81</v>
      </c>
      <c r="K76">
        <v>-1.1320763814486431E-2</v>
      </c>
      <c r="L76">
        <v>-1.1321000000000001</v>
      </c>
      <c r="M76" t="s">
        <v>82</v>
      </c>
    </row>
    <row r="77" spans="1:13">
      <c r="A77" t="s">
        <v>142</v>
      </c>
      <c r="B77" t="s">
        <v>143</v>
      </c>
      <c r="C77" t="str">
        <f>TEXT(D77, "mmm")</f>
        <v>Jan</v>
      </c>
      <c r="D77" s="1">
        <v>45295</v>
      </c>
      <c r="E77" t="s">
        <v>100</v>
      </c>
      <c r="F77" t="s">
        <v>101</v>
      </c>
      <c r="G77">
        <v>2885</v>
      </c>
      <c r="H77">
        <v>16.13</v>
      </c>
      <c r="I77">
        <v>46535.05</v>
      </c>
      <c r="J77" t="s">
        <v>81</v>
      </c>
      <c r="K77">
        <v>1.6670193679762409E-2</v>
      </c>
      <c r="L77">
        <v>1.667</v>
      </c>
      <c r="M77" t="s">
        <v>82</v>
      </c>
    </row>
    <row r="78" spans="1:13">
      <c r="A78" t="s">
        <v>142</v>
      </c>
      <c r="B78" t="s">
        <v>143</v>
      </c>
      <c r="C78" t="str">
        <f>TEXT(D78, "mmm")</f>
        <v>Jan</v>
      </c>
      <c r="D78" s="1">
        <v>45295</v>
      </c>
      <c r="E78" t="s">
        <v>102</v>
      </c>
      <c r="F78" t="s">
        <v>101</v>
      </c>
      <c r="G78">
        <v>2885</v>
      </c>
      <c r="H78">
        <v>16.13</v>
      </c>
      <c r="I78">
        <v>46535.05</v>
      </c>
      <c r="J78" t="s">
        <v>81</v>
      </c>
      <c r="K78">
        <v>1.6670193679762409E-2</v>
      </c>
      <c r="L78">
        <v>1.667</v>
      </c>
      <c r="M78" t="s">
        <v>82</v>
      </c>
    </row>
    <row r="79" spans="1:13">
      <c r="A79" t="s">
        <v>149</v>
      </c>
      <c r="B79" t="s">
        <v>150</v>
      </c>
      <c r="C79" t="str">
        <f>TEXT(D79, "mmm")</f>
        <v>Jan</v>
      </c>
      <c r="D79" s="1">
        <v>45295</v>
      </c>
      <c r="E79" t="s">
        <v>151</v>
      </c>
      <c r="F79" t="s">
        <v>101</v>
      </c>
      <c r="G79">
        <v>63246</v>
      </c>
      <c r="H79">
        <v>28.91</v>
      </c>
      <c r="I79">
        <v>1828441.86</v>
      </c>
      <c r="J79" t="s">
        <v>86</v>
      </c>
      <c r="K79">
        <v>2.4171824718870472E-3</v>
      </c>
      <c r="L79">
        <v>0.2417</v>
      </c>
      <c r="M79" t="s">
        <v>82</v>
      </c>
    </row>
    <row r="80" spans="1:13">
      <c r="A80" t="s">
        <v>149</v>
      </c>
      <c r="B80" t="s">
        <v>150</v>
      </c>
      <c r="C80" t="str">
        <f>TEXT(D80, "mmm")</f>
        <v>Jan</v>
      </c>
      <c r="D80" s="1">
        <v>45295</v>
      </c>
      <c r="E80" t="s">
        <v>152</v>
      </c>
      <c r="F80" t="s">
        <v>101</v>
      </c>
      <c r="G80">
        <v>63246</v>
      </c>
      <c r="H80">
        <v>28.91</v>
      </c>
      <c r="I80">
        <v>1828441.86</v>
      </c>
      <c r="J80" t="s">
        <v>86</v>
      </c>
      <c r="K80">
        <v>2.4171824718870472E-3</v>
      </c>
      <c r="L80">
        <v>0.2417</v>
      </c>
      <c r="M80" t="s">
        <v>82</v>
      </c>
    </row>
    <row r="81" spans="1:13">
      <c r="A81" t="s">
        <v>149</v>
      </c>
      <c r="B81" t="s">
        <v>150</v>
      </c>
      <c r="C81" t="str">
        <f>TEXT(D81, "mmm")</f>
        <v>Jan</v>
      </c>
      <c r="D81" s="1">
        <v>45295</v>
      </c>
      <c r="E81" t="s">
        <v>153</v>
      </c>
      <c r="F81" t="s">
        <v>101</v>
      </c>
      <c r="G81">
        <v>63246</v>
      </c>
      <c r="H81">
        <v>28.91</v>
      </c>
      <c r="I81">
        <v>1828441.86</v>
      </c>
      <c r="J81" t="s">
        <v>86</v>
      </c>
      <c r="K81">
        <v>2.4171824718870472E-3</v>
      </c>
      <c r="L81">
        <v>0.2417</v>
      </c>
      <c r="M81" t="s">
        <v>82</v>
      </c>
    </row>
    <row r="82" spans="1:13">
      <c r="A82" t="s">
        <v>112</v>
      </c>
      <c r="B82" t="s">
        <v>113</v>
      </c>
      <c r="C82" t="str">
        <f>TEXT(D82, "mmm")</f>
        <v>Jan</v>
      </c>
      <c r="D82" s="1">
        <v>45295</v>
      </c>
      <c r="E82" t="s">
        <v>114</v>
      </c>
      <c r="F82" t="s">
        <v>80</v>
      </c>
      <c r="G82">
        <v>20553</v>
      </c>
      <c r="H82">
        <v>5.5</v>
      </c>
      <c r="I82">
        <v>113041.5</v>
      </c>
      <c r="J82" t="s">
        <v>86</v>
      </c>
      <c r="K82">
        <v>3.8532118439704721E-2</v>
      </c>
      <c r="L82">
        <v>3.8532000000000002</v>
      </c>
      <c r="M82" t="s">
        <v>82</v>
      </c>
    </row>
    <row r="83" spans="1:13">
      <c r="A83" t="s">
        <v>185</v>
      </c>
      <c r="B83" t="s">
        <v>186</v>
      </c>
      <c r="C83" t="str">
        <f>TEXT(D83, "mmm")</f>
        <v>Jan</v>
      </c>
      <c r="D83" s="1">
        <v>45295</v>
      </c>
      <c r="E83" t="s">
        <v>187</v>
      </c>
      <c r="F83" t="s">
        <v>80</v>
      </c>
      <c r="G83">
        <v>3706</v>
      </c>
      <c r="H83">
        <v>13.5</v>
      </c>
      <c r="I83">
        <v>50031</v>
      </c>
      <c r="J83" t="s">
        <v>81</v>
      </c>
      <c r="K83">
        <v>5.8045637154587222E-2</v>
      </c>
      <c r="L83">
        <v>5.8045999999999998</v>
      </c>
      <c r="M83" t="s">
        <v>82</v>
      </c>
    </row>
    <row r="84" spans="1:13">
      <c r="A84" t="s">
        <v>188</v>
      </c>
      <c r="B84" t="s">
        <v>189</v>
      </c>
      <c r="C84" t="str">
        <f>TEXT(D84, "mmm")</f>
        <v>Jan</v>
      </c>
      <c r="D84" s="1">
        <v>45295</v>
      </c>
      <c r="E84" t="s">
        <v>190</v>
      </c>
      <c r="F84" t="s">
        <v>118</v>
      </c>
      <c r="G84">
        <v>1202.8499999999999</v>
      </c>
      <c r="H84">
        <v>12.18</v>
      </c>
      <c r="I84">
        <v>14650.713</v>
      </c>
      <c r="J84" t="s">
        <v>81</v>
      </c>
      <c r="K84">
        <v>-7.3469734244151494E-3</v>
      </c>
      <c r="L84">
        <v>-0.73470000000000002</v>
      </c>
      <c r="M84" t="s">
        <v>82</v>
      </c>
    </row>
    <row r="85" spans="1:13">
      <c r="A85" t="s">
        <v>160</v>
      </c>
      <c r="B85" t="s">
        <v>161</v>
      </c>
      <c r="C85" t="str">
        <f>TEXT(D85, "mmm")</f>
        <v>Jan</v>
      </c>
      <c r="D85" s="1">
        <v>45295</v>
      </c>
      <c r="E85" t="s">
        <v>162</v>
      </c>
      <c r="F85" t="s">
        <v>101</v>
      </c>
      <c r="G85">
        <v>182500</v>
      </c>
      <c r="H85">
        <v>3.59</v>
      </c>
      <c r="I85">
        <v>655175</v>
      </c>
      <c r="J85" t="s">
        <v>81</v>
      </c>
      <c r="K85">
        <v>-0.1983240479435692</v>
      </c>
      <c r="L85">
        <v>-19.8324</v>
      </c>
      <c r="M85" t="s">
        <v>82</v>
      </c>
    </row>
    <row r="86" spans="1:13">
      <c r="A86" t="s">
        <v>160</v>
      </c>
      <c r="B86" t="s">
        <v>161</v>
      </c>
      <c r="C86" t="str">
        <f>TEXT(D86, "mmm")</f>
        <v>Jan</v>
      </c>
      <c r="D86" s="1">
        <v>45295</v>
      </c>
      <c r="E86" t="s">
        <v>163</v>
      </c>
      <c r="F86" t="s">
        <v>101</v>
      </c>
      <c r="G86">
        <v>182500</v>
      </c>
      <c r="H86">
        <v>3.59</v>
      </c>
      <c r="I86">
        <v>655175</v>
      </c>
      <c r="J86" t="s">
        <v>81</v>
      </c>
      <c r="K86">
        <v>-0.1983240479435692</v>
      </c>
      <c r="L86">
        <v>-19.8324</v>
      </c>
      <c r="M86" t="s">
        <v>82</v>
      </c>
    </row>
    <row r="87" spans="1:13">
      <c r="A87" t="s">
        <v>160</v>
      </c>
      <c r="B87" t="s">
        <v>161</v>
      </c>
      <c r="C87" t="str">
        <f>TEXT(D87, "mmm")</f>
        <v>Jan</v>
      </c>
      <c r="D87" s="1">
        <v>45295</v>
      </c>
      <c r="E87" t="s">
        <v>164</v>
      </c>
      <c r="F87" t="s">
        <v>101</v>
      </c>
      <c r="G87">
        <v>182500</v>
      </c>
      <c r="H87">
        <v>3.59</v>
      </c>
      <c r="I87">
        <v>655175</v>
      </c>
      <c r="J87" t="s">
        <v>81</v>
      </c>
      <c r="K87">
        <v>-0.1983240479435692</v>
      </c>
      <c r="L87">
        <v>-19.8324</v>
      </c>
      <c r="M87" t="s">
        <v>82</v>
      </c>
    </row>
    <row r="88" spans="1:13">
      <c r="A88" t="s">
        <v>160</v>
      </c>
      <c r="B88" t="s">
        <v>161</v>
      </c>
      <c r="C88" t="str">
        <f>TEXT(D88, "mmm")</f>
        <v>Jan</v>
      </c>
      <c r="D88" s="1">
        <v>45295</v>
      </c>
      <c r="E88" t="s">
        <v>165</v>
      </c>
      <c r="F88" t="s">
        <v>101</v>
      </c>
      <c r="G88">
        <v>182500</v>
      </c>
      <c r="H88">
        <v>3.59</v>
      </c>
      <c r="I88">
        <v>655175</v>
      </c>
      <c r="J88" t="s">
        <v>81</v>
      </c>
      <c r="K88">
        <v>-0.1983240479435692</v>
      </c>
      <c r="L88">
        <v>-19.8324</v>
      </c>
      <c r="M88" t="s">
        <v>82</v>
      </c>
    </row>
    <row r="89" spans="1:13">
      <c r="A89" t="s">
        <v>146</v>
      </c>
      <c r="B89" t="s">
        <v>147</v>
      </c>
      <c r="C89" t="str">
        <f>TEXT(D89, "mmm")</f>
        <v>Jan</v>
      </c>
      <c r="D89" s="1">
        <v>45295</v>
      </c>
      <c r="E89" t="s">
        <v>100</v>
      </c>
      <c r="F89" t="s">
        <v>101</v>
      </c>
      <c r="G89">
        <v>17495</v>
      </c>
      <c r="H89">
        <v>11.85</v>
      </c>
      <c r="I89">
        <v>207315.75</v>
      </c>
      <c r="J89" t="s">
        <v>81</v>
      </c>
      <c r="K89">
        <v>-1.144118085757728E-2</v>
      </c>
      <c r="L89">
        <v>-1.1440999999999999</v>
      </c>
      <c r="M89" t="s">
        <v>82</v>
      </c>
    </row>
    <row r="90" spans="1:13">
      <c r="A90" t="s">
        <v>146</v>
      </c>
      <c r="B90" t="s">
        <v>147</v>
      </c>
      <c r="C90" t="str">
        <f>TEXT(D90, "mmm")</f>
        <v>Jan</v>
      </c>
      <c r="D90" s="1">
        <v>45295</v>
      </c>
      <c r="E90" t="s">
        <v>102</v>
      </c>
      <c r="F90" t="s">
        <v>101</v>
      </c>
      <c r="G90">
        <v>17495</v>
      </c>
      <c r="H90">
        <v>11.85</v>
      </c>
      <c r="I90">
        <v>207315.75</v>
      </c>
      <c r="J90" t="s">
        <v>81</v>
      </c>
      <c r="K90">
        <v>-1.144118085757728E-2</v>
      </c>
      <c r="L90">
        <v>-1.1440999999999999</v>
      </c>
      <c r="M90" t="s">
        <v>82</v>
      </c>
    </row>
    <row r="91" spans="1:13">
      <c r="A91" t="s">
        <v>191</v>
      </c>
      <c r="B91" t="s">
        <v>192</v>
      </c>
      <c r="C91" t="str">
        <f>TEXT(D91, "mmm")</f>
        <v>Jan</v>
      </c>
      <c r="D91" s="1">
        <v>45295</v>
      </c>
      <c r="E91" t="s">
        <v>193</v>
      </c>
      <c r="F91" t="s">
        <v>128</v>
      </c>
      <c r="G91">
        <v>100000</v>
      </c>
      <c r="H91">
        <v>0.17</v>
      </c>
      <c r="I91">
        <v>17000</v>
      </c>
      <c r="J91" t="s">
        <v>86</v>
      </c>
      <c r="K91">
        <v>-5.813916943684494E-3</v>
      </c>
      <c r="L91">
        <v>-0.58140000000000003</v>
      </c>
      <c r="M91" t="s">
        <v>82</v>
      </c>
    </row>
    <row r="92" spans="1:13">
      <c r="A92" t="s">
        <v>166</v>
      </c>
      <c r="B92" t="s">
        <v>167</v>
      </c>
      <c r="C92" t="str">
        <f>TEXT(D92, "mmm")</f>
        <v>Jan</v>
      </c>
      <c r="D92" s="1">
        <v>45295</v>
      </c>
      <c r="E92" t="s">
        <v>168</v>
      </c>
      <c r="F92" t="s">
        <v>101</v>
      </c>
      <c r="G92">
        <v>41764</v>
      </c>
      <c r="H92">
        <v>12.11</v>
      </c>
      <c r="I92">
        <v>505762.04</v>
      </c>
      <c r="J92" t="s">
        <v>81</v>
      </c>
      <c r="K92">
        <v>5.7971042771766353E-2</v>
      </c>
      <c r="L92">
        <v>5.7971000000000004</v>
      </c>
      <c r="M92" t="s">
        <v>82</v>
      </c>
    </row>
    <row r="93" spans="1:13">
      <c r="A93" t="s">
        <v>166</v>
      </c>
      <c r="B93" t="s">
        <v>167</v>
      </c>
      <c r="C93" t="str">
        <f>TEXT(D93, "mmm")</f>
        <v>Jan</v>
      </c>
      <c r="D93" s="1">
        <v>45295</v>
      </c>
      <c r="E93" t="s">
        <v>169</v>
      </c>
      <c r="F93" t="s">
        <v>101</v>
      </c>
      <c r="G93">
        <v>41764</v>
      </c>
      <c r="H93">
        <v>12.11</v>
      </c>
      <c r="I93">
        <v>505762.04</v>
      </c>
      <c r="J93" t="s">
        <v>81</v>
      </c>
      <c r="K93">
        <v>5.7971042771766353E-2</v>
      </c>
      <c r="L93">
        <v>5.7971000000000004</v>
      </c>
      <c r="M93" t="s">
        <v>82</v>
      </c>
    </row>
    <row r="94" spans="1:13">
      <c r="A94" t="s">
        <v>166</v>
      </c>
      <c r="B94" t="s">
        <v>167</v>
      </c>
      <c r="C94" t="str">
        <f>TEXT(D94, "mmm")</f>
        <v>Jan</v>
      </c>
      <c r="D94" s="1">
        <v>45295</v>
      </c>
      <c r="E94" t="s">
        <v>170</v>
      </c>
      <c r="F94" t="s">
        <v>101</v>
      </c>
      <c r="G94">
        <v>41764</v>
      </c>
      <c r="H94">
        <v>12.11</v>
      </c>
      <c r="I94">
        <v>505762.04</v>
      </c>
      <c r="J94" t="s">
        <v>81</v>
      </c>
      <c r="K94">
        <v>5.7971042771766353E-2</v>
      </c>
      <c r="L94">
        <v>5.7971000000000004</v>
      </c>
      <c r="M94" t="s">
        <v>82</v>
      </c>
    </row>
    <row r="95" spans="1:13">
      <c r="A95" t="s">
        <v>166</v>
      </c>
      <c r="B95" t="s">
        <v>167</v>
      </c>
      <c r="C95" t="str">
        <f>TEXT(D95, "mmm")</f>
        <v>Jan</v>
      </c>
      <c r="D95" s="1">
        <v>45295</v>
      </c>
      <c r="E95" t="s">
        <v>171</v>
      </c>
      <c r="F95" t="s">
        <v>101</v>
      </c>
      <c r="G95">
        <v>41764</v>
      </c>
      <c r="H95">
        <v>12.11</v>
      </c>
      <c r="I95">
        <v>505762.04</v>
      </c>
      <c r="J95" t="s">
        <v>81</v>
      </c>
      <c r="K95">
        <v>5.7971042771766353E-2</v>
      </c>
      <c r="L95">
        <v>5.7971000000000004</v>
      </c>
      <c r="M95" t="s">
        <v>82</v>
      </c>
    </row>
    <row r="96" spans="1:13">
      <c r="A96" t="s">
        <v>166</v>
      </c>
      <c r="B96" t="s">
        <v>167</v>
      </c>
      <c r="C96" t="str">
        <f>TEXT(D96, "mmm")</f>
        <v>Jan</v>
      </c>
      <c r="D96" s="1">
        <v>45295</v>
      </c>
      <c r="E96" t="s">
        <v>172</v>
      </c>
      <c r="F96" t="s">
        <v>101</v>
      </c>
      <c r="G96">
        <v>41764</v>
      </c>
      <c r="H96">
        <v>12.11</v>
      </c>
      <c r="I96">
        <v>505762.04</v>
      </c>
      <c r="J96" t="s">
        <v>81</v>
      </c>
      <c r="K96">
        <v>5.7971042771766353E-2</v>
      </c>
      <c r="L96">
        <v>5.7971000000000004</v>
      </c>
      <c r="M96" t="s">
        <v>82</v>
      </c>
    </row>
    <row r="97" spans="1:13">
      <c r="A97" t="s">
        <v>166</v>
      </c>
      <c r="B97" t="s">
        <v>167</v>
      </c>
      <c r="C97" t="str">
        <f>TEXT(D97, "mmm")</f>
        <v>Jan</v>
      </c>
      <c r="D97" s="1">
        <v>45295</v>
      </c>
      <c r="E97" t="s">
        <v>173</v>
      </c>
      <c r="F97" t="s">
        <v>101</v>
      </c>
      <c r="G97">
        <v>41764</v>
      </c>
      <c r="H97">
        <v>12.11</v>
      </c>
      <c r="I97">
        <v>505762.04</v>
      </c>
      <c r="J97" t="s">
        <v>81</v>
      </c>
      <c r="K97">
        <v>5.7971042771766353E-2</v>
      </c>
      <c r="L97">
        <v>5.7971000000000004</v>
      </c>
      <c r="M97" t="s">
        <v>82</v>
      </c>
    </row>
    <row r="98" spans="1:13">
      <c r="A98" t="s">
        <v>166</v>
      </c>
      <c r="B98" t="s">
        <v>167</v>
      </c>
      <c r="C98" t="str">
        <f>TEXT(D98, "mmm")</f>
        <v>Jan</v>
      </c>
      <c r="D98" s="1">
        <v>45295</v>
      </c>
      <c r="E98" t="s">
        <v>174</v>
      </c>
      <c r="F98" t="s">
        <v>101</v>
      </c>
      <c r="G98">
        <v>41764</v>
      </c>
      <c r="H98">
        <v>12.11</v>
      </c>
      <c r="I98">
        <v>505762.04</v>
      </c>
      <c r="J98" t="s">
        <v>81</v>
      </c>
      <c r="K98">
        <v>5.7971042771766353E-2</v>
      </c>
      <c r="L98">
        <v>5.7971000000000004</v>
      </c>
      <c r="M98" t="s">
        <v>82</v>
      </c>
    </row>
    <row r="99" spans="1:13">
      <c r="A99" t="s">
        <v>194</v>
      </c>
      <c r="B99" t="s">
        <v>195</v>
      </c>
      <c r="C99" t="str">
        <f>TEXT(D99, "mmm")</f>
        <v>Jan</v>
      </c>
      <c r="D99" s="1">
        <v>45295</v>
      </c>
      <c r="E99" t="s">
        <v>196</v>
      </c>
      <c r="F99" t="s">
        <v>128</v>
      </c>
      <c r="G99">
        <v>6762</v>
      </c>
      <c r="H99">
        <v>2.81</v>
      </c>
      <c r="I99">
        <v>19001.22</v>
      </c>
      <c r="J99" t="s">
        <v>81</v>
      </c>
      <c r="K99">
        <v>-0.1010452869047884</v>
      </c>
      <c r="L99">
        <v>-10.1045</v>
      </c>
      <c r="M99" t="s">
        <v>82</v>
      </c>
    </row>
    <row r="100" spans="1:13">
      <c r="A100" t="s">
        <v>197</v>
      </c>
      <c r="B100" t="s">
        <v>198</v>
      </c>
      <c r="C100" t="str">
        <f>TEXT(D100, "mmm")</f>
        <v>Jan</v>
      </c>
      <c r="D100" s="1">
        <v>45295</v>
      </c>
      <c r="E100" t="s">
        <v>199</v>
      </c>
      <c r="F100" t="s">
        <v>80</v>
      </c>
      <c r="G100">
        <v>3000</v>
      </c>
      <c r="H100">
        <v>6.12</v>
      </c>
      <c r="I100">
        <v>18360</v>
      </c>
      <c r="J100" t="s">
        <v>81</v>
      </c>
      <c r="K100">
        <v>9.3442652552911953E-2</v>
      </c>
      <c r="L100">
        <v>9.3443000000000005</v>
      </c>
      <c r="M100" t="s">
        <v>82</v>
      </c>
    </row>
    <row r="101" spans="1:13">
      <c r="A101" t="s">
        <v>103</v>
      </c>
      <c r="B101" t="s">
        <v>104</v>
      </c>
      <c r="C101" t="str">
        <f>TEXT(D101, "mmm")</f>
        <v>Jan</v>
      </c>
      <c r="D101" s="1">
        <v>45295</v>
      </c>
      <c r="E101" t="s">
        <v>102</v>
      </c>
      <c r="F101" t="s">
        <v>101</v>
      </c>
      <c r="G101">
        <v>6432</v>
      </c>
      <c r="H101">
        <v>11.66</v>
      </c>
      <c r="I101">
        <v>74997.119999999995</v>
      </c>
      <c r="J101" t="s">
        <v>81</v>
      </c>
      <c r="K101">
        <v>-1.182468789471847E-2</v>
      </c>
      <c r="L101">
        <v>-1.1825000000000001</v>
      </c>
      <c r="M101" t="s">
        <v>82</v>
      </c>
    </row>
    <row r="102" spans="1:13">
      <c r="A102" t="s">
        <v>103</v>
      </c>
      <c r="B102" t="s">
        <v>104</v>
      </c>
      <c r="C102" t="str">
        <f>TEXT(D102, "mmm")</f>
        <v>Jan</v>
      </c>
      <c r="D102" s="1">
        <v>45295</v>
      </c>
      <c r="E102" t="s">
        <v>100</v>
      </c>
      <c r="F102" t="s">
        <v>101</v>
      </c>
      <c r="G102">
        <v>6432</v>
      </c>
      <c r="H102">
        <v>11.66</v>
      </c>
      <c r="I102">
        <v>74997.119999999995</v>
      </c>
      <c r="J102" t="s">
        <v>81</v>
      </c>
      <c r="K102">
        <v>-1.182468789471847E-2</v>
      </c>
      <c r="L102">
        <v>-1.1825000000000001</v>
      </c>
      <c r="M102" t="s">
        <v>82</v>
      </c>
    </row>
    <row r="103" spans="1:13">
      <c r="A103" t="s">
        <v>107</v>
      </c>
      <c r="B103" t="s">
        <v>108</v>
      </c>
      <c r="C103" t="str">
        <f>TEXT(D103, "mmm")</f>
        <v>Jan</v>
      </c>
      <c r="D103" s="1">
        <v>45296</v>
      </c>
      <c r="E103" t="s">
        <v>109</v>
      </c>
      <c r="F103" t="s">
        <v>101</v>
      </c>
      <c r="G103">
        <v>26000</v>
      </c>
      <c r="H103">
        <v>7.33</v>
      </c>
      <c r="I103">
        <v>190580</v>
      </c>
      <c r="J103" t="s">
        <v>81</v>
      </c>
      <c r="K103">
        <v>3.5519090976423813E-2</v>
      </c>
      <c r="L103">
        <v>3.5518999999999998</v>
      </c>
      <c r="M103" t="s">
        <v>82</v>
      </c>
    </row>
    <row r="104" spans="1:13">
      <c r="A104" t="s">
        <v>107</v>
      </c>
      <c r="B104" t="s">
        <v>108</v>
      </c>
      <c r="C104" t="str">
        <f>TEXT(D104, "mmm")</f>
        <v>Jan</v>
      </c>
      <c r="D104" s="1">
        <v>45296</v>
      </c>
      <c r="E104" t="s">
        <v>110</v>
      </c>
      <c r="F104" t="s">
        <v>101</v>
      </c>
      <c r="G104">
        <v>26000</v>
      </c>
      <c r="H104">
        <v>7.33</v>
      </c>
      <c r="I104">
        <v>190580</v>
      </c>
      <c r="J104" t="s">
        <v>81</v>
      </c>
      <c r="K104">
        <v>3.5519090976423813E-2</v>
      </c>
      <c r="L104">
        <v>3.5518999999999998</v>
      </c>
      <c r="M104" t="s">
        <v>82</v>
      </c>
    </row>
    <row r="105" spans="1:13">
      <c r="A105" t="s">
        <v>107</v>
      </c>
      <c r="B105" t="s">
        <v>108</v>
      </c>
      <c r="C105" t="str">
        <f>TEXT(D105, "mmm")</f>
        <v>Jan</v>
      </c>
      <c r="D105" s="1">
        <v>45296</v>
      </c>
      <c r="E105" t="s">
        <v>111</v>
      </c>
      <c r="F105" t="s">
        <v>101</v>
      </c>
      <c r="G105">
        <v>26000</v>
      </c>
      <c r="H105">
        <v>7.33</v>
      </c>
      <c r="I105">
        <v>190580</v>
      </c>
      <c r="J105" t="s">
        <v>81</v>
      </c>
      <c r="K105">
        <v>3.5519090976423813E-2</v>
      </c>
      <c r="L105">
        <v>3.5518999999999998</v>
      </c>
      <c r="M105" t="s">
        <v>82</v>
      </c>
    </row>
    <row r="106" spans="1:13">
      <c r="A106" t="s">
        <v>142</v>
      </c>
      <c r="B106" t="s">
        <v>143</v>
      </c>
      <c r="C106" t="str">
        <f>TEXT(D106, "mmm")</f>
        <v>Jan</v>
      </c>
      <c r="D106" s="1">
        <v>45296</v>
      </c>
      <c r="E106" t="s">
        <v>100</v>
      </c>
      <c r="F106" t="s">
        <v>101</v>
      </c>
      <c r="G106">
        <v>38697</v>
      </c>
      <c r="H106">
        <v>16.190000000000001</v>
      </c>
      <c r="I106">
        <v>626504.43000000005</v>
      </c>
      <c r="J106" t="s">
        <v>81</v>
      </c>
      <c r="K106">
        <v>1.9140569595801571E-2</v>
      </c>
      <c r="L106">
        <v>1.9140999999999999</v>
      </c>
      <c r="M106" t="s">
        <v>82</v>
      </c>
    </row>
    <row r="107" spans="1:13">
      <c r="A107" t="s">
        <v>142</v>
      </c>
      <c r="B107" t="s">
        <v>143</v>
      </c>
      <c r="C107" t="str">
        <f>TEXT(D107, "mmm")</f>
        <v>Jan</v>
      </c>
      <c r="D107" s="1">
        <v>45296</v>
      </c>
      <c r="E107" t="s">
        <v>102</v>
      </c>
      <c r="F107" t="s">
        <v>101</v>
      </c>
      <c r="G107">
        <v>38697</v>
      </c>
      <c r="H107">
        <v>16.190000000000001</v>
      </c>
      <c r="I107">
        <v>626504.43000000005</v>
      </c>
      <c r="J107" t="s">
        <v>81</v>
      </c>
      <c r="K107">
        <v>1.9140569595801571E-2</v>
      </c>
      <c r="L107">
        <v>1.9140999999999999</v>
      </c>
      <c r="M107" t="s">
        <v>82</v>
      </c>
    </row>
    <row r="108" spans="1:13">
      <c r="A108" t="s">
        <v>200</v>
      </c>
      <c r="B108" t="s">
        <v>201</v>
      </c>
      <c r="C108" t="str">
        <f>TEXT(D108, "mmm")</f>
        <v>Jan</v>
      </c>
      <c r="D108" s="1">
        <v>45296</v>
      </c>
      <c r="E108" t="s">
        <v>202</v>
      </c>
      <c r="F108" t="s">
        <v>80</v>
      </c>
      <c r="G108">
        <v>13000</v>
      </c>
      <c r="H108">
        <v>0.93</v>
      </c>
      <c r="I108">
        <v>12090</v>
      </c>
      <c r="J108" t="s">
        <v>81</v>
      </c>
      <c r="K108">
        <v>0.13483146819904629</v>
      </c>
      <c r="L108">
        <v>13.4831</v>
      </c>
      <c r="M108" t="s">
        <v>82</v>
      </c>
    </row>
    <row r="109" spans="1:13">
      <c r="A109" t="s">
        <v>200</v>
      </c>
      <c r="B109" t="s">
        <v>201</v>
      </c>
      <c r="C109" t="str">
        <f>TEXT(D109, "mmm")</f>
        <v>Jan</v>
      </c>
      <c r="D109" s="1">
        <v>45296</v>
      </c>
      <c r="E109" t="s">
        <v>202</v>
      </c>
      <c r="F109" t="s">
        <v>80</v>
      </c>
      <c r="G109">
        <v>12000</v>
      </c>
      <c r="H109">
        <v>0.95</v>
      </c>
      <c r="I109">
        <v>11400</v>
      </c>
      <c r="J109" t="s">
        <v>81</v>
      </c>
      <c r="K109">
        <v>0.13483146819904629</v>
      </c>
      <c r="L109">
        <v>13.4831</v>
      </c>
      <c r="M109" t="s">
        <v>82</v>
      </c>
    </row>
    <row r="110" spans="1:13">
      <c r="A110" t="s">
        <v>149</v>
      </c>
      <c r="B110" t="s">
        <v>150</v>
      </c>
      <c r="C110" t="str">
        <f>TEXT(D110, "mmm")</f>
        <v>Jan</v>
      </c>
      <c r="D110" s="1">
        <v>45296</v>
      </c>
      <c r="E110" t="s">
        <v>151</v>
      </c>
      <c r="F110" t="s">
        <v>101</v>
      </c>
      <c r="G110">
        <v>156634</v>
      </c>
      <c r="H110">
        <v>28.48</v>
      </c>
      <c r="I110">
        <v>4460936.32</v>
      </c>
      <c r="J110" t="s">
        <v>86</v>
      </c>
      <c r="K110">
        <v>4.3921294455767652E-2</v>
      </c>
      <c r="L110">
        <v>4.3921000000000001</v>
      </c>
      <c r="M110" t="s">
        <v>82</v>
      </c>
    </row>
    <row r="111" spans="1:13">
      <c r="A111" t="s">
        <v>149</v>
      </c>
      <c r="B111" t="s">
        <v>150</v>
      </c>
      <c r="C111" t="str">
        <f>TEXT(D111, "mmm")</f>
        <v>Jan</v>
      </c>
      <c r="D111" s="1">
        <v>45296</v>
      </c>
      <c r="E111" t="s">
        <v>152</v>
      </c>
      <c r="F111" t="s">
        <v>101</v>
      </c>
      <c r="G111">
        <v>156634</v>
      </c>
      <c r="H111">
        <v>28.48</v>
      </c>
      <c r="I111">
        <v>4460936.32</v>
      </c>
      <c r="J111" t="s">
        <v>86</v>
      </c>
      <c r="K111">
        <v>4.3921294455767652E-2</v>
      </c>
      <c r="L111">
        <v>4.3921000000000001</v>
      </c>
      <c r="M111" t="s">
        <v>82</v>
      </c>
    </row>
    <row r="112" spans="1:13">
      <c r="A112" t="s">
        <v>149</v>
      </c>
      <c r="B112" t="s">
        <v>150</v>
      </c>
      <c r="C112" t="str">
        <f>TEXT(D112, "mmm")</f>
        <v>Jan</v>
      </c>
      <c r="D112" s="1">
        <v>45296</v>
      </c>
      <c r="E112" t="s">
        <v>153</v>
      </c>
      <c r="F112" t="s">
        <v>101</v>
      </c>
      <c r="G112">
        <v>156634</v>
      </c>
      <c r="H112">
        <v>28.48</v>
      </c>
      <c r="I112">
        <v>4460936.32</v>
      </c>
      <c r="J112" t="s">
        <v>86</v>
      </c>
      <c r="K112">
        <v>4.3921294455767652E-2</v>
      </c>
      <c r="L112">
        <v>4.3921000000000001</v>
      </c>
      <c r="M112" t="s">
        <v>82</v>
      </c>
    </row>
    <row r="113" spans="1:13">
      <c r="A113" t="s">
        <v>191</v>
      </c>
      <c r="B113" t="s">
        <v>192</v>
      </c>
      <c r="C113" t="str">
        <f>TEXT(D113, "mmm")</f>
        <v>Jan</v>
      </c>
      <c r="D113" s="1">
        <v>45296</v>
      </c>
      <c r="E113" t="s">
        <v>203</v>
      </c>
      <c r="F113" t="s">
        <v>80</v>
      </c>
      <c r="G113">
        <v>100000</v>
      </c>
      <c r="H113">
        <v>0.17</v>
      </c>
      <c r="I113">
        <v>17000</v>
      </c>
      <c r="J113" t="s">
        <v>86</v>
      </c>
      <c r="K113">
        <v>-3.3333340613723839E-2</v>
      </c>
      <c r="L113">
        <v>-3.3332999999999999</v>
      </c>
      <c r="M113" t="s">
        <v>82</v>
      </c>
    </row>
    <row r="114" spans="1:13">
      <c r="A114" t="s">
        <v>121</v>
      </c>
      <c r="B114" t="s">
        <v>122</v>
      </c>
      <c r="C114" t="str">
        <f>TEXT(D114, "mmm")</f>
        <v>Jan</v>
      </c>
      <c r="D114" s="1">
        <v>45296</v>
      </c>
      <c r="E114" t="s">
        <v>100</v>
      </c>
      <c r="F114" t="s">
        <v>101</v>
      </c>
      <c r="G114">
        <v>43299</v>
      </c>
      <c r="H114">
        <v>10.47</v>
      </c>
      <c r="I114">
        <v>453340.53</v>
      </c>
      <c r="J114" t="s">
        <v>86</v>
      </c>
      <c r="K114">
        <v>-9.3943598720112043E-3</v>
      </c>
      <c r="L114">
        <v>-0.93940000000000001</v>
      </c>
      <c r="M114" t="s">
        <v>82</v>
      </c>
    </row>
    <row r="115" spans="1:13">
      <c r="A115" t="s">
        <v>121</v>
      </c>
      <c r="B115" t="s">
        <v>122</v>
      </c>
      <c r="C115" t="str">
        <f>TEXT(D115, "mmm")</f>
        <v>Jan</v>
      </c>
      <c r="D115" s="1">
        <v>45296</v>
      </c>
      <c r="E115" t="s">
        <v>102</v>
      </c>
      <c r="F115" t="s">
        <v>101</v>
      </c>
      <c r="G115">
        <v>43299</v>
      </c>
      <c r="H115">
        <v>10.47</v>
      </c>
      <c r="I115">
        <v>453340.53</v>
      </c>
      <c r="J115" t="s">
        <v>86</v>
      </c>
      <c r="K115">
        <v>-9.3943598720112043E-3</v>
      </c>
      <c r="L115">
        <v>-0.93940000000000001</v>
      </c>
      <c r="M115" t="s">
        <v>82</v>
      </c>
    </row>
    <row r="116" spans="1:13">
      <c r="A116" t="s">
        <v>183</v>
      </c>
      <c r="B116" t="s">
        <v>184</v>
      </c>
      <c r="C116" t="str">
        <f>TEXT(D116, "mmm")</f>
        <v>Jan</v>
      </c>
      <c r="D116" s="1">
        <v>45296</v>
      </c>
      <c r="E116" t="s">
        <v>100</v>
      </c>
      <c r="F116" t="s">
        <v>101</v>
      </c>
      <c r="G116">
        <v>14810</v>
      </c>
      <c r="H116">
        <v>8.6999999999999993</v>
      </c>
      <c r="I116">
        <v>128847</v>
      </c>
      <c r="J116" t="s">
        <v>86</v>
      </c>
      <c r="K116">
        <v>-4.6586604882559168E-4</v>
      </c>
      <c r="L116">
        <v>-4.6600000000000003E-2</v>
      </c>
      <c r="M116" t="s">
        <v>82</v>
      </c>
    </row>
    <row r="117" spans="1:13">
      <c r="A117" t="s">
        <v>183</v>
      </c>
      <c r="B117" t="s">
        <v>184</v>
      </c>
      <c r="C117" t="str">
        <f>TEXT(D117, "mmm")</f>
        <v>Jan</v>
      </c>
      <c r="D117" s="1">
        <v>45296</v>
      </c>
      <c r="E117" t="s">
        <v>102</v>
      </c>
      <c r="F117" t="s">
        <v>101</v>
      </c>
      <c r="G117">
        <v>14810</v>
      </c>
      <c r="H117">
        <v>8.6999999999999993</v>
      </c>
      <c r="I117">
        <v>128847</v>
      </c>
      <c r="J117" t="s">
        <v>86</v>
      </c>
      <c r="K117">
        <v>-4.6586604882559168E-4</v>
      </c>
      <c r="L117">
        <v>-4.6600000000000003E-2</v>
      </c>
      <c r="M117" t="s">
        <v>82</v>
      </c>
    </row>
    <row r="118" spans="1:13">
      <c r="A118" t="s">
        <v>204</v>
      </c>
      <c r="B118" t="s">
        <v>205</v>
      </c>
      <c r="C118" t="str">
        <f>TEXT(D118, "mmm")</f>
        <v>Jan</v>
      </c>
      <c r="D118" s="1">
        <v>45296</v>
      </c>
      <c r="E118" t="s">
        <v>206</v>
      </c>
      <c r="F118" t="s">
        <v>118</v>
      </c>
      <c r="G118">
        <v>100000</v>
      </c>
      <c r="H118">
        <v>0.14000000000000001</v>
      </c>
      <c r="I118">
        <v>14000</v>
      </c>
      <c r="J118" t="s">
        <v>86</v>
      </c>
      <c r="K118">
        <v>-6.2499941792337747E-2</v>
      </c>
      <c r="L118">
        <v>-6.25</v>
      </c>
      <c r="M118" t="s">
        <v>82</v>
      </c>
    </row>
    <row r="119" spans="1:13">
      <c r="A119" t="s">
        <v>200</v>
      </c>
      <c r="B119" t="s">
        <v>201</v>
      </c>
      <c r="C119" t="str">
        <f>TEXT(D119, "mmm")</f>
        <v>Jan</v>
      </c>
      <c r="D119" s="1">
        <v>45296</v>
      </c>
      <c r="E119" t="s">
        <v>207</v>
      </c>
      <c r="F119" t="s">
        <v>128</v>
      </c>
      <c r="G119">
        <v>150010</v>
      </c>
      <c r="H119">
        <v>0.87</v>
      </c>
      <c r="I119">
        <v>130508.7</v>
      </c>
      <c r="J119" t="s">
        <v>81</v>
      </c>
      <c r="K119">
        <v>0.13483146819904629</v>
      </c>
      <c r="L119">
        <v>13.4831</v>
      </c>
      <c r="M119" t="s">
        <v>82</v>
      </c>
    </row>
    <row r="120" spans="1:13">
      <c r="A120" t="s">
        <v>200</v>
      </c>
      <c r="B120" t="s">
        <v>201</v>
      </c>
      <c r="C120" t="str">
        <f>TEXT(D120, "mmm")</f>
        <v>Jan</v>
      </c>
      <c r="D120" s="1">
        <v>45296</v>
      </c>
      <c r="E120" t="s">
        <v>208</v>
      </c>
      <c r="F120" t="s">
        <v>80</v>
      </c>
      <c r="G120">
        <v>25000</v>
      </c>
      <c r="H120">
        <v>0.88</v>
      </c>
      <c r="I120">
        <v>22000</v>
      </c>
      <c r="J120" t="s">
        <v>81</v>
      </c>
      <c r="K120">
        <v>0.13483146819904629</v>
      </c>
      <c r="L120">
        <v>13.4831</v>
      </c>
      <c r="M120" t="s">
        <v>82</v>
      </c>
    </row>
    <row r="121" spans="1:13">
      <c r="A121" t="s">
        <v>160</v>
      </c>
      <c r="B121" t="s">
        <v>161</v>
      </c>
      <c r="C121" t="str">
        <f>TEXT(D121, "mmm")</f>
        <v>Jan</v>
      </c>
      <c r="D121" s="1">
        <v>45296</v>
      </c>
      <c r="E121" t="s">
        <v>162</v>
      </c>
      <c r="F121" t="s">
        <v>101</v>
      </c>
      <c r="G121">
        <v>26630</v>
      </c>
      <c r="H121">
        <v>3.59</v>
      </c>
      <c r="I121">
        <v>95601.7</v>
      </c>
      <c r="J121" t="s">
        <v>81</v>
      </c>
      <c r="K121">
        <v>-0.17711171907584949</v>
      </c>
      <c r="L121">
        <v>-17.711200000000002</v>
      </c>
      <c r="M121" t="s">
        <v>82</v>
      </c>
    </row>
    <row r="122" spans="1:13">
      <c r="A122" t="s">
        <v>160</v>
      </c>
      <c r="B122" t="s">
        <v>161</v>
      </c>
      <c r="C122" t="str">
        <f>TEXT(D122, "mmm")</f>
        <v>Jan</v>
      </c>
      <c r="D122" s="1">
        <v>45296</v>
      </c>
      <c r="E122" t="s">
        <v>163</v>
      </c>
      <c r="F122" t="s">
        <v>101</v>
      </c>
      <c r="G122">
        <v>26630</v>
      </c>
      <c r="H122">
        <v>3.59</v>
      </c>
      <c r="I122">
        <v>95601.7</v>
      </c>
      <c r="J122" t="s">
        <v>81</v>
      </c>
      <c r="K122">
        <v>-0.17711171907584949</v>
      </c>
      <c r="L122">
        <v>-17.711200000000002</v>
      </c>
      <c r="M122" t="s">
        <v>82</v>
      </c>
    </row>
    <row r="123" spans="1:13">
      <c r="A123" t="s">
        <v>160</v>
      </c>
      <c r="B123" t="s">
        <v>161</v>
      </c>
      <c r="C123" t="str">
        <f>TEXT(D123, "mmm")</f>
        <v>Jan</v>
      </c>
      <c r="D123" s="1">
        <v>45296</v>
      </c>
      <c r="E123" t="s">
        <v>164</v>
      </c>
      <c r="F123" t="s">
        <v>101</v>
      </c>
      <c r="G123">
        <v>26630</v>
      </c>
      <c r="H123">
        <v>3.59</v>
      </c>
      <c r="I123">
        <v>95601.7</v>
      </c>
      <c r="J123" t="s">
        <v>81</v>
      </c>
      <c r="K123">
        <v>-0.17711171907584949</v>
      </c>
      <c r="L123">
        <v>-17.711200000000002</v>
      </c>
      <c r="M123" t="s">
        <v>82</v>
      </c>
    </row>
    <row r="124" spans="1:13">
      <c r="A124" t="s">
        <v>160</v>
      </c>
      <c r="B124" t="s">
        <v>161</v>
      </c>
      <c r="C124" t="str">
        <f>TEXT(D124, "mmm")</f>
        <v>Jan</v>
      </c>
      <c r="D124" s="1">
        <v>45296</v>
      </c>
      <c r="E124" t="s">
        <v>165</v>
      </c>
      <c r="F124" t="s">
        <v>101</v>
      </c>
      <c r="G124">
        <v>26630</v>
      </c>
      <c r="H124">
        <v>3.59</v>
      </c>
      <c r="I124">
        <v>95601.7</v>
      </c>
      <c r="J124" t="s">
        <v>81</v>
      </c>
      <c r="K124">
        <v>-0.17711171907584949</v>
      </c>
      <c r="L124">
        <v>-17.711200000000002</v>
      </c>
      <c r="M124" t="s">
        <v>82</v>
      </c>
    </row>
    <row r="125" spans="1:13">
      <c r="A125" t="s">
        <v>200</v>
      </c>
      <c r="B125" t="s">
        <v>201</v>
      </c>
      <c r="C125" t="str">
        <f>TEXT(D125, "mmm")</f>
        <v>Jan</v>
      </c>
      <c r="D125" s="1">
        <v>45296</v>
      </c>
      <c r="E125" t="s">
        <v>209</v>
      </c>
      <c r="F125" t="s">
        <v>128</v>
      </c>
      <c r="G125">
        <v>100000</v>
      </c>
      <c r="H125">
        <v>0.93</v>
      </c>
      <c r="I125">
        <v>93000</v>
      </c>
      <c r="J125" t="s">
        <v>81</v>
      </c>
      <c r="K125">
        <v>0.13483146819904629</v>
      </c>
      <c r="L125">
        <v>13.4831</v>
      </c>
      <c r="M125" t="s">
        <v>82</v>
      </c>
    </row>
    <row r="126" spans="1:13">
      <c r="A126" t="s">
        <v>210</v>
      </c>
      <c r="B126" t="s">
        <v>211</v>
      </c>
      <c r="C126" t="str">
        <f>TEXT(D126, "mmm")</f>
        <v>Jan</v>
      </c>
      <c r="D126" s="1">
        <v>45296</v>
      </c>
      <c r="E126" t="s">
        <v>212</v>
      </c>
      <c r="F126" t="s">
        <v>101</v>
      </c>
      <c r="G126">
        <v>2864</v>
      </c>
      <c r="H126">
        <v>20.95</v>
      </c>
      <c r="I126">
        <v>60000.800000000003</v>
      </c>
      <c r="J126" t="s">
        <v>81</v>
      </c>
      <c r="K126">
        <v>-1.8390787058863101E-2</v>
      </c>
      <c r="L126">
        <v>-1.8391</v>
      </c>
      <c r="M126" t="s">
        <v>82</v>
      </c>
    </row>
    <row r="127" spans="1:13">
      <c r="A127" t="s">
        <v>210</v>
      </c>
      <c r="B127" t="s">
        <v>211</v>
      </c>
      <c r="C127" t="str">
        <f>TEXT(D127, "mmm")</f>
        <v>Jan</v>
      </c>
      <c r="D127" s="1">
        <v>45296</v>
      </c>
      <c r="E127" t="s">
        <v>213</v>
      </c>
      <c r="F127" t="s">
        <v>101</v>
      </c>
      <c r="G127">
        <v>2864</v>
      </c>
      <c r="H127">
        <v>20.95</v>
      </c>
      <c r="I127">
        <v>60000.800000000003</v>
      </c>
      <c r="J127" t="s">
        <v>81</v>
      </c>
      <c r="K127">
        <v>-1.8390787058863101E-2</v>
      </c>
      <c r="L127">
        <v>-1.8391</v>
      </c>
      <c r="M127" t="s">
        <v>82</v>
      </c>
    </row>
    <row r="128" spans="1:13">
      <c r="A128" t="s">
        <v>210</v>
      </c>
      <c r="B128" t="s">
        <v>211</v>
      </c>
      <c r="C128" t="str">
        <f>TEXT(D128, "mmm")</f>
        <v>Jan</v>
      </c>
      <c r="D128" s="1">
        <v>45296</v>
      </c>
      <c r="E128" t="s">
        <v>212</v>
      </c>
      <c r="F128" t="s">
        <v>101</v>
      </c>
      <c r="G128">
        <v>5189</v>
      </c>
      <c r="H128">
        <v>21.71</v>
      </c>
      <c r="I128">
        <v>112653.19</v>
      </c>
      <c r="J128" t="s">
        <v>86</v>
      </c>
      <c r="K128">
        <v>-1.8390787058863101E-2</v>
      </c>
      <c r="L128">
        <v>-1.8391</v>
      </c>
      <c r="M128" t="s">
        <v>82</v>
      </c>
    </row>
    <row r="129" spans="1:13">
      <c r="A129" t="s">
        <v>210</v>
      </c>
      <c r="B129" t="s">
        <v>211</v>
      </c>
      <c r="C129" t="str">
        <f>TEXT(D129, "mmm")</f>
        <v>Jan</v>
      </c>
      <c r="D129" s="1">
        <v>45296</v>
      </c>
      <c r="E129" t="s">
        <v>213</v>
      </c>
      <c r="F129" t="s">
        <v>101</v>
      </c>
      <c r="G129">
        <v>5189</v>
      </c>
      <c r="H129">
        <v>21.71</v>
      </c>
      <c r="I129">
        <v>112653.19</v>
      </c>
      <c r="J129" t="s">
        <v>86</v>
      </c>
      <c r="K129">
        <v>-1.8390787058863101E-2</v>
      </c>
      <c r="L129">
        <v>-1.8391</v>
      </c>
      <c r="M129" t="s">
        <v>82</v>
      </c>
    </row>
    <row r="130" spans="1:13">
      <c r="A130" t="s">
        <v>197</v>
      </c>
      <c r="B130" t="s">
        <v>198</v>
      </c>
      <c r="C130" t="str">
        <f>TEXT(D130, "mmm")</f>
        <v>Jan</v>
      </c>
      <c r="D130" s="1">
        <v>45296</v>
      </c>
      <c r="E130" t="s">
        <v>199</v>
      </c>
      <c r="F130" t="s">
        <v>80</v>
      </c>
      <c r="G130">
        <v>2000</v>
      </c>
      <c r="H130">
        <v>6.09</v>
      </c>
      <c r="I130">
        <v>12180</v>
      </c>
      <c r="J130" t="s">
        <v>81</v>
      </c>
      <c r="K130">
        <v>5.280530935361738E-2</v>
      </c>
      <c r="L130">
        <v>5.2805</v>
      </c>
      <c r="M130" t="s">
        <v>82</v>
      </c>
    </row>
    <row r="131" spans="1:13">
      <c r="A131" t="s">
        <v>146</v>
      </c>
      <c r="B131" t="s">
        <v>147</v>
      </c>
      <c r="C131" t="str">
        <f>TEXT(D131, "mmm")</f>
        <v>Jan</v>
      </c>
      <c r="D131" s="1">
        <v>45296</v>
      </c>
      <c r="E131" t="s">
        <v>100</v>
      </c>
      <c r="F131" t="s">
        <v>101</v>
      </c>
      <c r="G131">
        <v>18390</v>
      </c>
      <c r="H131">
        <v>11.88</v>
      </c>
      <c r="I131">
        <v>218473.2</v>
      </c>
      <c r="J131" t="s">
        <v>81</v>
      </c>
      <c r="K131">
        <v>-7.2163048597982948E-3</v>
      </c>
      <c r="L131">
        <v>-0.72160000000000002</v>
      </c>
      <c r="M131" t="s">
        <v>82</v>
      </c>
    </row>
    <row r="132" spans="1:13">
      <c r="A132" t="s">
        <v>146</v>
      </c>
      <c r="B132" t="s">
        <v>147</v>
      </c>
      <c r="C132" t="str">
        <f>TEXT(D132, "mmm")</f>
        <v>Jan</v>
      </c>
      <c r="D132" s="1">
        <v>45296</v>
      </c>
      <c r="E132" t="s">
        <v>102</v>
      </c>
      <c r="F132" t="s">
        <v>101</v>
      </c>
      <c r="G132">
        <v>18390</v>
      </c>
      <c r="H132">
        <v>11.88</v>
      </c>
      <c r="I132">
        <v>218473.2</v>
      </c>
      <c r="J132" t="s">
        <v>81</v>
      </c>
      <c r="K132">
        <v>-7.2163048597982948E-3</v>
      </c>
      <c r="L132">
        <v>-0.72160000000000002</v>
      </c>
      <c r="M132" t="s">
        <v>82</v>
      </c>
    </row>
    <row r="133" spans="1:13">
      <c r="A133" t="s">
        <v>200</v>
      </c>
      <c r="B133" t="s">
        <v>201</v>
      </c>
      <c r="C133" t="str">
        <f>TEXT(D133, "mmm")</f>
        <v>Jan</v>
      </c>
      <c r="D133" s="1">
        <v>45296</v>
      </c>
      <c r="E133" t="s">
        <v>209</v>
      </c>
      <c r="F133" t="s">
        <v>128</v>
      </c>
      <c r="G133">
        <v>33300</v>
      </c>
      <c r="H133">
        <v>0.91</v>
      </c>
      <c r="I133">
        <v>30303</v>
      </c>
      <c r="J133" t="s">
        <v>81</v>
      </c>
      <c r="K133">
        <v>0.13483146819904629</v>
      </c>
      <c r="L133">
        <v>13.4831</v>
      </c>
      <c r="M133" t="s">
        <v>82</v>
      </c>
    </row>
    <row r="134" spans="1:13">
      <c r="A134" t="s">
        <v>200</v>
      </c>
      <c r="B134" t="s">
        <v>201</v>
      </c>
      <c r="C134" t="str">
        <f>TEXT(D134, "mmm")</f>
        <v>Jan</v>
      </c>
      <c r="D134" s="1">
        <v>45296</v>
      </c>
      <c r="E134" t="s">
        <v>209</v>
      </c>
      <c r="F134" t="s">
        <v>128</v>
      </c>
      <c r="G134">
        <v>17000</v>
      </c>
      <c r="H134">
        <v>0.87</v>
      </c>
      <c r="I134">
        <v>14790</v>
      </c>
      <c r="J134" t="s">
        <v>81</v>
      </c>
      <c r="K134">
        <v>0.13483146819904629</v>
      </c>
      <c r="L134">
        <v>13.4831</v>
      </c>
      <c r="M134" t="s">
        <v>82</v>
      </c>
    </row>
    <row r="135" spans="1:13">
      <c r="A135" t="s">
        <v>200</v>
      </c>
      <c r="B135" t="s">
        <v>201</v>
      </c>
      <c r="C135" t="str">
        <f>TEXT(D135, "mmm")</f>
        <v>Jan</v>
      </c>
      <c r="D135" s="1">
        <v>45296</v>
      </c>
      <c r="E135" t="s">
        <v>209</v>
      </c>
      <c r="F135" t="s">
        <v>128</v>
      </c>
      <c r="G135">
        <v>400000</v>
      </c>
      <c r="H135">
        <v>0.94</v>
      </c>
      <c r="I135">
        <v>376000</v>
      </c>
      <c r="J135" t="s">
        <v>81</v>
      </c>
      <c r="K135">
        <v>0.13483146819904629</v>
      </c>
      <c r="L135">
        <v>13.4831</v>
      </c>
      <c r="M135" t="s">
        <v>82</v>
      </c>
    </row>
    <row r="136" spans="1:13">
      <c r="A136" t="s">
        <v>133</v>
      </c>
      <c r="B136" t="s">
        <v>134</v>
      </c>
      <c r="C136" t="str">
        <f>TEXT(D136, "mmm")</f>
        <v>Jan</v>
      </c>
      <c r="D136" s="1">
        <v>45296</v>
      </c>
      <c r="E136" t="s">
        <v>100</v>
      </c>
      <c r="F136" t="s">
        <v>101</v>
      </c>
      <c r="G136">
        <v>13028</v>
      </c>
      <c r="H136">
        <v>10.16</v>
      </c>
      <c r="I136">
        <v>132364.48000000001</v>
      </c>
      <c r="J136" t="s">
        <v>81</v>
      </c>
      <c r="K136">
        <v>-9.109896129243733E-3</v>
      </c>
      <c r="L136">
        <v>-0.91100000000000003</v>
      </c>
      <c r="M136" t="s">
        <v>82</v>
      </c>
    </row>
    <row r="137" spans="1:13">
      <c r="A137" t="s">
        <v>133</v>
      </c>
      <c r="B137" t="s">
        <v>134</v>
      </c>
      <c r="C137" t="str">
        <f>TEXT(D137, "mmm")</f>
        <v>Jan</v>
      </c>
      <c r="D137" s="1">
        <v>45296</v>
      </c>
      <c r="E137" t="s">
        <v>102</v>
      </c>
      <c r="F137" t="s">
        <v>101</v>
      </c>
      <c r="G137">
        <v>13028</v>
      </c>
      <c r="H137">
        <v>10.16</v>
      </c>
      <c r="I137">
        <v>132364.48000000001</v>
      </c>
      <c r="J137" t="s">
        <v>81</v>
      </c>
      <c r="K137">
        <v>-9.109896129243733E-3</v>
      </c>
      <c r="L137">
        <v>-0.91100000000000003</v>
      </c>
      <c r="M137" t="s">
        <v>82</v>
      </c>
    </row>
    <row r="138" spans="1:13">
      <c r="A138" t="s">
        <v>214</v>
      </c>
      <c r="B138" t="s">
        <v>215</v>
      </c>
      <c r="C138" t="str">
        <f>TEXT(D138, "mmm")</f>
        <v>Jan</v>
      </c>
      <c r="D138" s="1">
        <v>45296</v>
      </c>
      <c r="E138" t="s">
        <v>216</v>
      </c>
      <c r="F138" t="s">
        <v>217</v>
      </c>
      <c r="G138">
        <v>50000</v>
      </c>
      <c r="H138">
        <v>2.38</v>
      </c>
      <c r="I138">
        <v>119000</v>
      </c>
      <c r="J138" t="s">
        <v>86</v>
      </c>
      <c r="K138">
        <v>-0.17768597239704059</v>
      </c>
      <c r="L138">
        <v>-17.768599999999999</v>
      </c>
      <c r="M138" t="s">
        <v>82</v>
      </c>
    </row>
    <row r="139" spans="1:13">
      <c r="A139" t="s">
        <v>185</v>
      </c>
      <c r="B139" t="s">
        <v>186</v>
      </c>
      <c r="C139" t="str">
        <f>TEXT(D139, "mmm")</f>
        <v>Jan</v>
      </c>
      <c r="D139" s="1">
        <v>45296</v>
      </c>
      <c r="E139" t="s">
        <v>218</v>
      </c>
      <c r="F139" t="s">
        <v>118</v>
      </c>
      <c r="G139">
        <v>14700</v>
      </c>
      <c r="H139">
        <v>13.6</v>
      </c>
      <c r="I139">
        <v>199920</v>
      </c>
      <c r="J139" t="s">
        <v>86</v>
      </c>
      <c r="K139">
        <v>7.3637748168191797E-2</v>
      </c>
      <c r="L139">
        <v>7.3638000000000003</v>
      </c>
      <c r="M139" t="s">
        <v>82</v>
      </c>
    </row>
    <row r="140" spans="1:13">
      <c r="A140" t="s">
        <v>200</v>
      </c>
      <c r="B140" t="s">
        <v>201</v>
      </c>
      <c r="C140" t="str">
        <f>TEXT(D140, "mmm")</f>
        <v>Jan</v>
      </c>
      <c r="D140" s="1">
        <v>45296</v>
      </c>
      <c r="E140" t="s">
        <v>219</v>
      </c>
      <c r="F140" t="s">
        <v>217</v>
      </c>
      <c r="G140">
        <v>1500000</v>
      </c>
      <c r="H140">
        <v>0.9</v>
      </c>
      <c r="I140">
        <v>1350000</v>
      </c>
      <c r="J140" t="s">
        <v>86</v>
      </c>
      <c r="K140">
        <v>0.13483146819904629</v>
      </c>
      <c r="L140">
        <v>13.4831</v>
      </c>
      <c r="M140" t="s">
        <v>82</v>
      </c>
    </row>
    <row r="141" spans="1:13">
      <c r="A141" t="s">
        <v>200</v>
      </c>
      <c r="B141" t="s">
        <v>201</v>
      </c>
      <c r="C141" t="str">
        <f>TEXT(D141, "mmm")</f>
        <v>Jan</v>
      </c>
      <c r="D141" s="1">
        <v>45296</v>
      </c>
      <c r="E141" t="s">
        <v>220</v>
      </c>
      <c r="F141" t="s">
        <v>101</v>
      </c>
      <c r="G141">
        <v>1500000</v>
      </c>
      <c r="H141">
        <v>0.9</v>
      </c>
      <c r="I141">
        <v>1350000</v>
      </c>
      <c r="J141" t="s">
        <v>86</v>
      </c>
      <c r="K141">
        <v>0.13483146819904629</v>
      </c>
      <c r="L141">
        <v>13.4831</v>
      </c>
      <c r="M141" t="s">
        <v>82</v>
      </c>
    </row>
    <row r="142" spans="1:13">
      <c r="A142" t="s">
        <v>142</v>
      </c>
      <c r="B142" t="s">
        <v>143</v>
      </c>
      <c r="C142" t="str">
        <f>TEXT(D142, "mmm")</f>
        <v>Jan</v>
      </c>
      <c r="D142" s="1">
        <v>45296</v>
      </c>
      <c r="E142" t="s">
        <v>221</v>
      </c>
      <c r="F142" t="s">
        <v>222</v>
      </c>
      <c r="G142">
        <v>7000</v>
      </c>
      <c r="H142">
        <v>16.2</v>
      </c>
      <c r="I142">
        <v>113400</v>
      </c>
      <c r="J142" t="s">
        <v>81</v>
      </c>
      <c r="K142">
        <v>1.9140569595801571E-2</v>
      </c>
      <c r="L142">
        <v>1.9140999999999999</v>
      </c>
      <c r="M142" t="s">
        <v>82</v>
      </c>
    </row>
    <row r="143" spans="1:13">
      <c r="A143" t="s">
        <v>103</v>
      </c>
      <c r="B143" t="s">
        <v>104</v>
      </c>
      <c r="C143" t="str">
        <f>TEXT(D143, "mmm")</f>
        <v>Jan</v>
      </c>
      <c r="D143" s="1">
        <v>45296</v>
      </c>
      <c r="E143" t="s">
        <v>102</v>
      </c>
      <c r="F143" t="s">
        <v>101</v>
      </c>
      <c r="G143">
        <v>10154</v>
      </c>
      <c r="H143">
        <v>11.66</v>
      </c>
      <c r="I143">
        <v>118395.64</v>
      </c>
      <c r="J143" t="s">
        <v>81</v>
      </c>
      <c r="K143">
        <v>-9.2299098156902737E-3</v>
      </c>
      <c r="L143">
        <v>-0.92300000000000004</v>
      </c>
      <c r="M143" t="s">
        <v>82</v>
      </c>
    </row>
    <row r="144" spans="1:13">
      <c r="A144" t="s">
        <v>103</v>
      </c>
      <c r="B144" t="s">
        <v>104</v>
      </c>
      <c r="C144" t="str">
        <f>TEXT(D144, "mmm")</f>
        <v>Jan</v>
      </c>
      <c r="D144" s="1">
        <v>45296</v>
      </c>
      <c r="E144" t="s">
        <v>100</v>
      </c>
      <c r="F144" t="s">
        <v>101</v>
      </c>
      <c r="G144">
        <v>10154</v>
      </c>
      <c r="H144">
        <v>11.66</v>
      </c>
      <c r="I144">
        <v>118395.64</v>
      </c>
      <c r="J144" t="s">
        <v>81</v>
      </c>
      <c r="K144">
        <v>-9.2299098156902737E-3</v>
      </c>
      <c r="L144">
        <v>-0.92300000000000004</v>
      </c>
      <c r="M144" t="s">
        <v>82</v>
      </c>
    </row>
    <row r="145" spans="1:13">
      <c r="A145" t="s">
        <v>223</v>
      </c>
      <c r="B145" t="s">
        <v>224</v>
      </c>
      <c r="C145" t="str">
        <f>TEXT(D145, "mmm")</f>
        <v>Jan</v>
      </c>
      <c r="D145" s="1">
        <v>45296</v>
      </c>
      <c r="E145" t="s">
        <v>100</v>
      </c>
      <c r="F145" t="s">
        <v>101</v>
      </c>
      <c r="G145">
        <v>19040</v>
      </c>
      <c r="H145">
        <v>9.65</v>
      </c>
      <c r="I145">
        <v>183736</v>
      </c>
      <c r="J145" t="s">
        <v>86</v>
      </c>
      <c r="K145">
        <v>-3.1693355304330821E-3</v>
      </c>
      <c r="L145">
        <v>-0.31690000000000002</v>
      </c>
      <c r="M145" t="s">
        <v>82</v>
      </c>
    </row>
    <row r="146" spans="1:13">
      <c r="A146" t="s">
        <v>223</v>
      </c>
      <c r="B146" t="s">
        <v>224</v>
      </c>
      <c r="C146" t="str">
        <f>TEXT(D146, "mmm")</f>
        <v>Jan</v>
      </c>
      <c r="D146" s="1">
        <v>45296</v>
      </c>
      <c r="E146" t="s">
        <v>102</v>
      </c>
      <c r="F146" t="s">
        <v>101</v>
      </c>
      <c r="G146">
        <v>19040</v>
      </c>
      <c r="H146">
        <v>9.65</v>
      </c>
      <c r="I146">
        <v>183736</v>
      </c>
      <c r="J146" t="s">
        <v>86</v>
      </c>
      <c r="K146">
        <v>-3.1693355304330821E-3</v>
      </c>
      <c r="L146">
        <v>-0.31690000000000002</v>
      </c>
      <c r="M146" t="s">
        <v>82</v>
      </c>
    </row>
    <row r="147" spans="1:13">
      <c r="A147" t="s">
        <v>98</v>
      </c>
      <c r="B147" t="s">
        <v>99</v>
      </c>
      <c r="C147" t="str">
        <f>TEXT(D147, "mmm")</f>
        <v>Jan</v>
      </c>
      <c r="D147" s="1">
        <v>45299</v>
      </c>
      <c r="E147" t="s">
        <v>225</v>
      </c>
      <c r="F147" t="s">
        <v>80</v>
      </c>
      <c r="G147">
        <v>2700</v>
      </c>
      <c r="H147">
        <v>13.48</v>
      </c>
      <c r="I147">
        <v>36396</v>
      </c>
      <c r="J147" t="s">
        <v>81</v>
      </c>
      <c r="K147">
        <v>-2.2238801755228191E-2</v>
      </c>
      <c r="L147">
        <v>-2.2239</v>
      </c>
      <c r="M147" t="s">
        <v>82</v>
      </c>
    </row>
    <row r="148" spans="1:13">
      <c r="A148" t="s">
        <v>226</v>
      </c>
      <c r="B148" t="s">
        <v>227</v>
      </c>
      <c r="C148" t="str">
        <f>TEXT(D148, "mmm")</f>
        <v>Jan</v>
      </c>
      <c r="D148" s="1">
        <v>45299</v>
      </c>
      <c r="E148" t="s">
        <v>228</v>
      </c>
      <c r="F148" t="s">
        <v>80</v>
      </c>
      <c r="G148">
        <v>5070.99</v>
      </c>
      <c r="H148">
        <v>9.86</v>
      </c>
      <c r="I148">
        <v>49999.961399999993</v>
      </c>
      <c r="J148" t="s">
        <v>86</v>
      </c>
      <c r="K148">
        <v>-1.0140637525650751E-3</v>
      </c>
      <c r="L148">
        <v>-0.1014</v>
      </c>
      <c r="M148" t="s">
        <v>82</v>
      </c>
    </row>
    <row r="149" spans="1:13">
      <c r="A149" t="s">
        <v>146</v>
      </c>
      <c r="B149" t="s">
        <v>147</v>
      </c>
      <c r="C149" t="str">
        <f>TEXT(D149, "mmm")</f>
        <v>Jan</v>
      </c>
      <c r="D149" s="1">
        <v>45299</v>
      </c>
      <c r="E149" t="s">
        <v>100</v>
      </c>
      <c r="F149" t="s">
        <v>101</v>
      </c>
      <c r="G149">
        <v>1500</v>
      </c>
      <c r="H149">
        <v>11.9</v>
      </c>
      <c r="I149">
        <v>17850</v>
      </c>
      <c r="J149" t="s">
        <v>81</v>
      </c>
      <c r="K149">
        <v>-1.464312320352157E-2</v>
      </c>
      <c r="L149">
        <v>-1.4642999999999999</v>
      </c>
      <c r="M149" t="s">
        <v>82</v>
      </c>
    </row>
    <row r="150" spans="1:13">
      <c r="A150" t="s">
        <v>146</v>
      </c>
      <c r="B150" t="s">
        <v>147</v>
      </c>
      <c r="C150" t="str">
        <f>TEXT(D150, "mmm")</f>
        <v>Jan</v>
      </c>
      <c r="D150" s="1">
        <v>45299</v>
      </c>
      <c r="E150" t="s">
        <v>102</v>
      </c>
      <c r="F150" t="s">
        <v>101</v>
      </c>
      <c r="G150">
        <v>1500</v>
      </c>
      <c r="H150">
        <v>11.9</v>
      </c>
      <c r="I150">
        <v>17850</v>
      </c>
      <c r="J150" t="s">
        <v>81</v>
      </c>
      <c r="K150">
        <v>-1.464312320352157E-2</v>
      </c>
      <c r="L150">
        <v>-1.4642999999999999</v>
      </c>
      <c r="M150" t="s">
        <v>82</v>
      </c>
    </row>
    <row r="151" spans="1:13">
      <c r="A151" t="s">
        <v>103</v>
      </c>
      <c r="B151" t="s">
        <v>104</v>
      </c>
      <c r="C151" t="str">
        <f>TEXT(D151, "mmm")</f>
        <v>Jan</v>
      </c>
      <c r="D151" s="1">
        <v>45299</v>
      </c>
      <c r="E151" t="s">
        <v>100</v>
      </c>
      <c r="F151" t="s">
        <v>101</v>
      </c>
      <c r="G151">
        <v>69038</v>
      </c>
      <c r="H151">
        <v>11.71</v>
      </c>
      <c r="I151">
        <v>808434.9800000001</v>
      </c>
      <c r="J151" t="s">
        <v>86</v>
      </c>
      <c r="K151">
        <v>-1.684201588383516E-2</v>
      </c>
      <c r="L151">
        <v>-1.6841999999999999</v>
      </c>
      <c r="M151" t="s">
        <v>82</v>
      </c>
    </row>
    <row r="152" spans="1:13">
      <c r="A152" t="s">
        <v>103</v>
      </c>
      <c r="B152" t="s">
        <v>104</v>
      </c>
      <c r="C152" t="str">
        <f>TEXT(D152, "mmm")</f>
        <v>Jan</v>
      </c>
      <c r="D152" s="1">
        <v>45299</v>
      </c>
      <c r="E152" t="s">
        <v>102</v>
      </c>
      <c r="F152" t="s">
        <v>101</v>
      </c>
      <c r="G152">
        <v>69038</v>
      </c>
      <c r="H152">
        <v>11.71</v>
      </c>
      <c r="I152">
        <v>808434.9800000001</v>
      </c>
      <c r="J152" t="s">
        <v>86</v>
      </c>
      <c r="K152">
        <v>-1.684201588383516E-2</v>
      </c>
      <c r="L152">
        <v>-1.6841999999999999</v>
      </c>
      <c r="M152" t="s">
        <v>82</v>
      </c>
    </row>
    <row r="153" spans="1:13">
      <c r="A153" t="s">
        <v>107</v>
      </c>
      <c r="B153" t="s">
        <v>108</v>
      </c>
      <c r="C153" t="str">
        <f>TEXT(D153, "mmm")</f>
        <v>Jan</v>
      </c>
      <c r="D153" s="1">
        <v>45299</v>
      </c>
      <c r="E153" t="s">
        <v>109</v>
      </c>
      <c r="F153" t="s">
        <v>101</v>
      </c>
      <c r="G153">
        <v>30302</v>
      </c>
      <c r="H153">
        <v>7.19</v>
      </c>
      <c r="I153">
        <v>217871.38</v>
      </c>
      <c r="J153" t="s">
        <v>81</v>
      </c>
      <c r="K153">
        <v>4.8611165380773702E-2</v>
      </c>
      <c r="L153">
        <v>4.8611000000000004</v>
      </c>
      <c r="M153" t="s">
        <v>82</v>
      </c>
    </row>
    <row r="154" spans="1:13">
      <c r="A154" t="s">
        <v>107</v>
      </c>
      <c r="B154" t="s">
        <v>108</v>
      </c>
      <c r="C154" t="str">
        <f>TEXT(D154, "mmm")</f>
        <v>Jan</v>
      </c>
      <c r="D154" s="1">
        <v>45299</v>
      </c>
      <c r="E154" t="s">
        <v>110</v>
      </c>
      <c r="F154" t="s">
        <v>101</v>
      </c>
      <c r="G154">
        <v>30302</v>
      </c>
      <c r="H154">
        <v>7.19</v>
      </c>
      <c r="I154">
        <v>217871.38</v>
      </c>
      <c r="J154" t="s">
        <v>81</v>
      </c>
      <c r="K154">
        <v>4.8611165380773702E-2</v>
      </c>
      <c r="L154">
        <v>4.8611000000000004</v>
      </c>
      <c r="M154" t="s">
        <v>82</v>
      </c>
    </row>
    <row r="155" spans="1:13">
      <c r="A155" t="s">
        <v>107</v>
      </c>
      <c r="B155" t="s">
        <v>108</v>
      </c>
      <c r="C155" t="str">
        <f>TEXT(D155, "mmm")</f>
        <v>Jan</v>
      </c>
      <c r="D155" s="1">
        <v>45299</v>
      </c>
      <c r="E155" t="s">
        <v>111</v>
      </c>
      <c r="F155" t="s">
        <v>101</v>
      </c>
      <c r="G155">
        <v>30302</v>
      </c>
      <c r="H155">
        <v>7.19</v>
      </c>
      <c r="I155">
        <v>217871.38</v>
      </c>
      <c r="J155" t="s">
        <v>81</v>
      </c>
      <c r="K155">
        <v>4.8611165380773702E-2</v>
      </c>
      <c r="L155">
        <v>4.8611000000000004</v>
      </c>
      <c r="M155" t="s">
        <v>82</v>
      </c>
    </row>
    <row r="156" spans="1:13">
      <c r="A156" t="s">
        <v>229</v>
      </c>
      <c r="B156" t="s">
        <v>230</v>
      </c>
      <c r="C156" t="str">
        <f>TEXT(D156, "mmm")</f>
        <v>Jan</v>
      </c>
      <c r="D156" s="1">
        <v>45299</v>
      </c>
      <c r="E156" t="s">
        <v>231</v>
      </c>
      <c r="F156" t="s">
        <v>118</v>
      </c>
      <c r="G156">
        <v>1000</v>
      </c>
      <c r="H156">
        <v>42.19</v>
      </c>
      <c r="I156">
        <v>42190</v>
      </c>
      <c r="J156" t="s">
        <v>81</v>
      </c>
      <c r="K156">
        <v>1.8742677349184781E-2</v>
      </c>
      <c r="L156">
        <v>1.8743000000000001</v>
      </c>
      <c r="M156" t="s">
        <v>82</v>
      </c>
    </row>
    <row r="157" spans="1:13">
      <c r="A157" t="s">
        <v>200</v>
      </c>
      <c r="B157" t="s">
        <v>201</v>
      </c>
      <c r="C157" t="str">
        <f>TEXT(D157, "mmm")</f>
        <v>Jan</v>
      </c>
      <c r="D157" s="1">
        <v>45299</v>
      </c>
      <c r="E157" t="s">
        <v>232</v>
      </c>
      <c r="F157" t="s">
        <v>128</v>
      </c>
      <c r="G157">
        <v>106989</v>
      </c>
      <c r="H157">
        <v>0.93</v>
      </c>
      <c r="I157">
        <v>99499.77</v>
      </c>
      <c r="J157" t="s">
        <v>81</v>
      </c>
      <c r="K157">
        <v>0</v>
      </c>
      <c r="L157">
        <v>0</v>
      </c>
      <c r="M157" t="s">
        <v>82</v>
      </c>
    </row>
    <row r="158" spans="1:13">
      <c r="A158" t="s">
        <v>200</v>
      </c>
      <c r="B158" t="s">
        <v>201</v>
      </c>
      <c r="C158" t="str">
        <f>TEXT(D158, "mmm")</f>
        <v>Jan</v>
      </c>
      <c r="D158" s="1">
        <v>45299</v>
      </c>
      <c r="E158" t="s">
        <v>232</v>
      </c>
      <c r="F158" t="s">
        <v>128</v>
      </c>
      <c r="G158">
        <v>108695</v>
      </c>
      <c r="H158">
        <v>0.93</v>
      </c>
      <c r="I158">
        <v>101086.35</v>
      </c>
      <c r="J158" t="s">
        <v>81</v>
      </c>
      <c r="K158">
        <v>0</v>
      </c>
      <c r="L158">
        <v>0</v>
      </c>
      <c r="M158" t="s">
        <v>82</v>
      </c>
    </row>
    <row r="159" spans="1:13">
      <c r="A159" t="s">
        <v>229</v>
      </c>
      <c r="B159" t="s">
        <v>230</v>
      </c>
      <c r="C159" t="str">
        <f>TEXT(D159, "mmm")</f>
        <v>Jan</v>
      </c>
      <c r="D159" s="1">
        <v>45299</v>
      </c>
      <c r="E159" t="s">
        <v>231</v>
      </c>
      <c r="F159" t="s">
        <v>118</v>
      </c>
      <c r="G159">
        <v>1000</v>
      </c>
      <c r="H159">
        <v>42.19</v>
      </c>
      <c r="I159">
        <v>42190</v>
      </c>
      <c r="J159" t="s">
        <v>81</v>
      </c>
      <c r="K159">
        <v>1.8742677349184781E-2</v>
      </c>
      <c r="L159">
        <v>1.8743000000000001</v>
      </c>
      <c r="M159" t="s">
        <v>82</v>
      </c>
    </row>
    <row r="160" spans="1:13">
      <c r="A160" t="s">
        <v>166</v>
      </c>
      <c r="B160" t="s">
        <v>167</v>
      </c>
      <c r="C160" t="str">
        <f>TEXT(D160, "mmm")</f>
        <v>Jan</v>
      </c>
      <c r="D160" s="1">
        <v>45299</v>
      </c>
      <c r="E160" t="s">
        <v>174</v>
      </c>
      <c r="F160" t="s">
        <v>101</v>
      </c>
      <c r="G160">
        <v>69184</v>
      </c>
      <c r="H160">
        <v>12.44</v>
      </c>
      <c r="I160">
        <v>860648.95999999996</v>
      </c>
      <c r="J160" t="s">
        <v>86</v>
      </c>
      <c r="K160">
        <v>-3.7692290086012603E-2</v>
      </c>
      <c r="L160">
        <v>-3.7692000000000001</v>
      </c>
      <c r="M160" t="s">
        <v>82</v>
      </c>
    </row>
    <row r="161" spans="1:13">
      <c r="A161" t="s">
        <v>166</v>
      </c>
      <c r="B161" t="s">
        <v>167</v>
      </c>
      <c r="C161" t="str">
        <f>TEXT(D161, "mmm")</f>
        <v>Jan</v>
      </c>
      <c r="D161" s="1">
        <v>45299</v>
      </c>
      <c r="E161" t="s">
        <v>172</v>
      </c>
      <c r="F161" t="s">
        <v>101</v>
      </c>
      <c r="G161">
        <v>69184</v>
      </c>
      <c r="H161">
        <v>12.44</v>
      </c>
      <c r="I161">
        <v>860648.95999999996</v>
      </c>
      <c r="J161" t="s">
        <v>86</v>
      </c>
      <c r="K161">
        <v>-3.7692290086012603E-2</v>
      </c>
      <c r="L161">
        <v>-3.7692000000000001</v>
      </c>
      <c r="M161" t="s">
        <v>82</v>
      </c>
    </row>
    <row r="162" spans="1:13">
      <c r="A162" t="s">
        <v>166</v>
      </c>
      <c r="B162" t="s">
        <v>167</v>
      </c>
      <c r="C162" t="str">
        <f>TEXT(D162, "mmm")</f>
        <v>Jan</v>
      </c>
      <c r="D162" s="1">
        <v>45299</v>
      </c>
      <c r="E162" t="s">
        <v>168</v>
      </c>
      <c r="F162" t="s">
        <v>101</v>
      </c>
      <c r="G162">
        <v>69184</v>
      </c>
      <c r="H162">
        <v>12.44</v>
      </c>
      <c r="I162">
        <v>860648.95999999996</v>
      </c>
      <c r="J162" t="s">
        <v>86</v>
      </c>
      <c r="K162">
        <v>-3.7692290086012603E-2</v>
      </c>
      <c r="L162">
        <v>-3.7692000000000001</v>
      </c>
      <c r="M162" t="s">
        <v>82</v>
      </c>
    </row>
    <row r="163" spans="1:13">
      <c r="A163" t="s">
        <v>166</v>
      </c>
      <c r="B163" t="s">
        <v>167</v>
      </c>
      <c r="C163" t="str">
        <f>TEXT(D163, "mmm")</f>
        <v>Jan</v>
      </c>
      <c r="D163" s="1">
        <v>45299</v>
      </c>
      <c r="E163" t="s">
        <v>173</v>
      </c>
      <c r="F163" t="s">
        <v>101</v>
      </c>
      <c r="G163">
        <v>69184</v>
      </c>
      <c r="H163">
        <v>12.44</v>
      </c>
      <c r="I163">
        <v>860648.95999999996</v>
      </c>
      <c r="J163" t="s">
        <v>86</v>
      </c>
      <c r="K163">
        <v>-3.7692290086012603E-2</v>
      </c>
      <c r="L163">
        <v>-3.7692000000000001</v>
      </c>
      <c r="M163" t="s">
        <v>82</v>
      </c>
    </row>
    <row r="164" spans="1:13">
      <c r="A164" t="s">
        <v>166</v>
      </c>
      <c r="B164" t="s">
        <v>167</v>
      </c>
      <c r="C164" t="str">
        <f>TEXT(D164, "mmm")</f>
        <v>Jan</v>
      </c>
      <c r="D164" s="1">
        <v>45299</v>
      </c>
      <c r="E164" t="s">
        <v>170</v>
      </c>
      <c r="F164" t="s">
        <v>101</v>
      </c>
      <c r="G164">
        <v>69184</v>
      </c>
      <c r="H164">
        <v>12.44</v>
      </c>
      <c r="I164">
        <v>860648.95999999996</v>
      </c>
      <c r="J164" t="s">
        <v>86</v>
      </c>
      <c r="K164">
        <v>-3.7692290086012603E-2</v>
      </c>
      <c r="L164">
        <v>-3.7692000000000001</v>
      </c>
      <c r="M164" t="s">
        <v>82</v>
      </c>
    </row>
    <row r="165" spans="1:13">
      <c r="A165" t="s">
        <v>166</v>
      </c>
      <c r="B165" t="s">
        <v>167</v>
      </c>
      <c r="C165" t="str">
        <f>TEXT(D165, "mmm")</f>
        <v>Jan</v>
      </c>
      <c r="D165" s="1">
        <v>45299</v>
      </c>
      <c r="E165" t="s">
        <v>171</v>
      </c>
      <c r="F165" t="s">
        <v>101</v>
      </c>
      <c r="G165">
        <v>69184</v>
      </c>
      <c r="H165">
        <v>12.44</v>
      </c>
      <c r="I165">
        <v>860648.95999999996</v>
      </c>
      <c r="J165" t="s">
        <v>86</v>
      </c>
      <c r="K165">
        <v>-3.7692290086012603E-2</v>
      </c>
      <c r="L165">
        <v>-3.7692000000000001</v>
      </c>
      <c r="M165" t="s">
        <v>82</v>
      </c>
    </row>
    <row r="166" spans="1:13">
      <c r="A166" t="s">
        <v>166</v>
      </c>
      <c r="B166" t="s">
        <v>167</v>
      </c>
      <c r="C166" t="str">
        <f>TEXT(D166, "mmm")</f>
        <v>Jan</v>
      </c>
      <c r="D166" s="1">
        <v>45299</v>
      </c>
      <c r="E166" t="s">
        <v>169</v>
      </c>
      <c r="F166" t="s">
        <v>101</v>
      </c>
      <c r="G166">
        <v>69184</v>
      </c>
      <c r="H166">
        <v>12.44</v>
      </c>
      <c r="I166">
        <v>860648.95999999996</v>
      </c>
      <c r="J166" t="s">
        <v>86</v>
      </c>
      <c r="K166">
        <v>-3.7692290086012603E-2</v>
      </c>
      <c r="L166">
        <v>-3.7692000000000001</v>
      </c>
      <c r="M166" t="s">
        <v>82</v>
      </c>
    </row>
    <row r="167" spans="1:13">
      <c r="A167" t="s">
        <v>160</v>
      </c>
      <c r="B167" t="s">
        <v>161</v>
      </c>
      <c r="C167" t="str">
        <f>TEXT(D167, "mmm")</f>
        <v>Jan</v>
      </c>
      <c r="D167" s="1">
        <v>45299</v>
      </c>
      <c r="E167" t="s">
        <v>162</v>
      </c>
      <c r="F167" t="s">
        <v>101</v>
      </c>
      <c r="G167">
        <v>30000</v>
      </c>
      <c r="H167">
        <v>3.6</v>
      </c>
      <c r="I167">
        <v>108000</v>
      </c>
      <c r="J167" t="s">
        <v>81</v>
      </c>
      <c r="K167">
        <v>-0.1325967009963667</v>
      </c>
      <c r="L167">
        <v>-13.2597</v>
      </c>
      <c r="M167" t="s">
        <v>82</v>
      </c>
    </row>
    <row r="168" spans="1:13">
      <c r="A168" t="s">
        <v>160</v>
      </c>
      <c r="B168" t="s">
        <v>161</v>
      </c>
      <c r="C168" t="str">
        <f>TEXT(D168, "mmm")</f>
        <v>Jan</v>
      </c>
      <c r="D168" s="1">
        <v>45299</v>
      </c>
      <c r="E168" t="s">
        <v>163</v>
      </c>
      <c r="F168" t="s">
        <v>101</v>
      </c>
      <c r="G168">
        <v>30000</v>
      </c>
      <c r="H168">
        <v>3.6</v>
      </c>
      <c r="I168">
        <v>108000</v>
      </c>
      <c r="J168" t="s">
        <v>81</v>
      </c>
      <c r="K168">
        <v>-0.1325967009963667</v>
      </c>
      <c r="L168">
        <v>-13.2597</v>
      </c>
      <c r="M168" t="s">
        <v>82</v>
      </c>
    </row>
    <row r="169" spans="1:13">
      <c r="A169" t="s">
        <v>160</v>
      </c>
      <c r="B169" t="s">
        <v>161</v>
      </c>
      <c r="C169" t="str">
        <f>TEXT(D169, "mmm")</f>
        <v>Jan</v>
      </c>
      <c r="D169" s="1">
        <v>45299</v>
      </c>
      <c r="E169" t="s">
        <v>164</v>
      </c>
      <c r="F169" t="s">
        <v>101</v>
      </c>
      <c r="G169">
        <v>30000</v>
      </c>
      <c r="H169">
        <v>3.6</v>
      </c>
      <c r="I169">
        <v>108000</v>
      </c>
      <c r="J169" t="s">
        <v>81</v>
      </c>
      <c r="K169">
        <v>-0.1325967009963667</v>
      </c>
      <c r="L169">
        <v>-13.2597</v>
      </c>
      <c r="M169" t="s">
        <v>82</v>
      </c>
    </row>
    <row r="170" spans="1:13">
      <c r="A170" t="s">
        <v>160</v>
      </c>
      <c r="B170" t="s">
        <v>161</v>
      </c>
      <c r="C170" t="str">
        <f>TEXT(D170, "mmm")</f>
        <v>Jan</v>
      </c>
      <c r="D170" s="1">
        <v>45299</v>
      </c>
      <c r="E170" t="s">
        <v>165</v>
      </c>
      <c r="F170" t="s">
        <v>101</v>
      </c>
      <c r="G170">
        <v>30000</v>
      </c>
      <c r="H170">
        <v>3.6</v>
      </c>
      <c r="I170">
        <v>108000</v>
      </c>
      <c r="J170" t="s">
        <v>81</v>
      </c>
      <c r="K170">
        <v>-0.1325967009963667</v>
      </c>
      <c r="L170">
        <v>-13.2597</v>
      </c>
      <c r="M170" t="s">
        <v>82</v>
      </c>
    </row>
    <row r="171" spans="1:13">
      <c r="A171" t="s">
        <v>233</v>
      </c>
      <c r="B171" t="s">
        <v>234</v>
      </c>
      <c r="C171" t="str">
        <f>TEXT(D171, "mmm")</f>
        <v>Jan</v>
      </c>
      <c r="D171" s="1">
        <v>45299</v>
      </c>
      <c r="E171" t="s">
        <v>235</v>
      </c>
      <c r="F171" t="s">
        <v>128</v>
      </c>
      <c r="G171">
        <v>5321</v>
      </c>
      <c r="H171">
        <v>3.03</v>
      </c>
      <c r="I171">
        <v>16122.63</v>
      </c>
      <c r="J171" t="s">
        <v>86</v>
      </c>
      <c r="K171">
        <v>7.7259116138015393E-3</v>
      </c>
      <c r="L171">
        <v>0.77259999999999995</v>
      </c>
      <c r="M171" t="s">
        <v>82</v>
      </c>
    </row>
    <row r="172" spans="1:13">
      <c r="A172" t="s">
        <v>149</v>
      </c>
      <c r="B172" t="s">
        <v>150</v>
      </c>
      <c r="C172" t="str">
        <f>TEXT(D172, "mmm")</f>
        <v>Jan</v>
      </c>
      <c r="D172" s="1">
        <v>45299</v>
      </c>
      <c r="E172" t="s">
        <v>152</v>
      </c>
      <c r="F172" t="s">
        <v>101</v>
      </c>
      <c r="G172">
        <v>4042</v>
      </c>
      <c r="H172">
        <v>27.11</v>
      </c>
      <c r="I172">
        <v>109578.62</v>
      </c>
      <c r="J172" t="s">
        <v>81</v>
      </c>
      <c r="K172">
        <v>-3.8752348806113328E-2</v>
      </c>
      <c r="L172">
        <v>-3.8752</v>
      </c>
      <c r="M172" t="s">
        <v>82</v>
      </c>
    </row>
    <row r="173" spans="1:13">
      <c r="A173" t="s">
        <v>149</v>
      </c>
      <c r="B173" t="s">
        <v>150</v>
      </c>
      <c r="C173" t="str">
        <f>TEXT(D173, "mmm")</f>
        <v>Jan</v>
      </c>
      <c r="D173" s="1">
        <v>45299</v>
      </c>
      <c r="E173" t="s">
        <v>153</v>
      </c>
      <c r="F173" t="s">
        <v>101</v>
      </c>
      <c r="G173">
        <v>4042</v>
      </c>
      <c r="H173">
        <v>27.11</v>
      </c>
      <c r="I173">
        <v>109578.62</v>
      </c>
      <c r="J173" t="s">
        <v>81</v>
      </c>
      <c r="K173">
        <v>-3.8752348806113328E-2</v>
      </c>
      <c r="L173">
        <v>-3.8752</v>
      </c>
      <c r="M173" t="s">
        <v>82</v>
      </c>
    </row>
    <row r="174" spans="1:13">
      <c r="A174" t="s">
        <v>149</v>
      </c>
      <c r="B174" t="s">
        <v>150</v>
      </c>
      <c r="C174" t="str">
        <f>TEXT(D174, "mmm")</f>
        <v>Jan</v>
      </c>
      <c r="D174" s="1">
        <v>45299</v>
      </c>
      <c r="E174" t="s">
        <v>151</v>
      </c>
      <c r="F174" t="s">
        <v>101</v>
      </c>
      <c r="G174">
        <v>4042</v>
      </c>
      <c r="H174">
        <v>27.11</v>
      </c>
      <c r="I174">
        <v>109578.62</v>
      </c>
      <c r="J174" t="s">
        <v>81</v>
      </c>
      <c r="K174">
        <v>-3.8752348806113328E-2</v>
      </c>
      <c r="L174">
        <v>-3.8752</v>
      </c>
      <c r="M174" t="s">
        <v>82</v>
      </c>
    </row>
    <row r="175" spans="1:13">
      <c r="A175" t="s">
        <v>98</v>
      </c>
      <c r="B175" t="s">
        <v>99</v>
      </c>
      <c r="C175" t="str">
        <f>TEXT(D175, "mmm")</f>
        <v>Jan</v>
      </c>
      <c r="D175" s="1">
        <v>45299</v>
      </c>
      <c r="E175" t="s">
        <v>100</v>
      </c>
      <c r="F175" t="s">
        <v>101</v>
      </c>
      <c r="G175">
        <v>3821</v>
      </c>
      <c r="H175">
        <v>13.41</v>
      </c>
      <c r="I175">
        <v>51239.61</v>
      </c>
      <c r="J175" t="s">
        <v>81</v>
      </c>
      <c r="K175">
        <v>-2.2238801755228191E-2</v>
      </c>
      <c r="L175">
        <v>-2.2239</v>
      </c>
      <c r="M175" t="s">
        <v>82</v>
      </c>
    </row>
    <row r="176" spans="1:13">
      <c r="A176" t="s">
        <v>98</v>
      </c>
      <c r="B176" t="s">
        <v>99</v>
      </c>
      <c r="C176" t="str">
        <f>TEXT(D176, "mmm")</f>
        <v>Jan</v>
      </c>
      <c r="D176" s="1">
        <v>45299</v>
      </c>
      <c r="E176" t="s">
        <v>102</v>
      </c>
      <c r="F176" t="s">
        <v>101</v>
      </c>
      <c r="G176">
        <v>3821</v>
      </c>
      <c r="H176">
        <v>13.41</v>
      </c>
      <c r="I176">
        <v>51239.61</v>
      </c>
      <c r="J176" t="s">
        <v>81</v>
      </c>
      <c r="K176">
        <v>-2.2238801755228191E-2</v>
      </c>
      <c r="L176">
        <v>-2.2239</v>
      </c>
      <c r="M176" t="s">
        <v>82</v>
      </c>
    </row>
    <row r="177" spans="1:13">
      <c r="A177" t="s">
        <v>98</v>
      </c>
      <c r="B177" t="s">
        <v>99</v>
      </c>
      <c r="C177" t="str">
        <f>TEXT(D177, "mmm")</f>
        <v>Jan</v>
      </c>
      <c r="D177" s="1">
        <v>45299</v>
      </c>
      <c r="E177" t="s">
        <v>225</v>
      </c>
      <c r="F177" t="s">
        <v>80</v>
      </c>
      <c r="G177">
        <v>2700</v>
      </c>
      <c r="H177">
        <v>13.48</v>
      </c>
      <c r="I177">
        <v>36396</v>
      </c>
      <c r="J177" t="s">
        <v>81</v>
      </c>
      <c r="K177">
        <v>-2.2238801755228191E-2</v>
      </c>
      <c r="L177">
        <v>-2.2239</v>
      </c>
      <c r="M177" t="s">
        <v>82</v>
      </c>
    </row>
    <row r="178" spans="1:13">
      <c r="A178" t="s">
        <v>236</v>
      </c>
      <c r="B178" t="s">
        <v>237</v>
      </c>
      <c r="C178" t="str">
        <f>TEXT(D178, "mmm")</f>
        <v>Jan</v>
      </c>
      <c r="D178" s="1">
        <v>45299</v>
      </c>
      <c r="E178" t="s">
        <v>235</v>
      </c>
      <c r="F178" t="s">
        <v>238</v>
      </c>
      <c r="G178">
        <v>9852</v>
      </c>
      <c r="H178">
        <v>2.0099999999999998</v>
      </c>
      <c r="I178">
        <v>19802.52</v>
      </c>
      <c r="J178" t="s">
        <v>86</v>
      </c>
      <c r="K178">
        <v>-1.6807477675742422E-2</v>
      </c>
      <c r="L178">
        <v>-1.6807000000000001</v>
      </c>
      <c r="M178" t="s">
        <v>82</v>
      </c>
    </row>
    <row r="179" spans="1:13">
      <c r="A179" t="s">
        <v>98</v>
      </c>
      <c r="B179" t="s">
        <v>99</v>
      </c>
      <c r="C179" t="str">
        <f>TEXT(D179, "mmm")</f>
        <v>Jan</v>
      </c>
      <c r="D179" s="1">
        <v>45300</v>
      </c>
      <c r="E179" t="s">
        <v>225</v>
      </c>
      <c r="F179" t="s">
        <v>80</v>
      </c>
      <c r="G179">
        <v>3000</v>
      </c>
      <c r="H179">
        <v>13.43</v>
      </c>
      <c r="I179">
        <v>40290</v>
      </c>
      <c r="J179" t="s">
        <v>81</v>
      </c>
      <c r="K179">
        <v>-2.149728326216915E-2</v>
      </c>
      <c r="L179">
        <v>-2.1497000000000002</v>
      </c>
      <c r="M179" t="s">
        <v>82</v>
      </c>
    </row>
    <row r="180" spans="1:13">
      <c r="A180" t="s">
        <v>239</v>
      </c>
      <c r="B180" t="s">
        <v>240</v>
      </c>
      <c r="C180" t="str">
        <f>TEXT(D180, "mmm")</f>
        <v>Jan</v>
      </c>
      <c r="D180" s="1">
        <v>45300</v>
      </c>
      <c r="E180" t="s">
        <v>241</v>
      </c>
      <c r="F180" t="s">
        <v>80</v>
      </c>
      <c r="G180">
        <v>400</v>
      </c>
      <c r="H180">
        <v>29.47</v>
      </c>
      <c r="I180">
        <v>11788</v>
      </c>
      <c r="J180" t="s">
        <v>81</v>
      </c>
      <c r="K180">
        <v>-3.0941899646118379E-2</v>
      </c>
      <c r="L180">
        <v>-3.0941999999999998</v>
      </c>
      <c r="M180" t="s">
        <v>82</v>
      </c>
    </row>
    <row r="181" spans="1:13">
      <c r="A181" t="s">
        <v>146</v>
      </c>
      <c r="B181" t="s">
        <v>147</v>
      </c>
      <c r="C181" t="str">
        <f>TEXT(D181, "mmm")</f>
        <v>Jan</v>
      </c>
      <c r="D181" s="1">
        <v>45300</v>
      </c>
      <c r="E181" t="s">
        <v>100</v>
      </c>
      <c r="F181" t="s">
        <v>101</v>
      </c>
      <c r="G181">
        <v>11141</v>
      </c>
      <c r="H181">
        <v>11.99</v>
      </c>
      <c r="I181">
        <v>133580.59</v>
      </c>
      <c r="J181" t="s">
        <v>81</v>
      </c>
      <c r="K181">
        <v>-1.544872157255095E-2</v>
      </c>
      <c r="L181">
        <v>-1.5448999999999999</v>
      </c>
      <c r="M181" t="s">
        <v>82</v>
      </c>
    </row>
    <row r="182" spans="1:13">
      <c r="A182" t="s">
        <v>146</v>
      </c>
      <c r="B182" t="s">
        <v>147</v>
      </c>
      <c r="C182" t="str">
        <f>TEXT(D182, "mmm")</f>
        <v>Jan</v>
      </c>
      <c r="D182" s="1">
        <v>45300</v>
      </c>
      <c r="E182" t="s">
        <v>102</v>
      </c>
      <c r="F182" t="s">
        <v>101</v>
      </c>
      <c r="G182">
        <v>11141</v>
      </c>
      <c r="H182">
        <v>11.99</v>
      </c>
      <c r="I182">
        <v>133580.59</v>
      </c>
      <c r="J182" t="s">
        <v>81</v>
      </c>
      <c r="K182">
        <v>-1.544872157255095E-2</v>
      </c>
      <c r="L182">
        <v>-1.5448999999999999</v>
      </c>
      <c r="M182" t="s">
        <v>82</v>
      </c>
    </row>
    <row r="183" spans="1:13">
      <c r="A183" t="s">
        <v>107</v>
      </c>
      <c r="B183" t="s">
        <v>108</v>
      </c>
      <c r="C183" t="str">
        <f>TEXT(D183, "mmm")</f>
        <v>Jan</v>
      </c>
      <c r="D183" s="1">
        <v>45300</v>
      </c>
      <c r="E183" t="s">
        <v>109</v>
      </c>
      <c r="F183" t="s">
        <v>101</v>
      </c>
      <c r="G183">
        <v>54000</v>
      </c>
      <c r="H183">
        <v>7.14</v>
      </c>
      <c r="I183">
        <v>385560</v>
      </c>
      <c r="J183" t="s">
        <v>86</v>
      </c>
      <c r="K183">
        <v>6.0139835329124702E-2</v>
      </c>
      <c r="L183">
        <v>6.0140000000000002</v>
      </c>
      <c r="M183" t="s">
        <v>82</v>
      </c>
    </row>
    <row r="184" spans="1:13">
      <c r="A184" t="s">
        <v>107</v>
      </c>
      <c r="B184" t="s">
        <v>108</v>
      </c>
      <c r="C184" t="str">
        <f>TEXT(D184, "mmm")</f>
        <v>Jan</v>
      </c>
      <c r="D184" s="1">
        <v>45300</v>
      </c>
      <c r="E184" t="s">
        <v>110</v>
      </c>
      <c r="F184" t="s">
        <v>101</v>
      </c>
      <c r="G184">
        <v>54000</v>
      </c>
      <c r="H184">
        <v>7.14</v>
      </c>
      <c r="I184">
        <v>385560</v>
      </c>
      <c r="J184" t="s">
        <v>86</v>
      </c>
      <c r="K184">
        <v>6.0139835329124702E-2</v>
      </c>
      <c r="L184">
        <v>6.0140000000000002</v>
      </c>
      <c r="M184" t="s">
        <v>82</v>
      </c>
    </row>
    <row r="185" spans="1:13">
      <c r="A185" t="s">
        <v>107</v>
      </c>
      <c r="B185" t="s">
        <v>108</v>
      </c>
      <c r="C185" t="str">
        <f>TEXT(D185, "mmm")</f>
        <v>Jan</v>
      </c>
      <c r="D185" s="1">
        <v>45300</v>
      </c>
      <c r="E185" t="s">
        <v>111</v>
      </c>
      <c r="F185" t="s">
        <v>101</v>
      </c>
      <c r="G185">
        <v>54000</v>
      </c>
      <c r="H185">
        <v>7.14</v>
      </c>
      <c r="I185">
        <v>385560</v>
      </c>
      <c r="J185" t="s">
        <v>86</v>
      </c>
      <c r="K185">
        <v>6.0139835329124702E-2</v>
      </c>
      <c r="L185">
        <v>6.0140000000000002</v>
      </c>
      <c r="M185" t="s">
        <v>82</v>
      </c>
    </row>
    <row r="186" spans="1:13">
      <c r="A186" t="s">
        <v>107</v>
      </c>
      <c r="B186" t="s">
        <v>108</v>
      </c>
      <c r="C186" t="str">
        <f>TEXT(D186, "mmm")</f>
        <v>Jan</v>
      </c>
      <c r="D186" s="1">
        <v>45300</v>
      </c>
      <c r="E186" t="s">
        <v>109</v>
      </c>
      <c r="F186" t="s">
        <v>101</v>
      </c>
      <c r="G186">
        <v>20000</v>
      </c>
      <c r="H186">
        <v>7.11</v>
      </c>
      <c r="I186">
        <v>142200</v>
      </c>
      <c r="J186" t="s">
        <v>81</v>
      </c>
      <c r="K186">
        <v>6.0139835329124702E-2</v>
      </c>
      <c r="L186">
        <v>6.0140000000000002</v>
      </c>
      <c r="M186" t="s">
        <v>82</v>
      </c>
    </row>
    <row r="187" spans="1:13">
      <c r="A187" t="s">
        <v>107</v>
      </c>
      <c r="B187" t="s">
        <v>108</v>
      </c>
      <c r="C187" t="str">
        <f>TEXT(D187, "mmm")</f>
        <v>Jan</v>
      </c>
      <c r="D187" s="1">
        <v>45300</v>
      </c>
      <c r="E187" t="s">
        <v>110</v>
      </c>
      <c r="F187" t="s">
        <v>101</v>
      </c>
      <c r="G187">
        <v>20000</v>
      </c>
      <c r="H187">
        <v>7.11</v>
      </c>
      <c r="I187">
        <v>142200</v>
      </c>
      <c r="J187" t="s">
        <v>81</v>
      </c>
      <c r="K187">
        <v>6.0139835329124702E-2</v>
      </c>
      <c r="L187">
        <v>6.0140000000000002</v>
      </c>
      <c r="M187" t="s">
        <v>82</v>
      </c>
    </row>
    <row r="188" spans="1:13">
      <c r="A188" t="s">
        <v>107</v>
      </c>
      <c r="B188" t="s">
        <v>108</v>
      </c>
      <c r="C188" t="str">
        <f>TEXT(D188, "mmm")</f>
        <v>Jan</v>
      </c>
      <c r="D188" s="1">
        <v>45300</v>
      </c>
      <c r="E188" t="s">
        <v>111</v>
      </c>
      <c r="F188" t="s">
        <v>101</v>
      </c>
      <c r="G188">
        <v>20000</v>
      </c>
      <c r="H188">
        <v>7.11</v>
      </c>
      <c r="I188">
        <v>142200</v>
      </c>
      <c r="J188" t="s">
        <v>81</v>
      </c>
      <c r="K188">
        <v>6.0139835329124702E-2</v>
      </c>
      <c r="L188">
        <v>6.0140000000000002</v>
      </c>
      <c r="M188" t="s">
        <v>82</v>
      </c>
    </row>
    <row r="189" spans="1:13">
      <c r="A189" t="s">
        <v>242</v>
      </c>
      <c r="B189" t="s">
        <v>243</v>
      </c>
      <c r="C189" t="str">
        <f>TEXT(D189, "mmm")</f>
        <v>Jan</v>
      </c>
      <c r="D189" s="1">
        <v>45300</v>
      </c>
      <c r="E189" t="s">
        <v>244</v>
      </c>
      <c r="F189" t="s">
        <v>80</v>
      </c>
      <c r="G189">
        <v>1500</v>
      </c>
      <c r="H189">
        <v>9.49</v>
      </c>
      <c r="I189">
        <v>14235</v>
      </c>
      <c r="J189" t="s">
        <v>86</v>
      </c>
      <c r="K189">
        <v>-1.3269945118098869E-2</v>
      </c>
      <c r="L189">
        <v>-1.327</v>
      </c>
      <c r="M189" t="s">
        <v>82</v>
      </c>
    </row>
    <row r="190" spans="1:13">
      <c r="A190" t="s">
        <v>245</v>
      </c>
      <c r="B190" t="s">
        <v>246</v>
      </c>
      <c r="C190" t="str">
        <f>TEXT(D190, "mmm")</f>
        <v>Jan</v>
      </c>
      <c r="D190" s="1">
        <v>45300</v>
      </c>
      <c r="E190" t="s">
        <v>247</v>
      </c>
      <c r="F190" t="s">
        <v>80</v>
      </c>
      <c r="G190">
        <v>912</v>
      </c>
      <c r="H190">
        <v>32.94</v>
      </c>
      <c r="I190">
        <v>30041.279999999999</v>
      </c>
      <c r="J190" t="s">
        <v>81</v>
      </c>
      <c r="K190">
        <v>2.755662362333822E-2</v>
      </c>
      <c r="L190">
        <v>2.7557</v>
      </c>
      <c r="M190" t="s">
        <v>82</v>
      </c>
    </row>
    <row r="191" spans="1:13">
      <c r="A191" t="s">
        <v>248</v>
      </c>
      <c r="B191" t="s">
        <v>249</v>
      </c>
      <c r="C191" t="str">
        <f>TEXT(D191, "mmm")</f>
        <v>Jan</v>
      </c>
      <c r="D191" s="1">
        <v>45300</v>
      </c>
      <c r="E191" t="s">
        <v>250</v>
      </c>
      <c r="F191" t="s">
        <v>251</v>
      </c>
      <c r="G191">
        <v>1428571</v>
      </c>
      <c r="H191">
        <v>17.5</v>
      </c>
      <c r="I191">
        <v>24999992.5</v>
      </c>
      <c r="J191" t="s">
        <v>86</v>
      </c>
      <c r="K191">
        <v>-9.6430544973287957E-2</v>
      </c>
      <c r="L191">
        <v>-9.6431000000000004</v>
      </c>
      <c r="M191" t="s">
        <v>82</v>
      </c>
    </row>
    <row r="192" spans="1:13">
      <c r="A192" t="s">
        <v>248</v>
      </c>
      <c r="B192" t="s">
        <v>249</v>
      </c>
      <c r="C192" t="str">
        <f>TEXT(D192, "mmm")</f>
        <v>Jan</v>
      </c>
      <c r="D192" s="1">
        <v>45300</v>
      </c>
      <c r="E192" t="s">
        <v>250</v>
      </c>
      <c r="F192" t="s">
        <v>251</v>
      </c>
      <c r="G192">
        <v>285714</v>
      </c>
      <c r="H192">
        <v>17.5</v>
      </c>
      <c r="I192">
        <v>4999995</v>
      </c>
      <c r="J192" t="s">
        <v>86</v>
      </c>
      <c r="K192">
        <v>-9.6430544973287957E-2</v>
      </c>
      <c r="L192">
        <v>-9.6431000000000004</v>
      </c>
      <c r="M192" t="s">
        <v>82</v>
      </c>
    </row>
    <row r="193" spans="1:13">
      <c r="A193" t="s">
        <v>252</v>
      </c>
      <c r="B193" t="s">
        <v>253</v>
      </c>
      <c r="C193" t="str">
        <f>TEXT(D193, "mmm")</f>
        <v>Jan</v>
      </c>
      <c r="D193" s="1">
        <v>45300</v>
      </c>
      <c r="E193" t="s">
        <v>244</v>
      </c>
      <c r="F193" t="s">
        <v>80</v>
      </c>
      <c r="G193">
        <v>1400</v>
      </c>
      <c r="H193">
        <v>9.43</v>
      </c>
      <c r="I193">
        <v>13202</v>
      </c>
      <c r="J193" t="s">
        <v>86</v>
      </c>
      <c r="K193">
        <v>-6.6111112735822819E-2</v>
      </c>
      <c r="L193">
        <v>-6.6111000000000004</v>
      </c>
      <c r="M193" t="s">
        <v>82</v>
      </c>
    </row>
    <row r="194" spans="1:13">
      <c r="A194" t="s">
        <v>254</v>
      </c>
      <c r="B194" t="s">
        <v>255</v>
      </c>
      <c r="C194" t="str">
        <f>TEXT(D194, "mmm")</f>
        <v>Jan</v>
      </c>
      <c r="D194" s="1">
        <v>45300</v>
      </c>
      <c r="E194" t="s">
        <v>244</v>
      </c>
      <c r="F194" t="s">
        <v>80</v>
      </c>
      <c r="G194">
        <v>3000</v>
      </c>
      <c r="H194">
        <v>4.33</v>
      </c>
      <c r="I194">
        <v>12990</v>
      </c>
      <c r="J194" t="s">
        <v>81</v>
      </c>
      <c r="K194">
        <v>4.5870260853975156E-3</v>
      </c>
      <c r="L194">
        <v>0.4587</v>
      </c>
      <c r="M194" t="s">
        <v>82</v>
      </c>
    </row>
    <row r="195" spans="1:13">
      <c r="A195" t="s">
        <v>166</v>
      </c>
      <c r="B195" t="s">
        <v>167</v>
      </c>
      <c r="C195" t="str">
        <f>TEXT(D195, "mmm")</f>
        <v>Jan</v>
      </c>
      <c r="D195" s="1">
        <v>45300</v>
      </c>
      <c r="E195" t="s">
        <v>174</v>
      </c>
      <c r="F195" t="s">
        <v>101</v>
      </c>
      <c r="G195">
        <v>20816</v>
      </c>
      <c r="H195">
        <v>12.56</v>
      </c>
      <c r="I195">
        <v>261448.95999999999</v>
      </c>
      <c r="J195" t="s">
        <v>81</v>
      </c>
      <c r="K195">
        <v>-4.7768252817931962E-2</v>
      </c>
      <c r="L195">
        <v>-4.7767999999999997</v>
      </c>
      <c r="M195" t="s">
        <v>82</v>
      </c>
    </row>
    <row r="196" spans="1:13">
      <c r="A196" t="s">
        <v>166</v>
      </c>
      <c r="B196" t="s">
        <v>167</v>
      </c>
      <c r="C196" t="str">
        <f>TEXT(D196, "mmm")</f>
        <v>Jan</v>
      </c>
      <c r="D196" s="1">
        <v>45300</v>
      </c>
      <c r="E196" t="s">
        <v>172</v>
      </c>
      <c r="F196" t="s">
        <v>101</v>
      </c>
      <c r="G196">
        <v>20816</v>
      </c>
      <c r="H196">
        <v>12.56</v>
      </c>
      <c r="I196">
        <v>261448.95999999999</v>
      </c>
      <c r="J196" t="s">
        <v>81</v>
      </c>
      <c r="K196">
        <v>-4.7768252817931962E-2</v>
      </c>
      <c r="L196">
        <v>-4.7767999999999997</v>
      </c>
      <c r="M196" t="s">
        <v>82</v>
      </c>
    </row>
    <row r="197" spans="1:13">
      <c r="A197" t="s">
        <v>166</v>
      </c>
      <c r="B197" t="s">
        <v>167</v>
      </c>
      <c r="C197" t="str">
        <f>TEXT(D197, "mmm")</f>
        <v>Jan</v>
      </c>
      <c r="D197" s="1">
        <v>45300</v>
      </c>
      <c r="E197" t="s">
        <v>168</v>
      </c>
      <c r="F197" t="s">
        <v>101</v>
      </c>
      <c r="G197">
        <v>20816</v>
      </c>
      <c r="H197">
        <v>12.56</v>
      </c>
      <c r="I197">
        <v>261448.95999999999</v>
      </c>
      <c r="J197" t="s">
        <v>81</v>
      </c>
      <c r="K197">
        <v>-4.7768252817931962E-2</v>
      </c>
      <c r="L197">
        <v>-4.7767999999999997</v>
      </c>
      <c r="M197" t="s">
        <v>82</v>
      </c>
    </row>
    <row r="198" spans="1:13">
      <c r="A198" t="s">
        <v>166</v>
      </c>
      <c r="B198" t="s">
        <v>167</v>
      </c>
      <c r="C198" t="str">
        <f>TEXT(D198, "mmm")</f>
        <v>Jan</v>
      </c>
      <c r="D198" s="1">
        <v>45300</v>
      </c>
      <c r="E198" t="s">
        <v>173</v>
      </c>
      <c r="F198" t="s">
        <v>101</v>
      </c>
      <c r="G198">
        <v>20816</v>
      </c>
      <c r="H198">
        <v>12.56</v>
      </c>
      <c r="I198">
        <v>261448.95999999999</v>
      </c>
      <c r="J198" t="s">
        <v>81</v>
      </c>
      <c r="K198">
        <v>-4.7768252817931962E-2</v>
      </c>
      <c r="L198">
        <v>-4.7767999999999997</v>
      </c>
      <c r="M198" t="s">
        <v>82</v>
      </c>
    </row>
    <row r="199" spans="1:13">
      <c r="A199" t="s">
        <v>166</v>
      </c>
      <c r="B199" t="s">
        <v>167</v>
      </c>
      <c r="C199" t="str">
        <f>TEXT(D199, "mmm")</f>
        <v>Jan</v>
      </c>
      <c r="D199" s="1">
        <v>45300</v>
      </c>
      <c r="E199" t="s">
        <v>170</v>
      </c>
      <c r="F199" t="s">
        <v>101</v>
      </c>
      <c r="G199">
        <v>20816</v>
      </c>
      <c r="H199">
        <v>12.56</v>
      </c>
      <c r="I199">
        <v>261448.95999999999</v>
      </c>
      <c r="J199" t="s">
        <v>81</v>
      </c>
      <c r="K199">
        <v>-4.7768252817931962E-2</v>
      </c>
      <c r="L199">
        <v>-4.7767999999999997</v>
      </c>
      <c r="M199" t="s">
        <v>82</v>
      </c>
    </row>
    <row r="200" spans="1:13">
      <c r="A200" t="s">
        <v>166</v>
      </c>
      <c r="B200" t="s">
        <v>167</v>
      </c>
      <c r="C200" t="str">
        <f>TEXT(D200, "mmm")</f>
        <v>Jan</v>
      </c>
      <c r="D200" s="1">
        <v>45300</v>
      </c>
      <c r="E200" t="s">
        <v>171</v>
      </c>
      <c r="F200" t="s">
        <v>101</v>
      </c>
      <c r="G200">
        <v>20816</v>
      </c>
      <c r="H200">
        <v>12.56</v>
      </c>
      <c r="I200">
        <v>261448.95999999999</v>
      </c>
      <c r="J200" t="s">
        <v>81</v>
      </c>
      <c r="K200">
        <v>-4.7768252817931962E-2</v>
      </c>
      <c r="L200">
        <v>-4.7767999999999997</v>
      </c>
      <c r="M200" t="s">
        <v>82</v>
      </c>
    </row>
    <row r="201" spans="1:13">
      <c r="A201" t="s">
        <v>166</v>
      </c>
      <c r="B201" t="s">
        <v>167</v>
      </c>
      <c r="C201" t="str">
        <f>TEXT(D201, "mmm")</f>
        <v>Jan</v>
      </c>
      <c r="D201" s="1">
        <v>45300</v>
      </c>
      <c r="E201" t="s">
        <v>169</v>
      </c>
      <c r="F201" t="s">
        <v>101</v>
      </c>
      <c r="G201">
        <v>20816</v>
      </c>
      <c r="H201">
        <v>12.56</v>
      </c>
      <c r="I201">
        <v>261448.95999999999</v>
      </c>
      <c r="J201" t="s">
        <v>81</v>
      </c>
      <c r="K201">
        <v>-4.7768252817931962E-2</v>
      </c>
      <c r="L201">
        <v>-4.7767999999999997</v>
      </c>
      <c r="M201" t="s">
        <v>82</v>
      </c>
    </row>
    <row r="202" spans="1:13">
      <c r="A202" t="s">
        <v>160</v>
      </c>
      <c r="B202" t="s">
        <v>161</v>
      </c>
      <c r="C202" t="str">
        <f>TEXT(D202, "mmm")</f>
        <v>Jan</v>
      </c>
      <c r="D202" s="1">
        <v>45300</v>
      </c>
      <c r="E202" t="s">
        <v>162</v>
      </c>
      <c r="F202" t="s">
        <v>101</v>
      </c>
      <c r="G202">
        <v>350000</v>
      </c>
      <c r="H202">
        <v>3.54</v>
      </c>
      <c r="I202">
        <v>1239000</v>
      </c>
      <c r="J202" t="s">
        <v>86</v>
      </c>
      <c r="K202">
        <v>-0.1289398318385209</v>
      </c>
      <c r="L202">
        <v>-12.894</v>
      </c>
      <c r="M202" t="s">
        <v>82</v>
      </c>
    </row>
    <row r="203" spans="1:13">
      <c r="A203" t="s">
        <v>160</v>
      </c>
      <c r="B203" t="s">
        <v>161</v>
      </c>
      <c r="C203" t="str">
        <f>TEXT(D203, "mmm")</f>
        <v>Jan</v>
      </c>
      <c r="D203" s="1">
        <v>45300</v>
      </c>
      <c r="E203" t="s">
        <v>163</v>
      </c>
      <c r="F203" t="s">
        <v>101</v>
      </c>
      <c r="G203">
        <v>350000</v>
      </c>
      <c r="H203">
        <v>3.54</v>
      </c>
      <c r="I203">
        <v>1239000</v>
      </c>
      <c r="J203" t="s">
        <v>86</v>
      </c>
      <c r="K203">
        <v>-0.1289398318385209</v>
      </c>
      <c r="L203">
        <v>-12.894</v>
      </c>
      <c r="M203" t="s">
        <v>82</v>
      </c>
    </row>
    <row r="204" spans="1:13">
      <c r="A204" t="s">
        <v>160</v>
      </c>
      <c r="B204" t="s">
        <v>161</v>
      </c>
      <c r="C204" t="str">
        <f>TEXT(D204, "mmm")</f>
        <v>Jan</v>
      </c>
      <c r="D204" s="1">
        <v>45300</v>
      </c>
      <c r="E204" t="s">
        <v>164</v>
      </c>
      <c r="F204" t="s">
        <v>101</v>
      </c>
      <c r="G204">
        <v>350000</v>
      </c>
      <c r="H204">
        <v>3.54</v>
      </c>
      <c r="I204">
        <v>1239000</v>
      </c>
      <c r="J204" t="s">
        <v>86</v>
      </c>
      <c r="K204">
        <v>-0.1289398318385209</v>
      </c>
      <c r="L204">
        <v>-12.894</v>
      </c>
      <c r="M204" t="s">
        <v>82</v>
      </c>
    </row>
    <row r="205" spans="1:13">
      <c r="A205" t="s">
        <v>160</v>
      </c>
      <c r="B205" t="s">
        <v>161</v>
      </c>
      <c r="C205" t="str">
        <f>TEXT(D205, "mmm")</f>
        <v>Jan</v>
      </c>
      <c r="D205" s="1">
        <v>45300</v>
      </c>
      <c r="E205" t="s">
        <v>165</v>
      </c>
      <c r="F205" t="s">
        <v>101</v>
      </c>
      <c r="G205">
        <v>350000</v>
      </c>
      <c r="H205">
        <v>3.54</v>
      </c>
      <c r="I205">
        <v>1239000</v>
      </c>
      <c r="J205" t="s">
        <v>86</v>
      </c>
      <c r="K205">
        <v>-0.1289398318385209</v>
      </c>
      <c r="L205">
        <v>-12.894</v>
      </c>
      <c r="M205" t="s">
        <v>82</v>
      </c>
    </row>
    <row r="206" spans="1:13">
      <c r="A206" t="s">
        <v>142</v>
      </c>
      <c r="B206" t="s">
        <v>143</v>
      </c>
      <c r="C206" t="str">
        <f>TEXT(D206, "mmm")</f>
        <v>Jan</v>
      </c>
      <c r="D206" s="1">
        <v>45300</v>
      </c>
      <c r="E206" t="s">
        <v>102</v>
      </c>
      <c r="F206" t="s">
        <v>101</v>
      </c>
      <c r="G206">
        <v>73695</v>
      </c>
      <c r="H206">
        <v>16.32</v>
      </c>
      <c r="I206">
        <v>1202702.3999999999</v>
      </c>
      <c r="J206" t="s">
        <v>81</v>
      </c>
      <c r="K206">
        <v>2.2748200638716298E-2</v>
      </c>
      <c r="L206">
        <v>2.2747999999999999</v>
      </c>
      <c r="M206" t="s">
        <v>82</v>
      </c>
    </row>
    <row r="207" spans="1:13">
      <c r="A207" t="s">
        <v>142</v>
      </c>
      <c r="B207" t="s">
        <v>143</v>
      </c>
      <c r="C207" t="str">
        <f>TEXT(D207, "mmm")</f>
        <v>Jan</v>
      </c>
      <c r="D207" s="1">
        <v>45300</v>
      </c>
      <c r="E207" t="s">
        <v>100</v>
      </c>
      <c r="F207" t="s">
        <v>101</v>
      </c>
      <c r="G207">
        <v>73695</v>
      </c>
      <c r="H207">
        <v>16.32</v>
      </c>
      <c r="I207">
        <v>1202702.3999999999</v>
      </c>
      <c r="J207" t="s">
        <v>81</v>
      </c>
      <c r="K207">
        <v>2.2748200638716298E-2</v>
      </c>
      <c r="L207">
        <v>2.2747999999999999</v>
      </c>
      <c r="M207" t="s">
        <v>82</v>
      </c>
    </row>
    <row r="208" spans="1:13">
      <c r="A208" t="s">
        <v>197</v>
      </c>
      <c r="B208" t="s">
        <v>198</v>
      </c>
      <c r="C208" t="str">
        <f>TEXT(D208, "mmm")</f>
        <v>Jan</v>
      </c>
      <c r="D208" s="1">
        <v>45300</v>
      </c>
      <c r="E208" t="s">
        <v>199</v>
      </c>
      <c r="F208" t="s">
        <v>80</v>
      </c>
      <c r="G208">
        <v>3000</v>
      </c>
      <c r="H208">
        <v>6.25</v>
      </c>
      <c r="I208">
        <v>18750</v>
      </c>
      <c r="J208" t="s">
        <v>86</v>
      </c>
      <c r="K208">
        <v>-2.2435876862301311E-2</v>
      </c>
      <c r="L208">
        <v>-2.2435999999999998</v>
      </c>
      <c r="M208" t="s">
        <v>82</v>
      </c>
    </row>
    <row r="209" spans="1:13">
      <c r="A209" t="s">
        <v>98</v>
      </c>
      <c r="B209" t="s">
        <v>99</v>
      </c>
      <c r="C209" t="str">
        <f>TEXT(D209, "mmm")</f>
        <v>Jan</v>
      </c>
      <c r="D209" s="1">
        <v>45300</v>
      </c>
      <c r="E209" t="s">
        <v>100</v>
      </c>
      <c r="F209" t="s">
        <v>101</v>
      </c>
      <c r="G209">
        <v>11633</v>
      </c>
      <c r="H209">
        <v>13.44</v>
      </c>
      <c r="I209">
        <v>156347.51999999999</v>
      </c>
      <c r="J209" t="s">
        <v>81</v>
      </c>
      <c r="K209">
        <v>-2.149728326216915E-2</v>
      </c>
      <c r="L209">
        <v>-2.1497000000000002</v>
      </c>
      <c r="M209" t="s">
        <v>82</v>
      </c>
    </row>
    <row r="210" spans="1:13">
      <c r="A210" t="s">
        <v>98</v>
      </c>
      <c r="B210" t="s">
        <v>99</v>
      </c>
      <c r="C210" t="str">
        <f>TEXT(D210, "mmm")</f>
        <v>Jan</v>
      </c>
      <c r="D210" s="1">
        <v>45300</v>
      </c>
      <c r="E210" t="s">
        <v>102</v>
      </c>
      <c r="F210" t="s">
        <v>101</v>
      </c>
      <c r="G210">
        <v>11633</v>
      </c>
      <c r="H210">
        <v>13.44</v>
      </c>
      <c r="I210">
        <v>156347.51999999999</v>
      </c>
      <c r="J210" t="s">
        <v>81</v>
      </c>
      <c r="K210">
        <v>-2.149728326216915E-2</v>
      </c>
      <c r="L210">
        <v>-2.1497000000000002</v>
      </c>
      <c r="M210" t="s">
        <v>82</v>
      </c>
    </row>
    <row r="211" spans="1:13">
      <c r="A211" t="s">
        <v>256</v>
      </c>
      <c r="B211" t="s">
        <v>257</v>
      </c>
      <c r="C211" t="str">
        <f>TEXT(D211, "mmm")</f>
        <v>Jan</v>
      </c>
      <c r="D211" s="1">
        <v>45300</v>
      </c>
      <c r="E211" t="s">
        <v>258</v>
      </c>
      <c r="F211" t="s">
        <v>101</v>
      </c>
      <c r="G211">
        <v>105000</v>
      </c>
      <c r="H211">
        <v>21.32</v>
      </c>
      <c r="I211">
        <v>2238600</v>
      </c>
      <c r="J211" t="s">
        <v>81</v>
      </c>
      <c r="K211">
        <v>0.1150443083231385</v>
      </c>
      <c r="L211">
        <v>11.5044</v>
      </c>
      <c r="M211" t="s">
        <v>82</v>
      </c>
    </row>
    <row r="212" spans="1:13">
      <c r="A212" t="s">
        <v>256</v>
      </c>
      <c r="B212" t="s">
        <v>257</v>
      </c>
      <c r="C212" t="str">
        <f>TEXT(D212, "mmm")</f>
        <v>Jan</v>
      </c>
      <c r="D212" s="1">
        <v>45300</v>
      </c>
      <c r="E212" t="s">
        <v>259</v>
      </c>
      <c r="F212" t="s">
        <v>101</v>
      </c>
      <c r="G212">
        <v>105000</v>
      </c>
      <c r="H212">
        <v>21.32</v>
      </c>
      <c r="I212">
        <v>2238600</v>
      </c>
      <c r="J212" t="s">
        <v>81</v>
      </c>
      <c r="K212">
        <v>0.1150443083231385</v>
      </c>
      <c r="L212">
        <v>11.5044</v>
      </c>
      <c r="M212" t="s">
        <v>82</v>
      </c>
    </row>
    <row r="213" spans="1:13">
      <c r="A213" t="s">
        <v>256</v>
      </c>
      <c r="B213" t="s">
        <v>257</v>
      </c>
      <c r="C213" t="str">
        <f>TEXT(D213, "mmm")</f>
        <v>Jan</v>
      </c>
      <c r="D213" s="1">
        <v>45300</v>
      </c>
      <c r="E213" t="s">
        <v>260</v>
      </c>
      <c r="F213" t="s">
        <v>101</v>
      </c>
      <c r="G213">
        <v>105000</v>
      </c>
      <c r="H213">
        <v>21.32</v>
      </c>
      <c r="I213">
        <v>2238600</v>
      </c>
      <c r="J213" t="s">
        <v>81</v>
      </c>
      <c r="K213">
        <v>0.1150443083231385</v>
      </c>
      <c r="L213">
        <v>11.5044</v>
      </c>
      <c r="M213" t="s">
        <v>82</v>
      </c>
    </row>
    <row r="214" spans="1:13">
      <c r="A214" t="s">
        <v>98</v>
      </c>
      <c r="B214" t="s">
        <v>99</v>
      </c>
      <c r="C214" t="str">
        <f>TEXT(D214, "mmm")</f>
        <v>Jan</v>
      </c>
      <c r="D214" s="1">
        <v>45300</v>
      </c>
      <c r="E214" t="s">
        <v>225</v>
      </c>
      <c r="F214" t="s">
        <v>80</v>
      </c>
      <c r="G214">
        <v>3000</v>
      </c>
      <c r="H214">
        <v>13.43</v>
      </c>
      <c r="I214">
        <v>40290</v>
      </c>
      <c r="J214" t="s">
        <v>81</v>
      </c>
      <c r="K214">
        <v>-2.149728326216915E-2</v>
      </c>
      <c r="L214">
        <v>-2.1497000000000002</v>
      </c>
      <c r="M214" t="s">
        <v>82</v>
      </c>
    </row>
    <row r="215" spans="1:13">
      <c r="A215" t="s">
        <v>261</v>
      </c>
      <c r="B215" t="s">
        <v>262</v>
      </c>
      <c r="C215" t="str">
        <f>TEXT(D215, "mmm")</f>
        <v>Jan</v>
      </c>
      <c r="D215" s="1">
        <v>45300</v>
      </c>
      <c r="E215" t="s">
        <v>244</v>
      </c>
      <c r="F215" t="s">
        <v>80</v>
      </c>
      <c r="G215">
        <v>2000</v>
      </c>
      <c r="H215">
        <v>6.6</v>
      </c>
      <c r="I215">
        <v>13200</v>
      </c>
      <c r="J215" t="s">
        <v>86</v>
      </c>
      <c r="K215">
        <v>6.3368751280228341E-3</v>
      </c>
      <c r="L215">
        <v>0.63370000000000004</v>
      </c>
      <c r="M215" t="s">
        <v>82</v>
      </c>
    </row>
    <row r="216" spans="1:13">
      <c r="A216" t="s">
        <v>103</v>
      </c>
      <c r="B216" t="s">
        <v>104</v>
      </c>
      <c r="C216" t="str">
        <f>TEXT(D216, "mmm")</f>
        <v>Jan</v>
      </c>
      <c r="D216" s="1">
        <v>45301</v>
      </c>
      <c r="E216" t="s">
        <v>100</v>
      </c>
      <c r="F216" t="s">
        <v>101</v>
      </c>
      <c r="G216">
        <v>39699</v>
      </c>
      <c r="H216">
        <v>11.74</v>
      </c>
      <c r="I216">
        <v>466066.26</v>
      </c>
      <c r="J216" t="s">
        <v>86</v>
      </c>
      <c r="K216">
        <v>-1.3422554523412679E-2</v>
      </c>
      <c r="L216">
        <v>-1.3423</v>
      </c>
      <c r="M216" t="s">
        <v>82</v>
      </c>
    </row>
    <row r="217" spans="1:13">
      <c r="A217" t="s">
        <v>103</v>
      </c>
      <c r="B217" t="s">
        <v>104</v>
      </c>
      <c r="C217" t="str">
        <f>TEXT(D217, "mmm")</f>
        <v>Jan</v>
      </c>
      <c r="D217" s="1">
        <v>45301</v>
      </c>
      <c r="E217" t="s">
        <v>102</v>
      </c>
      <c r="F217" t="s">
        <v>101</v>
      </c>
      <c r="G217">
        <v>39699</v>
      </c>
      <c r="H217">
        <v>11.74</v>
      </c>
      <c r="I217">
        <v>466066.26</v>
      </c>
      <c r="J217" t="s">
        <v>86</v>
      </c>
      <c r="K217">
        <v>-1.3422554523412679E-2</v>
      </c>
      <c r="L217">
        <v>-1.3423</v>
      </c>
      <c r="M217" t="s">
        <v>82</v>
      </c>
    </row>
    <row r="218" spans="1:13">
      <c r="A218" t="s">
        <v>210</v>
      </c>
      <c r="B218" t="s">
        <v>211</v>
      </c>
      <c r="C218" t="str">
        <f>TEXT(D218, "mmm")</f>
        <v>Jan</v>
      </c>
      <c r="D218" s="1">
        <v>45301</v>
      </c>
      <c r="E218" t="s">
        <v>213</v>
      </c>
      <c r="F218" t="s">
        <v>101</v>
      </c>
      <c r="G218">
        <v>1800</v>
      </c>
      <c r="H218">
        <v>22.15</v>
      </c>
      <c r="I218">
        <v>39870</v>
      </c>
      <c r="J218" t="s">
        <v>81</v>
      </c>
      <c r="K218">
        <v>-1.429886815399972E-2</v>
      </c>
      <c r="L218">
        <v>-1.4298999999999999</v>
      </c>
      <c r="M218" t="s">
        <v>82</v>
      </c>
    </row>
    <row r="219" spans="1:13">
      <c r="A219" t="s">
        <v>210</v>
      </c>
      <c r="B219" t="s">
        <v>211</v>
      </c>
      <c r="C219" t="str">
        <f>TEXT(D219, "mmm")</f>
        <v>Jan</v>
      </c>
      <c r="D219" s="1">
        <v>45301</v>
      </c>
      <c r="E219" t="s">
        <v>212</v>
      </c>
      <c r="F219" t="s">
        <v>101</v>
      </c>
      <c r="G219">
        <v>1800</v>
      </c>
      <c r="H219">
        <v>22.15</v>
      </c>
      <c r="I219">
        <v>39870</v>
      </c>
      <c r="J219" t="s">
        <v>81</v>
      </c>
      <c r="K219">
        <v>-1.429886815399972E-2</v>
      </c>
      <c r="L219">
        <v>-1.4298999999999999</v>
      </c>
      <c r="M219" t="s">
        <v>82</v>
      </c>
    </row>
    <row r="220" spans="1:13">
      <c r="A220" t="s">
        <v>121</v>
      </c>
      <c r="B220" t="s">
        <v>122</v>
      </c>
      <c r="C220" t="str">
        <f>TEXT(D220, "mmm")</f>
        <v>Jan</v>
      </c>
      <c r="D220" s="1">
        <v>45301</v>
      </c>
      <c r="E220" t="s">
        <v>102</v>
      </c>
      <c r="F220" t="s">
        <v>101</v>
      </c>
      <c r="G220">
        <v>13948</v>
      </c>
      <c r="H220">
        <v>10.47</v>
      </c>
      <c r="I220">
        <v>146035.56</v>
      </c>
      <c r="J220" t="s">
        <v>86</v>
      </c>
      <c r="K220">
        <v>-1.73732949596872E-3</v>
      </c>
      <c r="L220">
        <v>-0.17369999999999999</v>
      </c>
      <c r="M220" t="s">
        <v>82</v>
      </c>
    </row>
    <row r="221" spans="1:13">
      <c r="A221" t="s">
        <v>121</v>
      </c>
      <c r="B221" t="s">
        <v>122</v>
      </c>
      <c r="C221" t="str">
        <f>TEXT(D221, "mmm")</f>
        <v>Jan</v>
      </c>
      <c r="D221" s="1">
        <v>45301</v>
      </c>
      <c r="E221" t="s">
        <v>100</v>
      </c>
      <c r="F221" t="s">
        <v>101</v>
      </c>
      <c r="G221">
        <v>13948</v>
      </c>
      <c r="H221">
        <v>10.47</v>
      </c>
      <c r="I221">
        <v>146035.56</v>
      </c>
      <c r="J221" t="s">
        <v>86</v>
      </c>
      <c r="K221">
        <v>-1.73732949596872E-3</v>
      </c>
      <c r="L221">
        <v>-0.17369999999999999</v>
      </c>
      <c r="M221" t="s">
        <v>82</v>
      </c>
    </row>
    <row r="222" spans="1:13">
      <c r="A222" t="s">
        <v>263</v>
      </c>
      <c r="B222" t="s">
        <v>264</v>
      </c>
      <c r="C222" t="str">
        <f>TEXT(D222, "mmm")</f>
        <v>Jan</v>
      </c>
      <c r="D222" s="1">
        <v>45301</v>
      </c>
      <c r="E222" t="s">
        <v>100</v>
      </c>
      <c r="F222" t="s">
        <v>101</v>
      </c>
      <c r="G222">
        <v>20581</v>
      </c>
      <c r="H222">
        <v>11.67</v>
      </c>
      <c r="I222">
        <v>240180.27</v>
      </c>
      <c r="J222" t="s">
        <v>86</v>
      </c>
      <c r="K222">
        <v>8.4393112751284249E-3</v>
      </c>
      <c r="L222">
        <v>0.84389999999999998</v>
      </c>
      <c r="M222" t="s">
        <v>82</v>
      </c>
    </row>
    <row r="223" spans="1:13">
      <c r="A223" t="s">
        <v>263</v>
      </c>
      <c r="B223" t="s">
        <v>264</v>
      </c>
      <c r="C223" t="str">
        <f>TEXT(D223, "mmm")</f>
        <v>Jan</v>
      </c>
      <c r="D223" s="1">
        <v>45301</v>
      </c>
      <c r="E223" t="s">
        <v>102</v>
      </c>
      <c r="F223" t="s">
        <v>101</v>
      </c>
      <c r="G223">
        <v>20581</v>
      </c>
      <c r="H223">
        <v>11.67</v>
      </c>
      <c r="I223">
        <v>240180.27</v>
      </c>
      <c r="J223" t="s">
        <v>86</v>
      </c>
      <c r="K223">
        <v>8.4393112751284249E-3</v>
      </c>
      <c r="L223">
        <v>0.84389999999999998</v>
      </c>
      <c r="M223" t="s">
        <v>82</v>
      </c>
    </row>
    <row r="224" spans="1:13">
      <c r="A224" t="s">
        <v>197</v>
      </c>
      <c r="B224" t="s">
        <v>198</v>
      </c>
      <c r="C224" t="str">
        <f>TEXT(D224, "mmm")</f>
        <v>Jan</v>
      </c>
      <c r="D224" s="1">
        <v>45301</v>
      </c>
      <c r="E224" t="s">
        <v>199</v>
      </c>
      <c r="F224" t="s">
        <v>80</v>
      </c>
      <c r="G224">
        <v>2944</v>
      </c>
      <c r="H224">
        <v>6.31</v>
      </c>
      <c r="I224">
        <v>18576.64</v>
      </c>
      <c r="J224" t="s">
        <v>86</v>
      </c>
      <c r="K224">
        <v>-8.1301121885390959E-3</v>
      </c>
      <c r="L224">
        <v>-0.81299999999999994</v>
      </c>
      <c r="M224" t="s">
        <v>82</v>
      </c>
    </row>
    <row r="225" spans="1:13">
      <c r="A225" t="s">
        <v>265</v>
      </c>
      <c r="B225" t="s">
        <v>266</v>
      </c>
      <c r="C225" t="str">
        <f>TEXT(D225, "mmm")</f>
        <v>Jan</v>
      </c>
      <c r="D225" s="1">
        <v>45301</v>
      </c>
      <c r="E225" t="s">
        <v>267</v>
      </c>
      <c r="F225" t="s">
        <v>128</v>
      </c>
      <c r="G225">
        <v>10500</v>
      </c>
      <c r="H225">
        <v>62.57</v>
      </c>
      <c r="I225">
        <v>656985</v>
      </c>
      <c r="J225" t="s">
        <v>81</v>
      </c>
      <c r="K225">
        <v>-4.4821471973673248E-2</v>
      </c>
      <c r="L225">
        <v>-4.4821</v>
      </c>
      <c r="M225" t="s">
        <v>82</v>
      </c>
    </row>
    <row r="226" spans="1:13">
      <c r="A226" t="s">
        <v>166</v>
      </c>
      <c r="B226" t="s">
        <v>167</v>
      </c>
      <c r="C226" t="str">
        <f>TEXT(D226, "mmm")</f>
        <v>Jan</v>
      </c>
      <c r="D226" s="1">
        <v>45301</v>
      </c>
      <c r="E226" t="s">
        <v>174</v>
      </c>
      <c r="F226" t="s">
        <v>101</v>
      </c>
      <c r="G226">
        <v>47700</v>
      </c>
      <c r="H226">
        <v>12.67</v>
      </c>
      <c r="I226">
        <v>604359</v>
      </c>
      <c r="J226" t="s">
        <v>81</v>
      </c>
      <c r="K226">
        <v>1.101497583812483E-2</v>
      </c>
      <c r="L226">
        <v>1.1014999999999999</v>
      </c>
      <c r="M226" t="s">
        <v>82</v>
      </c>
    </row>
    <row r="227" spans="1:13">
      <c r="A227" t="s">
        <v>166</v>
      </c>
      <c r="B227" t="s">
        <v>167</v>
      </c>
      <c r="C227" t="str">
        <f>TEXT(D227, "mmm")</f>
        <v>Jan</v>
      </c>
      <c r="D227" s="1">
        <v>45301</v>
      </c>
      <c r="E227" t="s">
        <v>172</v>
      </c>
      <c r="F227" t="s">
        <v>101</v>
      </c>
      <c r="G227">
        <v>47700</v>
      </c>
      <c r="H227">
        <v>12.67</v>
      </c>
      <c r="I227">
        <v>604359</v>
      </c>
      <c r="J227" t="s">
        <v>81</v>
      </c>
      <c r="K227">
        <v>1.101497583812483E-2</v>
      </c>
      <c r="L227">
        <v>1.1014999999999999</v>
      </c>
      <c r="M227" t="s">
        <v>82</v>
      </c>
    </row>
    <row r="228" spans="1:13">
      <c r="A228" t="s">
        <v>166</v>
      </c>
      <c r="B228" t="s">
        <v>167</v>
      </c>
      <c r="C228" t="str">
        <f>TEXT(D228, "mmm")</f>
        <v>Jan</v>
      </c>
      <c r="D228" s="1">
        <v>45301</v>
      </c>
      <c r="E228" t="s">
        <v>168</v>
      </c>
      <c r="F228" t="s">
        <v>101</v>
      </c>
      <c r="G228">
        <v>47700</v>
      </c>
      <c r="H228">
        <v>12.67</v>
      </c>
      <c r="I228">
        <v>604359</v>
      </c>
      <c r="J228" t="s">
        <v>81</v>
      </c>
      <c r="K228">
        <v>1.101497583812483E-2</v>
      </c>
      <c r="L228">
        <v>1.1014999999999999</v>
      </c>
      <c r="M228" t="s">
        <v>82</v>
      </c>
    </row>
    <row r="229" spans="1:13">
      <c r="A229" t="s">
        <v>166</v>
      </c>
      <c r="B229" t="s">
        <v>167</v>
      </c>
      <c r="C229" t="str">
        <f>TEXT(D229, "mmm")</f>
        <v>Jan</v>
      </c>
      <c r="D229" s="1">
        <v>45301</v>
      </c>
      <c r="E229" t="s">
        <v>173</v>
      </c>
      <c r="F229" t="s">
        <v>101</v>
      </c>
      <c r="G229">
        <v>47700</v>
      </c>
      <c r="H229">
        <v>12.67</v>
      </c>
      <c r="I229">
        <v>604359</v>
      </c>
      <c r="J229" t="s">
        <v>81</v>
      </c>
      <c r="K229">
        <v>1.101497583812483E-2</v>
      </c>
      <c r="L229">
        <v>1.1014999999999999</v>
      </c>
      <c r="M229" t="s">
        <v>82</v>
      </c>
    </row>
    <row r="230" spans="1:13">
      <c r="A230" t="s">
        <v>166</v>
      </c>
      <c r="B230" t="s">
        <v>167</v>
      </c>
      <c r="C230" t="str">
        <f>TEXT(D230, "mmm")</f>
        <v>Jan</v>
      </c>
      <c r="D230" s="1">
        <v>45301</v>
      </c>
      <c r="E230" t="s">
        <v>170</v>
      </c>
      <c r="F230" t="s">
        <v>101</v>
      </c>
      <c r="G230">
        <v>47700</v>
      </c>
      <c r="H230">
        <v>12.67</v>
      </c>
      <c r="I230">
        <v>604359</v>
      </c>
      <c r="J230" t="s">
        <v>81</v>
      </c>
      <c r="K230">
        <v>1.101497583812483E-2</v>
      </c>
      <c r="L230">
        <v>1.1014999999999999</v>
      </c>
      <c r="M230" t="s">
        <v>82</v>
      </c>
    </row>
    <row r="231" spans="1:13">
      <c r="A231" t="s">
        <v>166</v>
      </c>
      <c r="B231" t="s">
        <v>167</v>
      </c>
      <c r="C231" t="str">
        <f>TEXT(D231, "mmm")</f>
        <v>Jan</v>
      </c>
      <c r="D231" s="1">
        <v>45301</v>
      </c>
      <c r="E231" t="s">
        <v>171</v>
      </c>
      <c r="F231" t="s">
        <v>101</v>
      </c>
      <c r="G231">
        <v>47700</v>
      </c>
      <c r="H231">
        <v>12.67</v>
      </c>
      <c r="I231">
        <v>604359</v>
      </c>
      <c r="J231" t="s">
        <v>81</v>
      </c>
      <c r="K231">
        <v>1.101497583812483E-2</v>
      </c>
      <c r="L231">
        <v>1.1014999999999999</v>
      </c>
      <c r="M231" t="s">
        <v>82</v>
      </c>
    </row>
    <row r="232" spans="1:13">
      <c r="A232" t="s">
        <v>166</v>
      </c>
      <c r="B232" t="s">
        <v>167</v>
      </c>
      <c r="C232" t="str">
        <f>TEXT(D232, "mmm")</f>
        <v>Jan</v>
      </c>
      <c r="D232" s="1">
        <v>45301</v>
      </c>
      <c r="E232" t="s">
        <v>169</v>
      </c>
      <c r="F232" t="s">
        <v>101</v>
      </c>
      <c r="G232">
        <v>47700</v>
      </c>
      <c r="H232">
        <v>12.67</v>
      </c>
      <c r="I232">
        <v>604359</v>
      </c>
      <c r="J232" t="s">
        <v>81</v>
      </c>
      <c r="K232">
        <v>1.101497583812483E-2</v>
      </c>
      <c r="L232">
        <v>1.1014999999999999</v>
      </c>
      <c r="M232" t="s">
        <v>82</v>
      </c>
    </row>
    <row r="233" spans="1:13">
      <c r="A233" t="s">
        <v>160</v>
      </c>
      <c r="B233" t="s">
        <v>161</v>
      </c>
      <c r="C233" t="str">
        <f>TEXT(D233, "mmm")</f>
        <v>Jan</v>
      </c>
      <c r="D233" s="1">
        <v>45301</v>
      </c>
      <c r="E233" t="s">
        <v>162</v>
      </c>
      <c r="F233" t="s">
        <v>101</v>
      </c>
      <c r="G233">
        <v>354965</v>
      </c>
      <c r="H233">
        <v>3.47</v>
      </c>
      <c r="I233">
        <v>1231728.55</v>
      </c>
      <c r="J233" t="s">
        <v>86</v>
      </c>
      <c r="K233">
        <v>-0.13165264869287671</v>
      </c>
      <c r="L233">
        <v>-13.1653</v>
      </c>
      <c r="M233" t="s">
        <v>82</v>
      </c>
    </row>
    <row r="234" spans="1:13">
      <c r="A234" t="s">
        <v>146</v>
      </c>
      <c r="B234" t="s">
        <v>147</v>
      </c>
      <c r="C234" t="str">
        <f>TEXT(D234, "mmm")</f>
        <v>Jan</v>
      </c>
      <c r="D234" s="1">
        <v>45301</v>
      </c>
      <c r="E234" t="s">
        <v>100</v>
      </c>
      <c r="F234" t="s">
        <v>101</v>
      </c>
      <c r="G234">
        <v>44247</v>
      </c>
      <c r="H234">
        <v>12.01</v>
      </c>
      <c r="I234">
        <v>531406.47</v>
      </c>
      <c r="J234" t="s">
        <v>86</v>
      </c>
      <c r="K234">
        <v>-9.6032249661854863E-3</v>
      </c>
      <c r="L234">
        <v>-0.96030000000000004</v>
      </c>
      <c r="M234" t="s">
        <v>82</v>
      </c>
    </row>
    <row r="235" spans="1:13">
      <c r="A235" t="s">
        <v>146</v>
      </c>
      <c r="B235" t="s">
        <v>147</v>
      </c>
      <c r="C235" t="str">
        <f>TEXT(D235, "mmm")</f>
        <v>Jan</v>
      </c>
      <c r="D235" s="1">
        <v>45301</v>
      </c>
      <c r="E235" t="s">
        <v>102</v>
      </c>
      <c r="F235" t="s">
        <v>101</v>
      </c>
      <c r="G235">
        <v>44247</v>
      </c>
      <c r="H235">
        <v>12.01</v>
      </c>
      <c r="I235">
        <v>531406.47</v>
      </c>
      <c r="J235" t="s">
        <v>86</v>
      </c>
      <c r="K235">
        <v>-9.6032249661854863E-3</v>
      </c>
      <c r="L235">
        <v>-0.96030000000000004</v>
      </c>
      <c r="M235" t="s">
        <v>82</v>
      </c>
    </row>
    <row r="236" spans="1:13">
      <c r="A236" t="s">
        <v>160</v>
      </c>
      <c r="B236" t="s">
        <v>161</v>
      </c>
      <c r="C236" t="str">
        <f>TEXT(D236, "mmm")</f>
        <v>Jan</v>
      </c>
      <c r="D236" s="1">
        <v>45301</v>
      </c>
      <c r="E236" t="s">
        <v>163</v>
      </c>
      <c r="F236" t="s">
        <v>101</v>
      </c>
      <c r="G236">
        <v>354965</v>
      </c>
      <c r="H236">
        <v>3.47</v>
      </c>
      <c r="I236">
        <v>1231728.55</v>
      </c>
      <c r="J236" t="s">
        <v>86</v>
      </c>
      <c r="K236">
        <v>-0.13165264869287671</v>
      </c>
      <c r="L236">
        <v>-13.1653</v>
      </c>
      <c r="M236" t="s">
        <v>82</v>
      </c>
    </row>
    <row r="237" spans="1:13">
      <c r="A237" t="s">
        <v>160</v>
      </c>
      <c r="B237" t="s">
        <v>161</v>
      </c>
      <c r="C237" t="str">
        <f>TEXT(D237, "mmm")</f>
        <v>Jan</v>
      </c>
      <c r="D237" s="1">
        <v>45301</v>
      </c>
      <c r="E237" t="s">
        <v>164</v>
      </c>
      <c r="F237" t="s">
        <v>101</v>
      </c>
      <c r="G237">
        <v>354965</v>
      </c>
      <c r="H237">
        <v>3.47</v>
      </c>
      <c r="I237">
        <v>1231728.55</v>
      </c>
      <c r="J237" t="s">
        <v>86</v>
      </c>
      <c r="K237">
        <v>-0.13165264869287671</v>
      </c>
      <c r="L237">
        <v>-13.1653</v>
      </c>
      <c r="M237" t="s">
        <v>82</v>
      </c>
    </row>
    <row r="238" spans="1:13">
      <c r="A238" t="s">
        <v>160</v>
      </c>
      <c r="B238" t="s">
        <v>161</v>
      </c>
      <c r="C238" t="str">
        <f>TEXT(D238, "mmm")</f>
        <v>Jan</v>
      </c>
      <c r="D238" s="1">
        <v>45301</v>
      </c>
      <c r="E238" t="s">
        <v>165</v>
      </c>
      <c r="F238" t="s">
        <v>101</v>
      </c>
      <c r="G238">
        <v>354965</v>
      </c>
      <c r="H238">
        <v>3.47</v>
      </c>
      <c r="I238">
        <v>1231728.55</v>
      </c>
      <c r="J238" t="s">
        <v>86</v>
      </c>
      <c r="K238">
        <v>-0.13165264869287671</v>
      </c>
      <c r="L238">
        <v>-13.1653</v>
      </c>
      <c r="M238" t="s">
        <v>82</v>
      </c>
    </row>
    <row r="239" spans="1:13">
      <c r="A239" t="s">
        <v>98</v>
      </c>
      <c r="B239" t="s">
        <v>99</v>
      </c>
      <c r="C239" t="str">
        <f>TEXT(D239, "mmm")</f>
        <v>Jan</v>
      </c>
      <c r="D239" s="1">
        <v>45301</v>
      </c>
      <c r="E239" t="s">
        <v>225</v>
      </c>
      <c r="F239" t="s">
        <v>80</v>
      </c>
      <c r="G239">
        <v>2000</v>
      </c>
      <c r="H239">
        <v>13.55</v>
      </c>
      <c r="I239">
        <v>27100</v>
      </c>
      <c r="J239" t="s">
        <v>81</v>
      </c>
      <c r="K239">
        <v>-2.242993506043434E-2</v>
      </c>
      <c r="L239">
        <v>-2.2429999999999999</v>
      </c>
      <c r="M239" t="s">
        <v>82</v>
      </c>
    </row>
    <row r="240" spans="1:13">
      <c r="A240" t="s">
        <v>268</v>
      </c>
      <c r="B240" t="s">
        <v>269</v>
      </c>
      <c r="C240" t="str">
        <f>TEXT(D240, "mmm")</f>
        <v>Jan</v>
      </c>
      <c r="D240" s="1">
        <v>45301</v>
      </c>
      <c r="E240" t="s">
        <v>270</v>
      </c>
      <c r="F240" t="s">
        <v>128</v>
      </c>
      <c r="G240">
        <v>50000</v>
      </c>
      <c r="H240">
        <v>8.84</v>
      </c>
      <c r="I240">
        <v>442000</v>
      </c>
      <c r="J240" t="s">
        <v>81</v>
      </c>
      <c r="K240">
        <v>-1.0157700634535249E-2</v>
      </c>
      <c r="L240">
        <v>-1.0158</v>
      </c>
      <c r="M240" t="s">
        <v>82</v>
      </c>
    </row>
    <row r="241" spans="1:13">
      <c r="A241" t="s">
        <v>271</v>
      </c>
      <c r="B241" t="s">
        <v>272</v>
      </c>
      <c r="C241" t="str">
        <f>TEXT(D241, "mmm")</f>
        <v>Jan</v>
      </c>
      <c r="D241" s="1">
        <v>45301</v>
      </c>
      <c r="E241" t="s">
        <v>102</v>
      </c>
      <c r="F241" t="s">
        <v>101</v>
      </c>
      <c r="G241">
        <v>44824</v>
      </c>
      <c r="H241">
        <v>6.35</v>
      </c>
      <c r="I241">
        <v>284632.40000000002</v>
      </c>
      <c r="J241" t="s">
        <v>81</v>
      </c>
      <c r="K241">
        <v>6.3664531547428904E-2</v>
      </c>
      <c r="L241">
        <v>6.3665000000000003</v>
      </c>
      <c r="M241" t="s">
        <v>82</v>
      </c>
    </row>
    <row r="242" spans="1:13">
      <c r="A242" t="s">
        <v>271</v>
      </c>
      <c r="B242" t="s">
        <v>272</v>
      </c>
      <c r="C242" t="str">
        <f>TEXT(D242, "mmm")</f>
        <v>Jan</v>
      </c>
      <c r="D242" s="1">
        <v>45301</v>
      </c>
      <c r="E242" t="s">
        <v>100</v>
      </c>
      <c r="F242" t="s">
        <v>101</v>
      </c>
      <c r="G242">
        <v>44824</v>
      </c>
      <c r="H242">
        <v>6.35</v>
      </c>
      <c r="I242">
        <v>284632.40000000002</v>
      </c>
      <c r="J242" t="s">
        <v>81</v>
      </c>
      <c r="K242">
        <v>6.3664531547428904E-2</v>
      </c>
      <c r="L242">
        <v>6.3665000000000003</v>
      </c>
      <c r="M242" t="s">
        <v>82</v>
      </c>
    </row>
    <row r="243" spans="1:13">
      <c r="A243" t="s">
        <v>273</v>
      </c>
      <c r="B243" t="s">
        <v>274</v>
      </c>
      <c r="C243" t="str">
        <f>TEXT(D243, "mmm")</f>
        <v>Jan</v>
      </c>
      <c r="D243" s="1">
        <v>45301</v>
      </c>
      <c r="E243" t="s">
        <v>275</v>
      </c>
      <c r="F243" t="s">
        <v>276</v>
      </c>
      <c r="G243">
        <v>3266.6</v>
      </c>
      <c r="H243">
        <v>18.98</v>
      </c>
      <c r="I243">
        <v>62000.067999999999</v>
      </c>
      <c r="J243" t="s">
        <v>81</v>
      </c>
      <c r="K243">
        <v>9.4836588292508406E-3</v>
      </c>
      <c r="L243">
        <v>0.94840000000000002</v>
      </c>
      <c r="M243" t="s">
        <v>82</v>
      </c>
    </row>
    <row r="244" spans="1:13">
      <c r="A244" t="s">
        <v>107</v>
      </c>
      <c r="B244" t="s">
        <v>108</v>
      </c>
      <c r="C244" t="str">
        <f>TEXT(D244, "mmm")</f>
        <v>Jan</v>
      </c>
      <c r="D244" s="1">
        <v>45301</v>
      </c>
      <c r="E244" t="s">
        <v>110</v>
      </c>
      <c r="F244" t="s">
        <v>101</v>
      </c>
      <c r="G244">
        <v>13900</v>
      </c>
      <c r="H244">
        <v>7.24</v>
      </c>
      <c r="I244">
        <v>100636</v>
      </c>
      <c r="J244" t="s">
        <v>81</v>
      </c>
      <c r="K244">
        <v>4.4198920135042341E-2</v>
      </c>
      <c r="L244">
        <v>4.4199000000000002</v>
      </c>
      <c r="M244" t="s">
        <v>82</v>
      </c>
    </row>
    <row r="245" spans="1:13">
      <c r="A245" t="s">
        <v>107</v>
      </c>
      <c r="B245" t="s">
        <v>108</v>
      </c>
      <c r="C245" t="str">
        <f>TEXT(D245, "mmm")</f>
        <v>Jan</v>
      </c>
      <c r="D245" s="1">
        <v>45301</v>
      </c>
      <c r="E245" t="s">
        <v>109</v>
      </c>
      <c r="F245" t="s">
        <v>101</v>
      </c>
      <c r="G245">
        <v>13900</v>
      </c>
      <c r="H245">
        <v>7.24</v>
      </c>
      <c r="I245">
        <v>100636</v>
      </c>
      <c r="J245" t="s">
        <v>81</v>
      </c>
      <c r="K245">
        <v>4.4198920135042341E-2</v>
      </c>
      <c r="L245">
        <v>4.4199000000000002</v>
      </c>
      <c r="M245" t="s">
        <v>82</v>
      </c>
    </row>
    <row r="246" spans="1:13">
      <c r="A246" t="s">
        <v>107</v>
      </c>
      <c r="B246" t="s">
        <v>108</v>
      </c>
      <c r="C246" t="str">
        <f>TEXT(D246, "mmm")</f>
        <v>Jan</v>
      </c>
      <c r="D246" s="1">
        <v>45301</v>
      </c>
      <c r="E246" t="s">
        <v>111</v>
      </c>
      <c r="F246" t="s">
        <v>101</v>
      </c>
      <c r="G246">
        <v>13900</v>
      </c>
      <c r="H246">
        <v>7.24</v>
      </c>
      <c r="I246">
        <v>100636</v>
      </c>
      <c r="J246" t="s">
        <v>81</v>
      </c>
      <c r="K246">
        <v>4.4198920135042341E-2</v>
      </c>
      <c r="L246">
        <v>4.4199000000000002</v>
      </c>
      <c r="M246" t="s">
        <v>82</v>
      </c>
    </row>
    <row r="247" spans="1:13">
      <c r="A247" t="s">
        <v>268</v>
      </c>
      <c r="B247" t="s">
        <v>269</v>
      </c>
      <c r="C247" t="str">
        <f>TEXT(D247, "mmm")</f>
        <v>Jan</v>
      </c>
      <c r="D247" s="1">
        <v>45301</v>
      </c>
      <c r="E247" t="s">
        <v>277</v>
      </c>
      <c r="F247" t="s">
        <v>101</v>
      </c>
      <c r="G247">
        <v>12500000</v>
      </c>
      <c r="H247">
        <v>12500000</v>
      </c>
      <c r="I247">
        <v>156250000000000</v>
      </c>
      <c r="J247" t="s">
        <v>86</v>
      </c>
      <c r="K247">
        <v>-1.0157700634535249E-2</v>
      </c>
      <c r="L247">
        <v>-1.0158</v>
      </c>
      <c r="M247" t="s">
        <v>82</v>
      </c>
    </row>
    <row r="248" spans="1:13">
      <c r="A248" t="s">
        <v>268</v>
      </c>
      <c r="B248" t="s">
        <v>269</v>
      </c>
      <c r="C248" t="str">
        <f>TEXT(D248, "mmm")</f>
        <v>Jan</v>
      </c>
      <c r="D248" s="1">
        <v>45301</v>
      </c>
      <c r="E248" t="s">
        <v>277</v>
      </c>
      <c r="F248" t="s">
        <v>101</v>
      </c>
      <c r="G248">
        <v>12500000</v>
      </c>
      <c r="H248">
        <v>12500000</v>
      </c>
      <c r="I248">
        <v>156250000000000</v>
      </c>
      <c r="J248" t="s">
        <v>86</v>
      </c>
      <c r="K248">
        <v>-1.0157700634535249E-2</v>
      </c>
      <c r="L248">
        <v>-1.0158</v>
      </c>
      <c r="M248" t="s">
        <v>82</v>
      </c>
    </row>
    <row r="249" spans="1:13">
      <c r="A249" t="s">
        <v>183</v>
      </c>
      <c r="B249" t="s">
        <v>184</v>
      </c>
      <c r="C249" t="str">
        <f>TEXT(D249, "mmm")</f>
        <v>Jan</v>
      </c>
      <c r="D249" s="1">
        <v>45301</v>
      </c>
      <c r="E249" t="s">
        <v>100</v>
      </c>
      <c r="F249" t="s">
        <v>101</v>
      </c>
      <c r="G249">
        <v>4402</v>
      </c>
      <c r="H249">
        <v>8.76</v>
      </c>
      <c r="I249">
        <v>38561.519999999997</v>
      </c>
      <c r="J249" t="s">
        <v>81</v>
      </c>
      <c r="K249">
        <v>-1.0707464580759661E-2</v>
      </c>
      <c r="L249">
        <v>-1.0707</v>
      </c>
      <c r="M249" t="s">
        <v>82</v>
      </c>
    </row>
    <row r="250" spans="1:13">
      <c r="A250" t="s">
        <v>183</v>
      </c>
      <c r="B250" t="s">
        <v>184</v>
      </c>
      <c r="C250" t="str">
        <f>TEXT(D250, "mmm")</f>
        <v>Jan</v>
      </c>
      <c r="D250" s="1">
        <v>45301</v>
      </c>
      <c r="E250" t="s">
        <v>102</v>
      </c>
      <c r="F250" t="s">
        <v>101</v>
      </c>
      <c r="G250">
        <v>4402</v>
      </c>
      <c r="H250">
        <v>8.76</v>
      </c>
      <c r="I250">
        <v>38561.519999999997</v>
      </c>
      <c r="J250" t="s">
        <v>81</v>
      </c>
      <c r="K250">
        <v>-1.0707464580759661E-2</v>
      </c>
      <c r="L250">
        <v>-1.0707</v>
      </c>
      <c r="M250" t="s">
        <v>82</v>
      </c>
    </row>
    <row r="251" spans="1:13">
      <c r="A251" t="s">
        <v>142</v>
      </c>
      <c r="B251" t="s">
        <v>143</v>
      </c>
      <c r="C251" t="str">
        <f>TEXT(D251, "mmm")</f>
        <v>Jan</v>
      </c>
      <c r="D251" s="1">
        <v>45301</v>
      </c>
      <c r="E251" t="s">
        <v>100</v>
      </c>
      <c r="F251" t="s">
        <v>101</v>
      </c>
      <c r="G251">
        <v>42965</v>
      </c>
      <c r="H251">
        <v>16.41</v>
      </c>
      <c r="I251">
        <v>705055.65</v>
      </c>
      <c r="J251" t="s">
        <v>81</v>
      </c>
      <c r="K251">
        <v>1.7758782119527309E-2</v>
      </c>
      <c r="L251">
        <v>1.7759</v>
      </c>
      <c r="M251" t="s">
        <v>82</v>
      </c>
    </row>
    <row r="252" spans="1:13">
      <c r="A252" t="s">
        <v>142</v>
      </c>
      <c r="B252" t="s">
        <v>143</v>
      </c>
      <c r="C252" t="str">
        <f>TEXT(D252, "mmm")</f>
        <v>Jan</v>
      </c>
      <c r="D252" s="1">
        <v>45301</v>
      </c>
      <c r="E252" t="s">
        <v>102</v>
      </c>
      <c r="F252" t="s">
        <v>101</v>
      </c>
      <c r="G252">
        <v>42965</v>
      </c>
      <c r="H252">
        <v>16.41</v>
      </c>
      <c r="I252">
        <v>705055.65</v>
      </c>
      <c r="J252" t="s">
        <v>81</v>
      </c>
      <c r="K252">
        <v>1.7758782119527309E-2</v>
      </c>
      <c r="L252">
        <v>1.7759</v>
      </c>
      <c r="M252" t="s">
        <v>82</v>
      </c>
    </row>
    <row r="253" spans="1:13">
      <c r="A253" t="s">
        <v>278</v>
      </c>
      <c r="B253" t="s">
        <v>279</v>
      </c>
      <c r="C253" t="str">
        <f>TEXT(D253, "mmm")</f>
        <v>Jan</v>
      </c>
      <c r="D253" s="1">
        <v>45302</v>
      </c>
      <c r="E253" t="s">
        <v>280</v>
      </c>
      <c r="F253" t="s">
        <v>251</v>
      </c>
      <c r="G253">
        <v>904160</v>
      </c>
      <c r="H253">
        <v>5.53</v>
      </c>
      <c r="I253">
        <v>5000004.8</v>
      </c>
      <c r="J253" t="s">
        <v>81</v>
      </c>
      <c r="K253">
        <v>3.636366451222961E-2</v>
      </c>
      <c r="L253">
        <v>3.6364000000000001</v>
      </c>
      <c r="M253" t="s">
        <v>82</v>
      </c>
    </row>
    <row r="254" spans="1:13">
      <c r="A254" t="s">
        <v>278</v>
      </c>
      <c r="B254" t="s">
        <v>279</v>
      </c>
      <c r="C254" t="str">
        <f>TEXT(D254, "mmm")</f>
        <v>Jan</v>
      </c>
      <c r="D254" s="1">
        <v>45302</v>
      </c>
      <c r="E254" t="s">
        <v>281</v>
      </c>
      <c r="F254" t="s">
        <v>251</v>
      </c>
      <c r="G254">
        <v>904160</v>
      </c>
      <c r="H254">
        <v>5.53</v>
      </c>
      <c r="I254">
        <v>5000004.8</v>
      </c>
      <c r="J254" t="s">
        <v>81</v>
      </c>
      <c r="K254">
        <v>3.636366451222961E-2</v>
      </c>
      <c r="L254">
        <v>3.6364000000000001</v>
      </c>
      <c r="M254" t="s">
        <v>82</v>
      </c>
    </row>
    <row r="255" spans="1:13">
      <c r="A255" t="s">
        <v>278</v>
      </c>
      <c r="B255" t="s">
        <v>279</v>
      </c>
      <c r="C255" t="str">
        <f>TEXT(D255, "mmm")</f>
        <v>Jan</v>
      </c>
      <c r="D255" s="1">
        <v>45302</v>
      </c>
      <c r="E255" t="s">
        <v>282</v>
      </c>
      <c r="F255" t="s">
        <v>251</v>
      </c>
      <c r="G255">
        <v>904160</v>
      </c>
      <c r="H255">
        <v>5.53</v>
      </c>
      <c r="I255">
        <v>5000004.8</v>
      </c>
      <c r="J255" t="s">
        <v>81</v>
      </c>
      <c r="K255">
        <v>3.636366451222961E-2</v>
      </c>
      <c r="L255">
        <v>3.6364000000000001</v>
      </c>
      <c r="M255" t="s">
        <v>82</v>
      </c>
    </row>
    <row r="256" spans="1:13">
      <c r="A256" t="s">
        <v>278</v>
      </c>
      <c r="B256" t="s">
        <v>279</v>
      </c>
      <c r="C256" t="str">
        <f>TEXT(D256, "mmm")</f>
        <v>Jan</v>
      </c>
      <c r="D256" s="1">
        <v>45302</v>
      </c>
      <c r="E256" t="s">
        <v>283</v>
      </c>
      <c r="F256" t="s">
        <v>251</v>
      </c>
      <c r="G256">
        <v>904160</v>
      </c>
      <c r="H256">
        <v>5.53</v>
      </c>
      <c r="I256">
        <v>5000004.8</v>
      </c>
      <c r="J256" t="s">
        <v>81</v>
      </c>
      <c r="K256">
        <v>3.636366451222961E-2</v>
      </c>
      <c r="L256">
        <v>3.6364000000000001</v>
      </c>
      <c r="M256" t="s">
        <v>82</v>
      </c>
    </row>
    <row r="257" spans="1:13">
      <c r="A257" t="s">
        <v>278</v>
      </c>
      <c r="B257" t="s">
        <v>279</v>
      </c>
      <c r="C257" t="str">
        <f>TEXT(D257, "mmm")</f>
        <v>Jan</v>
      </c>
      <c r="D257" s="1">
        <v>45302</v>
      </c>
      <c r="E257" t="s">
        <v>284</v>
      </c>
      <c r="F257" t="s">
        <v>251</v>
      </c>
      <c r="G257">
        <v>904160</v>
      </c>
      <c r="H257">
        <v>5.53</v>
      </c>
      <c r="I257">
        <v>5000004.8</v>
      </c>
      <c r="J257" t="s">
        <v>81</v>
      </c>
      <c r="K257">
        <v>3.636366451222961E-2</v>
      </c>
      <c r="L257">
        <v>3.6364000000000001</v>
      </c>
      <c r="M257" t="s">
        <v>82</v>
      </c>
    </row>
    <row r="258" spans="1:13">
      <c r="A258" t="s">
        <v>103</v>
      </c>
      <c r="B258" t="s">
        <v>104</v>
      </c>
      <c r="C258" t="str">
        <f>TEXT(D258, "mmm")</f>
        <v>Jan</v>
      </c>
      <c r="D258" s="1">
        <v>45302</v>
      </c>
      <c r="E258" t="s">
        <v>100</v>
      </c>
      <c r="F258" t="s">
        <v>101</v>
      </c>
      <c r="G258">
        <v>28992</v>
      </c>
      <c r="H258">
        <v>11.72</v>
      </c>
      <c r="I258">
        <v>339786.23999999999</v>
      </c>
      <c r="J258" t="s">
        <v>81</v>
      </c>
      <c r="K258">
        <v>-1.8787511901050321E-2</v>
      </c>
      <c r="L258">
        <v>-1.8788</v>
      </c>
      <c r="M258" t="s">
        <v>82</v>
      </c>
    </row>
    <row r="259" spans="1:13">
      <c r="A259" t="s">
        <v>103</v>
      </c>
      <c r="B259" t="s">
        <v>104</v>
      </c>
      <c r="C259" t="str">
        <f>TEXT(D259, "mmm")</f>
        <v>Jan</v>
      </c>
      <c r="D259" s="1">
        <v>45302</v>
      </c>
      <c r="E259" t="s">
        <v>102</v>
      </c>
      <c r="F259" t="s">
        <v>101</v>
      </c>
      <c r="G259">
        <v>28992</v>
      </c>
      <c r="H259">
        <v>11.72</v>
      </c>
      <c r="I259">
        <v>339786.23999999999</v>
      </c>
      <c r="J259" t="s">
        <v>81</v>
      </c>
      <c r="K259">
        <v>-1.8787511901050321E-2</v>
      </c>
      <c r="L259">
        <v>-1.8788</v>
      </c>
      <c r="M259" t="s">
        <v>82</v>
      </c>
    </row>
    <row r="260" spans="1:13">
      <c r="A260" t="s">
        <v>210</v>
      </c>
      <c r="B260" t="s">
        <v>211</v>
      </c>
      <c r="C260" t="str">
        <f>TEXT(D260, "mmm")</f>
        <v>Jan</v>
      </c>
      <c r="D260" s="1">
        <v>45302</v>
      </c>
      <c r="E260" t="s">
        <v>213</v>
      </c>
      <c r="F260" t="s">
        <v>101</v>
      </c>
      <c r="G260">
        <v>5000</v>
      </c>
      <c r="H260">
        <v>21.85</v>
      </c>
      <c r="I260">
        <v>109250</v>
      </c>
      <c r="J260" t="s">
        <v>86</v>
      </c>
      <c r="K260">
        <v>-2.0427136274652539E-2</v>
      </c>
      <c r="L260">
        <v>-2.0427</v>
      </c>
      <c r="M260" t="s">
        <v>82</v>
      </c>
    </row>
    <row r="261" spans="1:13">
      <c r="A261" t="s">
        <v>210</v>
      </c>
      <c r="B261" t="s">
        <v>211</v>
      </c>
      <c r="C261" t="str">
        <f>TEXT(D261, "mmm")</f>
        <v>Jan</v>
      </c>
      <c r="D261" s="1">
        <v>45302</v>
      </c>
      <c r="E261" t="s">
        <v>212</v>
      </c>
      <c r="F261" t="s">
        <v>101</v>
      </c>
      <c r="G261">
        <v>5000</v>
      </c>
      <c r="H261">
        <v>21.85</v>
      </c>
      <c r="I261">
        <v>109250</v>
      </c>
      <c r="J261" t="s">
        <v>86</v>
      </c>
      <c r="K261">
        <v>-2.0427136274652539E-2</v>
      </c>
      <c r="L261">
        <v>-2.0427</v>
      </c>
      <c r="M261" t="s">
        <v>82</v>
      </c>
    </row>
    <row r="262" spans="1:13">
      <c r="A262" t="s">
        <v>121</v>
      </c>
      <c r="B262" t="s">
        <v>122</v>
      </c>
      <c r="C262" t="str">
        <f>TEXT(D262, "mmm")</f>
        <v>Jan</v>
      </c>
      <c r="D262" s="1">
        <v>45302</v>
      </c>
      <c r="E262" t="s">
        <v>102</v>
      </c>
      <c r="F262" t="s">
        <v>101</v>
      </c>
      <c r="G262">
        <v>8914</v>
      </c>
      <c r="H262">
        <v>10.49</v>
      </c>
      <c r="I262">
        <v>93507.86</v>
      </c>
      <c r="J262" t="s">
        <v>81</v>
      </c>
      <c r="K262">
        <v>-6.5138630190113567E-3</v>
      </c>
      <c r="L262">
        <v>-0.65139999999999998</v>
      </c>
      <c r="M262" t="s">
        <v>82</v>
      </c>
    </row>
    <row r="263" spans="1:13">
      <c r="A263" t="s">
        <v>121</v>
      </c>
      <c r="B263" t="s">
        <v>122</v>
      </c>
      <c r="C263" t="str">
        <f>TEXT(D263, "mmm")</f>
        <v>Jan</v>
      </c>
      <c r="D263" s="1">
        <v>45302</v>
      </c>
      <c r="E263" t="s">
        <v>100</v>
      </c>
      <c r="F263" t="s">
        <v>101</v>
      </c>
      <c r="G263">
        <v>8914</v>
      </c>
      <c r="H263">
        <v>10.49</v>
      </c>
      <c r="I263">
        <v>93507.86</v>
      </c>
      <c r="J263" t="s">
        <v>81</v>
      </c>
      <c r="K263">
        <v>-6.5138630190113567E-3</v>
      </c>
      <c r="L263">
        <v>-0.65139999999999998</v>
      </c>
      <c r="M263" t="s">
        <v>82</v>
      </c>
    </row>
    <row r="264" spans="1:13">
      <c r="A264" t="s">
        <v>197</v>
      </c>
      <c r="B264" t="s">
        <v>198</v>
      </c>
      <c r="C264" t="str">
        <f>TEXT(D264, "mmm")</f>
        <v>Jan</v>
      </c>
      <c r="D264" s="1">
        <v>45302</v>
      </c>
      <c r="E264" t="s">
        <v>199</v>
      </c>
      <c r="F264" t="s">
        <v>80</v>
      </c>
      <c r="G264">
        <v>2000</v>
      </c>
      <c r="H264">
        <v>6.27</v>
      </c>
      <c r="I264">
        <v>12540</v>
      </c>
      <c r="J264" t="s">
        <v>81</v>
      </c>
      <c r="K264">
        <v>8.0515604553494935E-3</v>
      </c>
      <c r="L264">
        <v>0.80520000000000003</v>
      </c>
      <c r="M264" t="s">
        <v>82</v>
      </c>
    </row>
    <row r="265" spans="1:13">
      <c r="A265" t="s">
        <v>285</v>
      </c>
      <c r="B265" t="s">
        <v>286</v>
      </c>
      <c r="C265" t="str">
        <f>TEXT(D265, "mmm")</f>
        <v>Jan</v>
      </c>
      <c r="D265" s="1">
        <v>45302</v>
      </c>
      <c r="E265" t="s">
        <v>287</v>
      </c>
      <c r="F265" t="s">
        <v>222</v>
      </c>
      <c r="G265">
        <v>1190</v>
      </c>
      <c r="H265">
        <v>15.17</v>
      </c>
      <c r="I265">
        <v>18052.3</v>
      </c>
      <c r="J265" t="s">
        <v>81</v>
      </c>
      <c r="K265">
        <v>9.8945396319720658E-3</v>
      </c>
      <c r="L265">
        <v>0.98950000000000005</v>
      </c>
      <c r="M265" t="s">
        <v>82</v>
      </c>
    </row>
    <row r="266" spans="1:13">
      <c r="A266" t="s">
        <v>285</v>
      </c>
      <c r="B266" t="s">
        <v>286</v>
      </c>
      <c r="C266" t="str">
        <f>TEXT(D266, "mmm")</f>
        <v>Jan</v>
      </c>
      <c r="D266" s="1">
        <v>45302</v>
      </c>
      <c r="E266" t="s">
        <v>100</v>
      </c>
      <c r="F266" t="s">
        <v>101</v>
      </c>
      <c r="G266">
        <v>72085</v>
      </c>
      <c r="H266">
        <v>15.17</v>
      </c>
      <c r="I266">
        <v>1093529.45</v>
      </c>
      <c r="J266" t="s">
        <v>81</v>
      </c>
      <c r="K266">
        <v>9.8945396319720658E-3</v>
      </c>
      <c r="L266">
        <v>0.98950000000000005</v>
      </c>
      <c r="M266" t="s">
        <v>82</v>
      </c>
    </row>
    <row r="267" spans="1:13">
      <c r="A267" t="s">
        <v>285</v>
      </c>
      <c r="B267" t="s">
        <v>286</v>
      </c>
      <c r="C267" t="str">
        <f>TEXT(D267, "mmm")</f>
        <v>Jan</v>
      </c>
      <c r="D267" s="1">
        <v>45302</v>
      </c>
      <c r="E267" t="s">
        <v>102</v>
      </c>
      <c r="F267" t="s">
        <v>101</v>
      </c>
      <c r="G267">
        <v>72085</v>
      </c>
      <c r="H267">
        <v>15.17</v>
      </c>
      <c r="I267">
        <v>1093529.45</v>
      </c>
      <c r="J267" t="s">
        <v>81</v>
      </c>
      <c r="K267">
        <v>9.8945396319720658E-3</v>
      </c>
      <c r="L267">
        <v>0.98950000000000005</v>
      </c>
      <c r="M267" t="s">
        <v>82</v>
      </c>
    </row>
    <row r="268" spans="1:13">
      <c r="A268" t="s">
        <v>288</v>
      </c>
      <c r="B268" t="s">
        <v>289</v>
      </c>
      <c r="C268" t="str">
        <f>TEXT(D268, "mmm")</f>
        <v>Jan</v>
      </c>
      <c r="D268" s="1">
        <v>45302</v>
      </c>
      <c r="E268" t="s">
        <v>290</v>
      </c>
      <c r="F268" t="s">
        <v>101</v>
      </c>
      <c r="G268">
        <v>55000</v>
      </c>
      <c r="H268">
        <v>1</v>
      </c>
      <c r="I268">
        <v>55000</v>
      </c>
      <c r="J268" t="s">
        <v>81</v>
      </c>
      <c r="K268">
        <v>-9.9999984105428097E-2</v>
      </c>
      <c r="L268">
        <v>-10</v>
      </c>
      <c r="M268" t="s">
        <v>82</v>
      </c>
    </row>
    <row r="269" spans="1:13">
      <c r="A269" t="s">
        <v>166</v>
      </c>
      <c r="B269" t="s">
        <v>167</v>
      </c>
      <c r="C269" t="str">
        <f>TEXT(D269, "mmm")</f>
        <v>Jan</v>
      </c>
      <c r="D269" s="1">
        <v>45302</v>
      </c>
      <c r="E269" t="s">
        <v>169</v>
      </c>
      <c r="F269" t="s">
        <v>101</v>
      </c>
      <c r="G269">
        <v>6647</v>
      </c>
      <c r="H269">
        <v>12.68</v>
      </c>
      <c r="I269">
        <v>84283.959999999992</v>
      </c>
      <c r="J269" t="s">
        <v>81</v>
      </c>
      <c r="K269">
        <v>1.9054878214989079E-2</v>
      </c>
      <c r="L269">
        <v>1.9055</v>
      </c>
      <c r="M269" t="s">
        <v>82</v>
      </c>
    </row>
    <row r="270" spans="1:13">
      <c r="A270" t="s">
        <v>166</v>
      </c>
      <c r="B270" t="s">
        <v>167</v>
      </c>
      <c r="C270" t="str">
        <f>TEXT(D270, "mmm")</f>
        <v>Jan</v>
      </c>
      <c r="D270" s="1">
        <v>45302</v>
      </c>
      <c r="E270" t="s">
        <v>172</v>
      </c>
      <c r="F270" t="s">
        <v>101</v>
      </c>
      <c r="G270">
        <v>6647</v>
      </c>
      <c r="H270">
        <v>12.68</v>
      </c>
      <c r="I270">
        <v>84283.959999999992</v>
      </c>
      <c r="J270" t="s">
        <v>81</v>
      </c>
      <c r="K270">
        <v>1.9054878214989079E-2</v>
      </c>
      <c r="L270">
        <v>1.9055</v>
      </c>
      <c r="M270" t="s">
        <v>82</v>
      </c>
    </row>
    <row r="271" spans="1:13">
      <c r="A271" t="s">
        <v>166</v>
      </c>
      <c r="B271" t="s">
        <v>167</v>
      </c>
      <c r="C271" t="str">
        <f>TEXT(D271, "mmm")</f>
        <v>Jan</v>
      </c>
      <c r="D271" s="1">
        <v>45302</v>
      </c>
      <c r="E271" t="s">
        <v>171</v>
      </c>
      <c r="F271" t="s">
        <v>101</v>
      </c>
      <c r="G271">
        <v>6647</v>
      </c>
      <c r="H271">
        <v>12.68</v>
      </c>
      <c r="I271">
        <v>84283.959999999992</v>
      </c>
      <c r="J271" t="s">
        <v>81</v>
      </c>
      <c r="K271">
        <v>1.9054878214989079E-2</v>
      </c>
      <c r="L271">
        <v>1.9055</v>
      </c>
      <c r="M271" t="s">
        <v>82</v>
      </c>
    </row>
    <row r="272" spans="1:13">
      <c r="A272" t="s">
        <v>166</v>
      </c>
      <c r="B272" t="s">
        <v>167</v>
      </c>
      <c r="C272" t="str">
        <f>TEXT(D272, "mmm")</f>
        <v>Jan</v>
      </c>
      <c r="D272" s="1">
        <v>45302</v>
      </c>
      <c r="E272" t="s">
        <v>174</v>
      </c>
      <c r="F272" t="s">
        <v>101</v>
      </c>
      <c r="G272">
        <v>6647</v>
      </c>
      <c r="H272">
        <v>12.68</v>
      </c>
      <c r="I272">
        <v>84283.959999999992</v>
      </c>
      <c r="J272" t="s">
        <v>81</v>
      </c>
      <c r="K272">
        <v>1.9054878214989079E-2</v>
      </c>
      <c r="L272">
        <v>1.9055</v>
      </c>
      <c r="M272" t="s">
        <v>82</v>
      </c>
    </row>
    <row r="273" spans="1:13">
      <c r="A273" t="s">
        <v>166</v>
      </c>
      <c r="B273" t="s">
        <v>167</v>
      </c>
      <c r="C273" t="str">
        <f>TEXT(D273, "mmm")</f>
        <v>Jan</v>
      </c>
      <c r="D273" s="1">
        <v>45302</v>
      </c>
      <c r="E273" t="s">
        <v>168</v>
      </c>
      <c r="F273" t="s">
        <v>101</v>
      </c>
      <c r="G273">
        <v>6647</v>
      </c>
      <c r="H273">
        <v>12.68</v>
      </c>
      <c r="I273">
        <v>84283.959999999992</v>
      </c>
      <c r="J273" t="s">
        <v>81</v>
      </c>
      <c r="K273">
        <v>1.9054878214989079E-2</v>
      </c>
      <c r="L273">
        <v>1.9055</v>
      </c>
      <c r="M273" t="s">
        <v>82</v>
      </c>
    </row>
    <row r="274" spans="1:13">
      <c r="A274" t="s">
        <v>166</v>
      </c>
      <c r="B274" t="s">
        <v>167</v>
      </c>
      <c r="C274" t="str">
        <f>TEXT(D274, "mmm")</f>
        <v>Jan</v>
      </c>
      <c r="D274" s="1">
        <v>45302</v>
      </c>
      <c r="E274" t="s">
        <v>173</v>
      </c>
      <c r="F274" t="s">
        <v>101</v>
      </c>
      <c r="G274">
        <v>6647</v>
      </c>
      <c r="H274">
        <v>12.68</v>
      </c>
      <c r="I274">
        <v>84283.959999999992</v>
      </c>
      <c r="J274" t="s">
        <v>81</v>
      </c>
      <c r="K274">
        <v>1.9054878214989079E-2</v>
      </c>
      <c r="L274">
        <v>1.9055</v>
      </c>
      <c r="M274" t="s">
        <v>82</v>
      </c>
    </row>
    <row r="275" spans="1:13">
      <c r="A275" t="s">
        <v>166</v>
      </c>
      <c r="B275" t="s">
        <v>167</v>
      </c>
      <c r="C275" t="str">
        <f>TEXT(D275, "mmm")</f>
        <v>Jan</v>
      </c>
      <c r="D275" s="1">
        <v>45302</v>
      </c>
      <c r="E275" t="s">
        <v>170</v>
      </c>
      <c r="F275" t="s">
        <v>101</v>
      </c>
      <c r="G275">
        <v>6647</v>
      </c>
      <c r="H275">
        <v>12.68</v>
      </c>
      <c r="I275">
        <v>84283.959999999992</v>
      </c>
      <c r="J275" t="s">
        <v>81</v>
      </c>
      <c r="K275">
        <v>1.9054878214989079E-2</v>
      </c>
      <c r="L275">
        <v>1.9055</v>
      </c>
      <c r="M275" t="s">
        <v>82</v>
      </c>
    </row>
    <row r="276" spans="1:13">
      <c r="A276" t="s">
        <v>133</v>
      </c>
      <c r="B276" t="s">
        <v>134</v>
      </c>
      <c r="C276" t="str">
        <f>TEXT(D276, "mmm")</f>
        <v>Jan</v>
      </c>
      <c r="D276" s="1">
        <v>45302</v>
      </c>
      <c r="E276" t="s">
        <v>102</v>
      </c>
      <c r="F276" t="s">
        <v>101</v>
      </c>
      <c r="G276">
        <v>5013</v>
      </c>
      <c r="H276">
        <v>10.119999999999999</v>
      </c>
      <c r="I276">
        <v>50731.56</v>
      </c>
      <c r="J276" t="s">
        <v>81</v>
      </c>
      <c r="K276">
        <v>-8.1094836570102524E-3</v>
      </c>
      <c r="L276">
        <v>-0.81089999999999995</v>
      </c>
      <c r="M276" t="s">
        <v>82</v>
      </c>
    </row>
    <row r="277" spans="1:13">
      <c r="A277" t="s">
        <v>133</v>
      </c>
      <c r="B277" t="s">
        <v>134</v>
      </c>
      <c r="C277" t="str">
        <f>TEXT(D277, "mmm")</f>
        <v>Jan</v>
      </c>
      <c r="D277" s="1">
        <v>45302</v>
      </c>
      <c r="E277" t="s">
        <v>100</v>
      </c>
      <c r="F277" t="s">
        <v>101</v>
      </c>
      <c r="G277">
        <v>5013</v>
      </c>
      <c r="H277">
        <v>10.119999999999999</v>
      </c>
      <c r="I277">
        <v>50731.56</v>
      </c>
      <c r="J277" t="s">
        <v>81</v>
      </c>
      <c r="K277">
        <v>-8.1094836570102524E-3</v>
      </c>
      <c r="L277">
        <v>-0.81089999999999995</v>
      </c>
      <c r="M277" t="s">
        <v>82</v>
      </c>
    </row>
    <row r="278" spans="1:13">
      <c r="A278" t="s">
        <v>146</v>
      </c>
      <c r="B278" t="s">
        <v>147</v>
      </c>
      <c r="C278" t="str">
        <f>TEXT(D278, "mmm")</f>
        <v>Jan</v>
      </c>
      <c r="D278" s="1">
        <v>45302</v>
      </c>
      <c r="E278" t="s">
        <v>100</v>
      </c>
      <c r="F278" t="s">
        <v>101</v>
      </c>
      <c r="G278">
        <v>18648</v>
      </c>
      <c r="H278">
        <v>11.99</v>
      </c>
      <c r="I278">
        <v>223589.52</v>
      </c>
      <c r="J278" t="s">
        <v>81</v>
      </c>
      <c r="K278">
        <v>-1.583329312398352E-2</v>
      </c>
      <c r="L278">
        <v>-1.5832999999999999</v>
      </c>
      <c r="M278" t="s">
        <v>82</v>
      </c>
    </row>
    <row r="279" spans="1:13">
      <c r="A279" t="s">
        <v>146</v>
      </c>
      <c r="B279" t="s">
        <v>147</v>
      </c>
      <c r="C279" t="str">
        <f>TEXT(D279, "mmm")</f>
        <v>Jan</v>
      </c>
      <c r="D279" s="1">
        <v>45302</v>
      </c>
      <c r="E279" t="s">
        <v>102</v>
      </c>
      <c r="F279" t="s">
        <v>101</v>
      </c>
      <c r="G279">
        <v>18648</v>
      </c>
      <c r="H279">
        <v>11.99</v>
      </c>
      <c r="I279">
        <v>223589.52</v>
      </c>
      <c r="J279" t="s">
        <v>81</v>
      </c>
      <c r="K279">
        <v>-1.583329312398352E-2</v>
      </c>
      <c r="L279">
        <v>-1.5832999999999999</v>
      </c>
      <c r="M279" t="s">
        <v>82</v>
      </c>
    </row>
    <row r="280" spans="1:13">
      <c r="A280" t="s">
        <v>291</v>
      </c>
      <c r="B280" t="s">
        <v>292</v>
      </c>
      <c r="C280" t="str">
        <f>TEXT(D280, "mmm")</f>
        <v>Jan</v>
      </c>
      <c r="D280" s="1">
        <v>45302</v>
      </c>
      <c r="E280" t="s">
        <v>102</v>
      </c>
      <c r="F280" t="s">
        <v>101</v>
      </c>
      <c r="G280">
        <v>64870</v>
      </c>
      <c r="H280">
        <v>7.23</v>
      </c>
      <c r="I280">
        <v>469010.1</v>
      </c>
      <c r="J280" t="s">
        <v>81</v>
      </c>
      <c r="K280">
        <v>3.7189946090264707E-2</v>
      </c>
      <c r="L280">
        <v>3.7189999999999999</v>
      </c>
      <c r="M280" t="s">
        <v>82</v>
      </c>
    </row>
    <row r="281" spans="1:13">
      <c r="A281" t="s">
        <v>291</v>
      </c>
      <c r="B281" t="s">
        <v>292</v>
      </c>
      <c r="C281" t="str">
        <f>TEXT(D281, "mmm")</f>
        <v>Jan</v>
      </c>
      <c r="D281" s="1">
        <v>45302</v>
      </c>
      <c r="E281" t="s">
        <v>100</v>
      </c>
      <c r="F281" t="s">
        <v>101</v>
      </c>
      <c r="G281">
        <v>64870</v>
      </c>
      <c r="H281">
        <v>7.23</v>
      </c>
      <c r="I281">
        <v>469010.1</v>
      </c>
      <c r="J281" t="s">
        <v>81</v>
      </c>
      <c r="K281">
        <v>3.7189946090264707E-2</v>
      </c>
      <c r="L281">
        <v>3.7189999999999999</v>
      </c>
      <c r="M281" t="s">
        <v>82</v>
      </c>
    </row>
    <row r="282" spans="1:13">
      <c r="A282" t="s">
        <v>129</v>
      </c>
      <c r="B282" t="s">
        <v>130</v>
      </c>
      <c r="C282" t="str">
        <f>TEXT(D282, "mmm")</f>
        <v>Jan</v>
      </c>
      <c r="D282" s="1">
        <v>45302</v>
      </c>
      <c r="E282" t="s">
        <v>111</v>
      </c>
      <c r="F282" t="s">
        <v>101</v>
      </c>
      <c r="G282">
        <v>31000</v>
      </c>
      <c r="H282">
        <v>6.92</v>
      </c>
      <c r="I282">
        <v>214520</v>
      </c>
      <c r="J282" t="s">
        <v>81</v>
      </c>
      <c r="K282">
        <v>-5.007151875436755E-2</v>
      </c>
      <c r="L282">
        <v>-5.0072000000000001</v>
      </c>
      <c r="M282" t="s">
        <v>82</v>
      </c>
    </row>
    <row r="283" spans="1:13">
      <c r="A283" t="s">
        <v>129</v>
      </c>
      <c r="B283" t="s">
        <v>130</v>
      </c>
      <c r="C283" t="str">
        <f>TEXT(D283, "mmm")</f>
        <v>Jan</v>
      </c>
      <c r="D283" s="1">
        <v>45302</v>
      </c>
      <c r="E283" t="s">
        <v>109</v>
      </c>
      <c r="F283" t="s">
        <v>101</v>
      </c>
      <c r="G283">
        <v>31000</v>
      </c>
      <c r="H283">
        <v>6.92</v>
      </c>
      <c r="I283">
        <v>214520</v>
      </c>
      <c r="J283" t="s">
        <v>81</v>
      </c>
      <c r="K283">
        <v>-5.007151875436755E-2</v>
      </c>
      <c r="L283">
        <v>-5.0072000000000001</v>
      </c>
      <c r="M283" t="s">
        <v>82</v>
      </c>
    </row>
    <row r="284" spans="1:13">
      <c r="A284" t="s">
        <v>200</v>
      </c>
      <c r="B284" t="s">
        <v>201</v>
      </c>
      <c r="C284" t="str">
        <f>TEXT(D284, "mmm")</f>
        <v>Jan</v>
      </c>
      <c r="D284" s="1">
        <v>45302</v>
      </c>
      <c r="E284" t="s">
        <v>219</v>
      </c>
      <c r="F284" t="s">
        <v>217</v>
      </c>
      <c r="G284">
        <v>511531</v>
      </c>
      <c r="H284">
        <v>0.94</v>
      </c>
      <c r="I284">
        <v>480839.14</v>
      </c>
      <c r="J284" t="s">
        <v>81</v>
      </c>
      <c r="K284">
        <v>3.1578980390385418E-2</v>
      </c>
      <c r="L284">
        <v>3.1579000000000002</v>
      </c>
      <c r="M284" t="s">
        <v>82</v>
      </c>
    </row>
    <row r="285" spans="1:13">
      <c r="A285" t="s">
        <v>200</v>
      </c>
      <c r="B285" t="s">
        <v>201</v>
      </c>
      <c r="C285" t="str">
        <f>TEXT(D285, "mmm")</f>
        <v>Jan</v>
      </c>
      <c r="D285" s="1">
        <v>45302</v>
      </c>
      <c r="E285" t="s">
        <v>220</v>
      </c>
      <c r="F285" t="s">
        <v>101</v>
      </c>
      <c r="G285">
        <v>511531</v>
      </c>
      <c r="H285">
        <v>0.94</v>
      </c>
      <c r="I285">
        <v>480839.14</v>
      </c>
      <c r="J285" t="s">
        <v>81</v>
      </c>
      <c r="K285">
        <v>3.1578980390385418E-2</v>
      </c>
      <c r="L285">
        <v>3.1579000000000002</v>
      </c>
      <c r="M285" t="s">
        <v>82</v>
      </c>
    </row>
    <row r="286" spans="1:13">
      <c r="A286" t="s">
        <v>256</v>
      </c>
      <c r="B286" t="s">
        <v>257</v>
      </c>
      <c r="C286" t="str">
        <f>TEXT(D286, "mmm")</f>
        <v>Jan</v>
      </c>
      <c r="D286" s="1">
        <v>45302</v>
      </c>
      <c r="E286" t="s">
        <v>258</v>
      </c>
      <c r="F286" t="s">
        <v>101</v>
      </c>
      <c r="G286">
        <v>750000</v>
      </c>
      <c r="H286">
        <v>19.75</v>
      </c>
      <c r="I286">
        <v>14812500</v>
      </c>
      <c r="J286" t="s">
        <v>86</v>
      </c>
      <c r="K286">
        <v>0.30009815912758109</v>
      </c>
      <c r="L286">
        <v>30.009799999999998</v>
      </c>
      <c r="M286" t="s">
        <v>82</v>
      </c>
    </row>
    <row r="287" spans="1:13">
      <c r="A287" t="s">
        <v>256</v>
      </c>
      <c r="B287" t="s">
        <v>257</v>
      </c>
      <c r="C287" t="str">
        <f>TEXT(D287, "mmm")</f>
        <v>Jan</v>
      </c>
      <c r="D287" s="1">
        <v>45302</v>
      </c>
      <c r="E287" t="s">
        <v>259</v>
      </c>
      <c r="F287" t="s">
        <v>101</v>
      </c>
      <c r="G287">
        <v>750000</v>
      </c>
      <c r="H287">
        <v>19.75</v>
      </c>
      <c r="I287">
        <v>14812500</v>
      </c>
      <c r="J287" t="s">
        <v>86</v>
      </c>
      <c r="K287">
        <v>0.30009815912758109</v>
      </c>
      <c r="L287">
        <v>30.009799999999998</v>
      </c>
      <c r="M287" t="s">
        <v>82</v>
      </c>
    </row>
    <row r="288" spans="1:13">
      <c r="A288" t="s">
        <v>256</v>
      </c>
      <c r="B288" t="s">
        <v>257</v>
      </c>
      <c r="C288" t="str">
        <f>TEXT(D288, "mmm")</f>
        <v>Jan</v>
      </c>
      <c r="D288" s="1">
        <v>45302</v>
      </c>
      <c r="E288" t="s">
        <v>260</v>
      </c>
      <c r="F288" t="s">
        <v>101</v>
      </c>
      <c r="G288">
        <v>750000</v>
      </c>
      <c r="H288">
        <v>19.75</v>
      </c>
      <c r="I288">
        <v>14812500</v>
      </c>
      <c r="J288" t="s">
        <v>86</v>
      </c>
      <c r="K288">
        <v>0.30009815912758109</v>
      </c>
      <c r="L288">
        <v>30.009799999999998</v>
      </c>
      <c r="M288" t="s">
        <v>82</v>
      </c>
    </row>
    <row r="289" spans="1:13">
      <c r="A289" t="s">
        <v>185</v>
      </c>
      <c r="B289" t="s">
        <v>186</v>
      </c>
      <c r="C289" t="str">
        <f>TEXT(D289, "mmm")</f>
        <v>Jan</v>
      </c>
      <c r="D289" s="1">
        <v>45302</v>
      </c>
      <c r="E289" t="s">
        <v>293</v>
      </c>
      <c r="F289" t="s">
        <v>80</v>
      </c>
      <c r="G289">
        <v>10000</v>
      </c>
      <c r="H289">
        <v>13.89</v>
      </c>
      <c r="I289">
        <v>138900</v>
      </c>
      <c r="J289" t="s">
        <v>86</v>
      </c>
      <c r="K289">
        <v>5.3084660960178047E-2</v>
      </c>
      <c r="L289">
        <v>5.3085000000000004</v>
      </c>
      <c r="M289" t="s">
        <v>82</v>
      </c>
    </row>
    <row r="290" spans="1:13">
      <c r="A290" t="s">
        <v>107</v>
      </c>
      <c r="B290" t="s">
        <v>108</v>
      </c>
      <c r="C290" t="str">
        <f>TEXT(D290, "mmm")</f>
        <v>Jan</v>
      </c>
      <c r="D290" s="1">
        <v>45302</v>
      </c>
      <c r="E290" t="s">
        <v>110</v>
      </c>
      <c r="F290" t="s">
        <v>101</v>
      </c>
      <c r="G290">
        <v>21000</v>
      </c>
      <c r="H290">
        <v>7.29</v>
      </c>
      <c r="I290">
        <v>153090</v>
      </c>
      <c r="J290" t="s">
        <v>81</v>
      </c>
      <c r="K290">
        <v>2.1798343880919061E-2</v>
      </c>
      <c r="L290">
        <v>2.1798000000000002</v>
      </c>
      <c r="M290" t="s">
        <v>82</v>
      </c>
    </row>
    <row r="291" spans="1:13">
      <c r="A291" t="s">
        <v>107</v>
      </c>
      <c r="B291" t="s">
        <v>108</v>
      </c>
      <c r="C291" t="str">
        <f>TEXT(D291, "mmm")</f>
        <v>Jan</v>
      </c>
      <c r="D291" s="1">
        <v>45302</v>
      </c>
      <c r="E291" t="s">
        <v>109</v>
      </c>
      <c r="F291" t="s">
        <v>101</v>
      </c>
      <c r="G291">
        <v>21000</v>
      </c>
      <c r="H291">
        <v>7.29</v>
      </c>
      <c r="I291">
        <v>153090</v>
      </c>
      <c r="J291" t="s">
        <v>81</v>
      </c>
      <c r="K291">
        <v>2.1798343880919061E-2</v>
      </c>
      <c r="L291">
        <v>2.1798000000000002</v>
      </c>
      <c r="M291" t="s">
        <v>82</v>
      </c>
    </row>
    <row r="292" spans="1:13">
      <c r="A292" t="s">
        <v>107</v>
      </c>
      <c r="B292" t="s">
        <v>108</v>
      </c>
      <c r="C292" t="str">
        <f>TEXT(D292, "mmm")</f>
        <v>Jan</v>
      </c>
      <c r="D292" s="1">
        <v>45302</v>
      </c>
      <c r="E292" t="s">
        <v>111</v>
      </c>
      <c r="F292" t="s">
        <v>101</v>
      </c>
      <c r="G292">
        <v>21000</v>
      </c>
      <c r="H292">
        <v>7.29</v>
      </c>
      <c r="I292">
        <v>153090</v>
      </c>
      <c r="J292" t="s">
        <v>81</v>
      </c>
      <c r="K292">
        <v>2.1798343880919061E-2</v>
      </c>
      <c r="L292">
        <v>2.1798000000000002</v>
      </c>
      <c r="M292" t="s">
        <v>82</v>
      </c>
    </row>
    <row r="293" spans="1:13">
      <c r="A293" t="s">
        <v>142</v>
      </c>
      <c r="B293" t="s">
        <v>143</v>
      </c>
      <c r="C293" t="str">
        <f>TEXT(D293, "mmm")</f>
        <v>Jan</v>
      </c>
      <c r="D293" s="1">
        <v>45302</v>
      </c>
      <c r="E293" t="s">
        <v>100</v>
      </c>
      <c r="F293" t="s">
        <v>101</v>
      </c>
      <c r="G293">
        <v>33594</v>
      </c>
      <c r="H293">
        <v>16.22</v>
      </c>
      <c r="I293">
        <v>544894.67999999993</v>
      </c>
      <c r="J293" t="s">
        <v>81</v>
      </c>
      <c r="K293">
        <v>2.8941117382718099E-2</v>
      </c>
      <c r="L293">
        <v>2.8940999999999999</v>
      </c>
      <c r="M293" t="s">
        <v>82</v>
      </c>
    </row>
    <row r="294" spans="1:13">
      <c r="A294" t="s">
        <v>142</v>
      </c>
      <c r="B294" t="s">
        <v>143</v>
      </c>
      <c r="C294" t="str">
        <f>TEXT(D294, "mmm")</f>
        <v>Jan</v>
      </c>
      <c r="D294" s="1">
        <v>45302</v>
      </c>
      <c r="E294" t="s">
        <v>102</v>
      </c>
      <c r="F294" t="s">
        <v>101</v>
      </c>
      <c r="G294">
        <v>33594</v>
      </c>
      <c r="H294">
        <v>16.22</v>
      </c>
      <c r="I294">
        <v>544894.67999999993</v>
      </c>
      <c r="J294" t="s">
        <v>81</v>
      </c>
      <c r="K294">
        <v>2.8941117382718099E-2</v>
      </c>
      <c r="L294">
        <v>2.8940999999999999</v>
      </c>
      <c r="M294" t="s">
        <v>82</v>
      </c>
    </row>
    <row r="295" spans="1:13">
      <c r="A295" t="s">
        <v>294</v>
      </c>
      <c r="B295" t="s">
        <v>295</v>
      </c>
      <c r="C295" t="str">
        <f>TEXT(D295, "mmm")</f>
        <v>Jan</v>
      </c>
      <c r="D295" s="1">
        <v>45302</v>
      </c>
      <c r="E295" t="s">
        <v>102</v>
      </c>
      <c r="F295" t="s">
        <v>101</v>
      </c>
      <c r="G295">
        <v>32410</v>
      </c>
      <c r="H295">
        <v>14.88</v>
      </c>
      <c r="I295">
        <v>482260.8</v>
      </c>
      <c r="J295" t="s">
        <v>81</v>
      </c>
      <c r="K295">
        <v>2.6773888449830311E-2</v>
      </c>
      <c r="L295">
        <v>2.6774</v>
      </c>
      <c r="M295" t="s">
        <v>82</v>
      </c>
    </row>
    <row r="296" spans="1:13">
      <c r="A296" t="s">
        <v>294</v>
      </c>
      <c r="B296" t="s">
        <v>295</v>
      </c>
      <c r="C296" t="str">
        <f>TEXT(D296, "mmm")</f>
        <v>Jan</v>
      </c>
      <c r="D296" s="1">
        <v>45302</v>
      </c>
      <c r="E296" t="s">
        <v>100</v>
      </c>
      <c r="F296" t="s">
        <v>101</v>
      </c>
      <c r="G296">
        <v>32410</v>
      </c>
      <c r="H296">
        <v>14.88</v>
      </c>
      <c r="I296">
        <v>482260.8</v>
      </c>
      <c r="J296" t="s">
        <v>81</v>
      </c>
      <c r="K296">
        <v>2.6773888449830311E-2</v>
      </c>
      <c r="L296">
        <v>2.6774</v>
      </c>
      <c r="M296" t="s">
        <v>82</v>
      </c>
    </row>
    <row r="297" spans="1:13">
      <c r="A297" t="s">
        <v>278</v>
      </c>
      <c r="B297" t="s">
        <v>279</v>
      </c>
      <c r="C297" t="str">
        <f>TEXT(D297, "mmm")</f>
        <v>Jan</v>
      </c>
      <c r="D297" s="1">
        <v>45302</v>
      </c>
      <c r="E297" t="s">
        <v>296</v>
      </c>
      <c r="F297" t="s">
        <v>251</v>
      </c>
      <c r="G297">
        <v>3410713</v>
      </c>
      <c r="H297">
        <v>5.53</v>
      </c>
      <c r="I297">
        <v>18861242.890000001</v>
      </c>
      <c r="J297" t="s">
        <v>86</v>
      </c>
      <c r="K297">
        <v>3.636366451222961E-2</v>
      </c>
      <c r="L297">
        <v>3.6364000000000001</v>
      </c>
      <c r="M297" t="s">
        <v>82</v>
      </c>
    </row>
    <row r="298" spans="1:13">
      <c r="A298" t="s">
        <v>278</v>
      </c>
      <c r="B298" t="s">
        <v>279</v>
      </c>
      <c r="C298" t="str">
        <f>TEXT(D298, "mmm")</f>
        <v>Jan</v>
      </c>
      <c r="D298" s="1">
        <v>45302</v>
      </c>
      <c r="E298" t="s">
        <v>297</v>
      </c>
      <c r="F298" t="s">
        <v>251</v>
      </c>
      <c r="G298">
        <v>3410713</v>
      </c>
      <c r="H298">
        <v>5.53</v>
      </c>
      <c r="I298">
        <v>18861242.890000001</v>
      </c>
      <c r="J298" t="s">
        <v>86</v>
      </c>
      <c r="K298">
        <v>3.636366451222961E-2</v>
      </c>
      <c r="L298">
        <v>3.6364000000000001</v>
      </c>
      <c r="M298" t="s">
        <v>82</v>
      </c>
    </row>
    <row r="299" spans="1:13">
      <c r="A299" t="s">
        <v>278</v>
      </c>
      <c r="B299" t="s">
        <v>279</v>
      </c>
      <c r="C299" t="str">
        <f>TEXT(D299, "mmm")</f>
        <v>Jan</v>
      </c>
      <c r="D299" s="1">
        <v>45302</v>
      </c>
      <c r="E299" t="s">
        <v>298</v>
      </c>
      <c r="F299" t="s">
        <v>251</v>
      </c>
      <c r="G299">
        <v>3410713</v>
      </c>
      <c r="H299">
        <v>5.53</v>
      </c>
      <c r="I299">
        <v>18861242.890000001</v>
      </c>
      <c r="J299" t="s">
        <v>86</v>
      </c>
      <c r="K299">
        <v>3.636366451222961E-2</v>
      </c>
      <c r="L299">
        <v>3.6364000000000001</v>
      </c>
      <c r="M299" t="s">
        <v>82</v>
      </c>
    </row>
    <row r="300" spans="1:13">
      <c r="A300" t="s">
        <v>278</v>
      </c>
      <c r="B300" t="s">
        <v>279</v>
      </c>
      <c r="C300" t="str">
        <f>TEXT(D300, "mmm")</f>
        <v>Jan</v>
      </c>
      <c r="D300" s="1">
        <v>45302</v>
      </c>
      <c r="E300" t="s">
        <v>299</v>
      </c>
      <c r="F300" t="s">
        <v>251</v>
      </c>
      <c r="G300">
        <v>3410713</v>
      </c>
      <c r="H300">
        <v>5.53</v>
      </c>
      <c r="I300">
        <v>18861242.890000001</v>
      </c>
      <c r="J300" t="s">
        <v>86</v>
      </c>
      <c r="K300">
        <v>3.636366451222961E-2</v>
      </c>
      <c r="L300">
        <v>3.6364000000000001</v>
      </c>
      <c r="M300" t="s">
        <v>82</v>
      </c>
    </row>
    <row r="301" spans="1:13">
      <c r="A301" t="s">
        <v>300</v>
      </c>
      <c r="B301" t="s">
        <v>301</v>
      </c>
      <c r="C301" t="str">
        <f>TEXT(D301, "mmm")</f>
        <v>Jan</v>
      </c>
      <c r="D301" s="1">
        <v>45303</v>
      </c>
      <c r="E301" t="s">
        <v>302</v>
      </c>
      <c r="F301" t="s">
        <v>80</v>
      </c>
      <c r="G301">
        <v>4898</v>
      </c>
      <c r="H301">
        <v>18.399999999999999</v>
      </c>
      <c r="I301">
        <v>90123.199999999997</v>
      </c>
      <c r="J301" t="s">
        <v>86</v>
      </c>
      <c r="K301">
        <v>2.9972766893665129E-2</v>
      </c>
      <c r="L301">
        <v>2.9973000000000001</v>
      </c>
      <c r="M301" t="s">
        <v>82</v>
      </c>
    </row>
    <row r="302" spans="1:13">
      <c r="A302" t="s">
        <v>285</v>
      </c>
      <c r="B302" t="s">
        <v>286</v>
      </c>
      <c r="C302" t="str">
        <f>TEXT(D302, "mmm")</f>
        <v>Jan</v>
      </c>
      <c r="D302" s="1">
        <v>45303</v>
      </c>
      <c r="E302" t="s">
        <v>102</v>
      </c>
      <c r="F302" t="s">
        <v>101</v>
      </c>
      <c r="G302">
        <v>146455</v>
      </c>
      <c r="H302">
        <v>15.23</v>
      </c>
      <c r="I302">
        <v>2230509.65</v>
      </c>
      <c r="J302" t="s">
        <v>86</v>
      </c>
      <c r="K302">
        <v>2.379353890871605E-2</v>
      </c>
      <c r="L302">
        <v>2.3794</v>
      </c>
      <c r="M302" t="s">
        <v>82</v>
      </c>
    </row>
    <row r="303" spans="1:13">
      <c r="A303" t="s">
        <v>285</v>
      </c>
      <c r="B303" t="s">
        <v>286</v>
      </c>
      <c r="C303" t="str">
        <f>TEXT(D303, "mmm")</f>
        <v>Jan</v>
      </c>
      <c r="D303" s="1">
        <v>45303</v>
      </c>
      <c r="E303" t="s">
        <v>100</v>
      </c>
      <c r="F303" t="s">
        <v>101</v>
      </c>
      <c r="G303">
        <v>146455</v>
      </c>
      <c r="H303">
        <v>15.23</v>
      </c>
      <c r="I303">
        <v>2230509.65</v>
      </c>
      <c r="J303" t="s">
        <v>86</v>
      </c>
      <c r="K303">
        <v>2.379353890871605E-2</v>
      </c>
      <c r="L303">
        <v>2.3794</v>
      </c>
      <c r="M303" t="s">
        <v>82</v>
      </c>
    </row>
    <row r="304" spans="1:13">
      <c r="A304" t="s">
        <v>291</v>
      </c>
      <c r="B304" t="s">
        <v>292</v>
      </c>
      <c r="C304" t="str">
        <f>TEXT(D304, "mmm")</f>
        <v>Jan</v>
      </c>
      <c r="D304" s="1">
        <v>45303</v>
      </c>
      <c r="E304" t="s">
        <v>100</v>
      </c>
      <c r="F304" t="s">
        <v>101</v>
      </c>
      <c r="G304">
        <v>77412</v>
      </c>
      <c r="H304">
        <v>7.34</v>
      </c>
      <c r="I304">
        <v>568204.07999999996</v>
      </c>
      <c r="J304" t="s">
        <v>81</v>
      </c>
      <c r="K304">
        <v>6.1983545651451477E-2</v>
      </c>
      <c r="L304">
        <v>6.1984000000000004</v>
      </c>
      <c r="M304" t="s">
        <v>82</v>
      </c>
    </row>
    <row r="305" spans="1:13">
      <c r="A305" t="s">
        <v>291</v>
      </c>
      <c r="B305" t="s">
        <v>292</v>
      </c>
      <c r="C305" t="str">
        <f>TEXT(D305, "mmm")</f>
        <v>Jan</v>
      </c>
      <c r="D305" s="1">
        <v>45303</v>
      </c>
      <c r="E305" t="s">
        <v>102</v>
      </c>
      <c r="F305" t="s">
        <v>101</v>
      </c>
      <c r="G305">
        <v>77412</v>
      </c>
      <c r="H305">
        <v>7.34</v>
      </c>
      <c r="I305">
        <v>568204.07999999996</v>
      </c>
      <c r="J305" t="s">
        <v>81</v>
      </c>
      <c r="K305">
        <v>6.1983545651451477E-2</v>
      </c>
      <c r="L305">
        <v>6.1984000000000004</v>
      </c>
      <c r="M305" t="s">
        <v>82</v>
      </c>
    </row>
    <row r="306" spans="1:13">
      <c r="A306" t="s">
        <v>294</v>
      </c>
      <c r="B306" t="s">
        <v>295</v>
      </c>
      <c r="C306" t="str">
        <f>TEXT(D306, "mmm")</f>
        <v>Jan</v>
      </c>
      <c r="D306" s="1">
        <v>45303</v>
      </c>
      <c r="E306" t="s">
        <v>102</v>
      </c>
      <c r="F306" t="s">
        <v>101</v>
      </c>
      <c r="G306">
        <v>94278</v>
      </c>
      <c r="H306">
        <v>14.96</v>
      </c>
      <c r="I306">
        <v>1410398.88</v>
      </c>
      <c r="J306" t="s">
        <v>81</v>
      </c>
      <c r="K306">
        <v>3.1354444274978022E-2</v>
      </c>
      <c r="L306">
        <v>3.1354000000000002</v>
      </c>
      <c r="M306" t="s">
        <v>82</v>
      </c>
    </row>
    <row r="307" spans="1:13">
      <c r="A307" t="s">
        <v>294</v>
      </c>
      <c r="B307" t="s">
        <v>295</v>
      </c>
      <c r="C307" t="str">
        <f>TEXT(D307, "mmm")</f>
        <v>Jan</v>
      </c>
      <c r="D307" s="1">
        <v>45303</v>
      </c>
      <c r="E307" t="s">
        <v>100</v>
      </c>
      <c r="F307" t="s">
        <v>101</v>
      </c>
      <c r="G307">
        <v>94278</v>
      </c>
      <c r="H307">
        <v>14.96</v>
      </c>
      <c r="I307">
        <v>1410398.88</v>
      </c>
      <c r="J307" t="s">
        <v>81</v>
      </c>
      <c r="K307">
        <v>3.1354444274978022E-2</v>
      </c>
      <c r="L307">
        <v>3.1354000000000002</v>
      </c>
      <c r="M307" t="s">
        <v>82</v>
      </c>
    </row>
    <row r="308" spans="1:13">
      <c r="A308" t="s">
        <v>303</v>
      </c>
      <c r="B308" t="s">
        <v>304</v>
      </c>
      <c r="C308" t="str">
        <f>TEXT(D308, "mmm")</f>
        <v>Jan</v>
      </c>
      <c r="D308" s="1">
        <v>45303</v>
      </c>
      <c r="E308" t="s">
        <v>305</v>
      </c>
      <c r="F308" t="s">
        <v>118</v>
      </c>
      <c r="G308">
        <v>53700</v>
      </c>
      <c r="H308">
        <v>1.88</v>
      </c>
      <c r="I308">
        <v>100956</v>
      </c>
      <c r="J308" t="s">
        <v>86</v>
      </c>
      <c r="K308">
        <v>4.8128319882956072E-2</v>
      </c>
      <c r="L308">
        <v>4.8128000000000002</v>
      </c>
      <c r="M308" t="s">
        <v>82</v>
      </c>
    </row>
    <row r="309" spans="1:13">
      <c r="A309" t="s">
        <v>303</v>
      </c>
      <c r="B309" t="s">
        <v>304</v>
      </c>
      <c r="C309" t="str">
        <f>TEXT(D309, "mmm")</f>
        <v>Jan</v>
      </c>
      <c r="D309" s="1">
        <v>45303</v>
      </c>
      <c r="E309" t="s">
        <v>306</v>
      </c>
      <c r="F309" t="s">
        <v>118</v>
      </c>
      <c r="G309">
        <v>5400</v>
      </c>
      <c r="H309">
        <v>1.87</v>
      </c>
      <c r="I309">
        <v>10098</v>
      </c>
      <c r="J309" t="s">
        <v>81</v>
      </c>
      <c r="K309">
        <v>4.8128319882956072E-2</v>
      </c>
      <c r="L309">
        <v>4.8128000000000002</v>
      </c>
      <c r="M309" t="s">
        <v>82</v>
      </c>
    </row>
    <row r="310" spans="1:13">
      <c r="A310" t="s">
        <v>307</v>
      </c>
      <c r="B310" t="s">
        <v>308</v>
      </c>
      <c r="C310" t="str">
        <f>TEXT(D310, "mmm")</f>
        <v>Jan</v>
      </c>
      <c r="D310" s="1">
        <v>45303</v>
      </c>
      <c r="E310" t="s">
        <v>309</v>
      </c>
      <c r="F310" t="s">
        <v>217</v>
      </c>
      <c r="G310">
        <v>5000</v>
      </c>
      <c r="H310">
        <v>42.58</v>
      </c>
      <c r="I310">
        <v>212900</v>
      </c>
      <c r="J310" t="s">
        <v>86</v>
      </c>
      <c r="K310">
        <v>-8.9819027971053234E-2</v>
      </c>
      <c r="L310">
        <v>-8.9818999999999996</v>
      </c>
      <c r="M310" t="s">
        <v>82</v>
      </c>
    </row>
    <row r="311" spans="1:13">
      <c r="A311" t="s">
        <v>303</v>
      </c>
      <c r="B311" t="s">
        <v>304</v>
      </c>
      <c r="C311" t="str">
        <f>TEXT(D311, "mmm")</f>
        <v>Jan</v>
      </c>
      <c r="D311" s="1">
        <v>45303</v>
      </c>
      <c r="E311" t="s">
        <v>310</v>
      </c>
      <c r="F311" t="s">
        <v>118</v>
      </c>
      <c r="G311">
        <v>20000</v>
      </c>
      <c r="H311">
        <v>1.87</v>
      </c>
      <c r="I311">
        <v>37400</v>
      </c>
      <c r="J311" t="s">
        <v>86</v>
      </c>
      <c r="K311">
        <v>4.8128319882956072E-2</v>
      </c>
      <c r="L311">
        <v>4.8128000000000002</v>
      </c>
      <c r="M311" t="s">
        <v>82</v>
      </c>
    </row>
    <row r="312" spans="1:13">
      <c r="A312" t="s">
        <v>129</v>
      </c>
      <c r="B312" t="s">
        <v>130</v>
      </c>
      <c r="C312" t="str">
        <f>TEXT(D312, "mmm")</f>
        <v>Jan</v>
      </c>
      <c r="D312" s="1">
        <v>45303</v>
      </c>
      <c r="E312" t="s">
        <v>111</v>
      </c>
      <c r="F312" t="s">
        <v>101</v>
      </c>
      <c r="G312">
        <v>11000</v>
      </c>
      <c r="H312">
        <v>7.02</v>
      </c>
      <c r="I312">
        <v>77220</v>
      </c>
      <c r="J312" t="s">
        <v>81</v>
      </c>
      <c r="K312">
        <v>-7.4179806103460977E-2</v>
      </c>
      <c r="L312">
        <v>-7.4180000000000001</v>
      </c>
      <c r="M312" t="s">
        <v>82</v>
      </c>
    </row>
    <row r="313" spans="1:13">
      <c r="A313" t="s">
        <v>129</v>
      </c>
      <c r="B313" t="s">
        <v>130</v>
      </c>
      <c r="C313" t="str">
        <f>TEXT(D313, "mmm")</f>
        <v>Jan</v>
      </c>
      <c r="D313" s="1">
        <v>45303</v>
      </c>
      <c r="E313" t="s">
        <v>109</v>
      </c>
      <c r="F313" t="s">
        <v>101</v>
      </c>
      <c r="G313">
        <v>11000</v>
      </c>
      <c r="H313">
        <v>7.02</v>
      </c>
      <c r="I313">
        <v>77220</v>
      </c>
      <c r="J313" t="s">
        <v>81</v>
      </c>
      <c r="K313">
        <v>-7.4179806103460977E-2</v>
      </c>
      <c r="L313">
        <v>-7.4180000000000001</v>
      </c>
      <c r="M313" t="s">
        <v>82</v>
      </c>
    </row>
    <row r="314" spans="1:13">
      <c r="A314" t="s">
        <v>311</v>
      </c>
      <c r="B314" t="s">
        <v>312</v>
      </c>
      <c r="C314" t="str">
        <f>TEXT(D314, "mmm")</f>
        <v>Jan</v>
      </c>
      <c r="D314" s="1">
        <v>45303</v>
      </c>
      <c r="E314" t="s">
        <v>313</v>
      </c>
      <c r="F314" t="s">
        <v>314</v>
      </c>
      <c r="G314">
        <v>486000</v>
      </c>
      <c r="H314">
        <v>42.48</v>
      </c>
      <c r="I314">
        <v>20645280</v>
      </c>
      <c r="J314" t="s">
        <v>86</v>
      </c>
      <c r="K314">
        <v>0.14115740778325961</v>
      </c>
      <c r="L314">
        <v>14.1157</v>
      </c>
      <c r="M314" t="s">
        <v>82</v>
      </c>
    </row>
    <row r="315" spans="1:13">
      <c r="A315" t="s">
        <v>315</v>
      </c>
      <c r="B315" t="s">
        <v>316</v>
      </c>
      <c r="C315" t="str">
        <f>TEXT(D315, "mmm")</f>
        <v>Jan</v>
      </c>
      <c r="D315" s="1">
        <v>45303</v>
      </c>
      <c r="E315" t="s">
        <v>317</v>
      </c>
      <c r="F315" t="s">
        <v>118</v>
      </c>
      <c r="G315">
        <v>3000</v>
      </c>
      <c r="H315">
        <v>17.87</v>
      </c>
      <c r="I315">
        <v>53610</v>
      </c>
      <c r="J315" t="s">
        <v>81</v>
      </c>
      <c r="K315">
        <v>-7.3268393223027362E-2</v>
      </c>
      <c r="L315">
        <v>-7.3268000000000004</v>
      </c>
      <c r="M315" t="s">
        <v>82</v>
      </c>
    </row>
    <row r="316" spans="1:13">
      <c r="A316" t="s">
        <v>107</v>
      </c>
      <c r="B316" t="s">
        <v>108</v>
      </c>
      <c r="C316" t="str">
        <f>TEXT(D316, "mmm")</f>
        <v>Jan</v>
      </c>
      <c r="D316" s="1">
        <v>45303</v>
      </c>
      <c r="E316" t="s">
        <v>110</v>
      </c>
      <c r="F316" t="s">
        <v>101</v>
      </c>
      <c r="G316">
        <v>15500</v>
      </c>
      <c r="H316">
        <v>7.39</v>
      </c>
      <c r="I316">
        <v>114545</v>
      </c>
      <c r="J316" t="s">
        <v>81</v>
      </c>
      <c r="K316">
        <v>-1.351382263913292E-3</v>
      </c>
      <c r="L316">
        <v>-0.1351</v>
      </c>
      <c r="M316" t="s">
        <v>82</v>
      </c>
    </row>
    <row r="317" spans="1:13">
      <c r="A317" t="s">
        <v>107</v>
      </c>
      <c r="B317" t="s">
        <v>108</v>
      </c>
      <c r="C317" t="str">
        <f>TEXT(D317, "mmm")</f>
        <v>Jan</v>
      </c>
      <c r="D317" s="1">
        <v>45303</v>
      </c>
      <c r="E317" t="s">
        <v>109</v>
      </c>
      <c r="F317" t="s">
        <v>101</v>
      </c>
      <c r="G317">
        <v>15500</v>
      </c>
      <c r="H317">
        <v>7.39</v>
      </c>
      <c r="I317">
        <v>114545</v>
      </c>
      <c r="J317" t="s">
        <v>81</v>
      </c>
      <c r="K317">
        <v>-1.351382263913292E-3</v>
      </c>
      <c r="L317">
        <v>-0.1351</v>
      </c>
      <c r="M317" t="s">
        <v>82</v>
      </c>
    </row>
    <row r="318" spans="1:13">
      <c r="A318" t="s">
        <v>107</v>
      </c>
      <c r="B318" t="s">
        <v>108</v>
      </c>
      <c r="C318" t="str">
        <f>TEXT(D318, "mmm")</f>
        <v>Jan</v>
      </c>
      <c r="D318" s="1">
        <v>45303</v>
      </c>
      <c r="E318" t="s">
        <v>111</v>
      </c>
      <c r="F318" t="s">
        <v>101</v>
      </c>
      <c r="G318">
        <v>15500</v>
      </c>
      <c r="H318">
        <v>7.39</v>
      </c>
      <c r="I318">
        <v>114545</v>
      </c>
      <c r="J318" t="s">
        <v>81</v>
      </c>
      <c r="K318">
        <v>-1.351382263913292E-3</v>
      </c>
      <c r="L318">
        <v>-0.1351</v>
      </c>
      <c r="M318" t="s">
        <v>82</v>
      </c>
    </row>
    <row r="319" spans="1:13">
      <c r="A319" t="s">
        <v>318</v>
      </c>
      <c r="B319" t="s">
        <v>319</v>
      </c>
      <c r="C319" t="str">
        <f>TEXT(D319, "mmm")</f>
        <v>Jan</v>
      </c>
      <c r="D319" s="1">
        <v>45303</v>
      </c>
      <c r="E319" t="s">
        <v>320</v>
      </c>
      <c r="F319" t="s">
        <v>101</v>
      </c>
      <c r="G319">
        <v>21410983</v>
      </c>
      <c r="H319">
        <v>0.25</v>
      </c>
      <c r="I319">
        <v>5352745.75</v>
      </c>
      <c r="J319" t="s">
        <v>86</v>
      </c>
      <c r="K319">
        <v>0.47465434800761169</v>
      </c>
      <c r="L319">
        <v>47.465400000000002</v>
      </c>
      <c r="M319" t="s">
        <v>82</v>
      </c>
    </row>
    <row r="320" spans="1:13">
      <c r="A320" t="s">
        <v>321</v>
      </c>
      <c r="B320" t="s">
        <v>322</v>
      </c>
      <c r="C320" t="str">
        <f>TEXT(D320, "mmm")</f>
        <v>Jan</v>
      </c>
      <c r="D320" s="1">
        <v>45303</v>
      </c>
      <c r="E320" t="s">
        <v>323</v>
      </c>
      <c r="F320" t="s">
        <v>118</v>
      </c>
      <c r="G320">
        <v>7002</v>
      </c>
      <c r="H320">
        <v>2.4300000000000002</v>
      </c>
      <c r="I320">
        <v>17014.86</v>
      </c>
      <c r="J320" t="s">
        <v>86</v>
      </c>
      <c r="K320">
        <v>0.18257253241973179</v>
      </c>
      <c r="L320">
        <v>18.257300000000001</v>
      </c>
      <c r="M320" t="s">
        <v>82</v>
      </c>
    </row>
    <row r="321" spans="1:13">
      <c r="A321" t="s">
        <v>318</v>
      </c>
      <c r="B321" t="s">
        <v>319</v>
      </c>
      <c r="C321" t="str">
        <f>TEXT(D321, "mmm")</f>
        <v>Jan</v>
      </c>
      <c r="D321" s="1">
        <v>45303</v>
      </c>
      <c r="E321" t="s">
        <v>324</v>
      </c>
      <c r="F321" t="s">
        <v>101</v>
      </c>
      <c r="G321">
        <v>21410983</v>
      </c>
      <c r="H321">
        <v>0.25</v>
      </c>
      <c r="I321">
        <v>5352745.75</v>
      </c>
      <c r="J321" t="s">
        <v>86</v>
      </c>
      <c r="K321">
        <v>0.47465434800761169</v>
      </c>
      <c r="L321">
        <v>47.465400000000002</v>
      </c>
      <c r="M321" t="s">
        <v>82</v>
      </c>
    </row>
    <row r="322" spans="1:13">
      <c r="A322" t="s">
        <v>318</v>
      </c>
      <c r="B322" t="s">
        <v>319</v>
      </c>
      <c r="C322" t="str">
        <f>TEXT(D322, "mmm")</f>
        <v>Jan</v>
      </c>
      <c r="D322" s="1">
        <v>45303</v>
      </c>
      <c r="E322" t="s">
        <v>325</v>
      </c>
      <c r="F322" t="s">
        <v>101</v>
      </c>
      <c r="G322">
        <v>21410983</v>
      </c>
      <c r="H322">
        <v>0.25</v>
      </c>
      <c r="I322">
        <v>5352745.75</v>
      </c>
      <c r="J322" t="s">
        <v>86</v>
      </c>
      <c r="K322">
        <v>0.47465434800761169</v>
      </c>
      <c r="L322">
        <v>47.465400000000002</v>
      </c>
      <c r="M322" t="s">
        <v>82</v>
      </c>
    </row>
    <row r="323" spans="1:13">
      <c r="A323" t="s">
        <v>326</v>
      </c>
      <c r="B323" t="s">
        <v>327</v>
      </c>
      <c r="C323" t="str">
        <f>TEXT(D323, "mmm")</f>
        <v>Jan</v>
      </c>
      <c r="D323" s="1">
        <v>45303</v>
      </c>
      <c r="E323" t="s">
        <v>328</v>
      </c>
      <c r="F323" t="s">
        <v>80</v>
      </c>
      <c r="G323">
        <v>1850</v>
      </c>
      <c r="H323">
        <v>28.08</v>
      </c>
      <c r="I323">
        <v>51948</v>
      </c>
      <c r="J323" t="s">
        <v>86</v>
      </c>
      <c r="K323">
        <v>8.2588531866860659E-2</v>
      </c>
      <c r="L323">
        <v>8.2589000000000006</v>
      </c>
      <c r="M323" t="s">
        <v>82</v>
      </c>
    </row>
    <row r="324" spans="1:13">
      <c r="A324" t="s">
        <v>133</v>
      </c>
      <c r="B324" t="s">
        <v>134</v>
      </c>
      <c r="C324" t="str">
        <f>TEXT(D324, "mmm")</f>
        <v>Jan</v>
      </c>
      <c r="D324" s="1">
        <v>45303</v>
      </c>
      <c r="E324" t="s">
        <v>100</v>
      </c>
      <c r="F324" t="s">
        <v>101</v>
      </c>
      <c r="G324">
        <v>1787</v>
      </c>
      <c r="H324">
        <v>10.14</v>
      </c>
      <c r="I324">
        <v>18120.18</v>
      </c>
      <c r="J324" t="s">
        <v>81</v>
      </c>
      <c r="K324">
        <v>-1.186735404633765E-3</v>
      </c>
      <c r="L324">
        <v>-0.1187</v>
      </c>
      <c r="M324" t="s">
        <v>82</v>
      </c>
    </row>
    <row r="325" spans="1:13">
      <c r="A325" t="s">
        <v>133</v>
      </c>
      <c r="B325" t="s">
        <v>134</v>
      </c>
      <c r="C325" t="str">
        <f>TEXT(D325, "mmm")</f>
        <v>Jan</v>
      </c>
      <c r="D325" s="1">
        <v>45303</v>
      </c>
      <c r="E325" t="s">
        <v>102</v>
      </c>
      <c r="F325" t="s">
        <v>101</v>
      </c>
      <c r="G325">
        <v>1787</v>
      </c>
      <c r="H325">
        <v>10.14</v>
      </c>
      <c r="I325">
        <v>18120.18</v>
      </c>
      <c r="J325" t="s">
        <v>81</v>
      </c>
      <c r="K325">
        <v>-1.186735404633765E-3</v>
      </c>
      <c r="L325">
        <v>-0.1187</v>
      </c>
      <c r="M325" t="s">
        <v>82</v>
      </c>
    </row>
    <row r="326" spans="1:13">
      <c r="A326" t="s">
        <v>142</v>
      </c>
      <c r="B326" t="s">
        <v>143</v>
      </c>
      <c r="C326" t="str">
        <f>TEXT(D326, "mmm")</f>
        <v>Jan</v>
      </c>
      <c r="D326" s="1">
        <v>45303</v>
      </c>
      <c r="E326" t="s">
        <v>100</v>
      </c>
      <c r="F326" t="s">
        <v>101</v>
      </c>
      <c r="G326">
        <v>21554</v>
      </c>
      <c r="H326">
        <v>16.27</v>
      </c>
      <c r="I326">
        <v>350683.58</v>
      </c>
      <c r="J326" t="s">
        <v>81</v>
      </c>
      <c r="K326">
        <v>3.380455463113563E-2</v>
      </c>
      <c r="L326">
        <v>3.3805000000000001</v>
      </c>
      <c r="M326" t="s">
        <v>82</v>
      </c>
    </row>
    <row r="327" spans="1:13">
      <c r="A327" t="s">
        <v>142</v>
      </c>
      <c r="B327" t="s">
        <v>143</v>
      </c>
      <c r="C327" t="str">
        <f>TEXT(D327, "mmm")</f>
        <v>Jan</v>
      </c>
      <c r="D327" s="1">
        <v>45303</v>
      </c>
      <c r="E327" t="s">
        <v>102</v>
      </c>
      <c r="F327" t="s">
        <v>101</v>
      </c>
      <c r="G327">
        <v>21554</v>
      </c>
      <c r="H327">
        <v>16.27</v>
      </c>
      <c r="I327">
        <v>350683.58</v>
      </c>
      <c r="J327" t="s">
        <v>81</v>
      </c>
      <c r="K327">
        <v>3.380455463113563E-2</v>
      </c>
      <c r="L327">
        <v>3.3805000000000001</v>
      </c>
      <c r="M327" t="s">
        <v>82</v>
      </c>
    </row>
    <row r="328" spans="1:13">
      <c r="A328" t="s">
        <v>329</v>
      </c>
      <c r="B328" t="s">
        <v>330</v>
      </c>
      <c r="C328" t="str">
        <f>TEXT(D328, "mmm")</f>
        <v>Jan</v>
      </c>
      <c r="D328" s="1">
        <v>45307</v>
      </c>
      <c r="E328" t="s">
        <v>331</v>
      </c>
      <c r="F328" t="s">
        <v>80</v>
      </c>
      <c r="G328">
        <v>210000</v>
      </c>
      <c r="H328">
        <v>0.92</v>
      </c>
      <c r="I328">
        <v>193200</v>
      </c>
      <c r="J328" t="s">
        <v>81</v>
      </c>
      <c r="K328">
        <v>0.49999996760617188</v>
      </c>
      <c r="L328">
        <v>50</v>
      </c>
      <c r="M328" t="s">
        <v>82</v>
      </c>
    </row>
    <row r="329" spans="1:13">
      <c r="A329" t="s">
        <v>332</v>
      </c>
      <c r="B329" t="s">
        <v>333</v>
      </c>
      <c r="C329" t="str">
        <f>TEXT(D329, "mmm")</f>
        <v>Jan</v>
      </c>
      <c r="D329" s="1">
        <v>45307</v>
      </c>
      <c r="E329" t="s">
        <v>334</v>
      </c>
      <c r="F329" t="s">
        <v>251</v>
      </c>
      <c r="G329">
        <v>13067</v>
      </c>
      <c r="H329">
        <v>1.01</v>
      </c>
      <c r="I329">
        <v>13197.67</v>
      </c>
      <c r="J329" t="s">
        <v>81</v>
      </c>
      <c r="K329">
        <v>1.9801961500356399E-2</v>
      </c>
      <c r="L329">
        <v>1.9802</v>
      </c>
      <c r="M329" t="s">
        <v>82</v>
      </c>
    </row>
    <row r="330" spans="1:13">
      <c r="A330" t="s">
        <v>121</v>
      </c>
      <c r="B330" t="s">
        <v>122</v>
      </c>
      <c r="C330" t="str">
        <f>TEXT(D330, "mmm")</f>
        <v>Jan</v>
      </c>
      <c r="D330" s="1">
        <v>45307</v>
      </c>
      <c r="E330" t="s">
        <v>100</v>
      </c>
      <c r="F330" t="s">
        <v>101</v>
      </c>
      <c r="G330">
        <v>1300</v>
      </c>
      <c r="H330">
        <v>10.49</v>
      </c>
      <c r="I330">
        <v>13637</v>
      </c>
      <c r="J330" t="s">
        <v>81</v>
      </c>
      <c r="K330">
        <v>1.061767625864452E-2</v>
      </c>
      <c r="L330">
        <v>1.0618000000000001</v>
      </c>
      <c r="M330" t="s">
        <v>82</v>
      </c>
    </row>
    <row r="331" spans="1:13">
      <c r="A331" t="s">
        <v>121</v>
      </c>
      <c r="B331" t="s">
        <v>122</v>
      </c>
      <c r="C331" t="str">
        <f>TEXT(D331, "mmm")</f>
        <v>Jan</v>
      </c>
      <c r="D331" s="1">
        <v>45307</v>
      </c>
      <c r="E331" t="s">
        <v>102</v>
      </c>
      <c r="F331" t="s">
        <v>101</v>
      </c>
      <c r="G331">
        <v>1300</v>
      </c>
      <c r="H331">
        <v>10.49</v>
      </c>
      <c r="I331">
        <v>13637</v>
      </c>
      <c r="J331" t="s">
        <v>81</v>
      </c>
      <c r="K331">
        <v>1.061767625864452E-2</v>
      </c>
      <c r="L331">
        <v>1.0618000000000001</v>
      </c>
      <c r="M331" t="s">
        <v>82</v>
      </c>
    </row>
    <row r="332" spans="1:13">
      <c r="A332" t="s">
        <v>285</v>
      </c>
      <c r="B332" t="s">
        <v>286</v>
      </c>
      <c r="C332" t="str">
        <f>TEXT(D332, "mmm")</f>
        <v>Jan</v>
      </c>
      <c r="D332" s="1">
        <v>45307</v>
      </c>
      <c r="E332" t="s">
        <v>102</v>
      </c>
      <c r="F332" t="s">
        <v>101</v>
      </c>
      <c r="G332">
        <v>19207</v>
      </c>
      <c r="H332">
        <v>15.1</v>
      </c>
      <c r="I332">
        <v>290025.7</v>
      </c>
      <c r="J332" t="s">
        <v>81</v>
      </c>
      <c r="K332">
        <v>2.8666601666275549E-2</v>
      </c>
      <c r="L332">
        <v>2.8666999999999998</v>
      </c>
      <c r="M332" t="s">
        <v>82</v>
      </c>
    </row>
    <row r="333" spans="1:13">
      <c r="A333" t="s">
        <v>285</v>
      </c>
      <c r="B333" t="s">
        <v>286</v>
      </c>
      <c r="C333" t="str">
        <f>TEXT(D333, "mmm")</f>
        <v>Jan</v>
      </c>
      <c r="D333" s="1">
        <v>45307</v>
      </c>
      <c r="E333" t="s">
        <v>100</v>
      </c>
      <c r="F333" t="s">
        <v>101</v>
      </c>
      <c r="G333">
        <v>19207</v>
      </c>
      <c r="H333">
        <v>15.1</v>
      </c>
      <c r="I333">
        <v>290025.7</v>
      </c>
      <c r="J333" t="s">
        <v>81</v>
      </c>
      <c r="K333">
        <v>2.8666601666275549E-2</v>
      </c>
      <c r="L333">
        <v>2.8666999999999998</v>
      </c>
      <c r="M333" t="s">
        <v>82</v>
      </c>
    </row>
    <row r="334" spans="1:13">
      <c r="A334" t="s">
        <v>291</v>
      </c>
      <c r="B334" t="s">
        <v>292</v>
      </c>
      <c r="C334" t="str">
        <f>TEXT(D334, "mmm")</f>
        <v>Jan</v>
      </c>
      <c r="D334" s="1">
        <v>45307</v>
      </c>
      <c r="E334" t="s">
        <v>100</v>
      </c>
      <c r="F334" t="s">
        <v>101</v>
      </c>
      <c r="G334">
        <v>16530</v>
      </c>
      <c r="H334">
        <v>7.25</v>
      </c>
      <c r="I334">
        <v>119842.5</v>
      </c>
      <c r="J334" t="s">
        <v>81</v>
      </c>
      <c r="K334">
        <v>6.5097069976795874E-2</v>
      </c>
      <c r="L334">
        <v>6.5096999999999996</v>
      </c>
      <c r="M334" t="s">
        <v>82</v>
      </c>
    </row>
    <row r="335" spans="1:13">
      <c r="A335" t="s">
        <v>291</v>
      </c>
      <c r="B335" t="s">
        <v>292</v>
      </c>
      <c r="C335" t="str">
        <f>TEXT(D335, "mmm")</f>
        <v>Jan</v>
      </c>
      <c r="D335" s="1">
        <v>45307</v>
      </c>
      <c r="E335" t="s">
        <v>102</v>
      </c>
      <c r="F335" t="s">
        <v>101</v>
      </c>
      <c r="G335">
        <v>16530</v>
      </c>
      <c r="H335">
        <v>7.25</v>
      </c>
      <c r="I335">
        <v>119842.5</v>
      </c>
      <c r="J335" t="s">
        <v>81</v>
      </c>
      <c r="K335">
        <v>6.5097069976795874E-2</v>
      </c>
      <c r="L335">
        <v>6.5096999999999996</v>
      </c>
      <c r="M335" t="s">
        <v>82</v>
      </c>
    </row>
    <row r="336" spans="1:13">
      <c r="A336" t="s">
        <v>294</v>
      </c>
      <c r="B336" t="s">
        <v>295</v>
      </c>
      <c r="C336" t="str">
        <f>TEXT(D336, "mmm")</f>
        <v>Jan</v>
      </c>
      <c r="D336" s="1">
        <v>45307</v>
      </c>
      <c r="E336" t="s">
        <v>102</v>
      </c>
      <c r="F336" t="s">
        <v>101</v>
      </c>
      <c r="G336">
        <v>62933</v>
      </c>
      <c r="H336">
        <v>14.96</v>
      </c>
      <c r="I336">
        <v>941477.68</v>
      </c>
      <c r="J336" t="s">
        <v>81</v>
      </c>
      <c r="K336">
        <v>3.6789158557666291E-2</v>
      </c>
      <c r="L336">
        <v>3.6789000000000001</v>
      </c>
      <c r="M336" t="s">
        <v>82</v>
      </c>
    </row>
    <row r="337" spans="1:13">
      <c r="A337" t="s">
        <v>294</v>
      </c>
      <c r="B337" t="s">
        <v>295</v>
      </c>
      <c r="C337" t="str">
        <f>TEXT(D337, "mmm")</f>
        <v>Jan</v>
      </c>
      <c r="D337" s="1">
        <v>45307</v>
      </c>
      <c r="E337" t="s">
        <v>100</v>
      </c>
      <c r="F337" t="s">
        <v>101</v>
      </c>
      <c r="G337">
        <v>62933</v>
      </c>
      <c r="H337">
        <v>14.96</v>
      </c>
      <c r="I337">
        <v>941477.68</v>
      </c>
      <c r="J337" t="s">
        <v>81</v>
      </c>
      <c r="K337">
        <v>3.6789158557666291E-2</v>
      </c>
      <c r="L337">
        <v>3.6789000000000001</v>
      </c>
      <c r="M337" t="s">
        <v>82</v>
      </c>
    </row>
    <row r="338" spans="1:13">
      <c r="A338" t="s">
        <v>329</v>
      </c>
      <c r="B338" t="s">
        <v>330</v>
      </c>
      <c r="C338" t="str">
        <f>TEXT(D338, "mmm")</f>
        <v>Jan</v>
      </c>
      <c r="D338" s="1">
        <v>45307</v>
      </c>
      <c r="E338" t="s">
        <v>335</v>
      </c>
      <c r="F338" t="s">
        <v>80</v>
      </c>
      <c r="G338">
        <v>12100</v>
      </c>
      <c r="H338">
        <v>0.92</v>
      </c>
      <c r="I338">
        <v>11132</v>
      </c>
      <c r="J338" t="s">
        <v>81</v>
      </c>
      <c r="K338">
        <v>0.49999996760617188</v>
      </c>
      <c r="L338">
        <v>50</v>
      </c>
      <c r="M338" t="s">
        <v>82</v>
      </c>
    </row>
    <row r="339" spans="1:13">
      <c r="A339" t="s">
        <v>336</v>
      </c>
      <c r="B339" t="s">
        <v>337</v>
      </c>
      <c r="C339" t="str">
        <f>TEXT(D339, "mmm")</f>
        <v>Jan</v>
      </c>
      <c r="D339" s="1">
        <v>45307</v>
      </c>
      <c r="E339" t="s">
        <v>338</v>
      </c>
      <c r="F339" t="s">
        <v>118</v>
      </c>
      <c r="G339">
        <v>993.14</v>
      </c>
      <c r="H339">
        <v>11.14</v>
      </c>
      <c r="I339">
        <v>11063.579599999999</v>
      </c>
      <c r="J339" t="s">
        <v>86</v>
      </c>
      <c r="K339">
        <v>1.6934169389807071E-2</v>
      </c>
      <c r="L339">
        <v>1.6934</v>
      </c>
      <c r="M339" t="s">
        <v>82</v>
      </c>
    </row>
    <row r="340" spans="1:13">
      <c r="A340" t="s">
        <v>339</v>
      </c>
      <c r="B340" t="s">
        <v>340</v>
      </c>
      <c r="C340" t="str">
        <f>TEXT(D340, "mmm")</f>
        <v>Jan</v>
      </c>
      <c r="D340" s="1">
        <v>45307</v>
      </c>
      <c r="E340" t="s">
        <v>341</v>
      </c>
      <c r="F340" t="s">
        <v>118</v>
      </c>
      <c r="G340">
        <v>20000</v>
      </c>
      <c r="H340">
        <v>0.94</v>
      </c>
      <c r="I340">
        <v>18800</v>
      </c>
      <c r="J340" t="s">
        <v>81</v>
      </c>
      <c r="K340">
        <v>-0.17021279428921551</v>
      </c>
      <c r="L340">
        <v>-17.0213</v>
      </c>
      <c r="M340" t="s">
        <v>82</v>
      </c>
    </row>
    <row r="341" spans="1:13">
      <c r="A341" t="s">
        <v>342</v>
      </c>
      <c r="B341" t="s">
        <v>343</v>
      </c>
      <c r="C341" t="str">
        <f>TEXT(D341, "mmm")</f>
        <v>Jan</v>
      </c>
      <c r="D341" s="1">
        <v>45307</v>
      </c>
      <c r="E341" t="s">
        <v>344</v>
      </c>
      <c r="F341" t="s">
        <v>118</v>
      </c>
      <c r="G341">
        <v>392106</v>
      </c>
      <c r="H341">
        <v>0.77</v>
      </c>
      <c r="I341">
        <v>301921.62</v>
      </c>
      <c r="J341" t="s">
        <v>81</v>
      </c>
      <c r="K341">
        <v>2.5463810446498151E-2</v>
      </c>
      <c r="L341">
        <v>2.5464000000000002</v>
      </c>
      <c r="M341" t="s">
        <v>82</v>
      </c>
    </row>
    <row r="342" spans="1:13">
      <c r="A342" t="s">
        <v>166</v>
      </c>
      <c r="B342" t="s">
        <v>167</v>
      </c>
      <c r="C342" t="str">
        <f>TEXT(D342, "mmm")</f>
        <v>Jan</v>
      </c>
      <c r="D342" s="1">
        <v>45307</v>
      </c>
      <c r="E342" t="s">
        <v>169</v>
      </c>
      <c r="F342" t="s">
        <v>101</v>
      </c>
      <c r="G342">
        <v>19599</v>
      </c>
      <c r="H342">
        <v>12.73</v>
      </c>
      <c r="I342">
        <v>249495.27</v>
      </c>
      <c r="J342" t="s">
        <v>81</v>
      </c>
      <c r="K342">
        <v>0.15432583847893791</v>
      </c>
      <c r="L342">
        <v>15.432600000000001</v>
      </c>
      <c r="M342" t="s">
        <v>82</v>
      </c>
    </row>
    <row r="343" spans="1:13">
      <c r="A343" t="s">
        <v>166</v>
      </c>
      <c r="B343" t="s">
        <v>167</v>
      </c>
      <c r="C343" t="str">
        <f>TEXT(D343, "mmm")</f>
        <v>Jan</v>
      </c>
      <c r="D343" s="1">
        <v>45307</v>
      </c>
      <c r="E343" t="s">
        <v>172</v>
      </c>
      <c r="F343" t="s">
        <v>101</v>
      </c>
      <c r="G343">
        <v>19599</v>
      </c>
      <c r="H343">
        <v>12.73</v>
      </c>
      <c r="I343">
        <v>249495.27</v>
      </c>
      <c r="J343" t="s">
        <v>81</v>
      </c>
      <c r="K343">
        <v>0.15432583847893791</v>
      </c>
      <c r="L343">
        <v>15.432600000000001</v>
      </c>
      <c r="M343" t="s">
        <v>82</v>
      </c>
    </row>
    <row r="344" spans="1:13">
      <c r="A344" t="s">
        <v>166</v>
      </c>
      <c r="B344" t="s">
        <v>167</v>
      </c>
      <c r="C344" t="str">
        <f>TEXT(D344, "mmm")</f>
        <v>Jan</v>
      </c>
      <c r="D344" s="1">
        <v>45307</v>
      </c>
      <c r="E344" t="s">
        <v>171</v>
      </c>
      <c r="F344" t="s">
        <v>101</v>
      </c>
      <c r="G344">
        <v>19599</v>
      </c>
      <c r="H344">
        <v>12.73</v>
      </c>
      <c r="I344">
        <v>249495.27</v>
      </c>
      <c r="J344" t="s">
        <v>81</v>
      </c>
      <c r="K344">
        <v>0.15432583847893791</v>
      </c>
      <c r="L344">
        <v>15.432600000000001</v>
      </c>
      <c r="M344" t="s">
        <v>82</v>
      </c>
    </row>
    <row r="345" spans="1:13">
      <c r="A345" t="s">
        <v>166</v>
      </c>
      <c r="B345" t="s">
        <v>167</v>
      </c>
      <c r="C345" t="str">
        <f>TEXT(D345, "mmm")</f>
        <v>Jan</v>
      </c>
      <c r="D345" s="1">
        <v>45307</v>
      </c>
      <c r="E345" t="s">
        <v>174</v>
      </c>
      <c r="F345" t="s">
        <v>101</v>
      </c>
      <c r="G345">
        <v>19599</v>
      </c>
      <c r="H345">
        <v>12.73</v>
      </c>
      <c r="I345">
        <v>249495.27</v>
      </c>
      <c r="J345" t="s">
        <v>81</v>
      </c>
      <c r="K345">
        <v>0.15432583847893791</v>
      </c>
      <c r="L345">
        <v>15.432600000000001</v>
      </c>
      <c r="M345" t="s">
        <v>82</v>
      </c>
    </row>
    <row r="346" spans="1:13">
      <c r="A346" t="s">
        <v>166</v>
      </c>
      <c r="B346" t="s">
        <v>167</v>
      </c>
      <c r="C346" t="str">
        <f>TEXT(D346, "mmm")</f>
        <v>Jan</v>
      </c>
      <c r="D346" s="1">
        <v>45307</v>
      </c>
      <c r="E346" t="s">
        <v>168</v>
      </c>
      <c r="F346" t="s">
        <v>101</v>
      </c>
      <c r="G346">
        <v>19599</v>
      </c>
      <c r="H346">
        <v>12.73</v>
      </c>
      <c r="I346">
        <v>249495.27</v>
      </c>
      <c r="J346" t="s">
        <v>81</v>
      </c>
      <c r="K346">
        <v>0.15432583847893791</v>
      </c>
      <c r="L346">
        <v>15.432600000000001</v>
      </c>
      <c r="M346" t="s">
        <v>82</v>
      </c>
    </row>
    <row r="347" spans="1:13">
      <c r="A347" t="s">
        <v>166</v>
      </c>
      <c r="B347" t="s">
        <v>167</v>
      </c>
      <c r="C347" t="str">
        <f>TEXT(D347, "mmm")</f>
        <v>Jan</v>
      </c>
      <c r="D347" s="1">
        <v>45307</v>
      </c>
      <c r="E347" t="s">
        <v>173</v>
      </c>
      <c r="F347" t="s">
        <v>101</v>
      </c>
      <c r="G347">
        <v>19599</v>
      </c>
      <c r="H347">
        <v>12.73</v>
      </c>
      <c r="I347">
        <v>249495.27</v>
      </c>
      <c r="J347" t="s">
        <v>81</v>
      </c>
      <c r="K347">
        <v>0.15432583847893791</v>
      </c>
      <c r="L347">
        <v>15.432600000000001</v>
      </c>
      <c r="M347" t="s">
        <v>82</v>
      </c>
    </row>
    <row r="348" spans="1:13">
      <c r="A348" t="s">
        <v>166</v>
      </c>
      <c r="B348" t="s">
        <v>167</v>
      </c>
      <c r="C348" t="str">
        <f>TEXT(D348, "mmm")</f>
        <v>Jan</v>
      </c>
      <c r="D348" s="1">
        <v>45307</v>
      </c>
      <c r="E348" t="s">
        <v>170</v>
      </c>
      <c r="F348" t="s">
        <v>101</v>
      </c>
      <c r="G348">
        <v>19599</v>
      </c>
      <c r="H348">
        <v>12.73</v>
      </c>
      <c r="I348">
        <v>249495.27</v>
      </c>
      <c r="J348" t="s">
        <v>81</v>
      </c>
      <c r="K348">
        <v>0.15432583847893791</v>
      </c>
      <c r="L348">
        <v>15.432600000000001</v>
      </c>
      <c r="M348" t="s">
        <v>82</v>
      </c>
    </row>
    <row r="349" spans="1:13">
      <c r="A349" t="s">
        <v>303</v>
      </c>
      <c r="B349" t="s">
        <v>304</v>
      </c>
      <c r="C349" t="str">
        <f>TEXT(D349, "mmm")</f>
        <v>Jan</v>
      </c>
      <c r="D349" s="1">
        <v>45307</v>
      </c>
      <c r="E349" t="s">
        <v>306</v>
      </c>
      <c r="F349" t="s">
        <v>118</v>
      </c>
      <c r="G349">
        <v>7200</v>
      </c>
      <c r="H349">
        <v>1.98</v>
      </c>
      <c r="I349">
        <v>14256</v>
      </c>
      <c r="J349" t="s">
        <v>81</v>
      </c>
      <c r="K349">
        <v>-9.0909074316236071E-2</v>
      </c>
      <c r="L349">
        <v>-9.0908999999999995</v>
      </c>
      <c r="M349" t="s">
        <v>82</v>
      </c>
    </row>
    <row r="350" spans="1:13">
      <c r="A350" t="s">
        <v>129</v>
      </c>
      <c r="B350" t="s">
        <v>130</v>
      </c>
      <c r="C350" t="str">
        <f>TEXT(D350, "mmm")</f>
        <v>Jan</v>
      </c>
      <c r="D350" s="1">
        <v>45307</v>
      </c>
      <c r="E350" t="s">
        <v>109</v>
      </c>
      <c r="F350" t="s">
        <v>101</v>
      </c>
      <c r="G350">
        <v>13225</v>
      </c>
      <c r="H350">
        <v>7.03</v>
      </c>
      <c r="I350">
        <v>92971.75</v>
      </c>
      <c r="J350" t="s">
        <v>81</v>
      </c>
      <c r="K350">
        <v>-6.4102537106523583E-2</v>
      </c>
      <c r="L350">
        <v>-6.4103000000000003</v>
      </c>
      <c r="M350" t="s">
        <v>82</v>
      </c>
    </row>
    <row r="351" spans="1:13">
      <c r="A351" t="s">
        <v>342</v>
      </c>
      <c r="B351" t="s">
        <v>343</v>
      </c>
      <c r="C351" t="str">
        <f>TEXT(D351, "mmm")</f>
        <v>Jan</v>
      </c>
      <c r="D351" s="1">
        <v>45307</v>
      </c>
      <c r="E351" t="s">
        <v>345</v>
      </c>
      <c r="F351" t="s">
        <v>217</v>
      </c>
      <c r="G351">
        <v>784212</v>
      </c>
      <c r="H351">
        <v>0.77</v>
      </c>
      <c r="I351">
        <v>603843.24</v>
      </c>
      <c r="J351" t="s">
        <v>86</v>
      </c>
      <c r="K351">
        <v>2.5463810446498151E-2</v>
      </c>
      <c r="L351">
        <v>2.5464000000000002</v>
      </c>
      <c r="M351" t="s">
        <v>82</v>
      </c>
    </row>
    <row r="352" spans="1:13">
      <c r="A352" t="s">
        <v>346</v>
      </c>
      <c r="B352" t="s">
        <v>347</v>
      </c>
      <c r="C352" t="str">
        <f>TEXT(D352, "mmm")</f>
        <v>Jan</v>
      </c>
      <c r="D352" s="1">
        <v>45307</v>
      </c>
      <c r="E352" t="s">
        <v>348</v>
      </c>
      <c r="F352" t="s">
        <v>118</v>
      </c>
      <c r="G352">
        <v>2000</v>
      </c>
      <c r="H352">
        <v>14.5</v>
      </c>
      <c r="I352">
        <v>29000</v>
      </c>
      <c r="J352" t="s">
        <v>81</v>
      </c>
      <c r="K352">
        <v>-1.7473133527029169E-2</v>
      </c>
      <c r="L352">
        <v>-1.7473000000000001</v>
      </c>
      <c r="M352" t="s">
        <v>82</v>
      </c>
    </row>
    <row r="353" spans="1:13">
      <c r="A353" t="s">
        <v>129</v>
      </c>
      <c r="B353" t="s">
        <v>130</v>
      </c>
      <c r="C353" t="str">
        <f>TEXT(D353, "mmm")</f>
        <v>Jan</v>
      </c>
      <c r="D353" s="1">
        <v>45307</v>
      </c>
      <c r="E353" t="s">
        <v>111</v>
      </c>
      <c r="F353" t="s">
        <v>101</v>
      </c>
      <c r="G353">
        <v>13225</v>
      </c>
      <c r="H353">
        <v>7.03</v>
      </c>
      <c r="I353">
        <v>92971.75</v>
      </c>
      <c r="J353" t="s">
        <v>81</v>
      </c>
      <c r="K353">
        <v>-6.4102537106523583E-2</v>
      </c>
      <c r="L353">
        <v>-6.4103000000000003</v>
      </c>
      <c r="M353" t="s">
        <v>82</v>
      </c>
    </row>
    <row r="354" spans="1:13">
      <c r="A354" t="s">
        <v>311</v>
      </c>
      <c r="B354" t="s">
        <v>312</v>
      </c>
      <c r="C354" t="str">
        <f>TEXT(D354, "mmm")</f>
        <v>Jan</v>
      </c>
      <c r="D354" s="1">
        <v>45307</v>
      </c>
      <c r="E354" t="s">
        <v>313</v>
      </c>
      <c r="F354" t="s">
        <v>314</v>
      </c>
      <c r="G354">
        <v>770000</v>
      </c>
      <c r="H354">
        <v>42.95</v>
      </c>
      <c r="I354">
        <v>33071500</v>
      </c>
      <c r="J354" t="s">
        <v>86</v>
      </c>
      <c r="K354">
        <v>0.2182897965934549</v>
      </c>
      <c r="L354">
        <v>21.829000000000001</v>
      </c>
      <c r="M354" t="s">
        <v>82</v>
      </c>
    </row>
    <row r="355" spans="1:13">
      <c r="A355" t="s">
        <v>271</v>
      </c>
      <c r="B355" t="s">
        <v>272</v>
      </c>
      <c r="C355" t="str">
        <f>TEXT(D355, "mmm")</f>
        <v>Jan</v>
      </c>
      <c r="D355" s="1">
        <v>45307</v>
      </c>
      <c r="E355" t="s">
        <v>102</v>
      </c>
      <c r="F355" t="s">
        <v>101</v>
      </c>
      <c r="G355">
        <v>10053</v>
      </c>
      <c r="H355">
        <v>6.46</v>
      </c>
      <c r="I355">
        <v>64942.38</v>
      </c>
      <c r="J355" t="s">
        <v>81</v>
      </c>
      <c r="K355">
        <v>0.1157407908373429</v>
      </c>
      <c r="L355">
        <v>11.5741</v>
      </c>
      <c r="M355" t="s">
        <v>82</v>
      </c>
    </row>
    <row r="356" spans="1:13">
      <c r="A356" t="s">
        <v>271</v>
      </c>
      <c r="B356" t="s">
        <v>272</v>
      </c>
      <c r="C356" t="str">
        <f>TEXT(D356, "mmm")</f>
        <v>Jan</v>
      </c>
      <c r="D356" s="1">
        <v>45307</v>
      </c>
      <c r="E356" t="s">
        <v>100</v>
      </c>
      <c r="F356" t="s">
        <v>101</v>
      </c>
      <c r="G356">
        <v>10053</v>
      </c>
      <c r="H356">
        <v>6.46</v>
      </c>
      <c r="I356">
        <v>64942.38</v>
      </c>
      <c r="J356" t="s">
        <v>81</v>
      </c>
      <c r="K356">
        <v>0.1157407908373429</v>
      </c>
      <c r="L356">
        <v>11.5741</v>
      </c>
      <c r="M356" t="s">
        <v>82</v>
      </c>
    </row>
    <row r="357" spans="1:13">
      <c r="A357" t="s">
        <v>349</v>
      </c>
      <c r="B357" t="s">
        <v>350</v>
      </c>
      <c r="C357" t="str">
        <f>TEXT(D357, "mmm")</f>
        <v>Jan</v>
      </c>
      <c r="D357" s="1">
        <v>45307</v>
      </c>
      <c r="E357" t="s">
        <v>351</v>
      </c>
      <c r="F357" t="s">
        <v>80</v>
      </c>
      <c r="G357">
        <v>100000</v>
      </c>
      <c r="H357">
        <v>0.73</v>
      </c>
      <c r="I357">
        <v>73000</v>
      </c>
      <c r="J357" t="s">
        <v>86</v>
      </c>
      <c r="K357">
        <v>-8.2499979697168158E-2</v>
      </c>
      <c r="L357">
        <v>-8.25</v>
      </c>
      <c r="M357" t="s">
        <v>82</v>
      </c>
    </row>
    <row r="358" spans="1:13">
      <c r="A358" t="s">
        <v>329</v>
      </c>
      <c r="B358" t="s">
        <v>330</v>
      </c>
      <c r="C358" t="str">
        <f>TEXT(D358, "mmm")</f>
        <v>Jan</v>
      </c>
      <c r="D358" s="1">
        <v>45307</v>
      </c>
      <c r="E358" t="s">
        <v>352</v>
      </c>
      <c r="F358" t="s">
        <v>217</v>
      </c>
      <c r="G358">
        <v>1100000</v>
      </c>
      <c r="H358">
        <v>0.92</v>
      </c>
      <c r="I358">
        <v>1012000</v>
      </c>
      <c r="J358" t="s">
        <v>86</v>
      </c>
      <c r="K358">
        <v>0.49999996760617188</v>
      </c>
      <c r="L358">
        <v>50</v>
      </c>
      <c r="M358" t="s">
        <v>82</v>
      </c>
    </row>
    <row r="359" spans="1:13">
      <c r="A359" t="s">
        <v>353</v>
      </c>
      <c r="B359" t="s">
        <v>354</v>
      </c>
      <c r="C359" t="str">
        <f>TEXT(D359, "mmm")</f>
        <v>Jan</v>
      </c>
      <c r="D359" s="1">
        <v>45307</v>
      </c>
      <c r="E359" t="s">
        <v>355</v>
      </c>
      <c r="F359" t="s">
        <v>118</v>
      </c>
      <c r="G359">
        <v>5000</v>
      </c>
      <c r="H359">
        <v>21</v>
      </c>
      <c r="I359">
        <v>105000</v>
      </c>
      <c r="J359" t="s">
        <v>81</v>
      </c>
      <c r="K359">
        <v>0.11801244002020291</v>
      </c>
      <c r="L359">
        <v>11.8012</v>
      </c>
      <c r="M359" t="s">
        <v>82</v>
      </c>
    </row>
    <row r="360" spans="1:13">
      <c r="A360" t="s">
        <v>200</v>
      </c>
      <c r="B360" t="s">
        <v>201</v>
      </c>
      <c r="C360" t="str">
        <f>TEXT(D360, "mmm")</f>
        <v>Jan</v>
      </c>
      <c r="D360" s="1">
        <v>45307</v>
      </c>
      <c r="E360" t="s">
        <v>219</v>
      </c>
      <c r="F360" t="s">
        <v>217</v>
      </c>
      <c r="G360">
        <v>1000000</v>
      </c>
      <c r="H360">
        <v>0.95</v>
      </c>
      <c r="I360">
        <v>950000</v>
      </c>
      <c r="J360" t="s">
        <v>86</v>
      </c>
      <c r="K360">
        <v>7.446807768615793E-2</v>
      </c>
      <c r="L360">
        <v>7.4467999999999996</v>
      </c>
      <c r="M360" t="s">
        <v>82</v>
      </c>
    </row>
    <row r="361" spans="1:13">
      <c r="A361" t="s">
        <v>200</v>
      </c>
      <c r="B361" t="s">
        <v>201</v>
      </c>
      <c r="C361" t="str">
        <f>TEXT(D361, "mmm")</f>
        <v>Jan</v>
      </c>
      <c r="D361" s="1">
        <v>45307</v>
      </c>
      <c r="E361" t="s">
        <v>220</v>
      </c>
      <c r="F361" t="s">
        <v>101</v>
      </c>
      <c r="G361">
        <v>1000000</v>
      </c>
      <c r="H361">
        <v>0.95</v>
      </c>
      <c r="I361">
        <v>950000</v>
      </c>
      <c r="J361" t="s">
        <v>86</v>
      </c>
      <c r="K361">
        <v>7.446807768615793E-2</v>
      </c>
      <c r="L361">
        <v>7.4467999999999996</v>
      </c>
      <c r="M361" t="s">
        <v>82</v>
      </c>
    </row>
    <row r="362" spans="1:13">
      <c r="A362" t="s">
        <v>103</v>
      </c>
      <c r="B362" t="s">
        <v>104</v>
      </c>
      <c r="C362" t="str">
        <f>TEXT(D362, "mmm")</f>
        <v>Jan</v>
      </c>
      <c r="D362" s="1">
        <v>45307</v>
      </c>
      <c r="E362" t="s">
        <v>102</v>
      </c>
      <c r="F362" t="s">
        <v>101</v>
      </c>
      <c r="G362">
        <v>1406</v>
      </c>
      <c r="H362">
        <v>11.71</v>
      </c>
      <c r="I362">
        <v>16464.259999999998</v>
      </c>
      <c r="J362" t="s">
        <v>81</v>
      </c>
      <c r="K362">
        <v>8.6045982800375675E-4</v>
      </c>
      <c r="L362">
        <v>8.5999999999999993E-2</v>
      </c>
      <c r="M362" t="s">
        <v>82</v>
      </c>
    </row>
    <row r="363" spans="1:13">
      <c r="A363" t="s">
        <v>103</v>
      </c>
      <c r="B363" t="s">
        <v>104</v>
      </c>
      <c r="C363" t="str">
        <f>TEXT(D363, "mmm")</f>
        <v>Jan</v>
      </c>
      <c r="D363" s="1">
        <v>45307</v>
      </c>
      <c r="E363" t="s">
        <v>100</v>
      </c>
      <c r="F363" t="s">
        <v>101</v>
      </c>
      <c r="G363">
        <v>1406</v>
      </c>
      <c r="H363">
        <v>11.71</v>
      </c>
      <c r="I363">
        <v>16464.259999999998</v>
      </c>
      <c r="J363" t="s">
        <v>81</v>
      </c>
      <c r="K363">
        <v>8.6045982800375675E-4</v>
      </c>
      <c r="L363">
        <v>8.5999999999999993E-2</v>
      </c>
      <c r="M363" t="s">
        <v>82</v>
      </c>
    </row>
    <row r="364" spans="1:13">
      <c r="A364" t="s">
        <v>142</v>
      </c>
      <c r="B364" t="s">
        <v>143</v>
      </c>
      <c r="C364" t="str">
        <f>TEXT(D364, "mmm")</f>
        <v>Jan</v>
      </c>
      <c r="D364" s="1">
        <v>45307</v>
      </c>
      <c r="E364" t="s">
        <v>100</v>
      </c>
      <c r="F364" t="s">
        <v>101</v>
      </c>
      <c r="G364">
        <v>81123</v>
      </c>
      <c r="H364">
        <v>16.27</v>
      </c>
      <c r="I364">
        <v>1319871.21</v>
      </c>
      <c r="J364" t="s">
        <v>81</v>
      </c>
      <c r="K364">
        <v>2.649427399748561E-2</v>
      </c>
      <c r="L364">
        <v>2.6494</v>
      </c>
      <c r="M364" t="s">
        <v>82</v>
      </c>
    </row>
    <row r="365" spans="1:13">
      <c r="A365" t="s">
        <v>142</v>
      </c>
      <c r="B365" t="s">
        <v>143</v>
      </c>
      <c r="C365" t="str">
        <f>TEXT(D365, "mmm")</f>
        <v>Jan</v>
      </c>
      <c r="D365" s="1">
        <v>45307</v>
      </c>
      <c r="E365" t="s">
        <v>102</v>
      </c>
      <c r="F365" t="s">
        <v>101</v>
      </c>
      <c r="G365">
        <v>81123</v>
      </c>
      <c r="H365">
        <v>16.27</v>
      </c>
      <c r="I365">
        <v>1319871.21</v>
      </c>
      <c r="J365" t="s">
        <v>81</v>
      </c>
      <c r="K365">
        <v>2.649427399748561E-2</v>
      </c>
      <c r="L365">
        <v>2.6494</v>
      </c>
      <c r="M365" t="s">
        <v>82</v>
      </c>
    </row>
    <row r="366" spans="1:13">
      <c r="A366" t="s">
        <v>142</v>
      </c>
      <c r="B366" t="s">
        <v>143</v>
      </c>
      <c r="C366" t="str">
        <f>TEXT(D366, "mmm")</f>
        <v>Jan</v>
      </c>
      <c r="D366" s="1">
        <v>45308</v>
      </c>
      <c r="E366" t="s">
        <v>100</v>
      </c>
      <c r="F366" t="s">
        <v>101</v>
      </c>
      <c r="G366">
        <v>106270</v>
      </c>
      <c r="H366">
        <v>16.13</v>
      </c>
      <c r="I366">
        <v>1714135.1</v>
      </c>
      <c r="J366" t="s">
        <v>81</v>
      </c>
      <c r="K366">
        <v>1.297073351743072E-2</v>
      </c>
      <c r="L366">
        <v>1.2970999999999999</v>
      </c>
      <c r="M366" t="s">
        <v>82</v>
      </c>
    </row>
    <row r="367" spans="1:13">
      <c r="A367" t="s">
        <v>142</v>
      </c>
      <c r="B367" t="s">
        <v>143</v>
      </c>
      <c r="C367" t="str">
        <f>TEXT(D367, "mmm")</f>
        <v>Jan</v>
      </c>
      <c r="D367" s="1">
        <v>45308</v>
      </c>
      <c r="E367" t="s">
        <v>102</v>
      </c>
      <c r="F367" t="s">
        <v>101</v>
      </c>
      <c r="G367">
        <v>106270</v>
      </c>
      <c r="H367">
        <v>16.13</v>
      </c>
      <c r="I367">
        <v>1714135.1</v>
      </c>
      <c r="J367" t="s">
        <v>81</v>
      </c>
      <c r="K367">
        <v>1.297073351743072E-2</v>
      </c>
      <c r="L367">
        <v>1.2970999999999999</v>
      </c>
      <c r="M367" t="s">
        <v>82</v>
      </c>
    </row>
    <row r="368" spans="1:13">
      <c r="A368" t="s">
        <v>146</v>
      </c>
      <c r="B368" t="s">
        <v>147</v>
      </c>
      <c r="C368" t="str">
        <f>TEXT(D368, "mmm")</f>
        <v>Jan</v>
      </c>
      <c r="D368" s="1">
        <v>45308</v>
      </c>
      <c r="E368" t="s">
        <v>102</v>
      </c>
      <c r="F368" t="s">
        <v>101</v>
      </c>
      <c r="G368">
        <v>17723</v>
      </c>
      <c r="H368">
        <v>11.83</v>
      </c>
      <c r="I368">
        <v>209663.09</v>
      </c>
      <c r="J368" t="s">
        <v>81</v>
      </c>
      <c r="K368">
        <v>1.702113824572216E-2</v>
      </c>
      <c r="L368">
        <v>1.7020999999999999</v>
      </c>
      <c r="M368" t="s">
        <v>82</v>
      </c>
    </row>
    <row r="369" spans="1:13">
      <c r="A369" t="s">
        <v>356</v>
      </c>
      <c r="B369" t="s">
        <v>357</v>
      </c>
      <c r="C369" t="str">
        <f>TEXT(D369, "mmm")</f>
        <v>Jan</v>
      </c>
      <c r="D369" s="1">
        <v>45308</v>
      </c>
      <c r="E369" t="s">
        <v>313</v>
      </c>
      <c r="F369" t="s">
        <v>314</v>
      </c>
      <c r="G369">
        <v>19658119</v>
      </c>
      <c r="H369">
        <v>11.7</v>
      </c>
      <c r="I369">
        <v>229999992.30000001</v>
      </c>
      <c r="J369" t="s">
        <v>86</v>
      </c>
      <c r="K369">
        <v>3.511576563723362E-2</v>
      </c>
      <c r="L369">
        <v>3.5116000000000001</v>
      </c>
      <c r="M369" t="s">
        <v>82</v>
      </c>
    </row>
    <row r="370" spans="1:13">
      <c r="A370" t="s">
        <v>166</v>
      </c>
      <c r="B370" t="s">
        <v>167</v>
      </c>
      <c r="C370" t="str">
        <f>TEXT(D370, "mmm")</f>
        <v>Jan</v>
      </c>
      <c r="D370" s="1">
        <v>45308</v>
      </c>
      <c r="E370" t="s">
        <v>170</v>
      </c>
      <c r="F370" t="s">
        <v>101</v>
      </c>
      <c r="G370">
        <v>78925</v>
      </c>
      <c r="H370">
        <v>12.6</v>
      </c>
      <c r="I370">
        <v>994455</v>
      </c>
      <c r="J370" t="s">
        <v>86</v>
      </c>
      <c r="K370">
        <v>0.21307695828951309</v>
      </c>
      <c r="L370">
        <v>21.307700000000001</v>
      </c>
      <c r="M370" t="s">
        <v>82</v>
      </c>
    </row>
    <row r="371" spans="1:13">
      <c r="A371" t="s">
        <v>166</v>
      </c>
      <c r="B371" t="s">
        <v>167</v>
      </c>
      <c r="C371" t="str">
        <f>TEXT(D371, "mmm")</f>
        <v>Jan</v>
      </c>
      <c r="D371" s="1">
        <v>45308</v>
      </c>
      <c r="E371" t="s">
        <v>171</v>
      </c>
      <c r="F371" t="s">
        <v>101</v>
      </c>
      <c r="G371">
        <v>78925</v>
      </c>
      <c r="H371">
        <v>12.6</v>
      </c>
      <c r="I371">
        <v>994455</v>
      </c>
      <c r="J371" t="s">
        <v>86</v>
      </c>
      <c r="K371">
        <v>0.21307695828951309</v>
      </c>
      <c r="L371">
        <v>21.307700000000001</v>
      </c>
      <c r="M371" t="s">
        <v>82</v>
      </c>
    </row>
    <row r="372" spans="1:13">
      <c r="A372" t="s">
        <v>166</v>
      </c>
      <c r="B372" t="s">
        <v>167</v>
      </c>
      <c r="C372" t="str">
        <f>TEXT(D372, "mmm")</f>
        <v>Jan</v>
      </c>
      <c r="D372" s="1">
        <v>45308</v>
      </c>
      <c r="E372" t="s">
        <v>173</v>
      </c>
      <c r="F372" t="s">
        <v>101</v>
      </c>
      <c r="G372">
        <v>78925</v>
      </c>
      <c r="H372">
        <v>12.6</v>
      </c>
      <c r="I372">
        <v>994455</v>
      </c>
      <c r="J372" t="s">
        <v>86</v>
      </c>
      <c r="K372">
        <v>0.21307695828951309</v>
      </c>
      <c r="L372">
        <v>21.307700000000001</v>
      </c>
      <c r="M372" t="s">
        <v>82</v>
      </c>
    </row>
    <row r="373" spans="1:13">
      <c r="A373" t="s">
        <v>166</v>
      </c>
      <c r="B373" t="s">
        <v>167</v>
      </c>
      <c r="C373" t="str">
        <f>TEXT(D373, "mmm")</f>
        <v>Jan</v>
      </c>
      <c r="D373" s="1">
        <v>45308</v>
      </c>
      <c r="E373" t="s">
        <v>169</v>
      </c>
      <c r="F373" t="s">
        <v>101</v>
      </c>
      <c r="G373">
        <v>78925</v>
      </c>
      <c r="H373">
        <v>12.6</v>
      </c>
      <c r="I373">
        <v>994455</v>
      </c>
      <c r="J373" t="s">
        <v>86</v>
      </c>
      <c r="K373">
        <v>0.21307695828951309</v>
      </c>
      <c r="L373">
        <v>21.307700000000001</v>
      </c>
      <c r="M373" t="s">
        <v>82</v>
      </c>
    </row>
    <row r="374" spans="1:13">
      <c r="A374" t="s">
        <v>166</v>
      </c>
      <c r="B374" t="s">
        <v>167</v>
      </c>
      <c r="C374" t="str">
        <f>TEXT(D374, "mmm")</f>
        <v>Jan</v>
      </c>
      <c r="D374" s="1">
        <v>45308</v>
      </c>
      <c r="E374" t="s">
        <v>174</v>
      </c>
      <c r="F374" t="s">
        <v>101</v>
      </c>
      <c r="G374">
        <v>78925</v>
      </c>
      <c r="H374">
        <v>12.6</v>
      </c>
      <c r="I374">
        <v>994455</v>
      </c>
      <c r="J374" t="s">
        <v>86</v>
      </c>
      <c r="K374">
        <v>0.21307695828951309</v>
      </c>
      <c r="L374">
        <v>21.307700000000001</v>
      </c>
      <c r="M374" t="s">
        <v>82</v>
      </c>
    </row>
    <row r="375" spans="1:13">
      <c r="A375" t="s">
        <v>166</v>
      </c>
      <c r="B375" t="s">
        <v>167</v>
      </c>
      <c r="C375" t="str">
        <f>TEXT(D375, "mmm")</f>
        <v>Jan</v>
      </c>
      <c r="D375" s="1">
        <v>45308</v>
      </c>
      <c r="E375" t="s">
        <v>168</v>
      </c>
      <c r="F375" t="s">
        <v>101</v>
      </c>
      <c r="G375">
        <v>78925</v>
      </c>
      <c r="H375">
        <v>12.6</v>
      </c>
      <c r="I375">
        <v>994455</v>
      </c>
      <c r="J375" t="s">
        <v>86</v>
      </c>
      <c r="K375">
        <v>0.21307695828951309</v>
      </c>
      <c r="L375">
        <v>21.307700000000001</v>
      </c>
      <c r="M375" t="s">
        <v>82</v>
      </c>
    </row>
    <row r="376" spans="1:13">
      <c r="A376" t="s">
        <v>166</v>
      </c>
      <c r="B376" t="s">
        <v>167</v>
      </c>
      <c r="C376" t="str">
        <f>TEXT(D376, "mmm")</f>
        <v>Jan</v>
      </c>
      <c r="D376" s="1">
        <v>45308</v>
      </c>
      <c r="E376" t="s">
        <v>172</v>
      </c>
      <c r="F376" t="s">
        <v>101</v>
      </c>
      <c r="G376">
        <v>78925</v>
      </c>
      <c r="H376">
        <v>12.6</v>
      </c>
      <c r="I376">
        <v>994455</v>
      </c>
      <c r="J376" t="s">
        <v>86</v>
      </c>
      <c r="K376">
        <v>0.21307695828951309</v>
      </c>
      <c r="L376">
        <v>21.307700000000001</v>
      </c>
      <c r="M376" t="s">
        <v>82</v>
      </c>
    </row>
    <row r="377" spans="1:13">
      <c r="A377" t="s">
        <v>146</v>
      </c>
      <c r="B377" t="s">
        <v>147</v>
      </c>
      <c r="C377" t="str">
        <f>TEXT(D377, "mmm")</f>
        <v>Jan</v>
      </c>
      <c r="D377" s="1">
        <v>45308</v>
      </c>
      <c r="E377" t="s">
        <v>100</v>
      </c>
      <c r="F377" t="s">
        <v>101</v>
      </c>
      <c r="G377">
        <v>17723</v>
      </c>
      <c r="H377">
        <v>11.83</v>
      </c>
      <c r="I377">
        <v>209663.09</v>
      </c>
      <c r="J377" t="s">
        <v>81</v>
      </c>
      <c r="K377">
        <v>1.702113824572216E-2</v>
      </c>
      <c r="L377">
        <v>1.7020999999999999</v>
      </c>
      <c r="M377" t="s">
        <v>82</v>
      </c>
    </row>
    <row r="378" spans="1:13">
      <c r="A378" t="s">
        <v>358</v>
      </c>
      <c r="B378" t="s">
        <v>359</v>
      </c>
      <c r="C378" t="str">
        <f>TEXT(D378, "mmm")</f>
        <v>Jan</v>
      </c>
      <c r="D378" s="1">
        <v>45308</v>
      </c>
      <c r="E378" t="s">
        <v>360</v>
      </c>
      <c r="F378" t="s">
        <v>80</v>
      </c>
      <c r="G378">
        <v>899</v>
      </c>
      <c r="H378">
        <v>60.32</v>
      </c>
      <c r="I378">
        <v>54227.68</v>
      </c>
      <c r="J378" t="s">
        <v>81</v>
      </c>
      <c r="K378">
        <v>4.1137209447288381E-2</v>
      </c>
      <c r="L378">
        <v>4.1136999999999997</v>
      </c>
      <c r="M378" t="s">
        <v>82</v>
      </c>
    </row>
    <row r="379" spans="1:13">
      <c r="A379" t="s">
        <v>361</v>
      </c>
      <c r="B379" t="s">
        <v>362</v>
      </c>
      <c r="C379" t="str">
        <f>TEXT(D379, "mmm")</f>
        <v>Jan</v>
      </c>
      <c r="D379" s="1">
        <v>45308</v>
      </c>
      <c r="E379" t="s">
        <v>363</v>
      </c>
      <c r="F379" t="s">
        <v>101</v>
      </c>
      <c r="G379">
        <v>2000</v>
      </c>
      <c r="H379">
        <v>35.29</v>
      </c>
      <c r="I379">
        <v>70580</v>
      </c>
      <c r="J379" t="s">
        <v>81</v>
      </c>
      <c r="K379">
        <v>5.2854569959884579E-2</v>
      </c>
      <c r="L379">
        <v>5.2854999999999999</v>
      </c>
      <c r="M379" t="s">
        <v>82</v>
      </c>
    </row>
    <row r="380" spans="1:13">
      <c r="A380" t="s">
        <v>311</v>
      </c>
      <c r="B380" t="s">
        <v>312</v>
      </c>
      <c r="C380" t="str">
        <f>TEXT(D380, "mmm")</f>
        <v>Jan</v>
      </c>
      <c r="D380" s="1">
        <v>45308</v>
      </c>
      <c r="E380" t="s">
        <v>313</v>
      </c>
      <c r="F380" t="s">
        <v>314</v>
      </c>
      <c r="G380">
        <v>500000</v>
      </c>
      <c r="H380">
        <v>41.57</v>
      </c>
      <c r="I380">
        <v>20785000</v>
      </c>
      <c r="J380" t="s">
        <v>86</v>
      </c>
      <c r="K380">
        <v>0.22686434935387051</v>
      </c>
      <c r="L380">
        <v>22.686399999999999</v>
      </c>
      <c r="M380" t="s">
        <v>82</v>
      </c>
    </row>
    <row r="381" spans="1:13">
      <c r="A381" t="s">
        <v>364</v>
      </c>
      <c r="B381" t="s">
        <v>365</v>
      </c>
      <c r="C381" t="str">
        <f>TEXT(D381, "mmm")</f>
        <v>Jan</v>
      </c>
      <c r="D381" s="1">
        <v>45308</v>
      </c>
      <c r="E381" t="s">
        <v>366</v>
      </c>
      <c r="F381" t="s">
        <v>80</v>
      </c>
      <c r="G381">
        <v>582</v>
      </c>
      <c r="H381">
        <v>48.11</v>
      </c>
      <c r="I381">
        <v>28000.02</v>
      </c>
      <c r="J381" t="s">
        <v>86</v>
      </c>
      <c r="K381">
        <v>-3.3049162449544138E-2</v>
      </c>
      <c r="L381">
        <v>-3.3048999999999999</v>
      </c>
      <c r="M381" t="s">
        <v>82</v>
      </c>
    </row>
    <row r="382" spans="1:13">
      <c r="A382" t="s">
        <v>200</v>
      </c>
      <c r="B382" t="s">
        <v>201</v>
      </c>
      <c r="C382" t="str">
        <f>TEXT(D382, "mmm")</f>
        <v>Jan</v>
      </c>
      <c r="D382" s="1">
        <v>45308</v>
      </c>
      <c r="E382" t="s">
        <v>207</v>
      </c>
      <c r="F382" t="s">
        <v>128</v>
      </c>
      <c r="G382">
        <v>150000</v>
      </c>
      <c r="H382">
        <v>0.95</v>
      </c>
      <c r="I382">
        <v>142500</v>
      </c>
      <c r="J382" t="s">
        <v>81</v>
      </c>
      <c r="K382">
        <v>3.030300111189765E-2</v>
      </c>
      <c r="L382">
        <v>3.0303</v>
      </c>
      <c r="M382" t="s">
        <v>82</v>
      </c>
    </row>
    <row r="383" spans="1:13">
      <c r="A383" t="s">
        <v>183</v>
      </c>
      <c r="B383" t="s">
        <v>184</v>
      </c>
      <c r="C383" t="str">
        <f>TEXT(D383, "mmm")</f>
        <v>Jan</v>
      </c>
      <c r="D383" s="1">
        <v>45308</v>
      </c>
      <c r="E383" t="s">
        <v>102</v>
      </c>
      <c r="F383" t="s">
        <v>101</v>
      </c>
      <c r="G383">
        <v>9353</v>
      </c>
      <c r="H383">
        <v>8.74</v>
      </c>
      <c r="I383">
        <v>81745.22</v>
      </c>
      <c r="J383" t="s">
        <v>86</v>
      </c>
      <c r="K383">
        <v>2.6084885270307279E-2</v>
      </c>
      <c r="L383">
        <v>2.6084999999999998</v>
      </c>
      <c r="M383" t="s">
        <v>82</v>
      </c>
    </row>
    <row r="384" spans="1:13">
      <c r="A384" t="s">
        <v>183</v>
      </c>
      <c r="B384" t="s">
        <v>184</v>
      </c>
      <c r="C384" t="str">
        <f>TEXT(D384, "mmm")</f>
        <v>Jan</v>
      </c>
      <c r="D384" s="1">
        <v>45308</v>
      </c>
      <c r="E384" t="s">
        <v>100</v>
      </c>
      <c r="F384" t="s">
        <v>101</v>
      </c>
      <c r="G384">
        <v>9353</v>
      </c>
      <c r="H384">
        <v>8.74</v>
      </c>
      <c r="I384">
        <v>81745.22</v>
      </c>
      <c r="J384" t="s">
        <v>86</v>
      </c>
      <c r="K384">
        <v>2.6084885270307279E-2</v>
      </c>
      <c r="L384">
        <v>2.6084999999999998</v>
      </c>
      <c r="M384" t="s">
        <v>82</v>
      </c>
    </row>
    <row r="385" spans="1:13">
      <c r="A385" t="s">
        <v>294</v>
      </c>
      <c r="B385" t="s">
        <v>295</v>
      </c>
      <c r="C385" t="str">
        <f>TEXT(D385, "mmm")</f>
        <v>Jan</v>
      </c>
      <c r="D385" s="1">
        <v>45308</v>
      </c>
      <c r="E385" t="s">
        <v>100</v>
      </c>
      <c r="F385" t="s">
        <v>101</v>
      </c>
      <c r="G385">
        <v>24723</v>
      </c>
      <c r="H385">
        <v>14.91</v>
      </c>
      <c r="I385">
        <v>368619.93</v>
      </c>
      <c r="J385" t="s">
        <v>81</v>
      </c>
      <c r="K385">
        <v>2.4765743911719929E-2</v>
      </c>
      <c r="L385">
        <v>2.4765999999999999</v>
      </c>
      <c r="M385" t="s">
        <v>82</v>
      </c>
    </row>
    <row r="386" spans="1:13">
      <c r="A386" t="s">
        <v>294</v>
      </c>
      <c r="B386" t="s">
        <v>295</v>
      </c>
      <c r="C386" t="str">
        <f>TEXT(D386, "mmm")</f>
        <v>Jan</v>
      </c>
      <c r="D386" s="1">
        <v>45308</v>
      </c>
      <c r="E386" t="s">
        <v>102</v>
      </c>
      <c r="F386" t="s">
        <v>101</v>
      </c>
      <c r="G386">
        <v>24723</v>
      </c>
      <c r="H386">
        <v>14.91</v>
      </c>
      <c r="I386">
        <v>368619.93</v>
      </c>
      <c r="J386" t="s">
        <v>81</v>
      </c>
      <c r="K386">
        <v>2.4765743911719929E-2</v>
      </c>
      <c r="L386">
        <v>2.4765999999999999</v>
      </c>
      <c r="M386" t="s">
        <v>82</v>
      </c>
    </row>
    <row r="387" spans="1:13">
      <c r="A387" t="s">
        <v>303</v>
      </c>
      <c r="B387" t="s">
        <v>304</v>
      </c>
      <c r="C387" t="str">
        <f>TEXT(D387, "mmm")</f>
        <v>Jan</v>
      </c>
      <c r="D387" s="1">
        <v>45308</v>
      </c>
      <c r="E387" t="s">
        <v>367</v>
      </c>
      <c r="F387" t="s">
        <v>118</v>
      </c>
      <c r="G387">
        <v>10000</v>
      </c>
      <c r="H387">
        <v>2.0499999999999998</v>
      </c>
      <c r="I387">
        <v>20500</v>
      </c>
      <c r="J387" t="s">
        <v>81</v>
      </c>
      <c r="K387">
        <v>-0.111650538923198</v>
      </c>
      <c r="L387">
        <v>-11.165100000000001</v>
      </c>
      <c r="M387" t="s">
        <v>82</v>
      </c>
    </row>
    <row r="388" spans="1:13">
      <c r="A388" t="s">
        <v>107</v>
      </c>
      <c r="B388" t="s">
        <v>108</v>
      </c>
      <c r="C388" t="str">
        <f>TEXT(D388, "mmm")</f>
        <v>Jan</v>
      </c>
      <c r="D388" s="1">
        <v>45308</v>
      </c>
      <c r="E388" t="s">
        <v>111</v>
      </c>
      <c r="F388" t="s">
        <v>101</v>
      </c>
      <c r="G388">
        <v>24000</v>
      </c>
      <c r="H388">
        <v>7.4</v>
      </c>
      <c r="I388">
        <v>177600</v>
      </c>
      <c r="J388" t="s">
        <v>81</v>
      </c>
      <c r="K388">
        <v>-9.4466526674309437E-3</v>
      </c>
      <c r="L388">
        <v>-0.94469999999999998</v>
      </c>
      <c r="M388" t="s">
        <v>82</v>
      </c>
    </row>
    <row r="389" spans="1:13">
      <c r="A389" t="s">
        <v>107</v>
      </c>
      <c r="B389" t="s">
        <v>108</v>
      </c>
      <c r="C389" t="str">
        <f>TEXT(D389, "mmm")</f>
        <v>Jan</v>
      </c>
      <c r="D389" s="1">
        <v>45308</v>
      </c>
      <c r="E389" t="s">
        <v>109</v>
      </c>
      <c r="F389" t="s">
        <v>101</v>
      </c>
      <c r="G389">
        <v>24000</v>
      </c>
      <c r="H389">
        <v>7.4</v>
      </c>
      <c r="I389">
        <v>177600</v>
      </c>
      <c r="J389" t="s">
        <v>81</v>
      </c>
      <c r="K389">
        <v>-9.4466526674309437E-3</v>
      </c>
      <c r="L389">
        <v>-0.94469999999999998</v>
      </c>
      <c r="M389" t="s">
        <v>82</v>
      </c>
    </row>
    <row r="390" spans="1:13">
      <c r="A390" t="s">
        <v>107</v>
      </c>
      <c r="B390" t="s">
        <v>108</v>
      </c>
      <c r="C390" t="str">
        <f>TEXT(D390, "mmm")</f>
        <v>Jan</v>
      </c>
      <c r="D390" s="1">
        <v>45308</v>
      </c>
      <c r="E390" t="s">
        <v>110</v>
      </c>
      <c r="F390" t="s">
        <v>101</v>
      </c>
      <c r="G390">
        <v>24000</v>
      </c>
      <c r="H390">
        <v>7.4</v>
      </c>
      <c r="I390">
        <v>177600</v>
      </c>
      <c r="J390" t="s">
        <v>81</v>
      </c>
      <c r="K390">
        <v>-9.4466526674309437E-3</v>
      </c>
      <c r="L390">
        <v>-0.94469999999999998</v>
      </c>
      <c r="M390" t="s">
        <v>82</v>
      </c>
    </row>
    <row r="391" spans="1:13">
      <c r="A391" t="s">
        <v>368</v>
      </c>
      <c r="B391" t="s">
        <v>369</v>
      </c>
      <c r="C391" t="str">
        <f>TEXT(D391, "mmm")</f>
        <v>Jan</v>
      </c>
      <c r="D391" s="1">
        <v>45308</v>
      </c>
      <c r="E391" t="s">
        <v>102</v>
      </c>
      <c r="F391" t="s">
        <v>101</v>
      </c>
      <c r="G391">
        <v>3295</v>
      </c>
      <c r="H391">
        <v>11</v>
      </c>
      <c r="I391">
        <v>36245</v>
      </c>
      <c r="J391" t="s">
        <v>81</v>
      </c>
      <c r="K391">
        <v>1.4269767717068451E-2</v>
      </c>
      <c r="L391">
        <v>1.427</v>
      </c>
      <c r="M391" t="s">
        <v>82</v>
      </c>
    </row>
    <row r="392" spans="1:13">
      <c r="A392" t="s">
        <v>368</v>
      </c>
      <c r="B392" t="s">
        <v>369</v>
      </c>
      <c r="C392" t="str">
        <f>TEXT(D392, "mmm")</f>
        <v>Jan</v>
      </c>
      <c r="D392" s="1">
        <v>45308</v>
      </c>
      <c r="E392" t="s">
        <v>100</v>
      </c>
      <c r="F392" t="s">
        <v>101</v>
      </c>
      <c r="G392">
        <v>3295</v>
      </c>
      <c r="H392">
        <v>11</v>
      </c>
      <c r="I392">
        <v>36245</v>
      </c>
      <c r="J392" t="s">
        <v>81</v>
      </c>
      <c r="K392">
        <v>1.4269767717068451E-2</v>
      </c>
      <c r="L392">
        <v>1.427</v>
      </c>
      <c r="M392" t="s">
        <v>82</v>
      </c>
    </row>
    <row r="393" spans="1:13">
      <c r="A393" t="s">
        <v>285</v>
      </c>
      <c r="B393" t="s">
        <v>286</v>
      </c>
      <c r="C393" t="str">
        <f>TEXT(D393, "mmm")</f>
        <v>Jan</v>
      </c>
      <c r="D393" s="1">
        <v>45308</v>
      </c>
      <c r="E393" t="s">
        <v>100</v>
      </c>
      <c r="F393" t="s">
        <v>101</v>
      </c>
      <c r="G393">
        <v>97985</v>
      </c>
      <c r="H393">
        <v>14.94</v>
      </c>
      <c r="I393">
        <v>1463895.9</v>
      </c>
      <c r="J393" t="s">
        <v>81</v>
      </c>
      <c r="K393">
        <v>3.2841904645438243E-2</v>
      </c>
      <c r="L393">
        <v>3.2841999999999998</v>
      </c>
      <c r="M393" t="s">
        <v>82</v>
      </c>
    </row>
    <row r="394" spans="1:13">
      <c r="A394" t="s">
        <v>285</v>
      </c>
      <c r="B394" t="s">
        <v>286</v>
      </c>
      <c r="C394" t="str">
        <f>TEXT(D394, "mmm")</f>
        <v>Jan</v>
      </c>
      <c r="D394" s="1">
        <v>45308</v>
      </c>
      <c r="E394" t="s">
        <v>102</v>
      </c>
      <c r="F394" t="s">
        <v>101</v>
      </c>
      <c r="G394">
        <v>97985</v>
      </c>
      <c r="H394">
        <v>14.94</v>
      </c>
      <c r="I394">
        <v>1463895.9</v>
      </c>
      <c r="J394" t="s">
        <v>81</v>
      </c>
      <c r="K394">
        <v>3.2841904645438243E-2</v>
      </c>
      <c r="L394">
        <v>3.2841999999999998</v>
      </c>
      <c r="M394" t="s">
        <v>82</v>
      </c>
    </row>
    <row r="395" spans="1:13">
      <c r="A395" t="s">
        <v>291</v>
      </c>
      <c r="B395" t="s">
        <v>292</v>
      </c>
      <c r="C395" t="str">
        <f>TEXT(D395, "mmm")</f>
        <v>Jan</v>
      </c>
      <c r="D395" s="1">
        <v>45308</v>
      </c>
      <c r="E395" t="s">
        <v>100</v>
      </c>
      <c r="F395" t="s">
        <v>101</v>
      </c>
      <c r="G395">
        <v>158960</v>
      </c>
      <c r="H395">
        <v>7.15</v>
      </c>
      <c r="I395">
        <v>1136564</v>
      </c>
      <c r="J395" t="s">
        <v>81</v>
      </c>
      <c r="K395">
        <v>5.86592743620169E-2</v>
      </c>
      <c r="L395">
        <v>5.8658999999999999</v>
      </c>
      <c r="M395" t="s">
        <v>82</v>
      </c>
    </row>
    <row r="396" spans="1:13">
      <c r="A396" t="s">
        <v>291</v>
      </c>
      <c r="B396" t="s">
        <v>292</v>
      </c>
      <c r="C396" t="str">
        <f>TEXT(D396, "mmm")</f>
        <v>Jan</v>
      </c>
      <c r="D396" s="1">
        <v>45308</v>
      </c>
      <c r="E396" t="s">
        <v>102</v>
      </c>
      <c r="F396" t="s">
        <v>101</v>
      </c>
      <c r="G396">
        <v>158960</v>
      </c>
      <c r="H396">
        <v>7.15</v>
      </c>
      <c r="I396">
        <v>1136564</v>
      </c>
      <c r="J396" t="s">
        <v>81</v>
      </c>
      <c r="K396">
        <v>5.86592743620169E-2</v>
      </c>
      <c r="L396">
        <v>5.8658999999999999</v>
      </c>
      <c r="M396" t="s">
        <v>82</v>
      </c>
    </row>
    <row r="397" spans="1:13">
      <c r="A397" t="s">
        <v>370</v>
      </c>
      <c r="B397" t="s">
        <v>371</v>
      </c>
      <c r="C397" t="str">
        <f>TEXT(D397, "mmm")</f>
        <v>Jan</v>
      </c>
      <c r="D397" s="1">
        <v>45308</v>
      </c>
      <c r="E397" t="s">
        <v>372</v>
      </c>
      <c r="F397" t="s">
        <v>101</v>
      </c>
      <c r="G397">
        <v>25000</v>
      </c>
      <c r="H397">
        <v>10.87</v>
      </c>
      <c r="I397">
        <v>271750</v>
      </c>
      <c r="J397" t="s">
        <v>81</v>
      </c>
      <c r="K397">
        <v>-1.200362008073119E-2</v>
      </c>
      <c r="L397">
        <v>-1.2003999999999999</v>
      </c>
      <c r="M397" t="s">
        <v>82</v>
      </c>
    </row>
    <row r="398" spans="1:13">
      <c r="A398" t="s">
        <v>370</v>
      </c>
      <c r="B398" t="s">
        <v>371</v>
      </c>
      <c r="C398" t="str">
        <f>TEXT(D398, "mmm")</f>
        <v>Jan</v>
      </c>
      <c r="D398" s="1">
        <v>45308</v>
      </c>
      <c r="E398" t="s">
        <v>373</v>
      </c>
      <c r="F398" t="s">
        <v>101</v>
      </c>
      <c r="G398">
        <v>25000</v>
      </c>
      <c r="H398">
        <v>10.87</v>
      </c>
      <c r="I398">
        <v>271750</v>
      </c>
      <c r="J398" t="s">
        <v>81</v>
      </c>
      <c r="K398">
        <v>-1.200362008073119E-2</v>
      </c>
      <c r="L398">
        <v>-1.2003999999999999</v>
      </c>
      <c r="M398" t="s">
        <v>82</v>
      </c>
    </row>
    <row r="399" spans="1:13">
      <c r="A399" t="s">
        <v>370</v>
      </c>
      <c r="B399" t="s">
        <v>371</v>
      </c>
      <c r="C399" t="str">
        <f>TEXT(D399, "mmm")</f>
        <v>Jan</v>
      </c>
      <c r="D399" s="1">
        <v>45308</v>
      </c>
      <c r="E399" t="s">
        <v>374</v>
      </c>
      <c r="F399" t="s">
        <v>101</v>
      </c>
      <c r="G399">
        <v>25000</v>
      </c>
      <c r="H399">
        <v>10.87</v>
      </c>
      <c r="I399">
        <v>271750</v>
      </c>
      <c r="J399" t="s">
        <v>81</v>
      </c>
      <c r="K399">
        <v>-1.200362008073119E-2</v>
      </c>
      <c r="L399">
        <v>-1.2003999999999999</v>
      </c>
      <c r="M399" t="s">
        <v>82</v>
      </c>
    </row>
    <row r="400" spans="1:13">
      <c r="A400" t="s">
        <v>370</v>
      </c>
      <c r="B400" t="s">
        <v>371</v>
      </c>
      <c r="C400" t="str">
        <f>TEXT(D400, "mmm")</f>
        <v>Jan</v>
      </c>
      <c r="D400" s="1">
        <v>45308</v>
      </c>
      <c r="E400" t="s">
        <v>375</v>
      </c>
      <c r="F400" t="s">
        <v>101</v>
      </c>
      <c r="G400">
        <v>25000</v>
      </c>
      <c r="H400">
        <v>10.87</v>
      </c>
      <c r="I400">
        <v>271750</v>
      </c>
      <c r="J400" t="s">
        <v>81</v>
      </c>
      <c r="K400">
        <v>-1.200362008073119E-2</v>
      </c>
      <c r="L400">
        <v>-1.2003999999999999</v>
      </c>
      <c r="M400" t="s">
        <v>82</v>
      </c>
    </row>
    <row r="401" spans="1:13">
      <c r="A401" t="s">
        <v>370</v>
      </c>
      <c r="B401" t="s">
        <v>371</v>
      </c>
      <c r="C401" t="str">
        <f>TEXT(D401, "mmm")</f>
        <v>Jan</v>
      </c>
      <c r="D401" s="1">
        <v>45308</v>
      </c>
      <c r="E401" t="s">
        <v>376</v>
      </c>
      <c r="F401" t="s">
        <v>101</v>
      </c>
      <c r="G401">
        <v>25000</v>
      </c>
      <c r="H401">
        <v>10.87</v>
      </c>
      <c r="I401">
        <v>271750</v>
      </c>
      <c r="J401" t="s">
        <v>81</v>
      </c>
      <c r="K401">
        <v>-1.200362008073119E-2</v>
      </c>
      <c r="L401">
        <v>-1.2003999999999999</v>
      </c>
      <c r="M401" t="s">
        <v>82</v>
      </c>
    </row>
    <row r="402" spans="1:13">
      <c r="A402" t="s">
        <v>377</v>
      </c>
      <c r="B402" t="s">
        <v>378</v>
      </c>
      <c r="C402" t="str">
        <f>TEXT(D402, "mmm")</f>
        <v>Jan</v>
      </c>
      <c r="D402" s="1">
        <v>45308</v>
      </c>
      <c r="E402" t="s">
        <v>379</v>
      </c>
      <c r="F402" t="s">
        <v>101</v>
      </c>
      <c r="G402">
        <v>299994</v>
      </c>
      <c r="H402">
        <v>0.78</v>
      </c>
      <c r="I402">
        <v>233995.32</v>
      </c>
      <c r="J402" t="s">
        <v>81</v>
      </c>
      <c r="K402">
        <v>0.14634141850135901</v>
      </c>
      <c r="L402">
        <v>14.6341</v>
      </c>
      <c r="M402" t="s">
        <v>82</v>
      </c>
    </row>
    <row r="403" spans="1:13">
      <c r="A403" t="s">
        <v>358</v>
      </c>
      <c r="B403" t="s">
        <v>359</v>
      </c>
      <c r="C403" t="str">
        <f>TEXT(D403, "mmm")</f>
        <v>Jan</v>
      </c>
      <c r="D403" s="1">
        <v>45308</v>
      </c>
      <c r="E403" t="s">
        <v>380</v>
      </c>
      <c r="F403" t="s">
        <v>80</v>
      </c>
      <c r="G403">
        <v>735</v>
      </c>
      <c r="H403">
        <v>60.32</v>
      </c>
      <c r="I403">
        <v>44335.199999999997</v>
      </c>
      <c r="J403" t="s">
        <v>81</v>
      </c>
      <c r="K403">
        <v>4.1137209447288381E-2</v>
      </c>
      <c r="L403">
        <v>4.1136999999999997</v>
      </c>
      <c r="M403" t="s">
        <v>82</v>
      </c>
    </row>
    <row r="404" spans="1:13">
      <c r="A404" t="s">
        <v>103</v>
      </c>
      <c r="B404" t="s">
        <v>104</v>
      </c>
      <c r="C404" t="str">
        <f>TEXT(D404, "mmm")</f>
        <v>Jan</v>
      </c>
      <c r="D404" s="1">
        <v>45308</v>
      </c>
      <c r="E404" t="s">
        <v>100</v>
      </c>
      <c r="F404" t="s">
        <v>101</v>
      </c>
      <c r="G404">
        <v>16785</v>
      </c>
      <c r="H404">
        <v>11.6</v>
      </c>
      <c r="I404">
        <v>194706</v>
      </c>
      <c r="J404" t="s">
        <v>81</v>
      </c>
      <c r="K404">
        <v>1.2987296474035631E-2</v>
      </c>
      <c r="L404">
        <v>1.2987</v>
      </c>
      <c r="M404" t="s">
        <v>82</v>
      </c>
    </row>
    <row r="405" spans="1:13">
      <c r="A405" t="s">
        <v>103</v>
      </c>
      <c r="B405" t="s">
        <v>104</v>
      </c>
      <c r="C405" t="str">
        <f>TEXT(D405, "mmm")</f>
        <v>Jan</v>
      </c>
      <c r="D405" s="1">
        <v>45308</v>
      </c>
      <c r="E405" t="s">
        <v>102</v>
      </c>
      <c r="F405" t="s">
        <v>101</v>
      </c>
      <c r="G405">
        <v>16785</v>
      </c>
      <c r="H405">
        <v>11.6</v>
      </c>
      <c r="I405">
        <v>194706</v>
      </c>
      <c r="J405" t="s">
        <v>81</v>
      </c>
      <c r="K405">
        <v>1.2987296474035631E-2</v>
      </c>
      <c r="L405">
        <v>1.2987</v>
      </c>
      <c r="M405" t="s">
        <v>82</v>
      </c>
    </row>
    <row r="406" spans="1:13">
      <c r="A406" t="s">
        <v>263</v>
      </c>
      <c r="B406" t="s">
        <v>264</v>
      </c>
      <c r="C406" t="str">
        <f>TEXT(D406, "mmm")</f>
        <v>Jan</v>
      </c>
      <c r="D406" s="1">
        <v>45308</v>
      </c>
      <c r="E406" t="s">
        <v>102</v>
      </c>
      <c r="F406" t="s">
        <v>101</v>
      </c>
      <c r="G406">
        <v>52685</v>
      </c>
      <c r="H406">
        <v>11.5</v>
      </c>
      <c r="I406">
        <v>605877.5</v>
      </c>
      <c r="J406" t="s">
        <v>86</v>
      </c>
      <c r="K406">
        <v>2.6909757979182821E-2</v>
      </c>
      <c r="L406">
        <v>2.6909999999999998</v>
      </c>
      <c r="M406" t="s">
        <v>82</v>
      </c>
    </row>
    <row r="407" spans="1:13">
      <c r="A407" t="s">
        <v>263</v>
      </c>
      <c r="B407" t="s">
        <v>264</v>
      </c>
      <c r="C407" t="str">
        <f>TEXT(D407, "mmm")</f>
        <v>Jan</v>
      </c>
      <c r="D407" s="1">
        <v>45308</v>
      </c>
      <c r="E407" t="s">
        <v>100</v>
      </c>
      <c r="F407" t="s">
        <v>101</v>
      </c>
      <c r="G407">
        <v>52685</v>
      </c>
      <c r="H407">
        <v>11.5</v>
      </c>
      <c r="I407">
        <v>605877.5</v>
      </c>
      <c r="J407" t="s">
        <v>86</v>
      </c>
      <c r="K407">
        <v>2.6909757979182821E-2</v>
      </c>
      <c r="L407">
        <v>2.6909999999999998</v>
      </c>
      <c r="M407" t="s">
        <v>82</v>
      </c>
    </row>
    <row r="408" spans="1:13">
      <c r="A408" t="s">
        <v>381</v>
      </c>
      <c r="B408" t="s">
        <v>382</v>
      </c>
      <c r="C408" t="str">
        <f>TEXT(D408, "mmm")</f>
        <v>Jan</v>
      </c>
      <c r="D408" s="1">
        <v>45309</v>
      </c>
      <c r="E408" t="s">
        <v>383</v>
      </c>
      <c r="F408" t="s">
        <v>222</v>
      </c>
      <c r="G408">
        <v>5123</v>
      </c>
      <c r="H408">
        <v>21.4</v>
      </c>
      <c r="I408">
        <v>109632.2</v>
      </c>
      <c r="J408" t="s">
        <v>81</v>
      </c>
      <c r="K408">
        <v>4.0093211526263772E-2</v>
      </c>
      <c r="L408">
        <v>4.0092999999999996</v>
      </c>
      <c r="M408" t="s">
        <v>82</v>
      </c>
    </row>
    <row r="409" spans="1:13">
      <c r="A409" t="s">
        <v>381</v>
      </c>
      <c r="B409" t="s">
        <v>382</v>
      </c>
      <c r="C409" t="str">
        <f>TEXT(D409, "mmm")</f>
        <v>Jan</v>
      </c>
      <c r="D409" s="1">
        <v>45309</v>
      </c>
      <c r="E409" t="s">
        <v>384</v>
      </c>
      <c r="F409" t="s">
        <v>222</v>
      </c>
      <c r="G409">
        <v>3087</v>
      </c>
      <c r="H409">
        <v>21.4</v>
      </c>
      <c r="I409">
        <v>66061.799999999988</v>
      </c>
      <c r="J409" t="s">
        <v>81</v>
      </c>
      <c r="K409">
        <v>4.0093211526263772E-2</v>
      </c>
      <c r="L409">
        <v>4.0092999999999996</v>
      </c>
      <c r="M409" t="s">
        <v>82</v>
      </c>
    </row>
    <row r="410" spans="1:13">
      <c r="A410" t="s">
        <v>142</v>
      </c>
      <c r="B410" t="s">
        <v>143</v>
      </c>
      <c r="C410" t="str">
        <f>TEXT(D410, "mmm")</f>
        <v>Jan</v>
      </c>
      <c r="D410" s="1">
        <v>45309</v>
      </c>
      <c r="E410" t="s">
        <v>100</v>
      </c>
      <c r="F410" t="s">
        <v>101</v>
      </c>
      <c r="G410">
        <v>54851</v>
      </c>
      <c r="H410">
        <v>16.190000000000001</v>
      </c>
      <c r="I410">
        <v>888037.69000000006</v>
      </c>
      <c r="J410" t="s">
        <v>81</v>
      </c>
      <c r="K410">
        <v>1.9765271930925369E-2</v>
      </c>
      <c r="L410">
        <v>1.9764999999999999</v>
      </c>
      <c r="M410" t="s">
        <v>82</v>
      </c>
    </row>
    <row r="411" spans="1:13">
      <c r="A411" t="s">
        <v>142</v>
      </c>
      <c r="B411" t="s">
        <v>143</v>
      </c>
      <c r="C411" t="str">
        <f>TEXT(D411, "mmm")</f>
        <v>Jan</v>
      </c>
      <c r="D411" s="1">
        <v>45309</v>
      </c>
      <c r="E411" t="s">
        <v>102</v>
      </c>
      <c r="F411" t="s">
        <v>101</v>
      </c>
      <c r="G411">
        <v>54851</v>
      </c>
      <c r="H411">
        <v>16.190000000000001</v>
      </c>
      <c r="I411">
        <v>888037.69000000006</v>
      </c>
      <c r="J411" t="s">
        <v>81</v>
      </c>
      <c r="K411">
        <v>1.9765271930925369E-2</v>
      </c>
      <c r="L411">
        <v>1.9764999999999999</v>
      </c>
      <c r="M411" t="s">
        <v>82</v>
      </c>
    </row>
    <row r="412" spans="1:13">
      <c r="A412" t="s">
        <v>271</v>
      </c>
      <c r="B412" t="s">
        <v>272</v>
      </c>
      <c r="C412" t="str">
        <f>TEXT(D412, "mmm")</f>
        <v>Jan</v>
      </c>
      <c r="D412" s="1">
        <v>45309</v>
      </c>
      <c r="E412" t="s">
        <v>102</v>
      </c>
      <c r="F412" t="s">
        <v>101</v>
      </c>
      <c r="G412">
        <v>23957</v>
      </c>
      <c r="H412">
        <v>6.46</v>
      </c>
      <c r="I412">
        <v>154762.22</v>
      </c>
      <c r="J412" t="s">
        <v>81</v>
      </c>
      <c r="K412">
        <v>0.1121350258913927</v>
      </c>
      <c r="L412">
        <v>11.2135</v>
      </c>
      <c r="M412" t="s">
        <v>82</v>
      </c>
    </row>
    <row r="413" spans="1:13">
      <c r="A413" t="s">
        <v>271</v>
      </c>
      <c r="B413" t="s">
        <v>272</v>
      </c>
      <c r="C413" t="str">
        <f>TEXT(D413, "mmm")</f>
        <v>Jan</v>
      </c>
      <c r="D413" s="1">
        <v>45309</v>
      </c>
      <c r="E413" t="s">
        <v>100</v>
      </c>
      <c r="F413" t="s">
        <v>101</v>
      </c>
      <c r="G413">
        <v>23957</v>
      </c>
      <c r="H413">
        <v>6.46</v>
      </c>
      <c r="I413">
        <v>154762.22</v>
      </c>
      <c r="J413" t="s">
        <v>81</v>
      </c>
      <c r="K413">
        <v>0.1121350258913927</v>
      </c>
      <c r="L413">
        <v>11.2135</v>
      </c>
      <c r="M413" t="s">
        <v>82</v>
      </c>
    </row>
    <row r="414" spans="1:13">
      <c r="A414" t="s">
        <v>166</v>
      </c>
      <c r="B414" t="s">
        <v>167</v>
      </c>
      <c r="C414" t="str">
        <f>TEXT(D414, "mmm")</f>
        <v>Jan</v>
      </c>
      <c r="D414" s="1">
        <v>45309</v>
      </c>
      <c r="E414" t="s">
        <v>170</v>
      </c>
      <c r="F414" t="s">
        <v>101</v>
      </c>
      <c r="G414">
        <v>39680</v>
      </c>
      <c r="H414">
        <v>12.51</v>
      </c>
      <c r="I414">
        <v>496396.79999999999</v>
      </c>
      <c r="J414" t="s">
        <v>81</v>
      </c>
      <c r="K414">
        <v>0.26324235336511181</v>
      </c>
      <c r="L414">
        <v>26.324200000000001</v>
      </c>
      <c r="M414" t="s">
        <v>82</v>
      </c>
    </row>
    <row r="415" spans="1:13">
      <c r="A415" t="s">
        <v>166</v>
      </c>
      <c r="B415" t="s">
        <v>167</v>
      </c>
      <c r="C415" t="str">
        <f>TEXT(D415, "mmm")</f>
        <v>Jan</v>
      </c>
      <c r="D415" s="1">
        <v>45309</v>
      </c>
      <c r="E415" t="s">
        <v>171</v>
      </c>
      <c r="F415" t="s">
        <v>101</v>
      </c>
      <c r="G415">
        <v>39680</v>
      </c>
      <c r="H415">
        <v>12.51</v>
      </c>
      <c r="I415">
        <v>496396.79999999999</v>
      </c>
      <c r="J415" t="s">
        <v>81</v>
      </c>
      <c r="K415">
        <v>0.26324235336511181</v>
      </c>
      <c r="L415">
        <v>26.324200000000001</v>
      </c>
      <c r="M415" t="s">
        <v>82</v>
      </c>
    </row>
    <row r="416" spans="1:13">
      <c r="A416" t="s">
        <v>166</v>
      </c>
      <c r="B416" t="s">
        <v>167</v>
      </c>
      <c r="C416" t="str">
        <f>TEXT(D416, "mmm")</f>
        <v>Jan</v>
      </c>
      <c r="D416" s="1">
        <v>45309</v>
      </c>
      <c r="E416" t="s">
        <v>173</v>
      </c>
      <c r="F416" t="s">
        <v>101</v>
      </c>
      <c r="G416">
        <v>39680</v>
      </c>
      <c r="H416">
        <v>12.51</v>
      </c>
      <c r="I416">
        <v>496396.79999999999</v>
      </c>
      <c r="J416" t="s">
        <v>81</v>
      </c>
      <c r="K416">
        <v>0.26324235336511181</v>
      </c>
      <c r="L416">
        <v>26.324200000000001</v>
      </c>
      <c r="M416" t="s">
        <v>82</v>
      </c>
    </row>
    <row r="417" spans="1:13">
      <c r="A417" t="s">
        <v>166</v>
      </c>
      <c r="B417" t="s">
        <v>167</v>
      </c>
      <c r="C417" t="str">
        <f>TEXT(D417, "mmm")</f>
        <v>Jan</v>
      </c>
      <c r="D417" s="1">
        <v>45309</v>
      </c>
      <c r="E417" t="s">
        <v>169</v>
      </c>
      <c r="F417" t="s">
        <v>101</v>
      </c>
      <c r="G417">
        <v>39680</v>
      </c>
      <c r="H417">
        <v>12.51</v>
      </c>
      <c r="I417">
        <v>496396.79999999999</v>
      </c>
      <c r="J417" t="s">
        <v>81</v>
      </c>
      <c r="K417">
        <v>0.26324235336511181</v>
      </c>
      <c r="L417">
        <v>26.324200000000001</v>
      </c>
      <c r="M417" t="s">
        <v>82</v>
      </c>
    </row>
    <row r="418" spans="1:13">
      <c r="A418" t="s">
        <v>166</v>
      </c>
      <c r="B418" t="s">
        <v>167</v>
      </c>
      <c r="C418" t="str">
        <f>TEXT(D418, "mmm")</f>
        <v>Jan</v>
      </c>
      <c r="D418" s="1">
        <v>45309</v>
      </c>
      <c r="E418" t="s">
        <v>174</v>
      </c>
      <c r="F418" t="s">
        <v>101</v>
      </c>
      <c r="G418">
        <v>39680</v>
      </c>
      <c r="H418">
        <v>12.51</v>
      </c>
      <c r="I418">
        <v>496396.79999999999</v>
      </c>
      <c r="J418" t="s">
        <v>81</v>
      </c>
      <c r="K418">
        <v>0.26324235336511181</v>
      </c>
      <c r="L418">
        <v>26.324200000000001</v>
      </c>
      <c r="M418" t="s">
        <v>82</v>
      </c>
    </row>
    <row r="419" spans="1:13">
      <c r="A419" t="s">
        <v>166</v>
      </c>
      <c r="B419" t="s">
        <v>167</v>
      </c>
      <c r="C419" t="str">
        <f>TEXT(D419, "mmm")</f>
        <v>Jan</v>
      </c>
      <c r="D419" s="1">
        <v>45309</v>
      </c>
      <c r="E419" t="s">
        <v>168</v>
      </c>
      <c r="F419" t="s">
        <v>101</v>
      </c>
      <c r="G419">
        <v>39680</v>
      </c>
      <c r="H419">
        <v>12.51</v>
      </c>
      <c r="I419">
        <v>496396.79999999999</v>
      </c>
      <c r="J419" t="s">
        <v>81</v>
      </c>
      <c r="K419">
        <v>0.26324235336511181</v>
      </c>
      <c r="L419">
        <v>26.324200000000001</v>
      </c>
      <c r="M419" t="s">
        <v>82</v>
      </c>
    </row>
    <row r="420" spans="1:13">
      <c r="A420" t="s">
        <v>166</v>
      </c>
      <c r="B420" t="s">
        <v>167</v>
      </c>
      <c r="C420" t="str">
        <f>TEXT(D420, "mmm")</f>
        <v>Jan</v>
      </c>
      <c r="D420" s="1">
        <v>45309</v>
      </c>
      <c r="E420" t="s">
        <v>172</v>
      </c>
      <c r="F420" t="s">
        <v>101</v>
      </c>
      <c r="G420">
        <v>39680</v>
      </c>
      <c r="H420">
        <v>12.51</v>
      </c>
      <c r="I420">
        <v>496396.79999999999</v>
      </c>
      <c r="J420" t="s">
        <v>81</v>
      </c>
      <c r="K420">
        <v>0.26324235336511181</v>
      </c>
      <c r="L420">
        <v>26.324200000000001</v>
      </c>
      <c r="M420" t="s">
        <v>82</v>
      </c>
    </row>
    <row r="421" spans="1:13">
      <c r="A421" t="s">
        <v>385</v>
      </c>
      <c r="B421" t="s">
        <v>386</v>
      </c>
      <c r="C421" t="str">
        <f>TEXT(D421, "mmm")</f>
        <v>Jan</v>
      </c>
      <c r="D421" s="1">
        <v>45309</v>
      </c>
      <c r="E421" t="s">
        <v>387</v>
      </c>
      <c r="F421" t="s">
        <v>80</v>
      </c>
      <c r="G421">
        <v>58.69</v>
      </c>
      <c r="H421">
        <v>202.44</v>
      </c>
      <c r="I421">
        <v>11881.203600000001</v>
      </c>
      <c r="J421" t="s">
        <v>81</v>
      </c>
      <c r="K421">
        <v>1.4243574383474339E-2</v>
      </c>
      <c r="L421">
        <v>1.4244000000000001</v>
      </c>
      <c r="M421" t="s">
        <v>82</v>
      </c>
    </row>
    <row r="422" spans="1:13">
      <c r="A422" t="s">
        <v>385</v>
      </c>
      <c r="B422" t="s">
        <v>386</v>
      </c>
      <c r="C422" t="str">
        <f>TEXT(D422, "mmm")</f>
        <v>Jan</v>
      </c>
      <c r="D422" s="1">
        <v>45309</v>
      </c>
      <c r="E422" t="s">
        <v>387</v>
      </c>
      <c r="F422" t="s">
        <v>80</v>
      </c>
      <c r="G422">
        <v>1331.2</v>
      </c>
      <c r="H422">
        <v>202.44</v>
      </c>
      <c r="I422">
        <v>269488.12800000003</v>
      </c>
      <c r="J422" t="s">
        <v>86</v>
      </c>
      <c r="K422">
        <v>1.4243574383474339E-2</v>
      </c>
      <c r="L422">
        <v>1.4244000000000001</v>
      </c>
      <c r="M422" t="s">
        <v>82</v>
      </c>
    </row>
    <row r="423" spans="1:13">
      <c r="A423" t="s">
        <v>388</v>
      </c>
      <c r="B423" t="s">
        <v>389</v>
      </c>
      <c r="C423" t="str">
        <f>TEXT(D423, "mmm")</f>
        <v>Jan</v>
      </c>
      <c r="D423" s="1">
        <v>45309</v>
      </c>
      <c r="E423" t="s">
        <v>390</v>
      </c>
      <c r="F423" t="s">
        <v>101</v>
      </c>
      <c r="G423">
        <v>2268256</v>
      </c>
      <c r="H423">
        <v>0.66</v>
      </c>
      <c r="I423">
        <v>1497048.96</v>
      </c>
      <c r="J423" t="s">
        <v>86</v>
      </c>
      <c r="K423">
        <v>0.1111111111111112</v>
      </c>
      <c r="L423">
        <v>11.1111</v>
      </c>
      <c r="M423" t="s">
        <v>82</v>
      </c>
    </row>
    <row r="424" spans="1:13">
      <c r="A424" t="s">
        <v>210</v>
      </c>
      <c r="B424" t="s">
        <v>211</v>
      </c>
      <c r="C424" t="str">
        <f>TEXT(D424, "mmm")</f>
        <v>Jan</v>
      </c>
      <c r="D424" s="1">
        <v>45309</v>
      </c>
      <c r="E424" t="s">
        <v>212</v>
      </c>
      <c r="F424" t="s">
        <v>101</v>
      </c>
      <c r="G424">
        <v>7000</v>
      </c>
      <c r="H424">
        <v>21.91</v>
      </c>
      <c r="I424">
        <v>153370</v>
      </c>
      <c r="J424" t="s">
        <v>86</v>
      </c>
      <c r="K424">
        <v>-8.1006884524576606E-2</v>
      </c>
      <c r="L424">
        <v>-8.1006999999999998</v>
      </c>
      <c r="M424" t="s">
        <v>82</v>
      </c>
    </row>
    <row r="425" spans="1:13">
      <c r="A425" t="s">
        <v>210</v>
      </c>
      <c r="B425" t="s">
        <v>211</v>
      </c>
      <c r="C425" t="str">
        <f>TEXT(D425, "mmm")</f>
        <v>Jan</v>
      </c>
      <c r="D425" s="1">
        <v>45309</v>
      </c>
      <c r="E425" t="s">
        <v>213</v>
      </c>
      <c r="F425" t="s">
        <v>101</v>
      </c>
      <c r="G425">
        <v>7000</v>
      </c>
      <c r="H425">
        <v>21.91</v>
      </c>
      <c r="I425">
        <v>153370</v>
      </c>
      <c r="J425" t="s">
        <v>86</v>
      </c>
      <c r="K425">
        <v>-8.1006884524576606E-2</v>
      </c>
      <c r="L425">
        <v>-8.1006999999999998</v>
      </c>
      <c r="M425" t="s">
        <v>82</v>
      </c>
    </row>
    <row r="426" spans="1:13">
      <c r="A426" t="s">
        <v>391</v>
      </c>
      <c r="B426" t="s">
        <v>392</v>
      </c>
      <c r="C426" t="str">
        <f>TEXT(D426, "mmm")</f>
        <v>Jan</v>
      </c>
      <c r="D426" s="1">
        <v>45309</v>
      </c>
      <c r="E426" t="s">
        <v>393</v>
      </c>
      <c r="F426" t="s">
        <v>80</v>
      </c>
      <c r="G426">
        <v>10000</v>
      </c>
      <c r="H426">
        <v>2.95</v>
      </c>
      <c r="I426">
        <v>29500</v>
      </c>
      <c r="J426" t="s">
        <v>86</v>
      </c>
      <c r="K426">
        <v>0</v>
      </c>
      <c r="L426">
        <v>0</v>
      </c>
      <c r="M426" t="s">
        <v>82</v>
      </c>
    </row>
    <row r="427" spans="1:13">
      <c r="A427" t="s">
        <v>381</v>
      </c>
      <c r="B427" t="s">
        <v>382</v>
      </c>
      <c r="C427" t="str">
        <f>TEXT(D427, "mmm")</f>
        <v>Jan</v>
      </c>
      <c r="D427" s="1">
        <v>45309</v>
      </c>
      <c r="E427" t="s">
        <v>394</v>
      </c>
      <c r="F427" t="s">
        <v>222</v>
      </c>
      <c r="G427">
        <v>5123</v>
      </c>
      <c r="H427">
        <v>21.4</v>
      </c>
      <c r="I427">
        <v>109632.2</v>
      </c>
      <c r="J427" t="s">
        <v>81</v>
      </c>
      <c r="K427">
        <v>4.0093211526263772E-2</v>
      </c>
      <c r="L427">
        <v>4.0092999999999996</v>
      </c>
      <c r="M427" t="s">
        <v>82</v>
      </c>
    </row>
    <row r="428" spans="1:13">
      <c r="A428" t="s">
        <v>381</v>
      </c>
      <c r="B428" t="s">
        <v>382</v>
      </c>
      <c r="C428" t="str">
        <f>TEXT(D428, "mmm")</f>
        <v>Jan</v>
      </c>
      <c r="D428" s="1">
        <v>45309</v>
      </c>
      <c r="E428" t="s">
        <v>395</v>
      </c>
      <c r="F428" t="s">
        <v>222</v>
      </c>
      <c r="G428">
        <v>5123</v>
      </c>
      <c r="H428">
        <v>21.4</v>
      </c>
      <c r="I428">
        <v>109632.2</v>
      </c>
      <c r="J428" t="s">
        <v>81</v>
      </c>
      <c r="K428">
        <v>4.0093211526263772E-2</v>
      </c>
      <c r="L428">
        <v>4.0092999999999996</v>
      </c>
      <c r="M428" t="s">
        <v>82</v>
      </c>
    </row>
    <row r="429" spans="1:13">
      <c r="A429" t="s">
        <v>381</v>
      </c>
      <c r="B429" t="s">
        <v>382</v>
      </c>
      <c r="C429" t="str">
        <f>TEXT(D429, "mmm")</f>
        <v>Jan</v>
      </c>
      <c r="D429" s="1">
        <v>45309</v>
      </c>
      <c r="E429" t="s">
        <v>396</v>
      </c>
      <c r="F429" t="s">
        <v>222</v>
      </c>
      <c r="G429">
        <v>5123</v>
      </c>
      <c r="H429">
        <v>21.4</v>
      </c>
      <c r="I429">
        <v>109632.2</v>
      </c>
      <c r="J429" t="s">
        <v>81</v>
      </c>
      <c r="K429">
        <v>4.0093211526263772E-2</v>
      </c>
      <c r="L429">
        <v>4.0092999999999996</v>
      </c>
      <c r="M429" t="s">
        <v>82</v>
      </c>
    </row>
    <row r="430" spans="1:13">
      <c r="A430" t="s">
        <v>397</v>
      </c>
      <c r="B430" t="s">
        <v>398</v>
      </c>
      <c r="C430" t="str">
        <f>TEXT(D430, "mmm")</f>
        <v>Jan</v>
      </c>
      <c r="D430" s="1">
        <v>45309</v>
      </c>
      <c r="E430" t="s">
        <v>399</v>
      </c>
      <c r="F430" t="s">
        <v>80</v>
      </c>
      <c r="G430">
        <v>99</v>
      </c>
      <c r="H430">
        <v>109.32</v>
      </c>
      <c r="I430">
        <v>10822.68</v>
      </c>
      <c r="J430" t="s">
        <v>86</v>
      </c>
      <c r="K430">
        <v>3.0336760915617988E-2</v>
      </c>
      <c r="L430">
        <v>3.0337000000000001</v>
      </c>
      <c r="M430" t="s">
        <v>82</v>
      </c>
    </row>
    <row r="431" spans="1:13">
      <c r="A431" t="s">
        <v>400</v>
      </c>
      <c r="B431" t="s">
        <v>401</v>
      </c>
      <c r="C431" t="str">
        <f>TEXT(D431, "mmm")</f>
        <v>Jan</v>
      </c>
      <c r="D431" s="1">
        <v>45309</v>
      </c>
      <c r="E431" t="s">
        <v>402</v>
      </c>
      <c r="F431" t="s">
        <v>101</v>
      </c>
      <c r="G431">
        <v>28876</v>
      </c>
      <c r="H431">
        <v>0.98</v>
      </c>
      <c r="I431">
        <v>28298.48</v>
      </c>
      <c r="J431" t="s">
        <v>81</v>
      </c>
      <c r="K431">
        <v>0.40086205789152668</v>
      </c>
      <c r="L431">
        <v>40.086199999999998</v>
      </c>
      <c r="M431" t="s">
        <v>82</v>
      </c>
    </row>
    <row r="432" spans="1:13">
      <c r="A432" t="s">
        <v>361</v>
      </c>
      <c r="B432" t="s">
        <v>362</v>
      </c>
      <c r="C432" t="str">
        <f>TEXT(D432, "mmm")</f>
        <v>Jan</v>
      </c>
      <c r="D432" s="1">
        <v>45309</v>
      </c>
      <c r="E432" t="s">
        <v>363</v>
      </c>
      <c r="F432" t="s">
        <v>101</v>
      </c>
      <c r="G432">
        <v>2000</v>
      </c>
      <c r="H432">
        <v>35.5</v>
      </c>
      <c r="I432">
        <v>71000</v>
      </c>
      <c r="J432" t="s">
        <v>81</v>
      </c>
      <c r="K432">
        <v>1.561233316722865E-2</v>
      </c>
      <c r="L432">
        <v>1.5611999999999999</v>
      </c>
      <c r="M432" t="s">
        <v>82</v>
      </c>
    </row>
    <row r="433" spans="1:13">
      <c r="A433" t="s">
        <v>400</v>
      </c>
      <c r="B433" t="s">
        <v>401</v>
      </c>
      <c r="C433" t="str">
        <f>TEXT(D433, "mmm")</f>
        <v>Jan</v>
      </c>
      <c r="D433" s="1">
        <v>45309</v>
      </c>
      <c r="E433" t="s">
        <v>403</v>
      </c>
      <c r="F433" t="s">
        <v>101</v>
      </c>
      <c r="G433">
        <v>28876</v>
      </c>
      <c r="H433">
        <v>0.98</v>
      </c>
      <c r="I433">
        <v>28298.48</v>
      </c>
      <c r="J433" t="s">
        <v>81</v>
      </c>
      <c r="K433">
        <v>0.40086205789152668</v>
      </c>
      <c r="L433">
        <v>40.086199999999998</v>
      </c>
      <c r="M433" t="s">
        <v>82</v>
      </c>
    </row>
    <row r="434" spans="1:13">
      <c r="A434" t="s">
        <v>381</v>
      </c>
      <c r="B434" t="s">
        <v>382</v>
      </c>
      <c r="C434" t="str">
        <f>TEXT(D434, "mmm")</f>
        <v>Jan</v>
      </c>
      <c r="D434" s="1">
        <v>45309</v>
      </c>
      <c r="E434" t="s">
        <v>404</v>
      </c>
      <c r="F434" t="s">
        <v>222</v>
      </c>
      <c r="G434">
        <v>5123</v>
      </c>
      <c r="H434">
        <v>21.4</v>
      </c>
      <c r="I434">
        <v>109632.2</v>
      </c>
      <c r="J434" t="s">
        <v>81</v>
      </c>
      <c r="K434">
        <v>4.0093211526263772E-2</v>
      </c>
      <c r="L434">
        <v>4.0092999999999996</v>
      </c>
      <c r="M434" t="s">
        <v>82</v>
      </c>
    </row>
    <row r="435" spans="1:13">
      <c r="A435" t="s">
        <v>294</v>
      </c>
      <c r="B435" t="s">
        <v>295</v>
      </c>
      <c r="C435" t="str">
        <f>TEXT(D435, "mmm")</f>
        <v>Jan</v>
      </c>
      <c r="D435" s="1">
        <v>45309</v>
      </c>
      <c r="E435" t="s">
        <v>100</v>
      </c>
      <c r="F435" t="s">
        <v>101</v>
      </c>
      <c r="G435">
        <v>34916</v>
      </c>
      <c r="H435">
        <v>14.97</v>
      </c>
      <c r="I435">
        <v>522692.52</v>
      </c>
      <c r="J435" t="s">
        <v>81</v>
      </c>
      <c r="K435">
        <v>3.664238159411104E-2</v>
      </c>
      <c r="L435">
        <v>3.6642000000000001</v>
      </c>
      <c r="M435" t="s">
        <v>82</v>
      </c>
    </row>
    <row r="436" spans="1:13">
      <c r="A436" t="s">
        <v>294</v>
      </c>
      <c r="B436" t="s">
        <v>295</v>
      </c>
      <c r="C436" t="str">
        <f>TEXT(D436, "mmm")</f>
        <v>Jan</v>
      </c>
      <c r="D436" s="1">
        <v>45309</v>
      </c>
      <c r="E436" t="s">
        <v>102</v>
      </c>
      <c r="F436" t="s">
        <v>101</v>
      </c>
      <c r="G436">
        <v>34916</v>
      </c>
      <c r="H436">
        <v>14.97</v>
      </c>
      <c r="I436">
        <v>522692.52</v>
      </c>
      <c r="J436" t="s">
        <v>81</v>
      </c>
      <c r="K436">
        <v>3.664238159411104E-2</v>
      </c>
      <c r="L436">
        <v>3.6642000000000001</v>
      </c>
      <c r="M436" t="s">
        <v>82</v>
      </c>
    </row>
    <row r="437" spans="1:13">
      <c r="A437" t="s">
        <v>107</v>
      </c>
      <c r="B437" t="s">
        <v>108</v>
      </c>
      <c r="C437" t="str">
        <f>TEXT(D437, "mmm")</f>
        <v>Jan</v>
      </c>
      <c r="D437" s="1">
        <v>45309</v>
      </c>
      <c r="E437" t="s">
        <v>111</v>
      </c>
      <c r="F437" t="s">
        <v>101</v>
      </c>
      <c r="G437">
        <v>9000</v>
      </c>
      <c r="H437">
        <v>7.41</v>
      </c>
      <c r="I437">
        <v>66690</v>
      </c>
      <c r="J437" t="s">
        <v>81</v>
      </c>
      <c r="K437">
        <v>9.459418097580885E-3</v>
      </c>
      <c r="L437">
        <v>0.94589999999999996</v>
      </c>
      <c r="M437" t="s">
        <v>82</v>
      </c>
    </row>
    <row r="438" spans="1:13">
      <c r="A438" t="s">
        <v>107</v>
      </c>
      <c r="B438" t="s">
        <v>108</v>
      </c>
      <c r="C438" t="str">
        <f>TEXT(D438, "mmm")</f>
        <v>Jan</v>
      </c>
      <c r="D438" s="1">
        <v>45309</v>
      </c>
      <c r="E438" t="s">
        <v>109</v>
      </c>
      <c r="F438" t="s">
        <v>101</v>
      </c>
      <c r="G438">
        <v>9000</v>
      </c>
      <c r="H438">
        <v>7.41</v>
      </c>
      <c r="I438">
        <v>66690</v>
      </c>
      <c r="J438" t="s">
        <v>81</v>
      </c>
      <c r="K438">
        <v>9.459418097580885E-3</v>
      </c>
      <c r="L438">
        <v>0.94589999999999996</v>
      </c>
      <c r="M438" t="s">
        <v>82</v>
      </c>
    </row>
    <row r="439" spans="1:13">
      <c r="A439" t="s">
        <v>107</v>
      </c>
      <c r="B439" t="s">
        <v>108</v>
      </c>
      <c r="C439" t="str">
        <f>TEXT(D439, "mmm")</f>
        <v>Jan</v>
      </c>
      <c r="D439" s="1">
        <v>45309</v>
      </c>
      <c r="E439" t="s">
        <v>110</v>
      </c>
      <c r="F439" t="s">
        <v>101</v>
      </c>
      <c r="G439">
        <v>9000</v>
      </c>
      <c r="H439">
        <v>7.41</v>
      </c>
      <c r="I439">
        <v>66690</v>
      </c>
      <c r="J439" t="s">
        <v>81</v>
      </c>
      <c r="K439">
        <v>9.459418097580885E-3</v>
      </c>
      <c r="L439">
        <v>0.94589999999999996</v>
      </c>
      <c r="M439" t="s">
        <v>82</v>
      </c>
    </row>
    <row r="440" spans="1:13">
      <c r="A440" t="s">
        <v>381</v>
      </c>
      <c r="B440" t="s">
        <v>382</v>
      </c>
      <c r="C440" t="str">
        <f>TEXT(D440, "mmm")</f>
        <v>Jan</v>
      </c>
      <c r="D440" s="1">
        <v>45309</v>
      </c>
      <c r="E440" t="s">
        <v>405</v>
      </c>
      <c r="F440" t="s">
        <v>222</v>
      </c>
      <c r="G440">
        <v>6172</v>
      </c>
      <c r="H440">
        <v>21.39</v>
      </c>
      <c r="I440">
        <v>132019.07999999999</v>
      </c>
      <c r="J440" t="s">
        <v>81</v>
      </c>
      <c r="K440">
        <v>4.0093211526263772E-2</v>
      </c>
      <c r="L440">
        <v>4.0092999999999996</v>
      </c>
      <c r="M440" t="s">
        <v>82</v>
      </c>
    </row>
    <row r="441" spans="1:13">
      <c r="A441" t="s">
        <v>285</v>
      </c>
      <c r="B441" t="s">
        <v>286</v>
      </c>
      <c r="C441" t="str">
        <f>TEXT(D441, "mmm")</f>
        <v>Jan</v>
      </c>
      <c r="D441" s="1">
        <v>45309</v>
      </c>
      <c r="E441" t="s">
        <v>100</v>
      </c>
      <c r="F441" t="s">
        <v>101</v>
      </c>
      <c r="G441">
        <v>41792</v>
      </c>
      <c r="H441">
        <v>14.89</v>
      </c>
      <c r="I441">
        <v>622282.88</v>
      </c>
      <c r="J441" t="s">
        <v>81</v>
      </c>
      <c r="K441">
        <v>4.9631099428103731E-2</v>
      </c>
      <c r="L441">
        <v>4.9630999999999998</v>
      </c>
      <c r="M441" t="s">
        <v>82</v>
      </c>
    </row>
    <row r="442" spans="1:13">
      <c r="A442" t="s">
        <v>285</v>
      </c>
      <c r="B442" t="s">
        <v>286</v>
      </c>
      <c r="C442" t="str">
        <f>TEXT(D442, "mmm")</f>
        <v>Jan</v>
      </c>
      <c r="D442" s="1">
        <v>45309</v>
      </c>
      <c r="E442" t="s">
        <v>102</v>
      </c>
      <c r="F442" t="s">
        <v>101</v>
      </c>
      <c r="G442">
        <v>41792</v>
      </c>
      <c r="H442">
        <v>14.89</v>
      </c>
      <c r="I442">
        <v>622282.88</v>
      </c>
      <c r="J442" t="s">
        <v>81</v>
      </c>
      <c r="K442">
        <v>4.9631099428103731E-2</v>
      </c>
      <c r="L442">
        <v>4.9630999999999998</v>
      </c>
      <c r="M442" t="s">
        <v>82</v>
      </c>
    </row>
    <row r="443" spans="1:13">
      <c r="A443" t="s">
        <v>291</v>
      </c>
      <c r="B443" t="s">
        <v>292</v>
      </c>
      <c r="C443" t="str">
        <f>TEXT(D443, "mmm")</f>
        <v>Jan</v>
      </c>
      <c r="D443" s="1">
        <v>45309</v>
      </c>
      <c r="E443" t="s">
        <v>100</v>
      </c>
      <c r="F443" t="s">
        <v>101</v>
      </c>
      <c r="G443">
        <v>39441</v>
      </c>
      <c r="H443">
        <v>7.22</v>
      </c>
      <c r="I443">
        <v>284764.02</v>
      </c>
      <c r="J443" t="s">
        <v>81</v>
      </c>
      <c r="K443">
        <v>7.2022341317134142E-2</v>
      </c>
      <c r="L443">
        <v>7.2022000000000004</v>
      </c>
      <c r="M443" t="s">
        <v>82</v>
      </c>
    </row>
    <row r="444" spans="1:13">
      <c r="A444" t="s">
        <v>291</v>
      </c>
      <c r="B444" t="s">
        <v>292</v>
      </c>
      <c r="C444" t="str">
        <f>TEXT(D444, "mmm")</f>
        <v>Jan</v>
      </c>
      <c r="D444" s="1">
        <v>45309</v>
      </c>
      <c r="E444" t="s">
        <v>102</v>
      </c>
      <c r="F444" t="s">
        <v>101</v>
      </c>
      <c r="G444">
        <v>39441</v>
      </c>
      <c r="H444">
        <v>7.22</v>
      </c>
      <c r="I444">
        <v>284764.02</v>
      </c>
      <c r="J444" t="s">
        <v>81</v>
      </c>
      <c r="K444">
        <v>7.2022341317134142E-2</v>
      </c>
      <c r="L444">
        <v>7.2022000000000004</v>
      </c>
      <c r="M444" t="s">
        <v>82</v>
      </c>
    </row>
    <row r="445" spans="1:13">
      <c r="A445" t="s">
        <v>200</v>
      </c>
      <c r="B445" t="s">
        <v>201</v>
      </c>
      <c r="C445" t="str">
        <f>TEXT(D445, "mmm")</f>
        <v>Jan</v>
      </c>
      <c r="D445" s="1">
        <v>45309</v>
      </c>
      <c r="E445" t="s">
        <v>220</v>
      </c>
      <c r="F445" t="s">
        <v>101</v>
      </c>
      <c r="G445">
        <v>400000</v>
      </c>
      <c r="H445">
        <v>0.97</v>
      </c>
      <c r="I445">
        <v>388000</v>
      </c>
      <c r="J445" t="s">
        <v>81</v>
      </c>
      <c r="K445">
        <v>3.0612215108049901E-2</v>
      </c>
      <c r="L445">
        <v>3.0611999999999999</v>
      </c>
      <c r="M445" t="s">
        <v>82</v>
      </c>
    </row>
    <row r="446" spans="1:13">
      <c r="A446" t="s">
        <v>200</v>
      </c>
      <c r="B446" t="s">
        <v>201</v>
      </c>
      <c r="C446" t="str">
        <f>TEXT(D446, "mmm")</f>
        <v>Jan</v>
      </c>
      <c r="D446" s="1">
        <v>45309</v>
      </c>
      <c r="E446" t="s">
        <v>219</v>
      </c>
      <c r="F446" t="s">
        <v>217</v>
      </c>
      <c r="G446">
        <v>400000</v>
      </c>
      <c r="H446">
        <v>0.97</v>
      </c>
      <c r="I446">
        <v>388000</v>
      </c>
      <c r="J446" t="s">
        <v>81</v>
      </c>
      <c r="K446">
        <v>3.0612215108049901E-2</v>
      </c>
      <c r="L446">
        <v>3.0611999999999999</v>
      </c>
      <c r="M446" t="s">
        <v>82</v>
      </c>
    </row>
    <row r="447" spans="1:13">
      <c r="A447" t="s">
        <v>370</v>
      </c>
      <c r="B447" t="s">
        <v>371</v>
      </c>
      <c r="C447" t="str">
        <f>TEXT(D447, "mmm")</f>
        <v>Jan</v>
      </c>
      <c r="D447" s="1">
        <v>45309</v>
      </c>
      <c r="E447" t="s">
        <v>372</v>
      </c>
      <c r="F447" t="s">
        <v>101</v>
      </c>
      <c r="G447">
        <v>18892</v>
      </c>
      <c r="H447">
        <v>10.49</v>
      </c>
      <c r="I447">
        <v>198177.08</v>
      </c>
      <c r="J447" t="s">
        <v>81</v>
      </c>
      <c r="K447">
        <v>3.1716434278844963E-2</v>
      </c>
      <c r="L447">
        <v>3.1716000000000002</v>
      </c>
      <c r="M447" t="s">
        <v>82</v>
      </c>
    </row>
    <row r="448" spans="1:13">
      <c r="A448" t="s">
        <v>370</v>
      </c>
      <c r="B448" t="s">
        <v>371</v>
      </c>
      <c r="C448" t="str">
        <f>TEXT(D448, "mmm")</f>
        <v>Jan</v>
      </c>
      <c r="D448" s="1">
        <v>45309</v>
      </c>
      <c r="E448" t="s">
        <v>373</v>
      </c>
      <c r="F448" t="s">
        <v>101</v>
      </c>
      <c r="G448">
        <v>18892</v>
      </c>
      <c r="H448">
        <v>10.49</v>
      </c>
      <c r="I448">
        <v>198177.08</v>
      </c>
      <c r="J448" t="s">
        <v>81</v>
      </c>
      <c r="K448">
        <v>3.1716434278844963E-2</v>
      </c>
      <c r="L448">
        <v>3.1716000000000002</v>
      </c>
      <c r="M448" t="s">
        <v>82</v>
      </c>
    </row>
    <row r="449" spans="1:13">
      <c r="A449" t="s">
        <v>370</v>
      </c>
      <c r="B449" t="s">
        <v>371</v>
      </c>
      <c r="C449" t="str">
        <f>TEXT(D449, "mmm")</f>
        <v>Jan</v>
      </c>
      <c r="D449" s="1">
        <v>45309</v>
      </c>
      <c r="E449" t="s">
        <v>374</v>
      </c>
      <c r="F449" t="s">
        <v>101</v>
      </c>
      <c r="G449">
        <v>18892</v>
      </c>
      <c r="H449">
        <v>10.49</v>
      </c>
      <c r="I449">
        <v>198177.08</v>
      </c>
      <c r="J449" t="s">
        <v>81</v>
      </c>
      <c r="K449">
        <v>3.1716434278844963E-2</v>
      </c>
      <c r="L449">
        <v>3.1716000000000002</v>
      </c>
      <c r="M449" t="s">
        <v>82</v>
      </c>
    </row>
    <row r="450" spans="1:13">
      <c r="A450" t="s">
        <v>370</v>
      </c>
      <c r="B450" t="s">
        <v>371</v>
      </c>
      <c r="C450" t="str">
        <f>TEXT(D450, "mmm")</f>
        <v>Jan</v>
      </c>
      <c r="D450" s="1">
        <v>45309</v>
      </c>
      <c r="E450" t="s">
        <v>375</v>
      </c>
      <c r="F450" t="s">
        <v>101</v>
      </c>
      <c r="G450">
        <v>18892</v>
      </c>
      <c r="H450">
        <v>10.49</v>
      </c>
      <c r="I450">
        <v>198177.08</v>
      </c>
      <c r="J450" t="s">
        <v>81</v>
      </c>
      <c r="K450">
        <v>3.1716434278844963E-2</v>
      </c>
      <c r="L450">
        <v>3.1716000000000002</v>
      </c>
      <c r="M450" t="s">
        <v>82</v>
      </c>
    </row>
    <row r="451" spans="1:13">
      <c r="A451" t="s">
        <v>370</v>
      </c>
      <c r="B451" t="s">
        <v>371</v>
      </c>
      <c r="C451" t="str">
        <f>TEXT(D451, "mmm")</f>
        <v>Jan</v>
      </c>
      <c r="D451" s="1">
        <v>45309</v>
      </c>
      <c r="E451" t="s">
        <v>376</v>
      </c>
      <c r="F451" t="s">
        <v>101</v>
      </c>
      <c r="G451">
        <v>18892</v>
      </c>
      <c r="H451">
        <v>10.49</v>
      </c>
      <c r="I451">
        <v>198177.08</v>
      </c>
      <c r="J451" t="s">
        <v>81</v>
      </c>
      <c r="K451">
        <v>3.1716434278844963E-2</v>
      </c>
      <c r="L451">
        <v>3.1716000000000002</v>
      </c>
      <c r="M451" t="s">
        <v>82</v>
      </c>
    </row>
    <row r="452" spans="1:13">
      <c r="A452" t="s">
        <v>377</v>
      </c>
      <c r="B452" t="s">
        <v>378</v>
      </c>
      <c r="C452" t="str">
        <f>TEXT(D452, "mmm")</f>
        <v>Jan</v>
      </c>
      <c r="D452" s="1">
        <v>45309</v>
      </c>
      <c r="E452" t="s">
        <v>379</v>
      </c>
      <c r="F452" t="s">
        <v>101</v>
      </c>
      <c r="G452">
        <v>345086</v>
      </c>
      <c r="H452">
        <v>0.8</v>
      </c>
      <c r="I452">
        <v>276068.8</v>
      </c>
      <c r="J452" t="s">
        <v>86</v>
      </c>
      <c r="K452">
        <v>0.18749991307656311</v>
      </c>
      <c r="L452">
        <v>18.75</v>
      </c>
      <c r="M452" t="s">
        <v>82</v>
      </c>
    </row>
    <row r="453" spans="1:13">
      <c r="A453" t="s">
        <v>263</v>
      </c>
      <c r="B453" t="s">
        <v>264</v>
      </c>
      <c r="C453" t="str">
        <f>TEXT(D453, "mmm")</f>
        <v>Jan</v>
      </c>
      <c r="D453" s="1">
        <v>45309</v>
      </c>
      <c r="E453" t="s">
        <v>102</v>
      </c>
      <c r="F453" t="s">
        <v>101</v>
      </c>
      <c r="G453">
        <v>12594</v>
      </c>
      <c r="H453">
        <v>11.49</v>
      </c>
      <c r="I453">
        <v>144705.06</v>
      </c>
      <c r="J453" t="s">
        <v>81</v>
      </c>
      <c r="K453">
        <v>4.0069664416186417E-2</v>
      </c>
      <c r="L453">
        <v>4.0069999999999997</v>
      </c>
      <c r="M453" t="s">
        <v>82</v>
      </c>
    </row>
    <row r="454" spans="1:13">
      <c r="A454" t="s">
        <v>263</v>
      </c>
      <c r="B454" t="s">
        <v>264</v>
      </c>
      <c r="C454" t="str">
        <f>TEXT(D454, "mmm")</f>
        <v>Jan</v>
      </c>
      <c r="D454" s="1">
        <v>45309</v>
      </c>
      <c r="E454" t="s">
        <v>100</v>
      </c>
      <c r="F454" t="s">
        <v>101</v>
      </c>
      <c r="G454">
        <v>12594</v>
      </c>
      <c r="H454">
        <v>11.49</v>
      </c>
      <c r="I454">
        <v>144705.06</v>
      </c>
      <c r="J454" t="s">
        <v>81</v>
      </c>
      <c r="K454">
        <v>4.0069664416186417E-2</v>
      </c>
      <c r="L454">
        <v>4.0069999999999997</v>
      </c>
      <c r="M454" t="s">
        <v>82</v>
      </c>
    </row>
    <row r="455" spans="1:13">
      <c r="A455" t="s">
        <v>142</v>
      </c>
      <c r="B455" t="s">
        <v>143</v>
      </c>
      <c r="C455" t="str">
        <f>TEXT(D455, "mmm")</f>
        <v>Jan</v>
      </c>
      <c r="D455" s="1">
        <v>45310</v>
      </c>
      <c r="E455" t="s">
        <v>100</v>
      </c>
      <c r="F455" t="s">
        <v>101</v>
      </c>
      <c r="G455">
        <v>11171</v>
      </c>
      <c r="H455">
        <v>16.27</v>
      </c>
      <c r="I455">
        <v>181752.17</v>
      </c>
      <c r="J455" t="s">
        <v>81</v>
      </c>
      <c r="K455">
        <v>1.533737536130686E-2</v>
      </c>
      <c r="L455">
        <v>1.5337000000000001</v>
      </c>
      <c r="M455" t="s">
        <v>82</v>
      </c>
    </row>
    <row r="456" spans="1:13">
      <c r="A456" t="s">
        <v>142</v>
      </c>
      <c r="B456" t="s">
        <v>143</v>
      </c>
      <c r="C456" t="str">
        <f>TEXT(D456, "mmm")</f>
        <v>Jan</v>
      </c>
      <c r="D456" s="1">
        <v>45310</v>
      </c>
      <c r="E456" t="s">
        <v>102</v>
      </c>
      <c r="F456" t="s">
        <v>101</v>
      </c>
      <c r="G456">
        <v>11171</v>
      </c>
      <c r="H456">
        <v>16.27</v>
      </c>
      <c r="I456">
        <v>181752.17</v>
      </c>
      <c r="J456" t="s">
        <v>81</v>
      </c>
      <c r="K456">
        <v>1.533737536130686E-2</v>
      </c>
      <c r="L456">
        <v>1.5337000000000001</v>
      </c>
      <c r="M456" t="s">
        <v>82</v>
      </c>
    </row>
    <row r="457" spans="1:13">
      <c r="A457" t="s">
        <v>294</v>
      </c>
      <c r="B457" t="s">
        <v>295</v>
      </c>
      <c r="C457" t="str">
        <f>TEXT(D457, "mmm")</f>
        <v>Jan</v>
      </c>
      <c r="D457" s="1">
        <v>45310</v>
      </c>
      <c r="E457" t="s">
        <v>102</v>
      </c>
      <c r="F457" t="s">
        <v>101</v>
      </c>
      <c r="G457">
        <v>190527</v>
      </c>
      <c r="H457">
        <v>15.01</v>
      </c>
      <c r="I457">
        <v>2859810.27</v>
      </c>
      <c r="J457" t="s">
        <v>86</v>
      </c>
      <c r="K457">
        <v>1.6534322373327189E-2</v>
      </c>
      <c r="L457">
        <v>1.6534</v>
      </c>
      <c r="M457" t="s">
        <v>82</v>
      </c>
    </row>
    <row r="458" spans="1:13">
      <c r="A458" t="s">
        <v>294</v>
      </c>
      <c r="B458" t="s">
        <v>295</v>
      </c>
      <c r="C458" t="str">
        <f>TEXT(D458, "mmm")</f>
        <v>Jan</v>
      </c>
      <c r="D458" s="1">
        <v>45310</v>
      </c>
      <c r="E458" t="s">
        <v>100</v>
      </c>
      <c r="F458" t="s">
        <v>101</v>
      </c>
      <c r="G458">
        <v>190527</v>
      </c>
      <c r="H458">
        <v>15.01</v>
      </c>
      <c r="I458">
        <v>2859810.27</v>
      </c>
      <c r="J458" t="s">
        <v>86</v>
      </c>
      <c r="K458">
        <v>1.6534322373327189E-2</v>
      </c>
      <c r="L458">
        <v>1.6534</v>
      </c>
      <c r="M458" t="s">
        <v>82</v>
      </c>
    </row>
    <row r="459" spans="1:13">
      <c r="A459" t="s">
        <v>57</v>
      </c>
      <c r="B459" t="s">
        <v>406</v>
      </c>
      <c r="C459" t="str">
        <f>TEXT(D459, "mmm")</f>
        <v>Jan</v>
      </c>
      <c r="D459" s="1">
        <v>45310</v>
      </c>
      <c r="E459" t="s">
        <v>407</v>
      </c>
      <c r="F459" t="s">
        <v>217</v>
      </c>
      <c r="G459">
        <v>3800000</v>
      </c>
      <c r="H459">
        <v>950000</v>
      </c>
      <c r="I459">
        <v>3610000000000</v>
      </c>
      <c r="J459" t="s">
        <v>86</v>
      </c>
      <c r="K459">
        <v>2.5499998398125201</v>
      </c>
      <c r="L459">
        <v>255</v>
      </c>
      <c r="M459" t="s">
        <v>82</v>
      </c>
    </row>
    <row r="460" spans="1:13">
      <c r="A460" t="s">
        <v>166</v>
      </c>
      <c r="B460" t="s">
        <v>167</v>
      </c>
      <c r="C460" t="str">
        <f>TEXT(D460, "mmm")</f>
        <v>Jan</v>
      </c>
      <c r="D460" s="1">
        <v>45310</v>
      </c>
      <c r="E460" t="s">
        <v>170</v>
      </c>
      <c r="F460" t="s">
        <v>101</v>
      </c>
      <c r="G460">
        <v>25000</v>
      </c>
      <c r="H460">
        <v>12.43</v>
      </c>
      <c r="I460">
        <v>310750</v>
      </c>
      <c r="J460" t="s">
        <v>81</v>
      </c>
      <c r="K460">
        <v>0.2264303347435315</v>
      </c>
      <c r="L460">
        <v>22.643000000000001</v>
      </c>
      <c r="M460" t="s">
        <v>82</v>
      </c>
    </row>
    <row r="461" spans="1:13">
      <c r="A461" t="s">
        <v>166</v>
      </c>
      <c r="B461" t="s">
        <v>167</v>
      </c>
      <c r="C461" t="str">
        <f>TEXT(D461, "mmm")</f>
        <v>Jan</v>
      </c>
      <c r="D461" s="1">
        <v>45310</v>
      </c>
      <c r="E461" t="s">
        <v>171</v>
      </c>
      <c r="F461" t="s">
        <v>101</v>
      </c>
      <c r="G461">
        <v>25000</v>
      </c>
      <c r="H461">
        <v>12.43</v>
      </c>
      <c r="I461">
        <v>310750</v>
      </c>
      <c r="J461" t="s">
        <v>81</v>
      </c>
      <c r="K461">
        <v>0.2264303347435315</v>
      </c>
      <c r="L461">
        <v>22.643000000000001</v>
      </c>
      <c r="M461" t="s">
        <v>82</v>
      </c>
    </row>
    <row r="462" spans="1:13">
      <c r="A462" t="s">
        <v>166</v>
      </c>
      <c r="B462" t="s">
        <v>167</v>
      </c>
      <c r="C462" t="str">
        <f>TEXT(D462, "mmm")</f>
        <v>Jan</v>
      </c>
      <c r="D462" s="1">
        <v>45310</v>
      </c>
      <c r="E462" t="s">
        <v>173</v>
      </c>
      <c r="F462" t="s">
        <v>101</v>
      </c>
      <c r="G462">
        <v>25000</v>
      </c>
      <c r="H462">
        <v>12.43</v>
      </c>
      <c r="I462">
        <v>310750</v>
      </c>
      <c r="J462" t="s">
        <v>81</v>
      </c>
      <c r="K462">
        <v>0.2264303347435315</v>
      </c>
      <c r="L462">
        <v>22.643000000000001</v>
      </c>
      <c r="M462" t="s">
        <v>82</v>
      </c>
    </row>
    <row r="463" spans="1:13">
      <c r="A463" t="s">
        <v>166</v>
      </c>
      <c r="B463" t="s">
        <v>167</v>
      </c>
      <c r="C463" t="str">
        <f>TEXT(D463, "mmm")</f>
        <v>Jan</v>
      </c>
      <c r="D463" s="1">
        <v>45310</v>
      </c>
      <c r="E463" t="s">
        <v>169</v>
      </c>
      <c r="F463" t="s">
        <v>101</v>
      </c>
      <c r="G463">
        <v>25000</v>
      </c>
      <c r="H463">
        <v>12.43</v>
      </c>
      <c r="I463">
        <v>310750</v>
      </c>
      <c r="J463" t="s">
        <v>81</v>
      </c>
      <c r="K463">
        <v>0.2264303347435315</v>
      </c>
      <c r="L463">
        <v>22.643000000000001</v>
      </c>
      <c r="M463" t="s">
        <v>82</v>
      </c>
    </row>
    <row r="464" spans="1:13">
      <c r="A464" t="s">
        <v>166</v>
      </c>
      <c r="B464" t="s">
        <v>167</v>
      </c>
      <c r="C464" t="str">
        <f>TEXT(D464, "mmm")</f>
        <v>Jan</v>
      </c>
      <c r="D464" s="1">
        <v>45310</v>
      </c>
      <c r="E464" t="s">
        <v>174</v>
      </c>
      <c r="F464" t="s">
        <v>101</v>
      </c>
      <c r="G464">
        <v>25000</v>
      </c>
      <c r="H464">
        <v>12.43</v>
      </c>
      <c r="I464">
        <v>310750</v>
      </c>
      <c r="J464" t="s">
        <v>81</v>
      </c>
      <c r="K464">
        <v>0.2264303347435315</v>
      </c>
      <c r="L464">
        <v>22.643000000000001</v>
      </c>
      <c r="M464" t="s">
        <v>82</v>
      </c>
    </row>
    <row r="465" spans="1:13">
      <c r="A465" t="s">
        <v>166</v>
      </c>
      <c r="B465" t="s">
        <v>167</v>
      </c>
      <c r="C465" t="str">
        <f>TEXT(D465, "mmm")</f>
        <v>Jan</v>
      </c>
      <c r="D465" s="1">
        <v>45310</v>
      </c>
      <c r="E465" t="s">
        <v>168</v>
      </c>
      <c r="F465" t="s">
        <v>101</v>
      </c>
      <c r="G465">
        <v>25000</v>
      </c>
      <c r="H465">
        <v>12.43</v>
      </c>
      <c r="I465">
        <v>310750</v>
      </c>
      <c r="J465" t="s">
        <v>81</v>
      </c>
      <c r="K465">
        <v>0.2264303347435315</v>
      </c>
      <c r="L465">
        <v>22.643000000000001</v>
      </c>
      <c r="M465" t="s">
        <v>82</v>
      </c>
    </row>
    <row r="466" spans="1:13">
      <c r="A466" t="s">
        <v>166</v>
      </c>
      <c r="B466" t="s">
        <v>167</v>
      </c>
      <c r="C466" t="str">
        <f>TEXT(D466, "mmm")</f>
        <v>Jan</v>
      </c>
      <c r="D466" s="1">
        <v>45310</v>
      </c>
      <c r="E466" t="s">
        <v>172</v>
      </c>
      <c r="F466" t="s">
        <v>101</v>
      </c>
      <c r="G466">
        <v>25000</v>
      </c>
      <c r="H466">
        <v>12.43</v>
      </c>
      <c r="I466">
        <v>310750</v>
      </c>
      <c r="J466" t="s">
        <v>81</v>
      </c>
      <c r="K466">
        <v>0.2264303347435315</v>
      </c>
      <c r="L466">
        <v>22.643000000000001</v>
      </c>
      <c r="M466" t="s">
        <v>82</v>
      </c>
    </row>
    <row r="467" spans="1:13">
      <c r="A467" t="s">
        <v>200</v>
      </c>
      <c r="B467" t="s">
        <v>201</v>
      </c>
      <c r="C467" t="str">
        <f>TEXT(D467, "mmm")</f>
        <v>Jan</v>
      </c>
      <c r="D467" s="1">
        <v>45310</v>
      </c>
      <c r="E467" t="s">
        <v>219</v>
      </c>
      <c r="F467" t="s">
        <v>217</v>
      </c>
      <c r="G467">
        <v>500000</v>
      </c>
      <c r="H467">
        <v>0.98</v>
      </c>
      <c r="I467">
        <v>490000</v>
      </c>
      <c r="J467" t="s">
        <v>81</v>
      </c>
      <c r="K467">
        <v>0</v>
      </c>
      <c r="L467">
        <v>0</v>
      </c>
      <c r="M467" t="s">
        <v>82</v>
      </c>
    </row>
    <row r="468" spans="1:13">
      <c r="A468" t="s">
        <v>200</v>
      </c>
      <c r="B468" t="s">
        <v>201</v>
      </c>
      <c r="C468" t="str">
        <f>TEXT(D468, "mmm")</f>
        <v>Jan</v>
      </c>
      <c r="D468" s="1">
        <v>45310</v>
      </c>
      <c r="E468" t="s">
        <v>220</v>
      </c>
      <c r="F468" t="s">
        <v>101</v>
      </c>
      <c r="G468">
        <v>500000</v>
      </c>
      <c r="H468">
        <v>0.98</v>
      </c>
      <c r="I468">
        <v>490000</v>
      </c>
      <c r="J468" t="s">
        <v>81</v>
      </c>
      <c r="K468">
        <v>0</v>
      </c>
      <c r="L468">
        <v>0</v>
      </c>
      <c r="M468" t="s">
        <v>82</v>
      </c>
    </row>
    <row r="469" spans="1:13">
      <c r="A469" t="s">
        <v>285</v>
      </c>
      <c r="B469" t="s">
        <v>286</v>
      </c>
      <c r="C469" t="str">
        <f>TEXT(D469, "mmm")</f>
        <v>Jan</v>
      </c>
      <c r="D469" s="1">
        <v>45310</v>
      </c>
      <c r="E469" t="s">
        <v>102</v>
      </c>
      <c r="F469" t="s">
        <v>101</v>
      </c>
      <c r="G469">
        <v>119498</v>
      </c>
      <c r="H469">
        <v>14.94</v>
      </c>
      <c r="I469">
        <v>1785300.12</v>
      </c>
      <c r="J469" t="s">
        <v>81</v>
      </c>
      <c r="K469">
        <v>3.9491190424298717E-2</v>
      </c>
      <c r="L469">
        <v>3.9491000000000001</v>
      </c>
      <c r="M469" t="s">
        <v>82</v>
      </c>
    </row>
    <row r="470" spans="1:13">
      <c r="A470" t="s">
        <v>285</v>
      </c>
      <c r="B470" t="s">
        <v>286</v>
      </c>
      <c r="C470" t="str">
        <f>TEXT(D470, "mmm")</f>
        <v>Jan</v>
      </c>
      <c r="D470" s="1">
        <v>45310</v>
      </c>
      <c r="E470" t="s">
        <v>100</v>
      </c>
      <c r="F470" t="s">
        <v>101</v>
      </c>
      <c r="G470">
        <v>119498</v>
      </c>
      <c r="H470">
        <v>14.94</v>
      </c>
      <c r="I470">
        <v>1785300.12</v>
      </c>
      <c r="J470" t="s">
        <v>81</v>
      </c>
      <c r="K470">
        <v>3.9491190424298717E-2</v>
      </c>
      <c r="L470">
        <v>3.9491000000000001</v>
      </c>
      <c r="M470" t="s">
        <v>82</v>
      </c>
    </row>
    <row r="471" spans="1:13">
      <c r="A471" t="s">
        <v>400</v>
      </c>
      <c r="B471" t="s">
        <v>401</v>
      </c>
      <c r="C471" t="str">
        <f>TEXT(D471, "mmm")</f>
        <v>Jan</v>
      </c>
      <c r="D471" s="1">
        <v>45310</v>
      </c>
      <c r="E471" t="s">
        <v>402</v>
      </c>
      <c r="F471" t="s">
        <v>101</v>
      </c>
      <c r="G471">
        <v>153869</v>
      </c>
      <c r="H471">
        <v>1.1000000000000001</v>
      </c>
      <c r="I471">
        <v>169255.9</v>
      </c>
      <c r="J471" t="s">
        <v>81</v>
      </c>
      <c r="K471">
        <v>0.15454541218182369</v>
      </c>
      <c r="L471">
        <v>15.454499999999999</v>
      </c>
      <c r="M471" t="s">
        <v>82</v>
      </c>
    </row>
    <row r="472" spans="1:13">
      <c r="A472" t="s">
        <v>400</v>
      </c>
      <c r="B472" t="s">
        <v>401</v>
      </c>
      <c r="C472" t="str">
        <f>TEXT(D472, "mmm")</f>
        <v>Jan</v>
      </c>
      <c r="D472" s="1">
        <v>45310</v>
      </c>
      <c r="E472" t="s">
        <v>403</v>
      </c>
      <c r="F472" t="s">
        <v>101</v>
      </c>
      <c r="G472">
        <v>153869</v>
      </c>
      <c r="H472">
        <v>1.1000000000000001</v>
      </c>
      <c r="I472">
        <v>169255.9</v>
      </c>
      <c r="J472" t="s">
        <v>81</v>
      </c>
      <c r="K472">
        <v>0.15454541218182369</v>
      </c>
      <c r="L472">
        <v>15.454499999999999</v>
      </c>
      <c r="M472" t="s">
        <v>82</v>
      </c>
    </row>
    <row r="473" spans="1:13">
      <c r="A473" t="s">
        <v>408</v>
      </c>
      <c r="B473" t="s">
        <v>409</v>
      </c>
      <c r="C473" t="str">
        <f>TEXT(D473, "mmm")</f>
        <v>Jan</v>
      </c>
      <c r="D473" s="1">
        <v>45310</v>
      </c>
      <c r="E473" t="s">
        <v>410</v>
      </c>
      <c r="F473" t="s">
        <v>101</v>
      </c>
      <c r="G473">
        <v>150000</v>
      </c>
      <c r="H473">
        <v>3.86</v>
      </c>
      <c r="I473">
        <v>579000</v>
      </c>
      <c r="J473" t="s">
        <v>81</v>
      </c>
      <c r="K473">
        <v>5.4123719575516649E-2</v>
      </c>
      <c r="L473">
        <v>5.4123999999999999</v>
      </c>
      <c r="M473" t="s">
        <v>82</v>
      </c>
    </row>
    <row r="474" spans="1:13">
      <c r="A474" t="s">
        <v>107</v>
      </c>
      <c r="B474" t="s">
        <v>108</v>
      </c>
      <c r="C474" t="str">
        <f>TEXT(D474, "mmm")</f>
        <v>Jan</v>
      </c>
      <c r="D474" s="1">
        <v>45310</v>
      </c>
      <c r="E474" t="s">
        <v>111</v>
      </c>
      <c r="F474" t="s">
        <v>101</v>
      </c>
      <c r="G474">
        <v>24500</v>
      </c>
      <c r="H474">
        <v>7.44</v>
      </c>
      <c r="I474">
        <v>182280</v>
      </c>
      <c r="J474" t="s">
        <v>81</v>
      </c>
      <c r="K474">
        <v>1.07526778347824E-2</v>
      </c>
      <c r="L474">
        <v>1.0752999999999999</v>
      </c>
      <c r="M474" t="s">
        <v>82</v>
      </c>
    </row>
    <row r="475" spans="1:13">
      <c r="A475" t="s">
        <v>107</v>
      </c>
      <c r="B475" t="s">
        <v>108</v>
      </c>
      <c r="C475" t="str">
        <f>TEXT(D475, "mmm")</f>
        <v>Jan</v>
      </c>
      <c r="D475" s="1">
        <v>45310</v>
      </c>
      <c r="E475" t="s">
        <v>109</v>
      </c>
      <c r="F475" t="s">
        <v>101</v>
      </c>
      <c r="G475">
        <v>24500</v>
      </c>
      <c r="H475">
        <v>7.44</v>
      </c>
      <c r="I475">
        <v>182280</v>
      </c>
      <c r="J475" t="s">
        <v>81</v>
      </c>
      <c r="K475">
        <v>1.07526778347824E-2</v>
      </c>
      <c r="L475">
        <v>1.0752999999999999</v>
      </c>
      <c r="M475" t="s">
        <v>82</v>
      </c>
    </row>
    <row r="476" spans="1:13">
      <c r="A476" t="s">
        <v>107</v>
      </c>
      <c r="B476" t="s">
        <v>108</v>
      </c>
      <c r="C476" t="str">
        <f>TEXT(D476, "mmm")</f>
        <v>Jan</v>
      </c>
      <c r="D476" s="1">
        <v>45310</v>
      </c>
      <c r="E476" t="s">
        <v>110</v>
      </c>
      <c r="F476" t="s">
        <v>101</v>
      </c>
      <c r="G476">
        <v>24500</v>
      </c>
      <c r="H476">
        <v>7.44</v>
      </c>
      <c r="I476">
        <v>182280</v>
      </c>
      <c r="J476" t="s">
        <v>81</v>
      </c>
      <c r="K476">
        <v>1.07526778347824E-2</v>
      </c>
      <c r="L476">
        <v>1.0752999999999999</v>
      </c>
      <c r="M476" t="s">
        <v>82</v>
      </c>
    </row>
    <row r="477" spans="1:13">
      <c r="A477" t="s">
        <v>57</v>
      </c>
      <c r="B477" t="s">
        <v>406</v>
      </c>
      <c r="C477" t="str">
        <f>TEXT(D477, "mmm")</f>
        <v>Jan</v>
      </c>
      <c r="D477" s="1">
        <v>45310</v>
      </c>
      <c r="E477" t="s">
        <v>411</v>
      </c>
      <c r="F477" t="s">
        <v>251</v>
      </c>
      <c r="G477">
        <v>3800000</v>
      </c>
      <c r="H477">
        <v>950000</v>
      </c>
      <c r="I477">
        <v>3610000000000</v>
      </c>
      <c r="J477" t="s">
        <v>86</v>
      </c>
      <c r="K477">
        <v>2.5499998398125201</v>
      </c>
      <c r="L477">
        <v>255</v>
      </c>
      <c r="M477" t="s">
        <v>82</v>
      </c>
    </row>
    <row r="478" spans="1:13">
      <c r="A478" t="s">
        <v>370</v>
      </c>
      <c r="B478" t="s">
        <v>371</v>
      </c>
      <c r="C478" t="str">
        <f>TEXT(D478, "mmm")</f>
        <v>Jan</v>
      </c>
      <c r="D478" s="1">
        <v>45310</v>
      </c>
      <c r="E478" t="s">
        <v>372</v>
      </c>
      <c r="F478" t="s">
        <v>101</v>
      </c>
      <c r="G478">
        <v>6108</v>
      </c>
      <c r="H478">
        <v>10.65</v>
      </c>
      <c r="I478">
        <v>65050.2</v>
      </c>
      <c r="J478" t="s">
        <v>81</v>
      </c>
      <c r="K478">
        <v>1.2950940755714461E-2</v>
      </c>
      <c r="L478">
        <v>1.2950999999999999</v>
      </c>
      <c r="M478" t="s">
        <v>82</v>
      </c>
    </row>
    <row r="479" spans="1:13">
      <c r="A479" t="s">
        <v>370</v>
      </c>
      <c r="B479" t="s">
        <v>371</v>
      </c>
      <c r="C479" t="str">
        <f>TEXT(D479, "mmm")</f>
        <v>Jan</v>
      </c>
      <c r="D479" s="1">
        <v>45310</v>
      </c>
      <c r="E479" t="s">
        <v>373</v>
      </c>
      <c r="F479" t="s">
        <v>101</v>
      </c>
      <c r="G479">
        <v>6108</v>
      </c>
      <c r="H479">
        <v>10.65</v>
      </c>
      <c r="I479">
        <v>65050.2</v>
      </c>
      <c r="J479" t="s">
        <v>81</v>
      </c>
      <c r="K479">
        <v>1.2950940755714461E-2</v>
      </c>
      <c r="L479">
        <v>1.2950999999999999</v>
      </c>
      <c r="M479" t="s">
        <v>82</v>
      </c>
    </row>
    <row r="480" spans="1:13">
      <c r="A480" t="s">
        <v>370</v>
      </c>
      <c r="B480" t="s">
        <v>371</v>
      </c>
      <c r="C480" t="str">
        <f>TEXT(D480, "mmm")</f>
        <v>Jan</v>
      </c>
      <c r="D480" s="1">
        <v>45310</v>
      </c>
      <c r="E480" t="s">
        <v>374</v>
      </c>
      <c r="F480" t="s">
        <v>101</v>
      </c>
      <c r="G480">
        <v>6108</v>
      </c>
      <c r="H480">
        <v>10.65</v>
      </c>
      <c r="I480">
        <v>65050.2</v>
      </c>
      <c r="J480" t="s">
        <v>81</v>
      </c>
      <c r="K480">
        <v>1.2950940755714461E-2</v>
      </c>
      <c r="L480">
        <v>1.2950999999999999</v>
      </c>
      <c r="M480" t="s">
        <v>82</v>
      </c>
    </row>
    <row r="481" spans="1:13">
      <c r="A481" t="s">
        <v>370</v>
      </c>
      <c r="B481" t="s">
        <v>371</v>
      </c>
      <c r="C481" t="str">
        <f>TEXT(D481, "mmm")</f>
        <v>Jan</v>
      </c>
      <c r="D481" s="1">
        <v>45310</v>
      </c>
      <c r="E481" t="s">
        <v>375</v>
      </c>
      <c r="F481" t="s">
        <v>101</v>
      </c>
      <c r="G481">
        <v>6108</v>
      </c>
      <c r="H481">
        <v>10.65</v>
      </c>
      <c r="I481">
        <v>65050.2</v>
      </c>
      <c r="J481" t="s">
        <v>81</v>
      </c>
      <c r="K481">
        <v>1.2950940755714461E-2</v>
      </c>
      <c r="L481">
        <v>1.2950999999999999</v>
      </c>
      <c r="M481" t="s">
        <v>82</v>
      </c>
    </row>
    <row r="482" spans="1:13">
      <c r="A482" t="s">
        <v>370</v>
      </c>
      <c r="B482" t="s">
        <v>371</v>
      </c>
      <c r="C482" t="str">
        <f>TEXT(D482, "mmm")</f>
        <v>Jan</v>
      </c>
      <c r="D482" s="1">
        <v>45310</v>
      </c>
      <c r="E482" t="s">
        <v>376</v>
      </c>
      <c r="F482" t="s">
        <v>101</v>
      </c>
      <c r="G482">
        <v>6108</v>
      </c>
      <c r="H482">
        <v>10.65</v>
      </c>
      <c r="I482">
        <v>65050.2</v>
      </c>
      <c r="J482" t="s">
        <v>81</v>
      </c>
      <c r="K482">
        <v>1.2950940755714461E-2</v>
      </c>
      <c r="L482">
        <v>1.2950999999999999</v>
      </c>
      <c r="M482" t="s">
        <v>82</v>
      </c>
    </row>
    <row r="483" spans="1:13">
      <c r="A483" t="s">
        <v>229</v>
      </c>
      <c r="B483" t="s">
        <v>230</v>
      </c>
      <c r="C483" t="str">
        <f>TEXT(D483, "mmm")</f>
        <v>Jan</v>
      </c>
      <c r="D483" s="1">
        <v>45310</v>
      </c>
      <c r="E483" t="s">
        <v>412</v>
      </c>
      <c r="F483" t="s">
        <v>118</v>
      </c>
      <c r="G483">
        <v>400</v>
      </c>
      <c r="H483">
        <v>42.75</v>
      </c>
      <c r="I483">
        <v>17100</v>
      </c>
      <c r="J483" t="s">
        <v>81</v>
      </c>
      <c r="K483">
        <v>4.0243128589232402E-2</v>
      </c>
      <c r="L483">
        <v>4.0243000000000002</v>
      </c>
      <c r="M483" t="s">
        <v>82</v>
      </c>
    </row>
    <row r="484" spans="1:13">
      <c r="A484" t="s">
        <v>381</v>
      </c>
      <c r="B484" t="s">
        <v>382</v>
      </c>
      <c r="C484" t="str">
        <f>TEXT(D484, "mmm")</f>
        <v>Jan</v>
      </c>
      <c r="D484" s="1">
        <v>45310</v>
      </c>
      <c r="E484" t="s">
        <v>413</v>
      </c>
      <c r="F484" t="s">
        <v>222</v>
      </c>
      <c r="G484">
        <v>2300</v>
      </c>
      <c r="H484">
        <v>21.26</v>
      </c>
      <c r="I484">
        <v>48898</v>
      </c>
      <c r="J484" t="s">
        <v>81</v>
      </c>
      <c r="K484">
        <v>3.1525320766958347E-2</v>
      </c>
      <c r="L484">
        <v>3.1524999999999999</v>
      </c>
      <c r="M484" t="s">
        <v>82</v>
      </c>
    </row>
    <row r="485" spans="1:13">
      <c r="A485" t="s">
        <v>291</v>
      </c>
      <c r="B485" t="s">
        <v>292</v>
      </c>
      <c r="C485" t="str">
        <f>TEXT(D485, "mmm")</f>
        <v>Jan</v>
      </c>
      <c r="D485" s="1">
        <v>45310</v>
      </c>
      <c r="E485" t="s">
        <v>102</v>
      </c>
      <c r="F485" t="s">
        <v>101</v>
      </c>
      <c r="G485">
        <v>191272</v>
      </c>
      <c r="H485">
        <v>7.25</v>
      </c>
      <c r="I485">
        <v>1386722</v>
      </c>
      <c r="J485" t="s">
        <v>81</v>
      </c>
      <c r="K485">
        <v>7.5757529558385439E-2</v>
      </c>
      <c r="L485">
        <v>7.5758000000000001</v>
      </c>
      <c r="M485" t="s">
        <v>82</v>
      </c>
    </row>
    <row r="486" spans="1:13">
      <c r="A486" t="s">
        <v>291</v>
      </c>
      <c r="B486" t="s">
        <v>292</v>
      </c>
      <c r="C486" t="str">
        <f>TEXT(D486, "mmm")</f>
        <v>Jan</v>
      </c>
      <c r="D486" s="1">
        <v>45310</v>
      </c>
      <c r="E486" t="s">
        <v>100</v>
      </c>
      <c r="F486" t="s">
        <v>101</v>
      </c>
      <c r="G486">
        <v>191272</v>
      </c>
      <c r="H486">
        <v>7.25</v>
      </c>
      <c r="I486">
        <v>1386722</v>
      </c>
      <c r="J486" t="s">
        <v>81</v>
      </c>
      <c r="K486">
        <v>7.5757529558385439E-2</v>
      </c>
      <c r="L486">
        <v>7.5758000000000001</v>
      </c>
      <c r="M486" t="s">
        <v>82</v>
      </c>
    </row>
    <row r="487" spans="1:13">
      <c r="A487" t="s">
        <v>166</v>
      </c>
      <c r="B487" t="s">
        <v>167</v>
      </c>
      <c r="C487" t="str">
        <f>TEXT(D487, "mmm")</f>
        <v>Jan</v>
      </c>
      <c r="D487" s="1">
        <v>45313</v>
      </c>
      <c r="E487" t="s">
        <v>172</v>
      </c>
      <c r="F487" t="s">
        <v>101</v>
      </c>
      <c r="G487">
        <v>67546</v>
      </c>
      <c r="H487">
        <v>12.55</v>
      </c>
      <c r="I487">
        <v>847702.3</v>
      </c>
      <c r="J487" t="s">
        <v>86</v>
      </c>
      <c r="K487">
        <v>0.2201694119125743</v>
      </c>
      <c r="L487">
        <v>22.0169</v>
      </c>
      <c r="M487" t="s">
        <v>82</v>
      </c>
    </row>
    <row r="488" spans="1:13">
      <c r="A488" t="s">
        <v>166</v>
      </c>
      <c r="B488" t="s">
        <v>167</v>
      </c>
      <c r="C488" t="str">
        <f>TEXT(D488, "mmm")</f>
        <v>Jan</v>
      </c>
      <c r="D488" s="1">
        <v>45313</v>
      </c>
      <c r="E488" t="s">
        <v>170</v>
      </c>
      <c r="F488" t="s">
        <v>101</v>
      </c>
      <c r="G488">
        <v>67546</v>
      </c>
      <c r="H488">
        <v>12.55</v>
      </c>
      <c r="I488">
        <v>847702.3</v>
      </c>
      <c r="J488" t="s">
        <v>86</v>
      </c>
      <c r="K488">
        <v>0.2201694119125743</v>
      </c>
      <c r="L488">
        <v>22.0169</v>
      </c>
      <c r="M488" t="s">
        <v>82</v>
      </c>
    </row>
    <row r="489" spans="1:13">
      <c r="A489" t="s">
        <v>166</v>
      </c>
      <c r="B489" t="s">
        <v>167</v>
      </c>
      <c r="C489" t="str">
        <f>TEXT(D489, "mmm")</f>
        <v>Jan</v>
      </c>
      <c r="D489" s="1">
        <v>45313</v>
      </c>
      <c r="E489" t="s">
        <v>169</v>
      </c>
      <c r="F489" t="s">
        <v>101</v>
      </c>
      <c r="G489">
        <v>67546</v>
      </c>
      <c r="H489">
        <v>12.55</v>
      </c>
      <c r="I489">
        <v>847702.3</v>
      </c>
      <c r="J489" t="s">
        <v>86</v>
      </c>
      <c r="K489">
        <v>0.2201694119125743</v>
      </c>
      <c r="L489">
        <v>22.0169</v>
      </c>
      <c r="M489" t="s">
        <v>82</v>
      </c>
    </row>
    <row r="490" spans="1:13">
      <c r="A490" t="s">
        <v>166</v>
      </c>
      <c r="B490" t="s">
        <v>167</v>
      </c>
      <c r="C490" t="str">
        <f>TEXT(D490, "mmm")</f>
        <v>Jan</v>
      </c>
      <c r="D490" s="1">
        <v>45313</v>
      </c>
      <c r="E490" t="s">
        <v>171</v>
      </c>
      <c r="F490" t="s">
        <v>101</v>
      </c>
      <c r="G490">
        <v>67546</v>
      </c>
      <c r="H490">
        <v>12.55</v>
      </c>
      <c r="I490">
        <v>847702.3</v>
      </c>
      <c r="J490" t="s">
        <v>86</v>
      </c>
      <c r="K490">
        <v>0.2201694119125743</v>
      </c>
      <c r="L490">
        <v>22.0169</v>
      </c>
      <c r="M490" t="s">
        <v>82</v>
      </c>
    </row>
    <row r="491" spans="1:13">
      <c r="A491" t="s">
        <v>166</v>
      </c>
      <c r="B491" t="s">
        <v>167</v>
      </c>
      <c r="C491" t="str">
        <f>TEXT(D491, "mmm")</f>
        <v>Jan</v>
      </c>
      <c r="D491" s="1">
        <v>45313</v>
      </c>
      <c r="E491" t="s">
        <v>174</v>
      </c>
      <c r="F491" t="s">
        <v>101</v>
      </c>
      <c r="G491">
        <v>67546</v>
      </c>
      <c r="H491">
        <v>12.55</v>
      </c>
      <c r="I491">
        <v>847702.3</v>
      </c>
      <c r="J491" t="s">
        <v>86</v>
      </c>
      <c r="K491">
        <v>0.2201694119125743</v>
      </c>
      <c r="L491">
        <v>22.0169</v>
      </c>
      <c r="M491" t="s">
        <v>82</v>
      </c>
    </row>
    <row r="492" spans="1:13">
      <c r="A492" t="s">
        <v>166</v>
      </c>
      <c r="B492" t="s">
        <v>167</v>
      </c>
      <c r="C492" t="str">
        <f>TEXT(D492, "mmm")</f>
        <v>Jan</v>
      </c>
      <c r="D492" s="1">
        <v>45313</v>
      </c>
      <c r="E492" t="s">
        <v>173</v>
      </c>
      <c r="F492" t="s">
        <v>101</v>
      </c>
      <c r="G492">
        <v>67546</v>
      </c>
      <c r="H492">
        <v>12.55</v>
      </c>
      <c r="I492">
        <v>847702.3</v>
      </c>
      <c r="J492" t="s">
        <v>86</v>
      </c>
      <c r="K492">
        <v>0.2201694119125743</v>
      </c>
      <c r="L492">
        <v>22.0169</v>
      </c>
      <c r="M492" t="s">
        <v>82</v>
      </c>
    </row>
    <row r="493" spans="1:13">
      <c r="A493" t="s">
        <v>166</v>
      </c>
      <c r="B493" t="s">
        <v>167</v>
      </c>
      <c r="C493" t="str">
        <f>TEXT(D493, "mmm")</f>
        <v>Jan</v>
      </c>
      <c r="D493" s="1">
        <v>45313</v>
      </c>
      <c r="E493" t="s">
        <v>168</v>
      </c>
      <c r="F493" t="s">
        <v>101</v>
      </c>
      <c r="G493">
        <v>67546</v>
      </c>
      <c r="H493">
        <v>12.55</v>
      </c>
      <c r="I493">
        <v>847702.3</v>
      </c>
      <c r="J493" t="s">
        <v>86</v>
      </c>
      <c r="K493">
        <v>0.2201694119125743</v>
      </c>
      <c r="L493">
        <v>22.0169</v>
      </c>
      <c r="M493" t="s">
        <v>82</v>
      </c>
    </row>
    <row r="494" spans="1:13">
      <c r="A494" t="s">
        <v>414</v>
      </c>
      <c r="B494" t="s">
        <v>415</v>
      </c>
      <c r="C494" t="str">
        <f>TEXT(D494, "mmm")</f>
        <v>Jan</v>
      </c>
      <c r="D494" s="1">
        <v>45313</v>
      </c>
      <c r="E494" t="s">
        <v>416</v>
      </c>
      <c r="F494" t="s">
        <v>80</v>
      </c>
      <c r="G494">
        <v>5000</v>
      </c>
      <c r="H494">
        <v>21.24</v>
      </c>
      <c r="I494">
        <v>106200</v>
      </c>
      <c r="J494" t="s">
        <v>86</v>
      </c>
      <c r="K494">
        <v>6.9611158053213495E-2</v>
      </c>
      <c r="L494">
        <v>6.9611000000000001</v>
      </c>
      <c r="M494" t="s">
        <v>82</v>
      </c>
    </row>
    <row r="495" spans="1:13">
      <c r="A495" t="s">
        <v>142</v>
      </c>
      <c r="B495" t="s">
        <v>143</v>
      </c>
      <c r="C495" t="str">
        <f>TEXT(D495, "mmm")</f>
        <v>Jan</v>
      </c>
      <c r="D495" s="1">
        <v>45313</v>
      </c>
      <c r="E495" t="s">
        <v>100</v>
      </c>
      <c r="F495" t="s">
        <v>101</v>
      </c>
      <c r="G495">
        <v>27762</v>
      </c>
      <c r="H495">
        <v>16.420000000000002</v>
      </c>
      <c r="I495">
        <v>455852.04</v>
      </c>
      <c r="J495" t="s">
        <v>81</v>
      </c>
      <c r="K495">
        <v>1.3431284828088639E-2</v>
      </c>
      <c r="L495">
        <v>1.3431</v>
      </c>
      <c r="M495" t="s">
        <v>82</v>
      </c>
    </row>
    <row r="496" spans="1:13">
      <c r="A496" t="s">
        <v>142</v>
      </c>
      <c r="B496" t="s">
        <v>143</v>
      </c>
      <c r="C496" t="str">
        <f>TEXT(D496, "mmm")</f>
        <v>Jan</v>
      </c>
      <c r="D496" s="1">
        <v>45313</v>
      </c>
      <c r="E496" t="s">
        <v>102</v>
      </c>
      <c r="F496" t="s">
        <v>101</v>
      </c>
      <c r="G496">
        <v>27762</v>
      </c>
      <c r="H496">
        <v>16.420000000000002</v>
      </c>
      <c r="I496">
        <v>455852.04</v>
      </c>
      <c r="J496" t="s">
        <v>81</v>
      </c>
      <c r="K496">
        <v>1.3431284828088639E-2</v>
      </c>
      <c r="L496">
        <v>1.3431</v>
      </c>
      <c r="M496" t="s">
        <v>82</v>
      </c>
    </row>
    <row r="497" spans="1:13">
      <c r="A497" t="s">
        <v>294</v>
      </c>
      <c r="B497" t="s">
        <v>295</v>
      </c>
      <c r="C497" t="str">
        <f>TEXT(D497, "mmm")</f>
        <v>Jan</v>
      </c>
      <c r="D497" s="1">
        <v>45313</v>
      </c>
      <c r="E497" t="s">
        <v>102</v>
      </c>
      <c r="F497" t="s">
        <v>101</v>
      </c>
      <c r="G497">
        <v>134946</v>
      </c>
      <c r="H497">
        <v>15.19</v>
      </c>
      <c r="I497">
        <v>2049829.74</v>
      </c>
      <c r="J497" t="s">
        <v>86</v>
      </c>
      <c r="K497">
        <v>1.712785702473241E-2</v>
      </c>
      <c r="L497">
        <v>1.7128000000000001</v>
      </c>
      <c r="M497" t="s">
        <v>82</v>
      </c>
    </row>
    <row r="498" spans="1:13">
      <c r="A498" t="s">
        <v>294</v>
      </c>
      <c r="B498" t="s">
        <v>295</v>
      </c>
      <c r="C498" t="str">
        <f>TEXT(D498, "mmm")</f>
        <v>Jan</v>
      </c>
      <c r="D498" s="1">
        <v>45313</v>
      </c>
      <c r="E498" t="s">
        <v>100</v>
      </c>
      <c r="F498" t="s">
        <v>101</v>
      </c>
      <c r="G498">
        <v>134946</v>
      </c>
      <c r="H498">
        <v>15.19</v>
      </c>
      <c r="I498">
        <v>2049829.74</v>
      </c>
      <c r="J498" t="s">
        <v>86</v>
      </c>
      <c r="K498">
        <v>1.712785702473241E-2</v>
      </c>
      <c r="L498">
        <v>1.7128000000000001</v>
      </c>
      <c r="M498" t="s">
        <v>82</v>
      </c>
    </row>
    <row r="499" spans="1:13">
      <c r="A499" t="s">
        <v>417</v>
      </c>
      <c r="B499" t="s">
        <v>418</v>
      </c>
      <c r="C499" t="str">
        <f>TEXT(D499, "mmm")</f>
        <v>Jan</v>
      </c>
      <c r="D499" s="1">
        <v>45313</v>
      </c>
      <c r="E499" t="s">
        <v>419</v>
      </c>
      <c r="F499" t="s">
        <v>222</v>
      </c>
      <c r="G499">
        <v>46241</v>
      </c>
      <c r="H499">
        <v>1.98</v>
      </c>
      <c r="I499">
        <v>91557.18</v>
      </c>
      <c r="J499" t="s">
        <v>81</v>
      </c>
      <c r="K499">
        <v>-4.901956201103741E-2</v>
      </c>
      <c r="L499">
        <v>-4.9020000000000001</v>
      </c>
      <c r="M499" t="s">
        <v>82</v>
      </c>
    </row>
    <row r="500" spans="1:13">
      <c r="A500" t="s">
        <v>400</v>
      </c>
      <c r="B500" t="s">
        <v>401</v>
      </c>
      <c r="C500" t="str">
        <f>TEXT(D500, "mmm")</f>
        <v>Jan</v>
      </c>
      <c r="D500" s="1">
        <v>45313</v>
      </c>
      <c r="E500" t="s">
        <v>402</v>
      </c>
      <c r="F500" t="s">
        <v>101</v>
      </c>
      <c r="G500">
        <v>21300</v>
      </c>
      <c r="H500">
        <v>1.1299999999999999</v>
      </c>
      <c r="I500">
        <v>24069</v>
      </c>
      <c r="J500" t="s">
        <v>81</v>
      </c>
      <c r="K500">
        <v>0.1327433422930191</v>
      </c>
      <c r="L500">
        <v>13.2743</v>
      </c>
      <c r="M500" t="s">
        <v>82</v>
      </c>
    </row>
    <row r="501" spans="1:13">
      <c r="A501" t="s">
        <v>400</v>
      </c>
      <c r="B501" t="s">
        <v>401</v>
      </c>
      <c r="C501" t="str">
        <f>TEXT(D501, "mmm")</f>
        <v>Jan</v>
      </c>
      <c r="D501" s="1">
        <v>45313</v>
      </c>
      <c r="E501" t="s">
        <v>403</v>
      </c>
      <c r="F501" t="s">
        <v>101</v>
      </c>
      <c r="G501">
        <v>21300</v>
      </c>
      <c r="H501">
        <v>1.1299999999999999</v>
      </c>
      <c r="I501">
        <v>24069</v>
      </c>
      <c r="J501" t="s">
        <v>81</v>
      </c>
      <c r="K501">
        <v>0.1327433422930191</v>
      </c>
      <c r="L501">
        <v>13.2743</v>
      </c>
      <c r="M501" t="s">
        <v>82</v>
      </c>
    </row>
    <row r="502" spans="1:13">
      <c r="A502" t="s">
        <v>420</v>
      </c>
      <c r="B502" t="s">
        <v>421</v>
      </c>
      <c r="C502" t="str">
        <f>TEXT(D502, "mmm")</f>
        <v>Jan</v>
      </c>
      <c r="D502" s="1">
        <v>45313</v>
      </c>
      <c r="E502" t="s">
        <v>422</v>
      </c>
      <c r="F502" t="s">
        <v>128</v>
      </c>
      <c r="G502">
        <v>225</v>
      </c>
      <c r="H502">
        <v>92.6</v>
      </c>
      <c r="I502">
        <v>20835</v>
      </c>
      <c r="J502" t="s">
        <v>81</v>
      </c>
      <c r="K502">
        <v>-8.6454986397331068E-2</v>
      </c>
      <c r="L502">
        <v>-8.6455000000000002</v>
      </c>
      <c r="M502" t="s">
        <v>82</v>
      </c>
    </row>
    <row r="503" spans="1:13">
      <c r="A503" t="s">
        <v>361</v>
      </c>
      <c r="B503" t="s">
        <v>362</v>
      </c>
      <c r="C503" t="str">
        <f>TEXT(D503, "mmm")</f>
        <v>Jan</v>
      </c>
      <c r="D503" s="1">
        <v>45313</v>
      </c>
      <c r="E503" t="s">
        <v>363</v>
      </c>
      <c r="F503" t="s">
        <v>101</v>
      </c>
      <c r="G503">
        <v>2000</v>
      </c>
      <c r="H503">
        <v>38.200000000000003</v>
      </c>
      <c r="I503">
        <v>76400</v>
      </c>
      <c r="J503" t="s">
        <v>81</v>
      </c>
      <c r="K503">
        <v>-6.6233584777360188E-2</v>
      </c>
      <c r="L503">
        <v>-6.6234000000000002</v>
      </c>
      <c r="M503" t="s">
        <v>82</v>
      </c>
    </row>
    <row r="504" spans="1:13">
      <c r="A504" t="s">
        <v>423</v>
      </c>
      <c r="B504" t="s">
        <v>424</v>
      </c>
      <c r="C504" t="str">
        <f>TEXT(D504, "mmm")</f>
        <v>Jan</v>
      </c>
      <c r="D504" s="1">
        <v>45313</v>
      </c>
      <c r="E504" t="s">
        <v>425</v>
      </c>
      <c r="F504" t="s">
        <v>426</v>
      </c>
      <c r="G504">
        <v>476190</v>
      </c>
      <c r="H504">
        <v>21</v>
      </c>
      <c r="I504">
        <v>9999990</v>
      </c>
      <c r="J504" t="s">
        <v>81</v>
      </c>
      <c r="K504">
        <v>-6.4999961853027366E-2</v>
      </c>
      <c r="L504">
        <v>-6.5</v>
      </c>
      <c r="M504" t="s">
        <v>82</v>
      </c>
    </row>
    <row r="505" spans="1:13">
      <c r="A505" t="s">
        <v>423</v>
      </c>
      <c r="B505" t="s">
        <v>424</v>
      </c>
      <c r="C505" t="str">
        <f>TEXT(D505, "mmm")</f>
        <v>Jan</v>
      </c>
      <c r="D505" s="1">
        <v>45313</v>
      </c>
      <c r="E505" t="s">
        <v>427</v>
      </c>
      <c r="F505" t="s">
        <v>428</v>
      </c>
      <c r="G505">
        <v>476190</v>
      </c>
      <c r="H505">
        <v>21</v>
      </c>
      <c r="I505">
        <v>9999990</v>
      </c>
      <c r="J505" t="s">
        <v>81</v>
      </c>
      <c r="K505">
        <v>-6.4999961853027366E-2</v>
      </c>
      <c r="L505">
        <v>-6.5</v>
      </c>
      <c r="M505" t="s">
        <v>82</v>
      </c>
    </row>
    <row r="506" spans="1:13">
      <c r="A506" t="s">
        <v>423</v>
      </c>
      <c r="B506" t="s">
        <v>424</v>
      </c>
      <c r="C506" t="str">
        <f>TEXT(D506, "mmm")</f>
        <v>Jan</v>
      </c>
      <c r="D506" s="1">
        <v>45313</v>
      </c>
      <c r="E506" t="s">
        <v>429</v>
      </c>
      <c r="F506" t="s">
        <v>426</v>
      </c>
      <c r="G506">
        <v>476190</v>
      </c>
      <c r="H506">
        <v>21</v>
      </c>
      <c r="I506">
        <v>9999990</v>
      </c>
      <c r="J506" t="s">
        <v>81</v>
      </c>
      <c r="K506">
        <v>-6.4999961853027366E-2</v>
      </c>
      <c r="L506">
        <v>-6.5</v>
      </c>
      <c r="M506" t="s">
        <v>82</v>
      </c>
    </row>
    <row r="507" spans="1:13">
      <c r="A507" t="s">
        <v>423</v>
      </c>
      <c r="B507" t="s">
        <v>424</v>
      </c>
      <c r="C507" t="str">
        <f>TEXT(D507, "mmm")</f>
        <v>Jan</v>
      </c>
      <c r="D507" s="1">
        <v>45313</v>
      </c>
      <c r="E507" t="s">
        <v>430</v>
      </c>
      <c r="F507" t="s">
        <v>428</v>
      </c>
      <c r="G507">
        <v>476190</v>
      </c>
      <c r="H507">
        <v>21</v>
      </c>
      <c r="I507">
        <v>9999990</v>
      </c>
      <c r="J507" t="s">
        <v>81</v>
      </c>
      <c r="K507">
        <v>-6.4999961853027366E-2</v>
      </c>
      <c r="L507">
        <v>-6.5</v>
      </c>
      <c r="M507" t="s">
        <v>82</v>
      </c>
    </row>
    <row r="508" spans="1:13">
      <c r="A508" t="s">
        <v>423</v>
      </c>
      <c r="B508" t="s">
        <v>424</v>
      </c>
      <c r="C508" t="str">
        <f>TEXT(D508, "mmm")</f>
        <v>Jan</v>
      </c>
      <c r="D508" s="1">
        <v>45313</v>
      </c>
      <c r="E508" t="s">
        <v>431</v>
      </c>
      <c r="F508" t="s">
        <v>428</v>
      </c>
      <c r="G508">
        <v>476190</v>
      </c>
      <c r="H508">
        <v>21</v>
      </c>
      <c r="I508">
        <v>9999990</v>
      </c>
      <c r="J508" t="s">
        <v>81</v>
      </c>
      <c r="K508">
        <v>-6.4999961853027366E-2</v>
      </c>
      <c r="L508">
        <v>-6.5</v>
      </c>
      <c r="M508" t="s">
        <v>82</v>
      </c>
    </row>
    <row r="509" spans="1:13">
      <c r="A509" t="s">
        <v>432</v>
      </c>
      <c r="B509" t="s">
        <v>433</v>
      </c>
      <c r="C509" t="str">
        <f>TEXT(D509, "mmm")</f>
        <v>Jan</v>
      </c>
      <c r="D509" s="1">
        <v>45313</v>
      </c>
      <c r="E509" t="s">
        <v>434</v>
      </c>
      <c r="F509" t="s">
        <v>80</v>
      </c>
      <c r="G509">
        <v>9000</v>
      </c>
      <c r="H509">
        <v>14.16</v>
      </c>
      <c r="I509">
        <v>127440</v>
      </c>
      <c r="J509" t="s">
        <v>86</v>
      </c>
      <c r="K509">
        <v>2.2330083595089919E-2</v>
      </c>
      <c r="L509">
        <v>2.2330000000000001</v>
      </c>
      <c r="M509" t="s">
        <v>82</v>
      </c>
    </row>
    <row r="510" spans="1:13">
      <c r="A510" t="s">
        <v>435</v>
      </c>
      <c r="B510" t="s">
        <v>436</v>
      </c>
      <c r="C510" t="str">
        <f>TEXT(D510, "mmm")</f>
        <v>Jan</v>
      </c>
      <c r="D510" s="1">
        <v>45313</v>
      </c>
      <c r="E510" t="s">
        <v>437</v>
      </c>
      <c r="F510" t="s">
        <v>128</v>
      </c>
      <c r="G510">
        <v>14426</v>
      </c>
      <c r="H510">
        <v>1.0900000000000001</v>
      </c>
      <c r="I510">
        <v>15724.34</v>
      </c>
      <c r="J510" t="s">
        <v>81</v>
      </c>
      <c r="K510">
        <v>2.60869731073794E-2</v>
      </c>
      <c r="L510">
        <v>2.6086999999999998</v>
      </c>
      <c r="M510" t="s">
        <v>82</v>
      </c>
    </row>
    <row r="511" spans="1:13">
      <c r="A511" t="s">
        <v>210</v>
      </c>
      <c r="B511" t="s">
        <v>211</v>
      </c>
      <c r="C511" t="str">
        <f>TEXT(D511, "mmm")</f>
        <v>Jan</v>
      </c>
      <c r="D511" s="1">
        <v>45313</v>
      </c>
      <c r="E511" t="s">
        <v>213</v>
      </c>
      <c r="F511" t="s">
        <v>101</v>
      </c>
      <c r="G511">
        <v>1800</v>
      </c>
      <c r="H511">
        <v>21.82</v>
      </c>
      <c r="I511">
        <v>39276</v>
      </c>
      <c r="J511" t="s">
        <v>81</v>
      </c>
      <c r="K511">
        <v>-4.9180380592428692E-2</v>
      </c>
      <c r="L511">
        <v>-4.9180000000000001</v>
      </c>
      <c r="M511" t="s">
        <v>82</v>
      </c>
    </row>
    <row r="512" spans="1:13">
      <c r="A512" t="s">
        <v>210</v>
      </c>
      <c r="B512" t="s">
        <v>211</v>
      </c>
      <c r="C512" t="str">
        <f>TEXT(D512, "mmm")</f>
        <v>Jan</v>
      </c>
      <c r="D512" s="1">
        <v>45313</v>
      </c>
      <c r="E512" t="s">
        <v>212</v>
      </c>
      <c r="F512" t="s">
        <v>101</v>
      </c>
      <c r="G512">
        <v>1800</v>
      </c>
      <c r="H512">
        <v>21.82</v>
      </c>
      <c r="I512">
        <v>39276</v>
      </c>
      <c r="J512" t="s">
        <v>81</v>
      </c>
      <c r="K512">
        <v>-4.9180380592428692E-2</v>
      </c>
      <c r="L512">
        <v>-4.9180000000000001</v>
      </c>
      <c r="M512" t="s">
        <v>82</v>
      </c>
    </row>
    <row r="513" spans="1:13">
      <c r="A513" t="s">
        <v>438</v>
      </c>
      <c r="B513" t="s">
        <v>439</v>
      </c>
      <c r="C513" t="str">
        <f>TEXT(D513, "mmm")</f>
        <v>Jan</v>
      </c>
      <c r="D513" s="1">
        <v>45313</v>
      </c>
      <c r="E513" t="s">
        <v>440</v>
      </c>
      <c r="F513" t="s">
        <v>80</v>
      </c>
      <c r="G513">
        <v>5000</v>
      </c>
      <c r="H513">
        <v>18.95</v>
      </c>
      <c r="I513">
        <v>94750</v>
      </c>
      <c r="J513" t="s">
        <v>81</v>
      </c>
      <c r="K513">
        <v>-7.0626735615902936E-2</v>
      </c>
      <c r="L513">
        <v>-7.0627000000000004</v>
      </c>
      <c r="M513" t="s">
        <v>82</v>
      </c>
    </row>
    <row r="514" spans="1:13">
      <c r="A514" t="s">
        <v>285</v>
      </c>
      <c r="B514" t="s">
        <v>286</v>
      </c>
      <c r="C514" t="str">
        <f>TEXT(D514, "mmm")</f>
        <v>Jan</v>
      </c>
      <c r="D514" s="1">
        <v>45313</v>
      </c>
      <c r="E514" t="s">
        <v>102</v>
      </c>
      <c r="F514" t="s">
        <v>101</v>
      </c>
      <c r="G514">
        <v>54477</v>
      </c>
      <c r="H514">
        <v>15.06</v>
      </c>
      <c r="I514">
        <v>820423.62</v>
      </c>
      <c r="J514" t="s">
        <v>81</v>
      </c>
      <c r="K514">
        <v>3.8538058070326509E-2</v>
      </c>
      <c r="L514">
        <v>3.8538000000000001</v>
      </c>
      <c r="M514" t="s">
        <v>82</v>
      </c>
    </row>
    <row r="515" spans="1:13">
      <c r="A515" t="s">
        <v>285</v>
      </c>
      <c r="B515" t="s">
        <v>286</v>
      </c>
      <c r="C515" t="str">
        <f>TEXT(D515, "mmm")</f>
        <v>Jan</v>
      </c>
      <c r="D515" s="1">
        <v>45313</v>
      </c>
      <c r="E515" t="s">
        <v>100</v>
      </c>
      <c r="F515" t="s">
        <v>101</v>
      </c>
      <c r="G515">
        <v>54477</v>
      </c>
      <c r="H515">
        <v>15.06</v>
      </c>
      <c r="I515">
        <v>820423.62</v>
      </c>
      <c r="J515" t="s">
        <v>81</v>
      </c>
      <c r="K515">
        <v>3.8538058070326509E-2</v>
      </c>
      <c r="L515">
        <v>3.8538000000000001</v>
      </c>
      <c r="M515" t="s">
        <v>82</v>
      </c>
    </row>
    <row r="516" spans="1:13">
      <c r="A516" t="s">
        <v>441</v>
      </c>
      <c r="B516" t="s">
        <v>442</v>
      </c>
      <c r="C516" t="str">
        <f>TEXT(D516, "mmm")</f>
        <v>Jan</v>
      </c>
      <c r="D516" s="1">
        <v>45313</v>
      </c>
      <c r="E516" t="s">
        <v>443</v>
      </c>
      <c r="F516" t="s">
        <v>101</v>
      </c>
      <c r="G516">
        <v>3311</v>
      </c>
      <c r="H516">
        <v>8.89</v>
      </c>
      <c r="I516">
        <v>29434.79</v>
      </c>
      <c r="J516" t="s">
        <v>81</v>
      </c>
      <c r="K516">
        <v>9.7237579656830997E-2</v>
      </c>
      <c r="L516">
        <v>9.7238000000000007</v>
      </c>
      <c r="M516" t="s">
        <v>82</v>
      </c>
    </row>
    <row r="517" spans="1:13">
      <c r="A517" t="s">
        <v>444</v>
      </c>
      <c r="B517" t="s">
        <v>445</v>
      </c>
      <c r="C517" t="str">
        <f>TEXT(D517, "mmm")</f>
        <v>Jan</v>
      </c>
      <c r="D517" s="1">
        <v>45313</v>
      </c>
      <c r="E517" t="s">
        <v>446</v>
      </c>
      <c r="F517" t="s">
        <v>222</v>
      </c>
      <c r="G517">
        <v>1000</v>
      </c>
      <c r="H517">
        <v>16.809999999999999</v>
      </c>
      <c r="I517">
        <v>16810</v>
      </c>
      <c r="J517" t="s">
        <v>86</v>
      </c>
      <c r="K517">
        <v>2.9097668800029061E-2</v>
      </c>
      <c r="L517">
        <v>2.9098000000000002</v>
      </c>
      <c r="M517" t="s">
        <v>82</v>
      </c>
    </row>
    <row r="518" spans="1:13">
      <c r="A518" t="s">
        <v>107</v>
      </c>
      <c r="B518" t="s">
        <v>108</v>
      </c>
      <c r="C518" t="str">
        <f>TEXT(D518, "mmm")</f>
        <v>Jan</v>
      </c>
      <c r="D518" s="1">
        <v>45313</v>
      </c>
      <c r="E518" t="s">
        <v>110</v>
      </c>
      <c r="F518" t="s">
        <v>101</v>
      </c>
      <c r="G518">
        <v>3000</v>
      </c>
      <c r="H518">
        <v>7.57</v>
      </c>
      <c r="I518">
        <v>22710</v>
      </c>
      <c r="J518" t="s">
        <v>81</v>
      </c>
      <c r="K518">
        <v>-2.2427450924145661E-2</v>
      </c>
      <c r="L518">
        <v>-2.2427000000000001</v>
      </c>
      <c r="M518" t="s">
        <v>82</v>
      </c>
    </row>
    <row r="519" spans="1:13">
      <c r="A519" t="s">
        <v>107</v>
      </c>
      <c r="B519" t="s">
        <v>108</v>
      </c>
      <c r="C519" t="str">
        <f>TEXT(D519, "mmm")</f>
        <v>Jan</v>
      </c>
      <c r="D519" s="1">
        <v>45313</v>
      </c>
      <c r="E519" t="s">
        <v>109</v>
      </c>
      <c r="F519" t="s">
        <v>101</v>
      </c>
      <c r="G519">
        <v>3000</v>
      </c>
      <c r="H519">
        <v>7.57</v>
      </c>
      <c r="I519">
        <v>22710</v>
      </c>
      <c r="J519" t="s">
        <v>81</v>
      </c>
      <c r="K519">
        <v>-2.2427450924145661E-2</v>
      </c>
      <c r="L519">
        <v>-2.2427000000000001</v>
      </c>
      <c r="M519" t="s">
        <v>82</v>
      </c>
    </row>
    <row r="520" spans="1:13">
      <c r="A520" t="s">
        <v>107</v>
      </c>
      <c r="B520" t="s">
        <v>108</v>
      </c>
      <c r="C520" t="str">
        <f>TEXT(D520, "mmm")</f>
        <v>Jan</v>
      </c>
      <c r="D520" s="1">
        <v>45313</v>
      </c>
      <c r="E520" t="s">
        <v>111</v>
      </c>
      <c r="F520" t="s">
        <v>101</v>
      </c>
      <c r="G520">
        <v>3000</v>
      </c>
      <c r="H520">
        <v>7.57</v>
      </c>
      <c r="I520">
        <v>22710</v>
      </c>
      <c r="J520" t="s">
        <v>81</v>
      </c>
      <c r="K520">
        <v>-2.2427450924145661E-2</v>
      </c>
      <c r="L520">
        <v>-2.2427000000000001</v>
      </c>
      <c r="M520" t="s">
        <v>82</v>
      </c>
    </row>
    <row r="521" spans="1:13">
      <c r="A521" t="s">
        <v>408</v>
      </c>
      <c r="B521" t="s">
        <v>409</v>
      </c>
      <c r="C521" t="str">
        <f>TEXT(D521, "mmm")</f>
        <v>Jan</v>
      </c>
      <c r="D521" s="1">
        <v>45313</v>
      </c>
      <c r="E521" t="s">
        <v>410</v>
      </c>
      <c r="F521" t="s">
        <v>101</v>
      </c>
      <c r="G521">
        <v>150000</v>
      </c>
      <c r="H521">
        <v>3.96</v>
      </c>
      <c r="I521">
        <v>594000</v>
      </c>
      <c r="J521" t="s">
        <v>81</v>
      </c>
      <c r="K521">
        <v>5.3164505618560121E-2</v>
      </c>
      <c r="L521">
        <v>5.3164999999999996</v>
      </c>
      <c r="M521" t="s">
        <v>82</v>
      </c>
    </row>
    <row r="522" spans="1:13">
      <c r="A522" t="s">
        <v>447</v>
      </c>
      <c r="B522" t="s">
        <v>448</v>
      </c>
      <c r="C522" t="str">
        <f>TEXT(D522, "mmm")</f>
        <v>Jan</v>
      </c>
      <c r="D522" s="1">
        <v>45313</v>
      </c>
      <c r="E522" t="s">
        <v>449</v>
      </c>
      <c r="F522" t="s">
        <v>222</v>
      </c>
      <c r="G522">
        <v>16475</v>
      </c>
      <c r="H522">
        <v>12.13</v>
      </c>
      <c r="I522">
        <v>199841.75</v>
      </c>
      <c r="J522" t="s">
        <v>86</v>
      </c>
      <c r="K522">
        <v>3.8746796894507218E-2</v>
      </c>
      <c r="L522">
        <v>3.8746999999999998</v>
      </c>
      <c r="M522" t="s">
        <v>82</v>
      </c>
    </row>
    <row r="523" spans="1:13">
      <c r="A523" t="s">
        <v>291</v>
      </c>
      <c r="B523" t="s">
        <v>292</v>
      </c>
      <c r="C523" t="str">
        <f>TEXT(D523, "mmm")</f>
        <v>Jan</v>
      </c>
      <c r="D523" s="1">
        <v>45313</v>
      </c>
      <c r="E523" t="s">
        <v>102</v>
      </c>
      <c r="F523" t="s">
        <v>101</v>
      </c>
      <c r="G523">
        <v>155567</v>
      </c>
      <c r="H523">
        <v>7.37</v>
      </c>
      <c r="I523">
        <v>1146528.79</v>
      </c>
      <c r="J523" t="s">
        <v>81</v>
      </c>
      <c r="K523">
        <v>4.4715432324708759E-2</v>
      </c>
      <c r="L523">
        <v>4.4714999999999998</v>
      </c>
      <c r="M523" t="s">
        <v>82</v>
      </c>
    </row>
    <row r="524" spans="1:13">
      <c r="A524" t="s">
        <v>291</v>
      </c>
      <c r="B524" t="s">
        <v>292</v>
      </c>
      <c r="C524" t="str">
        <f>TEXT(D524, "mmm")</f>
        <v>Jan</v>
      </c>
      <c r="D524" s="1">
        <v>45313</v>
      </c>
      <c r="E524" t="s">
        <v>100</v>
      </c>
      <c r="F524" t="s">
        <v>101</v>
      </c>
      <c r="G524">
        <v>155567</v>
      </c>
      <c r="H524">
        <v>7.37</v>
      </c>
      <c r="I524">
        <v>1146528.79</v>
      </c>
      <c r="J524" t="s">
        <v>81</v>
      </c>
      <c r="K524">
        <v>4.4715432324708759E-2</v>
      </c>
      <c r="L524">
        <v>4.4714999999999998</v>
      </c>
      <c r="M524" t="s">
        <v>82</v>
      </c>
    </row>
    <row r="525" spans="1:13">
      <c r="A525" t="s">
        <v>166</v>
      </c>
      <c r="B525" t="s">
        <v>167</v>
      </c>
      <c r="C525" t="str">
        <f>TEXT(D525, "mmm")</f>
        <v>Jan</v>
      </c>
      <c r="D525" s="1">
        <v>45314</v>
      </c>
      <c r="E525" t="s">
        <v>172</v>
      </c>
      <c r="F525" t="s">
        <v>101</v>
      </c>
      <c r="G525">
        <v>10897</v>
      </c>
      <c r="H525">
        <v>12.54</v>
      </c>
      <c r="I525">
        <v>136648.38</v>
      </c>
      <c r="J525" t="s">
        <v>81</v>
      </c>
      <c r="K525">
        <v>0.18545161090149589</v>
      </c>
      <c r="L525">
        <v>18.545200000000001</v>
      </c>
      <c r="M525" t="s">
        <v>82</v>
      </c>
    </row>
    <row r="526" spans="1:13">
      <c r="A526" t="s">
        <v>166</v>
      </c>
      <c r="B526" t="s">
        <v>167</v>
      </c>
      <c r="C526" t="str">
        <f>TEXT(D526, "mmm")</f>
        <v>Jan</v>
      </c>
      <c r="D526" s="1">
        <v>45314</v>
      </c>
      <c r="E526" t="s">
        <v>170</v>
      </c>
      <c r="F526" t="s">
        <v>101</v>
      </c>
      <c r="G526">
        <v>10897</v>
      </c>
      <c r="H526">
        <v>12.54</v>
      </c>
      <c r="I526">
        <v>136648.38</v>
      </c>
      <c r="J526" t="s">
        <v>81</v>
      </c>
      <c r="K526">
        <v>0.18545161090149589</v>
      </c>
      <c r="L526">
        <v>18.545200000000001</v>
      </c>
      <c r="M526" t="s">
        <v>82</v>
      </c>
    </row>
    <row r="527" spans="1:13">
      <c r="A527" t="s">
        <v>166</v>
      </c>
      <c r="B527" t="s">
        <v>167</v>
      </c>
      <c r="C527" t="str">
        <f>TEXT(D527, "mmm")</f>
        <v>Jan</v>
      </c>
      <c r="D527" s="1">
        <v>45314</v>
      </c>
      <c r="E527" t="s">
        <v>169</v>
      </c>
      <c r="F527" t="s">
        <v>101</v>
      </c>
      <c r="G527">
        <v>10897</v>
      </c>
      <c r="H527">
        <v>12.54</v>
      </c>
      <c r="I527">
        <v>136648.38</v>
      </c>
      <c r="J527" t="s">
        <v>81</v>
      </c>
      <c r="K527">
        <v>0.18545161090149589</v>
      </c>
      <c r="L527">
        <v>18.545200000000001</v>
      </c>
      <c r="M527" t="s">
        <v>82</v>
      </c>
    </row>
    <row r="528" spans="1:13">
      <c r="A528" t="s">
        <v>166</v>
      </c>
      <c r="B528" t="s">
        <v>167</v>
      </c>
      <c r="C528" t="str">
        <f>TEXT(D528, "mmm")</f>
        <v>Jan</v>
      </c>
      <c r="D528" s="1">
        <v>45314</v>
      </c>
      <c r="E528" t="s">
        <v>171</v>
      </c>
      <c r="F528" t="s">
        <v>101</v>
      </c>
      <c r="G528">
        <v>10897</v>
      </c>
      <c r="H528">
        <v>12.54</v>
      </c>
      <c r="I528">
        <v>136648.38</v>
      </c>
      <c r="J528" t="s">
        <v>81</v>
      </c>
      <c r="K528">
        <v>0.18545161090149589</v>
      </c>
      <c r="L528">
        <v>18.545200000000001</v>
      </c>
      <c r="M528" t="s">
        <v>82</v>
      </c>
    </row>
    <row r="529" spans="1:13">
      <c r="A529" t="s">
        <v>166</v>
      </c>
      <c r="B529" t="s">
        <v>167</v>
      </c>
      <c r="C529" t="str">
        <f>TEXT(D529, "mmm")</f>
        <v>Jan</v>
      </c>
      <c r="D529" s="1">
        <v>45314</v>
      </c>
      <c r="E529" t="s">
        <v>174</v>
      </c>
      <c r="F529" t="s">
        <v>101</v>
      </c>
      <c r="G529">
        <v>10897</v>
      </c>
      <c r="H529">
        <v>12.54</v>
      </c>
      <c r="I529">
        <v>136648.38</v>
      </c>
      <c r="J529" t="s">
        <v>81</v>
      </c>
      <c r="K529">
        <v>0.18545161090149589</v>
      </c>
      <c r="L529">
        <v>18.545200000000001</v>
      </c>
      <c r="M529" t="s">
        <v>82</v>
      </c>
    </row>
    <row r="530" spans="1:13">
      <c r="A530" t="s">
        <v>166</v>
      </c>
      <c r="B530" t="s">
        <v>167</v>
      </c>
      <c r="C530" t="str">
        <f>TEXT(D530, "mmm")</f>
        <v>Jan</v>
      </c>
      <c r="D530" s="1">
        <v>45314</v>
      </c>
      <c r="E530" t="s">
        <v>173</v>
      </c>
      <c r="F530" t="s">
        <v>101</v>
      </c>
      <c r="G530">
        <v>10897</v>
      </c>
      <c r="H530">
        <v>12.54</v>
      </c>
      <c r="I530">
        <v>136648.38</v>
      </c>
      <c r="J530" t="s">
        <v>81</v>
      </c>
      <c r="K530">
        <v>0.18545161090149589</v>
      </c>
      <c r="L530">
        <v>18.545200000000001</v>
      </c>
      <c r="M530" t="s">
        <v>82</v>
      </c>
    </row>
    <row r="531" spans="1:13">
      <c r="A531" t="s">
        <v>166</v>
      </c>
      <c r="B531" t="s">
        <v>167</v>
      </c>
      <c r="C531" t="str">
        <f>TEXT(D531, "mmm")</f>
        <v>Jan</v>
      </c>
      <c r="D531" s="1">
        <v>45314</v>
      </c>
      <c r="E531" t="s">
        <v>168</v>
      </c>
      <c r="F531" t="s">
        <v>101</v>
      </c>
      <c r="G531">
        <v>10897</v>
      </c>
      <c r="H531">
        <v>12.54</v>
      </c>
      <c r="I531">
        <v>136648.38</v>
      </c>
      <c r="J531" t="s">
        <v>81</v>
      </c>
      <c r="K531">
        <v>0.18545161090149589</v>
      </c>
      <c r="L531">
        <v>18.545200000000001</v>
      </c>
      <c r="M531" t="s">
        <v>82</v>
      </c>
    </row>
    <row r="532" spans="1:13">
      <c r="A532" t="s">
        <v>450</v>
      </c>
      <c r="B532" t="s">
        <v>451</v>
      </c>
      <c r="C532" t="str">
        <f>TEXT(D532, "mmm")</f>
        <v>Jan</v>
      </c>
      <c r="D532" s="1">
        <v>45314</v>
      </c>
      <c r="E532" t="s">
        <v>452</v>
      </c>
      <c r="F532" t="s">
        <v>251</v>
      </c>
      <c r="G532">
        <v>454545</v>
      </c>
      <c r="H532">
        <v>11</v>
      </c>
      <c r="I532">
        <v>4999995</v>
      </c>
      <c r="J532" t="s">
        <v>86</v>
      </c>
      <c r="K532">
        <v>0.26972827376004588</v>
      </c>
      <c r="L532">
        <v>26.972799999999999</v>
      </c>
      <c r="M532" t="s">
        <v>82</v>
      </c>
    </row>
    <row r="533" spans="1:13">
      <c r="A533" t="s">
        <v>400</v>
      </c>
      <c r="B533" t="s">
        <v>401</v>
      </c>
      <c r="C533" t="str">
        <f>TEXT(D533, "mmm")</f>
        <v>Jan</v>
      </c>
      <c r="D533" s="1">
        <v>45314</v>
      </c>
      <c r="E533" t="s">
        <v>402</v>
      </c>
      <c r="F533" t="s">
        <v>101</v>
      </c>
      <c r="G533">
        <v>100000</v>
      </c>
      <c r="H533">
        <v>1.32</v>
      </c>
      <c r="I533">
        <v>132000</v>
      </c>
      <c r="J533" t="s">
        <v>81</v>
      </c>
      <c r="K533">
        <v>6.2399959564209073E-2</v>
      </c>
      <c r="L533">
        <v>6.24</v>
      </c>
      <c r="M533" t="s">
        <v>82</v>
      </c>
    </row>
    <row r="534" spans="1:13">
      <c r="A534" t="s">
        <v>400</v>
      </c>
      <c r="B534" t="s">
        <v>401</v>
      </c>
      <c r="C534" t="str">
        <f>TEXT(D534, "mmm")</f>
        <v>Jan</v>
      </c>
      <c r="D534" s="1">
        <v>45314</v>
      </c>
      <c r="E534" t="s">
        <v>403</v>
      </c>
      <c r="F534" t="s">
        <v>101</v>
      </c>
      <c r="G534">
        <v>100000</v>
      </c>
      <c r="H534">
        <v>1.32</v>
      </c>
      <c r="I534">
        <v>132000</v>
      </c>
      <c r="J534" t="s">
        <v>81</v>
      </c>
      <c r="K534">
        <v>6.2399959564209073E-2</v>
      </c>
      <c r="L534">
        <v>6.24</v>
      </c>
      <c r="M534" t="s">
        <v>82</v>
      </c>
    </row>
    <row r="535" spans="1:13">
      <c r="A535" t="s">
        <v>450</v>
      </c>
      <c r="B535" t="s">
        <v>451</v>
      </c>
      <c r="C535" t="str">
        <f>TEXT(D535, "mmm")</f>
        <v>Jan</v>
      </c>
      <c r="D535" s="1">
        <v>45314</v>
      </c>
      <c r="E535" t="s">
        <v>453</v>
      </c>
      <c r="F535" t="s">
        <v>251</v>
      </c>
      <c r="G535">
        <v>454545</v>
      </c>
      <c r="H535">
        <v>11</v>
      </c>
      <c r="I535">
        <v>4999995</v>
      </c>
      <c r="J535" t="s">
        <v>86</v>
      </c>
      <c r="K535">
        <v>0.26972827376004588</v>
      </c>
      <c r="L535">
        <v>26.972799999999999</v>
      </c>
      <c r="M535" t="s">
        <v>82</v>
      </c>
    </row>
    <row r="536" spans="1:13">
      <c r="A536" t="s">
        <v>450</v>
      </c>
      <c r="B536" t="s">
        <v>451</v>
      </c>
      <c r="C536" t="str">
        <f>TEXT(D536, "mmm")</f>
        <v>Jan</v>
      </c>
      <c r="D536" s="1">
        <v>45314</v>
      </c>
      <c r="E536" t="s">
        <v>454</v>
      </c>
      <c r="F536" t="s">
        <v>251</v>
      </c>
      <c r="G536">
        <v>454545</v>
      </c>
      <c r="H536">
        <v>11</v>
      </c>
      <c r="I536">
        <v>4999995</v>
      </c>
      <c r="J536" t="s">
        <v>86</v>
      </c>
      <c r="K536">
        <v>0.26972827376004588</v>
      </c>
      <c r="L536">
        <v>26.972799999999999</v>
      </c>
      <c r="M536" t="s">
        <v>82</v>
      </c>
    </row>
    <row r="537" spans="1:13">
      <c r="A537" t="s">
        <v>455</v>
      </c>
      <c r="B537" t="s">
        <v>456</v>
      </c>
      <c r="C537" t="str">
        <f>TEXT(D537, "mmm")</f>
        <v>Jan</v>
      </c>
      <c r="D537" s="1">
        <v>45314</v>
      </c>
      <c r="E537" t="s">
        <v>457</v>
      </c>
      <c r="F537" t="s">
        <v>101</v>
      </c>
      <c r="G537">
        <v>28744</v>
      </c>
      <c r="H537">
        <v>3.7</v>
      </c>
      <c r="I537">
        <v>106352.8</v>
      </c>
      <c r="J537" t="s">
        <v>81</v>
      </c>
      <c r="K537">
        <v>-5.1954989840073518E-2</v>
      </c>
      <c r="L537">
        <v>-5.1955</v>
      </c>
      <c r="M537" t="s">
        <v>82</v>
      </c>
    </row>
    <row r="538" spans="1:13">
      <c r="A538" t="s">
        <v>455</v>
      </c>
      <c r="B538" t="s">
        <v>456</v>
      </c>
      <c r="C538" t="str">
        <f>TEXT(D538, "mmm")</f>
        <v>Jan</v>
      </c>
      <c r="D538" s="1">
        <v>45314</v>
      </c>
      <c r="E538" t="s">
        <v>458</v>
      </c>
      <c r="F538" t="s">
        <v>101</v>
      </c>
      <c r="G538">
        <v>28744</v>
      </c>
      <c r="H538">
        <v>3.7</v>
      </c>
      <c r="I538">
        <v>106352.8</v>
      </c>
      <c r="J538" t="s">
        <v>81</v>
      </c>
      <c r="K538">
        <v>-5.1954989840073518E-2</v>
      </c>
      <c r="L538">
        <v>-5.1955</v>
      </c>
      <c r="M538" t="s">
        <v>82</v>
      </c>
    </row>
    <row r="539" spans="1:13">
      <c r="A539" t="s">
        <v>455</v>
      </c>
      <c r="B539" t="s">
        <v>456</v>
      </c>
      <c r="C539" t="str">
        <f>TEXT(D539, "mmm")</f>
        <v>Jan</v>
      </c>
      <c r="D539" s="1">
        <v>45314</v>
      </c>
      <c r="E539" t="s">
        <v>459</v>
      </c>
      <c r="F539" t="s">
        <v>101</v>
      </c>
      <c r="G539">
        <v>28744</v>
      </c>
      <c r="H539">
        <v>3.7</v>
      </c>
      <c r="I539">
        <v>106352.8</v>
      </c>
      <c r="J539" t="s">
        <v>81</v>
      </c>
      <c r="K539">
        <v>-5.1954989840073518E-2</v>
      </c>
      <c r="L539">
        <v>-5.1955</v>
      </c>
      <c r="M539" t="s">
        <v>82</v>
      </c>
    </row>
    <row r="540" spans="1:13">
      <c r="A540" t="s">
        <v>455</v>
      </c>
      <c r="B540" t="s">
        <v>456</v>
      </c>
      <c r="C540" t="str">
        <f>TEXT(D540, "mmm")</f>
        <v>Jan</v>
      </c>
      <c r="D540" s="1">
        <v>45314</v>
      </c>
      <c r="E540" t="s">
        <v>460</v>
      </c>
      <c r="F540" t="s">
        <v>101</v>
      </c>
      <c r="G540">
        <v>28744</v>
      </c>
      <c r="H540">
        <v>3.7</v>
      </c>
      <c r="I540">
        <v>106352.8</v>
      </c>
      <c r="J540" t="s">
        <v>81</v>
      </c>
      <c r="K540">
        <v>-5.1954989840073518E-2</v>
      </c>
      <c r="L540">
        <v>-5.1955</v>
      </c>
      <c r="M540" t="s">
        <v>82</v>
      </c>
    </row>
    <row r="541" spans="1:13">
      <c r="A541" t="s">
        <v>455</v>
      </c>
      <c r="B541" t="s">
        <v>456</v>
      </c>
      <c r="C541" t="str">
        <f>TEXT(D541, "mmm")</f>
        <v>Jan</v>
      </c>
      <c r="D541" s="1">
        <v>45314</v>
      </c>
      <c r="E541" t="s">
        <v>461</v>
      </c>
      <c r="F541" t="s">
        <v>101</v>
      </c>
      <c r="G541">
        <v>28744</v>
      </c>
      <c r="H541">
        <v>3.7</v>
      </c>
      <c r="I541">
        <v>106352.8</v>
      </c>
      <c r="J541" t="s">
        <v>81</v>
      </c>
      <c r="K541">
        <v>-5.1954989840073518E-2</v>
      </c>
      <c r="L541">
        <v>-5.1955</v>
      </c>
      <c r="M541" t="s">
        <v>82</v>
      </c>
    </row>
    <row r="542" spans="1:13">
      <c r="A542" t="s">
        <v>455</v>
      </c>
      <c r="B542" t="s">
        <v>456</v>
      </c>
      <c r="C542" t="str">
        <f>TEXT(D542, "mmm")</f>
        <v>Jan</v>
      </c>
      <c r="D542" s="1">
        <v>45314</v>
      </c>
      <c r="E542" t="s">
        <v>462</v>
      </c>
      <c r="F542" t="s">
        <v>101</v>
      </c>
      <c r="G542">
        <v>28744</v>
      </c>
      <c r="H542">
        <v>3.7</v>
      </c>
      <c r="I542">
        <v>106352.8</v>
      </c>
      <c r="J542" t="s">
        <v>81</v>
      </c>
      <c r="K542">
        <v>-5.1954989840073518E-2</v>
      </c>
      <c r="L542">
        <v>-5.1955</v>
      </c>
      <c r="M542" t="s">
        <v>82</v>
      </c>
    </row>
    <row r="543" spans="1:13">
      <c r="A543" t="s">
        <v>455</v>
      </c>
      <c r="B543" t="s">
        <v>456</v>
      </c>
      <c r="C543" t="str">
        <f>TEXT(D543, "mmm")</f>
        <v>Jan</v>
      </c>
      <c r="D543" s="1">
        <v>45314</v>
      </c>
      <c r="E543" t="s">
        <v>463</v>
      </c>
      <c r="F543" t="s">
        <v>101</v>
      </c>
      <c r="G543">
        <v>28744</v>
      </c>
      <c r="H543">
        <v>3.7</v>
      </c>
      <c r="I543">
        <v>106352.8</v>
      </c>
      <c r="J543" t="s">
        <v>81</v>
      </c>
      <c r="K543">
        <v>-5.1954989840073518E-2</v>
      </c>
      <c r="L543">
        <v>-5.1955</v>
      </c>
      <c r="M543" t="s">
        <v>82</v>
      </c>
    </row>
    <row r="544" spans="1:13">
      <c r="A544" t="s">
        <v>455</v>
      </c>
      <c r="B544" t="s">
        <v>456</v>
      </c>
      <c r="C544" t="str">
        <f>TEXT(D544, "mmm")</f>
        <v>Jan</v>
      </c>
      <c r="D544" s="1">
        <v>45314</v>
      </c>
      <c r="E544" t="s">
        <v>457</v>
      </c>
      <c r="F544" t="s">
        <v>101</v>
      </c>
      <c r="G544">
        <v>3920</v>
      </c>
      <c r="H544">
        <v>3.7</v>
      </c>
      <c r="I544">
        <v>14504</v>
      </c>
      <c r="J544" t="s">
        <v>81</v>
      </c>
      <c r="K544">
        <v>-5.1954989840073518E-2</v>
      </c>
      <c r="L544">
        <v>-5.1955</v>
      </c>
      <c r="M544" t="s">
        <v>82</v>
      </c>
    </row>
    <row r="545" spans="1:13">
      <c r="A545" t="s">
        <v>455</v>
      </c>
      <c r="B545" t="s">
        <v>456</v>
      </c>
      <c r="C545" t="str">
        <f>TEXT(D545, "mmm")</f>
        <v>Jan</v>
      </c>
      <c r="D545" s="1">
        <v>45314</v>
      </c>
      <c r="E545" t="s">
        <v>458</v>
      </c>
      <c r="F545" t="s">
        <v>101</v>
      </c>
      <c r="G545">
        <v>3920</v>
      </c>
      <c r="H545">
        <v>3.7</v>
      </c>
      <c r="I545">
        <v>14504</v>
      </c>
      <c r="J545" t="s">
        <v>81</v>
      </c>
      <c r="K545">
        <v>-5.1954989840073518E-2</v>
      </c>
      <c r="L545">
        <v>-5.1955</v>
      </c>
      <c r="M545" t="s">
        <v>82</v>
      </c>
    </row>
    <row r="546" spans="1:13">
      <c r="A546" t="s">
        <v>455</v>
      </c>
      <c r="B546" t="s">
        <v>456</v>
      </c>
      <c r="C546" t="str">
        <f>TEXT(D546, "mmm")</f>
        <v>Jan</v>
      </c>
      <c r="D546" s="1">
        <v>45314</v>
      </c>
      <c r="E546" t="s">
        <v>459</v>
      </c>
      <c r="F546" t="s">
        <v>101</v>
      </c>
      <c r="G546">
        <v>3920</v>
      </c>
      <c r="H546">
        <v>3.7</v>
      </c>
      <c r="I546">
        <v>14504</v>
      </c>
      <c r="J546" t="s">
        <v>81</v>
      </c>
      <c r="K546">
        <v>-5.1954989840073518E-2</v>
      </c>
      <c r="L546">
        <v>-5.1955</v>
      </c>
      <c r="M546" t="s">
        <v>82</v>
      </c>
    </row>
    <row r="547" spans="1:13">
      <c r="A547" t="s">
        <v>455</v>
      </c>
      <c r="B547" t="s">
        <v>456</v>
      </c>
      <c r="C547" t="str">
        <f>TEXT(D547, "mmm")</f>
        <v>Jan</v>
      </c>
      <c r="D547" s="1">
        <v>45314</v>
      </c>
      <c r="E547" t="s">
        <v>460</v>
      </c>
      <c r="F547" t="s">
        <v>101</v>
      </c>
      <c r="G547">
        <v>3920</v>
      </c>
      <c r="H547">
        <v>3.7</v>
      </c>
      <c r="I547">
        <v>14504</v>
      </c>
      <c r="J547" t="s">
        <v>81</v>
      </c>
      <c r="K547">
        <v>-5.1954989840073518E-2</v>
      </c>
      <c r="L547">
        <v>-5.1955</v>
      </c>
      <c r="M547" t="s">
        <v>82</v>
      </c>
    </row>
    <row r="548" spans="1:13">
      <c r="A548" t="s">
        <v>455</v>
      </c>
      <c r="B548" t="s">
        <v>456</v>
      </c>
      <c r="C548" t="str">
        <f>TEXT(D548, "mmm")</f>
        <v>Jan</v>
      </c>
      <c r="D548" s="1">
        <v>45314</v>
      </c>
      <c r="E548" t="s">
        <v>461</v>
      </c>
      <c r="F548" t="s">
        <v>101</v>
      </c>
      <c r="G548">
        <v>3920</v>
      </c>
      <c r="H548">
        <v>3.7</v>
      </c>
      <c r="I548">
        <v>14504</v>
      </c>
      <c r="J548" t="s">
        <v>81</v>
      </c>
      <c r="K548">
        <v>-5.1954989840073518E-2</v>
      </c>
      <c r="L548">
        <v>-5.1955</v>
      </c>
      <c r="M548" t="s">
        <v>82</v>
      </c>
    </row>
    <row r="549" spans="1:13">
      <c r="A549" t="s">
        <v>455</v>
      </c>
      <c r="B549" t="s">
        <v>456</v>
      </c>
      <c r="C549" t="str">
        <f>TEXT(D549, "mmm")</f>
        <v>Jan</v>
      </c>
      <c r="D549" s="1">
        <v>45314</v>
      </c>
      <c r="E549" t="s">
        <v>462</v>
      </c>
      <c r="F549" t="s">
        <v>101</v>
      </c>
      <c r="G549">
        <v>3920</v>
      </c>
      <c r="H549">
        <v>3.7</v>
      </c>
      <c r="I549">
        <v>14504</v>
      </c>
      <c r="J549" t="s">
        <v>81</v>
      </c>
      <c r="K549">
        <v>-5.1954989840073518E-2</v>
      </c>
      <c r="L549">
        <v>-5.1955</v>
      </c>
      <c r="M549" t="s">
        <v>82</v>
      </c>
    </row>
    <row r="550" spans="1:13">
      <c r="A550" t="s">
        <v>455</v>
      </c>
      <c r="B550" t="s">
        <v>456</v>
      </c>
      <c r="C550" t="str">
        <f>TEXT(D550, "mmm")</f>
        <v>Jan</v>
      </c>
      <c r="D550" s="1">
        <v>45314</v>
      </c>
      <c r="E550" t="s">
        <v>463</v>
      </c>
      <c r="F550" t="s">
        <v>101</v>
      </c>
      <c r="G550">
        <v>3920</v>
      </c>
      <c r="H550">
        <v>3.7</v>
      </c>
      <c r="I550">
        <v>14504</v>
      </c>
      <c r="J550" t="s">
        <v>81</v>
      </c>
      <c r="K550">
        <v>-5.1954989840073518E-2</v>
      </c>
      <c r="L550">
        <v>-5.1955</v>
      </c>
      <c r="M550" t="s">
        <v>82</v>
      </c>
    </row>
    <row r="551" spans="1:13">
      <c r="A551" t="s">
        <v>455</v>
      </c>
      <c r="B551" t="s">
        <v>456</v>
      </c>
      <c r="C551" t="str">
        <f>TEXT(D551, "mmm")</f>
        <v>Jan</v>
      </c>
      <c r="D551" s="1">
        <v>45314</v>
      </c>
      <c r="E551" t="s">
        <v>457</v>
      </c>
      <c r="F551" t="s">
        <v>101</v>
      </c>
      <c r="G551">
        <v>13184</v>
      </c>
      <c r="H551">
        <v>3.7</v>
      </c>
      <c r="I551">
        <v>48780.800000000003</v>
      </c>
      <c r="J551" t="s">
        <v>81</v>
      </c>
      <c r="K551">
        <v>-5.1954989840073518E-2</v>
      </c>
      <c r="L551">
        <v>-5.1955</v>
      </c>
      <c r="M551" t="s">
        <v>82</v>
      </c>
    </row>
    <row r="552" spans="1:13">
      <c r="A552" t="s">
        <v>455</v>
      </c>
      <c r="B552" t="s">
        <v>456</v>
      </c>
      <c r="C552" t="str">
        <f>TEXT(D552, "mmm")</f>
        <v>Jan</v>
      </c>
      <c r="D552" s="1">
        <v>45314</v>
      </c>
      <c r="E552" t="s">
        <v>458</v>
      </c>
      <c r="F552" t="s">
        <v>101</v>
      </c>
      <c r="G552">
        <v>13184</v>
      </c>
      <c r="H552">
        <v>3.7</v>
      </c>
      <c r="I552">
        <v>48780.800000000003</v>
      </c>
      <c r="J552" t="s">
        <v>81</v>
      </c>
      <c r="K552">
        <v>-5.1954989840073518E-2</v>
      </c>
      <c r="L552">
        <v>-5.1955</v>
      </c>
      <c r="M552" t="s">
        <v>82</v>
      </c>
    </row>
    <row r="553" spans="1:13">
      <c r="A553" t="s">
        <v>455</v>
      </c>
      <c r="B553" t="s">
        <v>456</v>
      </c>
      <c r="C553" t="str">
        <f>TEXT(D553, "mmm")</f>
        <v>Jan</v>
      </c>
      <c r="D553" s="1">
        <v>45314</v>
      </c>
      <c r="E553" t="s">
        <v>459</v>
      </c>
      <c r="F553" t="s">
        <v>101</v>
      </c>
      <c r="G553">
        <v>13184</v>
      </c>
      <c r="H553">
        <v>3.7</v>
      </c>
      <c r="I553">
        <v>48780.800000000003</v>
      </c>
      <c r="J553" t="s">
        <v>81</v>
      </c>
      <c r="K553">
        <v>-5.1954989840073518E-2</v>
      </c>
      <c r="L553">
        <v>-5.1955</v>
      </c>
      <c r="M553" t="s">
        <v>82</v>
      </c>
    </row>
    <row r="554" spans="1:13">
      <c r="A554" t="s">
        <v>455</v>
      </c>
      <c r="B554" t="s">
        <v>456</v>
      </c>
      <c r="C554" t="str">
        <f>TEXT(D554, "mmm")</f>
        <v>Jan</v>
      </c>
      <c r="D554" s="1">
        <v>45314</v>
      </c>
      <c r="E554" t="s">
        <v>460</v>
      </c>
      <c r="F554" t="s">
        <v>101</v>
      </c>
      <c r="G554">
        <v>13184</v>
      </c>
      <c r="H554">
        <v>3.7</v>
      </c>
      <c r="I554">
        <v>48780.800000000003</v>
      </c>
      <c r="J554" t="s">
        <v>81</v>
      </c>
      <c r="K554">
        <v>-5.1954989840073518E-2</v>
      </c>
      <c r="L554">
        <v>-5.1955</v>
      </c>
      <c r="M554" t="s">
        <v>82</v>
      </c>
    </row>
    <row r="555" spans="1:13">
      <c r="A555" t="s">
        <v>455</v>
      </c>
      <c r="B555" t="s">
        <v>456</v>
      </c>
      <c r="C555" t="str">
        <f>TEXT(D555, "mmm")</f>
        <v>Jan</v>
      </c>
      <c r="D555" s="1">
        <v>45314</v>
      </c>
      <c r="E555" t="s">
        <v>461</v>
      </c>
      <c r="F555" t="s">
        <v>101</v>
      </c>
      <c r="G555">
        <v>13184</v>
      </c>
      <c r="H555">
        <v>3.7</v>
      </c>
      <c r="I555">
        <v>48780.800000000003</v>
      </c>
      <c r="J555" t="s">
        <v>81</v>
      </c>
      <c r="K555">
        <v>-5.1954989840073518E-2</v>
      </c>
      <c r="L555">
        <v>-5.1955</v>
      </c>
      <c r="M555" t="s">
        <v>82</v>
      </c>
    </row>
    <row r="556" spans="1:13">
      <c r="A556" t="s">
        <v>455</v>
      </c>
      <c r="B556" t="s">
        <v>456</v>
      </c>
      <c r="C556" t="str">
        <f>TEXT(D556, "mmm")</f>
        <v>Jan</v>
      </c>
      <c r="D556" s="1">
        <v>45314</v>
      </c>
      <c r="E556" t="s">
        <v>462</v>
      </c>
      <c r="F556" t="s">
        <v>101</v>
      </c>
      <c r="G556">
        <v>13184</v>
      </c>
      <c r="H556">
        <v>3.7</v>
      </c>
      <c r="I556">
        <v>48780.800000000003</v>
      </c>
      <c r="J556" t="s">
        <v>81</v>
      </c>
      <c r="K556">
        <v>-5.1954989840073518E-2</v>
      </c>
      <c r="L556">
        <v>-5.1955</v>
      </c>
      <c r="M556" t="s">
        <v>82</v>
      </c>
    </row>
    <row r="557" spans="1:13">
      <c r="A557" t="s">
        <v>455</v>
      </c>
      <c r="B557" t="s">
        <v>456</v>
      </c>
      <c r="C557" t="str">
        <f>TEXT(D557, "mmm")</f>
        <v>Jan</v>
      </c>
      <c r="D557" s="1">
        <v>45314</v>
      </c>
      <c r="E557" t="s">
        <v>463</v>
      </c>
      <c r="F557" t="s">
        <v>101</v>
      </c>
      <c r="G557">
        <v>13184</v>
      </c>
      <c r="H557">
        <v>3.7</v>
      </c>
      <c r="I557">
        <v>48780.800000000003</v>
      </c>
      <c r="J557" t="s">
        <v>81</v>
      </c>
      <c r="K557">
        <v>-5.1954989840073518E-2</v>
      </c>
      <c r="L557">
        <v>-5.1955</v>
      </c>
      <c r="M557" t="s">
        <v>82</v>
      </c>
    </row>
    <row r="558" spans="1:13">
      <c r="A558" t="s">
        <v>455</v>
      </c>
      <c r="B558" t="s">
        <v>456</v>
      </c>
      <c r="C558" t="str">
        <f>TEXT(D558, "mmm")</f>
        <v>Jan</v>
      </c>
      <c r="D558" s="1">
        <v>45314</v>
      </c>
      <c r="E558" t="s">
        <v>457</v>
      </c>
      <c r="F558" t="s">
        <v>101</v>
      </c>
      <c r="G558">
        <v>51032</v>
      </c>
      <c r="H558">
        <v>3.7</v>
      </c>
      <c r="I558">
        <v>188818.4</v>
      </c>
      <c r="J558" t="s">
        <v>81</v>
      </c>
      <c r="K558">
        <v>-5.1954989840073518E-2</v>
      </c>
      <c r="L558">
        <v>-5.1955</v>
      </c>
      <c r="M558" t="s">
        <v>82</v>
      </c>
    </row>
    <row r="559" spans="1:13">
      <c r="A559" t="s">
        <v>455</v>
      </c>
      <c r="B559" t="s">
        <v>456</v>
      </c>
      <c r="C559" t="str">
        <f>TEXT(D559, "mmm")</f>
        <v>Jan</v>
      </c>
      <c r="D559" s="1">
        <v>45314</v>
      </c>
      <c r="E559" t="s">
        <v>458</v>
      </c>
      <c r="F559" t="s">
        <v>101</v>
      </c>
      <c r="G559">
        <v>51032</v>
      </c>
      <c r="H559">
        <v>3.7</v>
      </c>
      <c r="I559">
        <v>188818.4</v>
      </c>
      <c r="J559" t="s">
        <v>81</v>
      </c>
      <c r="K559">
        <v>-5.1954989840073518E-2</v>
      </c>
      <c r="L559">
        <v>-5.1955</v>
      </c>
      <c r="M559" t="s">
        <v>82</v>
      </c>
    </row>
    <row r="560" spans="1:13">
      <c r="A560" t="s">
        <v>455</v>
      </c>
      <c r="B560" t="s">
        <v>456</v>
      </c>
      <c r="C560" t="str">
        <f>TEXT(D560, "mmm")</f>
        <v>Jan</v>
      </c>
      <c r="D560" s="1">
        <v>45314</v>
      </c>
      <c r="E560" t="s">
        <v>459</v>
      </c>
      <c r="F560" t="s">
        <v>101</v>
      </c>
      <c r="G560">
        <v>51032</v>
      </c>
      <c r="H560">
        <v>3.7</v>
      </c>
      <c r="I560">
        <v>188818.4</v>
      </c>
      <c r="J560" t="s">
        <v>81</v>
      </c>
      <c r="K560">
        <v>-5.1954989840073518E-2</v>
      </c>
      <c r="L560">
        <v>-5.1955</v>
      </c>
      <c r="M560" t="s">
        <v>82</v>
      </c>
    </row>
    <row r="561" spans="1:13">
      <c r="A561" t="s">
        <v>455</v>
      </c>
      <c r="B561" t="s">
        <v>456</v>
      </c>
      <c r="C561" t="str">
        <f>TEXT(D561, "mmm")</f>
        <v>Jan</v>
      </c>
      <c r="D561" s="1">
        <v>45314</v>
      </c>
      <c r="E561" t="s">
        <v>460</v>
      </c>
      <c r="F561" t="s">
        <v>101</v>
      </c>
      <c r="G561">
        <v>51032</v>
      </c>
      <c r="H561">
        <v>3.7</v>
      </c>
      <c r="I561">
        <v>188818.4</v>
      </c>
      <c r="J561" t="s">
        <v>81</v>
      </c>
      <c r="K561">
        <v>-5.1954989840073518E-2</v>
      </c>
      <c r="L561">
        <v>-5.1955</v>
      </c>
      <c r="M561" t="s">
        <v>82</v>
      </c>
    </row>
    <row r="562" spans="1:13">
      <c r="A562" t="s">
        <v>455</v>
      </c>
      <c r="B562" t="s">
        <v>456</v>
      </c>
      <c r="C562" t="str">
        <f>TEXT(D562, "mmm")</f>
        <v>Jan</v>
      </c>
      <c r="D562" s="1">
        <v>45314</v>
      </c>
      <c r="E562" t="s">
        <v>461</v>
      </c>
      <c r="F562" t="s">
        <v>101</v>
      </c>
      <c r="G562">
        <v>51032</v>
      </c>
      <c r="H562">
        <v>3.7</v>
      </c>
      <c r="I562">
        <v>188818.4</v>
      </c>
      <c r="J562" t="s">
        <v>81</v>
      </c>
      <c r="K562">
        <v>-5.1954989840073518E-2</v>
      </c>
      <c r="L562">
        <v>-5.1955</v>
      </c>
      <c r="M562" t="s">
        <v>82</v>
      </c>
    </row>
    <row r="563" spans="1:13">
      <c r="A563" t="s">
        <v>455</v>
      </c>
      <c r="B563" t="s">
        <v>456</v>
      </c>
      <c r="C563" t="str">
        <f>TEXT(D563, "mmm")</f>
        <v>Jan</v>
      </c>
      <c r="D563" s="1">
        <v>45314</v>
      </c>
      <c r="E563" t="s">
        <v>462</v>
      </c>
      <c r="F563" t="s">
        <v>101</v>
      </c>
      <c r="G563">
        <v>51032</v>
      </c>
      <c r="H563">
        <v>3.7</v>
      </c>
      <c r="I563">
        <v>188818.4</v>
      </c>
      <c r="J563" t="s">
        <v>81</v>
      </c>
      <c r="K563">
        <v>-5.1954989840073518E-2</v>
      </c>
      <c r="L563">
        <v>-5.1955</v>
      </c>
      <c r="M563" t="s">
        <v>82</v>
      </c>
    </row>
    <row r="564" spans="1:13">
      <c r="A564" t="s">
        <v>455</v>
      </c>
      <c r="B564" t="s">
        <v>456</v>
      </c>
      <c r="C564" t="str">
        <f>TEXT(D564, "mmm")</f>
        <v>Jan</v>
      </c>
      <c r="D564" s="1">
        <v>45314</v>
      </c>
      <c r="E564" t="s">
        <v>463</v>
      </c>
      <c r="F564" t="s">
        <v>101</v>
      </c>
      <c r="G564">
        <v>51032</v>
      </c>
      <c r="H564">
        <v>3.7</v>
      </c>
      <c r="I564">
        <v>188818.4</v>
      </c>
      <c r="J564" t="s">
        <v>81</v>
      </c>
      <c r="K564">
        <v>-5.1954989840073518E-2</v>
      </c>
      <c r="L564">
        <v>-5.1955</v>
      </c>
      <c r="M564" t="s">
        <v>82</v>
      </c>
    </row>
    <row r="565" spans="1:13">
      <c r="A565" t="s">
        <v>455</v>
      </c>
      <c r="B565" t="s">
        <v>456</v>
      </c>
      <c r="C565" t="str">
        <f>TEXT(D565, "mmm")</f>
        <v>Jan</v>
      </c>
      <c r="D565" s="1">
        <v>45314</v>
      </c>
      <c r="E565" t="s">
        <v>457</v>
      </c>
      <c r="F565" t="s">
        <v>101</v>
      </c>
      <c r="G565">
        <v>194472</v>
      </c>
      <c r="H565">
        <v>3.7</v>
      </c>
      <c r="I565">
        <v>719546.4</v>
      </c>
      <c r="J565" t="s">
        <v>86</v>
      </c>
      <c r="K565">
        <v>-5.1954989840073518E-2</v>
      </c>
      <c r="L565">
        <v>-5.1955</v>
      </c>
      <c r="M565" t="s">
        <v>82</v>
      </c>
    </row>
    <row r="566" spans="1:13">
      <c r="A566" t="s">
        <v>455</v>
      </c>
      <c r="B566" t="s">
        <v>456</v>
      </c>
      <c r="C566" t="str">
        <f>TEXT(D566, "mmm")</f>
        <v>Jan</v>
      </c>
      <c r="D566" s="1">
        <v>45314</v>
      </c>
      <c r="E566" t="s">
        <v>458</v>
      </c>
      <c r="F566" t="s">
        <v>101</v>
      </c>
      <c r="G566">
        <v>194472</v>
      </c>
      <c r="H566">
        <v>3.7</v>
      </c>
      <c r="I566">
        <v>719546.4</v>
      </c>
      <c r="J566" t="s">
        <v>86</v>
      </c>
      <c r="K566">
        <v>-5.1954989840073518E-2</v>
      </c>
      <c r="L566">
        <v>-5.1955</v>
      </c>
      <c r="M566" t="s">
        <v>82</v>
      </c>
    </row>
    <row r="567" spans="1:13">
      <c r="A567" t="s">
        <v>455</v>
      </c>
      <c r="B567" t="s">
        <v>456</v>
      </c>
      <c r="C567" t="str">
        <f>TEXT(D567, "mmm")</f>
        <v>Jan</v>
      </c>
      <c r="D567" s="1">
        <v>45314</v>
      </c>
      <c r="E567" t="s">
        <v>459</v>
      </c>
      <c r="F567" t="s">
        <v>101</v>
      </c>
      <c r="G567">
        <v>194472</v>
      </c>
      <c r="H567">
        <v>3.7</v>
      </c>
      <c r="I567">
        <v>719546.4</v>
      </c>
      <c r="J567" t="s">
        <v>86</v>
      </c>
      <c r="K567">
        <v>-5.1954989840073518E-2</v>
      </c>
      <c r="L567">
        <v>-5.1955</v>
      </c>
      <c r="M567" t="s">
        <v>82</v>
      </c>
    </row>
    <row r="568" spans="1:13">
      <c r="A568" t="s">
        <v>455</v>
      </c>
      <c r="B568" t="s">
        <v>456</v>
      </c>
      <c r="C568" t="str">
        <f>TEXT(D568, "mmm")</f>
        <v>Jan</v>
      </c>
      <c r="D568" s="1">
        <v>45314</v>
      </c>
      <c r="E568" t="s">
        <v>460</v>
      </c>
      <c r="F568" t="s">
        <v>101</v>
      </c>
      <c r="G568">
        <v>194472</v>
      </c>
      <c r="H568">
        <v>3.7</v>
      </c>
      <c r="I568">
        <v>719546.4</v>
      </c>
      <c r="J568" t="s">
        <v>86</v>
      </c>
      <c r="K568">
        <v>-5.1954989840073518E-2</v>
      </c>
      <c r="L568">
        <v>-5.1955</v>
      </c>
      <c r="M568" t="s">
        <v>82</v>
      </c>
    </row>
    <row r="569" spans="1:13">
      <c r="A569" t="s">
        <v>455</v>
      </c>
      <c r="B569" t="s">
        <v>456</v>
      </c>
      <c r="C569" t="str">
        <f>TEXT(D569, "mmm")</f>
        <v>Jan</v>
      </c>
      <c r="D569" s="1">
        <v>45314</v>
      </c>
      <c r="E569" t="s">
        <v>461</v>
      </c>
      <c r="F569" t="s">
        <v>101</v>
      </c>
      <c r="G569">
        <v>194472</v>
      </c>
      <c r="H569">
        <v>3.7</v>
      </c>
      <c r="I569">
        <v>719546.4</v>
      </c>
      <c r="J569" t="s">
        <v>86</v>
      </c>
      <c r="K569">
        <v>-5.1954989840073518E-2</v>
      </c>
      <c r="L569">
        <v>-5.1955</v>
      </c>
      <c r="M569" t="s">
        <v>82</v>
      </c>
    </row>
    <row r="570" spans="1:13">
      <c r="A570" t="s">
        <v>455</v>
      </c>
      <c r="B570" t="s">
        <v>456</v>
      </c>
      <c r="C570" t="str">
        <f>TEXT(D570, "mmm")</f>
        <v>Jan</v>
      </c>
      <c r="D570" s="1">
        <v>45314</v>
      </c>
      <c r="E570" t="s">
        <v>462</v>
      </c>
      <c r="F570" t="s">
        <v>101</v>
      </c>
      <c r="G570">
        <v>194472</v>
      </c>
      <c r="H570">
        <v>3.7</v>
      </c>
      <c r="I570">
        <v>719546.4</v>
      </c>
      <c r="J570" t="s">
        <v>86</v>
      </c>
      <c r="K570">
        <v>-5.1954989840073518E-2</v>
      </c>
      <c r="L570">
        <v>-5.1955</v>
      </c>
      <c r="M570" t="s">
        <v>82</v>
      </c>
    </row>
    <row r="571" spans="1:13">
      <c r="A571" t="s">
        <v>455</v>
      </c>
      <c r="B571" t="s">
        <v>456</v>
      </c>
      <c r="C571" t="str">
        <f>TEXT(D571, "mmm")</f>
        <v>Jan</v>
      </c>
      <c r="D571" s="1">
        <v>45314</v>
      </c>
      <c r="E571" t="s">
        <v>463</v>
      </c>
      <c r="F571" t="s">
        <v>101</v>
      </c>
      <c r="G571">
        <v>194472</v>
      </c>
      <c r="H571">
        <v>3.7</v>
      </c>
      <c r="I571">
        <v>719546.4</v>
      </c>
      <c r="J571" t="s">
        <v>86</v>
      </c>
      <c r="K571">
        <v>-5.1954989840073518E-2</v>
      </c>
      <c r="L571">
        <v>-5.1955</v>
      </c>
      <c r="M571" t="s">
        <v>82</v>
      </c>
    </row>
    <row r="572" spans="1:13">
      <c r="A572" t="s">
        <v>455</v>
      </c>
      <c r="B572" t="s">
        <v>456</v>
      </c>
      <c r="C572" t="str">
        <f>TEXT(D572, "mmm")</f>
        <v>Jan</v>
      </c>
      <c r="D572" s="1">
        <v>45314</v>
      </c>
      <c r="E572" t="s">
        <v>457</v>
      </c>
      <c r="F572" t="s">
        <v>101</v>
      </c>
      <c r="G572">
        <v>243356</v>
      </c>
      <c r="H572">
        <v>3.7</v>
      </c>
      <c r="I572">
        <v>900417.20000000007</v>
      </c>
      <c r="J572" t="s">
        <v>86</v>
      </c>
      <c r="K572">
        <v>-5.1954989840073518E-2</v>
      </c>
      <c r="L572">
        <v>-5.1955</v>
      </c>
      <c r="M572" t="s">
        <v>82</v>
      </c>
    </row>
    <row r="573" spans="1:13">
      <c r="A573" t="s">
        <v>455</v>
      </c>
      <c r="B573" t="s">
        <v>456</v>
      </c>
      <c r="C573" t="str">
        <f>TEXT(D573, "mmm")</f>
        <v>Jan</v>
      </c>
      <c r="D573" s="1">
        <v>45314</v>
      </c>
      <c r="E573" t="s">
        <v>458</v>
      </c>
      <c r="F573" t="s">
        <v>101</v>
      </c>
      <c r="G573">
        <v>243356</v>
      </c>
      <c r="H573">
        <v>3.7</v>
      </c>
      <c r="I573">
        <v>900417.20000000007</v>
      </c>
      <c r="J573" t="s">
        <v>86</v>
      </c>
      <c r="K573">
        <v>-5.1954989840073518E-2</v>
      </c>
      <c r="L573">
        <v>-5.1955</v>
      </c>
      <c r="M573" t="s">
        <v>82</v>
      </c>
    </row>
    <row r="574" spans="1:13">
      <c r="A574" t="s">
        <v>455</v>
      </c>
      <c r="B574" t="s">
        <v>456</v>
      </c>
      <c r="C574" t="str">
        <f>TEXT(D574, "mmm")</f>
        <v>Jan</v>
      </c>
      <c r="D574" s="1">
        <v>45314</v>
      </c>
      <c r="E574" t="s">
        <v>459</v>
      </c>
      <c r="F574" t="s">
        <v>101</v>
      </c>
      <c r="G574">
        <v>243356</v>
      </c>
      <c r="H574">
        <v>3.7</v>
      </c>
      <c r="I574">
        <v>900417.20000000007</v>
      </c>
      <c r="J574" t="s">
        <v>86</v>
      </c>
      <c r="K574">
        <v>-5.1954989840073518E-2</v>
      </c>
      <c r="L574">
        <v>-5.1955</v>
      </c>
      <c r="M574" t="s">
        <v>82</v>
      </c>
    </row>
    <row r="575" spans="1:13">
      <c r="A575" t="s">
        <v>455</v>
      </c>
      <c r="B575" t="s">
        <v>456</v>
      </c>
      <c r="C575" t="str">
        <f>TEXT(D575, "mmm")</f>
        <v>Jan</v>
      </c>
      <c r="D575" s="1">
        <v>45314</v>
      </c>
      <c r="E575" t="s">
        <v>460</v>
      </c>
      <c r="F575" t="s">
        <v>101</v>
      </c>
      <c r="G575">
        <v>243356</v>
      </c>
      <c r="H575">
        <v>3.7</v>
      </c>
      <c r="I575">
        <v>900417.20000000007</v>
      </c>
      <c r="J575" t="s">
        <v>86</v>
      </c>
      <c r="K575">
        <v>-5.1954989840073518E-2</v>
      </c>
      <c r="L575">
        <v>-5.1955</v>
      </c>
      <c r="M575" t="s">
        <v>82</v>
      </c>
    </row>
    <row r="576" spans="1:13">
      <c r="A576" t="s">
        <v>455</v>
      </c>
      <c r="B576" t="s">
        <v>456</v>
      </c>
      <c r="C576" t="str">
        <f>TEXT(D576, "mmm")</f>
        <v>Jan</v>
      </c>
      <c r="D576" s="1">
        <v>45314</v>
      </c>
      <c r="E576" t="s">
        <v>461</v>
      </c>
      <c r="F576" t="s">
        <v>101</v>
      </c>
      <c r="G576">
        <v>243356</v>
      </c>
      <c r="H576">
        <v>3.7</v>
      </c>
      <c r="I576">
        <v>900417.20000000007</v>
      </c>
      <c r="J576" t="s">
        <v>86</v>
      </c>
      <c r="K576">
        <v>-5.1954989840073518E-2</v>
      </c>
      <c r="L576">
        <v>-5.1955</v>
      </c>
      <c r="M576" t="s">
        <v>82</v>
      </c>
    </row>
    <row r="577" spans="1:13">
      <c r="A577" t="s">
        <v>455</v>
      </c>
      <c r="B577" t="s">
        <v>456</v>
      </c>
      <c r="C577" t="str">
        <f>TEXT(D577, "mmm")</f>
        <v>Jan</v>
      </c>
      <c r="D577" s="1">
        <v>45314</v>
      </c>
      <c r="E577" t="s">
        <v>462</v>
      </c>
      <c r="F577" t="s">
        <v>101</v>
      </c>
      <c r="G577">
        <v>243356</v>
      </c>
      <c r="H577">
        <v>3.7</v>
      </c>
      <c r="I577">
        <v>900417.20000000007</v>
      </c>
      <c r="J577" t="s">
        <v>86</v>
      </c>
      <c r="K577">
        <v>-5.1954989840073518E-2</v>
      </c>
      <c r="L577">
        <v>-5.1955</v>
      </c>
      <c r="M577" t="s">
        <v>82</v>
      </c>
    </row>
    <row r="578" spans="1:13">
      <c r="A578" t="s">
        <v>455</v>
      </c>
      <c r="B578" t="s">
        <v>456</v>
      </c>
      <c r="C578" t="str">
        <f>TEXT(D578, "mmm")</f>
        <v>Jan</v>
      </c>
      <c r="D578" s="1">
        <v>45314</v>
      </c>
      <c r="E578" t="s">
        <v>463</v>
      </c>
      <c r="F578" t="s">
        <v>101</v>
      </c>
      <c r="G578">
        <v>243356</v>
      </c>
      <c r="H578">
        <v>3.7</v>
      </c>
      <c r="I578">
        <v>900417.20000000007</v>
      </c>
      <c r="J578" t="s">
        <v>86</v>
      </c>
      <c r="K578">
        <v>-5.1954989840073518E-2</v>
      </c>
      <c r="L578">
        <v>-5.1955</v>
      </c>
      <c r="M578" t="s">
        <v>82</v>
      </c>
    </row>
    <row r="579" spans="1:13">
      <c r="A579" t="s">
        <v>455</v>
      </c>
      <c r="B579" t="s">
        <v>456</v>
      </c>
      <c r="C579" t="str">
        <f>TEXT(D579, "mmm")</f>
        <v>Jan</v>
      </c>
      <c r="D579" s="1">
        <v>45314</v>
      </c>
      <c r="E579" t="s">
        <v>457</v>
      </c>
      <c r="F579" t="s">
        <v>101</v>
      </c>
      <c r="G579">
        <v>144676</v>
      </c>
      <c r="H579">
        <v>3.7</v>
      </c>
      <c r="I579">
        <v>535301.20000000007</v>
      </c>
      <c r="J579" t="s">
        <v>86</v>
      </c>
      <c r="K579">
        <v>-5.1954989840073518E-2</v>
      </c>
      <c r="L579">
        <v>-5.1955</v>
      </c>
      <c r="M579" t="s">
        <v>82</v>
      </c>
    </row>
    <row r="580" spans="1:13">
      <c r="A580" t="s">
        <v>455</v>
      </c>
      <c r="B580" t="s">
        <v>456</v>
      </c>
      <c r="C580" t="str">
        <f>TEXT(D580, "mmm")</f>
        <v>Jan</v>
      </c>
      <c r="D580" s="1">
        <v>45314</v>
      </c>
      <c r="E580" t="s">
        <v>458</v>
      </c>
      <c r="F580" t="s">
        <v>101</v>
      </c>
      <c r="G580">
        <v>144676</v>
      </c>
      <c r="H580">
        <v>3.7</v>
      </c>
      <c r="I580">
        <v>535301.20000000007</v>
      </c>
      <c r="J580" t="s">
        <v>86</v>
      </c>
      <c r="K580">
        <v>-5.1954989840073518E-2</v>
      </c>
      <c r="L580">
        <v>-5.1955</v>
      </c>
      <c r="M580" t="s">
        <v>82</v>
      </c>
    </row>
    <row r="581" spans="1:13">
      <c r="A581" t="s">
        <v>455</v>
      </c>
      <c r="B581" t="s">
        <v>456</v>
      </c>
      <c r="C581" t="str">
        <f>TEXT(D581, "mmm")</f>
        <v>Jan</v>
      </c>
      <c r="D581" s="1">
        <v>45314</v>
      </c>
      <c r="E581" t="s">
        <v>459</v>
      </c>
      <c r="F581" t="s">
        <v>101</v>
      </c>
      <c r="G581">
        <v>144676</v>
      </c>
      <c r="H581">
        <v>3.7</v>
      </c>
      <c r="I581">
        <v>535301.20000000007</v>
      </c>
      <c r="J581" t="s">
        <v>86</v>
      </c>
      <c r="K581">
        <v>-5.1954989840073518E-2</v>
      </c>
      <c r="L581">
        <v>-5.1955</v>
      </c>
      <c r="M581" t="s">
        <v>82</v>
      </c>
    </row>
    <row r="582" spans="1:13">
      <c r="A582" t="s">
        <v>455</v>
      </c>
      <c r="B582" t="s">
        <v>456</v>
      </c>
      <c r="C582" t="str">
        <f>TEXT(D582, "mmm")</f>
        <v>Jan</v>
      </c>
      <c r="D582" s="1">
        <v>45314</v>
      </c>
      <c r="E582" t="s">
        <v>460</v>
      </c>
      <c r="F582" t="s">
        <v>101</v>
      </c>
      <c r="G582">
        <v>144676</v>
      </c>
      <c r="H582">
        <v>3.7</v>
      </c>
      <c r="I582">
        <v>535301.20000000007</v>
      </c>
      <c r="J582" t="s">
        <v>86</v>
      </c>
      <c r="K582">
        <v>-5.1954989840073518E-2</v>
      </c>
      <c r="L582">
        <v>-5.1955</v>
      </c>
      <c r="M582" t="s">
        <v>82</v>
      </c>
    </row>
    <row r="583" spans="1:13">
      <c r="A583" t="s">
        <v>455</v>
      </c>
      <c r="B583" t="s">
        <v>456</v>
      </c>
      <c r="C583" t="str">
        <f>TEXT(D583, "mmm")</f>
        <v>Jan</v>
      </c>
      <c r="D583" s="1">
        <v>45314</v>
      </c>
      <c r="E583" t="s">
        <v>461</v>
      </c>
      <c r="F583" t="s">
        <v>101</v>
      </c>
      <c r="G583">
        <v>144676</v>
      </c>
      <c r="H583">
        <v>3.7</v>
      </c>
      <c r="I583">
        <v>535301.20000000007</v>
      </c>
      <c r="J583" t="s">
        <v>86</v>
      </c>
      <c r="K583">
        <v>-5.1954989840073518E-2</v>
      </c>
      <c r="L583">
        <v>-5.1955</v>
      </c>
      <c r="M583" t="s">
        <v>82</v>
      </c>
    </row>
    <row r="584" spans="1:13">
      <c r="A584" t="s">
        <v>455</v>
      </c>
      <c r="B584" t="s">
        <v>456</v>
      </c>
      <c r="C584" t="str">
        <f>TEXT(D584, "mmm")</f>
        <v>Jan</v>
      </c>
      <c r="D584" s="1">
        <v>45314</v>
      </c>
      <c r="E584" t="s">
        <v>462</v>
      </c>
      <c r="F584" t="s">
        <v>101</v>
      </c>
      <c r="G584">
        <v>144676</v>
      </c>
      <c r="H584">
        <v>3.7</v>
      </c>
      <c r="I584">
        <v>535301.20000000007</v>
      </c>
      <c r="J584" t="s">
        <v>86</v>
      </c>
      <c r="K584">
        <v>-5.1954989840073518E-2</v>
      </c>
      <c r="L584">
        <v>-5.1955</v>
      </c>
      <c r="M584" t="s">
        <v>82</v>
      </c>
    </row>
    <row r="585" spans="1:13">
      <c r="A585" t="s">
        <v>455</v>
      </c>
      <c r="B585" t="s">
        <v>456</v>
      </c>
      <c r="C585" t="str">
        <f>TEXT(D585, "mmm")</f>
        <v>Jan</v>
      </c>
      <c r="D585" s="1">
        <v>45314</v>
      </c>
      <c r="E585" t="s">
        <v>463</v>
      </c>
      <c r="F585" t="s">
        <v>101</v>
      </c>
      <c r="G585">
        <v>144676</v>
      </c>
      <c r="H585">
        <v>3.7</v>
      </c>
      <c r="I585">
        <v>535301.20000000007</v>
      </c>
      <c r="J585" t="s">
        <v>86</v>
      </c>
      <c r="K585">
        <v>-5.1954989840073518E-2</v>
      </c>
      <c r="L585">
        <v>-5.1955</v>
      </c>
      <c r="M585" t="s">
        <v>82</v>
      </c>
    </row>
    <row r="586" spans="1:13">
      <c r="A586" t="s">
        <v>450</v>
      </c>
      <c r="B586" t="s">
        <v>451</v>
      </c>
      <c r="C586" t="str">
        <f>TEXT(D586, "mmm")</f>
        <v>Jan</v>
      </c>
      <c r="D586" s="1">
        <v>45314</v>
      </c>
      <c r="E586" t="s">
        <v>464</v>
      </c>
      <c r="F586" t="s">
        <v>251</v>
      </c>
      <c r="G586">
        <v>454545</v>
      </c>
      <c r="H586">
        <v>11</v>
      </c>
      <c r="I586">
        <v>4999995</v>
      </c>
      <c r="J586" t="s">
        <v>86</v>
      </c>
      <c r="K586">
        <v>0.26972827376004588</v>
      </c>
      <c r="L586">
        <v>26.972799999999999</v>
      </c>
      <c r="M586" t="s">
        <v>82</v>
      </c>
    </row>
    <row r="587" spans="1:13">
      <c r="A587" t="s">
        <v>285</v>
      </c>
      <c r="B587" t="s">
        <v>286</v>
      </c>
      <c r="C587" t="str">
        <f>TEXT(D587, "mmm")</f>
        <v>Jan</v>
      </c>
      <c r="D587" s="1">
        <v>45314</v>
      </c>
      <c r="E587" t="s">
        <v>100</v>
      </c>
      <c r="F587" t="s">
        <v>101</v>
      </c>
      <c r="G587">
        <v>43368</v>
      </c>
      <c r="H587">
        <v>15.03</v>
      </c>
      <c r="I587">
        <v>651821.03999999992</v>
      </c>
      <c r="J587" t="s">
        <v>81</v>
      </c>
      <c r="K587">
        <v>4.1721739078310671E-2</v>
      </c>
      <c r="L587">
        <v>4.1722000000000001</v>
      </c>
      <c r="M587" t="s">
        <v>82</v>
      </c>
    </row>
    <row r="588" spans="1:13">
      <c r="A588" t="s">
        <v>285</v>
      </c>
      <c r="B588" t="s">
        <v>286</v>
      </c>
      <c r="C588" t="str">
        <f>TEXT(D588, "mmm")</f>
        <v>Jan</v>
      </c>
      <c r="D588" s="1">
        <v>45314</v>
      </c>
      <c r="E588" t="s">
        <v>102</v>
      </c>
      <c r="F588" t="s">
        <v>101</v>
      </c>
      <c r="G588">
        <v>43368</v>
      </c>
      <c r="H588">
        <v>15.03</v>
      </c>
      <c r="I588">
        <v>651821.03999999992</v>
      </c>
      <c r="J588" t="s">
        <v>81</v>
      </c>
      <c r="K588">
        <v>4.1721739078310671E-2</v>
      </c>
      <c r="L588">
        <v>4.1722000000000001</v>
      </c>
      <c r="M588" t="s">
        <v>82</v>
      </c>
    </row>
    <row r="589" spans="1:13">
      <c r="A589" t="s">
        <v>291</v>
      </c>
      <c r="B589" t="s">
        <v>292</v>
      </c>
      <c r="C589" t="str">
        <f>TEXT(D589, "mmm")</f>
        <v>Jan</v>
      </c>
      <c r="D589" s="1">
        <v>45314</v>
      </c>
      <c r="E589" t="s">
        <v>102</v>
      </c>
      <c r="F589" t="s">
        <v>101</v>
      </c>
      <c r="G589">
        <v>238492</v>
      </c>
      <c r="H589">
        <v>7.41</v>
      </c>
      <c r="I589">
        <v>1767225.72</v>
      </c>
      <c r="J589" t="s">
        <v>86</v>
      </c>
      <c r="K589">
        <v>4.9932682048128951E-2</v>
      </c>
      <c r="L589">
        <v>4.9932999999999996</v>
      </c>
      <c r="M589" t="s">
        <v>82</v>
      </c>
    </row>
    <row r="590" spans="1:13">
      <c r="A590" t="s">
        <v>291</v>
      </c>
      <c r="B590" t="s">
        <v>292</v>
      </c>
      <c r="C590" t="str">
        <f>TEXT(D590, "mmm")</f>
        <v>Jan</v>
      </c>
      <c r="D590" s="1">
        <v>45314</v>
      </c>
      <c r="E590" t="s">
        <v>100</v>
      </c>
      <c r="F590" t="s">
        <v>101</v>
      </c>
      <c r="G590">
        <v>238492</v>
      </c>
      <c r="H590">
        <v>7.41</v>
      </c>
      <c r="I590">
        <v>1767225.72</v>
      </c>
      <c r="J590" t="s">
        <v>86</v>
      </c>
      <c r="K590">
        <v>4.9932682048128951E-2</v>
      </c>
      <c r="L590">
        <v>4.9932999999999996</v>
      </c>
      <c r="M590" t="s">
        <v>82</v>
      </c>
    </row>
    <row r="591" spans="1:13">
      <c r="A591" t="s">
        <v>294</v>
      </c>
      <c r="B591" t="s">
        <v>295</v>
      </c>
      <c r="C591" t="str">
        <f>TEXT(D591, "mmm")</f>
        <v>Jan</v>
      </c>
      <c r="D591" s="1">
        <v>45314</v>
      </c>
      <c r="E591" t="s">
        <v>100</v>
      </c>
      <c r="F591" t="s">
        <v>101</v>
      </c>
      <c r="G591">
        <v>80295</v>
      </c>
      <c r="H591">
        <v>15.19</v>
      </c>
      <c r="I591">
        <v>1219681.05</v>
      </c>
      <c r="J591" t="s">
        <v>81</v>
      </c>
      <c r="K591">
        <v>1.7071358647032801E-2</v>
      </c>
      <c r="L591">
        <v>1.7071000000000001</v>
      </c>
      <c r="M591" t="s">
        <v>82</v>
      </c>
    </row>
    <row r="592" spans="1:13">
      <c r="A592" t="s">
        <v>294</v>
      </c>
      <c r="B592" t="s">
        <v>295</v>
      </c>
      <c r="C592" t="str">
        <f>TEXT(D592, "mmm")</f>
        <v>Jan</v>
      </c>
      <c r="D592" s="1">
        <v>45314</v>
      </c>
      <c r="E592" t="s">
        <v>102</v>
      </c>
      <c r="F592" t="s">
        <v>101</v>
      </c>
      <c r="G592">
        <v>80295</v>
      </c>
      <c r="H592">
        <v>15.19</v>
      </c>
      <c r="I592">
        <v>1219681.05</v>
      </c>
      <c r="J592" t="s">
        <v>81</v>
      </c>
      <c r="K592">
        <v>1.7071358647032801E-2</v>
      </c>
      <c r="L592">
        <v>1.7071000000000001</v>
      </c>
      <c r="M592" t="s">
        <v>82</v>
      </c>
    </row>
    <row r="593" spans="1:13">
      <c r="A593" t="s">
        <v>432</v>
      </c>
      <c r="B593" t="s">
        <v>433</v>
      </c>
      <c r="C593" t="str">
        <f>TEXT(D593, "mmm")</f>
        <v>Jan</v>
      </c>
      <c r="D593" s="1">
        <v>45314</v>
      </c>
      <c r="E593" t="s">
        <v>434</v>
      </c>
      <c r="F593" t="s">
        <v>80</v>
      </c>
      <c r="G593">
        <v>7500</v>
      </c>
      <c r="H593">
        <v>14.09</v>
      </c>
      <c r="I593">
        <v>105675</v>
      </c>
      <c r="J593" t="s">
        <v>86</v>
      </c>
      <c r="K593">
        <v>2.0626012098789781E-2</v>
      </c>
      <c r="L593">
        <v>2.0626000000000002</v>
      </c>
      <c r="M593" t="s">
        <v>82</v>
      </c>
    </row>
    <row r="594" spans="1:13">
      <c r="A594" t="s">
        <v>438</v>
      </c>
      <c r="B594" t="s">
        <v>439</v>
      </c>
      <c r="C594" t="str">
        <f>TEXT(D594, "mmm")</f>
        <v>Jan</v>
      </c>
      <c r="D594" s="1">
        <v>45314</v>
      </c>
      <c r="E594" t="s">
        <v>440</v>
      </c>
      <c r="F594" t="s">
        <v>80</v>
      </c>
      <c r="G594">
        <v>7000</v>
      </c>
      <c r="H594">
        <v>18.93</v>
      </c>
      <c r="I594">
        <v>132510</v>
      </c>
      <c r="J594" t="s">
        <v>81</v>
      </c>
      <c r="K594">
        <v>-5.5164705987122753E-2</v>
      </c>
      <c r="L594">
        <v>-5.5164999999999997</v>
      </c>
      <c r="M594" t="s">
        <v>82</v>
      </c>
    </row>
    <row r="595" spans="1:13">
      <c r="A595" t="s">
        <v>465</v>
      </c>
      <c r="B595" t="s">
        <v>466</v>
      </c>
      <c r="C595" t="str">
        <f>TEXT(D595, "mmm")</f>
        <v>Jan</v>
      </c>
      <c r="D595" s="1">
        <v>45314</v>
      </c>
      <c r="E595" t="s">
        <v>467</v>
      </c>
      <c r="F595" t="s">
        <v>118</v>
      </c>
      <c r="G595">
        <v>2500</v>
      </c>
      <c r="H595">
        <v>41.29</v>
      </c>
      <c r="I595">
        <v>103225</v>
      </c>
      <c r="J595" t="s">
        <v>86</v>
      </c>
      <c r="K595">
        <v>-3.3180222908757773E-2</v>
      </c>
      <c r="L595">
        <v>-3.3180000000000001</v>
      </c>
      <c r="M595" t="s">
        <v>82</v>
      </c>
    </row>
    <row r="596" spans="1:13">
      <c r="A596" t="s">
        <v>142</v>
      </c>
      <c r="B596" t="s">
        <v>143</v>
      </c>
      <c r="C596" t="str">
        <f>TEXT(D596, "mmm")</f>
        <v>Jan</v>
      </c>
      <c r="D596" s="1">
        <v>45314</v>
      </c>
      <c r="E596" t="s">
        <v>102</v>
      </c>
      <c r="F596" t="s">
        <v>101</v>
      </c>
      <c r="G596">
        <v>76418</v>
      </c>
      <c r="H596">
        <v>16.43</v>
      </c>
      <c r="I596">
        <v>1255547.74</v>
      </c>
      <c r="J596" t="s">
        <v>81</v>
      </c>
      <c r="K596">
        <v>1.337354904451926E-2</v>
      </c>
      <c r="L596">
        <v>1.3373999999999999</v>
      </c>
      <c r="M596" t="s">
        <v>82</v>
      </c>
    </row>
    <row r="597" spans="1:13">
      <c r="A597" t="s">
        <v>142</v>
      </c>
      <c r="B597" t="s">
        <v>143</v>
      </c>
      <c r="C597" t="str">
        <f>TEXT(D597, "mmm")</f>
        <v>Jan</v>
      </c>
      <c r="D597" s="1">
        <v>45314</v>
      </c>
      <c r="E597" t="s">
        <v>100</v>
      </c>
      <c r="F597" t="s">
        <v>101</v>
      </c>
      <c r="G597">
        <v>76418</v>
      </c>
      <c r="H597">
        <v>16.43</v>
      </c>
      <c r="I597">
        <v>1255547.74</v>
      </c>
      <c r="J597" t="s">
        <v>81</v>
      </c>
      <c r="K597">
        <v>1.337354904451926E-2</v>
      </c>
      <c r="L597">
        <v>1.3373999999999999</v>
      </c>
      <c r="M597" t="s">
        <v>82</v>
      </c>
    </row>
    <row r="598" spans="1:13">
      <c r="A598" t="s">
        <v>107</v>
      </c>
      <c r="B598" t="s">
        <v>108</v>
      </c>
      <c r="C598" t="str">
        <f>TEXT(D598, "mmm")</f>
        <v>Jan</v>
      </c>
      <c r="D598" s="1">
        <v>45314</v>
      </c>
      <c r="E598" t="s">
        <v>110</v>
      </c>
      <c r="F598" t="s">
        <v>101</v>
      </c>
      <c r="G598">
        <v>10500</v>
      </c>
      <c r="H598">
        <v>7.57</v>
      </c>
      <c r="I598">
        <v>79485</v>
      </c>
      <c r="J598" t="s">
        <v>81</v>
      </c>
      <c r="K598">
        <v>-1.7218557769104411E-2</v>
      </c>
      <c r="L598">
        <v>-1.7219</v>
      </c>
      <c r="M598" t="s">
        <v>82</v>
      </c>
    </row>
    <row r="599" spans="1:13">
      <c r="A599" t="s">
        <v>107</v>
      </c>
      <c r="B599" t="s">
        <v>108</v>
      </c>
      <c r="C599" t="str">
        <f>TEXT(D599, "mmm")</f>
        <v>Jan</v>
      </c>
      <c r="D599" s="1">
        <v>45314</v>
      </c>
      <c r="E599" t="s">
        <v>109</v>
      </c>
      <c r="F599" t="s">
        <v>101</v>
      </c>
      <c r="G599">
        <v>10500</v>
      </c>
      <c r="H599">
        <v>7.57</v>
      </c>
      <c r="I599">
        <v>79485</v>
      </c>
      <c r="J599" t="s">
        <v>81</v>
      </c>
      <c r="K599">
        <v>-1.7218557769104411E-2</v>
      </c>
      <c r="L599">
        <v>-1.7219</v>
      </c>
      <c r="M599" t="s">
        <v>82</v>
      </c>
    </row>
    <row r="600" spans="1:13">
      <c r="A600" t="s">
        <v>107</v>
      </c>
      <c r="B600" t="s">
        <v>108</v>
      </c>
      <c r="C600" t="str">
        <f>TEXT(D600, "mmm")</f>
        <v>Jan</v>
      </c>
      <c r="D600" s="1">
        <v>45314</v>
      </c>
      <c r="E600" t="s">
        <v>111</v>
      </c>
      <c r="F600" t="s">
        <v>101</v>
      </c>
      <c r="G600">
        <v>10500</v>
      </c>
      <c r="H600">
        <v>7.57</v>
      </c>
      <c r="I600">
        <v>79485</v>
      </c>
      <c r="J600" t="s">
        <v>81</v>
      </c>
      <c r="K600">
        <v>-1.7218557769104411E-2</v>
      </c>
      <c r="L600">
        <v>-1.7219</v>
      </c>
      <c r="M600" t="s">
        <v>82</v>
      </c>
    </row>
    <row r="601" spans="1:13">
      <c r="A601" t="s">
        <v>263</v>
      </c>
      <c r="B601" t="s">
        <v>264</v>
      </c>
      <c r="C601" t="str">
        <f>TEXT(D601, "mmm")</f>
        <v>Jan</v>
      </c>
      <c r="D601" s="1">
        <v>45314</v>
      </c>
      <c r="E601" t="s">
        <v>102</v>
      </c>
      <c r="F601" t="s">
        <v>101</v>
      </c>
      <c r="G601">
        <v>3817</v>
      </c>
      <c r="H601">
        <v>11.61</v>
      </c>
      <c r="I601">
        <v>44315.37</v>
      </c>
      <c r="J601" t="s">
        <v>81</v>
      </c>
      <c r="K601">
        <v>2.147775380005679E-2</v>
      </c>
      <c r="L601">
        <v>2.1478000000000002</v>
      </c>
      <c r="M601" t="s">
        <v>82</v>
      </c>
    </row>
    <row r="602" spans="1:13">
      <c r="A602" t="s">
        <v>263</v>
      </c>
      <c r="B602" t="s">
        <v>264</v>
      </c>
      <c r="C602" t="str">
        <f>TEXT(D602, "mmm")</f>
        <v>Jan</v>
      </c>
      <c r="D602" s="1">
        <v>45314</v>
      </c>
      <c r="E602" t="s">
        <v>100</v>
      </c>
      <c r="F602" t="s">
        <v>101</v>
      </c>
      <c r="G602">
        <v>3817</v>
      </c>
      <c r="H602">
        <v>11.61</v>
      </c>
      <c r="I602">
        <v>44315.37</v>
      </c>
      <c r="J602" t="s">
        <v>81</v>
      </c>
      <c r="K602">
        <v>2.147775380005679E-2</v>
      </c>
      <c r="L602">
        <v>2.1478000000000002</v>
      </c>
      <c r="M602" t="s">
        <v>82</v>
      </c>
    </row>
    <row r="603" spans="1:13">
      <c r="A603" t="s">
        <v>468</v>
      </c>
      <c r="B603" t="s">
        <v>469</v>
      </c>
      <c r="C603" t="str">
        <f>TEXT(D603, "mmm")</f>
        <v>Jan</v>
      </c>
      <c r="D603" s="1">
        <v>45314</v>
      </c>
      <c r="E603" t="s">
        <v>470</v>
      </c>
      <c r="F603" t="s">
        <v>222</v>
      </c>
      <c r="G603">
        <v>19098</v>
      </c>
      <c r="H603">
        <v>2.74</v>
      </c>
      <c r="I603">
        <v>52328.52</v>
      </c>
      <c r="J603" t="s">
        <v>81</v>
      </c>
      <c r="K603">
        <v>0.12727269259366111</v>
      </c>
      <c r="L603">
        <v>12.7273</v>
      </c>
      <c r="M603" t="s">
        <v>82</v>
      </c>
    </row>
    <row r="604" spans="1:13">
      <c r="A604" t="s">
        <v>468</v>
      </c>
      <c r="B604" t="s">
        <v>469</v>
      </c>
      <c r="C604" t="str">
        <f>TEXT(D604, "mmm")</f>
        <v>Jan</v>
      </c>
      <c r="D604" s="1">
        <v>45314</v>
      </c>
      <c r="E604" t="s">
        <v>471</v>
      </c>
      <c r="F604" t="s">
        <v>222</v>
      </c>
      <c r="G604">
        <v>19098</v>
      </c>
      <c r="H604">
        <v>2.74</v>
      </c>
      <c r="I604">
        <v>52328.52</v>
      </c>
      <c r="J604" t="s">
        <v>81</v>
      </c>
      <c r="K604">
        <v>0.12727269259366111</v>
      </c>
      <c r="L604">
        <v>12.7273</v>
      </c>
      <c r="M604" t="s">
        <v>82</v>
      </c>
    </row>
    <row r="605" spans="1:13">
      <c r="A605" t="s">
        <v>465</v>
      </c>
      <c r="B605" t="s">
        <v>466</v>
      </c>
      <c r="C605" t="str">
        <f>TEXT(D605, "mmm")</f>
        <v>Jan</v>
      </c>
      <c r="D605" s="1">
        <v>45314</v>
      </c>
      <c r="E605" t="s">
        <v>467</v>
      </c>
      <c r="F605" t="s">
        <v>118</v>
      </c>
      <c r="G605">
        <v>2500</v>
      </c>
      <c r="H605">
        <v>41.29</v>
      </c>
      <c r="I605">
        <v>103225</v>
      </c>
      <c r="J605" t="s">
        <v>86</v>
      </c>
      <c r="K605">
        <v>-3.3180222908757773E-2</v>
      </c>
      <c r="L605">
        <v>-3.3180000000000001</v>
      </c>
      <c r="M605" t="s">
        <v>82</v>
      </c>
    </row>
    <row r="606" spans="1:13">
      <c r="A606" t="s">
        <v>455</v>
      </c>
      <c r="B606" t="s">
        <v>456</v>
      </c>
      <c r="C606" t="str">
        <f>TEXT(D606, "mmm")</f>
        <v>Jan</v>
      </c>
      <c r="D606" s="1">
        <v>45314</v>
      </c>
      <c r="E606" t="s">
        <v>472</v>
      </c>
      <c r="F606" t="s">
        <v>251</v>
      </c>
      <c r="G606">
        <v>144676</v>
      </c>
      <c r="H606">
        <v>3.7</v>
      </c>
      <c r="I606">
        <v>535301.20000000007</v>
      </c>
      <c r="J606" t="s">
        <v>86</v>
      </c>
      <c r="K606">
        <v>-5.1954989840073518E-2</v>
      </c>
      <c r="L606">
        <v>-5.1955</v>
      </c>
      <c r="M606" t="s">
        <v>82</v>
      </c>
    </row>
    <row r="607" spans="1:13">
      <c r="A607" t="s">
        <v>455</v>
      </c>
      <c r="B607" t="s">
        <v>456</v>
      </c>
      <c r="C607" t="str">
        <f>TEXT(D607, "mmm")</f>
        <v>Jan</v>
      </c>
      <c r="D607" s="1">
        <v>45314</v>
      </c>
      <c r="E607" t="s">
        <v>472</v>
      </c>
      <c r="F607" t="s">
        <v>251</v>
      </c>
      <c r="G607">
        <v>194472</v>
      </c>
      <c r="H607">
        <v>3.7</v>
      </c>
      <c r="I607">
        <v>719546.4</v>
      </c>
      <c r="J607" t="s">
        <v>86</v>
      </c>
      <c r="K607">
        <v>-5.1954989840073518E-2</v>
      </c>
      <c r="L607">
        <v>-5.1955</v>
      </c>
      <c r="M607" t="s">
        <v>82</v>
      </c>
    </row>
    <row r="608" spans="1:13">
      <c r="A608" t="s">
        <v>455</v>
      </c>
      <c r="B608" t="s">
        <v>456</v>
      </c>
      <c r="C608" t="str">
        <f>TEXT(D608, "mmm")</f>
        <v>Jan</v>
      </c>
      <c r="D608" s="1">
        <v>45314</v>
      </c>
      <c r="E608" t="s">
        <v>472</v>
      </c>
      <c r="F608" t="s">
        <v>251</v>
      </c>
      <c r="G608">
        <v>13184</v>
      </c>
      <c r="H608">
        <v>3.7</v>
      </c>
      <c r="I608">
        <v>48780.800000000003</v>
      </c>
      <c r="J608" t="s">
        <v>81</v>
      </c>
      <c r="K608">
        <v>-5.1954989840073518E-2</v>
      </c>
      <c r="L608">
        <v>-5.1955</v>
      </c>
      <c r="M608" t="s">
        <v>82</v>
      </c>
    </row>
    <row r="609" spans="1:13">
      <c r="A609" t="s">
        <v>455</v>
      </c>
      <c r="B609" t="s">
        <v>456</v>
      </c>
      <c r="C609" t="str">
        <f>TEXT(D609, "mmm")</f>
        <v>Jan</v>
      </c>
      <c r="D609" s="1">
        <v>45314</v>
      </c>
      <c r="E609" t="s">
        <v>472</v>
      </c>
      <c r="F609" t="s">
        <v>251</v>
      </c>
      <c r="G609">
        <v>3920</v>
      </c>
      <c r="H609">
        <v>3.7</v>
      </c>
      <c r="I609">
        <v>14504</v>
      </c>
      <c r="J609" t="s">
        <v>81</v>
      </c>
      <c r="K609">
        <v>-5.1954989840073518E-2</v>
      </c>
      <c r="L609">
        <v>-5.1955</v>
      </c>
      <c r="M609" t="s">
        <v>82</v>
      </c>
    </row>
    <row r="610" spans="1:13">
      <c r="A610" t="s">
        <v>455</v>
      </c>
      <c r="B610" t="s">
        <v>456</v>
      </c>
      <c r="C610" t="str">
        <f>TEXT(D610, "mmm")</f>
        <v>Jan</v>
      </c>
      <c r="D610" s="1">
        <v>45314</v>
      </c>
      <c r="E610" t="s">
        <v>472</v>
      </c>
      <c r="F610" t="s">
        <v>251</v>
      </c>
      <c r="G610">
        <v>243356</v>
      </c>
      <c r="H610">
        <v>3.7</v>
      </c>
      <c r="I610">
        <v>900417.20000000007</v>
      </c>
      <c r="J610" t="s">
        <v>86</v>
      </c>
      <c r="K610">
        <v>-5.1954989840073518E-2</v>
      </c>
      <c r="L610">
        <v>-5.1955</v>
      </c>
      <c r="M610" t="s">
        <v>82</v>
      </c>
    </row>
    <row r="611" spans="1:13">
      <c r="A611" t="s">
        <v>455</v>
      </c>
      <c r="B611" t="s">
        <v>456</v>
      </c>
      <c r="C611" t="str">
        <f>TEXT(D611, "mmm")</f>
        <v>Jan</v>
      </c>
      <c r="D611" s="1">
        <v>45314</v>
      </c>
      <c r="E611" t="s">
        <v>472</v>
      </c>
      <c r="F611" t="s">
        <v>251</v>
      </c>
      <c r="G611">
        <v>51032</v>
      </c>
      <c r="H611">
        <v>3.7</v>
      </c>
      <c r="I611">
        <v>188818.4</v>
      </c>
      <c r="J611" t="s">
        <v>81</v>
      </c>
      <c r="K611">
        <v>-5.1954989840073518E-2</v>
      </c>
      <c r="L611">
        <v>-5.1955</v>
      </c>
      <c r="M611" t="s">
        <v>82</v>
      </c>
    </row>
    <row r="612" spans="1:13">
      <c r="A612" t="s">
        <v>455</v>
      </c>
      <c r="B612" t="s">
        <v>456</v>
      </c>
      <c r="C612" t="str">
        <f>TEXT(D612, "mmm")</f>
        <v>Jan</v>
      </c>
      <c r="D612" s="1">
        <v>45314</v>
      </c>
      <c r="E612" t="s">
        <v>472</v>
      </c>
      <c r="F612" t="s">
        <v>251</v>
      </c>
      <c r="G612">
        <v>28744</v>
      </c>
      <c r="H612">
        <v>3.7</v>
      </c>
      <c r="I612">
        <v>106352.8</v>
      </c>
      <c r="J612" t="s">
        <v>81</v>
      </c>
      <c r="K612">
        <v>-5.1954989840073518E-2</v>
      </c>
      <c r="L612">
        <v>-5.1955</v>
      </c>
      <c r="M612" t="s">
        <v>82</v>
      </c>
    </row>
    <row r="613" spans="1:13">
      <c r="A613" t="s">
        <v>468</v>
      </c>
      <c r="B613" t="s">
        <v>469</v>
      </c>
      <c r="C613" t="str">
        <f>TEXT(D613, "mmm")</f>
        <v>Jan</v>
      </c>
      <c r="D613" s="1">
        <v>45314</v>
      </c>
      <c r="E613" t="s">
        <v>473</v>
      </c>
      <c r="F613" t="s">
        <v>101</v>
      </c>
      <c r="G613">
        <v>19098</v>
      </c>
      <c r="H613">
        <v>2.74</v>
      </c>
      <c r="I613">
        <v>52328.52</v>
      </c>
      <c r="J613" t="s">
        <v>81</v>
      </c>
      <c r="K613">
        <v>0.12727269259366111</v>
      </c>
      <c r="L613">
        <v>12.7273</v>
      </c>
      <c r="M613" t="s">
        <v>82</v>
      </c>
    </row>
    <row r="614" spans="1:13">
      <c r="A614" t="s">
        <v>129</v>
      </c>
      <c r="B614" t="s">
        <v>130</v>
      </c>
      <c r="C614" t="str">
        <f>TEXT(D614, "mmm")</f>
        <v>Jan</v>
      </c>
      <c r="D614" s="1">
        <v>45314</v>
      </c>
      <c r="E614" t="s">
        <v>109</v>
      </c>
      <c r="F614" t="s">
        <v>101</v>
      </c>
      <c r="G614">
        <v>1600</v>
      </c>
      <c r="H614">
        <v>6.84</v>
      </c>
      <c r="I614">
        <v>10944</v>
      </c>
      <c r="J614" t="s">
        <v>81</v>
      </c>
      <c r="K614">
        <v>-6.8249195390328699E-2</v>
      </c>
      <c r="L614">
        <v>-6.8249000000000004</v>
      </c>
      <c r="M614" t="s">
        <v>82</v>
      </c>
    </row>
    <row r="615" spans="1:13">
      <c r="A615" t="s">
        <v>129</v>
      </c>
      <c r="B615" t="s">
        <v>130</v>
      </c>
      <c r="C615" t="str">
        <f>TEXT(D615, "mmm")</f>
        <v>Jan</v>
      </c>
      <c r="D615" s="1">
        <v>45314</v>
      </c>
      <c r="E615" t="s">
        <v>111</v>
      </c>
      <c r="F615" t="s">
        <v>101</v>
      </c>
      <c r="G615">
        <v>1600</v>
      </c>
      <c r="H615">
        <v>6.84</v>
      </c>
      <c r="I615">
        <v>10944</v>
      </c>
      <c r="J615" t="s">
        <v>81</v>
      </c>
      <c r="K615">
        <v>-6.8249195390328699E-2</v>
      </c>
      <c r="L615">
        <v>-6.8249000000000004</v>
      </c>
      <c r="M615" t="s">
        <v>82</v>
      </c>
    </row>
    <row r="616" spans="1:13">
      <c r="A616" t="s">
        <v>271</v>
      </c>
      <c r="B616" t="s">
        <v>272</v>
      </c>
      <c r="C616" t="str">
        <f>TEXT(D616, "mmm")</f>
        <v>Jan</v>
      </c>
      <c r="D616" s="1">
        <v>45314</v>
      </c>
      <c r="E616" t="s">
        <v>100</v>
      </c>
      <c r="F616" t="s">
        <v>101</v>
      </c>
      <c r="G616">
        <v>8447</v>
      </c>
      <c r="H616">
        <v>6.65</v>
      </c>
      <c r="I616">
        <v>56172.55</v>
      </c>
      <c r="J616" t="s">
        <v>81</v>
      </c>
      <c r="K616">
        <v>8.915314541988173E-2</v>
      </c>
      <c r="L616">
        <v>8.9153000000000002</v>
      </c>
      <c r="M616" t="s">
        <v>82</v>
      </c>
    </row>
    <row r="617" spans="1:13">
      <c r="A617" t="s">
        <v>271</v>
      </c>
      <c r="B617" t="s">
        <v>272</v>
      </c>
      <c r="C617" t="str">
        <f>TEXT(D617, "mmm")</f>
        <v>Jan</v>
      </c>
      <c r="D617" s="1">
        <v>45314</v>
      </c>
      <c r="E617" t="s">
        <v>102</v>
      </c>
      <c r="F617" t="s">
        <v>101</v>
      </c>
      <c r="G617">
        <v>8447</v>
      </c>
      <c r="H617">
        <v>6.65</v>
      </c>
      <c r="I617">
        <v>56172.55</v>
      </c>
      <c r="J617" t="s">
        <v>81</v>
      </c>
      <c r="K617">
        <v>8.915314541988173E-2</v>
      </c>
      <c r="L617">
        <v>8.9153000000000002</v>
      </c>
      <c r="M617" t="s">
        <v>82</v>
      </c>
    </row>
    <row r="618" spans="1:13">
      <c r="A618" t="s">
        <v>311</v>
      </c>
      <c r="B618" t="s">
        <v>312</v>
      </c>
      <c r="C618" t="str">
        <f>TEXT(D618, "mmm")</f>
        <v>Jan</v>
      </c>
      <c r="D618" s="1">
        <v>45315</v>
      </c>
      <c r="E618" t="s">
        <v>313</v>
      </c>
      <c r="F618" t="s">
        <v>314</v>
      </c>
      <c r="G618">
        <v>12200</v>
      </c>
      <c r="H618">
        <v>43.86</v>
      </c>
      <c r="I618">
        <v>535092</v>
      </c>
      <c r="J618" t="s">
        <v>81</v>
      </c>
      <c r="K618">
        <v>0.17302976144506621</v>
      </c>
      <c r="L618">
        <v>17.303000000000001</v>
      </c>
      <c r="M618" t="s">
        <v>82</v>
      </c>
    </row>
    <row r="619" spans="1:13">
      <c r="A619" t="s">
        <v>474</v>
      </c>
      <c r="B619" t="s">
        <v>475</v>
      </c>
      <c r="C619" t="str">
        <f>TEXT(D619, "mmm")</f>
        <v>Jan</v>
      </c>
      <c r="D619" s="1">
        <v>45315</v>
      </c>
      <c r="E619" t="s">
        <v>476</v>
      </c>
      <c r="F619" t="s">
        <v>80</v>
      </c>
      <c r="G619">
        <v>700</v>
      </c>
      <c r="H619">
        <v>14.71</v>
      </c>
      <c r="I619">
        <v>10297</v>
      </c>
      <c r="J619" t="s">
        <v>86</v>
      </c>
      <c r="K619">
        <v>1.8417553090219529E-2</v>
      </c>
      <c r="L619">
        <v>1.8418000000000001</v>
      </c>
      <c r="M619" t="s">
        <v>82</v>
      </c>
    </row>
    <row r="620" spans="1:13">
      <c r="A620" t="s">
        <v>477</v>
      </c>
      <c r="B620" t="s">
        <v>478</v>
      </c>
      <c r="C620" t="str">
        <f>TEXT(D620, "mmm")</f>
        <v>Jan</v>
      </c>
      <c r="D620" s="1">
        <v>45315</v>
      </c>
      <c r="E620" t="s">
        <v>479</v>
      </c>
      <c r="F620" t="s">
        <v>222</v>
      </c>
      <c r="G620">
        <v>291120.82</v>
      </c>
      <c r="H620">
        <v>6.87</v>
      </c>
      <c r="I620">
        <v>2000000.0334000001</v>
      </c>
      <c r="J620" t="s">
        <v>86</v>
      </c>
      <c r="K620">
        <v>1.3597059197412831E-2</v>
      </c>
      <c r="L620">
        <v>1.3596999999999999</v>
      </c>
      <c r="M620" t="s">
        <v>82</v>
      </c>
    </row>
    <row r="621" spans="1:13">
      <c r="A621" t="s">
        <v>166</v>
      </c>
      <c r="B621" t="s">
        <v>167</v>
      </c>
      <c r="C621" t="str">
        <f>TEXT(D621, "mmm")</f>
        <v>Jan</v>
      </c>
      <c r="D621" s="1">
        <v>45315</v>
      </c>
      <c r="E621" t="s">
        <v>169</v>
      </c>
      <c r="F621" t="s">
        <v>101</v>
      </c>
      <c r="G621">
        <v>20686</v>
      </c>
      <c r="H621">
        <v>12.44</v>
      </c>
      <c r="I621">
        <v>257333.84</v>
      </c>
      <c r="J621" t="s">
        <v>81</v>
      </c>
      <c r="K621">
        <v>0.18832236764710039</v>
      </c>
      <c r="L621">
        <v>18.8322</v>
      </c>
      <c r="M621" t="s">
        <v>82</v>
      </c>
    </row>
    <row r="622" spans="1:13">
      <c r="A622" t="s">
        <v>166</v>
      </c>
      <c r="B622" t="s">
        <v>167</v>
      </c>
      <c r="C622" t="str">
        <f>TEXT(D622, "mmm")</f>
        <v>Jan</v>
      </c>
      <c r="D622" s="1">
        <v>45315</v>
      </c>
      <c r="E622" t="s">
        <v>171</v>
      </c>
      <c r="F622" t="s">
        <v>101</v>
      </c>
      <c r="G622">
        <v>20686</v>
      </c>
      <c r="H622">
        <v>12.44</v>
      </c>
      <c r="I622">
        <v>257333.84</v>
      </c>
      <c r="J622" t="s">
        <v>81</v>
      </c>
      <c r="K622">
        <v>0.18832236764710039</v>
      </c>
      <c r="L622">
        <v>18.8322</v>
      </c>
      <c r="M622" t="s">
        <v>82</v>
      </c>
    </row>
    <row r="623" spans="1:13">
      <c r="A623" t="s">
        <v>166</v>
      </c>
      <c r="B623" t="s">
        <v>167</v>
      </c>
      <c r="C623" t="str">
        <f>TEXT(D623, "mmm")</f>
        <v>Jan</v>
      </c>
      <c r="D623" s="1">
        <v>45315</v>
      </c>
      <c r="E623" t="s">
        <v>174</v>
      </c>
      <c r="F623" t="s">
        <v>101</v>
      </c>
      <c r="G623">
        <v>20686</v>
      </c>
      <c r="H623">
        <v>12.44</v>
      </c>
      <c r="I623">
        <v>257333.84</v>
      </c>
      <c r="J623" t="s">
        <v>81</v>
      </c>
      <c r="K623">
        <v>0.18832236764710039</v>
      </c>
      <c r="L623">
        <v>18.8322</v>
      </c>
      <c r="M623" t="s">
        <v>82</v>
      </c>
    </row>
    <row r="624" spans="1:13">
      <c r="A624" t="s">
        <v>166</v>
      </c>
      <c r="B624" t="s">
        <v>167</v>
      </c>
      <c r="C624" t="str">
        <f>TEXT(D624, "mmm")</f>
        <v>Jan</v>
      </c>
      <c r="D624" s="1">
        <v>45315</v>
      </c>
      <c r="E624" t="s">
        <v>173</v>
      </c>
      <c r="F624" t="s">
        <v>101</v>
      </c>
      <c r="G624">
        <v>20686</v>
      </c>
      <c r="H624">
        <v>12.44</v>
      </c>
      <c r="I624">
        <v>257333.84</v>
      </c>
      <c r="J624" t="s">
        <v>81</v>
      </c>
      <c r="K624">
        <v>0.18832236764710039</v>
      </c>
      <c r="L624">
        <v>18.8322</v>
      </c>
      <c r="M624" t="s">
        <v>82</v>
      </c>
    </row>
    <row r="625" spans="1:13">
      <c r="A625" t="s">
        <v>166</v>
      </c>
      <c r="B625" t="s">
        <v>167</v>
      </c>
      <c r="C625" t="str">
        <f>TEXT(D625, "mmm")</f>
        <v>Jan</v>
      </c>
      <c r="D625" s="1">
        <v>45315</v>
      </c>
      <c r="E625" t="s">
        <v>168</v>
      </c>
      <c r="F625" t="s">
        <v>101</v>
      </c>
      <c r="G625">
        <v>20686</v>
      </c>
      <c r="H625">
        <v>12.44</v>
      </c>
      <c r="I625">
        <v>257333.84</v>
      </c>
      <c r="J625" t="s">
        <v>81</v>
      </c>
      <c r="K625">
        <v>0.18832236764710039</v>
      </c>
      <c r="L625">
        <v>18.8322</v>
      </c>
      <c r="M625" t="s">
        <v>82</v>
      </c>
    </row>
    <row r="626" spans="1:13">
      <c r="A626" t="s">
        <v>166</v>
      </c>
      <c r="B626" t="s">
        <v>167</v>
      </c>
      <c r="C626" t="str">
        <f>TEXT(D626, "mmm")</f>
        <v>Jan</v>
      </c>
      <c r="D626" s="1">
        <v>45315</v>
      </c>
      <c r="E626" t="s">
        <v>172</v>
      </c>
      <c r="F626" t="s">
        <v>101</v>
      </c>
      <c r="G626">
        <v>20686</v>
      </c>
      <c r="H626">
        <v>12.44</v>
      </c>
      <c r="I626">
        <v>257333.84</v>
      </c>
      <c r="J626" t="s">
        <v>81</v>
      </c>
      <c r="K626">
        <v>0.18832236764710039</v>
      </c>
      <c r="L626">
        <v>18.8322</v>
      </c>
      <c r="M626" t="s">
        <v>82</v>
      </c>
    </row>
    <row r="627" spans="1:13">
      <c r="A627" t="s">
        <v>166</v>
      </c>
      <c r="B627" t="s">
        <v>167</v>
      </c>
      <c r="C627" t="str">
        <f>TEXT(D627, "mmm")</f>
        <v>Jan</v>
      </c>
      <c r="D627" s="1">
        <v>45315</v>
      </c>
      <c r="E627" t="s">
        <v>170</v>
      </c>
      <c r="F627" t="s">
        <v>101</v>
      </c>
      <c r="G627">
        <v>20686</v>
      </c>
      <c r="H627">
        <v>12.44</v>
      </c>
      <c r="I627">
        <v>257333.84</v>
      </c>
      <c r="J627" t="s">
        <v>81</v>
      </c>
      <c r="K627">
        <v>0.18832236764710039</v>
      </c>
      <c r="L627">
        <v>18.8322</v>
      </c>
      <c r="M627" t="s">
        <v>82</v>
      </c>
    </row>
    <row r="628" spans="1:13">
      <c r="A628" t="s">
        <v>465</v>
      </c>
      <c r="B628" t="s">
        <v>466</v>
      </c>
      <c r="C628" t="str">
        <f>TEXT(D628, "mmm")</f>
        <v>Jan</v>
      </c>
      <c r="D628" s="1">
        <v>45315</v>
      </c>
      <c r="E628" t="s">
        <v>480</v>
      </c>
      <c r="F628" t="s">
        <v>118</v>
      </c>
      <c r="G628">
        <v>336</v>
      </c>
      <c r="H628">
        <v>41.68</v>
      </c>
      <c r="I628">
        <v>14004.48</v>
      </c>
      <c r="J628" t="s">
        <v>81</v>
      </c>
      <c r="K628">
        <v>-5.5902263809792352E-2</v>
      </c>
      <c r="L628">
        <v>-5.5902000000000003</v>
      </c>
      <c r="M628" t="s">
        <v>82</v>
      </c>
    </row>
    <row r="629" spans="1:13">
      <c r="A629" t="s">
        <v>481</v>
      </c>
      <c r="B629" t="s">
        <v>482</v>
      </c>
      <c r="C629" t="str">
        <f>TEXT(D629, "mmm")</f>
        <v>Jan</v>
      </c>
      <c r="D629" s="1">
        <v>45315</v>
      </c>
      <c r="E629" t="s">
        <v>476</v>
      </c>
      <c r="F629" t="s">
        <v>80</v>
      </c>
      <c r="G629">
        <v>2500</v>
      </c>
      <c r="H629">
        <v>8.15</v>
      </c>
      <c r="I629">
        <v>20375</v>
      </c>
      <c r="J629" t="s">
        <v>86</v>
      </c>
      <c r="K629">
        <v>5.6511399456829148E-2</v>
      </c>
      <c r="L629">
        <v>5.6510999999999996</v>
      </c>
      <c r="M629" t="s">
        <v>82</v>
      </c>
    </row>
    <row r="630" spans="1:13">
      <c r="A630" t="s">
        <v>465</v>
      </c>
      <c r="B630" t="s">
        <v>466</v>
      </c>
      <c r="C630" t="str">
        <f>TEXT(D630, "mmm")</f>
        <v>Jan</v>
      </c>
      <c r="D630" s="1">
        <v>45315</v>
      </c>
      <c r="E630" t="s">
        <v>483</v>
      </c>
      <c r="F630" t="s">
        <v>118</v>
      </c>
      <c r="G630">
        <v>356</v>
      </c>
      <c r="H630">
        <v>41.68</v>
      </c>
      <c r="I630">
        <v>14838.08</v>
      </c>
      <c r="J630" t="s">
        <v>81</v>
      </c>
      <c r="K630">
        <v>-5.5902263809792352E-2</v>
      </c>
      <c r="L630">
        <v>-5.5902000000000003</v>
      </c>
      <c r="M630" t="s">
        <v>82</v>
      </c>
    </row>
    <row r="631" spans="1:13">
      <c r="A631" t="s">
        <v>285</v>
      </c>
      <c r="B631" t="s">
        <v>286</v>
      </c>
      <c r="C631" t="str">
        <f>TEXT(D631, "mmm")</f>
        <v>Jan</v>
      </c>
      <c r="D631" s="1">
        <v>45315</v>
      </c>
      <c r="E631" t="s">
        <v>100</v>
      </c>
      <c r="F631" t="s">
        <v>101</v>
      </c>
      <c r="G631">
        <v>113312</v>
      </c>
      <c r="H631">
        <v>15.13</v>
      </c>
      <c r="I631">
        <v>1714410.56</v>
      </c>
      <c r="J631" t="s">
        <v>81</v>
      </c>
      <c r="K631">
        <v>5.109457612529078E-2</v>
      </c>
      <c r="L631">
        <v>5.1094999999999997</v>
      </c>
      <c r="M631" t="s">
        <v>82</v>
      </c>
    </row>
    <row r="632" spans="1:13">
      <c r="A632" t="s">
        <v>285</v>
      </c>
      <c r="B632" t="s">
        <v>286</v>
      </c>
      <c r="C632" t="str">
        <f>TEXT(D632, "mmm")</f>
        <v>Jan</v>
      </c>
      <c r="D632" s="1">
        <v>45315</v>
      </c>
      <c r="E632" t="s">
        <v>102</v>
      </c>
      <c r="F632" t="s">
        <v>101</v>
      </c>
      <c r="G632">
        <v>113312</v>
      </c>
      <c r="H632">
        <v>15.13</v>
      </c>
      <c r="I632">
        <v>1714410.56</v>
      </c>
      <c r="J632" t="s">
        <v>81</v>
      </c>
      <c r="K632">
        <v>5.109457612529078E-2</v>
      </c>
      <c r="L632">
        <v>5.1094999999999997</v>
      </c>
      <c r="M632" t="s">
        <v>82</v>
      </c>
    </row>
    <row r="633" spans="1:13">
      <c r="A633" t="s">
        <v>291</v>
      </c>
      <c r="B633" t="s">
        <v>292</v>
      </c>
      <c r="C633" t="str">
        <f>TEXT(D633, "mmm")</f>
        <v>Jan</v>
      </c>
      <c r="D633" s="1">
        <v>45315</v>
      </c>
      <c r="E633" t="s">
        <v>102</v>
      </c>
      <c r="F633" t="s">
        <v>101</v>
      </c>
      <c r="G633">
        <v>307937</v>
      </c>
      <c r="H633">
        <v>7.49</v>
      </c>
      <c r="I633">
        <v>2306448.13</v>
      </c>
      <c r="J633" t="s">
        <v>86</v>
      </c>
      <c r="K633">
        <v>5.77182362543609E-2</v>
      </c>
      <c r="L633">
        <v>5.7717999999999998</v>
      </c>
      <c r="M633" t="s">
        <v>82</v>
      </c>
    </row>
    <row r="634" spans="1:13">
      <c r="A634" t="s">
        <v>291</v>
      </c>
      <c r="B634" t="s">
        <v>292</v>
      </c>
      <c r="C634" t="str">
        <f>TEXT(D634, "mmm")</f>
        <v>Jan</v>
      </c>
      <c r="D634" s="1">
        <v>45315</v>
      </c>
      <c r="E634" t="s">
        <v>100</v>
      </c>
      <c r="F634" t="s">
        <v>101</v>
      </c>
      <c r="G634">
        <v>307937</v>
      </c>
      <c r="H634">
        <v>7.49</v>
      </c>
      <c r="I634">
        <v>2306448.13</v>
      </c>
      <c r="J634" t="s">
        <v>86</v>
      </c>
      <c r="K634">
        <v>5.77182362543609E-2</v>
      </c>
      <c r="L634">
        <v>5.7717999999999998</v>
      </c>
      <c r="M634" t="s">
        <v>82</v>
      </c>
    </row>
    <row r="635" spans="1:13">
      <c r="A635" t="s">
        <v>294</v>
      </c>
      <c r="B635" t="s">
        <v>295</v>
      </c>
      <c r="C635" t="str">
        <f>TEXT(D635, "mmm")</f>
        <v>Jan</v>
      </c>
      <c r="D635" s="1">
        <v>45315</v>
      </c>
      <c r="E635" t="s">
        <v>100</v>
      </c>
      <c r="F635" t="s">
        <v>101</v>
      </c>
      <c r="G635">
        <v>54680</v>
      </c>
      <c r="H635">
        <v>15.33</v>
      </c>
      <c r="I635">
        <v>838244.4</v>
      </c>
      <c r="J635" t="s">
        <v>81</v>
      </c>
      <c r="K635">
        <v>2.0221938825084829E-2</v>
      </c>
      <c r="L635">
        <v>2.0222000000000002</v>
      </c>
      <c r="M635" t="s">
        <v>82</v>
      </c>
    </row>
    <row r="636" spans="1:13">
      <c r="A636" t="s">
        <v>294</v>
      </c>
      <c r="B636" t="s">
        <v>295</v>
      </c>
      <c r="C636" t="str">
        <f>TEXT(D636, "mmm")</f>
        <v>Jan</v>
      </c>
      <c r="D636" s="1">
        <v>45315</v>
      </c>
      <c r="E636" t="s">
        <v>102</v>
      </c>
      <c r="F636" t="s">
        <v>101</v>
      </c>
      <c r="G636">
        <v>54680</v>
      </c>
      <c r="H636">
        <v>15.33</v>
      </c>
      <c r="I636">
        <v>838244.4</v>
      </c>
      <c r="J636" t="s">
        <v>81</v>
      </c>
      <c r="K636">
        <v>2.0221938825084829E-2</v>
      </c>
      <c r="L636">
        <v>2.0222000000000002</v>
      </c>
      <c r="M636" t="s">
        <v>82</v>
      </c>
    </row>
    <row r="637" spans="1:13">
      <c r="A637" t="s">
        <v>465</v>
      </c>
      <c r="B637" t="s">
        <v>466</v>
      </c>
      <c r="C637" t="str">
        <f>TEXT(D637, "mmm")</f>
        <v>Jan</v>
      </c>
      <c r="D637" s="1">
        <v>45315</v>
      </c>
      <c r="E637" t="s">
        <v>484</v>
      </c>
      <c r="F637" t="s">
        <v>118</v>
      </c>
      <c r="G637">
        <v>856</v>
      </c>
      <c r="H637">
        <v>41.68</v>
      </c>
      <c r="I637">
        <v>35678.080000000002</v>
      </c>
      <c r="J637" t="s">
        <v>86</v>
      </c>
      <c r="K637">
        <v>-5.5902263809792352E-2</v>
      </c>
      <c r="L637">
        <v>-5.5902000000000003</v>
      </c>
      <c r="M637" t="s">
        <v>82</v>
      </c>
    </row>
    <row r="638" spans="1:13">
      <c r="A638" t="s">
        <v>485</v>
      </c>
      <c r="B638" t="s">
        <v>486</v>
      </c>
      <c r="C638" t="str">
        <f>TEXT(D638, "mmm")</f>
        <v>Jan</v>
      </c>
      <c r="D638" s="1">
        <v>45315</v>
      </c>
      <c r="E638" t="s">
        <v>487</v>
      </c>
      <c r="F638" t="s">
        <v>118</v>
      </c>
      <c r="G638">
        <v>7500</v>
      </c>
      <c r="H638">
        <v>20.67</v>
      </c>
      <c r="I638">
        <v>155025</v>
      </c>
      <c r="J638" t="s">
        <v>86</v>
      </c>
      <c r="K638">
        <v>-1.50190689414893E-2</v>
      </c>
      <c r="L638">
        <v>-1.5019</v>
      </c>
      <c r="M638" t="s">
        <v>82</v>
      </c>
    </row>
    <row r="639" spans="1:13">
      <c r="A639" t="s">
        <v>488</v>
      </c>
      <c r="B639" t="s">
        <v>489</v>
      </c>
      <c r="C639" t="str">
        <f>TEXT(D639, "mmm")</f>
        <v>Jan</v>
      </c>
      <c r="D639" s="1">
        <v>45315</v>
      </c>
      <c r="E639" t="s">
        <v>490</v>
      </c>
      <c r="F639" t="s">
        <v>118</v>
      </c>
      <c r="G639">
        <v>280000</v>
      </c>
      <c r="H639">
        <v>0.5</v>
      </c>
      <c r="I639">
        <v>140000</v>
      </c>
      <c r="J639" t="s">
        <v>86</v>
      </c>
      <c r="K639">
        <v>0.83673465812965975</v>
      </c>
      <c r="L639">
        <v>83.673500000000004</v>
      </c>
      <c r="M639" t="s">
        <v>82</v>
      </c>
    </row>
    <row r="640" spans="1:13">
      <c r="A640" t="s">
        <v>441</v>
      </c>
      <c r="B640" t="s">
        <v>442</v>
      </c>
      <c r="C640" t="str">
        <f>TEXT(D640, "mmm")</f>
        <v>Jan</v>
      </c>
      <c r="D640" s="1">
        <v>45315</v>
      </c>
      <c r="E640" t="s">
        <v>443</v>
      </c>
      <c r="F640" t="s">
        <v>101</v>
      </c>
      <c r="G640">
        <v>5394</v>
      </c>
      <c r="H640">
        <v>9</v>
      </c>
      <c r="I640">
        <v>48546</v>
      </c>
      <c r="J640" t="s">
        <v>81</v>
      </c>
      <c r="K640">
        <v>0.13750000135465101</v>
      </c>
      <c r="L640">
        <v>13.75</v>
      </c>
      <c r="M640" t="s">
        <v>82</v>
      </c>
    </row>
    <row r="641" spans="1:13">
      <c r="A641" t="s">
        <v>491</v>
      </c>
      <c r="B641" t="s">
        <v>492</v>
      </c>
      <c r="C641" t="str">
        <f>TEXT(D641, "mmm")</f>
        <v>Jan</v>
      </c>
      <c r="D641" s="1">
        <v>45315</v>
      </c>
      <c r="E641" t="s">
        <v>476</v>
      </c>
      <c r="F641" t="s">
        <v>80</v>
      </c>
      <c r="G641">
        <v>1400</v>
      </c>
      <c r="H641">
        <v>7.36</v>
      </c>
      <c r="I641">
        <v>10304</v>
      </c>
      <c r="J641" t="s">
        <v>86</v>
      </c>
      <c r="K641">
        <v>3.8251284571652062E-2</v>
      </c>
      <c r="L641">
        <v>3.8250999999999999</v>
      </c>
      <c r="M641" t="s">
        <v>82</v>
      </c>
    </row>
    <row r="642" spans="1:13">
      <c r="A642" t="s">
        <v>381</v>
      </c>
      <c r="B642" t="s">
        <v>382</v>
      </c>
      <c r="C642" t="str">
        <f>TEXT(D642, "mmm")</f>
        <v>Jan</v>
      </c>
      <c r="D642" s="1">
        <v>45315</v>
      </c>
      <c r="E642" t="s">
        <v>493</v>
      </c>
      <c r="F642" t="s">
        <v>222</v>
      </c>
      <c r="G642">
        <v>30000</v>
      </c>
      <c r="H642">
        <v>22.1</v>
      </c>
      <c r="I642">
        <v>663000</v>
      </c>
      <c r="J642" t="s">
        <v>86</v>
      </c>
      <c r="K642">
        <v>-2.0861517011698139E-2</v>
      </c>
      <c r="L642">
        <v>-2.0861999999999998</v>
      </c>
      <c r="M642" t="s">
        <v>82</v>
      </c>
    </row>
    <row r="643" spans="1:13">
      <c r="A643" t="s">
        <v>488</v>
      </c>
      <c r="B643" t="s">
        <v>489</v>
      </c>
      <c r="C643" t="str">
        <f>TEXT(D643, "mmm")</f>
        <v>Jan</v>
      </c>
      <c r="D643" s="1">
        <v>45315</v>
      </c>
      <c r="E643" t="s">
        <v>494</v>
      </c>
      <c r="F643" t="s">
        <v>80</v>
      </c>
      <c r="G643">
        <v>29862</v>
      </c>
      <c r="H643">
        <v>0.49</v>
      </c>
      <c r="I643">
        <v>14632.38</v>
      </c>
      <c r="J643" t="s">
        <v>81</v>
      </c>
      <c r="K643">
        <v>0.83673465812965975</v>
      </c>
      <c r="L643">
        <v>83.673500000000004</v>
      </c>
      <c r="M643" t="s">
        <v>82</v>
      </c>
    </row>
    <row r="644" spans="1:13">
      <c r="A644" t="s">
        <v>495</v>
      </c>
      <c r="B644" t="s">
        <v>496</v>
      </c>
      <c r="C644" t="str">
        <f>TEXT(D644, "mmm")</f>
        <v>Jan</v>
      </c>
      <c r="D644" s="1">
        <v>45315</v>
      </c>
      <c r="E644" t="s">
        <v>497</v>
      </c>
      <c r="F644" t="s">
        <v>80</v>
      </c>
      <c r="G644">
        <v>2575</v>
      </c>
      <c r="H644">
        <v>5.21</v>
      </c>
      <c r="I644">
        <v>13415.75</v>
      </c>
      <c r="J644" t="s">
        <v>81</v>
      </c>
      <c r="K644">
        <v>2.687137600540912E-2</v>
      </c>
      <c r="L644">
        <v>2.6871</v>
      </c>
      <c r="M644" t="s">
        <v>82</v>
      </c>
    </row>
    <row r="645" spans="1:13">
      <c r="A645" t="s">
        <v>142</v>
      </c>
      <c r="B645" t="s">
        <v>143</v>
      </c>
      <c r="C645" t="str">
        <f>TEXT(D645, "mmm")</f>
        <v>Jan</v>
      </c>
      <c r="D645" s="1">
        <v>45315</v>
      </c>
      <c r="E645" t="s">
        <v>102</v>
      </c>
      <c r="F645" t="s">
        <v>101</v>
      </c>
      <c r="G645">
        <v>140942</v>
      </c>
      <c r="H645">
        <v>16.57</v>
      </c>
      <c r="I645">
        <v>2335408.94</v>
      </c>
      <c r="J645" t="s">
        <v>86</v>
      </c>
      <c r="K645">
        <v>1.145260555215533E-2</v>
      </c>
      <c r="L645">
        <v>1.1453</v>
      </c>
      <c r="M645" t="s">
        <v>82</v>
      </c>
    </row>
    <row r="646" spans="1:13">
      <c r="A646" t="s">
        <v>142</v>
      </c>
      <c r="B646" t="s">
        <v>143</v>
      </c>
      <c r="C646" t="str">
        <f>TEXT(D646, "mmm")</f>
        <v>Jan</v>
      </c>
      <c r="D646" s="1">
        <v>45315</v>
      </c>
      <c r="E646" t="s">
        <v>100</v>
      </c>
      <c r="F646" t="s">
        <v>101</v>
      </c>
      <c r="G646">
        <v>140942</v>
      </c>
      <c r="H646">
        <v>16.57</v>
      </c>
      <c r="I646">
        <v>2335408.94</v>
      </c>
      <c r="J646" t="s">
        <v>86</v>
      </c>
      <c r="K646">
        <v>1.145260555215533E-2</v>
      </c>
      <c r="L646">
        <v>1.1453</v>
      </c>
      <c r="M646" t="s">
        <v>82</v>
      </c>
    </row>
    <row r="647" spans="1:13">
      <c r="A647" t="s">
        <v>438</v>
      </c>
      <c r="B647" t="s">
        <v>439</v>
      </c>
      <c r="C647" t="str">
        <f>TEXT(D647, "mmm")</f>
        <v>Jan</v>
      </c>
      <c r="D647" s="1">
        <v>45315</v>
      </c>
      <c r="E647" t="s">
        <v>440</v>
      </c>
      <c r="F647" t="s">
        <v>80</v>
      </c>
      <c r="G647">
        <v>4000</v>
      </c>
      <c r="H647">
        <v>18.98</v>
      </c>
      <c r="I647">
        <v>75920</v>
      </c>
      <c r="J647" t="s">
        <v>81</v>
      </c>
      <c r="K647">
        <v>-6.3691206795493116E-2</v>
      </c>
      <c r="L647">
        <v>-6.3691000000000004</v>
      </c>
      <c r="M647" t="s">
        <v>82</v>
      </c>
    </row>
    <row r="648" spans="1:13">
      <c r="A648" t="s">
        <v>498</v>
      </c>
      <c r="B648" t="s">
        <v>499</v>
      </c>
      <c r="C648" t="str">
        <f>TEXT(D648, "mmm")</f>
        <v>Jan</v>
      </c>
      <c r="D648" s="1">
        <v>45315</v>
      </c>
      <c r="E648" t="s">
        <v>500</v>
      </c>
      <c r="F648" t="s">
        <v>222</v>
      </c>
      <c r="G648">
        <v>500</v>
      </c>
      <c r="H648">
        <v>630</v>
      </c>
      <c r="I648">
        <v>315000</v>
      </c>
      <c r="J648" t="s">
        <v>86</v>
      </c>
      <c r="K648">
        <v>0.10937497491250189</v>
      </c>
      <c r="L648">
        <v>10.9375</v>
      </c>
      <c r="M648" t="s">
        <v>82</v>
      </c>
    </row>
    <row r="649" spans="1:13">
      <c r="A649" t="s">
        <v>465</v>
      </c>
      <c r="B649" t="s">
        <v>466</v>
      </c>
      <c r="C649" t="str">
        <f>TEXT(D649, "mmm")</f>
        <v>Jan</v>
      </c>
      <c r="D649" s="1">
        <v>45315</v>
      </c>
      <c r="E649" t="s">
        <v>501</v>
      </c>
      <c r="F649" t="s">
        <v>118</v>
      </c>
      <c r="G649">
        <v>283</v>
      </c>
      <c r="H649">
        <v>41.68</v>
      </c>
      <c r="I649">
        <v>11795.44</v>
      </c>
      <c r="J649" t="s">
        <v>81</v>
      </c>
      <c r="K649">
        <v>-5.5902263809792352E-2</v>
      </c>
      <c r="L649">
        <v>-5.5902000000000003</v>
      </c>
      <c r="M649" t="s">
        <v>82</v>
      </c>
    </row>
    <row r="650" spans="1:13">
      <c r="A650" t="s">
        <v>465</v>
      </c>
      <c r="B650" t="s">
        <v>466</v>
      </c>
      <c r="C650" t="str">
        <f>TEXT(D650, "mmm")</f>
        <v>Jan</v>
      </c>
      <c r="D650" s="1">
        <v>45315</v>
      </c>
      <c r="E650" t="s">
        <v>502</v>
      </c>
      <c r="F650" t="s">
        <v>118</v>
      </c>
      <c r="G650">
        <v>311</v>
      </c>
      <c r="H650">
        <v>41.68</v>
      </c>
      <c r="I650">
        <v>12962.48</v>
      </c>
      <c r="J650" t="s">
        <v>81</v>
      </c>
      <c r="K650">
        <v>-5.5902263809792352E-2</v>
      </c>
      <c r="L650">
        <v>-5.5902000000000003</v>
      </c>
      <c r="M650" t="s">
        <v>82</v>
      </c>
    </row>
    <row r="651" spans="1:13">
      <c r="A651" t="s">
        <v>465</v>
      </c>
      <c r="B651" t="s">
        <v>466</v>
      </c>
      <c r="C651" t="str">
        <f>TEXT(D651, "mmm")</f>
        <v>Jan</v>
      </c>
      <c r="D651" s="1">
        <v>45315</v>
      </c>
      <c r="E651" t="s">
        <v>503</v>
      </c>
      <c r="F651" t="s">
        <v>118</v>
      </c>
      <c r="G651">
        <v>280</v>
      </c>
      <c r="H651">
        <v>41.68</v>
      </c>
      <c r="I651">
        <v>11670.4</v>
      </c>
      <c r="J651" t="s">
        <v>81</v>
      </c>
      <c r="K651">
        <v>-5.5902263809792352E-2</v>
      </c>
      <c r="L651">
        <v>-5.5902000000000003</v>
      </c>
      <c r="M651" t="s">
        <v>82</v>
      </c>
    </row>
    <row r="652" spans="1:13">
      <c r="A652" t="s">
        <v>465</v>
      </c>
      <c r="B652" t="s">
        <v>466</v>
      </c>
      <c r="C652" t="str">
        <f>TEXT(D652, "mmm")</f>
        <v>Jan</v>
      </c>
      <c r="D652" s="1">
        <v>45315</v>
      </c>
      <c r="E652" t="s">
        <v>504</v>
      </c>
      <c r="F652" t="s">
        <v>118</v>
      </c>
      <c r="G652">
        <v>295</v>
      </c>
      <c r="H652">
        <v>41.68</v>
      </c>
      <c r="I652">
        <v>12295.6</v>
      </c>
      <c r="J652" t="s">
        <v>81</v>
      </c>
      <c r="K652">
        <v>-5.5902263809792352E-2</v>
      </c>
      <c r="L652">
        <v>-5.5902000000000003</v>
      </c>
      <c r="M652" t="s">
        <v>82</v>
      </c>
    </row>
    <row r="653" spans="1:13">
      <c r="A653" t="s">
        <v>107</v>
      </c>
      <c r="B653" t="s">
        <v>108</v>
      </c>
      <c r="C653" t="str">
        <f>TEXT(D653, "mmm")</f>
        <v>Jan</v>
      </c>
      <c r="D653" s="1">
        <v>45315</v>
      </c>
      <c r="E653" t="s">
        <v>110</v>
      </c>
      <c r="F653" t="s">
        <v>101</v>
      </c>
      <c r="G653">
        <v>16000</v>
      </c>
      <c r="H653">
        <v>7.51</v>
      </c>
      <c r="I653">
        <v>120160</v>
      </c>
      <c r="J653" t="s">
        <v>81</v>
      </c>
      <c r="K653">
        <v>-3.4300759190187047E-2</v>
      </c>
      <c r="L653">
        <v>-3.4300999999999999</v>
      </c>
      <c r="M653" t="s">
        <v>82</v>
      </c>
    </row>
    <row r="654" spans="1:13">
      <c r="A654" t="s">
        <v>107</v>
      </c>
      <c r="B654" t="s">
        <v>108</v>
      </c>
      <c r="C654" t="str">
        <f>TEXT(D654, "mmm")</f>
        <v>Jan</v>
      </c>
      <c r="D654" s="1">
        <v>45315</v>
      </c>
      <c r="E654" t="s">
        <v>109</v>
      </c>
      <c r="F654" t="s">
        <v>101</v>
      </c>
      <c r="G654">
        <v>16000</v>
      </c>
      <c r="H654">
        <v>7.51</v>
      </c>
      <c r="I654">
        <v>120160</v>
      </c>
      <c r="J654" t="s">
        <v>81</v>
      </c>
      <c r="K654">
        <v>-3.4300759190187047E-2</v>
      </c>
      <c r="L654">
        <v>-3.4300999999999999</v>
      </c>
      <c r="M654" t="s">
        <v>82</v>
      </c>
    </row>
    <row r="655" spans="1:13">
      <c r="A655" t="s">
        <v>107</v>
      </c>
      <c r="B655" t="s">
        <v>108</v>
      </c>
      <c r="C655" t="str">
        <f>TEXT(D655, "mmm")</f>
        <v>Jan</v>
      </c>
      <c r="D655" s="1">
        <v>45315</v>
      </c>
      <c r="E655" t="s">
        <v>111</v>
      </c>
      <c r="F655" t="s">
        <v>101</v>
      </c>
      <c r="G655">
        <v>16000</v>
      </c>
      <c r="H655">
        <v>7.51</v>
      </c>
      <c r="I655">
        <v>120160</v>
      </c>
      <c r="J655" t="s">
        <v>81</v>
      </c>
      <c r="K655">
        <v>-3.4300759190187047E-2</v>
      </c>
      <c r="L655">
        <v>-3.4300999999999999</v>
      </c>
      <c r="M655" t="s">
        <v>82</v>
      </c>
    </row>
    <row r="656" spans="1:13">
      <c r="A656" t="s">
        <v>465</v>
      </c>
      <c r="B656" t="s">
        <v>466</v>
      </c>
      <c r="C656" t="str">
        <f>TEXT(D656, "mmm")</f>
        <v>Jan</v>
      </c>
      <c r="D656" s="1">
        <v>45315</v>
      </c>
      <c r="E656" t="s">
        <v>505</v>
      </c>
      <c r="F656" t="s">
        <v>118</v>
      </c>
      <c r="G656">
        <v>346</v>
      </c>
      <c r="H656">
        <v>41.68</v>
      </c>
      <c r="I656">
        <v>14421.28</v>
      </c>
      <c r="J656" t="s">
        <v>81</v>
      </c>
      <c r="K656">
        <v>-5.5902263809792352E-2</v>
      </c>
      <c r="L656">
        <v>-5.5902000000000003</v>
      </c>
      <c r="M656" t="s">
        <v>82</v>
      </c>
    </row>
    <row r="657" spans="1:13">
      <c r="A657" t="s">
        <v>263</v>
      </c>
      <c r="B657" t="s">
        <v>264</v>
      </c>
      <c r="C657" t="str">
        <f>TEXT(D657, "mmm")</f>
        <v>Jan</v>
      </c>
      <c r="D657" s="1">
        <v>45315</v>
      </c>
      <c r="E657" t="s">
        <v>102</v>
      </c>
      <c r="F657" t="s">
        <v>101</v>
      </c>
      <c r="G657">
        <v>2792</v>
      </c>
      <c r="H657">
        <v>11.67</v>
      </c>
      <c r="I657">
        <v>32582.639999999999</v>
      </c>
      <c r="J657" t="s">
        <v>81</v>
      </c>
      <c r="K657">
        <v>2.744424659437561E-2</v>
      </c>
      <c r="L657">
        <v>2.7444000000000002</v>
      </c>
      <c r="M657" t="s">
        <v>82</v>
      </c>
    </row>
    <row r="658" spans="1:13">
      <c r="A658" t="s">
        <v>263</v>
      </c>
      <c r="B658" t="s">
        <v>264</v>
      </c>
      <c r="C658" t="str">
        <f>TEXT(D658, "mmm")</f>
        <v>Jan</v>
      </c>
      <c r="D658" s="1">
        <v>45315</v>
      </c>
      <c r="E658" t="s">
        <v>100</v>
      </c>
      <c r="F658" t="s">
        <v>101</v>
      </c>
      <c r="G658">
        <v>2792</v>
      </c>
      <c r="H658">
        <v>11.67</v>
      </c>
      <c r="I658">
        <v>32582.639999999999</v>
      </c>
      <c r="J658" t="s">
        <v>81</v>
      </c>
      <c r="K658">
        <v>2.744424659437561E-2</v>
      </c>
      <c r="L658">
        <v>2.7444000000000002</v>
      </c>
      <c r="M658" t="s">
        <v>82</v>
      </c>
    </row>
    <row r="659" spans="1:13">
      <c r="A659" t="s">
        <v>485</v>
      </c>
      <c r="B659" t="s">
        <v>486</v>
      </c>
      <c r="C659" t="str">
        <f>TEXT(D659, "mmm")</f>
        <v>Jan</v>
      </c>
      <c r="D659" s="1">
        <v>45315</v>
      </c>
      <c r="E659" t="s">
        <v>506</v>
      </c>
      <c r="F659" t="s">
        <v>118</v>
      </c>
      <c r="G659">
        <v>2000</v>
      </c>
      <c r="H659">
        <v>20.67</v>
      </c>
      <c r="I659">
        <v>41340</v>
      </c>
      <c r="J659" t="s">
        <v>81</v>
      </c>
      <c r="K659">
        <v>-1.50190689414893E-2</v>
      </c>
      <c r="L659">
        <v>-1.5019</v>
      </c>
      <c r="M659" t="s">
        <v>82</v>
      </c>
    </row>
    <row r="660" spans="1:13">
      <c r="A660" t="s">
        <v>468</v>
      </c>
      <c r="B660" t="s">
        <v>469</v>
      </c>
      <c r="C660" t="str">
        <f>TEXT(D660, "mmm")</f>
        <v>Jan</v>
      </c>
      <c r="D660" s="1">
        <v>45315</v>
      </c>
      <c r="E660" t="s">
        <v>470</v>
      </c>
      <c r="F660" t="s">
        <v>222</v>
      </c>
      <c r="G660">
        <v>73000</v>
      </c>
      <c r="H660">
        <v>2.8</v>
      </c>
      <c r="I660">
        <v>204400</v>
      </c>
      <c r="J660" t="s">
        <v>86</v>
      </c>
      <c r="K660">
        <v>0.13732398475027721</v>
      </c>
      <c r="L660">
        <v>13.7324</v>
      </c>
      <c r="M660" t="s">
        <v>82</v>
      </c>
    </row>
    <row r="661" spans="1:13">
      <c r="A661" t="s">
        <v>468</v>
      </c>
      <c r="B661" t="s">
        <v>469</v>
      </c>
      <c r="C661" t="str">
        <f>TEXT(D661, "mmm")</f>
        <v>Jan</v>
      </c>
      <c r="D661" s="1">
        <v>45315</v>
      </c>
      <c r="E661" t="s">
        <v>471</v>
      </c>
      <c r="F661" t="s">
        <v>222</v>
      </c>
      <c r="G661">
        <v>73000</v>
      </c>
      <c r="H661">
        <v>2.8</v>
      </c>
      <c r="I661">
        <v>204400</v>
      </c>
      <c r="J661" t="s">
        <v>86</v>
      </c>
      <c r="K661">
        <v>0.13732398475027721</v>
      </c>
      <c r="L661">
        <v>13.7324</v>
      </c>
      <c r="M661" t="s">
        <v>82</v>
      </c>
    </row>
    <row r="662" spans="1:13">
      <c r="A662" t="s">
        <v>468</v>
      </c>
      <c r="B662" t="s">
        <v>469</v>
      </c>
      <c r="C662" t="str">
        <f>TEXT(D662, "mmm")</f>
        <v>Jan</v>
      </c>
      <c r="D662" s="1">
        <v>45315</v>
      </c>
      <c r="E662" t="s">
        <v>473</v>
      </c>
      <c r="F662" t="s">
        <v>101</v>
      </c>
      <c r="G662">
        <v>73000</v>
      </c>
      <c r="H662">
        <v>2.8</v>
      </c>
      <c r="I662">
        <v>204400</v>
      </c>
      <c r="J662" t="s">
        <v>86</v>
      </c>
      <c r="K662">
        <v>0.13732398475027721</v>
      </c>
      <c r="L662">
        <v>13.7324</v>
      </c>
      <c r="M662" t="s">
        <v>82</v>
      </c>
    </row>
    <row r="663" spans="1:13">
      <c r="A663" t="s">
        <v>129</v>
      </c>
      <c r="B663" t="s">
        <v>130</v>
      </c>
      <c r="C663" t="str">
        <f>TEXT(D663, "mmm")</f>
        <v>Jan</v>
      </c>
      <c r="D663" s="1">
        <v>45315</v>
      </c>
      <c r="E663" t="s">
        <v>109</v>
      </c>
      <c r="F663" t="s">
        <v>101</v>
      </c>
      <c r="G663">
        <v>4000</v>
      </c>
      <c r="H663">
        <v>6.86</v>
      </c>
      <c r="I663">
        <v>27440</v>
      </c>
      <c r="J663" t="s">
        <v>81</v>
      </c>
      <c r="K663">
        <v>-5.4977694578078107E-2</v>
      </c>
      <c r="L663">
        <v>-5.4977999999999998</v>
      </c>
      <c r="M663" t="s">
        <v>82</v>
      </c>
    </row>
    <row r="664" spans="1:13">
      <c r="A664" t="s">
        <v>129</v>
      </c>
      <c r="B664" t="s">
        <v>130</v>
      </c>
      <c r="C664" t="str">
        <f>TEXT(D664, "mmm")</f>
        <v>Jan</v>
      </c>
      <c r="D664" s="1">
        <v>45315</v>
      </c>
      <c r="E664" t="s">
        <v>111</v>
      </c>
      <c r="F664" t="s">
        <v>101</v>
      </c>
      <c r="G664">
        <v>4000</v>
      </c>
      <c r="H664">
        <v>6.86</v>
      </c>
      <c r="I664">
        <v>27440</v>
      </c>
      <c r="J664" t="s">
        <v>81</v>
      </c>
      <c r="K664">
        <v>-5.4977694578078107E-2</v>
      </c>
      <c r="L664">
        <v>-5.4977999999999998</v>
      </c>
      <c r="M664" t="s">
        <v>82</v>
      </c>
    </row>
    <row r="665" spans="1:13">
      <c r="A665" t="s">
        <v>507</v>
      </c>
      <c r="B665" t="s">
        <v>508</v>
      </c>
      <c r="C665" t="str">
        <f>TEXT(D665, "mmm")</f>
        <v>Jan</v>
      </c>
      <c r="D665" s="1">
        <v>45315</v>
      </c>
      <c r="E665" t="s">
        <v>509</v>
      </c>
      <c r="F665" t="s">
        <v>118</v>
      </c>
      <c r="G665">
        <v>5000</v>
      </c>
      <c r="H665">
        <v>12.9</v>
      </c>
      <c r="I665">
        <v>64500</v>
      </c>
      <c r="J665" t="s">
        <v>81</v>
      </c>
      <c r="K665">
        <v>-7.1710091006553345E-2</v>
      </c>
      <c r="L665">
        <v>-7.1710000000000003</v>
      </c>
      <c r="M665" t="s">
        <v>82</v>
      </c>
    </row>
    <row r="666" spans="1:13">
      <c r="A666" t="s">
        <v>142</v>
      </c>
      <c r="B666" t="s">
        <v>143</v>
      </c>
      <c r="C666" t="str">
        <f>TEXT(D666, "mmm")</f>
        <v>Jan</v>
      </c>
      <c r="D666" s="1">
        <v>45316</v>
      </c>
      <c r="E666" t="s">
        <v>102</v>
      </c>
      <c r="F666" t="s">
        <v>101</v>
      </c>
      <c r="G666">
        <v>209234</v>
      </c>
      <c r="H666">
        <v>16.66</v>
      </c>
      <c r="I666">
        <v>3485838.44</v>
      </c>
      <c r="J666" t="s">
        <v>86</v>
      </c>
      <c r="K666">
        <v>1.5042153101955341E-2</v>
      </c>
      <c r="L666">
        <v>1.5042</v>
      </c>
      <c r="M666" t="s">
        <v>82</v>
      </c>
    </row>
    <row r="667" spans="1:13">
      <c r="A667" t="s">
        <v>142</v>
      </c>
      <c r="B667" t="s">
        <v>143</v>
      </c>
      <c r="C667" t="str">
        <f>TEXT(D667, "mmm")</f>
        <v>Jan</v>
      </c>
      <c r="D667" s="1">
        <v>45316</v>
      </c>
      <c r="E667" t="s">
        <v>100</v>
      </c>
      <c r="F667" t="s">
        <v>101</v>
      </c>
      <c r="G667">
        <v>209234</v>
      </c>
      <c r="H667">
        <v>16.66</v>
      </c>
      <c r="I667">
        <v>3485838.44</v>
      </c>
      <c r="J667" t="s">
        <v>86</v>
      </c>
      <c r="K667">
        <v>1.5042153101955341E-2</v>
      </c>
      <c r="L667">
        <v>1.5042</v>
      </c>
      <c r="M667" t="s">
        <v>82</v>
      </c>
    </row>
    <row r="668" spans="1:13">
      <c r="A668" t="s">
        <v>263</v>
      </c>
      <c r="B668" t="s">
        <v>264</v>
      </c>
      <c r="C668" t="str">
        <f>TEXT(D668, "mmm")</f>
        <v>Jan</v>
      </c>
      <c r="D668" s="1">
        <v>45316</v>
      </c>
      <c r="E668" t="s">
        <v>102</v>
      </c>
      <c r="F668" t="s">
        <v>101</v>
      </c>
      <c r="G668">
        <v>8790</v>
      </c>
      <c r="H668">
        <v>11.71</v>
      </c>
      <c r="I668">
        <v>102930.9</v>
      </c>
      <c r="J668" t="s">
        <v>81</v>
      </c>
      <c r="K668">
        <v>2.391115820738365E-2</v>
      </c>
      <c r="L668">
        <v>2.3910999999999998</v>
      </c>
      <c r="M668" t="s">
        <v>82</v>
      </c>
    </row>
    <row r="669" spans="1:13">
      <c r="A669" t="s">
        <v>263</v>
      </c>
      <c r="B669" t="s">
        <v>264</v>
      </c>
      <c r="C669" t="str">
        <f>TEXT(D669, "mmm")</f>
        <v>Jan</v>
      </c>
      <c r="D669" s="1">
        <v>45316</v>
      </c>
      <c r="E669" t="s">
        <v>100</v>
      </c>
      <c r="F669" t="s">
        <v>101</v>
      </c>
      <c r="G669">
        <v>8790</v>
      </c>
      <c r="H669">
        <v>11.71</v>
      </c>
      <c r="I669">
        <v>102930.9</v>
      </c>
      <c r="J669" t="s">
        <v>81</v>
      </c>
      <c r="K669">
        <v>2.391115820738365E-2</v>
      </c>
      <c r="L669">
        <v>2.3910999999999998</v>
      </c>
      <c r="M669" t="s">
        <v>82</v>
      </c>
    </row>
    <row r="670" spans="1:13">
      <c r="A670" t="s">
        <v>510</v>
      </c>
      <c r="B670" t="s">
        <v>511</v>
      </c>
      <c r="C670" t="str">
        <f>TEXT(D670, "mmm")</f>
        <v>Jan</v>
      </c>
      <c r="D670" s="1">
        <v>45316</v>
      </c>
      <c r="E670" t="s">
        <v>512</v>
      </c>
      <c r="F670" t="s">
        <v>251</v>
      </c>
      <c r="G670">
        <v>242200</v>
      </c>
      <c r="H670">
        <v>2.4</v>
      </c>
      <c r="I670">
        <v>581280</v>
      </c>
      <c r="J670" t="s">
        <v>81</v>
      </c>
      <c r="K670">
        <v>0.36842108311339139</v>
      </c>
      <c r="L670">
        <v>36.842100000000002</v>
      </c>
      <c r="M670" t="s">
        <v>82</v>
      </c>
    </row>
    <row r="671" spans="1:13">
      <c r="A671" t="s">
        <v>510</v>
      </c>
      <c r="B671" t="s">
        <v>511</v>
      </c>
      <c r="C671" t="str">
        <f>TEXT(D671, "mmm")</f>
        <v>Jan</v>
      </c>
      <c r="D671" s="1">
        <v>45316</v>
      </c>
      <c r="E671" t="s">
        <v>512</v>
      </c>
      <c r="F671" t="s">
        <v>251</v>
      </c>
      <c r="G671">
        <v>1041700</v>
      </c>
      <c r="H671">
        <v>2.4</v>
      </c>
      <c r="I671">
        <v>2500080</v>
      </c>
      <c r="J671" t="s">
        <v>81</v>
      </c>
      <c r="K671">
        <v>0.36842108311339139</v>
      </c>
      <c r="L671">
        <v>36.842100000000002</v>
      </c>
      <c r="M671" t="s">
        <v>82</v>
      </c>
    </row>
    <row r="672" spans="1:13">
      <c r="A672" t="s">
        <v>510</v>
      </c>
      <c r="B672" t="s">
        <v>511</v>
      </c>
      <c r="C672" t="str">
        <f>TEXT(D672, "mmm")</f>
        <v>Jan</v>
      </c>
      <c r="D672" s="1">
        <v>45316</v>
      </c>
      <c r="E672" t="s">
        <v>512</v>
      </c>
      <c r="F672" t="s">
        <v>251</v>
      </c>
      <c r="G672">
        <v>1841100</v>
      </c>
      <c r="H672">
        <v>2.4</v>
      </c>
      <c r="I672">
        <v>4418640</v>
      </c>
      <c r="J672" t="s">
        <v>86</v>
      </c>
      <c r="K672">
        <v>0.36842108311339139</v>
      </c>
      <c r="L672">
        <v>36.842100000000002</v>
      </c>
      <c r="M672" t="s">
        <v>82</v>
      </c>
    </row>
    <row r="673" spans="1:13">
      <c r="A673" t="s">
        <v>291</v>
      </c>
      <c r="B673" t="s">
        <v>292</v>
      </c>
      <c r="C673" t="str">
        <f>TEXT(D673, "mmm")</f>
        <v>Jan</v>
      </c>
      <c r="D673" s="1">
        <v>45316</v>
      </c>
      <c r="E673" t="s">
        <v>102</v>
      </c>
      <c r="F673" t="s">
        <v>101</v>
      </c>
      <c r="G673">
        <v>369514</v>
      </c>
      <c r="H673">
        <v>7.53</v>
      </c>
      <c r="I673">
        <v>2782440.42</v>
      </c>
      <c r="J673" t="s">
        <v>86</v>
      </c>
      <c r="K673">
        <v>6.9148947173205633E-2</v>
      </c>
      <c r="L673">
        <v>6.9149000000000003</v>
      </c>
      <c r="M673" t="s">
        <v>82</v>
      </c>
    </row>
    <row r="674" spans="1:13">
      <c r="A674" t="s">
        <v>291</v>
      </c>
      <c r="B674" t="s">
        <v>292</v>
      </c>
      <c r="C674" t="str">
        <f>TEXT(D674, "mmm")</f>
        <v>Jan</v>
      </c>
      <c r="D674" s="1">
        <v>45316</v>
      </c>
      <c r="E674" t="s">
        <v>100</v>
      </c>
      <c r="F674" t="s">
        <v>101</v>
      </c>
      <c r="G674">
        <v>369514</v>
      </c>
      <c r="H674">
        <v>7.53</v>
      </c>
      <c r="I674">
        <v>2782440.42</v>
      </c>
      <c r="J674" t="s">
        <v>86</v>
      </c>
      <c r="K674">
        <v>6.9148947173205633E-2</v>
      </c>
      <c r="L674">
        <v>6.9149000000000003</v>
      </c>
      <c r="M674" t="s">
        <v>82</v>
      </c>
    </row>
    <row r="675" spans="1:13">
      <c r="A675" t="s">
        <v>513</v>
      </c>
      <c r="B675" t="s">
        <v>514</v>
      </c>
      <c r="C675" t="str">
        <f>TEXT(D675, "mmm")</f>
        <v>Jan</v>
      </c>
      <c r="D675" s="1">
        <v>45316</v>
      </c>
      <c r="E675" t="s">
        <v>515</v>
      </c>
      <c r="F675" t="s">
        <v>222</v>
      </c>
      <c r="G675">
        <v>1000</v>
      </c>
      <c r="H675">
        <v>33.46</v>
      </c>
      <c r="I675">
        <v>33460</v>
      </c>
      <c r="J675" t="s">
        <v>81</v>
      </c>
      <c r="K675">
        <v>-7.7690807284222507E-2</v>
      </c>
      <c r="L675">
        <v>-7.7690999999999999</v>
      </c>
      <c r="M675" t="s">
        <v>82</v>
      </c>
    </row>
    <row r="676" spans="1:13">
      <c r="A676" t="s">
        <v>513</v>
      </c>
      <c r="B676" t="s">
        <v>514</v>
      </c>
      <c r="C676" t="str">
        <f>TEXT(D676, "mmm")</f>
        <v>Jan</v>
      </c>
      <c r="D676" s="1">
        <v>45316</v>
      </c>
      <c r="E676" t="s">
        <v>515</v>
      </c>
      <c r="F676" t="s">
        <v>222</v>
      </c>
      <c r="G676">
        <v>1000</v>
      </c>
      <c r="H676">
        <v>33.4</v>
      </c>
      <c r="I676">
        <v>33400</v>
      </c>
      <c r="J676" t="s">
        <v>81</v>
      </c>
      <c r="K676">
        <v>-7.7690807284222507E-2</v>
      </c>
      <c r="L676">
        <v>-7.7690999999999999</v>
      </c>
      <c r="M676" t="s">
        <v>82</v>
      </c>
    </row>
    <row r="677" spans="1:13">
      <c r="A677" t="s">
        <v>513</v>
      </c>
      <c r="B677" t="s">
        <v>514</v>
      </c>
      <c r="C677" t="str">
        <f>TEXT(D677, "mmm")</f>
        <v>Jan</v>
      </c>
      <c r="D677" s="1">
        <v>45316</v>
      </c>
      <c r="E677" t="s">
        <v>515</v>
      </c>
      <c r="F677" t="s">
        <v>222</v>
      </c>
      <c r="G677">
        <v>500</v>
      </c>
      <c r="H677">
        <v>33.46</v>
      </c>
      <c r="I677">
        <v>16730</v>
      </c>
      <c r="J677" t="s">
        <v>81</v>
      </c>
      <c r="K677">
        <v>-7.7690807284222507E-2</v>
      </c>
      <c r="L677">
        <v>-7.7690999999999999</v>
      </c>
      <c r="M677" t="s">
        <v>82</v>
      </c>
    </row>
    <row r="678" spans="1:13">
      <c r="A678" t="s">
        <v>513</v>
      </c>
      <c r="B678" t="s">
        <v>514</v>
      </c>
      <c r="C678" t="str">
        <f>TEXT(D678, "mmm")</f>
        <v>Jan</v>
      </c>
      <c r="D678" s="1">
        <v>45316</v>
      </c>
      <c r="E678" t="s">
        <v>515</v>
      </c>
      <c r="F678" t="s">
        <v>222</v>
      </c>
      <c r="G678">
        <v>1000</v>
      </c>
      <c r="H678">
        <v>33.5</v>
      </c>
      <c r="I678">
        <v>33500</v>
      </c>
      <c r="J678" t="s">
        <v>81</v>
      </c>
      <c r="K678">
        <v>-7.7690807284222507E-2</v>
      </c>
      <c r="L678">
        <v>-7.7690999999999999</v>
      </c>
      <c r="M678" t="s">
        <v>82</v>
      </c>
    </row>
    <row r="679" spans="1:13">
      <c r="A679" t="s">
        <v>513</v>
      </c>
      <c r="B679" t="s">
        <v>514</v>
      </c>
      <c r="C679" t="str">
        <f>TEXT(D679, "mmm")</f>
        <v>Jan</v>
      </c>
      <c r="D679" s="1">
        <v>45316</v>
      </c>
      <c r="E679" t="s">
        <v>515</v>
      </c>
      <c r="F679" t="s">
        <v>222</v>
      </c>
      <c r="G679">
        <v>1000</v>
      </c>
      <c r="H679">
        <v>33.47</v>
      </c>
      <c r="I679">
        <v>33470</v>
      </c>
      <c r="J679" t="s">
        <v>81</v>
      </c>
      <c r="K679">
        <v>-7.7690807284222507E-2</v>
      </c>
      <c r="L679">
        <v>-7.7690999999999999</v>
      </c>
      <c r="M679" t="s">
        <v>82</v>
      </c>
    </row>
    <row r="680" spans="1:13">
      <c r="A680" t="s">
        <v>513</v>
      </c>
      <c r="B680" t="s">
        <v>514</v>
      </c>
      <c r="C680" t="str">
        <f>TEXT(D680, "mmm")</f>
        <v>Jan</v>
      </c>
      <c r="D680" s="1">
        <v>45316</v>
      </c>
      <c r="E680" t="s">
        <v>515</v>
      </c>
      <c r="F680" t="s">
        <v>222</v>
      </c>
      <c r="G680">
        <v>1000</v>
      </c>
      <c r="H680">
        <v>33.479999999999997</v>
      </c>
      <c r="I680">
        <v>33480</v>
      </c>
      <c r="J680" t="s">
        <v>81</v>
      </c>
      <c r="K680">
        <v>-7.7690807284222507E-2</v>
      </c>
      <c r="L680">
        <v>-7.7690999999999999</v>
      </c>
      <c r="M680" t="s">
        <v>82</v>
      </c>
    </row>
    <row r="681" spans="1:13">
      <c r="A681" t="s">
        <v>513</v>
      </c>
      <c r="B681" t="s">
        <v>514</v>
      </c>
      <c r="C681" t="str">
        <f>TEXT(D681, "mmm")</f>
        <v>Jan</v>
      </c>
      <c r="D681" s="1">
        <v>45316</v>
      </c>
      <c r="E681" t="s">
        <v>515</v>
      </c>
      <c r="F681" t="s">
        <v>222</v>
      </c>
      <c r="G681">
        <v>1000</v>
      </c>
      <c r="H681">
        <v>33.450000000000003</v>
      </c>
      <c r="I681">
        <v>33450</v>
      </c>
      <c r="J681" t="s">
        <v>81</v>
      </c>
      <c r="K681">
        <v>-7.7690807284222507E-2</v>
      </c>
      <c r="L681">
        <v>-7.7690999999999999</v>
      </c>
      <c r="M681" t="s">
        <v>82</v>
      </c>
    </row>
    <row r="682" spans="1:13">
      <c r="A682" t="s">
        <v>513</v>
      </c>
      <c r="B682" t="s">
        <v>514</v>
      </c>
      <c r="C682" t="str">
        <f>TEXT(D682, "mmm")</f>
        <v>Jan</v>
      </c>
      <c r="D682" s="1">
        <v>45316</v>
      </c>
      <c r="E682" t="s">
        <v>515</v>
      </c>
      <c r="F682" t="s">
        <v>222</v>
      </c>
      <c r="G682">
        <v>1000</v>
      </c>
      <c r="H682">
        <v>33.5</v>
      </c>
      <c r="I682">
        <v>33500</v>
      </c>
      <c r="J682" t="s">
        <v>81</v>
      </c>
      <c r="K682">
        <v>-7.7690807284222507E-2</v>
      </c>
      <c r="L682">
        <v>-7.7690999999999999</v>
      </c>
      <c r="M682" t="s">
        <v>82</v>
      </c>
    </row>
    <row r="683" spans="1:13">
      <c r="A683" t="s">
        <v>465</v>
      </c>
      <c r="B683" t="s">
        <v>466</v>
      </c>
      <c r="C683" t="str">
        <f>TEXT(D683, "mmm")</f>
        <v>Jan</v>
      </c>
      <c r="D683" s="1">
        <v>45316</v>
      </c>
      <c r="E683" t="s">
        <v>505</v>
      </c>
      <c r="F683" t="s">
        <v>118</v>
      </c>
      <c r="G683">
        <v>308</v>
      </c>
      <c r="H683">
        <v>42.07</v>
      </c>
      <c r="I683">
        <v>12957.56</v>
      </c>
      <c r="J683" t="s">
        <v>81</v>
      </c>
      <c r="K683">
        <v>-6.0137806502971847E-2</v>
      </c>
      <c r="L683">
        <v>-6.0137999999999998</v>
      </c>
      <c r="M683" t="s">
        <v>82</v>
      </c>
    </row>
    <row r="684" spans="1:13">
      <c r="A684" t="s">
        <v>465</v>
      </c>
      <c r="B684" t="s">
        <v>466</v>
      </c>
      <c r="C684" t="str">
        <f>TEXT(D684, "mmm")</f>
        <v>Jan</v>
      </c>
      <c r="D684" s="1">
        <v>45316</v>
      </c>
      <c r="E684" t="s">
        <v>484</v>
      </c>
      <c r="F684" t="s">
        <v>118</v>
      </c>
      <c r="G684">
        <v>542</v>
      </c>
      <c r="H684">
        <v>42.07</v>
      </c>
      <c r="I684">
        <v>22801.94</v>
      </c>
      <c r="J684" t="s">
        <v>81</v>
      </c>
      <c r="K684">
        <v>-6.0137806502971847E-2</v>
      </c>
      <c r="L684">
        <v>-6.0137999999999998</v>
      </c>
      <c r="M684" t="s">
        <v>82</v>
      </c>
    </row>
    <row r="685" spans="1:13">
      <c r="A685" t="s">
        <v>510</v>
      </c>
      <c r="B685" t="s">
        <v>511</v>
      </c>
      <c r="C685" t="str">
        <f>TEXT(D685, "mmm")</f>
        <v>Jan</v>
      </c>
      <c r="D685" s="1">
        <v>45316</v>
      </c>
      <c r="E685" t="s">
        <v>516</v>
      </c>
      <c r="F685" t="s">
        <v>251</v>
      </c>
      <c r="G685">
        <v>242200</v>
      </c>
      <c r="H685">
        <v>2.4</v>
      </c>
      <c r="I685">
        <v>581280</v>
      </c>
      <c r="J685" t="s">
        <v>81</v>
      </c>
      <c r="K685">
        <v>0.36842108311339139</v>
      </c>
      <c r="L685">
        <v>36.842100000000002</v>
      </c>
      <c r="M685" t="s">
        <v>82</v>
      </c>
    </row>
    <row r="686" spans="1:13">
      <c r="A686" t="s">
        <v>510</v>
      </c>
      <c r="B686" t="s">
        <v>511</v>
      </c>
      <c r="C686" t="str">
        <f>TEXT(D686, "mmm")</f>
        <v>Jan</v>
      </c>
      <c r="D686" s="1">
        <v>45316</v>
      </c>
      <c r="E686" t="s">
        <v>517</v>
      </c>
      <c r="F686" t="s">
        <v>251</v>
      </c>
      <c r="G686">
        <v>242200</v>
      </c>
      <c r="H686">
        <v>2.4</v>
      </c>
      <c r="I686">
        <v>581280</v>
      </c>
      <c r="J686" t="s">
        <v>81</v>
      </c>
      <c r="K686">
        <v>0.36842108311339139</v>
      </c>
      <c r="L686">
        <v>36.842100000000002</v>
      </c>
      <c r="M686" t="s">
        <v>82</v>
      </c>
    </row>
    <row r="687" spans="1:13">
      <c r="A687" t="s">
        <v>510</v>
      </c>
      <c r="B687" t="s">
        <v>511</v>
      </c>
      <c r="C687" t="str">
        <f>TEXT(D687, "mmm")</f>
        <v>Jan</v>
      </c>
      <c r="D687" s="1">
        <v>45316</v>
      </c>
      <c r="E687" t="s">
        <v>452</v>
      </c>
      <c r="F687" t="s">
        <v>251</v>
      </c>
      <c r="G687">
        <v>242200</v>
      </c>
      <c r="H687">
        <v>2.4</v>
      </c>
      <c r="I687">
        <v>581280</v>
      </c>
      <c r="J687" t="s">
        <v>81</v>
      </c>
      <c r="K687">
        <v>0.36842108311339139</v>
      </c>
      <c r="L687">
        <v>36.842100000000002</v>
      </c>
      <c r="M687" t="s">
        <v>82</v>
      </c>
    </row>
    <row r="688" spans="1:13">
      <c r="A688" t="s">
        <v>510</v>
      </c>
      <c r="B688" t="s">
        <v>511</v>
      </c>
      <c r="C688" t="str">
        <f>TEXT(D688, "mmm")</f>
        <v>Jan</v>
      </c>
      <c r="D688" s="1">
        <v>45316</v>
      </c>
      <c r="E688" t="s">
        <v>454</v>
      </c>
      <c r="F688" t="s">
        <v>251</v>
      </c>
      <c r="G688">
        <v>242200</v>
      </c>
      <c r="H688">
        <v>2.4</v>
      </c>
      <c r="I688">
        <v>581280</v>
      </c>
      <c r="J688" t="s">
        <v>81</v>
      </c>
      <c r="K688">
        <v>0.36842108311339139</v>
      </c>
      <c r="L688">
        <v>36.842100000000002</v>
      </c>
      <c r="M688" t="s">
        <v>82</v>
      </c>
    </row>
    <row r="689" spans="1:13">
      <c r="A689" t="s">
        <v>510</v>
      </c>
      <c r="B689" t="s">
        <v>511</v>
      </c>
      <c r="C689" t="str">
        <f>TEXT(D689, "mmm")</f>
        <v>Jan</v>
      </c>
      <c r="D689" s="1">
        <v>45316</v>
      </c>
      <c r="E689" t="s">
        <v>518</v>
      </c>
      <c r="F689" t="s">
        <v>251</v>
      </c>
      <c r="G689">
        <v>242200</v>
      </c>
      <c r="H689">
        <v>2.4</v>
      </c>
      <c r="I689">
        <v>581280</v>
      </c>
      <c r="J689" t="s">
        <v>81</v>
      </c>
      <c r="K689">
        <v>0.36842108311339139</v>
      </c>
      <c r="L689">
        <v>36.842100000000002</v>
      </c>
      <c r="M689" t="s">
        <v>82</v>
      </c>
    </row>
    <row r="690" spans="1:13">
      <c r="A690" t="s">
        <v>510</v>
      </c>
      <c r="B690" t="s">
        <v>511</v>
      </c>
      <c r="C690" t="str">
        <f>TEXT(D690, "mmm")</f>
        <v>Jan</v>
      </c>
      <c r="D690" s="1">
        <v>45316</v>
      </c>
      <c r="E690" t="s">
        <v>519</v>
      </c>
      <c r="F690" t="s">
        <v>251</v>
      </c>
      <c r="G690">
        <v>242200</v>
      </c>
      <c r="H690">
        <v>2.4</v>
      </c>
      <c r="I690">
        <v>581280</v>
      </c>
      <c r="J690" t="s">
        <v>81</v>
      </c>
      <c r="K690">
        <v>0.36842108311339139</v>
      </c>
      <c r="L690">
        <v>36.842100000000002</v>
      </c>
      <c r="M690" t="s">
        <v>82</v>
      </c>
    </row>
    <row r="691" spans="1:13">
      <c r="A691" t="s">
        <v>510</v>
      </c>
      <c r="B691" t="s">
        <v>511</v>
      </c>
      <c r="C691" t="str">
        <f>TEXT(D691, "mmm")</f>
        <v>Jan</v>
      </c>
      <c r="D691" s="1">
        <v>45316</v>
      </c>
      <c r="E691" t="s">
        <v>453</v>
      </c>
      <c r="F691" t="s">
        <v>251</v>
      </c>
      <c r="G691">
        <v>242200</v>
      </c>
      <c r="H691">
        <v>2.4</v>
      </c>
      <c r="I691">
        <v>581280</v>
      </c>
      <c r="J691" t="s">
        <v>81</v>
      </c>
      <c r="K691">
        <v>0.36842108311339139</v>
      </c>
      <c r="L691">
        <v>36.842100000000002</v>
      </c>
      <c r="M691" t="s">
        <v>82</v>
      </c>
    </row>
    <row r="692" spans="1:13">
      <c r="A692" t="s">
        <v>510</v>
      </c>
      <c r="B692" t="s">
        <v>511</v>
      </c>
      <c r="C692" t="str">
        <f>TEXT(D692, "mmm")</f>
        <v>Jan</v>
      </c>
      <c r="D692" s="1">
        <v>45316</v>
      </c>
      <c r="E692" t="s">
        <v>520</v>
      </c>
      <c r="F692" t="s">
        <v>251</v>
      </c>
      <c r="G692">
        <v>242200</v>
      </c>
      <c r="H692">
        <v>2.4</v>
      </c>
      <c r="I692">
        <v>581280</v>
      </c>
      <c r="J692" t="s">
        <v>81</v>
      </c>
      <c r="K692">
        <v>0.36842108311339139</v>
      </c>
      <c r="L692">
        <v>36.842100000000002</v>
      </c>
      <c r="M692" t="s">
        <v>82</v>
      </c>
    </row>
    <row r="693" spans="1:13">
      <c r="A693" t="s">
        <v>510</v>
      </c>
      <c r="B693" t="s">
        <v>511</v>
      </c>
      <c r="C693" t="str">
        <f>TEXT(D693, "mmm")</f>
        <v>Jan</v>
      </c>
      <c r="D693" s="1">
        <v>45316</v>
      </c>
      <c r="E693" t="s">
        <v>516</v>
      </c>
      <c r="F693" t="s">
        <v>251</v>
      </c>
      <c r="G693">
        <v>1041700</v>
      </c>
      <c r="H693">
        <v>2.4</v>
      </c>
      <c r="I693">
        <v>2500080</v>
      </c>
      <c r="J693" t="s">
        <v>81</v>
      </c>
      <c r="K693">
        <v>0.36842108311339139</v>
      </c>
      <c r="L693">
        <v>36.842100000000002</v>
      </c>
      <c r="M693" t="s">
        <v>82</v>
      </c>
    </row>
    <row r="694" spans="1:13">
      <c r="A694" t="s">
        <v>510</v>
      </c>
      <c r="B694" t="s">
        <v>511</v>
      </c>
      <c r="C694" t="str">
        <f>TEXT(D694, "mmm")</f>
        <v>Jan</v>
      </c>
      <c r="D694" s="1">
        <v>45316</v>
      </c>
      <c r="E694" t="s">
        <v>517</v>
      </c>
      <c r="F694" t="s">
        <v>251</v>
      </c>
      <c r="G694">
        <v>1041700</v>
      </c>
      <c r="H694">
        <v>2.4</v>
      </c>
      <c r="I694">
        <v>2500080</v>
      </c>
      <c r="J694" t="s">
        <v>81</v>
      </c>
      <c r="K694">
        <v>0.36842108311339139</v>
      </c>
      <c r="L694">
        <v>36.842100000000002</v>
      </c>
      <c r="M694" t="s">
        <v>82</v>
      </c>
    </row>
    <row r="695" spans="1:13">
      <c r="A695" t="s">
        <v>510</v>
      </c>
      <c r="B695" t="s">
        <v>511</v>
      </c>
      <c r="C695" t="str">
        <f>TEXT(D695, "mmm")</f>
        <v>Jan</v>
      </c>
      <c r="D695" s="1">
        <v>45316</v>
      </c>
      <c r="E695" t="s">
        <v>452</v>
      </c>
      <c r="F695" t="s">
        <v>251</v>
      </c>
      <c r="G695">
        <v>1041700</v>
      </c>
      <c r="H695">
        <v>2.4</v>
      </c>
      <c r="I695">
        <v>2500080</v>
      </c>
      <c r="J695" t="s">
        <v>81</v>
      </c>
      <c r="K695">
        <v>0.36842108311339139</v>
      </c>
      <c r="L695">
        <v>36.842100000000002</v>
      </c>
      <c r="M695" t="s">
        <v>82</v>
      </c>
    </row>
    <row r="696" spans="1:13">
      <c r="A696" t="s">
        <v>510</v>
      </c>
      <c r="B696" t="s">
        <v>511</v>
      </c>
      <c r="C696" t="str">
        <f>TEXT(D696, "mmm")</f>
        <v>Jan</v>
      </c>
      <c r="D696" s="1">
        <v>45316</v>
      </c>
      <c r="E696" t="s">
        <v>454</v>
      </c>
      <c r="F696" t="s">
        <v>251</v>
      </c>
      <c r="G696">
        <v>1041700</v>
      </c>
      <c r="H696">
        <v>2.4</v>
      </c>
      <c r="I696">
        <v>2500080</v>
      </c>
      <c r="J696" t="s">
        <v>81</v>
      </c>
      <c r="K696">
        <v>0.36842108311339139</v>
      </c>
      <c r="L696">
        <v>36.842100000000002</v>
      </c>
      <c r="M696" t="s">
        <v>82</v>
      </c>
    </row>
    <row r="697" spans="1:13">
      <c r="A697" t="s">
        <v>510</v>
      </c>
      <c r="B697" t="s">
        <v>511</v>
      </c>
      <c r="C697" t="str">
        <f>TEXT(D697, "mmm")</f>
        <v>Jan</v>
      </c>
      <c r="D697" s="1">
        <v>45316</v>
      </c>
      <c r="E697" t="s">
        <v>518</v>
      </c>
      <c r="F697" t="s">
        <v>251</v>
      </c>
      <c r="G697">
        <v>1041700</v>
      </c>
      <c r="H697">
        <v>2.4</v>
      </c>
      <c r="I697">
        <v>2500080</v>
      </c>
      <c r="J697" t="s">
        <v>81</v>
      </c>
      <c r="K697">
        <v>0.36842108311339139</v>
      </c>
      <c r="L697">
        <v>36.842100000000002</v>
      </c>
      <c r="M697" t="s">
        <v>82</v>
      </c>
    </row>
    <row r="698" spans="1:13">
      <c r="A698" t="s">
        <v>510</v>
      </c>
      <c r="B698" t="s">
        <v>511</v>
      </c>
      <c r="C698" t="str">
        <f>TEXT(D698, "mmm")</f>
        <v>Jan</v>
      </c>
      <c r="D698" s="1">
        <v>45316</v>
      </c>
      <c r="E698" t="s">
        <v>519</v>
      </c>
      <c r="F698" t="s">
        <v>251</v>
      </c>
      <c r="G698">
        <v>1041700</v>
      </c>
      <c r="H698">
        <v>2.4</v>
      </c>
      <c r="I698">
        <v>2500080</v>
      </c>
      <c r="J698" t="s">
        <v>81</v>
      </c>
      <c r="K698">
        <v>0.36842108311339139</v>
      </c>
      <c r="L698">
        <v>36.842100000000002</v>
      </c>
      <c r="M698" t="s">
        <v>82</v>
      </c>
    </row>
    <row r="699" spans="1:13">
      <c r="A699" t="s">
        <v>510</v>
      </c>
      <c r="B699" t="s">
        <v>511</v>
      </c>
      <c r="C699" t="str">
        <f>TEXT(D699, "mmm")</f>
        <v>Jan</v>
      </c>
      <c r="D699" s="1">
        <v>45316</v>
      </c>
      <c r="E699" t="s">
        <v>453</v>
      </c>
      <c r="F699" t="s">
        <v>251</v>
      </c>
      <c r="G699">
        <v>1041700</v>
      </c>
      <c r="H699">
        <v>2.4</v>
      </c>
      <c r="I699">
        <v>2500080</v>
      </c>
      <c r="J699" t="s">
        <v>81</v>
      </c>
      <c r="K699">
        <v>0.36842108311339139</v>
      </c>
      <c r="L699">
        <v>36.842100000000002</v>
      </c>
      <c r="M699" t="s">
        <v>82</v>
      </c>
    </row>
    <row r="700" spans="1:13">
      <c r="A700" t="s">
        <v>510</v>
      </c>
      <c r="B700" t="s">
        <v>511</v>
      </c>
      <c r="C700" t="str">
        <f>TEXT(D700, "mmm")</f>
        <v>Jan</v>
      </c>
      <c r="D700" s="1">
        <v>45316</v>
      </c>
      <c r="E700" t="s">
        <v>520</v>
      </c>
      <c r="F700" t="s">
        <v>251</v>
      </c>
      <c r="G700">
        <v>1041700</v>
      </c>
      <c r="H700">
        <v>2.4</v>
      </c>
      <c r="I700">
        <v>2500080</v>
      </c>
      <c r="J700" t="s">
        <v>81</v>
      </c>
      <c r="K700">
        <v>0.36842108311339139</v>
      </c>
      <c r="L700">
        <v>36.842100000000002</v>
      </c>
      <c r="M700" t="s">
        <v>82</v>
      </c>
    </row>
    <row r="701" spans="1:13">
      <c r="A701" t="s">
        <v>510</v>
      </c>
      <c r="B701" t="s">
        <v>511</v>
      </c>
      <c r="C701" t="str">
        <f>TEXT(D701, "mmm")</f>
        <v>Jan</v>
      </c>
      <c r="D701" s="1">
        <v>45316</v>
      </c>
      <c r="E701" t="s">
        <v>516</v>
      </c>
      <c r="F701" t="s">
        <v>251</v>
      </c>
      <c r="G701">
        <v>1841100</v>
      </c>
      <c r="H701">
        <v>2.4</v>
      </c>
      <c r="I701">
        <v>4418640</v>
      </c>
      <c r="J701" t="s">
        <v>86</v>
      </c>
      <c r="K701">
        <v>0.36842108311339139</v>
      </c>
      <c r="L701">
        <v>36.842100000000002</v>
      </c>
      <c r="M701" t="s">
        <v>82</v>
      </c>
    </row>
    <row r="702" spans="1:13">
      <c r="A702" t="s">
        <v>510</v>
      </c>
      <c r="B702" t="s">
        <v>511</v>
      </c>
      <c r="C702" t="str">
        <f>TEXT(D702, "mmm")</f>
        <v>Jan</v>
      </c>
      <c r="D702" s="1">
        <v>45316</v>
      </c>
      <c r="E702" t="s">
        <v>517</v>
      </c>
      <c r="F702" t="s">
        <v>251</v>
      </c>
      <c r="G702">
        <v>1841100</v>
      </c>
      <c r="H702">
        <v>2.4</v>
      </c>
      <c r="I702">
        <v>4418640</v>
      </c>
      <c r="J702" t="s">
        <v>86</v>
      </c>
      <c r="K702">
        <v>0.36842108311339139</v>
      </c>
      <c r="L702">
        <v>36.842100000000002</v>
      </c>
      <c r="M702" t="s">
        <v>82</v>
      </c>
    </row>
    <row r="703" spans="1:13">
      <c r="A703" t="s">
        <v>510</v>
      </c>
      <c r="B703" t="s">
        <v>511</v>
      </c>
      <c r="C703" t="str">
        <f>TEXT(D703, "mmm")</f>
        <v>Jan</v>
      </c>
      <c r="D703" s="1">
        <v>45316</v>
      </c>
      <c r="E703" t="s">
        <v>452</v>
      </c>
      <c r="F703" t="s">
        <v>251</v>
      </c>
      <c r="G703">
        <v>1841100</v>
      </c>
      <c r="H703">
        <v>2.4</v>
      </c>
      <c r="I703">
        <v>4418640</v>
      </c>
      <c r="J703" t="s">
        <v>86</v>
      </c>
      <c r="K703">
        <v>0.36842108311339139</v>
      </c>
      <c r="L703">
        <v>36.842100000000002</v>
      </c>
      <c r="M703" t="s">
        <v>82</v>
      </c>
    </row>
    <row r="704" spans="1:13">
      <c r="A704" t="s">
        <v>510</v>
      </c>
      <c r="B704" t="s">
        <v>511</v>
      </c>
      <c r="C704" t="str">
        <f>TEXT(D704, "mmm")</f>
        <v>Jan</v>
      </c>
      <c r="D704" s="1">
        <v>45316</v>
      </c>
      <c r="E704" t="s">
        <v>454</v>
      </c>
      <c r="F704" t="s">
        <v>251</v>
      </c>
      <c r="G704">
        <v>1841100</v>
      </c>
      <c r="H704">
        <v>2.4</v>
      </c>
      <c r="I704">
        <v>4418640</v>
      </c>
      <c r="J704" t="s">
        <v>86</v>
      </c>
      <c r="K704">
        <v>0.36842108311339139</v>
      </c>
      <c r="L704">
        <v>36.842100000000002</v>
      </c>
      <c r="M704" t="s">
        <v>82</v>
      </c>
    </row>
    <row r="705" spans="1:13">
      <c r="A705" t="s">
        <v>510</v>
      </c>
      <c r="B705" t="s">
        <v>511</v>
      </c>
      <c r="C705" t="str">
        <f>TEXT(D705, "mmm")</f>
        <v>Jan</v>
      </c>
      <c r="D705" s="1">
        <v>45316</v>
      </c>
      <c r="E705" t="s">
        <v>518</v>
      </c>
      <c r="F705" t="s">
        <v>251</v>
      </c>
      <c r="G705">
        <v>1841100</v>
      </c>
      <c r="H705">
        <v>2.4</v>
      </c>
      <c r="I705">
        <v>4418640</v>
      </c>
      <c r="J705" t="s">
        <v>86</v>
      </c>
      <c r="K705">
        <v>0.36842108311339139</v>
      </c>
      <c r="L705">
        <v>36.842100000000002</v>
      </c>
      <c r="M705" t="s">
        <v>82</v>
      </c>
    </row>
    <row r="706" spans="1:13">
      <c r="A706" t="s">
        <v>510</v>
      </c>
      <c r="B706" t="s">
        <v>511</v>
      </c>
      <c r="C706" t="str">
        <f>TEXT(D706, "mmm")</f>
        <v>Jan</v>
      </c>
      <c r="D706" s="1">
        <v>45316</v>
      </c>
      <c r="E706" t="s">
        <v>519</v>
      </c>
      <c r="F706" t="s">
        <v>251</v>
      </c>
      <c r="G706">
        <v>1841100</v>
      </c>
      <c r="H706">
        <v>2.4</v>
      </c>
      <c r="I706">
        <v>4418640</v>
      </c>
      <c r="J706" t="s">
        <v>86</v>
      </c>
      <c r="K706">
        <v>0.36842108311339139</v>
      </c>
      <c r="L706">
        <v>36.842100000000002</v>
      </c>
      <c r="M706" t="s">
        <v>82</v>
      </c>
    </row>
    <row r="707" spans="1:13">
      <c r="A707" t="s">
        <v>510</v>
      </c>
      <c r="B707" t="s">
        <v>511</v>
      </c>
      <c r="C707" t="str">
        <f>TEXT(D707, "mmm")</f>
        <v>Jan</v>
      </c>
      <c r="D707" s="1">
        <v>45316</v>
      </c>
      <c r="E707" t="s">
        <v>453</v>
      </c>
      <c r="F707" t="s">
        <v>251</v>
      </c>
      <c r="G707">
        <v>1841100</v>
      </c>
      <c r="H707">
        <v>2.4</v>
      </c>
      <c r="I707">
        <v>4418640</v>
      </c>
      <c r="J707" t="s">
        <v>86</v>
      </c>
      <c r="K707">
        <v>0.36842108311339139</v>
      </c>
      <c r="L707">
        <v>36.842100000000002</v>
      </c>
      <c r="M707" t="s">
        <v>82</v>
      </c>
    </row>
    <row r="708" spans="1:13">
      <c r="A708" t="s">
        <v>510</v>
      </c>
      <c r="B708" t="s">
        <v>511</v>
      </c>
      <c r="C708" t="str">
        <f>TEXT(D708, "mmm")</f>
        <v>Jan</v>
      </c>
      <c r="D708" s="1">
        <v>45316</v>
      </c>
      <c r="E708" t="s">
        <v>520</v>
      </c>
      <c r="F708" t="s">
        <v>251</v>
      </c>
      <c r="G708">
        <v>1841100</v>
      </c>
      <c r="H708">
        <v>2.4</v>
      </c>
      <c r="I708">
        <v>4418640</v>
      </c>
      <c r="J708" t="s">
        <v>86</v>
      </c>
      <c r="K708">
        <v>0.36842108311339139</v>
      </c>
      <c r="L708">
        <v>36.842100000000002</v>
      </c>
      <c r="M708" t="s">
        <v>82</v>
      </c>
    </row>
    <row r="709" spans="1:13">
      <c r="A709" t="s">
        <v>465</v>
      </c>
      <c r="B709" t="s">
        <v>466</v>
      </c>
      <c r="C709" t="str">
        <f>TEXT(D709, "mmm")</f>
        <v>Jan</v>
      </c>
      <c r="D709" s="1">
        <v>45316</v>
      </c>
      <c r="E709" t="s">
        <v>502</v>
      </c>
      <c r="F709" t="s">
        <v>118</v>
      </c>
      <c r="G709">
        <v>276</v>
      </c>
      <c r="H709">
        <v>42.07</v>
      </c>
      <c r="I709">
        <v>11611.32</v>
      </c>
      <c r="J709" t="s">
        <v>81</v>
      </c>
      <c r="K709">
        <v>-6.0137806502971847E-2</v>
      </c>
      <c r="L709">
        <v>-6.0137999999999998</v>
      </c>
      <c r="M709" t="s">
        <v>82</v>
      </c>
    </row>
    <row r="710" spans="1:13">
      <c r="A710" t="s">
        <v>381</v>
      </c>
      <c r="B710" t="s">
        <v>382</v>
      </c>
      <c r="C710" t="str">
        <f>TEXT(D710, "mmm")</f>
        <v>Jan</v>
      </c>
      <c r="D710" s="1">
        <v>45316</v>
      </c>
      <c r="E710" t="s">
        <v>493</v>
      </c>
      <c r="F710" t="s">
        <v>222</v>
      </c>
      <c r="G710">
        <v>30000</v>
      </c>
      <c r="H710">
        <v>22.81</v>
      </c>
      <c r="I710">
        <v>684300</v>
      </c>
      <c r="J710" t="s">
        <v>86</v>
      </c>
      <c r="K710">
        <v>-4.3459345258569197E-2</v>
      </c>
      <c r="L710">
        <v>-4.3459000000000003</v>
      </c>
      <c r="M710" t="s">
        <v>82</v>
      </c>
    </row>
    <row r="711" spans="1:13">
      <c r="A711" t="s">
        <v>488</v>
      </c>
      <c r="B711" t="s">
        <v>489</v>
      </c>
      <c r="C711" t="str">
        <f>TEXT(D711, "mmm")</f>
        <v>Jan</v>
      </c>
      <c r="D711" s="1">
        <v>45316</v>
      </c>
      <c r="E711" t="s">
        <v>494</v>
      </c>
      <c r="F711" t="s">
        <v>80</v>
      </c>
      <c r="G711">
        <v>22134</v>
      </c>
      <c r="H711">
        <v>0.49</v>
      </c>
      <c r="I711">
        <v>10845.66</v>
      </c>
      <c r="J711" t="s">
        <v>81</v>
      </c>
      <c r="K711">
        <v>0.66666669783249466</v>
      </c>
      <c r="L711">
        <v>66.666700000000006</v>
      </c>
      <c r="M711" t="s">
        <v>82</v>
      </c>
    </row>
    <row r="712" spans="1:13">
      <c r="A712" t="s">
        <v>285</v>
      </c>
      <c r="B712" t="s">
        <v>286</v>
      </c>
      <c r="C712" t="str">
        <f>TEXT(D712, "mmm")</f>
        <v>Jan</v>
      </c>
      <c r="D712" s="1">
        <v>45316</v>
      </c>
      <c r="E712" t="s">
        <v>102</v>
      </c>
      <c r="F712" t="s">
        <v>101</v>
      </c>
      <c r="G712">
        <v>206066</v>
      </c>
      <c r="H712">
        <v>15.16</v>
      </c>
      <c r="I712">
        <v>3123960.56</v>
      </c>
      <c r="J712" t="s">
        <v>86</v>
      </c>
      <c r="K712">
        <v>4.5484535551532763E-2</v>
      </c>
      <c r="L712">
        <v>4.5484999999999998</v>
      </c>
      <c r="M712" t="s">
        <v>82</v>
      </c>
    </row>
    <row r="713" spans="1:13">
      <c r="A713" t="s">
        <v>285</v>
      </c>
      <c r="B713" t="s">
        <v>286</v>
      </c>
      <c r="C713" t="str">
        <f>TEXT(D713, "mmm")</f>
        <v>Jan</v>
      </c>
      <c r="D713" s="1">
        <v>45316</v>
      </c>
      <c r="E713" t="s">
        <v>100</v>
      </c>
      <c r="F713" t="s">
        <v>101</v>
      </c>
      <c r="G713">
        <v>206066</v>
      </c>
      <c r="H713">
        <v>15.16</v>
      </c>
      <c r="I713">
        <v>3123960.56</v>
      </c>
      <c r="J713" t="s">
        <v>86</v>
      </c>
      <c r="K713">
        <v>4.5484535551532763E-2</v>
      </c>
      <c r="L713">
        <v>4.5484999999999998</v>
      </c>
      <c r="M713" t="s">
        <v>82</v>
      </c>
    </row>
    <row r="714" spans="1:13">
      <c r="A714" t="s">
        <v>166</v>
      </c>
      <c r="B714" t="s">
        <v>167</v>
      </c>
      <c r="C714" t="str">
        <f>TEXT(D714, "mmm")</f>
        <v>Jan</v>
      </c>
      <c r="D714" s="1">
        <v>45316</v>
      </c>
      <c r="E714" t="s">
        <v>170</v>
      </c>
      <c r="F714" t="s">
        <v>101</v>
      </c>
      <c r="G714">
        <v>7030</v>
      </c>
      <c r="H714">
        <v>12.73</v>
      </c>
      <c r="I714">
        <v>89491.900000000009</v>
      </c>
      <c r="J714" t="s">
        <v>81</v>
      </c>
      <c r="K714">
        <v>0.1595330098212866</v>
      </c>
      <c r="L714">
        <v>15.9533</v>
      </c>
      <c r="M714" t="s">
        <v>82</v>
      </c>
    </row>
    <row r="715" spans="1:13">
      <c r="A715" t="s">
        <v>166</v>
      </c>
      <c r="B715" t="s">
        <v>167</v>
      </c>
      <c r="C715" t="str">
        <f>TEXT(D715, "mmm")</f>
        <v>Jan</v>
      </c>
      <c r="D715" s="1">
        <v>45316</v>
      </c>
      <c r="E715" t="s">
        <v>168</v>
      </c>
      <c r="F715" t="s">
        <v>101</v>
      </c>
      <c r="G715">
        <v>7030</v>
      </c>
      <c r="H715">
        <v>12.73</v>
      </c>
      <c r="I715">
        <v>89491.900000000009</v>
      </c>
      <c r="J715" t="s">
        <v>81</v>
      </c>
      <c r="K715">
        <v>0.1595330098212866</v>
      </c>
      <c r="L715">
        <v>15.9533</v>
      </c>
      <c r="M715" t="s">
        <v>82</v>
      </c>
    </row>
    <row r="716" spans="1:13">
      <c r="A716" t="s">
        <v>166</v>
      </c>
      <c r="B716" t="s">
        <v>167</v>
      </c>
      <c r="C716" t="str">
        <f>TEXT(D716, "mmm")</f>
        <v>Jan</v>
      </c>
      <c r="D716" s="1">
        <v>45316</v>
      </c>
      <c r="E716" t="s">
        <v>174</v>
      </c>
      <c r="F716" t="s">
        <v>101</v>
      </c>
      <c r="G716">
        <v>7030</v>
      </c>
      <c r="H716">
        <v>12.73</v>
      </c>
      <c r="I716">
        <v>89491.900000000009</v>
      </c>
      <c r="J716" t="s">
        <v>81</v>
      </c>
      <c r="K716">
        <v>0.1595330098212866</v>
      </c>
      <c r="L716">
        <v>15.9533</v>
      </c>
      <c r="M716" t="s">
        <v>82</v>
      </c>
    </row>
    <row r="717" spans="1:13">
      <c r="A717" t="s">
        <v>166</v>
      </c>
      <c r="B717" t="s">
        <v>167</v>
      </c>
      <c r="C717" t="str">
        <f>TEXT(D717, "mmm")</f>
        <v>Jan</v>
      </c>
      <c r="D717" s="1">
        <v>45316</v>
      </c>
      <c r="E717" t="s">
        <v>172</v>
      </c>
      <c r="F717" t="s">
        <v>101</v>
      </c>
      <c r="G717">
        <v>7030</v>
      </c>
      <c r="H717">
        <v>12.73</v>
      </c>
      <c r="I717">
        <v>89491.900000000009</v>
      </c>
      <c r="J717" t="s">
        <v>81</v>
      </c>
      <c r="K717">
        <v>0.1595330098212866</v>
      </c>
      <c r="L717">
        <v>15.9533</v>
      </c>
      <c r="M717" t="s">
        <v>82</v>
      </c>
    </row>
    <row r="718" spans="1:13">
      <c r="A718" t="s">
        <v>166</v>
      </c>
      <c r="B718" t="s">
        <v>167</v>
      </c>
      <c r="C718" t="str">
        <f>TEXT(D718, "mmm")</f>
        <v>Jan</v>
      </c>
      <c r="D718" s="1">
        <v>45316</v>
      </c>
      <c r="E718" t="s">
        <v>173</v>
      </c>
      <c r="F718" t="s">
        <v>101</v>
      </c>
      <c r="G718">
        <v>7030</v>
      </c>
      <c r="H718">
        <v>12.73</v>
      </c>
      <c r="I718">
        <v>89491.900000000009</v>
      </c>
      <c r="J718" t="s">
        <v>81</v>
      </c>
      <c r="K718">
        <v>0.1595330098212866</v>
      </c>
      <c r="L718">
        <v>15.9533</v>
      </c>
      <c r="M718" t="s">
        <v>82</v>
      </c>
    </row>
    <row r="719" spans="1:13">
      <c r="A719" t="s">
        <v>166</v>
      </c>
      <c r="B719" t="s">
        <v>167</v>
      </c>
      <c r="C719" t="str">
        <f>TEXT(D719, "mmm")</f>
        <v>Jan</v>
      </c>
      <c r="D719" s="1">
        <v>45316</v>
      </c>
      <c r="E719" t="s">
        <v>171</v>
      </c>
      <c r="F719" t="s">
        <v>101</v>
      </c>
      <c r="G719">
        <v>7030</v>
      </c>
      <c r="H719">
        <v>12.73</v>
      </c>
      <c r="I719">
        <v>89491.900000000009</v>
      </c>
      <c r="J719" t="s">
        <v>81</v>
      </c>
      <c r="K719">
        <v>0.1595330098212866</v>
      </c>
      <c r="L719">
        <v>15.9533</v>
      </c>
      <c r="M719" t="s">
        <v>82</v>
      </c>
    </row>
    <row r="720" spans="1:13">
      <c r="A720" t="s">
        <v>166</v>
      </c>
      <c r="B720" t="s">
        <v>167</v>
      </c>
      <c r="C720" t="str">
        <f>TEXT(D720, "mmm")</f>
        <v>Jan</v>
      </c>
      <c r="D720" s="1">
        <v>45316</v>
      </c>
      <c r="E720" t="s">
        <v>169</v>
      </c>
      <c r="F720" t="s">
        <v>101</v>
      </c>
      <c r="G720">
        <v>7030</v>
      </c>
      <c r="H720">
        <v>12.73</v>
      </c>
      <c r="I720">
        <v>89491.900000000009</v>
      </c>
      <c r="J720" t="s">
        <v>81</v>
      </c>
      <c r="K720">
        <v>0.1595330098212866</v>
      </c>
      <c r="L720">
        <v>15.9533</v>
      </c>
      <c r="M720" t="s">
        <v>82</v>
      </c>
    </row>
    <row r="721" spans="1:13">
      <c r="A721" t="s">
        <v>465</v>
      </c>
      <c r="B721" t="s">
        <v>466</v>
      </c>
      <c r="C721" t="str">
        <f>TEXT(D721, "mmm")</f>
        <v>Jan</v>
      </c>
      <c r="D721" s="1">
        <v>45316</v>
      </c>
      <c r="E721" t="s">
        <v>501</v>
      </c>
      <c r="F721" t="s">
        <v>118</v>
      </c>
      <c r="G721">
        <v>249</v>
      </c>
      <c r="H721">
        <v>42.07</v>
      </c>
      <c r="I721">
        <v>10475.43</v>
      </c>
      <c r="J721" t="s">
        <v>81</v>
      </c>
      <c r="K721">
        <v>-6.0137806502971847E-2</v>
      </c>
      <c r="L721">
        <v>-6.0137999999999998</v>
      </c>
      <c r="M721" t="s">
        <v>82</v>
      </c>
    </row>
    <row r="722" spans="1:13">
      <c r="A722" t="s">
        <v>465</v>
      </c>
      <c r="B722" t="s">
        <v>466</v>
      </c>
      <c r="C722" t="str">
        <f>TEXT(D722, "mmm")</f>
        <v>Jan</v>
      </c>
      <c r="D722" s="1">
        <v>45316</v>
      </c>
      <c r="E722" t="s">
        <v>503</v>
      </c>
      <c r="F722" t="s">
        <v>118</v>
      </c>
      <c r="G722">
        <v>244</v>
      </c>
      <c r="H722">
        <v>42.07</v>
      </c>
      <c r="I722">
        <v>10265.08</v>
      </c>
      <c r="J722" t="s">
        <v>81</v>
      </c>
      <c r="K722">
        <v>-6.0137806502971847E-2</v>
      </c>
      <c r="L722">
        <v>-6.0137999999999998</v>
      </c>
      <c r="M722" t="s">
        <v>82</v>
      </c>
    </row>
    <row r="723" spans="1:13">
      <c r="A723" t="s">
        <v>465</v>
      </c>
      <c r="B723" t="s">
        <v>466</v>
      </c>
      <c r="C723" t="str">
        <f>TEXT(D723, "mmm")</f>
        <v>Jan</v>
      </c>
      <c r="D723" s="1">
        <v>45316</v>
      </c>
      <c r="E723" t="s">
        <v>504</v>
      </c>
      <c r="F723" t="s">
        <v>118</v>
      </c>
      <c r="G723">
        <v>262</v>
      </c>
      <c r="H723">
        <v>42.07</v>
      </c>
      <c r="I723">
        <v>11022.34</v>
      </c>
      <c r="J723" t="s">
        <v>81</v>
      </c>
      <c r="K723">
        <v>-6.0137806502971847E-2</v>
      </c>
      <c r="L723">
        <v>-6.0137999999999998</v>
      </c>
      <c r="M723" t="s">
        <v>82</v>
      </c>
    </row>
    <row r="724" spans="1:13">
      <c r="A724" t="s">
        <v>465</v>
      </c>
      <c r="B724" t="s">
        <v>466</v>
      </c>
      <c r="C724" t="str">
        <f>TEXT(D724, "mmm")</f>
        <v>Jan</v>
      </c>
      <c r="D724" s="1">
        <v>45316</v>
      </c>
      <c r="E724" t="s">
        <v>480</v>
      </c>
      <c r="F724" t="s">
        <v>118</v>
      </c>
      <c r="G724">
        <v>296</v>
      </c>
      <c r="H724">
        <v>42.07</v>
      </c>
      <c r="I724">
        <v>12452.72</v>
      </c>
      <c r="J724" t="s">
        <v>81</v>
      </c>
      <c r="K724">
        <v>-6.0137806502971847E-2</v>
      </c>
      <c r="L724">
        <v>-6.0137999999999998</v>
      </c>
      <c r="M724" t="s">
        <v>82</v>
      </c>
    </row>
    <row r="725" spans="1:13">
      <c r="A725" t="s">
        <v>438</v>
      </c>
      <c r="B725" t="s">
        <v>439</v>
      </c>
      <c r="C725" t="str">
        <f>TEXT(D725, "mmm")</f>
        <v>Jan</v>
      </c>
      <c r="D725" s="1">
        <v>45316</v>
      </c>
      <c r="E725" t="s">
        <v>440</v>
      </c>
      <c r="F725" t="s">
        <v>80</v>
      </c>
      <c r="G725">
        <v>5000</v>
      </c>
      <c r="H725">
        <v>19.09</v>
      </c>
      <c r="I725">
        <v>95450</v>
      </c>
      <c r="J725" t="s">
        <v>81</v>
      </c>
      <c r="K725">
        <v>-5.2959000918046513E-2</v>
      </c>
      <c r="L725">
        <v>-5.2958999999999996</v>
      </c>
      <c r="M725" t="s">
        <v>82</v>
      </c>
    </row>
    <row r="726" spans="1:13">
      <c r="A726" t="s">
        <v>294</v>
      </c>
      <c r="B726" t="s">
        <v>295</v>
      </c>
      <c r="C726" t="str">
        <f>TEXT(D726, "mmm")</f>
        <v>Jan</v>
      </c>
      <c r="D726" s="1">
        <v>45316</v>
      </c>
      <c r="E726" t="s">
        <v>100</v>
      </c>
      <c r="F726" t="s">
        <v>101</v>
      </c>
      <c r="G726">
        <v>32067</v>
      </c>
      <c r="H726">
        <v>15.39</v>
      </c>
      <c r="I726">
        <v>493511.13</v>
      </c>
      <c r="J726" t="s">
        <v>81</v>
      </c>
      <c r="K726">
        <v>9.0907977646461635E-3</v>
      </c>
      <c r="L726">
        <v>0.90910000000000002</v>
      </c>
      <c r="M726" t="s">
        <v>82</v>
      </c>
    </row>
    <row r="727" spans="1:13">
      <c r="A727" t="s">
        <v>294</v>
      </c>
      <c r="B727" t="s">
        <v>295</v>
      </c>
      <c r="C727" t="str">
        <f>TEXT(D727, "mmm")</f>
        <v>Jan</v>
      </c>
      <c r="D727" s="1">
        <v>45316</v>
      </c>
      <c r="E727" t="s">
        <v>102</v>
      </c>
      <c r="F727" t="s">
        <v>101</v>
      </c>
      <c r="G727">
        <v>32067</v>
      </c>
      <c r="H727">
        <v>15.39</v>
      </c>
      <c r="I727">
        <v>493511.13</v>
      </c>
      <c r="J727" t="s">
        <v>81</v>
      </c>
      <c r="K727">
        <v>9.0907977646461635E-3</v>
      </c>
      <c r="L727">
        <v>0.90910000000000002</v>
      </c>
      <c r="M727" t="s">
        <v>82</v>
      </c>
    </row>
    <row r="728" spans="1:13">
      <c r="A728" t="s">
        <v>521</v>
      </c>
      <c r="B728" t="s">
        <v>522</v>
      </c>
      <c r="C728" t="str">
        <f>TEXT(D728, "mmm")</f>
        <v>Jan</v>
      </c>
      <c r="D728" s="1">
        <v>45316</v>
      </c>
      <c r="E728" t="s">
        <v>523</v>
      </c>
      <c r="F728" t="s">
        <v>118</v>
      </c>
      <c r="G728">
        <v>1000</v>
      </c>
      <c r="H728">
        <v>36.799999999999997</v>
      </c>
      <c r="I728">
        <v>36800</v>
      </c>
      <c r="J728" t="s">
        <v>86</v>
      </c>
      <c r="K728">
        <v>-9.1671203509645971E-2</v>
      </c>
      <c r="L728">
        <v>-9.1670999999999996</v>
      </c>
      <c r="M728" t="s">
        <v>82</v>
      </c>
    </row>
    <row r="729" spans="1:13">
      <c r="A729" t="s">
        <v>438</v>
      </c>
      <c r="B729" t="s">
        <v>439</v>
      </c>
      <c r="C729" t="str">
        <f>TEXT(D729, "mmm")</f>
        <v>Jan</v>
      </c>
      <c r="D729" s="1">
        <v>45316</v>
      </c>
      <c r="E729" t="s">
        <v>524</v>
      </c>
      <c r="F729" t="s">
        <v>80</v>
      </c>
      <c r="G729">
        <v>2000</v>
      </c>
      <c r="H729">
        <v>62.56</v>
      </c>
      <c r="I729">
        <v>125120</v>
      </c>
      <c r="J729" t="s">
        <v>81</v>
      </c>
      <c r="K729">
        <v>-5.2959000918046513E-2</v>
      </c>
      <c r="L729">
        <v>-5.2958999999999996</v>
      </c>
      <c r="M729" t="s">
        <v>82</v>
      </c>
    </row>
    <row r="730" spans="1:13">
      <c r="A730" t="s">
        <v>468</v>
      </c>
      <c r="B730" t="s">
        <v>469</v>
      </c>
      <c r="C730" t="str">
        <f>TEXT(D730, "mmm")</f>
        <v>Jan</v>
      </c>
      <c r="D730" s="1">
        <v>45316</v>
      </c>
      <c r="E730" t="s">
        <v>470</v>
      </c>
      <c r="F730" t="s">
        <v>222</v>
      </c>
      <c r="G730">
        <v>15059</v>
      </c>
      <c r="H730">
        <v>2.83</v>
      </c>
      <c r="I730">
        <v>42616.97</v>
      </c>
      <c r="J730" t="s">
        <v>81</v>
      </c>
      <c r="K730">
        <v>0.10139867514291991</v>
      </c>
      <c r="L730">
        <v>10.139900000000001</v>
      </c>
      <c r="M730" t="s">
        <v>82</v>
      </c>
    </row>
    <row r="731" spans="1:13">
      <c r="A731" t="s">
        <v>468</v>
      </c>
      <c r="B731" t="s">
        <v>469</v>
      </c>
      <c r="C731" t="str">
        <f>TEXT(D731, "mmm")</f>
        <v>Jan</v>
      </c>
      <c r="D731" s="1">
        <v>45316</v>
      </c>
      <c r="E731" t="s">
        <v>471</v>
      </c>
      <c r="F731" t="s">
        <v>222</v>
      </c>
      <c r="G731">
        <v>15059</v>
      </c>
      <c r="H731">
        <v>2.83</v>
      </c>
      <c r="I731">
        <v>42616.97</v>
      </c>
      <c r="J731" t="s">
        <v>81</v>
      </c>
      <c r="K731">
        <v>0.10139867514291991</v>
      </c>
      <c r="L731">
        <v>10.139900000000001</v>
      </c>
      <c r="M731" t="s">
        <v>82</v>
      </c>
    </row>
    <row r="732" spans="1:13">
      <c r="A732" t="s">
        <v>465</v>
      </c>
      <c r="B732" t="s">
        <v>466</v>
      </c>
      <c r="C732" t="str">
        <f>TEXT(D732, "mmm")</f>
        <v>Jan</v>
      </c>
      <c r="D732" s="1">
        <v>45316</v>
      </c>
      <c r="E732" t="s">
        <v>483</v>
      </c>
      <c r="F732" t="s">
        <v>118</v>
      </c>
      <c r="G732">
        <v>276</v>
      </c>
      <c r="H732">
        <v>42.07</v>
      </c>
      <c r="I732">
        <v>11611.32</v>
      </c>
      <c r="J732" t="s">
        <v>81</v>
      </c>
      <c r="K732">
        <v>-6.0137806502971847E-2</v>
      </c>
      <c r="L732">
        <v>-6.0137999999999998</v>
      </c>
      <c r="M732" t="s">
        <v>82</v>
      </c>
    </row>
    <row r="733" spans="1:13">
      <c r="A733" t="s">
        <v>468</v>
      </c>
      <c r="B733" t="s">
        <v>469</v>
      </c>
      <c r="C733" t="str">
        <f>TEXT(D733, "mmm")</f>
        <v>Jan</v>
      </c>
      <c r="D733" s="1">
        <v>45316</v>
      </c>
      <c r="E733" t="s">
        <v>473</v>
      </c>
      <c r="F733" t="s">
        <v>101</v>
      </c>
      <c r="G733">
        <v>15059</v>
      </c>
      <c r="H733">
        <v>2.83</v>
      </c>
      <c r="I733">
        <v>42616.97</v>
      </c>
      <c r="J733" t="s">
        <v>81</v>
      </c>
      <c r="K733">
        <v>0.10139867514291991</v>
      </c>
      <c r="L733">
        <v>10.139900000000001</v>
      </c>
      <c r="M733" t="s">
        <v>82</v>
      </c>
    </row>
    <row r="734" spans="1:13">
      <c r="A734" t="s">
        <v>129</v>
      </c>
      <c r="B734" t="s">
        <v>130</v>
      </c>
      <c r="C734" t="str">
        <f>TEXT(D734, "mmm")</f>
        <v>Jan</v>
      </c>
      <c r="D734" s="1">
        <v>45316</v>
      </c>
      <c r="E734" t="s">
        <v>109</v>
      </c>
      <c r="F734" t="s">
        <v>101</v>
      </c>
      <c r="G734">
        <v>9000</v>
      </c>
      <c r="H734">
        <v>6.66</v>
      </c>
      <c r="I734">
        <v>59940</v>
      </c>
      <c r="J734" t="s">
        <v>81</v>
      </c>
      <c r="K734">
        <v>-5.7057003950445551E-2</v>
      </c>
      <c r="L734">
        <v>-5.7057000000000002</v>
      </c>
      <c r="M734" t="s">
        <v>82</v>
      </c>
    </row>
    <row r="735" spans="1:13">
      <c r="A735" t="s">
        <v>129</v>
      </c>
      <c r="B735" t="s">
        <v>130</v>
      </c>
      <c r="C735" t="str">
        <f>TEXT(D735, "mmm")</f>
        <v>Jan</v>
      </c>
      <c r="D735" s="1">
        <v>45316</v>
      </c>
      <c r="E735" t="s">
        <v>111</v>
      </c>
      <c r="F735" t="s">
        <v>101</v>
      </c>
      <c r="G735">
        <v>9000</v>
      </c>
      <c r="H735">
        <v>6.66</v>
      </c>
      <c r="I735">
        <v>59940</v>
      </c>
      <c r="J735" t="s">
        <v>81</v>
      </c>
      <c r="K735">
        <v>-5.7057003950445551E-2</v>
      </c>
      <c r="L735">
        <v>-5.7057000000000002</v>
      </c>
      <c r="M735" t="s">
        <v>82</v>
      </c>
    </row>
    <row r="736" spans="1:13">
      <c r="A736" t="s">
        <v>142</v>
      </c>
      <c r="B736" t="s">
        <v>143</v>
      </c>
      <c r="C736" t="str">
        <f>TEXT(D736, "mmm")</f>
        <v>Jan</v>
      </c>
      <c r="D736" s="1">
        <v>45317</v>
      </c>
      <c r="E736" t="s">
        <v>102</v>
      </c>
      <c r="F736" t="s">
        <v>101</v>
      </c>
      <c r="G736">
        <v>197651</v>
      </c>
      <c r="H736">
        <v>16.690000000000001</v>
      </c>
      <c r="I736">
        <v>3298795.19</v>
      </c>
      <c r="J736" t="s">
        <v>86</v>
      </c>
      <c r="K736">
        <v>1.5559421085910021E-2</v>
      </c>
      <c r="L736">
        <v>1.5559000000000001</v>
      </c>
      <c r="M736" t="s">
        <v>82</v>
      </c>
    </row>
    <row r="737" spans="1:13">
      <c r="A737" t="s">
        <v>142</v>
      </c>
      <c r="B737" t="s">
        <v>143</v>
      </c>
      <c r="C737" t="str">
        <f>TEXT(D737, "mmm")</f>
        <v>Jan</v>
      </c>
      <c r="D737" s="1">
        <v>45317</v>
      </c>
      <c r="E737" t="s">
        <v>100</v>
      </c>
      <c r="F737" t="s">
        <v>101</v>
      </c>
      <c r="G737">
        <v>197651</v>
      </c>
      <c r="H737">
        <v>16.690000000000001</v>
      </c>
      <c r="I737">
        <v>3298795.19</v>
      </c>
      <c r="J737" t="s">
        <v>86</v>
      </c>
      <c r="K737">
        <v>1.5559421085910021E-2</v>
      </c>
      <c r="L737">
        <v>1.5559000000000001</v>
      </c>
      <c r="M737" t="s">
        <v>82</v>
      </c>
    </row>
    <row r="738" spans="1:13">
      <c r="A738" t="s">
        <v>488</v>
      </c>
      <c r="B738" t="s">
        <v>489</v>
      </c>
      <c r="C738" t="str">
        <f>TEXT(D738, "mmm")</f>
        <v>Jan</v>
      </c>
      <c r="D738" s="1">
        <v>45317</v>
      </c>
      <c r="E738" t="s">
        <v>494</v>
      </c>
      <c r="F738" t="s">
        <v>80</v>
      </c>
      <c r="G738">
        <v>25000</v>
      </c>
      <c r="H738">
        <v>0.55000000000000004</v>
      </c>
      <c r="I738">
        <v>13750</v>
      </c>
      <c r="J738" t="s">
        <v>81</v>
      </c>
      <c r="K738">
        <v>0.42857138532089389</v>
      </c>
      <c r="L738">
        <v>42.857100000000003</v>
      </c>
      <c r="M738" t="s">
        <v>82</v>
      </c>
    </row>
    <row r="739" spans="1:13">
      <c r="A739" t="s">
        <v>488</v>
      </c>
      <c r="B739" t="s">
        <v>489</v>
      </c>
      <c r="C739" t="str">
        <f>TEXT(D739, "mmm")</f>
        <v>Jan</v>
      </c>
      <c r="D739" s="1">
        <v>45317</v>
      </c>
      <c r="E739" t="s">
        <v>494</v>
      </c>
      <c r="F739" t="s">
        <v>80</v>
      </c>
      <c r="G739">
        <v>50000</v>
      </c>
      <c r="H739">
        <v>0.54</v>
      </c>
      <c r="I739">
        <v>27000</v>
      </c>
      <c r="J739" t="s">
        <v>81</v>
      </c>
      <c r="K739">
        <v>0.42857138532089389</v>
      </c>
      <c r="L739">
        <v>42.857100000000003</v>
      </c>
      <c r="M739" t="s">
        <v>82</v>
      </c>
    </row>
    <row r="740" spans="1:13">
      <c r="A740" t="s">
        <v>291</v>
      </c>
      <c r="B740" t="s">
        <v>292</v>
      </c>
      <c r="C740" t="str">
        <f>TEXT(D740, "mmm")</f>
        <v>Jan</v>
      </c>
      <c r="D740" s="1">
        <v>45317</v>
      </c>
      <c r="E740" t="s">
        <v>102</v>
      </c>
      <c r="F740" t="s">
        <v>101</v>
      </c>
      <c r="G740">
        <v>492596</v>
      </c>
      <c r="H740">
        <v>7.57</v>
      </c>
      <c r="I740">
        <v>3728951.72</v>
      </c>
      <c r="J740" t="s">
        <v>86</v>
      </c>
      <c r="K740">
        <v>8.3665545670184915E-2</v>
      </c>
      <c r="L740">
        <v>8.3666</v>
      </c>
      <c r="M740" t="s">
        <v>82</v>
      </c>
    </row>
    <row r="741" spans="1:13">
      <c r="A741" t="s">
        <v>291</v>
      </c>
      <c r="B741" t="s">
        <v>292</v>
      </c>
      <c r="C741" t="str">
        <f>TEXT(D741, "mmm")</f>
        <v>Jan</v>
      </c>
      <c r="D741" s="1">
        <v>45317</v>
      </c>
      <c r="E741" t="s">
        <v>100</v>
      </c>
      <c r="F741" t="s">
        <v>101</v>
      </c>
      <c r="G741">
        <v>492596</v>
      </c>
      <c r="H741">
        <v>7.57</v>
      </c>
      <c r="I741">
        <v>3728951.72</v>
      </c>
      <c r="J741" t="s">
        <v>86</v>
      </c>
      <c r="K741">
        <v>8.3665545670184915E-2</v>
      </c>
      <c r="L741">
        <v>8.3666</v>
      </c>
      <c r="M741" t="s">
        <v>82</v>
      </c>
    </row>
    <row r="742" spans="1:13">
      <c r="A742" t="s">
        <v>129</v>
      </c>
      <c r="B742" t="s">
        <v>130</v>
      </c>
      <c r="C742" t="str">
        <f>TEXT(D742, "mmm")</f>
        <v>Jan</v>
      </c>
      <c r="D742" s="1">
        <v>45317</v>
      </c>
      <c r="E742" t="s">
        <v>111</v>
      </c>
      <c r="F742" t="s">
        <v>101</v>
      </c>
      <c r="G742">
        <v>21800</v>
      </c>
      <c r="H742">
        <v>6.62</v>
      </c>
      <c r="I742">
        <v>144316</v>
      </c>
      <c r="J742" t="s">
        <v>81</v>
      </c>
      <c r="K742">
        <v>-2.8614467024232319E-2</v>
      </c>
      <c r="L742">
        <v>-2.8614000000000002</v>
      </c>
      <c r="M742" t="s">
        <v>82</v>
      </c>
    </row>
    <row r="743" spans="1:13">
      <c r="A743" t="s">
        <v>129</v>
      </c>
      <c r="B743" t="s">
        <v>130</v>
      </c>
      <c r="C743" t="str">
        <f>TEXT(D743, "mmm")</f>
        <v>Jan</v>
      </c>
      <c r="D743" s="1">
        <v>45317</v>
      </c>
      <c r="E743" t="s">
        <v>109</v>
      </c>
      <c r="F743" t="s">
        <v>101</v>
      </c>
      <c r="G743">
        <v>21800</v>
      </c>
      <c r="H743">
        <v>6.62</v>
      </c>
      <c r="I743">
        <v>144316</v>
      </c>
      <c r="J743" t="s">
        <v>81</v>
      </c>
      <c r="K743">
        <v>-2.8614467024232319E-2</v>
      </c>
      <c r="L743">
        <v>-2.8614000000000002</v>
      </c>
      <c r="M743" t="s">
        <v>82</v>
      </c>
    </row>
    <row r="744" spans="1:13">
      <c r="A744" t="s">
        <v>525</v>
      </c>
      <c r="B744" t="s">
        <v>526</v>
      </c>
      <c r="C744" t="str">
        <f>TEXT(D744, "mmm")</f>
        <v>Jan</v>
      </c>
      <c r="D744" s="1">
        <v>45317</v>
      </c>
      <c r="E744" t="s">
        <v>260</v>
      </c>
      <c r="F744" t="s">
        <v>101</v>
      </c>
      <c r="G744">
        <v>31028</v>
      </c>
      <c r="H744">
        <v>28.82</v>
      </c>
      <c r="I744">
        <v>894226.96</v>
      </c>
      <c r="J744" t="s">
        <v>81</v>
      </c>
      <c r="K744">
        <v>-0.24889793860820991</v>
      </c>
      <c r="L744">
        <v>-24.889800000000001</v>
      </c>
      <c r="M744" t="s">
        <v>82</v>
      </c>
    </row>
    <row r="745" spans="1:13">
      <c r="A745" t="s">
        <v>438</v>
      </c>
      <c r="B745" t="s">
        <v>439</v>
      </c>
      <c r="C745" t="str">
        <f>TEXT(D745, "mmm")</f>
        <v>Jan</v>
      </c>
      <c r="D745" s="1">
        <v>45317</v>
      </c>
      <c r="E745" t="s">
        <v>440</v>
      </c>
      <c r="F745" t="s">
        <v>80</v>
      </c>
      <c r="G745">
        <v>9000</v>
      </c>
      <c r="H745">
        <v>19.489999999999998</v>
      </c>
      <c r="I745">
        <v>175410</v>
      </c>
      <c r="J745" t="s">
        <v>86</v>
      </c>
      <c r="K745">
        <v>-4.0472721085851648E-2</v>
      </c>
      <c r="L745">
        <v>-4.0472999999999999</v>
      </c>
      <c r="M745" t="s">
        <v>82</v>
      </c>
    </row>
    <row r="746" spans="1:13">
      <c r="A746" t="s">
        <v>525</v>
      </c>
      <c r="B746" t="s">
        <v>526</v>
      </c>
      <c r="C746" t="str">
        <f>TEXT(D746, "mmm")</f>
        <v>Jan</v>
      </c>
      <c r="D746" s="1">
        <v>45317</v>
      </c>
      <c r="E746" t="s">
        <v>258</v>
      </c>
      <c r="F746" t="s">
        <v>101</v>
      </c>
      <c r="G746">
        <v>31028</v>
      </c>
      <c r="H746">
        <v>28.82</v>
      </c>
      <c r="I746">
        <v>894226.96</v>
      </c>
      <c r="J746" t="s">
        <v>81</v>
      </c>
      <c r="K746">
        <v>-0.24889793860820991</v>
      </c>
      <c r="L746">
        <v>-24.889800000000001</v>
      </c>
      <c r="M746" t="s">
        <v>82</v>
      </c>
    </row>
    <row r="747" spans="1:13">
      <c r="A747" t="s">
        <v>525</v>
      </c>
      <c r="B747" t="s">
        <v>526</v>
      </c>
      <c r="C747" t="str">
        <f>TEXT(D747, "mmm")</f>
        <v>Jan</v>
      </c>
      <c r="D747" s="1">
        <v>45317</v>
      </c>
      <c r="E747" t="s">
        <v>259</v>
      </c>
      <c r="F747" t="s">
        <v>101</v>
      </c>
      <c r="G747">
        <v>31028</v>
      </c>
      <c r="H747">
        <v>28.82</v>
      </c>
      <c r="I747">
        <v>894226.96</v>
      </c>
      <c r="J747" t="s">
        <v>81</v>
      </c>
      <c r="K747">
        <v>-0.24889793860820991</v>
      </c>
      <c r="L747">
        <v>-24.889800000000001</v>
      </c>
      <c r="M747" t="s">
        <v>82</v>
      </c>
    </row>
    <row r="748" spans="1:13">
      <c r="A748" t="s">
        <v>525</v>
      </c>
      <c r="B748" t="s">
        <v>526</v>
      </c>
      <c r="C748" t="str">
        <f>TEXT(D748, "mmm")</f>
        <v>Jan</v>
      </c>
      <c r="D748" s="1">
        <v>45317</v>
      </c>
      <c r="E748" t="s">
        <v>260</v>
      </c>
      <c r="F748" t="s">
        <v>101</v>
      </c>
      <c r="G748">
        <v>36747</v>
      </c>
      <c r="H748">
        <v>27.7</v>
      </c>
      <c r="I748">
        <v>1017891.9</v>
      </c>
      <c r="J748" t="s">
        <v>81</v>
      </c>
      <c r="K748">
        <v>-0.24889793860820991</v>
      </c>
      <c r="L748">
        <v>-24.889800000000001</v>
      </c>
      <c r="M748" t="s">
        <v>82</v>
      </c>
    </row>
    <row r="749" spans="1:13">
      <c r="A749" t="s">
        <v>525</v>
      </c>
      <c r="B749" t="s">
        <v>526</v>
      </c>
      <c r="C749" t="str">
        <f>TEXT(D749, "mmm")</f>
        <v>Jan</v>
      </c>
      <c r="D749" s="1">
        <v>45317</v>
      </c>
      <c r="E749" t="s">
        <v>258</v>
      </c>
      <c r="F749" t="s">
        <v>101</v>
      </c>
      <c r="G749">
        <v>36747</v>
      </c>
      <c r="H749">
        <v>27.7</v>
      </c>
      <c r="I749">
        <v>1017891.9</v>
      </c>
      <c r="J749" t="s">
        <v>81</v>
      </c>
      <c r="K749">
        <v>-0.24889793860820991</v>
      </c>
      <c r="L749">
        <v>-24.889800000000001</v>
      </c>
      <c r="M749" t="s">
        <v>82</v>
      </c>
    </row>
    <row r="750" spans="1:13">
      <c r="A750" t="s">
        <v>525</v>
      </c>
      <c r="B750" t="s">
        <v>526</v>
      </c>
      <c r="C750" t="str">
        <f>TEXT(D750, "mmm")</f>
        <v>Jan</v>
      </c>
      <c r="D750" s="1">
        <v>45317</v>
      </c>
      <c r="E750" t="s">
        <v>259</v>
      </c>
      <c r="F750" t="s">
        <v>101</v>
      </c>
      <c r="G750">
        <v>36747</v>
      </c>
      <c r="H750">
        <v>27.7</v>
      </c>
      <c r="I750">
        <v>1017891.9</v>
      </c>
      <c r="J750" t="s">
        <v>81</v>
      </c>
      <c r="K750">
        <v>-0.24889793860820991</v>
      </c>
      <c r="L750">
        <v>-24.889800000000001</v>
      </c>
      <c r="M750" t="s">
        <v>82</v>
      </c>
    </row>
    <row r="751" spans="1:13">
      <c r="A751" t="s">
        <v>525</v>
      </c>
      <c r="B751" t="s">
        <v>526</v>
      </c>
      <c r="C751" t="str">
        <f>TEXT(D751, "mmm")</f>
        <v>Jan</v>
      </c>
      <c r="D751" s="1">
        <v>45317</v>
      </c>
      <c r="E751" t="s">
        <v>260</v>
      </c>
      <c r="F751" t="s">
        <v>101</v>
      </c>
      <c r="G751">
        <v>15243</v>
      </c>
      <c r="H751">
        <v>26.66</v>
      </c>
      <c r="I751">
        <v>406378.38</v>
      </c>
      <c r="J751" t="s">
        <v>81</v>
      </c>
      <c r="K751">
        <v>-0.24889793860820991</v>
      </c>
      <c r="L751">
        <v>-24.889800000000001</v>
      </c>
      <c r="M751" t="s">
        <v>82</v>
      </c>
    </row>
    <row r="752" spans="1:13">
      <c r="A752" t="s">
        <v>525</v>
      </c>
      <c r="B752" t="s">
        <v>526</v>
      </c>
      <c r="C752" t="str">
        <f>TEXT(D752, "mmm")</f>
        <v>Jan</v>
      </c>
      <c r="D752" s="1">
        <v>45317</v>
      </c>
      <c r="E752" t="s">
        <v>258</v>
      </c>
      <c r="F752" t="s">
        <v>101</v>
      </c>
      <c r="G752">
        <v>15243</v>
      </c>
      <c r="H752">
        <v>26.66</v>
      </c>
      <c r="I752">
        <v>406378.38</v>
      </c>
      <c r="J752" t="s">
        <v>81</v>
      </c>
      <c r="K752">
        <v>-0.24889793860820991</v>
      </c>
      <c r="L752">
        <v>-24.889800000000001</v>
      </c>
      <c r="M752" t="s">
        <v>82</v>
      </c>
    </row>
    <row r="753" spans="1:13">
      <c r="A753" t="s">
        <v>525</v>
      </c>
      <c r="B753" t="s">
        <v>526</v>
      </c>
      <c r="C753" t="str">
        <f>TEXT(D753, "mmm")</f>
        <v>Jan</v>
      </c>
      <c r="D753" s="1">
        <v>45317</v>
      </c>
      <c r="E753" t="s">
        <v>259</v>
      </c>
      <c r="F753" t="s">
        <v>101</v>
      </c>
      <c r="G753">
        <v>15243</v>
      </c>
      <c r="H753">
        <v>26.66</v>
      </c>
      <c r="I753">
        <v>406378.38</v>
      </c>
      <c r="J753" t="s">
        <v>81</v>
      </c>
      <c r="K753">
        <v>-0.24889793860820991</v>
      </c>
      <c r="L753">
        <v>-24.889800000000001</v>
      </c>
      <c r="M753" t="s">
        <v>82</v>
      </c>
    </row>
    <row r="754" spans="1:13">
      <c r="A754" t="s">
        <v>525</v>
      </c>
      <c r="B754" t="s">
        <v>526</v>
      </c>
      <c r="C754" t="str">
        <f>TEXT(D754, "mmm")</f>
        <v>Jan</v>
      </c>
      <c r="D754" s="1">
        <v>45317</v>
      </c>
      <c r="E754" t="s">
        <v>260</v>
      </c>
      <c r="F754" t="s">
        <v>101</v>
      </c>
      <c r="G754">
        <v>14388</v>
      </c>
      <c r="H754">
        <v>25.73</v>
      </c>
      <c r="I754">
        <v>370203.24</v>
      </c>
      <c r="J754" t="s">
        <v>81</v>
      </c>
      <c r="K754">
        <v>-0.24889793860820991</v>
      </c>
      <c r="L754">
        <v>-24.889800000000001</v>
      </c>
      <c r="M754" t="s">
        <v>82</v>
      </c>
    </row>
    <row r="755" spans="1:13">
      <c r="A755" t="s">
        <v>525</v>
      </c>
      <c r="B755" t="s">
        <v>526</v>
      </c>
      <c r="C755" t="str">
        <f>TEXT(D755, "mmm")</f>
        <v>Jan</v>
      </c>
      <c r="D755" s="1">
        <v>45317</v>
      </c>
      <c r="E755" t="s">
        <v>258</v>
      </c>
      <c r="F755" t="s">
        <v>101</v>
      </c>
      <c r="G755">
        <v>14388</v>
      </c>
      <c r="H755">
        <v>25.73</v>
      </c>
      <c r="I755">
        <v>370203.24</v>
      </c>
      <c r="J755" t="s">
        <v>81</v>
      </c>
      <c r="K755">
        <v>-0.24889793860820991</v>
      </c>
      <c r="L755">
        <v>-24.889800000000001</v>
      </c>
      <c r="M755" t="s">
        <v>82</v>
      </c>
    </row>
    <row r="756" spans="1:13">
      <c r="A756" t="s">
        <v>525</v>
      </c>
      <c r="B756" t="s">
        <v>526</v>
      </c>
      <c r="C756" t="str">
        <f>TEXT(D756, "mmm")</f>
        <v>Jan</v>
      </c>
      <c r="D756" s="1">
        <v>45317</v>
      </c>
      <c r="E756" t="s">
        <v>259</v>
      </c>
      <c r="F756" t="s">
        <v>101</v>
      </c>
      <c r="G756">
        <v>14388</v>
      </c>
      <c r="H756">
        <v>25.73</v>
      </c>
      <c r="I756">
        <v>370203.24</v>
      </c>
      <c r="J756" t="s">
        <v>81</v>
      </c>
      <c r="K756">
        <v>-0.24889793860820991</v>
      </c>
      <c r="L756">
        <v>-24.889800000000001</v>
      </c>
      <c r="M756" t="s">
        <v>82</v>
      </c>
    </row>
    <row r="757" spans="1:13">
      <c r="A757" t="s">
        <v>525</v>
      </c>
      <c r="B757" t="s">
        <v>526</v>
      </c>
      <c r="C757" t="str">
        <f>TEXT(D757, "mmm")</f>
        <v>Jan</v>
      </c>
      <c r="D757" s="1">
        <v>45317</v>
      </c>
      <c r="E757" t="s">
        <v>260</v>
      </c>
      <c r="F757" t="s">
        <v>101</v>
      </c>
      <c r="G757">
        <v>29244</v>
      </c>
      <c r="H757">
        <v>29.42</v>
      </c>
      <c r="I757">
        <v>860358.4800000001</v>
      </c>
      <c r="J757" t="s">
        <v>81</v>
      </c>
      <c r="K757">
        <v>-0.24889793860820991</v>
      </c>
      <c r="L757">
        <v>-24.889800000000001</v>
      </c>
      <c r="M757" t="s">
        <v>82</v>
      </c>
    </row>
    <row r="758" spans="1:13">
      <c r="A758" t="s">
        <v>525</v>
      </c>
      <c r="B758" t="s">
        <v>526</v>
      </c>
      <c r="C758" t="str">
        <f>TEXT(D758, "mmm")</f>
        <v>Jan</v>
      </c>
      <c r="D758" s="1">
        <v>45317</v>
      </c>
      <c r="E758" t="s">
        <v>258</v>
      </c>
      <c r="F758" t="s">
        <v>101</v>
      </c>
      <c r="G758">
        <v>29244</v>
      </c>
      <c r="H758">
        <v>29.42</v>
      </c>
      <c r="I758">
        <v>860358.4800000001</v>
      </c>
      <c r="J758" t="s">
        <v>81</v>
      </c>
      <c r="K758">
        <v>-0.24889793860820991</v>
      </c>
      <c r="L758">
        <v>-24.889800000000001</v>
      </c>
      <c r="M758" t="s">
        <v>82</v>
      </c>
    </row>
    <row r="759" spans="1:13">
      <c r="A759" t="s">
        <v>525</v>
      </c>
      <c r="B759" t="s">
        <v>526</v>
      </c>
      <c r="C759" t="str">
        <f>TEXT(D759, "mmm")</f>
        <v>Jan</v>
      </c>
      <c r="D759" s="1">
        <v>45317</v>
      </c>
      <c r="E759" t="s">
        <v>259</v>
      </c>
      <c r="F759" t="s">
        <v>101</v>
      </c>
      <c r="G759">
        <v>29244</v>
      </c>
      <c r="H759">
        <v>29.42</v>
      </c>
      <c r="I759">
        <v>860358.4800000001</v>
      </c>
      <c r="J759" t="s">
        <v>81</v>
      </c>
      <c r="K759">
        <v>-0.24889793860820991</v>
      </c>
      <c r="L759">
        <v>-24.889800000000001</v>
      </c>
      <c r="M759" t="s">
        <v>82</v>
      </c>
    </row>
    <row r="760" spans="1:13">
      <c r="A760" t="s">
        <v>525</v>
      </c>
      <c r="B760" t="s">
        <v>526</v>
      </c>
      <c r="C760" t="str">
        <f>TEXT(D760, "mmm")</f>
        <v>Jan</v>
      </c>
      <c r="D760" s="1">
        <v>45317</v>
      </c>
      <c r="E760" t="s">
        <v>260</v>
      </c>
      <c r="F760" t="s">
        <v>101</v>
      </c>
      <c r="G760">
        <v>3200</v>
      </c>
      <c r="H760">
        <v>38.49</v>
      </c>
      <c r="I760">
        <v>123168</v>
      </c>
      <c r="J760" t="s">
        <v>81</v>
      </c>
      <c r="K760">
        <v>-0.24889793860820991</v>
      </c>
      <c r="L760">
        <v>-24.889800000000001</v>
      </c>
      <c r="M760" t="s">
        <v>82</v>
      </c>
    </row>
    <row r="761" spans="1:13">
      <c r="A761" t="s">
        <v>525</v>
      </c>
      <c r="B761" t="s">
        <v>526</v>
      </c>
      <c r="C761" t="str">
        <f>TEXT(D761, "mmm")</f>
        <v>Jan</v>
      </c>
      <c r="D761" s="1">
        <v>45317</v>
      </c>
      <c r="E761" t="s">
        <v>258</v>
      </c>
      <c r="F761" t="s">
        <v>101</v>
      </c>
      <c r="G761">
        <v>3200</v>
      </c>
      <c r="H761">
        <v>38.49</v>
      </c>
      <c r="I761">
        <v>123168</v>
      </c>
      <c r="J761" t="s">
        <v>81</v>
      </c>
      <c r="K761">
        <v>-0.24889793860820991</v>
      </c>
      <c r="L761">
        <v>-24.889800000000001</v>
      </c>
      <c r="M761" t="s">
        <v>82</v>
      </c>
    </row>
    <row r="762" spans="1:13">
      <c r="A762" t="s">
        <v>525</v>
      </c>
      <c r="B762" t="s">
        <v>526</v>
      </c>
      <c r="C762" t="str">
        <f>TEXT(D762, "mmm")</f>
        <v>Jan</v>
      </c>
      <c r="D762" s="1">
        <v>45317</v>
      </c>
      <c r="E762" t="s">
        <v>259</v>
      </c>
      <c r="F762" t="s">
        <v>101</v>
      </c>
      <c r="G762">
        <v>3200</v>
      </c>
      <c r="H762">
        <v>38.49</v>
      </c>
      <c r="I762">
        <v>123168</v>
      </c>
      <c r="J762" t="s">
        <v>81</v>
      </c>
      <c r="K762">
        <v>-0.24889793860820991</v>
      </c>
      <c r="L762">
        <v>-24.889800000000001</v>
      </c>
      <c r="M762" t="s">
        <v>82</v>
      </c>
    </row>
    <row r="763" spans="1:13">
      <c r="A763" t="s">
        <v>525</v>
      </c>
      <c r="B763" t="s">
        <v>526</v>
      </c>
      <c r="C763" t="str">
        <f>TEXT(D763, "mmm")</f>
        <v>Jan</v>
      </c>
      <c r="D763" s="1">
        <v>45317</v>
      </c>
      <c r="E763" t="s">
        <v>260</v>
      </c>
      <c r="F763" t="s">
        <v>101</v>
      </c>
      <c r="G763">
        <v>43754</v>
      </c>
      <c r="H763">
        <v>37.49</v>
      </c>
      <c r="I763">
        <v>1640337.46</v>
      </c>
      <c r="J763" t="s">
        <v>86</v>
      </c>
      <c r="K763">
        <v>-0.24889793860820991</v>
      </c>
      <c r="L763">
        <v>-24.889800000000001</v>
      </c>
      <c r="M763" t="s">
        <v>82</v>
      </c>
    </row>
    <row r="764" spans="1:13">
      <c r="A764" t="s">
        <v>525</v>
      </c>
      <c r="B764" t="s">
        <v>526</v>
      </c>
      <c r="C764" t="str">
        <f>TEXT(D764, "mmm")</f>
        <v>Jan</v>
      </c>
      <c r="D764" s="1">
        <v>45317</v>
      </c>
      <c r="E764" t="s">
        <v>258</v>
      </c>
      <c r="F764" t="s">
        <v>101</v>
      </c>
      <c r="G764">
        <v>43754</v>
      </c>
      <c r="H764">
        <v>37.49</v>
      </c>
      <c r="I764">
        <v>1640337.46</v>
      </c>
      <c r="J764" t="s">
        <v>86</v>
      </c>
      <c r="K764">
        <v>-0.24889793860820991</v>
      </c>
      <c r="L764">
        <v>-24.889800000000001</v>
      </c>
      <c r="M764" t="s">
        <v>82</v>
      </c>
    </row>
    <row r="765" spans="1:13">
      <c r="A765" t="s">
        <v>525</v>
      </c>
      <c r="B765" t="s">
        <v>526</v>
      </c>
      <c r="C765" t="str">
        <f>TEXT(D765, "mmm")</f>
        <v>Jan</v>
      </c>
      <c r="D765" s="1">
        <v>45317</v>
      </c>
      <c r="E765" t="s">
        <v>259</v>
      </c>
      <c r="F765" t="s">
        <v>101</v>
      </c>
      <c r="G765">
        <v>43754</v>
      </c>
      <c r="H765">
        <v>37.49</v>
      </c>
      <c r="I765">
        <v>1640337.46</v>
      </c>
      <c r="J765" t="s">
        <v>86</v>
      </c>
      <c r="K765">
        <v>-0.24889793860820991</v>
      </c>
      <c r="L765">
        <v>-24.889800000000001</v>
      </c>
      <c r="M765" t="s">
        <v>82</v>
      </c>
    </row>
    <row r="766" spans="1:13">
      <c r="A766" t="s">
        <v>525</v>
      </c>
      <c r="B766" t="s">
        <v>526</v>
      </c>
      <c r="C766" t="str">
        <f>TEXT(D766, "mmm")</f>
        <v>Jan</v>
      </c>
      <c r="D766" s="1">
        <v>45317</v>
      </c>
      <c r="E766" t="s">
        <v>260</v>
      </c>
      <c r="F766" t="s">
        <v>101</v>
      </c>
      <c r="G766">
        <v>2654</v>
      </c>
      <c r="H766">
        <v>31</v>
      </c>
      <c r="I766">
        <v>82274</v>
      </c>
      <c r="J766" t="s">
        <v>81</v>
      </c>
      <c r="K766">
        <v>-0.24889793860820991</v>
      </c>
      <c r="L766">
        <v>-24.889800000000001</v>
      </c>
      <c r="M766" t="s">
        <v>82</v>
      </c>
    </row>
    <row r="767" spans="1:13">
      <c r="A767" t="s">
        <v>525</v>
      </c>
      <c r="B767" t="s">
        <v>526</v>
      </c>
      <c r="C767" t="str">
        <f>TEXT(D767, "mmm")</f>
        <v>Jan</v>
      </c>
      <c r="D767" s="1">
        <v>45317</v>
      </c>
      <c r="E767" t="s">
        <v>258</v>
      </c>
      <c r="F767" t="s">
        <v>101</v>
      </c>
      <c r="G767">
        <v>2654</v>
      </c>
      <c r="H767">
        <v>31</v>
      </c>
      <c r="I767">
        <v>82274</v>
      </c>
      <c r="J767" t="s">
        <v>81</v>
      </c>
      <c r="K767">
        <v>-0.24889793860820991</v>
      </c>
      <c r="L767">
        <v>-24.889800000000001</v>
      </c>
      <c r="M767" t="s">
        <v>82</v>
      </c>
    </row>
    <row r="768" spans="1:13">
      <c r="A768" t="s">
        <v>525</v>
      </c>
      <c r="B768" t="s">
        <v>526</v>
      </c>
      <c r="C768" t="str">
        <f>TEXT(D768, "mmm")</f>
        <v>Jan</v>
      </c>
      <c r="D768" s="1">
        <v>45317</v>
      </c>
      <c r="E768" t="s">
        <v>259</v>
      </c>
      <c r="F768" t="s">
        <v>101</v>
      </c>
      <c r="G768">
        <v>2654</v>
      </c>
      <c r="H768">
        <v>31</v>
      </c>
      <c r="I768">
        <v>82274</v>
      </c>
      <c r="J768" t="s">
        <v>81</v>
      </c>
      <c r="K768">
        <v>-0.24889793860820991</v>
      </c>
      <c r="L768">
        <v>-24.889800000000001</v>
      </c>
      <c r="M768" t="s">
        <v>82</v>
      </c>
    </row>
    <row r="769" spans="1:13">
      <c r="A769" t="s">
        <v>525</v>
      </c>
      <c r="B769" t="s">
        <v>526</v>
      </c>
      <c r="C769" t="str">
        <f>TEXT(D769, "mmm")</f>
        <v>Jan</v>
      </c>
      <c r="D769" s="1">
        <v>45317</v>
      </c>
      <c r="E769" t="s">
        <v>260</v>
      </c>
      <c r="F769" t="s">
        <v>101</v>
      </c>
      <c r="G769">
        <v>4125</v>
      </c>
      <c r="H769">
        <v>31.86</v>
      </c>
      <c r="I769">
        <v>131422.5</v>
      </c>
      <c r="J769" t="s">
        <v>81</v>
      </c>
      <c r="K769">
        <v>-0.24889793860820991</v>
      </c>
      <c r="L769">
        <v>-24.889800000000001</v>
      </c>
      <c r="M769" t="s">
        <v>82</v>
      </c>
    </row>
    <row r="770" spans="1:13">
      <c r="A770" t="s">
        <v>525</v>
      </c>
      <c r="B770" t="s">
        <v>526</v>
      </c>
      <c r="C770" t="str">
        <f>TEXT(D770, "mmm")</f>
        <v>Jan</v>
      </c>
      <c r="D770" s="1">
        <v>45317</v>
      </c>
      <c r="E770" t="s">
        <v>258</v>
      </c>
      <c r="F770" t="s">
        <v>101</v>
      </c>
      <c r="G770">
        <v>4125</v>
      </c>
      <c r="H770">
        <v>31.86</v>
      </c>
      <c r="I770">
        <v>131422.5</v>
      </c>
      <c r="J770" t="s">
        <v>81</v>
      </c>
      <c r="K770">
        <v>-0.24889793860820991</v>
      </c>
      <c r="L770">
        <v>-24.889800000000001</v>
      </c>
      <c r="M770" t="s">
        <v>82</v>
      </c>
    </row>
    <row r="771" spans="1:13">
      <c r="A771" t="s">
        <v>525</v>
      </c>
      <c r="B771" t="s">
        <v>526</v>
      </c>
      <c r="C771" t="str">
        <f>TEXT(D771, "mmm")</f>
        <v>Jan</v>
      </c>
      <c r="D771" s="1">
        <v>45317</v>
      </c>
      <c r="E771" t="s">
        <v>259</v>
      </c>
      <c r="F771" t="s">
        <v>101</v>
      </c>
      <c r="G771">
        <v>4125</v>
      </c>
      <c r="H771">
        <v>31.86</v>
      </c>
      <c r="I771">
        <v>131422.5</v>
      </c>
      <c r="J771" t="s">
        <v>81</v>
      </c>
      <c r="K771">
        <v>-0.24889793860820991</v>
      </c>
      <c r="L771">
        <v>-24.889800000000001</v>
      </c>
      <c r="M771" t="s">
        <v>82</v>
      </c>
    </row>
    <row r="772" spans="1:13">
      <c r="A772" t="s">
        <v>525</v>
      </c>
      <c r="B772" t="s">
        <v>526</v>
      </c>
      <c r="C772" t="str">
        <f>TEXT(D772, "mmm")</f>
        <v>Jan</v>
      </c>
      <c r="D772" s="1">
        <v>45317</v>
      </c>
      <c r="E772" t="s">
        <v>260</v>
      </c>
      <c r="F772" t="s">
        <v>101</v>
      </c>
      <c r="G772">
        <v>3866</v>
      </c>
      <c r="H772">
        <v>32.47</v>
      </c>
      <c r="I772">
        <v>125529.02</v>
      </c>
      <c r="J772" t="s">
        <v>81</v>
      </c>
      <c r="K772">
        <v>-0.24889793860820991</v>
      </c>
      <c r="L772">
        <v>-24.889800000000001</v>
      </c>
      <c r="M772" t="s">
        <v>82</v>
      </c>
    </row>
    <row r="773" spans="1:13">
      <c r="A773" t="s">
        <v>525</v>
      </c>
      <c r="B773" t="s">
        <v>526</v>
      </c>
      <c r="C773" t="str">
        <f>TEXT(D773, "mmm")</f>
        <v>Jan</v>
      </c>
      <c r="D773" s="1">
        <v>45317</v>
      </c>
      <c r="E773" t="s">
        <v>258</v>
      </c>
      <c r="F773" t="s">
        <v>101</v>
      </c>
      <c r="G773">
        <v>3866</v>
      </c>
      <c r="H773">
        <v>32.47</v>
      </c>
      <c r="I773">
        <v>125529.02</v>
      </c>
      <c r="J773" t="s">
        <v>81</v>
      </c>
      <c r="K773">
        <v>-0.24889793860820991</v>
      </c>
      <c r="L773">
        <v>-24.889800000000001</v>
      </c>
      <c r="M773" t="s">
        <v>82</v>
      </c>
    </row>
    <row r="774" spans="1:13">
      <c r="A774" t="s">
        <v>525</v>
      </c>
      <c r="B774" t="s">
        <v>526</v>
      </c>
      <c r="C774" t="str">
        <f>TEXT(D774, "mmm")</f>
        <v>Jan</v>
      </c>
      <c r="D774" s="1">
        <v>45317</v>
      </c>
      <c r="E774" t="s">
        <v>259</v>
      </c>
      <c r="F774" t="s">
        <v>101</v>
      </c>
      <c r="G774">
        <v>3866</v>
      </c>
      <c r="H774">
        <v>32.47</v>
      </c>
      <c r="I774">
        <v>125529.02</v>
      </c>
      <c r="J774" t="s">
        <v>81</v>
      </c>
      <c r="K774">
        <v>-0.24889793860820991</v>
      </c>
      <c r="L774">
        <v>-24.889800000000001</v>
      </c>
      <c r="M774" t="s">
        <v>82</v>
      </c>
    </row>
    <row r="775" spans="1:13">
      <c r="A775" t="s">
        <v>525</v>
      </c>
      <c r="B775" t="s">
        <v>526</v>
      </c>
      <c r="C775" t="str">
        <f>TEXT(D775, "mmm")</f>
        <v>Jan</v>
      </c>
      <c r="D775" s="1">
        <v>45317</v>
      </c>
      <c r="E775" t="s">
        <v>260</v>
      </c>
      <c r="F775" t="s">
        <v>101</v>
      </c>
      <c r="G775">
        <v>18055</v>
      </c>
      <c r="H775">
        <v>33.71</v>
      </c>
      <c r="I775">
        <v>608634.05000000005</v>
      </c>
      <c r="J775" t="s">
        <v>81</v>
      </c>
      <c r="K775">
        <v>-0.24889793860820991</v>
      </c>
      <c r="L775">
        <v>-24.889800000000001</v>
      </c>
      <c r="M775" t="s">
        <v>82</v>
      </c>
    </row>
    <row r="776" spans="1:13">
      <c r="A776" t="s">
        <v>525</v>
      </c>
      <c r="B776" t="s">
        <v>526</v>
      </c>
      <c r="C776" t="str">
        <f>TEXT(D776, "mmm")</f>
        <v>Jan</v>
      </c>
      <c r="D776" s="1">
        <v>45317</v>
      </c>
      <c r="E776" t="s">
        <v>258</v>
      </c>
      <c r="F776" t="s">
        <v>101</v>
      </c>
      <c r="G776">
        <v>18055</v>
      </c>
      <c r="H776">
        <v>33.71</v>
      </c>
      <c r="I776">
        <v>608634.05000000005</v>
      </c>
      <c r="J776" t="s">
        <v>81</v>
      </c>
      <c r="K776">
        <v>-0.24889793860820991</v>
      </c>
      <c r="L776">
        <v>-24.889800000000001</v>
      </c>
      <c r="M776" t="s">
        <v>82</v>
      </c>
    </row>
    <row r="777" spans="1:13">
      <c r="A777" t="s">
        <v>525</v>
      </c>
      <c r="B777" t="s">
        <v>526</v>
      </c>
      <c r="C777" t="str">
        <f>TEXT(D777, "mmm")</f>
        <v>Jan</v>
      </c>
      <c r="D777" s="1">
        <v>45317</v>
      </c>
      <c r="E777" t="s">
        <v>259</v>
      </c>
      <c r="F777" t="s">
        <v>101</v>
      </c>
      <c r="G777">
        <v>18055</v>
      </c>
      <c r="H777">
        <v>33.71</v>
      </c>
      <c r="I777">
        <v>608634.05000000005</v>
      </c>
      <c r="J777" t="s">
        <v>81</v>
      </c>
      <c r="K777">
        <v>-0.24889793860820991</v>
      </c>
      <c r="L777">
        <v>-24.889800000000001</v>
      </c>
      <c r="M777" t="s">
        <v>82</v>
      </c>
    </row>
    <row r="778" spans="1:13">
      <c r="A778" t="s">
        <v>525</v>
      </c>
      <c r="B778" t="s">
        <v>526</v>
      </c>
      <c r="C778" t="str">
        <f>TEXT(D778, "mmm")</f>
        <v>Jan</v>
      </c>
      <c r="D778" s="1">
        <v>45317</v>
      </c>
      <c r="E778" t="s">
        <v>260</v>
      </c>
      <c r="F778" t="s">
        <v>101</v>
      </c>
      <c r="G778">
        <v>31549</v>
      </c>
      <c r="H778">
        <v>34.619999999999997</v>
      </c>
      <c r="I778">
        <v>1092226.3799999999</v>
      </c>
      <c r="J778" t="s">
        <v>81</v>
      </c>
      <c r="K778">
        <v>-0.24889793860820991</v>
      </c>
      <c r="L778">
        <v>-24.889800000000001</v>
      </c>
      <c r="M778" t="s">
        <v>82</v>
      </c>
    </row>
    <row r="779" spans="1:13">
      <c r="A779" t="s">
        <v>525</v>
      </c>
      <c r="B779" t="s">
        <v>526</v>
      </c>
      <c r="C779" t="str">
        <f>TEXT(D779, "mmm")</f>
        <v>Jan</v>
      </c>
      <c r="D779" s="1">
        <v>45317</v>
      </c>
      <c r="E779" t="s">
        <v>258</v>
      </c>
      <c r="F779" t="s">
        <v>101</v>
      </c>
      <c r="G779">
        <v>31549</v>
      </c>
      <c r="H779">
        <v>34.619999999999997</v>
      </c>
      <c r="I779">
        <v>1092226.3799999999</v>
      </c>
      <c r="J779" t="s">
        <v>81</v>
      </c>
      <c r="K779">
        <v>-0.24889793860820991</v>
      </c>
      <c r="L779">
        <v>-24.889800000000001</v>
      </c>
      <c r="M779" t="s">
        <v>82</v>
      </c>
    </row>
    <row r="780" spans="1:13">
      <c r="A780" t="s">
        <v>525</v>
      </c>
      <c r="B780" t="s">
        <v>526</v>
      </c>
      <c r="C780" t="str">
        <f>TEXT(D780, "mmm")</f>
        <v>Jan</v>
      </c>
      <c r="D780" s="1">
        <v>45317</v>
      </c>
      <c r="E780" t="s">
        <v>259</v>
      </c>
      <c r="F780" t="s">
        <v>101</v>
      </c>
      <c r="G780">
        <v>31549</v>
      </c>
      <c r="H780">
        <v>34.619999999999997</v>
      </c>
      <c r="I780">
        <v>1092226.3799999999</v>
      </c>
      <c r="J780" t="s">
        <v>81</v>
      </c>
      <c r="K780">
        <v>-0.24889793860820991</v>
      </c>
      <c r="L780">
        <v>-24.889800000000001</v>
      </c>
      <c r="M780" t="s">
        <v>82</v>
      </c>
    </row>
    <row r="781" spans="1:13">
      <c r="A781" t="s">
        <v>525</v>
      </c>
      <c r="B781" t="s">
        <v>526</v>
      </c>
      <c r="C781" t="str">
        <f>TEXT(D781, "mmm")</f>
        <v>Jan</v>
      </c>
      <c r="D781" s="1">
        <v>45317</v>
      </c>
      <c r="E781" t="s">
        <v>260</v>
      </c>
      <c r="F781" t="s">
        <v>101</v>
      </c>
      <c r="G781">
        <v>32295</v>
      </c>
      <c r="H781">
        <v>35.83</v>
      </c>
      <c r="I781">
        <v>1157129.8500000001</v>
      </c>
      <c r="J781" t="s">
        <v>81</v>
      </c>
      <c r="K781">
        <v>-0.24889793860820991</v>
      </c>
      <c r="L781">
        <v>-24.889800000000001</v>
      </c>
      <c r="M781" t="s">
        <v>82</v>
      </c>
    </row>
    <row r="782" spans="1:13">
      <c r="A782" t="s">
        <v>525</v>
      </c>
      <c r="B782" t="s">
        <v>526</v>
      </c>
      <c r="C782" t="str">
        <f>TEXT(D782, "mmm")</f>
        <v>Jan</v>
      </c>
      <c r="D782" s="1">
        <v>45317</v>
      </c>
      <c r="E782" t="s">
        <v>258</v>
      </c>
      <c r="F782" t="s">
        <v>101</v>
      </c>
      <c r="G782">
        <v>32295</v>
      </c>
      <c r="H782">
        <v>35.83</v>
      </c>
      <c r="I782">
        <v>1157129.8500000001</v>
      </c>
      <c r="J782" t="s">
        <v>81</v>
      </c>
      <c r="K782">
        <v>-0.24889793860820991</v>
      </c>
      <c r="L782">
        <v>-24.889800000000001</v>
      </c>
      <c r="M782" t="s">
        <v>82</v>
      </c>
    </row>
    <row r="783" spans="1:13">
      <c r="A783" t="s">
        <v>525</v>
      </c>
      <c r="B783" t="s">
        <v>526</v>
      </c>
      <c r="C783" t="str">
        <f>TEXT(D783, "mmm")</f>
        <v>Jan</v>
      </c>
      <c r="D783" s="1">
        <v>45317</v>
      </c>
      <c r="E783" t="s">
        <v>259</v>
      </c>
      <c r="F783" t="s">
        <v>101</v>
      </c>
      <c r="G783">
        <v>32295</v>
      </c>
      <c r="H783">
        <v>35.83</v>
      </c>
      <c r="I783">
        <v>1157129.8500000001</v>
      </c>
      <c r="J783" t="s">
        <v>81</v>
      </c>
      <c r="K783">
        <v>-0.24889793860820991</v>
      </c>
      <c r="L783">
        <v>-24.889800000000001</v>
      </c>
      <c r="M783" t="s">
        <v>82</v>
      </c>
    </row>
    <row r="784" spans="1:13">
      <c r="A784" t="s">
        <v>525</v>
      </c>
      <c r="B784" t="s">
        <v>526</v>
      </c>
      <c r="C784" t="str">
        <f>TEXT(D784, "mmm")</f>
        <v>Jan</v>
      </c>
      <c r="D784" s="1">
        <v>45317</v>
      </c>
      <c r="E784" t="s">
        <v>260</v>
      </c>
      <c r="F784" t="s">
        <v>101</v>
      </c>
      <c r="G784">
        <v>16484</v>
      </c>
      <c r="H784">
        <v>36.53</v>
      </c>
      <c r="I784">
        <v>602160.52</v>
      </c>
      <c r="J784" t="s">
        <v>81</v>
      </c>
      <c r="K784">
        <v>-0.24889793860820991</v>
      </c>
      <c r="L784">
        <v>-24.889800000000001</v>
      </c>
      <c r="M784" t="s">
        <v>82</v>
      </c>
    </row>
    <row r="785" spans="1:13">
      <c r="A785" t="s">
        <v>525</v>
      </c>
      <c r="B785" t="s">
        <v>526</v>
      </c>
      <c r="C785" t="str">
        <f>TEXT(D785, "mmm")</f>
        <v>Jan</v>
      </c>
      <c r="D785" s="1">
        <v>45317</v>
      </c>
      <c r="E785" t="s">
        <v>258</v>
      </c>
      <c r="F785" t="s">
        <v>101</v>
      </c>
      <c r="G785">
        <v>16484</v>
      </c>
      <c r="H785">
        <v>36.53</v>
      </c>
      <c r="I785">
        <v>602160.52</v>
      </c>
      <c r="J785" t="s">
        <v>81</v>
      </c>
      <c r="K785">
        <v>-0.24889793860820991</v>
      </c>
      <c r="L785">
        <v>-24.889800000000001</v>
      </c>
      <c r="M785" t="s">
        <v>82</v>
      </c>
    </row>
    <row r="786" spans="1:13">
      <c r="A786" t="s">
        <v>525</v>
      </c>
      <c r="B786" t="s">
        <v>526</v>
      </c>
      <c r="C786" t="str">
        <f>TEXT(D786, "mmm")</f>
        <v>Jan</v>
      </c>
      <c r="D786" s="1">
        <v>45317</v>
      </c>
      <c r="E786" t="s">
        <v>259</v>
      </c>
      <c r="F786" t="s">
        <v>101</v>
      </c>
      <c r="G786">
        <v>16484</v>
      </c>
      <c r="H786">
        <v>36.53</v>
      </c>
      <c r="I786">
        <v>602160.52</v>
      </c>
      <c r="J786" t="s">
        <v>81</v>
      </c>
      <c r="K786">
        <v>-0.24889793860820991</v>
      </c>
      <c r="L786">
        <v>-24.889800000000001</v>
      </c>
      <c r="M786" t="s">
        <v>82</v>
      </c>
    </row>
    <row r="787" spans="1:13">
      <c r="A787" t="s">
        <v>381</v>
      </c>
      <c r="B787" t="s">
        <v>382</v>
      </c>
      <c r="C787" t="str">
        <f>TEXT(D787, "mmm")</f>
        <v>Jan</v>
      </c>
      <c r="D787" s="1">
        <v>45317</v>
      </c>
      <c r="E787" t="s">
        <v>493</v>
      </c>
      <c r="F787" t="s">
        <v>222</v>
      </c>
      <c r="G787">
        <v>30000</v>
      </c>
      <c r="H787">
        <v>22.95</v>
      </c>
      <c r="I787">
        <v>688500</v>
      </c>
      <c r="J787" t="s">
        <v>86</v>
      </c>
      <c r="K787">
        <v>-1.488623248495979E-2</v>
      </c>
      <c r="L787">
        <v>-1.4885999999999999</v>
      </c>
      <c r="M787" t="s">
        <v>82</v>
      </c>
    </row>
    <row r="788" spans="1:13">
      <c r="A788" t="s">
        <v>285</v>
      </c>
      <c r="B788" t="s">
        <v>286</v>
      </c>
      <c r="C788" t="str">
        <f>TEXT(D788, "mmm")</f>
        <v>Jan</v>
      </c>
      <c r="D788" s="1">
        <v>45317</v>
      </c>
      <c r="E788" t="s">
        <v>102</v>
      </c>
      <c r="F788" t="s">
        <v>101</v>
      </c>
      <c r="G788">
        <v>347814</v>
      </c>
      <c r="H788">
        <v>15.26</v>
      </c>
      <c r="I788">
        <v>5307641.6399999997</v>
      </c>
      <c r="J788" t="s">
        <v>86</v>
      </c>
      <c r="K788">
        <v>4.3762117281005652E-2</v>
      </c>
      <c r="L788">
        <v>4.3761999999999999</v>
      </c>
      <c r="M788" t="s">
        <v>82</v>
      </c>
    </row>
    <row r="789" spans="1:13">
      <c r="A789" t="s">
        <v>285</v>
      </c>
      <c r="B789" t="s">
        <v>286</v>
      </c>
      <c r="C789" t="str">
        <f>TEXT(D789, "mmm")</f>
        <v>Jan</v>
      </c>
      <c r="D789" s="1">
        <v>45317</v>
      </c>
      <c r="E789" t="s">
        <v>100</v>
      </c>
      <c r="F789" t="s">
        <v>101</v>
      </c>
      <c r="G789">
        <v>347814</v>
      </c>
      <c r="H789">
        <v>15.26</v>
      </c>
      <c r="I789">
        <v>5307641.6399999997</v>
      </c>
      <c r="J789" t="s">
        <v>86</v>
      </c>
      <c r="K789">
        <v>4.3762117281005652E-2</v>
      </c>
      <c r="L789">
        <v>4.3761999999999999</v>
      </c>
      <c r="M789" t="s">
        <v>82</v>
      </c>
    </row>
    <row r="790" spans="1:13">
      <c r="A790" t="s">
        <v>107</v>
      </c>
      <c r="B790" t="s">
        <v>108</v>
      </c>
      <c r="C790" t="str">
        <f>TEXT(D790, "mmm")</f>
        <v>Jan</v>
      </c>
      <c r="D790" s="1">
        <v>45317</v>
      </c>
      <c r="E790" t="s">
        <v>111</v>
      </c>
      <c r="F790" t="s">
        <v>101</v>
      </c>
      <c r="G790">
        <v>20000</v>
      </c>
      <c r="H790">
        <v>7.5</v>
      </c>
      <c r="I790">
        <v>150000</v>
      </c>
      <c r="J790" t="s">
        <v>81</v>
      </c>
      <c r="K790">
        <v>0</v>
      </c>
      <c r="L790">
        <v>0</v>
      </c>
      <c r="M790" t="s">
        <v>82</v>
      </c>
    </row>
    <row r="791" spans="1:13">
      <c r="A791" t="s">
        <v>107</v>
      </c>
      <c r="B791" t="s">
        <v>108</v>
      </c>
      <c r="C791" t="str">
        <f>TEXT(D791, "mmm")</f>
        <v>Jan</v>
      </c>
      <c r="D791" s="1">
        <v>45317</v>
      </c>
      <c r="E791" t="s">
        <v>109</v>
      </c>
      <c r="F791" t="s">
        <v>101</v>
      </c>
      <c r="G791">
        <v>20000</v>
      </c>
      <c r="H791">
        <v>7.5</v>
      </c>
      <c r="I791">
        <v>150000</v>
      </c>
      <c r="J791" t="s">
        <v>81</v>
      </c>
      <c r="K791">
        <v>0</v>
      </c>
      <c r="L791">
        <v>0</v>
      </c>
      <c r="M791" t="s">
        <v>82</v>
      </c>
    </row>
    <row r="792" spans="1:13">
      <c r="A792" t="s">
        <v>107</v>
      </c>
      <c r="B792" t="s">
        <v>108</v>
      </c>
      <c r="C792" t="str">
        <f>TEXT(D792, "mmm")</f>
        <v>Jan</v>
      </c>
      <c r="D792" s="1">
        <v>45317</v>
      </c>
      <c r="E792" t="s">
        <v>110</v>
      </c>
      <c r="F792" t="s">
        <v>101</v>
      </c>
      <c r="G792">
        <v>20000</v>
      </c>
      <c r="H792">
        <v>7.5</v>
      </c>
      <c r="I792">
        <v>150000</v>
      </c>
      <c r="J792" t="s">
        <v>81</v>
      </c>
      <c r="K792">
        <v>0</v>
      </c>
      <c r="L792">
        <v>0</v>
      </c>
      <c r="M792" t="s">
        <v>82</v>
      </c>
    </row>
    <row r="793" spans="1:13">
      <c r="A793" t="s">
        <v>166</v>
      </c>
      <c r="B793" t="s">
        <v>167</v>
      </c>
      <c r="C793" t="str">
        <f>TEXT(D793, "mmm")</f>
        <v>Jan</v>
      </c>
      <c r="D793" s="1">
        <v>45317</v>
      </c>
      <c r="E793" t="s">
        <v>170</v>
      </c>
      <c r="F793" t="s">
        <v>101</v>
      </c>
      <c r="G793">
        <v>4174</v>
      </c>
      <c r="H793">
        <v>12.98</v>
      </c>
      <c r="I793">
        <v>54178.52</v>
      </c>
      <c r="J793" t="s">
        <v>81</v>
      </c>
      <c r="K793">
        <v>0.19670906035545871</v>
      </c>
      <c r="L793">
        <v>19.6709</v>
      </c>
      <c r="M793" t="s">
        <v>82</v>
      </c>
    </row>
    <row r="794" spans="1:13">
      <c r="A794" t="s">
        <v>166</v>
      </c>
      <c r="B794" t="s">
        <v>167</v>
      </c>
      <c r="C794" t="str">
        <f>TEXT(D794, "mmm")</f>
        <v>Jan</v>
      </c>
      <c r="D794" s="1">
        <v>45317</v>
      </c>
      <c r="E794" t="s">
        <v>168</v>
      </c>
      <c r="F794" t="s">
        <v>101</v>
      </c>
      <c r="G794">
        <v>4174</v>
      </c>
      <c r="H794">
        <v>12.98</v>
      </c>
      <c r="I794">
        <v>54178.52</v>
      </c>
      <c r="J794" t="s">
        <v>81</v>
      </c>
      <c r="K794">
        <v>0.19670906035545871</v>
      </c>
      <c r="L794">
        <v>19.6709</v>
      </c>
      <c r="M794" t="s">
        <v>82</v>
      </c>
    </row>
    <row r="795" spans="1:13">
      <c r="A795" t="s">
        <v>166</v>
      </c>
      <c r="B795" t="s">
        <v>167</v>
      </c>
      <c r="C795" t="str">
        <f>TEXT(D795, "mmm")</f>
        <v>Jan</v>
      </c>
      <c r="D795" s="1">
        <v>45317</v>
      </c>
      <c r="E795" t="s">
        <v>174</v>
      </c>
      <c r="F795" t="s">
        <v>101</v>
      </c>
      <c r="G795">
        <v>4174</v>
      </c>
      <c r="H795">
        <v>12.98</v>
      </c>
      <c r="I795">
        <v>54178.52</v>
      </c>
      <c r="J795" t="s">
        <v>81</v>
      </c>
      <c r="K795">
        <v>0.19670906035545871</v>
      </c>
      <c r="L795">
        <v>19.6709</v>
      </c>
      <c r="M795" t="s">
        <v>82</v>
      </c>
    </row>
    <row r="796" spans="1:13">
      <c r="A796" t="s">
        <v>166</v>
      </c>
      <c r="B796" t="s">
        <v>167</v>
      </c>
      <c r="C796" t="str">
        <f>TEXT(D796, "mmm")</f>
        <v>Jan</v>
      </c>
      <c r="D796" s="1">
        <v>45317</v>
      </c>
      <c r="E796" t="s">
        <v>172</v>
      </c>
      <c r="F796" t="s">
        <v>101</v>
      </c>
      <c r="G796">
        <v>4174</v>
      </c>
      <c r="H796">
        <v>12.98</v>
      </c>
      <c r="I796">
        <v>54178.52</v>
      </c>
      <c r="J796" t="s">
        <v>81</v>
      </c>
      <c r="K796">
        <v>0.19670906035545871</v>
      </c>
      <c r="L796">
        <v>19.6709</v>
      </c>
      <c r="M796" t="s">
        <v>82</v>
      </c>
    </row>
    <row r="797" spans="1:13">
      <c r="A797" t="s">
        <v>166</v>
      </c>
      <c r="B797" t="s">
        <v>167</v>
      </c>
      <c r="C797" t="str">
        <f>TEXT(D797, "mmm")</f>
        <v>Jan</v>
      </c>
      <c r="D797" s="1">
        <v>45317</v>
      </c>
      <c r="E797" t="s">
        <v>173</v>
      </c>
      <c r="F797" t="s">
        <v>101</v>
      </c>
      <c r="G797">
        <v>4174</v>
      </c>
      <c r="H797">
        <v>12.98</v>
      </c>
      <c r="I797">
        <v>54178.52</v>
      </c>
      <c r="J797" t="s">
        <v>81</v>
      </c>
      <c r="K797">
        <v>0.19670906035545871</v>
      </c>
      <c r="L797">
        <v>19.6709</v>
      </c>
      <c r="M797" t="s">
        <v>82</v>
      </c>
    </row>
    <row r="798" spans="1:13">
      <c r="A798" t="s">
        <v>166</v>
      </c>
      <c r="B798" t="s">
        <v>167</v>
      </c>
      <c r="C798" t="str">
        <f>TEXT(D798, "mmm")</f>
        <v>Jan</v>
      </c>
      <c r="D798" s="1">
        <v>45317</v>
      </c>
      <c r="E798" t="s">
        <v>171</v>
      </c>
      <c r="F798" t="s">
        <v>101</v>
      </c>
      <c r="G798">
        <v>4174</v>
      </c>
      <c r="H798">
        <v>12.98</v>
      </c>
      <c r="I798">
        <v>54178.52</v>
      </c>
      <c r="J798" t="s">
        <v>81</v>
      </c>
      <c r="K798">
        <v>0.19670906035545871</v>
      </c>
      <c r="L798">
        <v>19.6709</v>
      </c>
      <c r="M798" t="s">
        <v>82</v>
      </c>
    </row>
    <row r="799" spans="1:13">
      <c r="A799" t="s">
        <v>166</v>
      </c>
      <c r="B799" t="s">
        <v>167</v>
      </c>
      <c r="C799" t="str">
        <f>TEXT(D799, "mmm")</f>
        <v>Jan</v>
      </c>
      <c r="D799" s="1">
        <v>45317</v>
      </c>
      <c r="E799" t="s">
        <v>169</v>
      </c>
      <c r="F799" t="s">
        <v>101</v>
      </c>
      <c r="G799">
        <v>4174</v>
      </c>
      <c r="H799">
        <v>12.98</v>
      </c>
      <c r="I799">
        <v>54178.52</v>
      </c>
      <c r="J799" t="s">
        <v>81</v>
      </c>
      <c r="K799">
        <v>0.19670906035545871</v>
      </c>
      <c r="L799">
        <v>19.6709</v>
      </c>
      <c r="M799" t="s">
        <v>82</v>
      </c>
    </row>
    <row r="800" spans="1:13">
      <c r="A800" t="s">
        <v>294</v>
      </c>
      <c r="B800" t="s">
        <v>295</v>
      </c>
      <c r="C800" t="str">
        <f>TEXT(D800, "mmm")</f>
        <v>Jan</v>
      </c>
      <c r="D800" s="1">
        <v>45317</v>
      </c>
      <c r="E800" t="s">
        <v>100</v>
      </c>
      <c r="F800" t="s">
        <v>101</v>
      </c>
      <c r="G800">
        <v>14936</v>
      </c>
      <c r="H800">
        <v>15.4</v>
      </c>
      <c r="I800">
        <v>230014.4</v>
      </c>
      <c r="J800" t="s">
        <v>81</v>
      </c>
      <c r="K800">
        <v>1.564517644920782E-2</v>
      </c>
      <c r="L800">
        <v>1.5645</v>
      </c>
      <c r="M800" t="s">
        <v>82</v>
      </c>
    </row>
    <row r="801" spans="1:13">
      <c r="A801" t="s">
        <v>294</v>
      </c>
      <c r="B801" t="s">
        <v>295</v>
      </c>
      <c r="C801" t="str">
        <f>TEXT(D801, "mmm")</f>
        <v>Jan</v>
      </c>
      <c r="D801" s="1">
        <v>45317</v>
      </c>
      <c r="E801" t="s">
        <v>102</v>
      </c>
      <c r="F801" t="s">
        <v>101</v>
      </c>
      <c r="G801">
        <v>14936</v>
      </c>
      <c r="H801">
        <v>15.4</v>
      </c>
      <c r="I801">
        <v>230014.4</v>
      </c>
      <c r="J801" t="s">
        <v>81</v>
      </c>
      <c r="K801">
        <v>1.564517644920782E-2</v>
      </c>
      <c r="L801">
        <v>1.5645</v>
      </c>
      <c r="M801" t="s">
        <v>82</v>
      </c>
    </row>
    <row r="802" spans="1:13">
      <c r="A802" t="s">
        <v>527</v>
      </c>
      <c r="B802" t="s">
        <v>528</v>
      </c>
      <c r="C802" t="str">
        <f>TEXT(D802, "mmm")</f>
        <v>Jan</v>
      </c>
      <c r="D802" s="1">
        <v>45317</v>
      </c>
      <c r="E802" t="s">
        <v>529</v>
      </c>
      <c r="F802" t="s">
        <v>101</v>
      </c>
      <c r="G802">
        <v>196076</v>
      </c>
      <c r="H802">
        <v>1.76</v>
      </c>
      <c r="I802">
        <v>345093.76</v>
      </c>
      <c r="J802" t="s">
        <v>86</v>
      </c>
      <c r="K802">
        <v>1.156068248902375E-2</v>
      </c>
      <c r="L802">
        <v>1.1560999999999999</v>
      </c>
      <c r="M802" t="s">
        <v>82</v>
      </c>
    </row>
    <row r="803" spans="1:13">
      <c r="A803" t="s">
        <v>527</v>
      </c>
      <c r="B803" t="s">
        <v>528</v>
      </c>
      <c r="C803" t="str">
        <f>TEXT(D803, "mmm")</f>
        <v>Jan</v>
      </c>
      <c r="D803" s="1">
        <v>45317</v>
      </c>
      <c r="E803" t="s">
        <v>530</v>
      </c>
      <c r="F803" t="s">
        <v>101</v>
      </c>
      <c r="G803">
        <v>196076</v>
      </c>
      <c r="H803">
        <v>1.76</v>
      </c>
      <c r="I803">
        <v>345093.76</v>
      </c>
      <c r="J803" t="s">
        <v>86</v>
      </c>
      <c r="K803">
        <v>1.156068248902375E-2</v>
      </c>
      <c r="L803">
        <v>1.1560999999999999</v>
      </c>
      <c r="M803" t="s">
        <v>82</v>
      </c>
    </row>
    <row r="804" spans="1:13">
      <c r="A804" t="s">
        <v>527</v>
      </c>
      <c r="B804" t="s">
        <v>528</v>
      </c>
      <c r="C804" t="str">
        <f>TEXT(D804, "mmm")</f>
        <v>Jan</v>
      </c>
      <c r="D804" s="1">
        <v>45317</v>
      </c>
      <c r="E804" t="s">
        <v>531</v>
      </c>
      <c r="F804" t="s">
        <v>101</v>
      </c>
      <c r="G804">
        <v>196076</v>
      </c>
      <c r="H804">
        <v>1.76</v>
      </c>
      <c r="I804">
        <v>345093.76</v>
      </c>
      <c r="J804" t="s">
        <v>86</v>
      </c>
      <c r="K804">
        <v>1.156068248902375E-2</v>
      </c>
      <c r="L804">
        <v>1.1560999999999999</v>
      </c>
      <c r="M804" t="s">
        <v>82</v>
      </c>
    </row>
    <row r="805" spans="1:13">
      <c r="A805" t="s">
        <v>527</v>
      </c>
      <c r="B805" t="s">
        <v>528</v>
      </c>
      <c r="C805" t="str">
        <f>TEXT(D805, "mmm")</f>
        <v>Jan</v>
      </c>
      <c r="D805" s="1">
        <v>45317</v>
      </c>
      <c r="E805" t="s">
        <v>532</v>
      </c>
      <c r="F805" t="s">
        <v>101</v>
      </c>
      <c r="G805">
        <v>196076</v>
      </c>
      <c r="H805">
        <v>1.76</v>
      </c>
      <c r="I805">
        <v>345093.76</v>
      </c>
      <c r="J805" t="s">
        <v>86</v>
      </c>
      <c r="K805">
        <v>1.156068248902375E-2</v>
      </c>
      <c r="L805">
        <v>1.1560999999999999</v>
      </c>
      <c r="M805" t="s">
        <v>82</v>
      </c>
    </row>
    <row r="806" spans="1:13">
      <c r="A806" t="s">
        <v>533</v>
      </c>
      <c r="B806" t="s">
        <v>534</v>
      </c>
      <c r="C806" t="str">
        <f>TEXT(D806, "mmm")</f>
        <v>Jan</v>
      </c>
      <c r="D806" s="1">
        <v>45317</v>
      </c>
      <c r="E806" t="s">
        <v>535</v>
      </c>
      <c r="F806" t="s">
        <v>222</v>
      </c>
      <c r="G806">
        <v>1350</v>
      </c>
      <c r="H806">
        <v>23.92</v>
      </c>
      <c r="I806">
        <v>32292</v>
      </c>
      <c r="J806" t="s">
        <v>86</v>
      </c>
      <c r="K806">
        <v>8.4136694337393347E-3</v>
      </c>
      <c r="L806">
        <v>0.84140000000000004</v>
      </c>
      <c r="M806" t="s">
        <v>82</v>
      </c>
    </row>
    <row r="807" spans="1:13">
      <c r="A807" t="s">
        <v>536</v>
      </c>
      <c r="B807" t="s">
        <v>537</v>
      </c>
      <c r="C807" t="str">
        <f>TEXT(D807, "mmm")</f>
        <v>Jan</v>
      </c>
      <c r="D807" s="1">
        <v>45320</v>
      </c>
      <c r="E807" t="s">
        <v>538</v>
      </c>
      <c r="F807" t="s">
        <v>118</v>
      </c>
      <c r="G807">
        <v>10800</v>
      </c>
      <c r="H807">
        <v>3.65</v>
      </c>
      <c r="I807">
        <v>39420</v>
      </c>
      <c r="J807" t="s">
        <v>81</v>
      </c>
      <c r="K807">
        <v>0.48387095120231871</v>
      </c>
      <c r="L807">
        <v>48.387099999999997</v>
      </c>
      <c r="M807" t="s">
        <v>82</v>
      </c>
    </row>
    <row r="808" spans="1:13">
      <c r="A808" t="s">
        <v>539</v>
      </c>
      <c r="B808" t="s">
        <v>540</v>
      </c>
      <c r="C808" t="str">
        <f>TEXT(D808, "mmm")</f>
        <v>Jan</v>
      </c>
      <c r="D808" s="1">
        <v>45320</v>
      </c>
      <c r="E808" t="s">
        <v>541</v>
      </c>
      <c r="F808" t="s">
        <v>80</v>
      </c>
      <c r="G808">
        <v>559.17999999999995</v>
      </c>
      <c r="H808">
        <v>21.46</v>
      </c>
      <c r="I808">
        <v>12000.0028</v>
      </c>
      <c r="J808" t="s">
        <v>81</v>
      </c>
      <c r="K808">
        <v>-4.8462296810344418E-2</v>
      </c>
      <c r="L808">
        <v>-4.8461999999999996</v>
      </c>
      <c r="M808" t="s">
        <v>82</v>
      </c>
    </row>
    <row r="809" spans="1:13">
      <c r="A809" t="s">
        <v>539</v>
      </c>
      <c r="B809" t="s">
        <v>540</v>
      </c>
      <c r="C809" t="str">
        <f>TEXT(D809, "mmm")</f>
        <v>Jan</v>
      </c>
      <c r="D809" s="1">
        <v>45320</v>
      </c>
      <c r="E809" t="s">
        <v>542</v>
      </c>
      <c r="F809" t="s">
        <v>80</v>
      </c>
      <c r="G809">
        <v>1397.95</v>
      </c>
      <c r="H809">
        <v>21.46</v>
      </c>
      <c r="I809">
        <v>30000.007000000001</v>
      </c>
      <c r="J809" t="s">
        <v>86</v>
      </c>
      <c r="K809">
        <v>-4.8462296810344418E-2</v>
      </c>
      <c r="L809">
        <v>-4.8461999999999996</v>
      </c>
      <c r="M809" t="s">
        <v>82</v>
      </c>
    </row>
    <row r="810" spans="1:13">
      <c r="A810" t="s">
        <v>543</v>
      </c>
      <c r="B810" t="s">
        <v>544</v>
      </c>
      <c r="C810" t="str">
        <f>TEXT(D810, "mmm")</f>
        <v>Jan</v>
      </c>
      <c r="D810" s="1">
        <v>45320</v>
      </c>
      <c r="E810" t="s">
        <v>545</v>
      </c>
      <c r="F810" t="s">
        <v>80</v>
      </c>
      <c r="G810">
        <v>4750</v>
      </c>
      <c r="H810">
        <v>20.89</v>
      </c>
      <c r="I810">
        <v>99227.5</v>
      </c>
      <c r="J810" t="s">
        <v>81</v>
      </c>
      <c r="K810">
        <v>-7.1292020931909561E-2</v>
      </c>
      <c r="L810">
        <v>-7.1292</v>
      </c>
      <c r="M810" t="s">
        <v>82</v>
      </c>
    </row>
    <row r="811" spans="1:13">
      <c r="A811" t="s">
        <v>488</v>
      </c>
      <c r="B811" t="s">
        <v>489</v>
      </c>
      <c r="C811" t="str">
        <f>TEXT(D811, "mmm")</f>
        <v>Jan</v>
      </c>
      <c r="D811" s="1">
        <v>45320</v>
      </c>
      <c r="E811" t="s">
        <v>494</v>
      </c>
      <c r="F811" t="s">
        <v>80</v>
      </c>
      <c r="G811">
        <v>21235</v>
      </c>
      <c r="H811">
        <v>0.64</v>
      </c>
      <c r="I811">
        <v>13590.4</v>
      </c>
      <c r="J811" t="s">
        <v>81</v>
      </c>
      <c r="K811">
        <v>0.23880603388333779</v>
      </c>
      <c r="L811">
        <v>23.880600000000001</v>
      </c>
      <c r="M811" t="s">
        <v>82</v>
      </c>
    </row>
    <row r="812" spans="1:13">
      <c r="A812" t="s">
        <v>546</v>
      </c>
      <c r="B812" t="s">
        <v>547</v>
      </c>
      <c r="C812" t="str">
        <f>TEXT(D812, "mmm")</f>
        <v>Jan</v>
      </c>
      <c r="D812" s="1">
        <v>45320</v>
      </c>
      <c r="E812" t="s">
        <v>548</v>
      </c>
      <c r="F812" t="s">
        <v>80</v>
      </c>
      <c r="G812">
        <v>15596</v>
      </c>
      <c r="H812">
        <v>2.35</v>
      </c>
      <c r="I812">
        <v>36650.6</v>
      </c>
      <c r="J812" t="s">
        <v>81</v>
      </c>
      <c r="K812">
        <v>0.2723404812240795</v>
      </c>
      <c r="L812">
        <v>27.234000000000002</v>
      </c>
      <c r="M812" t="s">
        <v>82</v>
      </c>
    </row>
    <row r="813" spans="1:13">
      <c r="A813" t="s">
        <v>549</v>
      </c>
      <c r="B813" t="s">
        <v>550</v>
      </c>
      <c r="C813" t="str">
        <f>TEXT(D813, "mmm")</f>
        <v>Jan</v>
      </c>
      <c r="D813" s="1">
        <v>45320</v>
      </c>
      <c r="E813" t="s">
        <v>551</v>
      </c>
      <c r="F813" t="s">
        <v>80</v>
      </c>
      <c r="G813">
        <v>2500</v>
      </c>
      <c r="H813">
        <v>24.4</v>
      </c>
      <c r="I813">
        <v>61000</v>
      </c>
      <c r="J813" t="s">
        <v>86</v>
      </c>
      <c r="K813">
        <v>-4.6530317436721202E-2</v>
      </c>
      <c r="L813">
        <v>-4.6529999999999996</v>
      </c>
      <c r="M813" t="s">
        <v>82</v>
      </c>
    </row>
    <row r="814" spans="1:13">
      <c r="A814" t="s">
        <v>539</v>
      </c>
      <c r="B814" t="s">
        <v>540</v>
      </c>
      <c r="C814" t="str">
        <f>TEXT(D814, "mmm")</f>
        <v>Jan</v>
      </c>
      <c r="D814" s="1">
        <v>45320</v>
      </c>
      <c r="E814" t="s">
        <v>552</v>
      </c>
      <c r="F814" t="s">
        <v>80</v>
      </c>
      <c r="G814">
        <v>512.58000000000004</v>
      </c>
      <c r="H814">
        <v>21.46</v>
      </c>
      <c r="I814">
        <v>10999.9668</v>
      </c>
      <c r="J814" t="s">
        <v>81</v>
      </c>
      <c r="K814">
        <v>-4.8462296810344418E-2</v>
      </c>
      <c r="L814">
        <v>-4.8461999999999996</v>
      </c>
      <c r="M814" t="s">
        <v>82</v>
      </c>
    </row>
    <row r="815" spans="1:13">
      <c r="A815" t="s">
        <v>553</v>
      </c>
      <c r="B815" t="s">
        <v>554</v>
      </c>
      <c r="C815" t="str">
        <f>TEXT(D815, "mmm")</f>
        <v>Jan</v>
      </c>
      <c r="D815" s="1">
        <v>45320</v>
      </c>
      <c r="E815" t="s">
        <v>555</v>
      </c>
      <c r="F815" t="s">
        <v>101</v>
      </c>
      <c r="G815">
        <v>1662050</v>
      </c>
      <c r="H815">
        <v>18.05</v>
      </c>
      <c r="I815">
        <v>30000002.5</v>
      </c>
      <c r="J815" t="s">
        <v>86</v>
      </c>
      <c r="K815">
        <v>-2.8087639004796832E-3</v>
      </c>
      <c r="L815">
        <v>-0.28089999999999998</v>
      </c>
      <c r="M815" t="s">
        <v>82</v>
      </c>
    </row>
    <row r="816" spans="1:13">
      <c r="A816" t="s">
        <v>556</v>
      </c>
      <c r="B816" t="s">
        <v>557</v>
      </c>
      <c r="C816" t="str">
        <f>TEXT(D816, "mmm")</f>
        <v>Jan</v>
      </c>
      <c r="D816" s="1">
        <v>45320</v>
      </c>
      <c r="E816" t="s">
        <v>558</v>
      </c>
      <c r="F816" t="s">
        <v>80</v>
      </c>
      <c r="G816">
        <v>2750</v>
      </c>
      <c r="H816">
        <v>18.010000000000002</v>
      </c>
      <c r="I816">
        <v>49527.500000000007</v>
      </c>
      <c r="J816" t="s">
        <v>86</v>
      </c>
      <c r="K816">
        <v>-3.6950297938004313E-2</v>
      </c>
      <c r="L816">
        <v>-3.6949999999999998</v>
      </c>
      <c r="M816" t="s">
        <v>82</v>
      </c>
    </row>
    <row r="817" spans="1:13">
      <c r="A817" t="s">
        <v>559</v>
      </c>
      <c r="B817" t="s">
        <v>560</v>
      </c>
      <c r="C817" t="str">
        <f>TEXT(D817, "mmm")</f>
        <v>Jan</v>
      </c>
      <c r="D817" s="1">
        <v>45320</v>
      </c>
      <c r="E817" t="s">
        <v>561</v>
      </c>
      <c r="F817" t="s">
        <v>80</v>
      </c>
      <c r="G817">
        <v>2500</v>
      </c>
      <c r="H817">
        <v>10.07</v>
      </c>
      <c r="I817">
        <v>25175</v>
      </c>
      <c r="J817" t="s">
        <v>81</v>
      </c>
      <c r="K817">
        <v>-4.4179218759723748E-2</v>
      </c>
      <c r="L817">
        <v>-4.4179000000000004</v>
      </c>
      <c r="M817" t="s">
        <v>82</v>
      </c>
    </row>
    <row r="818" spans="1:13">
      <c r="A818" t="s">
        <v>129</v>
      </c>
      <c r="B818" t="s">
        <v>130</v>
      </c>
      <c r="C818" t="str">
        <f>TEXT(D818, "mmm")</f>
        <v>Jan</v>
      </c>
      <c r="D818" s="1">
        <v>45320</v>
      </c>
      <c r="E818" t="s">
        <v>111</v>
      </c>
      <c r="F818" t="s">
        <v>101</v>
      </c>
      <c r="G818">
        <v>7400</v>
      </c>
      <c r="H818">
        <v>6.52</v>
      </c>
      <c r="I818">
        <v>48248</v>
      </c>
      <c r="J818" t="s">
        <v>81</v>
      </c>
      <c r="K818">
        <v>-6.1633225367796474E-3</v>
      </c>
      <c r="L818">
        <v>-0.61629999999999996</v>
      </c>
      <c r="M818" t="s">
        <v>82</v>
      </c>
    </row>
    <row r="819" spans="1:13">
      <c r="A819" t="s">
        <v>129</v>
      </c>
      <c r="B819" t="s">
        <v>130</v>
      </c>
      <c r="C819" t="str">
        <f>TEXT(D819, "mmm")</f>
        <v>Jan</v>
      </c>
      <c r="D819" s="1">
        <v>45320</v>
      </c>
      <c r="E819" t="s">
        <v>109</v>
      </c>
      <c r="F819" t="s">
        <v>101</v>
      </c>
      <c r="G819">
        <v>7400</v>
      </c>
      <c r="H819">
        <v>6.52</v>
      </c>
      <c r="I819">
        <v>48248</v>
      </c>
      <c r="J819" t="s">
        <v>81</v>
      </c>
      <c r="K819">
        <v>-6.1633225367796474E-3</v>
      </c>
      <c r="L819">
        <v>-0.61629999999999996</v>
      </c>
      <c r="M819" t="s">
        <v>82</v>
      </c>
    </row>
    <row r="820" spans="1:13">
      <c r="A820" t="s">
        <v>543</v>
      </c>
      <c r="B820" t="s">
        <v>544</v>
      </c>
      <c r="C820" t="str">
        <f>TEXT(D820, "mmm")</f>
        <v>Jan</v>
      </c>
      <c r="D820" s="1">
        <v>45320</v>
      </c>
      <c r="E820" t="s">
        <v>562</v>
      </c>
      <c r="F820" t="s">
        <v>80</v>
      </c>
      <c r="G820">
        <v>8559</v>
      </c>
      <c r="H820">
        <v>20.399999999999999</v>
      </c>
      <c r="I820">
        <v>174603.6</v>
      </c>
      <c r="J820" t="s">
        <v>86</v>
      </c>
      <c r="K820">
        <v>-7.1292020931909561E-2</v>
      </c>
      <c r="L820">
        <v>-7.1292</v>
      </c>
      <c r="M820" t="s">
        <v>82</v>
      </c>
    </row>
    <row r="821" spans="1:13">
      <c r="A821" t="s">
        <v>417</v>
      </c>
      <c r="B821" t="s">
        <v>418</v>
      </c>
      <c r="C821" t="str">
        <f>TEXT(D821, "mmm")</f>
        <v>Jan</v>
      </c>
      <c r="D821" s="1">
        <v>45320</v>
      </c>
      <c r="E821" t="s">
        <v>419</v>
      </c>
      <c r="F821" t="s">
        <v>222</v>
      </c>
      <c r="G821">
        <v>51921</v>
      </c>
      <c r="H821">
        <v>1.96</v>
      </c>
      <c r="I821">
        <v>101765.16</v>
      </c>
      <c r="J821" t="s">
        <v>86</v>
      </c>
      <c r="K821">
        <v>-3.6082500199706269E-2</v>
      </c>
      <c r="L821">
        <v>-3.6082999999999998</v>
      </c>
      <c r="M821" t="s">
        <v>82</v>
      </c>
    </row>
    <row r="822" spans="1:13">
      <c r="A822" t="s">
        <v>563</v>
      </c>
      <c r="B822" t="s">
        <v>564</v>
      </c>
      <c r="C822" t="str">
        <f>TEXT(D822, "mmm")</f>
        <v>Jan</v>
      </c>
      <c r="D822" s="1">
        <v>45320</v>
      </c>
      <c r="E822" t="s">
        <v>565</v>
      </c>
      <c r="F822" t="s">
        <v>80</v>
      </c>
      <c r="G822">
        <v>388</v>
      </c>
      <c r="H822">
        <v>120.98</v>
      </c>
      <c r="I822">
        <v>46940.24</v>
      </c>
      <c r="J822" t="s">
        <v>86</v>
      </c>
      <c r="K822">
        <v>-9.8953410417400578E-3</v>
      </c>
      <c r="L822">
        <v>-0.98950000000000005</v>
      </c>
      <c r="M822" t="s">
        <v>82</v>
      </c>
    </row>
    <row r="823" spans="1:13">
      <c r="A823" t="s">
        <v>563</v>
      </c>
      <c r="B823" t="s">
        <v>564</v>
      </c>
      <c r="C823" t="str">
        <f>TEXT(D823, "mmm")</f>
        <v>Jan</v>
      </c>
      <c r="D823" s="1">
        <v>45320</v>
      </c>
      <c r="E823" t="s">
        <v>565</v>
      </c>
      <c r="F823" t="s">
        <v>80</v>
      </c>
      <c r="G823">
        <v>239</v>
      </c>
      <c r="H823">
        <v>120.99</v>
      </c>
      <c r="I823">
        <v>28916.61</v>
      </c>
      <c r="J823" t="s">
        <v>81</v>
      </c>
      <c r="K823">
        <v>-9.8953410417400578E-3</v>
      </c>
      <c r="L823">
        <v>-0.98950000000000005</v>
      </c>
      <c r="M823" t="s">
        <v>82</v>
      </c>
    </row>
    <row r="824" spans="1:13">
      <c r="A824" t="s">
        <v>563</v>
      </c>
      <c r="B824" t="s">
        <v>564</v>
      </c>
      <c r="C824" t="str">
        <f>TEXT(D824, "mmm")</f>
        <v>Jan</v>
      </c>
      <c r="D824" s="1">
        <v>45320</v>
      </c>
      <c r="E824" t="s">
        <v>565</v>
      </c>
      <c r="F824" t="s">
        <v>80</v>
      </c>
      <c r="G824">
        <v>200</v>
      </c>
      <c r="H824">
        <v>120.97</v>
      </c>
      <c r="I824">
        <v>24194</v>
      </c>
      <c r="J824" t="s">
        <v>81</v>
      </c>
      <c r="K824">
        <v>-9.8953410417400578E-3</v>
      </c>
      <c r="L824">
        <v>-0.98950000000000005</v>
      </c>
      <c r="M824" t="s">
        <v>82</v>
      </c>
    </row>
    <row r="825" spans="1:13">
      <c r="A825" t="s">
        <v>539</v>
      </c>
      <c r="B825" t="s">
        <v>540</v>
      </c>
      <c r="C825" t="str">
        <f>TEXT(D825, "mmm")</f>
        <v>Jan</v>
      </c>
      <c r="D825" s="1">
        <v>45320</v>
      </c>
      <c r="E825" t="s">
        <v>566</v>
      </c>
      <c r="F825" t="s">
        <v>80</v>
      </c>
      <c r="G825">
        <v>640.73</v>
      </c>
      <c r="H825">
        <v>21.46</v>
      </c>
      <c r="I825">
        <v>13750.0658</v>
      </c>
      <c r="J825" t="s">
        <v>81</v>
      </c>
      <c r="K825">
        <v>-4.8462296810344418E-2</v>
      </c>
      <c r="L825">
        <v>-4.8461999999999996</v>
      </c>
      <c r="M825" t="s">
        <v>82</v>
      </c>
    </row>
    <row r="826" spans="1:13">
      <c r="A826" t="s">
        <v>291</v>
      </c>
      <c r="B826" t="s">
        <v>292</v>
      </c>
      <c r="C826" t="str">
        <f>TEXT(D826, "mmm")</f>
        <v>Jan</v>
      </c>
      <c r="D826" s="1">
        <v>45320</v>
      </c>
      <c r="E826" t="s">
        <v>102</v>
      </c>
      <c r="F826" t="s">
        <v>101</v>
      </c>
      <c r="G826">
        <v>212619</v>
      </c>
      <c r="H826">
        <v>7.64</v>
      </c>
      <c r="I826">
        <v>1624409.16</v>
      </c>
      <c r="J826" t="s">
        <v>86</v>
      </c>
      <c r="K826">
        <v>6.3553660231471465E-2</v>
      </c>
      <c r="L826">
        <v>6.3554000000000004</v>
      </c>
      <c r="M826" t="s">
        <v>82</v>
      </c>
    </row>
    <row r="827" spans="1:13">
      <c r="A827" t="s">
        <v>291</v>
      </c>
      <c r="B827" t="s">
        <v>292</v>
      </c>
      <c r="C827" t="str">
        <f>TEXT(D827, "mmm")</f>
        <v>Jan</v>
      </c>
      <c r="D827" s="1">
        <v>45320</v>
      </c>
      <c r="E827" t="s">
        <v>100</v>
      </c>
      <c r="F827" t="s">
        <v>101</v>
      </c>
      <c r="G827">
        <v>212619</v>
      </c>
      <c r="H827">
        <v>7.64</v>
      </c>
      <c r="I827">
        <v>1624409.16</v>
      </c>
      <c r="J827" t="s">
        <v>86</v>
      </c>
      <c r="K827">
        <v>6.3553660231471465E-2</v>
      </c>
      <c r="L827">
        <v>6.3554000000000004</v>
      </c>
      <c r="M827" t="s">
        <v>82</v>
      </c>
    </row>
    <row r="828" spans="1:13">
      <c r="A828" t="s">
        <v>468</v>
      </c>
      <c r="B828" t="s">
        <v>469</v>
      </c>
      <c r="C828" t="str">
        <f>TEXT(D828, "mmm")</f>
        <v>Jan</v>
      </c>
      <c r="D828" s="1">
        <v>45320</v>
      </c>
      <c r="E828" t="s">
        <v>473</v>
      </c>
      <c r="F828" t="s">
        <v>101</v>
      </c>
      <c r="G828">
        <v>8379</v>
      </c>
      <c r="H828">
        <v>2.87</v>
      </c>
      <c r="I828">
        <v>24047.73</v>
      </c>
      <c r="J828" t="s">
        <v>81</v>
      </c>
      <c r="K828">
        <v>6.7340082746498497E-2</v>
      </c>
      <c r="L828">
        <v>6.734</v>
      </c>
      <c r="M828" t="s">
        <v>82</v>
      </c>
    </row>
    <row r="829" spans="1:13">
      <c r="A829" t="s">
        <v>536</v>
      </c>
      <c r="B829" t="s">
        <v>537</v>
      </c>
      <c r="C829" t="str">
        <f>TEXT(D829, "mmm")</f>
        <v>Jan</v>
      </c>
      <c r="D829" s="1">
        <v>45320</v>
      </c>
      <c r="E829" t="s">
        <v>567</v>
      </c>
      <c r="F829" t="s">
        <v>118</v>
      </c>
      <c r="G829">
        <v>10800</v>
      </c>
      <c r="H829">
        <v>3.65</v>
      </c>
      <c r="I829">
        <v>39420</v>
      </c>
      <c r="J829" t="s">
        <v>81</v>
      </c>
      <c r="K829">
        <v>0.48387095120231871</v>
      </c>
      <c r="L829">
        <v>48.387099999999997</v>
      </c>
      <c r="M829" t="s">
        <v>82</v>
      </c>
    </row>
    <row r="830" spans="1:13">
      <c r="A830" t="s">
        <v>568</v>
      </c>
      <c r="B830" t="s">
        <v>569</v>
      </c>
      <c r="C830" t="str">
        <f>TEXT(D830, "mmm")</f>
        <v>Jan</v>
      </c>
      <c r="D830" s="1">
        <v>45320</v>
      </c>
      <c r="E830" t="s">
        <v>570</v>
      </c>
      <c r="F830" t="s">
        <v>118</v>
      </c>
      <c r="G830">
        <v>2000</v>
      </c>
      <c r="H830">
        <v>19</v>
      </c>
      <c r="I830">
        <v>38000</v>
      </c>
      <c r="J830" t="s">
        <v>81</v>
      </c>
      <c r="K830">
        <v>0.18216220752612949</v>
      </c>
      <c r="L830">
        <v>18.216200000000001</v>
      </c>
      <c r="M830" t="s">
        <v>82</v>
      </c>
    </row>
    <row r="831" spans="1:13">
      <c r="A831" t="s">
        <v>438</v>
      </c>
      <c r="B831" t="s">
        <v>439</v>
      </c>
      <c r="C831" t="str">
        <f>TEXT(D831, "mmm")</f>
        <v>Jan</v>
      </c>
      <c r="D831" s="1">
        <v>45320</v>
      </c>
      <c r="E831" t="s">
        <v>440</v>
      </c>
      <c r="F831" t="s">
        <v>80</v>
      </c>
      <c r="G831">
        <v>1000</v>
      </c>
      <c r="H831">
        <v>19.48</v>
      </c>
      <c r="I831">
        <v>19480</v>
      </c>
      <c r="J831" t="s">
        <v>81</v>
      </c>
      <c r="K831">
        <v>-6.7480783320353899E-2</v>
      </c>
      <c r="L831">
        <v>-6.7481</v>
      </c>
      <c r="M831" t="s">
        <v>82</v>
      </c>
    </row>
    <row r="832" spans="1:13">
      <c r="A832" t="s">
        <v>568</v>
      </c>
      <c r="B832" t="s">
        <v>569</v>
      </c>
      <c r="C832" t="str">
        <f>TEXT(D832, "mmm")</f>
        <v>Jan</v>
      </c>
      <c r="D832" s="1">
        <v>45320</v>
      </c>
      <c r="E832" t="s">
        <v>571</v>
      </c>
      <c r="F832" t="s">
        <v>101</v>
      </c>
      <c r="G832">
        <v>400000</v>
      </c>
      <c r="H832">
        <v>19</v>
      </c>
      <c r="I832">
        <v>7600000</v>
      </c>
      <c r="J832" t="s">
        <v>86</v>
      </c>
      <c r="K832">
        <v>0.18216220752612949</v>
      </c>
      <c r="L832">
        <v>18.216200000000001</v>
      </c>
      <c r="M832" t="s">
        <v>82</v>
      </c>
    </row>
    <row r="833" spans="1:13">
      <c r="A833" t="s">
        <v>107</v>
      </c>
      <c r="B833" t="s">
        <v>108</v>
      </c>
      <c r="C833" t="str">
        <f>TEXT(D833, "mmm")</f>
        <v>Jan</v>
      </c>
      <c r="D833" s="1">
        <v>45320</v>
      </c>
      <c r="E833" t="s">
        <v>111</v>
      </c>
      <c r="F833" t="s">
        <v>101</v>
      </c>
      <c r="G833">
        <v>18000</v>
      </c>
      <c r="H833">
        <v>7.42</v>
      </c>
      <c r="I833">
        <v>133560</v>
      </c>
      <c r="J833" t="s">
        <v>81</v>
      </c>
      <c r="K833">
        <v>4.6008140558949862E-2</v>
      </c>
      <c r="L833">
        <v>4.6007999999999996</v>
      </c>
      <c r="M833" t="s">
        <v>82</v>
      </c>
    </row>
    <row r="834" spans="1:13">
      <c r="A834" t="s">
        <v>107</v>
      </c>
      <c r="B834" t="s">
        <v>108</v>
      </c>
      <c r="C834" t="str">
        <f>TEXT(D834, "mmm")</f>
        <v>Jan</v>
      </c>
      <c r="D834" s="1">
        <v>45320</v>
      </c>
      <c r="E834" t="s">
        <v>109</v>
      </c>
      <c r="F834" t="s">
        <v>101</v>
      </c>
      <c r="G834">
        <v>18000</v>
      </c>
      <c r="H834">
        <v>7.42</v>
      </c>
      <c r="I834">
        <v>133560</v>
      </c>
      <c r="J834" t="s">
        <v>81</v>
      </c>
      <c r="K834">
        <v>4.6008140558949862E-2</v>
      </c>
      <c r="L834">
        <v>4.6007999999999996</v>
      </c>
      <c r="M834" t="s">
        <v>82</v>
      </c>
    </row>
    <row r="835" spans="1:13">
      <c r="A835" t="s">
        <v>107</v>
      </c>
      <c r="B835" t="s">
        <v>108</v>
      </c>
      <c r="C835" t="str">
        <f>TEXT(D835, "mmm")</f>
        <v>Jan</v>
      </c>
      <c r="D835" s="1">
        <v>45320</v>
      </c>
      <c r="E835" t="s">
        <v>110</v>
      </c>
      <c r="F835" t="s">
        <v>101</v>
      </c>
      <c r="G835">
        <v>18000</v>
      </c>
      <c r="H835">
        <v>7.42</v>
      </c>
      <c r="I835">
        <v>133560</v>
      </c>
      <c r="J835" t="s">
        <v>81</v>
      </c>
      <c r="K835">
        <v>4.6008140558949862E-2</v>
      </c>
      <c r="L835">
        <v>4.6007999999999996</v>
      </c>
      <c r="M835" t="s">
        <v>82</v>
      </c>
    </row>
    <row r="836" spans="1:13">
      <c r="A836" t="s">
        <v>166</v>
      </c>
      <c r="B836" t="s">
        <v>167</v>
      </c>
      <c r="C836" t="str">
        <f>TEXT(D836, "mmm")</f>
        <v>Jan</v>
      </c>
      <c r="D836" s="1">
        <v>45320</v>
      </c>
      <c r="E836" t="s">
        <v>170</v>
      </c>
      <c r="F836" t="s">
        <v>101</v>
      </c>
      <c r="G836">
        <v>80600</v>
      </c>
      <c r="H836">
        <v>14.22</v>
      </c>
      <c r="I836">
        <v>1146132</v>
      </c>
      <c r="J836" t="s">
        <v>86</v>
      </c>
      <c r="K836">
        <v>0.11933014661029009</v>
      </c>
      <c r="L836">
        <v>11.933</v>
      </c>
      <c r="M836" t="s">
        <v>82</v>
      </c>
    </row>
    <row r="837" spans="1:13">
      <c r="A837" t="s">
        <v>166</v>
      </c>
      <c r="B837" t="s">
        <v>167</v>
      </c>
      <c r="C837" t="str">
        <f>TEXT(D837, "mmm")</f>
        <v>Jan</v>
      </c>
      <c r="D837" s="1">
        <v>45320</v>
      </c>
      <c r="E837" t="s">
        <v>168</v>
      </c>
      <c r="F837" t="s">
        <v>101</v>
      </c>
      <c r="G837">
        <v>80600</v>
      </c>
      <c r="H837">
        <v>14.22</v>
      </c>
      <c r="I837">
        <v>1146132</v>
      </c>
      <c r="J837" t="s">
        <v>86</v>
      </c>
      <c r="K837">
        <v>0.11933014661029009</v>
      </c>
      <c r="L837">
        <v>11.933</v>
      </c>
      <c r="M837" t="s">
        <v>82</v>
      </c>
    </row>
    <row r="838" spans="1:13">
      <c r="A838" t="s">
        <v>166</v>
      </c>
      <c r="B838" t="s">
        <v>167</v>
      </c>
      <c r="C838" t="str">
        <f>TEXT(D838, "mmm")</f>
        <v>Jan</v>
      </c>
      <c r="D838" s="1">
        <v>45320</v>
      </c>
      <c r="E838" t="s">
        <v>174</v>
      </c>
      <c r="F838" t="s">
        <v>101</v>
      </c>
      <c r="G838">
        <v>80600</v>
      </c>
      <c r="H838">
        <v>14.22</v>
      </c>
      <c r="I838">
        <v>1146132</v>
      </c>
      <c r="J838" t="s">
        <v>86</v>
      </c>
      <c r="K838">
        <v>0.11933014661029009</v>
      </c>
      <c r="L838">
        <v>11.933</v>
      </c>
      <c r="M838" t="s">
        <v>82</v>
      </c>
    </row>
    <row r="839" spans="1:13">
      <c r="A839" t="s">
        <v>166</v>
      </c>
      <c r="B839" t="s">
        <v>167</v>
      </c>
      <c r="C839" t="str">
        <f>TEXT(D839, "mmm")</f>
        <v>Jan</v>
      </c>
      <c r="D839" s="1">
        <v>45320</v>
      </c>
      <c r="E839" t="s">
        <v>172</v>
      </c>
      <c r="F839" t="s">
        <v>101</v>
      </c>
      <c r="G839">
        <v>80600</v>
      </c>
      <c r="H839">
        <v>14.22</v>
      </c>
      <c r="I839">
        <v>1146132</v>
      </c>
      <c r="J839" t="s">
        <v>86</v>
      </c>
      <c r="K839">
        <v>0.11933014661029009</v>
      </c>
      <c r="L839">
        <v>11.933</v>
      </c>
      <c r="M839" t="s">
        <v>82</v>
      </c>
    </row>
    <row r="840" spans="1:13">
      <c r="A840" t="s">
        <v>166</v>
      </c>
      <c r="B840" t="s">
        <v>167</v>
      </c>
      <c r="C840" t="str">
        <f>TEXT(D840, "mmm")</f>
        <v>Jan</v>
      </c>
      <c r="D840" s="1">
        <v>45320</v>
      </c>
      <c r="E840" t="s">
        <v>173</v>
      </c>
      <c r="F840" t="s">
        <v>101</v>
      </c>
      <c r="G840">
        <v>80600</v>
      </c>
      <c r="H840">
        <v>14.22</v>
      </c>
      <c r="I840">
        <v>1146132</v>
      </c>
      <c r="J840" t="s">
        <v>86</v>
      </c>
      <c r="K840">
        <v>0.11933014661029009</v>
      </c>
      <c r="L840">
        <v>11.933</v>
      </c>
      <c r="M840" t="s">
        <v>82</v>
      </c>
    </row>
    <row r="841" spans="1:13">
      <c r="A841" t="s">
        <v>166</v>
      </c>
      <c r="B841" t="s">
        <v>167</v>
      </c>
      <c r="C841" t="str">
        <f>TEXT(D841, "mmm")</f>
        <v>Jan</v>
      </c>
      <c r="D841" s="1">
        <v>45320</v>
      </c>
      <c r="E841" t="s">
        <v>171</v>
      </c>
      <c r="F841" t="s">
        <v>101</v>
      </c>
      <c r="G841">
        <v>80600</v>
      </c>
      <c r="H841">
        <v>14.22</v>
      </c>
      <c r="I841">
        <v>1146132</v>
      </c>
      <c r="J841" t="s">
        <v>86</v>
      </c>
      <c r="K841">
        <v>0.11933014661029009</v>
      </c>
      <c r="L841">
        <v>11.933</v>
      </c>
      <c r="M841" t="s">
        <v>82</v>
      </c>
    </row>
    <row r="842" spans="1:13">
      <c r="A842" t="s">
        <v>166</v>
      </c>
      <c r="B842" t="s">
        <v>167</v>
      </c>
      <c r="C842" t="str">
        <f>TEXT(D842, "mmm")</f>
        <v>Jan</v>
      </c>
      <c r="D842" s="1">
        <v>45320</v>
      </c>
      <c r="E842" t="s">
        <v>169</v>
      </c>
      <c r="F842" t="s">
        <v>101</v>
      </c>
      <c r="G842">
        <v>80600</v>
      </c>
      <c r="H842">
        <v>14.22</v>
      </c>
      <c r="I842">
        <v>1146132</v>
      </c>
      <c r="J842" t="s">
        <v>86</v>
      </c>
      <c r="K842">
        <v>0.11933014661029009</v>
      </c>
      <c r="L842">
        <v>11.933</v>
      </c>
      <c r="M842" t="s">
        <v>82</v>
      </c>
    </row>
    <row r="843" spans="1:13">
      <c r="A843" t="s">
        <v>568</v>
      </c>
      <c r="B843" t="s">
        <v>569</v>
      </c>
      <c r="C843" t="str">
        <f>TEXT(D843, "mmm")</f>
        <v>Jan</v>
      </c>
      <c r="D843" s="1">
        <v>45320</v>
      </c>
      <c r="E843" t="s">
        <v>572</v>
      </c>
      <c r="F843" t="s">
        <v>101</v>
      </c>
      <c r="G843">
        <v>400000</v>
      </c>
      <c r="H843">
        <v>19</v>
      </c>
      <c r="I843">
        <v>7600000</v>
      </c>
      <c r="J843" t="s">
        <v>86</v>
      </c>
      <c r="K843">
        <v>0.18216220752612949</v>
      </c>
      <c r="L843">
        <v>18.216200000000001</v>
      </c>
      <c r="M843" t="s">
        <v>82</v>
      </c>
    </row>
    <row r="844" spans="1:13">
      <c r="A844" t="s">
        <v>568</v>
      </c>
      <c r="B844" t="s">
        <v>569</v>
      </c>
      <c r="C844" t="str">
        <f>TEXT(D844, "mmm")</f>
        <v>Jan</v>
      </c>
      <c r="D844" s="1">
        <v>45320</v>
      </c>
      <c r="E844" t="s">
        <v>573</v>
      </c>
      <c r="F844" t="s">
        <v>101</v>
      </c>
      <c r="G844">
        <v>400000</v>
      </c>
      <c r="H844">
        <v>19</v>
      </c>
      <c r="I844">
        <v>7600000</v>
      </c>
      <c r="J844" t="s">
        <v>86</v>
      </c>
      <c r="K844">
        <v>0.18216220752612949</v>
      </c>
      <c r="L844">
        <v>18.216200000000001</v>
      </c>
      <c r="M844" t="s">
        <v>82</v>
      </c>
    </row>
    <row r="845" spans="1:13">
      <c r="A845" t="s">
        <v>568</v>
      </c>
      <c r="B845" t="s">
        <v>569</v>
      </c>
      <c r="C845" t="str">
        <f>TEXT(D845, "mmm")</f>
        <v>Jan</v>
      </c>
      <c r="D845" s="1">
        <v>45320</v>
      </c>
      <c r="E845" t="s">
        <v>574</v>
      </c>
      <c r="F845" t="s">
        <v>101</v>
      </c>
      <c r="G845">
        <v>400000</v>
      </c>
      <c r="H845">
        <v>19</v>
      </c>
      <c r="I845">
        <v>7600000</v>
      </c>
      <c r="J845" t="s">
        <v>86</v>
      </c>
      <c r="K845">
        <v>0.18216220752612949</v>
      </c>
      <c r="L845">
        <v>18.216200000000001</v>
      </c>
      <c r="M845" t="s">
        <v>82</v>
      </c>
    </row>
    <row r="846" spans="1:13">
      <c r="A846" t="s">
        <v>568</v>
      </c>
      <c r="B846" t="s">
        <v>569</v>
      </c>
      <c r="C846" t="str">
        <f>TEXT(D846, "mmm")</f>
        <v>Jan</v>
      </c>
      <c r="D846" s="1">
        <v>45320</v>
      </c>
      <c r="E846" t="s">
        <v>575</v>
      </c>
      <c r="F846" t="s">
        <v>101</v>
      </c>
      <c r="G846">
        <v>400000</v>
      </c>
      <c r="H846">
        <v>19</v>
      </c>
      <c r="I846">
        <v>7600000</v>
      </c>
      <c r="J846" t="s">
        <v>86</v>
      </c>
      <c r="K846">
        <v>0.18216220752612949</v>
      </c>
      <c r="L846">
        <v>18.216200000000001</v>
      </c>
      <c r="M846" t="s">
        <v>82</v>
      </c>
    </row>
    <row r="847" spans="1:13">
      <c r="A847" t="s">
        <v>576</v>
      </c>
      <c r="B847" t="s">
        <v>577</v>
      </c>
      <c r="C847" t="str">
        <f>TEXT(D847, "mmm")</f>
        <v>Jan</v>
      </c>
      <c r="D847" s="1">
        <v>45320</v>
      </c>
      <c r="E847" t="s">
        <v>578</v>
      </c>
      <c r="F847" t="s">
        <v>101</v>
      </c>
      <c r="G847">
        <v>150000</v>
      </c>
      <c r="H847">
        <v>0.18</v>
      </c>
      <c r="I847">
        <v>27000</v>
      </c>
      <c r="J847" t="s">
        <v>81</v>
      </c>
      <c r="K847">
        <v>-3.8888966154166038E-2</v>
      </c>
      <c r="L847">
        <v>-3.8889</v>
      </c>
      <c r="M847" t="s">
        <v>82</v>
      </c>
    </row>
    <row r="848" spans="1:13">
      <c r="A848" t="s">
        <v>468</v>
      </c>
      <c r="B848" t="s">
        <v>469</v>
      </c>
      <c r="C848" t="str">
        <f>TEXT(D848, "mmm")</f>
        <v>Jan</v>
      </c>
      <c r="D848" s="1">
        <v>45320</v>
      </c>
      <c r="E848" t="s">
        <v>470</v>
      </c>
      <c r="F848" t="s">
        <v>222</v>
      </c>
      <c r="G848">
        <v>8379</v>
      </c>
      <c r="H848">
        <v>2.87</v>
      </c>
      <c r="I848">
        <v>24047.73</v>
      </c>
      <c r="J848" t="s">
        <v>81</v>
      </c>
      <c r="K848">
        <v>6.7340082746498497E-2</v>
      </c>
      <c r="L848">
        <v>6.734</v>
      </c>
      <c r="M848" t="s">
        <v>82</v>
      </c>
    </row>
    <row r="849" spans="1:13">
      <c r="A849" t="s">
        <v>294</v>
      </c>
      <c r="B849" t="s">
        <v>295</v>
      </c>
      <c r="C849" t="str">
        <f>TEXT(D849, "mmm")</f>
        <v>Jan</v>
      </c>
      <c r="D849" s="1">
        <v>45320</v>
      </c>
      <c r="E849" t="s">
        <v>100</v>
      </c>
      <c r="F849" t="s">
        <v>101</v>
      </c>
      <c r="G849">
        <v>44823</v>
      </c>
      <c r="H849">
        <v>15.41</v>
      </c>
      <c r="I849">
        <v>690722.43</v>
      </c>
      <c r="J849" t="s">
        <v>81</v>
      </c>
      <c r="K849">
        <v>1.617051751808285E-2</v>
      </c>
      <c r="L849">
        <v>1.6171</v>
      </c>
      <c r="M849" t="s">
        <v>82</v>
      </c>
    </row>
    <row r="850" spans="1:13">
      <c r="A850" t="s">
        <v>294</v>
      </c>
      <c r="B850" t="s">
        <v>295</v>
      </c>
      <c r="C850" t="str">
        <f>TEXT(D850, "mmm")</f>
        <v>Jan</v>
      </c>
      <c r="D850" s="1">
        <v>45320</v>
      </c>
      <c r="E850" t="s">
        <v>102</v>
      </c>
      <c r="F850" t="s">
        <v>101</v>
      </c>
      <c r="G850">
        <v>44823</v>
      </c>
      <c r="H850">
        <v>15.41</v>
      </c>
      <c r="I850">
        <v>690722.43</v>
      </c>
      <c r="J850" t="s">
        <v>81</v>
      </c>
      <c r="K850">
        <v>1.617051751808285E-2</v>
      </c>
      <c r="L850">
        <v>1.6171</v>
      </c>
      <c r="M850" t="s">
        <v>82</v>
      </c>
    </row>
    <row r="851" spans="1:13">
      <c r="A851" t="s">
        <v>468</v>
      </c>
      <c r="B851" t="s">
        <v>469</v>
      </c>
      <c r="C851" t="str">
        <f>TEXT(D851, "mmm")</f>
        <v>Jan</v>
      </c>
      <c r="D851" s="1">
        <v>45320</v>
      </c>
      <c r="E851" t="s">
        <v>471</v>
      </c>
      <c r="F851" t="s">
        <v>222</v>
      </c>
      <c r="G851">
        <v>8379</v>
      </c>
      <c r="H851">
        <v>2.87</v>
      </c>
      <c r="I851">
        <v>24047.73</v>
      </c>
      <c r="J851" t="s">
        <v>81</v>
      </c>
      <c r="K851">
        <v>6.7340082746498497E-2</v>
      </c>
      <c r="L851">
        <v>6.734</v>
      </c>
      <c r="M851" t="s">
        <v>82</v>
      </c>
    </row>
    <row r="852" spans="1:13">
      <c r="A852" t="s">
        <v>536</v>
      </c>
      <c r="B852" t="s">
        <v>537</v>
      </c>
      <c r="C852" t="str">
        <f>TEXT(D852, "mmm")</f>
        <v>Jan</v>
      </c>
      <c r="D852" s="1">
        <v>45320</v>
      </c>
      <c r="E852" t="s">
        <v>579</v>
      </c>
      <c r="F852" t="s">
        <v>128</v>
      </c>
      <c r="G852">
        <v>31541</v>
      </c>
      <c r="H852">
        <v>3.71</v>
      </c>
      <c r="I852">
        <v>117017.11</v>
      </c>
      <c r="J852" t="s">
        <v>86</v>
      </c>
      <c r="K852">
        <v>0.48387095120231871</v>
      </c>
      <c r="L852">
        <v>48.387099999999997</v>
      </c>
      <c r="M852" t="s">
        <v>82</v>
      </c>
    </row>
    <row r="853" spans="1:13">
      <c r="A853" t="s">
        <v>580</v>
      </c>
      <c r="B853" t="s">
        <v>581</v>
      </c>
      <c r="C853" t="str">
        <f>TEXT(D853, "mmm")</f>
        <v>Jan</v>
      </c>
      <c r="D853" s="1">
        <v>45320</v>
      </c>
      <c r="E853" t="s">
        <v>582</v>
      </c>
      <c r="F853" t="s">
        <v>118</v>
      </c>
      <c r="G853">
        <v>3350</v>
      </c>
      <c r="H853">
        <v>20.5</v>
      </c>
      <c r="I853">
        <v>68675</v>
      </c>
      <c r="J853" t="s">
        <v>81</v>
      </c>
      <c r="K853">
        <v>3.0325529885951941E-2</v>
      </c>
      <c r="L853">
        <v>3.0326</v>
      </c>
      <c r="M853" t="s">
        <v>82</v>
      </c>
    </row>
    <row r="854" spans="1:13">
      <c r="A854" t="s">
        <v>583</v>
      </c>
      <c r="B854" t="s">
        <v>584</v>
      </c>
      <c r="C854" t="str">
        <f>TEXT(D854, "mmm")</f>
        <v>Jan</v>
      </c>
      <c r="D854" s="1">
        <v>45320</v>
      </c>
      <c r="E854" t="s">
        <v>585</v>
      </c>
      <c r="F854" t="s">
        <v>101</v>
      </c>
      <c r="G854">
        <v>15238095</v>
      </c>
      <c r="H854">
        <v>21</v>
      </c>
      <c r="I854">
        <v>319999995</v>
      </c>
      <c r="J854" t="s">
        <v>86</v>
      </c>
      <c r="K854">
        <v>7.5816920214174077E-2</v>
      </c>
      <c r="L854">
        <v>7.5816999999999997</v>
      </c>
      <c r="M854" t="s">
        <v>82</v>
      </c>
    </row>
    <row r="855" spans="1:13">
      <c r="A855" t="s">
        <v>568</v>
      </c>
      <c r="B855" t="s">
        <v>569</v>
      </c>
      <c r="C855" t="str">
        <f>TEXT(D855, "mmm")</f>
        <v>Jan</v>
      </c>
      <c r="D855" s="1">
        <v>45320</v>
      </c>
      <c r="E855" t="s">
        <v>586</v>
      </c>
      <c r="F855" t="s">
        <v>118</v>
      </c>
      <c r="G855">
        <v>1315</v>
      </c>
      <c r="H855">
        <v>19</v>
      </c>
      <c r="I855">
        <v>24985</v>
      </c>
      <c r="J855" t="s">
        <v>81</v>
      </c>
      <c r="K855">
        <v>0.18216220752612949</v>
      </c>
      <c r="L855">
        <v>18.216200000000001</v>
      </c>
      <c r="M855" t="s">
        <v>82</v>
      </c>
    </row>
    <row r="856" spans="1:13">
      <c r="A856" t="s">
        <v>568</v>
      </c>
      <c r="B856" t="s">
        <v>569</v>
      </c>
      <c r="C856" t="str">
        <f>TEXT(D856, "mmm")</f>
        <v>Jan</v>
      </c>
      <c r="D856" s="1">
        <v>45320</v>
      </c>
      <c r="E856" t="s">
        <v>587</v>
      </c>
      <c r="F856" t="s">
        <v>80</v>
      </c>
      <c r="G856">
        <v>263157</v>
      </c>
      <c r="H856">
        <v>19</v>
      </c>
      <c r="I856">
        <v>4999983</v>
      </c>
      <c r="J856" t="s">
        <v>81</v>
      </c>
      <c r="K856">
        <v>0.18216220752612949</v>
      </c>
      <c r="L856">
        <v>18.216200000000001</v>
      </c>
      <c r="M856" t="s">
        <v>82</v>
      </c>
    </row>
    <row r="857" spans="1:13">
      <c r="A857" t="s">
        <v>588</v>
      </c>
      <c r="B857" t="s">
        <v>589</v>
      </c>
      <c r="C857" t="str">
        <f>TEXT(D857, "mmm")</f>
        <v>Jan</v>
      </c>
      <c r="D857" s="1">
        <v>45320</v>
      </c>
      <c r="E857" t="s">
        <v>590</v>
      </c>
      <c r="F857" t="s">
        <v>80</v>
      </c>
      <c r="G857">
        <v>100000</v>
      </c>
      <c r="H857">
        <v>32.5</v>
      </c>
      <c r="I857">
        <v>3250000</v>
      </c>
      <c r="J857" t="s">
        <v>86</v>
      </c>
      <c r="K857">
        <v>1.916760005928864E-2</v>
      </c>
      <c r="L857">
        <v>1.9168000000000001</v>
      </c>
      <c r="M857" t="s">
        <v>82</v>
      </c>
    </row>
    <row r="858" spans="1:13">
      <c r="A858" t="s">
        <v>591</v>
      </c>
      <c r="B858" t="s">
        <v>592</v>
      </c>
      <c r="C858" t="str">
        <f>TEXT(D858, "mmm")</f>
        <v>Jan</v>
      </c>
      <c r="D858" s="1">
        <v>45320</v>
      </c>
      <c r="E858" t="s">
        <v>593</v>
      </c>
      <c r="F858" t="s">
        <v>80</v>
      </c>
      <c r="G858">
        <v>3600</v>
      </c>
      <c r="H858">
        <v>27.75</v>
      </c>
      <c r="I858">
        <v>99900</v>
      </c>
      <c r="J858" t="s">
        <v>81</v>
      </c>
      <c r="K858">
        <v>3.6036860835442219E-4</v>
      </c>
      <c r="L858">
        <v>3.5999999999999997E-2</v>
      </c>
      <c r="M858" t="s">
        <v>82</v>
      </c>
    </row>
    <row r="859" spans="1:13">
      <c r="A859" t="s">
        <v>594</v>
      </c>
      <c r="B859" t="s">
        <v>595</v>
      </c>
      <c r="C859" t="str">
        <f>TEXT(D859, "mmm")</f>
        <v>Jan</v>
      </c>
      <c r="D859" s="1">
        <v>45320</v>
      </c>
      <c r="E859" t="s">
        <v>593</v>
      </c>
      <c r="F859" t="s">
        <v>128</v>
      </c>
      <c r="G859">
        <v>3000</v>
      </c>
      <c r="H859">
        <v>43.36</v>
      </c>
      <c r="I859">
        <v>130080</v>
      </c>
      <c r="J859" t="s">
        <v>81</v>
      </c>
      <c r="K859">
        <v>7.277802561101554E-3</v>
      </c>
      <c r="L859">
        <v>0.7278</v>
      </c>
      <c r="M859" t="s">
        <v>82</v>
      </c>
    </row>
    <row r="860" spans="1:13">
      <c r="A860" t="s">
        <v>142</v>
      </c>
      <c r="B860" t="s">
        <v>143</v>
      </c>
      <c r="C860" t="str">
        <f>TEXT(D860, "mmm")</f>
        <v>Jan</v>
      </c>
      <c r="D860" s="1">
        <v>45320</v>
      </c>
      <c r="E860" t="s">
        <v>100</v>
      </c>
      <c r="F860" t="s">
        <v>101</v>
      </c>
      <c r="G860">
        <v>140097</v>
      </c>
      <c r="H860">
        <v>16.8</v>
      </c>
      <c r="I860">
        <v>2353629.6</v>
      </c>
      <c r="J860" t="s">
        <v>86</v>
      </c>
      <c r="K860">
        <v>1.4268674340397689E-2</v>
      </c>
      <c r="L860">
        <v>1.4269000000000001</v>
      </c>
      <c r="M860" t="s">
        <v>82</v>
      </c>
    </row>
    <row r="861" spans="1:13">
      <c r="A861" t="s">
        <v>142</v>
      </c>
      <c r="B861" t="s">
        <v>143</v>
      </c>
      <c r="C861" t="str">
        <f>TEXT(D861, "mmm")</f>
        <v>Jan</v>
      </c>
      <c r="D861" s="1">
        <v>45320</v>
      </c>
      <c r="E861" t="s">
        <v>102</v>
      </c>
      <c r="F861" t="s">
        <v>101</v>
      </c>
      <c r="G861">
        <v>140097</v>
      </c>
      <c r="H861">
        <v>16.8</v>
      </c>
      <c r="I861">
        <v>2353629.6</v>
      </c>
      <c r="J861" t="s">
        <v>86</v>
      </c>
      <c r="K861">
        <v>1.4268674340397689E-2</v>
      </c>
      <c r="L861">
        <v>1.4269000000000001</v>
      </c>
      <c r="M861" t="s">
        <v>82</v>
      </c>
    </row>
    <row r="862" spans="1:13">
      <c r="A862" t="s">
        <v>285</v>
      </c>
      <c r="B862" t="s">
        <v>286</v>
      </c>
      <c r="C862" t="str">
        <f>TEXT(D862, "mmm")</f>
        <v>Jan</v>
      </c>
      <c r="D862" s="1">
        <v>45320</v>
      </c>
      <c r="E862" t="s">
        <v>100</v>
      </c>
      <c r="F862" t="s">
        <v>101</v>
      </c>
      <c r="G862">
        <v>264206</v>
      </c>
      <c r="H862">
        <v>15.41</v>
      </c>
      <c r="I862">
        <v>4071414.46</v>
      </c>
      <c r="J862" t="s">
        <v>86</v>
      </c>
      <c r="K862">
        <v>4.0025987555958757E-2</v>
      </c>
      <c r="L862">
        <v>4.0026000000000002</v>
      </c>
      <c r="M862" t="s">
        <v>82</v>
      </c>
    </row>
    <row r="863" spans="1:13">
      <c r="A863" t="s">
        <v>285</v>
      </c>
      <c r="B863" t="s">
        <v>286</v>
      </c>
      <c r="C863" t="str">
        <f>TEXT(D863, "mmm")</f>
        <v>Jan</v>
      </c>
      <c r="D863" s="1">
        <v>45320</v>
      </c>
      <c r="E863" t="s">
        <v>102</v>
      </c>
      <c r="F863" t="s">
        <v>101</v>
      </c>
      <c r="G863">
        <v>264206</v>
      </c>
      <c r="H863">
        <v>15.41</v>
      </c>
      <c r="I863">
        <v>4071414.46</v>
      </c>
      <c r="J863" t="s">
        <v>86</v>
      </c>
      <c r="K863">
        <v>4.0025987555958757E-2</v>
      </c>
      <c r="L863">
        <v>4.0026000000000002</v>
      </c>
      <c r="M863" t="s">
        <v>82</v>
      </c>
    </row>
    <row r="864" spans="1:13">
      <c r="A864" t="s">
        <v>539</v>
      </c>
      <c r="B864" t="s">
        <v>540</v>
      </c>
      <c r="C864" t="str">
        <f>TEXT(D864, "mmm")</f>
        <v>Jan</v>
      </c>
      <c r="D864" s="1">
        <v>45320</v>
      </c>
      <c r="E864" t="s">
        <v>596</v>
      </c>
      <c r="F864" t="s">
        <v>80</v>
      </c>
      <c r="G864">
        <v>931.97</v>
      </c>
      <c r="H864">
        <v>21.46</v>
      </c>
      <c r="I864">
        <v>20000.0762</v>
      </c>
      <c r="J864" t="s">
        <v>86</v>
      </c>
      <c r="K864">
        <v>-4.8462296810344418E-2</v>
      </c>
      <c r="L864">
        <v>-4.8461999999999996</v>
      </c>
      <c r="M864" t="s">
        <v>82</v>
      </c>
    </row>
    <row r="865" spans="1:13">
      <c r="A865" t="s">
        <v>556</v>
      </c>
      <c r="B865" t="s">
        <v>557</v>
      </c>
      <c r="C865" t="str">
        <f>TEXT(D865, "mmm")</f>
        <v>Jan</v>
      </c>
      <c r="D865" s="1">
        <v>45320</v>
      </c>
      <c r="E865" t="s">
        <v>597</v>
      </c>
      <c r="F865" t="s">
        <v>80</v>
      </c>
      <c r="G865">
        <v>700</v>
      </c>
      <c r="H865">
        <v>18.02</v>
      </c>
      <c r="I865">
        <v>12614</v>
      </c>
      <c r="J865" t="s">
        <v>81</v>
      </c>
      <c r="K865">
        <v>-3.6950297938004313E-2</v>
      </c>
      <c r="L865">
        <v>-3.6949999999999998</v>
      </c>
      <c r="M865" t="s">
        <v>82</v>
      </c>
    </row>
    <row r="866" spans="1:13">
      <c r="A866" t="s">
        <v>543</v>
      </c>
      <c r="B866" t="s">
        <v>544</v>
      </c>
      <c r="C866" t="str">
        <f>TEXT(D866, "mmm")</f>
        <v>Jan</v>
      </c>
      <c r="D866" s="1">
        <v>45320</v>
      </c>
      <c r="E866" t="s">
        <v>598</v>
      </c>
      <c r="F866" t="s">
        <v>118</v>
      </c>
      <c r="G866">
        <v>2500</v>
      </c>
      <c r="H866">
        <v>20.71</v>
      </c>
      <c r="I866">
        <v>51775</v>
      </c>
      <c r="J866" t="s">
        <v>81</v>
      </c>
      <c r="K866">
        <v>-7.1292020931909561E-2</v>
      </c>
      <c r="L866">
        <v>-7.1292</v>
      </c>
      <c r="M866" t="s">
        <v>82</v>
      </c>
    </row>
    <row r="867" spans="1:13">
      <c r="A867" t="s">
        <v>200</v>
      </c>
      <c r="B867" t="s">
        <v>201</v>
      </c>
      <c r="C867" t="str">
        <f>TEXT(D867, "mmm")</f>
        <v>Jan</v>
      </c>
      <c r="D867" s="1">
        <v>45320</v>
      </c>
      <c r="E867" t="s">
        <v>599</v>
      </c>
      <c r="F867" t="s">
        <v>80</v>
      </c>
      <c r="G867">
        <v>30000</v>
      </c>
      <c r="H867">
        <v>0.99</v>
      </c>
      <c r="I867">
        <v>29700</v>
      </c>
      <c r="J867" t="s">
        <v>81</v>
      </c>
      <c r="K867">
        <v>1.9607824804414919E-2</v>
      </c>
      <c r="L867">
        <v>1.9608000000000001</v>
      </c>
      <c r="M867" t="s">
        <v>82</v>
      </c>
    </row>
    <row r="868" spans="1:13">
      <c r="A868" t="s">
        <v>568</v>
      </c>
      <c r="B868" t="s">
        <v>569</v>
      </c>
      <c r="C868" t="str">
        <f>TEXT(D868, "mmm")</f>
        <v>Jan</v>
      </c>
      <c r="D868" s="1">
        <v>45320</v>
      </c>
      <c r="E868" t="s">
        <v>574</v>
      </c>
      <c r="F868" t="s">
        <v>101</v>
      </c>
      <c r="G868">
        <v>400000</v>
      </c>
      <c r="H868">
        <v>19</v>
      </c>
      <c r="I868">
        <v>7600000</v>
      </c>
      <c r="J868" t="s">
        <v>86</v>
      </c>
      <c r="K868">
        <v>0.18216220752612949</v>
      </c>
      <c r="L868">
        <v>18.216200000000001</v>
      </c>
      <c r="M868" t="s">
        <v>82</v>
      </c>
    </row>
    <row r="869" spans="1:13">
      <c r="A869" t="s">
        <v>568</v>
      </c>
      <c r="B869" t="s">
        <v>569</v>
      </c>
      <c r="C869" t="str">
        <f>TEXT(D869, "mmm")</f>
        <v>Jan</v>
      </c>
      <c r="D869" s="1">
        <v>45320</v>
      </c>
      <c r="E869" t="s">
        <v>572</v>
      </c>
      <c r="F869" t="s">
        <v>101</v>
      </c>
      <c r="G869">
        <v>400000</v>
      </c>
      <c r="H869">
        <v>19</v>
      </c>
      <c r="I869">
        <v>7600000</v>
      </c>
      <c r="J869" t="s">
        <v>86</v>
      </c>
      <c r="K869">
        <v>0.18216220752612949</v>
      </c>
      <c r="L869">
        <v>18.216200000000001</v>
      </c>
      <c r="M869" t="s">
        <v>82</v>
      </c>
    </row>
    <row r="870" spans="1:13">
      <c r="A870" t="s">
        <v>568</v>
      </c>
      <c r="B870" t="s">
        <v>569</v>
      </c>
      <c r="C870" t="str">
        <f>TEXT(D870, "mmm")</f>
        <v>Jan</v>
      </c>
      <c r="D870" s="1">
        <v>45320</v>
      </c>
      <c r="E870" t="s">
        <v>573</v>
      </c>
      <c r="F870" t="s">
        <v>101</v>
      </c>
      <c r="G870">
        <v>400000</v>
      </c>
      <c r="H870">
        <v>19</v>
      </c>
      <c r="I870">
        <v>7600000</v>
      </c>
      <c r="J870" t="s">
        <v>86</v>
      </c>
      <c r="K870">
        <v>0.18216220752612949</v>
      </c>
      <c r="L870">
        <v>18.216200000000001</v>
      </c>
      <c r="M870" t="s">
        <v>82</v>
      </c>
    </row>
    <row r="871" spans="1:13">
      <c r="A871" t="s">
        <v>568</v>
      </c>
      <c r="B871" t="s">
        <v>569</v>
      </c>
      <c r="C871" t="str">
        <f>TEXT(D871, "mmm")</f>
        <v>Jan</v>
      </c>
      <c r="D871" s="1">
        <v>45320</v>
      </c>
      <c r="E871" t="s">
        <v>575</v>
      </c>
      <c r="F871" t="s">
        <v>101</v>
      </c>
      <c r="G871">
        <v>400000</v>
      </c>
      <c r="H871">
        <v>19</v>
      </c>
      <c r="I871">
        <v>7600000</v>
      </c>
      <c r="J871" t="s">
        <v>86</v>
      </c>
      <c r="K871">
        <v>0.18216220752612949</v>
      </c>
      <c r="L871">
        <v>18.216200000000001</v>
      </c>
      <c r="M871" t="s">
        <v>82</v>
      </c>
    </row>
    <row r="872" spans="1:13">
      <c r="A872" t="s">
        <v>568</v>
      </c>
      <c r="B872" t="s">
        <v>569</v>
      </c>
      <c r="C872" t="str">
        <f>TEXT(D872, "mmm")</f>
        <v>Jan</v>
      </c>
      <c r="D872" s="1">
        <v>45320</v>
      </c>
      <c r="E872" t="s">
        <v>571</v>
      </c>
      <c r="F872" t="s">
        <v>101</v>
      </c>
      <c r="G872">
        <v>400000</v>
      </c>
      <c r="H872">
        <v>19</v>
      </c>
      <c r="I872">
        <v>7600000</v>
      </c>
      <c r="J872" t="s">
        <v>86</v>
      </c>
      <c r="K872">
        <v>0.18216220752612949</v>
      </c>
      <c r="L872">
        <v>18.216200000000001</v>
      </c>
      <c r="M872" t="s">
        <v>82</v>
      </c>
    </row>
    <row r="873" spans="1:13">
      <c r="A873" t="s">
        <v>166</v>
      </c>
      <c r="B873" t="s">
        <v>167</v>
      </c>
      <c r="C873" t="str">
        <f>TEXT(D873, "mmm")</f>
        <v>Jan</v>
      </c>
      <c r="D873" s="1">
        <v>45321</v>
      </c>
      <c r="E873" t="s">
        <v>174</v>
      </c>
      <c r="F873" t="s">
        <v>101</v>
      </c>
      <c r="G873">
        <v>88099</v>
      </c>
      <c r="H873">
        <v>14.47</v>
      </c>
      <c r="I873">
        <v>1274792.53</v>
      </c>
      <c r="J873" t="s">
        <v>86</v>
      </c>
      <c r="K873">
        <v>2.7008751329975489E-3</v>
      </c>
      <c r="L873">
        <v>0.27010000000000001</v>
      </c>
      <c r="M873" t="s">
        <v>82</v>
      </c>
    </row>
    <row r="874" spans="1:13">
      <c r="A874" t="s">
        <v>166</v>
      </c>
      <c r="B874" t="s">
        <v>167</v>
      </c>
      <c r="C874" t="str">
        <f>TEXT(D874, "mmm")</f>
        <v>Jan</v>
      </c>
      <c r="D874" s="1">
        <v>45321</v>
      </c>
      <c r="E874" t="s">
        <v>171</v>
      </c>
      <c r="F874" t="s">
        <v>101</v>
      </c>
      <c r="G874">
        <v>88099</v>
      </c>
      <c r="H874">
        <v>14.47</v>
      </c>
      <c r="I874">
        <v>1274792.53</v>
      </c>
      <c r="J874" t="s">
        <v>86</v>
      </c>
      <c r="K874">
        <v>2.7008751329975489E-3</v>
      </c>
      <c r="L874">
        <v>0.27010000000000001</v>
      </c>
      <c r="M874" t="s">
        <v>82</v>
      </c>
    </row>
    <row r="875" spans="1:13">
      <c r="A875" t="s">
        <v>166</v>
      </c>
      <c r="B875" t="s">
        <v>167</v>
      </c>
      <c r="C875" t="str">
        <f>TEXT(D875, "mmm")</f>
        <v>Jan</v>
      </c>
      <c r="D875" s="1">
        <v>45321</v>
      </c>
      <c r="E875" t="s">
        <v>168</v>
      </c>
      <c r="F875" t="s">
        <v>101</v>
      </c>
      <c r="G875">
        <v>88099</v>
      </c>
      <c r="H875">
        <v>14.47</v>
      </c>
      <c r="I875">
        <v>1274792.53</v>
      </c>
      <c r="J875" t="s">
        <v>86</v>
      </c>
      <c r="K875">
        <v>2.7008751329975489E-3</v>
      </c>
      <c r="L875">
        <v>0.27010000000000001</v>
      </c>
      <c r="M875" t="s">
        <v>82</v>
      </c>
    </row>
    <row r="876" spans="1:13">
      <c r="A876" t="s">
        <v>166</v>
      </c>
      <c r="B876" t="s">
        <v>167</v>
      </c>
      <c r="C876" t="str">
        <f>TEXT(D876, "mmm")</f>
        <v>Jan</v>
      </c>
      <c r="D876" s="1">
        <v>45321</v>
      </c>
      <c r="E876" t="s">
        <v>173</v>
      </c>
      <c r="F876" t="s">
        <v>101</v>
      </c>
      <c r="G876">
        <v>88099</v>
      </c>
      <c r="H876">
        <v>14.47</v>
      </c>
      <c r="I876">
        <v>1274792.53</v>
      </c>
      <c r="J876" t="s">
        <v>86</v>
      </c>
      <c r="K876">
        <v>2.7008751329975489E-3</v>
      </c>
      <c r="L876">
        <v>0.27010000000000001</v>
      </c>
      <c r="M876" t="s">
        <v>82</v>
      </c>
    </row>
    <row r="877" spans="1:13">
      <c r="A877" t="s">
        <v>166</v>
      </c>
      <c r="B877" t="s">
        <v>167</v>
      </c>
      <c r="C877" t="str">
        <f>TEXT(D877, "mmm")</f>
        <v>Jan</v>
      </c>
      <c r="D877" s="1">
        <v>45321</v>
      </c>
      <c r="E877" t="s">
        <v>170</v>
      </c>
      <c r="F877" t="s">
        <v>101</v>
      </c>
      <c r="G877">
        <v>88099</v>
      </c>
      <c r="H877">
        <v>14.47</v>
      </c>
      <c r="I877">
        <v>1274792.53</v>
      </c>
      <c r="J877" t="s">
        <v>86</v>
      </c>
      <c r="K877">
        <v>2.7008751329975489E-3</v>
      </c>
      <c r="L877">
        <v>0.27010000000000001</v>
      </c>
      <c r="M877" t="s">
        <v>82</v>
      </c>
    </row>
    <row r="878" spans="1:13">
      <c r="A878" t="s">
        <v>166</v>
      </c>
      <c r="B878" t="s">
        <v>167</v>
      </c>
      <c r="C878" t="str">
        <f>TEXT(D878, "mmm")</f>
        <v>Jan</v>
      </c>
      <c r="D878" s="1">
        <v>45321</v>
      </c>
      <c r="E878" t="s">
        <v>172</v>
      </c>
      <c r="F878" t="s">
        <v>101</v>
      </c>
      <c r="G878">
        <v>88099</v>
      </c>
      <c r="H878">
        <v>14.47</v>
      </c>
      <c r="I878">
        <v>1274792.53</v>
      </c>
      <c r="J878" t="s">
        <v>86</v>
      </c>
      <c r="K878">
        <v>2.7008751329975489E-3</v>
      </c>
      <c r="L878">
        <v>0.27010000000000001</v>
      </c>
      <c r="M878" t="s">
        <v>82</v>
      </c>
    </row>
    <row r="879" spans="1:13">
      <c r="A879" t="s">
        <v>166</v>
      </c>
      <c r="B879" t="s">
        <v>167</v>
      </c>
      <c r="C879" t="str">
        <f>TEXT(D879, "mmm")</f>
        <v>Jan</v>
      </c>
      <c r="D879" s="1">
        <v>45321</v>
      </c>
      <c r="E879" t="s">
        <v>169</v>
      </c>
      <c r="F879" t="s">
        <v>101</v>
      </c>
      <c r="G879">
        <v>88099</v>
      </c>
      <c r="H879">
        <v>14.47</v>
      </c>
      <c r="I879">
        <v>1274792.53</v>
      </c>
      <c r="J879" t="s">
        <v>86</v>
      </c>
      <c r="K879">
        <v>2.7008751329975489E-3</v>
      </c>
      <c r="L879">
        <v>0.27010000000000001</v>
      </c>
      <c r="M879" t="s">
        <v>82</v>
      </c>
    </row>
    <row r="880" spans="1:13">
      <c r="A880" t="s">
        <v>536</v>
      </c>
      <c r="B880" t="s">
        <v>537</v>
      </c>
      <c r="C880" t="str">
        <f>TEXT(D880, "mmm")</f>
        <v>Jan</v>
      </c>
      <c r="D880" s="1">
        <v>45321</v>
      </c>
      <c r="E880" t="s">
        <v>538</v>
      </c>
      <c r="F880" t="s">
        <v>118</v>
      </c>
      <c r="G880">
        <v>15000</v>
      </c>
      <c r="H880">
        <v>3.89</v>
      </c>
      <c r="I880">
        <v>58350</v>
      </c>
      <c r="J880" t="s">
        <v>81</v>
      </c>
      <c r="K880">
        <v>0.29648236750846002</v>
      </c>
      <c r="L880">
        <v>29.648199999999999</v>
      </c>
      <c r="M880" t="s">
        <v>82</v>
      </c>
    </row>
    <row r="881" spans="1:13">
      <c r="A881" t="s">
        <v>600</v>
      </c>
      <c r="B881" t="s">
        <v>601</v>
      </c>
      <c r="C881" t="str">
        <f>TEXT(D881, "mmm")</f>
        <v>Jan</v>
      </c>
      <c r="D881" s="1">
        <v>45321</v>
      </c>
      <c r="E881" t="s">
        <v>602</v>
      </c>
      <c r="F881" t="s">
        <v>80</v>
      </c>
      <c r="G881">
        <v>1990</v>
      </c>
      <c r="H881">
        <v>32.520000000000003</v>
      </c>
      <c r="I881">
        <v>64714.8</v>
      </c>
      <c r="J881" t="s">
        <v>86</v>
      </c>
      <c r="K881">
        <v>-0.10464067415530071</v>
      </c>
      <c r="L881">
        <v>-10.4641</v>
      </c>
      <c r="M881" t="s">
        <v>82</v>
      </c>
    </row>
    <row r="882" spans="1:13">
      <c r="A882" t="s">
        <v>603</v>
      </c>
      <c r="B882" t="s">
        <v>604</v>
      </c>
      <c r="C882" t="str">
        <f>TEXT(D882, "mmm")</f>
        <v>Jan</v>
      </c>
      <c r="D882" s="1">
        <v>45321</v>
      </c>
      <c r="E882" t="s">
        <v>605</v>
      </c>
      <c r="F882" t="s">
        <v>80</v>
      </c>
      <c r="G882">
        <v>735</v>
      </c>
      <c r="H882">
        <v>14.17</v>
      </c>
      <c r="I882">
        <v>10414.950000000001</v>
      </c>
      <c r="J882" t="s">
        <v>81</v>
      </c>
      <c r="K882">
        <v>-4.9330562353994363E-2</v>
      </c>
      <c r="L882">
        <v>-4.9330999999999996</v>
      </c>
      <c r="M882" t="s">
        <v>82</v>
      </c>
    </row>
    <row r="883" spans="1:13">
      <c r="A883" t="s">
        <v>543</v>
      </c>
      <c r="B883" t="s">
        <v>544</v>
      </c>
      <c r="C883" t="str">
        <f>TEXT(D883, "mmm")</f>
        <v>Jan</v>
      </c>
      <c r="D883" s="1">
        <v>45321</v>
      </c>
      <c r="E883" t="s">
        <v>606</v>
      </c>
      <c r="F883" t="s">
        <v>128</v>
      </c>
      <c r="G883">
        <v>1510</v>
      </c>
      <c r="H883">
        <v>20.96</v>
      </c>
      <c r="I883">
        <v>31649.599999999999</v>
      </c>
      <c r="J883" t="s">
        <v>81</v>
      </c>
      <c r="K883">
        <v>-0.1241118748727319</v>
      </c>
      <c r="L883">
        <v>-12.411199999999999</v>
      </c>
      <c r="M883" t="s">
        <v>82</v>
      </c>
    </row>
    <row r="884" spans="1:13">
      <c r="A884" t="s">
        <v>543</v>
      </c>
      <c r="B884" t="s">
        <v>544</v>
      </c>
      <c r="C884" t="str">
        <f>TEXT(D884, "mmm")</f>
        <v>Jan</v>
      </c>
      <c r="D884" s="1">
        <v>45321</v>
      </c>
      <c r="E884" t="s">
        <v>606</v>
      </c>
      <c r="F884" t="s">
        <v>128</v>
      </c>
      <c r="G884">
        <v>7890</v>
      </c>
      <c r="H884">
        <v>20.96</v>
      </c>
      <c r="I884">
        <v>165374.39999999999</v>
      </c>
      <c r="J884" t="s">
        <v>86</v>
      </c>
      <c r="K884">
        <v>-0.1241118748727319</v>
      </c>
      <c r="L884">
        <v>-12.411199999999999</v>
      </c>
      <c r="M884" t="s">
        <v>82</v>
      </c>
    </row>
    <row r="885" spans="1:13">
      <c r="A885" t="s">
        <v>543</v>
      </c>
      <c r="B885" t="s">
        <v>544</v>
      </c>
      <c r="C885" t="str">
        <f>TEXT(D885, "mmm")</f>
        <v>Jan</v>
      </c>
      <c r="D885" s="1">
        <v>45321</v>
      </c>
      <c r="E885" t="s">
        <v>607</v>
      </c>
      <c r="F885" t="s">
        <v>80</v>
      </c>
      <c r="G885">
        <v>1000</v>
      </c>
      <c r="H885">
        <v>21.09</v>
      </c>
      <c r="I885">
        <v>21090</v>
      </c>
      <c r="J885" t="s">
        <v>81</v>
      </c>
      <c r="K885">
        <v>-0.1241118748727319</v>
      </c>
      <c r="L885">
        <v>-12.411199999999999</v>
      </c>
      <c r="M885" t="s">
        <v>82</v>
      </c>
    </row>
    <row r="886" spans="1:13">
      <c r="A886" t="s">
        <v>543</v>
      </c>
      <c r="B886" t="s">
        <v>544</v>
      </c>
      <c r="C886" t="str">
        <f>TEXT(D886, "mmm")</f>
        <v>Jan</v>
      </c>
      <c r="D886" s="1">
        <v>45321</v>
      </c>
      <c r="E886" t="s">
        <v>607</v>
      </c>
      <c r="F886" t="s">
        <v>80</v>
      </c>
      <c r="G886">
        <v>1000</v>
      </c>
      <c r="H886">
        <v>21.09</v>
      </c>
      <c r="I886">
        <v>21090</v>
      </c>
      <c r="J886" t="s">
        <v>81</v>
      </c>
      <c r="K886">
        <v>-0.1241118748727319</v>
      </c>
      <c r="L886">
        <v>-12.411199999999999</v>
      </c>
      <c r="M886" t="s">
        <v>82</v>
      </c>
    </row>
    <row r="887" spans="1:13">
      <c r="A887" t="s">
        <v>608</v>
      </c>
      <c r="B887" t="s">
        <v>609</v>
      </c>
      <c r="C887" t="str">
        <f>TEXT(D887, "mmm")</f>
        <v>Jan</v>
      </c>
      <c r="D887" s="1">
        <v>45321</v>
      </c>
      <c r="E887" t="s">
        <v>512</v>
      </c>
      <c r="F887" t="s">
        <v>251</v>
      </c>
      <c r="G887">
        <v>222222</v>
      </c>
      <c r="H887">
        <v>18</v>
      </c>
      <c r="I887">
        <v>3999996</v>
      </c>
      <c r="J887" t="s">
        <v>86</v>
      </c>
      <c r="K887">
        <v>-4.5454718849875508E-3</v>
      </c>
      <c r="L887">
        <v>-0.45450000000000002</v>
      </c>
      <c r="M887" t="s">
        <v>82</v>
      </c>
    </row>
    <row r="888" spans="1:13">
      <c r="A888" t="s">
        <v>608</v>
      </c>
      <c r="B888" t="s">
        <v>609</v>
      </c>
      <c r="C888" t="str">
        <f>TEXT(D888, "mmm")</f>
        <v>Jan</v>
      </c>
      <c r="D888" s="1">
        <v>45321</v>
      </c>
      <c r="E888" t="s">
        <v>512</v>
      </c>
      <c r="F888" t="s">
        <v>251</v>
      </c>
      <c r="G888">
        <v>222222</v>
      </c>
      <c r="H888">
        <v>18</v>
      </c>
      <c r="I888">
        <v>3999996</v>
      </c>
      <c r="J888" t="s">
        <v>86</v>
      </c>
      <c r="K888">
        <v>-4.5454718849875508E-3</v>
      </c>
      <c r="L888">
        <v>-0.45450000000000002</v>
      </c>
      <c r="M888" t="s">
        <v>82</v>
      </c>
    </row>
    <row r="889" spans="1:13">
      <c r="A889" t="s">
        <v>610</v>
      </c>
      <c r="B889" t="s">
        <v>611</v>
      </c>
      <c r="C889" t="str">
        <f>TEXT(D889, "mmm")</f>
        <v>Jan</v>
      </c>
      <c r="D889" s="1">
        <v>45321</v>
      </c>
      <c r="E889" t="s">
        <v>612</v>
      </c>
      <c r="F889" t="s">
        <v>80</v>
      </c>
      <c r="G889">
        <v>161290</v>
      </c>
      <c r="H889">
        <v>31</v>
      </c>
      <c r="I889">
        <v>4999990</v>
      </c>
      <c r="J889" t="s">
        <v>86</v>
      </c>
      <c r="K889">
        <v>0.2509417637962772</v>
      </c>
      <c r="L889">
        <v>25.094200000000001</v>
      </c>
      <c r="M889" t="s">
        <v>82</v>
      </c>
    </row>
    <row r="890" spans="1:13">
      <c r="A890" t="s">
        <v>513</v>
      </c>
      <c r="B890" t="s">
        <v>514</v>
      </c>
      <c r="C890" t="str">
        <f>TEXT(D890, "mmm")</f>
        <v>Jan</v>
      </c>
      <c r="D890" s="1">
        <v>45321</v>
      </c>
      <c r="E890" t="s">
        <v>515</v>
      </c>
      <c r="F890" t="s">
        <v>222</v>
      </c>
      <c r="G890">
        <v>1000</v>
      </c>
      <c r="H890">
        <v>31.73</v>
      </c>
      <c r="I890">
        <v>31730</v>
      </c>
      <c r="J890" t="s">
        <v>81</v>
      </c>
      <c r="K890">
        <v>-4.8757538147540913E-2</v>
      </c>
      <c r="L890">
        <v>-4.8757999999999999</v>
      </c>
      <c r="M890" t="s">
        <v>82</v>
      </c>
    </row>
    <row r="891" spans="1:13">
      <c r="A891" t="s">
        <v>513</v>
      </c>
      <c r="B891" t="s">
        <v>514</v>
      </c>
      <c r="C891" t="str">
        <f>TEXT(D891, "mmm")</f>
        <v>Jan</v>
      </c>
      <c r="D891" s="1">
        <v>45321</v>
      </c>
      <c r="E891" t="s">
        <v>515</v>
      </c>
      <c r="F891" t="s">
        <v>222</v>
      </c>
      <c r="G891">
        <v>1000</v>
      </c>
      <c r="H891">
        <v>31.69</v>
      </c>
      <c r="I891">
        <v>31690</v>
      </c>
      <c r="J891" t="s">
        <v>81</v>
      </c>
      <c r="K891">
        <v>-4.8757538147540913E-2</v>
      </c>
      <c r="L891">
        <v>-4.8757999999999999</v>
      </c>
      <c r="M891" t="s">
        <v>82</v>
      </c>
    </row>
    <row r="892" spans="1:13">
      <c r="A892" t="s">
        <v>513</v>
      </c>
      <c r="B892" t="s">
        <v>514</v>
      </c>
      <c r="C892" t="str">
        <f>TEXT(D892, "mmm")</f>
        <v>Jan</v>
      </c>
      <c r="D892" s="1">
        <v>45321</v>
      </c>
      <c r="E892" t="s">
        <v>515</v>
      </c>
      <c r="F892" t="s">
        <v>222</v>
      </c>
      <c r="G892">
        <v>2000</v>
      </c>
      <c r="H892">
        <v>31.58</v>
      </c>
      <c r="I892">
        <v>63160</v>
      </c>
      <c r="J892" t="s">
        <v>81</v>
      </c>
      <c r="K892">
        <v>-4.8757538147540913E-2</v>
      </c>
      <c r="L892">
        <v>-4.8757999999999999</v>
      </c>
      <c r="M892" t="s">
        <v>82</v>
      </c>
    </row>
    <row r="893" spans="1:13">
      <c r="A893" t="s">
        <v>513</v>
      </c>
      <c r="B893" t="s">
        <v>514</v>
      </c>
      <c r="C893" t="str">
        <f>TEXT(D893, "mmm")</f>
        <v>Jan</v>
      </c>
      <c r="D893" s="1">
        <v>45321</v>
      </c>
      <c r="E893" t="s">
        <v>515</v>
      </c>
      <c r="F893" t="s">
        <v>222</v>
      </c>
      <c r="G893">
        <v>1000</v>
      </c>
      <c r="H893">
        <v>31.74</v>
      </c>
      <c r="I893">
        <v>31740</v>
      </c>
      <c r="J893" t="s">
        <v>81</v>
      </c>
      <c r="K893">
        <v>-4.8757538147540913E-2</v>
      </c>
      <c r="L893">
        <v>-4.8757999999999999</v>
      </c>
      <c r="M893" t="s">
        <v>82</v>
      </c>
    </row>
    <row r="894" spans="1:13">
      <c r="A894" t="s">
        <v>559</v>
      </c>
      <c r="B894" t="s">
        <v>560</v>
      </c>
      <c r="C894" t="str">
        <f>TEXT(D894, "mmm")</f>
        <v>Jan</v>
      </c>
      <c r="D894" s="1">
        <v>45321</v>
      </c>
      <c r="E894" t="s">
        <v>613</v>
      </c>
      <c r="F894" t="s">
        <v>80</v>
      </c>
      <c r="G894">
        <v>2500</v>
      </c>
      <c r="H894">
        <v>9.99</v>
      </c>
      <c r="I894">
        <v>24975</v>
      </c>
      <c r="J894" t="s">
        <v>81</v>
      </c>
      <c r="K894">
        <v>-7.3338872245224285E-2</v>
      </c>
      <c r="L894">
        <v>-7.3338999999999999</v>
      </c>
      <c r="M894" t="s">
        <v>82</v>
      </c>
    </row>
    <row r="895" spans="1:13">
      <c r="A895" t="s">
        <v>614</v>
      </c>
      <c r="B895" t="s">
        <v>615</v>
      </c>
      <c r="C895" t="str">
        <f>TEXT(D895, "mmm")</f>
        <v>Jan</v>
      </c>
      <c r="D895" s="1">
        <v>45321</v>
      </c>
      <c r="E895" t="s">
        <v>616</v>
      </c>
      <c r="F895" t="s">
        <v>118</v>
      </c>
      <c r="G895">
        <v>200</v>
      </c>
      <c r="H895">
        <v>89.27</v>
      </c>
      <c r="I895">
        <v>17854</v>
      </c>
      <c r="J895" t="s">
        <v>81</v>
      </c>
      <c r="K895">
        <v>-0.1116846924710638</v>
      </c>
      <c r="L895">
        <v>-11.1685</v>
      </c>
      <c r="M895" t="s">
        <v>82</v>
      </c>
    </row>
    <row r="896" spans="1:13">
      <c r="A896" t="s">
        <v>617</v>
      </c>
      <c r="B896" t="s">
        <v>618</v>
      </c>
      <c r="C896" t="str">
        <f>TEXT(D896, "mmm")</f>
        <v>Jan</v>
      </c>
      <c r="D896" s="1">
        <v>45321</v>
      </c>
      <c r="E896" t="s">
        <v>619</v>
      </c>
      <c r="F896" t="s">
        <v>80</v>
      </c>
      <c r="G896">
        <v>1126</v>
      </c>
      <c r="H896">
        <v>60</v>
      </c>
      <c r="I896">
        <v>67560</v>
      </c>
      <c r="J896" t="s">
        <v>81</v>
      </c>
      <c r="K896">
        <v>-0.1287370583134998</v>
      </c>
      <c r="L896">
        <v>-12.873699999999999</v>
      </c>
      <c r="M896" t="s">
        <v>82</v>
      </c>
    </row>
    <row r="897" spans="1:13">
      <c r="A897" t="s">
        <v>129</v>
      </c>
      <c r="B897" t="s">
        <v>130</v>
      </c>
      <c r="C897" t="str">
        <f>TEXT(D897, "mmm")</f>
        <v>Jan</v>
      </c>
      <c r="D897" s="1">
        <v>45321</v>
      </c>
      <c r="E897" t="s">
        <v>111</v>
      </c>
      <c r="F897" t="s">
        <v>101</v>
      </c>
      <c r="G897">
        <v>38600</v>
      </c>
      <c r="H897">
        <v>6.52</v>
      </c>
      <c r="I897">
        <v>251672</v>
      </c>
      <c r="J897" t="s">
        <v>86</v>
      </c>
      <c r="K897">
        <v>-6.0882813533668763E-2</v>
      </c>
      <c r="L897">
        <v>-6.0883000000000003</v>
      </c>
      <c r="M897" t="s">
        <v>82</v>
      </c>
    </row>
    <row r="898" spans="1:13">
      <c r="A898" t="s">
        <v>129</v>
      </c>
      <c r="B898" t="s">
        <v>130</v>
      </c>
      <c r="C898" t="str">
        <f>TEXT(D898, "mmm")</f>
        <v>Jan</v>
      </c>
      <c r="D898" s="1">
        <v>45321</v>
      </c>
      <c r="E898" t="s">
        <v>109</v>
      </c>
      <c r="F898" t="s">
        <v>101</v>
      </c>
      <c r="G898">
        <v>38600</v>
      </c>
      <c r="H898">
        <v>6.52</v>
      </c>
      <c r="I898">
        <v>251672</v>
      </c>
      <c r="J898" t="s">
        <v>86</v>
      </c>
      <c r="K898">
        <v>-6.0882813533668763E-2</v>
      </c>
      <c r="L898">
        <v>-6.0883000000000003</v>
      </c>
      <c r="M898" t="s">
        <v>82</v>
      </c>
    </row>
    <row r="899" spans="1:13">
      <c r="A899" t="s">
        <v>608</v>
      </c>
      <c r="B899" t="s">
        <v>609</v>
      </c>
      <c r="C899" t="str">
        <f>TEXT(D899, "mmm")</f>
        <v>Jan</v>
      </c>
      <c r="D899" s="1">
        <v>45321</v>
      </c>
      <c r="E899" t="s">
        <v>620</v>
      </c>
      <c r="F899" t="s">
        <v>251</v>
      </c>
      <c r="G899">
        <v>222222</v>
      </c>
      <c r="H899">
        <v>18</v>
      </c>
      <c r="I899">
        <v>3999996</v>
      </c>
      <c r="J899" t="s">
        <v>86</v>
      </c>
      <c r="K899">
        <v>-4.5454718849875508E-3</v>
      </c>
      <c r="L899">
        <v>-0.45450000000000002</v>
      </c>
      <c r="M899" t="s">
        <v>82</v>
      </c>
    </row>
    <row r="900" spans="1:13">
      <c r="A900" t="s">
        <v>608</v>
      </c>
      <c r="B900" t="s">
        <v>609</v>
      </c>
      <c r="C900" t="str">
        <f>TEXT(D900, "mmm")</f>
        <v>Jan</v>
      </c>
      <c r="D900" s="1">
        <v>45321</v>
      </c>
      <c r="E900" t="s">
        <v>453</v>
      </c>
      <c r="F900" t="s">
        <v>251</v>
      </c>
      <c r="G900">
        <v>222222</v>
      </c>
      <c r="H900">
        <v>18</v>
      </c>
      <c r="I900">
        <v>3999996</v>
      </c>
      <c r="J900" t="s">
        <v>86</v>
      </c>
      <c r="K900">
        <v>-4.5454718849875508E-3</v>
      </c>
      <c r="L900">
        <v>-0.45450000000000002</v>
      </c>
      <c r="M900" t="s">
        <v>82</v>
      </c>
    </row>
    <row r="901" spans="1:13">
      <c r="A901" t="s">
        <v>608</v>
      </c>
      <c r="B901" t="s">
        <v>609</v>
      </c>
      <c r="C901" t="str">
        <f>TEXT(D901, "mmm")</f>
        <v>Jan</v>
      </c>
      <c r="D901" s="1">
        <v>45321</v>
      </c>
      <c r="E901" t="s">
        <v>621</v>
      </c>
      <c r="F901" t="s">
        <v>251</v>
      </c>
      <c r="G901">
        <v>222222</v>
      </c>
      <c r="H901">
        <v>18</v>
      </c>
      <c r="I901">
        <v>3999996</v>
      </c>
      <c r="J901" t="s">
        <v>86</v>
      </c>
      <c r="K901">
        <v>-4.5454718849875508E-3</v>
      </c>
      <c r="L901">
        <v>-0.45450000000000002</v>
      </c>
      <c r="M901" t="s">
        <v>82</v>
      </c>
    </row>
    <row r="902" spans="1:13">
      <c r="A902" t="s">
        <v>608</v>
      </c>
      <c r="B902" t="s">
        <v>609</v>
      </c>
      <c r="C902" t="str">
        <f>TEXT(D902, "mmm")</f>
        <v>Jan</v>
      </c>
      <c r="D902" s="1">
        <v>45321</v>
      </c>
      <c r="E902" t="s">
        <v>622</v>
      </c>
      <c r="F902" t="s">
        <v>251</v>
      </c>
      <c r="G902">
        <v>222222</v>
      </c>
      <c r="H902">
        <v>18</v>
      </c>
      <c r="I902">
        <v>3999996</v>
      </c>
      <c r="J902" t="s">
        <v>86</v>
      </c>
      <c r="K902">
        <v>-4.5454718849875508E-3</v>
      </c>
      <c r="L902">
        <v>-0.45450000000000002</v>
      </c>
      <c r="M902" t="s">
        <v>82</v>
      </c>
    </row>
    <row r="903" spans="1:13">
      <c r="A903" t="s">
        <v>608</v>
      </c>
      <c r="B903" t="s">
        <v>609</v>
      </c>
      <c r="C903" t="str">
        <f>TEXT(D903, "mmm")</f>
        <v>Jan</v>
      </c>
      <c r="D903" s="1">
        <v>45321</v>
      </c>
      <c r="E903" t="s">
        <v>620</v>
      </c>
      <c r="F903" t="s">
        <v>251</v>
      </c>
      <c r="G903">
        <v>222222</v>
      </c>
      <c r="H903">
        <v>18</v>
      </c>
      <c r="I903">
        <v>3999996</v>
      </c>
      <c r="J903" t="s">
        <v>86</v>
      </c>
      <c r="K903">
        <v>-4.5454718849875508E-3</v>
      </c>
      <c r="L903">
        <v>-0.45450000000000002</v>
      </c>
      <c r="M903" t="s">
        <v>82</v>
      </c>
    </row>
    <row r="904" spans="1:13">
      <c r="A904" t="s">
        <v>608</v>
      </c>
      <c r="B904" t="s">
        <v>609</v>
      </c>
      <c r="C904" t="str">
        <f>TEXT(D904, "mmm")</f>
        <v>Jan</v>
      </c>
      <c r="D904" s="1">
        <v>45321</v>
      </c>
      <c r="E904" t="s">
        <v>453</v>
      </c>
      <c r="F904" t="s">
        <v>251</v>
      </c>
      <c r="G904">
        <v>222222</v>
      </c>
      <c r="H904">
        <v>18</v>
      </c>
      <c r="I904">
        <v>3999996</v>
      </c>
      <c r="J904" t="s">
        <v>86</v>
      </c>
      <c r="K904">
        <v>-4.5454718849875508E-3</v>
      </c>
      <c r="L904">
        <v>-0.45450000000000002</v>
      </c>
      <c r="M904" t="s">
        <v>82</v>
      </c>
    </row>
    <row r="905" spans="1:13">
      <c r="A905" t="s">
        <v>608</v>
      </c>
      <c r="B905" t="s">
        <v>609</v>
      </c>
      <c r="C905" t="str">
        <f>TEXT(D905, "mmm")</f>
        <v>Jan</v>
      </c>
      <c r="D905" s="1">
        <v>45321</v>
      </c>
      <c r="E905" t="s">
        <v>621</v>
      </c>
      <c r="F905" t="s">
        <v>251</v>
      </c>
      <c r="G905">
        <v>222222</v>
      </c>
      <c r="H905">
        <v>18</v>
      </c>
      <c r="I905">
        <v>3999996</v>
      </c>
      <c r="J905" t="s">
        <v>86</v>
      </c>
      <c r="K905">
        <v>-4.5454718849875508E-3</v>
      </c>
      <c r="L905">
        <v>-0.45450000000000002</v>
      </c>
      <c r="M905" t="s">
        <v>82</v>
      </c>
    </row>
    <row r="906" spans="1:13">
      <c r="A906" t="s">
        <v>608</v>
      </c>
      <c r="B906" t="s">
        <v>609</v>
      </c>
      <c r="C906" t="str">
        <f>TEXT(D906, "mmm")</f>
        <v>Jan</v>
      </c>
      <c r="D906" s="1">
        <v>45321</v>
      </c>
      <c r="E906" t="s">
        <v>622</v>
      </c>
      <c r="F906" t="s">
        <v>251</v>
      </c>
      <c r="G906">
        <v>222222</v>
      </c>
      <c r="H906">
        <v>18</v>
      </c>
      <c r="I906">
        <v>3999996</v>
      </c>
      <c r="J906" t="s">
        <v>86</v>
      </c>
      <c r="K906">
        <v>-4.5454718849875508E-3</v>
      </c>
      <c r="L906">
        <v>-0.45450000000000002</v>
      </c>
      <c r="M906" t="s">
        <v>82</v>
      </c>
    </row>
    <row r="907" spans="1:13">
      <c r="A907" t="s">
        <v>543</v>
      </c>
      <c r="B907" t="s">
        <v>544</v>
      </c>
      <c r="C907" t="str">
        <f>TEXT(D907, "mmm")</f>
        <v>Jan</v>
      </c>
      <c r="D907" s="1">
        <v>45321</v>
      </c>
      <c r="E907" t="s">
        <v>623</v>
      </c>
      <c r="F907" t="s">
        <v>118</v>
      </c>
      <c r="G907">
        <v>5000</v>
      </c>
      <c r="H907">
        <v>21.09</v>
      </c>
      <c r="I907">
        <v>105450</v>
      </c>
      <c r="J907" t="s">
        <v>86</v>
      </c>
      <c r="K907">
        <v>-0.1241118748727319</v>
      </c>
      <c r="L907">
        <v>-12.411199999999999</v>
      </c>
      <c r="M907" t="s">
        <v>82</v>
      </c>
    </row>
    <row r="908" spans="1:13">
      <c r="A908" t="s">
        <v>291</v>
      </c>
      <c r="B908" t="s">
        <v>292</v>
      </c>
      <c r="C908" t="str">
        <f>TEXT(D908, "mmm")</f>
        <v>Jan</v>
      </c>
      <c r="D908" s="1">
        <v>45321</v>
      </c>
      <c r="E908" t="s">
        <v>102</v>
      </c>
      <c r="F908" t="s">
        <v>101</v>
      </c>
      <c r="G908">
        <v>195905</v>
      </c>
      <c r="H908">
        <v>7.7</v>
      </c>
      <c r="I908">
        <v>1508468.5</v>
      </c>
      <c r="J908" t="s">
        <v>86</v>
      </c>
      <c r="K908">
        <v>2.9908917249534591E-2</v>
      </c>
      <c r="L908">
        <v>2.9908999999999999</v>
      </c>
      <c r="M908" t="s">
        <v>82</v>
      </c>
    </row>
    <row r="909" spans="1:13">
      <c r="A909" t="s">
        <v>291</v>
      </c>
      <c r="B909" t="s">
        <v>292</v>
      </c>
      <c r="C909" t="str">
        <f>TEXT(D909, "mmm")</f>
        <v>Jan</v>
      </c>
      <c r="D909" s="1">
        <v>45321</v>
      </c>
      <c r="E909" t="s">
        <v>100</v>
      </c>
      <c r="F909" t="s">
        <v>101</v>
      </c>
      <c r="G909">
        <v>195905</v>
      </c>
      <c r="H909">
        <v>7.7</v>
      </c>
      <c r="I909">
        <v>1508468.5</v>
      </c>
      <c r="J909" t="s">
        <v>86</v>
      </c>
      <c r="K909">
        <v>2.9908917249534591E-2</v>
      </c>
      <c r="L909">
        <v>2.9908999999999999</v>
      </c>
      <c r="M909" t="s">
        <v>82</v>
      </c>
    </row>
    <row r="910" spans="1:13">
      <c r="A910" t="s">
        <v>441</v>
      </c>
      <c r="B910" t="s">
        <v>442</v>
      </c>
      <c r="C910" t="str">
        <f>TEXT(D910, "mmm")</f>
        <v>Jan</v>
      </c>
      <c r="D910" s="1">
        <v>45321</v>
      </c>
      <c r="E910" t="s">
        <v>443</v>
      </c>
      <c r="F910" t="s">
        <v>101</v>
      </c>
      <c r="G910">
        <v>2500</v>
      </c>
      <c r="H910">
        <v>9.1</v>
      </c>
      <c r="I910">
        <v>22750</v>
      </c>
      <c r="J910" t="s">
        <v>81</v>
      </c>
      <c r="K910">
        <v>0.31607928520638962</v>
      </c>
      <c r="L910">
        <v>31.607900000000001</v>
      </c>
      <c r="M910" t="s">
        <v>82</v>
      </c>
    </row>
    <row r="911" spans="1:13">
      <c r="A911" t="s">
        <v>543</v>
      </c>
      <c r="B911" t="s">
        <v>544</v>
      </c>
      <c r="C911" t="str">
        <f>TEXT(D911, "mmm")</f>
        <v>Jan</v>
      </c>
      <c r="D911" s="1">
        <v>45321</v>
      </c>
      <c r="E911" t="s">
        <v>624</v>
      </c>
      <c r="F911" t="s">
        <v>80</v>
      </c>
      <c r="G911">
        <v>3592</v>
      </c>
      <c r="H911">
        <v>20.87</v>
      </c>
      <c r="I911">
        <v>74965.040000000008</v>
      </c>
      <c r="J911" t="s">
        <v>81</v>
      </c>
      <c r="K911">
        <v>-0.1241118748727319</v>
      </c>
      <c r="L911">
        <v>-12.411199999999999</v>
      </c>
      <c r="M911" t="s">
        <v>82</v>
      </c>
    </row>
    <row r="912" spans="1:13">
      <c r="A912" t="s">
        <v>543</v>
      </c>
      <c r="B912" t="s">
        <v>544</v>
      </c>
      <c r="C912" t="str">
        <f>TEXT(D912, "mmm")</f>
        <v>Jan</v>
      </c>
      <c r="D912" s="1">
        <v>45321</v>
      </c>
      <c r="E912" t="s">
        <v>625</v>
      </c>
      <c r="F912" t="s">
        <v>80</v>
      </c>
      <c r="G912">
        <v>2000</v>
      </c>
      <c r="H912">
        <v>20.82</v>
      </c>
      <c r="I912">
        <v>41640</v>
      </c>
      <c r="J912" t="s">
        <v>81</v>
      </c>
      <c r="K912">
        <v>-0.1241118748727319</v>
      </c>
      <c r="L912">
        <v>-12.411199999999999</v>
      </c>
      <c r="M912" t="s">
        <v>82</v>
      </c>
    </row>
    <row r="913" spans="1:13">
      <c r="A913" t="s">
        <v>468</v>
      </c>
      <c r="B913" t="s">
        <v>469</v>
      </c>
      <c r="C913" t="str">
        <f>TEXT(D913, "mmm")</f>
        <v>Jan</v>
      </c>
      <c r="D913" s="1">
        <v>45321</v>
      </c>
      <c r="E913" t="s">
        <v>473</v>
      </c>
      <c r="F913" t="s">
        <v>101</v>
      </c>
      <c r="G913">
        <v>12604</v>
      </c>
      <c r="H913">
        <v>3.03</v>
      </c>
      <c r="I913">
        <v>38190.120000000003</v>
      </c>
      <c r="J913" t="s">
        <v>81</v>
      </c>
      <c r="K913">
        <v>-1.9607824804414919E-2</v>
      </c>
      <c r="L913">
        <v>-1.9608000000000001</v>
      </c>
      <c r="M913" t="s">
        <v>82</v>
      </c>
    </row>
    <row r="914" spans="1:13">
      <c r="A914" t="s">
        <v>536</v>
      </c>
      <c r="B914" t="s">
        <v>537</v>
      </c>
      <c r="C914" t="str">
        <f>TEXT(D914, "mmm")</f>
        <v>Jan</v>
      </c>
      <c r="D914" s="1">
        <v>45321</v>
      </c>
      <c r="E914" t="s">
        <v>567</v>
      </c>
      <c r="F914" t="s">
        <v>118</v>
      </c>
      <c r="G914">
        <v>14500</v>
      </c>
      <c r="H914">
        <v>3.87</v>
      </c>
      <c r="I914">
        <v>56115</v>
      </c>
      <c r="J914" t="s">
        <v>81</v>
      </c>
      <c r="K914">
        <v>0.29648236750846002</v>
      </c>
      <c r="L914">
        <v>29.648199999999999</v>
      </c>
      <c r="M914" t="s">
        <v>82</v>
      </c>
    </row>
    <row r="915" spans="1:13">
      <c r="A915" t="s">
        <v>626</v>
      </c>
      <c r="B915" t="s">
        <v>627</v>
      </c>
      <c r="C915" t="str">
        <f>TEXT(D915, "mmm")</f>
        <v>Jan</v>
      </c>
      <c r="D915" s="1">
        <v>45321</v>
      </c>
      <c r="E915" t="s">
        <v>628</v>
      </c>
      <c r="F915" t="s">
        <v>128</v>
      </c>
      <c r="G915">
        <v>10000</v>
      </c>
      <c r="H915">
        <v>2.7</v>
      </c>
      <c r="I915">
        <v>27000</v>
      </c>
      <c r="J915" t="s">
        <v>81</v>
      </c>
      <c r="K915">
        <v>-0.13333338042836049</v>
      </c>
      <c r="L915">
        <v>-13.333299999999999</v>
      </c>
      <c r="M915" t="s">
        <v>82</v>
      </c>
    </row>
    <row r="916" spans="1:13">
      <c r="A916" t="s">
        <v>608</v>
      </c>
      <c r="B916" t="s">
        <v>609</v>
      </c>
      <c r="C916" t="str">
        <f>TEXT(D916, "mmm")</f>
        <v>Jan</v>
      </c>
      <c r="D916" s="1">
        <v>45321</v>
      </c>
      <c r="E916" t="s">
        <v>629</v>
      </c>
      <c r="F916" t="s">
        <v>101</v>
      </c>
      <c r="G916">
        <v>555555</v>
      </c>
      <c r="H916">
        <v>18</v>
      </c>
      <c r="I916">
        <v>9999990</v>
      </c>
      <c r="J916" t="s">
        <v>86</v>
      </c>
      <c r="K916">
        <v>-4.5454718849875508E-3</v>
      </c>
      <c r="L916">
        <v>-0.45450000000000002</v>
      </c>
      <c r="M916" t="s">
        <v>82</v>
      </c>
    </row>
    <row r="917" spans="1:13">
      <c r="A917" t="s">
        <v>608</v>
      </c>
      <c r="B917" t="s">
        <v>609</v>
      </c>
      <c r="C917" t="str">
        <f>TEXT(D917, "mmm")</f>
        <v>Jan</v>
      </c>
      <c r="D917" s="1">
        <v>45321</v>
      </c>
      <c r="E917" t="s">
        <v>630</v>
      </c>
      <c r="F917" t="s">
        <v>101</v>
      </c>
      <c r="G917">
        <v>555555</v>
      </c>
      <c r="H917">
        <v>18</v>
      </c>
      <c r="I917">
        <v>9999990</v>
      </c>
      <c r="J917" t="s">
        <v>86</v>
      </c>
      <c r="K917">
        <v>-4.5454718849875508E-3</v>
      </c>
      <c r="L917">
        <v>-0.45450000000000002</v>
      </c>
      <c r="M917" t="s">
        <v>82</v>
      </c>
    </row>
    <row r="918" spans="1:13">
      <c r="A918" t="s">
        <v>107</v>
      </c>
      <c r="B918" t="s">
        <v>108</v>
      </c>
      <c r="C918" t="str">
        <f>TEXT(D918, "mmm")</f>
        <v>Jan</v>
      </c>
      <c r="D918" s="1">
        <v>45321</v>
      </c>
      <c r="E918" t="s">
        <v>111</v>
      </c>
      <c r="F918" t="s">
        <v>101</v>
      </c>
      <c r="G918">
        <v>20000</v>
      </c>
      <c r="H918">
        <v>7.46</v>
      </c>
      <c r="I918">
        <v>149200</v>
      </c>
      <c r="J918" t="s">
        <v>81</v>
      </c>
      <c r="K918">
        <v>-1.3458616790996689E-3</v>
      </c>
      <c r="L918">
        <v>-0.1346</v>
      </c>
      <c r="M918" t="s">
        <v>82</v>
      </c>
    </row>
    <row r="919" spans="1:13">
      <c r="A919" t="s">
        <v>107</v>
      </c>
      <c r="B919" t="s">
        <v>108</v>
      </c>
      <c r="C919" t="str">
        <f>TEXT(D919, "mmm")</f>
        <v>Jan</v>
      </c>
      <c r="D919" s="1">
        <v>45321</v>
      </c>
      <c r="E919" t="s">
        <v>109</v>
      </c>
      <c r="F919" t="s">
        <v>101</v>
      </c>
      <c r="G919">
        <v>20000</v>
      </c>
      <c r="H919">
        <v>7.46</v>
      </c>
      <c r="I919">
        <v>149200</v>
      </c>
      <c r="J919" t="s">
        <v>81</v>
      </c>
      <c r="K919">
        <v>-1.3458616790996689E-3</v>
      </c>
      <c r="L919">
        <v>-0.1346</v>
      </c>
      <c r="M919" t="s">
        <v>82</v>
      </c>
    </row>
    <row r="920" spans="1:13">
      <c r="A920" t="s">
        <v>107</v>
      </c>
      <c r="B920" t="s">
        <v>108</v>
      </c>
      <c r="C920" t="str">
        <f>TEXT(D920, "mmm")</f>
        <v>Jan</v>
      </c>
      <c r="D920" s="1">
        <v>45321</v>
      </c>
      <c r="E920" t="s">
        <v>110</v>
      </c>
      <c r="F920" t="s">
        <v>101</v>
      </c>
      <c r="G920">
        <v>20000</v>
      </c>
      <c r="H920">
        <v>7.46</v>
      </c>
      <c r="I920">
        <v>149200</v>
      </c>
      <c r="J920" t="s">
        <v>81</v>
      </c>
      <c r="K920">
        <v>-1.3458616790996689E-3</v>
      </c>
      <c r="L920">
        <v>-0.1346</v>
      </c>
      <c r="M920" t="s">
        <v>82</v>
      </c>
    </row>
    <row r="921" spans="1:13">
      <c r="A921" t="s">
        <v>631</v>
      </c>
      <c r="B921" t="s">
        <v>632</v>
      </c>
      <c r="C921" t="str">
        <f>TEXT(D921, "mmm")</f>
        <v>Jan</v>
      </c>
      <c r="D921" s="1">
        <v>45321</v>
      </c>
      <c r="E921" t="s">
        <v>633</v>
      </c>
      <c r="F921" t="s">
        <v>128</v>
      </c>
      <c r="G921">
        <v>245200</v>
      </c>
      <c r="H921">
        <v>4.82</v>
      </c>
      <c r="I921">
        <v>1181864</v>
      </c>
      <c r="J921" t="s">
        <v>86</v>
      </c>
      <c r="K921">
        <v>-4.0158733832359461E-3</v>
      </c>
      <c r="L921">
        <v>-0.40160000000000001</v>
      </c>
      <c r="M921" t="s">
        <v>82</v>
      </c>
    </row>
    <row r="922" spans="1:13">
      <c r="A922" t="s">
        <v>576</v>
      </c>
      <c r="B922" t="s">
        <v>577</v>
      </c>
      <c r="C922" t="str">
        <f>TEXT(D922, "mmm")</f>
        <v>Jan</v>
      </c>
      <c r="D922" s="1">
        <v>45321</v>
      </c>
      <c r="E922" t="s">
        <v>578</v>
      </c>
      <c r="F922" t="s">
        <v>101</v>
      </c>
      <c r="G922">
        <v>335000</v>
      </c>
      <c r="H922">
        <v>0.18</v>
      </c>
      <c r="I922">
        <v>60300</v>
      </c>
      <c r="J922" t="s">
        <v>86</v>
      </c>
      <c r="K922">
        <v>-5.9459498644397042E-2</v>
      </c>
      <c r="L922">
        <v>-5.9459</v>
      </c>
      <c r="M922" t="s">
        <v>82</v>
      </c>
    </row>
    <row r="923" spans="1:13">
      <c r="A923" t="s">
        <v>608</v>
      </c>
      <c r="B923" t="s">
        <v>609</v>
      </c>
      <c r="C923" t="str">
        <f>TEXT(D923, "mmm")</f>
        <v>Jan</v>
      </c>
      <c r="D923" s="1">
        <v>45321</v>
      </c>
      <c r="E923" t="s">
        <v>634</v>
      </c>
      <c r="F923" t="s">
        <v>80</v>
      </c>
      <c r="G923">
        <v>444444</v>
      </c>
      <c r="H923">
        <v>18</v>
      </c>
      <c r="I923">
        <v>7999992</v>
      </c>
      <c r="J923" t="s">
        <v>86</v>
      </c>
      <c r="K923">
        <v>-4.5454718849875508E-3</v>
      </c>
      <c r="L923">
        <v>-0.45450000000000002</v>
      </c>
      <c r="M923" t="s">
        <v>82</v>
      </c>
    </row>
    <row r="924" spans="1:13">
      <c r="A924" t="s">
        <v>294</v>
      </c>
      <c r="B924" t="s">
        <v>295</v>
      </c>
      <c r="C924" t="str">
        <f>TEXT(D924, "mmm")</f>
        <v>Jan</v>
      </c>
      <c r="D924" s="1">
        <v>45321</v>
      </c>
      <c r="E924" t="s">
        <v>100</v>
      </c>
      <c r="F924" t="s">
        <v>101</v>
      </c>
      <c r="G924">
        <v>42816</v>
      </c>
      <c r="H924">
        <v>15.46</v>
      </c>
      <c r="I924">
        <v>661935.35999999999</v>
      </c>
      <c r="J924" t="s">
        <v>81</v>
      </c>
      <c r="K924">
        <v>5.8064240255364394E-3</v>
      </c>
      <c r="L924">
        <v>0.5806</v>
      </c>
      <c r="M924" t="s">
        <v>82</v>
      </c>
    </row>
    <row r="925" spans="1:13">
      <c r="A925" t="s">
        <v>294</v>
      </c>
      <c r="B925" t="s">
        <v>295</v>
      </c>
      <c r="C925" t="str">
        <f>TEXT(D925, "mmm")</f>
        <v>Jan</v>
      </c>
      <c r="D925" s="1">
        <v>45321</v>
      </c>
      <c r="E925" t="s">
        <v>102</v>
      </c>
      <c r="F925" t="s">
        <v>101</v>
      </c>
      <c r="G925">
        <v>42816</v>
      </c>
      <c r="H925">
        <v>15.46</v>
      </c>
      <c r="I925">
        <v>661935.35999999999</v>
      </c>
      <c r="J925" t="s">
        <v>81</v>
      </c>
      <c r="K925">
        <v>5.8064240255364394E-3</v>
      </c>
      <c r="L925">
        <v>0.5806</v>
      </c>
      <c r="M925" t="s">
        <v>82</v>
      </c>
    </row>
    <row r="926" spans="1:13">
      <c r="A926" t="s">
        <v>468</v>
      </c>
      <c r="B926" t="s">
        <v>469</v>
      </c>
      <c r="C926" t="str">
        <f>TEXT(D926, "mmm")</f>
        <v>Jan</v>
      </c>
      <c r="D926" s="1">
        <v>45321</v>
      </c>
      <c r="E926" t="s">
        <v>470</v>
      </c>
      <c r="F926" t="s">
        <v>222</v>
      </c>
      <c r="G926">
        <v>12604</v>
      </c>
      <c r="H926">
        <v>3.03</v>
      </c>
      <c r="I926">
        <v>38190.120000000003</v>
      </c>
      <c r="J926" t="s">
        <v>81</v>
      </c>
      <c r="K926">
        <v>-1.9607824804414919E-2</v>
      </c>
      <c r="L926">
        <v>-1.9608000000000001</v>
      </c>
      <c r="M926" t="s">
        <v>82</v>
      </c>
    </row>
    <row r="927" spans="1:13">
      <c r="A927" t="s">
        <v>468</v>
      </c>
      <c r="B927" t="s">
        <v>469</v>
      </c>
      <c r="C927" t="str">
        <f>TEXT(D927, "mmm")</f>
        <v>Jan</v>
      </c>
      <c r="D927" s="1">
        <v>45321</v>
      </c>
      <c r="E927" t="s">
        <v>471</v>
      </c>
      <c r="F927" t="s">
        <v>222</v>
      </c>
      <c r="G927">
        <v>12604</v>
      </c>
      <c r="H927">
        <v>3.03</v>
      </c>
      <c r="I927">
        <v>38190.120000000003</v>
      </c>
      <c r="J927" t="s">
        <v>81</v>
      </c>
      <c r="K927">
        <v>-1.9607824804414919E-2</v>
      </c>
      <c r="L927">
        <v>-1.9608000000000001</v>
      </c>
      <c r="M927" t="s">
        <v>82</v>
      </c>
    </row>
    <row r="928" spans="1:13">
      <c r="A928" t="s">
        <v>536</v>
      </c>
      <c r="B928" t="s">
        <v>537</v>
      </c>
      <c r="C928" t="str">
        <f>TEXT(D928, "mmm")</f>
        <v>Jan</v>
      </c>
      <c r="D928" s="1">
        <v>45321</v>
      </c>
      <c r="E928" t="s">
        <v>579</v>
      </c>
      <c r="F928" t="s">
        <v>128</v>
      </c>
      <c r="G928">
        <v>40999</v>
      </c>
      <c r="H928">
        <v>3.9</v>
      </c>
      <c r="I928">
        <v>159896.1</v>
      </c>
      <c r="J928" t="s">
        <v>86</v>
      </c>
      <c r="K928">
        <v>0.29648236750846002</v>
      </c>
      <c r="L928">
        <v>29.648199999999999</v>
      </c>
      <c r="M928" t="s">
        <v>82</v>
      </c>
    </row>
    <row r="929" spans="1:13">
      <c r="A929" t="s">
        <v>626</v>
      </c>
      <c r="B929" t="s">
        <v>627</v>
      </c>
      <c r="C929" t="str">
        <f>TEXT(D929, "mmm")</f>
        <v>Jan</v>
      </c>
      <c r="D929" s="1">
        <v>45321</v>
      </c>
      <c r="E929" t="s">
        <v>635</v>
      </c>
      <c r="F929" t="s">
        <v>80</v>
      </c>
      <c r="G929">
        <v>8000</v>
      </c>
      <c r="H929">
        <v>2.69</v>
      </c>
      <c r="I929">
        <v>21520</v>
      </c>
      <c r="J929" t="s">
        <v>81</v>
      </c>
      <c r="K929">
        <v>-0.13333338042836049</v>
      </c>
      <c r="L929">
        <v>-13.333299999999999</v>
      </c>
      <c r="M929" t="s">
        <v>82</v>
      </c>
    </row>
    <row r="930" spans="1:13">
      <c r="A930" t="s">
        <v>527</v>
      </c>
      <c r="B930" t="s">
        <v>528</v>
      </c>
      <c r="C930" t="str">
        <f>TEXT(D930, "mmm")</f>
        <v>Jan</v>
      </c>
      <c r="D930" s="1">
        <v>45321</v>
      </c>
      <c r="E930" t="s">
        <v>531</v>
      </c>
      <c r="F930" t="s">
        <v>101</v>
      </c>
      <c r="G930">
        <v>41456</v>
      </c>
      <c r="H930">
        <v>1.77</v>
      </c>
      <c r="I930">
        <v>73377.119999999995</v>
      </c>
      <c r="J930" t="s">
        <v>81</v>
      </c>
      <c r="K930">
        <v>-4.5180680712345933E-2</v>
      </c>
      <c r="L930">
        <v>-4.5180999999999996</v>
      </c>
      <c r="M930" t="s">
        <v>82</v>
      </c>
    </row>
    <row r="931" spans="1:13">
      <c r="A931" t="s">
        <v>488</v>
      </c>
      <c r="B931" t="s">
        <v>489</v>
      </c>
      <c r="C931" t="str">
        <f>TEXT(D931, "mmm")</f>
        <v>Jan</v>
      </c>
      <c r="D931" s="1">
        <v>45321</v>
      </c>
      <c r="E931" t="s">
        <v>494</v>
      </c>
      <c r="F931" t="s">
        <v>80</v>
      </c>
      <c r="G931">
        <v>42879</v>
      </c>
      <c r="H931">
        <v>0.72</v>
      </c>
      <c r="I931">
        <v>30872.880000000001</v>
      </c>
      <c r="J931" t="s">
        <v>81</v>
      </c>
      <c r="K931">
        <v>8.0000050862630179E-2</v>
      </c>
      <c r="L931">
        <v>8</v>
      </c>
      <c r="M931" t="s">
        <v>82</v>
      </c>
    </row>
    <row r="932" spans="1:13">
      <c r="A932" t="s">
        <v>488</v>
      </c>
      <c r="B932" t="s">
        <v>489</v>
      </c>
      <c r="C932" t="str">
        <f>TEXT(D932, "mmm")</f>
        <v>Jan</v>
      </c>
      <c r="D932" s="1">
        <v>45321</v>
      </c>
      <c r="E932" t="s">
        <v>494</v>
      </c>
      <c r="F932" t="s">
        <v>80</v>
      </c>
      <c r="G932">
        <v>57121</v>
      </c>
      <c r="H932">
        <v>0.71</v>
      </c>
      <c r="I932">
        <v>40555.910000000003</v>
      </c>
      <c r="J932" t="s">
        <v>81</v>
      </c>
      <c r="K932">
        <v>8.0000050862630179E-2</v>
      </c>
      <c r="L932">
        <v>8</v>
      </c>
      <c r="M932" t="s">
        <v>82</v>
      </c>
    </row>
    <row r="933" spans="1:13">
      <c r="A933" t="s">
        <v>488</v>
      </c>
      <c r="B933" t="s">
        <v>489</v>
      </c>
      <c r="C933" t="str">
        <f>TEXT(D933, "mmm")</f>
        <v>Jan</v>
      </c>
      <c r="D933" s="1">
        <v>45321</v>
      </c>
      <c r="E933" t="s">
        <v>494</v>
      </c>
      <c r="F933" t="s">
        <v>80</v>
      </c>
      <c r="G933">
        <v>18579</v>
      </c>
      <c r="H933">
        <v>0.71</v>
      </c>
      <c r="I933">
        <v>13191.09</v>
      </c>
      <c r="J933" t="s">
        <v>81</v>
      </c>
      <c r="K933">
        <v>8.0000050862630179E-2</v>
      </c>
      <c r="L933">
        <v>8</v>
      </c>
      <c r="M933" t="s">
        <v>82</v>
      </c>
    </row>
    <row r="934" spans="1:13">
      <c r="A934" t="s">
        <v>527</v>
      </c>
      <c r="B934" t="s">
        <v>528</v>
      </c>
      <c r="C934" t="str">
        <f>TEXT(D934, "mmm")</f>
        <v>Jan</v>
      </c>
      <c r="D934" s="1">
        <v>45321</v>
      </c>
      <c r="E934" t="s">
        <v>532</v>
      </c>
      <c r="F934" t="s">
        <v>101</v>
      </c>
      <c r="G934">
        <v>41456</v>
      </c>
      <c r="H934">
        <v>1.77</v>
      </c>
      <c r="I934">
        <v>73377.119999999995</v>
      </c>
      <c r="J934" t="s">
        <v>81</v>
      </c>
      <c r="K934">
        <v>-4.5180680712345933E-2</v>
      </c>
      <c r="L934">
        <v>-4.5180999999999996</v>
      </c>
      <c r="M934" t="s">
        <v>82</v>
      </c>
    </row>
    <row r="935" spans="1:13">
      <c r="A935" t="s">
        <v>527</v>
      </c>
      <c r="B935" t="s">
        <v>528</v>
      </c>
      <c r="C935" t="str">
        <f>TEXT(D935, "mmm")</f>
        <v>Jan</v>
      </c>
      <c r="D935" s="1">
        <v>45321</v>
      </c>
      <c r="E935" t="s">
        <v>530</v>
      </c>
      <c r="F935" t="s">
        <v>101</v>
      </c>
      <c r="G935">
        <v>41456</v>
      </c>
      <c r="H935">
        <v>1.77</v>
      </c>
      <c r="I935">
        <v>73377.119999999995</v>
      </c>
      <c r="J935" t="s">
        <v>81</v>
      </c>
      <c r="K935">
        <v>-4.5180680712345933E-2</v>
      </c>
      <c r="L935">
        <v>-4.5180999999999996</v>
      </c>
      <c r="M935" t="s">
        <v>82</v>
      </c>
    </row>
    <row r="936" spans="1:13">
      <c r="A936" t="s">
        <v>527</v>
      </c>
      <c r="B936" t="s">
        <v>528</v>
      </c>
      <c r="C936" t="str">
        <f>TEXT(D936, "mmm")</f>
        <v>Jan</v>
      </c>
      <c r="D936" s="1">
        <v>45321</v>
      </c>
      <c r="E936" t="s">
        <v>529</v>
      </c>
      <c r="F936" t="s">
        <v>101</v>
      </c>
      <c r="G936">
        <v>41456</v>
      </c>
      <c r="H936">
        <v>1.77</v>
      </c>
      <c r="I936">
        <v>73377.119999999995</v>
      </c>
      <c r="J936" t="s">
        <v>81</v>
      </c>
      <c r="K936">
        <v>-4.5180680712345933E-2</v>
      </c>
      <c r="L936">
        <v>-4.5180999999999996</v>
      </c>
      <c r="M936" t="s">
        <v>82</v>
      </c>
    </row>
    <row r="937" spans="1:13">
      <c r="A937" t="s">
        <v>285</v>
      </c>
      <c r="B937" t="s">
        <v>286</v>
      </c>
      <c r="C937" t="str">
        <f>TEXT(D937, "mmm")</f>
        <v>Jan</v>
      </c>
      <c r="D937" s="1">
        <v>45321</v>
      </c>
      <c r="E937" t="s">
        <v>100</v>
      </c>
      <c r="F937" t="s">
        <v>101</v>
      </c>
      <c r="G937">
        <v>59239</v>
      </c>
      <c r="H937">
        <v>15.49</v>
      </c>
      <c r="I937">
        <v>917612.11</v>
      </c>
      <c r="J937" t="s">
        <v>81</v>
      </c>
      <c r="K937">
        <v>1.9442651602990631E-2</v>
      </c>
      <c r="L937">
        <v>1.9442999999999999</v>
      </c>
      <c r="M937" t="s">
        <v>82</v>
      </c>
    </row>
    <row r="938" spans="1:13">
      <c r="A938" t="s">
        <v>285</v>
      </c>
      <c r="B938" t="s">
        <v>286</v>
      </c>
      <c r="C938" t="str">
        <f>TEXT(D938, "mmm")</f>
        <v>Jan</v>
      </c>
      <c r="D938" s="1">
        <v>45321</v>
      </c>
      <c r="E938" t="s">
        <v>102</v>
      </c>
      <c r="F938" t="s">
        <v>101</v>
      </c>
      <c r="G938">
        <v>59239</v>
      </c>
      <c r="H938">
        <v>15.49</v>
      </c>
      <c r="I938">
        <v>917612.11</v>
      </c>
      <c r="J938" t="s">
        <v>81</v>
      </c>
      <c r="K938">
        <v>1.9442651602990631E-2</v>
      </c>
      <c r="L938">
        <v>1.9442999999999999</v>
      </c>
      <c r="M938" t="s">
        <v>82</v>
      </c>
    </row>
    <row r="939" spans="1:13">
      <c r="A939" t="s">
        <v>285</v>
      </c>
      <c r="B939" t="s">
        <v>286</v>
      </c>
      <c r="C939" t="str">
        <f>TEXT(D939, "mmm")</f>
        <v>Jan</v>
      </c>
      <c r="D939" s="1">
        <v>45322</v>
      </c>
      <c r="E939" t="s">
        <v>102</v>
      </c>
      <c r="F939" t="s">
        <v>101</v>
      </c>
      <c r="G939">
        <v>134564</v>
      </c>
      <c r="H939">
        <v>15.5</v>
      </c>
      <c r="I939">
        <v>2085742</v>
      </c>
      <c r="J939" t="s">
        <v>86</v>
      </c>
      <c r="K939">
        <v>2.5334464173346841E-2</v>
      </c>
      <c r="L939">
        <v>2.5333999999999999</v>
      </c>
      <c r="M939" t="s">
        <v>82</v>
      </c>
    </row>
    <row r="940" spans="1:13">
      <c r="A940" t="s">
        <v>285</v>
      </c>
      <c r="B940" t="s">
        <v>286</v>
      </c>
      <c r="C940" t="str">
        <f>TEXT(D940, "mmm")</f>
        <v>Jan</v>
      </c>
      <c r="D940" s="1">
        <v>45322</v>
      </c>
      <c r="E940" t="s">
        <v>100</v>
      </c>
      <c r="F940" t="s">
        <v>101</v>
      </c>
      <c r="G940">
        <v>134564</v>
      </c>
      <c r="H940">
        <v>15.5</v>
      </c>
      <c r="I940">
        <v>2085742</v>
      </c>
      <c r="J940" t="s">
        <v>86</v>
      </c>
      <c r="K940">
        <v>2.5334464173346841E-2</v>
      </c>
      <c r="L940">
        <v>2.5333999999999999</v>
      </c>
      <c r="M940" t="s">
        <v>82</v>
      </c>
    </row>
    <row r="941" spans="1:13">
      <c r="A941" t="s">
        <v>142</v>
      </c>
      <c r="B941" t="s">
        <v>143</v>
      </c>
      <c r="C941" t="str">
        <f>TEXT(D941, "mmm")</f>
        <v>Jan</v>
      </c>
      <c r="D941" s="1">
        <v>45322</v>
      </c>
      <c r="E941" t="s">
        <v>100</v>
      </c>
      <c r="F941" t="s">
        <v>101</v>
      </c>
      <c r="G941">
        <v>72027</v>
      </c>
      <c r="H941">
        <v>16.48</v>
      </c>
      <c r="I941">
        <v>1187004.96</v>
      </c>
      <c r="J941" t="s">
        <v>81</v>
      </c>
      <c r="K941">
        <v>1.892460732357892E-2</v>
      </c>
      <c r="L941">
        <v>1.8925000000000001</v>
      </c>
      <c r="M941" t="s">
        <v>82</v>
      </c>
    </row>
    <row r="942" spans="1:13">
      <c r="A942" t="s">
        <v>142</v>
      </c>
      <c r="B942" t="s">
        <v>143</v>
      </c>
      <c r="C942" t="str">
        <f>TEXT(D942, "mmm")</f>
        <v>Jan</v>
      </c>
      <c r="D942" s="1">
        <v>45322</v>
      </c>
      <c r="E942" t="s">
        <v>102</v>
      </c>
      <c r="F942" t="s">
        <v>101</v>
      </c>
      <c r="G942">
        <v>72027</v>
      </c>
      <c r="H942">
        <v>16.48</v>
      </c>
      <c r="I942">
        <v>1187004.96</v>
      </c>
      <c r="J942" t="s">
        <v>81</v>
      </c>
      <c r="K942">
        <v>1.892460732357892E-2</v>
      </c>
      <c r="L942">
        <v>1.8925000000000001</v>
      </c>
      <c r="M942" t="s">
        <v>82</v>
      </c>
    </row>
    <row r="943" spans="1:13">
      <c r="A943" t="s">
        <v>536</v>
      </c>
      <c r="B943" t="s">
        <v>537</v>
      </c>
      <c r="C943" t="str">
        <f>TEXT(D943, "mmm")</f>
        <v>Jan</v>
      </c>
      <c r="D943" s="1">
        <v>45322</v>
      </c>
      <c r="E943" t="s">
        <v>538</v>
      </c>
      <c r="F943" t="s">
        <v>118</v>
      </c>
      <c r="G943">
        <v>6875</v>
      </c>
      <c r="H943">
        <v>4.0599999999999996</v>
      </c>
      <c r="I943">
        <v>27912.5</v>
      </c>
      <c r="J943" t="s">
        <v>81</v>
      </c>
      <c r="K943">
        <v>0.39949107037503612</v>
      </c>
      <c r="L943">
        <v>39.949100000000001</v>
      </c>
      <c r="M943" t="s">
        <v>82</v>
      </c>
    </row>
    <row r="944" spans="1:13">
      <c r="A944" t="s">
        <v>400</v>
      </c>
      <c r="B944" t="s">
        <v>401</v>
      </c>
      <c r="C944" t="str">
        <f>TEXT(D944, "mmm")</f>
        <v>Jan</v>
      </c>
      <c r="D944" s="1">
        <v>45322</v>
      </c>
      <c r="E944" t="s">
        <v>402</v>
      </c>
      <c r="F944" t="s">
        <v>101</v>
      </c>
      <c r="G944">
        <v>159665</v>
      </c>
      <c r="H944">
        <v>1.26</v>
      </c>
      <c r="I944">
        <v>201177.9</v>
      </c>
      <c r="J944" t="s">
        <v>81</v>
      </c>
      <c r="K944">
        <v>-5.9321979961321603E-2</v>
      </c>
      <c r="L944">
        <v>-5.9321999999999999</v>
      </c>
      <c r="M944" t="s">
        <v>82</v>
      </c>
    </row>
    <row r="945" spans="1:13">
      <c r="A945" t="s">
        <v>636</v>
      </c>
      <c r="B945" t="s">
        <v>637</v>
      </c>
      <c r="C945" t="str">
        <f>TEXT(D945, "mmm")</f>
        <v>Jan</v>
      </c>
      <c r="D945" s="1">
        <v>45322</v>
      </c>
      <c r="E945" t="s">
        <v>638</v>
      </c>
      <c r="F945" t="s">
        <v>101</v>
      </c>
      <c r="G945">
        <v>5206074</v>
      </c>
      <c r="H945">
        <v>2.31</v>
      </c>
      <c r="I945">
        <v>12026030.939999999</v>
      </c>
      <c r="J945" t="s">
        <v>86</v>
      </c>
      <c r="K945">
        <v>0.4450000524520874</v>
      </c>
      <c r="L945">
        <v>44.5</v>
      </c>
      <c r="M945" t="s">
        <v>82</v>
      </c>
    </row>
    <row r="946" spans="1:13">
      <c r="A946" t="s">
        <v>636</v>
      </c>
      <c r="B946" t="s">
        <v>637</v>
      </c>
      <c r="C946" t="str">
        <f>TEXT(D946, "mmm")</f>
        <v>Jan</v>
      </c>
      <c r="D946" s="1">
        <v>45322</v>
      </c>
      <c r="E946" t="s">
        <v>639</v>
      </c>
      <c r="F946" t="s">
        <v>101</v>
      </c>
      <c r="G946">
        <v>5206074</v>
      </c>
      <c r="H946">
        <v>2.31</v>
      </c>
      <c r="I946">
        <v>12026030.939999999</v>
      </c>
      <c r="J946" t="s">
        <v>86</v>
      </c>
      <c r="K946">
        <v>0.4450000524520874</v>
      </c>
      <c r="L946">
        <v>44.5</v>
      </c>
      <c r="M946" t="s">
        <v>82</v>
      </c>
    </row>
    <row r="947" spans="1:13">
      <c r="A947" t="s">
        <v>636</v>
      </c>
      <c r="B947" t="s">
        <v>637</v>
      </c>
      <c r="C947" t="str">
        <f>TEXT(D947, "mmm")</f>
        <v>Jan</v>
      </c>
      <c r="D947" s="1">
        <v>45322</v>
      </c>
      <c r="E947" t="s">
        <v>640</v>
      </c>
      <c r="F947" t="s">
        <v>101</v>
      </c>
      <c r="G947">
        <v>5206074</v>
      </c>
      <c r="H947">
        <v>2.31</v>
      </c>
      <c r="I947">
        <v>12026030.939999999</v>
      </c>
      <c r="J947" t="s">
        <v>86</v>
      </c>
      <c r="K947">
        <v>0.4450000524520874</v>
      </c>
      <c r="L947">
        <v>44.5</v>
      </c>
      <c r="M947" t="s">
        <v>82</v>
      </c>
    </row>
    <row r="948" spans="1:13">
      <c r="A948" t="s">
        <v>636</v>
      </c>
      <c r="B948" t="s">
        <v>637</v>
      </c>
      <c r="C948" t="str">
        <f>TEXT(D948, "mmm")</f>
        <v>Jan</v>
      </c>
      <c r="D948" s="1">
        <v>45322</v>
      </c>
      <c r="E948" t="s">
        <v>641</v>
      </c>
      <c r="F948" t="s">
        <v>101</v>
      </c>
      <c r="G948">
        <v>5206074</v>
      </c>
      <c r="H948">
        <v>2.31</v>
      </c>
      <c r="I948">
        <v>12026030.939999999</v>
      </c>
      <c r="J948" t="s">
        <v>86</v>
      </c>
      <c r="K948">
        <v>0.4450000524520874</v>
      </c>
      <c r="L948">
        <v>44.5</v>
      </c>
      <c r="M948" t="s">
        <v>82</v>
      </c>
    </row>
    <row r="949" spans="1:13">
      <c r="A949" t="s">
        <v>636</v>
      </c>
      <c r="B949" t="s">
        <v>637</v>
      </c>
      <c r="C949" t="str">
        <f>TEXT(D949, "mmm")</f>
        <v>Jan</v>
      </c>
      <c r="D949" s="1">
        <v>45322</v>
      </c>
      <c r="E949" t="s">
        <v>642</v>
      </c>
      <c r="F949" t="s">
        <v>101</v>
      </c>
      <c r="G949">
        <v>5206074</v>
      </c>
      <c r="H949">
        <v>2.31</v>
      </c>
      <c r="I949">
        <v>12026030.939999999</v>
      </c>
      <c r="J949" t="s">
        <v>86</v>
      </c>
      <c r="K949">
        <v>0.4450000524520874</v>
      </c>
      <c r="L949">
        <v>44.5</v>
      </c>
      <c r="M949" t="s">
        <v>82</v>
      </c>
    </row>
    <row r="950" spans="1:13">
      <c r="A950" t="s">
        <v>636</v>
      </c>
      <c r="B950" t="s">
        <v>637</v>
      </c>
      <c r="C950" t="str">
        <f>TEXT(D950, "mmm")</f>
        <v>Jan</v>
      </c>
      <c r="D950" s="1">
        <v>45322</v>
      </c>
      <c r="E950" t="s">
        <v>643</v>
      </c>
      <c r="F950" t="s">
        <v>101</v>
      </c>
      <c r="G950">
        <v>5206074</v>
      </c>
      <c r="H950">
        <v>2.31</v>
      </c>
      <c r="I950">
        <v>12026030.939999999</v>
      </c>
      <c r="J950" t="s">
        <v>86</v>
      </c>
      <c r="K950">
        <v>0.4450000524520874</v>
      </c>
      <c r="L950">
        <v>44.5</v>
      </c>
      <c r="M950" t="s">
        <v>82</v>
      </c>
    </row>
    <row r="951" spans="1:13">
      <c r="A951" t="s">
        <v>636</v>
      </c>
      <c r="B951" t="s">
        <v>637</v>
      </c>
      <c r="C951" t="str">
        <f>TEXT(D951, "mmm")</f>
        <v>Jan</v>
      </c>
      <c r="D951" s="1">
        <v>45322</v>
      </c>
      <c r="E951" t="s">
        <v>644</v>
      </c>
      <c r="F951" t="s">
        <v>101</v>
      </c>
      <c r="G951">
        <v>5206074</v>
      </c>
      <c r="H951">
        <v>2.31</v>
      </c>
      <c r="I951">
        <v>12026030.939999999</v>
      </c>
      <c r="J951" t="s">
        <v>86</v>
      </c>
      <c r="K951">
        <v>0.4450000524520874</v>
      </c>
      <c r="L951">
        <v>44.5</v>
      </c>
      <c r="M951" t="s">
        <v>82</v>
      </c>
    </row>
    <row r="952" spans="1:13">
      <c r="A952" t="s">
        <v>636</v>
      </c>
      <c r="B952" t="s">
        <v>637</v>
      </c>
      <c r="C952" t="str">
        <f>TEXT(D952, "mmm")</f>
        <v>Jan</v>
      </c>
      <c r="D952" s="1">
        <v>45322</v>
      </c>
      <c r="E952" t="s">
        <v>645</v>
      </c>
      <c r="F952" t="s">
        <v>101</v>
      </c>
      <c r="G952">
        <v>5206074</v>
      </c>
      <c r="H952">
        <v>2.31</v>
      </c>
      <c r="I952">
        <v>12026030.939999999</v>
      </c>
      <c r="J952" t="s">
        <v>86</v>
      </c>
      <c r="K952">
        <v>0.4450000524520874</v>
      </c>
      <c r="L952">
        <v>44.5</v>
      </c>
      <c r="M952" t="s">
        <v>82</v>
      </c>
    </row>
    <row r="953" spans="1:13">
      <c r="A953" t="s">
        <v>646</v>
      </c>
      <c r="B953" t="s">
        <v>647</v>
      </c>
      <c r="C953" t="str">
        <f>TEXT(D953, "mmm")</f>
        <v>Jan</v>
      </c>
      <c r="D953" s="1">
        <v>45322</v>
      </c>
      <c r="E953" t="s">
        <v>648</v>
      </c>
      <c r="F953" t="s">
        <v>80</v>
      </c>
      <c r="G953">
        <v>3315</v>
      </c>
      <c r="H953">
        <v>45.13</v>
      </c>
      <c r="I953">
        <v>149605.95000000001</v>
      </c>
      <c r="J953" t="s">
        <v>86</v>
      </c>
      <c r="K953">
        <v>-2.1310731397406468E-2</v>
      </c>
      <c r="L953">
        <v>-2.1311</v>
      </c>
      <c r="M953" t="s">
        <v>82</v>
      </c>
    </row>
    <row r="954" spans="1:13">
      <c r="A954" t="s">
        <v>617</v>
      </c>
      <c r="B954" t="s">
        <v>618</v>
      </c>
      <c r="C954" t="str">
        <f>TEXT(D954, "mmm")</f>
        <v>Jan</v>
      </c>
      <c r="D954" s="1">
        <v>45322</v>
      </c>
      <c r="E954" t="s">
        <v>619</v>
      </c>
      <c r="F954" t="s">
        <v>80</v>
      </c>
      <c r="G954">
        <v>874</v>
      </c>
      <c r="H954">
        <v>60</v>
      </c>
      <c r="I954">
        <v>52440</v>
      </c>
      <c r="J954" t="s">
        <v>81</v>
      </c>
      <c r="K954">
        <v>-2.7319763854904529E-2</v>
      </c>
      <c r="L954">
        <v>-2.7320000000000002</v>
      </c>
      <c r="M954" t="s">
        <v>82</v>
      </c>
    </row>
    <row r="955" spans="1:13">
      <c r="A955" t="s">
        <v>649</v>
      </c>
      <c r="B955" t="s">
        <v>650</v>
      </c>
      <c r="C955" t="str">
        <f>TEXT(D955, "mmm")</f>
        <v>Jan</v>
      </c>
      <c r="D955" s="1">
        <v>45322</v>
      </c>
      <c r="E955" t="s">
        <v>651</v>
      </c>
      <c r="F955" t="s">
        <v>251</v>
      </c>
      <c r="G955">
        <v>74096</v>
      </c>
      <c r="H955">
        <v>4.09</v>
      </c>
      <c r="I955">
        <v>303052.64</v>
      </c>
      <c r="J955" t="s">
        <v>86</v>
      </c>
      <c r="K955">
        <v>4.999995231628418E-2</v>
      </c>
      <c r="L955">
        <v>5</v>
      </c>
      <c r="M955" t="s">
        <v>82</v>
      </c>
    </row>
    <row r="956" spans="1:13">
      <c r="A956" t="s">
        <v>441</v>
      </c>
      <c r="B956" t="s">
        <v>442</v>
      </c>
      <c r="C956" t="str">
        <f>TEXT(D956, "mmm")</f>
        <v>Jan</v>
      </c>
      <c r="D956" s="1">
        <v>45322</v>
      </c>
      <c r="E956" t="s">
        <v>443</v>
      </c>
      <c r="F956" t="s">
        <v>101</v>
      </c>
      <c r="G956">
        <v>5700</v>
      </c>
      <c r="H956">
        <v>9.4</v>
      </c>
      <c r="I956">
        <v>53580</v>
      </c>
      <c r="J956" t="s">
        <v>81</v>
      </c>
      <c r="K956">
        <v>0.27035828021767799</v>
      </c>
      <c r="L956">
        <v>27.035799999999998</v>
      </c>
      <c r="M956" t="s">
        <v>82</v>
      </c>
    </row>
    <row r="957" spans="1:13">
      <c r="A957" t="s">
        <v>543</v>
      </c>
      <c r="B957" t="s">
        <v>544</v>
      </c>
      <c r="C957" t="str">
        <f>TEXT(D957, "mmm")</f>
        <v>Jan</v>
      </c>
      <c r="D957" s="1">
        <v>45322</v>
      </c>
      <c r="E957" t="s">
        <v>652</v>
      </c>
      <c r="F957" t="s">
        <v>118</v>
      </c>
      <c r="G957">
        <v>3650</v>
      </c>
      <c r="H957">
        <v>20.49</v>
      </c>
      <c r="I957">
        <v>74788.5</v>
      </c>
      <c r="J957" t="s">
        <v>81</v>
      </c>
      <c r="K957">
        <v>-7.4900858021002326E-2</v>
      </c>
      <c r="L957">
        <v>-7.4901</v>
      </c>
      <c r="M957" t="s">
        <v>82</v>
      </c>
    </row>
    <row r="958" spans="1:13">
      <c r="A958" t="s">
        <v>653</v>
      </c>
      <c r="B958" t="s">
        <v>654</v>
      </c>
      <c r="C958" t="str">
        <f>TEXT(D958, "mmm")</f>
        <v>Jan</v>
      </c>
      <c r="D958" s="1">
        <v>45322</v>
      </c>
      <c r="E958" t="s">
        <v>655</v>
      </c>
      <c r="F958" t="s">
        <v>80</v>
      </c>
      <c r="G958">
        <v>48978</v>
      </c>
      <c r="H958">
        <v>25.66</v>
      </c>
      <c r="I958">
        <v>1256775.48</v>
      </c>
      <c r="J958" t="s">
        <v>86</v>
      </c>
      <c r="K958">
        <v>-4.6171588523263529E-2</v>
      </c>
      <c r="L958">
        <v>-4.6172000000000004</v>
      </c>
      <c r="M958" t="s">
        <v>82</v>
      </c>
    </row>
    <row r="959" spans="1:13">
      <c r="A959" t="s">
        <v>438</v>
      </c>
      <c r="B959" t="s">
        <v>439</v>
      </c>
      <c r="C959" t="str">
        <f>TEXT(D959, "mmm")</f>
        <v>Jan</v>
      </c>
      <c r="D959" s="1">
        <v>45322</v>
      </c>
      <c r="E959" t="s">
        <v>440</v>
      </c>
      <c r="F959" t="s">
        <v>80</v>
      </c>
      <c r="G959">
        <v>4000</v>
      </c>
      <c r="H959">
        <v>19.93</v>
      </c>
      <c r="I959">
        <v>79720</v>
      </c>
      <c r="J959" t="s">
        <v>81</v>
      </c>
      <c r="K959">
        <v>-5.1147523473520702E-2</v>
      </c>
      <c r="L959">
        <v>-5.1147999999999998</v>
      </c>
      <c r="M959" t="s">
        <v>82</v>
      </c>
    </row>
    <row r="960" spans="1:13">
      <c r="A960" t="s">
        <v>381</v>
      </c>
      <c r="B960" t="s">
        <v>382</v>
      </c>
      <c r="C960" t="str">
        <f>TEXT(D960, "mmm")</f>
        <v>Jan</v>
      </c>
      <c r="D960" s="1">
        <v>45322</v>
      </c>
      <c r="E960" t="s">
        <v>656</v>
      </c>
      <c r="F960" t="s">
        <v>222</v>
      </c>
      <c r="G960">
        <v>10000</v>
      </c>
      <c r="H960">
        <v>22.35</v>
      </c>
      <c r="I960">
        <v>223500</v>
      </c>
      <c r="J960" t="s">
        <v>86</v>
      </c>
      <c r="K960">
        <v>8.601219336548116E-3</v>
      </c>
      <c r="L960">
        <v>0.86009999999999998</v>
      </c>
      <c r="M960" t="s">
        <v>82</v>
      </c>
    </row>
    <row r="961" spans="1:13">
      <c r="A961" t="s">
        <v>533</v>
      </c>
      <c r="B961" t="s">
        <v>534</v>
      </c>
      <c r="C961" t="str">
        <f>TEXT(D961, "mmm")</f>
        <v>Jan</v>
      </c>
      <c r="D961" s="1">
        <v>45322</v>
      </c>
      <c r="E961" t="s">
        <v>535</v>
      </c>
      <c r="F961" t="s">
        <v>222</v>
      </c>
      <c r="G961">
        <v>830</v>
      </c>
      <c r="H961">
        <v>24.17</v>
      </c>
      <c r="I961">
        <v>20061.099999999999</v>
      </c>
      <c r="J961" t="s">
        <v>81</v>
      </c>
      <c r="K961">
        <v>-8.4246905316498477E-4</v>
      </c>
      <c r="L961">
        <v>-8.4199999999999997E-2</v>
      </c>
      <c r="M961" t="s">
        <v>82</v>
      </c>
    </row>
    <row r="962" spans="1:13">
      <c r="A962" t="s">
        <v>543</v>
      </c>
      <c r="B962" t="s">
        <v>544</v>
      </c>
      <c r="C962" t="str">
        <f>TEXT(D962, "mmm")</f>
        <v>Jan</v>
      </c>
      <c r="D962" s="1">
        <v>45322</v>
      </c>
      <c r="E962" t="s">
        <v>657</v>
      </c>
      <c r="F962" t="s">
        <v>80</v>
      </c>
      <c r="G962">
        <v>4889</v>
      </c>
      <c r="H962">
        <v>20.58</v>
      </c>
      <c r="I962">
        <v>100615.62</v>
      </c>
      <c r="J962" t="s">
        <v>86</v>
      </c>
      <c r="K962">
        <v>-7.4900858021002326E-2</v>
      </c>
      <c r="L962">
        <v>-7.4901</v>
      </c>
      <c r="M962" t="s">
        <v>82</v>
      </c>
    </row>
    <row r="963" spans="1:13">
      <c r="A963" t="s">
        <v>288</v>
      </c>
      <c r="B963" t="s">
        <v>289</v>
      </c>
      <c r="C963" t="str">
        <f>TEXT(D963, "mmm")</f>
        <v>Jan</v>
      </c>
      <c r="D963" s="1">
        <v>45322</v>
      </c>
      <c r="E963" t="s">
        <v>290</v>
      </c>
      <c r="F963" t="s">
        <v>101</v>
      </c>
      <c r="G963">
        <v>46000</v>
      </c>
      <c r="H963">
        <v>1</v>
      </c>
      <c r="I963">
        <v>46000</v>
      </c>
      <c r="J963" t="s">
        <v>81</v>
      </c>
      <c r="K963">
        <v>0.1020408143405367</v>
      </c>
      <c r="L963">
        <v>10.2041</v>
      </c>
      <c r="M963" t="s">
        <v>82</v>
      </c>
    </row>
    <row r="964" spans="1:13">
      <c r="A964" t="s">
        <v>291</v>
      </c>
      <c r="B964" t="s">
        <v>292</v>
      </c>
      <c r="C964" t="str">
        <f>TEXT(D964, "mmm")</f>
        <v>Jan</v>
      </c>
      <c r="D964" s="1">
        <v>45322</v>
      </c>
      <c r="E964" t="s">
        <v>100</v>
      </c>
      <c r="F964" t="s">
        <v>101</v>
      </c>
      <c r="G964">
        <v>340328</v>
      </c>
      <c r="H964">
        <v>7.64</v>
      </c>
      <c r="I964">
        <v>2600105.92</v>
      </c>
      <c r="J964" t="s">
        <v>86</v>
      </c>
      <c r="K964">
        <v>6.1394072441794512E-2</v>
      </c>
      <c r="L964">
        <v>6.1394000000000002</v>
      </c>
      <c r="M964" t="s">
        <v>82</v>
      </c>
    </row>
    <row r="965" spans="1:13">
      <c r="A965" t="s">
        <v>649</v>
      </c>
      <c r="B965" t="s">
        <v>650</v>
      </c>
      <c r="C965" t="str">
        <f>TEXT(D965, "mmm")</f>
        <v>Jan</v>
      </c>
      <c r="D965" s="1">
        <v>45322</v>
      </c>
      <c r="E965" t="s">
        <v>658</v>
      </c>
      <c r="F965" t="s">
        <v>222</v>
      </c>
      <c r="G965">
        <v>74841</v>
      </c>
      <c r="H965">
        <v>4.09</v>
      </c>
      <c r="I965">
        <v>306099.69</v>
      </c>
      <c r="J965" t="s">
        <v>86</v>
      </c>
      <c r="K965">
        <v>4.999995231628418E-2</v>
      </c>
      <c r="L965">
        <v>5</v>
      </c>
      <c r="M965" t="s">
        <v>82</v>
      </c>
    </row>
    <row r="966" spans="1:13">
      <c r="A966" t="s">
        <v>649</v>
      </c>
      <c r="B966" t="s">
        <v>650</v>
      </c>
      <c r="C966" t="str">
        <f>TEXT(D966, "mmm")</f>
        <v>Jan</v>
      </c>
      <c r="D966" s="1">
        <v>45322</v>
      </c>
      <c r="E966" t="s">
        <v>659</v>
      </c>
      <c r="F966" t="s">
        <v>222</v>
      </c>
      <c r="G966">
        <v>74841</v>
      </c>
      <c r="H966">
        <v>4.09</v>
      </c>
      <c r="I966">
        <v>306099.69</v>
      </c>
      <c r="J966" t="s">
        <v>86</v>
      </c>
      <c r="K966">
        <v>4.999995231628418E-2</v>
      </c>
      <c r="L966">
        <v>5</v>
      </c>
      <c r="M966" t="s">
        <v>82</v>
      </c>
    </row>
    <row r="967" spans="1:13">
      <c r="A967" t="s">
        <v>649</v>
      </c>
      <c r="B967" t="s">
        <v>650</v>
      </c>
      <c r="C967" t="str">
        <f>TEXT(D967, "mmm")</f>
        <v>Jan</v>
      </c>
      <c r="D967" s="1">
        <v>45322</v>
      </c>
      <c r="E967" t="s">
        <v>660</v>
      </c>
      <c r="F967" t="s">
        <v>222</v>
      </c>
      <c r="G967">
        <v>74841</v>
      </c>
      <c r="H967">
        <v>4.09</v>
      </c>
      <c r="I967">
        <v>306099.69</v>
      </c>
      <c r="J967" t="s">
        <v>86</v>
      </c>
      <c r="K967">
        <v>4.999995231628418E-2</v>
      </c>
      <c r="L967">
        <v>5</v>
      </c>
      <c r="M967" t="s">
        <v>82</v>
      </c>
    </row>
    <row r="968" spans="1:13">
      <c r="A968" t="s">
        <v>649</v>
      </c>
      <c r="B968" t="s">
        <v>650</v>
      </c>
      <c r="C968" t="str">
        <f>TEXT(D968, "mmm")</f>
        <v>Jan</v>
      </c>
      <c r="D968" s="1">
        <v>45322</v>
      </c>
      <c r="E968" t="s">
        <v>661</v>
      </c>
      <c r="F968" t="s">
        <v>222</v>
      </c>
      <c r="G968">
        <v>74841</v>
      </c>
      <c r="H968">
        <v>4.09</v>
      </c>
      <c r="I968">
        <v>306099.69</v>
      </c>
      <c r="J968" t="s">
        <v>86</v>
      </c>
      <c r="K968">
        <v>4.999995231628418E-2</v>
      </c>
      <c r="L968">
        <v>5</v>
      </c>
      <c r="M968" t="s">
        <v>82</v>
      </c>
    </row>
    <row r="969" spans="1:13">
      <c r="A969" t="s">
        <v>649</v>
      </c>
      <c r="B969" t="s">
        <v>650</v>
      </c>
      <c r="C969" t="str">
        <f>TEXT(D969, "mmm")</f>
        <v>Jan</v>
      </c>
      <c r="D969" s="1">
        <v>45322</v>
      </c>
      <c r="E969" t="s">
        <v>662</v>
      </c>
      <c r="F969" t="s">
        <v>222</v>
      </c>
      <c r="G969">
        <v>74841</v>
      </c>
      <c r="H969">
        <v>4.09</v>
      </c>
      <c r="I969">
        <v>306099.69</v>
      </c>
      <c r="J969" t="s">
        <v>86</v>
      </c>
      <c r="K969">
        <v>4.999995231628418E-2</v>
      </c>
      <c r="L969">
        <v>5</v>
      </c>
      <c r="M969" t="s">
        <v>82</v>
      </c>
    </row>
    <row r="970" spans="1:13">
      <c r="A970" t="s">
        <v>649</v>
      </c>
      <c r="B970" t="s">
        <v>650</v>
      </c>
      <c r="C970" t="str">
        <f>TEXT(D970, "mmm")</f>
        <v>Jan</v>
      </c>
      <c r="D970" s="1">
        <v>45322</v>
      </c>
      <c r="E970" t="s">
        <v>663</v>
      </c>
      <c r="F970" t="s">
        <v>222</v>
      </c>
      <c r="G970">
        <v>74841</v>
      </c>
      <c r="H970">
        <v>4.09</v>
      </c>
      <c r="I970">
        <v>306099.69</v>
      </c>
      <c r="J970" t="s">
        <v>86</v>
      </c>
      <c r="K970">
        <v>4.999995231628418E-2</v>
      </c>
      <c r="L970">
        <v>5</v>
      </c>
      <c r="M970" t="s">
        <v>82</v>
      </c>
    </row>
    <row r="971" spans="1:13">
      <c r="A971" t="s">
        <v>649</v>
      </c>
      <c r="B971" t="s">
        <v>650</v>
      </c>
      <c r="C971" t="str">
        <f>TEXT(D971, "mmm")</f>
        <v>Jan</v>
      </c>
      <c r="D971" s="1">
        <v>45322</v>
      </c>
      <c r="E971" t="s">
        <v>664</v>
      </c>
      <c r="F971" t="s">
        <v>101</v>
      </c>
      <c r="G971">
        <v>74841</v>
      </c>
      <c r="H971">
        <v>4.09</v>
      </c>
      <c r="I971">
        <v>306099.69</v>
      </c>
      <c r="J971" t="s">
        <v>86</v>
      </c>
      <c r="K971">
        <v>4.999995231628418E-2</v>
      </c>
      <c r="L971">
        <v>5</v>
      </c>
      <c r="M971" t="s">
        <v>82</v>
      </c>
    </row>
    <row r="972" spans="1:13">
      <c r="A972" t="s">
        <v>649</v>
      </c>
      <c r="B972" t="s">
        <v>650</v>
      </c>
      <c r="C972" t="str">
        <f>TEXT(D972, "mmm")</f>
        <v>Jan</v>
      </c>
      <c r="D972" s="1">
        <v>45322</v>
      </c>
      <c r="E972" t="s">
        <v>651</v>
      </c>
      <c r="F972" t="s">
        <v>251</v>
      </c>
      <c r="G972">
        <v>74841</v>
      </c>
      <c r="H972">
        <v>4.09</v>
      </c>
      <c r="I972">
        <v>306099.69</v>
      </c>
      <c r="J972" t="s">
        <v>86</v>
      </c>
      <c r="K972">
        <v>4.999995231628418E-2</v>
      </c>
      <c r="L972">
        <v>5</v>
      </c>
      <c r="M972" t="s">
        <v>82</v>
      </c>
    </row>
    <row r="973" spans="1:13">
      <c r="A973" t="s">
        <v>291</v>
      </c>
      <c r="B973" t="s">
        <v>292</v>
      </c>
      <c r="C973" t="str">
        <f>TEXT(D973, "mmm")</f>
        <v>Jan</v>
      </c>
      <c r="D973" s="1">
        <v>45322</v>
      </c>
      <c r="E973" t="s">
        <v>102</v>
      </c>
      <c r="F973" t="s">
        <v>101</v>
      </c>
      <c r="G973">
        <v>340328</v>
      </c>
      <c r="H973">
        <v>7.64</v>
      </c>
      <c r="I973">
        <v>2600105.92</v>
      </c>
      <c r="J973" t="s">
        <v>86</v>
      </c>
      <c r="K973">
        <v>6.1394072441794512E-2</v>
      </c>
      <c r="L973">
        <v>6.1394000000000002</v>
      </c>
      <c r="M973" t="s">
        <v>82</v>
      </c>
    </row>
    <row r="974" spans="1:13">
      <c r="A974" t="s">
        <v>665</v>
      </c>
      <c r="B974" t="s">
        <v>666</v>
      </c>
      <c r="C974" t="str">
        <f>TEXT(D974, "mmm")</f>
        <v>Jan</v>
      </c>
      <c r="D974" s="1">
        <v>45322</v>
      </c>
      <c r="E974" t="s">
        <v>667</v>
      </c>
      <c r="F974" t="s">
        <v>80</v>
      </c>
      <c r="G974">
        <v>12000</v>
      </c>
      <c r="H974">
        <v>18.05</v>
      </c>
      <c r="I974">
        <v>216600</v>
      </c>
      <c r="J974" t="s">
        <v>86</v>
      </c>
      <c r="K974">
        <v>7.9141909461288851E-3</v>
      </c>
      <c r="L974">
        <v>0.79139999999999999</v>
      </c>
      <c r="M974" t="s">
        <v>82</v>
      </c>
    </row>
    <row r="975" spans="1:13">
      <c r="A975" t="s">
        <v>646</v>
      </c>
      <c r="B975" t="s">
        <v>647</v>
      </c>
      <c r="C975" t="str">
        <f>TEXT(D975, "mmm")</f>
        <v>Jan</v>
      </c>
      <c r="D975" s="1">
        <v>45322</v>
      </c>
      <c r="E975" t="s">
        <v>668</v>
      </c>
      <c r="F975" t="s">
        <v>80</v>
      </c>
      <c r="G975">
        <v>1455</v>
      </c>
      <c r="H975">
        <v>45.08</v>
      </c>
      <c r="I975">
        <v>65591.399999999994</v>
      </c>
      <c r="J975" t="s">
        <v>81</v>
      </c>
      <c r="K975">
        <v>-2.1310731397406468E-2</v>
      </c>
      <c r="L975">
        <v>-2.1311</v>
      </c>
      <c r="M975" t="s">
        <v>82</v>
      </c>
    </row>
    <row r="976" spans="1:13">
      <c r="A976" t="s">
        <v>646</v>
      </c>
      <c r="B976" t="s">
        <v>647</v>
      </c>
      <c r="C976" t="str">
        <f>TEXT(D976, "mmm")</f>
        <v>Jan</v>
      </c>
      <c r="D976" s="1">
        <v>45322</v>
      </c>
      <c r="E976" t="s">
        <v>668</v>
      </c>
      <c r="F976" t="s">
        <v>80</v>
      </c>
      <c r="G976">
        <v>833</v>
      </c>
      <c r="H976">
        <v>45.29</v>
      </c>
      <c r="I976">
        <v>37726.57</v>
      </c>
      <c r="J976" t="s">
        <v>81</v>
      </c>
      <c r="K976">
        <v>-2.1310731397406468E-2</v>
      </c>
      <c r="L976">
        <v>-2.1311</v>
      </c>
      <c r="M976" t="s">
        <v>82</v>
      </c>
    </row>
    <row r="977" spans="1:13">
      <c r="A977" t="s">
        <v>468</v>
      </c>
      <c r="B977" t="s">
        <v>469</v>
      </c>
      <c r="C977" t="str">
        <f>TEXT(D977, "mmm")</f>
        <v>Jan</v>
      </c>
      <c r="D977" s="1">
        <v>45322</v>
      </c>
      <c r="E977" t="s">
        <v>473</v>
      </c>
      <c r="F977" t="s">
        <v>101</v>
      </c>
      <c r="G977">
        <v>87344</v>
      </c>
      <c r="H977">
        <v>3.08</v>
      </c>
      <c r="I977">
        <v>269019.52000000002</v>
      </c>
      <c r="J977" t="s">
        <v>86</v>
      </c>
      <c r="K977">
        <v>-2.9315933591648639E-2</v>
      </c>
      <c r="L977">
        <v>-2.9316</v>
      </c>
      <c r="M977" t="s">
        <v>82</v>
      </c>
    </row>
    <row r="978" spans="1:13">
      <c r="A978" t="s">
        <v>536</v>
      </c>
      <c r="B978" t="s">
        <v>537</v>
      </c>
      <c r="C978" t="str">
        <f>TEXT(D978, "mmm")</f>
        <v>Jan</v>
      </c>
      <c r="D978" s="1">
        <v>45322</v>
      </c>
      <c r="E978" t="s">
        <v>567</v>
      </c>
      <c r="F978" t="s">
        <v>118</v>
      </c>
      <c r="G978">
        <v>13670</v>
      </c>
      <c r="H978">
        <v>4.05</v>
      </c>
      <c r="I978">
        <v>55363.5</v>
      </c>
      <c r="J978" t="s">
        <v>81</v>
      </c>
      <c r="K978">
        <v>0.39949107037503612</v>
      </c>
      <c r="L978">
        <v>39.949100000000001</v>
      </c>
      <c r="M978" t="s">
        <v>82</v>
      </c>
    </row>
    <row r="979" spans="1:13">
      <c r="A979" t="s">
        <v>107</v>
      </c>
      <c r="B979" t="s">
        <v>108</v>
      </c>
      <c r="C979" t="str">
        <f>TEXT(D979, "mmm")</f>
        <v>Jan</v>
      </c>
      <c r="D979" s="1">
        <v>45322</v>
      </c>
      <c r="E979" t="s">
        <v>110</v>
      </c>
      <c r="F979" t="s">
        <v>101</v>
      </c>
      <c r="G979">
        <v>30650</v>
      </c>
      <c r="H979">
        <v>7.34</v>
      </c>
      <c r="I979">
        <v>224971</v>
      </c>
      <c r="J979" t="s">
        <v>81</v>
      </c>
      <c r="K979">
        <v>2.724792985114877E-2</v>
      </c>
      <c r="L979">
        <v>2.7248000000000001</v>
      </c>
      <c r="M979" t="s">
        <v>82</v>
      </c>
    </row>
    <row r="980" spans="1:13">
      <c r="A980" t="s">
        <v>107</v>
      </c>
      <c r="B980" t="s">
        <v>108</v>
      </c>
      <c r="C980" t="str">
        <f>TEXT(D980, "mmm")</f>
        <v>Jan</v>
      </c>
      <c r="D980" s="1">
        <v>45322</v>
      </c>
      <c r="E980" t="s">
        <v>111</v>
      </c>
      <c r="F980" t="s">
        <v>101</v>
      </c>
      <c r="G980">
        <v>30650</v>
      </c>
      <c r="H980">
        <v>7.34</v>
      </c>
      <c r="I980">
        <v>224971</v>
      </c>
      <c r="J980" t="s">
        <v>81</v>
      </c>
      <c r="K980">
        <v>2.724792985114877E-2</v>
      </c>
      <c r="L980">
        <v>2.7248000000000001</v>
      </c>
      <c r="M980" t="s">
        <v>82</v>
      </c>
    </row>
    <row r="981" spans="1:13">
      <c r="A981" t="s">
        <v>107</v>
      </c>
      <c r="B981" t="s">
        <v>108</v>
      </c>
      <c r="C981" t="str">
        <f>TEXT(D981, "mmm")</f>
        <v>Jan</v>
      </c>
      <c r="D981" s="1">
        <v>45322</v>
      </c>
      <c r="E981" t="s">
        <v>109</v>
      </c>
      <c r="F981" t="s">
        <v>101</v>
      </c>
      <c r="G981">
        <v>30650</v>
      </c>
      <c r="H981">
        <v>7.34</v>
      </c>
      <c r="I981">
        <v>224971</v>
      </c>
      <c r="J981" t="s">
        <v>81</v>
      </c>
      <c r="K981">
        <v>2.724792985114877E-2</v>
      </c>
      <c r="L981">
        <v>2.7248000000000001</v>
      </c>
      <c r="M981" t="s">
        <v>82</v>
      </c>
    </row>
    <row r="982" spans="1:13">
      <c r="A982" t="s">
        <v>129</v>
      </c>
      <c r="B982" t="s">
        <v>130</v>
      </c>
      <c r="C982" t="str">
        <f>TEXT(D982, "mmm")</f>
        <v>Jan</v>
      </c>
      <c r="D982" s="1">
        <v>45322</v>
      </c>
      <c r="E982" t="s">
        <v>109</v>
      </c>
      <c r="F982" t="s">
        <v>101</v>
      </c>
      <c r="G982">
        <v>28700</v>
      </c>
      <c r="H982">
        <v>6.51</v>
      </c>
      <c r="I982">
        <v>186837</v>
      </c>
      <c r="J982" t="s">
        <v>81</v>
      </c>
      <c r="K982">
        <v>-1.8489967610338939E-2</v>
      </c>
      <c r="L982">
        <v>-1.849</v>
      </c>
      <c r="M982" t="s">
        <v>82</v>
      </c>
    </row>
    <row r="983" spans="1:13">
      <c r="A983" t="s">
        <v>129</v>
      </c>
      <c r="B983" t="s">
        <v>130</v>
      </c>
      <c r="C983" t="str">
        <f>TEXT(D983, "mmm")</f>
        <v>Jan</v>
      </c>
      <c r="D983" s="1">
        <v>45322</v>
      </c>
      <c r="E983" t="s">
        <v>111</v>
      </c>
      <c r="F983" t="s">
        <v>101</v>
      </c>
      <c r="G983">
        <v>28700</v>
      </c>
      <c r="H983">
        <v>6.51</v>
      </c>
      <c r="I983">
        <v>186837</v>
      </c>
      <c r="J983" t="s">
        <v>81</v>
      </c>
      <c r="K983">
        <v>-1.8489967610338939E-2</v>
      </c>
      <c r="L983">
        <v>-1.849</v>
      </c>
      <c r="M983" t="s">
        <v>82</v>
      </c>
    </row>
    <row r="984" spans="1:13">
      <c r="A984" t="s">
        <v>381</v>
      </c>
      <c r="B984" t="s">
        <v>382</v>
      </c>
      <c r="C984" t="str">
        <f>TEXT(D984, "mmm")</f>
        <v>Jan</v>
      </c>
      <c r="D984" s="1">
        <v>45322</v>
      </c>
      <c r="E984" t="s">
        <v>669</v>
      </c>
      <c r="F984" t="s">
        <v>222</v>
      </c>
      <c r="G984">
        <v>2488</v>
      </c>
      <c r="H984">
        <v>22.1</v>
      </c>
      <c r="I984">
        <v>54984.800000000003</v>
      </c>
      <c r="J984" t="s">
        <v>81</v>
      </c>
      <c r="K984">
        <v>8.601219336548116E-3</v>
      </c>
      <c r="L984">
        <v>0.86009999999999998</v>
      </c>
      <c r="M984" t="s">
        <v>82</v>
      </c>
    </row>
    <row r="985" spans="1:13">
      <c r="A985" t="s">
        <v>107</v>
      </c>
      <c r="B985" t="s">
        <v>108</v>
      </c>
      <c r="C985" t="str">
        <f>TEXT(D985, "mmm")</f>
        <v>Jan</v>
      </c>
      <c r="D985" s="1">
        <v>45322</v>
      </c>
      <c r="E985" t="s">
        <v>109</v>
      </c>
      <c r="F985" t="s">
        <v>101</v>
      </c>
      <c r="G985">
        <v>30650</v>
      </c>
      <c r="H985">
        <v>7.34</v>
      </c>
      <c r="I985">
        <v>224971</v>
      </c>
      <c r="J985" t="s">
        <v>81</v>
      </c>
      <c r="K985">
        <v>2.724792985114877E-2</v>
      </c>
      <c r="L985">
        <v>2.7248000000000001</v>
      </c>
      <c r="M985" t="s">
        <v>82</v>
      </c>
    </row>
    <row r="986" spans="1:13">
      <c r="A986" t="s">
        <v>107</v>
      </c>
      <c r="B986" t="s">
        <v>108</v>
      </c>
      <c r="C986" t="str">
        <f>TEXT(D986, "mmm")</f>
        <v>Jan</v>
      </c>
      <c r="D986" s="1">
        <v>45322</v>
      </c>
      <c r="E986" t="s">
        <v>110</v>
      </c>
      <c r="F986" t="s">
        <v>101</v>
      </c>
      <c r="G986">
        <v>30650</v>
      </c>
      <c r="H986">
        <v>7.34</v>
      </c>
      <c r="I986">
        <v>224971</v>
      </c>
      <c r="J986" t="s">
        <v>81</v>
      </c>
      <c r="K986">
        <v>2.724792985114877E-2</v>
      </c>
      <c r="L986">
        <v>2.7248000000000001</v>
      </c>
      <c r="M986" t="s">
        <v>82</v>
      </c>
    </row>
    <row r="987" spans="1:13">
      <c r="A987" t="s">
        <v>107</v>
      </c>
      <c r="B987" t="s">
        <v>108</v>
      </c>
      <c r="C987" t="str">
        <f>TEXT(D987, "mmm")</f>
        <v>Jan</v>
      </c>
      <c r="D987" s="1">
        <v>45322</v>
      </c>
      <c r="E987" t="s">
        <v>111</v>
      </c>
      <c r="F987" t="s">
        <v>101</v>
      </c>
      <c r="G987">
        <v>30650</v>
      </c>
      <c r="H987">
        <v>7.34</v>
      </c>
      <c r="I987">
        <v>224971</v>
      </c>
      <c r="J987" t="s">
        <v>81</v>
      </c>
      <c r="K987">
        <v>2.724792985114877E-2</v>
      </c>
      <c r="L987">
        <v>2.7248000000000001</v>
      </c>
      <c r="M987" t="s">
        <v>82</v>
      </c>
    </row>
    <row r="988" spans="1:13">
      <c r="A988" t="s">
        <v>617</v>
      </c>
      <c r="B988" t="s">
        <v>618</v>
      </c>
      <c r="C988" t="str">
        <f>TEXT(D988, "mmm")</f>
        <v>Jan</v>
      </c>
      <c r="D988" s="1">
        <v>45322</v>
      </c>
      <c r="E988" t="s">
        <v>670</v>
      </c>
      <c r="F988" t="s">
        <v>80</v>
      </c>
      <c r="G988">
        <v>1000</v>
      </c>
      <c r="H988">
        <v>60.25</v>
      </c>
      <c r="I988">
        <v>60250</v>
      </c>
      <c r="J988" t="s">
        <v>81</v>
      </c>
      <c r="K988">
        <v>-2.7319763854904529E-2</v>
      </c>
      <c r="L988">
        <v>-2.7320000000000002</v>
      </c>
      <c r="M988" t="s">
        <v>82</v>
      </c>
    </row>
    <row r="989" spans="1:13">
      <c r="A989" t="s">
        <v>671</v>
      </c>
      <c r="B989" t="s">
        <v>672</v>
      </c>
      <c r="C989" t="str">
        <f>TEXT(D989, "mmm")</f>
        <v>Jan</v>
      </c>
      <c r="D989" s="1">
        <v>45322</v>
      </c>
      <c r="E989" t="s">
        <v>673</v>
      </c>
      <c r="F989" t="s">
        <v>80</v>
      </c>
      <c r="G989">
        <v>200000</v>
      </c>
      <c r="H989">
        <v>0.38</v>
      </c>
      <c r="I989">
        <v>76000</v>
      </c>
      <c r="J989" t="s">
        <v>86</v>
      </c>
      <c r="K989">
        <v>0.17857143668090439</v>
      </c>
      <c r="L989">
        <v>17.857099999999999</v>
      </c>
      <c r="M989" t="s">
        <v>82</v>
      </c>
    </row>
    <row r="990" spans="1:13">
      <c r="A990" t="s">
        <v>674</v>
      </c>
      <c r="B990" t="s">
        <v>675</v>
      </c>
      <c r="C990" t="str">
        <f>TEXT(D990, "mmm")</f>
        <v>Jan</v>
      </c>
      <c r="D990" s="1">
        <v>45322</v>
      </c>
      <c r="E990" t="s">
        <v>676</v>
      </c>
      <c r="F990" t="s">
        <v>80</v>
      </c>
      <c r="G990">
        <v>1000</v>
      </c>
      <c r="H990">
        <v>26.99</v>
      </c>
      <c r="I990">
        <v>26990</v>
      </c>
      <c r="J990" t="s">
        <v>81</v>
      </c>
      <c r="K990">
        <v>-2.3416526688858741E-2</v>
      </c>
      <c r="L990">
        <v>-2.3416999999999999</v>
      </c>
      <c r="M990" t="s">
        <v>82</v>
      </c>
    </row>
    <row r="991" spans="1:13">
      <c r="A991" t="s">
        <v>468</v>
      </c>
      <c r="B991" t="s">
        <v>469</v>
      </c>
      <c r="C991" t="str">
        <f>TEXT(D991, "mmm")</f>
        <v>Jan</v>
      </c>
      <c r="D991" s="1">
        <v>45322</v>
      </c>
      <c r="E991" t="s">
        <v>470</v>
      </c>
      <c r="F991" t="s">
        <v>222</v>
      </c>
      <c r="G991">
        <v>87344</v>
      </c>
      <c r="H991">
        <v>3.08</v>
      </c>
      <c r="I991">
        <v>269019.52000000002</v>
      </c>
      <c r="J991" t="s">
        <v>86</v>
      </c>
      <c r="K991">
        <v>-2.9315933591648639E-2</v>
      </c>
      <c r="L991">
        <v>-2.9316</v>
      </c>
      <c r="M991" t="s">
        <v>82</v>
      </c>
    </row>
    <row r="992" spans="1:13">
      <c r="A992" t="s">
        <v>468</v>
      </c>
      <c r="B992" t="s">
        <v>469</v>
      </c>
      <c r="C992" t="str">
        <f>TEXT(D992, "mmm")</f>
        <v>Jan</v>
      </c>
      <c r="D992" s="1">
        <v>45322</v>
      </c>
      <c r="E992" t="s">
        <v>471</v>
      </c>
      <c r="F992" t="s">
        <v>222</v>
      </c>
      <c r="G992">
        <v>87344</v>
      </c>
      <c r="H992">
        <v>3.08</v>
      </c>
      <c r="I992">
        <v>269019.52000000002</v>
      </c>
      <c r="J992" t="s">
        <v>86</v>
      </c>
      <c r="K992">
        <v>-2.9315933591648639E-2</v>
      </c>
      <c r="L992">
        <v>-2.9316</v>
      </c>
      <c r="M992" t="s">
        <v>82</v>
      </c>
    </row>
    <row r="993" spans="1:13">
      <c r="A993" t="s">
        <v>677</v>
      </c>
      <c r="B993" t="s">
        <v>678</v>
      </c>
      <c r="C993" t="str">
        <f>TEXT(D993, "mmm")</f>
        <v>Jan</v>
      </c>
      <c r="D993" s="1">
        <v>45322</v>
      </c>
      <c r="E993" t="s">
        <v>679</v>
      </c>
      <c r="F993" t="s">
        <v>128</v>
      </c>
      <c r="G993">
        <v>5212</v>
      </c>
      <c r="H993">
        <v>15.65</v>
      </c>
      <c r="I993">
        <v>81567.8</v>
      </c>
      <c r="J993" t="s">
        <v>81</v>
      </c>
      <c r="K993">
        <v>0</v>
      </c>
      <c r="L993">
        <v>0</v>
      </c>
      <c r="M993" t="s">
        <v>82</v>
      </c>
    </row>
    <row r="994" spans="1:13">
      <c r="A994" t="s">
        <v>536</v>
      </c>
      <c r="B994" t="s">
        <v>537</v>
      </c>
      <c r="C994" t="str">
        <f>TEXT(D994, "mmm")</f>
        <v>Jan</v>
      </c>
      <c r="D994" s="1">
        <v>45322</v>
      </c>
      <c r="E994" t="s">
        <v>579</v>
      </c>
      <c r="F994" t="s">
        <v>128</v>
      </c>
      <c r="G994">
        <v>27460</v>
      </c>
      <c r="H994">
        <v>4</v>
      </c>
      <c r="I994">
        <v>109840</v>
      </c>
      <c r="J994" t="s">
        <v>86</v>
      </c>
      <c r="K994">
        <v>0.39949107037503612</v>
      </c>
      <c r="L994">
        <v>39.949100000000001</v>
      </c>
      <c r="M994" t="s">
        <v>82</v>
      </c>
    </row>
    <row r="995" spans="1:13">
      <c r="A995" t="s">
        <v>210</v>
      </c>
      <c r="B995" t="s">
        <v>211</v>
      </c>
      <c r="C995" t="str">
        <f>TEXT(D995, "mmm")</f>
        <v>Jan</v>
      </c>
      <c r="D995" s="1">
        <v>45322</v>
      </c>
      <c r="E995" t="s">
        <v>212</v>
      </c>
      <c r="F995" t="s">
        <v>101</v>
      </c>
      <c r="G995">
        <v>44551</v>
      </c>
      <c r="H995">
        <v>20</v>
      </c>
      <c r="I995">
        <v>891020</v>
      </c>
      <c r="J995" t="s">
        <v>86</v>
      </c>
      <c r="K995">
        <v>6.7222811366488111E-2</v>
      </c>
      <c r="L995">
        <v>6.7222999999999997</v>
      </c>
      <c r="M995" t="s">
        <v>82</v>
      </c>
    </row>
    <row r="996" spans="1:13">
      <c r="A996" t="s">
        <v>210</v>
      </c>
      <c r="B996" t="s">
        <v>211</v>
      </c>
      <c r="C996" t="str">
        <f>TEXT(D996, "mmm")</f>
        <v>Jan</v>
      </c>
      <c r="D996" s="1">
        <v>45322</v>
      </c>
      <c r="E996" t="s">
        <v>213</v>
      </c>
      <c r="F996" t="s">
        <v>101</v>
      </c>
      <c r="G996">
        <v>44551</v>
      </c>
      <c r="H996">
        <v>20</v>
      </c>
      <c r="I996">
        <v>891020</v>
      </c>
      <c r="J996" t="s">
        <v>86</v>
      </c>
      <c r="K996">
        <v>6.7222811366488111E-2</v>
      </c>
      <c r="L996">
        <v>6.7222999999999997</v>
      </c>
      <c r="M996" t="s">
        <v>82</v>
      </c>
    </row>
    <row r="997" spans="1:13">
      <c r="A997" t="s">
        <v>370</v>
      </c>
      <c r="B997" t="s">
        <v>371</v>
      </c>
      <c r="C997" t="str">
        <f>TEXT(D997, "mmm")</f>
        <v>Jan</v>
      </c>
      <c r="D997" s="1">
        <v>45322</v>
      </c>
      <c r="E997" t="s">
        <v>372</v>
      </c>
      <c r="F997" t="s">
        <v>101</v>
      </c>
      <c r="G997">
        <v>10000</v>
      </c>
      <c r="H997">
        <v>10.82</v>
      </c>
      <c r="I997">
        <v>108200</v>
      </c>
      <c r="J997" t="s">
        <v>81</v>
      </c>
      <c r="K997">
        <v>6.0676688354556862E-2</v>
      </c>
      <c r="L997">
        <v>6.0677000000000003</v>
      </c>
      <c r="M997" t="s">
        <v>82</v>
      </c>
    </row>
    <row r="998" spans="1:13">
      <c r="A998" t="s">
        <v>370</v>
      </c>
      <c r="B998" t="s">
        <v>371</v>
      </c>
      <c r="C998" t="str">
        <f>TEXT(D998, "mmm")</f>
        <v>Jan</v>
      </c>
      <c r="D998" s="1">
        <v>45322</v>
      </c>
      <c r="E998" t="s">
        <v>373</v>
      </c>
      <c r="F998" t="s">
        <v>101</v>
      </c>
      <c r="G998">
        <v>10000</v>
      </c>
      <c r="H998">
        <v>10.82</v>
      </c>
      <c r="I998">
        <v>108200</v>
      </c>
      <c r="J998" t="s">
        <v>81</v>
      </c>
      <c r="K998">
        <v>6.0676688354556862E-2</v>
      </c>
      <c r="L998">
        <v>6.0677000000000003</v>
      </c>
      <c r="M998" t="s">
        <v>82</v>
      </c>
    </row>
    <row r="999" spans="1:13">
      <c r="A999" t="s">
        <v>370</v>
      </c>
      <c r="B999" t="s">
        <v>371</v>
      </c>
      <c r="C999" t="str">
        <f>TEXT(D999, "mmm")</f>
        <v>Jan</v>
      </c>
      <c r="D999" s="1">
        <v>45322</v>
      </c>
      <c r="E999" t="s">
        <v>374</v>
      </c>
      <c r="F999" t="s">
        <v>101</v>
      </c>
      <c r="G999">
        <v>10000</v>
      </c>
      <c r="H999">
        <v>10.82</v>
      </c>
      <c r="I999">
        <v>108200</v>
      </c>
      <c r="J999" t="s">
        <v>81</v>
      </c>
      <c r="K999">
        <v>6.0676688354556862E-2</v>
      </c>
      <c r="L999">
        <v>6.0677000000000003</v>
      </c>
      <c r="M999" t="s">
        <v>82</v>
      </c>
    </row>
    <row r="1000" spans="1:13">
      <c r="A1000" t="s">
        <v>370</v>
      </c>
      <c r="B1000" t="s">
        <v>371</v>
      </c>
      <c r="C1000" t="str">
        <f>TEXT(D1000, "mmm")</f>
        <v>Jan</v>
      </c>
      <c r="D1000" s="1">
        <v>45322</v>
      </c>
      <c r="E1000" t="s">
        <v>375</v>
      </c>
      <c r="F1000" t="s">
        <v>101</v>
      </c>
      <c r="G1000">
        <v>10000</v>
      </c>
      <c r="H1000">
        <v>10.82</v>
      </c>
      <c r="I1000">
        <v>108200</v>
      </c>
      <c r="J1000" t="s">
        <v>81</v>
      </c>
      <c r="K1000">
        <v>6.0676688354556862E-2</v>
      </c>
      <c r="L1000">
        <v>6.0677000000000003</v>
      </c>
      <c r="M1000" t="s">
        <v>82</v>
      </c>
    </row>
    <row r="1001" spans="1:13">
      <c r="A1001" t="s">
        <v>370</v>
      </c>
      <c r="B1001" t="s">
        <v>371</v>
      </c>
      <c r="C1001" t="str">
        <f>TEXT(D1001, "mmm")</f>
        <v>Jan</v>
      </c>
      <c r="D1001" s="1">
        <v>45322</v>
      </c>
      <c r="E1001" t="s">
        <v>376</v>
      </c>
      <c r="F1001" t="s">
        <v>101</v>
      </c>
      <c r="G1001">
        <v>10000</v>
      </c>
      <c r="H1001">
        <v>10.82</v>
      </c>
      <c r="I1001">
        <v>108200</v>
      </c>
      <c r="J1001" t="s">
        <v>81</v>
      </c>
      <c r="K1001">
        <v>6.0676688354556862E-2</v>
      </c>
      <c r="L1001">
        <v>6.0677000000000003</v>
      </c>
      <c r="M1001" t="s">
        <v>82</v>
      </c>
    </row>
    <row r="1002" spans="1:13">
      <c r="A1002" t="s">
        <v>680</v>
      </c>
      <c r="B1002" t="s">
        <v>681</v>
      </c>
      <c r="C1002" t="str">
        <f>TEXT(D1002, "mmm")</f>
        <v>Jan</v>
      </c>
      <c r="D1002" s="1">
        <v>45322</v>
      </c>
      <c r="E1002" t="s">
        <v>682</v>
      </c>
      <c r="F1002" t="s">
        <v>80</v>
      </c>
      <c r="G1002">
        <v>1120</v>
      </c>
      <c r="H1002">
        <v>22.31</v>
      </c>
      <c r="I1002">
        <v>24987.200000000001</v>
      </c>
      <c r="J1002" t="s">
        <v>81</v>
      </c>
      <c r="K1002">
        <v>-1.4632704929606329E-2</v>
      </c>
      <c r="L1002">
        <v>-1.4633</v>
      </c>
      <c r="M1002" t="s">
        <v>82</v>
      </c>
    </row>
    <row r="1003" spans="1:13">
      <c r="A1003" t="s">
        <v>400</v>
      </c>
      <c r="B1003" t="s">
        <v>401</v>
      </c>
      <c r="C1003" t="str">
        <f>TEXT(D1003, "mmm")</f>
        <v>Jan</v>
      </c>
      <c r="D1003" s="1">
        <v>45322</v>
      </c>
      <c r="E1003" t="s">
        <v>403</v>
      </c>
      <c r="F1003" t="s">
        <v>101</v>
      </c>
      <c r="G1003">
        <v>159665</v>
      </c>
      <c r="H1003">
        <v>1.26</v>
      </c>
      <c r="I1003">
        <v>201177.9</v>
      </c>
      <c r="J1003" t="s">
        <v>81</v>
      </c>
      <c r="K1003">
        <v>-5.9321979961321603E-2</v>
      </c>
      <c r="L1003">
        <v>-5.9321999999999999</v>
      </c>
      <c r="M1003" t="s">
        <v>82</v>
      </c>
    </row>
    <row r="1004" spans="1:13">
      <c r="A1004" t="s">
        <v>683</v>
      </c>
      <c r="B1004" t="s">
        <v>684</v>
      </c>
      <c r="C1004" t="str">
        <f>TEXT(D1004, "mmm")</f>
        <v>Jan</v>
      </c>
      <c r="D1004" s="1">
        <v>45322</v>
      </c>
      <c r="E1004" t="s">
        <v>685</v>
      </c>
      <c r="F1004" t="s">
        <v>251</v>
      </c>
      <c r="G1004">
        <v>16041</v>
      </c>
      <c r="H1004">
        <v>23</v>
      </c>
      <c r="I1004">
        <v>368943</v>
      </c>
      <c r="J1004" t="s">
        <v>86</v>
      </c>
      <c r="K1004">
        <v>-0.19815860418525399</v>
      </c>
      <c r="L1004">
        <v>-19.815899999999999</v>
      </c>
      <c r="M1004" t="s">
        <v>82</v>
      </c>
    </row>
    <row r="1005" spans="1:13">
      <c r="A1005" t="s">
        <v>683</v>
      </c>
      <c r="B1005" t="s">
        <v>684</v>
      </c>
      <c r="C1005" t="str">
        <f>TEXT(D1005, "mmm")</f>
        <v>Jan</v>
      </c>
      <c r="D1005" s="1">
        <v>45322</v>
      </c>
      <c r="E1005" t="s">
        <v>686</v>
      </c>
      <c r="F1005" t="s">
        <v>428</v>
      </c>
      <c r="G1005">
        <v>16041</v>
      </c>
      <c r="H1005">
        <v>23</v>
      </c>
      <c r="I1005">
        <v>368943</v>
      </c>
      <c r="J1005" t="s">
        <v>86</v>
      </c>
      <c r="K1005">
        <v>-0.19815860418525399</v>
      </c>
      <c r="L1005">
        <v>-19.815899999999999</v>
      </c>
      <c r="M1005" t="s">
        <v>82</v>
      </c>
    </row>
    <row r="1006" spans="1:13">
      <c r="A1006" t="s">
        <v>683</v>
      </c>
      <c r="B1006" t="s">
        <v>684</v>
      </c>
      <c r="C1006" t="str">
        <f>TEXT(D1006, "mmm")</f>
        <v>Jan</v>
      </c>
      <c r="D1006" s="1">
        <v>45322</v>
      </c>
      <c r="E1006" t="s">
        <v>687</v>
      </c>
      <c r="F1006" t="s">
        <v>428</v>
      </c>
      <c r="G1006">
        <v>16041</v>
      </c>
      <c r="H1006">
        <v>23</v>
      </c>
      <c r="I1006">
        <v>368943</v>
      </c>
      <c r="J1006" t="s">
        <v>86</v>
      </c>
      <c r="K1006">
        <v>-0.19815860418525399</v>
      </c>
      <c r="L1006">
        <v>-19.815899999999999</v>
      </c>
      <c r="M1006" t="s">
        <v>82</v>
      </c>
    </row>
    <row r="1007" spans="1:13">
      <c r="A1007" t="s">
        <v>683</v>
      </c>
      <c r="B1007" t="s">
        <v>684</v>
      </c>
      <c r="C1007" t="str">
        <f>TEXT(D1007, "mmm")</f>
        <v>Jan</v>
      </c>
      <c r="D1007" s="1">
        <v>45322</v>
      </c>
      <c r="E1007" t="s">
        <v>688</v>
      </c>
      <c r="F1007" t="s">
        <v>428</v>
      </c>
      <c r="G1007">
        <v>16041</v>
      </c>
      <c r="H1007">
        <v>23</v>
      </c>
      <c r="I1007">
        <v>368943</v>
      </c>
      <c r="J1007" t="s">
        <v>86</v>
      </c>
      <c r="K1007">
        <v>-0.19815860418525399</v>
      </c>
      <c r="L1007">
        <v>-19.815899999999999</v>
      </c>
      <c r="M1007" t="s">
        <v>82</v>
      </c>
    </row>
    <row r="1008" spans="1:13">
      <c r="A1008" t="s">
        <v>683</v>
      </c>
      <c r="B1008" t="s">
        <v>684</v>
      </c>
      <c r="C1008" t="str">
        <f>TEXT(D1008, "mmm")</f>
        <v>Jan</v>
      </c>
      <c r="D1008" s="1">
        <v>45322</v>
      </c>
      <c r="E1008" t="s">
        <v>689</v>
      </c>
      <c r="F1008" t="s">
        <v>428</v>
      </c>
      <c r="G1008">
        <v>16041</v>
      </c>
      <c r="H1008">
        <v>23</v>
      </c>
      <c r="I1008">
        <v>368943</v>
      </c>
      <c r="J1008" t="s">
        <v>86</v>
      </c>
      <c r="K1008">
        <v>-0.19815860418525399</v>
      </c>
      <c r="L1008">
        <v>-19.815899999999999</v>
      </c>
      <c r="M1008" t="s">
        <v>82</v>
      </c>
    </row>
    <row r="1009" spans="1:13">
      <c r="A1009" t="s">
        <v>683</v>
      </c>
      <c r="B1009" t="s">
        <v>684</v>
      </c>
      <c r="C1009" t="str">
        <f>TEXT(D1009, "mmm")</f>
        <v>Jan</v>
      </c>
      <c r="D1009" s="1">
        <v>45322</v>
      </c>
      <c r="E1009" t="s">
        <v>690</v>
      </c>
      <c r="F1009" t="s">
        <v>428</v>
      </c>
      <c r="G1009">
        <v>16041</v>
      </c>
      <c r="H1009">
        <v>23</v>
      </c>
      <c r="I1009">
        <v>368943</v>
      </c>
      <c r="J1009" t="s">
        <v>86</v>
      </c>
      <c r="K1009">
        <v>-0.19815860418525399</v>
      </c>
      <c r="L1009">
        <v>-19.815899999999999</v>
      </c>
      <c r="M1009" t="s">
        <v>82</v>
      </c>
    </row>
    <row r="1010" spans="1:13">
      <c r="A1010" t="s">
        <v>683</v>
      </c>
      <c r="B1010" t="s">
        <v>684</v>
      </c>
      <c r="C1010" t="str">
        <f>TEXT(D1010, "mmm")</f>
        <v>Jan</v>
      </c>
      <c r="D1010" s="1">
        <v>45322</v>
      </c>
      <c r="E1010" t="s">
        <v>691</v>
      </c>
      <c r="F1010" t="s">
        <v>428</v>
      </c>
      <c r="G1010">
        <v>16041</v>
      </c>
      <c r="H1010">
        <v>23</v>
      </c>
      <c r="I1010">
        <v>368943</v>
      </c>
      <c r="J1010" t="s">
        <v>86</v>
      </c>
      <c r="K1010">
        <v>-0.19815860418525399</v>
      </c>
      <c r="L1010">
        <v>-19.815899999999999</v>
      </c>
      <c r="M1010" t="s">
        <v>82</v>
      </c>
    </row>
    <row r="1011" spans="1:13">
      <c r="A1011" t="s">
        <v>683</v>
      </c>
      <c r="B1011" t="s">
        <v>684</v>
      </c>
      <c r="C1011" t="str">
        <f>TEXT(D1011, "mmm")</f>
        <v>Jan</v>
      </c>
      <c r="D1011" s="1">
        <v>45322</v>
      </c>
      <c r="E1011" t="s">
        <v>685</v>
      </c>
      <c r="F1011" t="s">
        <v>251</v>
      </c>
      <c r="G1011">
        <v>2635</v>
      </c>
      <c r="H1011">
        <v>23</v>
      </c>
      <c r="I1011">
        <v>60605</v>
      </c>
      <c r="J1011" t="s">
        <v>81</v>
      </c>
      <c r="K1011">
        <v>-0.19815860418525399</v>
      </c>
      <c r="L1011">
        <v>-19.815899999999999</v>
      </c>
      <c r="M1011" t="s">
        <v>82</v>
      </c>
    </row>
    <row r="1012" spans="1:13">
      <c r="A1012" t="s">
        <v>683</v>
      </c>
      <c r="B1012" t="s">
        <v>684</v>
      </c>
      <c r="C1012" t="str">
        <f>TEXT(D1012, "mmm")</f>
        <v>Jan</v>
      </c>
      <c r="D1012" s="1">
        <v>45322</v>
      </c>
      <c r="E1012" t="s">
        <v>686</v>
      </c>
      <c r="F1012" t="s">
        <v>428</v>
      </c>
      <c r="G1012">
        <v>2635</v>
      </c>
      <c r="H1012">
        <v>23</v>
      </c>
      <c r="I1012">
        <v>60605</v>
      </c>
      <c r="J1012" t="s">
        <v>81</v>
      </c>
      <c r="K1012">
        <v>-0.19815860418525399</v>
      </c>
      <c r="L1012">
        <v>-19.815899999999999</v>
      </c>
      <c r="M1012" t="s">
        <v>82</v>
      </c>
    </row>
    <row r="1013" spans="1:13">
      <c r="A1013" t="s">
        <v>683</v>
      </c>
      <c r="B1013" t="s">
        <v>684</v>
      </c>
      <c r="C1013" t="str">
        <f>TEXT(D1013, "mmm")</f>
        <v>Jan</v>
      </c>
      <c r="D1013" s="1">
        <v>45322</v>
      </c>
      <c r="E1013" t="s">
        <v>687</v>
      </c>
      <c r="F1013" t="s">
        <v>428</v>
      </c>
      <c r="G1013">
        <v>2635</v>
      </c>
      <c r="H1013">
        <v>23</v>
      </c>
      <c r="I1013">
        <v>60605</v>
      </c>
      <c r="J1013" t="s">
        <v>81</v>
      </c>
      <c r="K1013">
        <v>-0.19815860418525399</v>
      </c>
      <c r="L1013">
        <v>-19.815899999999999</v>
      </c>
      <c r="M1013" t="s">
        <v>82</v>
      </c>
    </row>
    <row r="1014" spans="1:13">
      <c r="A1014" t="s">
        <v>683</v>
      </c>
      <c r="B1014" t="s">
        <v>684</v>
      </c>
      <c r="C1014" t="str">
        <f>TEXT(D1014, "mmm")</f>
        <v>Jan</v>
      </c>
      <c r="D1014" s="1">
        <v>45322</v>
      </c>
      <c r="E1014" t="s">
        <v>688</v>
      </c>
      <c r="F1014" t="s">
        <v>428</v>
      </c>
      <c r="G1014">
        <v>2635</v>
      </c>
      <c r="H1014">
        <v>23</v>
      </c>
      <c r="I1014">
        <v>60605</v>
      </c>
      <c r="J1014" t="s">
        <v>81</v>
      </c>
      <c r="K1014">
        <v>-0.19815860418525399</v>
      </c>
      <c r="L1014">
        <v>-19.815899999999999</v>
      </c>
      <c r="M1014" t="s">
        <v>82</v>
      </c>
    </row>
    <row r="1015" spans="1:13">
      <c r="A1015" t="s">
        <v>683</v>
      </c>
      <c r="B1015" t="s">
        <v>684</v>
      </c>
      <c r="C1015" t="str">
        <f>TEXT(D1015, "mmm")</f>
        <v>Jan</v>
      </c>
      <c r="D1015" s="1">
        <v>45322</v>
      </c>
      <c r="E1015" t="s">
        <v>689</v>
      </c>
      <c r="F1015" t="s">
        <v>428</v>
      </c>
      <c r="G1015">
        <v>2635</v>
      </c>
      <c r="H1015">
        <v>23</v>
      </c>
      <c r="I1015">
        <v>60605</v>
      </c>
      <c r="J1015" t="s">
        <v>81</v>
      </c>
      <c r="K1015">
        <v>-0.19815860418525399</v>
      </c>
      <c r="L1015">
        <v>-19.815899999999999</v>
      </c>
      <c r="M1015" t="s">
        <v>82</v>
      </c>
    </row>
    <row r="1016" spans="1:13">
      <c r="A1016" t="s">
        <v>683</v>
      </c>
      <c r="B1016" t="s">
        <v>684</v>
      </c>
      <c r="C1016" t="str">
        <f>TEXT(D1016, "mmm")</f>
        <v>Jan</v>
      </c>
      <c r="D1016" s="1">
        <v>45322</v>
      </c>
      <c r="E1016" t="s">
        <v>690</v>
      </c>
      <c r="F1016" t="s">
        <v>428</v>
      </c>
      <c r="G1016">
        <v>2635</v>
      </c>
      <c r="H1016">
        <v>23</v>
      </c>
      <c r="I1016">
        <v>60605</v>
      </c>
      <c r="J1016" t="s">
        <v>81</v>
      </c>
      <c r="K1016">
        <v>-0.19815860418525399</v>
      </c>
      <c r="L1016">
        <v>-19.815899999999999</v>
      </c>
      <c r="M1016" t="s">
        <v>82</v>
      </c>
    </row>
    <row r="1017" spans="1:13">
      <c r="A1017" t="s">
        <v>683</v>
      </c>
      <c r="B1017" t="s">
        <v>684</v>
      </c>
      <c r="C1017" t="str">
        <f>TEXT(D1017, "mmm")</f>
        <v>Jan</v>
      </c>
      <c r="D1017" s="1">
        <v>45322</v>
      </c>
      <c r="E1017" t="s">
        <v>691</v>
      </c>
      <c r="F1017" t="s">
        <v>428</v>
      </c>
      <c r="G1017">
        <v>2635</v>
      </c>
      <c r="H1017">
        <v>23</v>
      </c>
      <c r="I1017">
        <v>60605</v>
      </c>
      <c r="J1017" t="s">
        <v>81</v>
      </c>
      <c r="K1017">
        <v>-0.19815860418525399</v>
      </c>
      <c r="L1017">
        <v>-19.815899999999999</v>
      </c>
      <c r="M1017" t="s">
        <v>82</v>
      </c>
    </row>
    <row r="1018" spans="1:13">
      <c r="A1018" t="s">
        <v>683</v>
      </c>
      <c r="B1018" t="s">
        <v>684</v>
      </c>
      <c r="C1018" t="str">
        <f>TEXT(D1018, "mmm")</f>
        <v>Jan</v>
      </c>
      <c r="D1018" s="1">
        <v>45322</v>
      </c>
      <c r="E1018" t="s">
        <v>685</v>
      </c>
      <c r="F1018" t="s">
        <v>251</v>
      </c>
      <c r="G1018">
        <v>3849</v>
      </c>
      <c r="H1018">
        <v>23</v>
      </c>
      <c r="I1018">
        <v>88527</v>
      </c>
      <c r="J1018" t="s">
        <v>81</v>
      </c>
      <c r="K1018">
        <v>-0.19815860418525399</v>
      </c>
      <c r="L1018">
        <v>-19.815899999999999</v>
      </c>
      <c r="M1018" t="s">
        <v>82</v>
      </c>
    </row>
    <row r="1019" spans="1:13">
      <c r="A1019" t="s">
        <v>683</v>
      </c>
      <c r="B1019" t="s">
        <v>684</v>
      </c>
      <c r="C1019" t="str">
        <f>TEXT(D1019, "mmm")</f>
        <v>Jan</v>
      </c>
      <c r="D1019" s="1">
        <v>45322</v>
      </c>
      <c r="E1019" t="s">
        <v>686</v>
      </c>
      <c r="F1019" t="s">
        <v>428</v>
      </c>
      <c r="G1019">
        <v>3849</v>
      </c>
      <c r="H1019">
        <v>23</v>
      </c>
      <c r="I1019">
        <v>88527</v>
      </c>
      <c r="J1019" t="s">
        <v>81</v>
      </c>
      <c r="K1019">
        <v>-0.19815860418525399</v>
      </c>
      <c r="L1019">
        <v>-19.815899999999999</v>
      </c>
      <c r="M1019" t="s">
        <v>82</v>
      </c>
    </row>
    <row r="1020" spans="1:13">
      <c r="A1020" t="s">
        <v>683</v>
      </c>
      <c r="B1020" t="s">
        <v>684</v>
      </c>
      <c r="C1020" t="str">
        <f>TEXT(D1020, "mmm")</f>
        <v>Jan</v>
      </c>
      <c r="D1020" s="1">
        <v>45322</v>
      </c>
      <c r="E1020" t="s">
        <v>687</v>
      </c>
      <c r="F1020" t="s">
        <v>428</v>
      </c>
      <c r="G1020">
        <v>3849</v>
      </c>
      <c r="H1020">
        <v>23</v>
      </c>
      <c r="I1020">
        <v>88527</v>
      </c>
      <c r="J1020" t="s">
        <v>81</v>
      </c>
      <c r="K1020">
        <v>-0.19815860418525399</v>
      </c>
      <c r="L1020">
        <v>-19.815899999999999</v>
      </c>
      <c r="M1020" t="s">
        <v>82</v>
      </c>
    </row>
    <row r="1021" spans="1:13">
      <c r="A1021" t="s">
        <v>683</v>
      </c>
      <c r="B1021" t="s">
        <v>684</v>
      </c>
      <c r="C1021" t="str">
        <f>TEXT(D1021, "mmm")</f>
        <v>Jan</v>
      </c>
      <c r="D1021" s="1">
        <v>45322</v>
      </c>
      <c r="E1021" t="s">
        <v>688</v>
      </c>
      <c r="F1021" t="s">
        <v>428</v>
      </c>
      <c r="G1021">
        <v>3849</v>
      </c>
      <c r="H1021">
        <v>23</v>
      </c>
      <c r="I1021">
        <v>88527</v>
      </c>
      <c r="J1021" t="s">
        <v>81</v>
      </c>
      <c r="K1021">
        <v>-0.19815860418525399</v>
      </c>
      <c r="L1021">
        <v>-19.815899999999999</v>
      </c>
      <c r="M1021" t="s">
        <v>82</v>
      </c>
    </row>
    <row r="1022" spans="1:13">
      <c r="A1022" t="s">
        <v>683</v>
      </c>
      <c r="B1022" t="s">
        <v>684</v>
      </c>
      <c r="C1022" t="str">
        <f>TEXT(D1022, "mmm")</f>
        <v>Jan</v>
      </c>
      <c r="D1022" s="1">
        <v>45322</v>
      </c>
      <c r="E1022" t="s">
        <v>689</v>
      </c>
      <c r="F1022" t="s">
        <v>428</v>
      </c>
      <c r="G1022">
        <v>3849</v>
      </c>
      <c r="H1022">
        <v>23</v>
      </c>
      <c r="I1022">
        <v>88527</v>
      </c>
      <c r="J1022" t="s">
        <v>81</v>
      </c>
      <c r="K1022">
        <v>-0.19815860418525399</v>
      </c>
      <c r="L1022">
        <v>-19.815899999999999</v>
      </c>
      <c r="M1022" t="s">
        <v>82</v>
      </c>
    </row>
    <row r="1023" spans="1:13">
      <c r="A1023" t="s">
        <v>683</v>
      </c>
      <c r="B1023" t="s">
        <v>684</v>
      </c>
      <c r="C1023" t="str">
        <f>TEXT(D1023, "mmm")</f>
        <v>Jan</v>
      </c>
      <c r="D1023" s="1">
        <v>45322</v>
      </c>
      <c r="E1023" t="s">
        <v>690</v>
      </c>
      <c r="F1023" t="s">
        <v>428</v>
      </c>
      <c r="G1023">
        <v>3849</v>
      </c>
      <c r="H1023">
        <v>23</v>
      </c>
      <c r="I1023">
        <v>88527</v>
      </c>
      <c r="J1023" t="s">
        <v>81</v>
      </c>
      <c r="K1023">
        <v>-0.19815860418525399</v>
      </c>
      <c r="L1023">
        <v>-19.815899999999999</v>
      </c>
      <c r="M1023" t="s">
        <v>82</v>
      </c>
    </row>
    <row r="1024" spans="1:13">
      <c r="A1024" t="s">
        <v>683</v>
      </c>
      <c r="B1024" t="s">
        <v>684</v>
      </c>
      <c r="C1024" t="str">
        <f>TEXT(D1024, "mmm")</f>
        <v>Jan</v>
      </c>
      <c r="D1024" s="1">
        <v>45322</v>
      </c>
      <c r="E1024" t="s">
        <v>691</v>
      </c>
      <c r="F1024" t="s">
        <v>428</v>
      </c>
      <c r="G1024">
        <v>3849</v>
      </c>
      <c r="H1024">
        <v>23</v>
      </c>
      <c r="I1024">
        <v>88527</v>
      </c>
      <c r="J1024" t="s">
        <v>81</v>
      </c>
      <c r="K1024">
        <v>-0.19815860418525399</v>
      </c>
      <c r="L1024">
        <v>-19.815899999999999</v>
      </c>
      <c r="M1024" t="s">
        <v>82</v>
      </c>
    </row>
    <row r="1025" spans="1:13">
      <c r="A1025" t="s">
        <v>683</v>
      </c>
      <c r="B1025" t="s">
        <v>684</v>
      </c>
      <c r="C1025" t="str">
        <f>TEXT(D1025, "mmm")</f>
        <v>Jan</v>
      </c>
      <c r="D1025" s="1">
        <v>45322</v>
      </c>
      <c r="E1025" t="s">
        <v>685</v>
      </c>
      <c r="F1025" t="s">
        <v>251</v>
      </c>
      <c r="G1025">
        <v>4543</v>
      </c>
      <c r="H1025">
        <v>23</v>
      </c>
      <c r="I1025">
        <v>104489</v>
      </c>
      <c r="J1025" t="s">
        <v>81</v>
      </c>
      <c r="K1025">
        <v>-0.19815860418525399</v>
      </c>
      <c r="L1025">
        <v>-19.815899999999999</v>
      </c>
      <c r="M1025" t="s">
        <v>82</v>
      </c>
    </row>
    <row r="1026" spans="1:13">
      <c r="A1026" t="s">
        <v>683</v>
      </c>
      <c r="B1026" t="s">
        <v>684</v>
      </c>
      <c r="C1026" t="str">
        <f>TEXT(D1026, "mmm")</f>
        <v>Jan</v>
      </c>
      <c r="D1026" s="1">
        <v>45322</v>
      </c>
      <c r="E1026" t="s">
        <v>686</v>
      </c>
      <c r="F1026" t="s">
        <v>428</v>
      </c>
      <c r="G1026">
        <v>4543</v>
      </c>
      <c r="H1026">
        <v>23</v>
      </c>
      <c r="I1026">
        <v>104489</v>
      </c>
      <c r="J1026" t="s">
        <v>81</v>
      </c>
      <c r="K1026">
        <v>-0.19815860418525399</v>
      </c>
      <c r="L1026">
        <v>-19.815899999999999</v>
      </c>
      <c r="M1026" t="s">
        <v>82</v>
      </c>
    </row>
    <row r="1027" spans="1:13">
      <c r="A1027" t="s">
        <v>683</v>
      </c>
      <c r="B1027" t="s">
        <v>684</v>
      </c>
      <c r="C1027" t="str">
        <f>TEXT(D1027, "mmm")</f>
        <v>Jan</v>
      </c>
      <c r="D1027" s="1">
        <v>45322</v>
      </c>
      <c r="E1027" t="s">
        <v>687</v>
      </c>
      <c r="F1027" t="s">
        <v>428</v>
      </c>
      <c r="G1027">
        <v>4543</v>
      </c>
      <c r="H1027">
        <v>23</v>
      </c>
      <c r="I1027">
        <v>104489</v>
      </c>
      <c r="J1027" t="s">
        <v>81</v>
      </c>
      <c r="K1027">
        <v>-0.19815860418525399</v>
      </c>
      <c r="L1027">
        <v>-19.815899999999999</v>
      </c>
      <c r="M1027" t="s">
        <v>82</v>
      </c>
    </row>
    <row r="1028" spans="1:13">
      <c r="A1028" t="s">
        <v>683</v>
      </c>
      <c r="B1028" t="s">
        <v>684</v>
      </c>
      <c r="C1028" t="str">
        <f>TEXT(D1028, "mmm")</f>
        <v>Jan</v>
      </c>
      <c r="D1028" s="1">
        <v>45322</v>
      </c>
      <c r="E1028" t="s">
        <v>688</v>
      </c>
      <c r="F1028" t="s">
        <v>428</v>
      </c>
      <c r="G1028">
        <v>4543</v>
      </c>
      <c r="H1028">
        <v>23</v>
      </c>
      <c r="I1028">
        <v>104489</v>
      </c>
      <c r="J1028" t="s">
        <v>81</v>
      </c>
      <c r="K1028">
        <v>-0.19815860418525399</v>
      </c>
      <c r="L1028">
        <v>-19.815899999999999</v>
      </c>
      <c r="M1028" t="s">
        <v>82</v>
      </c>
    </row>
    <row r="1029" spans="1:13">
      <c r="A1029" t="s">
        <v>683</v>
      </c>
      <c r="B1029" t="s">
        <v>684</v>
      </c>
      <c r="C1029" t="str">
        <f>TEXT(D1029, "mmm")</f>
        <v>Jan</v>
      </c>
      <c r="D1029" s="1">
        <v>45322</v>
      </c>
      <c r="E1029" t="s">
        <v>689</v>
      </c>
      <c r="F1029" t="s">
        <v>428</v>
      </c>
      <c r="G1029">
        <v>4543</v>
      </c>
      <c r="H1029">
        <v>23</v>
      </c>
      <c r="I1029">
        <v>104489</v>
      </c>
      <c r="J1029" t="s">
        <v>81</v>
      </c>
      <c r="K1029">
        <v>-0.19815860418525399</v>
      </c>
      <c r="L1029">
        <v>-19.815899999999999</v>
      </c>
      <c r="M1029" t="s">
        <v>82</v>
      </c>
    </row>
    <row r="1030" spans="1:13">
      <c r="A1030" t="s">
        <v>683</v>
      </c>
      <c r="B1030" t="s">
        <v>684</v>
      </c>
      <c r="C1030" t="str">
        <f>TEXT(D1030, "mmm")</f>
        <v>Jan</v>
      </c>
      <c r="D1030" s="1">
        <v>45322</v>
      </c>
      <c r="E1030" t="s">
        <v>690</v>
      </c>
      <c r="F1030" t="s">
        <v>428</v>
      </c>
      <c r="G1030">
        <v>4543</v>
      </c>
      <c r="H1030">
        <v>23</v>
      </c>
      <c r="I1030">
        <v>104489</v>
      </c>
      <c r="J1030" t="s">
        <v>81</v>
      </c>
      <c r="K1030">
        <v>-0.19815860418525399</v>
      </c>
      <c r="L1030">
        <v>-19.815899999999999</v>
      </c>
      <c r="M1030" t="s">
        <v>82</v>
      </c>
    </row>
    <row r="1031" spans="1:13">
      <c r="A1031" t="s">
        <v>683</v>
      </c>
      <c r="B1031" t="s">
        <v>684</v>
      </c>
      <c r="C1031" t="str">
        <f>TEXT(D1031, "mmm")</f>
        <v>Jan</v>
      </c>
      <c r="D1031" s="1">
        <v>45322</v>
      </c>
      <c r="E1031" t="s">
        <v>691</v>
      </c>
      <c r="F1031" t="s">
        <v>428</v>
      </c>
      <c r="G1031">
        <v>4543</v>
      </c>
      <c r="H1031">
        <v>23</v>
      </c>
      <c r="I1031">
        <v>104489</v>
      </c>
      <c r="J1031" t="s">
        <v>81</v>
      </c>
      <c r="K1031">
        <v>-0.19815860418525399</v>
      </c>
      <c r="L1031">
        <v>-19.815899999999999</v>
      </c>
      <c r="M1031" t="s">
        <v>82</v>
      </c>
    </row>
    <row r="1032" spans="1:13">
      <c r="A1032" t="s">
        <v>692</v>
      </c>
      <c r="B1032" t="s">
        <v>693</v>
      </c>
      <c r="C1032" t="str">
        <f>TEXT(D1032, "mmm")</f>
        <v>Feb</v>
      </c>
      <c r="D1032" s="1">
        <v>45323</v>
      </c>
      <c r="E1032" t="s">
        <v>694</v>
      </c>
      <c r="F1032" t="s">
        <v>80</v>
      </c>
      <c r="G1032">
        <v>500</v>
      </c>
      <c r="H1032">
        <v>38.69</v>
      </c>
      <c r="I1032">
        <v>19345</v>
      </c>
      <c r="J1032" t="s">
        <v>81</v>
      </c>
      <c r="K1032">
        <v>0</v>
      </c>
      <c r="L1032">
        <v>0</v>
      </c>
      <c r="M1032" t="s">
        <v>82</v>
      </c>
    </row>
    <row r="1033" spans="1:13">
      <c r="A1033" t="s">
        <v>285</v>
      </c>
      <c r="B1033" t="s">
        <v>286</v>
      </c>
      <c r="C1033" t="str">
        <f>TEXT(D1033, "mmm")</f>
        <v>Feb</v>
      </c>
      <c r="D1033" s="1">
        <v>45323</v>
      </c>
      <c r="E1033" t="s">
        <v>100</v>
      </c>
      <c r="F1033" t="s">
        <v>101</v>
      </c>
      <c r="G1033">
        <v>35724</v>
      </c>
      <c r="H1033">
        <v>15.62</v>
      </c>
      <c r="I1033">
        <v>558008.88</v>
      </c>
      <c r="J1033" t="s">
        <v>81</v>
      </c>
      <c r="K1033">
        <v>1.667964175070025E-2</v>
      </c>
      <c r="L1033">
        <v>1.6679999999999999</v>
      </c>
      <c r="M1033" t="s">
        <v>82</v>
      </c>
    </row>
    <row r="1034" spans="1:13">
      <c r="A1034" t="s">
        <v>695</v>
      </c>
      <c r="B1034" t="s">
        <v>696</v>
      </c>
      <c r="C1034" t="str">
        <f>TEXT(D1034, "mmm")</f>
        <v>Feb</v>
      </c>
      <c r="D1034" s="1">
        <v>45323</v>
      </c>
      <c r="E1034" t="s">
        <v>697</v>
      </c>
      <c r="F1034" t="s">
        <v>80</v>
      </c>
      <c r="G1034">
        <v>725</v>
      </c>
      <c r="H1034">
        <v>20.96</v>
      </c>
      <c r="I1034">
        <v>15196</v>
      </c>
      <c r="J1034" t="s">
        <v>81</v>
      </c>
      <c r="K1034">
        <v>1.890013180522399E-3</v>
      </c>
      <c r="L1034">
        <v>0.189</v>
      </c>
      <c r="M1034" t="s">
        <v>82</v>
      </c>
    </row>
    <row r="1035" spans="1:13">
      <c r="A1035" t="s">
        <v>591</v>
      </c>
      <c r="B1035" t="s">
        <v>592</v>
      </c>
      <c r="C1035" t="str">
        <f>TEXT(D1035, "mmm")</f>
        <v>Feb</v>
      </c>
      <c r="D1035" s="1">
        <v>45323</v>
      </c>
      <c r="E1035" t="s">
        <v>698</v>
      </c>
      <c r="F1035" t="s">
        <v>80</v>
      </c>
      <c r="G1035">
        <v>940</v>
      </c>
      <c r="H1035">
        <v>25.68</v>
      </c>
      <c r="I1035">
        <v>24139.200000000001</v>
      </c>
      <c r="J1035" t="s">
        <v>81</v>
      </c>
      <c r="K1035">
        <v>1.162795167754282E-2</v>
      </c>
      <c r="L1035">
        <v>1.1628000000000001</v>
      </c>
      <c r="M1035" t="s">
        <v>82</v>
      </c>
    </row>
    <row r="1036" spans="1:13">
      <c r="A1036" t="s">
        <v>142</v>
      </c>
      <c r="B1036" t="s">
        <v>143</v>
      </c>
      <c r="C1036" t="str">
        <f>TEXT(D1036, "mmm")</f>
        <v>Feb</v>
      </c>
      <c r="D1036" s="1">
        <v>45323</v>
      </c>
      <c r="E1036" t="s">
        <v>100</v>
      </c>
      <c r="F1036" t="s">
        <v>101</v>
      </c>
      <c r="G1036">
        <v>636</v>
      </c>
      <c r="H1036">
        <v>16.37</v>
      </c>
      <c r="I1036">
        <v>10411.32</v>
      </c>
      <c r="J1036" t="s">
        <v>81</v>
      </c>
      <c r="K1036">
        <v>2.1914902660359559E-2</v>
      </c>
      <c r="L1036">
        <v>2.1915</v>
      </c>
      <c r="M1036" t="s">
        <v>82</v>
      </c>
    </row>
    <row r="1037" spans="1:13">
      <c r="A1037" t="s">
        <v>142</v>
      </c>
      <c r="B1037" t="s">
        <v>143</v>
      </c>
      <c r="C1037" t="str">
        <f>TEXT(D1037, "mmm")</f>
        <v>Feb</v>
      </c>
      <c r="D1037" s="1">
        <v>45323</v>
      </c>
      <c r="E1037" t="s">
        <v>102</v>
      </c>
      <c r="F1037" t="s">
        <v>101</v>
      </c>
      <c r="G1037">
        <v>636</v>
      </c>
      <c r="H1037">
        <v>16.37</v>
      </c>
      <c r="I1037">
        <v>10411.32</v>
      </c>
      <c r="J1037" t="s">
        <v>81</v>
      </c>
      <c r="K1037">
        <v>2.1914902660359559E-2</v>
      </c>
      <c r="L1037">
        <v>2.1915</v>
      </c>
      <c r="M1037" t="s">
        <v>82</v>
      </c>
    </row>
    <row r="1038" spans="1:13">
      <c r="A1038" t="s">
        <v>285</v>
      </c>
      <c r="B1038" t="s">
        <v>286</v>
      </c>
      <c r="C1038" t="str">
        <f>TEXT(D1038, "mmm")</f>
        <v>Feb</v>
      </c>
      <c r="D1038" s="1">
        <v>45323</v>
      </c>
      <c r="E1038" t="s">
        <v>102</v>
      </c>
      <c r="F1038" t="s">
        <v>101</v>
      </c>
      <c r="G1038">
        <v>35724</v>
      </c>
      <c r="H1038">
        <v>15.62</v>
      </c>
      <c r="I1038">
        <v>558008.88</v>
      </c>
      <c r="J1038" t="s">
        <v>81</v>
      </c>
      <c r="K1038">
        <v>1.667964175070025E-2</v>
      </c>
      <c r="L1038">
        <v>1.6679999999999999</v>
      </c>
      <c r="M1038" t="s">
        <v>82</v>
      </c>
    </row>
    <row r="1039" spans="1:13">
      <c r="A1039" t="s">
        <v>543</v>
      </c>
      <c r="B1039" t="s">
        <v>544</v>
      </c>
      <c r="C1039" t="str">
        <f>TEXT(D1039, "mmm")</f>
        <v>Feb</v>
      </c>
      <c r="D1039" s="1">
        <v>45323</v>
      </c>
      <c r="E1039" t="s">
        <v>699</v>
      </c>
      <c r="F1039" t="s">
        <v>80</v>
      </c>
      <c r="G1039">
        <v>1000</v>
      </c>
      <c r="H1039">
        <v>19.29</v>
      </c>
      <c r="I1039">
        <v>19290</v>
      </c>
      <c r="J1039" t="s">
        <v>81</v>
      </c>
      <c r="K1039">
        <v>-1.5535826637471E-2</v>
      </c>
      <c r="L1039">
        <v>-1.5536000000000001</v>
      </c>
      <c r="M1039" t="s">
        <v>82</v>
      </c>
    </row>
    <row r="1040" spans="1:13">
      <c r="A1040" t="s">
        <v>400</v>
      </c>
      <c r="B1040" t="s">
        <v>401</v>
      </c>
      <c r="C1040" t="str">
        <f>TEXT(D1040, "mmm")</f>
        <v>Feb</v>
      </c>
      <c r="D1040" s="1">
        <v>45323</v>
      </c>
      <c r="E1040" t="s">
        <v>402</v>
      </c>
      <c r="F1040" t="s">
        <v>101</v>
      </c>
      <c r="G1040">
        <v>110000</v>
      </c>
      <c r="H1040">
        <v>1.28</v>
      </c>
      <c r="I1040">
        <v>140800</v>
      </c>
      <c r="J1040" t="s">
        <v>81</v>
      </c>
      <c r="K1040">
        <v>-0.16538455542727831</v>
      </c>
      <c r="L1040">
        <v>-16.538499999999999</v>
      </c>
      <c r="M1040" t="s">
        <v>82</v>
      </c>
    </row>
    <row r="1041" spans="1:13">
      <c r="A1041" t="s">
        <v>700</v>
      </c>
      <c r="B1041" t="s">
        <v>701</v>
      </c>
      <c r="C1041" t="str">
        <f>TEXT(D1041, "mmm")</f>
        <v>Feb</v>
      </c>
      <c r="D1041" s="1">
        <v>45323</v>
      </c>
      <c r="E1041" t="s">
        <v>702</v>
      </c>
      <c r="F1041" t="s">
        <v>80</v>
      </c>
      <c r="G1041">
        <v>1000</v>
      </c>
      <c r="H1041">
        <v>94.07</v>
      </c>
      <c r="I1041">
        <v>94070</v>
      </c>
      <c r="J1041" t="s">
        <v>86</v>
      </c>
      <c r="K1041">
        <v>7.9265546016513033E-2</v>
      </c>
      <c r="L1041">
        <v>7.9265999999999996</v>
      </c>
      <c r="M1041" t="s">
        <v>82</v>
      </c>
    </row>
    <row r="1042" spans="1:13">
      <c r="A1042" t="s">
        <v>594</v>
      </c>
      <c r="B1042" t="s">
        <v>595</v>
      </c>
      <c r="C1042" t="str">
        <f>TEXT(D1042, "mmm")</f>
        <v>Feb</v>
      </c>
      <c r="D1042" s="1">
        <v>45323</v>
      </c>
      <c r="E1042" t="s">
        <v>593</v>
      </c>
      <c r="F1042" t="s">
        <v>128</v>
      </c>
      <c r="G1042">
        <v>2800</v>
      </c>
      <c r="H1042">
        <v>42.74</v>
      </c>
      <c r="I1042">
        <v>119672</v>
      </c>
      <c r="J1042" t="s">
        <v>81</v>
      </c>
      <c r="K1042">
        <v>1.8891000687746299E-2</v>
      </c>
      <c r="L1042">
        <v>1.8891</v>
      </c>
      <c r="M1042" t="s">
        <v>82</v>
      </c>
    </row>
    <row r="1043" spans="1:13">
      <c r="A1043" t="s">
        <v>175</v>
      </c>
      <c r="B1043" t="s">
        <v>176</v>
      </c>
      <c r="C1043" t="str">
        <f>TEXT(D1043, "mmm")</f>
        <v>Feb</v>
      </c>
      <c r="D1043" s="1">
        <v>45323</v>
      </c>
      <c r="E1043" t="s">
        <v>181</v>
      </c>
      <c r="F1043" t="s">
        <v>101</v>
      </c>
      <c r="G1043">
        <v>1303</v>
      </c>
      <c r="H1043">
        <v>39</v>
      </c>
      <c r="I1043">
        <v>50817</v>
      </c>
      <c r="J1043" t="s">
        <v>86</v>
      </c>
      <c r="K1043">
        <v>1.777878528644861E-2</v>
      </c>
      <c r="L1043">
        <v>1.7779</v>
      </c>
      <c r="M1043" t="s">
        <v>82</v>
      </c>
    </row>
    <row r="1044" spans="1:13">
      <c r="A1044" t="s">
        <v>175</v>
      </c>
      <c r="B1044" t="s">
        <v>176</v>
      </c>
      <c r="C1044" t="str">
        <f>TEXT(D1044, "mmm")</f>
        <v>Feb</v>
      </c>
      <c r="D1044" s="1">
        <v>45323</v>
      </c>
      <c r="E1044" t="s">
        <v>182</v>
      </c>
      <c r="F1044" t="s">
        <v>101</v>
      </c>
      <c r="G1044">
        <v>1303</v>
      </c>
      <c r="H1044">
        <v>39</v>
      </c>
      <c r="I1044">
        <v>50817</v>
      </c>
      <c r="J1044" t="s">
        <v>86</v>
      </c>
      <c r="K1044">
        <v>1.777878528644861E-2</v>
      </c>
      <c r="L1044">
        <v>1.7779</v>
      </c>
      <c r="M1044" t="s">
        <v>82</v>
      </c>
    </row>
    <row r="1045" spans="1:13">
      <c r="A1045" t="s">
        <v>175</v>
      </c>
      <c r="B1045" t="s">
        <v>176</v>
      </c>
      <c r="C1045" t="str">
        <f>TEXT(D1045, "mmm")</f>
        <v>Feb</v>
      </c>
      <c r="D1045" s="1">
        <v>45323</v>
      </c>
      <c r="E1045" t="s">
        <v>179</v>
      </c>
      <c r="F1045" t="s">
        <v>101</v>
      </c>
      <c r="G1045">
        <v>1303</v>
      </c>
      <c r="H1045">
        <v>39</v>
      </c>
      <c r="I1045">
        <v>50817</v>
      </c>
      <c r="J1045" t="s">
        <v>86</v>
      </c>
      <c r="K1045">
        <v>1.777878528644861E-2</v>
      </c>
      <c r="L1045">
        <v>1.7779</v>
      </c>
      <c r="M1045" t="s">
        <v>82</v>
      </c>
    </row>
    <row r="1046" spans="1:13">
      <c r="A1046" t="s">
        <v>175</v>
      </c>
      <c r="B1046" t="s">
        <v>176</v>
      </c>
      <c r="C1046" t="str">
        <f>TEXT(D1046, "mmm")</f>
        <v>Feb</v>
      </c>
      <c r="D1046" s="1">
        <v>45323</v>
      </c>
      <c r="E1046" t="s">
        <v>177</v>
      </c>
      <c r="F1046" t="s">
        <v>101</v>
      </c>
      <c r="G1046">
        <v>1303</v>
      </c>
      <c r="H1046">
        <v>39</v>
      </c>
      <c r="I1046">
        <v>50817</v>
      </c>
      <c r="J1046" t="s">
        <v>86</v>
      </c>
      <c r="K1046">
        <v>1.777878528644861E-2</v>
      </c>
      <c r="L1046">
        <v>1.7779</v>
      </c>
      <c r="M1046" t="s">
        <v>82</v>
      </c>
    </row>
    <row r="1047" spans="1:13">
      <c r="A1047" t="s">
        <v>175</v>
      </c>
      <c r="B1047" t="s">
        <v>176</v>
      </c>
      <c r="C1047" t="str">
        <f>TEXT(D1047, "mmm")</f>
        <v>Feb</v>
      </c>
      <c r="D1047" s="1">
        <v>45323</v>
      </c>
      <c r="E1047" t="s">
        <v>180</v>
      </c>
      <c r="F1047" t="s">
        <v>101</v>
      </c>
      <c r="G1047">
        <v>1303</v>
      </c>
      <c r="H1047">
        <v>39</v>
      </c>
      <c r="I1047">
        <v>50817</v>
      </c>
      <c r="J1047" t="s">
        <v>86</v>
      </c>
      <c r="K1047">
        <v>1.777878528644861E-2</v>
      </c>
      <c r="L1047">
        <v>1.7779</v>
      </c>
      <c r="M1047" t="s">
        <v>82</v>
      </c>
    </row>
    <row r="1048" spans="1:13">
      <c r="A1048" t="s">
        <v>175</v>
      </c>
      <c r="B1048" t="s">
        <v>176</v>
      </c>
      <c r="C1048" t="str">
        <f>TEXT(D1048, "mmm")</f>
        <v>Feb</v>
      </c>
      <c r="D1048" s="1">
        <v>45323</v>
      </c>
      <c r="E1048" t="s">
        <v>178</v>
      </c>
      <c r="F1048" t="s">
        <v>101</v>
      </c>
      <c r="G1048">
        <v>1303</v>
      </c>
      <c r="H1048">
        <v>39</v>
      </c>
      <c r="I1048">
        <v>50817</v>
      </c>
      <c r="J1048" t="s">
        <v>86</v>
      </c>
      <c r="K1048">
        <v>1.777878528644861E-2</v>
      </c>
      <c r="L1048">
        <v>1.7779</v>
      </c>
      <c r="M1048" t="s">
        <v>82</v>
      </c>
    </row>
    <row r="1049" spans="1:13">
      <c r="A1049" t="s">
        <v>703</v>
      </c>
      <c r="B1049" t="s">
        <v>704</v>
      </c>
      <c r="C1049" t="str">
        <f>TEXT(D1049, "mmm")</f>
        <v>Feb</v>
      </c>
      <c r="D1049" s="1">
        <v>45323</v>
      </c>
      <c r="E1049" t="s">
        <v>705</v>
      </c>
      <c r="F1049" t="s">
        <v>426</v>
      </c>
      <c r="G1049">
        <v>500</v>
      </c>
      <c r="H1049">
        <v>36.090000000000003</v>
      </c>
      <c r="I1049">
        <v>18045</v>
      </c>
      <c r="J1049" t="s">
        <v>86</v>
      </c>
      <c r="K1049">
        <v>1.908133059165928E-3</v>
      </c>
      <c r="L1049">
        <v>0.1908</v>
      </c>
      <c r="M1049" t="s">
        <v>82</v>
      </c>
    </row>
    <row r="1050" spans="1:13">
      <c r="A1050" t="s">
        <v>649</v>
      </c>
      <c r="B1050" t="s">
        <v>650</v>
      </c>
      <c r="C1050" t="str">
        <f>TEXT(D1050, "mmm")</f>
        <v>Feb</v>
      </c>
      <c r="D1050" s="1">
        <v>45323</v>
      </c>
      <c r="E1050" t="s">
        <v>651</v>
      </c>
      <c r="F1050" t="s">
        <v>251</v>
      </c>
      <c r="G1050">
        <v>32200</v>
      </c>
      <c r="H1050">
        <v>4.08</v>
      </c>
      <c r="I1050">
        <v>131376</v>
      </c>
      <c r="J1050" t="s">
        <v>81</v>
      </c>
      <c r="K1050">
        <v>1.7073212997464671E-2</v>
      </c>
      <c r="L1050">
        <v>1.7073</v>
      </c>
      <c r="M1050" t="s">
        <v>82</v>
      </c>
    </row>
    <row r="1051" spans="1:13">
      <c r="A1051" t="s">
        <v>617</v>
      </c>
      <c r="B1051" t="s">
        <v>618</v>
      </c>
      <c r="C1051" t="str">
        <f>TEXT(D1051, "mmm")</f>
        <v>Feb</v>
      </c>
      <c r="D1051" s="1">
        <v>45323</v>
      </c>
      <c r="E1051" t="s">
        <v>670</v>
      </c>
      <c r="F1051" t="s">
        <v>80</v>
      </c>
      <c r="G1051">
        <v>500</v>
      </c>
      <c r="H1051">
        <v>57.57</v>
      </c>
      <c r="I1051">
        <v>28785</v>
      </c>
      <c r="J1051" t="s">
        <v>81</v>
      </c>
      <c r="K1051">
        <v>1.8380728928168999E-4</v>
      </c>
      <c r="L1051">
        <v>1.84E-2</v>
      </c>
      <c r="M1051" t="s">
        <v>82</v>
      </c>
    </row>
    <row r="1052" spans="1:13">
      <c r="A1052" t="s">
        <v>438</v>
      </c>
      <c r="B1052" t="s">
        <v>439</v>
      </c>
      <c r="C1052" t="str">
        <f>TEXT(D1052, "mmm")</f>
        <v>Feb</v>
      </c>
      <c r="D1052" s="1">
        <v>45323</v>
      </c>
      <c r="E1052" t="s">
        <v>440</v>
      </c>
      <c r="F1052" t="s">
        <v>80</v>
      </c>
      <c r="G1052">
        <v>1000</v>
      </c>
      <c r="H1052">
        <v>58.8</v>
      </c>
      <c r="I1052">
        <v>58800</v>
      </c>
      <c r="J1052" t="s">
        <v>81</v>
      </c>
      <c r="K1052">
        <v>-4.1308657982326302E-3</v>
      </c>
      <c r="L1052">
        <v>-0.41310000000000002</v>
      </c>
      <c r="M1052" t="s">
        <v>82</v>
      </c>
    </row>
    <row r="1053" spans="1:13">
      <c r="A1053" t="s">
        <v>438</v>
      </c>
      <c r="B1053" t="s">
        <v>439</v>
      </c>
      <c r="C1053" t="str">
        <f>TEXT(D1053, "mmm")</f>
        <v>Feb</v>
      </c>
      <c r="D1053" s="1">
        <v>45323</v>
      </c>
      <c r="E1053" t="s">
        <v>440</v>
      </c>
      <c r="F1053" t="s">
        <v>80</v>
      </c>
      <c r="G1053">
        <v>4000</v>
      </c>
      <c r="H1053">
        <v>19.02</v>
      </c>
      <c r="I1053">
        <v>76080</v>
      </c>
      <c r="J1053" t="s">
        <v>81</v>
      </c>
      <c r="K1053">
        <v>-4.1308657982326302E-3</v>
      </c>
      <c r="L1053">
        <v>-0.41310000000000002</v>
      </c>
      <c r="M1053" t="s">
        <v>82</v>
      </c>
    </row>
    <row r="1054" spans="1:13">
      <c r="A1054" t="s">
        <v>706</v>
      </c>
      <c r="B1054" t="s">
        <v>707</v>
      </c>
      <c r="C1054" t="str">
        <f>TEXT(D1054, "mmm")</f>
        <v>Feb</v>
      </c>
      <c r="D1054" s="1">
        <v>45323</v>
      </c>
      <c r="E1054" t="s">
        <v>708</v>
      </c>
      <c r="F1054" t="s">
        <v>128</v>
      </c>
      <c r="G1054">
        <v>166666</v>
      </c>
      <c r="H1054">
        <v>0.3</v>
      </c>
      <c r="I1054">
        <v>49999.8</v>
      </c>
      <c r="J1054" t="s">
        <v>86</v>
      </c>
      <c r="K1054">
        <v>0.1185770750988142</v>
      </c>
      <c r="L1054">
        <v>11.857699999999999</v>
      </c>
      <c r="M1054" t="s">
        <v>82</v>
      </c>
    </row>
    <row r="1055" spans="1:13">
      <c r="A1055" t="s">
        <v>617</v>
      </c>
      <c r="B1055" t="s">
        <v>618</v>
      </c>
      <c r="C1055" t="str">
        <f>TEXT(D1055, "mmm")</f>
        <v>Feb</v>
      </c>
      <c r="D1055" s="1">
        <v>45323</v>
      </c>
      <c r="E1055" t="s">
        <v>709</v>
      </c>
      <c r="F1055" t="s">
        <v>80</v>
      </c>
      <c r="G1055">
        <v>3970</v>
      </c>
      <c r="H1055">
        <v>57.75</v>
      </c>
      <c r="I1055">
        <v>229267.5</v>
      </c>
      <c r="J1055" t="s">
        <v>86</v>
      </c>
      <c r="K1055">
        <v>1.8380728928168999E-4</v>
      </c>
      <c r="L1055">
        <v>1.84E-2</v>
      </c>
      <c r="M1055" t="s">
        <v>82</v>
      </c>
    </row>
    <row r="1056" spans="1:13">
      <c r="A1056" t="s">
        <v>617</v>
      </c>
      <c r="B1056" t="s">
        <v>618</v>
      </c>
      <c r="C1056" t="str">
        <f>TEXT(D1056, "mmm")</f>
        <v>Feb</v>
      </c>
      <c r="D1056" s="1">
        <v>45323</v>
      </c>
      <c r="E1056" t="s">
        <v>709</v>
      </c>
      <c r="F1056" t="s">
        <v>80</v>
      </c>
      <c r="G1056">
        <v>1578</v>
      </c>
      <c r="H1056">
        <v>58</v>
      </c>
      <c r="I1056">
        <v>91524</v>
      </c>
      <c r="J1056" t="s">
        <v>81</v>
      </c>
      <c r="K1056">
        <v>1.8380728928168999E-4</v>
      </c>
      <c r="L1056">
        <v>1.84E-2</v>
      </c>
      <c r="M1056" t="s">
        <v>82</v>
      </c>
    </row>
    <row r="1057" spans="1:13">
      <c r="A1057" t="s">
        <v>381</v>
      </c>
      <c r="B1057" t="s">
        <v>382</v>
      </c>
      <c r="C1057" t="str">
        <f>TEXT(D1057, "mmm")</f>
        <v>Feb</v>
      </c>
      <c r="D1057" s="1">
        <v>45323</v>
      </c>
      <c r="E1057" t="s">
        <v>656</v>
      </c>
      <c r="F1057" t="s">
        <v>222</v>
      </c>
      <c r="G1057">
        <v>12500</v>
      </c>
      <c r="H1057">
        <v>22.24</v>
      </c>
      <c r="I1057">
        <v>278000</v>
      </c>
      <c r="J1057" t="s">
        <v>86</v>
      </c>
      <c r="K1057">
        <v>3.9892385982363672E-2</v>
      </c>
      <c r="L1057">
        <v>3.9891999999999999</v>
      </c>
      <c r="M1057" t="s">
        <v>82</v>
      </c>
    </row>
    <row r="1058" spans="1:13">
      <c r="A1058" t="s">
        <v>710</v>
      </c>
      <c r="B1058" t="s">
        <v>711</v>
      </c>
      <c r="C1058" t="str">
        <f>TEXT(D1058, "mmm")</f>
        <v>Feb</v>
      </c>
      <c r="D1058" s="1">
        <v>45323</v>
      </c>
      <c r="E1058" t="s">
        <v>712</v>
      </c>
      <c r="F1058" t="s">
        <v>80</v>
      </c>
      <c r="G1058">
        <v>25000</v>
      </c>
      <c r="H1058">
        <v>20.239999999999998</v>
      </c>
      <c r="I1058">
        <v>505999.99999999988</v>
      </c>
      <c r="J1058" t="s">
        <v>86</v>
      </c>
      <c r="K1058">
        <v>-1.866409905322064E-2</v>
      </c>
      <c r="L1058">
        <v>-1.8664000000000001</v>
      </c>
      <c r="M1058" t="s">
        <v>82</v>
      </c>
    </row>
    <row r="1059" spans="1:13">
      <c r="A1059" t="s">
        <v>713</v>
      </c>
      <c r="B1059" t="s">
        <v>714</v>
      </c>
      <c r="C1059" t="str">
        <f>TEXT(D1059, "mmm")</f>
        <v>Feb</v>
      </c>
      <c r="D1059" s="1">
        <v>45323</v>
      </c>
      <c r="E1059" t="s">
        <v>715</v>
      </c>
      <c r="F1059" t="s">
        <v>118</v>
      </c>
      <c r="G1059">
        <v>2000</v>
      </c>
      <c r="H1059">
        <v>16.77</v>
      </c>
      <c r="I1059">
        <v>33540</v>
      </c>
      <c r="J1059" t="s">
        <v>81</v>
      </c>
      <c r="K1059">
        <v>8.0389796404975566E-2</v>
      </c>
      <c r="L1059">
        <v>8.0389999999999997</v>
      </c>
      <c r="M1059" t="s">
        <v>82</v>
      </c>
    </row>
    <row r="1060" spans="1:13">
      <c r="A1060" t="s">
        <v>716</v>
      </c>
      <c r="B1060" t="s">
        <v>717</v>
      </c>
      <c r="C1060" t="str">
        <f>TEXT(D1060, "mmm")</f>
        <v>Feb</v>
      </c>
      <c r="D1060" s="1">
        <v>45323</v>
      </c>
      <c r="E1060" t="s">
        <v>296</v>
      </c>
      <c r="F1060" t="s">
        <v>80</v>
      </c>
      <c r="G1060">
        <v>2481350</v>
      </c>
      <c r="H1060">
        <v>12.09</v>
      </c>
      <c r="I1060">
        <v>29999521.5</v>
      </c>
      <c r="J1060" t="s">
        <v>86</v>
      </c>
      <c r="K1060">
        <v>4.7197593646278728E-2</v>
      </c>
      <c r="L1060">
        <v>4.7198000000000002</v>
      </c>
      <c r="M1060" t="s">
        <v>82</v>
      </c>
    </row>
    <row r="1061" spans="1:13">
      <c r="A1061" t="s">
        <v>716</v>
      </c>
      <c r="B1061" t="s">
        <v>717</v>
      </c>
      <c r="C1061" t="str">
        <f>TEXT(D1061, "mmm")</f>
        <v>Feb</v>
      </c>
      <c r="D1061" s="1">
        <v>45323</v>
      </c>
      <c r="E1061" t="s">
        <v>297</v>
      </c>
      <c r="F1061" t="s">
        <v>80</v>
      </c>
      <c r="G1061">
        <v>2481350</v>
      </c>
      <c r="H1061">
        <v>12.09</v>
      </c>
      <c r="I1061">
        <v>29999521.5</v>
      </c>
      <c r="J1061" t="s">
        <v>86</v>
      </c>
      <c r="K1061">
        <v>4.7197593646278728E-2</v>
      </c>
      <c r="L1061">
        <v>4.7198000000000002</v>
      </c>
      <c r="M1061" t="s">
        <v>82</v>
      </c>
    </row>
    <row r="1062" spans="1:13">
      <c r="A1062" t="s">
        <v>716</v>
      </c>
      <c r="B1062" t="s">
        <v>717</v>
      </c>
      <c r="C1062" t="str">
        <f>TEXT(D1062, "mmm")</f>
        <v>Feb</v>
      </c>
      <c r="D1062" s="1">
        <v>45323</v>
      </c>
      <c r="E1062" t="s">
        <v>298</v>
      </c>
      <c r="F1062" t="s">
        <v>80</v>
      </c>
      <c r="G1062">
        <v>2481350</v>
      </c>
      <c r="H1062">
        <v>12.09</v>
      </c>
      <c r="I1062">
        <v>29999521.5</v>
      </c>
      <c r="J1062" t="s">
        <v>86</v>
      </c>
      <c r="K1062">
        <v>4.7197593646278728E-2</v>
      </c>
      <c r="L1062">
        <v>4.7198000000000002</v>
      </c>
      <c r="M1062" t="s">
        <v>82</v>
      </c>
    </row>
    <row r="1063" spans="1:13">
      <c r="A1063" t="s">
        <v>718</v>
      </c>
      <c r="B1063" t="s">
        <v>719</v>
      </c>
      <c r="C1063" t="str">
        <f>TEXT(D1063, "mmm")</f>
        <v>Feb</v>
      </c>
      <c r="D1063" s="1">
        <v>45323</v>
      </c>
      <c r="E1063" t="s">
        <v>720</v>
      </c>
      <c r="F1063" t="s">
        <v>101</v>
      </c>
      <c r="G1063">
        <v>1052632</v>
      </c>
      <c r="H1063">
        <v>9.5</v>
      </c>
      <c r="I1063">
        <v>10000004</v>
      </c>
      <c r="J1063" t="s">
        <v>86</v>
      </c>
      <c r="K1063">
        <v>0.33743022593557331</v>
      </c>
      <c r="L1063">
        <v>33.743000000000002</v>
      </c>
      <c r="M1063" t="s">
        <v>82</v>
      </c>
    </row>
    <row r="1064" spans="1:13">
      <c r="A1064" t="s">
        <v>721</v>
      </c>
      <c r="B1064" t="s">
        <v>722</v>
      </c>
      <c r="C1064" t="str">
        <f>TEXT(D1064, "mmm")</f>
        <v>Feb</v>
      </c>
      <c r="D1064" s="1">
        <v>45323</v>
      </c>
      <c r="E1064" t="s">
        <v>723</v>
      </c>
      <c r="F1064" t="s">
        <v>101</v>
      </c>
      <c r="G1064">
        <v>164232</v>
      </c>
      <c r="H1064">
        <v>57.98</v>
      </c>
      <c r="I1064">
        <v>9522171.3599999994</v>
      </c>
      <c r="J1064" t="s">
        <v>81</v>
      </c>
      <c r="K1064">
        <v>4.8674172599405763E-2</v>
      </c>
      <c r="L1064">
        <v>4.8673999999999999</v>
      </c>
      <c r="M1064" t="s">
        <v>82</v>
      </c>
    </row>
    <row r="1065" spans="1:13">
      <c r="A1065" t="s">
        <v>721</v>
      </c>
      <c r="B1065" t="s">
        <v>722</v>
      </c>
      <c r="C1065" t="str">
        <f>TEXT(D1065, "mmm")</f>
        <v>Feb</v>
      </c>
      <c r="D1065" s="1">
        <v>45323</v>
      </c>
      <c r="E1065" t="s">
        <v>724</v>
      </c>
      <c r="F1065" t="s">
        <v>101</v>
      </c>
      <c r="G1065">
        <v>164232</v>
      </c>
      <c r="H1065">
        <v>57.98</v>
      </c>
      <c r="I1065">
        <v>9522171.3599999994</v>
      </c>
      <c r="J1065" t="s">
        <v>81</v>
      </c>
      <c r="K1065">
        <v>4.8674172599405763E-2</v>
      </c>
      <c r="L1065">
        <v>4.8673999999999999</v>
      </c>
      <c r="M1065" t="s">
        <v>82</v>
      </c>
    </row>
    <row r="1066" spans="1:13">
      <c r="A1066" t="s">
        <v>721</v>
      </c>
      <c r="B1066" t="s">
        <v>722</v>
      </c>
      <c r="C1066" t="str">
        <f>TEXT(D1066, "mmm")</f>
        <v>Feb</v>
      </c>
      <c r="D1066" s="1">
        <v>45323</v>
      </c>
      <c r="E1066" t="s">
        <v>723</v>
      </c>
      <c r="F1066" t="s">
        <v>101</v>
      </c>
      <c r="G1066">
        <v>1485345</v>
      </c>
      <c r="H1066">
        <v>57.39</v>
      </c>
      <c r="I1066">
        <v>85243949.549999997</v>
      </c>
      <c r="J1066" t="s">
        <v>86</v>
      </c>
      <c r="K1066">
        <v>4.8674172599405763E-2</v>
      </c>
      <c r="L1066">
        <v>4.8673999999999999</v>
      </c>
      <c r="M1066" t="s">
        <v>82</v>
      </c>
    </row>
    <row r="1067" spans="1:13">
      <c r="A1067" t="s">
        <v>721</v>
      </c>
      <c r="B1067" t="s">
        <v>722</v>
      </c>
      <c r="C1067" t="str">
        <f>TEXT(D1067, "mmm")</f>
        <v>Feb</v>
      </c>
      <c r="D1067" s="1">
        <v>45323</v>
      </c>
      <c r="E1067" t="s">
        <v>724</v>
      </c>
      <c r="F1067" t="s">
        <v>101</v>
      </c>
      <c r="G1067">
        <v>1485345</v>
      </c>
      <c r="H1067">
        <v>57.39</v>
      </c>
      <c r="I1067">
        <v>85243949.549999997</v>
      </c>
      <c r="J1067" t="s">
        <v>86</v>
      </c>
      <c r="K1067">
        <v>4.8674172599405763E-2</v>
      </c>
      <c r="L1067">
        <v>4.8673999999999999</v>
      </c>
      <c r="M1067" t="s">
        <v>82</v>
      </c>
    </row>
    <row r="1068" spans="1:13">
      <c r="A1068" t="s">
        <v>716</v>
      </c>
      <c r="B1068" t="s">
        <v>717</v>
      </c>
      <c r="C1068" t="str">
        <f>TEXT(D1068, "mmm")</f>
        <v>Feb</v>
      </c>
      <c r="D1068" s="1">
        <v>45323</v>
      </c>
      <c r="E1068" t="s">
        <v>299</v>
      </c>
      <c r="F1068" t="s">
        <v>80</v>
      </c>
      <c r="G1068">
        <v>2481350</v>
      </c>
      <c r="H1068">
        <v>12.09</v>
      </c>
      <c r="I1068">
        <v>29999521.5</v>
      </c>
      <c r="J1068" t="s">
        <v>86</v>
      </c>
      <c r="K1068">
        <v>4.7197593646278728E-2</v>
      </c>
      <c r="L1068">
        <v>4.7198000000000002</v>
      </c>
      <c r="M1068" t="s">
        <v>82</v>
      </c>
    </row>
    <row r="1069" spans="1:13">
      <c r="A1069" t="s">
        <v>725</v>
      </c>
      <c r="B1069" t="s">
        <v>726</v>
      </c>
      <c r="C1069" t="str">
        <f>TEXT(D1069, "mmm")</f>
        <v>Feb</v>
      </c>
      <c r="D1069" s="1">
        <v>45323</v>
      </c>
      <c r="E1069" t="s">
        <v>727</v>
      </c>
      <c r="F1069" t="s">
        <v>128</v>
      </c>
      <c r="G1069">
        <v>1185</v>
      </c>
      <c r="H1069">
        <v>19.14</v>
      </c>
      <c r="I1069">
        <v>22680.9</v>
      </c>
      <c r="J1069" t="s">
        <v>86</v>
      </c>
      <c r="K1069">
        <v>-2.0485711004113009E-2</v>
      </c>
      <c r="L1069">
        <v>-2.0486</v>
      </c>
      <c r="M1069" t="s">
        <v>82</v>
      </c>
    </row>
    <row r="1070" spans="1:13">
      <c r="A1070" t="s">
        <v>728</v>
      </c>
      <c r="B1070" t="s">
        <v>729</v>
      </c>
      <c r="C1070" t="str">
        <f>TEXT(D1070, "mmm")</f>
        <v>Feb</v>
      </c>
      <c r="D1070" s="1">
        <v>45323</v>
      </c>
      <c r="E1070" t="s">
        <v>730</v>
      </c>
      <c r="F1070" t="s">
        <v>251</v>
      </c>
      <c r="G1070">
        <v>89557</v>
      </c>
      <c r="H1070">
        <v>2.5</v>
      </c>
      <c r="I1070">
        <v>223892.5</v>
      </c>
      <c r="J1070" t="s">
        <v>86</v>
      </c>
      <c r="K1070">
        <v>0</v>
      </c>
      <c r="L1070">
        <v>0</v>
      </c>
      <c r="M1070" t="s">
        <v>82</v>
      </c>
    </row>
    <row r="1071" spans="1:13">
      <c r="A1071" t="s">
        <v>649</v>
      </c>
      <c r="B1071" t="s">
        <v>650</v>
      </c>
      <c r="C1071" t="str">
        <f>TEXT(D1071, "mmm")</f>
        <v>Feb</v>
      </c>
      <c r="D1071" s="1">
        <v>45323</v>
      </c>
      <c r="E1071" t="s">
        <v>658</v>
      </c>
      <c r="F1071" t="s">
        <v>222</v>
      </c>
      <c r="G1071">
        <v>32200</v>
      </c>
      <c r="H1071">
        <v>4.08</v>
      </c>
      <c r="I1071">
        <v>131376</v>
      </c>
      <c r="J1071" t="s">
        <v>81</v>
      </c>
      <c r="K1071">
        <v>1.7073212997464671E-2</v>
      </c>
      <c r="L1071">
        <v>1.7073</v>
      </c>
      <c r="M1071" t="s">
        <v>82</v>
      </c>
    </row>
    <row r="1072" spans="1:13">
      <c r="A1072" t="s">
        <v>649</v>
      </c>
      <c r="B1072" t="s">
        <v>650</v>
      </c>
      <c r="C1072" t="str">
        <f>TEXT(D1072, "mmm")</f>
        <v>Feb</v>
      </c>
      <c r="D1072" s="1">
        <v>45323</v>
      </c>
      <c r="E1072" t="s">
        <v>659</v>
      </c>
      <c r="F1072" t="s">
        <v>222</v>
      </c>
      <c r="G1072">
        <v>32200</v>
      </c>
      <c r="H1072">
        <v>4.08</v>
      </c>
      <c r="I1072">
        <v>131376</v>
      </c>
      <c r="J1072" t="s">
        <v>81</v>
      </c>
      <c r="K1072">
        <v>1.7073212997464671E-2</v>
      </c>
      <c r="L1072">
        <v>1.7073</v>
      </c>
      <c r="M1072" t="s">
        <v>82</v>
      </c>
    </row>
    <row r="1073" spans="1:13">
      <c r="A1073" t="s">
        <v>649</v>
      </c>
      <c r="B1073" t="s">
        <v>650</v>
      </c>
      <c r="C1073" t="str">
        <f>TEXT(D1073, "mmm")</f>
        <v>Feb</v>
      </c>
      <c r="D1073" s="1">
        <v>45323</v>
      </c>
      <c r="E1073" t="s">
        <v>660</v>
      </c>
      <c r="F1073" t="s">
        <v>222</v>
      </c>
      <c r="G1073">
        <v>32200</v>
      </c>
      <c r="H1073">
        <v>4.08</v>
      </c>
      <c r="I1073">
        <v>131376</v>
      </c>
      <c r="J1073" t="s">
        <v>81</v>
      </c>
      <c r="K1073">
        <v>1.7073212997464671E-2</v>
      </c>
      <c r="L1073">
        <v>1.7073</v>
      </c>
      <c r="M1073" t="s">
        <v>82</v>
      </c>
    </row>
    <row r="1074" spans="1:13">
      <c r="A1074" t="s">
        <v>649</v>
      </c>
      <c r="B1074" t="s">
        <v>650</v>
      </c>
      <c r="C1074" t="str">
        <f>TEXT(D1074, "mmm")</f>
        <v>Feb</v>
      </c>
      <c r="D1074" s="1">
        <v>45323</v>
      </c>
      <c r="E1074" t="s">
        <v>661</v>
      </c>
      <c r="F1074" t="s">
        <v>222</v>
      </c>
      <c r="G1074">
        <v>32200</v>
      </c>
      <c r="H1074">
        <v>4.08</v>
      </c>
      <c r="I1074">
        <v>131376</v>
      </c>
      <c r="J1074" t="s">
        <v>81</v>
      </c>
      <c r="K1074">
        <v>1.7073212997464671E-2</v>
      </c>
      <c r="L1074">
        <v>1.7073</v>
      </c>
      <c r="M1074" t="s">
        <v>82</v>
      </c>
    </row>
    <row r="1075" spans="1:13">
      <c r="A1075" t="s">
        <v>649</v>
      </c>
      <c r="B1075" t="s">
        <v>650</v>
      </c>
      <c r="C1075" t="str">
        <f>TEXT(D1075, "mmm")</f>
        <v>Feb</v>
      </c>
      <c r="D1075" s="1">
        <v>45323</v>
      </c>
      <c r="E1075" t="s">
        <v>662</v>
      </c>
      <c r="F1075" t="s">
        <v>222</v>
      </c>
      <c r="G1075">
        <v>32200</v>
      </c>
      <c r="H1075">
        <v>4.08</v>
      </c>
      <c r="I1075">
        <v>131376</v>
      </c>
      <c r="J1075" t="s">
        <v>81</v>
      </c>
      <c r="K1075">
        <v>1.7073212997464671E-2</v>
      </c>
      <c r="L1075">
        <v>1.7073</v>
      </c>
      <c r="M1075" t="s">
        <v>82</v>
      </c>
    </row>
    <row r="1076" spans="1:13">
      <c r="A1076" t="s">
        <v>649</v>
      </c>
      <c r="B1076" t="s">
        <v>650</v>
      </c>
      <c r="C1076" t="str">
        <f>TEXT(D1076, "mmm")</f>
        <v>Feb</v>
      </c>
      <c r="D1076" s="1">
        <v>45323</v>
      </c>
      <c r="E1076" t="s">
        <v>663</v>
      </c>
      <c r="F1076" t="s">
        <v>222</v>
      </c>
      <c r="G1076">
        <v>32200</v>
      </c>
      <c r="H1076">
        <v>4.08</v>
      </c>
      <c r="I1076">
        <v>131376</v>
      </c>
      <c r="J1076" t="s">
        <v>81</v>
      </c>
      <c r="K1076">
        <v>1.7073212997464671E-2</v>
      </c>
      <c r="L1076">
        <v>1.7073</v>
      </c>
      <c r="M1076" t="s">
        <v>82</v>
      </c>
    </row>
    <row r="1077" spans="1:13">
      <c r="A1077" t="s">
        <v>649</v>
      </c>
      <c r="B1077" t="s">
        <v>650</v>
      </c>
      <c r="C1077" t="str">
        <f>TEXT(D1077, "mmm")</f>
        <v>Feb</v>
      </c>
      <c r="D1077" s="1">
        <v>45323</v>
      </c>
      <c r="E1077" t="s">
        <v>664</v>
      </c>
      <c r="F1077" t="s">
        <v>101</v>
      </c>
      <c r="G1077">
        <v>32200</v>
      </c>
      <c r="H1077">
        <v>4.08</v>
      </c>
      <c r="I1077">
        <v>131376</v>
      </c>
      <c r="J1077" t="s">
        <v>81</v>
      </c>
      <c r="K1077">
        <v>1.7073212997464671E-2</v>
      </c>
      <c r="L1077">
        <v>1.7073</v>
      </c>
      <c r="M1077" t="s">
        <v>82</v>
      </c>
    </row>
    <row r="1078" spans="1:13">
      <c r="A1078" t="s">
        <v>649</v>
      </c>
      <c r="B1078" t="s">
        <v>650</v>
      </c>
      <c r="C1078" t="str">
        <f>TEXT(D1078, "mmm")</f>
        <v>Feb</v>
      </c>
      <c r="D1078" s="1">
        <v>45323</v>
      </c>
      <c r="E1078" t="s">
        <v>651</v>
      </c>
      <c r="F1078" t="s">
        <v>251</v>
      </c>
      <c r="G1078">
        <v>32200</v>
      </c>
      <c r="H1078">
        <v>4.08</v>
      </c>
      <c r="I1078">
        <v>131376</v>
      </c>
      <c r="J1078" t="s">
        <v>81</v>
      </c>
      <c r="K1078">
        <v>1.7073212997464671E-2</v>
      </c>
      <c r="L1078">
        <v>1.7073</v>
      </c>
      <c r="M1078" t="s">
        <v>82</v>
      </c>
    </row>
    <row r="1079" spans="1:13">
      <c r="A1079" t="s">
        <v>291</v>
      </c>
      <c r="B1079" t="s">
        <v>292</v>
      </c>
      <c r="C1079" t="str">
        <f>TEXT(D1079, "mmm")</f>
        <v>Feb</v>
      </c>
      <c r="D1079" s="1">
        <v>45323</v>
      </c>
      <c r="E1079" t="s">
        <v>100</v>
      </c>
      <c r="F1079" t="s">
        <v>101</v>
      </c>
      <c r="G1079">
        <v>87443</v>
      </c>
      <c r="H1079">
        <v>7.66</v>
      </c>
      <c r="I1079">
        <v>669813.38</v>
      </c>
      <c r="J1079" t="s">
        <v>81</v>
      </c>
      <c r="K1079">
        <v>5.1146691356900531E-2</v>
      </c>
      <c r="L1079">
        <v>5.1147</v>
      </c>
      <c r="M1079" t="s">
        <v>82</v>
      </c>
    </row>
    <row r="1080" spans="1:13">
      <c r="A1080" t="s">
        <v>291</v>
      </c>
      <c r="B1080" t="s">
        <v>292</v>
      </c>
      <c r="C1080" t="str">
        <f>TEXT(D1080, "mmm")</f>
        <v>Feb</v>
      </c>
      <c r="D1080" s="1">
        <v>45323</v>
      </c>
      <c r="E1080" t="s">
        <v>102</v>
      </c>
      <c r="F1080" t="s">
        <v>101</v>
      </c>
      <c r="G1080">
        <v>87443</v>
      </c>
      <c r="H1080">
        <v>7.66</v>
      </c>
      <c r="I1080">
        <v>669813.38</v>
      </c>
      <c r="J1080" t="s">
        <v>81</v>
      </c>
      <c r="K1080">
        <v>5.1146691356900531E-2</v>
      </c>
      <c r="L1080">
        <v>5.1147</v>
      </c>
      <c r="M1080" t="s">
        <v>82</v>
      </c>
    </row>
    <row r="1081" spans="1:13">
      <c r="A1081" t="s">
        <v>665</v>
      </c>
      <c r="B1081" t="s">
        <v>666</v>
      </c>
      <c r="C1081" t="str">
        <f>TEXT(D1081, "mmm")</f>
        <v>Feb</v>
      </c>
      <c r="D1081" s="1">
        <v>45323</v>
      </c>
      <c r="E1081" t="s">
        <v>667</v>
      </c>
      <c r="F1081" t="s">
        <v>80</v>
      </c>
      <c r="G1081">
        <v>20000</v>
      </c>
      <c r="H1081">
        <v>17.27</v>
      </c>
      <c r="I1081">
        <v>345400</v>
      </c>
      <c r="J1081" t="s">
        <v>86</v>
      </c>
      <c r="K1081">
        <v>3.8181033018709343E-2</v>
      </c>
      <c r="L1081">
        <v>3.8180999999999998</v>
      </c>
      <c r="M1081" t="s">
        <v>82</v>
      </c>
    </row>
    <row r="1082" spans="1:13">
      <c r="A1082" t="s">
        <v>706</v>
      </c>
      <c r="B1082" t="s">
        <v>707</v>
      </c>
      <c r="C1082" t="str">
        <f>TEXT(D1082, "mmm")</f>
        <v>Feb</v>
      </c>
      <c r="D1082" s="1">
        <v>45323</v>
      </c>
      <c r="E1082" t="s">
        <v>731</v>
      </c>
      <c r="F1082" t="s">
        <v>118</v>
      </c>
      <c r="G1082">
        <v>66666</v>
      </c>
      <c r="H1082">
        <v>0.3</v>
      </c>
      <c r="I1082">
        <v>19999.8</v>
      </c>
      <c r="J1082" t="s">
        <v>81</v>
      </c>
      <c r="K1082">
        <v>0.1185770750988142</v>
      </c>
      <c r="L1082">
        <v>11.857699999999999</v>
      </c>
      <c r="M1082" t="s">
        <v>82</v>
      </c>
    </row>
    <row r="1083" spans="1:13">
      <c r="A1083" t="s">
        <v>732</v>
      </c>
      <c r="B1083" t="s">
        <v>733</v>
      </c>
      <c r="C1083" t="str">
        <f>TEXT(D1083, "mmm")</f>
        <v>Feb</v>
      </c>
      <c r="D1083" s="1">
        <v>45323</v>
      </c>
      <c r="E1083" t="s">
        <v>734</v>
      </c>
      <c r="F1083" t="s">
        <v>128</v>
      </c>
      <c r="G1083">
        <v>1000</v>
      </c>
      <c r="H1083">
        <v>18.010000000000002</v>
      </c>
      <c r="I1083">
        <v>18010</v>
      </c>
      <c r="J1083" t="s">
        <v>86</v>
      </c>
      <c r="K1083">
        <v>-6.334592002954631E-2</v>
      </c>
      <c r="L1083">
        <v>-6.3346</v>
      </c>
      <c r="M1083" t="s">
        <v>82</v>
      </c>
    </row>
    <row r="1084" spans="1:13">
      <c r="A1084" t="s">
        <v>732</v>
      </c>
      <c r="B1084" t="s">
        <v>733</v>
      </c>
      <c r="C1084" t="str">
        <f>TEXT(D1084, "mmm")</f>
        <v>Feb</v>
      </c>
      <c r="D1084" s="1">
        <v>45323</v>
      </c>
      <c r="E1084" t="s">
        <v>734</v>
      </c>
      <c r="F1084" t="s">
        <v>128</v>
      </c>
      <c r="G1084">
        <v>600</v>
      </c>
      <c r="H1084">
        <v>18.010000000000002</v>
      </c>
      <c r="I1084">
        <v>10806</v>
      </c>
      <c r="J1084" t="s">
        <v>81</v>
      </c>
      <c r="K1084">
        <v>-6.334592002954631E-2</v>
      </c>
      <c r="L1084">
        <v>-6.3346</v>
      </c>
      <c r="M1084" t="s">
        <v>82</v>
      </c>
    </row>
    <row r="1085" spans="1:13">
      <c r="A1085" t="s">
        <v>631</v>
      </c>
      <c r="B1085" t="s">
        <v>632</v>
      </c>
      <c r="C1085" t="str">
        <f>TEXT(D1085, "mmm")</f>
        <v>Feb</v>
      </c>
      <c r="D1085" s="1">
        <v>45323</v>
      </c>
      <c r="E1085" t="s">
        <v>735</v>
      </c>
      <c r="F1085" t="s">
        <v>101</v>
      </c>
      <c r="G1085">
        <v>178879</v>
      </c>
      <c r="H1085">
        <v>4.9000000000000004</v>
      </c>
      <c r="I1085">
        <v>876507.10000000009</v>
      </c>
      <c r="J1085" t="s">
        <v>86</v>
      </c>
      <c r="K1085">
        <v>2.2449171820181139E-2</v>
      </c>
      <c r="L1085">
        <v>2.2448999999999999</v>
      </c>
      <c r="M1085" t="s">
        <v>82</v>
      </c>
    </row>
    <row r="1086" spans="1:13">
      <c r="A1086" t="s">
        <v>631</v>
      </c>
      <c r="B1086" t="s">
        <v>632</v>
      </c>
      <c r="C1086" t="str">
        <f>TEXT(D1086, "mmm")</f>
        <v>Feb</v>
      </c>
      <c r="D1086" s="1">
        <v>45323</v>
      </c>
      <c r="E1086" t="s">
        <v>736</v>
      </c>
      <c r="F1086" t="s">
        <v>101</v>
      </c>
      <c r="G1086">
        <v>178879</v>
      </c>
      <c r="H1086">
        <v>4.9000000000000004</v>
      </c>
      <c r="I1086">
        <v>876507.10000000009</v>
      </c>
      <c r="J1086" t="s">
        <v>86</v>
      </c>
      <c r="K1086">
        <v>2.2449171820181139E-2</v>
      </c>
      <c r="L1086">
        <v>2.2448999999999999</v>
      </c>
      <c r="M1086" t="s">
        <v>82</v>
      </c>
    </row>
    <row r="1087" spans="1:13">
      <c r="A1087" t="s">
        <v>737</v>
      </c>
      <c r="B1087" t="s">
        <v>738</v>
      </c>
      <c r="C1087" t="str">
        <f>TEXT(D1087, "mmm")</f>
        <v>Feb</v>
      </c>
      <c r="D1087" s="1">
        <v>45323</v>
      </c>
      <c r="E1087" t="s">
        <v>739</v>
      </c>
      <c r="F1087" t="s">
        <v>251</v>
      </c>
      <c r="G1087">
        <v>2047</v>
      </c>
      <c r="H1087">
        <v>32</v>
      </c>
      <c r="I1087">
        <v>65504</v>
      </c>
      <c r="J1087" t="s">
        <v>81</v>
      </c>
      <c r="K1087">
        <v>4.0582777371526817E-2</v>
      </c>
      <c r="L1087">
        <v>4.0583</v>
      </c>
      <c r="M1087" t="s">
        <v>82</v>
      </c>
    </row>
    <row r="1088" spans="1:13">
      <c r="A1088" t="s">
        <v>740</v>
      </c>
      <c r="B1088" t="s">
        <v>741</v>
      </c>
      <c r="C1088" t="str">
        <f>TEXT(D1088, "mmm")</f>
        <v>Feb</v>
      </c>
      <c r="D1088" s="1">
        <v>45323</v>
      </c>
      <c r="E1088" t="s">
        <v>742</v>
      </c>
      <c r="F1088" t="s">
        <v>80</v>
      </c>
      <c r="G1088">
        <v>360</v>
      </c>
      <c r="H1088">
        <v>64.05</v>
      </c>
      <c r="I1088">
        <v>23058</v>
      </c>
      <c r="J1088" t="s">
        <v>81</v>
      </c>
      <c r="K1088">
        <v>1.01730083145497E-2</v>
      </c>
      <c r="L1088">
        <v>1.0173000000000001</v>
      </c>
      <c r="M1088" t="s">
        <v>82</v>
      </c>
    </row>
    <row r="1089" spans="1:13">
      <c r="A1089" t="s">
        <v>107</v>
      </c>
      <c r="B1089" t="s">
        <v>108</v>
      </c>
      <c r="C1089" t="str">
        <f>TEXT(D1089, "mmm")</f>
        <v>Feb</v>
      </c>
      <c r="D1089" s="1">
        <v>45323</v>
      </c>
      <c r="E1089" t="s">
        <v>110</v>
      </c>
      <c r="F1089" t="s">
        <v>101</v>
      </c>
      <c r="G1089">
        <v>41500</v>
      </c>
      <c r="H1089">
        <v>7.43</v>
      </c>
      <c r="I1089">
        <v>308345</v>
      </c>
      <c r="J1089" t="s">
        <v>86</v>
      </c>
      <c r="K1089">
        <v>1.7402960922651148E-2</v>
      </c>
      <c r="L1089">
        <v>1.7403</v>
      </c>
      <c r="M1089" t="s">
        <v>82</v>
      </c>
    </row>
    <row r="1090" spans="1:13">
      <c r="A1090" t="s">
        <v>107</v>
      </c>
      <c r="B1090" t="s">
        <v>108</v>
      </c>
      <c r="C1090" t="str">
        <f>TEXT(D1090, "mmm")</f>
        <v>Feb</v>
      </c>
      <c r="D1090" s="1">
        <v>45323</v>
      </c>
      <c r="E1090" t="s">
        <v>111</v>
      </c>
      <c r="F1090" t="s">
        <v>101</v>
      </c>
      <c r="G1090">
        <v>41500</v>
      </c>
      <c r="H1090">
        <v>7.43</v>
      </c>
      <c r="I1090">
        <v>308345</v>
      </c>
      <c r="J1090" t="s">
        <v>86</v>
      </c>
      <c r="K1090">
        <v>1.7402960922651148E-2</v>
      </c>
      <c r="L1090">
        <v>1.7403</v>
      </c>
      <c r="M1090" t="s">
        <v>82</v>
      </c>
    </row>
    <row r="1091" spans="1:13">
      <c r="A1091" t="s">
        <v>107</v>
      </c>
      <c r="B1091" t="s">
        <v>108</v>
      </c>
      <c r="C1091" t="str">
        <f>TEXT(D1091, "mmm")</f>
        <v>Feb</v>
      </c>
      <c r="D1091" s="1">
        <v>45323</v>
      </c>
      <c r="E1091" t="s">
        <v>109</v>
      </c>
      <c r="F1091" t="s">
        <v>101</v>
      </c>
      <c r="G1091">
        <v>41500</v>
      </c>
      <c r="H1091">
        <v>7.43</v>
      </c>
      <c r="I1091">
        <v>308345</v>
      </c>
      <c r="J1091" t="s">
        <v>86</v>
      </c>
      <c r="K1091">
        <v>1.7402960922651148E-2</v>
      </c>
      <c r="L1091">
        <v>1.7403</v>
      </c>
      <c r="M1091" t="s">
        <v>82</v>
      </c>
    </row>
    <row r="1092" spans="1:13">
      <c r="A1092" t="s">
        <v>129</v>
      </c>
      <c r="B1092" t="s">
        <v>130</v>
      </c>
      <c r="C1092" t="str">
        <f>TEXT(D1092, "mmm")</f>
        <v>Feb</v>
      </c>
      <c r="D1092" s="1">
        <v>45323</v>
      </c>
      <c r="E1092" t="s">
        <v>109</v>
      </c>
      <c r="F1092" t="s">
        <v>101</v>
      </c>
      <c r="G1092">
        <v>43000</v>
      </c>
      <c r="H1092">
        <v>6.33</v>
      </c>
      <c r="I1092">
        <v>272190</v>
      </c>
      <c r="J1092" t="s">
        <v>86</v>
      </c>
      <c r="K1092">
        <v>9.4936691192342604E-2</v>
      </c>
      <c r="L1092">
        <v>9.4937000000000005</v>
      </c>
      <c r="M1092" t="s">
        <v>82</v>
      </c>
    </row>
    <row r="1093" spans="1:13">
      <c r="A1093" t="s">
        <v>129</v>
      </c>
      <c r="B1093" t="s">
        <v>130</v>
      </c>
      <c r="C1093" t="str">
        <f>TEXT(D1093, "mmm")</f>
        <v>Feb</v>
      </c>
      <c r="D1093" s="1">
        <v>45323</v>
      </c>
      <c r="E1093" t="s">
        <v>111</v>
      </c>
      <c r="F1093" t="s">
        <v>101</v>
      </c>
      <c r="G1093">
        <v>43000</v>
      </c>
      <c r="H1093">
        <v>6.33</v>
      </c>
      <c r="I1093">
        <v>272190</v>
      </c>
      <c r="J1093" t="s">
        <v>86</v>
      </c>
      <c r="K1093">
        <v>9.4936691192342604E-2</v>
      </c>
      <c r="L1093">
        <v>9.4937000000000005</v>
      </c>
      <c r="M1093" t="s">
        <v>82</v>
      </c>
    </row>
    <row r="1094" spans="1:13">
      <c r="A1094" t="s">
        <v>743</v>
      </c>
      <c r="B1094" t="s">
        <v>744</v>
      </c>
      <c r="C1094" t="str">
        <f>TEXT(D1094, "mmm")</f>
        <v>Feb</v>
      </c>
      <c r="D1094" s="1">
        <v>45323</v>
      </c>
      <c r="E1094" t="s">
        <v>745</v>
      </c>
      <c r="F1094" t="s">
        <v>80</v>
      </c>
      <c r="G1094">
        <v>215.66</v>
      </c>
      <c r="H1094">
        <v>81.73</v>
      </c>
      <c r="I1094">
        <v>17625.891800000001</v>
      </c>
      <c r="J1094" t="s">
        <v>81</v>
      </c>
      <c r="K1094">
        <v>-8.9883290031069762E-3</v>
      </c>
      <c r="L1094">
        <v>-0.89880000000000004</v>
      </c>
      <c r="M1094" t="s">
        <v>82</v>
      </c>
    </row>
    <row r="1095" spans="1:13">
      <c r="A1095" t="s">
        <v>646</v>
      </c>
      <c r="B1095" t="s">
        <v>647</v>
      </c>
      <c r="C1095" t="str">
        <f>TEXT(D1095, "mmm")</f>
        <v>Feb</v>
      </c>
      <c r="D1095" s="1">
        <v>45323</v>
      </c>
      <c r="E1095" t="s">
        <v>668</v>
      </c>
      <c r="F1095" t="s">
        <v>80</v>
      </c>
      <c r="G1095">
        <v>2327</v>
      </c>
      <c r="H1095">
        <v>43.66</v>
      </c>
      <c r="I1095">
        <v>101596.82</v>
      </c>
      <c r="J1095" t="s">
        <v>86</v>
      </c>
      <c r="K1095">
        <v>3.1633619765822907E-2</v>
      </c>
      <c r="L1095">
        <v>3.1634000000000002</v>
      </c>
      <c r="M1095" t="s">
        <v>82</v>
      </c>
    </row>
    <row r="1096" spans="1:13">
      <c r="A1096" t="s">
        <v>646</v>
      </c>
      <c r="B1096" t="s">
        <v>647</v>
      </c>
      <c r="C1096" t="str">
        <f>TEXT(D1096, "mmm")</f>
        <v>Feb</v>
      </c>
      <c r="D1096" s="1">
        <v>45323</v>
      </c>
      <c r="E1096" t="s">
        <v>668</v>
      </c>
      <c r="F1096" t="s">
        <v>80</v>
      </c>
      <c r="G1096">
        <v>1619</v>
      </c>
      <c r="H1096">
        <v>43.23</v>
      </c>
      <c r="I1096">
        <v>69989.37</v>
      </c>
      <c r="J1096" t="s">
        <v>81</v>
      </c>
      <c r="K1096">
        <v>3.1633619765822907E-2</v>
      </c>
      <c r="L1096">
        <v>3.1634000000000002</v>
      </c>
      <c r="M1096" t="s">
        <v>82</v>
      </c>
    </row>
    <row r="1097" spans="1:13">
      <c r="A1097" t="s">
        <v>746</v>
      </c>
      <c r="B1097" t="s">
        <v>747</v>
      </c>
      <c r="C1097" t="str">
        <f>TEXT(D1097, "mmm")</f>
        <v>Feb</v>
      </c>
      <c r="D1097" s="1">
        <v>45323</v>
      </c>
      <c r="E1097" t="s">
        <v>748</v>
      </c>
      <c r="F1097" t="s">
        <v>128</v>
      </c>
      <c r="G1097">
        <v>13649</v>
      </c>
      <c r="H1097">
        <v>7.73</v>
      </c>
      <c r="I1097">
        <v>105506.77</v>
      </c>
      <c r="J1097" t="s">
        <v>81</v>
      </c>
      <c r="K1097">
        <v>1.0389616313939641E-2</v>
      </c>
      <c r="L1097">
        <v>1.0389999999999999</v>
      </c>
      <c r="M1097" t="s">
        <v>82</v>
      </c>
    </row>
    <row r="1098" spans="1:13">
      <c r="A1098" t="s">
        <v>107</v>
      </c>
      <c r="B1098" t="s">
        <v>108</v>
      </c>
      <c r="C1098" t="str">
        <f>TEXT(D1098, "mmm")</f>
        <v>Feb</v>
      </c>
      <c r="D1098" s="1">
        <v>45323</v>
      </c>
      <c r="E1098" t="s">
        <v>109</v>
      </c>
      <c r="F1098" t="s">
        <v>101</v>
      </c>
      <c r="G1098">
        <v>41500</v>
      </c>
      <c r="H1098">
        <v>7.43</v>
      </c>
      <c r="I1098">
        <v>308345</v>
      </c>
      <c r="J1098" t="s">
        <v>86</v>
      </c>
      <c r="K1098">
        <v>1.7402960922651148E-2</v>
      </c>
      <c r="L1098">
        <v>1.7403</v>
      </c>
      <c r="M1098" t="s">
        <v>82</v>
      </c>
    </row>
    <row r="1099" spans="1:13">
      <c r="A1099" t="s">
        <v>107</v>
      </c>
      <c r="B1099" t="s">
        <v>108</v>
      </c>
      <c r="C1099" t="str">
        <f>TEXT(D1099, "mmm")</f>
        <v>Feb</v>
      </c>
      <c r="D1099" s="1">
        <v>45323</v>
      </c>
      <c r="E1099" t="s">
        <v>110</v>
      </c>
      <c r="F1099" t="s">
        <v>101</v>
      </c>
      <c r="G1099">
        <v>41500</v>
      </c>
      <c r="H1099">
        <v>7.43</v>
      </c>
      <c r="I1099">
        <v>308345</v>
      </c>
      <c r="J1099" t="s">
        <v>86</v>
      </c>
      <c r="K1099">
        <v>1.7402960922651148E-2</v>
      </c>
      <c r="L1099">
        <v>1.7403</v>
      </c>
      <c r="M1099" t="s">
        <v>82</v>
      </c>
    </row>
    <row r="1100" spans="1:13">
      <c r="A1100" t="s">
        <v>107</v>
      </c>
      <c r="B1100" t="s">
        <v>108</v>
      </c>
      <c r="C1100" t="str">
        <f>TEXT(D1100, "mmm")</f>
        <v>Feb</v>
      </c>
      <c r="D1100" s="1">
        <v>45323</v>
      </c>
      <c r="E1100" t="s">
        <v>111</v>
      </c>
      <c r="F1100" t="s">
        <v>101</v>
      </c>
      <c r="G1100">
        <v>41500</v>
      </c>
      <c r="H1100">
        <v>7.43</v>
      </c>
      <c r="I1100">
        <v>308345</v>
      </c>
      <c r="J1100" t="s">
        <v>86</v>
      </c>
      <c r="K1100">
        <v>1.7402960922651148E-2</v>
      </c>
      <c r="L1100">
        <v>1.7403</v>
      </c>
      <c r="M1100" t="s">
        <v>82</v>
      </c>
    </row>
    <row r="1101" spans="1:13">
      <c r="A1101" t="s">
        <v>749</v>
      </c>
      <c r="B1101" t="s">
        <v>750</v>
      </c>
      <c r="C1101" t="str">
        <f>TEXT(D1101, "mmm")</f>
        <v>Feb</v>
      </c>
      <c r="D1101" s="1">
        <v>45323</v>
      </c>
      <c r="E1101" t="s">
        <v>751</v>
      </c>
      <c r="F1101" t="s">
        <v>118</v>
      </c>
      <c r="G1101">
        <v>2315.89</v>
      </c>
      <c r="H1101">
        <v>21.59</v>
      </c>
      <c r="I1101">
        <v>50000.0651</v>
      </c>
      <c r="J1101" t="s">
        <v>86</v>
      </c>
      <c r="K1101">
        <v>2.7885026506573318E-3</v>
      </c>
      <c r="L1101">
        <v>0.27889999999999998</v>
      </c>
      <c r="M1101" t="s">
        <v>82</v>
      </c>
    </row>
    <row r="1102" spans="1:13">
      <c r="A1102" t="s">
        <v>752</v>
      </c>
      <c r="B1102" t="s">
        <v>753</v>
      </c>
      <c r="C1102" t="str">
        <f>TEXT(D1102, "mmm")</f>
        <v>Feb</v>
      </c>
      <c r="D1102" s="1">
        <v>45323</v>
      </c>
      <c r="E1102" t="s">
        <v>754</v>
      </c>
      <c r="F1102" t="s">
        <v>118</v>
      </c>
      <c r="G1102">
        <v>1000</v>
      </c>
      <c r="H1102">
        <v>28.44</v>
      </c>
      <c r="I1102">
        <v>28440</v>
      </c>
      <c r="J1102" t="s">
        <v>86</v>
      </c>
      <c r="K1102">
        <v>6.3424422575979467E-3</v>
      </c>
      <c r="L1102">
        <v>0.63419999999999999</v>
      </c>
      <c r="M1102" t="s">
        <v>82</v>
      </c>
    </row>
    <row r="1103" spans="1:13">
      <c r="A1103" t="s">
        <v>549</v>
      </c>
      <c r="B1103" t="s">
        <v>550</v>
      </c>
      <c r="C1103" t="str">
        <f>TEXT(D1103, "mmm")</f>
        <v>Feb</v>
      </c>
      <c r="D1103" s="1">
        <v>45323</v>
      </c>
      <c r="E1103" t="s">
        <v>755</v>
      </c>
      <c r="F1103" t="s">
        <v>80</v>
      </c>
      <c r="G1103">
        <v>1000</v>
      </c>
      <c r="H1103">
        <v>22.9</v>
      </c>
      <c r="I1103">
        <v>22900</v>
      </c>
      <c r="J1103" t="s">
        <v>81</v>
      </c>
      <c r="K1103">
        <v>7.7020387160393611E-3</v>
      </c>
      <c r="L1103">
        <v>0.7702</v>
      </c>
      <c r="M1103" t="s">
        <v>82</v>
      </c>
    </row>
    <row r="1104" spans="1:13">
      <c r="A1104" t="s">
        <v>756</v>
      </c>
      <c r="B1104" t="s">
        <v>757</v>
      </c>
      <c r="C1104" t="str">
        <f>TEXT(D1104, "mmm")</f>
        <v>Feb</v>
      </c>
      <c r="D1104" s="1">
        <v>45323</v>
      </c>
      <c r="E1104" t="s">
        <v>758</v>
      </c>
      <c r="F1104" t="s">
        <v>80</v>
      </c>
      <c r="G1104">
        <v>2000</v>
      </c>
      <c r="H1104">
        <v>568</v>
      </c>
      <c r="I1104">
        <v>1136000</v>
      </c>
      <c r="J1104" t="s">
        <v>86</v>
      </c>
      <c r="K1104">
        <v>0.7206513136484054</v>
      </c>
      <c r="L1104">
        <v>72.065100000000001</v>
      </c>
      <c r="M1104" t="s">
        <v>82</v>
      </c>
    </row>
    <row r="1105" spans="1:13">
      <c r="A1105" t="s">
        <v>743</v>
      </c>
      <c r="B1105" t="s">
        <v>744</v>
      </c>
      <c r="C1105" t="str">
        <f>TEXT(D1105, "mmm")</f>
        <v>Feb</v>
      </c>
      <c r="D1105" s="1">
        <v>45323</v>
      </c>
      <c r="E1105" t="s">
        <v>759</v>
      </c>
      <c r="F1105" t="s">
        <v>80</v>
      </c>
      <c r="G1105">
        <v>284.49</v>
      </c>
      <c r="H1105">
        <v>81.73</v>
      </c>
      <c r="I1105">
        <v>23251.367699999999</v>
      </c>
      <c r="J1105" t="s">
        <v>81</v>
      </c>
      <c r="K1105">
        <v>-8.9883290031069762E-3</v>
      </c>
      <c r="L1105">
        <v>-0.89880000000000004</v>
      </c>
      <c r="M1105" t="s">
        <v>82</v>
      </c>
    </row>
    <row r="1106" spans="1:13">
      <c r="A1106" t="s">
        <v>760</v>
      </c>
      <c r="B1106" t="s">
        <v>761</v>
      </c>
      <c r="C1106" t="str">
        <f>TEXT(D1106, "mmm")</f>
        <v>Feb</v>
      </c>
      <c r="D1106" s="1">
        <v>45323</v>
      </c>
      <c r="E1106" t="s">
        <v>762</v>
      </c>
      <c r="F1106" t="s">
        <v>80</v>
      </c>
      <c r="G1106">
        <v>372</v>
      </c>
      <c r="H1106">
        <v>40.28</v>
      </c>
      <c r="I1106">
        <v>14984.16</v>
      </c>
      <c r="J1106" t="s">
        <v>86</v>
      </c>
      <c r="K1106">
        <v>1.3068203472210049E-2</v>
      </c>
      <c r="L1106">
        <v>1.3068</v>
      </c>
      <c r="M1106" t="s">
        <v>82</v>
      </c>
    </row>
    <row r="1107" spans="1:13">
      <c r="A1107" t="s">
        <v>400</v>
      </c>
      <c r="B1107" t="s">
        <v>401</v>
      </c>
      <c r="C1107" t="str">
        <f>TEXT(D1107, "mmm")</f>
        <v>Feb</v>
      </c>
      <c r="D1107" s="1">
        <v>45323</v>
      </c>
      <c r="E1107" t="s">
        <v>403</v>
      </c>
      <c r="F1107" t="s">
        <v>101</v>
      </c>
      <c r="G1107">
        <v>110000</v>
      </c>
      <c r="H1107">
        <v>1.28</v>
      </c>
      <c r="I1107">
        <v>140800</v>
      </c>
      <c r="J1107" t="s">
        <v>81</v>
      </c>
      <c r="K1107">
        <v>-0.16538455542727831</v>
      </c>
      <c r="L1107">
        <v>-16.538499999999999</v>
      </c>
      <c r="M1107" t="s">
        <v>82</v>
      </c>
    </row>
    <row r="1108" spans="1:13">
      <c r="A1108" t="s">
        <v>680</v>
      </c>
      <c r="B1108" t="s">
        <v>681</v>
      </c>
      <c r="C1108" t="str">
        <f>TEXT(D1108, "mmm")</f>
        <v>Feb</v>
      </c>
      <c r="D1108" s="1">
        <v>45323</v>
      </c>
      <c r="E1108" t="s">
        <v>682</v>
      </c>
      <c r="F1108" t="s">
        <v>80</v>
      </c>
      <c r="G1108">
        <v>1185</v>
      </c>
      <c r="H1108">
        <v>21.13</v>
      </c>
      <c r="I1108">
        <v>25039.05</v>
      </c>
      <c r="J1108" t="s">
        <v>81</v>
      </c>
      <c r="K1108">
        <v>3.5646375199365643E-2</v>
      </c>
      <c r="L1108">
        <v>3.5646</v>
      </c>
      <c r="M1108" t="s">
        <v>82</v>
      </c>
    </row>
    <row r="1109" spans="1:13">
      <c r="A1109" t="s">
        <v>543</v>
      </c>
      <c r="B1109" t="s">
        <v>544</v>
      </c>
      <c r="C1109" t="str">
        <f>TEXT(D1109, "mmm")</f>
        <v>Feb</v>
      </c>
      <c r="D1109" s="1">
        <v>45323</v>
      </c>
      <c r="E1109" t="s">
        <v>763</v>
      </c>
      <c r="F1109" t="s">
        <v>118</v>
      </c>
      <c r="G1109">
        <v>2000</v>
      </c>
      <c r="H1109">
        <v>19.32</v>
      </c>
      <c r="I1109">
        <v>38640</v>
      </c>
      <c r="J1109" t="s">
        <v>81</v>
      </c>
      <c r="K1109">
        <v>-1.5535826637471E-2</v>
      </c>
      <c r="L1109">
        <v>-1.5536000000000001</v>
      </c>
      <c r="M1109" t="s">
        <v>82</v>
      </c>
    </row>
    <row r="1110" spans="1:13">
      <c r="A1110" t="s">
        <v>764</v>
      </c>
      <c r="B1110" t="s">
        <v>765</v>
      </c>
      <c r="C1110" t="str">
        <f>TEXT(D1110, "mmm")</f>
        <v>Feb</v>
      </c>
      <c r="D1110" s="1">
        <v>45324</v>
      </c>
      <c r="E1110" t="s">
        <v>766</v>
      </c>
      <c r="F1110" t="s">
        <v>80</v>
      </c>
      <c r="G1110">
        <v>1400</v>
      </c>
      <c r="H1110">
        <v>142.30000000000001</v>
      </c>
      <c r="I1110">
        <v>199220</v>
      </c>
      <c r="J1110" t="s">
        <v>81</v>
      </c>
      <c r="K1110">
        <v>5.7978983779781501E-2</v>
      </c>
      <c r="L1110">
        <v>5.7979000000000003</v>
      </c>
      <c r="M1110" t="s">
        <v>82</v>
      </c>
    </row>
    <row r="1111" spans="1:13">
      <c r="A1111" t="s">
        <v>767</v>
      </c>
      <c r="B1111" t="s">
        <v>768</v>
      </c>
      <c r="C1111" t="str">
        <f>TEXT(D1111, "mmm")</f>
        <v>Feb</v>
      </c>
      <c r="D1111" s="1">
        <v>45324</v>
      </c>
      <c r="E1111" t="s">
        <v>769</v>
      </c>
      <c r="F1111" t="s">
        <v>128</v>
      </c>
      <c r="G1111">
        <v>1170000</v>
      </c>
      <c r="H1111">
        <v>0.08</v>
      </c>
      <c r="I1111">
        <v>93600</v>
      </c>
      <c r="J1111" t="s">
        <v>86</v>
      </c>
      <c r="K1111">
        <v>-9.3023255813953543E-2</v>
      </c>
      <c r="L1111">
        <v>-9.3023000000000007</v>
      </c>
      <c r="M1111" t="s">
        <v>82</v>
      </c>
    </row>
    <row r="1112" spans="1:13">
      <c r="A1112" t="s">
        <v>770</v>
      </c>
      <c r="B1112" t="s">
        <v>771</v>
      </c>
      <c r="C1112" t="str">
        <f>TEXT(D1112, "mmm")</f>
        <v>Feb</v>
      </c>
      <c r="D1112" s="1">
        <v>45324</v>
      </c>
      <c r="E1112" t="s">
        <v>772</v>
      </c>
      <c r="F1112" t="s">
        <v>80</v>
      </c>
      <c r="G1112">
        <v>1000</v>
      </c>
      <c r="H1112">
        <v>26.67</v>
      </c>
      <c r="I1112">
        <v>26670</v>
      </c>
      <c r="J1112" t="s">
        <v>86</v>
      </c>
      <c r="K1112">
        <v>-7.6337110552284759E-3</v>
      </c>
      <c r="L1112">
        <v>-0.76339999999999997</v>
      </c>
      <c r="M1112" t="s">
        <v>82</v>
      </c>
    </row>
    <row r="1113" spans="1:13">
      <c r="A1113" t="s">
        <v>773</v>
      </c>
      <c r="B1113" t="s">
        <v>774</v>
      </c>
      <c r="C1113" t="str">
        <f>TEXT(D1113, "mmm")</f>
        <v>Feb</v>
      </c>
      <c r="D1113" s="1">
        <v>45324</v>
      </c>
      <c r="E1113" t="s">
        <v>775</v>
      </c>
      <c r="F1113" t="s">
        <v>80</v>
      </c>
      <c r="G1113">
        <v>72</v>
      </c>
      <c r="H1113">
        <v>1409.28</v>
      </c>
      <c r="I1113">
        <v>101468.16</v>
      </c>
      <c r="J1113" t="s">
        <v>86</v>
      </c>
      <c r="K1113">
        <v>3.4756171814386283E-2</v>
      </c>
      <c r="L1113">
        <v>3.4756</v>
      </c>
      <c r="M1113" t="s">
        <v>82</v>
      </c>
    </row>
    <row r="1114" spans="1:13">
      <c r="A1114" t="s">
        <v>773</v>
      </c>
      <c r="B1114" t="s">
        <v>774</v>
      </c>
      <c r="C1114" t="str">
        <f>TEXT(D1114, "mmm")</f>
        <v>Feb</v>
      </c>
      <c r="D1114" s="1">
        <v>45324</v>
      </c>
      <c r="E1114" t="s">
        <v>776</v>
      </c>
      <c r="F1114" t="s">
        <v>80</v>
      </c>
      <c r="G1114">
        <v>10</v>
      </c>
      <c r="H1114">
        <v>1409</v>
      </c>
      <c r="I1114">
        <v>14090</v>
      </c>
      <c r="J1114" t="s">
        <v>81</v>
      </c>
      <c r="K1114">
        <v>3.4756171814386283E-2</v>
      </c>
      <c r="L1114">
        <v>3.4756</v>
      </c>
      <c r="M1114" t="s">
        <v>82</v>
      </c>
    </row>
    <row r="1115" spans="1:13">
      <c r="A1115" t="s">
        <v>773</v>
      </c>
      <c r="B1115" t="s">
        <v>774</v>
      </c>
      <c r="C1115" t="str">
        <f>TEXT(D1115, "mmm")</f>
        <v>Feb</v>
      </c>
      <c r="D1115" s="1">
        <v>45324</v>
      </c>
      <c r="E1115" t="s">
        <v>776</v>
      </c>
      <c r="F1115" t="s">
        <v>80</v>
      </c>
      <c r="G1115">
        <v>10</v>
      </c>
      <c r="H1115">
        <v>1409.28</v>
      </c>
      <c r="I1115">
        <v>14092.8</v>
      </c>
      <c r="J1115" t="s">
        <v>81</v>
      </c>
      <c r="K1115">
        <v>3.4756171814386283E-2</v>
      </c>
      <c r="L1115">
        <v>3.4756</v>
      </c>
      <c r="M1115" t="s">
        <v>82</v>
      </c>
    </row>
    <row r="1116" spans="1:13">
      <c r="A1116" t="s">
        <v>773</v>
      </c>
      <c r="B1116" t="s">
        <v>774</v>
      </c>
      <c r="C1116" t="str">
        <f>TEXT(D1116, "mmm")</f>
        <v>Feb</v>
      </c>
      <c r="D1116" s="1">
        <v>45324</v>
      </c>
      <c r="E1116" t="s">
        <v>776</v>
      </c>
      <c r="F1116" t="s">
        <v>80</v>
      </c>
      <c r="G1116">
        <v>10</v>
      </c>
      <c r="H1116">
        <v>1405</v>
      </c>
      <c r="I1116">
        <v>14050</v>
      </c>
      <c r="J1116" t="s">
        <v>81</v>
      </c>
      <c r="K1116">
        <v>3.4756171814386283E-2</v>
      </c>
      <c r="L1116">
        <v>3.4756</v>
      </c>
      <c r="M1116" t="s">
        <v>82</v>
      </c>
    </row>
    <row r="1117" spans="1:13">
      <c r="A1117" t="s">
        <v>777</v>
      </c>
      <c r="B1117" t="s">
        <v>778</v>
      </c>
      <c r="C1117" t="str">
        <f>TEXT(D1117, "mmm")</f>
        <v>Feb</v>
      </c>
      <c r="D1117" s="1">
        <v>45324</v>
      </c>
      <c r="E1117" t="s">
        <v>779</v>
      </c>
      <c r="F1117" t="s">
        <v>118</v>
      </c>
      <c r="G1117">
        <v>2408.48</v>
      </c>
      <c r="H1117">
        <v>10.38</v>
      </c>
      <c r="I1117">
        <v>25000.022400000002</v>
      </c>
      <c r="J1117" t="s">
        <v>81</v>
      </c>
      <c r="K1117">
        <v>3.853483706009575E-3</v>
      </c>
      <c r="L1117">
        <v>0.38529999999999998</v>
      </c>
      <c r="M1117" t="s">
        <v>82</v>
      </c>
    </row>
    <row r="1118" spans="1:13">
      <c r="A1118" t="s">
        <v>438</v>
      </c>
      <c r="B1118" t="s">
        <v>439</v>
      </c>
      <c r="C1118" t="str">
        <f>TEXT(D1118, "mmm")</f>
        <v>Feb</v>
      </c>
      <c r="D1118" s="1">
        <v>45324</v>
      </c>
      <c r="E1118" t="s">
        <v>440</v>
      </c>
      <c r="F1118" t="s">
        <v>80</v>
      </c>
      <c r="G1118">
        <v>5000</v>
      </c>
      <c r="H1118">
        <v>18.809999999999999</v>
      </c>
      <c r="I1118">
        <v>94050</v>
      </c>
      <c r="J1118" t="s">
        <v>81</v>
      </c>
      <c r="K1118">
        <v>-1.178226193575826E-2</v>
      </c>
      <c r="L1118">
        <v>-1.1781999999999999</v>
      </c>
      <c r="M1118" t="s">
        <v>82</v>
      </c>
    </row>
    <row r="1119" spans="1:13">
      <c r="A1119" t="s">
        <v>780</v>
      </c>
      <c r="B1119" t="s">
        <v>781</v>
      </c>
      <c r="C1119" t="str">
        <f>TEXT(D1119, "mmm")</f>
        <v>Feb</v>
      </c>
      <c r="D1119" s="1">
        <v>45324</v>
      </c>
      <c r="E1119" t="s">
        <v>782</v>
      </c>
      <c r="F1119" t="s">
        <v>101</v>
      </c>
      <c r="G1119">
        <v>747424</v>
      </c>
      <c r="H1119">
        <v>20.25</v>
      </c>
      <c r="I1119">
        <v>15135336</v>
      </c>
      <c r="J1119" t="s">
        <v>81</v>
      </c>
      <c r="K1119">
        <v>1.4581348194025351E-2</v>
      </c>
      <c r="L1119">
        <v>1.4581</v>
      </c>
      <c r="M1119" t="s">
        <v>82</v>
      </c>
    </row>
    <row r="1120" spans="1:13">
      <c r="A1120" t="s">
        <v>780</v>
      </c>
      <c r="B1120" t="s">
        <v>781</v>
      </c>
      <c r="C1120" t="str">
        <f>TEXT(D1120, "mmm")</f>
        <v>Feb</v>
      </c>
      <c r="D1120" s="1">
        <v>45324</v>
      </c>
      <c r="E1120" t="s">
        <v>783</v>
      </c>
      <c r="F1120" t="s">
        <v>101</v>
      </c>
      <c r="G1120">
        <v>747424</v>
      </c>
      <c r="H1120">
        <v>20.25</v>
      </c>
      <c r="I1120">
        <v>15135336</v>
      </c>
      <c r="J1120" t="s">
        <v>81</v>
      </c>
      <c r="K1120">
        <v>1.4581348194025351E-2</v>
      </c>
      <c r="L1120">
        <v>1.4581</v>
      </c>
      <c r="M1120" t="s">
        <v>82</v>
      </c>
    </row>
    <row r="1121" spans="1:13">
      <c r="A1121" t="s">
        <v>780</v>
      </c>
      <c r="B1121" t="s">
        <v>781</v>
      </c>
      <c r="C1121" t="str">
        <f>TEXT(D1121, "mmm")</f>
        <v>Feb</v>
      </c>
      <c r="D1121" s="1">
        <v>45324</v>
      </c>
      <c r="E1121" t="s">
        <v>784</v>
      </c>
      <c r="F1121" t="s">
        <v>101</v>
      </c>
      <c r="G1121">
        <v>747424</v>
      </c>
      <c r="H1121">
        <v>20.25</v>
      </c>
      <c r="I1121">
        <v>15135336</v>
      </c>
      <c r="J1121" t="s">
        <v>81</v>
      </c>
      <c r="K1121">
        <v>1.4581348194025351E-2</v>
      </c>
      <c r="L1121">
        <v>1.4581</v>
      </c>
      <c r="M1121" t="s">
        <v>82</v>
      </c>
    </row>
    <row r="1122" spans="1:13">
      <c r="A1122" t="s">
        <v>780</v>
      </c>
      <c r="B1122" t="s">
        <v>781</v>
      </c>
      <c r="C1122" t="str">
        <f>TEXT(D1122, "mmm")</f>
        <v>Feb</v>
      </c>
      <c r="D1122" s="1">
        <v>45324</v>
      </c>
      <c r="E1122" t="s">
        <v>785</v>
      </c>
      <c r="F1122" t="s">
        <v>101</v>
      </c>
      <c r="G1122">
        <v>747424</v>
      </c>
      <c r="H1122">
        <v>20.25</v>
      </c>
      <c r="I1122">
        <v>15135336</v>
      </c>
      <c r="J1122" t="s">
        <v>81</v>
      </c>
      <c r="K1122">
        <v>1.4581348194025351E-2</v>
      </c>
      <c r="L1122">
        <v>1.4581</v>
      </c>
      <c r="M1122" t="s">
        <v>82</v>
      </c>
    </row>
    <row r="1123" spans="1:13">
      <c r="A1123" t="s">
        <v>780</v>
      </c>
      <c r="B1123" t="s">
        <v>781</v>
      </c>
      <c r="C1123" t="str">
        <f>TEXT(D1123, "mmm")</f>
        <v>Feb</v>
      </c>
      <c r="D1123" s="1">
        <v>45324</v>
      </c>
      <c r="E1123" t="s">
        <v>786</v>
      </c>
      <c r="F1123" t="s">
        <v>101</v>
      </c>
      <c r="G1123">
        <v>747424</v>
      </c>
      <c r="H1123">
        <v>20.25</v>
      </c>
      <c r="I1123">
        <v>15135336</v>
      </c>
      <c r="J1123" t="s">
        <v>81</v>
      </c>
      <c r="K1123">
        <v>1.4581348194025351E-2</v>
      </c>
      <c r="L1123">
        <v>1.4581</v>
      </c>
      <c r="M1123" t="s">
        <v>82</v>
      </c>
    </row>
    <row r="1124" spans="1:13">
      <c r="A1124" t="s">
        <v>780</v>
      </c>
      <c r="B1124" t="s">
        <v>781</v>
      </c>
      <c r="C1124" t="str">
        <f>TEXT(D1124, "mmm")</f>
        <v>Feb</v>
      </c>
      <c r="D1124" s="1">
        <v>45324</v>
      </c>
      <c r="E1124" t="s">
        <v>787</v>
      </c>
      <c r="F1124" t="s">
        <v>101</v>
      </c>
      <c r="G1124">
        <v>747424</v>
      </c>
      <c r="H1124">
        <v>20.25</v>
      </c>
      <c r="I1124">
        <v>15135336</v>
      </c>
      <c r="J1124" t="s">
        <v>81</v>
      </c>
      <c r="K1124">
        <v>1.4581348194025351E-2</v>
      </c>
      <c r="L1124">
        <v>1.4581</v>
      </c>
      <c r="M1124" t="s">
        <v>82</v>
      </c>
    </row>
    <row r="1125" spans="1:13">
      <c r="A1125" t="s">
        <v>142</v>
      </c>
      <c r="B1125" t="s">
        <v>143</v>
      </c>
      <c r="C1125" t="str">
        <f>TEXT(D1125, "mmm")</f>
        <v>Feb</v>
      </c>
      <c r="D1125" s="1">
        <v>45324</v>
      </c>
      <c r="E1125" t="s">
        <v>102</v>
      </c>
      <c r="F1125" t="s">
        <v>101</v>
      </c>
      <c r="G1125">
        <v>66190</v>
      </c>
      <c r="H1125">
        <v>16.52</v>
      </c>
      <c r="I1125">
        <v>1093458.8</v>
      </c>
      <c r="J1125" t="s">
        <v>81</v>
      </c>
      <c r="K1125">
        <v>1.7615830791333661E-2</v>
      </c>
      <c r="L1125">
        <v>1.7616000000000001</v>
      </c>
      <c r="M1125" t="s">
        <v>82</v>
      </c>
    </row>
    <row r="1126" spans="1:13">
      <c r="A1126" t="s">
        <v>142</v>
      </c>
      <c r="B1126" t="s">
        <v>143</v>
      </c>
      <c r="C1126" t="str">
        <f>TEXT(D1126, "mmm")</f>
        <v>Feb</v>
      </c>
      <c r="D1126" s="1">
        <v>45324</v>
      </c>
      <c r="E1126" t="s">
        <v>100</v>
      </c>
      <c r="F1126" t="s">
        <v>101</v>
      </c>
      <c r="G1126">
        <v>66190</v>
      </c>
      <c r="H1126">
        <v>16.52</v>
      </c>
      <c r="I1126">
        <v>1093458.8</v>
      </c>
      <c r="J1126" t="s">
        <v>81</v>
      </c>
      <c r="K1126">
        <v>1.7615830791333661E-2</v>
      </c>
      <c r="L1126">
        <v>1.7616000000000001</v>
      </c>
      <c r="M1126" t="s">
        <v>82</v>
      </c>
    </row>
    <row r="1127" spans="1:13">
      <c r="A1127" t="s">
        <v>773</v>
      </c>
      <c r="B1127" t="s">
        <v>774</v>
      </c>
      <c r="C1127" t="str">
        <f>TEXT(D1127, "mmm")</f>
        <v>Feb</v>
      </c>
      <c r="D1127" s="1">
        <v>45324</v>
      </c>
      <c r="E1127" t="s">
        <v>788</v>
      </c>
      <c r="F1127" t="s">
        <v>128</v>
      </c>
      <c r="G1127">
        <v>100</v>
      </c>
      <c r="H1127">
        <v>1414.74</v>
      </c>
      <c r="I1127">
        <v>141474</v>
      </c>
      <c r="J1127" t="s">
        <v>86</v>
      </c>
      <c r="K1127">
        <v>3.4756171814386283E-2</v>
      </c>
      <c r="L1127">
        <v>3.4756</v>
      </c>
      <c r="M1127" t="s">
        <v>82</v>
      </c>
    </row>
    <row r="1128" spans="1:13">
      <c r="A1128" t="s">
        <v>789</v>
      </c>
      <c r="B1128" t="s">
        <v>790</v>
      </c>
      <c r="C1128" t="str">
        <f>TEXT(D1128, "mmm")</f>
        <v>Feb</v>
      </c>
      <c r="D1128" s="1">
        <v>45324</v>
      </c>
      <c r="E1128" t="s">
        <v>791</v>
      </c>
      <c r="F1128" t="s">
        <v>80</v>
      </c>
      <c r="G1128">
        <v>7060</v>
      </c>
      <c r="H1128">
        <v>2.1</v>
      </c>
      <c r="I1128">
        <v>14826</v>
      </c>
      <c r="J1128" t="s">
        <v>81</v>
      </c>
      <c r="K1128">
        <v>-2.3809502184254931E-2</v>
      </c>
      <c r="L1128">
        <v>-2.3809999999999998</v>
      </c>
      <c r="M1128" t="s">
        <v>82</v>
      </c>
    </row>
    <row r="1129" spans="1:13">
      <c r="A1129" t="s">
        <v>513</v>
      </c>
      <c r="B1129" t="s">
        <v>514</v>
      </c>
      <c r="C1129" t="str">
        <f>TEXT(D1129, "mmm")</f>
        <v>Feb</v>
      </c>
      <c r="D1129" s="1">
        <v>45324</v>
      </c>
      <c r="E1129" t="s">
        <v>515</v>
      </c>
      <c r="F1129" t="s">
        <v>222</v>
      </c>
      <c r="G1129">
        <v>1179</v>
      </c>
      <c r="H1129">
        <v>30.9</v>
      </c>
      <c r="I1129">
        <v>36431.1</v>
      </c>
      <c r="J1129" t="s">
        <v>81</v>
      </c>
      <c r="K1129">
        <v>-7.0968034927679779E-3</v>
      </c>
      <c r="L1129">
        <v>-0.7097</v>
      </c>
      <c r="M1129" t="s">
        <v>82</v>
      </c>
    </row>
    <row r="1130" spans="1:13">
      <c r="A1130" t="s">
        <v>792</v>
      </c>
      <c r="B1130" t="s">
        <v>793</v>
      </c>
      <c r="C1130" t="str">
        <f>TEXT(D1130, "mmm")</f>
        <v>Feb</v>
      </c>
      <c r="D1130" s="1">
        <v>45324</v>
      </c>
      <c r="E1130" t="s">
        <v>794</v>
      </c>
      <c r="F1130" t="s">
        <v>80</v>
      </c>
      <c r="G1130">
        <v>804</v>
      </c>
      <c r="H1130">
        <v>54.2</v>
      </c>
      <c r="I1130">
        <v>43576.800000000003</v>
      </c>
      <c r="J1130" t="s">
        <v>81</v>
      </c>
      <c r="K1130">
        <v>-1.6714713244554091E-2</v>
      </c>
      <c r="L1130">
        <v>-1.6715</v>
      </c>
      <c r="M1130" t="s">
        <v>82</v>
      </c>
    </row>
    <row r="1131" spans="1:13">
      <c r="A1131" t="s">
        <v>721</v>
      </c>
      <c r="B1131" t="s">
        <v>722</v>
      </c>
      <c r="C1131" t="str">
        <f>TEXT(D1131, "mmm")</f>
        <v>Feb</v>
      </c>
      <c r="D1131" s="1">
        <v>45324</v>
      </c>
      <c r="E1131" t="s">
        <v>723</v>
      </c>
      <c r="F1131" t="s">
        <v>101</v>
      </c>
      <c r="G1131">
        <v>1246920</v>
      </c>
      <c r="H1131">
        <v>57.14</v>
      </c>
      <c r="I1131">
        <v>71249008.799999997</v>
      </c>
      <c r="J1131" t="s">
        <v>81</v>
      </c>
      <c r="K1131">
        <v>6.1009773396477403E-2</v>
      </c>
      <c r="L1131">
        <v>6.101</v>
      </c>
      <c r="M1131" t="s">
        <v>82</v>
      </c>
    </row>
    <row r="1132" spans="1:13">
      <c r="A1132" t="s">
        <v>721</v>
      </c>
      <c r="B1132" t="s">
        <v>722</v>
      </c>
      <c r="C1132" t="str">
        <f>TEXT(D1132, "mmm")</f>
        <v>Feb</v>
      </c>
      <c r="D1132" s="1">
        <v>45324</v>
      </c>
      <c r="E1132" t="s">
        <v>724</v>
      </c>
      <c r="F1132" t="s">
        <v>101</v>
      </c>
      <c r="G1132">
        <v>1246920</v>
      </c>
      <c r="H1132">
        <v>57.14</v>
      </c>
      <c r="I1132">
        <v>71249008.799999997</v>
      </c>
      <c r="J1132" t="s">
        <v>81</v>
      </c>
      <c r="K1132">
        <v>6.1009773396477403E-2</v>
      </c>
      <c r="L1132">
        <v>6.101</v>
      </c>
      <c r="M1132" t="s">
        <v>82</v>
      </c>
    </row>
    <row r="1133" spans="1:13">
      <c r="A1133" t="s">
        <v>795</v>
      </c>
      <c r="B1133" t="s">
        <v>796</v>
      </c>
      <c r="C1133" t="str">
        <f>TEXT(D1133, "mmm")</f>
        <v>Feb</v>
      </c>
      <c r="D1133" s="1">
        <v>45324</v>
      </c>
      <c r="E1133" t="s">
        <v>797</v>
      </c>
      <c r="F1133" t="s">
        <v>128</v>
      </c>
      <c r="G1133">
        <v>5000</v>
      </c>
      <c r="H1133">
        <v>32.299999999999997</v>
      </c>
      <c r="I1133">
        <v>161500</v>
      </c>
      <c r="J1133" t="s">
        <v>86</v>
      </c>
      <c r="K1133">
        <v>1.5351279125837001E-3</v>
      </c>
      <c r="L1133">
        <v>0.1535</v>
      </c>
      <c r="M1133" t="s">
        <v>82</v>
      </c>
    </row>
    <row r="1134" spans="1:13">
      <c r="A1134" t="s">
        <v>285</v>
      </c>
      <c r="B1134" t="s">
        <v>286</v>
      </c>
      <c r="C1134" t="str">
        <f>TEXT(D1134, "mmm")</f>
        <v>Feb</v>
      </c>
      <c r="D1134" s="1">
        <v>45324</v>
      </c>
      <c r="E1134" t="s">
        <v>100</v>
      </c>
      <c r="F1134" t="s">
        <v>101</v>
      </c>
      <c r="G1134">
        <v>53462</v>
      </c>
      <c r="H1134">
        <v>15.6</v>
      </c>
      <c r="I1134">
        <v>834007.2</v>
      </c>
      <c r="J1134" t="s">
        <v>81</v>
      </c>
      <c r="K1134">
        <v>2.7773713302001509E-2</v>
      </c>
      <c r="L1134">
        <v>2.7774000000000001</v>
      </c>
      <c r="M1134" t="s">
        <v>82</v>
      </c>
    </row>
    <row r="1135" spans="1:13">
      <c r="A1135" t="s">
        <v>468</v>
      </c>
      <c r="B1135" t="s">
        <v>469</v>
      </c>
      <c r="C1135" t="str">
        <f>TEXT(D1135, "mmm")</f>
        <v>Feb</v>
      </c>
      <c r="D1135" s="1">
        <v>45324</v>
      </c>
      <c r="E1135" t="s">
        <v>473</v>
      </c>
      <c r="F1135" t="s">
        <v>101</v>
      </c>
      <c r="G1135">
        <v>30149</v>
      </c>
      <c r="H1135">
        <v>2.98</v>
      </c>
      <c r="I1135">
        <v>89844.02</v>
      </c>
      <c r="J1135" t="s">
        <v>81</v>
      </c>
      <c r="K1135">
        <v>1.333332061767578E-2</v>
      </c>
      <c r="L1135">
        <v>1.3332999999999999</v>
      </c>
      <c r="M1135" t="s">
        <v>82</v>
      </c>
    </row>
    <row r="1136" spans="1:13">
      <c r="A1136" t="s">
        <v>525</v>
      </c>
      <c r="B1136" t="s">
        <v>526</v>
      </c>
      <c r="C1136" t="str">
        <f>TEXT(D1136, "mmm")</f>
        <v>Feb</v>
      </c>
      <c r="D1136" s="1">
        <v>45324</v>
      </c>
      <c r="E1136" t="s">
        <v>259</v>
      </c>
      <c r="F1136" t="s">
        <v>101</v>
      </c>
      <c r="G1136">
        <v>750000</v>
      </c>
      <c r="H1136">
        <v>19</v>
      </c>
      <c r="I1136">
        <v>14250000</v>
      </c>
      <c r="J1136" t="s">
        <v>86</v>
      </c>
      <c r="K1136">
        <v>-0.13547900542330901</v>
      </c>
      <c r="L1136">
        <v>-13.5479</v>
      </c>
      <c r="M1136" t="s">
        <v>82</v>
      </c>
    </row>
    <row r="1137" spans="1:13">
      <c r="A1137" t="s">
        <v>525</v>
      </c>
      <c r="B1137" t="s">
        <v>526</v>
      </c>
      <c r="C1137" t="str">
        <f>TEXT(D1137, "mmm")</f>
        <v>Feb</v>
      </c>
      <c r="D1137" s="1">
        <v>45324</v>
      </c>
      <c r="E1137" t="s">
        <v>258</v>
      </c>
      <c r="F1137" t="s">
        <v>101</v>
      </c>
      <c r="G1137">
        <v>750000</v>
      </c>
      <c r="H1137">
        <v>19</v>
      </c>
      <c r="I1137">
        <v>14250000</v>
      </c>
      <c r="J1137" t="s">
        <v>86</v>
      </c>
      <c r="K1137">
        <v>-0.13547900542330901</v>
      </c>
      <c r="L1137">
        <v>-13.5479</v>
      </c>
      <c r="M1137" t="s">
        <v>82</v>
      </c>
    </row>
    <row r="1138" spans="1:13">
      <c r="A1138" t="s">
        <v>525</v>
      </c>
      <c r="B1138" t="s">
        <v>526</v>
      </c>
      <c r="C1138" t="str">
        <f>TEXT(D1138, "mmm")</f>
        <v>Feb</v>
      </c>
      <c r="D1138" s="1">
        <v>45324</v>
      </c>
      <c r="E1138" t="s">
        <v>260</v>
      </c>
      <c r="F1138" t="s">
        <v>101</v>
      </c>
      <c r="G1138">
        <v>750000</v>
      </c>
      <c r="H1138">
        <v>19</v>
      </c>
      <c r="I1138">
        <v>14250000</v>
      </c>
      <c r="J1138" t="s">
        <v>86</v>
      </c>
      <c r="K1138">
        <v>-0.13547900542330901</v>
      </c>
      <c r="L1138">
        <v>-13.5479</v>
      </c>
      <c r="M1138" t="s">
        <v>82</v>
      </c>
    </row>
    <row r="1139" spans="1:13">
      <c r="A1139" t="s">
        <v>737</v>
      </c>
      <c r="B1139" t="s">
        <v>738</v>
      </c>
      <c r="C1139" t="str">
        <f>TEXT(D1139, "mmm")</f>
        <v>Feb</v>
      </c>
      <c r="D1139" s="1">
        <v>45324</v>
      </c>
      <c r="E1139" t="s">
        <v>739</v>
      </c>
      <c r="F1139" t="s">
        <v>251</v>
      </c>
      <c r="G1139">
        <v>1000</v>
      </c>
      <c r="H1139">
        <v>32.04</v>
      </c>
      <c r="I1139">
        <v>32040</v>
      </c>
      <c r="J1139" t="s">
        <v>81</v>
      </c>
      <c r="K1139">
        <v>2.971795114293729E-2</v>
      </c>
      <c r="L1139">
        <v>2.9718</v>
      </c>
      <c r="M1139" t="s">
        <v>82</v>
      </c>
    </row>
    <row r="1140" spans="1:13">
      <c r="A1140" t="s">
        <v>737</v>
      </c>
      <c r="B1140" t="s">
        <v>738</v>
      </c>
      <c r="C1140" t="str">
        <f>TEXT(D1140, "mmm")</f>
        <v>Feb</v>
      </c>
      <c r="D1140" s="1">
        <v>45324</v>
      </c>
      <c r="E1140" t="s">
        <v>739</v>
      </c>
      <c r="F1140" t="s">
        <v>251</v>
      </c>
      <c r="G1140">
        <v>2804</v>
      </c>
      <c r="H1140">
        <v>32.229999999999997</v>
      </c>
      <c r="I1140">
        <v>90372.92</v>
      </c>
      <c r="J1140" t="s">
        <v>81</v>
      </c>
      <c r="K1140">
        <v>2.971795114293729E-2</v>
      </c>
      <c r="L1140">
        <v>2.9718</v>
      </c>
      <c r="M1140" t="s">
        <v>82</v>
      </c>
    </row>
    <row r="1141" spans="1:13">
      <c r="A1141" t="s">
        <v>285</v>
      </c>
      <c r="B1141" t="s">
        <v>286</v>
      </c>
      <c r="C1141" t="str">
        <f>TEXT(D1141, "mmm")</f>
        <v>Feb</v>
      </c>
      <c r="D1141" s="1">
        <v>45324</v>
      </c>
      <c r="E1141" t="s">
        <v>102</v>
      </c>
      <c r="F1141" t="s">
        <v>101</v>
      </c>
      <c r="G1141">
        <v>53462</v>
      </c>
      <c r="H1141">
        <v>15.6</v>
      </c>
      <c r="I1141">
        <v>834007.2</v>
      </c>
      <c r="J1141" t="s">
        <v>81</v>
      </c>
      <c r="K1141">
        <v>2.7773713302001509E-2</v>
      </c>
      <c r="L1141">
        <v>2.7774000000000001</v>
      </c>
      <c r="M1141" t="s">
        <v>82</v>
      </c>
    </row>
    <row r="1142" spans="1:13">
      <c r="A1142" t="s">
        <v>798</v>
      </c>
      <c r="B1142" t="s">
        <v>799</v>
      </c>
      <c r="C1142" t="str">
        <f>TEXT(D1142, "mmm")</f>
        <v>Feb</v>
      </c>
      <c r="D1142" s="1">
        <v>45324</v>
      </c>
      <c r="E1142" t="s">
        <v>800</v>
      </c>
      <c r="F1142" t="s">
        <v>80</v>
      </c>
      <c r="G1142">
        <v>1000</v>
      </c>
      <c r="H1142">
        <v>98.47</v>
      </c>
      <c r="I1142">
        <v>98470</v>
      </c>
      <c r="J1142" t="s">
        <v>81</v>
      </c>
      <c r="K1142">
        <v>4.7272408377279529E-2</v>
      </c>
      <c r="L1142">
        <v>4.7271999999999998</v>
      </c>
      <c r="M1142" t="s">
        <v>82</v>
      </c>
    </row>
    <row r="1143" spans="1:13">
      <c r="A1143" t="s">
        <v>107</v>
      </c>
      <c r="B1143" t="s">
        <v>108</v>
      </c>
      <c r="C1143" t="str">
        <f>TEXT(D1143, "mmm")</f>
        <v>Feb</v>
      </c>
      <c r="D1143" s="1">
        <v>45324</v>
      </c>
      <c r="E1143" t="s">
        <v>110</v>
      </c>
      <c r="F1143" t="s">
        <v>101</v>
      </c>
      <c r="G1143">
        <v>4778</v>
      </c>
      <c r="H1143">
        <v>7.49</v>
      </c>
      <c r="I1143">
        <v>35787.22</v>
      </c>
      <c r="J1143" t="s">
        <v>81</v>
      </c>
      <c r="K1143">
        <v>-1.32975426463311E-3</v>
      </c>
      <c r="L1143">
        <v>-0.13300000000000001</v>
      </c>
      <c r="M1143" t="s">
        <v>82</v>
      </c>
    </row>
    <row r="1144" spans="1:13">
      <c r="A1144" t="s">
        <v>107</v>
      </c>
      <c r="B1144" t="s">
        <v>108</v>
      </c>
      <c r="C1144" t="str">
        <f>TEXT(D1144, "mmm")</f>
        <v>Feb</v>
      </c>
      <c r="D1144" s="1">
        <v>45324</v>
      </c>
      <c r="E1144" t="s">
        <v>111</v>
      </c>
      <c r="F1144" t="s">
        <v>101</v>
      </c>
      <c r="G1144">
        <v>4778</v>
      </c>
      <c r="H1144">
        <v>7.49</v>
      </c>
      <c r="I1144">
        <v>35787.22</v>
      </c>
      <c r="J1144" t="s">
        <v>81</v>
      </c>
      <c r="K1144">
        <v>-1.32975426463311E-3</v>
      </c>
      <c r="L1144">
        <v>-0.13300000000000001</v>
      </c>
      <c r="M1144" t="s">
        <v>82</v>
      </c>
    </row>
    <row r="1145" spans="1:13">
      <c r="A1145" t="s">
        <v>107</v>
      </c>
      <c r="B1145" t="s">
        <v>108</v>
      </c>
      <c r="C1145" t="str">
        <f>TEXT(D1145, "mmm")</f>
        <v>Feb</v>
      </c>
      <c r="D1145" s="1">
        <v>45324</v>
      </c>
      <c r="E1145" t="s">
        <v>109</v>
      </c>
      <c r="F1145" t="s">
        <v>101</v>
      </c>
      <c r="G1145">
        <v>4778</v>
      </c>
      <c r="H1145">
        <v>7.49</v>
      </c>
      <c r="I1145">
        <v>35787.22</v>
      </c>
      <c r="J1145" t="s">
        <v>81</v>
      </c>
      <c r="K1145">
        <v>-1.32975426463311E-3</v>
      </c>
      <c r="L1145">
        <v>-0.13300000000000001</v>
      </c>
      <c r="M1145" t="s">
        <v>82</v>
      </c>
    </row>
    <row r="1146" spans="1:13">
      <c r="A1146" t="s">
        <v>107</v>
      </c>
      <c r="B1146" t="s">
        <v>108</v>
      </c>
      <c r="C1146" t="str">
        <f>TEXT(D1146, "mmm")</f>
        <v>Feb</v>
      </c>
      <c r="D1146" s="1">
        <v>45324</v>
      </c>
      <c r="E1146" t="s">
        <v>110</v>
      </c>
      <c r="F1146" t="s">
        <v>101</v>
      </c>
      <c r="G1146">
        <v>52000</v>
      </c>
      <c r="H1146">
        <v>7.52</v>
      </c>
      <c r="I1146">
        <v>391040</v>
      </c>
      <c r="J1146" t="s">
        <v>86</v>
      </c>
      <c r="K1146">
        <v>-1.32975426463311E-3</v>
      </c>
      <c r="L1146">
        <v>-0.13300000000000001</v>
      </c>
      <c r="M1146" t="s">
        <v>82</v>
      </c>
    </row>
    <row r="1147" spans="1:13">
      <c r="A1147" t="s">
        <v>107</v>
      </c>
      <c r="B1147" t="s">
        <v>108</v>
      </c>
      <c r="C1147" t="str">
        <f>TEXT(D1147, "mmm")</f>
        <v>Feb</v>
      </c>
      <c r="D1147" s="1">
        <v>45324</v>
      </c>
      <c r="E1147" t="s">
        <v>111</v>
      </c>
      <c r="F1147" t="s">
        <v>101</v>
      </c>
      <c r="G1147">
        <v>52000</v>
      </c>
      <c r="H1147">
        <v>7.52</v>
      </c>
      <c r="I1147">
        <v>391040</v>
      </c>
      <c r="J1147" t="s">
        <v>86</v>
      </c>
      <c r="K1147">
        <v>-1.32975426463311E-3</v>
      </c>
      <c r="L1147">
        <v>-0.13300000000000001</v>
      </c>
      <c r="M1147" t="s">
        <v>82</v>
      </c>
    </row>
    <row r="1148" spans="1:13">
      <c r="A1148" t="s">
        <v>107</v>
      </c>
      <c r="B1148" t="s">
        <v>108</v>
      </c>
      <c r="C1148" t="str">
        <f>TEXT(D1148, "mmm")</f>
        <v>Feb</v>
      </c>
      <c r="D1148" s="1">
        <v>45324</v>
      </c>
      <c r="E1148" t="s">
        <v>109</v>
      </c>
      <c r="F1148" t="s">
        <v>101</v>
      </c>
      <c r="G1148">
        <v>52000</v>
      </c>
      <c r="H1148">
        <v>7.52</v>
      </c>
      <c r="I1148">
        <v>391040</v>
      </c>
      <c r="J1148" t="s">
        <v>86</v>
      </c>
      <c r="K1148">
        <v>-1.32975426463311E-3</v>
      </c>
      <c r="L1148">
        <v>-0.13300000000000001</v>
      </c>
      <c r="M1148" t="s">
        <v>82</v>
      </c>
    </row>
    <row r="1149" spans="1:13">
      <c r="A1149" t="s">
        <v>129</v>
      </c>
      <c r="B1149" t="s">
        <v>130</v>
      </c>
      <c r="C1149" t="str">
        <f>TEXT(D1149, "mmm")</f>
        <v>Feb</v>
      </c>
      <c r="D1149" s="1">
        <v>45324</v>
      </c>
      <c r="E1149" t="s">
        <v>109</v>
      </c>
      <c r="F1149" t="s">
        <v>101</v>
      </c>
      <c r="G1149">
        <v>65000</v>
      </c>
      <c r="H1149">
        <v>6.31</v>
      </c>
      <c r="I1149">
        <v>410150</v>
      </c>
      <c r="J1149" t="s">
        <v>86</v>
      </c>
      <c r="K1149">
        <v>9.2063477166085761E-2</v>
      </c>
      <c r="L1149">
        <v>9.2063000000000006</v>
      </c>
      <c r="M1149" t="s">
        <v>82</v>
      </c>
    </row>
    <row r="1150" spans="1:13">
      <c r="A1150" t="s">
        <v>129</v>
      </c>
      <c r="B1150" t="s">
        <v>130</v>
      </c>
      <c r="C1150" t="str">
        <f>TEXT(D1150, "mmm")</f>
        <v>Feb</v>
      </c>
      <c r="D1150" s="1">
        <v>45324</v>
      </c>
      <c r="E1150" t="s">
        <v>111</v>
      </c>
      <c r="F1150" t="s">
        <v>101</v>
      </c>
      <c r="G1150">
        <v>65000</v>
      </c>
      <c r="H1150">
        <v>6.31</v>
      </c>
      <c r="I1150">
        <v>410150</v>
      </c>
      <c r="J1150" t="s">
        <v>86</v>
      </c>
      <c r="K1150">
        <v>9.2063477166085761E-2</v>
      </c>
      <c r="L1150">
        <v>9.2063000000000006</v>
      </c>
      <c r="M1150" t="s">
        <v>82</v>
      </c>
    </row>
    <row r="1151" spans="1:13">
      <c r="A1151" t="s">
        <v>291</v>
      </c>
      <c r="B1151" t="s">
        <v>292</v>
      </c>
      <c r="C1151" t="str">
        <f>TEXT(D1151, "mmm")</f>
        <v>Feb</v>
      </c>
      <c r="D1151" s="1">
        <v>45324</v>
      </c>
      <c r="E1151" t="s">
        <v>102</v>
      </c>
      <c r="F1151" t="s">
        <v>101</v>
      </c>
      <c r="G1151">
        <v>119244</v>
      </c>
      <c r="H1151">
        <v>7.77</v>
      </c>
      <c r="I1151">
        <v>926525.88</v>
      </c>
      <c r="J1151" t="s">
        <v>81</v>
      </c>
      <c r="K1151">
        <v>3.2711942077364942E-2</v>
      </c>
      <c r="L1151">
        <v>3.2711999999999999</v>
      </c>
      <c r="M1151" t="s">
        <v>82</v>
      </c>
    </row>
    <row r="1152" spans="1:13">
      <c r="A1152" t="s">
        <v>291</v>
      </c>
      <c r="B1152" t="s">
        <v>292</v>
      </c>
      <c r="C1152" t="str">
        <f>TEXT(D1152, "mmm")</f>
        <v>Feb</v>
      </c>
      <c r="D1152" s="1">
        <v>45324</v>
      </c>
      <c r="E1152" t="s">
        <v>100</v>
      </c>
      <c r="F1152" t="s">
        <v>101</v>
      </c>
      <c r="G1152">
        <v>119244</v>
      </c>
      <c r="H1152">
        <v>7.77</v>
      </c>
      <c r="I1152">
        <v>926525.88</v>
      </c>
      <c r="J1152" t="s">
        <v>81</v>
      </c>
      <c r="K1152">
        <v>3.2711942077364942E-2</v>
      </c>
      <c r="L1152">
        <v>3.2711999999999999</v>
      </c>
      <c r="M1152" t="s">
        <v>82</v>
      </c>
    </row>
    <row r="1153" spans="1:13">
      <c r="A1153" t="s">
        <v>646</v>
      </c>
      <c r="B1153" t="s">
        <v>647</v>
      </c>
      <c r="C1153" t="str">
        <f>TEXT(D1153, "mmm")</f>
        <v>Feb</v>
      </c>
      <c r="D1153" s="1">
        <v>45324</v>
      </c>
      <c r="E1153" t="s">
        <v>668</v>
      </c>
      <c r="F1153" t="s">
        <v>80</v>
      </c>
      <c r="G1153">
        <v>4902</v>
      </c>
      <c r="H1153">
        <v>41.98</v>
      </c>
      <c r="I1153">
        <v>205785.96</v>
      </c>
      <c r="J1153" t="s">
        <v>86</v>
      </c>
      <c r="K1153">
        <v>3.258320193671449E-2</v>
      </c>
      <c r="L1153">
        <v>3.2583000000000002</v>
      </c>
      <c r="M1153" t="s">
        <v>82</v>
      </c>
    </row>
    <row r="1154" spans="1:13">
      <c r="A1154" t="s">
        <v>646</v>
      </c>
      <c r="B1154" t="s">
        <v>647</v>
      </c>
      <c r="C1154" t="str">
        <f>TEXT(D1154, "mmm")</f>
        <v>Feb</v>
      </c>
      <c r="D1154" s="1">
        <v>45324</v>
      </c>
      <c r="E1154" t="s">
        <v>668</v>
      </c>
      <c r="F1154" t="s">
        <v>80</v>
      </c>
      <c r="G1154">
        <v>1032</v>
      </c>
      <c r="H1154">
        <v>41.97</v>
      </c>
      <c r="I1154">
        <v>43313.04</v>
      </c>
      <c r="J1154" t="s">
        <v>81</v>
      </c>
      <c r="K1154">
        <v>3.258320193671449E-2</v>
      </c>
      <c r="L1154">
        <v>3.2583000000000002</v>
      </c>
      <c r="M1154" t="s">
        <v>82</v>
      </c>
    </row>
    <row r="1155" spans="1:13">
      <c r="A1155" t="s">
        <v>107</v>
      </c>
      <c r="B1155" t="s">
        <v>108</v>
      </c>
      <c r="C1155" t="str">
        <f>TEXT(D1155, "mmm")</f>
        <v>Feb</v>
      </c>
      <c r="D1155" s="1">
        <v>45324</v>
      </c>
      <c r="E1155" t="s">
        <v>109</v>
      </c>
      <c r="F1155" t="s">
        <v>101</v>
      </c>
      <c r="G1155">
        <v>4778</v>
      </c>
      <c r="H1155">
        <v>7.49</v>
      </c>
      <c r="I1155">
        <v>35787.22</v>
      </c>
      <c r="J1155" t="s">
        <v>81</v>
      </c>
      <c r="K1155">
        <v>-1.32975426463311E-3</v>
      </c>
      <c r="L1155">
        <v>-0.13300000000000001</v>
      </c>
      <c r="M1155" t="s">
        <v>82</v>
      </c>
    </row>
    <row r="1156" spans="1:13">
      <c r="A1156" t="s">
        <v>107</v>
      </c>
      <c r="B1156" t="s">
        <v>108</v>
      </c>
      <c r="C1156" t="str">
        <f>TEXT(D1156, "mmm")</f>
        <v>Feb</v>
      </c>
      <c r="D1156" s="1">
        <v>45324</v>
      </c>
      <c r="E1156" t="s">
        <v>110</v>
      </c>
      <c r="F1156" t="s">
        <v>101</v>
      </c>
      <c r="G1156">
        <v>4778</v>
      </c>
      <c r="H1156">
        <v>7.49</v>
      </c>
      <c r="I1156">
        <v>35787.22</v>
      </c>
      <c r="J1156" t="s">
        <v>81</v>
      </c>
      <c r="K1156">
        <v>-1.32975426463311E-3</v>
      </c>
      <c r="L1156">
        <v>-0.13300000000000001</v>
      </c>
      <c r="M1156" t="s">
        <v>82</v>
      </c>
    </row>
    <row r="1157" spans="1:13">
      <c r="A1157" t="s">
        <v>107</v>
      </c>
      <c r="B1157" t="s">
        <v>108</v>
      </c>
      <c r="C1157" t="str">
        <f>TEXT(D1157, "mmm")</f>
        <v>Feb</v>
      </c>
      <c r="D1157" s="1">
        <v>45324</v>
      </c>
      <c r="E1157" t="s">
        <v>111</v>
      </c>
      <c r="F1157" t="s">
        <v>101</v>
      </c>
      <c r="G1157">
        <v>4778</v>
      </c>
      <c r="H1157">
        <v>7.49</v>
      </c>
      <c r="I1157">
        <v>35787.22</v>
      </c>
      <c r="J1157" t="s">
        <v>81</v>
      </c>
      <c r="K1157">
        <v>-1.32975426463311E-3</v>
      </c>
      <c r="L1157">
        <v>-0.13300000000000001</v>
      </c>
      <c r="M1157" t="s">
        <v>82</v>
      </c>
    </row>
    <row r="1158" spans="1:13">
      <c r="A1158" t="s">
        <v>107</v>
      </c>
      <c r="B1158" t="s">
        <v>108</v>
      </c>
      <c r="C1158" t="str">
        <f>TEXT(D1158, "mmm")</f>
        <v>Feb</v>
      </c>
      <c r="D1158" s="1">
        <v>45324</v>
      </c>
      <c r="E1158" t="s">
        <v>109</v>
      </c>
      <c r="F1158" t="s">
        <v>101</v>
      </c>
      <c r="G1158">
        <v>52000</v>
      </c>
      <c r="H1158">
        <v>7.52</v>
      </c>
      <c r="I1158">
        <v>391040</v>
      </c>
      <c r="J1158" t="s">
        <v>86</v>
      </c>
      <c r="K1158">
        <v>-1.32975426463311E-3</v>
      </c>
      <c r="L1158">
        <v>-0.13300000000000001</v>
      </c>
      <c r="M1158" t="s">
        <v>82</v>
      </c>
    </row>
    <row r="1159" spans="1:13">
      <c r="A1159" t="s">
        <v>107</v>
      </c>
      <c r="B1159" t="s">
        <v>108</v>
      </c>
      <c r="C1159" t="str">
        <f>TEXT(D1159, "mmm")</f>
        <v>Feb</v>
      </c>
      <c r="D1159" s="1">
        <v>45324</v>
      </c>
      <c r="E1159" t="s">
        <v>110</v>
      </c>
      <c r="F1159" t="s">
        <v>101</v>
      </c>
      <c r="G1159">
        <v>52000</v>
      </c>
      <c r="H1159">
        <v>7.52</v>
      </c>
      <c r="I1159">
        <v>391040</v>
      </c>
      <c r="J1159" t="s">
        <v>86</v>
      </c>
      <c r="K1159">
        <v>-1.32975426463311E-3</v>
      </c>
      <c r="L1159">
        <v>-0.13300000000000001</v>
      </c>
      <c r="M1159" t="s">
        <v>82</v>
      </c>
    </row>
    <row r="1160" spans="1:13">
      <c r="A1160" t="s">
        <v>107</v>
      </c>
      <c r="B1160" t="s">
        <v>108</v>
      </c>
      <c r="C1160" t="str">
        <f>TEXT(D1160, "mmm")</f>
        <v>Feb</v>
      </c>
      <c r="D1160" s="1">
        <v>45324</v>
      </c>
      <c r="E1160" t="s">
        <v>111</v>
      </c>
      <c r="F1160" t="s">
        <v>101</v>
      </c>
      <c r="G1160">
        <v>52000</v>
      </c>
      <c r="H1160">
        <v>7.52</v>
      </c>
      <c r="I1160">
        <v>391040</v>
      </c>
      <c r="J1160" t="s">
        <v>86</v>
      </c>
      <c r="K1160">
        <v>-1.32975426463311E-3</v>
      </c>
      <c r="L1160">
        <v>-0.13300000000000001</v>
      </c>
      <c r="M1160" t="s">
        <v>82</v>
      </c>
    </row>
    <row r="1161" spans="1:13">
      <c r="A1161" t="s">
        <v>801</v>
      </c>
      <c r="B1161" t="s">
        <v>802</v>
      </c>
      <c r="C1161" t="str">
        <f>TEXT(D1161, "mmm")</f>
        <v>Feb</v>
      </c>
      <c r="D1161" s="1">
        <v>45324</v>
      </c>
      <c r="E1161" t="s">
        <v>803</v>
      </c>
      <c r="F1161" t="s">
        <v>128</v>
      </c>
      <c r="G1161">
        <v>25000</v>
      </c>
      <c r="H1161">
        <v>2</v>
      </c>
      <c r="I1161">
        <v>50000</v>
      </c>
      <c r="J1161" t="s">
        <v>86</v>
      </c>
      <c r="K1161">
        <v>-0.28319999694824222</v>
      </c>
      <c r="L1161">
        <v>-28.32</v>
      </c>
      <c r="M1161" t="s">
        <v>82</v>
      </c>
    </row>
    <row r="1162" spans="1:13">
      <c r="A1162" t="s">
        <v>468</v>
      </c>
      <c r="B1162" t="s">
        <v>469</v>
      </c>
      <c r="C1162" t="str">
        <f>TEXT(D1162, "mmm")</f>
        <v>Feb</v>
      </c>
      <c r="D1162" s="1">
        <v>45324</v>
      </c>
      <c r="E1162" t="s">
        <v>471</v>
      </c>
      <c r="F1162" t="s">
        <v>222</v>
      </c>
      <c r="G1162">
        <v>30149</v>
      </c>
      <c r="H1162">
        <v>2.98</v>
      </c>
      <c r="I1162">
        <v>89844.02</v>
      </c>
      <c r="J1162" t="s">
        <v>81</v>
      </c>
      <c r="K1162">
        <v>1.333332061767578E-2</v>
      </c>
      <c r="L1162">
        <v>1.3332999999999999</v>
      </c>
      <c r="M1162" t="s">
        <v>82</v>
      </c>
    </row>
    <row r="1163" spans="1:13">
      <c r="A1163" t="s">
        <v>468</v>
      </c>
      <c r="B1163" t="s">
        <v>469</v>
      </c>
      <c r="C1163" t="str">
        <f>TEXT(D1163, "mmm")</f>
        <v>Feb</v>
      </c>
      <c r="D1163" s="1">
        <v>45324</v>
      </c>
      <c r="E1163" t="s">
        <v>470</v>
      </c>
      <c r="F1163" t="s">
        <v>222</v>
      </c>
      <c r="G1163">
        <v>30149</v>
      </c>
      <c r="H1163">
        <v>2.98</v>
      </c>
      <c r="I1163">
        <v>89844.02</v>
      </c>
      <c r="J1163" t="s">
        <v>81</v>
      </c>
      <c r="K1163">
        <v>1.333332061767578E-2</v>
      </c>
      <c r="L1163">
        <v>1.3332999999999999</v>
      </c>
      <c r="M1163" t="s">
        <v>82</v>
      </c>
    </row>
    <row r="1164" spans="1:13">
      <c r="A1164" t="s">
        <v>752</v>
      </c>
      <c r="B1164" t="s">
        <v>753</v>
      </c>
      <c r="C1164" t="str">
        <f>TEXT(D1164, "mmm")</f>
        <v>Feb</v>
      </c>
      <c r="D1164" s="1">
        <v>45324</v>
      </c>
      <c r="E1164" t="s">
        <v>804</v>
      </c>
      <c r="F1164" t="s">
        <v>118</v>
      </c>
      <c r="G1164">
        <v>463</v>
      </c>
      <c r="H1164">
        <v>27.81</v>
      </c>
      <c r="I1164">
        <v>12876.03</v>
      </c>
      <c r="J1164" t="s">
        <v>81</v>
      </c>
      <c r="K1164">
        <v>1.7619698259455419E-2</v>
      </c>
      <c r="L1164">
        <v>1.762</v>
      </c>
      <c r="M1164" t="s">
        <v>82</v>
      </c>
    </row>
    <row r="1165" spans="1:13">
      <c r="A1165" t="s">
        <v>674</v>
      </c>
      <c r="B1165" t="s">
        <v>675</v>
      </c>
      <c r="C1165" t="str">
        <f>TEXT(D1165, "mmm")</f>
        <v>Feb</v>
      </c>
      <c r="D1165" s="1">
        <v>45327</v>
      </c>
      <c r="E1165" t="s">
        <v>805</v>
      </c>
      <c r="F1165" t="s">
        <v>80</v>
      </c>
      <c r="G1165">
        <v>2500</v>
      </c>
      <c r="H1165">
        <v>25</v>
      </c>
      <c r="I1165">
        <v>62500</v>
      </c>
      <c r="J1165" t="s">
        <v>86</v>
      </c>
      <c r="K1165">
        <v>-6.0728991579407374E-3</v>
      </c>
      <c r="L1165">
        <v>-0.60729999999999995</v>
      </c>
      <c r="M1165" t="s">
        <v>82</v>
      </c>
    </row>
    <row r="1166" spans="1:13">
      <c r="A1166" t="s">
        <v>806</v>
      </c>
      <c r="B1166" t="s">
        <v>807</v>
      </c>
      <c r="C1166" t="str">
        <f>TEXT(D1166, "mmm")</f>
        <v>Feb</v>
      </c>
      <c r="D1166" s="1">
        <v>45327</v>
      </c>
      <c r="E1166" t="s">
        <v>808</v>
      </c>
      <c r="F1166" t="s">
        <v>128</v>
      </c>
      <c r="G1166">
        <v>1000</v>
      </c>
      <c r="H1166">
        <v>56</v>
      </c>
      <c r="I1166">
        <v>56000</v>
      </c>
      <c r="J1166" t="s">
        <v>86</v>
      </c>
      <c r="K1166">
        <v>-1.239761869460509E-3</v>
      </c>
      <c r="L1166">
        <v>-0.124</v>
      </c>
      <c r="M1166" t="s">
        <v>82</v>
      </c>
    </row>
    <row r="1167" spans="1:13">
      <c r="A1167" t="s">
        <v>809</v>
      </c>
      <c r="B1167" t="s">
        <v>810</v>
      </c>
      <c r="C1167" t="str">
        <f>TEXT(D1167, "mmm")</f>
        <v>Feb</v>
      </c>
      <c r="D1167" s="1">
        <v>45327</v>
      </c>
      <c r="E1167" t="s">
        <v>811</v>
      </c>
      <c r="F1167" t="s">
        <v>80</v>
      </c>
      <c r="G1167">
        <v>5000</v>
      </c>
      <c r="H1167">
        <v>25.01</v>
      </c>
      <c r="I1167">
        <v>125050</v>
      </c>
      <c r="J1167" t="s">
        <v>86</v>
      </c>
      <c r="K1167">
        <v>8.4265120840890884E-2</v>
      </c>
      <c r="L1167">
        <v>8.4265000000000008</v>
      </c>
      <c r="M1167" t="s">
        <v>82</v>
      </c>
    </row>
    <row r="1168" spans="1:13">
      <c r="A1168" t="s">
        <v>133</v>
      </c>
      <c r="B1168" t="s">
        <v>134</v>
      </c>
      <c r="C1168" t="str">
        <f>TEXT(D1168, "mmm")</f>
        <v>Feb</v>
      </c>
      <c r="D1168" s="1">
        <v>45327</v>
      </c>
      <c r="E1168" t="s">
        <v>100</v>
      </c>
      <c r="F1168" t="s">
        <v>101</v>
      </c>
      <c r="G1168">
        <v>2602</v>
      </c>
      <c r="H1168">
        <v>10.11</v>
      </c>
      <c r="I1168">
        <v>26306.22</v>
      </c>
      <c r="J1168" t="s">
        <v>81</v>
      </c>
      <c r="K1168">
        <v>2.2735904692354758E-3</v>
      </c>
      <c r="L1168">
        <v>0.22739999999999999</v>
      </c>
      <c r="M1168" t="s">
        <v>82</v>
      </c>
    </row>
    <row r="1169" spans="1:13">
      <c r="A1169" t="s">
        <v>133</v>
      </c>
      <c r="B1169" t="s">
        <v>134</v>
      </c>
      <c r="C1169" t="str">
        <f>TEXT(D1169, "mmm")</f>
        <v>Feb</v>
      </c>
      <c r="D1169" s="1">
        <v>45327</v>
      </c>
      <c r="E1169" t="s">
        <v>102</v>
      </c>
      <c r="F1169" t="s">
        <v>101</v>
      </c>
      <c r="G1169">
        <v>2602</v>
      </c>
      <c r="H1169">
        <v>10.11</v>
      </c>
      <c r="I1169">
        <v>26306.22</v>
      </c>
      <c r="J1169" t="s">
        <v>81</v>
      </c>
      <c r="K1169">
        <v>2.2735904692354758E-3</v>
      </c>
      <c r="L1169">
        <v>0.22739999999999999</v>
      </c>
      <c r="M1169" t="s">
        <v>82</v>
      </c>
    </row>
    <row r="1170" spans="1:13">
      <c r="A1170" t="s">
        <v>770</v>
      </c>
      <c r="B1170" t="s">
        <v>771</v>
      </c>
      <c r="C1170" t="str">
        <f>TEXT(D1170, "mmm")</f>
        <v>Feb</v>
      </c>
      <c r="D1170" s="1">
        <v>45327</v>
      </c>
      <c r="E1170" t="s">
        <v>772</v>
      </c>
      <c r="F1170" t="s">
        <v>80</v>
      </c>
      <c r="G1170">
        <v>1000</v>
      </c>
      <c r="H1170">
        <v>25.75</v>
      </c>
      <c r="I1170">
        <v>25750</v>
      </c>
      <c r="J1170" t="s">
        <v>86</v>
      </c>
      <c r="K1170">
        <v>-3.5294056940674223E-2</v>
      </c>
      <c r="L1170">
        <v>-3.5293999999999999</v>
      </c>
      <c r="M1170" t="s">
        <v>82</v>
      </c>
    </row>
    <row r="1171" spans="1:13">
      <c r="A1171" t="s">
        <v>812</v>
      </c>
      <c r="B1171" t="s">
        <v>813</v>
      </c>
      <c r="C1171" t="str">
        <f>TEXT(D1171, "mmm")</f>
        <v>Feb</v>
      </c>
      <c r="D1171" s="1">
        <v>45327</v>
      </c>
      <c r="E1171" t="s">
        <v>814</v>
      </c>
      <c r="F1171" t="s">
        <v>80</v>
      </c>
      <c r="G1171">
        <v>425</v>
      </c>
      <c r="H1171">
        <v>58.66</v>
      </c>
      <c r="I1171">
        <v>24930.5</v>
      </c>
      <c r="J1171" t="s">
        <v>81</v>
      </c>
      <c r="K1171">
        <v>3.067378821782496E-2</v>
      </c>
      <c r="L1171">
        <v>3.0674000000000001</v>
      </c>
      <c r="M1171" t="s">
        <v>82</v>
      </c>
    </row>
    <row r="1172" spans="1:13">
      <c r="A1172" t="s">
        <v>103</v>
      </c>
      <c r="B1172" t="s">
        <v>104</v>
      </c>
      <c r="C1172" t="str">
        <f>TEXT(D1172, "mmm")</f>
        <v>Feb</v>
      </c>
      <c r="D1172" s="1">
        <v>45327</v>
      </c>
      <c r="E1172" t="s">
        <v>102</v>
      </c>
      <c r="F1172" t="s">
        <v>101</v>
      </c>
      <c r="G1172">
        <v>68355</v>
      </c>
      <c r="H1172">
        <v>11.63</v>
      </c>
      <c r="I1172">
        <v>794968.65</v>
      </c>
      <c r="J1172" t="s">
        <v>86</v>
      </c>
      <c r="K1172">
        <v>2.8529885305679241E-3</v>
      </c>
      <c r="L1172">
        <v>0.2853</v>
      </c>
      <c r="M1172" t="s">
        <v>82</v>
      </c>
    </row>
    <row r="1173" spans="1:13">
      <c r="A1173" t="s">
        <v>103</v>
      </c>
      <c r="B1173" t="s">
        <v>104</v>
      </c>
      <c r="C1173" t="str">
        <f>TEXT(D1173, "mmm")</f>
        <v>Feb</v>
      </c>
      <c r="D1173" s="1">
        <v>45327</v>
      </c>
      <c r="E1173" t="s">
        <v>100</v>
      </c>
      <c r="F1173" t="s">
        <v>101</v>
      </c>
      <c r="G1173">
        <v>68355</v>
      </c>
      <c r="H1173">
        <v>11.63</v>
      </c>
      <c r="I1173">
        <v>794968.65</v>
      </c>
      <c r="J1173" t="s">
        <v>86</v>
      </c>
      <c r="K1173">
        <v>2.8529885305679241E-3</v>
      </c>
      <c r="L1173">
        <v>0.2853</v>
      </c>
      <c r="M1173" t="s">
        <v>82</v>
      </c>
    </row>
    <row r="1174" spans="1:13">
      <c r="A1174" t="s">
        <v>438</v>
      </c>
      <c r="B1174" t="s">
        <v>439</v>
      </c>
      <c r="C1174" t="str">
        <f>TEXT(D1174, "mmm")</f>
        <v>Feb</v>
      </c>
      <c r="D1174" s="1">
        <v>45327</v>
      </c>
      <c r="E1174" t="s">
        <v>440</v>
      </c>
      <c r="F1174" t="s">
        <v>80</v>
      </c>
      <c r="G1174">
        <v>6000</v>
      </c>
      <c r="H1174">
        <v>18.64</v>
      </c>
      <c r="I1174">
        <v>111840</v>
      </c>
      <c r="J1174" t="s">
        <v>81</v>
      </c>
      <c r="K1174">
        <v>-4.8649708531790514E-3</v>
      </c>
      <c r="L1174">
        <v>-0.48649999999999999</v>
      </c>
      <c r="M1174" t="s">
        <v>82</v>
      </c>
    </row>
    <row r="1175" spans="1:13">
      <c r="A1175" t="s">
        <v>521</v>
      </c>
      <c r="B1175" t="s">
        <v>522</v>
      </c>
      <c r="C1175" t="str">
        <f>TEXT(D1175, "mmm")</f>
        <v>Feb</v>
      </c>
      <c r="D1175" s="1">
        <v>45327</v>
      </c>
      <c r="E1175" t="s">
        <v>523</v>
      </c>
      <c r="F1175" t="s">
        <v>118</v>
      </c>
      <c r="G1175">
        <v>1000</v>
      </c>
      <c r="H1175">
        <v>34</v>
      </c>
      <c r="I1175">
        <v>34000</v>
      </c>
      <c r="J1175" t="s">
        <v>81</v>
      </c>
      <c r="K1175">
        <v>2.2961486189995609E-2</v>
      </c>
      <c r="L1175">
        <v>2.2961</v>
      </c>
      <c r="M1175" t="s">
        <v>82</v>
      </c>
    </row>
    <row r="1176" spans="1:13">
      <c r="A1176" t="s">
        <v>142</v>
      </c>
      <c r="B1176" t="s">
        <v>143</v>
      </c>
      <c r="C1176" t="str">
        <f>TEXT(D1176, "mmm")</f>
        <v>Feb</v>
      </c>
      <c r="D1176" s="1">
        <v>45327</v>
      </c>
      <c r="E1176" t="s">
        <v>102</v>
      </c>
      <c r="F1176" t="s">
        <v>101</v>
      </c>
      <c r="G1176">
        <v>137156</v>
      </c>
      <c r="H1176">
        <v>16.47</v>
      </c>
      <c r="I1176">
        <v>2258959.3199999998</v>
      </c>
      <c r="J1176" t="s">
        <v>86</v>
      </c>
      <c r="K1176">
        <v>1.272695394301793E-2</v>
      </c>
      <c r="L1176">
        <v>1.2726999999999999</v>
      </c>
      <c r="M1176" t="s">
        <v>82</v>
      </c>
    </row>
    <row r="1177" spans="1:13">
      <c r="A1177" t="s">
        <v>142</v>
      </c>
      <c r="B1177" t="s">
        <v>143</v>
      </c>
      <c r="C1177" t="str">
        <f>TEXT(D1177, "mmm")</f>
        <v>Feb</v>
      </c>
      <c r="D1177" s="1">
        <v>45327</v>
      </c>
      <c r="E1177" t="s">
        <v>100</v>
      </c>
      <c r="F1177" t="s">
        <v>101</v>
      </c>
      <c r="G1177">
        <v>137156</v>
      </c>
      <c r="H1177">
        <v>16.47</v>
      </c>
      <c r="I1177">
        <v>2258959.3199999998</v>
      </c>
      <c r="J1177" t="s">
        <v>86</v>
      </c>
      <c r="K1177">
        <v>1.272695394301793E-2</v>
      </c>
      <c r="L1177">
        <v>1.2726999999999999</v>
      </c>
      <c r="M1177" t="s">
        <v>82</v>
      </c>
    </row>
    <row r="1178" spans="1:13">
      <c r="A1178" t="s">
        <v>737</v>
      </c>
      <c r="B1178" t="s">
        <v>738</v>
      </c>
      <c r="C1178" t="str">
        <f>TEXT(D1178, "mmm")</f>
        <v>Feb</v>
      </c>
      <c r="D1178" s="1">
        <v>45327</v>
      </c>
      <c r="E1178" t="s">
        <v>739</v>
      </c>
      <c r="F1178" t="s">
        <v>251</v>
      </c>
      <c r="G1178">
        <v>4000</v>
      </c>
      <c r="H1178">
        <v>32.1</v>
      </c>
      <c r="I1178">
        <v>128400</v>
      </c>
      <c r="J1178" t="s">
        <v>81</v>
      </c>
      <c r="K1178">
        <v>-2.150262872733455E-3</v>
      </c>
      <c r="L1178">
        <v>-0.215</v>
      </c>
      <c r="M1178" t="s">
        <v>82</v>
      </c>
    </row>
    <row r="1179" spans="1:13">
      <c r="A1179" t="s">
        <v>737</v>
      </c>
      <c r="B1179" t="s">
        <v>738</v>
      </c>
      <c r="C1179" t="str">
        <f>TEXT(D1179, "mmm")</f>
        <v>Feb</v>
      </c>
      <c r="D1179" s="1">
        <v>45327</v>
      </c>
      <c r="E1179" t="s">
        <v>739</v>
      </c>
      <c r="F1179" t="s">
        <v>251</v>
      </c>
      <c r="G1179">
        <v>4000</v>
      </c>
      <c r="H1179">
        <v>32.130000000000003</v>
      </c>
      <c r="I1179">
        <v>128520</v>
      </c>
      <c r="J1179" t="s">
        <v>86</v>
      </c>
      <c r="K1179">
        <v>-2.150262872733455E-3</v>
      </c>
      <c r="L1179">
        <v>-0.215</v>
      </c>
      <c r="M1179" t="s">
        <v>82</v>
      </c>
    </row>
    <row r="1180" spans="1:13">
      <c r="A1180" t="s">
        <v>721</v>
      </c>
      <c r="B1180" t="s">
        <v>722</v>
      </c>
      <c r="C1180" t="str">
        <f>TEXT(D1180, "mmm")</f>
        <v>Feb</v>
      </c>
      <c r="D1180" s="1">
        <v>45327</v>
      </c>
      <c r="E1180" t="s">
        <v>723</v>
      </c>
      <c r="F1180" t="s">
        <v>101</v>
      </c>
      <c r="G1180">
        <v>164838</v>
      </c>
      <c r="H1180">
        <v>57.2</v>
      </c>
      <c r="I1180">
        <v>9428733.5999999996</v>
      </c>
      <c r="J1180" t="s">
        <v>81</v>
      </c>
      <c r="K1180">
        <v>4.527915192970422E-2</v>
      </c>
      <c r="L1180">
        <v>4.5278999999999998</v>
      </c>
      <c r="M1180" t="s">
        <v>82</v>
      </c>
    </row>
    <row r="1181" spans="1:13">
      <c r="A1181" t="s">
        <v>721</v>
      </c>
      <c r="B1181" t="s">
        <v>722</v>
      </c>
      <c r="C1181" t="str">
        <f>TEXT(D1181, "mmm")</f>
        <v>Feb</v>
      </c>
      <c r="D1181" s="1">
        <v>45327</v>
      </c>
      <c r="E1181" t="s">
        <v>724</v>
      </c>
      <c r="F1181" t="s">
        <v>101</v>
      </c>
      <c r="G1181">
        <v>164838</v>
      </c>
      <c r="H1181">
        <v>57.2</v>
      </c>
      <c r="I1181">
        <v>9428733.5999999996</v>
      </c>
      <c r="J1181" t="s">
        <v>81</v>
      </c>
      <c r="K1181">
        <v>4.527915192970422E-2</v>
      </c>
      <c r="L1181">
        <v>4.5278999999999998</v>
      </c>
      <c r="M1181" t="s">
        <v>82</v>
      </c>
    </row>
    <row r="1182" spans="1:13">
      <c r="A1182" t="s">
        <v>721</v>
      </c>
      <c r="B1182" t="s">
        <v>722</v>
      </c>
      <c r="C1182" t="str">
        <f>TEXT(D1182, "mmm")</f>
        <v>Feb</v>
      </c>
      <c r="D1182" s="1">
        <v>45327</v>
      </c>
      <c r="E1182" t="s">
        <v>723</v>
      </c>
      <c r="F1182" t="s">
        <v>101</v>
      </c>
      <c r="G1182">
        <v>1240989</v>
      </c>
      <c r="H1182">
        <v>56.75</v>
      </c>
      <c r="I1182">
        <v>70426125.75</v>
      </c>
      <c r="J1182" t="s">
        <v>81</v>
      </c>
      <c r="K1182">
        <v>4.527915192970422E-2</v>
      </c>
      <c r="L1182">
        <v>4.5278999999999998</v>
      </c>
      <c r="M1182" t="s">
        <v>82</v>
      </c>
    </row>
    <row r="1183" spans="1:13">
      <c r="A1183" t="s">
        <v>721</v>
      </c>
      <c r="B1183" t="s">
        <v>722</v>
      </c>
      <c r="C1183" t="str">
        <f>TEXT(D1183, "mmm")</f>
        <v>Feb</v>
      </c>
      <c r="D1183" s="1">
        <v>45327</v>
      </c>
      <c r="E1183" t="s">
        <v>724</v>
      </c>
      <c r="F1183" t="s">
        <v>101</v>
      </c>
      <c r="G1183">
        <v>1240989</v>
      </c>
      <c r="H1183">
        <v>56.75</v>
      </c>
      <c r="I1183">
        <v>70426125.75</v>
      </c>
      <c r="J1183" t="s">
        <v>81</v>
      </c>
      <c r="K1183">
        <v>4.527915192970422E-2</v>
      </c>
      <c r="L1183">
        <v>4.5278999999999998</v>
      </c>
      <c r="M1183" t="s">
        <v>82</v>
      </c>
    </row>
    <row r="1184" spans="1:13">
      <c r="A1184" t="s">
        <v>815</v>
      </c>
      <c r="B1184" t="s">
        <v>816</v>
      </c>
      <c r="C1184" t="str">
        <f>TEXT(D1184, "mmm")</f>
        <v>Feb</v>
      </c>
      <c r="D1184" s="1">
        <v>45327</v>
      </c>
      <c r="E1184" t="s">
        <v>817</v>
      </c>
      <c r="F1184" t="s">
        <v>101</v>
      </c>
      <c r="G1184">
        <v>11</v>
      </c>
      <c r="H1184">
        <v>1315</v>
      </c>
      <c r="I1184">
        <v>14465</v>
      </c>
      <c r="J1184" t="s">
        <v>81</v>
      </c>
      <c r="K1184">
        <v>-1.5881950753646071E-2</v>
      </c>
      <c r="L1184">
        <v>-1.5882000000000001</v>
      </c>
      <c r="M1184" t="s">
        <v>82</v>
      </c>
    </row>
    <row r="1185" spans="1:13">
      <c r="A1185" t="s">
        <v>646</v>
      </c>
      <c r="B1185" t="s">
        <v>647</v>
      </c>
      <c r="C1185" t="str">
        <f>TEXT(D1185, "mmm")</f>
        <v>Feb</v>
      </c>
      <c r="D1185" s="1">
        <v>45327</v>
      </c>
      <c r="E1185" t="s">
        <v>668</v>
      </c>
      <c r="F1185" t="s">
        <v>80</v>
      </c>
      <c r="G1185">
        <v>1457</v>
      </c>
      <c r="H1185">
        <v>42.12</v>
      </c>
      <c r="I1185">
        <v>61368.84</v>
      </c>
      <c r="J1185" t="s">
        <v>81</v>
      </c>
      <c r="K1185">
        <v>2.8558011085040521E-2</v>
      </c>
      <c r="L1185">
        <v>2.8557999999999999</v>
      </c>
      <c r="M1185" t="s">
        <v>82</v>
      </c>
    </row>
    <row r="1186" spans="1:13">
      <c r="A1186" t="s">
        <v>818</v>
      </c>
      <c r="B1186" t="s">
        <v>819</v>
      </c>
      <c r="C1186" t="str">
        <f>TEXT(D1186, "mmm")</f>
        <v>Feb</v>
      </c>
      <c r="D1186" s="1">
        <v>45327</v>
      </c>
      <c r="E1186" t="s">
        <v>820</v>
      </c>
      <c r="F1186" t="s">
        <v>128</v>
      </c>
      <c r="G1186">
        <v>20000</v>
      </c>
      <c r="H1186">
        <v>22.74</v>
      </c>
      <c r="I1186">
        <v>454799.99999999988</v>
      </c>
      <c r="J1186" t="s">
        <v>86</v>
      </c>
      <c r="K1186">
        <v>3.0834869627434761E-2</v>
      </c>
      <c r="L1186">
        <v>3.0834999999999999</v>
      </c>
      <c r="M1186" t="s">
        <v>82</v>
      </c>
    </row>
    <row r="1187" spans="1:13">
      <c r="A1187" t="s">
        <v>821</v>
      </c>
      <c r="B1187" t="s">
        <v>822</v>
      </c>
      <c r="C1187" t="str">
        <f>TEXT(D1187, "mmm")</f>
        <v>Feb</v>
      </c>
      <c r="D1187" s="1">
        <v>45327</v>
      </c>
      <c r="E1187" t="s">
        <v>823</v>
      </c>
      <c r="F1187" t="s">
        <v>80</v>
      </c>
      <c r="G1187">
        <v>1500</v>
      </c>
      <c r="H1187">
        <v>76</v>
      </c>
      <c r="I1187">
        <v>114000</v>
      </c>
      <c r="J1187" t="s">
        <v>86</v>
      </c>
      <c r="K1187">
        <v>3.8639644749055353E-2</v>
      </c>
      <c r="L1187">
        <v>3.8639999999999999</v>
      </c>
      <c r="M1187" t="s">
        <v>82</v>
      </c>
    </row>
    <row r="1188" spans="1:13">
      <c r="A1188" t="s">
        <v>809</v>
      </c>
      <c r="B1188" t="s">
        <v>810</v>
      </c>
      <c r="C1188" t="str">
        <f>TEXT(D1188, "mmm")</f>
        <v>Feb</v>
      </c>
      <c r="D1188" s="1">
        <v>45327</v>
      </c>
      <c r="E1188" t="s">
        <v>824</v>
      </c>
      <c r="F1188" t="s">
        <v>128</v>
      </c>
      <c r="G1188">
        <v>2040</v>
      </c>
      <c r="H1188">
        <v>24.51</v>
      </c>
      <c r="I1188">
        <v>50000.4</v>
      </c>
      <c r="J1188" t="s">
        <v>81</v>
      </c>
      <c r="K1188">
        <v>8.4265120840890884E-2</v>
      </c>
      <c r="L1188">
        <v>8.4265000000000008</v>
      </c>
      <c r="M1188" t="s">
        <v>82</v>
      </c>
    </row>
    <row r="1189" spans="1:13">
      <c r="A1189" t="s">
        <v>468</v>
      </c>
      <c r="B1189" t="s">
        <v>469</v>
      </c>
      <c r="C1189" t="str">
        <f>TEXT(D1189, "mmm")</f>
        <v>Feb</v>
      </c>
      <c r="D1189" s="1">
        <v>45327</v>
      </c>
      <c r="E1189" t="s">
        <v>473</v>
      </c>
      <c r="F1189" t="s">
        <v>101</v>
      </c>
      <c r="G1189">
        <v>43607</v>
      </c>
      <c r="H1189">
        <v>2.91</v>
      </c>
      <c r="I1189">
        <v>126896.37</v>
      </c>
      <c r="J1189" t="s">
        <v>81</v>
      </c>
      <c r="K1189">
        <v>3.7800650120745523E-2</v>
      </c>
      <c r="L1189">
        <v>3.7801</v>
      </c>
      <c r="M1189" t="s">
        <v>82</v>
      </c>
    </row>
    <row r="1190" spans="1:13">
      <c r="A1190" t="s">
        <v>825</v>
      </c>
      <c r="B1190" t="s">
        <v>826</v>
      </c>
      <c r="C1190" t="str">
        <f>TEXT(D1190, "mmm")</f>
        <v>Feb</v>
      </c>
      <c r="D1190" s="1">
        <v>45327</v>
      </c>
      <c r="E1190" t="s">
        <v>827</v>
      </c>
      <c r="F1190" t="s">
        <v>80</v>
      </c>
      <c r="G1190">
        <v>1512</v>
      </c>
      <c r="H1190">
        <v>19.079999999999998</v>
      </c>
      <c r="I1190">
        <v>28848.959999999999</v>
      </c>
      <c r="J1190" t="s">
        <v>81</v>
      </c>
      <c r="K1190">
        <v>7.8655760421919574E-3</v>
      </c>
      <c r="L1190">
        <v>0.78659999999999997</v>
      </c>
      <c r="M1190" t="s">
        <v>82</v>
      </c>
    </row>
    <row r="1191" spans="1:13">
      <c r="A1191" t="s">
        <v>285</v>
      </c>
      <c r="B1191" t="s">
        <v>286</v>
      </c>
      <c r="C1191" t="str">
        <f>TEXT(D1191, "mmm")</f>
        <v>Feb</v>
      </c>
      <c r="D1191" s="1">
        <v>45327</v>
      </c>
      <c r="E1191" t="s">
        <v>100</v>
      </c>
      <c r="F1191" t="s">
        <v>101</v>
      </c>
      <c r="G1191">
        <v>93967</v>
      </c>
      <c r="H1191">
        <v>15.56</v>
      </c>
      <c r="I1191">
        <v>1462126.52</v>
      </c>
      <c r="J1191" t="s">
        <v>81</v>
      </c>
      <c r="K1191">
        <v>2.6989179487796781E-2</v>
      </c>
      <c r="L1191">
        <v>2.6989000000000001</v>
      </c>
      <c r="M1191" t="s">
        <v>82</v>
      </c>
    </row>
    <row r="1192" spans="1:13">
      <c r="A1192" t="s">
        <v>285</v>
      </c>
      <c r="B1192" t="s">
        <v>286</v>
      </c>
      <c r="C1192" t="str">
        <f>TEXT(D1192, "mmm")</f>
        <v>Feb</v>
      </c>
      <c r="D1192" s="1">
        <v>45327</v>
      </c>
      <c r="E1192" t="s">
        <v>102</v>
      </c>
      <c r="F1192" t="s">
        <v>101</v>
      </c>
      <c r="G1192">
        <v>93967</v>
      </c>
      <c r="H1192">
        <v>15.56</v>
      </c>
      <c r="I1192">
        <v>1462126.52</v>
      </c>
      <c r="J1192" t="s">
        <v>81</v>
      </c>
      <c r="K1192">
        <v>2.6989179487796781E-2</v>
      </c>
      <c r="L1192">
        <v>2.6989000000000001</v>
      </c>
      <c r="M1192" t="s">
        <v>82</v>
      </c>
    </row>
    <row r="1193" spans="1:13">
      <c r="A1193" t="s">
        <v>294</v>
      </c>
      <c r="B1193" t="s">
        <v>295</v>
      </c>
      <c r="C1193" t="str">
        <f>TEXT(D1193, "mmm")</f>
        <v>Feb</v>
      </c>
      <c r="D1193" s="1">
        <v>45327</v>
      </c>
      <c r="E1193" t="s">
        <v>100</v>
      </c>
      <c r="F1193" t="s">
        <v>101</v>
      </c>
      <c r="G1193">
        <v>8476</v>
      </c>
      <c r="H1193">
        <v>15.4</v>
      </c>
      <c r="I1193">
        <v>130530.4</v>
      </c>
      <c r="J1193" t="s">
        <v>81</v>
      </c>
      <c r="K1193">
        <v>6.9721617144291592E-3</v>
      </c>
      <c r="L1193">
        <v>0.69720000000000004</v>
      </c>
      <c r="M1193" t="s">
        <v>82</v>
      </c>
    </row>
    <row r="1194" spans="1:13">
      <c r="A1194" t="s">
        <v>294</v>
      </c>
      <c r="B1194" t="s">
        <v>295</v>
      </c>
      <c r="C1194" t="str">
        <f>TEXT(D1194, "mmm")</f>
        <v>Feb</v>
      </c>
      <c r="D1194" s="1">
        <v>45327</v>
      </c>
      <c r="E1194" t="s">
        <v>102</v>
      </c>
      <c r="F1194" t="s">
        <v>101</v>
      </c>
      <c r="G1194">
        <v>8476</v>
      </c>
      <c r="H1194">
        <v>15.4</v>
      </c>
      <c r="I1194">
        <v>130530.4</v>
      </c>
      <c r="J1194" t="s">
        <v>81</v>
      </c>
      <c r="K1194">
        <v>6.9721617144291592E-3</v>
      </c>
      <c r="L1194">
        <v>0.69720000000000004</v>
      </c>
      <c r="M1194" t="s">
        <v>82</v>
      </c>
    </row>
    <row r="1195" spans="1:13">
      <c r="A1195" t="s">
        <v>576</v>
      </c>
      <c r="B1195" t="s">
        <v>577</v>
      </c>
      <c r="C1195" t="str">
        <f>TEXT(D1195, "mmm")</f>
        <v>Feb</v>
      </c>
      <c r="D1195" s="1">
        <v>45327</v>
      </c>
      <c r="E1195" t="s">
        <v>578</v>
      </c>
      <c r="F1195" t="s">
        <v>101</v>
      </c>
      <c r="G1195">
        <v>97402</v>
      </c>
      <c r="H1195">
        <v>0.18</v>
      </c>
      <c r="I1195">
        <v>17532.36</v>
      </c>
      <c r="J1195" t="s">
        <v>81</v>
      </c>
      <c r="K1195">
        <v>5.9523842257369841E-2</v>
      </c>
      <c r="L1195">
        <v>5.9523999999999999</v>
      </c>
      <c r="M1195" t="s">
        <v>82</v>
      </c>
    </row>
    <row r="1196" spans="1:13">
      <c r="A1196" t="s">
        <v>828</v>
      </c>
      <c r="B1196" t="s">
        <v>829</v>
      </c>
      <c r="C1196" t="str">
        <f>TEXT(D1196, "mmm")</f>
        <v>Feb</v>
      </c>
      <c r="D1196" s="1">
        <v>45327</v>
      </c>
      <c r="E1196" t="s">
        <v>830</v>
      </c>
      <c r="F1196" t="s">
        <v>118</v>
      </c>
      <c r="G1196">
        <v>1000</v>
      </c>
      <c r="H1196">
        <v>15.86</v>
      </c>
      <c r="I1196">
        <v>15860</v>
      </c>
      <c r="J1196" t="s">
        <v>86</v>
      </c>
      <c r="K1196">
        <v>-1.5329269258901319E-3</v>
      </c>
      <c r="L1196">
        <v>-0.15329999999999999</v>
      </c>
      <c r="M1196" t="s">
        <v>82</v>
      </c>
    </row>
    <row r="1197" spans="1:13">
      <c r="A1197" t="s">
        <v>146</v>
      </c>
      <c r="B1197" t="s">
        <v>147</v>
      </c>
      <c r="C1197" t="str">
        <f>TEXT(D1197, "mmm")</f>
        <v>Feb</v>
      </c>
      <c r="D1197" s="1">
        <v>45327</v>
      </c>
      <c r="E1197" t="s">
        <v>102</v>
      </c>
      <c r="F1197" t="s">
        <v>101</v>
      </c>
      <c r="G1197">
        <v>69158</v>
      </c>
      <c r="H1197">
        <v>11.94</v>
      </c>
      <c r="I1197">
        <v>825746.52</v>
      </c>
      <c r="J1197" t="s">
        <v>86</v>
      </c>
      <c r="K1197">
        <v>1.3003921422903851E-2</v>
      </c>
      <c r="L1197">
        <v>1.3004</v>
      </c>
      <c r="M1197" t="s">
        <v>82</v>
      </c>
    </row>
    <row r="1198" spans="1:13">
      <c r="A1198" t="s">
        <v>146</v>
      </c>
      <c r="B1198" t="s">
        <v>147</v>
      </c>
      <c r="C1198" t="str">
        <f>TEXT(D1198, "mmm")</f>
        <v>Feb</v>
      </c>
      <c r="D1198" s="1">
        <v>45327</v>
      </c>
      <c r="E1198" t="s">
        <v>100</v>
      </c>
      <c r="F1198" t="s">
        <v>101</v>
      </c>
      <c r="G1198">
        <v>69158</v>
      </c>
      <c r="H1198">
        <v>11.94</v>
      </c>
      <c r="I1198">
        <v>825746.52</v>
      </c>
      <c r="J1198" t="s">
        <v>86</v>
      </c>
      <c r="K1198">
        <v>1.3003921422903851E-2</v>
      </c>
      <c r="L1198">
        <v>1.3004</v>
      </c>
      <c r="M1198" t="s">
        <v>82</v>
      </c>
    </row>
    <row r="1199" spans="1:13">
      <c r="A1199" t="s">
        <v>291</v>
      </c>
      <c r="B1199" t="s">
        <v>292</v>
      </c>
      <c r="C1199" t="str">
        <f>TEXT(D1199, "mmm")</f>
        <v>Feb</v>
      </c>
      <c r="D1199" s="1">
        <v>45327</v>
      </c>
      <c r="E1199" t="s">
        <v>102</v>
      </c>
      <c r="F1199" t="s">
        <v>101</v>
      </c>
      <c r="G1199">
        <v>29397</v>
      </c>
      <c r="H1199">
        <v>7.7</v>
      </c>
      <c r="I1199">
        <v>226356.9</v>
      </c>
      <c r="J1199" t="s">
        <v>81</v>
      </c>
      <c r="K1199">
        <v>2.7845175077997109E-2</v>
      </c>
      <c r="L1199">
        <v>2.7845</v>
      </c>
      <c r="M1199" t="s">
        <v>82</v>
      </c>
    </row>
    <row r="1200" spans="1:13">
      <c r="A1200" t="s">
        <v>291</v>
      </c>
      <c r="B1200" t="s">
        <v>292</v>
      </c>
      <c r="C1200" t="str">
        <f>TEXT(D1200, "mmm")</f>
        <v>Feb</v>
      </c>
      <c r="D1200" s="1">
        <v>45327</v>
      </c>
      <c r="E1200" t="s">
        <v>100</v>
      </c>
      <c r="F1200" t="s">
        <v>101</v>
      </c>
      <c r="G1200">
        <v>29397</v>
      </c>
      <c r="H1200">
        <v>7.7</v>
      </c>
      <c r="I1200">
        <v>226356.9</v>
      </c>
      <c r="J1200" t="s">
        <v>81</v>
      </c>
      <c r="K1200">
        <v>2.7845175077997109E-2</v>
      </c>
      <c r="L1200">
        <v>2.7845</v>
      </c>
      <c r="M1200" t="s">
        <v>82</v>
      </c>
    </row>
    <row r="1201" spans="1:13">
      <c r="A1201" t="s">
        <v>789</v>
      </c>
      <c r="B1201" t="s">
        <v>790</v>
      </c>
      <c r="C1201" t="str">
        <f>TEXT(D1201, "mmm")</f>
        <v>Feb</v>
      </c>
      <c r="D1201" s="1">
        <v>45327</v>
      </c>
      <c r="E1201" t="s">
        <v>791</v>
      </c>
      <c r="F1201" t="s">
        <v>80</v>
      </c>
      <c r="G1201">
        <v>10000</v>
      </c>
      <c r="H1201">
        <v>2.1</v>
      </c>
      <c r="I1201">
        <v>21000</v>
      </c>
      <c r="J1201" t="s">
        <v>81</v>
      </c>
      <c r="K1201">
        <v>2.9999971389770511E-2</v>
      </c>
      <c r="L1201">
        <v>3</v>
      </c>
      <c r="M1201" t="s">
        <v>82</v>
      </c>
    </row>
    <row r="1202" spans="1:13">
      <c r="A1202" t="s">
        <v>789</v>
      </c>
      <c r="B1202" t="s">
        <v>790</v>
      </c>
      <c r="C1202" t="str">
        <f>TEXT(D1202, "mmm")</f>
        <v>Feb</v>
      </c>
      <c r="D1202" s="1">
        <v>45327</v>
      </c>
      <c r="E1202" t="s">
        <v>791</v>
      </c>
      <c r="F1202" t="s">
        <v>80</v>
      </c>
      <c r="G1202">
        <v>10000</v>
      </c>
      <c r="H1202">
        <v>2</v>
      </c>
      <c r="I1202">
        <v>20000</v>
      </c>
      <c r="J1202" t="s">
        <v>81</v>
      </c>
      <c r="K1202">
        <v>2.9999971389770511E-2</v>
      </c>
      <c r="L1202">
        <v>3</v>
      </c>
      <c r="M1202" t="s">
        <v>82</v>
      </c>
    </row>
    <row r="1203" spans="1:13">
      <c r="A1203" t="s">
        <v>674</v>
      </c>
      <c r="B1203" t="s">
        <v>675</v>
      </c>
      <c r="C1203" t="str">
        <f>TEXT(D1203, "mmm")</f>
        <v>Feb</v>
      </c>
      <c r="D1203" s="1">
        <v>45327</v>
      </c>
      <c r="E1203" t="s">
        <v>805</v>
      </c>
      <c r="F1203" t="s">
        <v>80</v>
      </c>
      <c r="G1203">
        <v>1500</v>
      </c>
      <c r="H1203">
        <v>25</v>
      </c>
      <c r="I1203">
        <v>37500</v>
      </c>
      <c r="J1203" t="s">
        <v>86</v>
      </c>
      <c r="K1203">
        <v>-6.0728991579407374E-3</v>
      </c>
      <c r="L1203">
        <v>-0.60729999999999995</v>
      </c>
      <c r="M1203" t="s">
        <v>82</v>
      </c>
    </row>
    <row r="1204" spans="1:13">
      <c r="A1204" t="s">
        <v>831</v>
      </c>
      <c r="B1204" t="s">
        <v>832</v>
      </c>
      <c r="C1204" t="str">
        <f>TEXT(D1204, "mmm")</f>
        <v>Feb</v>
      </c>
      <c r="D1204" s="1">
        <v>45327</v>
      </c>
      <c r="E1204" t="s">
        <v>833</v>
      </c>
      <c r="F1204" t="s">
        <v>101</v>
      </c>
      <c r="G1204">
        <v>5000</v>
      </c>
      <c r="H1204">
        <v>59.75</v>
      </c>
      <c r="I1204">
        <v>298750</v>
      </c>
      <c r="J1204" t="s">
        <v>81</v>
      </c>
      <c r="K1204">
        <v>-1.765943309275819E-3</v>
      </c>
      <c r="L1204">
        <v>-0.17660000000000001</v>
      </c>
      <c r="M1204" t="s">
        <v>82</v>
      </c>
    </row>
    <row r="1205" spans="1:13">
      <c r="A1205" t="s">
        <v>831</v>
      </c>
      <c r="B1205" t="s">
        <v>832</v>
      </c>
      <c r="C1205" t="str">
        <f>TEXT(D1205, "mmm")</f>
        <v>Feb</v>
      </c>
      <c r="D1205" s="1">
        <v>45327</v>
      </c>
      <c r="E1205" t="s">
        <v>834</v>
      </c>
      <c r="F1205" t="s">
        <v>101</v>
      </c>
      <c r="G1205">
        <v>5000</v>
      </c>
      <c r="H1205">
        <v>59.75</v>
      </c>
      <c r="I1205">
        <v>298750</v>
      </c>
      <c r="J1205" t="s">
        <v>81</v>
      </c>
      <c r="K1205">
        <v>-1.765943309275819E-3</v>
      </c>
      <c r="L1205">
        <v>-0.17660000000000001</v>
      </c>
      <c r="M1205" t="s">
        <v>82</v>
      </c>
    </row>
    <row r="1206" spans="1:13">
      <c r="A1206" t="s">
        <v>831</v>
      </c>
      <c r="B1206" t="s">
        <v>832</v>
      </c>
      <c r="C1206" t="str">
        <f>TEXT(D1206, "mmm")</f>
        <v>Feb</v>
      </c>
      <c r="D1206" s="1">
        <v>45327</v>
      </c>
      <c r="E1206" t="s">
        <v>835</v>
      </c>
      <c r="F1206" t="s">
        <v>101</v>
      </c>
      <c r="G1206">
        <v>5000</v>
      </c>
      <c r="H1206">
        <v>59.75</v>
      </c>
      <c r="I1206">
        <v>298750</v>
      </c>
      <c r="J1206" t="s">
        <v>81</v>
      </c>
      <c r="K1206">
        <v>-1.765943309275819E-3</v>
      </c>
      <c r="L1206">
        <v>-0.17660000000000001</v>
      </c>
      <c r="M1206" t="s">
        <v>82</v>
      </c>
    </row>
    <row r="1207" spans="1:13">
      <c r="A1207" t="s">
        <v>831</v>
      </c>
      <c r="B1207" t="s">
        <v>832</v>
      </c>
      <c r="C1207" t="str">
        <f>TEXT(D1207, "mmm")</f>
        <v>Feb</v>
      </c>
      <c r="D1207" s="1">
        <v>45327</v>
      </c>
      <c r="E1207" t="s">
        <v>833</v>
      </c>
      <c r="F1207" t="s">
        <v>101</v>
      </c>
      <c r="G1207">
        <v>6500</v>
      </c>
      <c r="H1207">
        <v>59.15</v>
      </c>
      <c r="I1207">
        <v>384475</v>
      </c>
      <c r="J1207" t="s">
        <v>81</v>
      </c>
      <c r="K1207">
        <v>-1.765943309275819E-3</v>
      </c>
      <c r="L1207">
        <v>-0.17660000000000001</v>
      </c>
      <c r="M1207" t="s">
        <v>82</v>
      </c>
    </row>
    <row r="1208" spans="1:13">
      <c r="A1208" t="s">
        <v>831</v>
      </c>
      <c r="B1208" t="s">
        <v>832</v>
      </c>
      <c r="C1208" t="str">
        <f>TEXT(D1208, "mmm")</f>
        <v>Feb</v>
      </c>
      <c r="D1208" s="1">
        <v>45327</v>
      </c>
      <c r="E1208" t="s">
        <v>834</v>
      </c>
      <c r="F1208" t="s">
        <v>101</v>
      </c>
      <c r="G1208">
        <v>6500</v>
      </c>
      <c r="H1208">
        <v>59.15</v>
      </c>
      <c r="I1208">
        <v>384475</v>
      </c>
      <c r="J1208" t="s">
        <v>81</v>
      </c>
      <c r="K1208">
        <v>-1.765943309275819E-3</v>
      </c>
      <c r="L1208">
        <v>-0.17660000000000001</v>
      </c>
      <c r="M1208" t="s">
        <v>82</v>
      </c>
    </row>
    <row r="1209" spans="1:13">
      <c r="A1209" t="s">
        <v>831</v>
      </c>
      <c r="B1209" t="s">
        <v>832</v>
      </c>
      <c r="C1209" t="str">
        <f>TEXT(D1209, "mmm")</f>
        <v>Feb</v>
      </c>
      <c r="D1209" s="1">
        <v>45327</v>
      </c>
      <c r="E1209" t="s">
        <v>835</v>
      </c>
      <c r="F1209" t="s">
        <v>101</v>
      </c>
      <c r="G1209">
        <v>6500</v>
      </c>
      <c r="H1209">
        <v>59.15</v>
      </c>
      <c r="I1209">
        <v>384475</v>
      </c>
      <c r="J1209" t="s">
        <v>81</v>
      </c>
      <c r="K1209">
        <v>-1.765943309275819E-3</v>
      </c>
      <c r="L1209">
        <v>-0.17660000000000001</v>
      </c>
      <c r="M1209" t="s">
        <v>82</v>
      </c>
    </row>
    <row r="1210" spans="1:13">
      <c r="A1210" t="s">
        <v>831</v>
      </c>
      <c r="B1210" t="s">
        <v>832</v>
      </c>
      <c r="C1210" t="str">
        <f>TEXT(D1210, "mmm")</f>
        <v>Feb</v>
      </c>
      <c r="D1210" s="1">
        <v>45327</v>
      </c>
      <c r="E1210" t="s">
        <v>833</v>
      </c>
      <c r="F1210" t="s">
        <v>101</v>
      </c>
      <c r="G1210">
        <v>648</v>
      </c>
      <c r="H1210">
        <v>60.85</v>
      </c>
      <c r="I1210">
        <v>39430.800000000003</v>
      </c>
      <c r="J1210" t="s">
        <v>81</v>
      </c>
      <c r="K1210">
        <v>-1.765943309275819E-3</v>
      </c>
      <c r="L1210">
        <v>-0.17660000000000001</v>
      </c>
      <c r="M1210" t="s">
        <v>82</v>
      </c>
    </row>
    <row r="1211" spans="1:13">
      <c r="A1211" t="s">
        <v>831</v>
      </c>
      <c r="B1211" t="s">
        <v>832</v>
      </c>
      <c r="C1211" t="str">
        <f>TEXT(D1211, "mmm")</f>
        <v>Feb</v>
      </c>
      <c r="D1211" s="1">
        <v>45327</v>
      </c>
      <c r="E1211" t="s">
        <v>834</v>
      </c>
      <c r="F1211" t="s">
        <v>101</v>
      </c>
      <c r="G1211">
        <v>648</v>
      </c>
      <c r="H1211">
        <v>60.85</v>
      </c>
      <c r="I1211">
        <v>39430.800000000003</v>
      </c>
      <c r="J1211" t="s">
        <v>81</v>
      </c>
      <c r="K1211">
        <v>-1.765943309275819E-3</v>
      </c>
      <c r="L1211">
        <v>-0.17660000000000001</v>
      </c>
      <c r="M1211" t="s">
        <v>82</v>
      </c>
    </row>
    <row r="1212" spans="1:13">
      <c r="A1212" t="s">
        <v>831</v>
      </c>
      <c r="B1212" t="s">
        <v>832</v>
      </c>
      <c r="C1212" t="str">
        <f>TEXT(D1212, "mmm")</f>
        <v>Feb</v>
      </c>
      <c r="D1212" s="1">
        <v>45327</v>
      </c>
      <c r="E1212" t="s">
        <v>835</v>
      </c>
      <c r="F1212" t="s">
        <v>101</v>
      </c>
      <c r="G1212">
        <v>648</v>
      </c>
      <c r="H1212">
        <v>60.85</v>
      </c>
      <c r="I1212">
        <v>39430.800000000003</v>
      </c>
      <c r="J1212" t="s">
        <v>81</v>
      </c>
      <c r="K1212">
        <v>-1.765943309275819E-3</v>
      </c>
      <c r="L1212">
        <v>-0.17660000000000001</v>
      </c>
      <c r="M1212" t="s">
        <v>82</v>
      </c>
    </row>
    <row r="1213" spans="1:13">
      <c r="A1213" t="s">
        <v>831</v>
      </c>
      <c r="B1213" t="s">
        <v>832</v>
      </c>
      <c r="C1213" t="str">
        <f>TEXT(D1213, "mmm")</f>
        <v>Feb</v>
      </c>
      <c r="D1213" s="1">
        <v>45327</v>
      </c>
      <c r="E1213" t="s">
        <v>833</v>
      </c>
      <c r="F1213" t="s">
        <v>101</v>
      </c>
      <c r="G1213">
        <v>6000</v>
      </c>
      <c r="H1213">
        <v>60.15</v>
      </c>
      <c r="I1213">
        <v>360900</v>
      </c>
      <c r="J1213" t="s">
        <v>81</v>
      </c>
      <c r="K1213">
        <v>-1.765943309275819E-3</v>
      </c>
      <c r="L1213">
        <v>-0.17660000000000001</v>
      </c>
      <c r="M1213" t="s">
        <v>82</v>
      </c>
    </row>
    <row r="1214" spans="1:13">
      <c r="A1214" t="s">
        <v>831</v>
      </c>
      <c r="B1214" t="s">
        <v>832</v>
      </c>
      <c r="C1214" t="str">
        <f>TEXT(D1214, "mmm")</f>
        <v>Feb</v>
      </c>
      <c r="D1214" s="1">
        <v>45327</v>
      </c>
      <c r="E1214" t="s">
        <v>834</v>
      </c>
      <c r="F1214" t="s">
        <v>101</v>
      </c>
      <c r="G1214">
        <v>6000</v>
      </c>
      <c r="H1214">
        <v>60.15</v>
      </c>
      <c r="I1214">
        <v>360900</v>
      </c>
      <c r="J1214" t="s">
        <v>81</v>
      </c>
      <c r="K1214">
        <v>-1.765943309275819E-3</v>
      </c>
      <c r="L1214">
        <v>-0.17660000000000001</v>
      </c>
      <c r="M1214" t="s">
        <v>82</v>
      </c>
    </row>
    <row r="1215" spans="1:13">
      <c r="A1215" t="s">
        <v>831</v>
      </c>
      <c r="B1215" t="s">
        <v>832</v>
      </c>
      <c r="C1215" t="str">
        <f>TEXT(D1215, "mmm")</f>
        <v>Feb</v>
      </c>
      <c r="D1215" s="1">
        <v>45327</v>
      </c>
      <c r="E1215" t="s">
        <v>835</v>
      </c>
      <c r="F1215" t="s">
        <v>101</v>
      </c>
      <c r="G1215">
        <v>6000</v>
      </c>
      <c r="H1215">
        <v>60.15</v>
      </c>
      <c r="I1215">
        <v>360900</v>
      </c>
      <c r="J1215" t="s">
        <v>81</v>
      </c>
      <c r="K1215">
        <v>-1.765943309275819E-3</v>
      </c>
      <c r="L1215">
        <v>-0.17660000000000001</v>
      </c>
      <c r="M1215" t="s">
        <v>82</v>
      </c>
    </row>
    <row r="1216" spans="1:13">
      <c r="A1216" t="s">
        <v>468</v>
      </c>
      <c r="B1216" t="s">
        <v>469</v>
      </c>
      <c r="C1216" t="str">
        <f>TEXT(D1216, "mmm")</f>
        <v>Feb</v>
      </c>
      <c r="D1216" s="1">
        <v>45327</v>
      </c>
      <c r="E1216" t="s">
        <v>471</v>
      </c>
      <c r="F1216" t="s">
        <v>222</v>
      </c>
      <c r="G1216">
        <v>43607</v>
      </c>
      <c r="H1216">
        <v>2.91</v>
      </c>
      <c r="I1216">
        <v>126896.37</v>
      </c>
      <c r="J1216" t="s">
        <v>81</v>
      </c>
      <c r="K1216">
        <v>3.7800650120745523E-2</v>
      </c>
      <c r="L1216">
        <v>3.7801</v>
      </c>
      <c r="M1216" t="s">
        <v>82</v>
      </c>
    </row>
    <row r="1217" spans="1:13">
      <c r="A1217" t="s">
        <v>468</v>
      </c>
      <c r="B1217" t="s">
        <v>469</v>
      </c>
      <c r="C1217" t="str">
        <f>TEXT(D1217, "mmm")</f>
        <v>Feb</v>
      </c>
      <c r="D1217" s="1">
        <v>45327</v>
      </c>
      <c r="E1217" t="s">
        <v>470</v>
      </c>
      <c r="F1217" t="s">
        <v>222</v>
      </c>
      <c r="G1217">
        <v>43607</v>
      </c>
      <c r="H1217">
        <v>2.91</v>
      </c>
      <c r="I1217">
        <v>126896.37</v>
      </c>
      <c r="J1217" t="s">
        <v>81</v>
      </c>
      <c r="K1217">
        <v>3.7800650120745523E-2</v>
      </c>
      <c r="L1217">
        <v>3.7801</v>
      </c>
      <c r="M1217" t="s">
        <v>82</v>
      </c>
    </row>
    <row r="1218" spans="1:13">
      <c r="A1218" t="s">
        <v>836</v>
      </c>
      <c r="B1218" t="s">
        <v>837</v>
      </c>
      <c r="C1218" t="str">
        <f>TEXT(D1218, "mmm")</f>
        <v>Feb</v>
      </c>
      <c r="D1218" s="1">
        <v>45328</v>
      </c>
      <c r="E1218" t="s">
        <v>838</v>
      </c>
      <c r="F1218" t="s">
        <v>101</v>
      </c>
      <c r="G1218">
        <v>333333</v>
      </c>
      <c r="H1218">
        <v>15</v>
      </c>
      <c r="I1218">
        <v>4999995</v>
      </c>
      <c r="J1218" t="s">
        <v>86</v>
      </c>
      <c r="K1218">
        <v>-0.21057689045307779</v>
      </c>
      <c r="L1218">
        <v>-21.057700000000001</v>
      </c>
      <c r="M1218" t="s">
        <v>82</v>
      </c>
    </row>
    <row r="1219" spans="1:13">
      <c r="A1219" t="s">
        <v>836</v>
      </c>
      <c r="B1219" t="s">
        <v>837</v>
      </c>
      <c r="C1219" t="str">
        <f>TEXT(D1219, "mmm")</f>
        <v>Feb</v>
      </c>
      <c r="D1219" s="1">
        <v>45328</v>
      </c>
      <c r="E1219" t="s">
        <v>839</v>
      </c>
      <c r="F1219" t="s">
        <v>101</v>
      </c>
      <c r="G1219">
        <v>333333</v>
      </c>
      <c r="H1219">
        <v>15</v>
      </c>
      <c r="I1219">
        <v>4999995</v>
      </c>
      <c r="J1219" t="s">
        <v>86</v>
      </c>
      <c r="K1219">
        <v>-0.21057689045307779</v>
      </c>
      <c r="L1219">
        <v>-21.057700000000001</v>
      </c>
      <c r="M1219" t="s">
        <v>82</v>
      </c>
    </row>
    <row r="1220" spans="1:13">
      <c r="A1220" t="s">
        <v>836</v>
      </c>
      <c r="B1220" t="s">
        <v>837</v>
      </c>
      <c r="C1220" t="str">
        <f>TEXT(D1220, "mmm")</f>
        <v>Feb</v>
      </c>
      <c r="D1220" s="1">
        <v>45328</v>
      </c>
      <c r="E1220" t="s">
        <v>840</v>
      </c>
      <c r="F1220" t="s">
        <v>101</v>
      </c>
      <c r="G1220">
        <v>333333</v>
      </c>
      <c r="H1220">
        <v>15</v>
      </c>
      <c r="I1220">
        <v>4999995</v>
      </c>
      <c r="J1220" t="s">
        <v>86</v>
      </c>
      <c r="K1220">
        <v>-0.21057689045307779</v>
      </c>
      <c r="L1220">
        <v>-21.057700000000001</v>
      </c>
      <c r="M1220" t="s">
        <v>82</v>
      </c>
    </row>
    <row r="1221" spans="1:13">
      <c r="A1221" t="s">
        <v>836</v>
      </c>
      <c r="B1221" t="s">
        <v>837</v>
      </c>
      <c r="C1221" t="str">
        <f>TEXT(D1221, "mmm")</f>
        <v>Feb</v>
      </c>
      <c r="D1221" s="1">
        <v>45328</v>
      </c>
      <c r="E1221" t="s">
        <v>841</v>
      </c>
      <c r="F1221" t="s">
        <v>101</v>
      </c>
      <c r="G1221">
        <v>333333</v>
      </c>
      <c r="H1221">
        <v>15</v>
      </c>
      <c r="I1221">
        <v>4999995</v>
      </c>
      <c r="J1221" t="s">
        <v>86</v>
      </c>
      <c r="K1221">
        <v>-0.21057689045307779</v>
      </c>
      <c r="L1221">
        <v>-21.057700000000001</v>
      </c>
      <c r="M1221" t="s">
        <v>82</v>
      </c>
    </row>
    <row r="1222" spans="1:13">
      <c r="A1222" t="s">
        <v>836</v>
      </c>
      <c r="B1222" t="s">
        <v>837</v>
      </c>
      <c r="C1222" t="str">
        <f>TEXT(D1222, "mmm")</f>
        <v>Feb</v>
      </c>
      <c r="D1222" s="1">
        <v>45328</v>
      </c>
      <c r="E1222" t="s">
        <v>842</v>
      </c>
      <c r="F1222" t="s">
        <v>101</v>
      </c>
      <c r="G1222">
        <v>333333</v>
      </c>
      <c r="H1222">
        <v>15</v>
      </c>
      <c r="I1222">
        <v>4999995</v>
      </c>
      <c r="J1222" t="s">
        <v>86</v>
      </c>
      <c r="K1222">
        <v>-0.21057689045307779</v>
      </c>
      <c r="L1222">
        <v>-21.057700000000001</v>
      </c>
      <c r="M1222" t="s">
        <v>82</v>
      </c>
    </row>
    <row r="1223" spans="1:13">
      <c r="A1223" t="s">
        <v>836</v>
      </c>
      <c r="B1223" t="s">
        <v>837</v>
      </c>
      <c r="C1223" t="str">
        <f>TEXT(D1223, "mmm")</f>
        <v>Feb</v>
      </c>
      <c r="D1223" s="1">
        <v>45328</v>
      </c>
      <c r="E1223" t="s">
        <v>843</v>
      </c>
      <c r="F1223" t="s">
        <v>101</v>
      </c>
      <c r="G1223">
        <v>333333</v>
      </c>
      <c r="H1223">
        <v>15</v>
      </c>
      <c r="I1223">
        <v>4999995</v>
      </c>
      <c r="J1223" t="s">
        <v>86</v>
      </c>
      <c r="K1223">
        <v>-0.21057689045307779</v>
      </c>
      <c r="L1223">
        <v>-21.057700000000001</v>
      </c>
      <c r="M1223" t="s">
        <v>82</v>
      </c>
    </row>
    <row r="1224" spans="1:13">
      <c r="A1224" t="s">
        <v>543</v>
      </c>
      <c r="B1224" t="s">
        <v>544</v>
      </c>
      <c r="C1224" t="str">
        <f>TEXT(D1224, "mmm")</f>
        <v>Feb</v>
      </c>
      <c r="D1224" s="1">
        <v>45328</v>
      </c>
      <c r="E1224" t="s">
        <v>844</v>
      </c>
      <c r="F1224" t="s">
        <v>80</v>
      </c>
      <c r="G1224">
        <v>2685</v>
      </c>
      <c r="H1224">
        <v>18.48</v>
      </c>
      <c r="I1224">
        <v>49618.8</v>
      </c>
      <c r="J1224" t="s">
        <v>81</v>
      </c>
      <c r="K1224">
        <v>-1.614633788226838E-2</v>
      </c>
      <c r="L1224">
        <v>-1.6146</v>
      </c>
      <c r="M1224" t="s">
        <v>82</v>
      </c>
    </row>
    <row r="1225" spans="1:13">
      <c r="A1225" t="s">
        <v>674</v>
      </c>
      <c r="B1225" t="s">
        <v>675</v>
      </c>
      <c r="C1225" t="str">
        <f>TEXT(D1225, "mmm")</f>
        <v>Feb</v>
      </c>
      <c r="D1225" s="1">
        <v>45328</v>
      </c>
      <c r="E1225" t="s">
        <v>845</v>
      </c>
      <c r="F1225" t="s">
        <v>80</v>
      </c>
      <c r="G1225">
        <v>1200</v>
      </c>
      <c r="H1225">
        <v>25</v>
      </c>
      <c r="I1225">
        <v>30000</v>
      </c>
      <c r="J1225" t="s">
        <v>86</v>
      </c>
      <c r="K1225">
        <v>-3.6478901745036429E-2</v>
      </c>
      <c r="L1225">
        <v>-3.6478999999999999</v>
      </c>
      <c r="M1225" t="s">
        <v>82</v>
      </c>
    </row>
    <row r="1226" spans="1:13">
      <c r="A1226" t="s">
        <v>291</v>
      </c>
      <c r="B1226" t="s">
        <v>292</v>
      </c>
      <c r="C1226" t="str">
        <f>TEXT(D1226, "mmm")</f>
        <v>Feb</v>
      </c>
      <c r="D1226" s="1">
        <v>45328</v>
      </c>
      <c r="E1226" t="s">
        <v>102</v>
      </c>
      <c r="F1226" t="s">
        <v>101</v>
      </c>
      <c r="G1226">
        <v>213539</v>
      </c>
      <c r="H1226">
        <v>7.75</v>
      </c>
      <c r="I1226">
        <v>1654927.25</v>
      </c>
      <c r="J1226" t="s">
        <v>86</v>
      </c>
      <c r="K1226">
        <v>1.4719290318035981E-2</v>
      </c>
      <c r="L1226">
        <v>1.4719</v>
      </c>
      <c r="M1226" t="s">
        <v>82</v>
      </c>
    </row>
    <row r="1227" spans="1:13">
      <c r="A1227" t="s">
        <v>291</v>
      </c>
      <c r="B1227" t="s">
        <v>292</v>
      </c>
      <c r="C1227" t="str">
        <f>TEXT(D1227, "mmm")</f>
        <v>Feb</v>
      </c>
      <c r="D1227" s="1">
        <v>45328</v>
      </c>
      <c r="E1227" t="s">
        <v>100</v>
      </c>
      <c r="F1227" t="s">
        <v>101</v>
      </c>
      <c r="G1227">
        <v>213539</v>
      </c>
      <c r="H1227">
        <v>7.75</v>
      </c>
      <c r="I1227">
        <v>1654927.25</v>
      </c>
      <c r="J1227" t="s">
        <v>86</v>
      </c>
      <c r="K1227">
        <v>1.4719290318035981E-2</v>
      </c>
      <c r="L1227">
        <v>1.4719</v>
      </c>
      <c r="M1227" t="s">
        <v>82</v>
      </c>
    </row>
    <row r="1228" spans="1:13">
      <c r="A1228" t="s">
        <v>846</v>
      </c>
      <c r="B1228" t="s">
        <v>847</v>
      </c>
      <c r="C1228" t="str">
        <f>TEXT(D1228, "mmm")</f>
        <v>Feb</v>
      </c>
      <c r="D1228" s="1">
        <v>45328</v>
      </c>
      <c r="E1228" t="s">
        <v>848</v>
      </c>
      <c r="F1228" t="s">
        <v>80</v>
      </c>
      <c r="G1228">
        <v>7000</v>
      </c>
      <c r="H1228">
        <v>58.45</v>
      </c>
      <c r="I1228">
        <v>409150</v>
      </c>
      <c r="J1228" t="s">
        <v>86</v>
      </c>
      <c r="K1228">
        <v>5.7873988918034858E-2</v>
      </c>
      <c r="L1228">
        <v>5.7873999999999999</v>
      </c>
      <c r="M1228" t="s">
        <v>82</v>
      </c>
    </row>
    <row r="1229" spans="1:13">
      <c r="A1229" t="s">
        <v>626</v>
      </c>
      <c r="B1229" t="s">
        <v>627</v>
      </c>
      <c r="C1229" t="str">
        <f>TEXT(D1229, "mmm")</f>
        <v>Feb</v>
      </c>
      <c r="D1229" s="1">
        <v>45328</v>
      </c>
      <c r="E1229" t="s">
        <v>849</v>
      </c>
      <c r="F1229" t="s">
        <v>128</v>
      </c>
      <c r="G1229">
        <v>20000</v>
      </c>
      <c r="H1229">
        <v>2.5299999999999998</v>
      </c>
      <c r="I1229">
        <v>50599.999999999993</v>
      </c>
      <c r="J1229" t="s">
        <v>81</v>
      </c>
      <c r="K1229">
        <v>-4.6218541271055513E-2</v>
      </c>
      <c r="L1229">
        <v>-4.6219000000000001</v>
      </c>
      <c r="M1229" t="s">
        <v>82</v>
      </c>
    </row>
    <row r="1230" spans="1:13">
      <c r="A1230" t="s">
        <v>713</v>
      </c>
      <c r="B1230" t="s">
        <v>714</v>
      </c>
      <c r="C1230" t="str">
        <f>TEXT(D1230, "mmm")</f>
        <v>Feb</v>
      </c>
      <c r="D1230" s="1">
        <v>45328</v>
      </c>
      <c r="E1230" t="s">
        <v>850</v>
      </c>
      <c r="F1230" t="s">
        <v>80</v>
      </c>
      <c r="G1230">
        <v>59601</v>
      </c>
      <c r="H1230">
        <v>16.78</v>
      </c>
      <c r="I1230">
        <v>1000104.78</v>
      </c>
      <c r="J1230" t="s">
        <v>86</v>
      </c>
      <c r="K1230">
        <v>3.915672162379491E-2</v>
      </c>
      <c r="L1230">
        <v>3.9157000000000002</v>
      </c>
      <c r="M1230" t="s">
        <v>82</v>
      </c>
    </row>
    <row r="1231" spans="1:13">
      <c r="A1231" t="s">
        <v>836</v>
      </c>
      <c r="B1231" t="s">
        <v>837</v>
      </c>
      <c r="C1231" t="str">
        <f>TEXT(D1231, "mmm")</f>
        <v>Feb</v>
      </c>
      <c r="D1231" s="1">
        <v>45328</v>
      </c>
      <c r="E1231" t="s">
        <v>851</v>
      </c>
      <c r="F1231" t="s">
        <v>251</v>
      </c>
      <c r="G1231">
        <v>333333</v>
      </c>
      <c r="H1231">
        <v>15</v>
      </c>
      <c r="I1231">
        <v>4999995</v>
      </c>
      <c r="J1231" t="s">
        <v>86</v>
      </c>
      <c r="K1231">
        <v>-0.21057689045307779</v>
      </c>
      <c r="L1231">
        <v>-21.057700000000001</v>
      </c>
      <c r="M1231" t="s">
        <v>82</v>
      </c>
    </row>
    <row r="1232" spans="1:13">
      <c r="A1232" t="s">
        <v>836</v>
      </c>
      <c r="B1232" t="s">
        <v>837</v>
      </c>
      <c r="C1232" t="str">
        <f>TEXT(D1232, "mmm")</f>
        <v>Feb</v>
      </c>
      <c r="D1232" s="1">
        <v>45328</v>
      </c>
      <c r="E1232" t="s">
        <v>852</v>
      </c>
      <c r="F1232" t="s">
        <v>80</v>
      </c>
      <c r="G1232">
        <v>466666</v>
      </c>
      <c r="H1232">
        <v>15</v>
      </c>
      <c r="I1232">
        <v>6999990</v>
      </c>
      <c r="J1232" t="s">
        <v>86</v>
      </c>
      <c r="K1232">
        <v>-0.21057689045307779</v>
      </c>
      <c r="L1232">
        <v>-21.057700000000001</v>
      </c>
      <c r="M1232" t="s">
        <v>82</v>
      </c>
    </row>
    <row r="1233" spans="1:13">
      <c r="A1233" t="s">
        <v>836</v>
      </c>
      <c r="B1233" t="s">
        <v>837</v>
      </c>
      <c r="C1233" t="str">
        <f>TEXT(D1233, "mmm")</f>
        <v>Feb</v>
      </c>
      <c r="D1233" s="1">
        <v>45328</v>
      </c>
      <c r="E1233" t="s">
        <v>853</v>
      </c>
      <c r="F1233" t="s">
        <v>80</v>
      </c>
      <c r="G1233">
        <v>466666</v>
      </c>
      <c r="H1233">
        <v>15</v>
      </c>
      <c r="I1233">
        <v>6999990</v>
      </c>
      <c r="J1233" t="s">
        <v>86</v>
      </c>
      <c r="K1233">
        <v>-0.21057689045307779</v>
      </c>
      <c r="L1233">
        <v>-21.057700000000001</v>
      </c>
      <c r="M1233" t="s">
        <v>82</v>
      </c>
    </row>
    <row r="1234" spans="1:13">
      <c r="A1234" t="s">
        <v>854</v>
      </c>
      <c r="B1234" t="s">
        <v>855</v>
      </c>
      <c r="C1234" t="str">
        <f>TEXT(D1234, "mmm")</f>
        <v>Feb</v>
      </c>
      <c r="D1234" s="1">
        <v>45328</v>
      </c>
      <c r="E1234" t="s">
        <v>856</v>
      </c>
      <c r="F1234" t="s">
        <v>80</v>
      </c>
      <c r="G1234">
        <v>3450</v>
      </c>
      <c r="H1234">
        <v>12</v>
      </c>
      <c r="I1234">
        <v>41400</v>
      </c>
      <c r="J1234" t="s">
        <v>86</v>
      </c>
      <c r="K1234">
        <v>-3.5000048504562183E-2</v>
      </c>
      <c r="L1234">
        <v>-3.5</v>
      </c>
      <c r="M1234" t="s">
        <v>82</v>
      </c>
    </row>
    <row r="1235" spans="1:13">
      <c r="A1235" t="s">
        <v>857</v>
      </c>
      <c r="B1235" t="s">
        <v>858</v>
      </c>
      <c r="C1235" t="str">
        <f>TEXT(D1235, "mmm")</f>
        <v>Feb</v>
      </c>
      <c r="D1235" s="1">
        <v>45328</v>
      </c>
      <c r="E1235" t="s">
        <v>859</v>
      </c>
      <c r="F1235" t="s">
        <v>80</v>
      </c>
      <c r="G1235">
        <v>650</v>
      </c>
      <c r="H1235">
        <v>81.72</v>
      </c>
      <c r="I1235">
        <v>53118</v>
      </c>
      <c r="J1235" t="s">
        <v>86</v>
      </c>
      <c r="K1235">
        <v>3.4851410206692357E-2</v>
      </c>
      <c r="L1235">
        <v>3.4851000000000001</v>
      </c>
      <c r="M1235" t="s">
        <v>82</v>
      </c>
    </row>
    <row r="1236" spans="1:13">
      <c r="A1236" t="s">
        <v>294</v>
      </c>
      <c r="B1236" t="s">
        <v>295</v>
      </c>
      <c r="C1236" t="str">
        <f>TEXT(D1236, "mmm")</f>
        <v>Feb</v>
      </c>
      <c r="D1236" s="1">
        <v>45328</v>
      </c>
      <c r="E1236" t="s">
        <v>102</v>
      </c>
      <c r="F1236" t="s">
        <v>101</v>
      </c>
      <c r="G1236">
        <v>1592</v>
      </c>
      <c r="H1236">
        <v>15.44</v>
      </c>
      <c r="I1236">
        <v>24580.48</v>
      </c>
      <c r="J1236" t="s">
        <v>81</v>
      </c>
      <c r="K1236">
        <v>1.1183115577535489E-3</v>
      </c>
      <c r="L1236">
        <v>0.1118</v>
      </c>
      <c r="M1236" t="s">
        <v>82</v>
      </c>
    </row>
    <row r="1237" spans="1:13">
      <c r="A1237" t="s">
        <v>294</v>
      </c>
      <c r="B1237" t="s">
        <v>295</v>
      </c>
      <c r="C1237" t="str">
        <f>TEXT(D1237, "mmm")</f>
        <v>Feb</v>
      </c>
      <c r="D1237" s="1">
        <v>45328</v>
      </c>
      <c r="E1237" t="s">
        <v>100</v>
      </c>
      <c r="F1237" t="s">
        <v>101</v>
      </c>
      <c r="G1237">
        <v>1592</v>
      </c>
      <c r="H1237">
        <v>15.44</v>
      </c>
      <c r="I1237">
        <v>24580.48</v>
      </c>
      <c r="J1237" t="s">
        <v>81</v>
      </c>
      <c r="K1237">
        <v>1.1183115577535489E-3</v>
      </c>
      <c r="L1237">
        <v>0.1118</v>
      </c>
      <c r="M1237" t="s">
        <v>82</v>
      </c>
    </row>
    <row r="1238" spans="1:13">
      <c r="A1238" t="s">
        <v>737</v>
      </c>
      <c r="B1238" t="s">
        <v>738</v>
      </c>
      <c r="C1238" t="str">
        <f>TEXT(D1238, "mmm")</f>
        <v>Feb</v>
      </c>
      <c r="D1238" s="1">
        <v>45328</v>
      </c>
      <c r="E1238" t="s">
        <v>739</v>
      </c>
      <c r="F1238" t="s">
        <v>251</v>
      </c>
      <c r="G1238">
        <v>9000</v>
      </c>
      <c r="H1238">
        <v>32</v>
      </c>
      <c r="I1238">
        <v>288000</v>
      </c>
      <c r="J1238" t="s">
        <v>86</v>
      </c>
      <c r="K1238">
        <v>1.6460782790154171E-2</v>
      </c>
      <c r="L1238">
        <v>1.6460999999999999</v>
      </c>
      <c r="M1238" t="s">
        <v>82</v>
      </c>
    </row>
    <row r="1239" spans="1:13">
      <c r="A1239" t="s">
        <v>737</v>
      </c>
      <c r="B1239" t="s">
        <v>738</v>
      </c>
      <c r="C1239" t="str">
        <f>TEXT(D1239, "mmm")</f>
        <v>Feb</v>
      </c>
      <c r="D1239" s="1">
        <v>45328</v>
      </c>
      <c r="E1239" t="s">
        <v>739</v>
      </c>
      <c r="F1239" t="s">
        <v>251</v>
      </c>
      <c r="G1239">
        <v>2000</v>
      </c>
      <c r="H1239">
        <v>32.11</v>
      </c>
      <c r="I1239">
        <v>64220</v>
      </c>
      <c r="J1239" t="s">
        <v>81</v>
      </c>
      <c r="K1239">
        <v>1.6460782790154171E-2</v>
      </c>
      <c r="L1239">
        <v>1.6460999999999999</v>
      </c>
      <c r="M1239" t="s">
        <v>82</v>
      </c>
    </row>
    <row r="1240" spans="1:13">
      <c r="A1240" t="s">
        <v>860</v>
      </c>
      <c r="B1240" t="s">
        <v>861</v>
      </c>
      <c r="C1240" t="str">
        <f>TEXT(D1240, "mmm")</f>
        <v>Feb</v>
      </c>
      <c r="D1240" s="1">
        <v>45328</v>
      </c>
      <c r="E1240" t="s">
        <v>862</v>
      </c>
      <c r="F1240" t="s">
        <v>118</v>
      </c>
      <c r="G1240">
        <v>1563</v>
      </c>
      <c r="H1240">
        <v>16</v>
      </c>
      <c r="I1240">
        <v>25008</v>
      </c>
      <c r="J1240" t="s">
        <v>81</v>
      </c>
      <c r="K1240">
        <v>-0.30531198086473821</v>
      </c>
      <c r="L1240">
        <v>-30.531199999999998</v>
      </c>
      <c r="M1240" t="s">
        <v>82</v>
      </c>
    </row>
    <row r="1241" spans="1:13">
      <c r="A1241" t="s">
        <v>860</v>
      </c>
      <c r="B1241" t="s">
        <v>861</v>
      </c>
      <c r="C1241" t="str">
        <f>TEXT(D1241, "mmm")</f>
        <v>Feb</v>
      </c>
      <c r="D1241" s="1">
        <v>45328</v>
      </c>
      <c r="E1241" t="s">
        <v>863</v>
      </c>
      <c r="F1241" t="s">
        <v>128</v>
      </c>
      <c r="G1241">
        <v>3125</v>
      </c>
      <c r="H1241">
        <v>16</v>
      </c>
      <c r="I1241">
        <v>50000</v>
      </c>
      <c r="J1241" t="s">
        <v>81</v>
      </c>
      <c r="K1241">
        <v>-0.30531198086473821</v>
      </c>
      <c r="L1241">
        <v>-30.531199999999998</v>
      </c>
      <c r="M1241" t="s">
        <v>82</v>
      </c>
    </row>
    <row r="1242" spans="1:13">
      <c r="A1242" t="s">
        <v>809</v>
      </c>
      <c r="B1242" t="s">
        <v>810</v>
      </c>
      <c r="C1242" t="str">
        <f>TEXT(D1242, "mmm")</f>
        <v>Feb</v>
      </c>
      <c r="D1242" s="1">
        <v>45328</v>
      </c>
      <c r="E1242" t="s">
        <v>864</v>
      </c>
      <c r="F1242" t="s">
        <v>80</v>
      </c>
      <c r="G1242">
        <v>1555</v>
      </c>
      <c r="H1242">
        <v>25.7</v>
      </c>
      <c r="I1242">
        <v>39963.5</v>
      </c>
      <c r="J1242" t="s">
        <v>81</v>
      </c>
      <c r="K1242">
        <v>5.7812481257133452E-2</v>
      </c>
      <c r="L1242">
        <v>5.7812000000000001</v>
      </c>
      <c r="M1242" t="s">
        <v>82</v>
      </c>
    </row>
    <row r="1243" spans="1:13">
      <c r="A1243" t="s">
        <v>865</v>
      </c>
      <c r="B1243" t="s">
        <v>866</v>
      </c>
      <c r="C1243" t="str">
        <f>TEXT(D1243, "mmm")</f>
        <v>Feb</v>
      </c>
      <c r="D1243" s="1">
        <v>45328</v>
      </c>
      <c r="E1243" t="s">
        <v>867</v>
      </c>
      <c r="F1243" t="s">
        <v>118</v>
      </c>
      <c r="G1243">
        <v>4000</v>
      </c>
      <c r="H1243">
        <v>13.95</v>
      </c>
      <c r="I1243">
        <v>55800</v>
      </c>
      <c r="J1243" t="s">
        <v>86</v>
      </c>
      <c r="K1243">
        <v>-1.202263131624093E-2</v>
      </c>
      <c r="L1243">
        <v>-1.2022999999999999</v>
      </c>
      <c r="M1243" t="s">
        <v>82</v>
      </c>
    </row>
    <row r="1244" spans="1:13">
      <c r="A1244" t="s">
        <v>868</v>
      </c>
      <c r="B1244" t="s">
        <v>869</v>
      </c>
      <c r="C1244" t="str">
        <f>TEXT(D1244, "mmm")</f>
        <v>Feb</v>
      </c>
      <c r="D1244" s="1">
        <v>45328</v>
      </c>
      <c r="E1244" t="s">
        <v>870</v>
      </c>
      <c r="F1244" t="s">
        <v>80</v>
      </c>
      <c r="G1244">
        <v>4914</v>
      </c>
      <c r="H1244">
        <v>9.9499999999999993</v>
      </c>
      <c r="I1244">
        <v>48894.3</v>
      </c>
      <c r="J1244" t="s">
        <v>86</v>
      </c>
      <c r="K1244">
        <v>4.4012163757318978E-2</v>
      </c>
      <c r="L1244">
        <v>4.4012000000000002</v>
      </c>
      <c r="M1244" t="s">
        <v>82</v>
      </c>
    </row>
    <row r="1245" spans="1:13">
      <c r="A1245" t="s">
        <v>871</v>
      </c>
      <c r="B1245" t="s">
        <v>872</v>
      </c>
      <c r="C1245" t="str">
        <f>TEXT(D1245, "mmm")</f>
        <v>Feb</v>
      </c>
      <c r="D1245" s="1">
        <v>45328</v>
      </c>
      <c r="E1245" t="s">
        <v>873</v>
      </c>
      <c r="F1245" t="s">
        <v>80</v>
      </c>
      <c r="G1245">
        <v>2000</v>
      </c>
      <c r="H1245">
        <v>7.19</v>
      </c>
      <c r="I1245">
        <v>14380</v>
      </c>
      <c r="J1245" t="s">
        <v>81</v>
      </c>
      <c r="K1245">
        <v>8.2191513842591046E-3</v>
      </c>
      <c r="L1245">
        <v>0.82189999999999996</v>
      </c>
      <c r="M1245" t="s">
        <v>82</v>
      </c>
    </row>
    <row r="1246" spans="1:13">
      <c r="A1246" t="s">
        <v>874</v>
      </c>
      <c r="B1246" t="s">
        <v>875</v>
      </c>
      <c r="C1246" t="str">
        <f>TEXT(D1246, "mmm")</f>
        <v>Feb</v>
      </c>
      <c r="D1246" s="1">
        <v>45328</v>
      </c>
      <c r="E1246" t="s">
        <v>876</v>
      </c>
      <c r="F1246" t="s">
        <v>80</v>
      </c>
      <c r="G1246">
        <v>30000</v>
      </c>
      <c r="H1246">
        <v>27</v>
      </c>
      <c r="I1246">
        <v>810000</v>
      </c>
      <c r="J1246" t="s">
        <v>81</v>
      </c>
      <c r="K1246">
        <v>1.268252866699671E-2</v>
      </c>
      <c r="L1246">
        <v>1.2683</v>
      </c>
      <c r="M1246" t="s">
        <v>82</v>
      </c>
    </row>
    <row r="1247" spans="1:13">
      <c r="A1247" t="s">
        <v>860</v>
      </c>
      <c r="B1247" t="s">
        <v>861</v>
      </c>
      <c r="C1247" t="str">
        <f>TEXT(D1247, "mmm")</f>
        <v>Feb</v>
      </c>
      <c r="D1247" s="1">
        <v>45328</v>
      </c>
      <c r="E1247" t="s">
        <v>877</v>
      </c>
      <c r="F1247" t="s">
        <v>118</v>
      </c>
      <c r="G1247">
        <v>17000</v>
      </c>
      <c r="H1247">
        <v>16</v>
      </c>
      <c r="I1247">
        <v>272000</v>
      </c>
      <c r="J1247" t="s">
        <v>81</v>
      </c>
      <c r="K1247">
        <v>-0.30531198086473821</v>
      </c>
      <c r="L1247">
        <v>-30.531199999999998</v>
      </c>
      <c r="M1247" t="s">
        <v>82</v>
      </c>
    </row>
    <row r="1248" spans="1:13">
      <c r="A1248" t="s">
        <v>860</v>
      </c>
      <c r="B1248" t="s">
        <v>861</v>
      </c>
      <c r="C1248" t="str">
        <f>TEXT(D1248, "mmm")</f>
        <v>Feb</v>
      </c>
      <c r="D1248" s="1">
        <v>45328</v>
      </c>
      <c r="E1248" t="s">
        <v>878</v>
      </c>
      <c r="F1248" t="s">
        <v>101</v>
      </c>
      <c r="G1248">
        <v>600000</v>
      </c>
      <c r="H1248">
        <v>16</v>
      </c>
      <c r="I1248">
        <v>9600000</v>
      </c>
      <c r="J1248" t="s">
        <v>86</v>
      </c>
      <c r="K1248">
        <v>-0.30531198086473821</v>
      </c>
      <c r="L1248">
        <v>-30.531199999999998</v>
      </c>
      <c r="M1248" t="s">
        <v>82</v>
      </c>
    </row>
    <row r="1249" spans="1:13">
      <c r="A1249" t="s">
        <v>860</v>
      </c>
      <c r="B1249" t="s">
        <v>861</v>
      </c>
      <c r="C1249" t="str">
        <f>TEXT(D1249, "mmm")</f>
        <v>Feb</v>
      </c>
      <c r="D1249" s="1">
        <v>45328</v>
      </c>
      <c r="E1249" t="s">
        <v>879</v>
      </c>
      <c r="F1249" t="s">
        <v>101</v>
      </c>
      <c r="G1249">
        <v>600000</v>
      </c>
      <c r="H1249">
        <v>16</v>
      </c>
      <c r="I1249">
        <v>9600000</v>
      </c>
      <c r="J1249" t="s">
        <v>86</v>
      </c>
      <c r="K1249">
        <v>-0.30531198086473821</v>
      </c>
      <c r="L1249">
        <v>-30.531199999999998</v>
      </c>
      <c r="M1249" t="s">
        <v>82</v>
      </c>
    </row>
    <row r="1250" spans="1:13">
      <c r="A1250" t="s">
        <v>860</v>
      </c>
      <c r="B1250" t="s">
        <v>861</v>
      </c>
      <c r="C1250" t="str">
        <f>TEXT(D1250, "mmm")</f>
        <v>Feb</v>
      </c>
      <c r="D1250" s="1">
        <v>45328</v>
      </c>
      <c r="E1250" t="s">
        <v>880</v>
      </c>
      <c r="F1250" t="s">
        <v>101</v>
      </c>
      <c r="G1250">
        <v>600000</v>
      </c>
      <c r="H1250">
        <v>16</v>
      </c>
      <c r="I1250">
        <v>9600000</v>
      </c>
      <c r="J1250" t="s">
        <v>86</v>
      </c>
      <c r="K1250">
        <v>-0.30531198086473821</v>
      </c>
      <c r="L1250">
        <v>-30.531199999999998</v>
      </c>
      <c r="M1250" t="s">
        <v>82</v>
      </c>
    </row>
    <row r="1251" spans="1:13">
      <c r="A1251" t="s">
        <v>860</v>
      </c>
      <c r="B1251" t="s">
        <v>861</v>
      </c>
      <c r="C1251" t="str">
        <f>TEXT(D1251, "mmm")</f>
        <v>Feb</v>
      </c>
      <c r="D1251" s="1">
        <v>45328</v>
      </c>
      <c r="E1251" t="s">
        <v>881</v>
      </c>
      <c r="F1251" t="s">
        <v>101</v>
      </c>
      <c r="G1251">
        <v>600000</v>
      </c>
      <c r="H1251">
        <v>16</v>
      </c>
      <c r="I1251">
        <v>9600000</v>
      </c>
      <c r="J1251" t="s">
        <v>86</v>
      </c>
      <c r="K1251">
        <v>-0.30531198086473821</v>
      </c>
      <c r="L1251">
        <v>-30.531199999999998</v>
      </c>
      <c r="M1251" t="s">
        <v>82</v>
      </c>
    </row>
    <row r="1252" spans="1:13">
      <c r="A1252" t="s">
        <v>166</v>
      </c>
      <c r="B1252" t="s">
        <v>167</v>
      </c>
      <c r="C1252" t="str">
        <f>TEXT(D1252, "mmm")</f>
        <v>Feb</v>
      </c>
      <c r="D1252" s="1">
        <v>45328</v>
      </c>
      <c r="E1252" t="s">
        <v>169</v>
      </c>
      <c r="F1252" t="s">
        <v>101</v>
      </c>
      <c r="G1252">
        <v>4474</v>
      </c>
      <c r="H1252">
        <v>14.74</v>
      </c>
      <c r="I1252">
        <v>65946.759999999995</v>
      </c>
      <c r="J1252" t="s">
        <v>81</v>
      </c>
      <c r="K1252">
        <v>-0.1207012792354555</v>
      </c>
      <c r="L1252">
        <v>-12.0701</v>
      </c>
      <c r="M1252" t="s">
        <v>82</v>
      </c>
    </row>
    <row r="1253" spans="1:13">
      <c r="A1253" t="s">
        <v>166</v>
      </c>
      <c r="B1253" t="s">
        <v>167</v>
      </c>
      <c r="C1253" t="str">
        <f>TEXT(D1253, "mmm")</f>
        <v>Feb</v>
      </c>
      <c r="D1253" s="1">
        <v>45328</v>
      </c>
      <c r="E1253" t="s">
        <v>173</v>
      </c>
      <c r="F1253" t="s">
        <v>101</v>
      </c>
      <c r="G1253">
        <v>4474</v>
      </c>
      <c r="H1253">
        <v>14.74</v>
      </c>
      <c r="I1253">
        <v>65946.759999999995</v>
      </c>
      <c r="J1253" t="s">
        <v>81</v>
      </c>
      <c r="K1253">
        <v>-0.1207012792354555</v>
      </c>
      <c r="L1253">
        <v>-12.0701</v>
      </c>
      <c r="M1253" t="s">
        <v>82</v>
      </c>
    </row>
    <row r="1254" spans="1:13">
      <c r="A1254" t="s">
        <v>166</v>
      </c>
      <c r="B1254" t="s">
        <v>167</v>
      </c>
      <c r="C1254" t="str">
        <f>TEXT(D1254, "mmm")</f>
        <v>Feb</v>
      </c>
      <c r="D1254" s="1">
        <v>45328</v>
      </c>
      <c r="E1254" t="s">
        <v>172</v>
      </c>
      <c r="F1254" t="s">
        <v>101</v>
      </c>
      <c r="G1254">
        <v>4474</v>
      </c>
      <c r="H1254">
        <v>14.74</v>
      </c>
      <c r="I1254">
        <v>65946.759999999995</v>
      </c>
      <c r="J1254" t="s">
        <v>81</v>
      </c>
      <c r="K1254">
        <v>-0.1207012792354555</v>
      </c>
      <c r="L1254">
        <v>-12.0701</v>
      </c>
      <c r="M1254" t="s">
        <v>82</v>
      </c>
    </row>
    <row r="1255" spans="1:13">
      <c r="A1255" t="s">
        <v>166</v>
      </c>
      <c r="B1255" t="s">
        <v>167</v>
      </c>
      <c r="C1255" t="str">
        <f>TEXT(D1255, "mmm")</f>
        <v>Feb</v>
      </c>
      <c r="D1255" s="1">
        <v>45328</v>
      </c>
      <c r="E1255" t="s">
        <v>168</v>
      </c>
      <c r="F1255" t="s">
        <v>101</v>
      </c>
      <c r="G1255">
        <v>4474</v>
      </c>
      <c r="H1255">
        <v>14.74</v>
      </c>
      <c r="I1255">
        <v>65946.759999999995</v>
      </c>
      <c r="J1255" t="s">
        <v>81</v>
      </c>
      <c r="K1255">
        <v>-0.1207012792354555</v>
      </c>
      <c r="L1255">
        <v>-12.0701</v>
      </c>
      <c r="M1255" t="s">
        <v>82</v>
      </c>
    </row>
    <row r="1256" spans="1:13">
      <c r="A1256" t="s">
        <v>166</v>
      </c>
      <c r="B1256" t="s">
        <v>167</v>
      </c>
      <c r="C1256" t="str">
        <f>TEXT(D1256, "mmm")</f>
        <v>Feb</v>
      </c>
      <c r="D1256" s="1">
        <v>45328</v>
      </c>
      <c r="E1256" t="s">
        <v>170</v>
      </c>
      <c r="F1256" t="s">
        <v>101</v>
      </c>
      <c r="G1256">
        <v>4474</v>
      </c>
      <c r="H1256">
        <v>14.74</v>
      </c>
      <c r="I1256">
        <v>65946.759999999995</v>
      </c>
      <c r="J1256" t="s">
        <v>81</v>
      </c>
      <c r="K1256">
        <v>-0.1207012792354555</v>
      </c>
      <c r="L1256">
        <v>-12.0701</v>
      </c>
      <c r="M1256" t="s">
        <v>82</v>
      </c>
    </row>
    <row r="1257" spans="1:13">
      <c r="A1257" t="s">
        <v>166</v>
      </c>
      <c r="B1257" t="s">
        <v>167</v>
      </c>
      <c r="C1257" t="str">
        <f>TEXT(D1257, "mmm")</f>
        <v>Feb</v>
      </c>
      <c r="D1257" s="1">
        <v>45328</v>
      </c>
      <c r="E1257" t="s">
        <v>171</v>
      </c>
      <c r="F1257" t="s">
        <v>101</v>
      </c>
      <c r="G1257">
        <v>4474</v>
      </c>
      <c r="H1257">
        <v>14.74</v>
      </c>
      <c r="I1257">
        <v>65946.759999999995</v>
      </c>
      <c r="J1257" t="s">
        <v>81</v>
      </c>
      <c r="K1257">
        <v>-0.1207012792354555</v>
      </c>
      <c r="L1257">
        <v>-12.0701</v>
      </c>
      <c r="M1257" t="s">
        <v>82</v>
      </c>
    </row>
    <row r="1258" spans="1:13">
      <c r="A1258" t="s">
        <v>166</v>
      </c>
      <c r="B1258" t="s">
        <v>167</v>
      </c>
      <c r="C1258" t="str">
        <f>TEXT(D1258, "mmm")</f>
        <v>Feb</v>
      </c>
      <c r="D1258" s="1">
        <v>45328</v>
      </c>
      <c r="E1258" t="s">
        <v>174</v>
      </c>
      <c r="F1258" t="s">
        <v>101</v>
      </c>
      <c r="G1258">
        <v>4474</v>
      </c>
      <c r="H1258">
        <v>14.74</v>
      </c>
      <c r="I1258">
        <v>65946.759999999995</v>
      </c>
      <c r="J1258" t="s">
        <v>81</v>
      </c>
      <c r="K1258">
        <v>-0.1207012792354555</v>
      </c>
      <c r="L1258">
        <v>-12.0701</v>
      </c>
      <c r="M1258" t="s">
        <v>82</v>
      </c>
    </row>
    <row r="1259" spans="1:13">
      <c r="A1259" t="s">
        <v>882</v>
      </c>
      <c r="B1259" t="s">
        <v>883</v>
      </c>
      <c r="C1259" t="str">
        <f>TEXT(D1259, "mmm")</f>
        <v>Feb</v>
      </c>
      <c r="D1259" s="1">
        <v>45328</v>
      </c>
      <c r="E1259" t="s">
        <v>151</v>
      </c>
      <c r="F1259" t="s">
        <v>101</v>
      </c>
      <c r="G1259">
        <v>6730770</v>
      </c>
      <c r="H1259">
        <v>1.04</v>
      </c>
      <c r="I1259">
        <v>7000000.7999999998</v>
      </c>
      <c r="J1259" t="s">
        <v>86</v>
      </c>
      <c r="K1259">
        <v>-4.5045108901980442E-2</v>
      </c>
      <c r="L1259">
        <v>-4.5045000000000002</v>
      </c>
      <c r="M1259" t="s">
        <v>82</v>
      </c>
    </row>
    <row r="1260" spans="1:13">
      <c r="A1260" t="s">
        <v>882</v>
      </c>
      <c r="B1260" t="s">
        <v>883</v>
      </c>
      <c r="C1260" t="str">
        <f>TEXT(D1260, "mmm")</f>
        <v>Feb</v>
      </c>
      <c r="D1260" s="1">
        <v>45328</v>
      </c>
      <c r="E1260" t="s">
        <v>152</v>
      </c>
      <c r="F1260" t="s">
        <v>251</v>
      </c>
      <c r="G1260">
        <v>6730770</v>
      </c>
      <c r="H1260">
        <v>1.04</v>
      </c>
      <c r="I1260">
        <v>7000000.7999999998</v>
      </c>
      <c r="J1260" t="s">
        <v>86</v>
      </c>
      <c r="K1260">
        <v>-4.5045108901980442E-2</v>
      </c>
      <c r="L1260">
        <v>-4.5045000000000002</v>
      </c>
      <c r="M1260" t="s">
        <v>82</v>
      </c>
    </row>
    <row r="1261" spans="1:13">
      <c r="A1261" t="s">
        <v>882</v>
      </c>
      <c r="B1261" t="s">
        <v>883</v>
      </c>
      <c r="C1261" t="str">
        <f>TEXT(D1261, "mmm")</f>
        <v>Feb</v>
      </c>
      <c r="D1261" s="1">
        <v>45328</v>
      </c>
      <c r="E1261" t="s">
        <v>153</v>
      </c>
      <c r="F1261" t="s">
        <v>251</v>
      </c>
      <c r="G1261">
        <v>6730770</v>
      </c>
      <c r="H1261">
        <v>1.04</v>
      </c>
      <c r="I1261">
        <v>7000000.7999999998</v>
      </c>
      <c r="J1261" t="s">
        <v>86</v>
      </c>
      <c r="K1261">
        <v>-4.5045108901980442E-2</v>
      </c>
      <c r="L1261">
        <v>-4.5045000000000002</v>
      </c>
      <c r="M1261" t="s">
        <v>82</v>
      </c>
    </row>
    <row r="1262" spans="1:13">
      <c r="A1262" t="s">
        <v>468</v>
      </c>
      <c r="B1262" t="s">
        <v>469</v>
      </c>
      <c r="C1262" t="str">
        <f>TEXT(D1262, "mmm")</f>
        <v>Feb</v>
      </c>
      <c r="D1262" s="1">
        <v>45328</v>
      </c>
      <c r="E1262" t="s">
        <v>473</v>
      </c>
      <c r="F1262" t="s">
        <v>101</v>
      </c>
      <c r="G1262">
        <v>38544</v>
      </c>
      <c r="H1262">
        <v>3.05</v>
      </c>
      <c r="I1262">
        <v>117559.2</v>
      </c>
      <c r="J1262" t="s">
        <v>81</v>
      </c>
      <c r="K1262">
        <v>-6.4516069489635166E-3</v>
      </c>
      <c r="L1262">
        <v>-0.6452</v>
      </c>
      <c r="M1262" t="s">
        <v>82</v>
      </c>
    </row>
    <row r="1263" spans="1:13">
      <c r="A1263" t="s">
        <v>825</v>
      </c>
      <c r="B1263" t="s">
        <v>826</v>
      </c>
      <c r="C1263" t="str">
        <f>TEXT(D1263, "mmm")</f>
        <v>Feb</v>
      </c>
      <c r="D1263" s="1">
        <v>45328</v>
      </c>
      <c r="E1263" t="s">
        <v>827</v>
      </c>
      <c r="F1263" t="s">
        <v>80</v>
      </c>
      <c r="G1263">
        <v>2103</v>
      </c>
      <c r="H1263">
        <v>18.84</v>
      </c>
      <c r="I1263">
        <v>39620.519999999997</v>
      </c>
      <c r="J1263" t="s">
        <v>81</v>
      </c>
      <c r="K1263">
        <v>-7.8411186016968948E-3</v>
      </c>
      <c r="L1263">
        <v>-0.78410000000000002</v>
      </c>
      <c r="M1263" t="s">
        <v>82</v>
      </c>
    </row>
    <row r="1264" spans="1:13">
      <c r="A1264" t="s">
        <v>285</v>
      </c>
      <c r="B1264" t="s">
        <v>286</v>
      </c>
      <c r="C1264" t="str">
        <f>TEXT(D1264, "mmm")</f>
        <v>Feb</v>
      </c>
      <c r="D1264" s="1">
        <v>45328</v>
      </c>
      <c r="E1264" t="s">
        <v>100</v>
      </c>
      <c r="F1264" t="s">
        <v>101</v>
      </c>
      <c r="G1264">
        <v>69870</v>
      </c>
      <c r="H1264">
        <v>15.71</v>
      </c>
      <c r="I1264">
        <v>1097657.7</v>
      </c>
      <c r="J1264" t="s">
        <v>81</v>
      </c>
      <c r="K1264">
        <v>2.301801473711396E-2</v>
      </c>
      <c r="L1264">
        <v>2.3018000000000001</v>
      </c>
      <c r="M1264" t="s">
        <v>82</v>
      </c>
    </row>
    <row r="1265" spans="1:13">
      <c r="A1265" t="s">
        <v>285</v>
      </c>
      <c r="B1265" t="s">
        <v>286</v>
      </c>
      <c r="C1265" t="str">
        <f>TEXT(D1265, "mmm")</f>
        <v>Feb</v>
      </c>
      <c r="D1265" s="1">
        <v>45328</v>
      </c>
      <c r="E1265" t="s">
        <v>102</v>
      </c>
      <c r="F1265" t="s">
        <v>101</v>
      </c>
      <c r="G1265">
        <v>69870</v>
      </c>
      <c r="H1265">
        <v>15.71</v>
      </c>
      <c r="I1265">
        <v>1097657.7</v>
      </c>
      <c r="J1265" t="s">
        <v>81</v>
      </c>
      <c r="K1265">
        <v>2.301801473711396E-2</v>
      </c>
      <c r="L1265">
        <v>2.3018000000000001</v>
      </c>
      <c r="M1265" t="s">
        <v>82</v>
      </c>
    </row>
    <row r="1266" spans="1:13">
      <c r="A1266" t="s">
        <v>884</v>
      </c>
      <c r="B1266" t="s">
        <v>885</v>
      </c>
      <c r="C1266" t="str">
        <f>TEXT(D1266, "mmm")</f>
        <v>Feb</v>
      </c>
      <c r="D1266" s="1">
        <v>45328</v>
      </c>
      <c r="E1266" t="s">
        <v>886</v>
      </c>
      <c r="F1266" t="s">
        <v>128</v>
      </c>
      <c r="G1266">
        <v>3600</v>
      </c>
      <c r="H1266">
        <v>38.99</v>
      </c>
      <c r="I1266">
        <v>140364</v>
      </c>
      <c r="J1266" t="s">
        <v>81</v>
      </c>
      <c r="K1266">
        <v>2.8716367503236691E-2</v>
      </c>
      <c r="L1266">
        <v>2.8715999999999999</v>
      </c>
      <c r="M1266" t="s">
        <v>82</v>
      </c>
    </row>
    <row r="1267" spans="1:13">
      <c r="A1267" t="s">
        <v>713</v>
      </c>
      <c r="B1267" t="s">
        <v>714</v>
      </c>
      <c r="C1267" t="str">
        <f>TEXT(D1267, "mmm")</f>
        <v>Feb</v>
      </c>
      <c r="D1267" s="1">
        <v>45328</v>
      </c>
      <c r="E1267" t="s">
        <v>887</v>
      </c>
      <c r="F1267" t="s">
        <v>118</v>
      </c>
      <c r="G1267">
        <v>2000</v>
      </c>
      <c r="H1267">
        <v>16.75</v>
      </c>
      <c r="I1267">
        <v>33500</v>
      </c>
      <c r="J1267" t="s">
        <v>81</v>
      </c>
      <c r="K1267">
        <v>3.915672162379491E-2</v>
      </c>
      <c r="L1267">
        <v>3.9157000000000002</v>
      </c>
      <c r="M1267" t="s">
        <v>82</v>
      </c>
    </row>
    <row r="1268" spans="1:13">
      <c r="A1268" t="s">
        <v>888</v>
      </c>
      <c r="B1268" t="s">
        <v>889</v>
      </c>
      <c r="C1268" t="str">
        <f>TEXT(D1268, "mmm")</f>
        <v>Feb</v>
      </c>
      <c r="D1268" s="1">
        <v>45328</v>
      </c>
      <c r="E1268" t="s">
        <v>890</v>
      </c>
      <c r="F1268" t="s">
        <v>128</v>
      </c>
      <c r="G1268">
        <v>5050</v>
      </c>
      <c r="H1268">
        <v>295.29000000000002</v>
      </c>
      <c r="I1268">
        <v>1491214.5</v>
      </c>
      <c r="J1268" t="s">
        <v>86</v>
      </c>
      <c r="K1268">
        <v>-1.026598800764722E-2</v>
      </c>
      <c r="L1268">
        <v>-1.0266</v>
      </c>
      <c r="M1268" t="s">
        <v>82</v>
      </c>
    </row>
    <row r="1269" spans="1:13">
      <c r="A1269" t="s">
        <v>891</v>
      </c>
      <c r="B1269" t="s">
        <v>892</v>
      </c>
      <c r="C1269" t="str">
        <f>TEXT(D1269, "mmm")</f>
        <v>Feb</v>
      </c>
      <c r="D1269" s="1">
        <v>45328</v>
      </c>
      <c r="E1269" t="s">
        <v>893</v>
      </c>
      <c r="F1269" t="s">
        <v>118</v>
      </c>
      <c r="G1269">
        <v>1000</v>
      </c>
      <c r="H1269">
        <v>23.57</v>
      </c>
      <c r="I1269">
        <v>23570</v>
      </c>
      <c r="J1269" t="s">
        <v>81</v>
      </c>
      <c r="K1269">
        <v>3.9243928162001618E-2</v>
      </c>
      <c r="L1269">
        <v>3.9243999999999999</v>
      </c>
      <c r="M1269" t="s">
        <v>82</v>
      </c>
    </row>
    <row r="1270" spans="1:13">
      <c r="A1270" t="s">
        <v>821</v>
      </c>
      <c r="B1270" t="s">
        <v>822</v>
      </c>
      <c r="C1270" t="str">
        <f>TEXT(D1270, "mmm")</f>
        <v>Feb</v>
      </c>
      <c r="D1270" s="1">
        <v>45328</v>
      </c>
      <c r="E1270" t="s">
        <v>894</v>
      </c>
      <c r="F1270" t="s">
        <v>80</v>
      </c>
      <c r="G1270">
        <v>500</v>
      </c>
      <c r="H1270">
        <v>77.27</v>
      </c>
      <c r="I1270">
        <v>38635</v>
      </c>
      <c r="J1270" t="s">
        <v>81</v>
      </c>
      <c r="K1270">
        <v>3.6953008012606592E-2</v>
      </c>
      <c r="L1270">
        <v>3.6953</v>
      </c>
      <c r="M1270" t="s">
        <v>82</v>
      </c>
    </row>
    <row r="1271" spans="1:13">
      <c r="A1271" t="s">
        <v>821</v>
      </c>
      <c r="B1271" t="s">
        <v>822</v>
      </c>
      <c r="C1271" t="str">
        <f>TEXT(D1271, "mmm")</f>
        <v>Feb</v>
      </c>
      <c r="D1271" s="1">
        <v>45328</v>
      </c>
      <c r="E1271" t="s">
        <v>894</v>
      </c>
      <c r="F1271" t="s">
        <v>80</v>
      </c>
      <c r="G1271">
        <v>500</v>
      </c>
      <c r="H1271">
        <v>77.290000000000006</v>
      </c>
      <c r="I1271">
        <v>38645</v>
      </c>
      <c r="J1271" t="s">
        <v>81</v>
      </c>
      <c r="K1271">
        <v>3.6953008012606592E-2</v>
      </c>
      <c r="L1271">
        <v>3.6953</v>
      </c>
      <c r="M1271" t="s">
        <v>82</v>
      </c>
    </row>
    <row r="1272" spans="1:13">
      <c r="A1272" t="s">
        <v>836</v>
      </c>
      <c r="B1272" t="s">
        <v>837</v>
      </c>
      <c r="C1272" t="str">
        <f>TEXT(D1272, "mmm")</f>
        <v>Feb</v>
      </c>
      <c r="D1272" s="1">
        <v>45328</v>
      </c>
      <c r="E1272" t="s">
        <v>895</v>
      </c>
      <c r="F1272" t="s">
        <v>101</v>
      </c>
      <c r="G1272">
        <v>333333</v>
      </c>
      <c r="H1272">
        <v>15</v>
      </c>
      <c r="I1272">
        <v>4999995</v>
      </c>
      <c r="J1272" t="s">
        <v>86</v>
      </c>
      <c r="K1272">
        <v>-0.21057689045307779</v>
      </c>
      <c r="L1272">
        <v>-21.057700000000001</v>
      </c>
      <c r="M1272" t="s">
        <v>82</v>
      </c>
    </row>
    <row r="1273" spans="1:13">
      <c r="A1273" t="s">
        <v>836</v>
      </c>
      <c r="B1273" t="s">
        <v>837</v>
      </c>
      <c r="C1273" t="str">
        <f>TEXT(D1273, "mmm")</f>
        <v>Feb</v>
      </c>
      <c r="D1273" s="1">
        <v>45328</v>
      </c>
      <c r="E1273" t="s">
        <v>896</v>
      </c>
      <c r="F1273" t="s">
        <v>222</v>
      </c>
      <c r="G1273">
        <v>333333</v>
      </c>
      <c r="H1273">
        <v>15</v>
      </c>
      <c r="I1273">
        <v>4999995</v>
      </c>
      <c r="J1273" t="s">
        <v>86</v>
      </c>
      <c r="K1273">
        <v>-0.21057689045307779</v>
      </c>
      <c r="L1273">
        <v>-21.057700000000001</v>
      </c>
      <c r="M1273" t="s">
        <v>82</v>
      </c>
    </row>
    <row r="1274" spans="1:13">
      <c r="A1274" t="s">
        <v>897</v>
      </c>
      <c r="B1274" t="s">
        <v>898</v>
      </c>
      <c r="C1274" t="str">
        <f>TEXT(D1274, "mmm")</f>
        <v>Feb</v>
      </c>
      <c r="D1274" s="1">
        <v>45328</v>
      </c>
      <c r="E1274" t="s">
        <v>899</v>
      </c>
      <c r="F1274" t="s">
        <v>80</v>
      </c>
      <c r="G1274">
        <v>500</v>
      </c>
      <c r="H1274">
        <v>37.26</v>
      </c>
      <c r="I1274">
        <v>18630</v>
      </c>
      <c r="J1274" t="s">
        <v>81</v>
      </c>
      <c r="K1274">
        <v>2.8946618926136921E-2</v>
      </c>
      <c r="L1274">
        <v>2.8946999999999998</v>
      </c>
      <c r="M1274" t="s">
        <v>82</v>
      </c>
    </row>
    <row r="1275" spans="1:13">
      <c r="A1275" t="s">
        <v>809</v>
      </c>
      <c r="B1275" t="s">
        <v>810</v>
      </c>
      <c r="C1275" t="str">
        <f>TEXT(D1275, "mmm")</f>
        <v>Feb</v>
      </c>
      <c r="D1275" s="1">
        <v>45328</v>
      </c>
      <c r="E1275" t="s">
        <v>900</v>
      </c>
      <c r="F1275" t="s">
        <v>118</v>
      </c>
      <c r="G1275">
        <v>1000</v>
      </c>
      <c r="H1275">
        <v>24.84</v>
      </c>
      <c r="I1275">
        <v>24840</v>
      </c>
      <c r="J1275" t="s">
        <v>81</v>
      </c>
      <c r="K1275">
        <v>5.7812481257133452E-2</v>
      </c>
      <c r="L1275">
        <v>5.7812000000000001</v>
      </c>
      <c r="M1275" t="s">
        <v>82</v>
      </c>
    </row>
    <row r="1276" spans="1:13">
      <c r="A1276" t="s">
        <v>665</v>
      </c>
      <c r="B1276" t="s">
        <v>666</v>
      </c>
      <c r="C1276" t="str">
        <f>TEXT(D1276, "mmm")</f>
        <v>Feb</v>
      </c>
      <c r="D1276" s="1">
        <v>45328</v>
      </c>
      <c r="E1276" t="s">
        <v>667</v>
      </c>
      <c r="F1276" t="s">
        <v>80</v>
      </c>
      <c r="G1276">
        <v>5000</v>
      </c>
      <c r="H1276">
        <v>17.02</v>
      </c>
      <c r="I1276">
        <v>85100</v>
      </c>
      <c r="J1276" t="s">
        <v>81</v>
      </c>
      <c r="K1276">
        <v>1.095100736938681E-2</v>
      </c>
      <c r="L1276">
        <v>1.0951</v>
      </c>
      <c r="M1276" t="s">
        <v>82</v>
      </c>
    </row>
    <row r="1277" spans="1:13">
      <c r="A1277" t="s">
        <v>468</v>
      </c>
      <c r="B1277" t="s">
        <v>469</v>
      </c>
      <c r="C1277" t="str">
        <f>TEXT(D1277, "mmm")</f>
        <v>Feb</v>
      </c>
      <c r="D1277" s="1">
        <v>45328</v>
      </c>
      <c r="E1277" t="s">
        <v>471</v>
      </c>
      <c r="F1277" t="s">
        <v>222</v>
      </c>
      <c r="G1277">
        <v>38544</v>
      </c>
      <c r="H1277">
        <v>3.05</v>
      </c>
      <c r="I1277">
        <v>117559.2</v>
      </c>
      <c r="J1277" t="s">
        <v>81</v>
      </c>
      <c r="K1277">
        <v>-6.4516069489635166E-3</v>
      </c>
      <c r="L1277">
        <v>-0.6452</v>
      </c>
      <c r="M1277" t="s">
        <v>82</v>
      </c>
    </row>
    <row r="1278" spans="1:13">
      <c r="A1278" t="s">
        <v>468</v>
      </c>
      <c r="B1278" t="s">
        <v>469</v>
      </c>
      <c r="C1278" t="str">
        <f>TEXT(D1278, "mmm")</f>
        <v>Feb</v>
      </c>
      <c r="D1278" s="1">
        <v>45328</v>
      </c>
      <c r="E1278" t="s">
        <v>470</v>
      </c>
      <c r="F1278" t="s">
        <v>222</v>
      </c>
      <c r="G1278">
        <v>38544</v>
      </c>
      <c r="H1278">
        <v>3.05</v>
      </c>
      <c r="I1278">
        <v>117559.2</v>
      </c>
      <c r="J1278" t="s">
        <v>81</v>
      </c>
      <c r="K1278">
        <v>-6.4516069489635166E-3</v>
      </c>
      <c r="L1278">
        <v>-0.6452</v>
      </c>
      <c r="M1278" t="s">
        <v>82</v>
      </c>
    </row>
    <row r="1279" spans="1:13">
      <c r="A1279" t="s">
        <v>854</v>
      </c>
      <c r="B1279" t="s">
        <v>855</v>
      </c>
      <c r="C1279" t="str">
        <f>TEXT(D1279, "mmm")</f>
        <v>Feb</v>
      </c>
      <c r="D1279" s="1">
        <v>45328</v>
      </c>
      <c r="E1279" t="s">
        <v>901</v>
      </c>
      <c r="F1279" t="s">
        <v>80</v>
      </c>
      <c r="G1279">
        <v>835</v>
      </c>
      <c r="H1279">
        <v>11.98</v>
      </c>
      <c r="I1279">
        <v>10003.299999999999</v>
      </c>
      <c r="J1279" t="s">
        <v>81</v>
      </c>
      <c r="K1279">
        <v>-3.5000048504562183E-2</v>
      </c>
      <c r="L1279">
        <v>-3.5</v>
      </c>
      <c r="M1279" t="s">
        <v>82</v>
      </c>
    </row>
    <row r="1280" spans="1:13">
      <c r="A1280" t="s">
        <v>902</v>
      </c>
      <c r="B1280" t="s">
        <v>903</v>
      </c>
      <c r="C1280" t="str">
        <f>TEXT(D1280, "mmm")</f>
        <v>Feb</v>
      </c>
      <c r="D1280" s="1">
        <v>45328</v>
      </c>
      <c r="E1280" t="s">
        <v>904</v>
      </c>
      <c r="F1280" t="s">
        <v>128</v>
      </c>
      <c r="G1280">
        <v>20000</v>
      </c>
      <c r="H1280">
        <v>4.3899999999999997</v>
      </c>
      <c r="I1280">
        <v>87800</v>
      </c>
      <c r="J1280" t="s">
        <v>86</v>
      </c>
      <c r="K1280">
        <v>0.56976737223038021</v>
      </c>
      <c r="L1280">
        <v>56.976700000000001</v>
      </c>
      <c r="M1280" t="s">
        <v>82</v>
      </c>
    </row>
    <row r="1281" spans="1:13">
      <c r="A1281" t="s">
        <v>142</v>
      </c>
      <c r="B1281" t="s">
        <v>143</v>
      </c>
      <c r="C1281" t="str">
        <f>TEXT(D1281, "mmm")</f>
        <v>Feb</v>
      </c>
      <c r="D1281" s="1">
        <v>45328</v>
      </c>
      <c r="E1281" t="s">
        <v>100</v>
      </c>
      <c r="F1281" t="s">
        <v>101</v>
      </c>
      <c r="G1281">
        <v>82389</v>
      </c>
      <c r="H1281">
        <v>16.649999999999999</v>
      </c>
      <c r="I1281">
        <v>1371776.85</v>
      </c>
      <c r="J1281" t="s">
        <v>81</v>
      </c>
      <c r="K1281">
        <v>1.271185297712973E-2</v>
      </c>
      <c r="L1281">
        <v>1.2712000000000001</v>
      </c>
      <c r="M1281" t="s">
        <v>82</v>
      </c>
    </row>
    <row r="1282" spans="1:13">
      <c r="A1282" t="s">
        <v>142</v>
      </c>
      <c r="B1282" t="s">
        <v>143</v>
      </c>
      <c r="C1282" t="str">
        <f>TEXT(D1282, "mmm")</f>
        <v>Feb</v>
      </c>
      <c r="D1282" s="1">
        <v>45328</v>
      </c>
      <c r="E1282" t="s">
        <v>102</v>
      </c>
      <c r="F1282" t="s">
        <v>101</v>
      </c>
      <c r="G1282">
        <v>82389</v>
      </c>
      <c r="H1282">
        <v>16.649999999999999</v>
      </c>
      <c r="I1282">
        <v>1371776.85</v>
      </c>
      <c r="J1282" t="s">
        <v>81</v>
      </c>
      <c r="K1282">
        <v>1.271185297712973E-2</v>
      </c>
      <c r="L1282">
        <v>1.2712000000000001</v>
      </c>
      <c r="M1282" t="s">
        <v>82</v>
      </c>
    </row>
    <row r="1283" spans="1:13">
      <c r="A1283" t="s">
        <v>854</v>
      </c>
      <c r="B1283" t="s">
        <v>855</v>
      </c>
      <c r="C1283" t="str">
        <f>TEXT(D1283, "mmm")</f>
        <v>Feb</v>
      </c>
      <c r="D1283" s="1">
        <v>45329</v>
      </c>
      <c r="E1283" t="s">
        <v>905</v>
      </c>
      <c r="F1283" t="s">
        <v>80</v>
      </c>
      <c r="G1283">
        <v>1000</v>
      </c>
      <c r="H1283">
        <v>11.93</v>
      </c>
      <c r="I1283">
        <v>11930</v>
      </c>
      <c r="J1283" t="s">
        <v>81</v>
      </c>
      <c r="K1283">
        <v>-3.3333263036866463E-2</v>
      </c>
      <c r="L1283">
        <v>-3.3332999999999999</v>
      </c>
      <c r="M1283" t="s">
        <v>82</v>
      </c>
    </row>
    <row r="1284" spans="1:13">
      <c r="A1284" t="s">
        <v>906</v>
      </c>
      <c r="B1284" t="s">
        <v>907</v>
      </c>
      <c r="C1284" t="str">
        <f>TEXT(D1284, "mmm")</f>
        <v>Feb</v>
      </c>
      <c r="D1284" s="1">
        <v>45329</v>
      </c>
      <c r="E1284" t="s">
        <v>908</v>
      </c>
      <c r="F1284" t="s">
        <v>80</v>
      </c>
      <c r="G1284">
        <v>3100</v>
      </c>
      <c r="H1284">
        <v>21.95</v>
      </c>
      <c r="I1284">
        <v>68045</v>
      </c>
      <c r="J1284" t="s">
        <v>81</v>
      </c>
      <c r="K1284">
        <v>3.2316829255879982E-2</v>
      </c>
      <c r="L1284">
        <v>3.2317</v>
      </c>
      <c r="M1284" t="s">
        <v>82</v>
      </c>
    </row>
    <row r="1285" spans="1:13">
      <c r="A1285" t="s">
        <v>891</v>
      </c>
      <c r="B1285" t="s">
        <v>892</v>
      </c>
      <c r="C1285" t="str">
        <f>TEXT(D1285, "mmm")</f>
        <v>Feb</v>
      </c>
      <c r="D1285" s="1">
        <v>45329</v>
      </c>
      <c r="E1285" t="s">
        <v>909</v>
      </c>
      <c r="F1285" t="s">
        <v>80</v>
      </c>
      <c r="G1285">
        <v>2000</v>
      </c>
      <c r="H1285">
        <v>23.73</v>
      </c>
      <c r="I1285">
        <v>47460</v>
      </c>
      <c r="J1285" t="s">
        <v>86</v>
      </c>
      <c r="K1285">
        <v>2.5663588589442291E-2</v>
      </c>
      <c r="L1285">
        <v>2.5663999999999998</v>
      </c>
      <c r="M1285" t="s">
        <v>82</v>
      </c>
    </row>
    <row r="1286" spans="1:13">
      <c r="A1286" t="s">
        <v>910</v>
      </c>
      <c r="B1286" t="s">
        <v>911</v>
      </c>
      <c r="C1286" t="str">
        <f>TEXT(D1286, "mmm")</f>
        <v>Feb</v>
      </c>
      <c r="D1286" s="1">
        <v>45329</v>
      </c>
      <c r="E1286" t="s">
        <v>912</v>
      </c>
      <c r="F1286" t="s">
        <v>80</v>
      </c>
      <c r="G1286">
        <v>25000</v>
      </c>
      <c r="H1286">
        <v>301.97000000000003</v>
      </c>
      <c r="I1286">
        <v>7549250.0000000009</v>
      </c>
      <c r="J1286" t="s">
        <v>86</v>
      </c>
      <c r="K1286">
        <v>4.4653447137182667E-2</v>
      </c>
      <c r="L1286">
        <v>4.4653</v>
      </c>
      <c r="M1286" t="s">
        <v>82</v>
      </c>
    </row>
    <row r="1287" spans="1:13">
      <c r="A1287" t="s">
        <v>910</v>
      </c>
      <c r="B1287" t="s">
        <v>911</v>
      </c>
      <c r="C1287" t="str">
        <f>TEXT(D1287, "mmm")</f>
        <v>Feb</v>
      </c>
      <c r="D1287" s="1">
        <v>45329</v>
      </c>
      <c r="E1287" t="s">
        <v>912</v>
      </c>
      <c r="F1287" t="s">
        <v>80</v>
      </c>
      <c r="G1287">
        <v>25000</v>
      </c>
      <c r="H1287">
        <v>301.97000000000003</v>
      </c>
      <c r="I1287">
        <v>7549250.0000000009</v>
      </c>
      <c r="J1287" t="s">
        <v>86</v>
      </c>
      <c r="K1287">
        <v>4.4653447137182667E-2</v>
      </c>
      <c r="L1287">
        <v>4.4653</v>
      </c>
      <c r="M1287" t="s">
        <v>82</v>
      </c>
    </row>
    <row r="1288" spans="1:13">
      <c r="A1288" t="s">
        <v>913</v>
      </c>
      <c r="B1288" t="s">
        <v>914</v>
      </c>
      <c r="C1288" t="str">
        <f>TEXT(D1288, "mmm")</f>
        <v>Feb</v>
      </c>
      <c r="D1288" s="1">
        <v>45329</v>
      </c>
      <c r="E1288" t="s">
        <v>915</v>
      </c>
      <c r="F1288" t="s">
        <v>217</v>
      </c>
      <c r="G1288">
        <v>10356</v>
      </c>
      <c r="H1288">
        <v>1.17</v>
      </c>
      <c r="I1288">
        <v>12116.52</v>
      </c>
      <c r="J1288" t="s">
        <v>81</v>
      </c>
      <c r="K1288">
        <v>0.1166666501098215</v>
      </c>
      <c r="L1288">
        <v>11.666700000000001</v>
      </c>
      <c r="M1288" t="s">
        <v>82</v>
      </c>
    </row>
    <row r="1289" spans="1:13">
      <c r="A1289" t="s">
        <v>916</v>
      </c>
      <c r="B1289" t="s">
        <v>917</v>
      </c>
      <c r="C1289" t="str">
        <f>TEXT(D1289, "mmm")</f>
        <v>Feb</v>
      </c>
      <c r="D1289" s="1">
        <v>45329</v>
      </c>
      <c r="E1289" t="s">
        <v>918</v>
      </c>
      <c r="F1289" t="s">
        <v>80</v>
      </c>
      <c r="G1289">
        <v>1000</v>
      </c>
      <c r="H1289">
        <v>10.51</v>
      </c>
      <c r="I1289">
        <v>10510</v>
      </c>
      <c r="J1289" t="s">
        <v>86</v>
      </c>
      <c r="K1289">
        <v>3.3428852498137651E-2</v>
      </c>
      <c r="L1289">
        <v>3.3429000000000002</v>
      </c>
      <c r="M1289" t="s">
        <v>82</v>
      </c>
    </row>
    <row r="1290" spans="1:13">
      <c r="A1290" t="s">
        <v>919</v>
      </c>
      <c r="B1290" t="s">
        <v>920</v>
      </c>
      <c r="C1290" t="str">
        <f>TEXT(D1290, "mmm")</f>
        <v>Feb</v>
      </c>
      <c r="D1290" s="1">
        <v>45329</v>
      </c>
      <c r="E1290" t="s">
        <v>921</v>
      </c>
      <c r="F1290" t="s">
        <v>101</v>
      </c>
      <c r="G1290">
        <v>444444</v>
      </c>
      <c r="H1290">
        <v>1.35</v>
      </c>
      <c r="I1290">
        <v>599999.4</v>
      </c>
      <c r="J1290" t="s">
        <v>86</v>
      </c>
      <c r="K1290">
        <v>-3.6231886061067753E-2</v>
      </c>
      <c r="L1290">
        <v>-3.6232000000000002</v>
      </c>
      <c r="M1290" t="s">
        <v>82</v>
      </c>
    </row>
    <row r="1291" spans="1:13">
      <c r="A1291" t="s">
        <v>649</v>
      </c>
      <c r="B1291" t="s">
        <v>650</v>
      </c>
      <c r="C1291" t="str">
        <f>TEXT(D1291, "mmm")</f>
        <v>Feb</v>
      </c>
      <c r="D1291" s="1">
        <v>45329</v>
      </c>
      <c r="E1291" t="s">
        <v>651</v>
      </c>
      <c r="F1291" t="s">
        <v>251</v>
      </c>
      <c r="G1291">
        <v>3280</v>
      </c>
      <c r="H1291">
        <v>3.99</v>
      </c>
      <c r="I1291">
        <v>13087.2</v>
      </c>
      <c r="J1291" t="s">
        <v>81</v>
      </c>
      <c r="K1291">
        <v>8.749997615814209E-2</v>
      </c>
      <c r="L1291">
        <v>8.75</v>
      </c>
      <c r="M1291" t="s">
        <v>82</v>
      </c>
    </row>
    <row r="1292" spans="1:13">
      <c r="A1292" t="s">
        <v>291</v>
      </c>
      <c r="B1292" t="s">
        <v>292</v>
      </c>
      <c r="C1292" t="str">
        <f>TEXT(D1292, "mmm")</f>
        <v>Feb</v>
      </c>
      <c r="D1292" s="1">
        <v>45329</v>
      </c>
      <c r="E1292" t="s">
        <v>102</v>
      </c>
      <c r="F1292" t="s">
        <v>101</v>
      </c>
      <c r="G1292">
        <v>401620</v>
      </c>
      <c r="H1292">
        <v>7.86</v>
      </c>
      <c r="I1292">
        <v>3156733.2</v>
      </c>
      <c r="J1292" t="s">
        <v>86</v>
      </c>
      <c r="K1292">
        <v>2.3538005624096359E-2</v>
      </c>
      <c r="L1292">
        <v>2.3538000000000001</v>
      </c>
      <c r="M1292" t="s">
        <v>82</v>
      </c>
    </row>
    <row r="1293" spans="1:13">
      <c r="A1293" t="s">
        <v>291</v>
      </c>
      <c r="B1293" t="s">
        <v>292</v>
      </c>
      <c r="C1293" t="str">
        <f>TEXT(D1293, "mmm")</f>
        <v>Feb</v>
      </c>
      <c r="D1293" s="1">
        <v>45329</v>
      </c>
      <c r="E1293" t="s">
        <v>100</v>
      </c>
      <c r="F1293" t="s">
        <v>101</v>
      </c>
      <c r="G1293">
        <v>401620</v>
      </c>
      <c r="H1293">
        <v>7.86</v>
      </c>
      <c r="I1293">
        <v>3156733.2</v>
      </c>
      <c r="J1293" t="s">
        <v>86</v>
      </c>
      <c r="K1293">
        <v>2.3538005624096359E-2</v>
      </c>
      <c r="L1293">
        <v>2.3538000000000001</v>
      </c>
      <c r="M1293" t="s">
        <v>82</v>
      </c>
    </row>
    <row r="1294" spans="1:13">
      <c r="A1294" t="s">
        <v>865</v>
      </c>
      <c r="B1294" t="s">
        <v>866</v>
      </c>
      <c r="C1294" t="str">
        <f>TEXT(D1294, "mmm")</f>
        <v>Feb</v>
      </c>
      <c r="D1294" s="1">
        <v>45329</v>
      </c>
      <c r="E1294" t="s">
        <v>922</v>
      </c>
      <c r="F1294" t="s">
        <v>128</v>
      </c>
      <c r="G1294">
        <v>800</v>
      </c>
      <c r="H1294">
        <v>13.68</v>
      </c>
      <c r="I1294">
        <v>10944</v>
      </c>
      <c r="J1294" t="s">
        <v>81</v>
      </c>
      <c r="K1294">
        <v>2.4158143637218691E-2</v>
      </c>
      <c r="L1294">
        <v>2.4157999999999999</v>
      </c>
      <c r="M1294" t="s">
        <v>82</v>
      </c>
    </row>
    <row r="1295" spans="1:13">
      <c r="A1295" t="s">
        <v>923</v>
      </c>
      <c r="B1295" t="s">
        <v>924</v>
      </c>
      <c r="C1295" t="str">
        <f>TEXT(D1295, "mmm")</f>
        <v>Feb</v>
      </c>
      <c r="D1295" s="1">
        <v>45329</v>
      </c>
      <c r="E1295" t="s">
        <v>925</v>
      </c>
      <c r="F1295" t="s">
        <v>128</v>
      </c>
      <c r="G1295">
        <v>50000</v>
      </c>
      <c r="H1295">
        <v>16.21</v>
      </c>
      <c r="I1295">
        <v>810500</v>
      </c>
      <c r="J1295" t="s">
        <v>86</v>
      </c>
      <c r="K1295">
        <v>3.3763043816942728E-2</v>
      </c>
      <c r="L1295">
        <v>3.3763000000000001</v>
      </c>
      <c r="M1295" t="s">
        <v>82</v>
      </c>
    </row>
    <row r="1296" spans="1:13">
      <c r="A1296" t="s">
        <v>854</v>
      </c>
      <c r="B1296" t="s">
        <v>855</v>
      </c>
      <c r="C1296" t="str">
        <f>TEXT(D1296, "mmm")</f>
        <v>Feb</v>
      </c>
      <c r="D1296" s="1">
        <v>45329</v>
      </c>
      <c r="E1296" t="s">
        <v>926</v>
      </c>
      <c r="F1296" t="s">
        <v>80</v>
      </c>
      <c r="G1296">
        <v>1600</v>
      </c>
      <c r="H1296">
        <v>11.88</v>
      </c>
      <c r="I1296">
        <v>19008</v>
      </c>
      <c r="J1296" t="s">
        <v>86</v>
      </c>
      <c r="K1296">
        <v>-3.3333263036866463E-2</v>
      </c>
      <c r="L1296">
        <v>-3.3332999999999999</v>
      </c>
      <c r="M1296" t="s">
        <v>82</v>
      </c>
    </row>
    <row r="1297" spans="1:13">
      <c r="A1297" t="s">
        <v>626</v>
      </c>
      <c r="B1297" t="s">
        <v>627</v>
      </c>
      <c r="C1297" t="str">
        <f>TEXT(D1297, "mmm")</f>
        <v>Feb</v>
      </c>
      <c r="D1297" s="1">
        <v>45329</v>
      </c>
      <c r="E1297" t="s">
        <v>849</v>
      </c>
      <c r="F1297" t="s">
        <v>128</v>
      </c>
      <c r="G1297">
        <v>21000</v>
      </c>
      <c r="H1297">
        <v>2.4500000000000002</v>
      </c>
      <c r="I1297">
        <v>51450.000000000007</v>
      </c>
      <c r="J1297" t="s">
        <v>86</v>
      </c>
      <c r="K1297">
        <v>1.3452901853442389E-2</v>
      </c>
      <c r="L1297">
        <v>1.3452999999999999</v>
      </c>
      <c r="M1297" t="s">
        <v>82</v>
      </c>
    </row>
    <row r="1298" spans="1:13">
      <c r="A1298" t="s">
        <v>927</v>
      </c>
      <c r="B1298" t="s">
        <v>928</v>
      </c>
      <c r="C1298" t="str">
        <f>TEXT(D1298, "mmm")</f>
        <v>Feb</v>
      </c>
      <c r="D1298" s="1">
        <v>45329</v>
      </c>
      <c r="E1298" t="s">
        <v>929</v>
      </c>
      <c r="F1298" t="s">
        <v>80</v>
      </c>
      <c r="G1298">
        <v>130000</v>
      </c>
      <c r="H1298">
        <v>1.35</v>
      </c>
      <c r="I1298">
        <v>175500</v>
      </c>
      <c r="J1298" t="s">
        <v>81</v>
      </c>
      <c r="K1298">
        <v>-0.25266904929125028</v>
      </c>
      <c r="L1298">
        <v>-25.2669</v>
      </c>
      <c r="M1298" t="s">
        <v>82</v>
      </c>
    </row>
    <row r="1299" spans="1:13">
      <c r="A1299" t="s">
        <v>200</v>
      </c>
      <c r="B1299" t="s">
        <v>201</v>
      </c>
      <c r="C1299" t="str">
        <f>TEXT(D1299, "mmm")</f>
        <v>Feb</v>
      </c>
      <c r="D1299" s="1">
        <v>45329</v>
      </c>
      <c r="E1299" t="s">
        <v>219</v>
      </c>
      <c r="F1299" t="s">
        <v>217</v>
      </c>
      <c r="G1299">
        <v>1500000</v>
      </c>
      <c r="H1299">
        <v>0.98</v>
      </c>
      <c r="I1299">
        <v>1470000</v>
      </c>
      <c r="J1299" t="s">
        <v>86</v>
      </c>
      <c r="K1299">
        <v>-2.9999971389770511E-2</v>
      </c>
      <c r="L1299">
        <v>-3</v>
      </c>
      <c r="M1299" t="s">
        <v>82</v>
      </c>
    </row>
    <row r="1300" spans="1:13">
      <c r="A1300" t="s">
        <v>200</v>
      </c>
      <c r="B1300" t="s">
        <v>201</v>
      </c>
      <c r="C1300" t="str">
        <f>TEXT(D1300, "mmm")</f>
        <v>Feb</v>
      </c>
      <c r="D1300" s="1">
        <v>45329</v>
      </c>
      <c r="E1300" t="s">
        <v>220</v>
      </c>
      <c r="F1300" t="s">
        <v>101</v>
      </c>
      <c r="G1300">
        <v>1500000</v>
      </c>
      <c r="H1300">
        <v>0.98</v>
      </c>
      <c r="I1300">
        <v>1470000</v>
      </c>
      <c r="J1300" t="s">
        <v>86</v>
      </c>
      <c r="K1300">
        <v>-2.9999971389770511E-2</v>
      </c>
      <c r="L1300">
        <v>-3</v>
      </c>
      <c r="M1300" t="s">
        <v>82</v>
      </c>
    </row>
    <row r="1301" spans="1:13">
      <c r="A1301" t="s">
        <v>930</v>
      </c>
      <c r="B1301" t="s">
        <v>931</v>
      </c>
      <c r="C1301" t="str">
        <f>TEXT(D1301, "mmm")</f>
        <v>Feb</v>
      </c>
      <c r="D1301" s="1">
        <v>45329</v>
      </c>
      <c r="E1301" t="s">
        <v>932</v>
      </c>
      <c r="F1301" t="s">
        <v>128</v>
      </c>
      <c r="G1301">
        <v>1000</v>
      </c>
      <c r="H1301">
        <v>21.67</v>
      </c>
      <c r="I1301">
        <v>21670</v>
      </c>
      <c r="J1301" t="s">
        <v>86</v>
      </c>
      <c r="K1301">
        <v>9.7537476691826885E-3</v>
      </c>
      <c r="L1301">
        <v>0.97540000000000004</v>
      </c>
      <c r="M1301" t="s">
        <v>82</v>
      </c>
    </row>
    <row r="1302" spans="1:13">
      <c r="A1302" t="s">
        <v>933</v>
      </c>
      <c r="B1302" t="s">
        <v>934</v>
      </c>
      <c r="C1302" t="str">
        <f>TEXT(D1302, "mmm")</f>
        <v>Feb</v>
      </c>
      <c r="D1302" s="1">
        <v>45329</v>
      </c>
      <c r="E1302" t="s">
        <v>935</v>
      </c>
      <c r="F1302" t="s">
        <v>80</v>
      </c>
      <c r="G1302">
        <v>1350</v>
      </c>
      <c r="H1302">
        <v>146.69999999999999</v>
      </c>
      <c r="I1302">
        <v>198045</v>
      </c>
      <c r="J1302" t="s">
        <v>81</v>
      </c>
      <c r="K1302">
        <v>4.7488211487765941E-2</v>
      </c>
      <c r="L1302">
        <v>4.7488000000000001</v>
      </c>
      <c r="M1302" t="s">
        <v>82</v>
      </c>
    </row>
    <row r="1303" spans="1:13">
      <c r="A1303" t="s">
        <v>936</v>
      </c>
      <c r="B1303" t="s">
        <v>937</v>
      </c>
      <c r="C1303" t="str">
        <f>TEXT(D1303, "mmm")</f>
        <v>Feb</v>
      </c>
      <c r="D1303" s="1">
        <v>45329</v>
      </c>
      <c r="E1303" t="s">
        <v>938</v>
      </c>
      <c r="F1303" t="s">
        <v>80</v>
      </c>
      <c r="G1303">
        <v>10000</v>
      </c>
      <c r="H1303">
        <v>55.84</v>
      </c>
      <c r="I1303">
        <v>558400</v>
      </c>
      <c r="J1303" t="s">
        <v>86</v>
      </c>
      <c r="K1303">
        <v>5.143515676327759E-3</v>
      </c>
      <c r="L1303">
        <v>0.51439999999999997</v>
      </c>
      <c r="M1303" t="s">
        <v>82</v>
      </c>
    </row>
    <row r="1304" spans="1:13">
      <c r="A1304" t="s">
        <v>936</v>
      </c>
      <c r="B1304" t="s">
        <v>937</v>
      </c>
      <c r="C1304" t="str">
        <f>TEXT(D1304, "mmm")</f>
        <v>Feb</v>
      </c>
      <c r="D1304" s="1">
        <v>45329</v>
      </c>
      <c r="E1304" t="s">
        <v>938</v>
      </c>
      <c r="F1304" t="s">
        <v>80</v>
      </c>
      <c r="G1304">
        <v>10000</v>
      </c>
      <c r="H1304">
        <v>55.83</v>
      </c>
      <c r="I1304">
        <v>558300</v>
      </c>
      <c r="J1304" t="s">
        <v>81</v>
      </c>
      <c r="K1304">
        <v>5.143515676327759E-3</v>
      </c>
      <c r="L1304">
        <v>0.51439999999999997</v>
      </c>
      <c r="M1304" t="s">
        <v>82</v>
      </c>
    </row>
    <row r="1305" spans="1:13">
      <c r="A1305" t="s">
        <v>939</v>
      </c>
      <c r="B1305" t="s">
        <v>940</v>
      </c>
      <c r="C1305" t="str">
        <f>TEXT(D1305, "mmm")</f>
        <v>Feb</v>
      </c>
      <c r="D1305" s="1">
        <v>45329</v>
      </c>
      <c r="E1305" t="s">
        <v>941</v>
      </c>
      <c r="F1305" t="s">
        <v>222</v>
      </c>
      <c r="G1305">
        <v>7317.07</v>
      </c>
      <c r="H1305">
        <v>10.25</v>
      </c>
      <c r="I1305">
        <v>74999.967499999999</v>
      </c>
      <c r="J1305" t="s">
        <v>81</v>
      </c>
      <c r="K1305">
        <v>4.8779959993285882E-3</v>
      </c>
      <c r="L1305">
        <v>0.48780000000000001</v>
      </c>
      <c r="M1305" t="s">
        <v>82</v>
      </c>
    </row>
    <row r="1306" spans="1:13">
      <c r="A1306" t="s">
        <v>942</v>
      </c>
      <c r="B1306" t="s">
        <v>943</v>
      </c>
      <c r="C1306" t="str">
        <f>TEXT(D1306, "mmm")</f>
        <v>Feb</v>
      </c>
      <c r="D1306" s="1">
        <v>45329</v>
      </c>
      <c r="E1306" t="s">
        <v>944</v>
      </c>
      <c r="F1306" t="s">
        <v>80</v>
      </c>
      <c r="G1306">
        <v>584</v>
      </c>
      <c r="H1306">
        <v>30.47</v>
      </c>
      <c r="I1306">
        <v>17794.48</v>
      </c>
      <c r="J1306" t="s">
        <v>81</v>
      </c>
      <c r="K1306">
        <v>2.185264703994361E-2</v>
      </c>
      <c r="L1306">
        <v>2.1852999999999998</v>
      </c>
      <c r="M1306" t="s">
        <v>82</v>
      </c>
    </row>
    <row r="1307" spans="1:13">
      <c r="A1307" t="s">
        <v>438</v>
      </c>
      <c r="B1307" t="s">
        <v>439</v>
      </c>
      <c r="C1307" t="str">
        <f>TEXT(D1307, "mmm")</f>
        <v>Feb</v>
      </c>
      <c r="D1307" s="1">
        <v>45329</v>
      </c>
      <c r="E1307" t="s">
        <v>440</v>
      </c>
      <c r="F1307" t="s">
        <v>80</v>
      </c>
      <c r="G1307">
        <v>4000</v>
      </c>
      <c r="H1307">
        <v>18.77</v>
      </c>
      <c r="I1307">
        <v>75080</v>
      </c>
      <c r="J1307" t="s">
        <v>81</v>
      </c>
      <c r="K1307">
        <v>3.9016037194170572E-3</v>
      </c>
      <c r="L1307">
        <v>0.39019999999999999</v>
      </c>
      <c r="M1307" t="s">
        <v>82</v>
      </c>
    </row>
    <row r="1308" spans="1:13">
      <c r="A1308" t="s">
        <v>945</v>
      </c>
      <c r="B1308" t="s">
        <v>946</v>
      </c>
      <c r="C1308" t="str">
        <f>TEXT(D1308, "mmm")</f>
        <v>Feb</v>
      </c>
      <c r="D1308" s="1">
        <v>45329</v>
      </c>
      <c r="E1308" t="s">
        <v>947</v>
      </c>
      <c r="F1308" t="s">
        <v>101</v>
      </c>
      <c r="G1308">
        <v>36374</v>
      </c>
      <c r="H1308">
        <v>1.38</v>
      </c>
      <c r="I1308">
        <v>50196.12</v>
      </c>
      <c r="J1308" t="s">
        <v>81</v>
      </c>
      <c r="K1308">
        <v>-7.7464801147565709E-2</v>
      </c>
      <c r="L1308">
        <v>-7.7465000000000002</v>
      </c>
      <c r="M1308" t="s">
        <v>82</v>
      </c>
    </row>
    <row r="1309" spans="1:13">
      <c r="A1309" t="s">
        <v>948</v>
      </c>
      <c r="B1309" t="s">
        <v>949</v>
      </c>
      <c r="C1309" t="str">
        <f>TEXT(D1309, "mmm")</f>
        <v>Feb</v>
      </c>
      <c r="D1309" s="1">
        <v>45329</v>
      </c>
      <c r="E1309" t="s">
        <v>950</v>
      </c>
      <c r="F1309" t="s">
        <v>80</v>
      </c>
      <c r="G1309">
        <v>1901</v>
      </c>
      <c r="H1309">
        <v>9.99</v>
      </c>
      <c r="I1309">
        <v>18990.990000000002</v>
      </c>
      <c r="J1309" t="s">
        <v>81</v>
      </c>
      <c r="K1309">
        <v>1.345756899527739E-2</v>
      </c>
      <c r="L1309">
        <v>1.3458000000000001</v>
      </c>
      <c r="M1309" t="s">
        <v>82</v>
      </c>
    </row>
    <row r="1310" spans="1:13">
      <c r="A1310" t="s">
        <v>825</v>
      </c>
      <c r="B1310" t="s">
        <v>826</v>
      </c>
      <c r="C1310" t="str">
        <f>TEXT(D1310, "mmm")</f>
        <v>Feb</v>
      </c>
      <c r="D1310" s="1">
        <v>45329</v>
      </c>
      <c r="E1310" t="s">
        <v>827</v>
      </c>
      <c r="F1310" t="s">
        <v>80</v>
      </c>
      <c r="G1310">
        <v>1888</v>
      </c>
      <c r="H1310">
        <v>18.68</v>
      </c>
      <c r="I1310">
        <v>35267.839999999997</v>
      </c>
      <c r="J1310" t="s">
        <v>81</v>
      </c>
      <c r="K1310">
        <v>0</v>
      </c>
      <c r="L1310">
        <v>0</v>
      </c>
      <c r="M1310" t="s">
        <v>82</v>
      </c>
    </row>
    <row r="1311" spans="1:13">
      <c r="A1311" t="s">
        <v>927</v>
      </c>
      <c r="B1311" t="s">
        <v>928</v>
      </c>
      <c r="C1311" t="str">
        <f>TEXT(D1311, "mmm")</f>
        <v>Feb</v>
      </c>
      <c r="D1311" s="1">
        <v>45329</v>
      </c>
      <c r="E1311" t="s">
        <v>951</v>
      </c>
      <c r="F1311" t="s">
        <v>80</v>
      </c>
      <c r="G1311">
        <v>100000</v>
      </c>
      <c r="H1311">
        <v>1.35</v>
      </c>
      <c r="I1311">
        <v>135000</v>
      </c>
      <c r="J1311" t="s">
        <v>81</v>
      </c>
      <c r="K1311">
        <v>-0.25266904929125028</v>
      </c>
      <c r="L1311">
        <v>-25.2669</v>
      </c>
      <c r="M1311" t="s">
        <v>82</v>
      </c>
    </row>
    <row r="1312" spans="1:13">
      <c r="A1312" t="s">
        <v>649</v>
      </c>
      <c r="B1312" t="s">
        <v>650</v>
      </c>
      <c r="C1312" t="str">
        <f>TEXT(D1312, "mmm")</f>
        <v>Feb</v>
      </c>
      <c r="D1312" s="1">
        <v>45329</v>
      </c>
      <c r="E1312" t="s">
        <v>651</v>
      </c>
      <c r="F1312" t="s">
        <v>251</v>
      </c>
      <c r="G1312">
        <v>3280</v>
      </c>
      <c r="H1312">
        <v>3.99</v>
      </c>
      <c r="I1312">
        <v>13087.2</v>
      </c>
      <c r="J1312" t="s">
        <v>81</v>
      </c>
      <c r="K1312">
        <v>8.749997615814209E-2</v>
      </c>
      <c r="L1312">
        <v>8.75</v>
      </c>
      <c r="M1312" t="s">
        <v>82</v>
      </c>
    </row>
    <row r="1313" spans="1:13">
      <c r="A1313" t="s">
        <v>649</v>
      </c>
      <c r="B1313" t="s">
        <v>650</v>
      </c>
      <c r="C1313" t="str">
        <f>TEXT(D1313, "mmm")</f>
        <v>Feb</v>
      </c>
      <c r="D1313" s="1">
        <v>45329</v>
      </c>
      <c r="E1313" t="s">
        <v>664</v>
      </c>
      <c r="F1313" t="s">
        <v>101</v>
      </c>
      <c r="G1313">
        <v>3280</v>
      </c>
      <c r="H1313">
        <v>3.99</v>
      </c>
      <c r="I1313">
        <v>13087.2</v>
      </c>
      <c r="J1313" t="s">
        <v>81</v>
      </c>
      <c r="K1313">
        <v>8.749997615814209E-2</v>
      </c>
      <c r="L1313">
        <v>8.75</v>
      </c>
      <c r="M1313" t="s">
        <v>82</v>
      </c>
    </row>
    <row r="1314" spans="1:13">
      <c r="A1314" t="s">
        <v>649</v>
      </c>
      <c r="B1314" t="s">
        <v>650</v>
      </c>
      <c r="C1314" t="str">
        <f>TEXT(D1314, "mmm")</f>
        <v>Feb</v>
      </c>
      <c r="D1314" s="1">
        <v>45329</v>
      </c>
      <c r="E1314" t="s">
        <v>658</v>
      </c>
      <c r="F1314" t="s">
        <v>222</v>
      </c>
      <c r="G1314">
        <v>3280</v>
      </c>
      <c r="H1314">
        <v>3.99</v>
      </c>
      <c r="I1314">
        <v>13087.2</v>
      </c>
      <c r="J1314" t="s">
        <v>81</v>
      </c>
      <c r="K1314">
        <v>8.749997615814209E-2</v>
      </c>
      <c r="L1314">
        <v>8.75</v>
      </c>
      <c r="M1314" t="s">
        <v>82</v>
      </c>
    </row>
    <row r="1315" spans="1:13">
      <c r="A1315" t="s">
        <v>649</v>
      </c>
      <c r="B1315" t="s">
        <v>650</v>
      </c>
      <c r="C1315" t="str">
        <f>TEXT(D1315, "mmm")</f>
        <v>Feb</v>
      </c>
      <c r="D1315" s="1">
        <v>45329</v>
      </c>
      <c r="E1315" t="s">
        <v>660</v>
      </c>
      <c r="F1315" t="s">
        <v>222</v>
      </c>
      <c r="G1315">
        <v>3280</v>
      </c>
      <c r="H1315">
        <v>3.99</v>
      </c>
      <c r="I1315">
        <v>13087.2</v>
      </c>
      <c r="J1315" t="s">
        <v>81</v>
      </c>
      <c r="K1315">
        <v>8.749997615814209E-2</v>
      </c>
      <c r="L1315">
        <v>8.75</v>
      </c>
      <c r="M1315" t="s">
        <v>82</v>
      </c>
    </row>
    <row r="1316" spans="1:13">
      <c r="A1316" t="s">
        <v>649</v>
      </c>
      <c r="B1316" t="s">
        <v>650</v>
      </c>
      <c r="C1316" t="str">
        <f>TEXT(D1316, "mmm")</f>
        <v>Feb</v>
      </c>
      <c r="D1316" s="1">
        <v>45329</v>
      </c>
      <c r="E1316" t="s">
        <v>663</v>
      </c>
      <c r="F1316" t="s">
        <v>222</v>
      </c>
      <c r="G1316">
        <v>3280</v>
      </c>
      <c r="H1316">
        <v>3.99</v>
      </c>
      <c r="I1316">
        <v>13087.2</v>
      </c>
      <c r="J1316" t="s">
        <v>81</v>
      </c>
      <c r="K1316">
        <v>8.749997615814209E-2</v>
      </c>
      <c r="L1316">
        <v>8.75</v>
      </c>
      <c r="M1316" t="s">
        <v>82</v>
      </c>
    </row>
    <row r="1317" spans="1:13">
      <c r="A1317" t="s">
        <v>649</v>
      </c>
      <c r="B1317" t="s">
        <v>650</v>
      </c>
      <c r="C1317" t="str">
        <f>TEXT(D1317, "mmm")</f>
        <v>Feb</v>
      </c>
      <c r="D1317" s="1">
        <v>45329</v>
      </c>
      <c r="E1317" t="s">
        <v>659</v>
      </c>
      <c r="F1317" t="s">
        <v>222</v>
      </c>
      <c r="G1317">
        <v>3280</v>
      </c>
      <c r="H1317">
        <v>3.99</v>
      </c>
      <c r="I1317">
        <v>13087.2</v>
      </c>
      <c r="J1317" t="s">
        <v>81</v>
      </c>
      <c r="K1317">
        <v>8.749997615814209E-2</v>
      </c>
      <c r="L1317">
        <v>8.75</v>
      </c>
      <c r="M1317" t="s">
        <v>82</v>
      </c>
    </row>
    <row r="1318" spans="1:13">
      <c r="A1318" t="s">
        <v>649</v>
      </c>
      <c r="B1318" t="s">
        <v>650</v>
      </c>
      <c r="C1318" t="str">
        <f>TEXT(D1318, "mmm")</f>
        <v>Feb</v>
      </c>
      <c r="D1318" s="1">
        <v>45329</v>
      </c>
      <c r="E1318" t="s">
        <v>661</v>
      </c>
      <c r="F1318" t="s">
        <v>222</v>
      </c>
      <c r="G1318">
        <v>3280</v>
      </c>
      <c r="H1318">
        <v>3.99</v>
      </c>
      <c r="I1318">
        <v>13087.2</v>
      </c>
      <c r="J1318" t="s">
        <v>81</v>
      </c>
      <c r="K1318">
        <v>8.749997615814209E-2</v>
      </c>
      <c r="L1318">
        <v>8.75</v>
      </c>
      <c r="M1318" t="s">
        <v>82</v>
      </c>
    </row>
    <row r="1319" spans="1:13">
      <c r="A1319" t="s">
        <v>649</v>
      </c>
      <c r="B1319" t="s">
        <v>650</v>
      </c>
      <c r="C1319" t="str">
        <f>TEXT(D1319, "mmm")</f>
        <v>Feb</v>
      </c>
      <c r="D1319" s="1">
        <v>45329</v>
      </c>
      <c r="E1319" t="s">
        <v>662</v>
      </c>
      <c r="F1319" t="s">
        <v>222</v>
      </c>
      <c r="G1319">
        <v>3280</v>
      </c>
      <c r="H1319">
        <v>3.99</v>
      </c>
      <c r="I1319">
        <v>13087.2</v>
      </c>
      <c r="J1319" t="s">
        <v>81</v>
      </c>
      <c r="K1319">
        <v>8.749997615814209E-2</v>
      </c>
      <c r="L1319">
        <v>8.75</v>
      </c>
      <c r="M1319" t="s">
        <v>82</v>
      </c>
    </row>
    <row r="1320" spans="1:13">
      <c r="A1320" t="s">
        <v>952</v>
      </c>
      <c r="B1320" t="s">
        <v>953</v>
      </c>
      <c r="C1320" t="str">
        <f>TEXT(D1320, "mmm")</f>
        <v>Feb</v>
      </c>
      <c r="D1320" s="1">
        <v>45329</v>
      </c>
      <c r="E1320" t="s">
        <v>954</v>
      </c>
      <c r="F1320" t="s">
        <v>80</v>
      </c>
      <c r="G1320">
        <v>525</v>
      </c>
      <c r="H1320">
        <v>20.43</v>
      </c>
      <c r="I1320">
        <v>10725.75</v>
      </c>
      <c r="J1320" t="s">
        <v>81</v>
      </c>
      <c r="K1320">
        <v>3.1341511499455972E-2</v>
      </c>
      <c r="L1320">
        <v>3.1341999999999999</v>
      </c>
      <c r="M1320" t="s">
        <v>82</v>
      </c>
    </row>
    <row r="1321" spans="1:13">
      <c r="A1321" t="s">
        <v>166</v>
      </c>
      <c r="B1321" t="s">
        <v>167</v>
      </c>
      <c r="C1321" t="str">
        <f>TEXT(D1321, "mmm")</f>
        <v>Feb</v>
      </c>
      <c r="D1321" s="1">
        <v>45329</v>
      </c>
      <c r="E1321" t="s">
        <v>169</v>
      </c>
      <c r="F1321" t="s">
        <v>101</v>
      </c>
      <c r="G1321">
        <v>51827</v>
      </c>
      <c r="H1321">
        <v>14.56</v>
      </c>
      <c r="I1321">
        <v>754601.12</v>
      </c>
      <c r="J1321" t="s">
        <v>81</v>
      </c>
      <c r="K1321">
        <v>-0.12941175849428491</v>
      </c>
      <c r="L1321">
        <v>-12.9412</v>
      </c>
      <c r="M1321" t="s">
        <v>82</v>
      </c>
    </row>
    <row r="1322" spans="1:13">
      <c r="A1322" t="s">
        <v>166</v>
      </c>
      <c r="B1322" t="s">
        <v>167</v>
      </c>
      <c r="C1322" t="str">
        <f>TEXT(D1322, "mmm")</f>
        <v>Feb</v>
      </c>
      <c r="D1322" s="1">
        <v>45329</v>
      </c>
      <c r="E1322" t="s">
        <v>173</v>
      </c>
      <c r="F1322" t="s">
        <v>101</v>
      </c>
      <c r="G1322">
        <v>51827</v>
      </c>
      <c r="H1322">
        <v>14.56</v>
      </c>
      <c r="I1322">
        <v>754601.12</v>
      </c>
      <c r="J1322" t="s">
        <v>81</v>
      </c>
      <c r="K1322">
        <v>-0.12941175849428491</v>
      </c>
      <c r="L1322">
        <v>-12.9412</v>
      </c>
      <c r="M1322" t="s">
        <v>82</v>
      </c>
    </row>
    <row r="1323" spans="1:13">
      <c r="A1323" t="s">
        <v>166</v>
      </c>
      <c r="B1323" t="s">
        <v>167</v>
      </c>
      <c r="C1323" t="str">
        <f>TEXT(D1323, "mmm")</f>
        <v>Feb</v>
      </c>
      <c r="D1323" s="1">
        <v>45329</v>
      </c>
      <c r="E1323" t="s">
        <v>172</v>
      </c>
      <c r="F1323" t="s">
        <v>101</v>
      </c>
      <c r="G1323">
        <v>51827</v>
      </c>
      <c r="H1323">
        <v>14.56</v>
      </c>
      <c r="I1323">
        <v>754601.12</v>
      </c>
      <c r="J1323" t="s">
        <v>81</v>
      </c>
      <c r="K1323">
        <v>-0.12941175849428491</v>
      </c>
      <c r="L1323">
        <v>-12.9412</v>
      </c>
      <c r="M1323" t="s">
        <v>82</v>
      </c>
    </row>
    <row r="1324" spans="1:13">
      <c r="A1324" t="s">
        <v>166</v>
      </c>
      <c r="B1324" t="s">
        <v>167</v>
      </c>
      <c r="C1324" t="str">
        <f>TEXT(D1324, "mmm")</f>
        <v>Feb</v>
      </c>
      <c r="D1324" s="1">
        <v>45329</v>
      </c>
      <c r="E1324" t="s">
        <v>168</v>
      </c>
      <c r="F1324" t="s">
        <v>101</v>
      </c>
      <c r="G1324">
        <v>51827</v>
      </c>
      <c r="H1324">
        <v>14.56</v>
      </c>
      <c r="I1324">
        <v>754601.12</v>
      </c>
      <c r="J1324" t="s">
        <v>81</v>
      </c>
      <c r="K1324">
        <v>-0.12941175849428491</v>
      </c>
      <c r="L1324">
        <v>-12.9412</v>
      </c>
      <c r="M1324" t="s">
        <v>82</v>
      </c>
    </row>
    <row r="1325" spans="1:13">
      <c r="A1325" t="s">
        <v>166</v>
      </c>
      <c r="B1325" t="s">
        <v>167</v>
      </c>
      <c r="C1325" t="str">
        <f>TEXT(D1325, "mmm")</f>
        <v>Feb</v>
      </c>
      <c r="D1325" s="1">
        <v>45329</v>
      </c>
      <c r="E1325" t="s">
        <v>170</v>
      </c>
      <c r="F1325" t="s">
        <v>101</v>
      </c>
      <c r="G1325">
        <v>51827</v>
      </c>
      <c r="H1325">
        <v>14.56</v>
      </c>
      <c r="I1325">
        <v>754601.12</v>
      </c>
      <c r="J1325" t="s">
        <v>81</v>
      </c>
      <c r="K1325">
        <v>-0.12941175849428491</v>
      </c>
      <c r="L1325">
        <v>-12.9412</v>
      </c>
      <c r="M1325" t="s">
        <v>82</v>
      </c>
    </row>
    <row r="1326" spans="1:13">
      <c r="A1326" t="s">
        <v>166</v>
      </c>
      <c r="B1326" t="s">
        <v>167</v>
      </c>
      <c r="C1326" t="str">
        <f>TEXT(D1326, "mmm")</f>
        <v>Feb</v>
      </c>
      <c r="D1326" s="1">
        <v>45329</v>
      </c>
      <c r="E1326" t="s">
        <v>171</v>
      </c>
      <c r="F1326" t="s">
        <v>101</v>
      </c>
      <c r="G1326">
        <v>51827</v>
      </c>
      <c r="H1326">
        <v>14.56</v>
      </c>
      <c r="I1326">
        <v>754601.12</v>
      </c>
      <c r="J1326" t="s">
        <v>81</v>
      </c>
      <c r="K1326">
        <v>-0.12941175849428491</v>
      </c>
      <c r="L1326">
        <v>-12.9412</v>
      </c>
      <c r="M1326" t="s">
        <v>82</v>
      </c>
    </row>
    <row r="1327" spans="1:13">
      <c r="A1327" t="s">
        <v>166</v>
      </c>
      <c r="B1327" t="s">
        <v>167</v>
      </c>
      <c r="C1327" t="str">
        <f>TEXT(D1327, "mmm")</f>
        <v>Feb</v>
      </c>
      <c r="D1327" s="1">
        <v>45329</v>
      </c>
      <c r="E1327" t="s">
        <v>174</v>
      </c>
      <c r="F1327" t="s">
        <v>101</v>
      </c>
      <c r="G1327">
        <v>51827</v>
      </c>
      <c r="H1327">
        <v>14.56</v>
      </c>
      <c r="I1327">
        <v>754601.12</v>
      </c>
      <c r="J1327" t="s">
        <v>81</v>
      </c>
      <c r="K1327">
        <v>-0.12941175849428491</v>
      </c>
      <c r="L1327">
        <v>-12.9412</v>
      </c>
      <c r="M1327" t="s">
        <v>82</v>
      </c>
    </row>
    <row r="1328" spans="1:13">
      <c r="A1328" t="s">
        <v>955</v>
      </c>
      <c r="B1328" t="s">
        <v>956</v>
      </c>
      <c r="C1328" t="str">
        <f>TEXT(D1328, "mmm")</f>
        <v>Feb</v>
      </c>
      <c r="D1328" s="1">
        <v>45329</v>
      </c>
      <c r="E1328" t="s">
        <v>957</v>
      </c>
      <c r="F1328" t="s">
        <v>80</v>
      </c>
      <c r="G1328">
        <v>400</v>
      </c>
      <c r="H1328">
        <v>27.7</v>
      </c>
      <c r="I1328">
        <v>11080</v>
      </c>
      <c r="J1328" t="s">
        <v>81</v>
      </c>
      <c r="K1328">
        <v>1.5401091285822449E-2</v>
      </c>
      <c r="L1328">
        <v>1.5401</v>
      </c>
      <c r="M1328" t="s">
        <v>82</v>
      </c>
    </row>
    <row r="1329" spans="1:13">
      <c r="A1329" t="s">
        <v>576</v>
      </c>
      <c r="B1329" t="s">
        <v>577</v>
      </c>
      <c r="C1329" t="str">
        <f>TEXT(D1329, "mmm")</f>
        <v>Feb</v>
      </c>
      <c r="D1329" s="1">
        <v>45329</v>
      </c>
      <c r="E1329" t="s">
        <v>578</v>
      </c>
      <c r="F1329" t="s">
        <v>101</v>
      </c>
      <c r="G1329">
        <v>150000</v>
      </c>
      <c r="H1329">
        <v>0.17</v>
      </c>
      <c r="I1329">
        <v>25500</v>
      </c>
      <c r="J1329" t="s">
        <v>81</v>
      </c>
      <c r="K1329">
        <v>0.23529406608594791</v>
      </c>
      <c r="L1329">
        <v>23.529399999999999</v>
      </c>
      <c r="M1329" t="s">
        <v>82</v>
      </c>
    </row>
    <row r="1330" spans="1:13">
      <c r="A1330" t="s">
        <v>871</v>
      </c>
      <c r="B1330" t="s">
        <v>872</v>
      </c>
      <c r="C1330" t="str">
        <f>TEXT(D1330, "mmm")</f>
        <v>Feb</v>
      </c>
      <c r="D1330" s="1">
        <v>45329</v>
      </c>
      <c r="E1330" t="s">
        <v>958</v>
      </c>
      <c r="F1330" t="s">
        <v>128</v>
      </c>
      <c r="G1330">
        <v>2000</v>
      </c>
      <c r="H1330">
        <v>7.23</v>
      </c>
      <c r="I1330">
        <v>14460</v>
      </c>
      <c r="J1330" t="s">
        <v>81</v>
      </c>
      <c r="K1330">
        <v>4.3356538015412623E-2</v>
      </c>
      <c r="L1330">
        <v>4.3357000000000001</v>
      </c>
      <c r="M1330" t="s">
        <v>82</v>
      </c>
    </row>
    <row r="1331" spans="1:13">
      <c r="A1331" t="s">
        <v>285</v>
      </c>
      <c r="B1331" t="s">
        <v>286</v>
      </c>
      <c r="C1331" t="str">
        <f>TEXT(D1331, "mmm")</f>
        <v>Feb</v>
      </c>
      <c r="D1331" s="1">
        <v>45329</v>
      </c>
      <c r="E1331" t="s">
        <v>100</v>
      </c>
      <c r="F1331" t="s">
        <v>101</v>
      </c>
      <c r="G1331">
        <v>100354</v>
      </c>
      <c r="H1331">
        <v>15.81</v>
      </c>
      <c r="I1331">
        <v>1586596.74</v>
      </c>
      <c r="J1331" t="s">
        <v>81</v>
      </c>
      <c r="K1331">
        <v>2.8612710743668671E-2</v>
      </c>
      <c r="L1331">
        <v>2.8613</v>
      </c>
      <c r="M1331" t="s">
        <v>82</v>
      </c>
    </row>
    <row r="1332" spans="1:13">
      <c r="A1332" t="s">
        <v>285</v>
      </c>
      <c r="B1332" t="s">
        <v>286</v>
      </c>
      <c r="C1332" t="str">
        <f>TEXT(D1332, "mmm")</f>
        <v>Feb</v>
      </c>
      <c r="D1332" s="1">
        <v>45329</v>
      </c>
      <c r="E1332" t="s">
        <v>102</v>
      </c>
      <c r="F1332" t="s">
        <v>101</v>
      </c>
      <c r="G1332">
        <v>100354</v>
      </c>
      <c r="H1332">
        <v>15.81</v>
      </c>
      <c r="I1332">
        <v>1586596.74</v>
      </c>
      <c r="J1332" t="s">
        <v>81</v>
      </c>
      <c r="K1332">
        <v>2.8612710743668671E-2</v>
      </c>
      <c r="L1332">
        <v>2.8613</v>
      </c>
      <c r="M1332" t="s">
        <v>82</v>
      </c>
    </row>
    <row r="1333" spans="1:13">
      <c r="A1333" t="s">
        <v>865</v>
      </c>
      <c r="B1333" t="s">
        <v>866</v>
      </c>
      <c r="C1333" t="str">
        <f>TEXT(D1333, "mmm")</f>
        <v>Feb</v>
      </c>
      <c r="D1333" s="1">
        <v>45329</v>
      </c>
      <c r="E1333" t="s">
        <v>959</v>
      </c>
      <c r="F1333" t="s">
        <v>118</v>
      </c>
      <c r="G1333">
        <v>1000</v>
      </c>
      <c r="H1333">
        <v>13.75</v>
      </c>
      <c r="I1333">
        <v>13750</v>
      </c>
      <c r="J1333" t="s">
        <v>81</v>
      </c>
      <c r="K1333">
        <v>2.4158143637218691E-2</v>
      </c>
      <c r="L1333">
        <v>2.4157999999999999</v>
      </c>
      <c r="M1333" t="s">
        <v>82</v>
      </c>
    </row>
    <row r="1334" spans="1:13">
      <c r="A1334" t="s">
        <v>960</v>
      </c>
      <c r="B1334" t="s">
        <v>961</v>
      </c>
      <c r="C1334" t="str">
        <f>TEXT(D1334, "mmm")</f>
        <v>Feb</v>
      </c>
      <c r="D1334" s="1">
        <v>45329</v>
      </c>
      <c r="E1334" t="s">
        <v>962</v>
      </c>
      <c r="F1334" t="s">
        <v>128</v>
      </c>
      <c r="G1334">
        <v>685</v>
      </c>
      <c r="H1334">
        <v>29.02</v>
      </c>
      <c r="I1334">
        <v>19878.7</v>
      </c>
      <c r="J1334" t="s">
        <v>81</v>
      </c>
      <c r="K1334">
        <v>3.0697318681644381E-2</v>
      </c>
      <c r="L1334">
        <v>3.0697000000000001</v>
      </c>
      <c r="M1334" t="s">
        <v>82</v>
      </c>
    </row>
    <row r="1335" spans="1:13">
      <c r="A1335" t="s">
        <v>960</v>
      </c>
      <c r="B1335" t="s">
        <v>961</v>
      </c>
      <c r="C1335" t="str">
        <f>TEXT(D1335, "mmm")</f>
        <v>Feb</v>
      </c>
      <c r="D1335" s="1">
        <v>45329</v>
      </c>
      <c r="E1335" t="s">
        <v>963</v>
      </c>
      <c r="F1335" t="s">
        <v>80</v>
      </c>
      <c r="G1335">
        <v>910</v>
      </c>
      <c r="H1335">
        <v>29.66</v>
      </c>
      <c r="I1335">
        <v>26990.6</v>
      </c>
      <c r="J1335" t="s">
        <v>86</v>
      </c>
      <c r="K1335">
        <v>3.0697318681644381E-2</v>
      </c>
      <c r="L1335">
        <v>3.0697000000000001</v>
      </c>
      <c r="M1335" t="s">
        <v>82</v>
      </c>
    </row>
    <row r="1336" spans="1:13">
      <c r="A1336" t="s">
        <v>665</v>
      </c>
      <c r="B1336" t="s">
        <v>666</v>
      </c>
      <c r="C1336" t="str">
        <f>TEXT(D1336, "mmm")</f>
        <v>Feb</v>
      </c>
      <c r="D1336" s="1">
        <v>45329</v>
      </c>
      <c r="E1336" t="s">
        <v>667</v>
      </c>
      <c r="F1336" t="s">
        <v>80</v>
      </c>
      <c r="G1336">
        <v>10000</v>
      </c>
      <c r="H1336">
        <v>16.8</v>
      </c>
      <c r="I1336">
        <v>168000</v>
      </c>
      <c r="J1336" t="s">
        <v>86</v>
      </c>
      <c r="K1336">
        <v>8.7260045167276701E-3</v>
      </c>
      <c r="L1336">
        <v>0.87260000000000004</v>
      </c>
      <c r="M1336" t="s">
        <v>82</v>
      </c>
    </row>
    <row r="1337" spans="1:13">
      <c r="A1337" t="s">
        <v>789</v>
      </c>
      <c r="B1337" t="s">
        <v>790</v>
      </c>
      <c r="C1337" t="str">
        <f>TEXT(D1337, "mmm")</f>
        <v>Feb</v>
      </c>
      <c r="D1337" s="1">
        <v>45329</v>
      </c>
      <c r="E1337" t="s">
        <v>964</v>
      </c>
      <c r="F1337" t="s">
        <v>80</v>
      </c>
      <c r="G1337">
        <v>5000</v>
      </c>
      <c r="H1337">
        <v>2.0699999999999998</v>
      </c>
      <c r="I1337">
        <v>10350</v>
      </c>
      <c r="J1337" t="s">
        <v>81</v>
      </c>
      <c r="K1337">
        <v>-2.92682654512979E-2</v>
      </c>
      <c r="L1337">
        <v>-2.9268000000000001</v>
      </c>
      <c r="M1337" t="s">
        <v>82</v>
      </c>
    </row>
    <row r="1338" spans="1:13">
      <c r="A1338" t="s">
        <v>831</v>
      </c>
      <c r="B1338" t="s">
        <v>832</v>
      </c>
      <c r="C1338" t="str">
        <f>TEXT(D1338, "mmm")</f>
        <v>Feb</v>
      </c>
      <c r="D1338" s="1">
        <v>45329</v>
      </c>
      <c r="E1338" t="s">
        <v>833</v>
      </c>
      <c r="F1338" t="s">
        <v>101</v>
      </c>
      <c r="G1338">
        <v>24001</v>
      </c>
      <c r="H1338">
        <v>60.58</v>
      </c>
      <c r="I1338">
        <v>1453980.58</v>
      </c>
      <c r="J1338" t="s">
        <v>86</v>
      </c>
      <c r="K1338">
        <v>4.7284084667057469E-2</v>
      </c>
      <c r="L1338">
        <v>4.7283999999999997</v>
      </c>
      <c r="M1338" t="s">
        <v>82</v>
      </c>
    </row>
    <row r="1339" spans="1:13">
      <c r="A1339" t="s">
        <v>831</v>
      </c>
      <c r="B1339" t="s">
        <v>832</v>
      </c>
      <c r="C1339" t="str">
        <f>TEXT(D1339, "mmm")</f>
        <v>Feb</v>
      </c>
      <c r="D1339" s="1">
        <v>45329</v>
      </c>
      <c r="E1339" t="s">
        <v>834</v>
      </c>
      <c r="F1339" t="s">
        <v>101</v>
      </c>
      <c r="G1339">
        <v>24001</v>
      </c>
      <c r="H1339">
        <v>60.58</v>
      </c>
      <c r="I1339">
        <v>1453980.58</v>
      </c>
      <c r="J1339" t="s">
        <v>86</v>
      </c>
      <c r="K1339">
        <v>4.7284084667057469E-2</v>
      </c>
      <c r="L1339">
        <v>4.7283999999999997</v>
      </c>
      <c r="M1339" t="s">
        <v>82</v>
      </c>
    </row>
    <row r="1340" spans="1:13">
      <c r="A1340" t="s">
        <v>831</v>
      </c>
      <c r="B1340" t="s">
        <v>832</v>
      </c>
      <c r="C1340" t="str">
        <f>TEXT(D1340, "mmm")</f>
        <v>Feb</v>
      </c>
      <c r="D1340" s="1">
        <v>45329</v>
      </c>
      <c r="E1340" t="s">
        <v>835</v>
      </c>
      <c r="F1340" t="s">
        <v>101</v>
      </c>
      <c r="G1340">
        <v>24001</v>
      </c>
      <c r="H1340">
        <v>60.58</v>
      </c>
      <c r="I1340">
        <v>1453980.58</v>
      </c>
      <c r="J1340" t="s">
        <v>86</v>
      </c>
      <c r="K1340">
        <v>4.7284084667057469E-2</v>
      </c>
      <c r="L1340">
        <v>4.7283999999999997</v>
      </c>
      <c r="M1340" t="s">
        <v>82</v>
      </c>
    </row>
    <row r="1341" spans="1:13">
      <c r="A1341" t="s">
        <v>965</v>
      </c>
      <c r="B1341" t="s">
        <v>966</v>
      </c>
      <c r="C1341" t="str">
        <f>TEXT(D1341, "mmm")</f>
        <v>Feb</v>
      </c>
      <c r="D1341" s="1">
        <v>45329</v>
      </c>
      <c r="E1341" t="s">
        <v>967</v>
      </c>
      <c r="F1341" t="s">
        <v>80</v>
      </c>
      <c r="G1341">
        <v>1000</v>
      </c>
      <c r="H1341">
        <v>104.24</v>
      </c>
      <c r="I1341">
        <v>104240</v>
      </c>
      <c r="J1341" t="s">
        <v>81</v>
      </c>
      <c r="K1341">
        <v>1.054648554109083E-2</v>
      </c>
      <c r="L1341">
        <v>1.0546</v>
      </c>
      <c r="M1341" t="s">
        <v>82</v>
      </c>
    </row>
    <row r="1342" spans="1:13">
      <c r="A1342" t="s">
        <v>746</v>
      </c>
      <c r="B1342" t="s">
        <v>747</v>
      </c>
      <c r="C1342" t="str">
        <f>TEXT(D1342, "mmm")</f>
        <v>Feb</v>
      </c>
      <c r="D1342" s="1">
        <v>45329</v>
      </c>
      <c r="E1342" t="s">
        <v>748</v>
      </c>
      <c r="F1342" t="s">
        <v>128</v>
      </c>
      <c r="G1342">
        <v>6400</v>
      </c>
      <c r="H1342">
        <v>7.73</v>
      </c>
      <c r="I1342">
        <v>49472</v>
      </c>
      <c r="J1342" t="s">
        <v>81</v>
      </c>
      <c r="K1342">
        <v>0</v>
      </c>
      <c r="L1342">
        <v>0</v>
      </c>
      <c r="M1342" t="s">
        <v>82</v>
      </c>
    </row>
    <row r="1343" spans="1:13">
      <c r="A1343" t="s">
        <v>142</v>
      </c>
      <c r="B1343" t="s">
        <v>143</v>
      </c>
      <c r="C1343" t="str">
        <f>TEXT(D1343, "mmm")</f>
        <v>Feb</v>
      </c>
      <c r="D1343" s="1">
        <v>45329</v>
      </c>
      <c r="E1343" t="s">
        <v>100</v>
      </c>
      <c r="F1343" t="s">
        <v>101</v>
      </c>
      <c r="G1343">
        <v>98842</v>
      </c>
      <c r="H1343">
        <v>16.75</v>
      </c>
      <c r="I1343">
        <v>1655603.5</v>
      </c>
      <c r="J1343" t="s">
        <v>81</v>
      </c>
      <c r="K1343">
        <v>2.1107213976868659E-2</v>
      </c>
      <c r="L1343">
        <v>2.1107</v>
      </c>
      <c r="M1343" t="s">
        <v>82</v>
      </c>
    </row>
    <row r="1344" spans="1:13">
      <c r="A1344" t="s">
        <v>142</v>
      </c>
      <c r="B1344" t="s">
        <v>143</v>
      </c>
      <c r="C1344" t="str">
        <f>TEXT(D1344, "mmm")</f>
        <v>Feb</v>
      </c>
      <c r="D1344" s="1">
        <v>45329</v>
      </c>
      <c r="E1344" t="s">
        <v>102</v>
      </c>
      <c r="F1344" t="s">
        <v>101</v>
      </c>
      <c r="G1344">
        <v>98842</v>
      </c>
      <c r="H1344">
        <v>16.75</v>
      </c>
      <c r="I1344">
        <v>1655603.5</v>
      </c>
      <c r="J1344" t="s">
        <v>81</v>
      </c>
      <c r="K1344">
        <v>2.1107213976868659E-2</v>
      </c>
      <c r="L1344">
        <v>2.1107</v>
      </c>
      <c r="M1344" t="s">
        <v>82</v>
      </c>
    </row>
    <row r="1345" spans="1:13">
      <c r="A1345" t="s">
        <v>968</v>
      </c>
      <c r="B1345" t="s">
        <v>969</v>
      </c>
      <c r="C1345" t="str">
        <f>TEXT(D1345, "mmm")</f>
        <v>Feb</v>
      </c>
      <c r="D1345" s="1">
        <v>45329</v>
      </c>
      <c r="E1345" t="s">
        <v>970</v>
      </c>
      <c r="F1345" t="s">
        <v>80</v>
      </c>
      <c r="G1345">
        <v>1250</v>
      </c>
      <c r="H1345">
        <v>10.96</v>
      </c>
      <c r="I1345">
        <v>13700</v>
      </c>
      <c r="J1345" t="s">
        <v>81</v>
      </c>
      <c r="K1345">
        <v>2.0992395098611279E-2</v>
      </c>
      <c r="L1345">
        <v>2.0992000000000002</v>
      </c>
      <c r="M1345" t="s">
        <v>82</v>
      </c>
    </row>
    <row r="1346" spans="1:13">
      <c r="A1346" t="s">
        <v>291</v>
      </c>
      <c r="B1346" t="s">
        <v>292</v>
      </c>
      <c r="C1346" t="str">
        <f>TEXT(D1346, "mmm")</f>
        <v>Feb</v>
      </c>
      <c r="D1346" s="1">
        <v>45330</v>
      </c>
      <c r="E1346" t="s">
        <v>102</v>
      </c>
      <c r="F1346" t="s">
        <v>101</v>
      </c>
      <c r="G1346">
        <v>64761</v>
      </c>
      <c r="H1346">
        <v>7.99</v>
      </c>
      <c r="I1346">
        <v>517440.39</v>
      </c>
      <c r="J1346" t="s">
        <v>81</v>
      </c>
      <c r="K1346">
        <v>5.670825564777493E-3</v>
      </c>
      <c r="L1346">
        <v>0.56710000000000005</v>
      </c>
      <c r="M1346" t="s">
        <v>82</v>
      </c>
    </row>
    <row r="1347" spans="1:13">
      <c r="A1347" t="s">
        <v>291</v>
      </c>
      <c r="B1347" t="s">
        <v>292</v>
      </c>
      <c r="C1347" t="str">
        <f>TEXT(D1347, "mmm")</f>
        <v>Feb</v>
      </c>
      <c r="D1347" s="1">
        <v>45330</v>
      </c>
      <c r="E1347" t="s">
        <v>100</v>
      </c>
      <c r="F1347" t="s">
        <v>101</v>
      </c>
      <c r="G1347">
        <v>64761</v>
      </c>
      <c r="H1347">
        <v>7.99</v>
      </c>
      <c r="I1347">
        <v>517440.39</v>
      </c>
      <c r="J1347" t="s">
        <v>81</v>
      </c>
      <c r="K1347">
        <v>5.670825564777493E-3</v>
      </c>
      <c r="L1347">
        <v>0.56710000000000005</v>
      </c>
      <c r="M1347" t="s">
        <v>82</v>
      </c>
    </row>
    <row r="1348" spans="1:13">
      <c r="A1348" t="s">
        <v>971</v>
      </c>
      <c r="B1348" t="s">
        <v>972</v>
      </c>
      <c r="C1348" t="str">
        <f>TEXT(D1348, "mmm")</f>
        <v>Feb</v>
      </c>
      <c r="D1348" s="1">
        <v>45330</v>
      </c>
      <c r="E1348" t="s">
        <v>973</v>
      </c>
      <c r="F1348" t="s">
        <v>101</v>
      </c>
      <c r="G1348">
        <v>727272</v>
      </c>
      <c r="H1348">
        <v>5.5</v>
      </c>
      <c r="I1348">
        <v>3999996</v>
      </c>
      <c r="J1348" t="s">
        <v>86</v>
      </c>
      <c r="K1348">
        <v>0.34496754101264121</v>
      </c>
      <c r="L1348">
        <v>34.4968</v>
      </c>
      <c r="M1348" t="s">
        <v>82</v>
      </c>
    </row>
    <row r="1349" spans="1:13">
      <c r="A1349" t="s">
        <v>971</v>
      </c>
      <c r="B1349" t="s">
        <v>972</v>
      </c>
      <c r="C1349" t="str">
        <f>TEXT(D1349, "mmm")</f>
        <v>Feb</v>
      </c>
      <c r="D1349" s="1">
        <v>45330</v>
      </c>
      <c r="E1349" t="s">
        <v>974</v>
      </c>
      <c r="F1349" t="s">
        <v>101</v>
      </c>
      <c r="G1349">
        <v>727272</v>
      </c>
      <c r="H1349">
        <v>5.5</v>
      </c>
      <c r="I1349">
        <v>3999996</v>
      </c>
      <c r="J1349" t="s">
        <v>86</v>
      </c>
      <c r="K1349">
        <v>0.34496754101264121</v>
      </c>
      <c r="L1349">
        <v>34.4968</v>
      </c>
      <c r="M1349" t="s">
        <v>82</v>
      </c>
    </row>
    <row r="1350" spans="1:13">
      <c r="A1350" t="s">
        <v>971</v>
      </c>
      <c r="B1350" t="s">
        <v>972</v>
      </c>
      <c r="C1350" t="str">
        <f>TEXT(D1350, "mmm")</f>
        <v>Feb</v>
      </c>
      <c r="D1350" s="1">
        <v>45330</v>
      </c>
      <c r="E1350" t="s">
        <v>975</v>
      </c>
      <c r="F1350" t="s">
        <v>101</v>
      </c>
      <c r="G1350">
        <v>727272</v>
      </c>
      <c r="H1350">
        <v>5.5</v>
      </c>
      <c r="I1350">
        <v>3999996</v>
      </c>
      <c r="J1350" t="s">
        <v>86</v>
      </c>
      <c r="K1350">
        <v>0.34496754101264121</v>
      </c>
      <c r="L1350">
        <v>34.4968</v>
      </c>
      <c r="M1350" t="s">
        <v>82</v>
      </c>
    </row>
    <row r="1351" spans="1:13">
      <c r="A1351" t="s">
        <v>971</v>
      </c>
      <c r="B1351" t="s">
        <v>972</v>
      </c>
      <c r="C1351" t="str">
        <f>TEXT(D1351, "mmm")</f>
        <v>Feb</v>
      </c>
      <c r="D1351" s="1">
        <v>45330</v>
      </c>
      <c r="E1351" t="s">
        <v>976</v>
      </c>
      <c r="F1351" t="s">
        <v>101</v>
      </c>
      <c r="G1351">
        <v>727272</v>
      </c>
      <c r="H1351">
        <v>5.5</v>
      </c>
      <c r="I1351">
        <v>3999996</v>
      </c>
      <c r="J1351" t="s">
        <v>86</v>
      </c>
      <c r="K1351">
        <v>0.34496754101264121</v>
      </c>
      <c r="L1351">
        <v>34.4968</v>
      </c>
      <c r="M1351" t="s">
        <v>82</v>
      </c>
    </row>
    <row r="1352" spans="1:13">
      <c r="A1352" t="s">
        <v>971</v>
      </c>
      <c r="B1352" t="s">
        <v>972</v>
      </c>
      <c r="C1352" t="str">
        <f>TEXT(D1352, "mmm")</f>
        <v>Feb</v>
      </c>
      <c r="D1352" s="1">
        <v>45330</v>
      </c>
      <c r="E1352" t="s">
        <v>977</v>
      </c>
      <c r="F1352" t="s">
        <v>101</v>
      </c>
      <c r="G1352">
        <v>727272</v>
      </c>
      <c r="H1352">
        <v>5.5</v>
      </c>
      <c r="I1352">
        <v>3999996</v>
      </c>
      <c r="J1352" t="s">
        <v>86</v>
      </c>
      <c r="K1352">
        <v>0.34496754101264121</v>
      </c>
      <c r="L1352">
        <v>34.4968</v>
      </c>
      <c r="M1352" t="s">
        <v>82</v>
      </c>
    </row>
    <row r="1353" spans="1:13">
      <c r="A1353" t="s">
        <v>971</v>
      </c>
      <c r="B1353" t="s">
        <v>972</v>
      </c>
      <c r="C1353" t="str">
        <f>TEXT(D1353, "mmm")</f>
        <v>Feb</v>
      </c>
      <c r="D1353" s="1">
        <v>45330</v>
      </c>
      <c r="E1353" t="s">
        <v>978</v>
      </c>
      <c r="F1353" t="s">
        <v>101</v>
      </c>
      <c r="G1353">
        <v>727272</v>
      </c>
      <c r="H1353">
        <v>5.5</v>
      </c>
      <c r="I1353">
        <v>3999996</v>
      </c>
      <c r="J1353" t="s">
        <v>86</v>
      </c>
      <c r="K1353">
        <v>0.34496754101264121</v>
      </c>
      <c r="L1353">
        <v>34.4968</v>
      </c>
      <c r="M1353" t="s">
        <v>82</v>
      </c>
    </row>
    <row r="1354" spans="1:13">
      <c r="A1354" t="s">
        <v>971</v>
      </c>
      <c r="B1354" t="s">
        <v>972</v>
      </c>
      <c r="C1354" t="str">
        <f>TEXT(D1354, "mmm")</f>
        <v>Feb</v>
      </c>
      <c r="D1354" s="1">
        <v>45330</v>
      </c>
      <c r="E1354" t="s">
        <v>979</v>
      </c>
      <c r="F1354" t="s">
        <v>101</v>
      </c>
      <c r="G1354">
        <v>727272</v>
      </c>
      <c r="H1354">
        <v>5.5</v>
      </c>
      <c r="I1354">
        <v>3999996</v>
      </c>
      <c r="J1354" t="s">
        <v>86</v>
      </c>
      <c r="K1354">
        <v>0.34496754101264121</v>
      </c>
      <c r="L1354">
        <v>34.4968</v>
      </c>
      <c r="M1354" t="s">
        <v>82</v>
      </c>
    </row>
    <row r="1355" spans="1:13">
      <c r="A1355" t="s">
        <v>971</v>
      </c>
      <c r="B1355" t="s">
        <v>972</v>
      </c>
      <c r="C1355" t="str">
        <f>TEXT(D1355, "mmm")</f>
        <v>Feb</v>
      </c>
      <c r="D1355" s="1">
        <v>45330</v>
      </c>
      <c r="E1355" t="s">
        <v>980</v>
      </c>
      <c r="F1355" t="s">
        <v>101</v>
      </c>
      <c r="G1355">
        <v>727272</v>
      </c>
      <c r="H1355">
        <v>5.5</v>
      </c>
      <c r="I1355">
        <v>3999996</v>
      </c>
      <c r="J1355" t="s">
        <v>86</v>
      </c>
      <c r="K1355">
        <v>0.34496754101264121</v>
      </c>
      <c r="L1355">
        <v>34.4968</v>
      </c>
      <c r="M1355" t="s">
        <v>82</v>
      </c>
    </row>
    <row r="1356" spans="1:13">
      <c r="A1356" t="s">
        <v>971</v>
      </c>
      <c r="B1356" t="s">
        <v>972</v>
      </c>
      <c r="C1356" t="str">
        <f>TEXT(D1356, "mmm")</f>
        <v>Feb</v>
      </c>
      <c r="D1356" s="1">
        <v>45330</v>
      </c>
      <c r="E1356" t="s">
        <v>981</v>
      </c>
      <c r="F1356" t="s">
        <v>101</v>
      </c>
      <c r="G1356">
        <v>727272</v>
      </c>
      <c r="H1356">
        <v>5.5</v>
      </c>
      <c r="I1356">
        <v>3999996</v>
      </c>
      <c r="J1356" t="s">
        <v>86</v>
      </c>
      <c r="K1356">
        <v>0.34496754101264121</v>
      </c>
      <c r="L1356">
        <v>34.4968</v>
      </c>
      <c r="M1356" t="s">
        <v>82</v>
      </c>
    </row>
    <row r="1357" spans="1:13">
      <c r="A1357" t="s">
        <v>971</v>
      </c>
      <c r="B1357" t="s">
        <v>972</v>
      </c>
      <c r="C1357" t="str">
        <f>TEXT(D1357, "mmm")</f>
        <v>Feb</v>
      </c>
      <c r="D1357" s="1">
        <v>45330</v>
      </c>
      <c r="E1357" t="s">
        <v>982</v>
      </c>
      <c r="F1357" t="s">
        <v>101</v>
      </c>
      <c r="G1357">
        <v>727272</v>
      </c>
      <c r="H1357">
        <v>5.5</v>
      </c>
      <c r="I1357">
        <v>3999996</v>
      </c>
      <c r="J1357" t="s">
        <v>86</v>
      </c>
      <c r="K1357">
        <v>0.34496754101264121</v>
      </c>
      <c r="L1357">
        <v>34.4968</v>
      </c>
      <c r="M1357" t="s">
        <v>82</v>
      </c>
    </row>
    <row r="1358" spans="1:13">
      <c r="A1358" t="s">
        <v>971</v>
      </c>
      <c r="B1358" t="s">
        <v>972</v>
      </c>
      <c r="C1358" t="str">
        <f>TEXT(D1358, "mmm")</f>
        <v>Feb</v>
      </c>
      <c r="D1358" s="1">
        <v>45330</v>
      </c>
      <c r="E1358" t="s">
        <v>973</v>
      </c>
      <c r="F1358" t="s">
        <v>101</v>
      </c>
      <c r="G1358">
        <v>727272</v>
      </c>
      <c r="H1358">
        <v>5.5</v>
      </c>
      <c r="I1358">
        <v>3999996</v>
      </c>
      <c r="J1358" t="s">
        <v>86</v>
      </c>
      <c r="K1358">
        <v>0.34496754101264121</v>
      </c>
      <c r="L1358">
        <v>34.4968</v>
      </c>
      <c r="M1358" t="s">
        <v>82</v>
      </c>
    </row>
    <row r="1359" spans="1:13">
      <c r="A1359" t="s">
        <v>971</v>
      </c>
      <c r="B1359" t="s">
        <v>972</v>
      </c>
      <c r="C1359" t="str">
        <f>TEXT(D1359, "mmm")</f>
        <v>Feb</v>
      </c>
      <c r="D1359" s="1">
        <v>45330</v>
      </c>
      <c r="E1359" t="s">
        <v>974</v>
      </c>
      <c r="F1359" t="s">
        <v>101</v>
      </c>
      <c r="G1359">
        <v>727272</v>
      </c>
      <c r="H1359">
        <v>5.5</v>
      </c>
      <c r="I1359">
        <v>3999996</v>
      </c>
      <c r="J1359" t="s">
        <v>86</v>
      </c>
      <c r="K1359">
        <v>0.34496754101264121</v>
      </c>
      <c r="L1359">
        <v>34.4968</v>
      </c>
      <c r="M1359" t="s">
        <v>82</v>
      </c>
    </row>
    <row r="1360" spans="1:13">
      <c r="A1360" t="s">
        <v>971</v>
      </c>
      <c r="B1360" t="s">
        <v>972</v>
      </c>
      <c r="C1360" t="str">
        <f>TEXT(D1360, "mmm")</f>
        <v>Feb</v>
      </c>
      <c r="D1360" s="1">
        <v>45330</v>
      </c>
      <c r="E1360" t="s">
        <v>975</v>
      </c>
      <c r="F1360" t="s">
        <v>101</v>
      </c>
      <c r="G1360">
        <v>727272</v>
      </c>
      <c r="H1360">
        <v>5.5</v>
      </c>
      <c r="I1360">
        <v>3999996</v>
      </c>
      <c r="J1360" t="s">
        <v>86</v>
      </c>
      <c r="K1360">
        <v>0.34496754101264121</v>
      </c>
      <c r="L1360">
        <v>34.4968</v>
      </c>
      <c r="M1360" t="s">
        <v>82</v>
      </c>
    </row>
    <row r="1361" spans="1:13">
      <c r="A1361" t="s">
        <v>971</v>
      </c>
      <c r="B1361" t="s">
        <v>972</v>
      </c>
      <c r="C1361" t="str">
        <f>TEXT(D1361, "mmm")</f>
        <v>Feb</v>
      </c>
      <c r="D1361" s="1">
        <v>45330</v>
      </c>
      <c r="E1361" t="s">
        <v>976</v>
      </c>
      <c r="F1361" t="s">
        <v>101</v>
      </c>
      <c r="G1361">
        <v>727272</v>
      </c>
      <c r="H1361">
        <v>5.5</v>
      </c>
      <c r="I1361">
        <v>3999996</v>
      </c>
      <c r="J1361" t="s">
        <v>86</v>
      </c>
      <c r="K1361">
        <v>0.34496754101264121</v>
      </c>
      <c r="L1361">
        <v>34.4968</v>
      </c>
      <c r="M1361" t="s">
        <v>82</v>
      </c>
    </row>
    <row r="1362" spans="1:13">
      <c r="A1362" t="s">
        <v>971</v>
      </c>
      <c r="B1362" t="s">
        <v>972</v>
      </c>
      <c r="C1362" t="str">
        <f>TEXT(D1362, "mmm")</f>
        <v>Feb</v>
      </c>
      <c r="D1362" s="1">
        <v>45330</v>
      </c>
      <c r="E1362" t="s">
        <v>977</v>
      </c>
      <c r="F1362" t="s">
        <v>101</v>
      </c>
      <c r="G1362">
        <v>727272</v>
      </c>
      <c r="H1362">
        <v>5.5</v>
      </c>
      <c r="I1362">
        <v>3999996</v>
      </c>
      <c r="J1362" t="s">
        <v>86</v>
      </c>
      <c r="K1362">
        <v>0.34496754101264121</v>
      </c>
      <c r="L1362">
        <v>34.4968</v>
      </c>
      <c r="M1362" t="s">
        <v>82</v>
      </c>
    </row>
    <row r="1363" spans="1:13">
      <c r="A1363" t="s">
        <v>971</v>
      </c>
      <c r="B1363" t="s">
        <v>972</v>
      </c>
      <c r="C1363" t="str">
        <f>TEXT(D1363, "mmm")</f>
        <v>Feb</v>
      </c>
      <c r="D1363" s="1">
        <v>45330</v>
      </c>
      <c r="E1363" t="s">
        <v>978</v>
      </c>
      <c r="F1363" t="s">
        <v>101</v>
      </c>
      <c r="G1363">
        <v>727272</v>
      </c>
      <c r="H1363">
        <v>5.5</v>
      </c>
      <c r="I1363">
        <v>3999996</v>
      </c>
      <c r="J1363" t="s">
        <v>86</v>
      </c>
      <c r="K1363">
        <v>0.34496754101264121</v>
      </c>
      <c r="L1363">
        <v>34.4968</v>
      </c>
      <c r="M1363" t="s">
        <v>82</v>
      </c>
    </row>
    <row r="1364" spans="1:13">
      <c r="A1364" t="s">
        <v>971</v>
      </c>
      <c r="B1364" t="s">
        <v>972</v>
      </c>
      <c r="C1364" t="str">
        <f>TEXT(D1364, "mmm")</f>
        <v>Feb</v>
      </c>
      <c r="D1364" s="1">
        <v>45330</v>
      </c>
      <c r="E1364" t="s">
        <v>979</v>
      </c>
      <c r="F1364" t="s">
        <v>101</v>
      </c>
      <c r="G1364">
        <v>727272</v>
      </c>
      <c r="H1364">
        <v>5.5</v>
      </c>
      <c r="I1364">
        <v>3999996</v>
      </c>
      <c r="J1364" t="s">
        <v>86</v>
      </c>
      <c r="K1364">
        <v>0.34496754101264121</v>
      </c>
      <c r="L1364">
        <v>34.4968</v>
      </c>
      <c r="M1364" t="s">
        <v>82</v>
      </c>
    </row>
    <row r="1365" spans="1:13">
      <c r="A1365" t="s">
        <v>971</v>
      </c>
      <c r="B1365" t="s">
        <v>972</v>
      </c>
      <c r="C1365" t="str">
        <f>TEXT(D1365, "mmm")</f>
        <v>Feb</v>
      </c>
      <c r="D1365" s="1">
        <v>45330</v>
      </c>
      <c r="E1365" t="s">
        <v>980</v>
      </c>
      <c r="F1365" t="s">
        <v>101</v>
      </c>
      <c r="G1365">
        <v>727272</v>
      </c>
      <c r="H1365">
        <v>5.5</v>
      </c>
      <c r="I1365">
        <v>3999996</v>
      </c>
      <c r="J1365" t="s">
        <v>86</v>
      </c>
      <c r="K1365">
        <v>0.34496754101264121</v>
      </c>
      <c r="L1365">
        <v>34.4968</v>
      </c>
      <c r="M1365" t="s">
        <v>82</v>
      </c>
    </row>
    <row r="1366" spans="1:13">
      <c r="A1366" t="s">
        <v>971</v>
      </c>
      <c r="B1366" t="s">
        <v>972</v>
      </c>
      <c r="C1366" t="str">
        <f>TEXT(D1366, "mmm")</f>
        <v>Feb</v>
      </c>
      <c r="D1366" s="1">
        <v>45330</v>
      </c>
      <c r="E1366" t="s">
        <v>981</v>
      </c>
      <c r="F1366" t="s">
        <v>101</v>
      </c>
      <c r="G1366">
        <v>727272</v>
      </c>
      <c r="H1366">
        <v>5.5</v>
      </c>
      <c r="I1366">
        <v>3999996</v>
      </c>
      <c r="J1366" t="s">
        <v>86</v>
      </c>
      <c r="K1366">
        <v>0.34496754101264121</v>
      </c>
      <c r="L1366">
        <v>34.4968</v>
      </c>
      <c r="M1366" t="s">
        <v>82</v>
      </c>
    </row>
    <row r="1367" spans="1:13">
      <c r="A1367" t="s">
        <v>971</v>
      </c>
      <c r="B1367" t="s">
        <v>972</v>
      </c>
      <c r="C1367" t="str">
        <f>TEXT(D1367, "mmm")</f>
        <v>Feb</v>
      </c>
      <c r="D1367" s="1">
        <v>45330</v>
      </c>
      <c r="E1367" t="s">
        <v>982</v>
      </c>
      <c r="F1367" t="s">
        <v>101</v>
      </c>
      <c r="G1367">
        <v>727272</v>
      </c>
      <c r="H1367">
        <v>5.5</v>
      </c>
      <c r="I1367">
        <v>3999996</v>
      </c>
      <c r="J1367" t="s">
        <v>86</v>
      </c>
      <c r="K1367">
        <v>0.34496754101264121</v>
      </c>
      <c r="L1367">
        <v>34.4968</v>
      </c>
      <c r="M1367" t="s">
        <v>82</v>
      </c>
    </row>
    <row r="1368" spans="1:13">
      <c r="A1368" t="s">
        <v>971</v>
      </c>
      <c r="B1368" t="s">
        <v>972</v>
      </c>
      <c r="C1368" t="str">
        <f>TEXT(D1368, "mmm")</f>
        <v>Feb</v>
      </c>
      <c r="D1368" s="1">
        <v>45330</v>
      </c>
      <c r="E1368" t="s">
        <v>973</v>
      </c>
      <c r="F1368" t="s">
        <v>101</v>
      </c>
      <c r="G1368">
        <v>363637</v>
      </c>
      <c r="H1368">
        <v>5.5</v>
      </c>
      <c r="I1368">
        <v>2000003.5</v>
      </c>
      <c r="J1368" t="s">
        <v>81</v>
      </c>
      <c r="K1368">
        <v>0.34496754101264121</v>
      </c>
      <c r="L1368">
        <v>34.4968</v>
      </c>
      <c r="M1368" t="s">
        <v>82</v>
      </c>
    </row>
    <row r="1369" spans="1:13">
      <c r="A1369" t="s">
        <v>971</v>
      </c>
      <c r="B1369" t="s">
        <v>972</v>
      </c>
      <c r="C1369" t="str">
        <f>TEXT(D1369, "mmm")</f>
        <v>Feb</v>
      </c>
      <c r="D1369" s="1">
        <v>45330</v>
      </c>
      <c r="E1369" t="s">
        <v>974</v>
      </c>
      <c r="F1369" t="s">
        <v>101</v>
      </c>
      <c r="G1369">
        <v>363637</v>
      </c>
      <c r="H1369">
        <v>5.5</v>
      </c>
      <c r="I1369">
        <v>2000003.5</v>
      </c>
      <c r="J1369" t="s">
        <v>81</v>
      </c>
      <c r="K1369">
        <v>0.34496754101264121</v>
      </c>
      <c r="L1369">
        <v>34.4968</v>
      </c>
      <c r="M1369" t="s">
        <v>82</v>
      </c>
    </row>
    <row r="1370" spans="1:13">
      <c r="A1370" t="s">
        <v>971</v>
      </c>
      <c r="B1370" t="s">
        <v>972</v>
      </c>
      <c r="C1370" t="str">
        <f>TEXT(D1370, "mmm")</f>
        <v>Feb</v>
      </c>
      <c r="D1370" s="1">
        <v>45330</v>
      </c>
      <c r="E1370" t="s">
        <v>975</v>
      </c>
      <c r="F1370" t="s">
        <v>101</v>
      </c>
      <c r="G1370">
        <v>363637</v>
      </c>
      <c r="H1370">
        <v>5.5</v>
      </c>
      <c r="I1370">
        <v>2000003.5</v>
      </c>
      <c r="J1370" t="s">
        <v>81</v>
      </c>
      <c r="K1370">
        <v>0.34496754101264121</v>
      </c>
      <c r="L1370">
        <v>34.4968</v>
      </c>
      <c r="M1370" t="s">
        <v>82</v>
      </c>
    </row>
    <row r="1371" spans="1:13">
      <c r="A1371" t="s">
        <v>971</v>
      </c>
      <c r="B1371" t="s">
        <v>972</v>
      </c>
      <c r="C1371" t="str">
        <f>TEXT(D1371, "mmm")</f>
        <v>Feb</v>
      </c>
      <c r="D1371" s="1">
        <v>45330</v>
      </c>
      <c r="E1371" t="s">
        <v>976</v>
      </c>
      <c r="F1371" t="s">
        <v>101</v>
      </c>
      <c r="G1371">
        <v>363637</v>
      </c>
      <c r="H1371">
        <v>5.5</v>
      </c>
      <c r="I1371">
        <v>2000003.5</v>
      </c>
      <c r="J1371" t="s">
        <v>81</v>
      </c>
      <c r="K1371">
        <v>0.34496754101264121</v>
      </c>
      <c r="L1371">
        <v>34.4968</v>
      </c>
      <c r="M1371" t="s">
        <v>82</v>
      </c>
    </row>
    <row r="1372" spans="1:13">
      <c r="A1372" t="s">
        <v>971</v>
      </c>
      <c r="B1372" t="s">
        <v>972</v>
      </c>
      <c r="C1372" t="str">
        <f>TEXT(D1372, "mmm")</f>
        <v>Feb</v>
      </c>
      <c r="D1372" s="1">
        <v>45330</v>
      </c>
      <c r="E1372" t="s">
        <v>977</v>
      </c>
      <c r="F1372" t="s">
        <v>101</v>
      </c>
      <c r="G1372">
        <v>363637</v>
      </c>
      <c r="H1372">
        <v>5.5</v>
      </c>
      <c r="I1372">
        <v>2000003.5</v>
      </c>
      <c r="J1372" t="s">
        <v>81</v>
      </c>
      <c r="K1372">
        <v>0.34496754101264121</v>
      </c>
      <c r="L1372">
        <v>34.4968</v>
      </c>
      <c r="M1372" t="s">
        <v>82</v>
      </c>
    </row>
    <row r="1373" spans="1:13">
      <c r="A1373" t="s">
        <v>971</v>
      </c>
      <c r="B1373" t="s">
        <v>972</v>
      </c>
      <c r="C1373" t="str">
        <f>TEXT(D1373, "mmm")</f>
        <v>Feb</v>
      </c>
      <c r="D1373" s="1">
        <v>45330</v>
      </c>
      <c r="E1373" t="s">
        <v>978</v>
      </c>
      <c r="F1373" t="s">
        <v>101</v>
      </c>
      <c r="G1373">
        <v>363637</v>
      </c>
      <c r="H1373">
        <v>5.5</v>
      </c>
      <c r="I1373">
        <v>2000003.5</v>
      </c>
      <c r="J1373" t="s">
        <v>81</v>
      </c>
      <c r="K1373">
        <v>0.34496754101264121</v>
      </c>
      <c r="L1373">
        <v>34.4968</v>
      </c>
      <c r="M1373" t="s">
        <v>82</v>
      </c>
    </row>
    <row r="1374" spans="1:13">
      <c r="A1374" t="s">
        <v>780</v>
      </c>
      <c r="B1374" t="s">
        <v>781</v>
      </c>
      <c r="C1374" t="str">
        <f>TEXT(D1374, "mmm")</f>
        <v>Feb</v>
      </c>
      <c r="D1374" s="1">
        <v>45330</v>
      </c>
      <c r="E1374" t="s">
        <v>785</v>
      </c>
      <c r="F1374" t="s">
        <v>101</v>
      </c>
      <c r="G1374">
        <v>919720</v>
      </c>
      <c r="H1374">
        <v>21.04</v>
      </c>
      <c r="I1374">
        <v>19350908.800000001</v>
      </c>
      <c r="J1374" t="s">
        <v>86</v>
      </c>
      <c r="K1374">
        <v>3.4216823348079739E-2</v>
      </c>
      <c r="L1374">
        <v>3.4217</v>
      </c>
      <c r="M1374" t="s">
        <v>82</v>
      </c>
    </row>
    <row r="1375" spans="1:13">
      <c r="A1375" t="s">
        <v>780</v>
      </c>
      <c r="B1375" t="s">
        <v>781</v>
      </c>
      <c r="C1375" t="str">
        <f>TEXT(D1375, "mmm")</f>
        <v>Feb</v>
      </c>
      <c r="D1375" s="1">
        <v>45330</v>
      </c>
      <c r="E1375" t="s">
        <v>787</v>
      </c>
      <c r="F1375" t="s">
        <v>101</v>
      </c>
      <c r="G1375">
        <v>919720</v>
      </c>
      <c r="H1375">
        <v>21.04</v>
      </c>
      <c r="I1375">
        <v>19350908.800000001</v>
      </c>
      <c r="J1375" t="s">
        <v>86</v>
      </c>
      <c r="K1375">
        <v>3.4216823348079739E-2</v>
      </c>
      <c r="L1375">
        <v>3.4217</v>
      </c>
      <c r="M1375" t="s">
        <v>82</v>
      </c>
    </row>
    <row r="1376" spans="1:13">
      <c r="A1376" t="s">
        <v>780</v>
      </c>
      <c r="B1376" t="s">
        <v>781</v>
      </c>
      <c r="C1376" t="str">
        <f>TEXT(D1376, "mmm")</f>
        <v>Feb</v>
      </c>
      <c r="D1376" s="1">
        <v>45330</v>
      </c>
      <c r="E1376" t="s">
        <v>786</v>
      </c>
      <c r="F1376" t="s">
        <v>101</v>
      </c>
      <c r="G1376">
        <v>919720</v>
      </c>
      <c r="H1376">
        <v>21.04</v>
      </c>
      <c r="I1376">
        <v>19350908.800000001</v>
      </c>
      <c r="J1376" t="s">
        <v>86</v>
      </c>
      <c r="K1376">
        <v>3.4216823348079739E-2</v>
      </c>
      <c r="L1376">
        <v>3.4217</v>
      </c>
      <c r="M1376" t="s">
        <v>82</v>
      </c>
    </row>
    <row r="1377" spans="1:13">
      <c r="A1377" t="s">
        <v>780</v>
      </c>
      <c r="B1377" t="s">
        <v>781</v>
      </c>
      <c r="C1377" t="str">
        <f>TEXT(D1377, "mmm")</f>
        <v>Feb</v>
      </c>
      <c r="D1377" s="1">
        <v>45330</v>
      </c>
      <c r="E1377" t="s">
        <v>782</v>
      </c>
      <c r="F1377" t="s">
        <v>101</v>
      </c>
      <c r="G1377">
        <v>919720</v>
      </c>
      <c r="H1377">
        <v>21.04</v>
      </c>
      <c r="I1377">
        <v>19350908.800000001</v>
      </c>
      <c r="J1377" t="s">
        <v>86</v>
      </c>
      <c r="K1377">
        <v>3.4216823348079739E-2</v>
      </c>
      <c r="L1377">
        <v>3.4217</v>
      </c>
      <c r="M1377" t="s">
        <v>82</v>
      </c>
    </row>
    <row r="1378" spans="1:13">
      <c r="A1378" t="s">
        <v>780</v>
      </c>
      <c r="B1378" t="s">
        <v>781</v>
      </c>
      <c r="C1378" t="str">
        <f>TEXT(D1378, "mmm")</f>
        <v>Feb</v>
      </c>
      <c r="D1378" s="1">
        <v>45330</v>
      </c>
      <c r="E1378" t="s">
        <v>783</v>
      </c>
      <c r="F1378" t="s">
        <v>101</v>
      </c>
      <c r="G1378">
        <v>919720</v>
      </c>
      <c r="H1378">
        <v>21.04</v>
      </c>
      <c r="I1378">
        <v>19350908.800000001</v>
      </c>
      <c r="J1378" t="s">
        <v>86</v>
      </c>
      <c r="K1378">
        <v>3.4216823348079739E-2</v>
      </c>
      <c r="L1378">
        <v>3.4217</v>
      </c>
      <c r="M1378" t="s">
        <v>82</v>
      </c>
    </row>
    <row r="1379" spans="1:13">
      <c r="A1379" t="s">
        <v>971</v>
      </c>
      <c r="B1379" t="s">
        <v>972</v>
      </c>
      <c r="C1379" t="str">
        <f>TEXT(D1379, "mmm")</f>
        <v>Feb</v>
      </c>
      <c r="D1379" s="1">
        <v>45330</v>
      </c>
      <c r="E1379" t="s">
        <v>979</v>
      </c>
      <c r="F1379" t="s">
        <v>101</v>
      </c>
      <c r="G1379">
        <v>363637</v>
      </c>
      <c r="H1379">
        <v>5.5</v>
      </c>
      <c r="I1379">
        <v>2000003.5</v>
      </c>
      <c r="J1379" t="s">
        <v>81</v>
      </c>
      <c r="K1379">
        <v>0.34496754101264121</v>
      </c>
      <c r="L1379">
        <v>34.4968</v>
      </c>
      <c r="M1379" t="s">
        <v>82</v>
      </c>
    </row>
    <row r="1380" spans="1:13">
      <c r="A1380" t="s">
        <v>971</v>
      </c>
      <c r="B1380" t="s">
        <v>972</v>
      </c>
      <c r="C1380" t="str">
        <f>TEXT(D1380, "mmm")</f>
        <v>Feb</v>
      </c>
      <c r="D1380" s="1">
        <v>45330</v>
      </c>
      <c r="E1380" t="s">
        <v>980</v>
      </c>
      <c r="F1380" t="s">
        <v>101</v>
      </c>
      <c r="G1380">
        <v>363637</v>
      </c>
      <c r="H1380">
        <v>5.5</v>
      </c>
      <c r="I1380">
        <v>2000003.5</v>
      </c>
      <c r="J1380" t="s">
        <v>81</v>
      </c>
      <c r="K1380">
        <v>0.34496754101264121</v>
      </c>
      <c r="L1380">
        <v>34.4968</v>
      </c>
      <c r="M1380" t="s">
        <v>82</v>
      </c>
    </row>
    <row r="1381" spans="1:13">
      <c r="A1381" t="s">
        <v>971</v>
      </c>
      <c r="B1381" t="s">
        <v>972</v>
      </c>
      <c r="C1381" t="str">
        <f>TEXT(D1381, "mmm")</f>
        <v>Feb</v>
      </c>
      <c r="D1381" s="1">
        <v>45330</v>
      </c>
      <c r="E1381" t="s">
        <v>981</v>
      </c>
      <c r="F1381" t="s">
        <v>101</v>
      </c>
      <c r="G1381">
        <v>363637</v>
      </c>
      <c r="H1381">
        <v>5.5</v>
      </c>
      <c r="I1381">
        <v>2000003.5</v>
      </c>
      <c r="J1381" t="s">
        <v>81</v>
      </c>
      <c r="K1381">
        <v>0.34496754101264121</v>
      </c>
      <c r="L1381">
        <v>34.4968</v>
      </c>
      <c r="M1381" t="s">
        <v>82</v>
      </c>
    </row>
    <row r="1382" spans="1:13">
      <c r="A1382" t="s">
        <v>971</v>
      </c>
      <c r="B1382" t="s">
        <v>972</v>
      </c>
      <c r="C1382" t="str">
        <f>TEXT(D1382, "mmm")</f>
        <v>Feb</v>
      </c>
      <c r="D1382" s="1">
        <v>45330</v>
      </c>
      <c r="E1382" t="s">
        <v>982</v>
      </c>
      <c r="F1382" t="s">
        <v>101</v>
      </c>
      <c r="G1382">
        <v>363637</v>
      </c>
      <c r="H1382">
        <v>5.5</v>
      </c>
      <c r="I1382">
        <v>2000003.5</v>
      </c>
      <c r="J1382" t="s">
        <v>81</v>
      </c>
      <c r="K1382">
        <v>0.34496754101264121</v>
      </c>
      <c r="L1382">
        <v>34.4968</v>
      </c>
      <c r="M1382" t="s">
        <v>82</v>
      </c>
    </row>
    <row r="1383" spans="1:13">
      <c r="A1383" t="s">
        <v>780</v>
      </c>
      <c r="B1383" t="s">
        <v>781</v>
      </c>
      <c r="C1383" t="str">
        <f>TEXT(D1383, "mmm")</f>
        <v>Feb</v>
      </c>
      <c r="D1383" s="1">
        <v>45330</v>
      </c>
      <c r="E1383" t="s">
        <v>784</v>
      </c>
      <c r="F1383" t="s">
        <v>101</v>
      </c>
      <c r="G1383">
        <v>919720</v>
      </c>
      <c r="H1383">
        <v>21.04</v>
      </c>
      <c r="I1383">
        <v>19350908.800000001</v>
      </c>
      <c r="J1383" t="s">
        <v>86</v>
      </c>
      <c r="K1383">
        <v>3.4216823348079739E-2</v>
      </c>
      <c r="L1383">
        <v>3.4217</v>
      </c>
      <c r="M1383" t="s">
        <v>82</v>
      </c>
    </row>
    <row r="1384" spans="1:13">
      <c r="A1384" t="s">
        <v>142</v>
      </c>
      <c r="B1384" t="s">
        <v>143</v>
      </c>
      <c r="C1384" t="str">
        <f>TEXT(D1384, "mmm")</f>
        <v>Feb</v>
      </c>
      <c r="D1384" s="1">
        <v>45330</v>
      </c>
      <c r="E1384" t="s">
        <v>102</v>
      </c>
      <c r="F1384" t="s">
        <v>101</v>
      </c>
      <c r="G1384">
        <v>47952</v>
      </c>
      <c r="H1384">
        <v>16.87</v>
      </c>
      <c r="I1384">
        <v>808950.24</v>
      </c>
      <c r="J1384" t="s">
        <v>81</v>
      </c>
      <c r="K1384">
        <v>1.8052149631401001E-2</v>
      </c>
      <c r="L1384">
        <v>1.8051999999999999</v>
      </c>
      <c r="M1384" t="s">
        <v>82</v>
      </c>
    </row>
    <row r="1385" spans="1:13">
      <c r="A1385" t="s">
        <v>142</v>
      </c>
      <c r="B1385" t="s">
        <v>143</v>
      </c>
      <c r="C1385" t="str">
        <f>TEXT(D1385, "mmm")</f>
        <v>Feb</v>
      </c>
      <c r="D1385" s="1">
        <v>45330</v>
      </c>
      <c r="E1385" t="s">
        <v>100</v>
      </c>
      <c r="F1385" t="s">
        <v>101</v>
      </c>
      <c r="G1385">
        <v>47952</v>
      </c>
      <c r="H1385">
        <v>16.87</v>
      </c>
      <c r="I1385">
        <v>808950.24</v>
      </c>
      <c r="J1385" t="s">
        <v>81</v>
      </c>
      <c r="K1385">
        <v>1.8052149631401001E-2</v>
      </c>
      <c r="L1385">
        <v>1.8051999999999999</v>
      </c>
      <c r="M1385" t="s">
        <v>82</v>
      </c>
    </row>
    <row r="1386" spans="1:13">
      <c r="A1386" t="s">
        <v>285</v>
      </c>
      <c r="B1386" t="s">
        <v>286</v>
      </c>
      <c r="C1386" t="str">
        <f>TEXT(D1386, "mmm")</f>
        <v>Feb</v>
      </c>
      <c r="D1386" s="1">
        <v>45330</v>
      </c>
      <c r="E1386" t="s">
        <v>102</v>
      </c>
      <c r="F1386" t="s">
        <v>101</v>
      </c>
      <c r="G1386">
        <v>82426</v>
      </c>
      <c r="H1386">
        <v>15.82</v>
      </c>
      <c r="I1386">
        <v>1303979.32</v>
      </c>
      <c r="J1386" t="s">
        <v>81</v>
      </c>
      <c r="K1386">
        <v>3.3022928235770133E-2</v>
      </c>
      <c r="L1386">
        <v>3.3022999999999998</v>
      </c>
      <c r="M1386" t="s">
        <v>82</v>
      </c>
    </row>
    <row r="1387" spans="1:13">
      <c r="A1387" t="s">
        <v>285</v>
      </c>
      <c r="B1387" t="s">
        <v>286</v>
      </c>
      <c r="C1387" t="str">
        <f>TEXT(D1387, "mmm")</f>
        <v>Feb</v>
      </c>
      <c r="D1387" s="1">
        <v>45330</v>
      </c>
      <c r="E1387" t="s">
        <v>100</v>
      </c>
      <c r="F1387" t="s">
        <v>101</v>
      </c>
      <c r="G1387">
        <v>82426</v>
      </c>
      <c r="H1387">
        <v>15.82</v>
      </c>
      <c r="I1387">
        <v>1303979.32</v>
      </c>
      <c r="J1387" t="s">
        <v>81</v>
      </c>
      <c r="K1387">
        <v>3.3022928235770133E-2</v>
      </c>
      <c r="L1387">
        <v>3.3022999999999998</v>
      </c>
      <c r="M1387" t="s">
        <v>82</v>
      </c>
    </row>
    <row r="1388" spans="1:13">
      <c r="A1388" t="s">
        <v>777</v>
      </c>
      <c r="B1388" t="s">
        <v>778</v>
      </c>
      <c r="C1388" t="str">
        <f>TEXT(D1388, "mmm")</f>
        <v>Feb</v>
      </c>
      <c r="D1388" s="1">
        <v>45330</v>
      </c>
      <c r="E1388" t="s">
        <v>983</v>
      </c>
      <c r="F1388" t="s">
        <v>118</v>
      </c>
      <c r="G1388">
        <v>9624.64</v>
      </c>
      <c r="H1388">
        <v>10.39</v>
      </c>
      <c r="I1388">
        <v>100000.0096</v>
      </c>
      <c r="J1388" t="s">
        <v>81</v>
      </c>
      <c r="K1388">
        <v>4.8121100897506866E-3</v>
      </c>
      <c r="L1388">
        <v>0.48120000000000002</v>
      </c>
      <c r="M1388" t="s">
        <v>82</v>
      </c>
    </row>
    <row r="1389" spans="1:13">
      <c r="A1389" t="s">
        <v>984</v>
      </c>
      <c r="B1389" t="s">
        <v>985</v>
      </c>
      <c r="C1389" t="str">
        <f>TEXT(D1389, "mmm")</f>
        <v>Feb</v>
      </c>
      <c r="D1389" s="1">
        <v>45330</v>
      </c>
      <c r="E1389" t="s">
        <v>986</v>
      </c>
      <c r="F1389" t="s">
        <v>80</v>
      </c>
      <c r="G1389">
        <v>8043</v>
      </c>
      <c r="H1389">
        <v>11.01</v>
      </c>
      <c r="I1389">
        <v>88553.43</v>
      </c>
      <c r="J1389" t="s">
        <v>86</v>
      </c>
      <c r="K1389">
        <v>3.842637996152054E-2</v>
      </c>
      <c r="L1389">
        <v>3.8426</v>
      </c>
      <c r="M1389" t="s">
        <v>82</v>
      </c>
    </row>
    <row r="1390" spans="1:13">
      <c r="A1390" t="s">
        <v>987</v>
      </c>
      <c r="B1390" t="s">
        <v>988</v>
      </c>
      <c r="C1390" t="str">
        <f>TEXT(D1390, "mmm")</f>
        <v>Feb</v>
      </c>
      <c r="D1390" s="1">
        <v>45330</v>
      </c>
      <c r="E1390" t="s">
        <v>989</v>
      </c>
      <c r="F1390" t="s">
        <v>101</v>
      </c>
      <c r="G1390">
        <v>190000</v>
      </c>
      <c r="H1390">
        <v>12.95</v>
      </c>
      <c r="I1390">
        <v>2460500</v>
      </c>
      <c r="J1390" t="s">
        <v>81</v>
      </c>
      <c r="K1390">
        <v>0.1658985633358383</v>
      </c>
      <c r="L1390">
        <v>16.5899</v>
      </c>
      <c r="M1390" t="s">
        <v>82</v>
      </c>
    </row>
    <row r="1391" spans="1:13">
      <c r="A1391" t="s">
        <v>987</v>
      </c>
      <c r="B1391" t="s">
        <v>988</v>
      </c>
      <c r="C1391" t="str">
        <f>TEXT(D1391, "mmm")</f>
        <v>Feb</v>
      </c>
      <c r="D1391" s="1">
        <v>45330</v>
      </c>
      <c r="E1391" t="s">
        <v>990</v>
      </c>
      <c r="F1391" t="s">
        <v>222</v>
      </c>
      <c r="G1391">
        <v>190000</v>
      </c>
      <c r="H1391">
        <v>12.95</v>
      </c>
      <c r="I1391">
        <v>2460500</v>
      </c>
      <c r="J1391" t="s">
        <v>81</v>
      </c>
      <c r="K1391">
        <v>0.1658985633358383</v>
      </c>
      <c r="L1391">
        <v>16.5899</v>
      </c>
      <c r="M1391" t="s">
        <v>82</v>
      </c>
    </row>
    <row r="1392" spans="1:13">
      <c r="A1392" t="s">
        <v>987</v>
      </c>
      <c r="B1392" t="s">
        <v>988</v>
      </c>
      <c r="C1392" t="str">
        <f>TEXT(D1392, "mmm")</f>
        <v>Feb</v>
      </c>
      <c r="D1392" s="1">
        <v>45330</v>
      </c>
      <c r="E1392" t="s">
        <v>991</v>
      </c>
      <c r="F1392" t="s">
        <v>101</v>
      </c>
      <c r="G1392">
        <v>190000</v>
      </c>
      <c r="H1392">
        <v>12.95</v>
      </c>
      <c r="I1392">
        <v>2460500</v>
      </c>
      <c r="J1392" t="s">
        <v>81</v>
      </c>
      <c r="K1392">
        <v>0.1658985633358383</v>
      </c>
      <c r="L1392">
        <v>16.5899</v>
      </c>
      <c r="M1392" t="s">
        <v>82</v>
      </c>
    </row>
    <row r="1393" spans="1:13">
      <c r="A1393" t="s">
        <v>987</v>
      </c>
      <c r="B1393" t="s">
        <v>988</v>
      </c>
      <c r="C1393" t="str">
        <f>TEXT(D1393, "mmm")</f>
        <v>Feb</v>
      </c>
      <c r="D1393" s="1">
        <v>45330</v>
      </c>
      <c r="E1393" t="s">
        <v>992</v>
      </c>
      <c r="F1393" t="s">
        <v>101</v>
      </c>
      <c r="G1393">
        <v>190000</v>
      </c>
      <c r="H1393">
        <v>12.95</v>
      </c>
      <c r="I1393">
        <v>2460500</v>
      </c>
      <c r="J1393" t="s">
        <v>81</v>
      </c>
      <c r="K1393">
        <v>0.1658985633358383</v>
      </c>
      <c r="L1393">
        <v>16.5899</v>
      </c>
      <c r="M1393" t="s">
        <v>82</v>
      </c>
    </row>
    <row r="1394" spans="1:13">
      <c r="A1394" t="s">
        <v>987</v>
      </c>
      <c r="B1394" t="s">
        <v>988</v>
      </c>
      <c r="C1394" t="str">
        <f>TEXT(D1394, "mmm")</f>
        <v>Feb</v>
      </c>
      <c r="D1394" s="1">
        <v>45330</v>
      </c>
      <c r="E1394" t="s">
        <v>993</v>
      </c>
      <c r="F1394" t="s">
        <v>101</v>
      </c>
      <c r="G1394">
        <v>190000</v>
      </c>
      <c r="H1394">
        <v>12.95</v>
      </c>
      <c r="I1394">
        <v>2460500</v>
      </c>
      <c r="J1394" t="s">
        <v>81</v>
      </c>
      <c r="K1394">
        <v>0.1658985633358383</v>
      </c>
      <c r="L1394">
        <v>16.5899</v>
      </c>
      <c r="M1394" t="s">
        <v>82</v>
      </c>
    </row>
    <row r="1395" spans="1:13">
      <c r="A1395" t="s">
        <v>987</v>
      </c>
      <c r="B1395" t="s">
        <v>988</v>
      </c>
      <c r="C1395" t="str">
        <f>TEXT(D1395, "mmm")</f>
        <v>Feb</v>
      </c>
      <c r="D1395" s="1">
        <v>45330</v>
      </c>
      <c r="E1395" t="s">
        <v>994</v>
      </c>
      <c r="F1395" t="s">
        <v>101</v>
      </c>
      <c r="G1395">
        <v>190000</v>
      </c>
      <c r="H1395">
        <v>12.95</v>
      </c>
      <c r="I1395">
        <v>2460500</v>
      </c>
      <c r="J1395" t="s">
        <v>81</v>
      </c>
      <c r="K1395">
        <v>0.1658985633358383</v>
      </c>
      <c r="L1395">
        <v>16.5899</v>
      </c>
      <c r="M1395" t="s">
        <v>82</v>
      </c>
    </row>
    <row r="1396" spans="1:13">
      <c r="A1396" t="s">
        <v>987</v>
      </c>
      <c r="B1396" t="s">
        <v>988</v>
      </c>
      <c r="C1396" t="str">
        <f>TEXT(D1396, "mmm")</f>
        <v>Feb</v>
      </c>
      <c r="D1396" s="1">
        <v>45330</v>
      </c>
      <c r="E1396" t="s">
        <v>995</v>
      </c>
      <c r="F1396" t="s">
        <v>101</v>
      </c>
      <c r="G1396">
        <v>190000</v>
      </c>
      <c r="H1396">
        <v>12.95</v>
      </c>
      <c r="I1396">
        <v>2460500</v>
      </c>
      <c r="J1396" t="s">
        <v>81</v>
      </c>
      <c r="K1396">
        <v>0.1658985633358383</v>
      </c>
      <c r="L1396">
        <v>16.5899</v>
      </c>
      <c r="M1396" t="s">
        <v>82</v>
      </c>
    </row>
    <row r="1397" spans="1:13">
      <c r="A1397" t="s">
        <v>987</v>
      </c>
      <c r="B1397" t="s">
        <v>988</v>
      </c>
      <c r="C1397" t="str">
        <f>TEXT(D1397, "mmm")</f>
        <v>Feb</v>
      </c>
      <c r="D1397" s="1">
        <v>45330</v>
      </c>
      <c r="E1397" t="s">
        <v>996</v>
      </c>
      <c r="F1397" t="s">
        <v>101</v>
      </c>
      <c r="G1397">
        <v>190000</v>
      </c>
      <c r="H1397">
        <v>12.95</v>
      </c>
      <c r="I1397">
        <v>2460500</v>
      </c>
      <c r="J1397" t="s">
        <v>81</v>
      </c>
      <c r="K1397">
        <v>0.1658985633358383</v>
      </c>
      <c r="L1397">
        <v>16.5899</v>
      </c>
      <c r="M1397" t="s">
        <v>82</v>
      </c>
    </row>
    <row r="1398" spans="1:13">
      <c r="A1398" t="s">
        <v>987</v>
      </c>
      <c r="B1398" t="s">
        <v>988</v>
      </c>
      <c r="C1398" t="str">
        <f>TEXT(D1398, "mmm")</f>
        <v>Feb</v>
      </c>
      <c r="D1398" s="1">
        <v>45330</v>
      </c>
      <c r="E1398" t="s">
        <v>997</v>
      </c>
      <c r="F1398" t="s">
        <v>101</v>
      </c>
      <c r="G1398">
        <v>190000</v>
      </c>
      <c r="H1398">
        <v>12.95</v>
      </c>
      <c r="I1398">
        <v>2460500</v>
      </c>
      <c r="J1398" t="s">
        <v>81</v>
      </c>
      <c r="K1398">
        <v>0.1658985633358383</v>
      </c>
      <c r="L1398">
        <v>16.5899</v>
      </c>
      <c r="M1398" t="s">
        <v>82</v>
      </c>
    </row>
    <row r="1399" spans="1:13">
      <c r="A1399" t="s">
        <v>987</v>
      </c>
      <c r="B1399" t="s">
        <v>988</v>
      </c>
      <c r="C1399" t="str">
        <f>TEXT(D1399, "mmm")</f>
        <v>Feb</v>
      </c>
      <c r="D1399" s="1">
        <v>45330</v>
      </c>
      <c r="E1399" t="s">
        <v>998</v>
      </c>
      <c r="F1399" t="s">
        <v>101</v>
      </c>
      <c r="G1399">
        <v>190000</v>
      </c>
      <c r="H1399">
        <v>12.95</v>
      </c>
      <c r="I1399">
        <v>2460500</v>
      </c>
      <c r="J1399" t="s">
        <v>81</v>
      </c>
      <c r="K1399">
        <v>0.1658985633358383</v>
      </c>
      <c r="L1399">
        <v>16.5899</v>
      </c>
      <c r="M1399" t="s">
        <v>82</v>
      </c>
    </row>
    <row r="1400" spans="1:13">
      <c r="A1400" t="s">
        <v>999</v>
      </c>
      <c r="B1400" t="s">
        <v>1000</v>
      </c>
      <c r="C1400" t="str">
        <f>TEXT(D1400, "mmm")</f>
        <v>Feb</v>
      </c>
      <c r="D1400" s="1">
        <v>45330</v>
      </c>
      <c r="E1400" t="s">
        <v>1001</v>
      </c>
      <c r="F1400" t="s">
        <v>80</v>
      </c>
      <c r="G1400">
        <v>1500</v>
      </c>
      <c r="H1400">
        <v>8.1</v>
      </c>
      <c r="I1400">
        <v>12150</v>
      </c>
      <c r="J1400" t="s">
        <v>81</v>
      </c>
      <c r="K1400">
        <v>-1.747819467194911E-2</v>
      </c>
      <c r="L1400">
        <v>-1.7478</v>
      </c>
      <c r="M1400" t="s">
        <v>82</v>
      </c>
    </row>
    <row r="1401" spans="1:13">
      <c r="A1401" t="s">
        <v>882</v>
      </c>
      <c r="B1401" t="s">
        <v>883</v>
      </c>
      <c r="C1401" t="str">
        <f>TEXT(D1401, "mmm")</f>
        <v>Feb</v>
      </c>
      <c r="D1401" s="1">
        <v>45330</v>
      </c>
      <c r="E1401" t="s">
        <v>1002</v>
      </c>
      <c r="F1401" t="s">
        <v>80</v>
      </c>
      <c r="G1401">
        <v>96155</v>
      </c>
      <c r="H1401">
        <v>1.04</v>
      </c>
      <c r="I1401">
        <v>100001.2</v>
      </c>
      <c r="J1401" t="s">
        <v>81</v>
      </c>
      <c r="K1401">
        <v>-4.6296360684027323E-2</v>
      </c>
      <c r="L1401">
        <v>-4.6295999999999999</v>
      </c>
      <c r="M1401" t="s">
        <v>82</v>
      </c>
    </row>
    <row r="1402" spans="1:13">
      <c r="A1402" t="s">
        <v>777</v>
      </c>
      <c r="B1402" t="s">
        <v>778</v>
      </c>
      <c r="C1402" t="str">
        <f>TEXT(D1402, "mmm")</f>
        <v>Feb</v>
      </c>
      <c r="D1402" s="1">
        <v>45330</v>
      </c>
      <c r="E1402" t="s">
        <v>779</v>
      </c>
      <c r="F1402" t="s">
        <v>118</v>
      </c>
      <c r="G1402">
        <v>2406.16</v>
      </c>
      <c r="H1402">
        <v>10.39</v>
      </c>
      <c r="I1402">
        <v>25000.002400000001</v>
      </c>
      <c r="J1402" t="s">
        <v>81</v>
      </c>
      <c r="K1402">
        <v>4.8121100897506866E-3</v>
      </c>
      <c r="L1402">
        <v>0.48120000000000002</v>
      </c>
      <c r="M1402" t="s">
        <v>82</v>
      </c>
    </row>
    <row r="1403" spans="1:13">
      <c r="A1403" t="s">
        <v>945</v>
      </c>
      <c r="B1403" t="s">
        <v>946</v>
      </c>
      <c r="C1403" t="str">
        <f>TEXT(D1403, "mmm")</f>
        <v>Feb</v>
      </c>
      <c r="D1403" s="1">
        <v>45330</v>
      </c>
      <c r="E1403" t="s">
        <v>947</v>
      </c>
      <c r="F1403" t="s">
        <v>101</v>
      </c>
      <c r="G1403">
        <v>73959</v>
      </c>
      <c r="H1403">
        <v>1.25</v>
      </c>
      <c r="I1403">
        <v>92448.75</v>
      </c>
      <c r="J1403" t="s">
        <v>81</v>
      </c>
      <c r="K1403">
        <v>7.03125276486396E-2</v>
      </c>
      <c r="L1403">
        <v>7.0312999999999999</v>
      </c>
      <c r="M1403" t="s">
        <v>82</v>
      </c>
    </row>
    <row r="1404" spans="1:13">
      <c r="A1404" t="s">
        <v>737</v>
      </c>
      <c r="B1404" t="s">
        <v>738</v>
      </c>
      <c r="C1404" t="str">
        <f>TEXT(D1404, "mmm")</f>
        <v>Feb</v>
      </c>
      <c r="D1404" s="1">
        <v>45330</v>
      </c>
      <c r="E1404" t="s">
        <v>739</v>
      </c>
      <c r="F1404" t="s">
        <v>251</v>
      </c>
      <c r="G1404">
        <v>1000</v>
      </c>
      <c r="H1404">
        <v>31.25</v>
      </c>
      <c r="I1404">
        <v>31250</v>
      </c>
      <c r="J1404" t="s">
        <v>81</v>
      </c>
      <c r="K1404">
        <v>-1.223388021642946E-2</v>
      </c>
      <c r="L1404">
        <v>-1.2234</v>
      </c>
      <c r="M1404" t="s">
        <v>82</v>
      </c>
    </row>
    <row r="1405" spans="1:13">
      <c r="A1405" t="s">
        <v>1003</v>
      </c>
      <c r="B1405" t="s">
        <v>1004</v>
      </c>
      <c r="C1405" t="str">
        <f>TEXT(D1405, "mmm")</f>
        <v>Feb</v>
      </c>
      <c r="D1405" s="1">
        <v>45330</v>
      </c>
      <c r="E1405" t="s">
        <v>1005</v>
      </c>
      <c r="F1405" t="s">
        <v>118</v>
      </c>
      <c r="G1405">
        <v>10000</v>
      </c>
      <c r="H1405">
        <v>9.7200000000000006</v>
      </c>
      <c r="I1405">
        <v>97200</v>
      </c>
      <c r="J1405" t="s">
        <v>81</v>
      </c>
      <c r="K1405">
        <v>1.0309278350515429E-3</v>
      </c>
      <c r="L1405">
        <v>0.1031</v>
      </c>
      <c r="M1405" t="s">
        <v>82</v>
      </c>
    </row>
    <row r="1406" spans="1:13">
      <c r="A1406" t="s">
        <v>1003</v>
      </c>
      <c r="B1406" t="s">
        <v>1004</v>
      </c>
      <c r="C1406" t="str">
        <f>TEXT(D1406, "mmm")</f>
        <v>Feb</v>
      </c>
      <c r="D1406" s="1">
        <v>45330</v>
      </c>
      <c r="E1406" t="s">
        <v>1006</v>
      </c>
      <c r="F1406" t="s">
        <v>128</v>
      </c>
      <c r="G1406">
        <v>26000</v>
      </c>
      <c r="H1406">
        <v>9.7200000000000006</v>
      </c>
      <c r="I1406">
        <v>252720</v>
      </c>
      <c r="J1406" t="s">
        <v>86</v>
      </c>
      <c r="K1406">
        <v>1.0309278350515429E-3</v>
      </c>
      <c r="L1406">
        <v>0.1031</v>
      </c>
      <c r="M1406" t="s">
        <v>82</v>
      </c>
    </row>
    <row r="1407" spans="1:13">
      <c r="A1407" t="s">
        <v>971</v>
      </c>
      <c r="B1407" t="s">
        <v>972</v>
      </c>
      <c r="C1407" t="str">
        <f>TEXT(D1407, "mmm")</f>
        <v>Feb</v>
      </c>
      <c r="D1407" s="1">
        <v>45330</v>
      </c>
      <c r="E1407" t="s">
        <v>1007</v>
      </c>
      <c r="F1407" t="s">
        <v>251</v>
      </c>
      <c r="G1407">
        <v>727272</v>
      </c>
      <c r="H1407">
        <v>5.5</v>
      </c>
      <c r="I1407">
        <v>3999996</v>
      </c>
      <c r="J1407" t="s">
        <v>86</v>
      </c>
      <c r="K1407">
        <v>0.34496754101264121</v>
      </c>
      <c r="L1407">
        <v>34.4968</v>
      </c>
      <c r="M1407" t="s">
        <v>82</v>
      </c>
    </row>
    <row r="1408" spans="1:13">
      <c r="A1408" t="s">
        <v>971</v>
      </c>
      <c r="B1408" t="s">
        <v>972</v>
      </c>
      <c r="C1408" t="str">
        <f>TEXT(D1408, "mmm")</f>
        <v>Feb</v>
      </c>
      <c r="D1408" s="1">
        <v>45330</v>
      </c>
      <c r="E1408" t="s">
        <v>1007</v>
      </c>
      <c r="F1408" t="s">
        <v>251</v>
      </c>
      <c r="G1408">
        <v>727272</v>
      </c>
      <c r="H1408">
        <v>5.5</v>
      </c>
      <c r="I1408">
        <v>3999996</v>
      </c>
      <c r="J1408" t="s">
        <v>86</v>
      </c>
      <c r="K1408">
        <v>0.34496754101264121</v>
      </c>
      <c r="L1408">
        <v>34.4968</v>
      </c>
      <c r="M1408" t="s">
        <v>82</v>
      </c>
    </row>
    <row r="1409" spans="1:13">
      <c r="A1409" t="s">
        <v>971</v>
      </c>
      <c r="B1409" t="s">
        <v>972</v>
      </c>
      <c r="C1409" t="str">
        <f>TEXT(D1409, "mmm")</f>
        <v>Feb</v>
      </c>
      <c r="D1409" s="1">
        <v>45330</v>
      </c>
      <c r="E1409" t="s">
        <v>1007</v>
      </c>
      <c r="F1409" t="s">
        <v>251</v>
      </c>
      <c r="G1409">
        <v>363637</v>
      </c>
      <c r="H1409">
        <v>5.5</v>
      </c>
      <c r="I1409">
        <v>2000003.5</v>
      </c>
      <c r="J1409" t="s">
        <v>81</v>
      </c>
      <c r="K1409">
        <v>0.34496754101264121</v>
      </c>
      <c r="L1409">
        <v>34.4968</v>
      </c>
      <c r="M1409" t="s">
        <v>82</v>
      </c>
    </row>
    <row r="1410" spans="1:13">
      <c r="A1410" t="s">
        <v>987</v>
      </c>
      <c r="B1410" t="s">
        <v>988</v>
      </c>
      <c r="C1410" t="str">
        <f>TEXT(D1410, "mmm")</f>
        <v>Feb</v>
      </c>
      <c r="D1410" s="1">
        <v>45330</v>
      </c>
      <c r="E1410" t="s">
        <v>1008</v>
      </c>
      <c r="F1410" t="s">
        <v>222</v>
      </c>
      <c r="G1410">
        <v>350000</v>
      </c>
      <c r="H1410">
        <v>12.95</v>
      </c>
      <c r="I1410">
        <v>4532500</v>
      </c>
      <c r="J1410" t="s">
        <v>86</v>
      </c>
      <c r="K1410">
        <v>0.1658985633358383</v>
      </c>
      <c r="L1410">
        <v>16.5899</v>
      </c>
      <c r="M1410" t="s">
        <v>82</v>
      </c>
    </row>
    <row r="1411" spans="1:13">
      <c r="A1411" t="s">
        <v>987</v>
      </c>
      <c r="B1411" t="s">
        <v>988</v>
      </c>
      <c r="C1411" t="str">
        <f>TEXT(D1411, "mmm")</f>
        <v>Feb</v>
      </c>
      <c r="D1411" s="1">
        <v>45330</v>
      </c>
      <c r="E1411" t="s">
        <v>1009</v>
      </c>
      <c r="F1411" t="s">
        <v>222</v>
      </c>
      <c r="G1411">
        <v>350000</v>
      </c>
      <c r="H1411">
        <v>12.95</v>
      </c>
      <c r="I1411">
        <v>4532500</v>
      </c>
      <c r="J1411" t="s">
        <v>86</v>
      </c>
      <c r="K1411">
        <v>0.1658985633358383</v>
      </c>
      <c r="L1411">
        <v>16.5899</v>
      </c>
      <c r="M1411" t="s">
        <v>82</v>
      </c>
    </row>
    <row r="1412" spans="1:13">
      <c r="A1412" t="s">
        <v>987</v>
      </c>
      <c r="B1412" t="s">
        <v>988</v>
      </c>
      <c r="C1412" t="str">
        <f>TEXT(D1412, "mmm")</f>
        <v>Feb</v>
      </c>
      <c r="D1412" s="1">
        <v>45330</v>
      </c>
      <c r="E1412" t="s">
        <v>1010</v>
      </c>
      <c r="F1412" t="s">
        <v>101</v>
      </c>
      <c r="G1412">
        <v>350000</v>
      </c>
      <c r="H1412">
        <v>12.95</v>
      </c>
      <c r="I1412">
        <v>4532500</v>
      </c>
      <c r="J1412" t="s">
        <v>86</v>
      </c>
      <c r="K1412">
        <v>0.1658985633358383</v>
      </c>
      <c r="L1412">
        <v>16.5899</v>
      </c>
      <c r="M1412" t="s">
        <v>82</v>
      </c>
    </row>
    <row r="1413" spans="1:13">
      <c r="A1413" t="s">
        <v>987</v>
      </c>
      <c r="B1413" t="s">
        <v>988</v>
      </c>
      <c r="C1413" t="str">
        <f>TEXT(D1413, "mmm")</f>
        <v>Feb</v>
      </c>
      <c r="D1413" s="1">
        <v>45330</v>
      </c>
      <c r="E1413" t="s">
        <v>1011</v>
      </c>
      <c r="F1413" t="s">
        <v>222</v>
      </c>
      <c r="G1413">
        <v>350000</v>
      </c>
      <c r="H1413">
        <v>12.95</v>
      </c>
      <c r="I1413">
        <v>4532500</v>
      </c>
      <c r="J1413" t="s">
        <v>86</v>
      </c>
      <c r="K1413">
        <v>0.1658985633358383</v>
      </c>
      <c r="L1413">
        <v>16.5899</v>
      </c>
      <c r="M1413" t="s">
        <v>82</v>
      </c>
    </row>
    <row r="1414" spans="1:13">
      <c r="A1414" t="s">
        <v>987</v>
      </c>
      <c r="B1414" t="s">
        <v>988</v>
      </c>
      <c r="C1414" t="str">
        <f>TEXT(D1414, "mmm")</f>
        <v>Feb</v>
      </c>
      <c r="D1414" s="1">
        <v>45330</v>
      </c>
      <c r="E1414" t="s">
        <v>1012</v>
      </c>
      <c r="F1414" t="s">
        <v>222</v>
      </c>
      <c r="G1414">
        <v>350000</v>
      </c>
      <c r="H1414">
        <v>12.95</v>
      </c>
      <c r="I1414">
        <v>4532500</v>
      </c>
      <c r="J1414" t="s">
        <v>86</v>
      </c>
      <c r="K1414">
        <v>0.1658985633358383</v>
      </c>
      <c r="L1414">
        <v>16.5899</v>
      </c>
      <c r="M1414" t="s">
        <v>82</v>
      </c>
    </row>
    <row r="1415" spans="1:13">
      <c r="A1415" t="s">
        <v>987</v>
      </c>
      <c r="B1415" t="s">
        <v>988</v>
      </c>
      <c r="C1415" t="str">
        <f>TEXT(D1415, "mmm")</f>
        <v>Feb</v>
      </c>
      <c r="D1415" s="1">
        <v>45330</v>
      </c>
      <c r="E1415" t="s">
        <v>1013</v>
      </c>
      <c r="F1415" t="s">
        <v>101</v>
      </c>
      <c r="G1415">
        <v>350000</v>
      </c>
      <c r="H1415">
        <v>12.95</v>
      </c>
      <c r="I1415">
        <v>4532500</v>
      </c>
      <c r="J1415" t="s">
        <v>86</v>
      </c>
      <c r="K1415">
        <v>0.1658985633358383</v>
      </c>
      <c r="L1415">
        <v>16.5899</v>
      </c>
      <c r="M1415" t="s">
        <v>82</v>
      </c>
    </row>
    <row r="1416" spans="1:13">
      <c r="A1416" t="s">
        <v>987</v>
      </c>
      <c r="B1416" t="s">
        <v>988</v>
      </c>
      <c r="C1416" t="str">
        <f>TEXT(D1416, "mmm")</f>
        <v>Feb</v>
      </c>
      <c r="D1416" s="1">
        <v>45330</v>
      </c>
      <c r="E1416" t="s">
        <v>1014</v>
      </c>
      <c r="F1416" t="s">
        <v>101</v>
      </c>
      <c r="G1416">
        <v>350000</v>
      </c>
      <c r="H1416">
        <v>12.95</v>
      </c>
      <c r="I1416">
        <v>4532500</v>
      </c>
      <c r="J1416" t="s">
        <v>86</v>
      </c>
      <c r="K1416">
        <v>0.1658985633358383</v>
      </c>
      <c r="L1416">
        <v>16.5899</v>
      </c>
      <c r="M1416" t="s">
        <v>82</v>
      </c>
    </row>
    <row r="1417" spans="1:13">
      <c r="A1417" t="s">
        <v>987</v>
      </c>
      <c r="B1417" t="s">
        <v>988</v>
      </c>
      <c r="C1417" t="str">
        <f>TEXT(D1417, "mmm")</f>
        <v>Feb</v>
      </c>
      <c r="D1417" s="1">
        <v>45330</v>
      </c>
      <c r="E1417" t="s">
        <v>1015</v>
      </c>
      <c r="F1417" t="s">
        <v>222</v>
      </c>
      <c r="G1417">
        <v>350000</v>
      </c>
      <c r="H1417">
        <v>12.95</v>
      </c>
      <c r="I1417">
        <v>4532500</v>
      </c>
      <c r="J1417" t="s">
        <v>86</v>
      </c>
      <c r="K1417">
        <v>0.1658985633358383</v>
      </c>
      <c r="L1417">
        <v>16.5899</v>
      </c>
      <c r="M1417" t="s">
        <v>82</v>
      </c>
    </row>
    <row r="1418" spans="1:13">
      <c r="A1418" t="s">
        <v>987</v>
      </c>
      <c r="B1418" t="s">
        <v>988</v>
      </c>
      <c r="C1418" t="str">
        <f>TEXT(D1418, "mmm")</f>
        <v>Feb</v>
      </c>
      <c r="D1418" s="1">
        <v>45330</v>
      </c>
      <c r="E1418" t="s">
        <v>1016</v>
      </c>
      <c r="F1418" t="s">
        <v>101</v>
      </c>
      <c r="G1418">
        <v>350000</v>
      </c>
      <c r="H1418">
        <v>12.95</v>
      </c>
      <c r="I1418">
        <v>4532500</v>
      </c>
      <c r="J1418" t="s">
        <v>86</v>
      </c>
      <c r="K1418">
        <v>0.1658985633358383</v>
      </c>
      <c r="L1418">
        <v>16.5899</v>
      </c>
      <c r="M1418" t="s">
        <v>82</v>
      </c>
    </row>
    <row r="1419" spans="1:13">
      <c r="A1419" t="s">
        <v>960</v>
      </c>
      <c r="B1419" t="s">
        <v>961</v>
      </c>
      <c r="C1419" t="str">
        <f>TEXT(D1419, "mmm")</f>
        <v>Feb</v>
      </c>
      <c r="D1419" s="1">
        <v>45330</v>
      </c>
      <c r="E1419" t="s">
        <v>1017</v>
      </c>
      <c r="F1419" t="s">
        <v>80</v>
      </c>
      <c r="G1419">
        <v>500</v>
      </c>
      <c r="H1419">
        <v>29.25</v>
      </c>
      <c r="I1419">
        <v>14625</v>
      </c>
      <c r="J1419" t="s">
        <v>81</v>
      </c>
      <c r="K1419">
        <v>2.7164722773557411E-2</v>
      </c>
      <c r="L1419">
        <v>2.7164999999999999</v>
      </c>
      <c r="M1419" t="s">
        <v>82</v>
      </c>
    </row>
    <row r="1420" spans="1:13">
      <c r="A1420" t="s">
        <v>865</v>
      </c>
      <c r="B1420" t="s">
        <v>866</v>
      </c>
      <c r="C1420" t="str">
        <f>TEXT(D1420, "mmm")</f>
        <v>Feb</v>
      </c>
      <c r="D1420" s="1">
        <v>45330</v>
      </c>
      <c r="E1420" t="s">
        <v>867</v>
      </c>
      <c r="F1420" t="s">
        <v>118</v>
      </c>
      <c r="G1420">
        <v>2500</v>
      </c>
      <c r="H1420">
        <v>14.3</v>
      </c>
      <c r="I1420">
        <v>35750</v>
      </c>
      <c r="J1420" t="s">
        <v>86</v>
      </c>
      <c r="K1420">
        <v>1.7130603319438279E-2</v>
      </c>
      <c r="L1420">
        <v>1.7131000000000001</v>
      </c>
      <c r="M1420" t="s">
        <v>82</v>
      </c>
    </row>
    <row r="1421" spans="1:13">
      <c r="A1421" t="s">
        <v>945</v>
      </c>
      <c r="B1421" t="s">
        <v>946</v>
      </c>
      <c r="C1421" t="str">
        <f>TEXT(D1421, "mmm")</f>
        <v>Feb</v>
      </c>
      <c r="D1421" s="1">
        <v>45330</v>
      </c>
      <c r="E1421" t="s">
        <v>947</v>
      </c>
      <c r="F1421" t="s">
        <v>101</v>
      </c>
      <c r="G1421">
        <v>83626</v>
      </c>
      <c r="H1421">
        <v>1.34</v>
      </c>
      <c r="I1421">
        <v>112058.84</v>
      </c>
      <c r="J1421" t="s">
        <v>81</v>
      </c>
      <c r="K1421">
        <v>7.03125276486396E-2</v>
      </c>
      <c r="L1421">
        <v>7.0312999999999999</v>
      </c>
      <c r="M1421" t="s">
        <v>82</v>
      </c>
    </row>
    <row r="1422" spans="1:13">
      <c r="A1422" t="s">
        <v>166</v>
      </c>
      <c r="B1422" t="s">
        <v>167</v>
      </c>
      <c r="C1422" t="str">
        <f>TEXT(D1422, "mmm")</f>
        <v>Feb</v>
      </c>
      <c r="D1422" s="1">
        <v>45330</v>
      </c>
      <c r="E1422" t="s">
        <v>169</v>
      </c>
      <c r="F1422" t="s">
        <v>101</v>
      </c>
      <c r="G1422">
        <v>29747</v>
      </c>
      <c r="H1422">
        <v>14.7</v>
      </c>
      <c r="I1422">
        <v>437280.9</v>
      </c>
      <c r="J1422" t="s">
        <v>81</v>
      </c>
      <c r="K1422">
        <v>-0.15570468149133171</v>
      </c>
      <c r="L1422">
        <v>-15.570499999999999</v>
      </c>
      <c r="M1422" t="s">
        <v>82</v>
      </c>
    </row>
    <row r="1423" spans="1:13">
      <c r="A1423" t="s">
        <v>166</v>
      </c>
      <c r="B1423" t="s">
        <v>167</v>
      </c>
      <c r="C1423" t="str">
        <f>TEXT(D1423, "mmm")</f>
        <v>Feb</v>
      </c>
      <c r="D1423" s="1">
        <v>45330</v>
      </c>
      <c r="E1423" t="s">
        <v>173</v>
      </c>
      <c r="F1423" t="s">
        <v>101</v>
      </c>
      <c r="G1423">
        <v>29747</v>
      </c>
      <c r="H1423">
        <v>14.7</v>
      </c>
      <c r="I1423">
        <v>437280.9</v>
      </c>
      <c r="J1423" t="s">
        <v>81</v>
      </c>
      <c r="K1423">
        <v>-0.15570468149133171</v>
      </c>
      <c r="L1423">
        <v>-15.570499999999999</v>
      </c>
      <c r="M1423" t="s">
        <v>82</v>
      </c>
    </row>
    <row r="1424" spans="1:13">
      <c r="A1424" t="s">
        <v>166</v>
      </c>
      <c r="B1424" t="s">
        <v>167</v>
      </c>
      <c r="C1424" t="str">
        <f>TEXT(D1424, "mmm")</f>
        <v>Feb</v>
      </c>
      <c r="D1424" s="1">
        <v>45330</v>
      </c>
      <c r="E1424" t="s">
        <v>172</v>
      </c>
      <c r="F1424" t="s">
        <v>101</v>
      </c>
      <c r="G1424">
        <v>29747</v>
      </c>
      <c r="H1424">
        <v>14.7</v>
      </c>
      <c r="I1424">
        <v>437280.9</v>
      </c>
      <c r="J1424" t="s">
        <v>81</v>
      </c>
      <c r="K1424">
        <v>-0.15570468149133171</v>
      </c>
      <c r="L1424">
        <v>-15.570499999999999</v>
      </c>
      <c r="M1424" t="s">
        <v>82</v>
      </c>
    </row>
    <row r="1425" spans="1:13">
      <c r="A1425" t="s">
        <v>166</v>
      </c>
      <c r="B1425" t="s">
        <v>167</v>
      </c>
      <c r="C1425" t="str">
        <f>TEXT(D1425, "mmm")</f>
        <v>Feb</v>
      </c>
      <c r="D1425" s="1">
        <v>45330</v>
      </c>
      <c r="E1425" t="s">
        <v>168</v>
      </c>
      <c r="F1425" t="s">
        <v>101</v>
      </c>
      <c r="G1425">
        <v>29747</v>
      </c>
      <c r="H1425">
        <v>14.7</v>
      </c>
      <c r="I1425">
        <v>437280.9</v>
      </c>
      <c r="J1425" t="s">
        <v>81</v>
      </c>
      <c r="K1425">
        <v>-0.15570468149133171</v>
      </c>
      <c r="L1425">
        <v>-15.570499999999999</v>
      </c>
      <c r="M1425" t="s">
        <v>82</v>
      </c>
    </row>
    <row r="1426" spans="1:13">
      <c r="A1426" t="s">
        <v>166</v>
      </c>
      <c r="B1426" t="s">
        <v>167</v>
      </c>
      <c r="C1426" t="str">
        <f>TEXT(D1426, "mmm")</f>
        <v>Feb</v>
      </c>
      <c r="D1426" s="1">
        <v>45330</v>
      </c>
      <c r="E1426" t="s">
        <v>170</v>
      </c>
      <c r="F1426" t="s">
        <v>101</v>
      </c>
      <c r="G1426">
        <v>29747</v>
      </c>
      <c r="H1426">
        <v>14.7</v>
      </c>
      <c r="I1426">
        <v>437280.9</v>
      </c>
      <c r="J1426" t="s">
        <v>81</v>
      </c>
      <c r="K1426">
        <v>-0.15570468149133171</v>
      </c>
      <c r="L1426">
        <v>-15.570499999999999</v>
      </c>
      <c r="M1426" t="s">
        <v>82</v>
      </c>
    </row>
    <row r="1427" spans="1:13">
      <c r="A1427" t="s">
        <v>166</v>
      </c>
      <c r="B1427" t="s">
        <v>167</v>
      </c>
      <c r="C1427" t="str">
        <f>TEXT(D1427, "mmm")</f>
        <v>Feb</v>
      </c>
      <c r="D1427" s="1">
        <v>45330</v>
      </c>
      <c r="E1427" t="s">
        <v>171</v>
      </c>
      <c r="F1427" t="s">
        <v>101</v>
      </c>
      <c r="G1427">
        <v>29747</v>
      </c>
      <c r="H1427">
        <v>14.7</v>
      </c>
      <c r="I1427">
        <v>437280.9</v>
      </c>
      <c r="J1427" t="s">
        <v>81</v>
      </c>
      <c r="K1427">
        <v>-0.15570468149133171</v>
      </c>
      <c r="L1427">
        <v>-15.570499999999999</v>
      </c>
      <c r="M1427" t="s">
        <v>82</v>
      </c>
    </row>
    <row r="1428" spans="1:13">
      <c r="A1428" t="s">
        <v>166</v>
      </c>
      <c r="B1428" t="s">
        <v>167</v>
      </c>
      <c r="C1428" t="str">
        <f>TEXT(D1428, "mmm")</f>
        <v>Feb</v>
      </c>
      <c r="D1428" s="1">
        <v>45330</v>
      </c>
      <c r="E1428" t="s">
        <v>174</v>
      </c>
      <c r="F1428" t="s">
        <v>101</v>
      </c>
      <c r="G1428">
        <v>29747</v>
      </c>
      <c r="H1428">
        <v>14.7</v>
      </c>
      <c r="I1428">
        <v>437280.9</v>
      </c>
      <c r="J1428" t="s">
        <v>81</v>
      </c>
      <c r="K1428">
        <v>-0.15570468149133171</v>
      </c>
      <c r="L1428">
        <v>-15.570499999999999</v>
      </c>
      <c r="M1428" t="s">
        <v>82</v>
      </c>
    </row>
    <row r="1429" spans="1:13">
      <c r="A1429" t="s">
        <v>1018</v>
      </c>
      <c r="B1429" t="s">
        <v>1019</v>
      </c>
      <c r="C1429" t="str">
        <f>TEXT(D1429, "mmm")</f>
        <v>Feb</v>
      </c>
      <c r="D1429" s="1">
        <v>45330</v>
      </c>
      <c r="E1429" t="s">
        <v>1020</v>
      </c>
      <c r="F1429" t="s">
        <v>128</v>
      </c>
      <c r="G1429">
        <v>1226</v>
      </c>
      <c r="H1429">
        <v>8.6</v>
      </c>
      <c r="I1429">
        <v>10543.6</v>
      </c>
      <c r="J1429" t="s">
        <v>86</v>
      </c>
      <c r="K1429">
        <v>1.0464988191631891E-2</v>
      </c>
      <c r="L1429">
        <v>1.0465</v>
      </c>
      <c r="M1429" t="s">
        <v>82</v>
      </c>
    </row>
    <row r="1430" spans="1:13">
      <c r="A1430" t="s">
        <v>576</v>
      </c>
      <c r="B1430" t="s">
        <v>577</v>
      </c>
      <c r="C1430" t="str">
        <f>TEXT(D1430, "mmm")</f>
        <v>Feb</v>
      </c>
      <c r="D1430" s="1">
        <v>45330</v>
      </c>
      <c r="E1430" t="s">
        <v>578</v>
      </c>
      <c r="F1430" t="s">
        <v>101</v>
      </c>
      <c r="G1430">
        <v>150000</v>
      </c>
      <c r="H1430">
        <v>0.17</v>
      </c>
      <c r="I1430">
        <v>25500</v>
      </c>
      <c r="J1430" t="s">
        <v>81</v>
      </c>
      <c r="K1430">
        <v>9.4117661495934479E-2</v>
      </c>
      <c r="L1430">
        <v>9.4117999999999995</v>
      </c>
      <c r="M1430" t="s">
        <v>82</v>
      </c>
    </row>
    <row r="1431" spans="1:13">
      <c r="A1431" t="s">
        <v>263</v>
      </c>
      <c r="B1431" t="s">
        <v>264</v>
      </c>
      <c r="C1431" t="str">
        <f>TEXT(D1431, "mmm")</f>
        <v>Feb</v>
      </c>
      <c r="D1431" s="1">
        <v>45330</v>
      </c>
      <c r="E1431" t="s">
        <v>100</v>
      </c>
      <c r="F1431" t="s">
        <v>101</v>
      </c>
      <c r="G1431">
        <v>845</v>
      </c>
      <c r="H1431">
        <v>11.99</v>
      </c>
      <c r="I1431">
        <v>10131.549999999999</v>
      </c>
      <c r="J1431" t="s">
        <v>81</v>
      </c>
      <c r="K1431">
        <v>-1.7982608007350851E-3</v>
      </c>
      <c r="L1431">
        <v>-0.17979999999999999</v>
      </c>
      <c r="M1431" t="s">
        <v>82</v>
      </c>
    </row>
    <row r="1432" spans="1:13">
      <c r="A1432" t="s">
        <v>263</v>
      </c>
      <c r="B1432" t="s">
        <v>264</v>
      </c>
      <c r="C1432" t="str">
        <f>TEXT(D1432, "mmm")</f>
        <v>Feb</v>
      </c>
      <c r="D1432" s="1">
        <v>45330</v>
      </c>
      <c r="E1432" t="s">
        <v>102</v>
      </c>
      <c r="F1432" t="s">
        <v>101</v>
      </c>
      <c r="G1432">
        <v>845</v>
      </c>
      <c r="H1432">
        <v>11.99</v>
      </c>
      <c r="I1432">
        <v>10131.549999999999</v>
      </c>
      <c r="J1432" t="s">
        <v>81</v>
      </c>
      <c r="K1432">
        <v>-1.7982608007350851E-3</v>
      </c>
      <c r="L1432">
        <v>-0.17979999999999999</v>
      </c>
      <c r="M1432" t="s">
        <v>82</v>
      </c>
    </row>
    <row r="1433" spans="1:13">
      <c r="A1433" t="s">
        <v>1021</v>
      </c>
      <c r="B1433" t="s">
        <v>1022</v>
      </c>
      <c r="C1433" t="str">
        <f>TEXT(D1433, "mmm")</f>
        <v>Feb</v>
      </c>
      <c r="D1433" s="1">
        <v>45330</v>
      </c>
      <c r="E1433" t="s">
        <v>1023</v>
      </c>
      <c r="F1433" t="s">
        <v>80</v>
      </c>
      <c r="G1433">
        <v>1000</v>
      </c>
      <c r="H1433">
        <v>10.38</v>
      </c>
      <c r="I1433">
        <v>10380</v>
      </c>
      <c r="J1433" t="s">
        <v>86</v>
      </c>
      <c r="K1433">
        <v>-2.6871248786922371E-2</v>
      </c>
      <c r="L1433">
        <v>-2.6871</v>
      </c>
      <c r="M1433" t="s">
        <v>82</v>
      </c>
    </row>
    <row r="1434" spans="1:13">
      <c r="A1434" t="s">
        <v>971</v>
      </c>
      <c r="B1434" t="s">
        <v>972</v>
      </c>
      <c r="C1434" t="str">
        <f>TEXT(D1434, "mmm")</f>
        <v>Feb</v>
      </c>
      <c r="D1434" s="1">
        <v>45330</v>
      </c>
      <c r="E1434" t="s">
        <v>1024</v>
      </c>
      <c r="F1434" t="s">
        <v>101</v>
      </c>
      <c r="G1434">
        <v>727272</v>
      </c>
      <c r="H1434">
        <v>5.5</v>
      </c>
      <c r="I1434">
        <v>3999996</v>
      </c>
      <c r="J1434" t="s">
        <v>86</v>
      </c>
      <c r="K1434">
        <v>0.34496754101264121</v>
      </c>
      <c r="L1434">
        <v>34.4968</v>
      </c>
      <c r="M1434" t="s">
        <v>82</v>
      </c>
    </row>
    <row r="1435" spans="1:13">
      <c r="A1435" t="s">
        <v>971</v>
      </c>
      <c r="B1435" t="s">
        <v>972</v>
      </c>
      <c r="C1435" t="str">
        <f>TEXT(D1435, "mmm")</f>
        <v>Feb</v>
      </c>
      <c r="D1435" s="1">
        <v>45330</v>
      </c>
      <c r="E1435" t="s">
        <v>1025</v>
      </c>
      <c r="F1435" t="s">
        <v>101</v>
      </c>
      <c r="G1435">
        <v>727272</v>
      </c>
      <c r="H1435">
        <v>5.5</v>
      </c>
      <c r="I1435">
        <v>3999996</v>
      </c>
      <c r="J1435" t="s">
        <v>86</v>
      </c>
      <c r="K1435">
        <v>0.34496754101264121</v>
      </c>
      <c r="L1435">
        <v>34.4968</v>
      </c>
      <c r="M1435" t="s">
        <v>82</v>
      </c>
    </row>
    <row r="1436" spans="1:13">
      <c r="A1436" t="s">
        <v>971</v>
      </c>
      <c r="B1436" t="s">
        <v>972</v>
      </c>
      <c r="C1436" t="str">
        <f>TEXT(D1436, "mmm")</f>
        <v>Feb</v>
      </c>
      <c r="D1436" s="1">
        <v>45330</v>
      </c>
      <c r="E1436" t="s">
        <v>1026</v>
      </c>
      <c r="F1436" t="s">
        <v>101</v>
      </c>
      <c r="G1436">
        <v>727272</v>
      </c>
      <c r="H1436">
        <v>5.5</v>
      </c>
      <c r="I1436">
        <v>3999996</v>
      </c>
      <c r="J1436" t="s">
        <v>86</v>
      </c>
      <c r="K1436">
        <v>0.34496754101264121</v>
      </c>
      <c r="L1436">
        <v>34.4968</v>
      </c>
      <c r="M1436" t="s">
        <v>82</v>
      </c>
    </row>
    <row r="1437" spans="1:13">
      <c r="A1437" t="s">
        <v>971</v>
      </c>
      <c r="B1437" t="s">
        <v>972</v>
      </c>
      <c r="C1437" t="str">
        <f>TEXT(D1437, "mmm")</f>
        <v>Feb</v>
      </c>
      <c r="D1437" s="1">
        <v>45330</v>
      </c>
      <c r="E1437" t="s">
        <v>1027</v>
      </c>
      <c r="F1437" t="s">
        <v>101</v>
      </c>
      <c r="G1437">
        <v>727272</v>
      </c>
      <c r="H1437">
        <v>5.5</v>
      </c>
      <c r="I1437">
        <v>3999996</v>
      </c>
      <c r="J1437" t="s">
        <v>86</v>
      </c>
      <c r="K1437">
        <v>0.34496754101264121</v>
      </c>
      <c r="L1437">
        <v>34.4968</v>
      </c>
      <c r="M1437" t="s">
        <v>82</v>
      </c>
    </row>
    <row r="1438" spans="1:13">
      <c r="A1438" t="s">
        <v>971</v>
      </c>
      <c r="B1438" t="s">
        <v>972</v>
      </c>
      <c r="C1438" t="str">
        <f>TEXT(D1438, "mmm")</f>
        <v>Feb</v>
      </c>
      <c r="D1438" s="1">
        <v>45330</v>
      </c>
      <c r="E1438" t="s">
        <v>1024</v>
      </c>
      <c r="F1438" t="s">
        <v>101</v>
      </c>
      <c r="G1438">
        <v>727272</v>
      </c>
      <c r="H1438">
        <v>5.5</v>
      </c>
      <c r="I1438">
        <v>3999996</v>
      </c>
      <c r="J1438" t="s">
        <v>86</v>
      </c>
      <c r="K1438">
        <v>0.34496754101264121</v>
      </c>
      <c r="L1438">
        <v>34.4968</v>
      </c>
      <c r="M1438" t="s">
        <v>82</v>
      </c>
    </row>
    <row r="1439" spans="1:13">
      <c r="A1439" t="s">
        <v>971</v>
      </c>
      <c r="B1439" t="s">
        <v>972</v>
      </c>
      <c r="C1439" t="str">
        <f>TEXT(D1439, "mmm")</f>
        <v>Feb</v>
      </c>
      <c r="D1439" s="1">
        <v>45330</v>
      </c>
      <c r="E1439" t="s">
        <v>1025</v>
      </c>
      <c r="F1439" t="s">
        <v>101</v>
      </c>
      <c r="G1439">
        <v>727272</v>
      </c>
      <c r="H1439">
        <v>5.5</v>
      </c>
      <c r="I1439">
        <v>3999996</v>
      </c>
      <c r="J1439" t="s">
        <v>86</v>
      </c>
      <c r="K1439">
        <v>0.34496754101264121</v>
      </c>
      <c r="L1439">
        <v>34.4968</v>
      </c>
      <c r="M1439" t="s">
        <v>82</v>
      </c>
    </row>
    <row r="1440" spans="1:13">
      <c r="A1440" t="s">
        <v>971</v>
      </c>
      <c r="B1440" t="s">
        <v>972</v>
      </c>
      <c r="C1440" t="str">
        <f>TEXT(D1440, "mmm")</f>
        <v>Feb</v>
      </c>
      <c r="D1440" s="1">
        <v>45330</v>
      </c>
      <c r="E1440" t="s">
        <v>1026</v>
      </c>
      <c r="F1440" t="s">
        <v>101</v>
      </c>
      <c r="G1440">
        <v>727272</v>
      </c>
      <c r="H1440">
        <v>5.5</v>
      </c>
      <c r="I1440">
        <v>3999996</v>
      </c>
      <c r="J1440" t="s">
        <v>86</v>
      </c>
      <c r="K1440">
        <v>0.34496754101264121</v>
      </c>
      <c r="L1440">
        <v>34.4968</v>
      </c>
      <c r="M1440" t="s">
        <v>82</v>
      </c>
    </row>
    <row r="1441" spans="1:13">
      <c r="A1441" t="s">
        <v>971</v>
      </c>
      <c r="B1441" t="s">
        <v>972</v>
      </c>
      <c r="C1441" t="str">
        <f>TEXT(D1441, "mmm")</f>
        <v>Feb</v>
      </c>
      <c r="D1441" s="1">
        <v>45330</v>
      </c>
      <c r="E1441" t="s">
        <v>1027</v>
      </c>
      <c r="F1441" t="s">
        <v>101</v>
      </c>
      <c r="G1441">
        <v>727272</v>
      </c>
      <c r="H1441">
        <v>5.5</v>
      </c>
      <c r="I1441">
        <v>3999996</v>
      </c>
      <c r="J1441" t="s">
        <v>86</v>
      </c>
      <c r="K1441">
        <v>0.34496754101264121</v>
      </c>
      <c r="L1441">
        <v>34.4968</v>
      </c>
      <c r="M1441" t="s">
        <v>82</v>
      </c>
    </row>
    <row r="1442" spans="1:13">
      <c r="A1442" t="s">
        <v>971</v>
      </c>
      <c r="B1442" t="s">
        <v>972</v>
      </c>
      <c r="C1442" t="str">
        <f>TEXT(D1442, "mmm")</f>
        <v>Feb</v>
      </c>
      <c r="D1442" s="1">
        <v>45330</v>
      </c>
      <c r="E1442" t="s">
        <v>1024</v>
      </c>
      <c r="F1442" t="s">
        <v>101</v>
      </c>
      <c r="G1442">
        <v>363637</v>
      </c>
      <c r="H1442">
        <v>5.5</v>
      </c>
      <c r="I1442">
        <v>2000003.5</v>
      </c>
      <c r="J1442" t="s">
        <v>81</v>
      </c>
      <c r="K1442">
        <v>0.34496754101264121</v>
      </c>
      <c r="L1442">
        <v>34.4968</v>
      </c>
      <c r="M1442" t="s">
        <v>82</v>
      </c>
    </row>
    <row r="1443" spans="1:13">
      <c r="A1443" t="s">
        <v>971</v>
      </c>
      <c r="B1443" t="s">
        <v>972</v>
      </c>
      <c r="C1443" t="str">
        <f>TEXT(D1443, "mmm")</f>
        <v>Feb</v>
      </c>
      <c r="D1443" s="1">
        <v>45330</v>
      </c>
      <c r="E1443" t="s">
        <v>1025</v>
      </c>
      <c r="F1443" t="s">
        <v>101</v>
      </c>
      <c r="G1443">
        <v>363637</v>
      </c>
      <c r="H1443">
        <v>5.5</v>
      </c>
      <c r="I1443">
        <v>2000003.5</v>
      </c>
      <c r="J1443" t="s">
        <v>81</v>
      </c>
      <c r="K1443">
        <v>0.34496754101264121</v>
      </c>
      <c r="L1443">
        <v>34.4968</v>
      </c>
      <c r="M1443" t="s">
        <v>82</v>
      </c>
    </row>
    <row r="1444" spans="1:13">
      <c r="A1444" t="s">
        <v>971</v>
      </c>
      <c r="B1444" t="s">
        <v>972</v>
      </c>
      <c r="C1444" t="str">
        <f>TEXT(D1444, "mmm")</f>
        <v>Feb</v>
      </c>
      <c r="D1444" s="1">
        <v>45330</v>
      </c>
      <c r="E1444" t="s">
        <v>1026</v>
      </c>
      <c r="F1444" t="s">
        <v>101</v>
      </c>
      <c r="G1444">
        <v>363637</v>
      </c>
      <c r="H1444">
        <v>5.5</v>
      </c>
      <c r="I1444">
        <v>2000003.5</v>
      </c>
      <c r="J1444" t="s">
        <v>81</v>
      </c>
      <c r="K1444">
        <v>0.34496754101264121</v>
      </c>
      <c r="L1444">
        <v>34.4968</v>
      </c>
      <c r="M1444" t="s">
        <v>82</v>
      </c>
    </row>
    <row r="1445" spans="1:13">
      <c r="A1445" t="s">
        <v>971</v>
      </c>
      <c r="B1445" t="s">
        <v>972</v>
      </c>
      <c r="C1445" t="str">
        <f>TEXT(D1445, "mmm")</f>
        <v>Feb</v>
      </c>
      <c r="D1445" s="1">
        <v>45330</v>
      </c>
      <c r="E1445" t="s">
        <v>1027</v>
      </c>
      <c r="F1445" t="s">
        <v>101</v>
      </c>
      <c r="G1445">
        <v>363637</v>
      </c>
      <c r="H1445">
        <v>5.5</v>
      </c>
      <c r="I1445">
        <v>2000003.5</v>
      </c>
      <c r="J1445" t="s">
        <v>81</v>
      </c>
      <c r="K1445">
        <v>0.34496754101264121</v>
      </c>
      <c r="L1445">
        <v>34.4968</v>
      </c>
      <c r="M1445" t="s">
        <v>82</v>
      </c>
    </row>
    <row r="1446" spans="1:13">
      <c r="A1446" t="s">
        <v>1028</v>
      </c>
      <c r="B1446" t="s">
        <v>1029</v>
      </c>
      <c r="C1446" t="str">
        <f>TEXT(D1446, "mmm")</f>
        <v>Feb</v>
      </c>
      <c r="D1446" s="1">
        <v>45330</v>
      </c>
      <c r="E1446" t="s">
        <v>1030</v>
      </c>
      <c r="F1446" t="s">
        <v>80</v>
      </c>
      <c r="G1446">
        <v>4953</v>
      </c>
      <c r="H1446">
        <v>6.15</v>
      </c>
      <c r="I1446">
        <v>30460.95</v>
      </c>
      <c r="J1446" t="s">
        <v>81</v>
      </c>
      <c r="K1446">
        <v>1.086955522499755E-2</v>
      </c>
      <c r="L1446">
        <v>1.087</v>
      </c>
      <c r="M1446" t="s">
        <v>82</v>
      </c>
    </row>
    <row r="1447" spans="1:13">
      <c r="A1447" t="s">
        <v>1028</v>
      </c>
      <c r="B1447" t="s">
        <v>1029</v>
      </c>
      <c r="C1447" t="str">
        <f>TEXT(D1447, "mmm")</f>
        <v>Feb</v>
      </c>
      <c r="D1447" s="1">
        <v>45330</v>
      </c>
      <c r="E1447" t="s">
        <v>1030</v>
      </c>
      <c r="F1447" t="s">
        <v>80</v>
      </c>
      <c r="G1447">
        <v>2900</v>
      </c>
      <c r="H1447">
        <v>6.12</v>
      </c>
      <c r="I1447">
        <v>17748</v>
      </c>
      <c r="J1447" t="s">
        <v>81</v>
      </c>
      <c r="K1447">
        <v>1.086955522499755E-2</v>
      </c>
      <c r="L1447">
        <v>1.087</v>
      </c>
      <c r="M1447" t="s">
        <v>82</v>
      </c>
    </row>
    <row r="1448" spans="1:13">
      <c r="A1448" t="s">
        <v>291</v>
      </c>
      <c r="B1448" t="s">
        <v>292</v>
      </c>
      <c r="C1448" t="str">
        <f>TEXT(D1448, "mmm")</f>
        <v>Feb</v>
      </c>
      <c r="D1448" s="1">
        <v>45331</v>
      </c>
      <c r="E1448" t="s">
        <v>102</v>
      </c>
      <c r="F1448" t="s">
        <v>101</v>
      </c>
      <c r="G1448">
        <v>222038</v>
      </c>
      <c r="H1448">
        <v>8.1300000000000008</v>
      </c>
      <c r="I1448">
        <v>1805168.94</v>
      </c>
      <c r="J1448" t="s">
        <v>86</v>
      </c>
      <c r="K1448">
        <v>-1.723902042595205E-3</v>
      </c>
      <c r="L1448">
        <v>-0.1724</v>
      </c>
      <c r="M1448" t="s">
        <v>82</v>
      </c>
    </row>
    <row r="1449" spans="1:13">
      <c r="A1449" t="s">
        <v>291</v>
      </c>
      <c r="B1449" t="s">
        <v>292</v>
      </c>
      <c r="C1449" t="str">
        <f>TEXT(D1449, "mmm")</f>
        <v>Feb</v>
      </c>
      <c r="D1449" s="1">
        <v>45331</v>
      </c>
      <c r="E1449" t="s">
        <v>100</v>
      </c>
      <c r="F1449" t="s">
        <v>101</v>
      </c>
      <c r="G1449">
        <v>222038</v>
      </c>
      <c r="H1449">
        <v>8.1300000000000008</v>
      </c>
      <c r="I1449">
        <v>1805168.94</v>
      </c>
      <c r="J1449" t="s">
        <v>86</v>
      </c>
      <c r="K1449">
        <v>-1.723902042595205E-3</v>
      </c>
      <c r="L1449">
        <v>-0.1724</v>
      </c>
      <c r="M1449" t="s">
        <v>82</v>
      </c>
    </row>
    <row r="1450" spans="1:13">
      <c r="A1450" t="s">
        <v>780</v>
      </c>
      <c r="B1450" t="s">
        <v>781</v>
      </c>
      <c r="C1450" t="str">
        <f>TEXT(D1450, "mmm")</f>
        <v>Feb</v>
      </c>
      <c r="D1450" s="1">
        <v>45331</v>
      </c>
      <c r="E1450" t="s">
        <v>785</v>
      </c>
      <c r="F1450" t="s">
        <v>101</v>
      </c>
      <c r="G1450">
        <v>913186</v>
      </c>
      <c r="H1450">
        <v>20.29</v>
      </c>
      <c r="I1450">
        <v>18528543.940000001</v>
      </c>
      <c r="J1450" t="s">
        <v>86</v>
      </c>
      <c r="K1450">
        <v>5.4733662002973693E-2</v>
      </c>
      <c r="L1450">
        <v>5.4733999999999998</v>
      </c>
      <c r="M1450" t="s">
        <v>82</v>
      </c>
    </row>
    <row r="1451" spans="1:13">
      <c r="A1451" t="s">
        <v>780</v>
      </c>
      <c r="B1451" t="s">
        <v>781</v>
      </c>
      <c r="C1451" t="str">
        <f>TEXT(D1451, "mmm")</f>
        <v>Feb</v>
      </c>
      <c r="D1451" s="1">
        <v>45331</v>
      </c>
      <c r="E1451" t="s">
        <v>787</v>
      </c>
      <c r="F1451" t="s">
        <v>101</v>
      </c>
      <c r="G1451">
        <v>913186</v>
      </c>
      <c r="H1451">
        <v>20.29</v>
      </c>
      <c r="I1451">
        <v>18528543.940000001</v>
      </c>
      <c r="J1451" t="s">
        <v>86</v>
      </c>
      <c r="K1451">
        <v>5.4733662002973693E-2</v>
      </c>
      <c r="L1451">
        <v>5.4733999999999998</v>
      </c>
      <c r="M1451" t="s">
        <v>82</v>
      </c>
    </row>
    <row r="1452" spans="1:13">
      <c r="A1452" t="s">
        <v>780</v>
      </c>
      <c r="B1452" t="s">
        <v>781</v>
      </c>
      <c r="C1452" t="str">
        <f>TEXT(D1452, "mmm")</f>
        <v>Feb</v>
      </c>
      <c r="D1452" s="1">
        <v>45331</v>
      </c>
      <c r="E1452" t="s">
        <v>786</v>
      </c>
      <c r="F1452" t="s">
        <v>101</v>
      </c>
      <c r="G1452">
        <v>913186</v>
      </c>
      <c r="H1452">
        <v>20.29</v>
      </c>
      <c r="I1452">
        <v>18528543.940000001</v>
      </c>
      <c r="J1452" t="s">
        <v>86</v>
      </c>
      <c r="K1452">
        <v>5.4733662002973693E-2</v>
      </c>
      <c r="L1452">
        <v>5.4733999999999998</v>
      </c>
      <c r="M1452" t="s">
        <v>82</v>
      </c>
    </row>
    <row r="1453" spans="1:13">
      <c r="A1453" t="s">
        <v>780</v>
      </c>
      <c r="B1453" t="s">
        <v>781</v>
      </c>
      <c r="C1453" t="str">
        <f>TEXT(D1453, "mmm")</f>
        <v>Feb</v>
      </c>
      <c r="D1453" s="1">
        <v>45331</v>
      </c>
      <c r="E1453" t="s">
        <v>782</v>
      </c>
      <c r="F1453" t="s">
        <v>101</v>
      </c>
      <c r="G1453">
        <v>913186</v>
      </c>
      <c r="H1453">
        <v>20.29</v>
      </c>
      <c r="I1453">
        <v>18528543.940000001</v>
      </c>
      <c r="J1453" t="s">
        <v>86</v>
      </c>
      <c r="K1453">
        <v>5.4733662002973693E-2</v>
      </c>
      <c r="L1453">
        <v>5.4733999999999998</v>
      </c>
      <c r="M1453" t="s">
        <v>82</v>
      </c>
    </row>
    <row r="1454" spans="1:13">
      <c r="A1454" t="s">
        <v>780</v>
      </c>
      <c r="B1454" t="s">
        <v>781</v>
      </c>
      <c r="C1454" t="str">
        <f>TEXT(D1454, "mmm")</f>
        <v>Feb</v>
      </c>
      <c r="D1454" s="1">
        <v>45331</v>
      </c>
      <c r="E1454" t="s">
        <v>783</v>
      </c>
      <c r="F1454" t="s">
        <v>101</v>
      </c>
      <c r="G1454">
        <v>913186</v>
      </c>
      <c r="H1454">
        <v>20.29</v>
      </c>
      <c r="I1454">
        <v>18528543.940000001</v>
      </c>
      <c r="J1454" t="s">
        <v>86</v>
      </c>
      <c r="K1454">
        <v>5.4733662002973693E-2</v>
      </c>
      <c r="L1454">
        <v>5.4733999999999998</v>
      </c>
      <c r="M1454" t="s">
        <v>82</v>
      </c>
    </row>
    <row r="1455" spans="1:13">
      <c r="A1455" t="s">
        <v>780</v>
      </c>
      <c r="B1455" t="s">
        <v>781</v>
      </c>
      <c r="C1455" t="str">
        <f>TEXT(D1455, "mmm")</f>
        <v>Feb</v>
      </c>
      <c r="D1455" s="1">
        <v>45331</v>
      </c>
      <c r="E1455" t="s">
        <v>784</v>
      </c>
      <c r="F1455" t="s">
        <v>101</v>
      </c>
      <c r="G1455">
        <v>913186</v>
      </c>
      <c r="H1455">
        <v>20.29</v>
      </c>
      <c r="I1455">
        <v>18528543.940000001</v>
      </c>
      <c r="J1455" t="s">
        <v>86</v>
      </c>
      <c r="K1455">
        <v>5.4733662002973693E-2</v>
      </c>
      <c r="L1455">
        <v>5.4733999999999998</v>
      </c>
      <c r="M1455" t="s">
        <v>82</v>
      </c>
    </row>
    <row r="1456" spans="1:13">
      <c r="A1456" t="s">
        <v>1031</v>
      </c>
      <c r="B1456" t="s">
        <v>1032</v>
      </c>
      <c r="C1456" t="str">
        <f>TEXT(D1456, "mmm")</f>
        <v>Feb</v>
      </c>
      <c r="D1456" s="1">
        <v>45331</v>
      </c>
      <c r="E1456" t="s">
        <v>1033</v>
      </c>
      <c r="F1456" t="s">
        <v>128</v>
      </c>
      <c r="G1456">
        <v>65360</v>
      </c>
      <c r="H1456">
        <v>15.38</v>
      </c>
      <c r="I1456">
        <v>1005236.8</v>
      </c>
      <c r="J1456" t="s">
        <v>86</v>
      </c>
      <c r="K1456">
        <v>1.307189542483655E-2</v>
      </c>
      <c r="L1456">
        <v>1.3071999999999999</v>
      </c>
      <c r="M1456" t="s">
        <v>82</v>
      </c>
    </row>
    <row r="1457" spans="1:13">
      <c r="A1457" t="s">
        <v>1034</v>
      </c>
      <c r="B1457" t="s">
        <v>1035</v>
      </c>
      <c r="C1457" t="str">
        <f>TEXT(D1457, "mmm")</f>
        <v>Feb</v>
      </c>
      <c r="D1457" s="1">
        <v>45331</v>
      </c>
      <c r="E1457" t="s">
        <v>1036</v>
      </c>
      <c r="F1457" t="s">
        <v>118</v>
      </c>
      <c r="G1457">
        <v>1000</v>
      </c>
      <c r="H1457">
        <v>349</v>
      </c>
      <c r="I1457">
        <v>349000</v>
      </c>
      <c r="J1457" t="s">
        <v>86</v>
      </c>
      <c r="K1457">
        <v>3.742658634563889E-2</v>
      </c>
      <c r="L1457">
        <v>3.7427000000000001</v>
      </c>
      <c r="M1457" t="s">
        <v>82</v>
      </c>
    </row>
    <row r="1458" spans="1:13">
      <c r="A1458" t="s">
        <v>1037</v>
      </c>
      <c r="B1458" t="s">
        <v>1038</v>
      </c>
      <c r="C1458" t="str">
        <f>TEXT(D1458, "mmm")</f>
        <v>Feb</v>
      </c>
      <c r="D1458" s="1">
        <v>45331</v>
      </c>
      <c r="E1458" t="s">
        <v>1039</v>
      </c>
      <c r="F1458" t="s">
        <v>80</v>
      </c>
      <c r="G1458">
        <v>10000</v>
      </c>
      <c r="H1458">
        <v>25.9</v>
      </c>
      <c r="I1458">
        <v>259000</v>
      </c>
      <c r="J1458" t="s">
        <v>86</v>
      </c>
      <c r="K1458">
        <v>4.9142145911736927E-2</v>
      </c>
      <c r="L1458">
        <v>4.9142000000000001</v>
      </c>
      <c r="M1458" t="s">
        <v>82</v>
      </c>
    </row>
    <row r="1459" spans="1:13">
      <c r="A1459" t="s">
        <v>1040</v>
      </c>
      <c r="B1459" t="s">
        <v>1041</v>
      </c>
      <c r="C1459" t="str">
        <f>TEXT(D1459, "mmm")</f>
        <v>Feb</v>
      </c>
      <c r="D1459" s="1">
        <v>45331</v>
      </c>
      <c r="E1459" t="s">
        <v>1042</v>
      </c>
      <c r="F1459" t="s">
        <v>80</v>
      </c>
      <c r="G1459">
        <v>1880</v>
      </c>
      <c r="H1459">
        <v>32</v>
      </c>
      <c r="I1459">
        <v>60160</v>
      </c>
      <c r="J1459" t="s">
        <v>86</v>
      </c>
      <c r="K1459">
        <v>0.31123450115764612</v>
      </c>
      <c r="L1459">
        <v>31.1235</v>
      </c>
      <c r="M1459" t="s">
        <v>82</v>
      </c>
    </row>
    <row r="1460" spans="1:13">
      <c r="A1460" t="s">
        <v>865</v>
      </c>
      <c r="B1460" t="s">
        <v>866</v>
      </c>
      <c r="C1460" t="str">
        <f>TEXT(D1460, "mmm")</f>
        <v>Feb</v>
      </c>
      <c r="D1460" s="1">
        <v>45331</v>
      </c>
      <c r="E1460" t="s">
        <v>867</v>
      </c>
      <c r="F1460" t="s">
        <v>118</v>
      </c>
      <c r="G1460">
        <v>2500</v>
      </c>
      <c r="H1460">
        <v>14.35</v>
      </c>
      <c r="I1460">
        <v>35875</v>
      </c>
      <c r="J1460" t="s">
        <v>86</v>
      </c>
      <c r="K1460">
        <v>-8.4865543779396591E-3</v>
      </c>
      <c r="L1460">
        <v>-0.84870000000000001</v>
      </c>
      <c r="M1460" t="s">
        <v>82</v>
      </c>
    </row>
    <row r="1461" spans="1:13">
      <c r="A1461" t="s">
        <v>1034</v>
      </c>
      <c r="B1461" t="s">
        <v>1035</v>
      </c>
      <c r="C1461" t="str">
        <f>TEXT(D1461, "mmm")</f>
        <v>Feb</v>
      </c>
      <c r="D1461" s="1">
        <v>45331</v>
      </c>
      <c r="E1461" t="s">
        <v>1043</v>
      </c>
      <c r="F1461" t="s">
        <v>118</v>
      </c>
      <c r="G1461">
        <v>285</v>
      </c>
      <c r="H1461">
        <v>352.39</v>
      </c>
      <c r="I1461">
        <v>100431.15</v>
      </c>
      <c r="J1461" t="s">
        <v>81</v>
      </c>
      <c r="K1461">
        <v>3.742658634563889E-2</v>
      </c>
      <c r="L1461">
        <v>3.7427000000000001</v>
      </c>
      <c r="M1461" t="s">
        <v>82</v>
      </c>
    </row>
    <row r="1462" spans="1:13">
      <c r="A1462" t="s">
        <v>142</v>
      </c>
      <c r="B1462" t="s">
        <v>143</v>
      </c>
      <c r="C1462" t="str">
        <f>TEXT(D1462, "mmm")</f>
        <v>Feb</v>
      </c>
      <c r="D1462" s="1">
        <v>45331</v>
      </c>
      <c r="E1462" t="s">
        <v>102</v>
      </c>
      <c r="F1462" t="s">
        <v>101</v>
      </c>
      <c r="G1462">
        <v>67852</v>
      </c>
      <c r="H1462">
        <v>16.95</v>
      </c>
      <c r="I1462">
        <v>1150091.3999999999</v>
      </c>
      <c r="J1462" t="s">
        <v>81</v>
      </c>
      <c r="K1462">
        <v>1.2647796704481349E-2</v>
      </c>
      <c r="L1462">
        <v>1.2647999999999999</v>
      </c>
      <c r="M1462" t="s">
        <v>82</v>
      </c>
    </row>
    <row r="1463" spans="1:13">
      <c r="A1463" t="s">
        <v>142</v>
      </c>
      <c r="B1463" t="s">
        <v>143</v>
      </c>
      <c r="C1463" t="str">
        <f>TEXT(D1463, "mmm")</f>
        <v>Feb</v>
      </c>
      <c r="D1463" s="1">
        <v>45331</v>
      </c>
      <c r="E1463" t="s">
        <v>100</v>
      </c>
      <c r="F1463" t="s">
        <v>101</v>
      </c>
      <c r="G1463">
        <v>67852</v>
      </c>
      <c r="H1463">
        <v>16.95</v>
      </c>
      <c r="I1463">
        <v>1150091.3999999999</v>
      </c>
      <c r="J1463" t="s">
        <v>81</v>
      </c>
      <c r="K1463">
        <v>1.2647796704481349E-2</v>
      </c>
      <c r="L1463">
        <v>1.2647999999999999</v>
      </c>
      <c r="M1463" t="s">
        <v>82</v>
      </c>
    </row>
    <row r="1464" spans="1:13">
      <c r="A1464" t="s">
        <v>285</v>
      </c>
      <c r="B1464" t="s">
        <v>286</v>
      </c>
      <c r="C1464" t="str">
        <f>TEXT(D1464, "mmm")</f>
        <v>Feb</v>
      </c>
      <c r="D1464" s="1">
        <v>45331</v>
      </c>
      <c r="E1464" t="s">
        <v>102</v>
      </c>
      <c r="F1464" t="s">
        <v>101</v>
      </c>
      <c r="G1464">
        <v>122094</v>
      </c>
      <c r="H1464">
        <v>15.97</v>
      </c>
      <c r="I1464">
        <v>1949841.18</v>
      </c>
      <c r="J1464" t="s">
        <v>86</v>
      </c>
      <c r="K1464">
        <v>2.715362302077029E-2</v>
      </c>
      <c r="L1464">
        <v>2.7153999999999998</v>
      </c>
      <c r="M1464" t="s">
        <v>82</v>
      </c>
    </row>
    <row r="1465" spans="1:13">
      <c r="A1465" t="s">
        <v>285</v>
      </c>
      <c r="B1465" t="s">
        <v>286</v>
      </c>
      <c r="C1465" t="str">
        <f>TEXT(D1465, "mmm")</f>
        <v>Feb</v>
      </c>
      <c r="D1465" s="1">
        <v>45331</v>
      </c>
      <c r="E1465" t="s">
        <v>100</v>
      </c>
      <c r="F1465" t="s">
        <v>101</v>
      </c>
      <c r="G1465">
        <v>122094</v>
      </c>
      <c r="H1465">
        <v>15.97</v>
      </c>
      <c r="I1465">
        <v>1949841.18</v>
      </c>
      <c r="J1465" t="s">
        <v>86</v>
      </c>
      <c r="K1465">
        <v>2.715362302077029E-2</v>
      </c>
      <c r="L1465">
        <v>2.7153999999999998</v>
      </c>
      <c r="M1465" t="s">
        <v>82</v>
      </c>
    </row>
    <row r="1466" spans="1:13">
      <c r="A1466" t="s">
        <v>746</v>
      </c>
      <c r="B1466" t="s">
        <v>747</v>
      </c>
      <c r="C1466" t="str">
        <f>TEXT(D1466, "mmm")</f>
        <v>Feb</v>
      </c>
      <c r="D1466" s="1">
        <v>45331</v>
      </c>
      <c r="E1466" t="s">
        <v>748</v>
      </c>
      <c r="F1466" t="s">
        <v>128</v>
      </c>
      <c r="G1466">
        <v>4951</v>
      </c>
      <c r="H1466">
        <v>7.88</v>
      </c>
      <c r="I1466">
        <v>39013.879999999997</v>
      </c>
      <c r="J1466" t="s">
        <v>81</v>
      </c>
      <c r="K1466">
        <v>-1.1406769178233019E-2</v>
      </c>
      <c r="L1466">
        <v>-1.1407</v>
      </c>
      <c r="M1466" t="s">
        <v>82</v>
      </c>
    </row>
    <row r="1467" spans="1:13">
      <c r="A1467" t="s">
        <v>1044</v>
      </c>
      <c r="B1467" t="s">
        <v>1045</v>
      </c>
      <c r="C1467" t="str">
        <f>TEXT(D1467, "mmm")</f>
        <v>Feb</v>
      </c>
      <c r="D1467" s="1">
        <v>45331</v>
      </c>
      <c r="E1467" t="s">
        <v>1046</v>
      </c>
      <c r="F1467" t="s">
        <v>101</v>
      </c>
      <c r="G1467">
        <v>100000</v>
      </c>
      <c r="H1467">
        <v>10.25</v>
      </c>
      <c r="I1467">
        <v>1025000</v>
      </c>
      <c r="J1467" t="s">
        <v>81</v>
      </c>
      <c r="K1467">
        <v>0.15324925891368649</v>
      </c>
      <c r="L1467">
        <v>15.3249</v>
      </c>
      <c r="M1467" t="s">
        <v>82</v>
      </c>
    </row>
    <row r="1468" spans="1:13">
      <c r="A1468" t="s">
        <v>984</v>
      </c>
      <c r="B1468" t="s">
        <v>985</v>
      </c>
      <c r="C1468" t="str">
        <f>TEXT(D1468, "mmm")</f>
        <v>Feb</v>
      </c>
      <c r="D1468" s="1">
        <v>45331</v>
      </c>
      <c r="E1468" t="s">
        <v>986</v>
      </c>
      <c r="F1468" t="s">
        <v>80</v>
      </c>
      <c r="G1468">
        <v>1957</v>
      </c>
      <c r="H1468">
        <v>10.96</v>
      </c>
      <c r="I1468">
        <v>21448.720000000001</v>
      </c>
      <c r="J1468" t="s">
        <v>81</v>
      </c>
      <c r="K1468">
        <v>-4.4406930892992857E-3</v>
      </c>
      <c r="L1468">
        <v>-0.44409999999999999</v>
      </c>
      <c r="M1468" t="s">
        <v>82</v>
      </c>
    </row>
    <row r="1469" spans="1:13">
      <c r="A1469" t="s">
        <v>1034</v>
      </c>
      <c r="B1469" t="s">
        <v>1035</v>
      </c>
      <c r="C1469" t="str">
        <f>TEXT(D1469, "mmm")</f>
        <v>Feb</v>
      </c>
      <c r="D1469" s="1">
        <v>45331</v>
      </c>
      <c r="E1469" t="s">
        <v>1047</v>
      </c>
      <c r="F1469" t="s">
        <v>118</v>
      </c>
      <c r="G1469">
        <v>700</v>
      </c>
      <c r="H1469">
        <v>352.5</v>
      </c>
      <c r="I1469">
        <v>246750</v>
      </c>
      <c r="J1469" t="s">
        <v>81</v>
      </c>
      <c r="K1469">
        <v>3.742658634563889E-2</v>
      </c>
      <c r="L1469">
        <v>3.7427000000000001</v>
      </c>
      <c r="M1469" t="s">
        <v>82</v>
      </c>
    </row>
    <row r="1470" spans="1:13">
      <c r="A1470" t="s">
        <v>1048</v>
      </c>
      <c r="B1470" t="s">
        <v>1049</v>
      </c>
      <c r="C1470" t="str">
        <f>TEXT(D1470, "mmm")</f>
        <v>Feb</v>
      </c>
      <c r="D1470" s="1">
        <v>45331</v>
      </c>
      <c r="E1470" t="s">
        <v>1050</v>
      </c>
      <c r="F1470" t="s">
        <v>128</v>
      </c>
      <c r="G1470">
        <v>15000</v>
      </c>
      <c r="H1470">
        <v>19.149999999999999</v>
      </c>
      <c r="I1470">
        <v>287250</v>
      </c>
      <c r="J1470" t="s">
        <v>81</v>
      </c>
      <c r="K1470">
        <v>3.7934620919731321E-2</v>
      </c>
      <c r="L1470">
        <v>3.7934999999999999</v>
      </c>
      <c r="M1470" t="s">
        <v>82</v>
      </c>
    </row>
    <row r="1471" spans="1:13">
      <c r="A1471" t="s">
        <v>1051</v>
      </c>
      <c r="B1471" t="s">
        <v>1052</v>
      </c>
      <c r="C1471" t="str">
        <f>TEXT(D1471, "mmm")</f>
        <v>Feb</v>
      </c>
      <c r="D1471" s="1">
        <v>45331</v>
      </c>
      <c r="E1471" t="s">
        <v>1053</v>
      </c>
      <c r="F1471" t="s">
        <v>118</v>
      </c>
      <c r="G1471">
        <v>5600</v>
      </c>
      <c r="H1471">
        <v>44.94</v>
      </c>
      <c r="I1471">
        <v>251664</v>
      </c>
      <c r="J1471" t="s">
        <v>86</v>
      </c>
      <c r="K1471">
        <v>1.621643891433178E-2</v>
      </c>
      <c r="L1471">
        <v>1.6215999999999999</v>
      </c>
      <c r="M1471" t="s">
        <v>82</v>
      </c>
    </row>
    <row r="1472" spans="1:13">
      <c r="A1472" t="s">
        <v>107</v>
      </c>
      <c r="B1472" t="s">
        <v>108</v>
      </c>
      <c r="C1472" t="str">
        <f>TEXT(D1472, "mmm")</f>
        <v>Feb</v>
      </c>
      <c r="D1472" s="1">
        <v>45331</v>
      </c>
      <c r="E1472" t="s">
        <v>111</v>
      </c>
      <c r="F1472" t="s">
        <v>101</v>
      </c>
      <c r="G1472">
        <v>23500</v>
      </c>
      <c r="H1472">
        <v>7.47</v>
      </c>
      <c r="I1472">
        <v>175545</v>
      </c>
      <c r="J1472" t="s">
        <v>81</v>
      </c>
      <c r="K1472">
        <v>-1.20000203450521E-2</v>
      </c>
      <c r="L1472">
        <v>-1.2</v>
      </c>
      <c r="M1472" t="s">
        <v>82</v>
      </c>
    </row>
    <row r="1473" spans="1:13">
      <c r="A1473" t="s">
        <v>107</v>
      </c>
      <c r="B1473" t="s">
        <v>108</v>
      </c>
      <c r="C1473" t="str">
        <f>TEXT(D1473, "mmm")</f>
        <v>Feb</v>
      </c>
      <c r="D1473" s="1">
        <v>45331</v>
      </c>
      <c r="E1473" t="s">
        <v>110</v>
      </c>
      <c r="F1473" t="s">
        <v>101</v>
      </c>
      <c r="G1473">
        <v>23500</v>
      </c>
      <c r="H1473">
        <v>7.47</v>
      </c>
      <c r="I1473">
        <v>175545</v>
      </c>
      <c r="J1473" t="s">
        <v>81</v>
      </c>
      <c r="K1473">
        <v>-1.20000203450521E-2</v>
      </c>
      <c r="L1473">
        <v>-1.2</v>
      </c>
      <c r="M1473" t="s">
        <v>82</v>
      </c>
    </row>
    <row r="1474" spans="1:13">
      <c r="A1474" t="s">
        <v>107</v>
      </c>
      <c r="B1474" t="s">
        <v>108</v>
      </c>
      <c r="C1474" t="str">
        <f>TEXT(D1474, "mmm")</f>
        <v>Feb</v>
      </c>
      <c r="D1474" s="1">
        <v>45331</v>
      </c>
      <c r="E1474" t="s">
        <v>109</v>
      </c>
      <c r="F1474" t="s">
        <v>101</v>
      </c>
      <c r="G1474">
        <v>23500</v>
      </c>
      <c r="H1474">
        <v>7.47</v>
      </c>
      <c r="I1474">
        <v>175545</v>
      </c>
      <c r="J1474" t="s">
        <v>81</v>
      </c>
      <c r="K1474">
        <v>-1.20000203450521E-2</v>
      </c>
      <c r="L1474">
        <v>-1.2</v>
      </c>
      <c r="M1474" t="s">
        <v>82</v>
      </c>
    </row>
    <row r="1475" spans="1:13">
      <c r="A1475" t="s">
        <v>945</v>
      </c>
      <c r="B1475" t="s">
        <v>946</v>
      </c>
      <c r="C1475" t="str">
        <f>TEXT(D1475, "mmm")</f>
        <v>Feb</v>
      </c>
      <c r="D1475" s="1">
        <v>45331</v>
      </c>
      <c r="E1475" t="s">
        <v>947</v>
      </c>
      <c r="F1475" t="s">
        <v>101</v>
      </c>
      <c r="G1475">
        <v>86041</v>
      </c>
      <c r="H1475">
        <v>1.32</v>
      </c>
      <c r="I1475">
        <v>113574.12</v>
      </c>
      <c r="J1475" t="s">
        <v>86</v>
      </c>
      <c r="K1475">
        <v>-7.4074002123337701E-3</v>
      </c>
      <c r="L1475">
        <v>-0.74070000000000003</v>
      </c>
      <c r="M1475" t="s">
        <v>82</v>
      </c>
    </row>
    <row r="1476" spans="1:13">
      <c r="A1476" t="s">
        <v>1034</v>
      </c>
      <c r="B1476" t="s">
        <v>1035</v>
      </c>
      <c r="C1476" t="str">
        <f>TEXT(D1476, "mmm")</f>
        <v>Feb</v>
      </c>
      <c r="D1476" s="1">
        <v>45331</v>
      </c>
      <c r="E1476" t="s">
        <v>1054</v>
      </c>
      <c r="F1476" t="s">
        <v>118</v>
      </c>
      <c r="G1476">
        <v>720</v>
      </c>
      <c r="H1476">
        <v>349.72</v>
      </c>
      <c r="I1476">
        <v>251798.39999999999</v>
      </c>
      <c r="J1476" t="s">
        <v>81</v>
      </c>
      <c r="K1476">
        <v>3.742658634563889E-2</v>
      </c>
      <c r="L1476">
        <v>3.7427000000000001</v>
      </c>
      <c r="M1476" t="s">
        <v>82</v>
      </c>
    </row>
    <row r="1477" spans="1:13">
      <c r="A1477" t="s">
        <v>1055</v>
      </c>
      <c r="B1477" t="s">
        <v>1056</v>
      </c>
      <c r="C1477" t="str">
        <f>TEXT(D1477, "mmm")</f>
        <v>Feb</v>
      </c>
      <c r="D1477" s="1">
        <v>45331</v>
      </c>
      <c r="E1477" t="s">
        <v>1057</v>
      </c>
      <c r="F1477" t="s">
        <v>118</v>
      </c>
      <c r="G1477">
        <v>3567</v>
      </c>
      <c r="H1477">
        <v>28.09</v>
      </c>
      <c r="I1477">
        <v>100197.03</v>
      </c>
      <c r="J1477" t="s">
        <v>81</v>
      </c>
      <c r="K1477">
        <v>-1.8771305507915281E-2</v>
      </c>
      <c r="L1477">
        <v>-1.8771</v>
      </c>
      <c r="M1477" t="s">
        <v>82</v>
      </c>
    </row>
    <row r="1478" spans="1:13">
      <c r="A1478" t="s">
        <v>1055</v>
      </c>
      <c r="B1478" t="s">
        <v>1056</v>
      </c>
      <c r="C1478" t="str">
        <f>TEXT(D1478, "mmm")</f>
        <v>Feb</v>
      </c>
      <c r="D1478" s="1">
        <v>45331</v>
      </c>
      <c r="E1478" t="s">
        <v>1058</v>
      </c>
      <c r="F1478" t="s">
        <v>80</v>
      </c>
      <c r="G1478">
        <v>3500</v>
      </c>
      <c r="H1478">
        <v>27.15</v>
      </c>
      <c r="I1478">
        <v>95025</v>
      </c>
      <c r="J1478" t="s">
        <v>81</v>
      </c>
      <c r="K1478">
        <v>-1.8771305507915281E-2</v>
      </c>
      <c r="L1478">
        <v>-1.8771</v>
      </c>
      <c r="M1478" t="s">
        <v>82</v>
      </c>
    </row>
    <row r="1479" spans="1:13">
      <c r="A1479" t="s">
        <v>1059</v>
      </c>
      <c r="B1479" t="s">
        <v>1060</v>
      </c>
      <c r="C1479" t="str">
        <f>TEXT(D1479, "mmm")</f>
        <v>Feb</v>
      </c>
      <c r="D1479" s="1">
        <v>45331</v>
      </c>
      <c r="E1479" t="s">
        <v>1061</v>
      </c>
      <c r="F1479" t="s">
        <v>101</v>
      </c>
      <c r="G1479">
        <v>477148</v>
      </c>
      <c r="H1479">
        <v>12.38</v>
      </c>
      <c r="I1479">
        <v>5907092.2400000002</v>
      </c>
      <c r="J1479" t="s">
        <v>86</v>
      </c>
      <c r="K1479">
        <v>0.62350112664687973</v>
      </c>
      <c r="L1479">
        <v>62.350099999999998</v>
      </c>
      <c r="M1479" t="s">
        <v>82</v>
      </c>
    </row>
    <row r="1480" spans="1:13">
      <c r="A1480" t="s">
        <v>1059</v>
      </c>
      <c r="B1480" t="s">
        <v>1060</v>
      </c>
      <c r="C1480" t="str">
        <f>TEXT(D1480, "mmm")</f>
        <v>Feb</v>
      </c>
      <c r="D1480" s="1">
        <v>45331</v>
      </c>
      <c r="E1480" t="s">
        <v>1062</v>
      </c>
      <c r="F1480" t="s">
        <v>101</v>
      </c>
      <c r="G1480">
        <v>477148</v>
      </c>
      <c r="H1480">
        <v>12.38</v>
      </c>
      <c r="I1480">
        <v>5907092.2400000002</v>
      </c>
      <c r="J1480" t="s">
        <v>86</v>
      </c>
      <c r="K1480">
        <v>0.62350112664687973</v>
      </c>
      <c r="L1480">
        <v>62.350099999999998</v>
      </c>
      <c r="M1480" t="s">
        <v>82</v>
      </c>
    </row>
    <row r="1481" spans="1:13">
      <c r="A1481" t="s">
        <v>1059</v>
      </c>
      <c r="B1481" t="s">
        <v>1060</v>
      </c>
      <c r="C1481" t="str">
        <f>TEXT(D1481, "mmm")</f>
        <v>Feb</v>
      </c>
      <c r="D1481" s="1">
        <v>45331</v>
      </c>
      <c r="E1481" t="s">
        <v>1063</v>
      </c>
      <c r="F1481" t="s">
        <v>101</v>
      </c>
      <c r="G1481">
        <v>477148</v>
      </c>
      <c r="H1481">
        <v>12.38</v>
      </c>
      <c r="I1481">
        <v>5907092.2400000002</v>
      </c>
      <c r="J1481" t="s">
        <v>86</v>
      </c>
      <c r="K1481">
        <v>0.62350112664687973</v>
      </c>
      <c r="L1481">
        <v>62.350099999999998</v>
      </c>
      <c r="M1481" t="s">
        <v>82</v>
      </c>
    </row>
    <row r="1482" spans="1:13">
      <c r="A1482" t="s">
        <v>1059</v>
      </c>
      <c r="B1482" t="s">
        <v>1060</v>
      </c>
      <c r="C1482" t="str">
        <f>TEXT(D1482, "mmm")</f>
        <v>Feb</v>
      </c>
      <c r="D1482" s="1">
        <v>45331</v>
      </c>
      <c r="E1482" t="s">
        <v>1064</v>
      </c>
      <c r="F1482" t="s">
        <v>101</v>
      </c>
      <c r="G1482">
        <v>477148</v>
      </c>
      <c r="H1482">
        <v>12.38</v>
      </c>
      <c r="I1482">
        <v>5907092.2400000002</v>
      </c>
      <c r="J1482" t="s">
        <v>86</v>
      </c>
      <c r="K1482">
        <v>0.62350112664687973</v>
      </c>
      <c r="L1482">
        <v>62.350099999999998</v>
      </c>
      <c r="M1482" t="s">
        <v>82</v>
      </c>
    </row>
    <row r="1483" spans="1:13">
      <c r="A1483" t="s">
        <v>1059</v>
      </c>
      <c r="B1483" t="s">
        <v>1060</v>
      </c>
      <c r="C1483" t="str">
        <f>TEXT(D1483, "mmm")</f>
        <v>Feb</v>
      </c>
      <c r="D1483" s="1">
        <v>45331</v>
      </c>
      <c r="E1483" t="s">
        <v>1065</v>
      </c>
      <c r="F1483" t="s">
        <v>101</v>
      </c>
      <c r="G1483">
        <v>477148</v>
      </c>
      <c r="H1483">
        <v>12.38</v>
      </c>
      <c r="I1483">
        <v>5907092.2400000002</v>
      </c>
      <c r="J1483" t="s">
        <v>86</v>
      </c>
      <c r="K1483">
        <v>0.62350112664687973</v>
      </c>
      <c r="L1483">
        <v>62.350099999999998</v>
      </c>
      <c r="M1483" t="s">
        <v>82</v>
      </c>
    </row>
    <row r="1484" spans="1:13">
      <c r="A1484" t="s">
        <v>1059</v>
      </c>
      <c r="B1484" t="s">
        <v>1060</v>
      </c>
      <c r="C1484" t="str">
        <f>TEXT(D1484, "mmm")</f>
        <v>Feb</v>
      </c>
      <c r="D1484" s="1">
        <v>45331</v>
      </c>
      <c r="E1484" t="s">
        <v>1066</v>
      </c>
      <c r="F1484" t="s">
        <v>101</v>
      </c>
      <c r="G1484">
        <v>477148</v>
      </c>
      <c r="H1484">
        <v>12.38</v>
      </c>
      <c r="I1484">
        <v>5907092.2400000002</v>
      </c>
      <c r="J1484" t="s">
        <v>86</v>
      </c>
      <c r="K1484">
        <v>0.62350112664687973</v>
      </c>
      <c r="L1484">
        <v>62.350099999999998</v>
      </c>
      <c r="M1484" t="s">
        <v>82</v>
      </c>
    </row>
    <row r="1485" spans="1:13">
      <c r="A1485" t="s">
        <v>1059</v>
      </c>
      <c r="B1485" t="s">
        <v>1060</v>
      </c>
      <c r="C1485" t="str">
        <f>TEXT(D1485, "mmm")</f>
        <v>Feb</v>
      </c>
      <c r="D1485" s="1">
        <v>45331</v>
      </c>
      <c r="E1485" t="s">
        <v>1061</v>
      </c>
      <c r="F1485" t="s">
        <v>101</v>
      </c>
      <c r="G1485">
        <v>615095</v>
      </c>
      <c r="H1485">
        <v>11.7</v>
      </c>
      <c r="I1485">
        <v>7196611.5</v>
      </c>
      <c r="J1485" t="s">
        <v>86</v>
      </c>
      <c r="K1485">
        <v>0.62350112664687973</v>
      </c>
      <c r="L1485">
        <v>62.350099999999998</v>
      </c>
      <c r="M1485" t="s">
        <v>82</v>
      </c>
    </row>
    <row r="1486" spans="1:13">
      <c r="A1486" t="s">
        <v>1059</v>
      </c>
      <c r="B1486" t="s">
        <v>1060</v>
      </c>
      <c r="C1486" t="str">
        <f>TEXT(D1486, "mmm")</f>
        <v>Feb</v>
      </c>
      <c r="D1486" s="1">
        <v>45331</v>
      </c>
      <c r="E1486" t="s">
        <v>1062</v>
      </c>
      <c r="F1486" t="s">
        <v>101</v>
      </c>
      <c r="G1486">
        <v>615095</v>
      </c>
      <c r="H1486">
        <v>11.7</v>
      </c>
      <c r="I1486">
        <v>7196611.5</v>
      </c>
      <c r="J1486" t="s">
        <v>86</v>
      </c>
      <c r="K1486">
        <v>0.62350112664687973</v>
      </c>
      <c r="L1486">
        <v>62.350099999999998</v>
      </c>
      <c r="M1486" t="s">
        <v>82</v>
      </c>
    </row>
    <row r="1487" spans="1:13">
      <c r="A1487" t="s">
        <v>1059</v>
      </c>
      <c r="B1487" t="s">
        <v>1060</v>
      </c>
      <c r="C1487" t="str">
        <f>TEXT(D1487, "mmm")</f>
        <v>Feb</v>
      </c>
      <c r="D1487" s="1">
        <v>45331</v>
      </c>
      <c r="E1487" t="s">
        <v>1063</v>
      </c>
      <c r="F1487" t="s">
        <v>101</v>
      </c>
      <c r="G1487">
        <v>615095</v>
      </c>
      <c r="H1487">
        <v>11.7</v>
      </c>
      <c r="I1487">
        <v>7196611.5</v>
      </c>
      <c r="J1487" t="s">
        <v>86</v>
      </c>
      <c r="K1487">
        <v>0.62350112664687973</v>
      </c>
      <c r="L1487">
        <v>62.350099999999998</v>
      </c>
      <c r="M1487" t="s">
        <v>82</v>
      </c>
    </row>
    <row r="1488" spans="1:13">
      <c r="A1488" t="s">
        <v>1059</v>
      </c>
      <c r="B1488" t="s">
        <v>1060</v>
      </c>
      <c r="C1488" t="str">
        <f>TEXT(D1488, "mmm")</f>
        <v>Feb</v>
      </c>
      <c r="D1488" s="1">
        <v>45331</v>
      </c>
      <c r="E1488" t="s">
        <v>1064</v>
      </c>
      <c r="F1488" t="s">
        <v>101</v>
      </c>
      <c r="G1488">
        <v>615095</v>
      </c>
      <c r="H1488">
        <v>11.7</v>
      </c>
      <c r="I1488">
        <v>7196611.5</v>
      </c>
      <c r="J1488" t="s">
        <v>86</v>
      </c>
      <c r="K1488">
        <v>0.62350112664687973</v>
      </c>
      <c r="L1488">
        <v>62.350099999999998</v>
      </c>
      <c r="M1488" t="s">
        <v>82</v>
      </c>
    </row>
    <row r="1489" spans="1:13">
      <c r="A1489" t="s">
        <v>1059</v>
      </c>
      <c r="B1489" t="s">
        <v>1060</v>
      </c>
      <c r="C1489" t="str">
        <f>TEXT(D1489, "mmm")</f>
        <v>Feb</v>
      </c>
      <c r="D1489" s="1">
        <v>45331</v>
      </c>
      <c r="E1489" t="s">
        <v>1065</v>
      </c>
      <c r="F1489" t="s">
        <v>101</v>
      </c>
      <c r="G1489">
        <v>615095</v>
      </c>
      <c r="H1489">
        <v>11.7</v>
      </c>
      <c r="I1489">
        <v>7196611.5</v>
      </c>
      <c r="J1489" t="s">
        <v>86</v>
      </c>
      <c r="K1489">
        <v>0.62350112664687973</v>
      </c>
      <c r="L1489">
        <v>62.350099999999998</v>
      </c>
      <c r="M1489" t="s">
        <v>82</v>
      </c>
    </row>
    <row r="1490" spans="1:13">
      <c r="A1490" t="s">
        <v>1059</v>
      </c>
      <c r="B1490" t="s">
        <v>1060</v>
      </c>
      <c r="C1490" t="str">
        <f>TEXT(D1490, "mmm")</f>
        <v>Feb</v>
      </c>
      <c r="D1490" s="1">
        <v>45331</v>
      </c>
      <c r="E1490" t="s">
        <v>1066</v>
      </c>
      <c r="F1490" t="s">
        <v>101</v>
      </c>
      <c r="G1490">
        <v>615095</v>
      </c>
      <c r="H1490">
        <v>11.7</v>
      </c>
      <c r="I1490">
        <v>7196611.5</v>
      </c>
      <c r="J1490" t="s">
        <v>86</v>
      </c>
      <c r="K1490">
        <v>0.62350112664687973</v>
      </c>
      <c r="L1490">
        <v>62.350099999999998</v>
      </c>
      <c r="M1490" t="s">
        <v>82</v>
      </c>
    </row>
    <row r="1491" spans="1:13">
      <c r="A1491" t="s">
        <v>1059</v>
      </c>
      <c r="B1491" t="s">
        <v>1060</v>
      </c>
      <c r="C1491" t="str">
        <f>TEXT(D1491, "mmm")</f>
        <v>Feb</v>
      </c>
      <c r="D1491" s="1">
        <v>45331</v>
      </c>
      <c r="E1491" t="s">
        <v>1061</v>
      </c>
      <c r="F1491" t="s">
        <v>101</v>
      </c>
      <c r="G1491">
        <v>167906</v>
      </c>
      <c r="H1491">
        <v>10.39</v>
      </c>
      <c r="I1491">
        <v>1744543.34</v>
      </c>
      <c r="J1491" t="s">
        <v>81</v>
      </c>
      <c r="K1491">
        <v>0.62350112664687973</v>
      </c>
      <c r="L1491">
        <v>62.350099999999998</v>
      </c>
      <c r="M1491" t="s">
        <v>82</v>
      </c>
    </row>
    <row r="1492" spans="1:13">
      <c r="A1492" t="s">
        <v>1059</v>
      </c>
      <c r="B1492" t="s">
        <v>1060</v>
      </c>
      <c r="C1492" t="str">
        <f>TEXT(D1492, "mmm")</f>
        <v>Feb</v>
      </c>
      <c r="D1492" s="1">
        <v>45331</v>
      </c>
      <c r="E1492" t="s">
        <v>1062</v>
      </c>
      <c r="F1492" t="s">
        <v>101</v>
      </c>
      <c r="G1492">
        <v>167906</v>
      </c>
      <c r="H1492">
        <v>10.39</v>
      </c>
      <c r="I1492">
        <v>1744543.34</v>
      </c>
      <c r="J1492" t="s">
        <v>81</v>
      </c>
      <c r="K1492">
        <v>0.62350112664687973</v>
      </c>
      <c r="L1492">
        <v>62.350099999999998</v>
      </c>
      <c r="M1492" t="s">
        <v>82</v>
      </c>
    </row>
    <row r="1493" spans="1:13">
      <c r="A1493" t="s">
        <v>1059</v>
      </c>
      <c r="B1493" t="s">
        <v>1060</v>
      </c>
      <c r="C1493" t="str">
        <f>TEXT(D1493, "mmm")</f>
        <v>Feb</v>
      </c>
      <c r="D1493" s="1">
        <v>45331</v>
      </c>
      <c r="E1493" t="s">
        <v>1063</v>
      </c>
      <c r="F1493" t="s">
        <v>101</v>
      </c>
      <c r="G1493">
        <v>167906</v>
      </c>
      <c r="H1493">
        <v>10.39</v>
      </c>
      <c r="I1493">
        <v>1744543.34</v>
      </c>
      <c r="J1493" t="s">
        <v>81</v>
      </c>
      <c r="K1493">
        <v>0.62350112664687973</v>
      </c>
      <c r="L1493">
        <v>62.350099999999998</v>
      </c>
      <c r="M1493" t="s">
        <v>82</v>
      </c>
    </row>
    <row r="1494" spans="1:13">
      <c r="A1494" t="s">
        <v>1059</v>
      </c>
      <c r="B1494" t="s">
        <v>1060</v>
      </c>
      <c r="C1494" t="str">
        <f>TEXT(D1494, "mmm")</f>
        <v>Feb</v>
      </c>
      <c r="D1494" s="1">
        <v>45331</v>
      </c>
      <c r="E1494" t="s">
        <v>1064</v>
      </c>
      <c r="F1494" t="s">
        <v>101</v>
      </c>
      <c r="G1494">
        <v>167906</v>
      </c>
      <c r="H1494">
        <v>10.39</v>
      </c>
      <c r="I1494">
        <v>1744543.34</v>
      </c>
      <c r="J1494" t="s">
        <v>81</v>
      </c>
      <c r="K1494">
        <v>0.62350112664687973</v>
      </c>
      <c r="L1494">
        <v>62.350099999999998</v>
      </c>
      <c r="M1494" t="s">
        <v>82</v>
      </c>
    </row>
    <row r="1495" spans="1:13">
      <c r="A1495" t="s">
        <v>1059</v>
      </c>
      <c r="B1495" t="s">
        <v>1060</v>
      </c>
      <c r="C1495" t="str">
        <f>TEXT(D1495, "mmm")</f>
        <v>Feb</v>
      </c>
      <c r="D1495" s="1">
        <v>45331</v>
      </c>
      <c r="E1495" t="s">
        <v>1065</v>
      </c>
      <c r="F1495" t="s">
        <v>101</v>
      </c>
      <c r="G1495">
        <v>167906</v>
      </c>
      <c r="H1495">
        <v>10.39</v>
      </c>
      <c r="I1495">
        <v>1744543.34</v>
      </c>
      <c r="J1495" t="s">
        <v>81</v>
      </c>
      <c r="K1495">
        <v>0.62350112664687973</v>
      </c>
      <c r="L1495">
        <v>62.350099999999998</v>
      </c>
      <c r="M1495" t="s">
        <v>82</v>
      </c>
    </row>
    <row r="1496" spans="1:13">
      <c r="A1496" t="s">
        <v>1059</v>
      </c>
      <c r="B1496" t="s">
        <v>1060</v>
      </c>
      <c r="C1496" t="str">
        <f>TEXT(D1496, "mmm")</f>
        <v>Feb</v>
      </c>
      <c r="D1496" s="1">
        <v>45331</v>
      </c>
      <c r="E1496" t="s">
        <v>1066</v>
      </c>
      <c r="F1496" t="s">
        <v>101</v>
      </c>
      <c r="G1496">
        <v>167906</v>
      </c>
      <c r="H1496">
        <v>10.39</v>
      </c>
      <c r="I1496">
        <v>1744543.34</v>
      </c>
      <c r="J1496" t="s">
        <v>81</v>
      </c>
      <c r="K1496">
        <v>0.62350112664687973</v>
      </c>
      <c r="L1496">
        <v>62.350099999999998</v>
      </c>
      <c r="M1496" t="s">
        <v>82</v>
      </c>
    </row>
    <row r="1497" spans="1:13">
      <c r="A1497" t="s">
        <v>1059</v>
      </c>
      <c r="B1497" t="s">
        <v>1060</v>
      </c>
      <c r="C1497" t="str">
        <f>TEXT(D1497, "mmm")</f>
        <v>Feb</v>
      </c>
      <c r="D1497" s="1">
        <v>45331</v>
      </c>
      <c r="E1497" t="s">
        <v>1061</v>
      </c>
      <c r="F1497" t="s">
        <v>101</v>
      </c>
      <c r="G1497">
        <v>589248</v>
      </c>
      <c r="H1497">
        <v>9.4</v>
      </c>
      <c r="I1497">
        <v>5538931.2000000002</v>
      </c>
      <c r="J1497" t="s">
        <v>81</v>
      </c>
      <c r="K1497">
        <v>0.62350112664687973</v>
      </c>
      <c r="L1497">
        <v>62.350099999999998</v>
      </c>
      <c r="M1497" t="s">
        <v>82</v>
      </c>
    </row>
    <row r="1498" spans="1:13">
      <c r="A1498" t="s">
        <v>1059</v>
      </c>
      <c r="B1498" t="s">
        <v>1060</v>
      </c>
      <c r="C1498" t="str">
        <f>TEXT(D1498, "mmm")</f>
        <v>Feb</v>
      </c>
      <c r="D1498" s="1">
        <v>45331</v>
      </c>
      <c r="E1498" t="s">
        <v>1062</v>
      </c>
      <c r="F1498" t="s">
        <v>101</v>
      </c>
      <c r="G1498">
        <v>589248</v>
      </c>
      <c r="H1498">
        <v>9.4</v>
      </c>
      <c r="I1498">
        <v>5538931.2000000002</v>
      </c>
      <c r="J1498" t="s">
        <v>81</v>
      </c>
      <c r="K1498">
        <v>0.62350112664687973</v>
      </c>
      <c r="L1498">
        <v>62.350099999999998</v>
      </c>
      <c r="M1498" t="s">
        <v>82</v>
      </c>
    </row>
    <row r="1499" spans="1:13">
      <c r="A1499" t="s">
        <v>1059</v>
      </c>
      <c r="B1499" t="s">
        <v>1060</v>
      </c>
      <c r="C1499" t="str">
        <f>TEXT(D1499, "mmm")</f>
        <v>Feb</v>
      </c>
      <c r="D1499" s="1">
        <v>45331</v>
      </c>
      <c r="E1499" t="s">
        <v>1063</v>
      </c>
      <c r="F1499" t="s">
        <v>101</v>
      </c>
      <c r="G1499">
        <v>589248</v>
      </c>
      <c r="H1499">
        <v>9.4</v>
      </c>
      <c r="I1499">
        <v>5538931.2000000002</v>
      </c>
      <c r="J1499" t="s">
        <v>81</v>
      </c>
      <c r="K1499">
        <v>0.62350112664687973</v>
      </c>
      <c r="L1499">
        <v>62.350099999999998</v>
      </c>
      <c r="M1499" t="s">
        <v>82</v>
      </c>
    </row>
    <row r="1500" spans="1:13">
      <c r="A1500" t="s">
        <v>1059</v>
      </c>
      <c r="B1500" t="s">
        <v>1060</v>
      </c>
      <c r="C1500" t="str">
        <f>TEXT(D1500, "mmm")</f>
        <v>Feb</v>
      </c>
      <c r="D1500" s="1">
        <v>45331</v>
      </c>
      <c r="E1500" t="s">
        <v>1064</v>
      </c>
      <c r="F1500" t="s">
        <v>101</v>
      </c>
      <c r="G1500">
        <v>589248</v>
      </c>
      <c r="H1500">
        <v>9.4</v>
      </c>
      <c r="I1500">
        <v>5538931.2000000002</v>
      </c>
      <c r="J1500" t="s">
        <v>81</v>
      </c>
      <c r="K1500">
        <v>0.62350112664687973</v>
      </c>
      <c r="L1500">
        <v>62.350099999999998</v>
      </c>
      <c r="M1500" t="s">
        <v>82</v>
      </c>
    </row>
    <row r="1501" spans="1:13">
      <c r="A1501" t="s">
        <v>1059</v>
      </c>
      <c r="B1501" t="s">
        <v>1060</v>
      </c>
      <c r="C1501" t="str">
        <f>TEXT(D1501, "mmm")</f>
        <v>Feb</v>
      </c>
      <c r="D1501" s="1">
        <v>45331</v>
      </c>
      <c r="E1501" t="s">
        <v>1065</v>
      </c>
      <c r="F1501" t="s">
        <v>101</v>
      </c>
      <c r="G1501">
        <v>589248</v>
      </c>
      <c r="H1501">
        <v>9.4</v>
      </c>
      <c r="I1501">
        <v>5538931.2000000002</v>
      </c>
      <c r="J1501" t="s">
        <v>81</v>
      </c>
      <c r="K1501">
        <v>0.62350112664687973</v>
      </c>
      <c r="L1501">
        <v>62.350099999999998</v>
      </c>
      <c r="M1501" t="s">
        <v>82</v>
      </c>
    </row>
    <row r="1502" spans="1:13">
      <c r="A1502" t="s">
        <v>1059</v>
      </c>
      <c r="B1502" t="s">
        <v>1060</v>
      </c>
      <c r="C1502" t="str">
        <f>TEXT(D1502, "mmm")</f>
        <v>Feb</v>
      </c>
      <c r="D1502" s="1">
        <v>45331</v>
      </c>
      <c r="E1502" t="s">
        <v>1066</v>
      </c>
      <c r="F1502" t="s">
        <v>101</v>
      </c>
      <c r="G1502">
        <v>589248</v>
      </c>
      <c r="H1502">
        <v>9.4</v>
      </c>
      <c r="I1502">
        <v>5538931.2000000002</v>
      </c>
      <c r="J1502" t="s">
        <v>81</v>
      </c>
      <c r="K1502">
        <v>0.62350112664687973</v>
      </c>
      <c r="L1502">
        <v>62.350099999999998</v>
      </c>
      <c r="M1502" t="s">
        <v>82</v>
      </c>
    </row>
    <row r="1503" spans="1:13">
      <c r="A1503" t="s">
        <v>1067</v>
      </c>
      <c r="B1503" t="s">
        <v>1068</v>
      </c>
      <c r="C1503" t="str">
        <f>TEXT(D1503, "mmm")</f>
        <v>Feb</v>
      </c>
      <c r="D1503" s="1">
        <v>45331</v>
      </c>
      <c r="E1503" t="s">
        <v>1069</v>
      </c>
      <c r="F1503" t="s">
        <v>80</v>
      </c>
      <c r="G1503">
        <v>7450</v>
      </c>
      <c r="H1503">
        <v>6.7</v>
      </c>
      <c r="I1503">
        <v>49915</v>
      </c>
      <c r="J1503" t="s">
        <v>86</v>
      </c>
      <c r="K1503">
        <v>1.9599708994089578E-2</v>
      </c>
      <c r="L1503">
        <v>1.96</v>
      </c>
      <c r="M1503" t="s">
        <v>82</v>
      </c>
    </row>
    <row r="1504" spans="1:13">
      <c r="A1504" t="s">
        <v>1059</v>
      </c>
      <c r="B1504" t="s">
        <v>1060</v>
      </c>
      <c r="C1504" t="str">
        <f>TEXT(D1504, "mmm")</f>
        <v>Feb</v>
      </c>
      <c r="D1504" s="1">
        <v>45331</v>
      </c>
      <c r="E1504" t="s">
        <v>1063</v>
      </c>
      <c r="F1504" t="s">
        <v>101</v>
      </c>
      <c r="G1504">
        <v>167906</v>
      </c>
      <c r="H1504">
        <v>10.39</v>
      </c>
      <c r="I1504">
        <v>1744543.34</v>
      </c>
      <c r="J1504" t="s">
        <v>81</v>
      </c>
      <c r="K1504">
        <v>0.62350112664687973</v>
      </c>
      <c r="L1504">
        <v>62.350099999999998</v>
      </c>
      <c r="M1504" t="s">
        <v>82</v>
      </c>
    </row>
    <row r="1505" spans="1:13">
      <c r="A1505" t="s">
        <v>1059</v>
      </c>
      <c r="B1505" t="s">
        <v>1060</v>
      </c>
      <c r="C1505" t="str">
        <f>TEXT(D1505, "mmm")</f>
        <v>Feb</v>
      </c>
      <c r="D1505" s="1">
        <v>45331</v>
      </c>
      <c r="E1505" t="s">
        <v>1066</v>
      </c>
      <c r="F1505" t="s">
        <v>101</v>
      </c>
      <c r="G1505">
        <v>167906</v>
      </c>
      <c r="H1505">
        <v>10.39</v>
      </c>
      <c r="I1505">
        <v>1744543.34</v>
      </c>
      <c r="J1505" t="s">
        <v>81</v>
      </c>
      <c r="K1505">
        <v>0.62350112664687973</v>
      </c>
      <c r="L1505">
        <v>62.350099999999998</v>
      </c>
      <c r="M1505" t="s">
        <v>82</v>
      </c>
    </row>
    <row r="1506" spans="1:13">
      <c r="A1506" t="s">
        <v>1059</v>
      </c>
      <c r="B1506" t="s">
        <v>1060</v>
      </c>
      <c r="C1506" t="str">
        <f>TEXT(D1506, "mmm")</f>
        <v>Feb</v>
      </c>
      <c r="D1506" s="1">
        <v>45331</v>
      </c>
      <c r="E1506" t="s">
        <v>1065</v>
      </c>
      <c r="F1506" t="s">
        <v>101</v>
      </c>
      <c r="G1506">
        <v>167906</v>
      </c>
      <c r="H1506">
        <v>10.39</v>
      </c>
      <c r="I1506">
        <v>1744543.34</v>
      </c>
      <c r="J1506" t="s">
        <v>81</v>
      </c>
      <c r="K1506">
        <v>0.62350112664687973</v>
      </c>
      <c r="L1506">
        <v>62.350099999999998</v>
      </c>
      <c r="M1506" t="s">
        <v>82</v>
      </c>
    </row>
    <row r="1507" spans="1:13">
      <c r="A1507" t="s">
        <v>1059</v>
      </c>
      <c r="B1507" t="s">
        <v>1060</v>
      </c>
      <c r="C1507" t="str">
        <f>TEXT(D1507, "mmm")</f>
        <v>Feb</v>
      </c>
      <c r="D1507" s="1">
        <v>45331</v>
      </c>
      <c r="E1507" t="s">
        <v>1063</v>
      </c>
      <c r="F1507" t="s">
        <v>101</v>
      </c>
      <c r="G1507">
        <v>477148</v>
      </c>
      <c r="H1507">
        <v>12.38</v>
      </c>
      <c r="I1507">
        <v>5907092.2400000002</v>
      </c>
      <c r="J1507" t="s">
        <v>86</v>
      </c>
      <c r="K1507">
        <v>0.62350112664687973</v>
      </c>
      <c r="L1507">
        <v>62.350099999999998</v>
      </c>
      <c r="M1507" t="s">
        <v>82</v>
      </c>
    </row>
    <row r="1508" spans="1:13">
      <c r="A1508" t="s">
        <v>1059</v>
      </c>
      <c r="B1508" t="s">
        <v>1060</v>
      </c>
      <c r="C1508" t="str">
        <f>TEXT(D1508, "mmm")</f>
        <v>Feb</v>
      </c>
      <c r="D1508" s="1">
        <v>45331</v>
      </c>
      <c r="E1508" t="s">
        <v>1066</v>
      </c>
      <c r="F1508" t="s">
        <v>101</v>
      </c>
      <c r="G1508">
        <v>477148</v>
      </c>
      <c r="H1508">
        <v>12.38</v>
      </c>
      <c r="I1508">
        <v>5907092.2400000002</v>
      </c>
      <c r="J1508" t="s">
        <v>86</v>
      </c>
      <c r="K1508">
        <v>0.62350112664687973</v>
      </c>
      <c r="L1508">
        <v>62.350099999999998</v>
      </c>
      <c r="M1508" t="s">
        <v>82</v>
      </c>
    </row>
    <row r="1509" spans="1:13">
      <c r="A1509" t="s">
        <v>1059</v>
      </c>
      <c r="B1509" t="s">
        <v>1060</v>
      </c>
      <c r="C1509" t="str">
        <f>TEXT(D1509, "mmm")</f>
        <v>Feb</v>
      </c>
      <c r="D1509" s="1">
        <v>45331</v>
      </c>
      <c r="E1509" t="s">
        <v>1065</v>
      </c>
      <c r="F1509" t="s">
        <v>101</v>
      </c>
      <c r="G1509">
        <v>477148</v>
      </c>
      <c r="H1509">
        <v>12.38</v>
      </c>
      <c r="I1509">
        <v>5907092.2400000002</v>
      </c>
      <c r="J1509" t="s">
        <v>86</v>
      </c>
      <c r="K1509">
        <v>0.62350112664687973</v>
      </c>
      <c r="L1509">
        <v>62.350099999999998</v>
      </c>
      <c r="M1509" t="s">
        <v>82</v>
      </c>
    </row>
    <row r="1510" spans="1:13">
      <c r="A1510" t="s">
        <v>1059</v>
      </c>
      <c r="B1510" t="s">
        <v>1060</v>
      </c>
      <c r="C1510" t="str">
        <f>TEXT(D1510, "mmm")</f>
        <v>Feb</v>
      </c>
      <c r="D1510" s="1">
        <v>45331</v>
      </c>
      <c r="E1510" t="s">
        <v>1063</v>
      </c>
      <c r="F1510" t="s">
        <v>101</v>
      </c>
      <c r="G1510">
        <v>589248</v>
      </c>
      <c r="H1510">
        <v>9.4</v>
      </c>
      <c r="I1510">
        <v>5538931.2000000002</v>
      </c>
      <c r="J1510" t="s">
        <v>81</v>
      </c>
      <c r="K1510">
        <v>0.62350112664687973</v>
      </c>
      <c r="L1510">
        <v>62.350099999999998</v>
      </c>
      <c r="M1510" t="s">
        <v>82</v>
      </c>
    </row>
    <row r="1511" spans="1:13">
      <c r="A1511" t="s">
        <v>1059</v>
      </c>
      <c r="B1511" t="s">
        <v>1060</v>
      </c>
      <c r="C1511" t="str">
        <f>TEXT(D1511, "mmm")</f>
        <v>Feb</v>
      </c>
      <c r="D1511" s="1">
        <v>45331</v>
      </c>
      <c r="E1511" t="s">
        <v>1066</v>
      </c>
      <c r="F1511" t="s">
        <v>101</v>
      </c>
      <c r="G1511">
        <v>589248</v>
      </c>
      <c r="H1511">
        <v>9.4</v>
      </c>
      <c r="I1511">
        <v>5538931.2000000002</v>
      </c>
      <c r="J1511" t="s">
        <v>81</v>
      </c>
      <c r="K1511">
        <v>0.62350112664687973</v>
      </c>
      <c r="L1511">
        <v>62.350099999999998</v>
      </c>
      <c r="M1511" t="s">
        <v>82</v>
      </c>
    </row>
    <row r="1512" spans="1:13">
      <c r="A1512" t="s">
        <v>1059</v>
      </c>
      <c r="B1512" t="s">
        <v>1060</v>
      </c>
      <c r="C1512" t="str">
        <f>TEXT(D1512, "mmm")</f>
        <v>Feb</v>
      </c>
      <c r="D1512" s="1">
        <v>45331</v>
      </c>
      <c r="E1512" t="s">
        <v>1065</v>
      </c>
      <c r="F1512" t="s">
        <v>101</v>
      </c>
      <c r="G1512">
        <v>589248</v>
      </c>
      <c r="H1512">
        <v>9.4</v>
      </c>
      <c r="I1512">
        <v>5538931.2000000002</v>
      </c>
      <c r="J1512" t="s">
        <v>81</v>
      </c>
      <c r="K1512">
        <v>0.62350112664687973</v>
      </c>
      <c r="L1512">
        <v>62.350099999999998</v>
      </c>
      <c r="M1512" t="s">
        <v>82</v>
      </c>
    </row>
    <row r="1513" spans="1:13">
      <c r="A1513" t="s">
        <v>1059</v>
      </c>
      <c r="B1513" t="s">
        <v>1060</v>
      </c>
      <c r="C1513" t="str">
        <f>TEXT(D1513, "mmm")</f>
        <v>Feb</v>
      </c>
      <c r="D1513" s="1">
        <v>45331</v>
      </c>
      <c r="E1513" t="s">
        <v>1063</v>
      </c>
      <c r="F1513" t="s">
        <v>101</v>
      </c>
      <c r="G1513">
        <v>615095</v>
      </c>
      <c r="H1513">
        <v>11.7</v>
      </c>
      <c r="I1513">
        <v>7196611.5</v>
      </c>
      <c r="J1513" t="s">
        <v>86</v>
      </c>
      <c r="K1513">
        <v>0.62350112664687973</v>
      </c>
      <c r="L1513">
        <v>62.350099999999998</v>
      </c>
      <c r="M1513" t="s">
        <v>82</v>
      </c>
    </row>
    <row r="1514" spans="1:13">
      <c r="A1514" t="s">
        <v>1059</v>
      </c>
      <c r="B1514" t="s">
        <v>1060</v>
      </c>
      <c r="C1514" t="str">
        <f>TEXT(D1514, "mmm")</f>
        <v>Feb</v>
      </c>
      <c r="D1514" s="1">
        <v>45331</v>
      </c>
      <c r="E1514" t="s">
        <v>1066</v>
      </c>
      <c r="F1514" t="s">
        <v>101</v>
      </c>
      <c r="G1514">
        <v>615095</v>
      </c>
      <c r="H1514">
        <v>11.7</v>
      </c>
      <c r="I1514">
        <v>7196611.5</v>
      </c>
      <c r="J1514" t="s">
        <v>86</v>
      </c>
      <c r="K1514">
        <v>0.62350112664687973</v>
      </c>
      <c r="L1514">
        <v>62.350099999999998</v>
      </c>
      <c r="M1514" t="s">
        <v>82</v>
      </c>
    </row>
    <row r="1515" spans="1:13">
      <c r="A1515" t="s">
        <v>1059</v>
      </c>
      <c r="B1515" t="s">
        <v>1060</v>
      </c>
      <c r="C1515" t="str">
        <f>TEXT(D1515, "mmm")</f>
        <v>Feb</v>
      </c>
      <c r="D1515" s="1">
        <v>45331</v>
      </c>
      <c r="E1515" t="s">
        <v>1065</v>
      </c>
      <c r="F1515" t="s">
        <v>101</v>
      </c>
      <c r="G1515">
        <v>615095</v>
      </c>
      <c r="H1515">
        <v>11.7</v>
      </c>
      <c r="I1515">
        <v>7196611.5</v>
      </c>
      <c r="J1515" t="s">
        <v>86</v>
      </c>
      <c r="K1515">
        <v>0.62350112664687973</v>
      </c>
      <c r="L1515">
        <v>62.350099999999998</v>
      </c>
      <c r="M1515" t="s">
        <v>82</v>
      </c>
    </row>
    <row r="1516" spans="1:13">
      <c r="A1516" t="s">
        <v>737</v>
      </c>
      <c r="B1516" t="s">
        <v>738</v>
      </c>
      <c r="C1516" t="str">
        <f>TEXT(D1516, "mmm")</f>
        <v>Feb</v>
      </c>
      <c r="D1516" s="1">
        <v>45331</v>
      </c>
      <c r="E1516" t="s">
        <v>739</v>
      </c>
      <c r="F1516" t="s">
        <v>251</v>
      </c>
      <c r="G1516">
        <v>2000</v>
      </c>
      <c r="H1516">
        <v>31.45</v>
      </c>
      <c r="I1516">
        <v>62900</v>
      </c>
      <c r="J1516" t="s">
        <v>81</v>
      </c>
      <c r="K1516">
        <v>-1.4372345562813421E-2</v>
      </c>
      <c r="L1516">
        <v>-1.4372</v>
      </c>
      <c r="M1516" t="s">
        <v>82</v>
      </c>
    </row>
    <row r="1517" spans="1:13">
      <c r="A1517" t="s">
        <v>1070</v>
      </c>
      <c r="B1517" t="s">
        <v>1071</v>
      </c>
      <c r="C1517" t="str">
        <f>TEXT(D1517, "mmm")</f>
        <v>Feb</v>
      </c>
      <c r="D1517" s="1">
        <v>45331</v>
      </c>
      <c r="E1517" t="s">
        <v>1072</v>
      </c>
      <c r="F1517" t="s">
        <v>80</v>
      </c>
      <c r="G1517">
        <v>879</v>
      </c>
      <c r="H1517">
        <v>112.3</v>
      </c>
      <c r="I1517">
        <v>98711.7</v>
      </c>
      <c r="J1517" t="s">
        <v>86</v>
      </c>
      <c r="K1517">
        <v>3.2816987232831663E-2</v>
      </c>
      <c r="L1517">
        <v>3.2816999999999998</v>
      </c>
      <c r="M1517" t="s">
        <v>82</v>
      </c>
    </row>
    <row r="1518" spans="1:13">
      <c r="A1518" t="s">
        <v>1073</v>
      </c>
      <c r="B1518" t="s">
        <v>1074</v>
      </c>
      <c r="C1518" t="str">
        <f>TEXT(D1518, "mmm")</f>
        <v>Feb</v>
      </c>
      <c r="D1518" s="1">
        <v>45331</v>
      </c>
      <c r="E1518" t="s">
        <v>1075</v>
      </c>
      <c r="F1518" t="s">
        <v>80</v>
      </c>
      <c r="G1518">
        <v>30000</v>
      </c>
      <c r="H1518">
        <v>1.5</v>
      </c>
      <c r="I1518">
        <v>45000</v>
      </c>
      <c r="J1518" t="s">
        <v>81</v>
      </c>
      <c r="K1518">
        <v>-2.6315764707210979E-2</v>
      </c>
      <c r="L1518">
        <v>-2.6316000000000002</v>
      </c>
      <c r="M1518" t="s">
        <v>82</v>
      </c>
    </row>
    <row r="1519" spans="1:13">
      <c r="A1519" t="s">
        <v>129</v>
      </c>
      <c r="B1519" t="s">
        <v>130</v>
      </c>
      <c r="C1519" t="str">
        <f>TEXT(D1519, "mmm")</f>
        <v>Feb</v>
      </c>
      <c r="D1519" s="1">
        <v>45331</v>
      </c>
      <c r="E1519" t="s">
        <v>111</v>
      </c>
      <c r="F1519" t="s">
        <v>101</v>
      </c>
      <c r="G1519">
        <v>9500</v>
      </c>
      <c r="H1519">
        <v>6.45</v>
      </c>
      <c r="I1519">
        <v>61275</v>
      </c>
      <c r="J1519" t="s">
        <v>81</v>
      </c>
      <c r="K1519">
        <v>5.4263626638711981E-2</v>
      </c>
      <c r="L1519">
        <v>5.4264000000000001</v>
      </c>
      <c r="M1519" t="s">
        <v>82</v>
      </c>
    </row>
    <row r="1520" spans="1:13">
      <c r="A1520" t="s">
        <v>129</v>
      </c>
      <c r="B1520" t="s">
        <v>130</v>
      </c>
      <c r="C1520" t="str">
        <f>TEXT(D1520, "mmm")</f>
        <v>Feb</v>
      </c>
      <c r="D1520" s="1">
        <v>45331</v>
      </c>
      <c r="E1520" t="s">
        <v>109</v>
      </c>
      <c r="F1520" t="s">
        <v>101</v>
      </c>
      <c r="G1520">
        <v>9500</v>
      </c>
      <c r="H1520">
        <v>6.45</v>
      </c>
      <c r="I1520">
        <v>61275</v>
      </c>
      <c r="J1520" t="s">
        <v>81</v>
      </c>
      <c r="K1520">
        <v>5.4263626638711981E-2</v>
      </c>
      <c r="L1520">
        <v>5.4264000000000001</v>
      </c>
      <c r="M1520" t="s">
        <v>82</v>
      </c>
    </row>
    <row r="1521" spans="1:13">
      <c r="A1521" t="s">
        <v>1076</v>
      </c>
      <c r="B1521" t="s">
        <v>1077</v>
      </c>
      <c r="C1521" t="str">
        <f>TEXT(D1521, "mmm")</f>
        <v>Feb</v>
      </c>
      <c r="D1521" s="1">
        <v>45331</v>
      </c>
      <c r="E1521" t="s">
        <v>283</v>
      </c>
      <c r="F1521" t="s">
        <v>251</v>
      </c>
      <c r="G1521">
        <v>2557593</v>
      </c>
      <c r="H1521">
        <v>10.64</v>
      </c>
      <c r="I1521">
        <v>27212789.52</v>
      </c>
      <c r="J1521" t="s">
        <v>86</v>
      </c>
      <c r="K1521">
        <v>-8.8676750200558097E-3</v>
      </c>
      <c r="L1521">
        <v>-0.88680000000000003</v>
      </c>
      <c r="M1521" t="s">
        <v>82</v>
      </c>
    </row>
    <row r="1522" spans="1:13">
      <c r="A1522" t="s">
        <v>1076</v>
      </c>
      <c r="B1522" t="s">
        <v>1077</v>
      </c>
      <c r="C1522" t="str">
        <f>TEXT(D1522, "mmm")</f>
        <v>Feb</v>
      </c>
      <c r="D1522" s="1">
        <v>45331</v>
      </c>
      <c r="E1522" t="s">
        <v>282</v>
      </c>
      <c r="F1522" t="s">
        <v>251</v>
      </c>
      <c r="G1522">
        <v>2557593</v>
      </c>
      <c r="H1522">
        <v>10.64</v>
      </c>
      <c r="I1522">
        <v>27212789.52</v>
      </c>
      <c r="J1522" t="s">
        <v>86</v>
      </c>
      <c r="K1522">
        <v>-8.8676750200558097E-3</v>
      </c>
      <c r="L1522">
        <v>-0.88680000000000003</v>
      </c>
      <c r="M1522" t="s">
        <v>82</v>
      </c>
    </row>
    <row r="1523" spans="1:13">
      <c r="A1523" t="s">
        <v>1076</v>
      </c>
      <c r="B1523" t="s">
        <v>1077</v>
      </c>
      <c r="C1523" t="str">
        <f>TEXT(D1523, "mmm")</f>
        <v>Feb</v>
      </c>
      <c r="D1523" s="1">
        <v>45331</v>
      </c>
      <c r="E1523" t="s">
        <v>1078</v>
      </c>
      <c r="F1523" t="s">
        <v>251</v>
      </c>
      <c r="G1523">
        <v>2557593</v>
      </c>
      <c r="H1523">
        <v>10.64</v>
      </c>
      <c r="I1523">
        <v>27212789.52</v>
      </c>
      <c r="J1523" t="s">
        <v>86</v>
      </c>
      <c r="K1523">
        <v>-8.8676750200558097E-3</v>
      </c>
      <c r="L1523">
        <v>-0.88680000000000003</v>
      </c>
      <c r="M1523" t="s">
        <v>82</v>
      </c>
    </row>
    <row r="1524" spans="1:13">
      <c r="A1524" t="s">
        <v>1076</v>
      </c>
      <c r="B1524" t="s">
        <v>1077</v>
      </c>
      <c r="C1524" t="str">
        <f>TEXT(D1524, "mmm")</f>
        <v>Feb</v>
      </c>
      <c r="D1524" s="1">
        <v>45331</v>
      </c>
      <c r="E1524" t="s">
        <v>280</v>
      </c>
      <c r="F1524" t="s">
        <v>251</v>
      </c>
      <c r="G1524">
        <v>2557593</v>
      </c>
      <c r="H1524">
        <v>10.64</v>
      </c>
      <c r="I1524">
        <v>27212789.52</v>
      </c>
      <c r="J1524" t="s">
        <v>86</v>
      </c>
      <c r="K1524">
        <v>-8.8676750200558097E-3</v>
      </c>
      <c r="L1524">
        <v>-0.88680000000000003</v>
      </c>
      <c r="M1524" t="s">
        <v>82</v>
      </c>
    </row>
    <row r="1525" spans="1:13">
      <c r="A1525" t="s">
        <v>1076</v>
      </c>
      <c r="B1525" t="s">
        <v>1077</v>
      </c>
      <c r="C1525" t="str">
        <f>TEXT(D1525, "mmm")</f>
        <v>Feb</v>
      </c>
      <c r="D1525" s="1">
        <v>45331</v>
      </c>
      <c r="E1525" t="s">
        <v>281</v>
      </c>
      <c r="F1525" t="s">
        <v>251</v>
      </c>
      <c r="G1525">
        <v>2557593</v>
      </c>
      <c r="H1525">
        <v>10.64</v>
      </c>
      <c r="I1525">
        <v>27212789.52</v>
      </c>
      <c r="J1525" t="s">
        <v>86</v>
      </c>
      <c r="K1525">
        <v>-8.8676750200558097E-3</v>
      </c>
      <c r="L1525">
        <v>-0.88680000000000003</v>
      </c>
      <c r="M1525" t="s">
        <v>82</v>
      </c>
    </row>
    <row r="1526" spans="1:13">
      <c r="A1526" t="s">
        <v>1051</v>
      </c>
      <c r="B1526" t="s">
        <v>1052</v>
      </c>
      <c r="C1526" t="str">
        <f>TEXT(D1526, "mmm")</f>
        <v>Feb</v>
      </c>
      <c r="D1526" s="1">
        <v>45331</v>
      </c>
      <c r="E1526" t="s">
        <v>1079</v>
      </c>
      <c r="F1526" t="s">
        <v>118</v>
      </c>
      <c r="G1526">
        <v>11319</v>
      </c>
      <c r="H1526">
        <v>45.23</v>
      </c>
      <c r="I1526">
        <v>511958.36999999988</v>
      </c>
      <c r="J1526" t="s">
        <v>86</v>
      </c>
      <c r="K1526">
        <v>1.621643891433178E-2</v>
      </c>
      <c r="L1526">
        <v>1.6215999999999999</v>
      </c>
      <c r="M1526" t="s">
        <v>82</v>
      </c>
    </row>
    <row r="1527" spans="1:13">
      <c r="A1527" t="s">
        <v>1055</v>
      </c>
      <c r="B1527" t="s">
        <v>1056</v>
      </c>
      <c r="C1527" t="str">
        <f>TEXT(D1527, "mmm")</f>
        <v>Feb</v>
      </c>
      <c r="D1527" s="1">
        <v>45331</v>
      </c>
      <c r="E1527" t="s">
        <v>1080</v>
      </c>
      <c r="F1527" t="s">
        <v>128</v>
      </c>
      <c r="G1527">
        <v>3653.2</v>
      </c>
      <c r="H1527">
        <v>28.22</v>
      </c>
      <c r="I1527">
        <v>103093.304</v>
      </c>
      <c r="J1527" t="s">
        <v>81</v>
      </c>
      <c r="K1527">
        <v>-1.8771305507915281E-2</v>
      </c>
      <c r="L1527">
        <v>-1.8771</v>
      </c>
      <c r="M1527" t="s">
        <v>82</v>
      </c>
    </row>
    <row r="1528" spans="1:13">
      <c r="A1528" t="s">
        <v>792</v>
      </c>
      <c r="B1528" t="s">
        <v>793</v>
      </c>
      <c r="C1528" t="str">
        <f>TEXT(D1528, "mmm")</f>
        <v>Feb</v>
      </c>
      <c r="D1528" s="1">
        <v>45331</v>
      </c>
      <c r="E1528" t="s">
        <v>1081</v>
      </c>
      <c r="F1528" t="s">
        <v>80</v>
      </c>
      <c r="G1528">
        <v>633</v>
      </c>
      <c r="H1528">
        <v>51.65</v>
      </c>
      <c r="I1528">
        <v>32694.45</v>
      </c>
      <c r="J1528" t="s">
        <v>81</v>
      </c>
      <c r="K1528">
        <v>-5.9341528689670693E-2</v>
      </c>
      <c r="L1528">
        <v>-5.9341999999999997</v>
      </c>
      <c r="M1528" t="s">
        <v>82</v>
      </c>
    </row>
    <row r="1529" spans="1:13">
      <c r="A1529" t="s">
        <v>1055</v>
      </c>
      <c r="B1529" t="s">
        <v>1056</v>
      </c>
      <c r="C1529" t="str">
        <f>TEXT(D1529, "mmm")</f>
        <v>Feb</v>
      </c>
      <c r="D1529" s="1">
        <v>45331</v>
      </c>
      <c r="E1529" t="s">
        <v>1082</v>
      </c>
      <c r="F1529" t="s">
        <v>428</v>
      </c>
      <c r="G1529">
        <v>1335848</v>
      </c>
      <c r="H1529">
        <v>27.9</v>
      </c>
      <c r="I1529">
        <v>37270159.200000003</v>
      </c>
      <c r="J1529" t="s">
        <v>86</v>
      </c>
      <c r="K1529">
        <v>-1.8771305507915281E-2</v>
      </c>
      <c r="L1529">
        <v>-1.8771</v>
      </c>
      <c r="M1529" t="s">
        <v>82</v>
      </c>
    </row>
    <row r="1530" spans="1:13">
      <c r="A1530" t="s">
        <v>1055</v>
      </c>
      <c r="B1530" t="s">
        <v>1056</v>
      </c>
      <c r="C1530" t="str">
        <f>TEXT(D1530, "mmm")</f>
        <v>Feb</v>
      </c>
      <c r="D1530" s="1">
        <v>45331</v>
      </c>
      <c r="E1530" t="s">
        <v>1083</v>
      </c>
      <c r="F1530" t="s">
        <v>80</v>
      </c>
      <c r="G1530">
        <v>7485</v>
      </c>
      <c r="H1530">
        <v>26.77</v>
      </c>
      <c r="I1530">
        <v>200373.45</v>
      </c>
      <c r="J1530" t="s">
        <v>81</v>
      </c>
      <c r="K1530">
        <v>-1.8771305507915281E-2</v>
      </c>
      <c r="L1530">
        <v>-1.8771</v>
      </c>
      <c r="M1530" t="s">
        <v>82</v>
      </c>
    </row>
    <row r="1531" spans="1:13">
      <c r="A1531" t="s">
        <v>746</v>
      </c>
      <c r="B1531" t="s">
        <v>747</v>
      </c>
      <c r="C1531" t="str">
        <f>TEXT(D1531, "mmm")</f>
        <v>Feb</v>
      </c>
      <c r="D1531" s="1">
        <v>45331</v>
      </c>
      <c r="E1531" t="s">
        <v>1084</v>
      </c>
      <c r="F1531" t="s">
        <v>80</v>
      </c>
      <c r="G1531">
        <v>14000</v>
      </c>
      <c r="H1531">
        <v>7.89</v>
      </c>
      <c r="I1531">
        <v>110460</v>
      </c>
      <c r="J1531" t="s">
        <v>86</v>
      </c>
      <c r="K1531">
        <v>-1.1406769178233019E-2</v>
      </c>
      <c r="L1531">
        <v>-1.1407</v>
      </c>
      <c r="M1531" t="s">
        <v>82</v>
      </c>
    </row>
    <row r="1532" spans="1:13">
      <c r="A1532" t="s">
        <v>1059</v>
      </c>
      <c r="B1532" t="s">
        <v>1060</v>
      </c>
      <c r="C1532" t="str">
        <f>TEXT(D1532, "mmm")</f>
        <v>Feb</v>
      </c>
      <c r="D1532" s="1">
        <v>45334</v>
      </c>
      <c r="E1532" t="s">
        <v>1065</v>
      </c>
      <c r="F1532" t="s">
        <v>101</v>
      </c>
      <c r="G1532">
        <v>329553</v>
      </c>
      <c r="H1532">
        <v>14.42</v>
      </c>
      <c r="I1532">
        <v>4752154.26</v>
      </c>
      <c r="J1532" t="s">
        <v>81</v>
      </c>
      <c r="K1532">
        <v>0.22330689345380231</v>
      </c>
      <c r="L1532">
        <v>22.3307</v>
      </c>
      <c r="M1532" t="s">
        <v>82</v>
      </c>
    </row>
    <row r="1533" spans="1:13">
      <c r="A1533" t="s">
        <v>1059</v>
      </c>
      <c r="B1533" t="s">
        <v>1060</v>
      </c>
      <c r="C1533" t="str">
        <f>TEXT(D1533, "mmm")</f>
        <v>Feb</v>
      </c>
      <c r="D1533" s="1">
        <v>45334</v>
      </c>
      <c r="E1533" t="s">
        <v>1066</v>
      </c>
      <c r="F1533" t="s">
        <v>101</v>
      </c>
      <c r="G1533">
        <v>329553</v>
      </c>
      <c r="H1533">
        <v>14.42</v>
      </c>
      <c r="I1533">
        <v>4752154.26</v>
      </c>
      <c r="J1533" t="s">
        <v>81</v>
      </c>
      <c r="K1533">
        <v>0.22330689345380231</v>
      </c>
      <c r="L1533">
        <v>22.3307</v>
      </c>
      <c r="M1533" t="s">
        <v>82</v>
      </c>
    </row>
    <row r="1534" spans="1:13">
      <c r="A1534" t="s">
        <v>1059</v>
      </c>
      <c r="B1534" t="s">
        <v>1060</v>
      </c>
      <c r="C1534" t="str">
        <f>TEXT(D1534, "mmm")</f>
        <v>Feb</v>
      </c>
      <c r="D1534" s="1">
        <v>45334</v>
      </c>
      <c r="E1534" t="s">
        <v>1061</v>
      </c>
      <c r="F1534" t="s">
        <v>101</v>
      </c>
      <c r="G1534">
        <v>329553</v>
      </c>
      <c r="H1534">
        <v>14.42</v>
      </c>
      <c r="I1534">
        <v>4752154.26</v>
      </c>
      <c r="J1534" t="s">
        <v>81</v>
      </c>
      <c r="K1534">
        <v>0.22330689345380231</v>
      </c>
      <c r="L1534">
        <v>22.3307</v>
      </c>
      <c r="M1534" t="s">
        <v>82</v>
      </c>
    </row>
    <row r="1535" spans="1:13">
      <c r="A1535" t="s">
        <v>1059</v>
      </c>
      <c r="B1535" t="s">
        <v>1060</v>
      </c>
      <c r="C1535" t="str">
        <f>TEXT(D1535, "mmm")</f>
        <v>Feb</v>
      </c>
      <c r="D1535" s="1">
        <v>45334</v>
      </c>
      <c r="E1535" t="s">
        <v>1062</v>
      </c>
      <c r="F1535" t="s">
        <v>101</v>
      </c>
      <c r="G1535">
        <v>329553</v>
      </c>
      <c r="H1535">
        <v>14.42</v>
      </c>
      <c r="I1535">
        <v>4752154.26</v>
      </c>
      <c r="J1535" t="s">
        <v>81</v>
      </c>
      <c r="K1535">
        <v>0.22330689345380231</v>
      </c>
      <c r="L1535">
        <v>22.3307</v>
      </c>
      <c r="M1535" t="s">
        <v>82</v>
      </c>
    </row>
    <row r="1536" spans="1:13">
      <c r="A1536" t="s">
        <v>1059</v>
      </c>
      <c r="B1536" t="s">
        <v>1060</v>
      </c>
      <c r="C1536" t="str">
        <f>TEXT(D1536, "mmm")</f>
        <v>Feb</v>
      </c>
      <c r="D1536" s="1">
        <v>45334</v>
      </c>
      <c r="E1536" t="s">
        <v>1063</v>
      </c>
      <c r="F1536" t="s">
        <v>101</v>
      </c>
      <c r="G1536">
        <v>329553</v>
      </c>
      <c r="H1536">
        <v>14.42</v>
      </c>
      <c r="I1536">
        <v>4752154.26</v>
      </c>
      <c r="J1536" t="s">
        <v>81</v>
      </c>
      <c r="K1536">
        <v>0.22330689345380231</v>
      </c>
      <c r="L1536">
        <v>22.3307</v>
      </c>
      <c r="M1536" t="s">
        <v>82</v>
      </c>
    </row>
    <row r="1537" spans="1:13">
      <c r="A1537" t="s">
        <v>1059</v>
      </c>
      <c r="B1537" t="s">
        <v>1060</v>
      </c>
      <c r="C1537" t="str">
        <f>TEXT(D1537, "mmm")</f>
        <v>Feb</v>
      </c>
      <c r="D1537" s="1">
        <v>45334</v>
      </c>
      <c r="E1537" t="s">
        <v>1064</v>
      </c>
      <c r="F1537" t="s">
        <v>101</v>
      </c>
      <c r="G1537">
        <v>329553</v>
      </c>
      <c r="H1537">
        <v>14.42</v>
      </c>
      <c r="I1537">
        <v>4752154.26</v>
      </c>
      <c r="J1537" t="s">
        <v>81</v>
      </c>
      <c r="K1537">
        <v>0.22330689345380231</v>
      </c>
      <c r="L1537">
        <v>22.3307</v>
      </c>
      <c r="M1537" t="s">
        <v>82</v>
      </c>
    </row>
    <row r="1538" spans="1:13">
      <c r="A1538" t="s">
        <v>1059</v>
      </c>
      <c r="B1538" t="s">
        <v>1060</v>
      </c>
      <c r="C1538" t="str">
        <f>TEXT(D1538, "mmm")</f>
        <v>Feb</v>
      </c>
      <c r="D1538" s="1">
        <v>45334</v>
      </c>
      <c r="E1538" t="s">
        <v>1065</v>
      </c>
      <c r="F1538" t="s">
        <v>101</v>
      </c>
      <c r="G1538">
        <v>37500</v>
      </c>
      <c r="H1538">
        <v>17</v>
      </c>
      <c r="I1538">
        <v>637500</v>
      </c>
      <c r="J1538" t="s">
        <v>81</v>
      </c>
      <c r="K1538">
        <v>0.22330689345380231</v>
      </c>
      <c r="L1538">
        <v>22.3307</v>
      </c>
      <c r="M1538" t="s">
        <v>82</v>
      </c>
    </row>
    <row r="1539" spans="1:13">
      <c r="A1539" t="s">
        <v>1059</v>
      </c>
      <c r="B1539" t="s">
        <v>1060</v>
      </c>
      <c r="C1539" t="str">
        <f>TEXT(D1539, "mmm")</f>
        <v>Feb</v>
      </c>
      <c r="D1539" s="1">
        <v>45334</v>
      </c>
      <c r="E1539" t="s">
        <v>1066</v>
      </c>
      <c r="F1539" t="s">
        <v>101</v>
      </c>
      <c r="G1539">
        <v>37500</v>
      </c>
      <c r="H1539">
        <v>17</v>
      </c>
      <c r="I1539">
        <v>637500</v>
      </c>
      <c r="J1539" t="s">
        <v>81</v>
      </c>
      <c r="K1539">
        <v>0.22330689345380231</v>
      </c>
      <c r="L1539">
        <v>22.3307</v>
      </c>
      <c r="M1539" t="s">
        <v>82</v>
      </c>
    </row>
    <row r="1540" spans="1:13">
      <c r="A1540" t="s">
        <v>1059</v>
      </c>
      <c r="B1540" t="s">
        <v>1060</v>
      </c>
      <c r="C1540" t="str">
        <f>TEXT(D1540, "mmm")</f>
        <v>Feb</v>
      </c>
      <c r="D1540" s="1">
        <v>45334</v>
      </c>
      <c r="E1540" t="s">
        <v>1061</v>
      </c>
      <c r="F1540" t="s">
        <v>101</v>
      </c>
      <c r="G1540">
        <v>37500</v>
      </c>
      <c r="H1540">
        <v>17</v>
      </c>
      <c r="I1540">
        <v>637500</v>
      </c>
      <c r="J1540" t="s">
        <v>81</v>
      </c>
      <c r="K1540">
        <v>0.22330689345380231</v>
      </c>
      <c r="L1540">
        <v>22.3307</v>
      </c>
      <c r="M1540" t="s">
        <v>82</v>
      </c>
    </row>
    <row r="1541" spans="1:13">
      <c r="A1541" t="s">
        <v>1059</v>
      </c>
      <c r="B1541" t="s">
        <v>1060</v>
      </c>
      <c r="C1541" t="str">
        <f>TEXT(D1541, "mmm")</f>
        <v>Feb</v>
      </c>
      <c r="D1541" s="1">
        <v>45334</v>
      </c>
      <c r="E1541" t="s">
        <v>1062</v>
      </c>
      <c r="F1541" t="s">
        <v>101</v>
      </c>
      <c r="G1541">
        <v>37500</v>
      </c>
      <c r="H1541">
        <v>17</v>
      </c>
      <c r="I1541">
        <v>637500</v>
      </c>
      <c r="J1541" t="s">
        <v>81</v>
      </c>
      <c r="K1541">
        <v>0.22330689345380231</v>
      </c>
      <c r="L1541">
        <v>22.3307</v>
      </c>
      <c r="M1541" t="s">
        <v>82</v>
      </c>
    </row>
    <row r="1542" spans="1:13">
      <c r="A1542" t="s">
        <v>1059</v>
      </c>
      <c r="B1542" t="s">
        <v>1060</v>
      </c>
      <c r="C1542" t="str">
        <f>TEXT(D1542, "mmm")</f>
        <v>Feb</v>
      </c>
      <c r="D1542" s="1">
        <v>45334</v>
      </c>
      <c r="E1542" t="s">
        <v>1063</v>
      </c>
      <c r="F1542" t="s">
        <v>101</v>
      </c>
      <c r="G1542">
        <v>37500</v>
      </c>
      <c r="H1542">
        <v>17</v>
      </c>
      <c r="I1542">
        <v>637500</v>
      </c>
      <c r="J1542" t="s">
        <v>81</v>
      </c>
      <c r="K1542">
        <v>0.22330689345380231</v>
      </c>
      <c r="L1542">
        <v>22.3307</v>
      </c>
      <c r="M1542" t="s">
        <v>82</v>
      </c>
    </row>
    <row r="1543" spans="1:13">
      <c r="A1543" t="s">
        <v>1059</v>
      </c>
      <c r="B1543" t="s">
        <v>1060</v>
      </c>
      <c r="C1543" t="str">
        <f>TEXT(D1543, "mmm")</f>
        <v>Feb</v>
      </c>
      <c r="D1543" s="1">
        <v>45334</v>
      </c>
      <c r="E1543" t="s">
        <v>1064</v>
      </c>
      <c r="F1543" t="s">
        <v>101</v>
      </c>
      <c r="G1543">
        <v>37500</v>
      </c>
      <c r="H1543">
        <v>17</v>
      </c>
      <c r="I1543">
        <v>637500</v>
      </c>
      <c r="J1543" t="s">
        <v>81</v>
      </c>
      <c r="K1543">
        <v>0.22330689345380231</v>
      </c>
      <c r="L1543">
        <v>22.3307</v>
      </c>
      <c r="M1543" t="s">
        <v>82</v>
      </c>
    </row>
    <row r="1544" spans="1:13">
      <c r="A1544" t="s">
        <v>1059</v>
      </c>
      <c r="B1544" t="s">
        <v>1060</v>
      </c>
      <c r="C1544" t="str">
        <f>TEXT(D1544, "mmm")</f>
        <v>Feb</v>
      </c>
      <c r="D1544" s="1">
        <v>45334</v>
      </c>
      <c r="E1544" t="s">
        <v>1065</v>
      </c>
      <c r="F1544" t="s">
        <v>101</v>
      </c>
      <c r="G1544">
        <v>35192</v>
      </c>
      <c r="H1544">
        <v>12.59</v>
      </c>
      <c r="I1544">
        <v>443067.28</v>
      </c>
      <c r="J1544" t="s">
        <v>81</v>
      </c>
      <c r="K1544">
        <v>0.22330689345380231</v>
      </c>
      <c r="L1544">
        <v>22.3307</v>
      </c>
      <c r="M1544" t="s">
        <v>82</v>
      </c>
    </row>
    <row r="1545" spans="1:13">
      <c r="A1545" t="s">
        <v>1059</v>
      </c>
      <c r="B1545" t="s">
        <v>1060</v>
      </c>
      <c r="C1545" t="str">
        <f>TEXT(D1545, "mmm")</f>
        <v>Feb</v>
      </c>
      <c r="D1545" s="1">
        <v>45334</v>
      </c>
      <c r="E1545" t="s">
        <v>1066</v>
      </c>
      <c r="F1545" t="s">
        <v>101</v>
      </c>
      <c r="G1545">
        <v>35192</v>
      </c>
      <c r="H1545">
        <v>12.59</v>
      </c>
      <c r="I1545">
        <v>443067.28</v>
      </c>
      <c r="J1545" t="s">
        <v>81</v>
      </c>
      <c r="K1545">
        <v>0.22330689345380231</v>
      </c>
      <c r="L1545">
        <v>22.3307</v>
      </c>
      <c r="M1545" t="s">
        <v>82</v>
      </c>
    </row>
    <row r="1546" spans="1:13">
      <c r="A1546" t="s">
        <v>1059</v>
      </c>
      <c r="B1546" t="s">
        <v>1060</v>
      </c>
      <c r="C1546" t="str">
        <f>TEXT(D1546, "mmm")</f>
        <v>Feb</v>
      </c>
      <c r="D1546" s="1">
        <v>45334</v>
      </c>
      <c r="E1546" t="s">
        <v>1061</v>
      </c>
      <c r="F1546" t="s">
        <v>101</v>
      </c>
      <c r="G1546">
        <v>35192</v>
      </c>
      <c r="H1546">
        <v>12.59</v>
      </c>
      <c r="I1546">
        <v>443067.28</v>
      </c>
      <c r="J1546" t="s">
        <v>81</v>
      </c>
      <c r="K1546">
        <v>0.22330689345380231</v>
      </c>
      <c r="L1546">
        <v>22.3307</v>
      </c>
      <c r="M1546" t="s">
        <v>82</v>
      </c>
    </row>
    <row r="1547" spans="1:13">
      <c r="A1547" t="s">
        <v>1059</v>
      </c>
      <c r="B1547" t="s">
        <v>1060</v>
      </c>
      <c r="C1547" t="str">
        <f>TEXT(D1547, "mmm")</f>
        <v>Feb</v>
      </c>
      <c r="D1547" s="1">
        <v>45334</v>
      </c>
      <c r="E1547" t="s">
        <v>1062</v>
      </c>
      <c r="F1547" t="s">
        <v>101</v>
      </c>
      <c r="G1547">
        <v>35192</v>
      </c>
      <c r="H1547">
        <v>12.59</v>
      </c>
      <c r="I1547">
        <v>443067.28</v>
      </c>
      <c r="J1547" t="s">
        <v>81</v>
      </c>
      <c r="K1547">
        <v>0.22330689345380231</v>
      </c>
      <c r="L1547">
        <v>22.3307</v>
      </c>
      <c r="M1547" t="s">
        <v>82</v>
      </c>
    </row>
    <row r="1548" spans="1:13">
      <c r="A1548" t="s">
        <v>1059</v>
      </c>
      <c r="B1548" t="s">
        <v>1060</v>
      </c>
      <c r="C1548" t="str">
        <f>TEXT(D1548, "mmm")</f>
        <v>Feb</v>
      </c>
      <c r="D1548" s="1">
        <v>45334</v>
      </c>
      <c r="E1548" t="s">
        <v>1063</v>
      </c>
      <c r="F1548" t="s">
        <v>101</v>
      </c>
      <c r="G1548">
        <v>35192</v>
      </c>
      <c r="H1548">
        <v>12.59</v>
      </c>
      <c r="I1548">
        <v>443067.28</v>
      </c>
      <c r="J1548" t="s">
        <v>81</v>
      </c>
      <c r="K1548">
        <v>0.22330689345380231</v>
      </c>
      <c r="L1548">
        <v>22.3307</v>
      </c>
      <c r="M1548" t="s">
        <v>82</v>
      </c>
    </row>
    <row r="1549" spans="1:13">
      <c r="A1549" t="s">
        <v>1059</v>
      </c>
      <c r="B1549" t="s">
        <v>1060</v>
      </c>
      <c r="C1549" t="str">
        <f>TEXT(D1549, "mmm")</f>
        <v>Feb</v>
      </c>
      <c r="D1549" s="1">
        <v>45334</v>
      </c>
      <c r="E1549" t="s">
        <v>1064</v>
      </c>
      <c r="F1549" t="s">
        <v>101</v>
      </c>
      <c r="G1549">
        <v>35192</v>
      </c>
      <c r="H1549">
        <v>12.59</v>
      </c>
      <c r="I1549">
        <v>443067.28</v>
      </c>
      <c r="J1549" t="s">
        <v>81</v>
      </c>
      <c r="K1549">
        <v>0.22330689345380231</v>
      </c>
      <c r="L1549">
        <v>22.3307</v>
      </c>
      <c r="M1549" t="s">
        <v>82</v>
      </c>
    </row>
    <row r="1550" spans="1:13">
      <c r="A1550" t="s">
        <v>1059</v>
      </c>
      <c r="B1550" t="s">
        <v>1060</v>
      </c>
      <c r="C1550" t="str">
        <f>TEXT(D1550, "mmm")</f>
        <v>Feb</v>
      </c>
      <c r="D1550" s="1">
        <v>45334</v>
      </c>
      <c r="E1550" t="s">
        <v>1065</v>
      </c>
      <c r="F1550" t="s">
        <v>101</v>
      </c>
      <c r="G1550">
        <v>31033</v>
      </c>
      <c r="H1550">
        <v>13.73</v>
      </c>
      <c r="I1550">
        <v>426083.09</v>
      </c>
      <c r="J1550" t="s">
        <v>81</v>
      </c>
      <c r="K1550">
        <v>0.22330689345380231</v>
      </c>
      <c r="L1550">
        <v>22.3307</v>
      </c>
      <c r="M1550" t="s">
        <v>82</v>
      </c>
    </row>
    <row r="1551" spans="1:13">
      <c r="A1551" t="s">
        <v>1085</v>
      </c>
      <c r="B1551" t="s">
        <v>1086</v>
      </c>
      <c r="C1551" t="str">
        <f>TEXT(D1551, "mmm")</f>
        <v>Feb</v>
      </c>
      <c r="D1551" s="1">
        <v>45334</v>
      </c>
      <c r="E1551" t="s">
        <v>1087</v>
      </c>
      <c r="F1551" t="s">
        <v>217</v>
      </c>
      <c r="G1551">
        <v>9000</v>
      </c>
      <c r="H1551">
        <v>11.15</v>
      </c>
      <c r="I1551">
        <v>100350</v>
      </c>
      <c r="J1551" t="s">
        <v>81</v>
      </c>
      <c r="K1551">
        <v>0.1153152872956666</v>
      </c>
      <c r="L1551">
        <v>11.531499999999999</v>
      </c>
      <c r="M1551" t="s">
        <v>82</v>
      </c>
    </row>
    <row r="1552" spans="1:13">
      <c r="A1552" t="s">
        <v>1059</v>
      </c>
      <c r="B1552" t="s">
        <v>1060</v>
      </c>
      <c r="C1552" t="str">
        <f>TEXT(D1552, "mmm")</f>
        <v>Feb</v>
      </c>
      <c r="D1552" s="1">
        <v>45334</v>
      </c>
      <c r="E1552" t="s">
        <v>1066</v>
      </c>
      <c r="F1552" t="s">
        <v>101</v>
      </c>
      <c r="G1552">
        <v>31033</v>
      </c>
      <c r="H1552">
        <v>13.73</v>
      </c>
      <c r="I1552">
        <v>426083.09</v>
      </c>
      <c r="J1552" t="s">
        <v>81</v>
      </c>
      <c r="K1552">
        <v>0.22330689345380231</v>
      </c>
      <c r="L1552">
        <v>22.3307</v>
      </c>
      <c r="M1552" t="s">
        <v>82</v>
      </c>
    </row>
    <row r="1553" spans="1:13">
      <c r="A1553" t="s">
        <v>1059</v>
      </c>
      <c r="B1553" t="s">
        <v>1060</v>
      </c>
      <c r="C1553" t="str">
        <f>TEXT(D1553, "mmm")</f>
        <v>Feb</v>
      </c>
      <c r="D1553" s="1">
        <v>45334</v>
      </c>
      <c r="E1553" t="s">
        <v>1061</v>
      </c>
      <c r="F1553" t="s">
        <v>101</v>
      </c>
      <c r="G1553">
        <v>31033</v>
      </c>
      <c r="H1553">
        <v>13.73</v>
      </c>
      <c r="I1553">
        <v>426083.09</v>
      </c>
      <c r="J1553" t="s">
        <v>81</v>
      </c>
      <c r="K1553">
        <v>0.22330689345380231</v>
      </c>
      <c r="L1553">
        <v>22.3307</v>
      </c>
      <c r="M1553" t="s">
        <v>82</v>
      </c>
    </row>
    <row r="1554" spans="1:13">
      <c r="A1554" t="s">
        <v>1059</v>
      </c>
      <c r="B1554" t="s">
        <v>1060</v>
      </c>
      <c r="C1554" t="str">
        <f>TEXT(D1554, "mmm")</f>
        <v>Feb</v>
      </c>
      <c r="D1554" s="1">
        <v>45334</v>
      </c>
      <c r="E1554" t="s">
        <v>1062</v>
      </c>
      <c r="F1554" t="s">
        <v>101</v>
      </c>
      <c r="G1554">
        <v>31033</v>
      </c>
      <c r="H1554">
        <v>13.73</v>
      </c>
      <c r="I1554">
        <v>426083.09</v>
      </c>
      <c r="J1554" t="s">
        <v>81</v>
      </c>
      <c r="K1554">
        <v>0.22330689345380231</v>
      </c>
      <c r="L1554">
        <v>22.3307</v>
      </c>
      <c r="M1554" t="s">
        <v>82</v>
      </c>
    </row>
    <row r="1555" spans="1:13">
      <c r="A1555" t="s">
        <v>1059</v>
      </c>
      <c r="B1555" t="s">
        <v>1060</v>
      </c>
      <c r="C1555" t="str">
        <f>TEXT(D1555, "mmm")</f>
        <v>Feb</v>
      </c>
      <c r="D1555" s="1">
        <v>45334</v>
      </c>
      <c r="E1555" t="s">
        <v>1063</v>
      </c>
      <c r="F1555" t="s">
        <v>101</v>
      </c>
      <c r="G1555">
        <v>31033</v>
      </c>
      <c r="H1555">
        <v>13.73</v>
      </c>
      <c r="I1555">
        <v>426083.09</v>
      </c>
      <c r="J1555" t="s">
        <v>81</v>
      </c>
      <c r="K1555">
        <v>0.22330689345380231</v>
      </c>
      <c r="L1555">
        <v>22.3307</v>
      </c>
      <c r="M1555" t="s">
        <v>82</v>
      </c>
    </row>
    <row r="1556" spans="1:13">
      <c r="A1556" t="s">
        <v>1059</v>
      </c>
      <c r="B1556" t="s">
        <v>1060</v>
      </c>
      <c r="C1556" t="str">
        <f>TEXT(D1556, "mmm")</f>
        <v>Feb</v>
      </c>
      <c r="D1556" s="1">
        <v>45334</v>
      </c>
      <c r="E1556" t="s">
        <v>1064</v>
      </c>
      <c r="F1556" t="s">
        <v>101</v>
      </c>
      <c r="G1556">
        <v>31033</v>
      </c>
      <c r="H1556">
        <v>13.73</v>
      </c>
      <c r="I1556">
        <v>426083.09</v>
      </c>
      <c r="J1556" t="s">
        <v>81</v>
      </c>
      <c r="K1556">
        <v>0.22330689345380231</v>
      </c>
      <c r="L1556">
        <v>22.3307</v>
      </c>
      <c r="M1556" t="s">
        <v>82</v>
      </c>
    </row>
    <row r="1557" spans="1:13">
      <c r="A1557" t="s">
        <v>1059</v>
      </c>
      <c r="B1557" t="s">
        <v>1060</v>
      </c>
      <c r="C1557" t="str">
        <f>TEXT(D1557, "mmm")</f>
        <v>Feb</v>
      </c>
      <c r="D1557" s="1">
        <v>45334</v>
      </c>
      <c r="E1557" t="s">
        <v>1065</v>
      </c>
      <c r="F1557" t="s">
        <v>101</v>
      </c>
      <c r="G1557">
        <v>273106</v>
      </c>
      <c r="H1557">
        <v>15.49</v>
      </c>
      <c r="I1557">
        <v>4230411.9400000004</v>
      </c>
      <c r="J1557" t="s">
        <v>81</v>
      </c>
      <c r="K1557">
        <v>0.22330689345380231</v>
      </c>
      <c r="L1557">
        <v>22.3307</v>
      </c>
      <c r="M1557" t="s">
        <v>82</v>
      </c>
    </row>
    <row r="1558" spans="1:13">
      <c r="A1558" t="s">
        <v>1059</v>
      </c>
      <c r="B1558" t="s">
        <v>1060</v>
      </c>
      <c r="C1558" t="str">
        <f>TEXT(D1558, "mmm")</f>
        <v>Feb</v>
      </c>
      <c r="D1558" s="1">
        <v>45334</v>
      </c>
      <c r="E1558" t="s">
        <v>1066</v>
      </c>
      <c r="F1558" t="s">
        <v>101</v>
      </c>
      <c r="G1558">
        <v>273106</v>
      </c>
      <c r="H1558">
        <v>15.49</v>
      </c>
      <c r="I1558">
        <v>4230411.9400000004</v>
      </c>
      <c r="J1558" t="s">
        <v>81</v>
      </c>
      <c r="K1558">
        <v>0.22330689345380231</v>
      </c>
      <c r="L1558">
        <v>22.3307</v>
      </c>
      <c r="M1558" t="s">
        <v>82</v>
      </c>
    </row>
    <row r="1559" spans="1:13">
      <c r="A1559" t="s">
        <v>1059</v>
      </c>
      <c r="B1559" t="s">
        <v>1060</v>
      </c>
      <c r="C1559" t="str">
        <f>TEXT(D1559, "mmm")</f>
        <v>Feb</v>
      </c>
      <c r="D1559" s="1">
        <v>45334</v>
      </c>
      <c r="E1559" t="s">
        <v>1061</v>
      </c>
      <c r="F1559" t="s">
        <v>101</v>
      </c>
      <c r="G1559">
        <v>273106</v>
      </c>
      <c r="H1559">
        <v>15.49</v>
      </c>
      <c r="I1559">
        <v>4230411.9400000004</v>
      </c>
      <c r="J1559" t="s">
        <v>81</v>
      </c>
      <c r="K1559">
        <v>0.22330689345380231</v>
      </c>
      <c r="L1559">
        <v>22.3307</v>
      </c>
      <c r="M1559" t="s">
        <v>82</v>
      </c>
    </row>
    <row r="1560" spans="1:13">
      <c r="A1560" t="s">
        <v>1059</v>
      </c>
      <c r="B1560" t="s">
        <v>1060</v>
      </c>
      <c r="C1560" t="str">
        <f>TEXT(D1560, "mmm")</f>
        <v>Feb</v>
      </c>
      <c r="D1560" s="1">
        <v>45334</v>
      </c>
      <c r="E1560" t="s">
        <v>1062</v>
      </c>
      <c r="F1560" t="s">
        <v>101</v>
      </c>
      <c r="G1560">
        <v>273106</v>
      </c>
      <c r="H1560">
        <v>15.49</v>
      </c>
      <c r="I1560">
        <v>4230411.9400000004</v>
      </c>
      <c r="J1560" t="s">
        <v>81</v>
      </c>
      <c r="K1560">
        <v>0.22330689345380231</v>
      </c>
      <c r="L1560">
        <v>22.3307</v>
      </c>
      <c r="M1560" t="s">
        <v>82</v>
      </c>
    </row>
    <row r="1561" spans="1:13">
      <c r="A1561" t="s">
        <v>1059</v>
      </c>
      <c r="B1561" t="s">
        <v>1060</v>
      </c>
      <c r="C1561" t="str">
        <f>TEXT(D1561, "mmm")</f>
        <v>Feb</v>
      </c>
      <c r="D1561" s="1">
        <v>45334</v>
      </c>
      <c r="E1561" t="s">
        <v>1063</v>
      </c>
      <c r="F1561" t="s">
        <v>101</v>
      </c>
      <c r="G1561">
        <v>273106</v>
      </c>
      <c r="H1561">
        <v>15.49</v>
      </c>
      <c r="I1561">
        <v>4230411.9400000004</v>
      </c>
      <c r="J1561" t="s">
        <v>81</v>
      </c>
      <c r="K1561">
        <v>0.22330689345380231</v>
      </c>
      <c r="L1561">
        <v>22.3307</v>
      </c>
      <c r="M1561" t="s">
        <v>82</v>
      </c>
    </row>
    <row r="1562" spans="1:13">
      <c r="A1562" t="s">
        <v>1059</v>
      </c>
      <c r="B1562" t="s">
        <v>1060</v>
      </c>
      <c r="C1562" t="str">
        <f>TEXT(D1562, "mmm")</f>
        <v>Feb</v>
      </c>
      <c r="D1562" s="1">
        <v>45334</v>
      </c>
      <c r="E1562" t="s">
        <v>1064</v>
      </c>
      <c r="F1562" t="s">
        <v>101</v>
      </c>
      <c r="G1562">
        <v>273106</v>
      </c>
      <c r="H1562">
        <v>15.49</v>
      </c>
      <c r="I1562">
        <v>4230411.9400000004</v>
      </c>
      <c r="J1562" t="s">
        <v>81</v>
      </c>
      <c r="K1562">
        <v>0.22330689345380231</v>
      </c>
      <c r="L1562">
        <v>22.3307</v>
      </c>
      <c r="M1562" t="s">
        <v>82</v>
      </c>
    </row>
    <row r="1563" spans="1:13">
      <c r="A1563" t="s">
        <v>1059</v>
      </c>
      <c r="B1563" t="s">
        <v>1060</v>
      </c>
      <c r="C1563" t="str">
        <f>TEXT(D1563, "mmm")</f>
        <v>Feb</v>
      </c>
      <c r="D1563" s="1">
        <v>45334</v>
      </c>
      <c r="E1563" t="s">
        <v>1065</v>
      </c>
      <c r="F1563" t="s">
        <v>101</v>
      </c>
      <c r="G1563">
        <v>860091</v>
      </c>
      <c r="H1563">
        <v>16.579999999999998</v>
      </c>
      <c r="I1563">
        <v>14260308.779999999</v>
      </c>
      <c r="J1563" t="s">
        <v>86</v>
      </c>
      <c r="K1563">
        <v>0.22330689345380231</v>
      </c>
      <c r="L1563">
        <v>22.3307</v>
      </c>
      <c r="M1563" t="s">
        <v>82</v>
      </c>
    </row>
    <row r="1564" spans="1:13">
      <c r="A1564" t="s">
        <v>1059</v>
      </c>
      <c r="B1564" t="s">
        <v>1060</v>
      </c>
      <c r="C1564" t="str">
        <f>TEXT(D1564, "mmm")</f>
        <v>Feb</v>
      </c>
      <c r="D1564" s="1">
        <v>45334</v>
      </c>
      <c r="E1564" t="s">
        <v>1066</v>
      </c>
      <c r="F1564" t="s">
        <v>101</v>
      </c>
      <c r="G1564">
        <v>860091</v>
      </c>
      <c r="H1564">
        <v>16.579999999999998</v>
      </c>
      <c r="I1564">
        <v>14260308.779999999</v>
      </c>
      <c r="J1564" t="s">
        <v>86</v>
      </c>
      <c r="K1564">
        <v>0.22330689345380231</v>
      </c>
      <c r="L1564">
        <v>22.3307</v>
      </c>
      <c r="M1564" t="s">
        <v>82</v>
      </c>
    </row>
    <row r="1565" spans="1:13">
      <c r="A1565" t="s">
        <v>1059</v>
      </c>
      <c r="B1565" t="s">
        <v>1060</v>
      </c>
      <c r="C1565" t="str">
        <f>TEXT(D1565, "mmm")</f>
        <v>Feb</v>
      </c>
      <c r="D1565" s="1">
        <v>45334</v>
      </c>
      <c r="E1565" t="s">
        <v>1061</v>
      </c>
      <c r="F1565" t="s">
        <v>101</v>
      </c>
      <c r="G1565">
        <v>860091</v>
      </c>
      <c r="H1565">
        <v>16.579999999999998</v>
      </c>
      <c r="I1565">
        <v>14260308.779999999</v>
      </c>
      <c r="J1565" t="s">
        <v>86</v>
      </c>
      <c r="K1565">
        <v>0.22330689345380231</v>
      </c>
      <c r="L1565">
        <v>22.3307</v>
      </c>
      <c r="M1565" t="s">
        <v>82</v>
      </c>
    </row>
    <row r="1566" spans="1:13">
      <c r="A1566" t="s">
        <v>1059</v>
      </c>
      <c r="B1566" t="s">
        <v>1060</v>
      </c>
      <c r="C1566" t="str">
        <f>TEXT(D1566, "mmm")</f>
        <v>Feb</v>
      </c>
      <c r="D1566" s="1">
        <v>45334</v>
      </c>
      <c r="E1566" t="s">
        <v>1062</v>
      </c>
      <c r="F1566" t="s">
        <v>101</v>
      </c>
      <c r="G1566">
        <v>860091</v>
      </c>
      <c r="H1566">
        <v>16.579999999999998</v>
      </c>
      <c r="I1566">
        <v>14260308.779999999</v>
      </c>
      <c r="J1566" t="s">
        <v>86</v>
      </c>
      <c r="K1566">
        <v>0.22330689345380231</v>
      </c>
      <c r="L1566">
        <v>22.3307</v>
      </c>
      <c r="M1566" t="s">
        <v>82</v>
      </c>
    </row>
    <row r="1567" spans="1:13">
      <c r="A1567" t="s">
        <v>1059</v>
      </c>
      <c r="B1567" t="s">
        <v>1060</v>
      </c>
      <c r="C1567" t="str">
        <f>TEXT(D1567, "mmm")</f>
        <v>Feb</v>
      </c>
      <c r="D1567" s="1">
        <v>45334</v>
      </c>
      <c r="E1567" t="s">
        <v>1063</v>
      </c>
      <c r="F1567" t="s">
        <v>101</v>
      </c>
      <c r="G1567">
        <v>860091</v>
      </c>
      <c r="H1567">
        <v>16.579999999999998</v>
      </c>
      <c r="I1567">
        <v>14260308.779999999</v>
      </c>
      <c r="J1567" t="s">
        <v>86</v>
      </c>
      <c r="K1567">
        <v>0.22330689345380231</v>
      </c>
      <c r="L1567">
        <v>22.3307</v>
      </c>
      <c r="M1567" t="s">
        <v>82</v>
      </c>
    </row>
    <row r="1568" spans="1:13">
      <c r="A1568" t="s">
        <v>1059</v>
      </c>
      <c r="B1568" t="s">
        <v>1060</v>
      </c>
      <c r="C1568" t="str">
        <f>TEXT(D1568, "mmm")</f>
        <v>Feb</v>
      </c>
      <c r="D1568" s="1">
        <v>45334</v>
      </c>
      <c r="E1568" t="s">
        <v>1064</v>
      </c>
      <c r="F1568" t="s">
        <v>101</v>
      </c>
      <c r="G1568">
        <v>860091</v>
      </c>
      <c r="H1568">
        <v>16.579999999999998</v>
      </c>
      <c r="I1568">
        <v>14260308.779999999</v>
      </c>
      <c r="J1568" t="s">
        <v>86</v>
      </c>
      <c r="K1568">
        <v>0.22330689345380231</v>
      </c>
      <c r="L1568">
        <v>22.3307</v>
      </c>
      <c r="M1568" t="s">
        <v>82</v>
      </c>
    </row>
    <row r="1569" spans="1:13">
      <c r="A1569" t="s">
        <v>1059</v>
      </c>
      <c r="B1569" t="s">
        <v>1060</v>
      </c>
      <c r="C1569" t="str">
        <f>TEXT(D1569, "mmm")</f>
        <v>Feb</v>
      </c>
      <c r="D1569" s="1">
        <v>45334</v>
      </c>
      <c r="E1569" t="s">
        <v>1065</v>
      </c>
      <c r="F1569" t="s">
        <v>101</v>
      </c>
      <c r="G1569">
        <v>860091</v>
      </c>
      <c r="H1569">
        <v>16.579999999999998</v>
      </c>
      <c r="I1569">
        <v>14260308.779999999</v>
      </c>
      <c r="J1569" t="s">
        <v>86</v>
      </c>
      <c r="K1569">
        <v>0.22330689345380231</v>
      </c>
      <c r="L1569">
        <v>22.3307</v>
      </c>
      <c r="M1569" t="s">
        <v>82</v>
      </c>
    </row>
    <row r="1570" spans="1:13">
      <c r="A1570" t="s">
        <v>1059</v>
      </c>
      <c r="B1570" t="s">
        <v>1060</v>
      </c>
      <c r="C1570" t="str">
        <f>TEXT(D1570, "mmm")</f>
        <v>Feb</v>
      </c>
      <c r="D1570" s="1">
        <v>45334</v>
      </c>
      <c r="E1570" t="s">
        <v>1064</v>
      </c>
      <c r="F1570" t="s">
        <v>101</v>
      </c>
      <c r="G1570">
        <v>860091</v>
      </c>
      <c r="H1570">
        <v>16.579999999999998</v>
      </c>
      <c r="I1570">
        <v>14260308.779999999</v>
      </c>
      <c r="J1570" t="s">
        <v>86</v>
      </c>
      <c r="K1570">
        <v>0.22330689345380231</v>
      </c>
      <c r="L1570">
        <v>22.3307</v>
      </c>
      <c r="M1570" t="s">
        <v>82</v>
      </c>
    </row>
    <row r="1571" spans="1:13">
      <c r="A1571" t="s">
        <v>1059</v>
      </c>
      <c r="B1571" t="s">
        <v>1060</v>
      </c>
      <c r="C1571" t="str">
        <f>TEXT(D1571, "mmm")</f>
        <v>Feb</v>
      </c>
      <c r="D1571" s="1">
        <v>45334</v>
      </c>
      <c r="E1571" t="s">
        <v>1061</v>
      </c>
      <c r="F1571" t="s">
        <v>101</v>
      </c>
      <c r="G1571">
        <v>860091</v>
      </c>
      <c r="H1571">
        <v>16.579999999999998</v>
      </c>
      <c r="I1571">
        <v>14260308.779999999</v>
      </c>
      <c r="J1571" t="s">
        <v>86</v>
      </c>
      <c r="K1571">
        <v>0.22330689345380231</v>
      </c>
      <c r="L1571">
        <v>22.3307</v>
      </c>
      <c r="M1571" t="s">
        <v>82</v>
      </c>
    </row>
    <row r="1572" spans="1:13">
      <c r="A1572" t="s">
        <v>1059</v>
      </c>
      <c r="B1572" t="s">
        <v>1060</v>
      </c>
      <c r="C1572" t="str">
        <f>TEXT(D1572, "mmm")</f>
        <v>Feb</v>
      </c>
      <c r="D1572" s="1">
        <v>45334</v>
      </c>
      <c r="E1572" t="s">
        <v>1066</v>
      </c>
      <c r="F1572" t="s">
        <v>101</v>
      </c>
      <c r="G1572">
        <v>860091</v>
      </c>
      <c r="H1572">
        <v>16.579999999999998</v>
      </c>
      <c r="I1572">
        <v>14260308.779999999</v>
      </c>
      <c r="J1572" t="s">
        <v>86</v>
      </c>
      <c r="K1572">
        <v>0.22330689345380231</v>
      </c>
      <c r="L1572">
        <v>22.3307</v>
      </c>
      <c r="M1572" t="s">
        <v>82</v>
      </c>
    </row>
    <row r="1573" spans="1:13">
      <c r="A1573" t="s">
        <v>1059</v>
      </c>
      <c r="B1573" t="s">
        <v>1060</v>
      </c>
      <c r="C1573" t="str">
        <f>TEXT(D1573, "mmm")</f>
        <v>Feb</v>
      </c>
      <c r="D1573" s="1">
        <v>45334</v>
      </c>
      <c r="E1573" t="s">
        <v>1063</v>
      </c>
      <c r="F1573" t="s">
        <v>101</v>
      </c>
      <c r="G1573">
        <v>860091</v>
      </c>
      <c r="H1573">
        <v>16.579999999999998</v>
      </c>
      <c r="I1573">
        <v>14260308.779999999</v>
      </c>
      <c r="J1573" t="s">
        <v>86</v>
      </c>
      <c r="K1573">
        <v>0.22330689345380231</v>
      </c>
      <c r="L1573">
        <v>22.3307</v>
      </c>
      <c r="M1573" t="s">
        <v>82</v>
      </c>
    </row>
    <row r="1574" spans="1:13">
      <c r="A1574" t="s">
        <v>1059</v>
      </c>
      <c r="B1574" t="s">
        <v>1060</v>
      </c>
      <c r="C1574" t="str">
        <f>TEXT(D1574, "mmm")</f>
        <v>Feb</v>
      </c>
      <c r="D1574" s="1">
        <v>45334</v>
      </c>
      <c r="E1574" t="s">
        <v>1065</v>
      </c>
      <c r="F1574" t="s">
        <v>101</v>
      </c>
      <c r="G1574">
        <v>329553</v>
      </c>
      <c r="H1574">
        <v>14.42</v>
      </c>
      <c r="I1574">
        <v>4752154.26</v>
      </c>
      <c r="J1574" t="s">
        <v>81</v>
      </c>
      <c r="K1574">
        <v>0.22330689345380231</v>
      </c>
      <c r="L1574">
        <v>22.3307</v>
      </c>
      <c r="M1574" t="s">
        <v>82</v>
      </c>
    </row>
    <row r="1575" spans="1:13">
      <c r="A1575" t="s">
        <v>1059</v>
      </c>
      <c r="B1575" t="s">
        <v>1060</v>
      </c>
      <c r="C1575" t="str">
        <f>TEXT(D1575, "mmm")</f>
        <v>Feb</v>
      </c>
      <c r="D1575" s="1">
        <v>45334</v>
      </c>
      <c r="E1575" t="s">
        <v>1064</v>
      </c>
      <c r="F1575" t="s">
        <v>101</v>
      </c>
      <c r="G1575">
        <v>329553</v>
      </c>
      <c r="H1575">
        <v>14.42</v>
      </c>
      <c r="I1575">
        <v>4752154.26</v>
      </c>
      <c r="J1575" t="s">
        <v>81</v>
      </c>
      <c r="K1575">
        <v>0.22330689345380231</v>
      </c>
      <c r="L1575">
        <v>22.3307</v>
      </c>
      <c r="M1575" t="s">
        <v>82</v>
      </c>
    </row>
    <row r="1576" spans="1:13">
      <c r="A1576" t="s">
        <v>1059</v>
      </c>
      <c r="B1576" t="s">
        <v>1060</v>
      </c>
      <c r="C1576" t="str">
        <f>TEXT(D1576, "mmm")</f>
        <v>Feb</v>
      </c>
      <c r="D1576" s="1">
        <v>45334</v>
      </c>
      <c r="E1576" t="s">
        <v>1061</v>
      </c>
      <c r="F1576" t="s">
        <v>101</v>
      </c>
      <c r="G1576">
        <v>329553</v>
      </c>
      <c r="H1576">
        <v>14.42</v>
      </c>
      <c r="I1576">
        <v>4752154.26</v>
      </c>
      <c r="J1576" t="s">
        <v>81</v>
      </c>
      <c r="K1576">
        <v>0.22330689345380231</v>
      </c>
      <c r="L1576">
        <v>22.3307</v>
      </c>
      <c r="M1576" t="s">
        <v>82</v>
      </c>
    </row>
    <row r="1577" spans="1:13">
      <c r="A1577" t="s">
        <v>1059</v>
      </c>
      <c r="B1577" t="s">
        <v>1060</v>
      </c>
      <c r="C1577" t="str">
        <f>TEXT(D1577, "mmm")</f>
        <v>Feb</v>
      </c>
      <c r="D1577" s="1">
        <v>45334</v>
      </c>
      <c r="E1577" t="s">
        <v>1066</v>
      </c>
      <c r="F1577" t="s">
        <v>101</v>
      </c>
      <c r="G1577">
        <v>329553</v>
      </c>
      <c r="H1577">
        <v>14.42</v>
      </c>
      <c r="I1577">
        <v>4752154.26</v>
      </c>
      <c r="J1577" t="s">
        <v>81</v>
      </c>
      <c r="K1577">
        <v>0.22330689345380231</v>
      </c>
      <c r="L1577">
        <v>22.3307</v>
      </c>
      <c r="M1577" t="s">
        <v>82</v>
      </c>
    </row>
    <row r="1578" spans="1:13">
      <c r="A1578" t="s">
        <v>1059</v>
      </c>
      <c r="B1578" t="s">
        <v>1060</v>
      </c>
      <c r="C1578" t="str">
        <f>TEXT(D1578, "mmm")</f>
        <v>Feb</v>
      </c>
      <c r="D1578" s="1">
        <v>45334</v>
      </c>
      <c r="E1578" t="s">
        <v>1063</v>
      </c>
      <c r="F1578" t="s">
        <v>101</v>
      </c>
      <c r="G1578">
        <v>329553</v>
      </c>
      <c r="H1578">
        <v>14.42</v>
      </c>
      <c r="I1578">
        <v>4752154.26</v>
      </c>
      <c r="J1578" t="s">
        <v>81</v>
      </c>
      <c r="K1578">
        <v>0.22330689345380231</v>
      </c>
      <c r="L1578">
        <v>22.3307</v>
      </c>
      <c r="M1578" t="s">
        <v>82</v>
      </c>
    </row>
    <row r="1579" spans="1:13">
      <c r="A1579" t="s">
        <v>1059</v>
      </c>
      <c r="B1579" t="s">
        <v>1060</v>
      </c>
      <c r="C1579" t="str">
        <f>TEXT(D1579, "mmm")</f>
        <v>Feb</v>
      </c>
      <c r="D1579" s="1">
        <v>45334</v>
      </c>
      <c r="E1579" t="s">
        <v>1065</v>
      </c>
      <c r="F1579" t="s">
        <v>101</v>
      </c>
      <c r="G1579">
        <v>31033</v>
      </c>
      <c r="H1579">
        <v>13.73</v>
      </c>
      <c r="I1579">
        <v>426083.09</v>
      </c>
      <c r="J1579" t="s">
        <v>81</v>
      </c>
      <c r="K1579">
        <v>0.22330689345380231</v>
      </c>
      <c r="L1579">
        <v>22.3307</v>
      </c>
      <c r="M1579" t="s">
        <v>82</v>
      </c>
    </row>
    <row r="1580" spans="1:13">
      <c r="A1580" t="s">
        <v>1059</v>
      </c>
      <c r="B1580" t="s">
        <v>1060</v>
      </c>
      <c r="C1580" t="str">
        <f>TEXT(D1580, "mmm")</f>
        <v>Feb</v>
      </c>
      <c r="D1580" s="1">
        <v>45334</v>
      </c>
      <c r="E1580" t="s">
        <v>1064</v>
      </c>
      <c r="F1580" t="s">
        <v>101</v>
      </c>
      <c r="G1580">
        <v>31033</v>
      </c>
      <c r="H1580">
        <v>13.73</v>
      </c>
      <c r="I1580">
        <v>426083.09</v>
      </c>
      <c r="J1580" t="s">
        <v>81</v>
      </c>
      <c r="K1580">
        <v>0.22330689345380231</v>
      </c>
      <c r="L1580">
        <v>22.3307</v>
      </c>
      <c r="M1580" t="s">
        <v>82</v>
      </c>
    </row>
    <row r="1581" spans="1:13">
      <c r="A1581" t="s">
        <v>1059</v>
      </c>
      <c r="B1581" t="s">
        <v>1060</v>
      </c>
      <c r="C1581" t="str">
        <f>TEXT(D1581, "mmm")</f>
        <v>Feb</v>
      </c>
      <c r="D1581" s="1">
        <v>45334</v>
      </c>
      <c r="E1581" t="s">
        <v>1061</v>
      </c>
      <c r="F1581" t="s">
        <v>101</v>
      </c>
      <c r="G1581">
        <v>31033</v>
      </c>
      <c r="H1581">
        <v>13.73</v>
      </c>
      <c r="I1581">
        <v>426083.09</v>
      </c>
      <c r="J1581" t="s">
        <v>81</v>
      </c>
      <c r="K1581">
        <v>0.22330689345380231</v>
      </c>
      <c r="L1581">
        <v>22.3307</v>
      </c>
      <c r="M1581" t="s">
        <v>82</v>
      </c>
    </row>
    <row r="1582" spans="1:13">
      <c r="A1582" t="s">
        <v>1059</v>
      </c>
      <c r="B1582" t="s">
        <v>1060</v>
      </c>
      <c r="C1582" t="str">
        <f>TEXT(D1582, "mmm")</f>
        <v>Feb</v>
      </c>
      <c r="D1582" s="1">
        <v>45334</v>
      </c>
      <c r="E1582" t="s">
        <v>1066</v>
      </c>
      <c r="F1582" t="s">
        <v>101</v>
      </c>
      <c r="G1582">
        <v>31033</v>
      </c>
      <c r="H1582">
        <v>13.73</v>
      </c>
      <c r="I1582">
        <v>426083.09</v>
      </c>
      <c r="J1582" t="s">
        <v>81</v>
      </c>
      <c r="K1582">
        <v>0.22330689345380231</v>
      </c>
      <c r="L1582">
        <v>22.3307</v>
      </c>
      <c r="M1582" t="s">
        <v>82</v>
      </c>
    </row>
    <row r="1583" spans="1:13">
      <c r="A1583" t="s">
        <v>1059</v>
      </c>
      <c r="B1583" t="s">
        <v>1060</v>
      </c>
      <c r="C1583" t="str">
        <f>TEXT(D1583, "mmm")</f>
        <v>Feb</v>
      </c>
      <c r="D1583" s="1">
        <v>45334</v>
      </c>
      <c r="E1583" t="s">
        <v>1063</v>
      </c>
      <c r="F1583" t="s">
        <v>101</v>
      </c>
      <c r="G1583">
        <v>31033</v>
      </c>
      <c r="H1583">
        <v>13.73</v>
      </c>
      <c r="I1583">
        <v>426083.09</v>
      </c>
      <c r="J1583" t="s">
        <v>81</v>
      </c>
      <c r="K1583">
        <v>0.22330689345380231</v>
      </c>
      <c r="L1583">
        <v>22.3307</v>
      </c>
      <c r="M1583" t="s">
        <v>82</v>
      </c>
    </row>
    <row r="1584" spans="1:13">
      <c r="A1584" t="s">
        <v>1059</v>
      </c>
      <c r="B1584" t="s">
        <v>1060</v>
      </c>
      <c r="C1584" t="str">
        <f>TEXT(D1584, "mmm")</f>
        <v>Feb</v>
      </c>
      <c r="D1584" s="1">
        <v>45334</v>
      </c>
      <c r="E1584" t="s">
        <v>1065</v>
      </c>
      <c r="F1584" t="s">
        <v>101</v>
      </c>
      <c r="G1584">
        <v>35192</v>
      </c>
      <c r="H1584">
        <v>12.59</v>
      </c>
      <c r="I1584">
        <v>443067.28</v>
      </c>
      <c r="J1584" t="s">
        <v>81</v>
      </c>
      <c r="K1584">
        <v>0.22330689345380231</v>
      </c>
      <c r="L1584">
        <v>22.3307</v>
      </c>
      <c r="M1584" t="s">
        <v>82</v>
      </c>
    </row>
    <row r="1585" spans="1:13">
      <c r="A1585" t="s">
        <v>1059</v>
      </c>
      <c r="B1585" t="s">
        <v>1060</v>
      </c>
      <c r="C1585" t="str">
        <f>TEXT(D1585, "mmm")</f>
        <v>Feb</v>
      </c>
      <c r="D1585" s="1">
        <v>45334</v>
      </c>
      <c r="E1585" t="s">
        <v>1064</v>
      </c>
      <c r="F1585" t="s">
        <v>101</v>
      </c>
      <c r="G1585">
        <v>35192</v>
      </c>
      <c r="H1585">
        <v>12.59</v>
      </c>
      <c r="I1585">
        <v>443067.28</v>
      </c>
      <c r="J1585" t="s">
        <v>81</v>
      </c>
      <c r="K1585">
        <v>0.22330689345380231</v>
      </c>
      <c r="L1585">
        <v>22.3307</v>
      </c>
      <c r="M1585" t="s">
        <v>82</v>
      </c>
    </row>
    <row r="1586" spans="1:13">
      <c r="A1586" t="s">
        <v>1059</v>
      </c>
      <c r="B1586" t="s">
        <v>1060</v>
      </c>
      <c r="C1586" t="str">
        <f>TEXT(D1586, "mmm")</f>
        <v>Feb</v>
      </c>
      <c r="D1586" s="1">
        <v>45334</v>
      </c>
      <c r="E1586" t="s">
        <v>1061</v>
      </c>
      <c r="F1586" t="s">
        <v>101</v>
      </c>
      <c r="G1586">
        <v>35192</v>
      </c>
      <c r="H1586">
        <v>12.59</v>
      </c>
      <c r="I1586">
        <v>443067.28</v>
      </c>
      <c r="J1586" t="s">
        <v>81</v>
      </c>
      <c r="K1586">
        <v>0.22330689345380231</v>
      </c>
      <c r="L1586">
        <v>22.3307</v>
      </c>
      <c r="M1586" t="s">
        <v>82</v>
      </c>
    </row>
    <row r="1587" spans="1:13">
      <c r="A1587" t="s">
        <v>1059</v>
      </c>
      <c r="B1587" t="s">
        <v>1060</v>
      </c>
      <c r="C1587" t="str">
        <f>TEXT(D1587, "mmm")</f>
        <v>Feb</v>
      </c>
      <c r="D1587" s="1">
        <v>45334</v>
      </c>
      <c r="E1587" t="s">
        <v>1066</v>
      </c>
      <c r="F1587" t="s">
        <v>101</v>
      </c>
      <c r="G1587">
        <v>35192</v>
      </c>
      <c r="H1587">
        <v>12.59</v>
      </c>
      <c r="I1587">
        <v>443067.28</v>
      </c>
      <c r="J1587" t="s">
        <v>81</v>
      </c>
      <c r="K1587">
        <v>0.22330689345380231</v>
      </c>
      <c r="L1587">
        <v>22.3307</v>
      </c>
      <c r="M1587" t="s">
        <v>82</v>
      </c>
    </row>
    <row r="1588" spans="1:13">
      <c r="A1588" t="s">
        <v>1059</v>
      </c>
      <c r="B1588" t="s">
        <v>1060</v>
      </c>
      <c r="C1588" t="str">
        <f>TEXT(D1588, "mmm")</f>
        <v>Feb</v>
      </c>
      <c r="D1588" s="1">
        <v>45334</v>
      </c>
      <c r="E1588" t="s">
        <v>1063</v>
      </c>
      <c r="F1588" t="s">
        <v>101</v>
      </c>
      <c r="G1588">
        <v>35192</v>
      </c>
      <c r="H1588">
        <v>12.59</v>
      </c>
      <c r="I1588">
        <v>443067.28</v>
      </c>
      <c r="J1588" t="s">
        <v>81</v>
      </c>
      <c r="K1588">
        <v>0.22330689345380231</v>
      </c>
      <c r="L1588">
        <v>22.3307</v>
      </c>
      <c r="M1588" t="s">
        <v>82</v>
      </c>
    </row>
    <row r="1589" spans="1:13">
      <c r="A1589" t="s">
        <v>1059</v>
      </c>
      <c r="B1589" t="s">
        <v>1060</v>
      </c>
      <c r="C1589" t="str">
        <f>TEXT(D1589, "mmm")</f>
        <v>Feb</v>
      </c>
      <c r="D1589" s="1">
        <v>45334</v>
      </c>
      <c r="E1589" t="s">
        <v>1065</v>
      </c>
      <c r="F1589" t="s">
        <v>101</v>
      </c>
      <c r="G1589">
        <v>37500</v>
      </c>
      <c r="H1589">
        <v>17</v>
      </c>
      <c r="I1589">
        <v>637500</v>
      </c>
      <c r="J1589" t="s">
        <v>81</v>
      </c>
      <c r="K1589">
        <v>0.22330689345380231</v>
      </c>
      <c r="L1589">
        <v>22.3307</v>
      </c>
      <c r="M1589" t="s">
        <v>82</v>
      </c>
    </row>
    <row r="1590" spans="1:13">
      <c r="A1590" t="s">
        <v>1059</v>
      </c>
      <c r="B1590" t="s">
        <v>1060</v>
      </c>
      <c r="C1590" t="str">
        <f>TEXT(D1590, "mmm")</f>
        <v>Feb</v>
      </c>
      <c r="D1590" s="1">
        <v>45334</v>
      </c>
      <c r="E1590" t="s">
        <v>1064</v>
      </c>
      <c r="F1590" t="s">
        <v>101</v>
      </c>
      <c r="G1590">
        <v>37500</v>
      </c>
      <c r="H1590">
        <v>17</v>
      </c>
      <c r="I1590">
        <v>637500</v>
      </c>
      <c r="J1590" t="s">
        <v>81</v>
      </c>
      <c r="K1590">
        <v>0.22330689345380231</v>
      </c>
      <c r="L1590">
        <v>22.3307</v>
      </c>
      <c r="M1590" t="s">
        <v>82</v>
      </c>
    </row>
    <row r="1591" spans="1:13">
      <c r="A1591" t="s">
        <v>1059</v>
      </c>
      <c r="B1591" t="s">
        <v>1060</v>
      </c>
      <c r="C1591" t="str">
        <f>TEXT(D1591, "mmm")</f>
        <v>Feb</v>
      </c>
      <c r="D1591" s="1">
        <v>45334</v>
      </c>
      <c r="E1591" t="s">
        <v>1061</v>
      </c>
      <c r="F1591" t="s">
        <v>101</v>
      </c>
      <c r="G1591">
        <v>37500</v>
      </c>
      <c r="H1591">
        <v>17</v>
      </c>
      <c r="I1591">
        <v>637500</v>
      </c>
      <c r="J1591" t="s">
        <v>81</v>
      </c>
      <c r="K1591">
        <v>0.22330689345380231</v>
      </c>
      <c r="L1591">
        <v>22.3307</v>
      </c>
      <c r="M1591" t="s">
        <v>82</v>
      </c>
    </row>
    <row r="1592" spans="1:13">
      <c r="A1592" t="s">
        <v>1059</v>
      </c>
      <c r="B1592" t="s">
        <v>1060</v>
      </c>
      <c r="C1592" t="str">
        <f>TEXT(D1592, "mmm")</f>
        <v>Feb</v>
      </c>
      <c r="D1592" s="1">
        <v>45334</v>
      </c>
      <c r="E1592" t="s">
        <v>1066</v>
      </c>
      <c r="F1592" t="s">
        <v>101</v>
      </c>
      <c r="G1592">
        <v>37500</v>
      </c>
      <c r="H1592">
        <v>17</v>
      </c>
      <c r="I1592">
        <v>637500</v>
      </c>
      <c r="J1592" t="s">
        <v>81</v>
      </c>
      <c r="K1592">
        <v>0.22330689345380231</v>
      </c>
      <c r="L1592">
        <v>22.3307</v>
      </c>
      <c r="M1592" t="s">
        <v>82</v>
      </c>
    </row>
    <row r="1593" spans="1:13">
      <c r="A1593" t="s">
        <v>1059</v>
      </c>
      <c r="B1593" t="s">
        <v>1060</v>
      </c>
      <c r="C1593" t="str">
        <f>TEXT(D1593, "mmm")</f>
        <v>Feb</v>
      </c>
      <c r="D1593" s="1">
        <v>45334</v>
      </c>
      <c r="E1593" t="s">
        <v>1063</v>
      </c>
      <c r="F1593" t="s">
        <v>101</v>
      </c>
      <c r="G1593">
        <v>37500</v>
      </c>
      <c r="H1593">
        <v>17</v>
      </c>
      <c r="I1593">
        <v>637500</v>
      </c>
      <c r="J1593" t="s">
        <v>81</v>
      </c>
      <c r="K1593">
        <v>0.22330689345380231</v>
      </c>
      <c r="L1593">
        <v>22.3307</v>
      </c>
      <c r="M1593" t="s">
        <v>82</v>
      </c>
    </row>
    <row r="1594" spans="1:13">
      <c r="A1594" t="s">
        <v>1059</v>
      </c>
      <c r="B1594" t="s">
        <v>1060</v>
      </c>
      <c r="C1594" t="str">
        <f>TEXT(D1594, "mmm")</f>
        <v>Feb</v>
      </c>
      <c r="D1594" s="1">
        <v>45334</v>
      </c>
      <c r="E1594" t="s">
        <v>1065</v>
      </c>
      <c r="F1594" t="s">
        <v>101</v>
      </c>
      <c r="G1594">
        <v>273106</v>
      </c>
      <c r="H1594">
        <v>15.49</v>
      </c>
      <c r="I1594">
        <v>4230411.9400000004</v>
      </c>
      <c r="J1594" t="s">
        <v>81</v>
      </c>
      <c r="K1594">
        <v>0.22330689345380231</v>
      </c>
      <c r="L1594">
        <v>22.3307</v>
      </c>
      <c r="M1594" t="s">
        <v>82</v>
      </c>
    </row>
    <row r="1595" spans="1:13">
      <c r="A1595" t="s">
        <v>1059</v>
      </c>
      <c r="B1595" t="s">
        <v>1060</v>
      </c>
      <c r="C1595" t="str">
        <f>TEXT(D1595, "mmm")</f>
        <v>Feb</v>
      </c>
      <c r="D1595" s="1">
        <v>45334</v>
      </c>
      <c r="E1595" t="s">
        <v>1064</v>
      </c>
      <c r="F1595" t="s">
        <v>101</v>
      </c>
      <c r="G1595">
        <v>273106</v>
      </c>
      <c r="H1595">
        <v>15.49</v>
      </c>
      <c r="I1595">
        <v>4230411.9400000004</v>
      </c>
      <c r="J1595" t="s">
        <v>81</v>
      </c>
      <c r="K1595">
        <v>0.22330689345380231</v>
      </c>
      <c r="L1595">
        <v>22.3307</v>
      </c>
      <c r="M1595" t="s">
        <v>82</v>
      </c>
    </row>
    <row r="1596" spans="1:13">
      <c r="A1596" t="s">
        <v>1059</v>
      </c>
      <c r="B1596" t="s">
        <v>1060</v>
      </c>
      <c r="C1596" t="str">
        <f>TEXT(D1596, "mmm")</f>
        <v>Feb</v>
      </c>
      <c r="D1596" s="1">
        <v>45334</v>
      </c>
      <c r="E1596" t="s">
        <v>1061</v>
      </c>
      <c r="F1596" t="s">
        <v>101</v>
      </c>
      <c r="G1596">
        <v>273106</v>
      </c>
      <c r="H1596">
        <v>15.49</v>
      </c>
      <c r="I1596">
        <v>4230411.9400000004</v>
      </c>
      <c r="J1596" t="s">
        <v>81</v>
      </c>
      <c r="K1596">
        <v>0.22330689345380231</v>
      </c>
      <c r="L1596">
        <v>22.3307</v>
      </c>
      <c r="M1596" t="s">
        <v>82</v>
      </c>
    </row>
    <row r="1597" spans="1:13">
      <c r="A1597" t="s">
        <v>1059</v>
      </c>
      <c r="B1597" t="s">
        <v>1060</v>
      </c>
      <c r="C1597" t="str">
        <f>TEXT(D1597, "mmm")</f>
        <v>Feb</v>
      </c>
      <c r="D1597" s="1">
        <v>45334</v>
      </c>
      <c r="E1597" t="s">
        <v>1066</v>
      </c>
      <c r="F1597" t="s">
        <v>101</v>
      </c>
      <c r="G1597">
        <v>273106</v>
      </c>
      <c r="H1597">
        <v>15.49</v>
      </c>
      <c r="I1597">
        <v>4230411.9400000004</v>
      </c>
      <c r="J1597" t="s">
        <v>81</v>
      </c>
      <c r="K1597">
        <v>0.22330689345380231</v>
      </c>
      <c r="L1597">
        <v>22.3307</v>
      </c>
      <c r="M1597" t="s">
        <v>82</v>
      </c>
    </row>
    <row r="1598" spans="1:13">
      <c r="A1598" t="s">
        <v>1059</v>
      </c>
      <c r="B1598" t="s">
        <v>1060</v>
      </c>
      <c r="C1598" t="str">
        <f>TEXT(D1598, "mmm")</f>
        <v>Feb</v>
      </c>
      <c r="D1598" s="1">
        <v>45334</v>
      </c>
      <c r="E1598" t="s">
        <v>1063</v>
      </c>
      <c r="F1598" t="s">
        <v>101</v>
      </c>
      <c r="G1598">
        <v>273106</v>
      </c>
      <c r="H1598">
        <v>15.49</v>
      </c>
      <c r="I1598">
        <v>4230411.9400000004</v>
      </c>
      <c r="J1598" t="s">
        <v>81</v>
      </c>
      <c r="K1598">
        <v>0.22330689345380231</v>
      </c>
      <c r="L1598">
        <v>22.3307</v>
      </c>
      <c r="M1598" t="s">
        <v>82</v>
      </c>
    </row>
    <row r="1599" spans="1:13">
      <c r="A1599" t="s">
        <v>1088</v>
      </c>
      <c r="B1599" t="s">
        <v>1089</v>
      </c>
      <c r="C1599" t="str">
        <f>TEXT(D1599, "mmm")</f>
        <v>Feb</v>
      </c>
      <c r="D1599" s="1">
        <v>45334</v>
      </c>
      <c r="E1599" t="s">
        <v>1090</v>
      </c>
      <c r="F1599" t="s">
        <v>128</v>
      </c>
      <c r="G1599">
        <v>7749</v>
      </c>
      <c r="H1599">
        <v>6.45</v>
      </c>
      <c r="I1599">
        <v>49981.05</v>
      </c>
      <c r="J1599" t="s">
        <v>81</v>
      </c>
      <c r="K1599">
        <v>6.1824482206049858E-3</v>
      </c>
      <c r="L1599">
        <v>0.61819999999999997</v>
      </c>
      <c r="M1599" t="s">
        <v>82</v>
      </c>
    </row>
    <row r="1600" spans="1:13">
      <c r="A1600" t="s">
        <v>1031</v>
      </c>
      <c r="B1600" t="s">
        <v>1032</v>
      </c>
      <c r="C1600" t="str">
        <f>TEXT(D1600, "mmm")</f>
        <v>Feb</v>
      </c>
      <c r="D1600" s="1">
        <v>45334</v>
      </c>
      <c r="E1600" t="s">
        <v>1091</v>
      </c>
      <c r="F1600" t="s">
        <v>80</v>
      </c>
      <c r="G1600">
        <v>11301</v>
      </c>
      <c r="H1600">
        <v>17.559999999999999</v>
      </c>
      <c r="I1600">
        <v>198445.56</v>
      </c>
      <c r="J1600" t="s">
        <v>81</v>
      </c>
      <c r="K1600">
        <v>-7.8555065140693325E-2</v>
      </c>
      <c r="L1600">
        <v>-7.8555000000000001</v>
      </c>
      <c r="M1600" t="s">
        <v>82</v>
      </c>
    </row>
    <row r="1601" spans="1:13">
      <c r="A1601" t="s">
        <v>1092</v>
      </c>
      <c r="B1601" t="s">
        <v>1093</v>
      </c>
      <c r="C1601" t="str">
        <f>TEXT(D1601, "mmm")</f>
        <v>Feb</v>
      </c>
      <c r="D1601" s="1">
        <v>45334</v>
      </c>
      <c r="E1601" t="s">
        <v>585</v>
      </c>
      <c r="F1601" t="s">
        <v>101</v>
      </c>
      <c r="G1601">
        <v>910000</v>
      </c>
      <c r="H1601">
        <v>22</v>
      </c>
      <c r="I1601">
        <v>20020000</v>
      </c>
      <c r="J1601" t="s">
        <v>86</v>
      </c>
      <c r="K1601">
        <v>-8.0855330825888916E-2</v>
      </c>
      <c r="L1601">
        <v>-8.0854999999999997</v>
      </c>
      <c r="M1601" t="s">
        <v>82</v>
      </c>
    </row>
    <row r="1602" spans="1:13">
      <c r="A1602" t="s">
        <v>291</v>
      </c>
      <c r="B1602" t="s">
        <v>292</v>
      </c>
      <c r="C1602" t="str">
        <f>TEXT(D1602, "mmm")</f>
        <v>Feb</v>
      </c>
      <c r="D1602" s="1">
        <v>45334</v>
      </c>
      <c r="E1602" t="s">
        <v>102</v>
      </c>
      <c r="F1602" t="s">
        <v>101</v>
      </c>
      <c r="G1602">
        <v>432560</v>
      </c>
      <c r="H1602">
        <v>8.23</v>
      </c>
      <c r="I1602">
        <v>3559968.8</v>
      </c>
      <c r="J1602" t="s">
        <v>86</v>
      </c>
      <c r="K1602">
        <v>-2.9139741396286829E-3</v>
      </c>
      <c r="L1602">
        <v>-0.29139999999999999</v>
      </c>
      <c r="M1602" t="s">
        <v>82</v>
      </c>
    </row>
    <row r="1603" spans="1:13">
      <c r="A1603" t="s">
        <v>291</v>
      </c>
      <c r="B1603" t="s">
        <v>292</v>
      </c>
      <c r="C1603" t="str">
        <f>TEXT(D1603, "mmm")</f>
        <v>Feb</v>
      </c>
      <c r="D1603" s="1">
        <v>45334</v>
      </c>
      <c r="E1603" t="s">
        <v>100</v>
      </c>
      <c r="F1603" t="s">
        <v>101</v>
      </c>
      <c r="G1603">
        <v>432560</v>
      </c>
      <c r="H1603">
        <v>8.23</v>
      </c>
      <c r="I1603">
        <v>3559968.8</v>
      </c>
      <c r="J1603" t="s">
        <v>86</v>
      </c>
      <c r="K1603">
        <v>-2.9139741396286829E-3</v>
      </c>
      <c r="L1603">
        <v>-0.29139999999999999</v>
      </c>
      <c r="M1603" t="s">
        <v>82</v>
      </c>
    </row>
    <row r="1604" spans="1:13">
      <c r="A1604" t="s">
        <v>1094</v>
      </c>
      <c r="B1604" t="s">
        <v>1095</v>
      </c>
      <c r="C1604" t="str">
        <f>TEXT(D1604, "mmm")</f>
        <v>Feb</v>
      </c>
      <c r="D1604" s="1">
        <v>45334</v>
      </c>
      <c r="E1604" t="s">
        <v>1096</v>
      </c>
      <c r="F1604" t="s">
        <v>128</v>
      </c>
      <c r="G1604">
        <v>500</v>
      </c>
      <c r="H1604">
        <v>38.6</v>
      </c>
      <c r="I1604">
        <v>19300</v>
      </c>
      <c r="J1604" t="s">
        <v>81</v>
      </c>
      <c r="K1604">
        <v>-2.2564145745260219E-2</v>
      </c>
      <c r="L1604">
        <v>-2.2564000000000002</v>
      </c>
      <c r="M1604" t="s">
        <v>82</v>
      </c>
    </row>
    <row r="1605" spans="1:13">
      <c r="A1605" t="s">
        <v>1094</v>
      </c>
      <c r="B1605" t="s">
        <v>1095</v>
      </c>
      <c r="C1605" t="str">
        <f>TEXT(D1605, "mmm")</f>
        <v>Feb</v>
      </c>
      <c r="D1605" s="1">
        <v>45334</v>
      </c>
      <c r="E1605" t="s">
        <v>1096</v>
      </c>
      <c r="F1605" t="s">
        <v>128</v>
      </c>
      <c r="G1605">
        <v>2000</v>
      </c>
      <c r="H1605">
        <v>39.380000000000003</v>
      </c>
      <c r="I1605">
        <v>78760</v>
      </c>
      <c r="J1605" t="s">
        <v>86</v>
      </c>
      <c r="K1605">
        <v>-2.2564145745260219E-2</v>
      </c>
      <c r="L1605">
        <v>-2.2564000000000002</v>
      </c>
      <c r="M1605" t="s">
        <v>82</v>
      </c>
    </row>
    <row r="1606" spans="1:13">
      <c r="A1606" t="s">
        <v>1097</v>
      </c>
      <c r="B1606" t="s">
        <v>1098</v>
      </c>
      <c r="C1606" t="str">
        <f>TEXT(D1606, "mmm")</f>
        <v>Feb</v>
      </c>
      <c r="D1606" s="1">
        <v>45334</v>
      </c>
      <c r="E1606" t="s">
        <v>1099</v>
      </c>
      <c r="F1606" t="s">
        <v>80</v>
      </c>
      <c r="G1606">
        <v>139.52000000000001</v>
      </c>
      <c r="H1606">
        <v>127.33</v>
      </c>
      <c r="I1606">
        <v>17765.081600000001</v>
      </c>
      <c r="J1606" t="s">
        <v>86</v>
      </c>
      <c r="K1606">
        <v>-2.559964571473794E-2</v>
      </c>
      <c r="L1606">
        <v>-2.56</v>
      </c>
      <c r="M1606" t="s">
        <v>82</v>
      </c>
    </row>
    <row r="1607" spans="1:13">
      <c r="A1607" t="s">
        <v>1097</v>
      </c>
      <c r="B1607" t="s">
        <v>1098</v>
      </c>
      <c r="C1607" t="str">
        <f>TEXT(D1607, "mmm")</f>
        <v>Feb</v>
      </c>
      <c r="D1607" s="1">
        <v>45334</v>
      </c>
      <c r="E1607" t="s">
        <v>1099</v>
      </c>
      <c r="F1607" t="s">
        <v>80</v>
      </c>
      <c r="G1607">
        <v>92.21</v>
      </c>
      <c r="H1607">
        <v>126.71</v>
      </c>
      <c r="I1607">
        <v>11683.929099999999</v>
      </c>
      <c r="J1607" t="s">
        <v>81</v>
      </c>
      <c r="K1607">
        <v>-2.559964571473794E-2</v>
      </c>
      <c r="L1607">
        <v>-2.56</v>
      </c>
      <c r="M1607" t="s">
        <v>82</v>
      </c>
    </row>
    <row r="1608" spans="1:13">
      <c r="A1608" t="s">
        <v>649</v>
      </c>
      <c r="B1608" t="s">
        <v>650</v>
      </c>
      <c r="C1608" t="str">
        <f>TEXT(D1608, "mmm")</f>
        <v>Feb</v>
      </c>
      <c r="D1608" s="1">
        <v>45334</v>
      </c>
      <c r="E1608" t="s">
        <v>651</v>
      </c>
      <c r="F1608" t="s">
        <v>251</v>
      </c>
      <c r="G1608">
        <v>10650</v>
      </c>
      <c r="H1608">
        <v>4.09</v>
      </c>
      <c r="I1608">
        <v>43558.5</v>
      </c>
      <c r="J1608" t="s">
        <v>81</v>
      </c>
      <c r="K1608">
        <v>7.3709414510774174E-3</v>
      </c>
      <c r="L1608">
        <v>0.73709999999999998</v>
      </c>
      <c r="M1608" t="s">
        <v>82</v>
      </c>
    </row>
    <row r="1609" spans="1:13">
      <c r="A1609" t="s">
        <v>649</v>
      </c>
      <c r="B1609" t="s">
        <v>650</v>
      </c>
      <c r="C1609" t="str">
        <f>TEXT(D1609, "mmm")</f>
        <v>Feb</v>
      </c>
      <c r="D1609" s="1">
        <v>45334</v>
      </c>
      <c r="E1609" t="s">
        <v>663</v>
      </c>
      <c r="F1609" t="s">
        <v>222</v>
      </c>
      <c r="G1609">
        <v>10650</v>
      </c>
      <c r="H1609">
        <v>4.09</v>
      </c>
      <c r="I1609">
        <v>43558.5</v>
      </c>
      <c r="J1609" t="s">
        <v>81</v>
      </c>
      <c r="K1609">
        <v>7.3709414510774174E-3</v>
      </c>
      <c r="L1609">
        <v>0.73709999999999998</v>
      </c>
      <c r="M1609" t="s">
        <v>82</v>
      </c>
    </row>
    <row r="1610" spans="1:13">
      <c r="A1610" t="s">
        <v>649</v>
      </c>
      <c r="B1610" t="s">
        <v>650</v>
      </c>
      <c r="C1610" t="str">
        <f>TEXT(D1610, "mmm")</f>
        <v>Feb</v>
      </c>
      <c r="D1610" s="1">
        <v>45334</v>
      </c>
      <c r="E1610" t="s">
        <v>658</v>
      </c>
      <c r="F1610" t="s">
        <v>222</v>
      </c>
      <c r="G1610">
        <v>10650</v>
      </c>
      <c r="H1610">
        <v>4.09</v>
      </c>
      <c r="I1610">
        <v>43558.5</v>
      </c>
      <c r="J1610" t="s">
        <v>81</v>
      </c>
      <c r="K1610">
        <v>7.3709414510774174E-3</v>
      </c>
      <c r="L1610">
        <v>0.73709999999999998</v>
      </c>
      <c r="M1610" t="s">
        <v>82</v>
      </c>
    </row>
    <row r="1611" spans="1:13">
      <c r="A1611" t="s">
        <v>649</v>
      </c>
      <c r="B1611" t="s">
        <v>650</v>
      </c>
      <c r="C1611" t="str">
        <f>TEXT(D1611, "mmm")</f>
        <v>Feb</v>
      </c>
      <c r="D1611" s="1">
        <v>45334</v>
      </c>
      <c r="E1611" t="s">
        <v>659</v>
      </c>
      <c r="F1611" t="s">
        <v>222</v>
      </c>
      <c r="G1611">
        <v>10650</v>
      </c>
      <c r="H1611">
        <v>4.09</v>
      </c>
      <c r="I1611">
        <v>43558.5</v>
      </c>
      <c r="J1611" t="s">
        <v>81</v>
      </c>
      <c r="K1611">
        <v>7.3709414510774174E-3</v>
      </c>
      <c r="L1611">
        <v>0.73709999999999998</v>
      </c>
      <c r="M1611" t="s">
        <v>82</v>
      </c>
    </row>
    <row r="1612" spans="1:13">
      <c r="A1612" t="s">
        <v>649</v>
      </c>
      <c r="B1612" t="s">
        <v>650</v>
      </c>
      <c r="C1612" t="str">
        <f>TEXT(D1612, "mmm")</f>
        <v>Feb</v>
      </c>
      <c r="D1612" s="1">
        <v>45334</v>
      </c>
      <c r="E1612" t="s">
        <v>662</v>
      </c>
      <c r="F1612" t="s">
        <v>222</v>
      </c>
      <c r="G1612">
        <v>10650</v>
      </c>
      <c r="H1612">
        <v>4.09</v>
      </c>
      <c r="I1612">
        <v>43558.5</v>
      </c>
      <c r="J1612" t="s">
        <v>81</v>
      </c>
      <c r="K1612">
        <v>7.3709414510774174E-3</v>
      </c>
      <c r="L1612">
        <v>0.73709999999999998</v>
      </c>
      <c r="M1612" t="s">
        <v>82</v>
      </c>
    </row>
    <row r="1613" spans="1:13">
      <c r="A1613" t="s">
        <v>649</v>
      </c>
      <c r="B1613" t="s">
        <v>650</v>
      </c>
      <c r="C1613" t="str">
        <f>TEXT(D1613, "mmm")</f>
        <v>Feb</v>
      </c>
      <c r="D1613" s="1">
        <v>45334</v>
      </c>
      <c r="E1613" t="s">
        <v>664</v>
      </c>
      <c r="F1613" t="s">
        <v>101</v>
      </c>
      <c r="G1613">
        <v>10650</v>
      </c>
      <c r="H1613">
        <v>4.09</v>
      </c>
      <c r="I1613">
        <v>43558.5</v>
      </c>
      <c r="J1613" t="s">
        <v>81</v>
      </c>
      <c r="K1613">
        <v>7.3709414510774174E-3</v>
      </c>
      <c r="L1613">
        <v>0.73709999999999998</v>
      </c>
      <c r="M1613" t="s">
        <v>82</v>
      </c>
    </row>
    <row r="1614" spans="1:13">
      <c r="A1614" t="s">
        <v>649</v>
      </c>
      <c r="B1614" t="s">
        <v>650</v>
      </c>
      <c r="C1614" t="str">
        <f>TEXT(D1614, "mmm")</f>
        <v>Feb</v>
      </c>
      <c r="D1614" s="1">
        <v>45334</v>
      </c>
      <c r="E1614" t="s">
        <v>661</v>
      </c>
      <c r="F1614" t="s">
        <v>222</v>
      </c>
      <c r="G1614">
        <v>10650</v>
      </c>
      <c r="H1614">
        <v>4.09</v>
      </c>
      <c r="I1614">
        <v>43558.5</v>
      </c>
      <c r="J1614" t="s">
        <v>81</v>
      </c>
      <c r="K1614">
        <v>7.3709414510774174E-3</v>
      </c>
      <c r="L1614">
        <v>0.73709999999999998</v>
      </c>
      <c r="M1614" t="s">
        <v>82</v>
      </c>
    </row>
    <row r="1615" spans="1:13">
      <c r="A1615" t="s">
        <v>649</v>
      </c>
      <c r="B1615" t="s">
        <v>650</v>
      </c>
      <c r="C1615" t="str">
        <f>TEXT(D1615, "mmm")</f>
        <v>Feb</v>
      </c>
      <c r="D1615" s="1">
        <v>45334</v>
      </c>
      <c r="E1615" t="s">
        <v>660</v>
      </c>
      <c r="F1615" t="s">
        <v>222</v>
      </c>
      <c r="G1615">
        <v>10650</v>
      </c>
      <c r="H1615">
        <v>4.09</v>
      </c>
      <c r="I1615">
        <v>43558.5</v>
      </c>
      <c r="J1615" t="s">
        <v>81</v>
      </c>
      <c r="K1615">
        <v>7.3709414510774174E-3</v>
      </c>
      <c r="L1615">
        <v>0.73709999999999998</v>
      </c>
      <c r="M1615" t="s">
        <v>82</v>
      </c>
    </row>
    <row r="1616" spans="1:13">
      <c r="A1616" t="s">
        <v>1100</v>
      </c>
      <c r="B1616" t="s">
        <v>1101</v>
      </c>
      <c r="C1616" t="str">
        <f>TEXT(D1616, "mmm")</f>
        <v>Feb</v>
      </c>
      <c r="D1616" s="1">
        <v>45334</v>
      </c>
      <c r="E1616" t="s">
        <v>1102</v>
      </c>
      <c r="F1616" t="s">
        <v>101</v>
      </c>
      <c r="G1616">
        <v>2222222</v>
      </c>
      <c r="H1616">
        <v>4.5</v>
      </c>
      <c r="I1616">
        <v>9999999</v>
      </c>
      <c r="J1616" t="s">
        <v>86</v>
      </c>
      <c r="K1616">
        <v>3.1802174916679922E-2</v>
      </c>
      <c r="L1616">
        <v>3.1802000000000001</v>
      </c>
      <c r="M1616" t="s">
        <v>82</v>
      </c>
    </row>
    <row r="1617" spans="1:13">
      <c r="A1617" t="s">
        <v>1100</v>
      </c>
      <c r="B1617" t="s">
        <v>1101</v>
      </c>
      <c r="C1617" t="str">
        <f>TEXT(D1617, "mmm")</f>
        <v>Feb</v>
      </c>
      <c r="D1617" s="1">
        <v>45334</v>
      </c>
      <c r="E1617" t="s">
        <v>1103</v>
      </c>
      <c r="F1617" t="s">
        <v>101</v>
      </c>
      <c r="G1617">
        <v>2222222</v>
      </c>
      <c r="H1617">
        <v>4.5</v>
      </c>
      <c r="I1617">
        <v>9999999</v>
      </c>
      <c r="J1617" t="s">
        <v>86</v>
      </c>
      <c r="K1617">
        <v>3.1802174916679922E-2</v>
      </c>
      <c r="L1617">
        <v>3.1802000000000001</v>
      </c>
      <c r="M1617" t="s">
        <v>82</v>
      </c>
    </row>
    <row r="1618" spans="1:13">
      <c r="A1618" t="s">
        <v>1100</v>
      </c>
      <c r="B1618" t="s">
        <v>1101</v>
      </c>
      <c r="C1618" t="str">
        <f>TEXT(D1618, "mmm")</f>
        <v>Feb</v>
      </c>
      <c r="D1618" s="1">
        <v>45334</v>
      </c>
      <c r="E1618" t="s">
        <v>1104</v>
      </c>
      <c r="F1618" t="s">
        <v>101</v>
      </c>
      <c r="G1618">
        <v>2222222</v>
      </c>
      <c r="H1618">
        <v>4.5</v>
      </c>
      <c r="I1618">
        <v>9999999</v>
      </c>
      <c r="J1618" t="s">
        <v>86</v>
      </c>
      <c r="K1618">
        <v>3.1802174916679922E-2</v>
      </c>
      <c r="L1618">
        <v>3.1802000000000001</v>
      </c>
      <c r="M1618" t="s">
        <v>82</v>
      </c>
    </row>
    <row r="1619" spans="1:13">
      <c r="A1619" t="s">
        <v>1100</v>
      </c>
      <c r="B1619" t="s">
        <v>1101</v>
      </c>
      <c r="C1619" t="str">
        <f>TEXT(D1619, "mmm")</f>
        <v>Feb</v>
      </c>
      <c r="D1619" s="1">
        <v>45334</v>
      </c>
      <c r="E1619" t="s">
        <v>1105</v>
      </c>
      <c r="F1619" t="s">
        <v>101</v>
      </c>
      <c r="G1619">
        <v>2222222</v>
      </c>
      <c r="H1619">
        <v>4.5</v>
      </c>
      <c r="I1619">
        <v>9999999</v>
      </c>
      <c r="J1619" t="s">
        <v>86</v>
      </c>
      <c r="K1619">
        <v>3.1802174916679922E-2</v>
      </c>
      <c r="L1619">
        <v>3.1802000000000001</v>
      </c>
      <c r="M1619" t="s">
        <v>82</v>
      </c>
    </row>
    <row r="1620" spans="1:13">
      <c r="A1620" t="s">
        <v>1100</v>
      </c>
      <c r="B1620" t="s">
        <v>1101</v>
      </c>
      <c r="C1620" t="str">
        <f>TEXT(D1620, "mmm")</f>
        <v>Feb</v>
      </c>
      <c r="D1620" s="1">
        <v>45334</v>
      </c>
      <c r="E1620" t="s">
        <v>1106</v>
      </c>
      <c r="F1620" t="s">
        <v>101</v>
      </c>
      <c r="G1620">
        <v>2222222</v>
      </c>
      <c r="H1620">
        <v>4.5</v>
      </c>
      <c r="I1620">
        <v>9999999</v>
      </c>
      <c r="J1620" t="s">
        <v>86</v>
      </c>
      <c r="K1620">
        <v>3.1802174916679922E-2</v>
      </c>
      <c r="L1620">
        <v>3.1802000000000001</v>
      </c>
      <c r="M1620" t="s">
        <v>82</v>
      </c>
    </row>
    <row r="1621" spans="1:13">
      <c r="A1621" t="s">
        <v>1100</v>
      </c>
      <c r="B1621" t="s">
        <v>1101</v>
      </c>
      <c r="C1621" t="str">
        <f>TEXT(D1621, "mmm")</f>
        <v>Feb</v>
      </c>
      <c r="D1621" s="1">
        <v>45334</v>
      </c>
      <c r="E1621" t="s">
        <v>1107</v>
      </c>
      <c r="F1621" t="s">
        <v>101</v>
      </c>
      <c r="G1621">
        <v>2222222</v>
      </c>
      <c r="H1621">
        <v>4.5</v>
      </c>
      <c r="I1621">
        <v>9999999</v>
      </c>
      <c r="J1621" t="s">
        <v>86</v>
      </c>
      <c r="K1621">
        <v>3.1802174916679922E-2</v>
      </c>
      <c r="L1621">
        <v>3.1802000000000001</v>
      </c>
      <c r="M1621" t="s">
        <v>82</v>
      </c>
    </row>
    <row r="1622" spans="1:13">
      <c r="A1622" t="s">
        <v>1108</v>
      </c>
      <c r="B1622" t="s">
        <v>1109</v>
      </c>
      <c r="C1622" t="str">
        <f>TEXT(D1622, "mmm")</f>
        <v>Feb</v>
      </c>
      <c r="D1622" s="1">
        <v>45334</v>
      </c>
      <c r="E1622" t="s">
        <v>1110</v>
      </c>
      <c r="F1622" t="s">
        <v>222</v>
      </c>
      <c r="G1622">
        <v>20000</v>
      </c>
      <c r="H1622">
        <v>5.04</v>
      </c>
      <c r="I1622">
        <v>100800</v>
      </c>
      <c r="J1622" t="s">
        <v>81</v>
      </c>
      <c r="K1622">
        <v>-2.4136661835291169E-3</v>
      </c>
      <c r="L1622">
        <v>-0.2414</v>
      </c>
      <c r="M1622" t="s">
        <v>82</v>
      </c>
    </row>
    <row r="1623" spans="1:13">
      <c r="A1623" t="s">
        <v>142</v>
      </c>
      <c r="B1623" t="s">
        <v>143</v>
      </c>
      <c r="C1623" t="str">
        <f>TEXT(D1623, "mmm")</f>
        <v>Feb</v>
      </c>
      <c r="D1623" s="1">
        <v>45334</v>
      </c>
      <c r="E1623" t="s">
        <v>102</v>
      </c>
      <c r="F1623" t="s">
        <v>101</v>
      </c>
      <c r="G1623">
        <v>138735</v>
      </c>
      <c r="H1623">
        <v>17.04</v>
      </c>
      <c r="I1623">
        <v>2364044.4</v>
      </c>
      <c r="J1623" t="s">
        <v>86</v>
      </c>
      <c r="K1623">
        <v>1.381171827564298E-2</v>
      </c>
      <c r="L1623">
        <v>1.3812</v>
      </c>
      <c r="M1623" t="s">
        <v>82</v>
      </c>
    </row>
    <row r="1624" spans="1:13">
      <c r="A1624" t="s">
        <v>142</v>
      </c>
      <c r="B1624" t="s">
        <v>143</v>
      </c>
      <c r="C1624" t="str">
        <f>TEXT(D1624, "mmm")</f>
        <v>Feb</v>
      </c>
      <c r="D1624" s="1">
        <v>45334</v>
      </c>
      <c r="E1624" t="s">
        <v>100</v>
      </c>
      <c r="F1624" t="s">
        <v>101</v>
      </c>
      <c r="G1624">
        <v>138735</v>
      </c>
      <c r="H1624">
        <v>17.04</v>
      </c>
      <c r="I1624">
        <v>2364044.4</v>
      </c>
      <c r="J1624" t="s">
        <v>86</v>
      </c>
      <c r="K1624">
        <v>1.381171827564298E-2</v>
      </c>
      <c r="L1624">
        <v>1.3812</v>
      </c>
      <c r="M1624" t="s">
        <v>82</v>
      </c>
    </row>
    <row r="1625" spans="1:13">
      <c r="A1625" t="s">
        <v>285</v>
      </c>
      <c r="B1625" t="s">
        <v>286</v>
      </c>
      <c r="C1625" t="str">
        <f>TEXT(D1625, "mmm")</f>
        <v>Feb</v>
      </c>
      <c r="D1625" s="1">
        <v>45334</v>
      </c>
      <c r="E1625" t="s">
        <v>102</v>
      </c>
      <c r="F1625" t="s">
        <v>101</v>
      </c>
      <c r="G1625">
        <v>83360</v>
      </c>
      <c r="H1625">
        <v>16.079999999999998</v>
      </c>
      <c r="I1625">
        <v>1340428.8</v>
      </c>
      <c r="J1625" t="s">
        <v>81</v>
      </c>
      <c r="K1625">
        <v>3.0102214771669859E-2</v>
      </c>
      <c r="L1625">
        <v>3.0102000000000002</v>
      </c>
      <c r="M1625" t="s">
        <v>82</v>
      </c>
    </row>
    <row r="1626" spans="1:13">
      <c r="A1626" t="s">
        <v>285</v>
      </c>
      <c r="B1626" t="s">
        <v>286</v>
      </c>
      <c r="C1626" t="str">
        <f>TEXT(D1626, "mmm")</f>
        <v>Feb</v>
      </c>
      <c r="D1626" s="1">
        <v>45334</v>
      </c>
      <c r="E1626" t="s">
        <v>100</v>
      </c>
      <c r="F1626" t="s">
        <v>101</v>
      </c>
      <c r="G1626">
        <v>83360</v>
      </c>
      <c r="H1626">
        <v>16.079999999999998</v>
      </c>
      <c r="I1626">
        <v>1340428.8</v>
      </c>
      <c r="J1626" t="s">
        <v>81</v>
      </c>
      <c r="K1626">
        <v>3.0102214771669859E-2</v>
      </c>
      <c r="L1626">
        <v>3.0102000000000002</v>
      </c>
      <c r="M1626" t="s">
        <v>82</v>
      </c>
    </row>
    <row r="1627" spans="1:13">
      <c r="A1627" t="s">
        <v>1111</v>
      </c>
      <c r="B1627" t="s">
        <v>1112</v>
      </c>
      <c r="C1627" t="str">
        <f>TEXT(D1627, "mmm")</f>
        <v>Feb</v>
      </c>
      <c r="D1627" s="1">
        <v>45334</v>
      </c>
      <c r="E1627" t="s">
        <v>1113</v>
      </c>
      <c r="F1627" t="s">
        <v>217</v>
      </c>
      <c r="G1627">
        <v>16600</v>
      </c>
      <c r="H1627">
        <v>6</v>
      </c>
      <c r="I1627">
        <v>99600</v>
      </c>
      <c r="J1627" t="s">
        <v>86</v>
      </c>
      <c r="K1627">
        <v>-0.14545458013361151</v>
      </c>
      <c r="L1627">
        <v>-14.545500000000001</v>
      </c>
      <c r="M1627" t="s">
        <v>82</v>
      </c>
    </row>
    <row r="1628" spans="1:13">
      <c r="A1628" t="s">
        <v>1111</v>
      </c>
      <c r="B1628" t="s">
        <v>1112</v>
      </c>
      <c r="C1628" t="str">
        <f>TEXT(D1628, "mmm")</f>
        <v>Feb</v>
      </c>
      <c r="D1628" s="1">
        <v>45334</v>
      </c>
      <c r="E1628" t="s">
        <v>1113</v>
      </c>
      <c r="F1628" t="s">
        <v>217</v>
      </c>
      <c r="G1628">
        <v>16600</v>
      </c>
      <c r="H1628">
        <v>6</v>
      </c>
      <c r="I1628">
        <v>99600</v>
      </c>
      <c r="J1628" t="s">
        <v>86</v>
      </c>
      <c r="K1628">
        <v>-0.14545458013361151</v>
      </c>
      <c r="L1628">
        <v>-14.545500000000001</v>
      </c>
      <c r="M1628" t="s">
        <v>82</v>
      </c>
    </row>
    <row r="1629" spans="1:13">
      <c r="A1629" t="s">
        <v>1114</v>
      </c>
      <c r="B1629" t="s">
        <v>1115</v>
      </c>
      <c r="C1629" t="str">
        <f>TEXT(D1629, "mmm")</f>
        <v>Feb</v>
      </c>
      <c r="D1629" s="1">
        <v>45334</v>
      </c>
      <c r="E1629" t="s">
        <v>1116</v>
      </c>
      <c r="F1629" t="s">
        <v>80</v>
      </c>
      <c r="G1629">
        <v>2000</v>
      </c>
      <c r="H1629">
        <v>20.07</v>
      </c>
      <c r="I1629">
        <v>40140</v>
      </c>
      <c r="J1629" t="s">
        <v>86</v>
      </c>
      <c r="K1629">
        <v>-3.9878188887401134E-3</v>
      </c>
      <c r="L1629">
        <v>-0.39879999999999999</v>
      </c>
      <c r="M1629" t="s">
        <v>82</v>
      </c>
    </row>
    <row r="1630" spans="1:13">
      <c r="A1630" t="s">
        <v>1092</v>
      </c>
      <c r="B1630" t="s">
        <v>1093</v>
      </c>
      <c r="C1630" t="str">
        <f>TEXT(D1630, "mmm")</f>
        <v>Feb</v>
      </c>
      <c r="D1630" s="1">
        <v>45334</v>
      </c>
      <c r="E1630" t="s">
        <v>1117</v>
      </c>
      <c r="F1630" t="s">
        <v>222</v>
      </c>
      <c r="G1630">
        <v>450000</v>
      </c>
      <c r="H1630">
        <v>22</v>
      </c>
      <c r="I1630">
        <v>9900000</v>
      </c>
      <c r="J1630" t="s">
        <v>86</v>
      </c>
      <c r="K1630">
        <v>-8.0855330825888916E-2</v>
      </c>
      <c r="L1630">
        <v>-8.0854999999999997</v>
      </c>
      <c r="M1630" t="s">
        <v>82</v>
      </c>
    </row>
    <row r="1631" spans="1:13">
      <c r="A1631" t="s">
        <v>1092</v>
      </c>
      <c r="B1631" t="s">
        <v>1093</v>
      </c>
      <c r="C1631" t="str">
        <f>TEXT(D1631, "mmm")</f>
        <v>Feb</v>
      </c>
      <c r="D1631" s="1">
        <v>45334</v>
      </c>
      <c r="E1631" t="s">
        <v>1118</v>
      </c>
      <c r="F1631" t="s">
        <v>222</v>
      </c>
      <c r="G1631">
        <v>450000</v>
      </c>
      <c r="H1631">
        <v>22</v>
      </c>
      <c r="I1631">
        <v>9900000</v>
      </c>
      <c r="J1631" t="s">
        <v>86</v>
      </c>
      <c r="K1631">
        <v>-8.0855330825888916E-2</v>
      </c>
      <c r="L1631">
        <v>-8.0854999999999997</v>
      </c>
      <c r="M1631" t="s">
        <v>82</v>
      </c>
    </row>
    <row r="1632" spans="1:13">
      <c r="A1632" t="s">
        <v>1092</v>
      </c>
      <c r="B1632" t="s">
        <v>1093</v>
      </c>
      <c r="C1632" t="str">
        <f>TEXT(D1632, "mmm")</f>
        <v>Feb</v>
      </c>
      <c r="D1632" s="1">
        <v>45334</v>
      </c>
      <c r="E1632" t="s">
        <v>1119</v>
      </c>
      <c r="F1632" t="s">
        <v>222</v>
      </c>
      <c r="G1632">
        <v>450000</v>
      </c>
      <c r="H1632">
        <v>22</v>
      </c>
      <c r="I1632">
        <v>9900000</v>
      </c>
      <c r="J1632" t="s">
        <v>86</v>
      </c>
      <c r="K1632">
        <v>-8.0855330825888916E-2</v>
      </c>
      <c r="L1632">
        <v>-8.0854999999999997</v>
      </c>
      <c r="M1632" t="s">
        <v>82</v>
      </c>
    </row>
    <row r="1633" spans="1:13">
      <c r="A1633" t="s">
        <v>1092</v>
      </c>
      <c r="B1633" t="s">
        <v>1093</v>
      </c>
      <c r="C1633" t="str">
        <f>TEXT(D1633, "mmm")</f>
        <v>Feb</v>
      </c>
      <c r="D1633" s="1">
        <v>45334</v>
      </c>
      <c r="E1633" t="s">
        <v>1120</v>
      </c>
      <c r="F1633" t="s">
        <v>101</v>
      </c>
      <c r="G1633">
        <v>583</v>
      </c>
      <c r="H1633">
        <v>22</v>
      </c>
      <c r="I1633">
        <v>12826</v>
      </c>
      <c r="J1633" t="s">
        <v>81</v>
      </c>
      <c r="K1633">
        <v>-8.0855330825888916E-2</v>
      </c>
      <c r="L1633">
        <v>-8.0854999999999997</v>
      </c>
      <c r="M1633" t="s">
        <v>82</v>
      </c>
    </row>
    <row r="1634" spans="1:13">
      <c r="A1634" t="s">
        <v>1092</v>
      </c>
      <c r="B1634" t="s">
        <v>1093</v>
      </c>
      <c r="C1634" t="str">
        <f>TEXT(D1634, "mmm")</f>
        <v>Feb</v>
      </c>
      <c r="D1634" s="1">
        <v>45334</v>
      </c>
      <c r="E1634" t="s">
        <v>1121</v>
      </c>
      <c r="F1634" t="s">
        <v>101</v>
      </c>
      <c r="G1634">
        <v>252553</v>
      </c>
      <c r="H1634">
        <v>22</v>
      </c>
      <c r="I1634">
        <v>5556166</v>
      </c>
      <c r="J1634" t="s">
        <v>81</v>
      </c>
      <c r="K1634">
        <v>-8.0855330825888916E-2</v>
      </c>
      <c r="L1634">
        <v>-8.0854999999999997</v>
      </c>
      <c r="M1634" t="s">
        <v>82</v>
      </c>
    </row>
    <row r="1635" spans="1:13">
      <c r="A1635" t="s">
        <v>1092</v>
      </c>
      <c r="B1635" t="s">
        <v>1093</v>
      </c>
      <c r="C1635" t="str">
        <f>TEXT(D1635, "mmm")</f>
        <v>Feb</v>
      </c>
      <c r="D1635" s="1">
        <v>45334</v>
      </c>
      <c r="E1635" t="s">
        <v>1120</v>
      </c>
      <c r="F1635" t="s">
        <v>101</v>
      </c>
      <c r="G1635">
        <v>252553</v>
      </c>
      <c r="H1635">
        <v>22</v>
      </c>
      <c r="I1635">
        <v>5556166</v>
      </c>
      <c r="J1635" t="s">
        <v>81</v>
      </c>
      <c r="K1635">
        <v>-8.0855330825888916E-2</v>
      </c>
      <c r="L1635">
        <v>-8.0854999999999997</v>
      </c>
      <c r="M1635" t="s">
        <v>82</v>
      </c>
    </row>
    <row r="1636" spans="1:13">
      <c r="A1636" t="s">
        <v>1092</v>
      </c>
      <c r="B1636" t="s">
        <v>1093</v>
      </c>
      <c r="C1636" t="str">
        <f>TEXT(D1636, "mmm")</f>
        <v>Feb</v>
      </c>
      <c r="D1636" s="1">
        <v>45334</v>
      </c>
      <c r="E1636" t="s">
        <v>1122</v>
      </c>
      <c r="F1636" t="s">
        <v>101</v>
      </c>
      <c r="G1636">
        <v>252553</v>
      </c>
      <c r="H1636">
        <v>22</v>
      </c>
      <c r="I1636">
        <v>5556166</v>
      </c>
      <c r="J1636" t="s">
        <v>81</v>
      </c>
      <c r="K1636">
        <v>-8.0855330825888916E-2</v>
      </c>
      <c r="L1636">
        <v>-8.0854999999999997</v>
      </c>
      <c r="M1636" t="s">
        <v>82</v>
      </c>
    </row>
    <row r="1637" spans="1:13">
      <c r="A1637" t="s">
        <v>1092</v>
      </c>
      <c r="B1637" t="s">
        <v>1093</v>
      </c>
      <c r="C1637" t="str">
        <f>TEXT(D1637, "mmm")</f>
        <v>Feb</v>
      </c>
      <c r="D1637" s="1">
        <v>45334</v>
      </c>
      <c r="E1637" t="s">
        <v>1123</v>
      </c>
      <c r="F1637" t="s">
        <v>101</v>
      </c>
      <c r="G1637">
        <v>252553</v>
      </c>
      <c r="H1637">
        <v>22</v>
      </c>
      <c r="I1637">
        <v>5556166</v>
      </c>
      <c r="J1637" t="s">
        <v>81</v>
      </c>
      <c r="K1637">
        <v>-8.0855330825888916E-2</v>
      </c>
      <c r="L1637">
        <v>-8.0854999999999997</v>
      </c>
      <c r="M1637" t="s">
        <v>82</v>
      </c>
    </row>
    <row r="1638" spans="1:13">
      <c r="A1638" t="s">
        <v>1092</v>
      </c>
      <c r="B1638" t="s">
        <v>1093</v>
      </c>
      <c r="C1638" t="str">
        <f>TEXT(D1638, "mmm")</f>
        <v>Feb</v>
      </c>
      <c r="D1638" s="1">
        <v>45334</v>
      </c>
      <c r="E1638" t="s">
        <v>1121</v>
      </c>
      <c r="F1638" t="s">
        <v>101</v>
      </c>
      <c r="G1638">
        <v>583</v>
      </c>
      <c r="H1638">
        <v>22</v>
      </c>
      <c r="I1638">
        <v>12826</v>
      </c>
      <c r="J1638" t="s">
        <v>81</v>
      </c>
      <c r="K1638">
        <v>-8.0855330825888916E-2</v>
      </c>
      <c r="L1638">
        <v>-8.0854999999999997</v>
      </c>
      <c r="M1638" t="s">
        <v>82</v>
      </c>
    </row>
    <row r="1639" spans="1:13">
      <c r="A1639" t="s">
        <v>1092</v>
      </c>
      <c r="B1639" t="s">
        <v>1093</v>
      </c>
      <c r="C1639" t="str">
        <f>TEXT(D1639, "mmm")</f>
        <v>Feb</v>
      </c>
      <c r="D1639" s="1">
        <v>45334</v>
      </c>
      <c r="E1639" t="s">
        <v>1122</v>
      </c>
      <c r="F1639" t="s">
        <v>101</v>
      </c>
      <c r="G1639">
        <v>583</v>
      </c>
      <c r="H1639">
        <v>22</v>
      </c>
      <c r="I1639">
        <v>12826</v>
      </c>
      <c r="J1639" t="s">
        <v>81</v>
      </c>
      <c r="K1639">
        <v>-8.0855330825888916E-2</v>
      </c>
      <c r="L1639">
        <v>-8.0854999999999997</v>
      </c>
      <c r="M1639" t="s">
        <v>82</v>
      </c>
    </row>
    <row r="1640" spans="1:13">
      <c r="A1640" t="s">
        <v>1092</v>
      </c>
      <c r="B1640" t="s">
        <v>1093</v>
      </c>
      <c r="C1640" t="str">
        <f>TEXT(D1640, "mmm")</f>
        <v>Feb</v>
      </c>
      <c r="D1640" s="1">
        <v>45334</v>
      </c>
      <c r="E1640" t="s">
        <v>1123</v>
      </c>
      <c r="F1640" t="s">
        <v>101</v>
      </c>
      <c r="G1640">
        <v>583</v>
      </c>
      <c r="H1640">
        <v>22</v>
      </c>
      <c r="I1640">
        <v>12826</v>
      </c>
      <c r="J1640" t="s">
        <v>81</v>
      </c>
      <c r="K1640">
        <v>-8.0855330825888916E-2</v>
      </c>
      <c r="L1640">
        <v>-8.0854999999999997</v>
      </c>
      <c r="M1640" t="s">
        <v>82</v>
      </c>
    </row>
    <row r="1641" spans="1:13">
      <c r="A1641" t="s">
        <v>1111</v>
      </c>
      <c r="B1641" t="s">
        <v>1112</v>
      </c>
      <c r="C1641" t="str">
        <f>TEXT(D1641, "mmm")</f>
        <v>Feb</v>
      </c>
      <c r="D1641" s="1">
        <v>45334</v>
      </c>
      <c r="E1641" t="s">
        <v>1124</v>
      </c>
      <c r="F1641" t="s">
        <v>251</v>
      </c>
      <c r="G1641">
        <v>16600</v>
      </c>
      <c r="H1641">
        <v>6</v>
      </c>
      <c r="I1641">
        <v>99600</v>
      </c>
      <c r="J1641" t="s">
        <v>86</v>
      </c>
      <c r="K1641">
        <v>-0.14545458013361151</v>
      </c>
      <c r="L1641">
        <v>-14.545500000000001</v>
      </c>
      <c r="M1641" t="s">
        <v>82</v>
      </c>
    </row>
    <row r="1642" spans="1:13">
      <c r="A1642" t="s">
        <v>1111</v>
      </c>
      <c r="B1642" t="s">
        <v>1112</v>
      </c>
      <c r="C1642" t="str">
        <f>TEXT(D1642, "mmm")</f>
        <v>Feb</v>
      </c>
      <c r="D1642" s="1">
        <v>45334</v>
      </c>
      <c r="E1642" t="s">
        <v>1124</v>
      </c>
      <c r="F1642" t="s">
        <v>251</v>
      </c>
      <c r="G1642">
        <v>16600</v>
      </c>
      <c r="H1642">
        <v>6</v>
      </c>
      <c r="I1642">
        <v>99600</v>
      </c>
      <c r="J1642" t="s">
        <v>86</v>
      </c>
      <c r="K1642">
        <v>-0.14545458013361151</v>
      </c>
      <c r="L1642">
        <v>-14.545500000000001</v>
      </c>
      <c r="M1642" t="s">
        <v>82</v>
      </c>
    </row>
    <row r="1643" spans="1:13">
      <c r="A1643" t="s">
        <v>1125</v>
      </c>
      <c r="B1643" t="s">
        <v>1126</v>
      </c>
      <c r="C1643" t="str">
        <f>TEXT(D1643, "mmm")</f>
        <v>Feb</v>
      </c>
      <c r="D1643" s="1">
        <v>45334</v>
      </c>
      <c r="E1643" t="s">
        <v>1127</v>
      </c>
      <c r="F1643" t="s">
        <v>80</v>
      </c>
      <c r="G1643">
        <v>4000</v>
      </c>
      <c r="H1643">
        <v>24.73</v>
      </c>
      <c r="I1643">
        <v>98920</v>
      </c>
      <c r="J1643" t="s">
        <v>86</v>
      </c>
      <c r="K1643">
        <v>-0.1129622355830487</v>
      </c>
      <c r="L1643">
        <v>-11.296200000000001</v>
      </c>
      <c r="M1643" t="s">
        <v>82</v>
      </c>
    </row>
    <row r="1644" spans="1:13">
      <c r="A1644" t="s">
        <v>1128</v>
      </c>
      <c r="B1644" t="s">
        <v>1129</v>
      </c>
      <c r="C1644" t="str">
        <f>TEXT(D1644, "mmm")</f>
        <v>Feb</v>
      </c>
      <c r="D1644" s="1">
        <v>45334</v>
      </c>
      <c r="E1644" t="s">
        <v>1130</v>
      </c>
      <c r="F1644" t="s">
        <v>128</v>
      </c>
      <c r="G1644">
        <v>3500</v>
      </c>
      <c r="H1644">
        <v>283.64999999999998</v>
      </c>
      <c r="I1644">
        <v>992774.99999999988</v>
      </c>
      <c r="J1644" t="s">
        <v>81</v>
      </c>
      <c r="K1644">
        <v>5.4643024906741999E-3</v>
      </c>
      <c r="L1644">
        <v>0.5464</v>
      </c>
      <c r="M1644" t="s">
        <v>82</v>
      </c>
    </row>
    <row r="1645" spans="1:13">
      <c r="A1645" t="s">
        <v>1131</v>
      </c>
      <c r="B1645" t="s">
        <v>1132</v>
      </c>
      <c r="C1645" t="str">
        <f>TEXT(D1645, "mmm")</f>
        <v>Feb</v>
      </c>
      <c r="D1645" s="1">
        <v>45334</v>
      </c>
      <c r="E1645" t="s">
        <v>1133</v>
      </c>
      <c r="F1645" t="s">
        <v>101</v>
      </c>
      <c r="G1645">
        <v>555555</v>
      </c>
      <c r="H1645">
        <v>13.5</v>
      </c>
      <c r="I1645">
        <v>7499992.5</v>
      </c>
      <c r="J1645" t="s">
        <v>86</v>
      </c>
      <c r="K1645">
        <v>8.6277138658347408E-2</v>
      </c>
      <c r="L1645">
        <v>8.6277000000000008</v>
      </c>
      <c r="M1645" t="s">
        <v>82</v>
      </c>
    </row>
    <row r="1646" spans="1:13">
      <c r="A1646" t="s">
        <v>1131</v>
      </c>
      <c r="B1646" t="s">
        <v>1132</v>
      </c>
      <c r="C1646" t="str">
        <f>TEXT(D1646, "mmm")</f>
        <v>Feb</v>
      </c>
      <c r="D1646" s="1">
        <v>45334</v>
      </c>
      <c r="E1646" t="s">
        <v>1134</v>
      </c>
      <c r="F1646" t="s">
        <v>101</v>
      </c>
      <c r="G1646">
        <v>555555</v>
      </c>
      <c r="H1646">
        <v>13.5</v>
      </c>
      <c r="I1646">
        <v>7499992.5</v>
      </c>
      <c r="J1646" t="s">
        <v>86</v>
      </c>
      <c r="K1646">
        <v>8.6277138658347408E-2</v>
      </c>
      <c r="L1646">
        <v>8.6277000000000008</v>
      </c>
      <c r="M1646" t="s">
        <v>82</v>
      </c>
    </row>
    <row r="1647" spans="1:13">
      <c r="A1647" t="s">
        <v>1135</v>
      </c>
      <c r="B1647" t="s">
        <v>1136</v>
      </c>
      <c r="C1647" t="str">
        <f>TEXT(D1647, "mmm")</f>
        <v>Feb</v>
      </c>
      <c r="D1647" s="1">
        <v>45334</v>
      </c>
      <c r="E1647" t="s">
        <v>1110</v>
      </c>
      <c r="F1647" t="s">
        <v>222</v>
      </c>
      <c r="G1647">
        <v>20000</v>
      </c>
      <c r="H1647">
        <v>6.39</v>
      </c>
      <c r="I1647">
        <v>127800</v>
      </c>
      <c r="J1647" t="s">
        <v>81</v>
      </c>
      <c r="K1647">
        <v>4.4789975235604018E-5</v>
      </c>
      <c r="L1647">
        <v>4.4999999999999997E-3</v>
      </c>
      <c r="M1647" t="s">
        <v>82</v>
      </c>
    </row>
    <row r="1648" spans="1:13">
      <c r="A1648" t="s">
        <v>865</v>
      </c>
      <c r="B1648" t="s">
        <v>866</v>
      </c>
      <c r="C1648" t="str">
        <f>TEXT(D1648, "mmm")</f>
        <v>Feb</v>
      </c>
      <c r="D1648" s="1">
        <v>45334</v>
      </c>
      <c r="E1648" t="s">
        <v>1137</v>
      </c>
      <c r="F1648" t="s">
        <v>80</v>
      </c>
      <c r="G1648">
        <v>1000</v>
      </c>
      <c r="H1648">
        <v>14.36</v>
      </c>
      <c r="I1648">
        <v>14360</v>
      </c>
      <c r="J1648" t="s">
        <v>81</v>
      </c>
      <c r="K1648">
        <v>-3.4989591717948798E-3</v>
      </c>
      <c r="L1648">
        <v>-0.34989999999999999</v>
      </c>
      <c r="M1648" t="s">
        <v>82</v>
      </c>
    </row>
    <row r="1649" spans="1:13">
      <c r="A1649" t="s">
        <v>1138</v>
      </c>
      <c r="B1649" t="s">
        <v>1139</v>
      </c>
      <c r="C1649" t="str">
        <f>TEXT(D1649, "mmm")</f>
        <v>Feb</v>
      </c>
      <c r="D1649" s="1">
        <v>45334</v>
      </c>
      <c r="E1649" t="s">
        <v>1140</v>
      </c>
      <c r="F1649" t="s">
        <v>80</v>
      </c>
      <c r="G1649">
        <v>230</v>
      </c>
      <c r="H1649">
        <v>51.75</v>
      </c>
      <c r="I1649">
        <v>11902.5</v>
      </c>
      <c r="J1649" t="s">
        <v>86</v>
      </c>
      <c r="K1649">
        <v>1.9215354324756628E-2</v>
      </c>
      <c r="L1649">
        <v>1.9215</v>
      </c>
      <c r="M1649" t="s">
        <v>82</v>
      </c>
    </row>
    <row r="1650" spans="1:13">
      <c r="A1650" t="s">
        <v>129</v>
      </c>
      <c r="B1650" t="s">
        <v>130</v>
      </c>
      <c r="C1650" t="str">
        <f>TEXT(D1650, "mmm")</f>
        <v>Feb</v>
      </c>
      <c r="D1650" s="1">
        <v>45334</v>
      </c>
      <c r="E1650" t="s">
        <v>111</v>
      </c>
      <c r="F1650" t="s">
        <v>101</v>
      </c>
      <c r="G1650">
        <v>4500</v>
      </c>
      <c r="H1650">
        <v>6.45</v>
      </c>
      <c r="I1650">
        <v>29025</v>
      </c>
      <c r="J1650" t="s">
        <v>81</v>
      </c>
      <c r="K1650">
        <v>8.8372122250701013E-2</v>
      </c>
      <c r="L1650">
        <v>8.8371999999999993</v>
      </c>
      <c r="M1650" t="s">
        <v>82</v>
      </c>
    </row>
    <row r="1651" spans="1:13">
      <c r="A1651" t="s">
        <v>1111</v>
      </c>
      <c r="B1651" t="s">
        <v>1112</v>
      </c>
      <c r="C1651" t="str">
        <f>TEXT(D1651, "mmm")</f>
        <v>Feb</v>
      </c>
      <c r="D1651" s="1">
        <v>45334</v>
      </c>
      <c r="E1651" t="s">
        <v>1141</v>
      </c>
      <c r="F1651" t="s">
        <v>128</v>
      </c>
      <c r="G1651">
        <v>17000</v>
      </c>
      <c r="H1651">
        <v>6</v>
      </c>
      <c r="I1651">
        <v>102000</v>
      </c>
      <c r="J1651" t="s">
        <v>86</v>
      </c>
      <c r="K1651">
        <v>-0.14545458013361151</v>
      </c>
      <c r="L1651">
        <v>-14.545500000000001</v>
      </c>
      <c r="M1651" t="s">
        <v>82</v>
      </c>
    </row>
    <row r="1652" spans="1:13">
      <c r="A1652" t="s">
        <v>1100</v>
      </c>
      <c r="B1652" t="s">
        <v>1101</v>
      </c>
      <c r="C1652" t="str">
        <f>TEXT(D1652, "mmm")</f>
        <v>Feb</v>
      </c>
      <c r="D1652" s="1">
        <v>45334</v>
      </c>
      <c r="E1652" t="s">
        <v>1142</v>
      </c>
      <c r="F1652" t="s">
        <v>251</v>
      </c>
      <c r="G1652">
        <v>2222222</v>
      </c>
      <c r="H1652">
        <v>4.5</v>
      </c>
      <c r="I1652">
        <v>9999999</v>
      </c>
      <c r="J1652" t="s">
        <v>86</v>
      </c>
      <c r="K1652">
        <v>3.1802174916679922E-2</v>
      </c>
      <c r="L1652">
        <v>3.1802000000000001</v>
      </c>
      <c r="M1652" t="s">
        <v>82</v>
      </c>
    </row>
    <row r="1653" spans="1:13">
      <c r="A1653" t="s">
        <v>129</v>
      </c>
      <c r="B1653" t="s">
        <v>130</v>
      </c>
      <c r="C1653" t="str">
        <f>TEXT(D1653, "mmm")</f>
        <v>Feb</v>
      </c>
      <c r="D1653" s="1">
        <v>45334</v>
      </c>
      <c r="E1653" t="s">
        <v>109</v>
      </c>
      <c r="F1653" t="s">
        <v>101</v>
      </c>
      <c r="G1653">
        <v>4500</v>
      </c>
      <c r="H1653">
        <v>6.45</v>
      </c>
      <c r="I1653">
        <v>29025</v>
      </c>
      <c r="J1653" t="s">
        <v>81</v>
      </c>
      <c r="K1653">
        <v>8.8372122250701013E-2</v>
      </c>
      <c r="L1653">
        <v>8.8371999999999993</v>
      </c>
      <c r="M1653" t="s">
        <v>82</v>
      </c>
    </row>
    <row r="1654" spans="1:13">
      <c r="A1654" t="s">
        <v>1143</v>
      </c>
      <c r="B1654" t="s">
        <v>1144</v>
      </c>
      <c r="C1654" t="str">
        <f>TEXT(D1654, "mmm")</f>
        <v>Feb</v>
      </c>
      <c r="D1654" s="1">
        <v>45334</v>
      </c>
      <c r="E1654" t="s">
        <v>1145</v>
      </c>
      <c r="F1654" t="s">
        <v>118</v>
      </c>
      <c r="G1654">
        <v>1000</v>
      </c>
      <c r="H1654">
        <v>16.5</v>
      </c>
      <c r="I1654">
        <v>16500</v>
      </c>
      <c r="J1654" t="s">
        <v>86</v>
      </c>
      <c r="K1654">
        <v>-1.8661495745822761E-2</v>
      </c>
      <c r="L1654">
        <v>-1.8661000000000001</v>
      </c>
      <c r="M1654" t="s">
        <v>82</v>
      </c>
    </row>
    <row r="1655" spans="1:13">
      <c r="A1655" t="s">
        <v>1146</v>
      </c>
      <c r="B1655" t="s">
        <v>1147</v>
      </c>
      <c r="C1655" t="str">
        <f>TEXT(D1655, "mmm")</f>
        <v>Feb</v>
      </c>
      <c r="D1655" s="1">
        <v>45334</v>
      </c>
      <c r="E1655" t="s">
        <v>1148</v>
      </c>
      <c r="F1655" t="s">
        <v>80</v>
      </c>
      <c r="G1655">
        <v>4000</v>
      </c>
      <c r="H1655">
        <v>50.38</v>
      </c>
      <c r="I1655">
        <v>201520</v>
      </c>
      <c r="J1655" t="s">
        <v>81</v>
      </c>
      <c r="K1655">
        <v>0.13948447929346691</v>
      </c>
      <c r="L1655">
        <v>13.948399999999999</v>
      </c>
      <c r="M1655" t="s">
        <v>82</v>
      </c>
    </row>
    <row r="1656" spans="1:13">
      <c r="A1656" t="s">
        <v>1092</v>
      </c>
      <c r="B1656" t="s">
        <v>1093</v>
      </c>
      <c r="C1656" t="str">
        <f>TEXT(D1656, "mmm")</f>
        <v>Feb</v>
      </c>
      <c r="D1656" s="1">
        <v>45334</v>
      </c>
      <c r="E1656" t="s">
        <v>1149</v>
      </c>
      <c r="F1656" t="s">
        <v>101</v>
      </c>
      <c r="G1656">
        <v>450000</v>
      </c>
      <c r="H1656">
        <v>22</v>
      </c>
      <c r="I1656">
        <v>9900000</v>
      </c>
      <c r="J1656" t="s">
        <v>86</v>
      </c>
      <c r="K1656">
        <v>-8.0855330825888916E-2</v>
      </c>
      <c r="L1656">
        <v>-8.0854999999999997</v>
      </c>
      <c r="M1656" t="s">
        <v>82</v>
      </c>
    </row>
    <row r="1657" spans="1:13">
      <c r="A1657" t="s">
        <v>1092</v>
      </c>
      <c r="B1657" t="s">
        <v>1093</v>
      </c>
      <c r="C1657" t="str">
        <f>TEXT(D1657, "mmm")</f>
        <v>Feb</v>
      </c>
      <c r="D1657" s="1">
        <v>45334</v>
      </c>
      <c r="E1657" t="s">
        <v>1150</v>
      </c>
      <c r="F1657" t="s">
        <v>101</v>
      </c>
      <c r="G1657">
        <v>450000</v>
      </c>
      <c r="H1657">
        <v>22</v>
      </c>
      <c r="I1657">
        <v>9900000</v>
      </c>
      <c r="J1657" t="s">
        <v>86</v>
      </c>
      <c r="K1657">
        <v>-8.0855330825888916E-2</v>
      </c>
      <c r="L1657">
        <v>-8.0854999999999997</v>
      </c>
      <c r="M1657" t="s">
        <v>82</v>
      </c>
    </row>
    <row r="1658" spans="1:13">
      <c r="A1658" t="s">
        <v>1092</v>
      </c>
      <c r="B1658" t="s">
        <v>1093</v>
      </c>
      <c r="C1658" t="str">
        <f>TEXT(D1658, "mmm")</f>
        <v>Feb</v>
      </c>
      <c r="D1658" s="1">
        <v>45334</v>
      </c>
      <c r="E1658" t="s">
        <v>1151</v>
      </c>
      <c r="F1658" t="s">
        <v>101</v>
      </c>
      <c r="G1658">
        <v>450000</v>
      </c>
      <c r="H1658">
        <v>22</v>
      </c>
      <c r="I1658">
        <v>9900000</v>
      </c>
      <c r="J1658" t="s">
        <v>86</v>
      </c>
      <c r="K1658">
        <v>-8.0855330825888916E-2</v>
      </c>
      <c r="L1658">
        <v>-8.0854999999999997</v>
      </c>
      <c r="M1658" t="s">
        <v>82</v>
      </c>
    </row>
    <row r="1659" spans="1:13">
      <c r="A1659" t="s">
        <v>1092</v>
      </c>
      <c r="B1659" t="s">
        <v>1093</v>
      </c>
      <c r="C1659" t="str">
        <f>TEXT(D1659, "mmm")</f>
        <v>Feb</v>
      </c>
      <c r="D1659" s="1">
        <v>45334</v>
      </c>
      <c r="E1659" t="s">
        <v>1152</v>
      </c>
      <c r="F1659" t="s">
        <v>101</v>
      </c>
      <c r="G1659">
        <v>450000</v>
      </c>
      <c r="H1659">
        <v>22</v>
      </c>
      <c r="I1659">
        <v>9900000</v>
      </c>
      <c r="J1659" t="s">
        <v>86</v>
      </c>
      <c r="K1659">
        <v>-8.0855330825888916E-2</v>
      </c>
      <c r="L1659">
        <v>-8.0854999999999997</v>
      </c>
      <c r="M1659" t="s">
        <v>82</v>
      </c>
    </row>
    <row r="1660" spans="1:13">
      <c r="A1660" t="s">
        <v>1092</v>
      </c>
      <c r="B1660" t="s">
        <v>1093</v>
      </c>
      <c r="C1660" t="str">
        <f>TEXT(D1660, "mmm")</f>
        <v>Feb</v>
      </c>
      <c r="D1660" s="1">
        <v>45334</v>
      </c>
      <c r="E1660" t="s">
        <v>1153</v>
      </c>
      <c r="F1660" t="s">
        <v>101</v>
      </c>
      <c r="G1660">
        <v>450000</v>
      </c>
      <c r="H1660">
        <v>22</v>
      </c>
      <c r="I1660">
        <v>9900000</v>
      </c>
      <c r="J1660" t="s">
        <v>86</v>
      </c>
      <c r="K1660">
        <v>-8.0855330825888916E-2</v>
      </c>
      <c r="L1660">
        <v>-8.0854999999999997</v>
      </c>
      <c r="M1660" t="s">
        <v>82</v>
      </c>
    </row>
    <row r="1661" spans="1:13">
      <c r="A1661" t="s">
        <v>649</v>
      </c>
      <c r="B1661" t="s">
        <v>650</v>
      </c>
      <c r="C1661" t="str">
        <f>TEXT(D1661, "mmm")</f>
        <v>Feb</v>
      </c>
      <c r="D1661" s="1">
        <v>45334</v>
      </c>
      <c r="E1661" t="s">
        <v>651</v>
      </c>
      <c r="F1661" t="s">
        <v>251</v>
      </c>
      <c r="G1661">
        <v>10650</v>
      </c>
      <c r="H1661">
        <v>4.09</v>
      </c>
      <c r="I1661">
        <v>43558.5</v>
      </c>
      <c r="J1661" t="s">
        <v>81</v>
      </c>
      <c r="K1661">
        <v>7.3709414510774174E-3</v>
      </c>
      <c r="L1661">
        <v>0.73709999999999998</v>
      </c>
      <c r="M1661" t="s">
        <v>82</v>
      </c>
    </row>
    <row r="1662" spans="1:13">
      <c r="A1662" t="s">
        <v>1154</v>
      </c>
      <c r="B1662" t="s">
        <v>1155</v>
      </c>
      <c r="C1662" t="str">
        <f>TEXT(D1662, "mmm")</f>
        <v>Feb</v>
      </c>
      <c r="D1662" s="1">
        <v>45334</v>
      </c>
      <c r="E1662" t="s">
        <v>1156</v>
      </c>
      <c r="F1662" t="s">
        <v>118</v>
      </c>
      <c r="G1662">
        <v>182</v>
      </c>
      <c r="H1662">
        <v>272.42</v>
      </c>
      <c r="I1662">
        <v>49580.44</v>
      </c>
      <c r="J1662" t="s">
        <v>81</v>
      </c>
      <c r="K1662">
        <v>-1.2932536946388179E-2</v>
      </c>
      <c r="L1662">
        <v>-1.2932999999999999</v>
      </c>
      <c r="M1662" t="s">
        <v>82</v>
      </c>
    </row>
    <row r="1663" spans="1:13">
      <c r="A1663" t="s">
        <v>1157</v>
      </c>
      <c r="B1663" t="s">
        <v>1158</v>
      </c>
      <c r="C1663" t="str">
        <f>TEXT(D1663, "mmm")</f>
        <v>Feb</v>
      </c>
      <c r="D1663" s="1">
        <v>45334</v>
      </c>
      <c r="E1663" t="s">
        <v>1159</v>
      </c>
      <c r="F1663" t="s">
        <v>222</v>
      </c>
      <c r="G1663">
        <v>24900.400000000001</v>
      </c>
      <c r="H1663">
        <v>10.039999999999999</v>
      </c>
      <c r="I1663">
        <v>250000.016</v>
      </c>
      <c r="J1663" t="s">
        <v>86</v>
      </c>
      <c r="K1663">
        <v>-2.9880909501252E-3</v>
      </c>
      <c r="L1663">
        <v>-0.29880000000000001</v>
      </c>
      <c r="M1663" t="s">
        <v>82</v>
      </c>
    </row>
    <row r="1664" spans="1:13">
      <c r="A1664" t="s">
        <v>1055</v>
      </c>
      <c r="B1664" t="s">
        <v>1056</v>
      </c>
      <c r="C1664" t="str">
        <f>TEXT(D1664, "mmm")</f>
        <v>Feb</v>
      </c>
      <c r="D1664" s="1">
        <v>45334</v>
      </c>
      <c r="E1664" t="s">
        <v>1080</v>
      </c>
      <c r="F1664" t="s">
        <v>128</v>
      </c>
      <c r="G1664">
        <v>3412.97</v>
      </c>
      <c r="H1664">
        <v>29.3</v>
      </c>
      <c r="I1664">
        <v>100000.02099999999</v>
      </c>
      <c r="J1664" t="s">
        <v>81</v>
      </c>
      <c r="K1664">
        <v>-1.9076295543295929E-2</v>
      </c>
      <c r="L1664">
        <v>-1.9076</v>
      </c>
      <c r="M1664" t="s">
        <v>82</v>
      </c>
    </row>
    <row r="1665" spans="1:13">
      <c r="A1665" t="s">
        <v>1034</v>
      </c>
      <c r="B1665" t="s">
        <v>1035</v>
      </c>
      <c r="C1665" t="str">
        <f>TEXT(D1665, "mmm")</f>
        <v>Feb</v>
      </c>
      <c r="D1665" s="1">
        <v>45334</v>
      </c>
      <c r="E1665" t="s">
        <v>1160</v>
      </c>
      <c r="F1665" t="s">
        <v>80</v>
      </c>
      <c r="G1665">
        <v>500</v>
      </c>
      <c r="H1665">
        <v>357.21</v>
      </c>
      <c r="I1665">
        <v>178605</v>
      </c>
      <c r="J1665" t="s">
        <v>81</v>
      </c>
      <c r="K1665">
        <v>1.878471733530707E-2</v>
      </c>
      <c r="L1665">
        <v>1.8785000000000001</v>
      </c>
      <c r="M1665" t="s">
        <v>82</v>
      </c>
    </row>
    <row r="1666" spans="1:13">
      <c r="A1666" t="s">
        <v>1034</v>
      </c>
      <c r="B1666" t="s">
        <v>1035</v>
      </c>
      <c r="C1666" t="str">
        <f>TEXT(D1666, "mmm")</f>
        <v>Feb</v>
      </c>
      <c r="D1666" s="1">
        <v>45334</v>
      </c>
      <c r="E1666" t="s">
        <v>1161</v>
      </c>
      <c r="F1666" t="s">
        <v>80</v>
      </c>
      <c r="G1666">
        <v>695</v>
      </c>
      <c r="H1666">
        <v>356.75</v>
      </c>
      <c r="I1666">
        <v>247941.25</v>
      </c>
      <c r="J1666" t="s">
        <v>81</v>
      </c>
      <c r="K1666">
        <v>1.878471733530707E-2</v>
      </c>
      <c r="L1666">
        <v>1.8785000000000001</v>
      </c>
      <c r="M1666" t="s">
        <v>82</v>
      </c>
    </row>
    <row r="1667" spans="1:13">
      <c r="A1667" t="s">
        <v>1162</v>
      </c>
      <c r="B1667" t="s">
        <v>1163</v>
      </c>
      <c r="C1667" t="str">
        <f>TEXT(D1667, "mmm")</f>
        <v>Feb</v>
      </c>
      <c r="D1667" s="1">
        <v>45334</v>
      </c>
      <c r="E1667" t="s">
        <v>1164</v>
      </c>
      <c r="F1667" t="s">
        <v>80</v>
      </c>
      <c r="G1667">
        <v>2000</v>
      </c>
      <c r="H1667">
        <v>16.25</v>
      </c>
      <c r="I1667">
        <v>32500</v>
      </c>
      <c r="J1667" t="s">
        <v>86</v>
      </c>
      <c r="K1667">
        <v>-2.672009972290379E-2</v>
      </c>
      <c r="L1667">
        <v>-2.6720000000000002</v>
      </c>
      <c r="M1667" t="s">
        <v>82</v>
      </c>
    </row>
    <row r="1668" spans="1:13">
      <c r="A1668" t="s">
        <v>984</v>
      </c>
      <c r="B1668" t="s">
        <v>985</v>
      </c>
      <c r="C1668" t="str">
        <f>TEXT(D1668, "mmm")</f>
        <v>Feb</v>
      </c>
      <c r="D1668" s="1">
        <v>45335</v>
      </c>
      <c r="E1668" t="s">
        <v>1165</v>
      </c>
      <c r="F1668" t="s">
        <v>80</v>
      </c>
      <c r="G1668">
        <v>10000</v>
      </c>
      <c r="H1668">
        <v>11.02</v>
      </c>
      <c r="I1668">
        <v>110200</v>
      </c>
      <c r="J1668" t="s">
        <v>86</v>
      </c>
      <c r="K1668">
        <v>1.630433488646732E-2</v>
      </c>
      <c r="L1668">
        <v>1.6304000000000001</v>
      </c>
      <c r="M1668" t="s">
        <v>82</v>
      </c>
    </row>
    <row r="1669" spans="1:13">
      <c r="A1669" t="s">
        <v>1085</v>
      </c>
      <c r="B1669" t="s">
        <v>1086</v>
      </c>
      <c r="C1669" t="str">
        <f>TEXT(D1669, "mmm")</f>
        <v>Feb</v>
      </c>
      <c r="D1669" s="1">
        <v>45335</v>
      </c>
      <c r="E1669" t="s">
        <v>1087</v>
      </c>
      <c r="F1669" t="s">
        <v>217</v>
      </c>
      <c r="G1669">
        <v>8500</v>
      </c>
      <c r="H1669">
        <v>11.73</v>
      </c>
      <c r="I1669">
        <v>99705</v>
      </c>
      <c r="J1669" t="s">
        <v>81</v>
      </c>
      <c r="K1669">
        <v>1.666665077209473E-2</v>
      </c>
      <c r="L1669">
        <v>1.6667000000000001</v>
      </c>
      <c r="M1669" t="s">
        <v>82</v>
      </c>
    </row>
    <row r="1670" spans="1:13">
      <c r="A1670" t="s">
        <v>665</v>
      </c>
      <c r="B1670" t="s">
        <v>666</v>
      </c>
      <c r="C1670" t="str">
        <f>TEXT(D1670, "mmm")</f>
        <v>Feb</v>
      </c>
      <c r="D1670" s="1">
        <v>45335</v>
      </c>
      <c r="E1670" t="s">
        <v>667</v>
      </c>
      <c r="F1670" t="s">
        <v>80</v>
      </c>
      <c r="G1670">
        <v>6000</v>
      </c>
      <c r="H1670">
        <v>17.059999999999999</v>
      </c>
      <c r="I1670">
        <v>102360</v>
      </c>
      <c r="J1670" t="s">
        <v>81</v>
      </c>
      <c r="K1670">
        <v>-3.4662103461462368E-2</v>
      </c>
      <c r="L1670">
        <v>-3.4662000000000002</v>
      </c>
      <c r="M1670" t="s">
        <v>82</v>
      </c>
    </row>
    <row r="1671" spans="1:13">
      <c r="A1671" t="s">
        <v>1166</v>
      </c>
      <c r="B1671" t="s">
        <v>1167</v>
      </c>
      <c r="C1671" t="str">
        <f>TEXT(D1671, "mmm")</f>
        <v>Feb</v>
      </c>
      <c r="D1671" s="1">
        <v>45335</v>
      </c>
      <c r="E1671" t="s">
        <v>1168</v>
      </c>
      <c r="F1671" t="s">
        <v>128</v>
      </c>
      <c r="G1671">
        <v>3500</v>
      </c>
      <c r="H1671">
        <v>4.21</v>
      </c>
      <c r="I1671">
        <v>14735</v>
      </c>
      <c r="J1671" t="s">
        <v>81</v>
      </c>
      <c r="K1671">
        <v>0.1320755777939622</v>
      </c>
      <c r="L1671">
        <v>13.207599999999999</v>
      </c>
      <c r="M1671" t="s">
        <v>82</v>
      </c>
    </row>
    <row r="1672" spans="1:13">
      <c r="A1672" t="s">
        <v>1169</v>
      </c>
      <c r="B1672" t="s">
        <v>1170</v>
      </c>
      <c r="C1672" t="str">
        <f>TEXT(D1672, "mmm")</f>
        <v>Feb</v>
      </c>
      <c r="D1672" s="1">
        <v>45335</v>
      </c>
      <c r="E1672" t="s">
        <v>1171</v>
      </c>
      <c r="F1672" t="s">
        <v>80</v>
      </c>
      <c r="G1672">
        <v>5000</v>
      </c>
      <c r="H1672">
        <v>19</v>
      </c>
      <c r="I1672">
        <v>95000</v>
      </c>
      <c r="J1672" t="s">
        <v>86</v>
      </c>
      <c r="K1672">
        <v>0.18100004196166999</v>
      </c>
      <c r="L1672">
        <v>18.100000000000001</v>
      </c>
      <c r="M1672" t="s">
        <v>82</v>
      </c>
    </row>
    <row r="1673" spans="1:13">
      <c r="A1673" t="s">
        <v>752</v>
      </c>
      <c r="B1673" t="s">
        <v>753</v>
      </c>
      <c r="C1673" t="str">
        <f>TEXT(D1673, "mmm")</f>
        <v>Feb</v>
      </c>
      <c r="D1673" s="1">
        <v>45335</v>
      </c>
      <c r="E1673" t="s">
        <v>1172</v>
      </c>
      <c r="F1673" t="s">
        <v>118</v>
      </c>
      <c r="G1673">
        <v>916</v>
      </c>
      <c r="H1673">
        <v>27.3</v>
      </c>
      <c r="I1673">
        <v>25006.799999999999</v>
      </c>
      <c r="J1673" t="s">
        <v>86</v>
      </c>
      <c r="K1673">
        <v>7.3306392464056458E-4</v>
      </c>
      <c r="L1673">
        <v>7.3300000000000004E-2</v>
      </c>
      <c r="M1673" t="s">
        <v>82</v>
      </c>
    </row>
    <row r="1674" spans="1:13">
      <c r="A1674" t="s">
        <v>955</v>
      </c>
      <c r="B1674" t="s">
        <v>956</v>
      </c>
      <c r="C1674" t="str">
        <f>TEXT(D1674, "mmm")</f>
        <v>Feb</v>
      </c>
      <c r="D1674" s="1">
        <v>45335</v>
      </c>
      <c r="E1674" t="s">
        <v>1173</v>
      </c>
      <c r="F1674" t="s">
        <v>80</v>
      </c>
      <c r="G1674">
        <v>500</v>
      </c>
      <c r="H1674">
        <v>28.15</v>
      </c>
      <c r="I1674">
        <v>14075</v>
      </c>
      <c r="J1674" t="s">
        <v>81</v>
      </c>
      <c r="K1674">
        <v>9.4067280496024086E-3</v>
      </c>
      <c r="L1674">
        <v>0.94069999999999998</v>
      </c>
      <c r="M1674" t="s">
        <v>82</v>
      </c>
    </row>
    <row r="1675" spans="1:13">
      <c r="A1675" t="s">
        <v>1073</v>
      </c>
      <c r="B1675" t="s">
        <v>1074</v>
      </c>
      <c r="C1675" t="str">
        <f>TEXT(D1675, "mmm")</f>
        <v>Feb</v>
      </c>
      <c r="D1675" s="1">
        <v>45335</v>
      </c>
      <c r="E1675" t="s">
        <v>1075</v>
      </c>
      <c r="F1675" t="s">
        <v>80</v>
      </c>
      <c r="G1675">
        <v>31000</v>
      </c>
      <c r="H1675">
        <v>1.69</v>
      </c>
      <c r="I1675">
        <v>52390</v>
      </c>
      <c r="J1675" t="s">
        <v>81</v>
      </c>
      <c r="K1675">
        <v>-6.1728336011249718E-3</v>
      </c>
      <c r="L1675">
        <v>-0.61729999999999996</v>
      </c>
      <c r="M1675" t="s">
        <v>82</v>
      </c>
    </row>
    <row r="1676" spans="1:13">
      <c r="A1676" t="s">
        <v>285</v>
      </c>
      <c r="B1676" t="s">
        <v>286</v>
      </c>
      <c r="C1676" t="str">
        <f>TEXT(D1676, "mmm")</f>
        <v>Feb</v>
      </c>
      <c r="D1676" s="1">
        <v>45335</v>
      </c>
      <c r="E1676" t="s">
        <v>102</v>
      </c>
      <c r="F1676" t="s">
        <v>101</v>
      </c>
      <c r="G1676">
        <v>120820</v>
      </c>
      <c r="H1676">
        <v>15.85</v>
      </c>
      <c r="I1676">
        <v>1914997</v>
      </c>
      <c r="J1676" t="s">
        <v>86</v>
      </c>
      <c r="K1676">
        <v>5.3708574864651297E-2</v>
      </c>
      <c r="L1676">
        <v>5.3708999999999998</v>
      </c>
      <c r="M1676" t="s">
        <v>82</v>
      </c>
    </row>
    <row r="1677" spans="1:13">
      <c r="A1677" t="s">
        <v>285</v>
      </c>
      <c r="B1677" t="s">
        <v>286</v>
      </c>
      <c r="C1677" t="str">
        <f>TEXT(D1677, "mmm")</f>
        <v>Feb</v>
      </c>
      <c r="D1677" s="1">
        <v>45335</v>
      </c>
      <c r="E1677" t="s">
        <v>100</v>
      </c>
      <c r="F1677" t="s">
        <v>101</v>
      </c>
      <c r="G1677">
        <v>120820</v>
      </c>
      <c r="H1677">
        <v>15.85</v>
      </c>
      <c r="I1677">
        <v>1914997</v>
      </c>
      <c r="J1677" t="s">
        <v>86</v>
      </c>
      <c r="K1677">
        <v>5.3708574864651297E-2</v>
      </c>
      <c r="L1677">
        <v>5.3708999999999998</v>
      </c>
      <c r="M1677" t="s">
        <v>82</v>
      </c>
    </row>
    <row r="1678" spans="1:13">
      <c r="A1678" t="s">
        <v>1174</v>
      </c>
      <c r="B1678" t="s">
        <v>1175</v>
      </c>
      <c r="C1678" t="str">
        <f>TEXT(D1678, "mmm")</f>
        <v>Feb</v>
      </c>
      <c r="D1678" s="1">
        <v>45335</v>
      </c>
      <c r="E1678" t="s">
        <v>1176</v>
      </c>
      <c r="F1678" t="s">
        <v>128</v>
      </c>
      <c r="G1678">
        <v>108108</v>
      </c>
      <c r="H1678">
        <v>0.46</v>
      </c>
      <c r="I1678">
        <v>49729.68</v>
      </c>
      <c r="J1678" t="s">
        <v>86</v>
      </c>
      <c r="K1678">
        <v>0.1555555838125724</v>
      </c>
      <c r="L1678">
        <v>15.5556</v>
      </c>
      <c r="M1678" t="s">
        <v>82</v>
      </c>
    </row>
    <row r="1679" spans="1:13">
      <c r="A1679" t="s">
        <v>674</v>
      </c>
      <c r="B1679" t="s">
        <v>675</v>
      </c>
      <c r="C1679" t="str">
        <f>TEXT(D1679, "mmm")</f>
        <v>Feb</v>
      </c>
      <c r="D1679" s="1">
        <v>45335</v>
      </c>
      <c r="E1679" t="s">
        <v>1177</v>
      </c>
      <c r="F1679" t="s">
        <v>128</v>
      </c>
      <c r="G1679">
        <v>400</v>
      </c>
      <c r="H1679">
        <v>26.53</v>
      </c>
      <c r="I1679">
        <v>10612</v>
      </c>
      <c r="J1679" t="s">
        <v>81</v>
      </c>
      <c r="K1679">
        <v>-2.0566943381961078E-3</v>
      </c>
      <c r="L1679">
        <v>-0.20569999999999999</v>
      </c>
      <c r="M1679" t="s">
        <v>82</v>
      </c>
    </row>
    <row r="1680" spans="1:13">
      <c r="A1680" t="s">
        <v>737</v>
      </c>
      <c r="B1680" t="s">
        <v>738</v>
      </c>
      <c r="C1680" t="str">
        <f>TEXT(D1680, "mmm")</f>
        <v>Feb</v>
      </c>
      <c r="D1680" s="1">
        <v>45335</v>
      </c>
      <c r="E1680" t="s">
        <v>739</v>
      </c>
      <c r="F1680" t="s">
        <v>251</v>
      </c>
      <c r="G1680">
        <v>5004</v>
      </c>
      <c r="H1680">
        <v>31.52</v>
      </c>
      <c r="I1680">
        <v>157726.07999999999</v>
      </c>
      <c r="J1680" t="s">
        <v>86</v>
      </c>
      <c r="K1680">
        <v>-2.6265178401402189E-2</v>
      </c>
      <c r="L1680">
        <v>-2.6265000000000001</v>
      </c>
      <c r="M1680" t="s">
        <v>82</v>
      </c>
    </row>
    <row r="1681" spans="1:13">
      <c r="A1681" t="s">
        <v>294</v>
      </c>
      <c r="B1681" t="s">
        <v>295</v>
      </c>
      <c r="C1681" t="str">
        <f>TEXT(D1681, "mmm")</f>
        <v>Feb</v>
      </c>
      <c r="D1681" s="1">
        <v>45335</v>
      </c>
      <c r="E1681" t="s">
        <v>100</v>
      </c>
      <c r="F1681" t="s">
        <v>101</v>
      </c>
      <c r="G1681">
        <v>17896</v>
      </c>
      <c r="H1681">
        <v>15.56</v>
      </c>
      <c r="I1681">
        <v>278461.76</v>
      </c>
      <c r="J1681" t="s">
        <v>81</v>
      </c>
      <c r="K1681">
        <v>3.104366949760351E-3</v>
      </c>
      <c r="L1681">
        <v>0.31040000000000001</v>
      </c>
      <c r="M1681" t="s">
        <v>82</v>
      </c>
    </row>
    <row r="1682" spans="1:13">
      <c r="A1682" t="s">
        <v>294</v>
      </c>
      <c r="B1682" t="s">
        <v>295</v>
      </c>
      <c r="C1682" t="str">
        <f>TEXT(D1682, "mmm")</f>
        <v>Feb</v>
      </c>
      <c r="D1682" s="1">
        <v>45335</v>
      </c>
      <c r="E1682" t="s">
        <v>102</v>
      </c>
      <c r="F1682" t="s">
        <v>101</v>
      </c>
      <c r="G1682">
        <v>17896</v>
      </c>
      <c r="H1682">
        <v>15.56</v>
      </c>
      <c r="I1682">
        <v>278461.76</v>
      </c>
      <c r="J1682" t="s">
        <v>81</v>
      </c>
      <c r="K1682">
        <v>3.104366949760351E-3</v>
      </c>
      <c r="L1682">
        <v>0.31040000000000001</v>
      </c>
      <c r="M1682" t="s">
        <v>82</v>
      </c>
    </row>
    <row r="1683" spans="1:13">
      <c r="A1683" t="s">
        <v>438</v>
      </c>
      <c r="B1683" t="s">
        <v>439</v>
      </c>
      <c r="C1683" t="str">
        <f>TEXT(D1683, "mmm")</f>
        <v>Feb</v>
      </c>
      <c r="D1683" s="1">
        <v>45335</v>
      </c>
      <c r="E1683" t="s">
        <v>440</v>
      </c>
      <c r="F1683" t="s">
        <v>80</v>
      </c>
      <c r="G1683">
        <v>4000</v>
      </c>
      <c r="H1683">
        <v>56.48</v>
      </c>
      <c r="I1683">
        <v>225920</v>
      </c>
      <c r="J1683" t="s">
        <v>86</v>
      </c>
      <c r="K1683">
        <v>2.2719183099577659E-2</v>
      </c>
      <c r="L1683">
        <v>2.2719</v>
      </c>
      <c r="M1683" t="s">
        <v>82</v>
      </c>
    </row>
    <row r="1684" spans="1:13">
      <c r="A1684" t="s">
        <v>649</v>
      </c>
      <c r="B1684" t="s">
        <v>650</v>
      </c>
      <c r="C1684" t="str">
        <f>TEXT(D1684, "mmm")</f>
        <v>Feb</v>
      </c>
      <c r="D1684" s="1">
        <v>45335</v>
      </c>
      <c r="E1684" t="s">
        <v>651</v>
      </c>
      <c r="F1684" t="s">
        <v>251</v>
      </c>
      <c r="G1684">
        <v>21763</v>
      </c>
      <c r="H1684">
        <v>4.0999999999999996</v>
      </c>
      <c r="I1684">
        <v>89228.299999999988</v>
      </c>
      <c r="J1684" t="s">
        <v>81</v>
      </c>
      <c r="K1684">
        <v>-4.9881243763457039E-2</v>
      </c>
      <c r="L1684">
        <v>-4.9881000000000002</v>
      </c>
      <c r="M1684" t="s">
        <v>82</v>
      </c>
    </row>
    <row r="1685" spans="1:13">
      <c r="A1685" t="s">
        <v>649</v>
      </c>
      <c r="B1685" t="s">
        <v>650</v>
      </c>
      <c r="C1685" t="str">
        <f>TEXT(D1685, "mmm")</f>
        <v>Feb</v>
      </c>
      <c r="D1685" s="1">
        <v>45335</v>
      </c>
      <c r="E1685" t="s">
        <v>663</v>
      </c>
      <c r="F1685" t="s">
        <v>222</v>
      </c>
      <c r="G1685">
        <v>21763</v>
      </c>
      <c r="H1685">
        <v>4.0999999999999996</v>
      </c>
      <c r="I1685">
        <v>89228.299999999988</v>
      </c>
      <c r="J1685" t="s">
        <v>81</v>
      </c>
      <c r="K1685">
        <v>-4.9881243763457039E-2</v>
      </c>
      <c r="L1685">
        <v>-4.9881000000000002</v>
      </c>
      <c r="M1685" t="s">
        <v>82</v>
      </c>
    </row>
    <row r="1686" spans="1:13">
      <c r="A1686" t="s">
        <v>649</v>
      </c>
      <c r="B1686" t="s">
        <v>650</v>
      </c>
      <c r="C1686" t="str">
        <f>TEXT(D1686, "mmm")</f>
        <v>Feb</v>
      </c>
      <c r="D1686" s="1">
        <v>45335</v>
      </c>
      <c r="E1686" t="s">
        <v>658</v>
      </c>
      <c r="F1686" t="s">
        <v>222</v>
      </c>
      <c r="G1686">
        <v>21763</v>
      </c>
      <c r="H1686">
        <v>4.0999999999999996</v>
      </c>
      <c r="I1686">
        <v>89228.299999999988</v>
      </c>
      <c r="J1686" t="s">
        <v>81</v>
      </c>
      <c r="K1686">
        <v>-4.9881243763457039E-2</v>
      </c>
      <c r="L1686">
        <v>-4.9881000000000002</v>
      </c>
      <c r="M1686" t="s">
        <v>82</v>
      </c>
    </row>
    <row r="1687" spans="1:13">
      <c r="A1687" t="s">
        <v>649</v>
      </c>
      <c r="B1687" t="s">
        <v>650</v>
      </c>
      <c r="C1687" t="str">
        <f>TEXT(D1687, "mmm")</f>
        <v>Feb</v>
      </c>
      <c r="D1687" s="1">
        <v>45335</v>
      </c>
      <c r="E1687" t="s">
        <v>659</v>
      </c>
      <c r="F1687" t="s">
        <v>222</v>
      </c>
      <c r="G1687">
        <v>21763</v>
      </c>
      <c r="H1687">
        <v>4.0999999999999996</v>
      </c>
      <c r="I1687">
        <v>89228.299999999988</v>
      </c>
      <c r="J1687" t="s">
        <v>81</v>
      </c>
      <c r="K1687">
        <v>-4.9881243763457039E-2</v>
      </c>
      <c r="L1687">
        <v>-4.9881000000000002</v>
      </c>
      <c r="M1687" t="s">
        <v>82</v>
      </c>
    </row>
    <row r="1688" spans="1:13">
      <c r="A1688" t="s">
        <v>649</v>
      </c>
      <c r="B1688" t="s">
        <v>650</v>
      </c>
      <c r="C1688" t="str">
        <f>TEXT(D1688, "mmm")</f>
        <v>Feb</v>
      </c>
      <c r="D1688" s="1">
        <v>45335</v>
      </c>
      <c r="E1688" t="s">
        <v>662</v>
      </c>
      <c r="F1688" t="s">
        <v>222</v>
      </c>
      <c r="G1688">
        <v>21763</v>
      </c>
      <c r="H1688">
        <v>4.0999999999999996</v>
      </c>
      <c r="I1688">
        <v>89228.299999999988</v>
      </c>
      <c r="J1688" t="s">
        <v>81</v>
      </c>
      <c r="K1688">
        <v>-4.9881243763457039E-2</v>
      </c>
      <c r="L1688">
        <v>-4.9881000000000002</v>
      </c>
      <c r="M1688" t="s">
        <v>82</v>
      </c>
    </row>
    <row r="1689" spans="1:13">
      <c r="A1689" t="s">
        <v>649</v>
      </c>
      <c r="B1689" t="s">
        <v>650</v>
      </c>
      <c r="C1689" t="str">
        <f>TEXT(D1689, "mmm")</f>
        <v>Feb</v>
      </c>
      <c r="D1689" s="1">
        <v>45335</v>
      </c>
      <c r="E1689" t="s">
        <v>664</v>
      </c>
      <c r="F1689" t="s">
        <v>101</v>
      </c>
      <c r="G1689">
        <v>21763</v>
      </c>
      <c r="H1689">
        <v>4.0999999999999996</v>
      </c>
      <c r="I1689">
        <v>89228.299999999988</v>
      </c>
      <c r="J1689" t="s">
        <v>81</v>
      </c>
      <c r="K1689">
        <v>-4.9881243763457039E-2</v>
      </c>
      <c r="L1689">
        <v>-4.9881000000000002</v>
      </c>
      <c r="M1689" t="s">
        <v>82</v>
      </c>
    </row>
    <row r="1690" spans="1:13">
      <c r="A1690" t="s">
        <v>649</v>
      </c>
      <c r="B1690" t="s">
        <v>650</v>
      </c>
      <c r="C1690" t="str">
        <f>TEXT(D1690, "mmm")</f>
        <v>Feb</v>
      </c>
      <c r="D1690" s="1">
        <v>45335</v>
      </c>
      <c r="E1690" t="s">
        <v>661</v>
      </c>
      <c r="F1690" t="s">
        <v>222</v>
      </c>
      <c r="G1690">
        <v>21763</v>
      </c>
      <c r="H1690">
        <v>4.0999999999999996</v>
      </c>
      <c r="I1690">
        <v>89228.299999999988</v>
      </c>
      <c r="J1690" t="s">
        <v>81</v>
      </c>
      <c r="K1690">
        <v>-4.9881243763457039E-2</v>
      </c>
      <c r="L1690">
        <v>-4.9881000000000002</v>
      </c>
      <c r="M1690" t="s">
        <v>82</v>
      </c>
    </row>
    <row r="1691" spans="1:13">
      <c r="A1691" t="s">
        <v>649</v>
      </c>
      <c r="B1691" t="s">
        <v>650</v>
      </c>
      <c r="C1691" t="str">
        <f>TEXT(D1691, "mmm")</f>
        <v>Feb</v>
      </c>
      <c r="D1691" s="1">
        <v>45335</v>
      </c>
      <c r="E1691" t="s">
        <v>660</v>
      </c>
      <c r="F1691" t="s">
        <v>222</v>
      </c>
      <c r="G1691">
        <v>21763</v>
      </c>
      <c r="H1691">
        <v>4.0999999999999996</v>
      </c>
      <c r="I1691">
        <v>89228.299999999988</v>
      </c>
      <c r="J1691" t="s">
        <v>81</v>
      </c>
      <c r="K1691">
        <v>-4.9881243763457039E-2</v>
      </c>
      <c r="L1691">
        <v>-4.9881000000000002</v>
      </c>
      <c r="M1691" t="s">
        <v>82</v>
      </c>
    </row>
    <row r="1692" spans="1:13">
      <c r="A1692" t="s">
        <v>1166</v>
      </c>
      <c r="B1692" t="s">
        <v>1167</v>
      </c>
      <c r="C1692" t="str">
        <f>TEXT(D1692, "mmm")</f>
        <v>Feb</v>
      </c>
      <c r="D1692" s="1">
        <v>45335</v>
      </c>
      <c r="E1692" t="s">
        <v>1178</v>
      </c>
      <c r="F1692" t="s">
        <v>251</v>
      </c>
      <c r="G1692">
        <v>20500</v>
      </c>
      <c r="H1692">
        <v>4.21</v>
      </c>
      <c r="I1692">
        <v>86305</v>
      </c>
      <c r="J1692" t="s">
        <v>86</v>
      </c>
      <c r="K1692">
        <v>0.1320755777939622</v>
      </c>
      <c r="L1692">
        <v>13.207599999999999</v>
      </c>
      <c r="M1692" t="s">
        <v>82</v>
      </c>
    </row>
    <row r="1693" spans="1:13">
      <c r="A1693" t="s">
        <v>1059</v>
      </c>
      <c r="B1693" t="s">
        <v>1060</v>
      </c>
      <c r="C1693" t="str">
        <f>TEXT(D1693, "mmm")</f>
        <v>Feb</v>
      </c>
      <c r="D1693" s="1">
        <v>45335</v>
      </c>
      <c r="E1693" t="s">
        <v>1061</v>
      </c>
      <c r="F1693" t="s">
        <v>101</v>
      </c>
      <c r="G1693">
        <v>547172</v>
      </c>
      <c r="H1693">
        <v>11</v>
      </c>
      <c r="I1693">
        <v>6018892</v>
      </c>
      <c r="J1693" t="s">
        <v>86</v>
      </c>
      <c r="K1693">
        <v>0.70062009103746337</v>
      </c>
      <c r="L1693">
        <v>70.061999999999998</v>
      </c>
      <c r="M1693" t="s">
        <v>82</v>
      </c>
    </row>
    <row r="1694" spans="1:13">
      <c r="A1694" t="s">
        <v>1059</v>
      </c>
      <c r="B1694" t="s">
        <v>1060</v>
      </c>
      <c r="C1694" t="str">
        <f>TEXT(D1694, "mmm")</f>
        <v>Feb</v>
      </c>
      <c r="D1694" s="1">
        <v>45335</v>
      </c>
      <c r="E1694" t="s">
        <v>1063</v>
      </c>
      <c r="F1694" t="s">
        <v>101</v>
      </c>
      <c r="G1694">
        <v>547172</v>
      </c>
      <c r="H1694">
        <v>11</v>
      </c>
      <c r="I1694">
        <v>6018892</v>
      </c>
      <c r="J1694" t="s">
        <v>86</v>
      </c>
      <c r="K1694">
        <v>0.70062009103746337</v>
      </c>
      <c r="L1694">
        <v>70.061999999999998</v>
      </c>
      <c r="M1694" t="s">
        <v>82</v>
      </c>
    </row>
    <row r="1695" spans="1:13">
      <c r="A1695" t="s">
        <v>1059</v>
      </c>
      <c r="B1695" t="s">
        <v>1060</v>
      </c>
      <c r="C1695" t="str">
        <f>TEXT(D1695, "mmm")</f>
        <v>Feb</v>
      </c>
      <c r="D1695" s="1">
        <v>45335</v>
      </c>
      <c r="E1695" t="s">
        <v>1066</v>
      </c>
      <c r="F1695" t="s">
        <v>101</v>
      </c>
      <c r="G1695">
        <v>547172</v>
      </c>
      <c r="H1695">
        <v>11</v>
      </c>
      <c r="I1695">
        <v>6018892</v>
      </c>
      <c r="J1695" t="s">
        <v>86</v>
      </c>
      <c r="K1695">
        <v>0.70062009103746337</v>
      </c>
      <c r="L1695">
        <v>70.061999999999998</v>
      </c>
      <c r="M1695" t="s">
        <v>82</v>
      </c>
    </row>
    <row r="1696" spans="1:13">
      <c r="A1696" t="s">
        <v>1059</v>
      </c>
      <c r="B1696" t="s">
        <v>1060</v>
      </c>
      <c r="C1696" t="str">
        <f>TEXT(D1696, "mmm")</f>
        <v>Feb</v>
      </c>
      <c r="D1696" s="1">
        <v>45335</v>
      </c>
      <c r="E1696" t="s">
        <v>1064</v>
      </c>
      <c r="F1696" t="s">
        <v>101</v>
      </c>
      <c r="G1696">
        <v>547172</v>
      </c>
      <c r="H1696">
        <v>11</v>
      </c>
      <c r="I1696">
        <v>6018892</v>
      </c>
      <c r="J1696" t="s">
        <v>86</v>
      </c>
      <c r="K1696">
        <v>0.70062009103746337</v>
      </c>
      <c r="L1696">
        <v>70.061999999999998</v>
      </c>
      <c r="M1696" t="s">
        <v>82</v>
      </c>
    </row>
    <row r="1697" spans="1:13">
      <c r="A1697" t="s">
        <v>1059</v>
      </c>
      <c r="B1697" t="s">
        <v>1060</v>
      </c>
      <c r="C1697" t="str">
        <f>TEXT(D1697, "mmm")</f>
        <v>Feb</v>
      </c>
      <c r="D1697" s="1">
        <v>45335</v>
      </c>
      <c r="E1697" t="s">
        <v>1065</v>
      </c>
      <c r="F1697" t="s">
        <v>101</v>
      </c>
      <c r="G1697">
        <v>547172</v>
      </c>
      <c r="H1697">
        <v>11</v>
      </c>
      <c r="I1697">
        <v>6018892</v>
      </c>
      <c r="J1697" t="s">
        <v>86</v>
      </c>
      <c r="K1697">
        <v>0.70062009103746337</v>
      </c>
      <c r="L1697">
        <v>70.061999999999998</v>
      </c>
      <c r="M1697" t="s">
        <v>82</v>
      </c>
    </row>
    <row r="1698" spans="1:13">
      <c r="A1698" t="s">
        <v>1059</v>
      </c>
      <c r="B1698" t="s">
        <v>1060</v>
      </c>
      <c r="C1698" t="str">
        <f>TEXT(D1698, "mmm")</f>
        <v>Feb</v>
      </c>
      <c r="D1698" s="1">
        <v>45335</v>
      </c>
      <c r="E1698" t="s">
        <v>1061</v>
      </c>
      <c r="F1698" t="s">
        <v>101</v>
      </c>
      <c r="G1698">
        <v>282022</v>
      </c>
      <c r="H1698">
        <v>10.79</v>
      </c>
      <c r="I1698">
        <v>3043017.38</v>
      </c>
      <c r="J1698" t="s">
        <v>81</v>
      </c>
      <c r="K1698">
        <v>0.70062009103746337</v>
      </c>
      <c r="L1698">
        <v>70.061999999999998</v>
      </c>
      <c r="M1698" t="s">
        <v>82</v>
      </c>
    </row>
    <row r="1699" spans="1:13">
      <c r="A1699" t="s">
        <v>1059</v>
      </c>
      <c r="B1699" t="s">
        <v>1060</v>
      </c>
      <c r="C1699" t="str">
        <f>TEXT(D1699, "mmm")</f>
        <v>Feb</v>
      </c>
      <c r="D1699" s="1">
        <v>45335</v>
      </c>
      <c r="E1699" t="s">
        <v>1063</v>
      </c>
      <c r="F1699" t="s">
        <v>101</v>
      </c>
      <c r="G1699">
        <v>282022</v>
      </c>
      <c r="H1699">
        <v>10.79</v>
      </c>
      <c r="I1699">
        <v>3043017.38</v>
      </c>
      <c r="J1699" t="s">
        <v>81</v>
      </c>
      <c r="K1699">
        <v>0.70062009103746337</v>
      </c>
      <c r="L1699">
        <v>70.061999999999998</v>
      </c>
      <c r="M1699" t="s">
        <v>82</v>
      </c>
    </row>
    <row r="1700" spans="1:13">
      <c r="A1700" t="s">
        <v>1059</v>
      </c>
      <c r="B1700" t="s">
        <v>1060</v>
      </c>
      <c r="C1700" t="str">
        <f>TEXT(D1700, "mmm")</f>
        <v>Feb</v>
      </c>
      <c r="D1700" s="1">
        <v>45335</v>
      </c>
      <c r="E1700" t="s">
        <v>1066</v>
      </c>
      <c r="F1700" t="s">
        <v>101</v>
      </c>
      <c r="G1700">
        <v>282022</v>
      </c>
      <c r="H1700">
        <v>10.79</v>
      </c>
      <c r="I1700">
        <v>3043017.38</v>
      </c>
      <c r="J1700" t="s">
        <v>81</v>
      </c>
      <c r="K1700">
        <v>0.70062009103746337</v>
      </c>
      <c r="L1700">
        <v>70.061999999999998</v>
      </c>
      <c r="M1700" t="s">
        <v>82</v>
      </c>
    </row>
    <row r="1701" spans="1:13">
      <c r="A1701" t="s">
        <v>1059</v>
      </c>
      <c r="B1701" t="s">
        <v>1060</v>
      </c>
      <c r="C1701" t="str">
        <f>TEXT(D1701, "mmm")</f>
        <v>Feb</v>
      </c>
      <c r="D1701" s="1">
        <v>45335</v>
      </c>
      <c r="E1701" t="s">
        <v>1064</v>
      </c>
      <c r="F1701" t="s">
        <v>101</v>
      </c>
      <c r="G1701">
        <v>282022</v>
      </c>
      <c r="H1701">
        <v>10.79</v>
      </c>
      <c r="I1701">
        <v>3043017.38</v>
      </c>
      <c r="J1701" t="s">
        <v>81</v>
      </c>
      <c r="K1701">
        <v>0.70062009103746337</v>
      </c>
      <c r="L1701">
        <v>70.061999999999998</v>
      </c>
      <c r="M1701" t="s">
        <v>82</v>
      </c>
    </row>
    <row r="1702" spans="1:13">
      <c r="A1702" t="s">
        <v>1059</v>
      </c>
      <c r="B1702" t="s">
        <v>1060</v>
      </c>
      <c r="C1702" t="str">
        <f>TEXT(D1702, "mmm")</f>
        <v>Feb</v>
      </c>
      <c r="D1702" s="1">
        <v>45335</v>
      </c>
      <c r="E1702" t="s">
        <v>1065</v>
      </c>
      <c r="F1702" t="s">
        <v>101</v>
      </c>
      <c r="G1702">
        <v>282022</v>
      </c>
      <c r="H1702">
        <v>10.79</v>
      </c>
      <c r="I1702">
        <v>3043017.38</v>
      </c>
      <c r="J1702" t="s">
        <v>81</v>
      </c>
      <c r="K1702">
        <v>0.70062009103746337</v>
      </c>
      <c r="L1702">
        <v>70.061999999999998</v>
      </c>
      <c r="M1702" t="s">
        <v>82</v>
      </c>
    </row>
    <row r="1703" spans="1:13">
      <c r="A1703" t="s">
        <v>1059</v>
      </c>
      <c r="B1703" t="s">
        <v>1060</v>
      </c>
      <c r="C1703" t="str">
        <f>TEXT(D1703, "mmm")</f>
        <v>Feb</v>
      </c>
      <c r="D1703" s="1">
        <v>45335</v>
      </c>
      <c r="E1703" t="s">
        <v>1061</v>
      </c>
      <c r="F1703" t="s">
        <v>101</v>
      </c>
      <c r="G1703">
        <v>137150</v>
      </c>
      <c r="H1703">
        <v>12.52</v>
      </c>
      <c r="I1703">
        <v>1717118</v>
      </c>
      <c r="J1703" t="s">
        <v>81</v>
      </c>
      <c r="K1703">
        <v>0.70062009103746337</v>
      </c>
      <c r="L1703">
        <v>70.061999999999998</v>
      </c>
      <c r="M1703" t="s">
        <v>82</v>
      </c>
    </row>
    <row r="1704" spans="1:13">
      <c r="A1704" t="s">
        <v>465</v>
      </c>
      <c r="B1704" t="s">
        <v>466</v>
      </c>
      <c r="C1704" t="str">
        <f>TEXT(D1704, "mmm")</f>
        <v>Feb</v>
      </c>
      <c r="D1704" s="1">
        <v>45335</v>
      </c>
      <c r="E1704" t="s">
        <v>1179</v>
      </c>
      <c r="F1704" t="s">
        <v>80</v>
      </c>
      <c r="G1704">
        <v>510</v>
      </c>
      <c r="H1704">
        <v>39.07</v>
      </c>
      <c r="I1704">
        <v>19925.7</v>
      </c>
      <c r="J1704" t="s">
        <v>81</v>
      </c>
      <c r="K1704">
        <v>7.7061567948077947E-3</v>
      </c>
      <c r="L1704">
        <v>0.77059999999999995</v>
      </c>
      <c r="M1704" t="s">
        <v>82</v>
      </c>
    </row>
    <row r="1705" spans="1:13">
      <c r="A1705" t="s">
        <v>1059</v>
      </c>
      <c r="B1705" t="s">
        <v>1060</v>
      </c>
      <c r="C1705" t="str">
        <f>TEXT(D1705, "mmm")</f>
        <v>Feb</v>
      </c>
      <c r="D1705" s="1">
        <v>45335</v>
      </c>
      <c r="E1705" t="s">
        <v>1063</v>
      </c>
      <c r="F1705" t="s">
        <v>101</v>
      </c>
      <c r="G1705">
        <v>137150</v>
      </c>
      <c r="H1705">
        <v>12.52</v>
      </c>
      <c r="I1705">
        <v>1717118</v>
      </c>
      <c r="J1705" t="s">
        <v>81</v>
      </c>
      <c r="K1705">
        <v>0.70062009103746337</v>
      </c>
      <c r="L1705">
        <v>70.061999999999998</v>
      </c>
      <c r="M1705" t="s">
        <v>82</v>
      </c>
    </row>
    <row r="1706" spans="1:13">
      <c r="A1706" t="s">
        <v>1059</v>
      </c>
      <c r="B1706" t="s">
        <v>1060</v>
      </c>
      <c r="C1706" t="str">
        <f>TEXT(D1706, "mmm")</f>
        <v>Feb</v>
      </c>
      <c r="D1706" s="1">
        <v>45335</v>
      </c>
      <c r="E1706" t="s">
        <v>1066</v>
      </c>
      <c r="F1706" t="s">
        <v>101</v>
      </c>
      <c r="G1706">
        <v>137150</v>
      </c>
      <c r="H1706">
        <v>12.52</v>
      </c>
      <c r="I1706">
        <v>1717118</v>
      </c>
      <c r="J1706" t="s">
        <v>81</v>
      </c>
      <c r="K1706">
        <v>0.70062009103746337</v>
      </c>
      <c r="L1706">
        <v>70.061999999999998</v>
      </c>
      <c r="M1706" t="s">
        <v>82</v>
      </c>
    </row>
    <row r="1707" spans="1:13">
      <c r="A1707" t="s">
        <v>1059</v>
      </c>
      <c r="B1707" t="s">
        <v>1060</v>
      </c>
      <c r="C1707" t="str">
        <f>TEXT(D1707, "mmm")</f>
        <v>Feb</v>
      </c>
      <c r="D1707" s="1">
        <v>45335</v>
      </c>
      <c r="E1707" t="s">
        <v>1064</v>
      </c>
      <c r="F1707" t="s">
        <v>101</v>
      </c>
      <c r="G1707">
        <v>137150</v>
      </c>
      <c r="H1707">
        <v>12.52</v>
      </c>
      <c r="I1707">
        <v>1717118</v>
      </c>
      <c r="J1707" t="s">
        <v>81</v>
      </c>
      <c r="K1707">
        <v>0.70062009103746337</v>
      </c>
      <c r="L1707">
        <v>70.061999999999998</v>
      </c>
      <c r="M1707" t="s">
        <v>82</v>
      </c>
    </row>
    <row r="1708" spans="1:13">
      <c r="A1708" t="s">
        <v>1059</v>
      </c>
      <c r="B1708" t="s">
        <v>1060</v>
      </c>
      <c r="C1708" t="str">
        <f>TEXT(D1708, "mmm")</f>
        <v>Feb</v>
      </c>
      <c r="D1708" s="1">
        <v>45335</v>
      </c>
      <c r="E1708" t="s">
        <v>1065</v>
      </c>
      <c r="F1708" t="s">
        <v>101</v>
      </c>
      <c r="G1708">
        <v>137150</v>
      </c>
      <c r="H1708">
        <v>12.52</v>
      </c>
      <c r="I1708">
        <v>1717118</v>
      </c>
      <c r="J1708" t="s">
        <v>81</v>
      </c>
      <c r="K1708">
        <v>0.70062009103746337</v>
      </c>
      <c r="L1708">
        <v>70.061999999999998</v>
      </c>
      <c r="M1708" t="s">
        <v>82</v>
      </c>
    </row>
    <row r="1709" spans="1:13">
      <c r="A1709" t="s">
        <v>1044</v>
      </c>
      <c r="B1709" t="s">
        <v>1045</v>
      </c>
      <c r="C1709" t="str">
        <f>TEXT(D1709, "mmm")</f>
        <v>Feb</v>
      </c>
      <c r="D1709" s="1">
        <v>45335</v>
      </c>
      <c r="E1709" t="s">
        <v>1046</v>
      </c>
      <c r="F1709" t="s">
        <v>101</v>
      </c>
      <c r="G1709">
        <v>800000</v>
      </c>
      <c r="H1709">
        <v>15</v>
      </c>
      <c r="I1709">
        <v>12000000</v>
      </c>
      <c r="J1709" t="s">
        <v>86</v>
      </c>
      <c r="K1709">
        <v>-1.454226935173719E-2</v>
      </c>
      <c r="L1709">
        <v>-1.4541999999999999</v>
      </c>
      <c r="M1709" t="s">
        <v>82</v>
      </c>
    </row>
    <row r="1710" spans="1:13">
      <c r="A1710" t="s">
        <v>1088</v>
      </c>
      <c r="B1710" t="s">
        <v>1089</v>
      </c>
      <c r="C1710" t="str">
        <f>TEXT(D1710, "mmm")</f>
        <v>Feb</v>
      </c>
      <c r="D1710" s="1">
        <v>45335</v>
      </c>
      <c r="E1710" t="s">
        <v>1180</v>
      </c>
      <c r="F1710" t="s">
        <v>80</v>
      </c>
      <c r="G1710">
        <v>3000</v>
      </c>
      <c r="H1710">
        <v>6.25</v>
      </c>
      <c r="I1710">
        <v>18750</v>
      </c>
      <c r="J1710" t="s">
        <v>81</v>
      </c>
      <c r="K1710">
        <v>3.0595822230808482E-2</v>
      </c>
      <c r="L1710">
        <v>3.0596000000000001</v>
      </c>
      <c r="M1710" t="s">
        <v>82</v>
      </c>
    </row>
    <row r="1711" spans="1:13">
      <c r="A1711" t="s">
        <v>1181</v>
      </c>
      <c r="B1711" t="s">
        <v>1182</v>
      </c>
      <c r="C1711" t="str">
        <f>TEXT(D1711, "mmm")</f>
        <v>Feb</v>
      </c>
      <c r="D1711" s="1">
        <v>45335</v>
      </c>
      <c r="E1711" t="s">
        <v>1183</v>
      </c>
      <c r="F1711" t="s">
        <v>80</v>
      </c>
      <c r="G1711">
        <v>710</v>
      </c>
      <c r="H1711">
        <v>18.66</v>
      </c>
      <c r="I1711">
        <v>13248.6</v>
      </c>
      <c r="J1711" t="s">
        <v>81</v>
      </c>
      <c r="K1711">
        <v>2.5040716657606099E-2</v>
      </c>
      <c r="L1711">
        <v>2.5041000000000002</v>
      </c>
      <c r="M1711" t="s">
        <v>82</v>
      </c>
    </row>
    <row r="1712" spans="1:13">
      <c r="A1712" t="s">
        <v>1184</v>
      </c>
      <c r="B1712" t="s">
        <v>1185</v>
      </c>
      <c r="C1712" t="str">
        <f>TEXT(D1712, "mmm")</f>
        <v>Feb</v>
      </c>
      <c r="D1712" s="1">
        <v>45335</v>
      </c>
      <c r="E1712" t="s">
        <v>1186</v>
      </c>
      <c r="F1712" t="s">
        <v>128</v>
      </c>
      <c r="G1712">
        <v>5000</v>
      </c>
      <c r="H1712">
        <v>9.4600000000000009</v>
      </c>
      <c r="I1712">
        <v>47300.000000000007</v>
      </c>
      <c r="J1712" t="s">
        <v>81</v>
      </c>
      <c r="K1712">
        <v>3.837949384702144E-2</v>
      </c>
      <c r="L1712">
        <v>3.8378999999999999</v>
      </c>
      <c r="M1712" t="s">
        <v>82</v>
      </c>
    </row>
    <row r="1713" spans="1:13">
      <c r="A1713" t="s">
        <v>107</v>
      </c>
      <c r="B1713" t="s">
        <v>108</v>
      </c>
      <c r="C1713" t="str">
        <f>TEXT(D1713, "mmm")</f>
        <v>Feb</v>
      </c>
      <c r="D1713" s="1">
        <v>45335</v>
      </c>
      <c r="E1713" t="s">
        <v>111</v>
      </c>
      <c r="F1713" t="s">
        <v>101</v>
      </c>
      <c r="G1713">
        <v>26000</v>
      </c>
      <c r="H1713">
        <v>7.45</v>
      </c>
      <c r="I1713">
        <v>193700</v>
      </c>
      <c r="J1713" t="s">
        <v>81</v>
      </c>
      <c r="K1713">
        <v>1.3477075957459389E-2</v>
      </c>
      <c r="L1713">
        <v>1.3476999999999999</v>
      </c>
      <c r="M1713" t="s">
        <v>82</v>
      </c>
    </row>
    <row r="1714" spans="1:13">
      <c r="A1714" t="s">
        <v>107</v>
      </c>
      <c r="B1714" t="s">
        <v>108</v>
      </c>
      <c r="C1714" t="str">
        <f>TEXT(D1714, "mmm")</f>
        <v>Feb</v>
      </c>
      <c r="D1714" s="1">
        <v>45335</v>
      </c>
      <c r="E1714" t="s">
        <v>110</v>
      </c>
      <c r="F1714" t="s">
        <v>101</v>
      </c>
      <c r="G1714">
        <v>26000</v>
      </c>
      <c r="H1714">
        <v>7.45</v>
      </c>
      <c r="I1714">
        <v>193700</v>
      </c>
      <c r="J1714" t="s">
        <v>81</v>
      </c>
      <c r="K1714">
        <v>1.3477075957459389E-2</v>
      </c>
      <c r="L1714">
        <v>1.3476999999999999</v>
      </c>
      <c r="M1714" t="s">
        <v>82</v>
      </c>
    </row>
    <row r="1715" spans="1:13">
      <c r="A1715" t="s">
        <v>107</v>
      </c>
      <c r="B1715" t="s">
        <v>108</v>
      </c>
      <c r="C1715" t="str">
        <f>TEXT(D1715, "mmm")</f>
        <v>Feb</v>
      </c>
      <c r="D1715" s="1">
        <v>45335</v>
      </c>
      <c r="E1715" t="s">
        <v>109</v>
      </c>
      <c r="F1715" t="s">
        <v>101</v>
      </c>
      <c r="G1715">
        <v>26000</v>
      </c>
      <c r="H1715">
        <v>7.45</v>
      </c>
      <c r="I1715">
        <v>193700</v>
      </c>
      <c r="J1715" t="s">
        <v>81</v>
      </c>
      <c r="K1715">
        <v>1.3477075957459389E-2</v>
      </c>
      <c r="L1715">
        <v>1.3476999999999999</v>
      </c>
      <c r="M1715" t="s">
        <v>82</v>
      </c>
    </row>
    <row r="1716" spans="1:13">
      <c r="A1716" t="s">
        <v>1187</v>
      </c>
      <c r="B1716" t="s">
        <v>1188</v>
      </c>
      <c r="C1716" t="str">
        <f>TEXT(D1716, "mmm")</f>
        <v>Feb</v>
      </c>
      <c r="D1716" s="1">
        <v>45335</v>
      </c>
      <c r="E1716" t="s">
        <v>1189</v>
      </c>
      <c r="F1716" t="s">
        <v>118</v>
      </c>
      <c r="G1716">
        <v>898</v>
      </c>
      <c r="H1716">
        <v>45</v>
      </c>
      <c r="I1716">
        <v>40410</v>
      </c>
      <c r="J1716" t="s">
        <v>81</v>
      </c>
      <c r="K1716">
        <v>0.116472137943421</v>
      </c>
      <c r="L1716">
        <v>11.6472</v>
      </c>
      <c r="M1716" t="s">
        <v>82</v>
      </c>
    </row>
    <row r="1717" spans="1:13">
      <c r="A1717" t="s">
        <v>1187</v>
      </c>
      <c r="B1717" t="s">
        <v>1188</v>
      </c>
      <c r="C1717" t="str">
        <f>TEXT(D1717, "mmm")</f>
        <v>Feb</v>
      </c>
      <c r="D1717" s="1">
        <v>45335</v>
      </c>
      <c r="E1717" t="s">
        <v>1189</v>
      </c>
      <c r="F1717" t="s">
        <v>118</v>
      </c>
      <c r="G1717">
        <v>1000</v>
      </c>
      <c r="H1717">
        <v>45.1</v>
      </c>
      <c r="I1717">
        <v>45100</v>
      </c>
      <c r="J1717" t="s">
        <v>86</v>
      </c>
      <c r="K1717">
        <v>0.116472137943421</v>
      </c>
      <c r="L1717">
        <v>11.6472</v>
      </c>
      <c r="M1717" t="s">
        <v>82</v>
      </c>
    </row>
    <row r="1718" spans="1:13">
      <c r="A1718" t="s">
        <v>1190</v>
      </c>
      <c r="B1718" t="s">
        <v>1191</v>
      </c>
      <c r="C1718" t="str">
        <f>TEXT(D1718, "mmm")</f>
        <v>Feb</v>
      </c>
      <c r="D1718" s="1">
        <v>45335</v>
      </c>
      <c r="E1718" t="s">
        <v>1192</v>
      </c>
      <c r="F1718" t="s">
        <v>128</v>
      </c>
      <c r="G1718">
        <v>333300</v>
      </c>
      <c r="H1718">
        <v>0.3</v>
      </c>
      <c r="I1718">
        <v>99990</v>
      </c>
      <c r="J1718" t="s">
        <v>86</v>
      </c>
      <c r="K1718">
        <v>-0.6954022988505747</v>
      </c>
      <c r="L1718">
        <v>-69.540199999999999</v>
      </c>
      <c r="M1718" t="s">
        <v>82</v>
      </c>
    </row>
    <row r="1719" spans="1:13">
      <c r="A1719" t="s">
        <v>1193</v>
      </c>
      <c r="B1719" t="s">
        <v>1194</v>
      </c>
      <c r="C1719" t="str">
        <f>TEXT(D1719, "mmm")</f>
        <v>Feb</v>
      </c>
      <c r="D1719" s="1">
        <v>45335</v>
      </c>
      <c r="E1719" t="s">
        <v>1195</v>
      </c>
      <c r="F1719" t="s">
        <v>101</v>
      </c>
      <c r="G1719">
        <v>10000</v>
      </c>
      <c r="H1719">
        <v>11.18</v>
      </c>
      <c r="I1719">
        <v>111800</v>
      </c>
      <c r="J1719" t="s">
        <v>86</v>
      </c>
      <c r="K1719">
        <v>-9.1324131074829173E-3</v>
      </c>
      <c r="L1719">
        <v>-0.91320000000000001</v>
      </c>
      <c r="M1719" t="s">
        <v>82</v>
      </c>
    </row>
    <row r="1720" spans="1:13">
      <c r="A1720" t="s">
        <v>1193</v>
      </c>
      <c r="B1720" t="s">
        <v>1194</v>
      </c>
      <c r="C1720" t="str">
        <f>TEXT(D1720, "mmm")</f>
        <v>Feb</v>
      </c>
      <c r="D1720" s="1">
        <v>45335</v>
      </c>
      <c r="E1720" t="s">
        <v>1196</v>
      </c>
      <c r="F1720" t="s">
        <v>251</v>
      </c>
      <c r="G1720">
        <v>10000</v>
      </c>
      <c r="H1720">
        <v>11.18</v>
      </c>
      <c r="I1720">
        <v>111800</v>
      </c>
      <c r="J1720" t="s">
        <v>86</v>
      </c>
      <c r="K1720">
        <v>-9.1324131074829173E-3</v>
      </c>
      <c r="L1720">
        <v>-0.91320000000000001</v>
      </c>
      <c r="M1720" t="s">
        <v>82</v>
      </c>
    </row>
    <row r="1721" spans="1:13">
      <c r="A1721" t="s">
        <v>1193</v>
      </c>
      <c r="B1721" t="s">
        <v>1194</v>
      </c>
      <c r="C1721" t="str">
        <f>TEXT(D1721, "mmm")</f>
        <v>Feb</v>
      </c>
      <c r="D1721" s="1">
        <v>45335</v>
      </c>
      <c r="E1721" t="s">
        <v>1197</v>
      </c>
      <c r="F1721" t="s">
        <v>101</v>
      </c>
      <c r="G1721">
        <v>10000</v>
      </c>
      <c r="H1721">
        <v>11.18</v>
      </c>
      <c r="I1721">
        <v>111800</v>
      </c>
      <c r="J1721" t="s">
        <v>86</v>
      </c>
      <c r="K1721">
        <v>-9.1324131074829173E-3</v>
      </c>
      <c r="L1721">
        <v>-0.91320000000000001</v>
      </c>
      <c r="M1721" t="s">
        <v>82</v>
      </c>
    </row>
    <row r="1722" spans="1:13">
      <c r="A1722" t="s">
        <v>789</v>
      </c>
      <c r="B1722" t="s">
        <v>790</v>
      </c>
      <c r="C1722" t="str">
        <f>TEXT(D1722, "mmm")</f>
        <v>Feb</v>
      </c>
      <c r="D1722" s="1">
        <v>45335</v>
      </c>
      <c r="E1722" t="s">
        <v>791</v>
      </c>
      <c r="F1722" t="s">
        <v>80</v>
      </c>
      <c r="G1722">
        <v>10000</v>
      </c>
      <c r="H1722">
        <v>2</v>
      </c>
      <c r="I1722">
        <v>20000</v>
      </c>
      <c r="J1722" t="s">
        <v>81</v>
      </c>
      <c r="K1722">
        <v>2.9999971389770511E-2</v>
      </c>
      <c r="L1722">
        <v>3</v>
      </c>
      <c r="M1722" t="s">
        <v>82</v>
      </c>
    </row>
    <row r="1723" spans="1:13">
      <c r="A1723" t="s">
        <v>1198</v>
      </c>
      <c r="B1723" t="s">
        <v>1199</v>
      </c>
      <c r="C1723" t="str">
        <f>TEXT(D1723, "mmm")</f>
        <v>Feb</v>
      </c>
      <c r="D1723" s="1">
        <v>45335</v>
      </c>
      <c r="E1723" t="s">
        <v>1200</v>
      </c>
      <c r="F1723" t="s">
        <v>80</v>
      </c>
      <c r="G1723">
        <v>200000</v>
      </c>
      <c r="H1723">
        <v>9.5399999999999991</v>
      </c>
      <c r="I1723">
        <v>1908000</v>
      </c>
      <c r="J1723" t="s">
        <v>86</v>
      </c>
      <c r="K1723">
        <v>4.1926981417652609E-3</v>
      </c>
      <c r="L1723">
        <v>0.41930000000000001</v>
      </c>
      <c r="M1723" t="s">
        <v>82</v>
      </c>
    </row>
    <row r="1724" spans="1:13">
      <c r="A1724" t="s">
        <v>1201</v>
      </c>
      <c r="B1724" t="s">
        <v>1202</v>
      </c>
      <c r="C1724" t="str">
        <f>TEXT(D1724, "mmm")</f>
        <v>Feb</v>
      </c>
      <c r="D1724" s="1">
        <v>45335</v>
      </c>
      <c r="E1724" t="s">
        <v>1203</v>
      </c>
      <c r="F1724" t="s">
        <v>128</v>
      </c>
      <c r="G1724">
        <v>20000</v>
      </c>
      <c r="H1724">
        <v>3.91</v>
      </c>
      <c r="I1724">
        <v>78200</v>
      </c>
      <c r="J1724" t="s">
        <v>86</v>
      </c>
      <c r="K1724">
        <v>4.3814451360767892E-2</v>
      </c>
      <c r="L1724">
        <v>4.3814000000000002</v>
      </c>
      <c r="M1724" t="s">
        <v>82</v>
      </c>
    </row>
    <row r="1725" spans="1:13">
      <c r="A1725" t="s">
        <v>1201</v>
      </c>
      <c r="B1725" t="s">
        <v>1202</v>
      </c>
      <c r="C1725" t="str">
        <f>TEXT(D1725, "mmm")</f>
        <v>Feb</v>
      </c>
      <c r="D1725" s="1">
        <v>45335</v>
      </c>
      <c r="E1725" t="s">
        <v>1204</v>
      </c>
      <c r="F1725" t="s">
        <v>80</v>
      </c>
      <c r="G1725">
        <v>15000</v>
      </c>
      <c r="H1725">
        <v>3.95</v>
      </c>
      <c r="I1725">
        <v>59250</v>
      </c>
      <c r="J1725" t="s">
        <v>81</v>
      </c>
      <c r="K1725">
        <v>4.3814451360767892E-2</v>
      </c>
      <c r="L1725">
        <v>4.3814000000000002</v>
      </c>
      <c r="M1725" t="s">
        <v>82</v>
      </c>
    </row>
    <row r="1726" spans="1:13">
      <c r="A1726" t="s">
        <v>792</v>
      </c>
      <c r="B1726" t="s">
        <v>793</v>
      </c>
      <c r="C1726" t="str">
        <f>TEXT(D1726, "mmm")</f>
        <v>Feb</v>
      </c>
      <c r="D1726" s="1">
        <v>45335</v>
      </c>
      <c r="E1726" t="s">
        <v>1081</v>
      </c>
      <c r="F1726" t="s">
        <v>80</v>
      </c>
      <c r="G1726">
        <v>867</v>
      </c>
      <c r="H1726">
        <v>50.99</v>
      </c>
      <c r="I1726">
        <v>44208.33</v>
      </c>
      <c r="J1726" t="s">
        <v>81</v>
      </c>
      <c r="K1726">
        <v>6.9599211408895023E-3</v>
      </c>
      <c r="L1726">
        <v>0.69599999999999995</v>
      </c>
      <c r="M1726" t="s">
        <v>82</v>
      </c>
    </row>
    <row r="1727" spans="1:13">
      <c r="A1727" t="s">
        <v>291</v>
      </c>
      <c r="B1727" t="s">
        <v>292</v>
      </c>
      <c r="C1727" t="str">
        <f>TEXT(D1727, "mmm")</f>
        <v>Feb</v>
      </c>
      <c r="D1727" s="1">
        <v>45335</v>
      </c>
      <c r="E1727" t="s">
        <v>102</v>
      </c>
      <c r="F1727" t="s">
        <v>101</v>
      </c>
      <c r="G1727">
        <v>312718</v>
      </c>
      <c r="H1727">
        <v>8.01</v>
      </c>
      <c r="I1727">
        <v>2504871.1800000002</v>
      </c>
      <c r="J1727" t="s">
        <v>86</v>
      </c>
      <c r="K1727">
        <v>1.07498411353526E-2</v>
      </c>
      <c r="L1727">
        <v>1.075</v>
      </c>
      <c r="M1727" t="s">
        <v>82</v>
      </c>
    </row>
    <row r="1728" spans="1:13">
      <c r="A1728" t="s">
        <v>291</v>
      </c>
      <c r="B1728" t="s">
        <v>292</v>
      </c>
      <c r="C1728" t="str">
        <f>TEXT(D1728, "mmm")</f>
        <v>Feb</v>
      </c>
      <c r="D1728" s="1">
        <v>45335</v>
      </c>
      <c r="E1728" t="s">
        <v>100</v>
      </c>
      <c r="F1728" t="s">
        <v>101</v>
      </c>
      <c r="G1728">
        <v>312718</v>
      </c>
      <c r="H1728">
        <v>8.01</v>
      </c>
      <c r="I1728">
        <v>2504871.1800000002</v>
      </c>
      <c r="J1728" t="s">
        <v>86</v>
      </c>
      <c r="K1728">
        <v>1.07498411353526E-2</v>
      </c>
      <c r="L1728">
        <v>1.075</v>
      </c>
      <c r="M1728" t="s">
        <v>82</v>
      </c>
    </row>
    <row r="1729" spans="1:13">
      <c r="A1729" t="s">
        <v>1205</v>
      </c>
      <c r="B1729" t="s">
        <v>1206</v>
      </c>
      <c r="C1729" t="str">
        <f>TEXT(D1729, "mmm")</f>
        <v>Feb</v>
      </c>
      <c r="D1729" s="1">
        <v>45335</v>
      </c>
      <c r="E1729" t="s">
        <v>1207</v>
      </c>
      <c r="F1729" t="s">
        <v>101</v>
      </c>
      <c r="G1729">
        <v>49000</v>
      </c>
      <c r="H1729">
        <v>7</v>
      </c>
      <c r="I1729">
        <v>343000</v>
      </c>
      <c r="J1729" t="s">
        <v>86</v>
      </c>
      <c r="K1729">
        <v>0.27532086854287008</v>
      </c>
      <c r="L1729">
        <v>27.5321</v>
      </c>
      <c r="M1729" t="s">
        <v>82</v>
      </c>
    </row>
    <row r="1730" spans="1:13">
      <c r="A1730" t="s">
        <v>1205</v>
      </c>
      <c r="B1730" t="s">
        <v>1206</v>
      </c>
      <c r="C1730" t="str">
        <f>TEXT(D1730, "mmm")</f>
        <v>Feb</v>
      </c>
      <c r="D1730" s="1">
        <v>45335</v>
      </c>
      <c r="E1730" t="s">
        <v>1208</v>
      </c>
      <c r="F1730" t="s">
        <v>101</v>
      </c>
      <c r="G1730">
        <v>49000</v>
      </c>
      <c r="H1730">
        <v>7</v>
      </c>
      <c r="I1730">
        <v>343000</v>
      </c>
      <c r="J1730" t="s">
        <v>86</v>
      </c>
      <c r="K1730">
        <v>0.27532086854287008</v>
      </c>
      <c r="L1730">
        <v>27.5321</v>
      </c>
      <c r="M1730" t="s">
        <v>82</v>
      </c>
    </row>
    <row r="1731" spans="1:13">
      <c r="A1731" t="s">
        <v>1205</v>
      </c>
      <c r="B1731" t="s">
        <v>1206</v>
      </c>
      <c r="C1731" t="str">
        <f>TEXT(D1731, "mmm")</f>
        <v>Feb</v>
      </c>
      <c r="D1731" s="1">
        <v>45335</v>
      </c>
      <c r="E1731" t="s">
        <v>1207</v>
      </c>
      <c r="F1731" t="s">
        <v>101</v>
      </c>
      <c r="G1731">
        <v>40000</v>
      </c>
      <c r="H1731">
        <v>7</v>
      </c>
      <c r="I1731">
        <v>280000</v>
      </c>
      <c r="J1731" t="s">
        <v>81</v>
      </c>
      <c r="K1731">
        <v>0.27532086854287008</v>
      </c>
      <c r="L1731">
        <v>27.5321</v>
      </c>
      <c r="M1731" t="s">
        <v>82</v>
      </c>
    </row>
    <row r="1732" spans="1:13">
      <c r="A1732" t="s">
        <v>1205</v>
      </c>
      <c r="B1732" t="s">
        <v>1206</v>
      </c>
      <c r="C1732" t="str">
        <f>TEXT(D1732, "mmm")</f>
        <v>Feb</v>
      </c>
      <c r="D1732" s="1">
        <v>45335</v>
      </c>
      <c r="E1732" t="s">
        <v>1208</v>
      </c>
      <c r="F1732" t="s">
        <v>101</v>
      </c>
      <c r="G1732">
        <v>40000</v>
      </c>
      <c r="H1732">
        <v>7</v>
      </c>
      <c r="I1732">
        <v>280000</v>
      </c>
      <c r="J1732" t="s">
        <v>81</v>
      </c>
      <c r="K1732">
        <v>0.27532086854287008</v>
      </c>
      <c r="L1732">
        <v>27.5321</v>
      </c>
      <c r="M1732" t="s">
        <v>82</v>
      </c>
    </row>
    <row r="1733" spans="1:13">
      <c r="A1733" t="s">
        <v>1205</v>
      </c>
      <c r="B1733" t="s">
        <v>1206</v>
      </c>
      <c r="C1733" t="str">
        <f>TEXT(D1733, "mmm")</f>
        <v>Feb</v>
      </c>
      <c r="D1733" s="1">
        <v>45335</v>
      </c>
      <c r="E1733" t="s">
        <v>1207</v>
      </c>
      <c r="F1733" t="s">
        <v>101</v>
      </c>
      <c r="G1733">
        <v>49000</v>
      </c>
      <c r="H1733">
        <v>7</v>
      </c>
      <c r="I1733">
        <v>343000</v>
      </c>
      <c r="J1733" t="s">
        <v>86</v>
      </c>
      <c r="K1733">
        <v>0.27532086854287008</v>
      </c>
      <c r="L1733">
        <v>27.5321</v>
      </c>
      <c r="M1733" t="s">
        <v>82</v>
      </c>
    </row>
    <row r="1734" spans="1:13">
      <c r="A1734" t="s">
        <v>1205</v>
      </c>
      <c r="B1734" t="s">
        <v>1206</v>
      </c>
      <c r="C1734" t="str">
        <f>TEXT(D1734, "mmm")</f>
        <v>Feb</v>
      </c>
      <c r="D1734" s="1">
        <v>45335</v>
      </c>
      <c r="E1734" t="s">
        <v>1208</v>
      </c>
      <c r="F1734" t="s">
        <v>101</v>
      </c>
      <c r="G1734">
        <v>49000</v>
      </c>
      <c r="H1734">
        <v>7</v>
      </c>
      <c r="I1734">
        <v>343000</v>
      </c>
      <c r="J1734" t="s">
        <v>86</v>
      </c>
      <c r="K1734">
        <v>0.27532086854287008</v>
      </c>
      <c r="L1734">
        <v>27.5321</v>
      </c>
      <c r="M1734" t="s">
        <v>82</v>
      </c>
    </row>
    <row r="1735" spans="1:13">
      <c r="A1735" t="s">
        <v>321</v>
      </c>
      <c r="B1735" t="s">
        <v>322</v>
      </c>
      <c r="C1735" t="str">
        <f>TEXT(D1735, "mmm")</f>
        <v>Feb</v>
      </c>
      <c r="D1735" s="1">
        <v>45335</v>
      </c>
      <c r="E1735" t="s">
        <v>323</v>
      </c>
      <c r="F1735" t="s">
        <v>118</v>
      </c>
      <c r="G1735">
        <v>6051</v>
      </c>
      <c r="H1735">
        <v>2.61</v>
      </c>
      <c r="I1735">
        <v>15793.11</v>
      </c>
      <c r="J1735" t="s">
        <v>81</v>
      </c>
      <c r="K1735">
        <v>-9.0909090909090939E-2</v>
      </c>
      <c r="L1735">
        <v>-9.0908999999999995</v>
      </c>
      <c r="M1735" t="s">
        <v>82</v>
      </c>
    </row>
    <row r="1736" spans="1:13">
      <c r="A1736" t="s">
        <v>1067</v>
      </c>
      <c r="B1736" t="s">
        <v>1068</v>
      </c>
      <c r="C1736" t="str">
        <f>TEXT(D1736, "mmm")</f>
        <v>Feb</v>
      </c>
      <c r="D1736" s="1">
        <v>45335</v>
      </c>
      <c r="E1736" t="s">
        <v>1069</v>
      </c>
      <c r="F1736" t="s">
        <v>80</v>
      </c>
      <c r="G1736">
        <v>3800</v>
      </c>
      <c r="H1736">
        <v>6.67</v>
      </c>
      <c r="I1736">
        <v>25346</v>
      </c>
      <c r="J1736" t="s">
        <v>81</v>
      </c>
      <c r="K1736">
        <v>2.11800602676393E-2</v>
      </c>
      <c r="L1736">
        <v>2.1179999999999999</v>
      </c>
      <c r="M1736" t="s">
        <v>82</v>
      </c>
    </row>
    <row r="1737" spans="1:13">
      <c r="A1737" t="s">
        <v>1059</v>
      </c>
      <c r="B1737" t="s">
        <v>1060</v>
      </c>
      <c r="C1737" t="str">
        <f>TEXT(D1737, "mmm")</f>
        <v>Feb</v>
      </c>
      <c r="D1737" s="1">
        <v>45335</v>
      </c>
      <c r="E1737" t="s">
        <v>1063</v>
      </c>
      <c r="F1737" t="s">
        <v>101</v>
      </c>
      <c r="G1737">
        <v>282022</v>
      </c>
      <c r="H1737">
        <v>10.79</v>
      </c>
      <c r="I1737">
        <v>3043017.38</v>
      </c>
      <c r="J1737" t="s">
        <v>81</v>
      </c>
      <c r="K1737">
        <v>0.70062009103746337</v>
      </c>
      <c r="L1737">
        <v>70.061999999999998</v>
      </c>
      <c r="M1737" t="s">
        <v>82</v>
      </c>
    </row>
    <row r="1738" spans="1:13">
      <c r="A1738" t="s">
        <v>1059</v>
      </c>
      <c r="B1738" t="s">
        <v>1060</v>
      </c>
      <c r="C1738" t="str">
        <f>TEXT(D1738, "mmm")</f>
        <v>Feb</v>
      </c>
      <c r="D1738" s="1">
        <v>45335</v>
      </c>
      <c r="E1738" t="s">
        <v>1065</v>
      </c>
      <c r="F1738" t="s">
        <v>101</v>
      </c>
      <c r="G1738">
        <v>282022</v>
      </c>
      <c r="H1738">
        <v>10.79</v>
      </c>
      <c r="I1738">
        <v>3043017.38</v>
      </c>
      <c r="J1738" t="s">
        <v>81</v>
      </c>
      <c r="K1738">
        <v>0.70062009103746337</v>
      </c>
      <c r="L1738">
        <v>70.061999999999998</v>
      </c>
      <c r="M1738" t="s">
        <v>82</v>
      </c>
    </row>
    <row r="1739" spans="1:13">
      <c r="A1739" t="s">
        <v>1059</v>
      </c>
      <c r="B1739" t="s">
        <v>1060</v>
      </c>
      <c r="C1739" t="str">
        <f>TEXT(D1739, "mmm")</f>
        <v>Feb</v>
      </c>
      <c r="D1739" s="1">
        <v>45335</v>
      </c>
      <c r="E1739" t="s">
        <v>1066</v>
      </c>
      <c r="F1739" t="s">
        <v>101</v>
      </c>
      <c r="G1739">
        <v>282022</v>
      </c>
      <c r="H1739">
        <v>10.79</v>
      </c>
      <c r="I1739">
        <v>3043017.38</v>
      </c>
      <c r="J1739" t="s">
        <v>81</v>
      </c>
      <c r="K1739">
        <v>0.70062009103746337</v>
      </c>
      <c r="L1739">
        <v>70.061999999999998</v>
      </c>
      <c r="M1739" t="s">
        <v>82</v>
      </c>
    </row>
    <row r="1740" spans="1:13">
      <c r="A1740" t="s">
        <v>1059</v>
      </c>
      <c r="B1740" t="s">
        <v>1060</v>
      </c>
      <c r="C1740" t="str">
        <f>TEXT(D1740, "mmm")</f>
        <v>Feb</v>
      </c>
      <c r="D1740" s="1">
        <v>45335</v>
      </c>
      <c r="E1740" t="s">
        <v>1064</v>
      </c>
      <c r="F1740" t="s">
        <v>101</v>
      </c>
      <c r="G1740">
        <v>282022</v>
      </c>
      <c r="H1740">
        <v>10.79</v>
      </c>
      <c r="I1740">
        <v>3043017.38</v>
      </c>
      <c r="J1740" t="s">
        <v>81</v>
      </c>
      <c r="K1740">
        <v>0.70062009103746337</v>
      </c>
      <c r="L1740">
        <v>70.061999999999998</v>
      </c>
      <c r="M1740" t="s">
        <v>82</v>
      </c>
    </row>
    <row r="1741" spans="1:13">
      <c r="A1741" t="s">
        <v>1059</v>
      </c>
      <c r="B1741" t="s">
        <v>1060</v>
      </c>
      <c r="C1741" t="str">
        <f>TEXT(D1741, "mmm")</f>
        <v>Feb</v>
      </c>
      <c r="D1741" s="1">
        <v>45335</v>
      </c>
      <c r="E1741" t="s">
        <v>1061</v>
      </c>
      <c r="F1741" t="s">
        <v>101</v>
      </c>
      <c r="G1741">
        <v>282022</v>
      </c>
      <c r="H1741">
        <v>10.79</v>
      </c>
      <c r="I1741">
        <v>3043017.38</v>
      </c>
      <c r="J1741" t="s">
        <v>81</v>
      </c>
      <c r="K1741">
        <v>0.70062009103746337</v>
      </c>
      <c r="L1741">
        <v>70.061999999999998</v>
      </c>
      <c r="M1741" t="s">
        <v>82</v>
      </c>
    </row>
    <row r="1742" spans="1:13">
      <c r="A1742" t="s">
        <v>1059</v>
      </c>
      <c r="B1742" t="s">
        <v>1060</v>
      </c>
      <c r="C1742" t="str">
        <f>TEXT(D1742, "mmm")</f>
        <v>Feb</v>
      </c>
      <c r="D1742" s="1">
        <v>45335</v>
      </c>
      <c r="E1742" t="s">
        <v>1063</v>
      </c>
      <c r="F1742" t="s">
        <v>101</v>
      </c>
      <c r="G1742">
        <v>547172</v>
      </c>
      <c r="H1742">
        <v>11</v>
      </c>
      <c r="I1742">
        <v>6018892</v>
      </c>
      <c r="J1742" t="s">
        <v>86</v>
      </c>
      <c r="K1742">
        <v>0.70062009103746337</v>
      </c>
      <c r="L1742">
        <v>70.061999999999998</v>
      </c>
      <c r="M1742" t="s">
        <v>82</v>
      </c>
    </row>
    <row r="1743" spans="1:13">
      <c r="A1743" t="s">
        <v>1059</v>
      </c>
      <c r="B1743" t="s">
        <v>1060</v>
      </c>
      <c r="C1743" t="str">
        <f>TEXT(D1743, "mmm")</f>
        <v>Feb</v>
      </c>
      <c r="D1743" s="1">
        <v>45335</v>
      </c>
      <c r="E1743" t="s">
        <v>1065</v>
      </c>
      <c r="F1743" t="s">
        <v>101</v>
      </c>
      <c r="G1743">
        <v>547172</v>
      </c>
      <c r="H1743">
        <v>11</v>
      </c>
      <c r="I1743">
        <v>6018892</v>
      </c>
      <c r="J1743" t="s">
        <v>86</v>
      </c>
      <c r="K1743">
        <v>0.70062009103746337</v>
      </c>
      <c r="L1743">
        <v>70.061999999999998</v>
      </c>
      <c r="M1743" t="s">
        <v>82</v>
      </c>
    </row>
    <row r="1744" spans="1:13">
      <c r="A1744" t="s">
        <v>1059</v>
      </c>
      <c r="B1744" t="s">
        <v>1060</v>
      </c>
      <c r="C1744" t="str">
        <f>TEXT(D1744, "mmm")</f>
        <v>Feb</v>
      </c>
      <c r="D1744" s="1">
        <v>45335</v>
      </c>
      <c r="E1744" t="s">
        <v>1066</v>
      </c>
      <c r="F1744" t="s">
        <v>101</v>
      </c>
      <c r="G1744">
        <v>547172</v>
      </c>
      <c r="H1744">
        <v>11</v>
      </c>
      <c r="I1744">
        <v>6018892</v>
      </c>
      <c r="J1744" t="s">
        <v>86</v>
      </c>
      <c r="K1744">
        <v>0.70062009103746337</v>
      </c>
      <c r="L1744">
        <v>70.061999999999998</v>
      </c>
      <c r="M1744" t="s">
        <v>82</v>
      </c>
    </row>
    <row r="1745" spans="1:13">
      <c r="A1745" t="s">
        <v>1059</v>
      </c>
      <c r="B1745" t="s">
        <v>1060</v>
      </c>
      <c r="C1745" t="str">
        <f>TEXT(D1745, "mmm")</f>
        <v>Feb</v>
      </c>
      <c r="D1745" s="1">
        <v>45335</v>
      </c>
      <c r="E1745" t="s">
        <v>1064</v>
      </c>
      <c r="F1745" t="s">
        <v>101</v>
      </c>
      <c r="G1745">
        <v>547172</v>
      </c>
      <c r="H1745">
        <v>11</v>
      </c>
      <c r="I1745">
        <v>6018892</v>
      </c>
      <c r="J1745" t="s">
        <v>86</v>
      </c>
      <c r="K1745">
        <v>0.70062009103746337</v>
      </c>
      <c r="L1745">
        <v>70.061999999999998</v>
      </c>
      <c r="M1745" t="s">
        <v>82</v>
      </c>
    </row>
    <row r="1746" spans="1:13">
      <c r="A1746" t="s">
        <v>1059</v>
      </c>
      <c r="B1746" t="s">
        <v>1060</v>
      </c>
      <c r="C1746" t="str">
        <f>TEXT(D1746, "mmm")</f>
        <v>Feb</v>
      </c>
      <c r="D1746" s="1">
        <v>45335</v>
      </c>
      <c r="E1746" t="s">
        <v>1061</v>
      </c>
      <c r="F1746" t="s">
        <v>101</v>
      </c>
      <c r="G1746">
        <v>547172</v>
      </c>
      <c r="H1746">
        <v>11</v>
      </c>
      <c r="I1746">
        <v>6018892</v>
      </c>
      <c r="J1746" t="s">
        <v>86</v>
      </c>
      <c r="K1746">
        <v>0.70062009103746337</v>
      </c>
      <c r="L1746">
        <v>70.061999999999998</v>
      </c>
      <c r="M1746" t="s">
        <v>82</v>
      </c>
    </row>
    <row r="1747" spans="1:13">
      <c r="A1747" t="s">
        <v>1059</v>
      </c>
      <c r="B1747" t="s">
        <v>1060</v>
      </c>
      <c r="C1747" t="str">
        <f>TEXT(D1747, "mmm")</f>
        <v>Feb</v>
      </c>
      <c r="D1747" s="1">
        <v>45335</v>
      </c>
      <c r="E1747" t="s">
        <v>1063</v>
      </c>
      <c r="F1747" t="s">
        <v>101</v>
      </c>
      <c r="G1747">
        <v>137150</v>
      </c>
      <c r="H1747">
        <v>12.52</v>
      </c>
      <c r="I1747">
        <v>1717118</v>
      </c>
      <c r="J1747" t="s">
        <v>81</v>
      </c>
      <c r="K1747">
        <v>0.70062009103746337</v>
      </c>
      <c r="L1747">
        <v>70.061999999999998</v>
      </c>
      <c r="M1747" t="s">
        <v>82</v>
      </c>
    </row>
    <row r="1748" spans="1:13">
      <c r="A1748" t="s">
        <v>1059</v>
      </c>
      <c r="B1748" t="s">
        <v>1060</v>
      </c>
      <c r="C1748" t="str">
        <f>TEXT(D1748, "mmm")</f>
        <v>Feb</v>
      </c>
      <c r="D1748" s="1">
        <v>45335</v>
      </c>
      <c r="E1748" t="s">
        <v>1065</v>
      </c>
      <c r="F1748" t="s">
        <v>101</v>
      </c>
      <c r="G1748">
        <v>137150</v>
      </c>
      <c r="H1748">
        <v>12.52</v>
      </c>
      <c r="I1748">
        <v>1717118</v>
      </c>
      <c r="J1748" t="s">
        <v>81</v>
      </c>
      <c r="K1748">
        <v>0.70062009103746337</v>
      </c>
      <c r="L1748">
        <v>70.061999999999998</v>
      </c>
      <c r="M1748" t="s">
        <v>82</v>
      </c>
    </row>
    <row r="1749" spans="1:13">
      <c r="A1749" t="s">
        <v>1059</v>
      </c>
      <c r="B1749" t="s">
        <v>1060</v>
      </c>
      <c r="C1749" t="str">
        <f>TEXT(D1749, "mmm")</f>
        <v>Feb</v>
      </c>
      <c r="D1749" s="1">
        <v>45335</v>
      </c>
      <c r="E1749" t="s">
        <v>1066</v>
      </c>
      <c r="F1749" t="s">
        <v>101</v>
      </c>
      <c r="G1749">
        <v>137150</v>
      </c>
      <c r="H1749">
        <v>12.52</v>
      </c>
      <c r="I1749">
        <v>1717118</v>
      </c>
      <c r="J1749" t="s">
        <v>81</v>
      </c>
      <c r="K1749">
        <v>0.70062009103746337</v>
      </c>
      <c r="L1749">
        <v>70.061999999999998</v>
      </c>
      <c r="M1749" t="s">
        <v>82</v>
      </c>
    </row>
    <row r="1750" spans="1:13">
      <c r="A1750" t="s">
        <v>1059</v>
      </c>
      <c r="B1750" t="s">
        <v>1060</v>
      </c>
      <c r="C1750" t="str">
        <f>TEXT(D1750, "mmm")</f>
        <v>Feb</v>
      </c>
      <c r="D1750" s="1">
        <v>45335</v>
      </c>
      <c r="E1750" t="s">
        <v>1064</v>
      </c>
      <c r="F1750" t="s">
        <v>101</v>
      </c>
      <c r="G1750">
        <v>137150</v>
      </c>
      <c r="H1750">
        <v>12.52</v>
      </c>
      <c r="I1750">
        <v>1717118</v>
      </c>
      <c r="J1750" t="s">
        <v>81</v>
      </c>
      <c r="K1750">
        <v>0.70062009103746337</v>
      </c>
      <c r="L1750">
        <v>70.061999999999998</v>
      </c>
      <c r="M1750" t="s">
        <v>82</v>
      </c>
    </row>
    <row r="1751" spans="1:13">
      <c r="A1751" t="s">
        <v>1059</v>
      </c>
      <c r="B1751" t="s">
        <v>1060</v>
      </c>
      <c r="C1751" t="str">
        <f>TEXT(D1751, "mmm")</f>
        <v>Feb</v>
      </c>
      <c r="D1751" s="1">
        <v>45335</v>
      </c>
      <c r="E1751" t="s">
        <v>1061</v>
      </c>
      <c r="F1751" t="s">
        <v>101</v>
      </c>
      <c r="G1751">
        <v>137150</v>
      </c>
      <c r="H1751">
        <v>12.52</v>
      </c>
      <c r="I1751">
        <v>1717118</v>
      </c>
      <c r="J1751" t="s">
        <v>81</v>
      </c>
      <c r="K1751">
        <v>0.70062009103746337</v>
      </c>
      <c r="L1751">
        <v>70.061999999999998</v>
      </c>
      <c r="M1751" t="s">
        <v>82</v>
      </c>
    </row>
    <row r="1752" spans="1:13">
      <c r="A1752" t="s">
        <v>732</v>
      </c>
      <c r="B1752" t="s">
        <v>733</v>
      </c>
      <c r="C1752" t="str">
        <f>TEXT(D1752, "mmm")</f>
        <v>Feb</v>
      </c>
      <c r="D1752" s="1">
        <v>45335</v>
      </c>
      <c r="E1752" t="s">
        <v>734</v>
      </c>
      <c r="F1752" t="s">
        <v>128</v>
      </c>
      <c r="G1752">
        <v>1000</v>
      </c>
      <c r="H1752">
        <v>15.94</v>
      </c>
      <c r="I1752">
        <v>15940</v>
      </c>
      <c r="J1752" t="s">
        <v>81</v>
      </c>
      <c r="K1752">
        <v>7.07907940490764E-2</v>
      </c>
      <c r="L1752">
        <v>7.0791000000000004</v>
      </c>
      <c r="M1752" t="s">
        <v>82</v>
      </c>
    </row>
    <row r="1753" spans="1:13">
      <c r="A1753" t="s">
        <v>1209</v>
      </c>
      <c r="B1753" t="s">
        <v>1210</v>
      </c>
      <c r="C1753" t="str">
        <f>TEXT(D1753, "mmm")</f>
        <v>Feb</v>
      </c>
      <c r="D1753" s="1">
        <v>45335</v>
      </c>
      <c r="E1753" t="s">
        <v>1211</v>
      </c>
      <c r="F1753" t="s">
        <v>128</v>
      </c>
      <c r="G1753">
        <v>303781</v>
      </c>
      <c r="H1753">
        <v>7.2</v>
      </c>
      <c r="I1753">
        <v>2187223.2000000002</v>
      </c>
      <c r="J1753" t="s">
        <v>86</v>
      </c>
      <c r="K1753">
        <v>0.1223919815692216</v>
      </c>
      <c r="L1753">
        <v>12.2392</v>
      </c>
      <c r="M1753" t="s">
        <v>82</v>
      </c>
    </row>
    <row r="1754" spans="1:13">
      <c r="A1754" t="s">
        <v>129</v>
      </c>
      <c r="B1754" t="s">
        <v>130</v>
      </c>
      <c r="C1754" t="str">
        <f>TEXT(D1754, "mmm")</f>
        <v>Feb</v>
      </c>
      <c r="D1754" s="1">
        <v>45335</v>
      </c>
      <c r="E1754" t="s">
        <v>111</v>
      </c>
      <c r="F1754" t="s">
        <v>101</v>
      </c>
      <c r="G1754">
        <v>22600</v>
      </c>
      <c r="H1754">
        <v>6.21</v>
      </c>
      <c r="I1754">
        <v>140346</v>
      </c>
      <c r="J1754" t="s">
        <v>81</v>
      </c>
      <c r="K1754">
        <v>0.12641810750830709</v>
      </c>
      <c r="L1754">
        <v>12.6418</v>
      </c>
      <c r="M1754" t="s">
        <v>82</v>
      </c>
    </row>
    <row r="1755" spans="1:13">
      <c r="A1755" t="s">
        <v>129</v>
      </c>
      <c r="B1755" t="s">
        <v>130</v>
      </c>
      <c r="C1755" t="str">
        <f>TEXT(D1755, "mmm")</f>
        <v>Feb</v>
      </c>
      <c r="D1755" s="1">
        <v>45335</v>
      </c>
      <c r="E1755" t="s">
        <v>109</v>
      </c>
      <c r="F1755" t="s">
        <v>101</v>
      </c>
      <c r="G1755">
        <v>22600</v>
      </c>
      <c r="H1755">
        <v>6.21</v>
      </c>
      <c r="I1755">
        <v>140346</v>
      </c>
      <c r="J1755" t="s">
        <v>81</v>
      </c>
      <c r="K1755">
        <v>0.12641810750830709</v>
      </c>
      <c r="L1755">
        <v>12.6418</v>
      </c>
      <c r="M1755" t="s">
        <v>82</v>
      </c>
    </row>
    <row r="1756" spans="1:13">
      <c r="A1756" t="s">
        <v>142</v>
      </c>
      <c r="B1756" t="s">
        <v>143</v>
      </c>
      <c r="C1756" t="str">
        <f>TEXT(D1756, "mmm")</f>
        <v>Feb</v>
      </c>
      <c r="D1756" s="1">
        <v>45335</v>
      </c>
      <c r="E1756" t="s">
        <v>102</v>
      </c>
      <c r="F1756" t="s">
        <v>101</v>
      </c>
      <c r="G1756">
        <v>184717</v>
      </c>
      <c r="H1756">
        <v>16.760000000000002</v>
      </c>
      <c r="I1756">
        <v>3095856.92</v>
      </c>
      <c r="J1756" t="s">
        <v>86</v>
      </c>
      <c r="K1756">
        <v>3.2082435733485681E-2</v>
      </c>
      <c r="L1756">
        <v>3.2082000000000002</v>
      </c>
      <c r="M1756" t="s">
        <v>82</v>
      </c>
    </row>
    <row r="1757" spans="1:13">
      <c r="A1757" t="s">
        <v>142</v>
      </c>
      <c r="B1757" t="s">
        <v>143</v>
      </c>
      <c r="C1757" t="str">
        <f>TEXT(D1757, "mmm")</f>
        <v>Feb</v>
      </c>
      <c r="D1757" s="1">
        <v>45335</v>
      </c>
      <c r="E1757" t="s">
        <v>100</v>
      </c>
      <c r="F1757" t="s">
        <v>101</v>
      </c>
      <c r="G1757">
        <v>184717</v>
      </c>
      <c r="H1757">
        <v>16.760000000000002</v>
      </c>
      <c r="I1757">
        <v>3095856.92</v>
      </c>
      <c r="J1757" t="s">
        <v>86</v>
      </c>
      <c r="K1757">
        <v>3.2082435733485681E-2</v>
      </c>
      <c r="L1757">
        <v>3.2082000000000002</v>
      </c>
      <c r="M1757" t="s">
        <v>82</v>
      </c>
    </row>
    <row r="1758" spans="1:13">
      <c r="A1758" t="s">
        <v>361</v>
      </c>
      <c r="B1758" t="s">
        <v>362</v>
      </c>
      <c r="C1758" t="str">
        <f>TEXT(D1758, "mmm")</f>
        <v>Feb</v>
      </c>
      <c r="D1758" s="1">
        <v>45335</v>
      </c>
      <c r="E1758" t="s">
        <v>363</v>
      </c>
      <c r="F1758" t="s">
        <v>101</v>
      </c>
      <c r="G1758">
        <v>3000</v>
      </c>
      <c r="H1758">
        <v>35.909999999999997</v>
      </c>
      <c r="I1758">
        <v>107730</v>
      </c>
      <c r="J1758" t="s">
        <v>86</v>
      </c>
      <c r="K1758">
        <v>-9.098621298084808E-3</v>
      </c>
      <c r="L1758">
        <v>-0.90990000000000004</v>
      </c>
      <c r="M1758" t="s">
        <v>82</v>
      </c>
    </row>
    <row r="1759" spans="1:13">
      <c r="A1759" t="s">
        <v>1212</v>
      </c>
      <c r="B1759" t="s">
        <v>1213</v>
      </c>
      <c r="C1759" t="str">
        <f>TEXT(D1759, "mmm")</f>
        <v>Feb</v>
      </c>
      <c r="D1759" s="1">
        <v>45335</v>
      </c>
      <c r="E1759" t="s">
        <v>1214</v>
      </c>
      <c r="F1759" t="s">
        <v>80</v>
      </c>
      <c r="G1759">
        <v>30101</v>
      </c>
      <c r="H1759">
        <v>5.81</v>
      </c>
      <c r="I1759">
        <v>174886.81</v>
      </c>
      <c r="J1759" t="s">
        <v>81</v>
      </c>
      <c r="K1759">
        <v>1.0344817380417931E-2</v>
      </c>
      <c r="L1759">
        <v>1.0345</v>
      </c>
      <c r="M1759" t="s">
        <v>82</v>
      </c>
    </row>
    <row r="1760" spans="1:13">
      <c r="A1760" t="s">
        <v>649</v>
      </c>
      <c r="B1760" t="s">
        <v>650</v>
      </c>
      <c r="C1760" t="str">
        <f>TEXT(D1760, "mmm")</f>
        <v>Feb</v>
      </c>
      <c r="D1760" s="1">
        <v>45335</v>
      </c>
      <c r="E1760" t="s">
        <v>651</v>
      </c>
      <c r="F1760" t="s">
        <v>251</v>
      </c>
      <c r="G1760">
        <v>21763</v>
      </c>
      <c r="H1760">
        <v>4.0999999999999996</v>
      </c>
      <c r="I1760">
        <v>89228.299999999988</v>
      </c>
      <c r="J1760" t="s">
        <v>81</v>
      </c>
      <c r="K1760">
        <v>-4.9881243763457039E-2</v>
      </c>
      <c r="L1760">
        <v>-4.9881000000000002</v>
      </c>
      <c r="M1760" t="s">
        <v>82</v>
      </c>
    </row>
    <row r="1761" spans="1:13">
      <c r="A1761" t="s">
        <v>1085</v>
      </c>
      <c r="B1761" t="s">
        <v>1086</v>
      </c>
      <c r="C1761" t="str">
        <f>TEXT(D1761, "mmm")</f>
        <v>Feb</v>
      </c>
      <c r="D1761" s="1">
        <v>45336</v>
      </c>
      <c r="E1761" t="s">
        <v>1215</v>
      </c>
      <c r="F1761" t="s">
        <v>251</v>
      </c>
      <c r="G1761">
        <v>3000000</v>
      </c>
      <c r="H1761">
        <v>10</v>
      </c>
      <c r="I1761">
        <v>30000000</v>
      </c>
      <c r="J1761" t="s">
        <v>86</v>
      </c>
      <c r="K1761">
        <v>9.9173456013152972E-3</v>
      </c>
      <c r="L1761">
        <v>0.99170000000000003</v>
      </c>
      <c r="M1761" t="s">
        <v>82</v>
      </c>
    </row>
    <row r="1762" spans="1:13">
      <c r="A1762" t="s">
        <v>1085</v>
      </c>
      <c r="B1762" t="s">
        <v>1086</v>
      </c>
      <c r="C1762" t="str">
        <f>TEXT(D1762, "mmm")</f>
        <v>Feb</v>
      </c>
      <c r="D1762" s="1">
        <v>45336</v>
      </c>
      <c r="E1762" t="s">
        <v>1215</v>
      </c>
      <c r="F1762" t="s">
        <v>251</v>
      </c>
      <c r="G1762">
        <v>3000000</v>
      </c>
      <c r="H1762">
        <v>10</v>
      </c>
      <c r="I1762">
        <v>30000000</v>
      </c>
      <c r="J1762" t="s">
        <v>86</v>
      </c>
      <c r="K1762">
        <v>9.9173456013152972E-3</v>
      </c>
      <c r="L1762">
        <v>0.99170000000000003</v>
      </c>
      <c r="M1762" t="s">
        <v>82</v>
      </c>
    </row>
    <row r="1763" spans="1:13">
      <c r="A1763" t="s">
        <v>1085</v>
      </c>
      <c r="B1763" t="s">
        <v>1086</v>
      </c>
      <c r="C1763" t="str">
        <f>TEXT(D1763, "mmm")</f>
        <v>Feb</v>
      </c>
      <c r="D1763" s="1">
        <v>45336</v>
      </c>
      <c r="E1763" t="s">
        <v>1087</v>
      </c>
      <c r="F1763" t="s">
        <v>217</v>
      </c>
      <c r="G1763">
        <v>700000</v>
      </c>
      <c r="H1763">
        <v>10</v>
      </c>
      <c r="I1763">
        <v>7000000</v>
      </c>
      <c r="J1763" t="s">
        <v>81</v>
      </c>
      <c r="K1763">
        <v>9.9173456013152972E-3</v>
      </c>
      <c r="L1763">
        <v>0.99170000000000003</v>
      </c>
      <c r="M1763" t="s">
        <v>82</v>
      </c>
    </row>
    <row r="1764" spans="1:13">
      <c r="A1764" t="s">
        <v>1085</v>
      </c>
      <c r="B1764" t="s">
        <v>1086</v>
      </c>
      <c r="C1764" t="str">
        <f>TEXT(D1764, "mmm")</f>
        <v>Feb</v>
      </c>
      <c r="D1764" s="1">
        <v>45336</v>
      </c>
      <c r="E1764" t="s">
        <v>1087</v>
      </c>
      <c r="F1764" t="s">
        <v>217</v>
      </c>
      <c r="G1764">
        <v>2500000</v>
      </c>
      <c r="H1764">
        <v>10</v>
      </c>
      <c r="I1764">
        <v>25000000</v>
      </c>
      <c r="J1764" t="s">
        <v>86</v>
      </c>
      <c r="K1764">
        <v>9.9173456013152972E-3</v>
      </c>
      <c r="L1764">
        <v>0.99170000000000003</v>
      </c>
      <c r="M1764" t="s">
        <v>82</v>
      </c>
    </row>
    <row r="1765" spans="1:13">
      <c r="A1765" t="s">
        <v>1216</v>
      </c>
      <c r="B1765" t="s">
        <v>1217</v>
      </c>
      <c r="C1765" t="str">
        <f>TEXT(D1765, "mmm")</f>
        <v>Feb</v>
      </c>
      <c r="D1765" s="1">
        <v>45336</v>
      </c>
      <c r="E1765" t="s">
        <v>1218</v>
      </c>
      <c r="F1765" t="s">
        <v>80</v>
      </c>
      <c r="G1765">
        <v>10000</v>
      </c>
      <c r="H1765">
        <v>13.16</v>
      </c>
      <c r="I1765">
        <v>131600</v>
      </c>
      <c r="J1765" t="s">
        <v>81</v>
      </c>
      <c r="K1765">
        <v>9.1791091932259317E-2</v>
      </c>
      <c r="L1765">
        <v>9.1791</v>
      </c>
      <c r="M1765" t="s">
        <v>82</v>
      </c>
    </row>
    <row r="1766" spans="1:13">
      <c r="A1766" t="s">
        <v>1219</v>
      </c>
      <c r="B1766" t="s">
        <v>1220</v>
      </c>
      <c r="C1766" t="str">
        <f>TEXT(D1766, "mmm")</f>
        <v>Feb</v>
      </c>
      <c r="D1766" s="1">
        <v>45336</v>
      </c>
      <c r="E1766" t="s">
        <v>1221</v>
      </c>
      <c r="F1766" t="s">
        <v>101</v>
      </c>
      <c r="G1766">
        <v>5555555</v>
      </c>
      <c r="H1766">
        <v>2.16</v>
      </c>
      <c r="I1766">
        <v>11999998.800000001</v>
      </c>
      <c r="J1766" t="s">
        <v>86</v>
      </c>
      <c r="K1766">
        <v>0.3884891851873451</v>
      </c>
      <c r="L1766">
        <v>38.8489</v>
      </c>
      <c r="M1766" t="s">
        <v>82</v>
      </c>
    </row>
    <row r="1767" spans="1:13">
      <c r="A1767" t="s">
        <v>1219</v>
      </c>
      <c r="B1767" t="s">
        <v>1220</v>
      </c>
      <c r="C1767" t="str">
        <f>TEXT(D1767, "mmm")</f>
        <v>Feb</v>
      </c>
      <c r="D1767" s="1">
        <v>45336</v>
      </c>
      <c r="E1767" t="s">
        <v>1222</v>
      </c>
      <c r="F1767" t="s">
        <v>101</v>
      </c>
      <c r="G1767">
        <v>5555555</v>
      </c>
      <c r="H1767">
        <v>2.16</v>
      </c>
      <c r="I1767">
        <v>11999998.800000001</v>
      </c>
      <c r="J1767" t="s">
        <v>86</v>
      </c>
      <c r="K1767">
        <v>0.3884891851873451</v>
      </c>
      <c r="L1767">
        <v>38.8489</v>
      </c>
      <c r="M1767" t="s">
        <v>82</v>
      </c>
    </row>
    <row r="1768" spans="1:13">
      <c r="A1768" t="s">
        <v>294</v>
      </c>
      <c r="B1768" t="s">
        <v>295</v>
      </c>
      <c r="C1768" t="str">
        <f>TEXT(D1768, "mmm")</f>
        <v>Feb</v>
      </c>
      <c r="D1768" s="1">
        <v>45336</v>
      </c>
      <c r="E1768" t="s">
        <v>100</v>
      </c>
      <c r="F1768" t="s">
        <v>101</v>
      </c>
      <c r="G1768">
        <v>124348</v>
      </c>
      <c r="H1768">
        <v>15.53</v>
      </c>
      <c r="I1768">
        <v>1931124.44</v>
      </c>
      <c r="J1768" t="s">
        <v>86</v>
      </c>
      <c r="K1768">
        <v>3.873553968704035E-3</v>
      </c>
      <c r="L1768">
        <v>0.38740000000000002</v>
      </c>
      <c r="M1768" t="s">
        <v>82</v>
      </c>
    </row>
    <row r="1769" spans="1:13">
      <c r="A1769" t="s">
        <v>1223</v>
      </c>
      <c r="B1769" t="s">
        <v>1224</v>
      </c>
      <c r="C1769" t="str">
        <f>TEXT(D1769, "mmm")</f>
        <v>Feb</v>
      </c>
      <c r="D1769" s="1">
        <v>45336</v>
      </c>
      <c r="E1769" t="s">
        <v>1225</v>
      </c>
      <c r="F1769" t="s">
        <v>118</v>
      </c>
      <c r="G1769">
        <v>1500</v>
      </c>
      <c r="H1769">
        <v>14.9</v>
      </c>
      <c r="I1769">
        <v>22350</v>
      </c>
      <c r="J1769" t="s">
        <v>81</v>
      </c>
      <c r="K1769">
        <v>0</v>
      </c>
      <c r="L1769">
        <v>0</v>
      </c>
      <c r="M1769" t="s">
        <v>82</v>
      </c>
    </row>
    <row r="1770" spans="1:13">
      <c r="A1770" t="s">
        <v>294</v>
      </c>
      <c r="B1770" t="s">
        <v>295</v>
      </c>
      <c r="C1770" t="str">
        <f>TEXT(D1770, "mmm")</f>
        <v>Feb</v>
      </c>
      <c r="D1770" s="1">
        <v>45336</v>
      </c>
      <c r="E1770" t="s">
        <v>102</v>
      </c>
      <c r="F1770" t="s">
        <v>101</v>
      </c>
      <c r="G1770">
        <v>124348</v>
      </c>
      <c r="H1770">
        <v>15.53</v>
      </c>
      <c r="I1770">
        <v>1931124.44</v>
      </c>
      <c r="J1770" t="s">
        <v>86</v>
      </c>
      <c r="K1770">
        <v>3.873553968704035E-3</v>
      </c>
      <c r="L1770">
        <v>0.38740000000000002</v>
      </c>
      <c r="M1770" t="s">
        <v>82</v>
      </c>
    </row>
    <row r="1771" spans="1:13">
      <c r="A1771" t="s">
        <v>649</v>
      </c>
      <c r="B1771" t="s">
        <v>650</v>
      </c>
      <c r="C1771" t="str">
        <f>TEXT(D1771, "mmm")</f>
        <v>Feb</v>
      </c>
      <c r="D1771" s="1">
        <v>45336</v>
      </c>
      <c r="E1771" t="s">
        <v>651</v>
      </c>
      <c r="F1771" t="s">
        <v>251</v>
      </c>
      <c r="G1771">
        <v>5867</v>
      </c>
      <c r="H1771">
        <v>4.13</v>
      </c>
      <c r="I1771">
        <v>24230.71</v>
      </c>
      <c r="J1771" t="s">
        <v>81</v>
      </c>
      <c r="K1771">
        <v>-3.5714196510051373E-2</v>
      </c>
      <c r="L1771">
        <v>-3.5714000000000001</v>
      </c>
      <c r="M1771" t="s">
        <v>82</v>
      </c>
    </row>
    <row r="1772" spans="1:13">
      <c r="A1772" t="s">
        <v>649</v>
      </c>
      <c r="B1772" t="s">
        <v>650</v>
      </c>
      <c r="C1772" t="str">
        <f>TEXT(D1772, "mmm")</f>
        <v>Feb</v>
      </c>
      <c r="D1772" s="1">
        <v>45336</v>
      </c>
      <c r="E1772" t="s">
        <v>663</v>
      </c>
      <c r="F1772" t="s">
        <v>222</v>
      </c>
      <c r="G1772">
        <v>5867</v>
      </c>
      <c r="H1772">
        <v>4.13</v>
      </c>
      <c r="I1772">
        <v>24230.71</v>
      </c>
      <c r="J1772" t="s">
        <v>81</v>
      </c>
      <c r="K1772">
        <v>-3.5714196510051373E-2</v>
      </c>
      <c r="L1772">
        <v>-3.5714000000000001</v>
      </c>
      <c r="M1772" t="s">
        <v>82</v>
      </c>
    </row>
    <row r="1773" spans="1:13">
      <c r="A1773" t="s">
        <v>649</v>
      </c>
      <c r="B1773" t="s">
        <v>650</v>
      </c>
      <c r="C1773" t="str">
        <f>TEXT(D1773, "mmm")</f>
        <v>Feb</v>
      </c>
      <c r="D1773" s="1">
        <v>45336</v>
      </c>
      <c r="E1773" t="s">
        <v>658</v>
      </c>
      <c r="F1773" t="s">
        <v>222</v>
      </c>
      <c r="G1773">
        <v>5867</v>
      </c>
      <c r="H1773">
        <v>4.13</v>
      </c>
      <c r="I1773">
        <v>24230.71</v>
      </c>
      <c r="J1773" t="s">
        <v>81</v>
      </c>
      <c r="K1773">
        <v>-3.5714196510051373E-2</v>
      </c>
      <c r="L1773">
        <v>-3.5714000000000001</v>
      </c>
      <c r="M1773" t="s">
        <v>82</v>
      </c>
    </row>
    <row r="1774" spans="1:13">
      <c r="A1774" t="s">
        <v>649</v>
      </c>
      <c r="B1774" t="s">
        <v>650</v>
      </c>
      <c r="C1774" t="str">
        <f>TEXT(D1774, "mmm")</f>
        <v>Feb</v>
      </c>
      <c r="D1774" s="1">
        <v>45336</v>
      </c>
      <c r="E1774" t="s">
        <v>659</v>
      </c>
      <c r="F1774" t="s">
        <v>222</v>
      </c>
      <c r="G1774">
        <v>5867</v>
      </c>
      <c r="H1774">
        <v>4.13</v>
      </c>
      <c r="I1774">
        <v>24230.71</v>
      </c>
      <c r="J1774" t="s">
        <v>81</v>
      </c>
      <c r="K1774">
        <v>-3.5714196510051373E-2</v>
      </c>
      <c r="L1774">
        <v>-3.5714000000000001</v>
      </c>
      <c r="M1774" t="s">
        <v>82</v>
      </c>
    </row>
    <row r="1775" spans="1:13">
      <c r="A1775" t="s">
        <v>649</v>
      </c>
      <c r="B1775" t="s">
        <v>650</v>
      </c>
      <c r="C1775" t="str">
        <f>TEXT(D1775, "mmm")</f>
        <v>Feb</v>
      </c>
      <c r="D1775" s="1">
        <v>45336</v>
      </c>
      <c r="E1775" t="s">
        <v>662</v>
      </c>
      <c r="F1775" t="s">
        <v>222</v>
      </c>
      <c r="G1775">
        <v>5867</v>
      </c>
      <c r="H1775">
        <v>4.13</v>
      </c>
      <c r="I1775">
        <v>24230.71</v>
      </c>
      <c r="J1775" t="s">
        <v>81</v>
      </c>
      <c r="K1775">
        <v>-3.5714196510051373E-2</v>
      </c>
      <c r="L1775">
        <v>-3.5714000000000001</v>
      </c>
      <c r="M1775" t="s">
        <v>82</v>
      </c>
    </row>
    <row r="1776" spans="1:13">
      <c r="A1776" t="s">
        <v>649</v>
      </c>
      <c r="B1776" t="s">
        <v>650</v>
      </c>
      <c r="C1776" t="str">
        <f>TEXT(D1776, "mmm")</f>
        <v>Feb</v>
      </c>
      <c r="D1776" s="1">
        <v>45336</v>
      </c>
      <c r="E1776" t="s">
        <v>664</v>
      </c>
      <c r="F1776" t="s">
        <v>101</v>
      </c>
      <c r="G1776">
        <v>5867</v>
      </c>
      <c r="H1776">
        <v>4.13</v>
      </c>
      <c r="I1776">
        <v>24230.71</v>
      </c>
      <c r="J1776" t="s">
        <v>81</v>
      </c>
      <c r="K1776">
        <v>-3.5714196510051373E-2</v>
      </c>
      <c r="L1776">
        <v>-3.5714000000000001</v>
      </c>
      <c r="M1776" t="s">
        <v>82</v>
      </c>
    </row>
    <row r="1777" spans="1:13">
      <c r="A1777" t="s">
        <v>649</v>
      </c>
      <c r="B1777" t="s">
        <v>650</v>
      </c>
      <c r="C1777" t="str">
        <f>TEXT(D1777, "mmm")</f>
        <v>Feb</v>
      </c>
      <c r="D1777" s="1">
        <v>45336</v>
      </c>
      <c r="E1777" t="s">
        <v>661</v>
      </c>
      <c r="F1777" t="s">
        <v>222</v>
      </c>
      <c r="G1777">
        <v>5867</v>
      </c>
      <c r="H1777">
        <v>4.13</v>
      </c>
      <c r="I1777">
        <v>24230.71</v>
      </c>
      <c r="J1777" t="s">
        <v>81</v>
      </c>
      <c r="K1777">
        <v>-3.5714196510051373E-2</v>
      </c>
      <c r="L1777">
        <v>-3.5714000000000001</v>
      </c>
      <c r="M1777" t="s">
        <v>82</v>
      </c>
    </row>
    <row r="1778" spans="1:13">
      <c r="A1778" t="s">
        <v>649</v>
      </c>
      <c r="B1778" t="s">
        <v>650</v>
      </c>
      <c r="C1778" t="str">
        <f>TEXT(D1778, "mmm")</f>
        <v>Feb</v>
      </c>
      <c r="D1778" s="1">
        <v>45336</v>
      </c>
      <c r="E1778" t="s">
        <v>660</v>
      </c>
      <c r="F1778" t="s">
        <v>222</v>
      </c>
      <c r="G1778">
        <v>5867</v>
      </c>
      <c r="H1778">
        <v>4.13</v>
      </c>
      <c r="I1778">
        <v>24230.71</v>
      </c>
      <c r="J1778" t="s">
        <v>81</v>
      </c>
      <c r="K1778">
        <v>-3.5714196510051373E-2</v>
      </c>
      <c r="L1778">
        <v>-3.5714000000000001</v>
      </c>
      <c r="M1778" t="s">
        <v>82</v>
      </c>
    </row>
    <row r="1779" spans="1:13">
      <c r="A1779" t="s">
        <v>1226</v>
      </c>
      <c r="B1779" t="s">
        <v>1227</v>
      </c>
      <c r="C1779" t="str">
        <f>TEXT(D1779, "mmm")</f>
        <v>Feb</v>
      </c>
      <c r="D1779" s="1">
        <v>45336</v>
      </c>
      <c r="E1779" t="s">
        <v>1228</v>
      </c>
      <c r="F1779" t="s">
        <v>80</v>
      </c>
      <c r="G1779">
        <v>2000</v>
      </c>
      <c r="H1779">
        <v>11</v>
      </c>
      <c r="I1779">
        <v>22000</v>
      </c>
      <c r="J1779" t="s">
        <v>81</v>
      </c>
      <c r="K1779">
        <v>-3.8461541528409859E-2</v>
      </c>
      <c r="L1779">
        <v>-3.8462000000000001</v>
      </c>
      <c r="M1779" t="s">
        <v>82</v>
      </c>
    </row>
    <row r="1780" spans="1:13">
      <c r="A1780" t="s">
        <v>1229</v>
      </c>
      <c r="B1780" t="s">
        <v>1230</v>
      </c>
      <c r="C1780" t="str">
        <f>TEXT(D1780, "mmm")</f>
        <v>Feb</v>
      </c>
      <c r="D1780" s="1">
        <v>45336</v>
      </c>
      <c r="E1780" t="s">
        <v>1204</v>
      </c>
      <c r="F1780" t="s">
        <v>80</v>
      </c>
      <c r="G1780">
        <v>35000</v>
      </c>
      <c r="H1780">
        <v>2.79</v>
      </c>
      <c r="I1780">
        <v>97650</v>
      </c>
      <c r="J1780" t="s">
        <v>86</v>
      </c>
      <c r="K1780">
        <v>0</v>
      </c>
      <c r="L1780">
        <v>0</v>
      </c>
      <c r="M1780" t="s">
        <v>82</v>
      </c>
    </row>
    <row r="1781" spans="1:13">
      <c r="A1781" t="s">
        <v>1231</v>
      </c>
      <c r="B1781" t="s">
        <v>1232</v>
      </c>
      <c r="C1781" t="str">
        <f>TEXT(D1781, "mmm")</f>
        <v>Feb</v>
      </c>
      <c r="D1781" s="1">
        <v>45336</v>
      </c>
      <c r="E1781" t="s">
        <v>1233</v>
      </c>
      <c r="F1781" t="s">
        <v>128</v>
      </c>
      <c r="G1781">
        <v>1000</v>
      </c>
      <c r="H1781">
        <v>43.7</v>
      </c>
      <c r="I1781">
        <v>43700</v>
      </c>
      <c r="J1781" t="s">
        <v>86</v>
      </c>
      <c r="K1781">
        <v>1.7063276734481599E-2</v>
      </c>
      <c r="L1781">
        <v>1.7062999999999999</v>
      </c>
      <c r="M1781" t="s">
        <v>82</v>
      </c>
    </row>
    <row r="1782" spans="1:13">
      <c r="A1782" t="s">
        <v>1085</v>
      </c>
      <c r="B1782" t="s">
        <v>1086</v>
      </c>
      <c r="C1782" t="str">
        <f>TEXT(D1782, "mmm")</f>
        <v>Feb</v>
      </c>
      <c r="D1782" s="1">
        <v>45336</v>
      </c>
      <c r="E1782" t="s">
        <v>1234</v>
      </c>
      <c r="F1782" t="s">
        <v>80</v>
      </c>
      <c r="G1782">
        <v>100000</v>
      </c>
      <c r="H1782">
        <v>10</v>
      </c>
      <c r="I1782">
        <v>1000000</v>
      </c>
      <c r="J1782" t="s">
        <v>81</v>
      </c>
      <c r="K1782">
        <v>9.9173456013152972E-3</v>
      </c>
      <c r="L1782">
        <v>0.99170000000000003</v>
      </c>
      <c r="M1782" t="s">
        <v>82</v>
      </c>
    </row>
    <row r="1783" spans="1:13">
      <c r="A1783" t="s">
        <v>603</v>
      </c>
      <c r="B1783" t="s">
        <v>604</v>
      </c>
      <c r="C1783" t="str">
        <f>TEXT(D1783, "mmm")</f>
        <v>Feb</v>
      </c>
      <c r="D1783" s="1">
        <v>45336</v>
      </c>
      <c r="E1783" t="s">
        <v>605</v>
      </c>
      <c r="F1783" t="s">
        <v>80</v>
      </c>
      <c r="G1783">
        <v>742</v>
      </c>
      <c r="H1783">
        <v>13.57</v>
      </c>
      <c r="I1783">
        <v>10068.94</v>
      </c>
      <c r="J1783" t="s">
        <v>81</v>
      </c>
      <c r="K1783">
        <v>-1.9636486188892799E-2</v>
      </c>
      <c r="L1783">
        <v>-1.9636</v>
      </c>
      <c r="M1783" t="s">
        <v>82</v>
      </c>
    </row>
    <row r="1784" spans="1:13">
      <c r="A1784" t="s">
        <v>1085</v>
      </c>
      <c r="B1784" t="s">
        <v>1086</v>
      </c>
      <c r="C1784" t="str">
        <f>TEXT(D1784, "mmm")</f>
        <v>Feb</v>
      </c>
      <c r="D1784" s="1">
        <v>45336</v>
      </c>
      <c r="E1784" t="s">
        <v>1235</v>
      </c>
      <c r="F1784" t="s">
        <v>118</v>
      </c>
      <c r="G1784">
        <v>300000</v>
      </c>
      <c r="H1784">
        <v>10</v>
      </c>
      <c r="I1784">
        <v>3000000</v>
      </c>
      <c r="J1784" t="s">
        <v>81</v>
      </c>
      <c r="K1784">
        <v>9.9173456013152972E-3</v>
      </c>
      <c r="L1784">
        <v>0.99170000000000003</v>
      </c>
      <c r="M1784" t="s">
        <v>82</v>
      </c>
    </row>
    <row r="1785" spans="1:13">
      <c r="A1785" t="s">
        <v>1085</v>
      </c>
      <c r="B1785" t="s">
        <v>1086</v>
      </c>
      <c r="C1785" t="str">
        <f>TEXT(D1785, "mmm")</f>
        <v>Feb</v>
      </c>
      <c r="D1785" s="1">
        <v>45336</v>
      </c>
      <c r="E1785" t="s">
        <v>1234</v>
      </c>
      <c r="F1785" t="s">
        <v>80</v>
      </c>
      <c r="G1785">
        <v>100000</v>
      </c>
      <c r="H1785">
        <v>10</v>
      </c>
      <c r="I1785">
        <v>1000000</v>
      </c>
      <c r="J1785" t="s">
        <v>81</v>
      </c>
      <c r="K1785">
        <v>9.9173456013152972E-3</v>
      </c>
      <c r="L1785">
        <v>0.99170000000000003</v>
      </c>
      <c r="M1785" t="s">
        <v>82</v>
      </c>
    </row>
    <row r="1786" spans="1:13">
      <c r="A1786" t="s">
        <v>142</v>
      </c>
      <c r="B1786" t="s">
        <v>143</v>
      </c>
      <c r="C1786" t="str">
        <f>TEXT(D1786, "mmm")</f>
        <v>Feb</v>
      </c>
      <c r="D1786" s="1">
        <v>45336</v>
      </c>
      <c r="E1786" t="s">
        <v>102</v>
      </c>
      <c r="F1786" t="s">
        <v>101</v>
      </c>
      <c r="G1786">
        <v>35287</v>
      </c>
      <c r="H1786">
        <v>16.579999999999998</v>
      </c>
      <c r="I1786">
        <v>585058.46</v>
      </c>
      <c r="J1786" t="s">
        <v>81</v>
      </c>
      <c r="K1786">
        <v>3.3816555902905783E-2</v>
      </c>
      <c r="L1786">
        <v>3.3816999999999999</v>
      </c>
      <c r="M1786" t="s">
        <v>82</v>
      </c>
    </row>
    <row r="1787" spans="1:13">
      <c r="A1787" t="s">
        <v>142</v>
      </c>
      <c r="B1787" t="s">
        <v>143</v>
      </c>
      <c r="C1787" t="str">
        <f>TEXT(D1787, "mmm")</f>
        <v>Feb</v>
      </c>
      <c r="D1787" s="1">
        <v>45336</v>
      </c>
      <c r="E1787" t="s">
        <v>100</v>
      </c>
      <c r="F1787" t="s">
        <v>101</v>
      </c>
      <c r="G1787">
        <v>35287</v>
      </c>
      <c r="H1787">
        <v>16.579999999999998</v>
      </c>
      <c r="I1787">
        <v>585058.46</v>
      </c>
      <c r="J1787" t="s">
        <v>81</v>
      </c>
      <c r="K1787">
        <v>3.3816555902905783E-2</v>
      </c>
      <c r="L1787">
        <v>3.3816999999999999</v>
      </c>
      <c r="M1787" t="s">
        <v>82</v>
      </c>
    </row>
    <row r="1788" spans="1:13">
      <c r="A1788" t="s">
        <v>649</v>
      </c>
      <c r="B1788" t="s">
        <v>650</v>
      </c>
      <c r="C1788" t="str">
        <f>TEXT(D1788, "mmm")</f>
        <v>Feb</v>
      </c>
      <c r="D1788" s="1">
        <v>45336</v>
      </c>
      <c r="E1788" t="s">
        <v>651</v>
      </c>
      <c r="F1788" t="s">
        <v>251</v>
      </c>
      <c r="G1788">
        <v>5867</v>
      </c>
      <c r="H1788">
        <v>4.13</v>
      </c>
      <c r="I1788">
        <v>24230.71</v>
      </c>
      <c r="J1788" t="s">
        <v>81</v>
      </c>
      <c r="K1788">
        <v>-3.5714196510051373E-2</v>
      </c>
      <c r="L1788">
        <v>-3.5714000000000001</v>
      </c>
      <c r="M1788" t="s">
        <v>82</v>
      </c>
    </row>
    <row r="1789" spans="1:13">
      <c r="A1789" t="s">
        <v>1146</v>
      </c>
      <c r="B1789" t="s">
        <v>1147</v>
      </c>
      <c r="C1789" t="str">
        <f>TEXT(D1789, "mmm")</f>
        <v>Feb</v>
      </c>
      <c r="D1789" s="1">
        <v>45336</v>
      </c>
      <c r="E1789" t="s">
        <v>1148</v>
      </c>
      <c r="F1789" t="s">
        <v>80</v>
      </c>
      <c r="G1789">
        <v>4000</v>
      </c>
      <c r="H1789">
        <v>51.29</v>
      </c>
      <c r="I1789">
        <v>205160</v>
      </c>
      <c r="J1789" t="s">
        <v>81</v>
      </c>
      <c r="K1789">
        <v>4.7609897004638801E-2</v>
      </c>
      <c r="L1789">
        <v>4.7610000000000001</v>
      </c>
      <c r="M1789" t="s">
        <v>82</v>
      </c>
    </row>
    <row r="1790" spans="1:13">
      <c r="A1790" t="s">
        <v>1212</v>
      </c>
      <c r="B1790" t="s">
        <v>1213</v>
      </c>
      <c r="C1790" t="str">
        <f>TEXT(D1790, "mmm")</f>
        <v>Feb</v>
      </c>
      <c r="D1790" s="1">
        <v>45336</v>
      </c>
      <c r="E1790" t="s">
        <v>1214</v>
      </c>
      <c r="F1790" t="s">
        <v>80</v>
      </c>
      <c r="G1790">
        <v>69899</v>
      </c>
      <c r="H1790">
        <v>5.82</v>
      </c>
      <c r="I1790">
        <v>406812.18</v>
      </c>
      <c r="J1790" t="s">
        <v>86</v>
      </c>
      <c r="K1790">
        <v>1.721168771384329E-2</v>
      </c>
      <c r="L1790">
        <v>1.7212000000000001</v>
      </c>
      <c r="M1790" t="s">
        <v>82</v>
      </c>
    </row>
    <row r="1791" spans="1:13">
      <c r="A1791" t="s">
        <v>1028</v>
      </c>
      <c r="B1791" t="s">
        <v>1029</v>
      </c>
      <c r="C1791" t="str">
        <f>TEXT(D1791, "mmm")</f>
        <v>Feb</v>
      </c>
      <c r="D1791" s="1">
        <v>45336</v>
      </c>
      <c r="E1791" t="s">
        <v>1236</v>
      </c>
      <c r="F1791" t="s">
        <v>80</v>
      </c>
      <c r="G1791">
        <v>3245</v>
      </c>
      <c r="H1791">
        <v>6.48</v>
      </c>
      <c r="I1791">
        <v>21027.599999999999</v>
      </c>
      <c r="J1791" t="s">
        <v>81</v>
      </c>
      <c r="K1791">
        <v>-1.8518527747060531E-2</v>
      </c>
      <c r="L1791">
        <v>-1.8519000000000001</v>
      </c>
      <c r="M1791" t="s">
        <v>82</v>
      </c>
    </row>
    <row r="1792" spans="1:13">
      <c r="A1792" t="s">
        <v>1237</v>
      </c>
      <c r="B1792" t="s">
        <v>1238</v>
      </c>
      <c r="C1792" t="str">
        <f>TEXT(D1792, "mmm")</f>
        <v>Feb</v>
      </c>
      <c r="D1792" s="1">
        <v>45336</v>
      </c>
      <c r="E1792" t="s">
        <v>1239</v>
      </c>
      <c r="F1792" t="s">
        <v>118</v>
      </c>
      <c r="G1792">
        <v>716</v>
      </c>
      <c r="H1792">
        <v>20.47</v>
      </c>
      <c r="I1792">
        <v>14656.52</v>
      </c>
      <c r="J1792" t="s">
        <v>86</v>
      </c>
      <c r="K1792">
        <v>-1.4741324499663029E-3</v>
      </c>
      <c r="L1792">
        <v>-0.1474</v>
      </c>
      <c r="M1792" t="s">
        <v>82</v>
      </c>
    </row>
    <row r="1793" spans="1:13">
      <c r="A1793" t="s">
        <v>1240</v>
      </c>
      <c r="B1793" t="s">
        <v>1241</v>
      </c>
      <c r="C1793" t="str">
        <f>TEXT(D1793, "mmm")</f>
        <v>Feb</v>
      </c>
      <c r="D1793" s="1">
        <v>45337</v>
      </c>
      <c r="E1793" t="s">
        <v>1242</v>
      </c>
      <c r="F1793" t="s">
        <v>80</v>
      </c>
      <c r="G1793">
        <v>682</v>
      </c>
      <c r="H1793">
        <v>146.58000000000001</v>
      </c>
      <c r="I1793">
        <v>99967.560000000012</v>
      </c>
      <c r="J1793" t="s">
        <v>86</v>
      </c>
      <c r="K1793">
        <v>-7.7069536839953212E-3</v>
      </c>
      <c r="L1793">
        <v>-0.77070000000000005</v>
      </c>
      <c r="M1793" t="s">
        <v>82</v>
      </c>
    </row>
    <row r="1794" spans="1:13">
      <c r="A1794" t="s">
        <v>1243</v>
      </c>
      <c r="B1794" t="s">
        <v>1244</v>
      </c>
      <c r="C1794" t="str">
        <f>TEXT(D1794, "mmm")</f>
        <v>Feb</v>
      </c>
      <c r="D1794" s="1">
        <v>45337</v>
      </c>
      <c r="E1794" t="s">
        <v>1245</v>
      </c>
      <c r="F1794" t="s">
        <v>80</v>
      </c>
      <c r="G1794">
        <v>455</v>
      </c>
      <c r="H1794">
        <v>222.54</v>
      </c>
      <c r="I1794">
        <v>101255.7</v>
      </c>
      <c r="J1794" t="s">
        <v>86</v>
      </c>
      <c r="K1794">
        <v>-1.074550745327096E-2</v>
      </c>
      <c r="L1794">
        <v>-1.0746</v>
      </c>
      <c r="M1794" t="s">
        <v>82</v>
      </c>
    </row>
    <row r="1795" spans="1:13">
      <c r="A1795" t="s">
        <v>1246</v>
      </c>
      <c r="B1795" t="s">
        <v>1247</v>
      </c>
      <c r="C1795" t="str">
        <f>TEXT(D1795, "mmm")</f>
        <v>Feb</v>
      </c>
      <c r="D1795" s="1">
        <v>45337</v>
      </c>
      <c r="E1795" t="s">
        <v>689</v>
      </c>
      <c r="F1795" t="s">
        <v>428</v>
      </c>
      <c r="G1795">
        <v>9598</v>
      </c>
      <c r="H1795">
        <v>22.85</v>
      </c>
      <c r="I1795">
        <v>219314.3</v>
      </c>
      <c r="J1795" t="s">
        <v>86</v>
      </c>
      <c r="K1795">
        <v>-3.070583586133746E-2</v>
      </c>
      <c r="L1795">
        <v>-3.0706000000000002</v>
      </c>
      <c r="M1795" t="s">
        <v>82</v>
      </c>
    </row>
    <row r="1796" spans="1:13">
      <c r="A1796" t="s">
        <v>1246</v>
      </c>
      <c r="B1796" t="s">
        <v>1247</v>
      </c>
      <c r="C1796" t="str">
        <f>TEXT(D1796, "mmm")</f>
        <v>Feb</v>
      </c>
      <c r="D1796" s="1">
        <v>45337</v>
      </c>
      <c r="E1796" t="s">
        <v>1248</v>
      </c>
      <c r="F1796" t="s">
        <v>428</v>
      </c>
      <c r="G1796">
        <v>9598</v>
      </c>
      <c r="H1796">
        <v>22.85</v>
      </c>
      <c r="I1796">
        <v>219314.3</v>
      </c>
      <c r="J1796" t="s">
        <v>86</v>
      </c>
      <c r="K1796">
        <v>-3.070583586133746E-2</v>
      </c>
      <c r="L1796">
        <v>-3.0706000000000002</v>
      </c>
      <c r="M1796" t="s">
        <v>82</v>
      </c>
    </row>
    <row r="1797" spans="1:13">
      <c r="A1797" t="s">
        <v>1246</v>
      </c>
      <c r="B1797" t="s">
        <v>1247</v>
      </c>
      <c r="C1797" t="str">
        <f>TEXT(D1797, "mmm")</f>
        <v>Feb</v>
      </c>
      <c r="D1797" s="1">
        <v>45337</v>
      </c>
      <c r="E1797" t="s">
        <v>687</v>
      </c>
      <c r="F1797" t="s">
        <v>428</v>
      </c>
      <c r="G1797">
        <v>9598</v>
      </c>
      <c r="H1797">
        <v>22.85</v>
      </c>
      <c r="I1797">
        <v>219314.3</v>
      </c>
      <c r="J1797" t="s">
        <v>86</v>
      </c>
      <c r="K1797">
        <v>-3.070583586133746E-2</v>
      </c>
      <c r="L1797">
        <v>-3.0706000000000002</v>
      </c>
      <c r="M1797" t="s">
        <v>82</v>
      </c>
    </row>
    <row r="1798" spans="1:13">
      <c r="A1798" t="s">
        <v>1246</v>
      </c>
      <c r="B1798" t="s">
        <v>1247</v>
      </c>
      <c r="C1798" t="str">
        <f>TEXT(D1798, "mmm")</f>
        <v>Feb</v>
      </c>
      <c r="D1798" s="1">
        <v>45337</v>
      </c>
      <c r="E1798" t="s">
        <v>688</v>
      </c>
      <c r="F1798" t="s">
        <v>428</v>
      </c>
      <c r="G1798">
        <v>9598</v>
      </c>
      <c r="H1798">
        <v>22.85</v>
      </c>
      <c r="I1798">
        <v>219314.3</v>
      </c>
      <c r="J1798" t="s">
        <v>86</v>
      </c>
      <c r="K1798">
        <v>-3.070583586133746E-2</v>
      </c>
      <c r="L1798">
        <v>-3.0706000000000002</v>
      </c>
      <c r="M1798" t="s">
        <v>82</v>
      </c>
    </row>
    <row r="1799" spans="1:13">
      <c r="A1799" t="s">
        <v>1246</v>
      </c>
      <c r="B1799" t="s">
        <v>1247</v>
      </c>
      <c r="C1799" t="str">
        <f>TEXT(D1799, "mmm")</f>
        <v>Feb</v>
      </c>
      <c r="D1799" s="1">
        <v>45337</v>
      </c>
      <c r="E1799" t="s">
        <v>690</v>
      </c>
      <c r="F1799" t="s">
        <v>428</v>
      </c>
      <c r="G1799">
        <v>9598</v>
      </c>
      <c r="H1799">
        <v>22.85</v>
      </c>
      <c r="I1799">
        <v>219314.3</v>
      </c>
      <c r="J1799" t="s">
        <v>86</v>
      </c>
      <c r="K1799">
        <v>-3.070583586133746E-2</v>
      </c>
      <c r="L1799">
        <v>-3.0706000000000002</v>
      </c>
      <c r="M1799" t="s">
        <v>82</v>
      </c>
    </row>
    <row r="1800" spans="1:13">
      <c r="A1800" t="s">
        <v>1246</v>
      </c>
      <c r="B1800" t="s">
        <v>1247</v>
      </c>
      <c r="C1800" t="str">
        <f>TEXT(D1800, "mmm")</f>
        <v>Feb</v>
      </c>
      <c r="D1800" s="1">
        <v>45337</v>
      </c>
      <c r="E1800" t="s">
        <v>686</v>
      </c>
      <c r="F1800" t="s">
        <v>428</v>
      </c>
      <c r="G1800">
        <v>9598</v>
      </c>
      <c r="H1800">
        <v>22.85</v>
      </c>
      <c r="I1800">
        <v>219314.3</v>
      </c>
      <c r="J1800" t="s">
        <v>86</v>
      </c>
      <c r="K1800">
        <v>-3.070583586133746E-2</v>
      </c>
      <c r="L1800">
        <v>-3.0706000000000002</v>
      </c>
      <c r="M1800" t="s">
        <v>82</v>
      </c>
    </row>
    <row r="1801" spans="1:13">
      <c r="A1801" t="s">
        <v>1246</v>
      </c>
      <c r="B1801" t="s">
        <v>1247</v>
      </c>
      <c r="C1801" t="str">
        <f>TEXT(D1801, "mmm")</f>
        <v>Feb</v>
      </c>
      <c r="D1801" s="1">
        <v>45337</v>
      </c>
      <c r="E1801" t="s">
        <v>685</v>
      </c>
      <c r="F1801" t="s">
        <v>428</v>
      </c>
      <c r="G1801">
        <v>9598</v>
      </c>
      <c r="H1801">
        <v>22.85</v>
      </c>
      <c r="I1801">
        <v>219314.3</v>
      </c>
      <c r="J1801" t="s">
        <v>86</v>
      </c>
      <c r="K1801">
        <v>-3.070583586133746E-2</v>
      </c>
      <c r="L1801">
        <v>-3.0706000000000002</v>
      </c>
      <c r="M1801" t="s">
        <v>82</v>
      </c>
    </row>
    <row r="1802" spans="1:13">
      <c r="A1802" t="s">
        <v>1246</v>
      </c>
      <c r="B1802" t="s">
        <v>1247</v>
      </c>
      <c r="C1802" t="str">
        <f>TEXT(D1802, "mmm")</f>
        <v>Feb</v>
      </c>
      <c r="D1802" s="1">
        <v>45337</v>
      </c>
      <c r="E1802" t="s">
        <v>689</v>
      </c>
      <c r="F1802" t="s">
        <v>428</v>
      </c>
      <c r="G1802">
        <v>633</v>
      </c>
      <c r="H1802">
        <v>22.85</v>
      </c>
      <c r="I1802">
        <v>14464.05</v>
      </c>
      <c r="J1802" t="s">
        <v>81</v>
      </c>
      <c r="K1802">
        <v>-3.070583586133746E-2</v>
      </c>
      <c r="L1802">
        <v>-3.0706000000000002</v>
      </c>
      <c r="M1802" t="s">
        <v>82</v>
      </c>
    </row>
    <row r="1803" spans="1:13">
      <c r="A1803" t="s">
        <v>1246</v>
      </c>
      <c r="B1803" t="s">
        <v>1247</v>
      </c>
      <c r="C1803" t="str">
        <f>TEXT(D1803, "mmm")</f>
        <v>Feb</v>
      </c>
      <c r="D1803" s="1">
        <v>45337</v>
      </c>
      <c r="E1803" t="s">
        <v>1248</v>
      </c>
      <c r="F1803" t="s">
        <v>428</v>
      </c>
      <c r="G1803">
        <v>633</v>
      </c>
      <c r="H1803">
        <v>22.85</v>
      </c>
      <c r="I1803">
        <v>14464.05</v>
      </c>
      <c r="J1803" t="s">
        <v>81</v>
      </c>
      <c r="K1803">
        <v>-3.070583586133746E-2</v>
      </c>
      <c r="L1803">
        <v>-3.0706000000000002</v>
      </c>
      <c r="M1803" t="s">
        <v>82</v>
      </c>
    </row>
    <row r="1804" spans="1:13">
      <c r="A1804" t="s">
        <v>1246</v>
      </c>
      <c r="B1804" t="s">
        <v>1247</v>
      </c>
      <c r="C1804" t="str">
        <f>TEXT(D1804, "mmm")</f>
        <v>Feb</v>
      </c>
      <c r="D1804" s="1">
        <v>45337</v>
      </c>
      <c r="E1804" t="s">
        <v>687</v>
      </c>
      <c r="F1804" t="s">
        <v>428</v>
      </c>
      <c r="G1804">
        <v>633</v>
      </c>
      <c r="H1804">
        <v>22.85</v>
      </c>
      <c r="I1804">
        <v>14464.05</v>
      </c>
      <c r="J1804" t="s">
        <v>81</v>
      </c>
      <c r="K1804">
        <v>-3.070583586133746E-2</v>
      </c>
      <c r="L1804">
        <v>-3.0706000000000002</v>
      </c>
      <c r="M1804" t="s">
        <v>82</v>
      </c>
    </row>
    <row r="1805" spans="1:13">
      <c r="A1805" t="s">
        <v>1246</v>
      </c>
      <c r="B1805" t="s">
        <v>1247</v>
      </c>
      <c r="C1805" t="str">
        <f>TEXT(D1805, "mmm")</f>
        <v>Feb</v>
      </c>
      <c r="D1805" s="1">
        <v>45337</v>
      </c>
      <c r="E1805" t="s">
        <v>688</v>
      </c>
      <c r="F1805" t="s">
        <v>428</v>
      </c>
      <c r="G1805">
        <v>633</v>
      </c>
      <c r="H1805">
        <v>22.85</v>
      </c>
      <c r="I1805">
        <v>14464.05</v>
      </c>
      <c r="J1805" t="s">
        <v>81</v>
      </c>
      <c r="K1805">
        <v>-3.070583586133746E-2</v>
      </c>
      <c r="L1805">
        <v>-3.0706000000000002</v>
      </c>
      <c r="M1805" t="s">
        <v>82</v>
      </c>
    </row>
    <row r="1806" spans="1:13">
      <c r="A1806" t="s">
        <v>1246</v>
      </c>
      <c r="B1806" t="s">
        <v>1247</v>
      </c>
      <c r="C1806" t="str">
        <f>TEXT(D1806, "mmm")</f>
        <v>Feb</v>
      </c>
      <c r="D1806" s="1">
        <v>45337</v>
      </c>
      <c r="E1806" t="s">
        <v>690</v>
      </c>
      <c r="F1806" t="s">
        <v>428</v>
      </c>
      <c r="G1806">
        <v>633</v>
      </c>
      <c r="H1806">
        <v>22.85</v>
      </c>
      <c r="I1806">
        <v>14464.05</v>
      </c>
      <c r="J1806" t="s">
        <v>81</v>
      </c>
      <c r="K1806">
        <v>-3.070583586133746E-2</v>
      </c>
      <c r="L1806">
        <v>-3.0706000000000002</v>
      </c>
      <c r="M1806" t="s">
        <v>82</v>
      </c>
    </row>
    <row r="1807" spans="1:13">
      <c r="A1807" t="s">
        <v>1246</v>
      </c>
      <c r="B1807" t="s">
        <v>1247</v>
      </c>
      <c r="C1807" t="str">
        <f>TEXT(D1807, "mmm")</f>
        <v>Feb</v>
      </c>
      <c r="D1807" s="1">
        <v>45337</v>
      </c>
      <c r="E1807" t="s">
        <v>686</v>
      </c>
      <c r="F1807" t="s">
        <v>428</v>
      </c>
      <c r="G1807">
        <v>633</v>
      </c>
      <c r="H1807">
        <v>22.85</v>
      </c>
      <c r="I1807">
        <v>14464.05</v>
      </c>
      <c r="J1807" t="s">
        <v>81</v>
      </c>
      <c r="K1807">
        <v>-3.070583586133746E-2</v>
      </c>
      <c r="L1807">
        <v>-3.0706000000000002</v>
      </c>
      <c r="M1807" t="s">
        <v>82</v>
      </c>
    </row>
    <row r="1808" spans="1:13">
      <c r="A1808" t="s">
        <v>1246</v>
      </c>
      <c r="B1808" t="s">
        <v>1247</v>
      </c>
      <c r="C1808" t="str">
        <f>TEXT(D1808, "mmm")</f>
        <v>Feb</v>
      </c>
      <c r="D1808" s="1">
        <v>45337</v>
      </c>
      <c r="E1808" t="s">
        <v>685</v>
      </c>
      <c r="F1808" t="s">
        <v>428</v>
      </c>
      <c r="G1808">
        <v>633</v>
      </c>
      <c r="H1808">
        <v>22.85</v>
      </c>
      <c r="I1808">
        <v>14464.05</v>
      </c>
      <c r="J1808" t="s">
        <v>81</v>
      </c>
      <c r="K1808">
        <v>-3.070583586133746E-2</v>
      </c>
      <c r="L1808">
        <v>-3.0706000000000002</v>
      </c>
      <c r="M1808" t="s">
        <v>82</v>
      </c>
    </row>
    <row r="1809" spans="1:13">
      <c r="A1809" t="s">
        <v>1246</v>
      </c>
      <c r="B1809" t="s">
        <v>1247</v>
      </c>
      <c r="C1809" t="str">
        <f>TEXT(D1809, "mmm")</f>
        <v>Feb</v>
      </c>
      <c r="D1809" s="1">
        <v>45337</v>
      </c>
      <c r="E1809" t="s">
        <v>689</v>
      </c>
      <c r="F1809" t="s">
        <v>428</v>
      </c>
      <c r="G1809">
        <v>2676</v>
      </c>
      <c r="H1809">
        <v>22.85</v>
      </c>
      <c r="I1809">
        <v>61146.600000000013</v>
      </c>
      <c r="J1809" t="s">
        <v>81</v>
      </c>
      <c r="K1809">
        <v>-3.070583586133746E-2</v>
      </c>
      <c r="L1809">
        <v>-3.0706000000000002</v>
      </c>
      <c r="M1809" t="s">
        <v>82</v>
      </c>
    </row>
    <row r="1810" spans="1:13">
      <c r="A1810" t="s">
        <v>1246</v>
      </c>
      <c r="B1810" t="s">
        <v>1247</v>
      </c>
      <c r="C1810" t="str">
        <f>TEXT(D1810, "mmm")</f>
        <v>Feb</v>
      </c>
      <c r="D1810" s="1">
        <v>45337</v>
      </c>
      <c r="E1810" t="s">
        <v>1248</v>
      </c>
      <c r="F1810" t="s">
        <v>428</v>
      </c>
      <c r="G1810">
        <v>2676</v>
      </c>
      <c r="H1810">
        <v>22.85</v>
      </c>
      <c r="I1810">
        <v>61146.600000000013</v>
      </c>
      <c r="J1810" t="s">
        <v>81</v>
      </c>
      <c r="K1810">
        <v>-3.070583586133746E-2</v>
      </c>
      <c r="L1810">
        <v>-3.0706000000000002</v>
      </c>
      <c r="M1810" t="s">
        <v>82</v>
      </c>
    </row>
    <row r="1811" spans="1:13">
      <c r="A1811" t="s">
        <v>1246</v>
      </c>
      <c r="B1811" t="s">
        <v>1247</v>
      </c>
      <c r="C1811" t="str">
        <f>TEXT(D1811, "mmm")</f>
        <v>Feb</v>
      </c>
      <c r="D1811" s="1">
        <v>45337</v>
      </c>
      <c r="E1811" t="s">
        <v>687</v>
      </c>
      <c r="F1811" t="s">
        <v>428</v>
      </c>
      <c r="G1811">
        <v>2676</v>
      </c>
      <c r="H1811">
        <v>22.85</v>
      </c>
      <c r="I1811">
        <v>61146.600000000013</v>
      </c>
      <c r="J1811" t="s">
        <v>81</v>
      </c>
      <c r="K1811">
        <v>-3.070583586133746E-2</v>
      </c>
      <c r="L1811">
        <v>-3.0706000000000002</v>
      </c>
      <c r="M1811" t="s">
        <v>82</v>
      </c>
    </row>
    <row r="1812" spans="1:13">
      <c r="A1812" t="s">
        <v>1246</v>
      </c>
      <c r="B1812" t="s">
        <v>1247</v>
      </c>
      <c r="C1812" t="str">
        <f>TEXT(D1812, "mmm")</f>
        <v>Feb</v>
      </c>
      <c r="D1812" s="1">
        <v>45337</v>
      </c>
      <c r="E1812" t="s">
        <v>688</v>
      </c>
      <c r="F1812" t="s">
        <v>428</v>
      </c>
      <c r="G1812">
        <v>2676</v>
      </c>
      <c r="H1812">
        <v>22.85</v>
      </c>
      <c r="I1812">
        <v>61146.600000000013</v>
      </c>
      <c r="J1812" t="s">
        <v>81</v>
      </c>
      <c r="K1812">
        <v>-3.070583586133746E-2</v>
      </c>
      <c r="L1812">
        <v>-3.0706000000000002</v>
      </c>
      <c r="M1812" t="s">
        <v>82</v>
      </c>
    </row>
    <row r="1813" spans="1:13">
      <c r="A1813" t="s">
        <v>1246</v>
      </c>
      <c r="B1813" t="s">
        <v>1247</v>
      </c>
      <c r="C1813" t="str">
        <f>TEXT(D1813, "mmm")</f>
        <v>Feb</v>
      </c>
      <c r="D1813" s="1">
        <v>45337</v>
      </c>
      <c r="E1813" t="s">
        <v>690</v>
      </c>
      <c r="F1813" t="s">
        <v>428</v>
      </c>
      <c r="G1813">
        <v>2676</v>
      </c>
      <c r="H1813">
        <v>22.85</v>
      </c>
      <c r="I1813">
        <v>61146.600000000013</v>
      </c>
      <c r="J1813" t="s">
        <v>81</v>
      </c>
      <c r="K1813">
        <v>-3.070583586133746E-2</v>
      </c>
      <c r="L1813">
        <v>-3.0706000000000002</v>
      </c>
      <c r="M1813" t="s">
        <v>82</v>
      </c>
    </row>
    <row r="1814" spans="1:13">
      <c r="A1814" t="s">
        <v>1246</v>
      </c>
      <c r="B1814" t="s">
        <v>1247</v>
      </c>
      <c r="C1814" t="str">
        <f>TEXT(D1814, "mmm")</f>
        <v>Feb</v>
      </c>
      <c r="D1814" s="1">
        <v>45337</v>
      </c>
      <c r="E1814" t="s">
        <v>686</v>
      </c>
      <c r="F1814" t="s">
        <v>428</v>
      </c>
      <c r="G1814">
        <v>2676</v>
      </c>
      <c r="H1814">
        <v>22.85</v>
      </c>
      <c r="I1814">
        <v>61146.600000000013</v>
      </c>
      <c r="J1814" t="s">
        <v>81</v>
      </c>
      <c r="K1814">
        <v>-3.070583586133746E-2</v>
      </c>
      <c r="L1814">
        <v>-3.0706000000000002</v>
      </c>
      <c r="M1814" t="s">
        <v>82</v>
      </c>
    </row>
    <row r="1815" spans="1:13">
      <c r="A1815" t="s">
        <v>1246</v>
      </c>
      <c r="B1815" t="s">
        <v>1247</v>
      </c>
      <c r="C1815" t="str">
        <f>TEXT(D1815, "mmm")</f>
        <v>Feb</v>
      </c>
      <c r="D1815" s="1">
        <v>45337</v>
      </c>
      <c r="E1815" t="s">
        <v>685</v>
      </c>
      <c r="F1815" t="s">
        <v>428</v>
      </c>
      <c r="G1815">
        <v>2676</v>
      </c>
      <c r="H1815">
        <v>22.85</v>
      </c>
      <c r="I1815">
        <v>61146.600000000013</v>
      </c>
      <c r="J1815" t="s">
        <v>81</v>
      </c>
      <c r="K1815">
        <v>-3.070583586133746E-2</v>
      </c>
      <c r="L1815">
        <v>-3.0706000000000002</v>
      </c>
      <c r="M1815" t="s">
        <v>82</v>
      </c>
    </row>
    <row r="1816" spans="1:13">
      <c r="A1816" t="s">
        <v>1249</v>
      </c>
      <c r="B1816" t="s">
        <v>1250</v>
      </c>
      <c r="C1816" t="str">
        <f>TEXT(D1816, "mmm")</f>
        <v>Feb</v>
      </c>
      <c r="D1816" s="1">
        <v>45337</v>
      </c>
      <c r="E1816" t="s">
        <v>1251</v>
      </c>
      <c r="F1816" t="s">
        <v>80</v>
      </c>
      <c r="G1816">
        <v>42000</v>
      </c>
      <c r="H1816">
        <v>12.15</v>
      </c>
      <c r="I1816">
        <v>510300</v>
      </c>
      <c r="J1816" t="s">
        <v>86</v>
      </c>
      <c r="K1816">
        <v>-4.3230071513126411E-2</v>
      </c>
      <c r="L1816">
        <v>-4.3230000000000004</v>
      </c>
      <c r="M1816" t="s">
        <v>82</v>
      </c>
    </row>
    <row r="1817" spans="1:13">
      <c r="A1817" t="s">
        <v>265</v>
      </c>
      <c r="B1817" t="s">
        <v>266</v>
      </c>
      <c r="C1817" t="str">
        <f>TEXT(D1817, "mmm")</f>
        <v>Feb</v>
      </c>
      <c r="D1817" s="1">
        <v>45337</v>
      </c>
      <c r="E1817" t="s">
        <v>1252</v>
      </c>
      <c r="F1817" t="s">
        <v>128</v>
      </c>
      <c r="G1817">
        <v>2000</v>
      </c>
      <c r="H1817">
        <v>57.56</v>
      </c>
      <c r="I1817">
        <v>115120</v>
      </c>
      <c r="J1817" t="s">
        <v>81</v>
      </c>
      <c r="K1817">
        <v>-9.2340427004454773E-3</v>
      </c>
      <c r="L1817">
        <v>-0.9234</v>
      </c>
      <c r="M1817" t="s">
        <v>82</v>
      </c>
    </row>
    <row r="1818" spans="1:13">
      <c r="A1818" t="s">
        <v>1253</v>
      </c>
      <c r="B1818" t="s">
        <v>1254</v>
      </c>
      <c r="C1818" t="str">
        <f>TEXT(D1818, "mmm")</f>
        <v>Feb</v>
      </c>
      <c r="D1818" s="1">
        <v>45337</v>
      </c>
      <c r="E1818" t="s">
        <v>1255</v>
      </c>
      <c r="F1818" t="s">
        <v>128</v>
      </c>
      <c r="G1818">
        <v>500000</v>
      </c>
      <c r="H1818">
        <v>0.65</v>
      </c>
      <c r="I1818">
        <v>325000</v>
      </c>
      <c r="J1818" t="s">
        <v>86</v>
      </c>
      <c r="K1818">
        <v>1.538460071270276E-2</v>
      </c>
      <c r="L1818">
        <v>1.5385</v>
      </c>
      <c r="M1818" t="s">
        <v>82</v>
      </c>
    </row>
    <row r="1819" spans="1:13">
      <c r="A1819" t="s">
        <v>285</v>
      </c>
      <c r="B1819" t="s">
        <v>286</v>
      </c>
      <c r="C1819" t="str">
        <f>TEXT(D1819, "mmm")</f>
        <v>Feb</v>
      </c>
      <c r="D1819" s="1">
        <v>45337</v>
      </c>
      <c r="E1819" t="s">
        <v>102</v>
      </c>
      <c r="F1819" t="s">
        <v>101</v>
      </c>
      <c r="G1819">
        <v>41462</v>
      </c>
      <c r="H1819">
        <v>15.82</v>
      </c>
      <c r="I1819">
        <v>655928.84</v>
      </c>
      <c r="J1819" t="s">
        <v>81</v>
      </c>
      <c r="K1819">
        <v>4.3615935926944793E-2</v>
      </c>
      <c r="L1819">
        <v>4.3616000000000001</v>
      </c>
      <c r="M1819" t="s">
        <v>82</v>
      </c>
    </row>
    <row r="1820" spans="1:13">
      <c r="A1820" t="s">
        <v>285</v>
      </c>
      <c r="B1820" t="s">
        <v>286</v>
      </c>
      <c r="C1820" t="str">
        <f>TEXT(D1820, "mmm")</f>
        <v>Feb</v>
      </c>
      <c r="D1820" s="1">
        <v>45337</v>
      </c>
      <c r="E1820" t="s">
        <v>100</v>
      </c>
      <c r="F1820" t="s">
        <v>101</v>
      </c>
      <c r="G1820">
        <v>41462</v>
      </c>
      <c r="H1820">
        <v>15.82</v>
      </c>
      <c r="I1820">
        <v>655928.84</v>
      </c>
      <c r="J1820" t="s">
        <v>81</v>
      </c>
      <c r="K1820">
        <v>4.3615935926944793E-2</v>
      </c>
      <c r="L1820">
        <v>4.3616000000000001</v>
      </c>
      <c r="M1820" t="s">
        <v>82</v>
      </c>
    </row>
    <row r="1821" spans="1:13">
      <c r="A1821" t="s">
        <v>1256</v>
      </c>
      <c r="B1821" t="s">
        <v>1257</v>
      </c>
      <c r="C1821" t="str">
        <f>TEXT(D1821, "mmm")</f>
        <v>Feb</v>
      </c>
      <c r="D1821" s="1">
        <v>45337</v>
      </c>
      <c r="E1821" t="s">
        <v>1258</v>
      </c>
      <c r="F1821" t="s">
        <v>101</v>
      </c>
      <c r="G1821">
        <v>3200000</v>
      </c>
      <c r="H1821">
        <v>6.25</v>
      </c>
      <c r="I1821">
        <v>20000000</v>
      </c>
      <c r="J1821" t="s">
        <v>86</v>
      </c>
      <c r="K1821">
        <v>0.1205127637688865</v>
      </c>
      <c r="L1821">
        <v>12.051299999999999</v>
      </c>
      <c r="M1821" t="s">
        <v>82</v>
      </c>
    </row>
    <row r="1822" spans="1:13">
      <c r="A1822" t="s">
        <v>1256</v>
      </c>
      <c r="B1822" t="s">
        <v>1257</v>
      </c>
      <c r="C1822" t="str">
        <f>TEXT(D1822, "mmm")</f>
        <v>Feb</v>
      </c>
      <c r="D1822" s="1">
        <v>45337</v>
      </c>
      <c r="E1822" t="s">
        <v>1259</v>
      </c>
      <c r="F1822" t="s">
        <v>101</v>
      </c>
      <c r="G1822">
        <v>3200000</v>
      </c>
      <c r="H1822">
        <v>6.25</v>
      </c>
      <c r="I1822">
        <v>20000000</v>
      </c>
      <c r="J1822" t="s">
        <v>86</v>
      </c>
      <c r="K1822">
        <v>0.1205127637688865</v>
      </c>
      <c r="L1822">
        <v>12.051299999999999</v>
      </c>
      <c r="M1822" t="s">
        <v>82</v>
      </c>
    </row>
    <row r="1823" spans="1:13">
      <c r="A1823" t="s">
        <v>1256</v>
      </c>
      <c r="B1823" t="s">
        <v>1257</v>
      </c>
      <c r="C1823" t="str">
        <f>TEXT(D1823, "mmm")</f>
        <v>Feb</v>
      </c>
      <c r="D1823" s="1">
        <v>45337</v>
      </c>
      <c r="E1823" t="s">
        <v>1260</v>
      </c>
      <c r="F1823" t="s">
        <v>101</v>
      </c>
      <c r="G1823">
        <v>3200000</v>
      </c>
      <c r="H1823">
        <v>6.25</v>
      </c>
      <c r="I1823">
        <v>20000000</v>
      </c>
      <c r="J1823" t="s">
        <v>86</v>
      </c>
      <c r="K1823">
        <v>0.1205127637688865</v>
      </c>
      <c r="L1823">
        <v>12.051299999999999</v>
      </c>
      <c r="M1823" t="s">
        <v>82</v>
      </c>
    </row>
    <row r="1824" spans="1:13">
      <c r="A1824" t="s">
        <v>129</v>
      </c>
      <c r="B1824" t="s">
        <v>130</v>
      </c>
      <c r="C1824" t="str">
        <f>TEXT(D1824, "mmm")</f>
        <v>Feb</v>
      </c>
      <c r="D1824" s="1">
        <v>45337</v>
      </c>
      <c r="E1824" t="s">
        <v>109</v>
      </c>
      <c r="F1824" t="s">
        <v>101</v>
      </c>
      <c r="G1824">
        <v>6900</v>
      </c>
      <c r="H1824">
        <v>6.9</v>
      </c>
      <c r="I1824">
        <v>47610</v>
      </c>
      <c r="J1824" t="s">
        <v>81</v>
      </c>
      <c r="K1824">
        <v>5.7803412445118774E-3</v>
      </c>
      <c r="L1824">
        <v>0.57799999999999996</v>
      </c>
      <c r="M1824" t="s">
        <v>82</v>
      </c>
    </row>
    <row r="1825" spans="1:13">
      <c r="A1825" t="s">
        <v>129</v>
      </c>
      <c r="B1825" t="s">
        <v>130</v>
      </c>
      <c r="C1825" t="str">
        <f>TEXT(D1825, "mmm")</f>
        <v>Feb</v>
      </c>
      <c r="D1825" s="1">
        <v>45337</v>
      </c>
      <c r="E1825" t="s">
        <v>111</v>
      </c>
      <c r="F1825" t="s">
        <v>101</v>
      </c>
      <c r="G1825">
        <v>6900</v>
      </c>
      <c r="H1825">
        <v>6.9</v>
      </c>
      <c r="I1825">
        <v>47610</v>
      </c>
      <c r="J1825" t="s">
        <v>81</v>
      </c>
      <c r="K1825">
        <v>5.7803412445118774E-3</v>
      </c>
      <c r="L1825">
        <v>0.57799999999999996</v>
      </c>
      <c r="M1825" t="s">
        <v>82</v>
      </c>
    </row>
    <row r="1826" spans="1:13">
      <c r="A1826" t="s">
        <v>294</v>
      </c>
      <c r="B1826" t="s">
        <v>295</v>
      </c>
      <c r="C1826" t="str">
        <f>TEXT(D1826, "mmm")</f>
        <v>Feb</v>
      </c>
      <c r="D1826" s="1">
        <v>45337</v>
      </c>
      <c r="E1826" t="s">
        <v>100</v>
      </c>
      <c r="F1826" t="s">
        <v>101</v>
      </c>
      <c r="G1826">
        <v>21342</v>
      </c>
      <c r="H1826">
        <v>15.55</v>
      </c>
      <c r="I1826">
        <v>331868.09999999998</v>
      </c>
      <c r="J1826" t="s">
        <v>81</v>
      </c>
      <c r="K1826">
        <v>1.286187954712315E-2</v>
      </c>
      <c r="L1826">
        <v>1.2862</v>
      </c>
      <c r="M1826" t="s">
        <v>82</v>
      </c>
    </row>
    <row r="1827" spans="1:13">
      <c r="A1827" t="s">
        <v>294</v>
      </c>
      <c r="B1827" t="s">
        <v>295</v>
      </c>
      <c r="C1827" t="str">
        <f>TEXT(D1827, "mmm")</f>
        <v>Feb</v>
      </c>
      <c r="D1827" s="1">
        <v>45337</v>
      </c>
      <c r="E1827" t="s">
        <v>102</v>
      </c>
      <c r="F1827" t="s">
        <v>101</v>
      </c>
      <c r="G1827">
        <v>21342</v>
      </c>
      <c r="H1827">
        <v>15.55</v>
      </c>
      <c r="I1827">
        <v>331868.09999999998</v>
      </c>
      <c r="J1827" t="s">
        <v>81</v>
      </c>
      <c r="K1827">
        <v>1.286187954712315E-2</v>
      </c>
      <c r="L1827">
        <v>1.2862</v>
      </c>
      <c r="M1827" t="s">
        <v>82</v>
      </c>
    </row>
    <row r="1828" spans="1:13">
      <c r="A1828" t="s">
        <v>1256</v>
      </c>
      <c r="B1828" t="s">
        <v>1257</v>
      </c>
      <c r="C1828" t="str">
        <f>TEXT(D1828, "mmm")</f>
        <v>Feb</v>
      </c>
      <c r="D1828" s="1">
        <v>45337</v>
      </c>
      <c r="E1828" t="s">
        <v>1007</v>
      </c>
      <c r="F1828" t="s">
        <v>251</v>
      </c>
      <c r="G1828">
        <v>3200000</v>
      </c>
      <c r="H1828">
        <v>6.25</v>
      </c>
      <c r="I1828">
        <v>20000000</v>
      </c>
      <c r="J1828" t="s">
        <v>86</v>
      </c>
      <c r="K1828">
        <v>0.1205127637688865</v>
      </c>
      <c r="L1828">
        <v>12.051299999999999</v>
      </c>
      <c r="M1828" t="s">
        <v>82</v>
      </c>
    </row>
    <row r="1829" spans="1:13">
      <c r="A1829" t="s">
        <v>291</v>
      </c>
      <c r="B1829" t="s">
        <v>292</v>
      </c>
      <c r="C1829" t="str">
        <f>TEXT(D1829, "mmm")</f>
        <v>Feb</v>
      </c>
      <c r="D1829" s="1">
        <v>45337</v>
      </c>
      <c r="E1829" t="s">
        <v>102</v>
      </c>
      <c r="F1829" t="s">
        <v>101</v>
      </c>
      <c r="G1829">
        <v>486478</v>
      </c>
      <c r="H1829">
        <v>8.07</v>
      </c>
      <c r="I1829">
        <v>3925877.46</v>
      </c>
      <c r="J1829" t="s">
        <v>86</v>
      </c>
      <c r="K1829">
        <v>2.4722570606106049E-3</v>
      </c>
      <c r="L1829">
        <v>0.2472</v>
      </c>
      <c r="M1829" t="s">
        <v>82</v>
      </c>
    </row>
    <row r="1830" spans="1:13">
      <c r="A1830" t="s">
        <v>291</v>
      </c>
      <c r="B1830" t="s">
        <v>292</v>
      </c>
      <c r="C1830" t="str">
        <f>TEXT(D1830, "mmm")</f>
        <v>Feb</v>
      </c>
      <c r="D1830" s="1">
        <v>45337</v>
      </c>
      <c r="E1830" t="s">
        <v>100</v>
      </c>
      <c r="F1830" t="s">
        <v>101</v>
      </c>
      <c r="G1830">
        <v>486478</v>
      </c>
      <c r="H1830">
        <v>8.07</v>
      </c>
      <c r="I1830">
        <v>3925877.46</v>
      </c>
      <c r="J1830" t="s">
        <v>86</v>
      </c>
      <c r="K1830">
        <v>2.4722570606106049E-3</v>
      </c>
      <c r="L1830">
        <v>0.2472</v>
      </c>
      <c r="M1830" t="s">
        <v>82</v>
      </c>
    </row>
    <row r="1831" spans="1:13">
      <c r="A1831" t="s">
        <v>1261</v>
      </c>
      <c r="B1831" t="s">
        <v>1262</v>
      </c>
      <c r="C1831" t="str">
        <f>TEXT(D1831, "mmm")</f>
        <v>Feb</v>
      </c>
      <c r="D1831" s="1">
        <v>45337</v>
      </c>
      <c r="E1831" t="s">
        <v>1263</v>
      </c>
      <c r="F1831" t="s">
        <v>80</v>
      </c>
      <c r="G1831">
        <v>5000</v>
      </c>
      <c r="H1831">
        <v>30.5</v>
      </c>
      <c r="I1831">
        <v>152500</v>
      </c>
      <c r="J1831" t="s">
        <v>86</v>
      </c>
      <c r="K1831">
        <v>-5.3277262730678343E-2</v>
      </c>
      <c r="L1831">
        <v>-5.3277000000000001</v>
      </c>
      <c r="M1831" t="s">
        <v>82</v>
      </c>
    </row>
    <row r="1832" spans="1:13">
      <c r="A1832" t="s">
        <v>1256</v>
      </c>
      <c r="B1832" t="s">
        <v>1257</v>
      </c>
      <c r="C1832" t="str">
        <f>TEXT(D1832, "mmm")</f>
        <v>Feb</v>
      </c>
      <c r="D1832" s="1">
        <v>45337</v>
      </c>
      <c r="E1832" t="s">
        <v>979</v>
      </c>
      <c r="F1832" t="s">
        <v>101</v>
      </c>
      <c r="G1832">
        <v>3200000</v>
      </c>
      <c r="H1832">
        <v>6.25</v>
      </c>
      <c r="I1832">
        <v>20000000</v>
      </c>
      <c r="J1832" t="s">
        <v>86</v>
      </c>
      <c r="K1832">
        <v>0.1205127637688865</v>
      </c>
      <c r="L1832">
        <v>12.051299999999999</v>
      </c>
      <c r="M1832" t="s">
        <v>82</v>
      </c>
    </row>
    <row r="1833" spans="1:13">
      <c r="A1833" t="s">
        <v>1256</v>
      </c>
      <c r="B1833" t="s">
        <v>1257</v>
      </c>
      <c r="C1833" t="str">
        <f>TEXT(D1833, "mmm")</f>
        <v>Feb</v>
      </c>
      <c r="D1833" s="1">
        <v>45337</v>
      </c>
      <c r="E1833" t="s">
        <v>974</v>
      </c>
      <c r="F1833" t="s">
        <v>101</v>
      </c>
      <c r="G1833">
        <v>3200000</v>
      </c>
      <c r="H1833">
        <v>6.25</v>
      </c>
      <c r="I1833">
        <v>20000000</v>
      </c>
      <c r="J1833" t="s">
        <v>86</v>
      </c>
      <c r="K1833">
        <v>0.1205127637688865</v>
      </c>
      <c r="L1833">
        <v>12.051299999999999</v>
      </c>
      <c r="M1833" t="s">
        <v>82</v>
      </c>
    </row>
    <row r="1834" spans="1:13">
      <c r="A1834" t="s">
        <v>1256</v>
      </c>
      <c r="B1834" t="s">
        <v>1257</v>
      </c>
      <c r="C1834" t="str">
        <f>TEXT(D1834, "mmm")</f>
        <v>Feb</v>
      </c>
      <c r="D1834" s="1">
        <v>45337</v>
      </c>
      <c r="E1834" t="s">
        <v>982</v>
      </c>
      <c r="F1834" t="s">
        <v>101</v>
      </c>
      <c r="G1834">
        <v>3200000</v>
      </c>
      <c r="H1834">
        <v>6.25</v>
      </c>
      <c r="I1834">
        <v>20000000</v>
      </c>
      <c r="J1834" t="s">
        <v>86</v>
      </c>
      <c r="K1834">
        <v>0.1205127637688865</v>
      </c>
      <c r="L1834">
        <v>12.051299999999999</v>
      </c>
      <c r="M1834" t="s">
        <v>82</v>
      </c>
    </row>
    <row r="1835" spans="1:13">
      <c r="A1835" t="s">
        <v>1256</v>
      </c>
      <c r="B1835" t="s">
        <v>1257</v>
      </c>
      <c r="C1835" t="str">
        <f>TEXT(D1835, "mmm")</f>
        <v>Feb</v>
      </c>
      <c r="D1835" s="1">
        <v>45337</v>
      </c>
      <c r="E1835" t="s">
        <v>1026</v>
      </c>
      <c r="F1835" t="s">
        <v>101</v>
      </c>
      <c r="G1835">
        <v>3200000</v>
      </c>
      <c r="H1835">
        <v>6.25</v>
      </c>
      <c r="I1835">
        <v>20000000</v>
      </c>
      <c r="J1835" t="s">
        <v>86</v>
      </c>
      <c r="K1835">
        <v>0.1205127637688865</v>
      </c>
      <c r="L1835">
        <v>12.051299999999999</v>
      </c>
      <c r="M1835" t="s">
        <v>82</v>
      </c>
    </row>
    <row r="1836" spans="1:13">
      <c r="A1836" t="s">
        <v>1256</v>
      </c>
      <c r="B1836" t="s">
        <v>1257</v>
      </c>
      <c r="C1836" t="str">
        <f>TEXT(D1836, "mmm")</f>
        <v>Feb</v>
      </c>
      <c r="D1836" s="1">
        <v>45337</v>
      </c>
      <c r="E1836" t="s">
        <v>1025</v>
      </c>
      <c r="F1836" t="s">
        <v>101</v>
      </c>
      <c r="G1836">
        <v>3200000</v>
      </c>
      <c r="H1836">
        <v>6.25</v>
      </c>
      <c r="I1836">
        <v>20000000</v>
      </c>
      <c r="J1836" t="s">
        <v>86</v>
      </c>
      <c r="K1836">
        <v>0.1205127637688865</v>
      </c>
      <c r="L1836">
        <v>12.051299999999999</v>
      </c>
      <c r="M1836" t="s">
        <v>82</v>
      </c>
    </row>
    <row r="1837" spans="1:13">
      <c r="A1837" t="s">
        <v>1256</v>
      </c>
      <c r="B1837" t="s">
        <v>1257</v>
      </c>
      <c r="C1837" t="str">
        <f>TEXT(D1837, "mmm")</f>
        <v>Feb</v>
      </c>
      <c r="D1837" s="1">
        <v>45337</v>
      </c>
      <c r="E1837" t="s">
        <v>1027</v>
      </c>
      <c r="F1837" t="s">
        <v>101</v>
      </c>
      <c r="G1837">
        <v>3200000</v>
      </c>
      <c r="H1837">
        <v>6.25</v>
      </c>
      <c r="I1837">
        <v>20000000</v>
      </c>
      <c r="J1837" t="s">
        <v>86</v>
      </c>
      <c r="K1837">
        <v>0.1205127637688865</v>
      </c>
      <c r="L1837">
        <v>12.051299999999999</v>
      </c>
      <c r="M1837" t="s">
        <v>82</v>
      </c>
    </row>
    <row r="1838" spans="1:13">
      <c r="A1838" t="s">
        <v>1256</v>
      </c>
      <c r="B1838" t="s">
        <v>1257</v>
      </c>
      <c r="C1838" t="str">
        <f>TEXT(D1838, "mmm")</f>
        <v>Feb</v>
      </c>
      <c r="D1838" s="1">
        <v>45337</v>
      </c>
      <c r="E1838" t="s">
        <v>976</v>
      </c>
      <c r="F1838" t="s">
        <v>101</v>
      </c>
      <c r="G1838">
        <v>3200000</v>
      </c>
      <c r="H1838">
        <v>6.25</v>
      </c>
      <c r="I1838">
        <v>20000000</v>
      </c>
      <c r="J1838" t="s">
        <v>86</v>
      </c>
      <c r="K1838">
        <v>0.1205127637688865</v>
      </c>
      <c r="L1838">
        <v>12.051299999999999</v>
      </c>
      <c r="M1838" t="s">
        <v>82</v>
      </c>
    </row>
    <row r="1839" spans="1:13">
      <c r="A1839" t="s">
        <v>1256</v>
      </c>
      <c r="B1839" t="s">
        <v>1257</v>
      </c>
      <c r="C1839" t="str">
        <f>TEXT(D1839, "mmm")</f>
        <v>Feb</v>
      </c>
      <c r="D1839" s="1">
        <v>45337</v>
      </c>
      <c r="E1839" t="s">
        <v>981</v>
      </c>
      <c r="F1839" t="s">
        <v>101</v>
      </c>
      <c r="G1839">
        <v>3200000</v>
      </c>
      <c r="H1839">
        <v>6.25</v>
      </c>
      <c r="I1839">
        <v>20000000</v>
      </c>
      <c r="J1839" t="s">
        <v>86</v>
      </c>
      <c r="K1839">
        <v>0.1205127637688865</v>
      </c>
      <c r="L1839">
        <v>12.051299999999999</v>
      </c>
      <c r="M1839" t="s">
        <v>82</v>
      </c>
    </row>
    <row r="1840" spans="1:13">
      <c r="A1840" t="s">
        <v>913</v>
      </c>
      <c r="B1840" t="s">
        <v>914</v>
      </c>
      <c r="C1840" t="str">
        <f>TEXT(D1840, "mmm")</f>
        <v>Feb</v>
      </c>
      <c r="D1840" s="1">
        <v>45337</v>
      </c>
      <c r="E1840" t="s">
        <v>915</v>
      </c>
      <c r="F1840" t="s">
        <v>217</v>
      </c>
      <c r="G1840">
        <v>10721</v>
      </c>
      <c r="H1840">
        <v>1.28</v>
      </c>
      <c r="I1840">
        <v>13722.88</v>
      </c>
      <c r="J1840" t="s">
        <v>81</v>
      </c>
      <c r="K1840">
        <v>-7.8124927240422748E-3</v>
      </c>
      <c r="L1840">
        <v>-0.78120000000000001</v>
      </c>
      <c r="M1840" t="s">
        <v>82</v>
      </c>
    </row>
    <row r="1841" spans="1:13">
      <c r="A1841" t="s">
        <v>1264</v>
      </c>
      <c r="B1841" t="s">
        <v>1265</v>
      </c>
      <c r="C1841" t="str">
        <f>TEXT(D1841, "mmm")</f>
        <v>Feb</v>
      </c>
      <c r="D1841" s="1">
        <v>45337</v>
      </c>
      <c r="E1841" t="s">
        <v>1266</v>
      </c>
      <c r="F1841" t="s">
        <v>128</v>
      </c>
      <c r="G1841">
        <v>5200</v>
      </c>
      <c r="H1841">
        <v>9.5</v>
      </c>
      <c r="I1841">
        <v>49400</v>
      </c>
      <c r="J1841" t="s">
        <v>81</v>
      </c>
      <c r="K1841">
        <v>-1.578935399555614E-2</v>
      </c>
      <c r="L1841">
        <v>-1.5789</v>
      </c>
      <c r="M1841" t="s">
        <v>82</v>
      </c>
    </row>
    <row r="1842" spans="1:13">
      <c r="A1842" t="s">
        <v>142</v>
      </c>
      <c r="B1842" t="s">
        <v>143</v>
      </c>
      <c r="C1842" t="str">
        <f>TEXT(D1842, "mmm")</f>
        <v>Feb</v>
      </c>
      <c r="D1842" s="1">
        <v>45337</v>
      </c>
      <c r="E1842" t="s">
        <v>102</v>
      </c>
      <c r="F1842" t="s">
        <v>101</v>
      </c>
      <c r="G1842">
        <v>65034</v>
      </c>
      <c r="H1842">
        <v>16.68</v>
      </c>
      <c r="I1842">
        <v>1084767.1200000001</v>
      </c>
      <c r="J1842" t="s">
        <v>81</v>
      </c>
      <c r="K1842">
        <v>3.3492705495153492E-2</v>
      </c>
      <c r="L1842">
        <v>3.3492999999999999</v>
      </c>
      <c r="M1842" t="s">
        <v>82</v>
      </c>
    </row>
    <row r="1843" spans="1:13">
      <c r="A1843" t="s">
        <v>142</v>
      </c>
      <c r="B1843" t="s">
        <v>143</v>
      </c>
      <c r="C1843" t="str">
        <f>TEXT(D1843, "mmm")</f>
        <v>Feb</v>
      </c>
      <c r="D1843" s="1">
        <v>45337</v>
      </c>
      <c r="E1843" t="s">
        <v>100</v>
      </c>
      <c r="F1843" t="s">
        <v>101</v>
      </c>
      <c r="G1843">
        <v>65034</v>
      </c>
      <c r="H1843">
        <v>16.68</v>
      </c>
      <c r="I1843">
        <v>1084767.1200000001</v>
      </c>
      <c r="J1843" t="s">
        <v>81</v>
      </c>
      <c r="K1843">
        <v>3.3492705495153492E-2</v>
      </c>
      <c r="L1843">
        <v>3.3492999999999999</v>
      </c>
      <c r="M1843" t="s">
        <v>82</v>
      </c>
    </row>
    <row r="1844" spans="1:13">
      <c r="A1844" t="s">
        <v>1267</v>
      </c>
      <c r="B1844" t="s">
        <v>1268</v>
      </c>
      <c r="C1844" t="str">
        <f>TEXT(D1844, "mmm")</f>
        <v>Feb</v>
      </c>
      <c r="D1844" s="1">
        <v>45337</v>
      </c>
      <c r="E1844" t="s">
        <v>1269</v>
      </c>
      <c r="F1844" t="s">
        <v>217</v>
      </c>
      <c r="G1844">
        <v>12700</v>
      </c>
      <c r="H1844">
        <v>11.07</v>
      </c>
      <c r="I1844">
        <v>140589</v>
      </c>
      <c r="J1844" t="s">
        <v>86</v>
      </c>
      <c r="K1844">
        <v>0.1206896183181756</v>
      </c>
      <c r="L1844">
        <v>12.069000000000001</v>
      </c>
      <c r="M1844" t="s">
        <v>82</v>
      </c>
    </row>
    <row r="1845" spans="1:13">
      <c r="A1845" t="s">
        <v>1040</v>
      </c>
      <c r="B1845" t="s">
        <v>1041</v>
      </c>
      <c r="C1845" t="str">
        <f>TEXT(D1845, "mmm")</f>
        <v>Feb</v>
      </c>
      <c r="D1845" s="1">
        <v>45338</v>
      </c>
      <c r="E1845" t="s">
        <v>1042</v>
      </c>
      <c r="F1845" t="s">
        <v>80</v>
      </c>
      <c r="G1845">
        <v>1500</v>
      </c>
      <c r="H1845">
        <v>34.18</v>
      </c>
      <c r="I1845">
        <v>51270</v>
      </c>
      <c r="J1845" t="s">
        <v>81</v>
      </c>
      <c r="K1845">
        <v>0.2</v>
      </c>
      <c r="L1845">
        <v>20</v>
      </c>
      <c r="M1845" t="s">
        <v>82</v>
      </c>
    </row>
    <row r="1846" spans="1:13">
      <c r="A1846" t="s">
        <v>1270</v>
      </c>
      <c r="B1846" t="s">
        <v>1271</v>
      </c>
      <c r="C1846" t="str">
        <f>TEXT(D1846, "mmm")</f>
        <v>Feb</v>
      </c>
      <c r="D1846" s="1">
        <v>45338</v>
      </c>
      <c r="E1846" t="s">
        <v>1272</v>
      </c>
      <c r="F1846" t="s">
        <v>128</v>
      </c>
      <c r="G1846">
        <v>61725</v>
      </c>
      <c r="H1846">
        <v>8.07</v>
      </c>
      <c r="I1846">
        <v>498120.75</v>
      </c>
      <c r="J1846" t="s">
        <v>86</v>
      </c>
      <c r="K1846">
        <v>4.2131371182820843E-2</v>
      </c>
      <c r="L1846">
        <v>4.2130999999999998</v>
      </c>
      <c r="M1846" t="s">
        <v>82</v>
      </c>
    </row>
    <row r="1847" spans="1:13">
      <c r="A1847" t="s">
        <v>831</v>
      </c>
      <c r="B1847" t="s">
        <v>832</v>
      </c>
      <c r="C1847" t="str">
        <f>TEXT(D1847, "mmm")</f>
        <v>Feb</v>
      </c>
      <c r="D1847" s="1">
        <v>45338</v>
      </c>
      <c r="E1847" t="s">
        <v>834</v>
      </c>
      <c r="F1847" t="s">
        <v>101</v>
      </c>
      <c r="G1847">
        <v>5599</v>
      </c>
      <c r="H1847">
        <v>62.75</v>
      </c>
      <c r="I1847">
        <v>351337.25</v>
      </c>
      <c r="J1847" t="s">
        <v>81</v>
      </c>
      <c r="K1847">
        <v>2.491219099169761E-2</v>
      </c>
      <c r="L1847">
        <v>2.4912000000000001</v>
      </c>
      <c r="M1847" t="s">
        <v>82</v>
      </c>
    </row>
    <row r="1848" spans="1:13">
      <c r="A1848" t="s">
        <v>831</v>
      </c>
      <c r="B1848" t="s">
        <v>832</v>
      </c>
      <c r="C1848" t="str">
        <f>TEXT(D1848, "mmm")</f>
        <v>Feb</v>
      </c>
      <c r="D1848" s="1">
        <v>45338</v>
      </c>
      <c r="E1848" t="s">
        <v>833</v>
      </c>
      <c r="F1848" t="s">
        <v>101</v>
      </c>
      <c r="G1848">
        <v>5599</v>
      </c>
      <c r="H1848">
        <v>62.75</v>
      </c>
      <c r="I1848">
        <v>351337.25</v>
      </c>
      <c r="J1848" t="s">
        <v>81</v>
      </c>
      <c r="K1848">
        <v>2.491219099169761E-2</v>
      </c>
      <c r="L1848">
        <v>2.4912000000000001</v>
      </c>
      <c r="M1848" t="s">
        <v>82</v>
      </c>
    </row>
    <row r="1849" spans="1:13">
      <c r="A1849" t="s">
        <v>831</v>
      </c>
      <c r="B1849" t="s">
        <v>832</v>
      </c>
      <c r="C1849" t="str">
        <f>TEXT(D1849, "mmm")</f>
        <v>Feb</v>
      </c>
      <c r="D1849" s="1">
        <v>45338</v>
      </c>
      <c r="E1849" t="s">
        <v>835</v>
      </c>
      <c r="F1849" t="s">
        <v>101</v>
      </c>
      <c r="G1849">
        <v>5599</v>
      </c>
      <c r="H1849">
        <v>62.75</v>
      </c>
      <c r="I1849">
        <v>351337.25</v>
      </c>
      <c r="J1849" t="s">
        <v>81</v>
      </c>
      <c r="K1849">
        <v>2.491219099169761E-2</v>
      </c>
      <c r="L1849">
        <v>2.4912000000000001</v>
      </c>
      <c r="M1849" t="s">
        <v>82</v>
      </c>
    </row>
    <row r="1850" spans="1:13">
      <c r="A1850" t="s">
        <v>291</v>
      </c>
      <c r="B1850" t="s">
        <v>292</v>
      </c>
      <c r="C1850" t="str">
        <f>TEXT(D1850, "mmm")</f>
        <v>Feb</v>
      </c>
      <c r="D1850" s="1">
        <v>45338</v>
      </c>
      <c r="E1850" t="s">
        <v>100</v>
      </c>
      <c r="F1850" t="s">
        <v>101</v>
      </c>
      <c r="G1850">
        <v>163564</v>
      </c>
      <c r="H1850">
        <v>8.06</v>
      </c>
      <c r="I1850">
        <v>1318325.8400000001</v>
      </c>
      <c r="J1850" t="s">
        <v>81</v>
      </c>
      <c r="K1850">
        <v>8.728164012307138E-3</v>
      </c>
      <c r="L1850">
        <v>0.87280000000000002</v>
      </c>
      <c r="M1850" t="s">
        <v>82</v>
      </c>
    </row>
    <row r="1851" spans="1:13">
      <c r="A1851" t="s">
        <v>291</v>
      </c>
      <c r="B1851" t="s">
        <v>292</v>
      </c>
      <c r="C1851" t="str">
        <f>TEXT(D1851, "mmm")</f>
        <v>Feb</v>
      </c>
      <c r="D1851" s="1">
        <v>45338</v>
      </c>
      <c r="E1851" t="s">
        <v>102</v>
      </c>
      <c r="F1851" t="s">
        <v>101</v>
      </c>
      <c r="G1851">
        <v>163564</v>
      </c>
      <c r="H1851">
        <v>8.06</v>
      </c>
      <c r="I1851">
        <v>1318325.8400000001</v>
      </c>
      <c r="J1851" t="s">
        <v>81</v>
      </c>
      <c r="K1851">
        <v>8.728164012307138E-3</v>
      </c>
      <c r="L1851">
        <v>0.87280000000000002</v>
      </c>
      <c r="M1851" t="s">
        <v>82</v>
      </c>
    </row>
    <row r="1852" spans="1:13">
      <c r="A1852" t="s">
        <v>1273</v>
      </c>
      <c r="B1852" t="s">
        <v>1274</v>
      </c>
      <c r="C1852" t="str">
        <f>TEXT(D1852, "mmm")</f>
        <v>Feb</v>
      </c>
      <c r="D1852" s="1">
        <v>45338</v>
      </c>
      <c r="E1852" t="s">
        <v>1275</v>
      </c>
      <c r="F1852" t="s">
        <v>80</v>
      </c>
      <c r="G1852">
        <v>1925</v>
      </c>
      <c r="H1852">
        <v>28.6</v>
      </c>
      <c r="I1852">
        <v>55055</v>
      </c>
      <c r="J1852" t="s">
        <v>81</v>
      </c>
      <c r="K1852">
        <v>2.9235723052618349E-2</v>
      </c>
      <c r="L1852">
        <v>2.9236</v>
      </c>
      <c r="M1852" t="s">
        <v>82</v>
      </c>
    </row>
    <row r="1853" spans="1:13">
      <c r="A1853" t="s">
        <v>1276</v>
      </c>
      <c r="B1853" t="s">
        <v>1277</v>
      </c>
      <c r="C1853" t="str">
        <f>TEXT(D1853, "mmm")</f>
        <v>Feb</v>
      </c>
      <c r="D1853" s="1">
        <v>45338</v>
      </c>
      <c r="E1853" t="s">
        <v>1278</v>
      </c>
      <c r="F1853" t="s">
        <v>118</v>
      </c>
      <c r="G1853">
        <v>4000</v>
      </c>
      <c r="H1853">
        <v>10.57</v>
      </c>
      <c r="I1853">
        <v>42280</v>
      </c>
      <c r="J1853" t="s">
        <v>81</v>
      </c>
      <c r="K1853">
        <v>3.5747053050166899E-2</v>
      </c>
      <c r="L1853">
        <v>3.5747</v>
      </c>
      <c r="M1853" t="s">
        <v>82</v>
      </c>
    </row>
    <row r="1854" spans="1:13">
      <c r="A1854" t="s">
        <v>1279</v>
      </c>
      <c r="B1854" t="s">
        <v>1280</v>
      </c>
      <c r="C1854" t="str">
        <f>TEXT(D1854, "mmm")</f>
        <v>Feb</v>
      </c>
      <c r="D1854" s="1">
        <v>45338</v>
      </c>
      <c r="E1854" t="s">
        <v>1281</v>
      </c>
      <c r="F1854" t="s">
        <v>222</v>
      </c>
      <c r="G1854">
        <v>900000</v>
      </c>
      <c r="H1854">
        <v>1.1000000000000001</v>
      </c>
      <c r="I1854">
        <v>990000.00000000012</v>
      </c>
      <c r="J1854" t="s">
        <v>86</v>
      </c>
      <c r="K1854">
        <v>9.7142832619803388E-2</v>
      </c>
      <c r="L1854">
        <v>9.7142999999999997</v>
      </c>
      <c r="M1854" t="s">
        <v>82</v>
      </c>
    </row>
    <row r="1855" spans="1:13">
      <c r="A1855" t="s">
        <v>1279</v>
      </c>
      <c r="B1855" t="s">
        <v>1280</v>
      </c>
      <c r="C1855" t="str">
        <f>TEXT(D1855, "mmm")</f>
        <v>Feb</v>
      </c>
      <c r="D1855" s="1">
        <v>45338</v>
      </c>
      <c r="E1855" t="s">
        <v>1282</v>
      </c>
      <c r="F1855" t="s">
        <v>1283</v>
      </c>
      <c r="G1855">
        <v>900000</v>
      </c>
      <c r="H1855">
        <v>1.1000000000000001</v>
      </c>
      <c r="I1855">
        <v>990000.00000000012</v>
      </c>
      <c r="J1855" t="s">
        <v>86</v>
      </c>
      <c r="K1855">
        <v>9.7142832619803388E-2</v>
      </c>
      <c r="L1855">
        <v>9.7142999999999997</v>
      </c>
      <c r="M1855" t="s">
        <v>82</v>
      </c>
    </row>
    <row r="1856" spans="1:13">
      <c r="A1856" t="s">
        <v>1279</v>
      </c>
      <c r="B1856" t="s">
        <v>1280</v>
      </c>
      <c r="C1856" t="str">
        <f>TEXT(D1856, "mmm")</f>
        <v>Feb</v>
      </c>
      <c r="D1856" s="1">
        <v>45338</v>
      </c>
      <c r="E1856" t="s">
        <v>1284</v>
      </c>
      <c r="F1856" t="s">
        <v>428</v>
      </c>
      <c r="G1856">
        <v>900000</v>
      </c>
      <c r="H1856">
        <v>1.1000000000000001</v>
      </c>
      <c r="I1856">
        <v>990000.00000000012</v>
      </c>
      <c r="J1856" t="s">
        <v>86</v>
      </c>
      <c r="K1856">
        <v>9.7142832619803388E-2</v>
      </c>
      <c r="L1856">
        <v>9.7142999999999997</v>
      </c>
      <c r="M1856" t="s">
        <v>82</v>
      </c>
    </row>
    <row r="1857" spans="1:13">
      <c r="A1857" t="s">
        <v>1279</v>
      </c>
      <c r="B1857" t="s">
        <v>1280</v>
      </c>
      <c r="C1857" t="str">
        <f>TEXT(D1857, "mmm")</f>
        <v>Feb</v>
      </c>
      <c r="D1857" s="1">
        <v>45338</v>
      </c>
      <c r="E1857" t="s">
        <v>1285</v>
      </c>
      <c r="F1857" t="s">
        <v>428</v>
      </c>
      <c r="G1857">
        <v>900000</v>
      </c>
      <c r="H1857">
        <v>1.1000000000000001</v>
      </c>
      <c r="I1857">
        <v>990000.00000000012</v>
      </c>
      <c r="J1857" t="s">
        <v>86</v>
      </c>
      <c r="K1857">
        <v>9.7142832619803388E-2</v>
      </c>
      <c r="L1857">
        <v>9.7142999999999997</v>
      </c>
      <c r="M1857" t="s">
        <v>82</v>
      </c>
    </row>
    <row r="1858" spans="1:13">
      <c r="A1858" t="s">
        <v>1279</v>
      </c>
      <c r="B1858" t="s">
        <v>1280</v>
      </c>
      <c r="C1858" t="str">
        <f>TEXT(D1858, "mmm")</f>
        <v>Feb</v>
      </c>
      <c r="D1858" s="1">
        <v>45338</v>
      </c>
      <c r="E1858" t="s">
        <v>1286</v>
      </c>
      <c r="F1858" t="s">
        <v>222</v>
      </c>
      <c r="G1858">
        <v>900000</v>
      </c>
      <c r="H1858">
        <v>1.1000000000000001</v>
      </c>
      <c r="I1858">
        <v>990000.00000000012</v>
      </c>
      <c r="J1858" t="s">
        <v>86</v>
      </c>
      <c r="K1858">
        <v>9.7142832619803388E-2</v>
      </c>
      <c r="L1858">
        <v>9.7142999999999997</v>
      </c>
      <c r="M1858" t="s">
        <v>82</v>
      </c>
    </row>
    <row r="1859" spans="1:13">
      <c r="A1859" t="s">
        <v>1279</v>
      </c>
      <c r="B1859" t="s">
        <v>1280</v>
      </c>
      <c r="C1859" t="str">
        <f>TEXT(D1859, "mmm")</f>
        <v>Feb</v>
      </c>
      <c r="D1859" s="1">
        <v>45338</v>
      </c>
      <c r="E1859" t="s">
        <v>1282</v>
      </c>
      <c r="F1859" t="s">
        <v>1283</v>
      </c>
      <c r="G1859">
        <v>900000</v>
      </c>
      <c r="H1859">
        <v>1.1000000000000001</v>
      </c>
      <c r="I1859">
        <v>990000.00000000012</v>
      </c>
      <c r="J1859" t="s">
        <v>86</v>
      </c>
      <c r="K1859">
        <v>9.7142832619803388E-2</v>
      </c>
      <c r="L1859">
        <v>9.7142999999999997</v>
      </c>
      <c r="M1859" t="s">
        <v>82</v>
      </c>
    </row>
    <row r="1860" spans="1:13">
      <c r="A1860" t="s">
        <v>1279</v>
      </c>
      <c r="B1860" t="s">
        <v>1280</v>
      </c>
      <c r="C1860" t="str">
        <f>TEXT(D1860, "mmm")</f>
        <v>Feb</v>
      </c>
      <c r="D1860" s="1">
        <v>45338</v>
      </c>
      <c r="E1860" t="s">
        <v>1284</v>
      </c>
      <c r="F1860" t="s">
        <v>428</v>
      </c>
      <c r="G1860">
        <v>900000</v>
      </c>
      <c r="H1860">
        <v>1.1000000000000001</v>
      </c>
      <c r="I1860">
        <v>990000.00000000012</v>
      </c>
      <c r="J1860" t="s">
        <v>86</v>
      </c>
      <c r="K1860">
        <v>9.7142832619803388E-2</v>
      </c>
      <c r="L1860">
        <v>9.7142999999999997</v>
      </c>
      <c r="M1860" t="s">
        <v>82</v>
      </c>
    </row>
    <row r="1861" spans="1:13">
      <c r="A1861" t="s">
        <v>1279</v>
      </c>
      <c r="B1861" t="s">
        <v>1280</v>
      </c>
      <c r="C1861" t="str">
        <f>TEXT(D1861, "mmm")</f>
        <v>Feb</v>
      </c>
      <c r="D1861" s="1">
        <v>45338</v>
      </c>
      <c r="E1861" t="s">
        <v>1285</v>
      </c>
      <c r="F1861" t="s">
        <v>428</v>
      </c>
      <c r="G1861">
        <v>900000</v>
      </c>
      <c r="H1861">
        <v>1.1000000000000001</v>
      </c>
      <c r="I1861">
        <v>990000.00000000012</v>
      </c>
      <c r="J1861" t="s">
        <v>86</v>
      </c>
      <c r="K1861">
        <v>9.7142832619803388E-2</v>
      </c>
      <c r="L1861">
        <v>9.7142999999999997</v>
      </c>
      <c r="M1861" t="s">
        <v>82</v>
      </c>
    </row>
    <row r="1862" spans="1:13">
      <c r="A1862" t="s">
        <v>1279</v>
      </c>
      <c r="B1862" t="s">
        <v>1280</v>
      </c>
      <c r="C1862" t="str">
        <f>TEXT(D1862, "mmm")</f>
        <v>Feb</v>
      </c>
      <c r="D1862" s="1">
        <v>45338</v>
      </c>
      <c r="E1862" t="s">
        <v>1281</v>
      </c>
      <c r="F1862" t="s">
        <v>222</v>
      </c>
      <c r="G1862">
        <v>900000</v>
      </c>
      <c r="H1862">
        <v>1.1000000000000001</v>
      </c>
      <c r="I1862">
        <v>990000.00000000012</v>
      </c>
      <c r="J1862" t="s">
        <v>86</v>
      </c>
      <c r="K1862">
        <v>9.7142832619803388E-2</v>
      </c>
      <c r="L1862">
        <v>9.7142999999999997</v>
      </c>
      <c r="M1862" t="s">
        <v>82</v>
      </c>
    </row>
    <row r="1863" spans="1:13">
      <c r="A1863" t="s">
        <v>1201</v>
      </c>
      <c r="B1863" t="s">
        <v>1202</v>
      </c>
      <c r="C1863" t="str">
        <f>TEXT(D1863, "mmm")</f>
        <v>Feb</v>
      </c>
      <c r="D1863" s="1">
        <v>45338</v>
      </c>
      <c r="E1863" t="s">
        <v>1287</v>
      </c>
      <c r="F1863" t="s">
        <v>80</v>
      </c>
      <c r="G1863">
        <v>11630</v>
      </c>
      <c r="H1863">
        <v>4.25</v>
      </c>
      <c r="I1863">
        <v>49427.5</v>
      </c>
      <c r="J1863" t="s">
        <v>81</v>
      </c>
      <c r="K1863">
        <v>-6.7915682236163066E-2</v>
      </c>
      <c r="L1863">
        <v>-6.7915999999999999</v>
      </c>
      <c r="M1863" t="s">
        <v>82</v>
      </c>
    </row>
    <row r="1864" spans="1:13">
      <c r="A1864" t="s">
        <v>142</v>
      </c>
      <c r="B1864" t="s">
        <v>143</v>
      </c>
      <c r="C1864" t="str">
        <f>TEXT(D1864, "mmm")</f>
        <v>Feb</v>
      </c>
      <c r="D1864" s="1">
        <v>45338</v>
      </c>
      <c r="E1864" t="s">
        <v>102</v>
      </c>
      <c r="F1864" t="s">
        <v>101</v>
      </c>
      <c r="G1864">
        <v>25699</v>
      </c>
      <c r="H1864">
        <v>16.7</v>
      </c>
      <c r="I1864">
        <v>429173.3</v>
      </c>
      <c r="J1864" t="s">
        <v>81</v>
      </c>
      <c r="K1864">
        <v>3.175564937320341E-2</v>
      </c>
      <c r="L1864">
        <v>3.1756000000000002</v>
      </c>
      <c r="M1864" t="s">
        <v>82</v>
      </c>
    </row>
    <row r="1865" spans="1:13">
      <c r="A1865" t="s">
        <v>468</v>
      </c>
      <c r="B1865" t="s">
        <v>469</v>
      </c>
      <c r="C1865" t="str">
        <f>TEXT(D1865, "mmm")</f>
        <v>Feb</v>
      </c>
      <c r="D1865" s="1">
        <v>45338</v>
      </c>
      <c r="E1865" t="s">
        <v>470</v>
      </c>
      <c r="F1865" t="s">
        <v>222</v>
      </c>
      <c r="G1865">
        <v>25736</v>
      </c>
      <c r="H1865">
        <v>3.03</v>
      </c>
      <c r="I1865">
        <v>77980.08</v>
      </c>
      <c r="J1865" t="s">
        <v>81</v>
      </c>
      <c r="K1865">
        <v>-8.5526313725600933E-2</v>
      </c>
      <c r="L1865">
        <v>-8.5526</v>
      </c>
      <c r="M1865" t="s">
        <v>82</v>
      </c>
    </row>
    <row r="1866" spans="1:13">
      <c r="A1866" t="s">
        <v>468</v>
      </c>
      <c r="B1866" t="s">
        <v>469</v>
      </c>
      <c r="C1866" t="str">
        <f>TEXT(D1866, "mmm")</f>
        <v>Feb</v>
      </c>
      <c r="D1866" s="1">
        <v>45338</v>
      </c>
      <c r="E1866" t="s">
        <v>471</v>
      </c>
      <c r="F1866" t="s">
        <v>222</v>
      </c>
      <c r="G1866">
        <v>25736</v>
      </c>
      <c r="H1866">
        <v>3.03</v>
      </c>
      <c r="I1866">
        <v>77980.08</v>
      </c>
      <c r="J1866" t="s">
        <v>81</v>
      </c>
      <c r="K1866">
        <v>-8.5526313725600933E-2</v>
      </c>
      <c r="L1866">
        <v>-8.5526</v>
      </c>
      <c r="M1866" t="s">
        <v>82</v>
      </c>
    </row>
    <row r="1867" spans="1:13">
      <c r="A1867" t="s">
        <v>142</v>
      </c>
      <c r="B1867" t="s">
        <v>143</v>
      </c>
      <c r="C1867" t="str">
        <f>TEXT(D1867, "mmm")</f>
        <v>Feb</v>
      </c>
      <c r="D1867" s="1">
        <v>45338</v>
      </c>
      <c r="E1867" t="s">
        <v>100</v>
      </c>
      <c r="F1867" t="s">
        <v>101</v>
      </c>
      <c r="G1867">
        <v>25699</v>
      </c>
      <c r="H1867">
        <v>16.7</v>
      </c>
      <c r="I1867">
        <v>429173.3</v>
      </c>
      <c r="J1867" t="s">
        <v>81</v>
      </c>
      <c r="K1867">
        <v>3.175564937320341E-2</v>
      </c>
      <c r="L1867">
        <v>3.1756000000000002</v>
      </c>
      <c r="M1867" t="s">
        <v>82</v>
      </c>
    </row>
    <row r="1868" spans="1:13">
      <c r="A1868" t="s">
        <v>129</v>
      </c>
      <c r="B1868" t="s">
        <v>130</v>
      </c>
      <c r="C1868" t="str">
        <f>TEXT(D1868, "mmm")</f>
        <v>Feb</v>
      </c>
      <c r="D1868" s="1">
        <v>45338</v>
      </c>
      <c r="E1868" t="s">
        <v>109</v>
      </c>
      <c r="F1868" t="s">
        <v>101</v>
      </c>
      <c r="G1868">
        <v>5000</v>
      </c>
      <c r="H1868">
        <v>6.88</v>
      </c>
      <c r="I1868">
        <v>34400</v>
      </c>
      <c r="J1868" t="s">
        <v>81</v>
      </c>
      <c r="K1868">
        <v>-3.3430234774374901E-2</v>
      </c>
      <c r="L1868">
        <v>-3.343</v>
      </c>
      <c r="M1868" t="s">
        <v>82</v>
      </c>
    </row>
    <row r="1869" spans="1:13">
      <c r="A1869" t="s">
        <v>129</v>
      </c>
      <c r="B1869" t="s">
        <v>130</v>
      </c>
      <c r="C1869" t="str">
        <f>TEXT(D1869, "mmm")</f>
        <v>Feb</v>
      </c>
      <c r="D1869" s="1">
        <v>45338</v>
      </c>
      <c r="E1869" t="s">
        <v>111</v>
      </c>
      <c r="F1869" t="s">
        <v>101</v>
      </c>
      <c r="G1869">
        <v>5000</v>
      </c>
      <c r="H1869">
        <v>6.88</v>
      </c>
      <c r="I1869">
        <v>34400</v>
      </c>
      <c r="J1869" t="s">
        <v>81</v>
      </c>
      <c r="K1869">
        <v>-3.3430234774374901E-2</v>
      </c>
      <c r="L1869">
        <v>-3.343</v>
      </c>
      <c r="M1869" t="s">
        <v>82</v>
      </c>
    </row>
    <row r="1870" spans="1:13">
      <c r="A1870" t="s">
        <v>1226</v>
      </c>
      <c r="B1870" t="s">
        <v>1227</v>
      </c>
      <c r="C1870" t="str">
        <f>TEXT(D1870, "mmm")</f>
        <v>Feb</v>
      </c>
      <c r="D1870" s="1">
        <v>45338</v>
      </c>
      <c r="E1870" t="s">
        <v>1288</v>
      </c>
      <c r="F1870" t="s">
        <v>428</v>
      </c>
      <c r="G1870">
        <v>1430206</v>
      </c>
      <c r="H1870">
        <v>8.74</v>
      </c>
      <c r="I1870">
        <v>12500000.439999999</v>
      </c>
      <c r="J1870" t="s">
        <v>86</v>
      </c>
      <c r="K1870">
        <v>-0.10641625078978489</v>
      </c>
      <c r="L1870">
        <v>-10.6416</v>
      </c>
      <c r="M1870" t="s">
        <v>82</v>
      </c>
    </row>
    <row r="1871" spans="1:13">
      <c r="A1871" t="s">
        <v>1226</v>
      </c>
      <c r="B1871" t="s">
        <v>1227</v>
      </c>
      <c r="C1871" t="str">
        <f>TEXT(D1871, "mmm")</f>
        <v>Feb</v>
      </c>
      <c r="D1871" s="1">
        <v>45338</v>
      </c>
      <c r="E1871" t="s">
        <v>1289</v>
      </c>
      <c r="F1871" t="s">
        <v>428</v>
      </c>
      <c r="G1871">
        <v>1430206</v>
      </c>
      <c r="H1871">
        <v>8.74</v>
      </c>
      <c r="I1871">
        <v>12500000.439999999</v>
      </c>
      <c r="J1871" t="s">
        <v>86</v>
      </c>
      <c r="K1871">
        <v>-0.10641625078978489</v>
      </c>
      <c r="L1871">
        <v>-10.6416</v>
      </c>
      <c r="M1871" t="s">
        <v>82</v>
      </c>
    </row>
    <row r="1872" spans="1:13">
      <c r="A1872" t="s">
        <v>1226</v>
      </c>
      <c r="B1872" t="s">
        <v>1227</v>
      </c>
      <c r="C1872" t="str">
        <f>TEXT(D1872, "mmm")</f>
        <v>Feb</v>
      </c>
      <c r="D1872" s="1">
        <v>45338</v>
      </c>
      <c r="E1872" t="s">
        <v>1290</v>
      </c>
      <c r="F1872" t="s">
        <v>428</v>
      </c>
      <c r="G1872">
        <v>1430206</v>
      </c>
      <c r="H1872">
        <v>8.74</v>
      </c>
      <c r="I1872">
        <v>12500000.439999999</v>
      </c>
      <c r="J1872" t="s">
        <v>86</v>
      </c>
      <c r="K1872">
        <v>-0.10641625078978489</v>
      </c>
      <c r="L1872">
        <v>-10.6416</v>
      </c>
      <c r="M1872" t="s">
        <v>82</v>
      </c>
    </row>
    <row r="1873" spans="1:13">
      <c r="A1873" t="s">
        <v>1226</v>
      </c>
      <c r="B1873" t="s">
        <v>1227</v>
      </c>
      <c r="C1873" t="str">
        <f>TEXT(D1873, "mmm")</f>
        <v>Feb</v>
      </c>
      <c r="D1873" s="1">
        <v>45338</v>
      </c>
      <c r="E1873" t="s">
        <v>1291</v>
      </c>
      <c r="F1873" t="s">
        <v>428</v>
      </c>
      <c r="G1873">
        <v>1430206</v>
      </c>
      <c r="H1873">
        <v>8.74</v>
      </c>
      <c r="I1873">
        <v>12500000.439999999</v>
      </c>
      <c r="J1873" t="s">
        <v>86</v>
      </c>
      <c r="K1873">
        <v>-0.10641625078978489</v>
      </c>
      <c r="L1873">
        <v>-10.6416</v>
      </c>
      <c r="M1873" t="s">
        <v>82</v>
      </c>
    </row>
    <row r="1874" spans="1:13">
      <c r="A1874" t="s">
        <v>1226</v>
      </c>
      <c r="B1874" t="s">
        <v>1227</v>
      </c>
      <c r="C1874" t="str">
        <f>TEXT(D1874, "mmm")</f>
        <v>Feb</v>
      </c>
      <c r="D1874" s="1">
        <v>45338</v>
      </c>
      <c r="E1874" t="s">
        <v>1292</v>
      </c>
      <c r="F1874" t="s">
        <v>428</v>
      </c>
      <c r="G1874">
        <v>1430206</v>
      </c>
      <c r="H1874">
        <v>8.74</v>
      </c>
      <c r="I1874">
        <v>12500000.439999999</v>
      </c>
      <c r="J1874" t="s">
        <v>86</v>
      </c>
      <c r="K1874">
        <v>-0.10641625078978489</v>
      </c>
      <c r="L1874">
        <v>-10.6416</v>
      </c>
      <c r="M1874" t="s">
        <v>82</v>
      </c>
    </row>
    <row r="1875" spans="1:13">
      <c r="A1875" t="s">
        <v>1226</v>
      </c>
      <c r="B1875" t="s">
        <v>1227</v>
      </c>
      <c r="C1875" t="str">
        <f>TEXT(D1875, "mmm")</f>
        <v>Feb</v>
      </c>
      <c r="D1875" s="1">
        <v>45338</v>
      </c>
      <c r="E1875" t="s">
        <v>1293</v>
      </c>
      <c r="F1875" t="s">
        <v>428</v>
      </c>
      <c r="G1875">
        <v>1430206</v>
      </c>
      <c r="H1875">
        <v>8.74</v>
      </c>
      <c r="I1875">
        <v>12500000.439999999</v>
      </c>
      <c r="J1875" t="s">
        <v>86</v>
      </c>
      <c r="K1875">
        <v>-0.10641625078978489</v>
      </c>
      <c r="L1875">
        <v>-10.6416</v>
      </c>
      <c r="M1875" t="s">
        <v>82</v>
      </c>
    </row>
    <row r="1876" spans="1:13">
      <c r="A1876" t="s">
        <v>1226</v>
      </c>
      <c r="B1876" t="s">
        <v>1227</v>
      </c>
      <c r="C1876" t="str">
        <f>TEXT(D1876, "mmm")</f>
        <v>Feb</v>
      </c>
      <c r="D1876" s="1">
        <v>45338</v>
      </c>
      <c r="E1876" t="s">
        <v>1294</v>
      </c>
      <c r="F1876" t="s">
        <v>428</v>
      </c>
      <c r="G1876">
        <v>1430206</v>
      </c>
      <c r="H1876">
        <v>8.74</v>
      </c>
      <c r="I1876">
        <v>12500000.439999999</v>
      </c>
      <c r="J1876" t="s">
        <v>86</v>
      </c>
      <c r="K1876">
        <v>-0.10641625078978489</v>
      </c>
      <c r="L1876">
        <v>-10.6416</v>
      </c>
      <c r="M1876" t="s">
        <v>82</v>
      </c>
    </row>
    <row r="1877" spans="1:13">
      <c r="A1877" t="s">
        <v>1226</v>
      </c>
      <c r="B1877" t="s">
        <v>1227</v>
      </c>
      <c r="C1877" t="str">
        <f>TEXT(D1877, "mmm")</f>
        <v>Feb</v>
      </c>
      <c r="D1877" s="1">
        <v>45338</v>
      </c>
      <c r="E1877" t="s">
        <v>1295</v>
      </c>
      <c r="F1877" t="s">
        <v>428</v>
      </c>
      <c r="G1877">
        <v>1430206</v>
      </c>
      <c r="H1877">
        <v>8.74</v>
      </c>
      <c r="I1877">
        <v>12500000.439999999</v>
      </c>
      <c r="J1877" t="s">
        <v>86</v>
      </c>
      <c r="K1877">
        <v>-0.10641625078978489</v>
      </c>
      <c r="L1877">
        <v>-10.6416</v>
      </c>
      <c r="M1877" t="s">
        <v>82</v>
      </c>
    </row>
    <row r="1878" spans="1:13">
      <c r="A1878" t="s">
        <v>1226</v>
      </c>
      <c r="B1878" t="s">
        <v>1227</v>
      </c>
      <c r="C1878" t="str">
        <f>TEXT(D1878, "mmm")</f>
        <v>Feb</v>
      </c>
      <c r="D1878" s="1">
        <v>45338</v>
      </c>
      <c r="E1878" t="s">
        <v>1296</v>
      </c>
      <c r="F1878" t="s">
        <v>428</v>
      </c>
      <c r="G1878">
        <v>1430206</v>
      </c>
      <c r="H1878">
        <v>8.74</v>
      </c>
      <c r="I1878">
        <v>12500000.439999999</v>
      </c>
      <c r="J1878" t="s">
        <v>86</v>
      </c>
      <c r="K1878">
        <v>-0.10641625078978489</v>
      </c>
      <c r="L1878">
        <v>-10.6416</v>
      </c>
      <c r="M1878" t="s">
        <v>82</v>
      </c>
    </row>
    <row r="1879" spans="1:13">
      <c r="A1879" t="s">
        <v>1226</v>
      </c>
      <c r="B1879" t="s">
        <v>1227</v>
      </c>
      <c r="C1879" t="str">
        <f>TEXT(D1879, "mmm")</f>
        <v>Feb</v>
      </c>
      <c r="D1879" s="1">
        <v>45338</v>
      </c>
      <c r="E1879" t="s">
        <v>1297</v>
      </c>
      <c r="F1879" t="s">
        <v>428</v>
      </c>
      <c r="G1879">
        <v>1430206</v>
      </c>
      <c r="H1879">
        <v>8.74</v>
      </c>
      <c r="I1879">
        <v>12500000.439999999</v>
      </c>
      <c r="J1879" t="s">
        <v>86</v>
      </c>
      <c r="K1879">
        <v>-0.10641625078978489</v>
      </c>
      <c r="L1879">
        <v>-10.6416</v>
      </c>
      <c r="M1879" t="s">
        <v>82</v>
      </c>
    </row>
    <row r="1880" spans="1:13">
      <c r="A1880" t="s">
        <v>1226</v>
      </c>
      <c r="B1880" t="s">
        <v>1227</v>
      </c>
      <c r="C1880" t="str">
        <f>TEXT(D1880, "mmm")</f>
        <v>Feb</v>
      </c>
      <c r="D1880" s="1">
        <v>45338</v>
      </c>
      <c r="E1880" t="s">
        <v>1288</v>
      </c>
      <c r="F1880" t="s">
        <v>428</v>
      </c>
      <c r="G1880">
        <v>1430206</v>
      </c>
      <c r="H1880">
        <v>8.74</v>
      </c>
      <c r="I1880">
        <v>12500000.439999999</v>
      </c>
      <c r="J1880" t="s">
        <v>86</v>
      </c>
      <c r="K1880">
        <v>-0.10641625078978489</v>
      </c>
      <c r="L1880">
        <v>-10.6416</v>
      </c>
      <c r="M1880" t="s">
        <v>82</v>
      </c>
    </row>
    <row r="1881" spans="1:13">
      <c r="A1881" t="s">
        <v>1226</v>
      </c>
      <c r="B1881" t="s">
        <v>1227</v>
      </c>
      <c r="C1881" t="str">
        <f>TEXT(D1881, "mmm")</f>
        <v>Feb</v>
      </c>
      <c r="D1881" s="1">
        <v>45338</v>
      </c>
      <c r="E1881" t="s">
        <v>1289</v>
      </c>
      <c r="F1881" t="s">
        <v>428</v>
      </c>
      <c r="G1881">
        <v>1430206</v>
      </c>
      <c r="H1881">
        <v>8.74</v>
      </c>
      <c r="I1881">
        <v>12500000.439999999</v>
      </c>
      <c r="J1881" t="s">
        <v>86</v>
      </c>
      <c r="K1881">
        <v>-0.10641625078978489</v>
      </c>
      <c r="L1881">
        <v>-10.6416</v>
      </c>
      <c r="M1881" t="s">
        <v>82</v>
      </c>
    </row>
    <row r="1882" spans="1:13">
      <c r="A1882" t="s">
        <v>1226</v>
      </c>
      <c r="B1882" t="s">
        <v>1227</v>
      </c>
      <c r="C1882" t="str">
        <f>TEXT(D1882, "mmm")</f>
        <v>Feb</v>
      </c>
      <c r="D1882" s="1">
        <v>45338</v>
      </c>
      <c r="E1882" t="s">
        <v>1290</v>
      </c>
      <c r="F1882" t="s">
        <v>428</v>
      </c>
      <c r="G1882">
        <v>1430206</v>
      </c>
      <c r="H1882">
        <v>8.74</v>
      </c>
      <c r="I1882">
        <v>12500000.439999999</v>
      </c>
      <c r="J1882" t="s">
        <v>86</v>
      </c>
      <c r="K1882">
        <v>-0.10641625078978489</v>
      </c>
      <c r="L1882">
        <v>-10.6416</v>
      </c>
      <c r="M1882" t="s">
        <v>82</v>
      </c>
    </row>
    <row r="1883" spans="1:13">
      <c r="A1883" t="s">
        <v>1226</v>
      </c>
      <c r="B1883" t="s">
        <v>1227</v>
      </c>
      <c r="C1883" t="str">
        <f>TEXT(D1883, "mmm")</f>
        <v>Feb</v>
      </c>
      <c r="D1883" s="1">
        <v>45338</v>
      </c>
      <c r="E1883" t="s">
        <v>1291</v>
      </c>
      <c r="F1883" t="s">
        <v>428</v>
      </c>
      <c r="G1883">
        <v>1430206</v>
      </c>
      <c r="H1883">
        <v>8.74</v>
      </c>
      <c r="I1883">
        <v>12500000.439999999</v>
      </c>
      <c r="J1883" t="s">
        <v>86</v>
      </c>
      <c r="K1883">
        <v>-0.10641625078978489</v>
      </c>
      <c r="L1883">
        <v>-10.6416</v>
      </c>
      <c r="M1883" t="s">
        <v>82</v>
      </c>
    </row>
    <row r="1884" spans="1:13">
      <c r="A1884" t="s">
        <v>1226</v>
      </c>
      <c r="B1884" t="s">
        <v>1227</v>
      </c>
      <c r="C1884" t="str">
        <f>TEXT(D1884, "mmm")</f>
        <v>Feb</v>
      </c>
      <c r="D1884" s="1">
        <v>45338</v>
      </c>
      <c r="E1884" t="s">
        <v>1292</v>
      </c>
      <c r="F1884" t="s">
        <v>428</v>
      </c>
      <c r="G1884">
        <v>1430206</v>
      </c>
      <c r="H1884">
        <v>8.74</v>
      </c>
      <c r="I1884">
        <v>12500000.439999999</v>
      </c>
      <c r="J1884" t="s">
        <v>86</v>
      </c>
      <c r="K1884">
        <v>-0.10641625078978489</v>
      </c>
      <c r="L1884">
        <v>-10.6416</v>
      </c>
      <c r="M1884" t="s">
        <v>82</v>
      </c>
    </row>
    <row r="1885" spans="1:13">
      <c r="A1885" t="s">
        <v>1226</v>
      </c>
      <c r="B1885" t="s">
        <v>1227</v>
      </c>
      <c r="C1885" t="str">
        <f>TEXT(D1885, "mmm")</f>
        <v>Feb</v>
      </c>
      <c r="D1885" s="1">
        <v>45338</v>
      </c>
      <c r="E1885" t="s">
        <v>1293</v>
      </c>
      <c r="F1885" t="s">
        <v>428</v>
      </c>
      <c r="G1885">
        <v>1430206</v>
      </c>
      <c r="H1885">
        <v>8.74</v>
      </c>
      <c r="I1885">
        <v>12500000.439999999</v>
      </c>
      <c r="J1885" t="s">
        <v>86</v>
      </c>
      <c r="K1885">
        <v>-0.10641625078978489</v>
      </c>
      <c r="L1885">
        <v>-10.6416</v>
      </c>
      <c r="M1885" t="s">
        <v>82</v>
      </c>
    </row>
    <row r="1886" spans="1:13">
      <c r="A1886" t="s">
        <v>1226</v>
      </c>
      <c r="B1886" t="s">
        <v>1227</v>
      </c>
      <c r="C1886" t="str">
        <f>TEXT(D1886, "mmm")</f>
        <v>Feb</v>
      </c>
      <c r="D1886" s="1">
        <v>45338</v>
      </c>
      <c r="E1886" t="s">
        <v>1294</v>
      </c>
      <c r="F1886" t="s">
        <v>428</v>
      </c>
      <c r="G1886">
        <v>1430206</v>
      </c>
      <c r="H1886">
        <v>8.74</v>
      </c>
      <c r="I1886">
        <v>12500000.439999999</v>
      </c>
      <c r="J1886" t="s">
        <v>86</v>
      </c>
      <c r="K1886">
        <v>-0.10641625078978489</v>
      </c>
      <c r="L1886">
        <v>-10.6416</v>
      </c>
      <c r="M1886" t="s">
        <v>82</v>
      </c>
    </row>
    <row r="1887" spans="1:13">
      <c r="A1887" t="s">
        <v>1226</v>
      </c>
      <c r="B1887" t="s">
        <v>1227</v>
      </c>
      <c r="C1887" t="str">
        <f>TEXT(D1887, "mmm")</f>
        <v>Feb</v>
      </c>
      <c r="D1887" s="1">
        <v>45338</v>
      </c>
      <c r="E1887" t="s">
        <v>1295</v>
      </c>
      <c r="F1887" t="s">
        <v>428</v>
      </c>
      <c r="G1887">
        <v>1430206</v>
      </c>
      <c r="H1887">
        <v>8.74</v>
      </c>
      <c r="I1887">
        <v>12500000.439999999</v>
      </c>
      <c r="J1887" t="s">
        <v>86</v>
      </c>
      <c r="K1887">
        <v>-0.10641625078978489</v>
      </c>
      <c r="L1887">
        <v>-10.6416</v>
      </c>
      <c r="M1887" t="s">
        <v>82</v>
      </c>
    </row>
    <row r="1888" spans="1:13">
      <c r="A1888" t="s">
        <v>1226</v>
      </c>
      <c r="B1888" t="s">
        <v>1227</v>
      </c>
      <c r="C1888" t="str">
        <f>TEXT(D1888, "mmm")</f>
        <v>Feb</v>
      </c>
      <c r="D1888" s="1">
        <v>45338</v>
      </c>
      <c r="E1888" t="s">
        <v>1296</v>
      </c>
      <c r="F1888" t="s">
        <v>428</v>
      </c>
      <c r="G1888">
        <v>1430206</v>
      </c>
      <c r="H1888">
        <v>8.74</v>
      </c>
      <c r="I1888">
        <v>12500000.439999999</v>
      </c>
      <c r="J1888" t="s">
        <v>86</v>
      </c>
      <c r="K1888">
        <v>-0.10641625078978489</v>
      </c>
      <c r="L1888">
        <v>-10.6416</v>
      </c>
      <c r="M1888" t="s">
        <v>82</v>
      </c>
    </row>
    <row r="1889" spans="1:13">
      <c r="A1889" t="s">
        <v>1226</v>
      </c>
      <c r="B1889" t="s">
        <v>1227</v>
      </c>
      <c r="C1889" t="str">
        <f>TEXT(D1889, "mmm")</f>
        <v>Feb</v>
      </c>
      <c r="D1889" s="1">
        <v>45338</v>
      </c>
      <c r="E1889" t="s">
        <v>1297</v>
      </c>
      <c r="F1889" t="s">
        <v>428</v>
      </c>
      <c r="G1889">
        <v>1430206</v>
      </c>
      <c r="H1889">
        <v>8.74</v>
      </c>
      <c r="I1889">
        <v>12500000.439999999</v>
      </c>
      <c r="J1889" t="s">
        <v>86</v>
      </c>
      <c r="K1889">
        <v>-0.10641625078978489</v>
      </c>
      <c r="L1889">
        <v>-10.6416</v>
      </c>
      <c r="M1889" t="s">
        <v>82</v>
      </c>
    </row>
    <row r="1890" spans="1:13">
      <c r="A1890" t="s">
        <v>1226</v>
      </c>
      <c r="B1890" t="s">
        <v>1227</v>
      </c>
      <c r="C1890" t="str">
        <f>TEXT(D1890, "mmm")</f>
        <v>Feb</v>
      </c>
      <c r="D1890" s="1">
        <v>45338</v>
      </c>
      <c r="E1890" t="s">
        <v>1288</v>
      </c>
      <c r="F1890" t="s">
        <v>428</v>
      </c>
      <c r="G1890">
        <v>1430205</v>
      </c>
      <c r="H1890">
        <v>8.74</v>
      </c>
      <c r="I1890">
        <v>12499991.699999999</v>
      </c>
      <c r="J1890" t="s">
        <v>81</v>
      </c>
      <c r="K1890">
        <v>-0.10641625078978489</v>
      </c>
      <c r="L1890">
        <v>-10.6416</v>
      </c>
      <c r="M1890" t="s">
        <v>82</v>
      </c>
    </row>
    <row r="1891" spans="1:13">
      <c r="A1891" t="s">
        <v>1226</v>
      </c>
      <c r="B1891" t="s">
        <v>1227</v>
      </c>
      <c r="C1891" t="str">
        <f>TEXT(D1891, "mmm")</f>
        <v>Feb</v>
      </c>
      <c r="D1891" s="1">
        <v>45338</v>
      </c>
      <c r="E1891" t="s">
        <v>1289</v>
      </c>
      <c r="F1891" t="s">
        <v>428</v>
      </c>
      <c r="G1891">
        <v>1430205</v>
      </c>
      <c r="H1891">
        <v>8.74</v>
      </c>
      <c r="I1891">
        <v>12499991.699999999</v>
      </c>
      <c r="J1891" t="s">
        <v>81</v>
      </c>
      <c r="K1891">
        <v>-0.10641625078978489</v>
      </c>
      <c r="L1891">
        <v>-10.6416</v>
      </c>
      <c r="M1891" t="s">
        <v>82</v>
      </c>
    </row>
    <row r="1892" spans="1:13">
      <c r="A1892" t="s">
        <v>1226</v>
      </c>
      <c r="B1892" t="s">
        <v>1227</v>
      </c>
      <c r="C1892" t="str">
        <f>TEXT(D1892, "mmm")</f>
        <v>Feb</v>
      </c>
      <c r="D1892" s="1">
        <v>45338</v>
      </c>
      <c r="E1892" t="s">
        <v>1290</v>
      </c>
      <c r="F1892" t="s">
        <v>428</v>
      </c>
      <c r="G1892">
        <v>1430205</v>
      </c>
      <c r="H1892">
        <v>8.74</v>
      </c>
      <c r="I1892">
        <v>12499991.699999999</v>
      </c>
      <c r="J1892" t="s">
        <v>81</v>
      </c>
      <c r="K1892">
        <v>-0.10641625078978489</v>
      </c>
      <c r="L1892">
        <v>-10.6416</v>
      </c>
      <c r="M1892" t="s">
        <v>82</v>
      </c>
    </row>
    <row r="1893" spans="1:13">
      <c r="A1893" t="s">
        <v>1226</v>
      </c>
      <c r="B1893" t="s">
        <v>1227</v>
      </c>
      <c r="C1893" t="str">
        <f>TEXT(D1893, "mmm")</f>
        <v>Feb</v>
      </c>
      <c r="D1893" s="1">
        <v>45338</v>
      </c>
      <c r="E1893" t="s">
        <v>1291</v>
      </c>
      <c r="F1893" t="s">
        <v>428</v>
      </c>
      <c r="G1893">
        <v>1430205</v>
      </c>
      <c r="H1893">
        <v>8.74</v>
      </c>
      <c r="I1893">
        <v>12499991.699999999</v>
      </c>
      <c r="J1893" t="s">
        <v>81</v>
      </c>
      <c r="K1893">
        <v>-0.10641625078978489</v>
      </c>
      <c r="L1893">
        <v>-10.6416</v>
      </c>
      <c r="M1893" t="s">
        <v>82</v>
      </c>
    </row>
    <row r="1894" spans="1:13">
      <c r="A1894" t="s">
        <v>1226</v>
      </c>
      <c r="B1894" t="s">
        <v>1227</v>
      </c>
      <c r="C1894" t="str">
        <f>TEXT(D1894, "mmm")</f>
        <v>Feb</v>
      </c>
      <c r="D1894" s="1">
        <v>45338</v>
      </c>
      <c r="E1894" t="s">
        <v>1292</v>
      </c>
      <c r="F1894" t="s">
        <v>428</v>
      </c>
      <c r="G1894">
        <v>1430205</v>
      </c>
      <c r="H1894">
        <v>8.74</v>
      </c>
      <c r="I1894">
        <v>12499991.699999999</v>
      </c>
      <c r="J1894" t="s">
        <v>81</v>
      </c>
      <c r="K1894">
        <v>-0.10641625078978489</v>
      </c>
      <c r="L1894">
        <v>-10.6416</v>
      </c>
      <c r="M1894" t="s">
        <v>82</v>
      </c>
    </row>
    <row r="1895" spans="1:13">
      <c r="A1895" t="s">
        <v>1226</v>
      </c>
      <c r="B1895" t="s">
        <v>1227</v>
      </c>
      <c r="C1895" t="str">
        <f>TEXT(D1895, "mmm")</f>
        <v>Feb</v>
      </c>
      <c r="D1895" s="1">
        <v>45338</v>
      </c>
      <c r="E1895" t="s">
        <v>1293</v>
      </c>
      <c r="F1895" t="s">
        <v>428</v>
      </c>
      <c r="G1895">
        <v>1430205</v>
      </c>
      <c r="H1895">
        <v>8.74</v>
      </c>
      <c r="I1895">
        <v>12499991.699999999</v>
      </c>
      <c r="J1895" t="s">
        <v>81</v>
      </c>
      <c r="K1895">
        <v>-0.10641625078978489</v>
      </c>
      <c r="L1895">
        <v>-10.6416</v>
      </c>
      <c r="M1895" t="s">
        <v>82</v>
      </c>
    </row>
    <row r="1896" spans="1:13">
      <c r="A1896" t="s">
        <v>1226</v>
      </c>
      <c r="B1896" t="s">
        <v>1227</v>
      </c>
      <c r="C1896" t="str">
        <f>TEXT(D1896, "mmm")</f>
        <v>Feb</v>
      </c>
      <c r="D1896" s="1">
        <v>45338</v>
      </c>
      <c r="E1896" t="s">
        <v>1294</v>
      </c>
      <c r="F1896" t="s">
        <v>428</v>
      </c>
      <c r="G1896">
        <v>1430205</v>
      </c>
      <c r="H1896">
        <v>8.74</v>
      </c>
      <c r="I1896">
        <v>12499991.699999999</v>
      </c>
      <c r="J1896" t="s">
        <v>81</v>
      </c>
      <c r="K1896">
        <v>-0.10641625078978489</v>
      </c>
      <c r="L1896">
        <v>-10.6416</v>
      </c>
      <c r="M1896" t="s">
        <v>82</v>
      </c>
    </row>
    <row r="1897" spans="1:13">
      <c r="A1897" t="s">
        <v>1226</v>
      </c>
      <c r="B1897" t="s">
        <v>1227</v>
      </c>
      <c r="C1897" t="str">
        <f>TEXT(D1897, "mmm")</f>
        <v>Feb</v>
      </c>
      <c r="D1897" s="1">
        <v>45338</v>
      </c>
      <c r="E1897" t="s">
        <v>1295</v>
      </c>
      <c r="F1897" t="s">
        <v>428</v>
      </c>
      <c r="G1897">
        <v>1430205</v>
      </c>
      <c r="H1897">
        <v>8.74</v>
      </c>
      <c r="I1897">
        <v>12499991.699999999</v>
      </c>
      <c r="J1897" t="s">
        <v>81</v>
      </c>
      <c r="K1897">
        <v>-0.10641625078978489</v>
      </c>
      <c r="L1897">
        <v>-10.6416</v>
      </c>
      <c r="M1897" t="s">
        <v>82</v>
      </c>
    </row>
    <row r="1898" spans="1:13">
      <c r="A1898" t="s">
        <v>1226</v>
      </c>
      <c r="B1898" t="s">
        <v>1227</v>
      </c>
      <c r="C1898" t="str">
        <f>TEXT(D1898, "mmm")</f>
        <v>Feb</v>
      </c>
      <c r="D1898" s="1">
        <v>45338</v>
      </c>
      <c r="E1898" t="s">
        <v>1296</v>
      </c>
      <c r="F1898" t="s">
        <v>428</v>
      </c>
      <c r="G1898">
        <v>1430205</v>
      </c>
      <c r="H1898">
        <v>8.74</v>
      </c>
      <c r="I1898">
        <v>12499991.699999999</v>
      </c>
      <c r="J1898" t="s">
        <v>81</v>
      </c>
      <c r="K1898">
        <v>-0.10641625078978489</v>
      </c>
      <c r="L1898">
        <v>-10.6416</v>
      </c>
      <c r="M1898" t="s">
        <v>82</v>
      </c>
    </row>
    <row r="1899" spans="1:13">
      <c r="A1899" t="s">
        <v>1226</v>
      </c>
      <c r="B1899" t="s">
        <v>1227</v>
      </c>
      <c r="C1899" t="str">
        <f>TEXT(D1899, "mmm")</f>
        <v>Feb</v>
      </c>
      <c r="D1899" s="1">
        <v>45338</v>
      </c>
      <c r="E1899" t="s">
        <v>1297</v>
      </c>
      <c r="F1899" t="s">
        <v>428</v>
      </c>
      <c r="G1899">
        <v>1430205</v>
      </c>
      <c r="H1899">
        <v>8.74</v>
      </c>
      <c r="I1899">
        <v>12499991.699999999</v>
      </c>
      <c r="J1899" t="s">
        <v>81</v>
      </c>
      <c r="K1899">
        <v>-0.10641625078978489</v>
      </c>
      <c r="L1899">
        <v>-10.6416</v>
      </c>
      <c r="M1899" t="s">
        <v>82</v>
      </c>
    </row>
    <row r="1900" spans="1:13">
      <c r="A1900" t="s">
        <v>1298</v>
      </c>
      <c r="B1900" t="s">
        <v>1299</v>
      </c>
      <c r="C1900" t="str">
        <f>TEXT(D1900, "mmm")</f>
        <v>Feb</v>
      </c>
      <c r="D1900" s="1">
        <v>45338</v>
      </c>
      <c r="E1900" t="s">
        <v>1300</v>
      </c>
      <c r="F1900" t="s">
        <v>101</v>
      </c>
      <c r="G1900">
        <v>23392</v>
      </c>
      <c r="H1900">
        <v>7</v>
      </c>
      <c r="I1900">
        <v>163744</v>
      </c>
      <c r="J1900" t="s">
        <v>81</v>
      </c>
      <c r="K1900">
        <v>4.5977035906248798E-2</v>
      </c>
      <c r="L1900">
        <v>4.5976999999999997</v>
      </c>
      <c r="M1900" t="s">
        <v>82</v>
      </c>
    </row>
    <row r="1901" spans="1:13">
      <c r="A1901" t="s">
        <v>1301</v>
      </c>
      <c r="B1901" t="s">
        <v>1302</v>
      </c>
      <c r="C1901" t="str">
        <f>TEXT(D1901, "mmm")</f>
        <v>Feb</v>
      </c>
      <c r="D1901" s="1">
        <v>45338</v>
      </c>
      <c r="E1901" t="s">
        <v>1303</v>
      </c>
      <c r="F1901" t="s">
        <v>128</v>
      </c>
      <c r="G1901">
        <v>20492</v>
      </c>
      <c r="H1901">
        <v>12.2</v>
      </c>
      <c r="I1901">
        <v>250002.4</v>
      </c>
      <c r="J1901" t="s">
        <v>81</v>
      </c>
      <c r="K1901">
        <v>0.1180450881435267</v>
      </c>
      <c r="L1901">
        <v>11.804500000000001</v>
      </c>
      <c r="M1901" t="s">
        <v>82</v>
      </c>
    </row>
    <row r="1902" spans="1:13">
      <c r="A1902" t="s">
        <v>1304</v>
      </c>
      <c r="B1902" t="s">
        <v>1305</v>
      </c>
      <c r="C1902" t="str">
        <f>TEXT(D1902, "mmm")</f>
        <v>Feb</v>
      </c>
      <c r="D1902" s="1">
        <v>45338</v>
      </c>
      <c r="E1902" t="s">
        <v>1306</v>
      </c>
      <c r="F1902" t="s">
        <v>217</v>
      </c>
      <c r="G1902">
        <v>60000</v>
      </c>
      <c r="H1902">
        <v>0.83</v>
      </c>
      <c r="I1902">
        <v>49800</v>
      </c>
      <c r="J1902" t="s">
        <v>81</v>
      </c>
      <c r="K1902">
        <v>-4.8192726093168943E-2</v>
      </c>
      <c r="L1902">
        <v>-4.8193000000000001</v>
      </c>
      <c r="M1902" t="s">
        <v>82</v>
      </c>
    </row>
    <row r="1903" spans="1:13">
      <c r="A1903" t="s">
        <v>263</v>
      </c>
      <c r="B1903" t="s">
        <v>264</v>
      </c>
      <c r="C1903" t="str">
        <f>TEXT(D1903, "mmm")</f>
        <v>Feb</v>
      </c>
      <c r="D1903" s="1">
        <v>45338</v>
      </c>
      <c r="E1903" t="s">
        <v>102</v>
      </c>
      <c r="F1903" t="s">
        <v>101</v>
      </c>
      <c r="G1903">
        <v>17455</v>
      </c>
      <c r="H1903">
        <v>11.88</v>
      </c>
      <c r="I1903">
        <v>207365.4</v>
      </c>
      <c r="J1903" t="s">
        <v>86</v>
      </c>
      <c r="K1903">
        <v>-1.6778182137849759E-2</v>
      </c>
      <c r="L1903">
        <v>-1.6778</v>
      </c>
      <c r="M1903" t="s">
        <v>82</v>
      </c>
    </row>
    <row r="1904" spans="1:13">
      <c r="A1904" t="s">
        <v>263</v>
      </c>
      <c r="B1904" t="s">
        <v>264</v>
      </c>
      <c r="C1904" t="str">
        <f>TEXT(D1904, "mmm")</f>
        <v>Feb</v>
      </c>
      <c r="D1904" s="1">
        <v>45338</v>
      </c>
      <c r="E1904" t="s">
        <v>100</v>
      </c>
      <c r="F1904" t="s">
        <v>101</v>
      </c>
      <c r="G1904">
        <v>17455</v>
      </c>
      <c r="H1904">
        <v>11.88</v>
      </c>
      <c r="I1904">
        <v>207365.4</v>
      </c>
      <c r="J1904" t="s">
        <v>86</v>
      </c>
      <c r="K1904">
        <v>-1.6778182137849759E-2</v>
      </c>
      <c r="L1904">
        <v>-1.6778</v>
      </c>
      <c r="M1904" t="s">
        <v>82</v>
      </c>
    </row>
    <row r="1905" spans="1:13">
      <c r="A1905" t="s">
        <v>294</v>
      </c>
      <c r="B1905" t="s">
        <v>295</v>
      </c>
      <c r="C1905" t="str">
        <f>TEXT(D1905, "mmm")</f>
        <v>Feb</v>
      </c>
      <c r="D1905" s="1">
        <v>45338</v>
      </c>
      <c r="E1905" t="s">
        <v>102</v>
      </c>
      <c r="F1905" t="s">
        <v>101</v>
      </c>
      <c r="G1905">
        <v>20351</v>
      </c>
      <c r="H1905">
        <v>15.56</v>
      </c>
      <c r="I1905">
        <v>316661.56</v>
      </c>
      <c r="J1905" t="s">
        <v>81</v>
      </c>
      <c r="K1905">
        <v>9.0088911483869882E-3</v>
      </c>
      <c r="L1905">
        <v>0.90090000000000003</v>
      </c>
      <c r="M1905" t="s">
        <v>82</v>
      </c>
    </row>
    <row r="1906" spans="1:13">
      <c r="A1906" t="s">
        <v>294</v>
      </c>
      <c r="B1906" t="s">
        <v>295</v>
      </c>
      <c r="C1906" t="str">
        <f>TEXT(D1906, "mmm")</f>
        <v>Feb</v>
      </c>
      <c r="D1906" s="1">
        <v>45338</v>
      </c>
      <c r="E1906" t="s">
        <v>100</v>
      </c>
      <c r="F1906" t="s">
        <v>101</v>
      </c>
      <c r="G1906">
        <v>20351</v>
      </c>
      <c r="H1906">
        <v>15.56</v>
      </c>
      <c r="I1906">
        <v>316661.56</v>
      </c>
      <c r="J1906" t="s">
        <v>81</v>
      </c>
      <c r="K1906">
        <v>9.0088911483869882E-3</v>
      </c>
      <c r="L1906">
        <v>0.90090000000000003</v>
      </c>
      <c r="M1906" t="s">
        <v>82</v>
      </c>
    </row>
    <row r="1907" spans="1:13">
      <c r="A1907" t="s">
        <v>265</v>
      </c>
      <c r="B1907" t="s">
        <v>266</v>
      </c>
      <c r="C1907" t="str">
        <f>TEXT(D1907, "mmm")</f>
        <v>Feb</v>
      </c>
      <c r="D1907" s="1">
        <v>45338</v>
      </c>
      <c r="E1907" t="s">
        <v>1307</v>
      </c>
      <c r="F1907" t="s">
        <v>80</v>
      </c>
      <c r="G1907">
        <v>20430</v>
      </c>
      <c r="H1907">
        <v>57</v>
      </c>
      <c r="I1907">
        <v>1164510</v>
      </c>
      <c r="J1907" t="s">
        <v>86</v>
      </c>
      <c r="K1907">
        <v>8.3042402836075446E-3</v>
      </c>
      <c r="L1907">
        <v>0.83040000000000003</v>
      </c>
      <c r="M1907" t="s">
        <v>82</v>
      </c>
    </row>
    <row r="1908" spans="1:13">
      <c r="A1908" t="s">
        <v>498</v>
      </c>
      <c r="B1908" t="s">
        <v>499</v>
      </c>
      <c r="C1908" t="str">
        <f>TEXT(D1908, "mmm")</f>
        <v>Feb</v>
      </c>
      <c r="D1908" s="1">
        <v>45338</v>
      </c>
      <c r="E1908" t="s">
        <v>1308</v>
      </c>
      <c r="F1908" t="s">
        <v>1309</v>
      </c>
      <c r="G1908">
        <v>878</v>
      </c>
      <c r="H1908">
        <v>1231.6400000000001</v>
      </c>
      <c r="I1908">
        <v>1081379.92</v>
      </c>
      <c r="J1908" t="s">
        <v>86</v>
      </c>
      <c r="K1908">
        <v>0.13970589411797121</v>
      </c>
      <c r="L1908">
        <v>13.970599999999999</v>
      </c>
      <c r="M1908" t="s">
        <v>82</v>
      </c>
    </row>
    <row r="1909" spans="1:13">
      <c r="A1909" t="s">
        <v>1246</v>
      </c>
      <c r="B1909" t="s">
        <v>1247</v>
      </c>
      <c r="C1909" t="str">
        <f>TEXT(D1909, "mmm")</f>
        <v>Feb</v>
      </c>
      <c r="D1909" s="1">
        <v>45338</v>
      </c>
      <c r="E1909" t="s">
        <v>1248</v>
      </c>
      <c r="F1909" t="s">
        <v>428</v>
      </c>
      <c r="G1909">
        <v>730</v>
      </c>
      <c r="H1909">
        <v>23.46</v>
      </c>
      <c r="I1909">
        <v>17125.8</v>
      </c>
      <c r="J1909" t="s">
        <v>81</v>
      </c>
      <c r="K1909">
        <v>-2.8750707026442561E-3</v>
      </c>
      <c r="L1909">
        <v>-0.28749999999999998</v>
      </c>
      <c r="M1909" t="s">
        <v>82</v>
      </c>
    </row>
    <row r="1910" spans="1:13">
      <c r="A1910" t="s">
        <v>1246</v>
      </c>
      <c r="B1910" t="s">
        <v>1247</v>
      </c>
      <c r="C1910" t="str">
        <f>TEXT(D1910, "mmm")</f>
        <v>Feb</v>
      </c>
      <c r="D1910" s="1">
        <v>45338</v>
      </c>
      <c r="E1910" t="s">
        <v>686</v>
      </c>
      <c r="F1910" t="s">
        <v>428</v>
      </c>
      <c r="G1910">
        <v>730</v>
      </c>
      <c r="H1910">
        <v>23.46</v>
      </c>
      <c r="I1910">
        <v>17125.8</v>
      </c>
      <c r="J1910" t="s">
        <v>81</v>
      </c>
      <c r="K1910">
        <v>-2.8750707026442561E-3</v>
      </c>
      <c r="L1910">
        <v>-0.28749999999999998</v>
      </c>
      <c r="M1910" t="s">
        <v>82</v>
      </c>
    </row>
    <row r="1911" spans="1:13">
      <c r="A1911" t="s">
        <v>1246</v>
      </c>
      <c r="B1911" t="s">
        <v>1247</v>
      </c>
      <c r="C1911" t="str">
        <f>TEXT(D1911, "mmm")</f>
        <v>Feb</v>
      </c>
      <c r="D1911" s="1">
        <v>45338</v>
      </c>
      <c r="E1911" t="s">
        <v>689</v>
      </c>
      <c r="F1911" t="s">
        <v>428</v>
      </c>
      <c r="G1911">
        <v>730</v>
      </c>
      <c r="H1911">
        <v>23.46</v>
      </c>
      <c r="I1911">
        <v>17125.8</v>
      </c>
      <c r="J1911" t="s">
        <v>81</v>
      </c>
      <c r="K1911">
        <v>-2.8750707026442561E-3</v>
      </c>
      <c r="L1911">
        <v>-0.28749999999999998</v>
      </c>
      <c r="M1911" t="s">
        <v>82</v>
      </c>
    </row>
    <row r="1912" spans="1:13">
      <c r="A1912" t="s">
        <v>1246</v>
      </c>
      <c r="B1912" t="s">
        <v>1247</v>
      </c>
      <c r="C1912" t="str">
        <f>TEXT(D1912, "mmm")</f>
        <v>Feb</v>
      </c>
      <c r="D1912" s="1">
        <v>45338</v>
      </c>
      <c r="E1912" t="s">
        <v>690</v>
      </c>
      <c r="F1912" t="s">
        <v>428</v>
      </c>
      <c r="G1912">
        <v>730</v>
      </c>
      <c r="H1912">
        <v>23.46</v>
      </c>
      <c r="I1912">
        <v>17125.8</v>
      </c>
      <c r="J1912" t="s">
        <v>81</v>
      </c>
      <c r="K1912">
        <v>-2.8750707026442561E-3</v>
      </c>
      <c r="L1912">
        <v>-0.28749999999999998</v>
      </c>
      <c r="M1912" t="s">
        <v>82</v>
      </c>
    </row>
    <row r="1913" spans="1:13">
      <c r="A1913" t="s">
        <v>1246</v>
      </c>
      <c r="B1913" t="s">
        <v>1247</v>
      </c>
      <c r="C1913" t="str">
        <f>TEXT(D1913, "mmm")</f>
        <v>Feb</v>
      </c>
      <c r="D1913" s="1">
        <v>45338</v>
      </c>
      <c r="E1913" t="s">
        <v>685</v>
      </c>
      <c r="F1913" t="s">
        <v>428</v>
      </c>
      <c r="G1913">
        <v>730</v>
      </c>
      <c r="H1913">
        <v>23.46</v>
      </c>
      <c r="I1913">
        <v>17125.8</v>
      </c>
      <c r="J1913" t="s">
        <v>81</v>
      </c>
      <c r="K1913">
        <v>-2.8750707026442561E-3</v>
      </c>
      <c r="L1913">
        <v>-0.28749999999999998</v>
      </c>
      <c r="M1913" t="s">
        <v>82</v>
      </c>
    </row>
    <row r="1914" spans="1:13">
      <c r="A1914" t="s">
        <v>1246</v>
      </c>
      <c r="B1914" t="s">
        <v>1247</v>
      </c>
      <c r="C1914" t="str">
        <f>TEXT(D1914, "mmm")</f>
        <v>Feb</v>
      </c>
      <c r="D1914" s="1">
        <v>45338</v>
      </c>
      <c r="E1914" t="s">
        <v>688</v>
      </c>
      <c r="F1914" t="s">
        <v>428</v>
      </c>
      <c r="G1914">
        <v>730</v>
      </c>
      <c r="H1914">
        <v>23.46</v>
      </c>
      <c r="I1914">
        <v>17125.8</v>
      </c>
      <c r="J1914" t="s">
        <v>81</v>
      </c>
      <c r="K1914">
        <v>-2.8750707026442561E-3</v>
      </c>
      <c r="L1914">
        <v>-0.28749999999999998</v>
      </c>
      <c r="M1914" t="s">
        <v>82</v>
      </c>
    </row>
    <row r="1915" spans="1:13">
      <c r="A1915" t="s">
        <v>1246</v>
      </c>
      <c r="B1915" t="s">
        <v>1247</v>
      </c>
      <c r="C1915" t="str">
        <f>TEXT(D1915, "mmm")</f>
        <v>Feb</v>
      </c>
      <c r="D1915" s="1">
        <v>45338</v>
      </c>
      <c r="E1915" t="s">
        <v>687</v>
      </c>
      <c r="F1915" t="s">
        <v>428</v>
      </c>
      <c r="G1915">
        <v>730</v>
      </c>
      <c r="H1915">
        <v>23.46</v>
      </c>
      <c r="I1915">
        <v>17125.8</v>
      </c>
      <c r="J1915" t="s">
        <v>81</v>
      </c>
      <c r="K1915">
        <v>-2.8750707026442561E-3</v>
      </c>
      <c r="L1915">
        <v>-0.28749999999999998</v>
      </c>
      <c r="M1915" t="s">
        <v>82</v>
      </c>
    </row>
    <row r="1916" spans="1:13">
      <c r="A1916" t="s">
        <v>1246</v>
      </c>
      <c r="B1916" t="s">
        <v>1247</v>
      </c>
      <c r="C1916" t="str">
        <f>TEXT(D1916, "mmm")</f>
        <v>Feb</v>
      </c>
      <c r="D1916" s="1">
        <v>45338</v>
      </c>
      <c r="E1916" t="s">
        <v>1248</v>
      </c>
      <c r="F1916" t="s">
        <v>428</v>
      </c>
      <c r="G1916">
        <v>11074</v>
      </c>
      <c r="H1916">
        <v>23.46</v>
      </c>
      <c r="I1916">
        <v>259796.04</v>
      </c>
      <c r="J1916" t="s">
        <v>86</v>
      </c>
      <c r="K1916">
        <v>-2.8750707026442561E-3</v>
      </c>
      <c r="L1916">
        <v>-0.28749999999999998</v>
      </c>
      <c r="M1916" t="s">
        <v>82</v>
      </c>
    </row>
    <row r="1917" spans="1:13">
      <c r="A1917" t="s">
        <v>1246</v>
      </c>
      <c r="B1917" t="s">
        <v>1247</v>
      </c>
      <c r="C1917" t="str">
        <f>TEXT(D1917, "mmm")</f>
        <v>Feb</v>
      </c>
      <c r="D1917" s="1">
        <v>45338</v>
      </c>
      <c r="E1917" t="s">
        <v>686</v>
      </c>
      <c r="F1917" t="s">
        <v>428</v>
      </c>
      <c r="G1917">
        <v>11074</v>
      </c>
      <c r="H1917">
        <v>23.46</v>
      </c>
      <c r="I1917">
        <v>259796.04</v>
      </c>
      <c r="J1917" t="s">
        <v>86</v>
      </c>
      <c r="K1917">
        <v>-2.8750707026442561E-3</v>
      </c>
      <c r="L1917">
        <v>-0.28749999999999998</v>
      </c>
      <c r="M1917" t="s">
        <v>82</v>
      </c>
    </row>
    <row r="1918" spans="1:13">
      <c r="A1918" t="s">
        <v>1246</v>
      </c>
      <c r="B1918" t="s">
        <v>1247</v>
      </c>
      <c r="C1918" t="str">
        <f>TEXT(D1918, "mmm")</f>
        <v>Feb</v>
      </c>
      <c r="D1918" s="1">
        <v>45338</v>
      </c>
      <c r="E1918" t="s">
        <v>689</v>
      </c>
      <c r="F1918" t="s">
        <v>428</v>
      </c>
      <c r="G1918">
        <v>11074</v>
      </c>
      <c r="H1918">
        <v>23.46</v>
      </c>
      <c r="I1918">
        <v>259796.04</v>
      </c>
      <c r="J1918" t="s">
        <v>86</v>
      </c>
      <c r="K1918">
        <v>-2.8750707026442561E-3</v>
      </c>
      <c r="L1918">
        <v>-0.28749999999999998</v>
      </c>
      <c r="M1918" t="s">
        <v>82</v>
      </c>
    </row>
    <row r="1919" spans="1:13">
      <c r="A1919" t="s">
        <v>1246</v>
      </c>
      <c r="B1919" t="s">
        <v>1247</v>
      </c>
      <c r="C1919" t="str">
        <f>TEXT(D1919, "mmm")</f>
        <v>Feb</v>
      </c>
      <c r="D1919" s="1">
        <v>45338</v>
      </c>
      <c r="E1919" t="s">
        <v>690</v>
      </c>
      <c r="F1919" t="s">
        <v>428</v>
      </c>
      <c r="G1919">
        <v>11074</v>
      </c>
      <c r="H1919">
        <v>23.46</v>
      </c>
      <c r="I1919">
        <v>259796.04</v>
      </c>
      <c r="J1919" t="s">
        <v>86</v>
      </c>
      <c r="K1919">
        <v>-2.8750707026442561E-3</v>
      </c>
      <c r="L1919">
        <v>-0.28749999999999998</v>
      </c>
      <c r="M1919" t="s">
        <v>82</v>
      </c>
    </row>
    <row r="1920" spans="1:13">
      <c r="A1920" t="s">
        <v>1246</v>
      </c>
      <c r="B1920" t="s">
        <v>1247</v>
      </c>
      <c r="C1920" t="str">
        <f>TEXT(D1920, "mmm")</f>
        <v>Feb</v>
      </c>
      <c r="D1920" s="1">
        <v>45338</v>
      </c>
      <c r="E1920" t="s">
        <v>685</v>
      </c>
      <c r="F1920" t="s">
        <v>428</v>
      </c>
      <c r="G1920">
        <v>11074</v>
      </c>
      <c r="H1920">
        <v>23.46</v>
      </c>
      <c r="I1920">
        <v>259796.04</v>
      </c>
      <c r="J1920" t="s">
        <v>86</v>
      </c>
      <c r="K1920">
        <v>-2.8750707026442561E-3</v>
      </c>
      <c r="L1920">
        <v>-0.28749999999999998</v>
      </c>
      <c r="M1920" t="s">
        <v>82</v>
      </c>
    </row>
    <row r="1921" spans="1:13">
      <c r="A1921" t="s">
        <v>1246</v>
      </c>
      <c r="B1921" t="s">
        <v>1247</v>
      </c>
      <c r="C1921" t="str">
        <f>TEXT(D1921, "mmm")</f>
        <v>Feb</v>
      </c>
      <c r="D1921" s="1">
        <v>45338</v>
      </c>
      <c r="E1921" t="s">
        <v>688</v>
      </c>
      <c r="F1921" t="s">
        <v>428</v>
      </c>
      <c r="G1921">
        <v>11074</v>
      </c>
      <c r="H1921">
        <v>23.46</v>
      </c>
      <c r="I1921">
        <v>259796.04</v>
      </c>
      <c r="J1921" t="s">
        <v>86</v>
      </c>
      <c r="K1921">
        <v>-2.8750707026442561E-3</v>
      </c>
      <c r="L1921">
        <v>-0.28749999999999998</v>
      </c>
      <c r="M1921" t="s">
        <v>82</v>
      </c>
    </row>
    <row r="1922" spans="1:13">
      <c r="A1922" t="s">
        <v>1246</v>
      </c>
      <c r="B1922" t="s">
        <v>1247</v>
      </c>
      <c r="C1922" t="str">
        <f>TEXT(D1922, "mmm")</f>
        <v>Feb</v>
      </c>
      <c r="D1922" s="1">
        <v>45338</v>
      </c>
      <c r="E1922" t="s">
        <v>687</v>
      </c>
      <c r="F1922" t="s">
        <v>428</v>
      </c>
      <c r="G1922">
        <v>11074</v>
      </c>
      <c r="H1922">
        <v>23.46</v>
      </c>
      <c r="I1922">
        <v>259796.04</v>
      </c>
      <c r="J1922" t="s">
        <v>86</v>
      </c>
      <c r="K1922">
        <v>-2.8750707026442561E-3</v>
      </c>
      <c r="L1922">
        <v>-0.28749999999999998</v>
      </c>
      <c r="M1922" t="s">
        <v>82</v>
      </c>
    </row>
    <row r="1923" spans="1:13">
      <c r="A1923" t="s">
        <v>1246</v>
      </c>
      <c r="B1923" t="s">
        <v>1247</v>
      </c>
      <c r="C1923" t="str">
        <f>TEXT(D1923, "mmm")</f>
        <v>Feb</v>
      </c>
      <c r="D1923" s="1">
        <v>45338</v>
      </c>
      <c r="E1923" t="s">
        <v>1248</v>
      </c>
      <c r="F1923" t="s">
        <v>428</v>
      </c>
      <c r="G1923">
        <v>3088</v>
      </c>
      <c r="H1923">
        <v>23.46</v>
      </c>
      <c r="I1923">
        <v>72444.479999999996</v>
      </c>
      <c r="J1923" t="s">
        <v>81</v>
      </c>
      <c r="K1923">
        <v>-2.8750707026442561E-3</v>
      </c>
      <c r="L1923">
        <v>-0.28749999999999998</v>
      </c>
      <c r="M1923" t="s">
        <v>82</v>
      </c>
    </row>
    <row r="1924" spans="1:13">
      <c r="A1924" t="s">
        <v>1246</v>
      </c>
      <c r="B1924" t="s">
        <v>1247</v>
      </c>
      <c r="C1924" t="str">
        <f>TEXT(D1924, "mmm")</f>
        <v>Feb</v>
      </c>
      <c r="D1924" s="1">
        <v>45338</v>
      </c>
      <c r="E1924" t="s">
        <v>686</v>
      </c>
      <c r="F1924" t="s">
        <v>428</v>
      </c>
      <c r="G1924">
        <v>3088</v>
      </c>
      <c r="H1924">
        <v>23.46</v>
      </c>
      <c r="I1924">
        <v>72444.479999999996</v>
      </c>
      <c r="J1924" t="s">
        <v>81</v>
      </c>
      <c r="K1924">
        <v>-2.8750707026442561E-3</v>
      </c>
      <c r="L1924">
        <v>-0.28749999999999998</v>
      </c>
      <c r="M1924" t="s">
        <v>82</v>
      </c>
    </row>
    <row r="1925" spans="1:13">
      <c r="A1925" t="s">
        <v>1246</v>
      </c>
      <c r="B1925" t="s">
        <v>1247</v>
      </c>
      <c r="C1925" t="str">
        <f>TEXT(D1925, "mmm")</f>
        <v>Feb</v>
      </c>
      <c r="D1925" s="1">
        <v>45338</v>
      </c>
      <c r="E1925" t="s">
        <v>689</v>
      </c>
      <c r="F1925" t="s">
        <v>428</v>
      </c>
      <c r="G1925">
        <v>3088</v>
      </c>
      <c r="H1925">
        <v>23.46</v>
      </c>
      <c r="I1925">
        <v>72444.479999999996</v>
      </c>
      <c r="J1925" t="s">
        <v>81</v>
      </c>
      <c r="K1925">
        <v>-2.8750707026442561E-3</v>
      </c>
      <c r="L1925">
        <v>-0.28749999999999998</v>
      </c>
      <c r="M1925" t="s">
        <v>82</v>
      </c>
    </row>
    <row r="1926" spans="1:13">
      <c r="A1926" t="s">
        <v>1246</v>
      </c>
      <c r="B1926" t="s">
        <v>1247</v>
      </c>
      <c r="C1926" t="str">
        <f>TEXT(D1926, "mmm")</f>
        <v>Feb</v>
      </c>
      <c r="D1926" s="1">
        <v>45338</v>
      </c>
      <c r="E1926" t="s">
        <v>690</v>
      </c>
      <c r="F1926" t="s">
        <v>428</v>
      </c>
      <c r="G1926">
        <v>3088</v>
      </c>
      <c r="H1926">
        <v>23.46</v>
      </c>
      <c r="I1926">
        <v>72444.479999999996</v>
      </c>
      <c r="J1926" t="s">
        <v>81</v>
      </c>
      <c r="K1926">
        <v>-2.8750707026442561E-3</v>
      </c>
      <c r="L1926">
        <v>-0.28749999999999998</v>
      </c>
      <c r="M1926" t="s">
        <v>82</v>
      </c>
    </row>
    <row r="1927" spans="1:13">
      <c r="A1927" t="s">
        <v>1246</v>
      </c>
      <c r="B1927" t="s">
        <v>1247</v>
      </c>
      <c r="C1927" t="str">
        <f>TEXT(D1927, "mmm")</f>
        <v>Feb</v>
      </c>
      <c r="D1927" s="1">
        <v>45338</v>
      </c>
      <c r="E1927" t="s">
        <v>685</v>
      </c>
      <c r="F1927" t="s">
        <v>428</v>
      </c>
      <c r="G1927">
        <v>3088</v>
      </c>
      <c r="H1927">
        <v>23.46</v>
      </c>
      <c r="I1927">
        <v>72444.479999999996</v>
      </c>
      <c r="J1927" t="s">
        <v>81</v>
      </c>
      <c r="K1927">
        <v>-2.8750707026442561E-3</v>
      </c>
      <c r="L1927">
        <v>-0.28749999999999998</v>
      </c>
      <c r="M1927" t="s">
        <v>82</v>
      </c>
    </row>
    <row r="1928" spans="1:13">
      <c r="A1928" t="s">
        <v>1246</v>
      </c>
      <c r="B1928" t="s">
        <v>1247</v>
      </c>
      <c r="C1928" t="str">
        <f>TEXT(D1928, "mmm")</f>
        <v>Feb</v>
      </c>
      <c r="D1928" s="1">
        <v>45338</v>
      </c>
      <c r="E1928" t="s">
        <v>688</v>
      </c>
      <c r="F1928" t="s">
        <v>428</v>
      </c>
      <c r="G1928">
        <v>3088</v>
      </c>
      <c r="H1928">
        <v>23.46</v>
      </c>
      <c r="I1928">
        <v>72444.479999999996</v>
      </c>
      <c r="J1928" t="s">
        <v>81</v>
      </c>
      <c r="K1928">
        <v>-2.8750707026442561E-3</v>
      </c>
      <c r="L1928">
        <v>-0.28749999999999998</v>
      </c>
      <c r="M1928" t="s">
        <v>82</v>
      </c>
    </row>
    <row r="1929" spans="1:13">
      <c r="A1929" t="s">
        <v>1246</v>
      </c>
      <c r="B1929" t="s">
        <v>1247</v>
      </c>
      <c r="C1929" t="str">
        <f>TEXT(D1929, "mmm")</f>
        <v>Feb</v>
      </c>
      <c r="D1929" s="1">
        <v>45338</v>
      </c>
      <c r="E1929" t="s">
        <v>687</v>
      </c>
      <c r="F1929" t="s">
        <v>428</v>
      </c>
      <c r="G1929">
        <v>3088</v>
      </c>
      <c r="H1929">
        <v>23.46</v>
      </c>
      <c r="I1929">
        <v>72444.479999999996</v>
      </c>
      <c r="J1929" t="s">
        <v>81</v>
      </c>
      <c r="K1929">
        <v>-2.8750707026442561E-3</v>
      </c>
      <c r="L1929">
        <v>-0.28749999999999998</v>
      </c>
      <c r="M1929" t="s">
        <v>82</v>
      </c>
    </row>
    <row r="1930" spans="1:13">
      <c r="A1930" t="s">
        <v>468</v>
      </c>
      <c r="B1930" t="s">
        <v>469</v>
      </c>
      <c r="C1930" t="str">
        <f>TEXT(D1930, "mmm")</f>
        <v>Feb</v>
      </c>
      <c r="D1930" s="1">
        <v>45338</v>
      </c>
      <c r="E1930" t="s">
        <v>473</v>
      </c>
      <c r="F1930" t="s">
        <v>101</v>
      </c>
      <c r="G1930">
        <v>25736</v>
      </c>
      <c r="H1930">
        <v>3.03</v>
      </c>
      <c r="I1930">
        <v>77980.08</v>
      </c>
      <c r="J1930" t="s">
        <v>81</v>
      </c>
      <c r="K1930">
        <v>-8.5526313725600933E-2</v>
      </c>
      <c r="L1930">
        <v>-8.5526</v>
      </c>
      <c r="M1930" t="s">
        <v>82</v>
      </c>
    </row>
    <row r="1931" spans="1:13">
      <c r="A1931" t="s">
        <v>1310</v>
      </c>
      <c r="B1931" t="s">
        <v>1311</v>
      </c>
      <c r="C1931" t="str">
        <f>TEXT(D1931, "mmm")</f>
        <v>Feb</v>
      </c>
      <c r="D1931" s="1">
        <v>45338</v>
      </c>
      <c r="E1931" t="s">
        <v>1312</v>
      </c>
      <c r="F1931" t="s">
        <v>314</v>
      </c>
      <c r="G1931">
        <v>500</v>
      </c>
      <c r="H1931">
        <v>33</v>
      </c>
      <c r="I1931">
        <v>16500</v>
      </c>
      <c r="J1931" t="s">
        <v>81</v>
      </c>
      <c r="K1931">
        <v>0.42133250436278652</v>
      </c>
      <c r="L1931">
        <v>42.133299999999998</v>
      </c>
      <c r="M1931" t="s">
        <v>82</v>
      </c>
    </row>
    <row r="1932" spans="1:13">
      <c r="A1932" t="s">
        <v>1276</v>
      </c>
      <c r="B1932" t="s">
        <v>1277</v>
      </c>
      <c r="C1932" t="str">
        <f>TEXT(D1932, "mmm")</f>
        <v>Feb</v>
      </c>
      <c r="D1932" s="1">
        <v>45338</v>
      </c>
      <c r="E1932" t="s">
        <v>1313</v>
      </c>
      <c r="F1932" t="s">
        <v>217</v>
      </c>
      <c r="G1932">
        <v>7022</v>
      </c>
      <c r="H1932">
        <v>10.8</v>
      </c>
      <c r="I1932">
        <v>75837.600000000006</v>
      </c>
      <c r="J1932" t="s">
        <v>86</v>
      </c>
      <c r="K1932">
        <v>3.5747053050166899E-2</v>
      </c>
      <c r="L1932">
        <v>3.5747</v>
      </c>
      <c r="M1932" t="s">
        <v>82</v>
      </c>
    </row>
    <row r="1933" spans="1:13">
      <c r="A1933" t="s">
        <v>1314</v>
      </c>
      <c r="B1933" t="s">
        <v>1315</v>
      </c>
      <c r="C1933" t="str">
        <f>TEXT(D1933, "mmm")</f>
        <v>Feb</v>
      </c>
      <c r="D1933" s="1">
        <v>45338</v>
      </c>
      <c r="E1933" t="s">
        <v>1316</v>
      </c>
      <c r="F1933" t="s">
        <v>80</v>
      </c>
      <c r="G1933">
        <v>125000</v>
      </c>
      <c r="H1933">
        <v>0.37</v>
      </c>
      <c r="I1933">
        <v>46250</v>
      </c>
      <c r="J1933" t="s">
        <v>86</v>
      </c>
      <c r="K1933">
        <v>0</v>
      </c>
      <c r="L1933">
        <v>0</v>
      </c>
      <c r="M1933" t="s">
        <v>82</v>
      </c>
    </row>
    <row r="1934" spans="1:13">
      <c r="A1934" t="s">
        <v>1301</v>
      </c>
      <c r="B1934" t="s">
        <v>1302</v>
      </c>
      <c r="C1934" t="str">
        <f>TEXT(D1934, "mmm")</f>
        <v>Feb</v>
      </c>
      <c r="D1934" s="1">
        <v>45338</v>
      </c>
      <c r="E1934" t="s">
        <v>1317</v>
      </c>
      <c r="F1934" t="s">
        <v>80</v>
      </c>
      <c r="G1934">
        <v>40893</v>
      </c>
      <c r="H1934">
        <v>12.2</v>
      </c>
      <c r="I1934">
        <v>498894.6</v>
      </c>
      <c r="J1934" t="s">
        <v>81</v>
      </c>
      <c r="K1934">
        <v>0.1180450881435267</v>
      </c>
      <c r="L1934">
        <v>11.804500000000001</v>
      </c>
      <c r="M1934" t="s">
        <v>82</v>
      </c>
    </row>
    <row r="1935" spans="1:13">
      <c r="A1935" t="s">
        <v>854</v>
      </c>
      <c r="B1935" t="s">
        <v>855</v>
      </c>
      <c r="C1935" t="str">
        <f>TEXT(D1935, "mmm")</f>
        <v>Feb</v>
      </c>
      <c r="D1935" s="1">
        <v>45338</v>
      </c>
      <c r="E1935" t="s">
        <v>856</v>
      </c>
      <c r="F1935" t="s">
        <v>80</v>
      </c>
      <c r="G1935">
        <v>955</v>
      </c>
      <c r="H1935">
        <v>11.79</v>
      </c>
      <c r="I1935">
        <v>11259.45</v>
      </c>
      <c r="J1935" t="s">
        <v>81</v>
      </c>
      <c r="K1935">
        <v>-6.4888610756552723E-4</v>
      </c>
      <c r="L1935">
        <v>-6.4899999999999999E-2</v>
      </c>
      <c r="M1935" t="s">
        <v>82</v>
      </c>
    </row>
    <row r="1936" spans="1:13">
      <c r="A1936" t="s">
        <v>913</v>
      </c>
      <c r="B1936" t="s">
        <v>914</v>
      </c>
      <c r="C1936" t="str">
        <f>TEXT(D1936, "mmm")</f>
        <v>Feb</v>
      </c>
      <c r="D1936" s="1">
        <v>45338</v>
      </c>
      <c r="E1936" t="s">
        <v>915</v>
      </c>
      <c r="F1936" t="s">
        <v>217</v>
      </c>
      <c r="G1936">
        <v>10966</v>
      </c>
      <c r="H1936">
        <v>1.28</v>
      </c>
      <c r="I1936">
        <v>14036.48</v>
      </c>
      <c r="J1936" t="s">
        <v>81</v>
      </c>
      <c r="K1936">
        <v>-1.538460127700658E-2</v>
      </c>
      <c r="L1936">
        <v>-1.5385</v>
      </c>
      <c r="M1936" t="s">
        <v>82</v>
      </c>
    </row>
    <row r="1937" spans="1:13">
      <c r="A1937" t="s">
        <v>1318</v>
      </c>
      <c r="B1937" t="s">
        <v>1319</v>
      </c>
      <c r="C1937" t="str">
        <f>TEXT(D1937, "mmm")</f>
        <v>Feb</v>
      </c>
      <c r="D1937" s="1">
        <v>45338</v>
      </c>
      <c r="E1937" t="s">
        <v>1320</v>
      </c>
      <c r="F1937" t="s">
        <v>118</v>
      </c>
      <c r="G1937">
        <v>41900</v>
      </c>
      <c r="H1937">
        <v>1.3</v>
      </c>
      <c r="I1937">
        <v>54470</v>
      </c>
      <c r="J1937" t="s">
        <v>86</v>
      </c>
      <c r="K1937">
        <v>0.4222221653157312</v>
      </c>
      <c r="L1937">
        <v>42.222200000000001</v>
      </c>
      <c r="M1937" t="s">
        <v>82</v>
      </c>
    </row>
    <row r="1938" spans="1:13">
      <c r="A1938" t="s">
        <v>1267</v>
      </c>
      <c r="B1938" t="s">
        <v>1268</v>
      </c>
      <c r="C1938" t="str">
        <f>TEXT(D1938, "mmm")</f>
        <v>Feb</v>
      </c>
      <c r="D1938" s="1">
        <v>45338</v>
      </c>
      <c r="E1938" t="s">
        <v>1269</v>
      </c>
      <c r="F1938" t="s">
        <v>217</v>
      </c>
      <c r="G1938">
        <v>10800</v>
      </c>
      <c r="H1938">
        <v>11.16</v>
      </c>
      <c r="I1938">
        <v>120528</v>
      </c>
      <c r="J1938" t="s">
        <v>86</v>
      </c>
      <c r="K1938">
        <v>0.1530249379051101</v>
      </c>
      <c r="L1938">
        <v>15.3025</v>
      </c>
      <c r="M1938" t="s">
        <v>82</v>
      </c>
    </row>
    <row r="1939" spans="1:13">
      <c r="A1939" t="s">
        <v>1226</v>
      </c>
      <c r="B1939" t="s">
        <v>1227</v>
      </c>
      <c r="C1939" t="str">
        <f>TEXT(D1939, "mmm")</f>
        <v>Feb</v>
      </c>
      <c r="D1939" s="1">
        <v>45338</v>
      </c>
      <c r="E1939" t="s">
        <v>1321</v>
      </c>
      <c r="F1939" t="s">
        <v>80</v>
      </c>
      <c r="G1939">
        <v>57208</v>
      </c>
      <c r="H1939">
        <v>8.74</v>
      </c>
      <c r="I1939">
        <v>499997.92</v>
      </c>
      <c r="J1939" t="s">
        <v>81</v>
      </c>
      <c r="K1939">
        <v>-0.10641625078978489</v>
      </c>
      <c r="L1939">
        <v>-10.6416</v>
      </c>
      <c r="M1939" t="s">
        <v>82</v>
      </c>
    </row>
    <row r="1940" spans="1:13">
      <c r="A1940" t="s">
        <v>1301</v>
      </c>
      <c r="B1940" t="s">
        <v>1302</v>
      </c>
      <c r="C1940" t="str">
        <f>TEXT(D1940, "mmm")</f>
        <v>Feb</v>
      </c>
      <c r="D1940" s="1">
        <v>45338</v>
      </c>
      <c r="E1940" t="s">
        <v>1322</v>
      </c>
      <c r="F1940" t="s">
        <v>80</v>
      </c>
      <c r="G1940">
        <v>1000000</v>
      </c>
      <c r="H1940">
        <v>12.2</v>
      </c>
      <c r="I1940">
        <v>12200000</v>
      </c>
      <c r="J1940" t="s">
        <v>86</v>
      </c>
      <c r="K1940">
        <v>0.1180450881435267</v>
      </c>
      <c r="L1940">
        <v>11.804500000000001</v>
      </c>
      <c r="M1940" t="s">
        <v>82</v>
      </c>
    </row>
    <row r="1941" spans="1:13">
      <c r="A1941" t="s">
        <v>285</v>
      </c>
      <c r="B1941" t="s">
        <v>286</v>
      </c>
      <c r="C1941" t="str">
        <f>TEXT(D1941, "mmm")</f>
        <v>Feb</v>
      </c>
      <c r="D1941" s="1">
        <v>45338</v>
      </c>
      <c r="E1941" t="s">
        <v>102</v>
      </c>
      <c r="F1941" t="s">
        <v>101</v>
      </c>
      <c r="G1941">
        <v>74566</v>
      </c>
      <c r="H1941">
        <v>15.87</v>
      </c>
      <c r="I1941">
        <v>1183362.42</v>
      </c>
      <c r="J1941" t="s">
        <v>81</v>
      </c>
      <c r="K1941">
        <v>3.9697355076594658E-2</v>
      </c>
      <c r="L1941">
        <v>3.9697</v>
      </c>
      <c r="M1941" t="s">
        <v>82</v>
      </c>
    </row>
    <row r="1942" spans="1:13">
      <c r="A1942" t="s">
        <v>285</v>
      </c>
      <c r="B1942" t="s">
        <v>286</v>
      </c>
      <c r="C1942" t="str">
        <f>TEXT(D1942, "mmm")</f>
        <v>Feb</v>
      </c>
      <c r="D1942" s="1">
        <v>45338</v>
      </c>
      <c r="E1942" t="s">
        <v>100</v>
      </c>
      <c r="F1942" t="s">
        <v>101</v>
      </c>
      <c r="G1942">
        <v>74566</v>
      </c>
      <c r="H1942">
        <v>15.87</v>
      </c>
      <c r="I1942">
        <v>1183362.42</v>
      </c>
      <c r="J1942" t="s">
        <v>81</v>
      </c>
      <c r="K1942">
        <v>3.9697355076594658E-2</v>
      </c>
      <c r="L1942">
        <v>3.9697</v>
      </c>
      <c r="M1942" t="s">
        <v>82</v>
      </c>
    </row>
    <row r="1943" spans="1:13">
      <c r="A1943" t="s">
        <v>1323</v>
      </c>
      <c r="B1943" t="s">
        <v>1324</v>
      </c>
      <c r="C1943" t="str">
        <f>TEXT(D1943, "mmm")</f>
        <v>Feb</v>
      </c>
      <c r="D1943" s="1">
        <v>45338</v>
      </c>
      <c r="E1943" t="s">
        <v>1325</v>
      </c>
      <c r="F1943" t="s">
        <v>80</v>
      </c>
      <c r="G1943">
        <v>7000</v>
      </c>
      <c r="H1943">
        <v>22.32</v>
      </c>
      <c r="I1943">
        <v>156240</v>
      </c>
      <c r="J1943" t="s">
        <v>86</v>
      </c>
      <c r="K1943">
        <v>-8.3406599516540281E-2</v>
      </c>
      <c r="L1943">
        <v>-8.3407</v>
      </c>
      <c r="M1943" t="s">
        <v>82</v>
      </c>
    </row>
    <row r="1944" spans="1:13">
      <c r="A1944" t="s">
        <v>1326</v>
      </c>
      <c r="B1944" t="s">
        <v>1327</v>
      </c>
      <c r="C1944" t="str">
        <f>TEXT(D1944, "mmm")</f>
        <v>Feb</v>
      </c>
      <c r="D1944" s="1">
        <v>45342</v>
      </c>
      <c r="E1944" t="s">
        <v>1328</v>
      </c>
      <c r="F1944" t="s">
        <v>101</v>
      </c>
      <c r="G1944">
        <v>727605</v>
      </c>
      <c r="H1944">
        <v>27.74</v>
      </c>
      <c r="I1944">
        <v>20183762.699999999</v>
      </c>
      <c r="J1944" t="s">
        <v>86</v>
      </c>
      <c r="K1944">
        <v>0.18447655124935469</v>
      </c>
      <c r="L1944">
        <v>18.447700000000001</v>
      </c>
      <c r="M1944" t="s">
        <v>82</v>
      </c>
    </row>
    <row r="1945" spans="1:13">
      <c r="A1945" t="s">
        <v>1326</v>
      </c>
      <c r="B1945" t="s">
        <v>1327</v>
      </c>
      <c r="C1945" t="str">
        <f>TEXT(D1945, "mmm")</f>
        <v>Feb</v>
      </c>
      <c r="D1945" s="1">
        <v>45342</v>
      </c>
      <c r="E1945" t="s">
        <v>1329</v>
      </c>
      <c r="F1945" t="s">
        <v>101</v>
      </c>
      <c r="G1945">
        <v>727605</v>
      </c>
      <c r="H1945">
        <v>27.74</v>
      </c>
      <c r="I1945">
        <v>20183762.699999999</v>
      </c>
      <c r="J1945" t="s">
        <v>86</v>
      </c>
      <c r="K1945">
        <v>0.18447655124935469</v>
      </c>
      <c r="L1945">
        <v>18.447700000000001</v>
      </c>
      <c r="M1945" t="s">
        <v>82</v>
      </c>
    </row>
    <row r="1946" spans="1:13">
      <c r="A1946" t="s">
        <v>1326</v>
      </c>
      <c r="B1946" t="s">
        <v>1327</v>
      </c>
      <c r="C1946" t="str">
        <f>TEXT(D1946, "mmm")</f>
        <v>Feb</v>
      </c>
      <c r="D1946" s="1">
        <v>45342</v>
      </c>
      <c r="E1946" t="s">
        <v>1330</v>
      </c>
      <c r="F1946" t="s">
        <v>101</v>
      </c>
      <c r="G1946">
        <v>727605</v>
      </c>
      <c r="H1946">
        <v>27.74</v>
      </c>
      <c r="I1946">
        <v>20183762.699999999</v>
      </c>
      <c r="J1946" t="s">
        <v>86</v>
      </c>
      <c r="K1946">
        <v>0.18447655124935469</v>
      </c>
      <c r="L1946">
        <v>18.447700000000001</v>
      </c>
      <c r="M1946" t="s">
        <v>82</v>
      </c>
    </row>
    <row r="1947" spans="1:13">
      <c r="A1947" t="s">
        <v>1326</v>
      </c>
      <c r="B1947" t="s">
        <v>1327</v>
      </c>
      <c r="C1947" t="str">
        <f>TEXT(D1947, "mmm")</f>
        <v>Feb</v>
      </c>
      <c r="D1947" s="1">
        <v>45342</v>
      </c>
      <c r="E1947" t="s">
        <v>1331</v>
      </c>
      <c r="F1947" t="s">
        <v>101</v>
      </c>
      <c r="G1947">
        <v>727605</v>
      </c>
      <c r="H1947">
        <v>27.74</v>
      </c>
      <c r="I1947">
        <v>20183762.699999999</v>
      </c>
      <c r="J1947" t="s">
        <v>86</v>
      </c>
      <c r="K1947">
        <v>0.18447655124935469</v>
      </c>
      <c r="L1947">
        <v>18.447700000000001</v>
      </c>
      <c r="M1947" t="s">
        <v>82</v>
      </c>
    </row>
    <row r="1948" spans="1:13">
      <c r="A1948" t="s">
        <v>1326</v>
      </c>
      <c r="B1948" t="s">
        <v>1327</v>
      </c>
      <c r="C1948" t="str">
        <f>TEXT(D1948, "mmm")</f>
        <v>Feb</v>
      </c>
      <c r="D1948" s="1">
        <v>45342</v>
      </c>
      <c r="E1948" t="s">
        <v>1332</v>
      </c>
      <c r="F1948" t="s">
        <v>101</v>
      </c>
      <c r="G1948">
        <v>727605</v>
      </c>
      <c r="H1948">
        <v>27.74</v>
      </c>
      <c r="I1948">
        <v>20183762.699999999</v>
      </c>
      <c r="J1948" t="s">
        <v>86</v>
      </c>
      <c r="K1948">
        <v>0.18447655124935469</v>
      </c>
      <c r="L1948">
        <v>18.447700000000001</v>
      </c>
      <c r="M1948" t="s">
        <v>82</v>
      </c>
    </row>
    <row r="1949" spans="1:13">
      <c r="A1949" t="s">
        <v>1326</v>
      </c>
      <c r="B1949" t="s">
        <v>1327</v>
      </c>
      <c r="C1949" t="str">
        <f>TEXT(D1949, "mmm")</f>
        <v>Feb</v>
      </c>
      <c r="D1949" s="1">
        <v>45342</v>
      </c>
      <c r="E1949" t="s">
        <v>1333</v>
      </c>
      <c r="F1949" t="s">
        <v>101</v>
      </c>
      <c r="G1949">
        <v>727605</v>
      </c>
      <c r="H1949">
        <v>27.74</v>
      </c>
      <c r="I1949">
        <v>20183762.699999999</v>
      </c>
      <c r="J1949" t="s">
        <v>86</v>
      </c>
      <c r="K1949">
        <v>0.18447655124935469</v>
      </c>
      <c r="L1949">
        <v>18.447700000000001</v>
      </c>
      <c r="M1949" t="s">
        <v>82</v>
      </c>
    </row>
    <row r="1950" spans="1:13">
      <c r="A1950" t="s">
        <v>1326</v>
      </c>
      <c r="B1950" t="s">
        <v>1327</v>
      </c>
      <c r="C1950" t="str">
        <f>TEXT(D1950, "mmm")</f>
        <v>Feb</v>
      </c>
      <c r="D1950" s="1">
        <v>45342</v>
      </c>
      <c r="E1950" t="s">
        <v>1334</v>
      </c>
      <c r="F1950" t="s">
        <v>101</v>
      </c>
      <c r="G1950">
        <v>727605</v>
      </c>
      <c r="H1950">
        <v>27.74</v>
      </c>
      <c r="I1950">
        <v>20183762.699999999</v>
      </c>
      <c r="J1950" t="s">
        <v>86</v>
      </c>
      <c r="K1950">
        <v>0.18447655124935469</v>
      </c>
      <c r="L1950">
        <v>18.447700000000001</v>
      </c>
      <c r="M1950" t="s">
        <v>82</v>
      </c>
    </row>
    <row r="1951" spans="1:13">
      <c r="A1951" t="s">
        <v>1326</v>
      </c>
      <c r="B1951" t="s">
        <v>1327</v>
      </c>
      <c r="C1951" t="str">
        <f>TEXT(D1951, "mmm")</f>
        <v>Feb</v>
      </c>
      <c r="D1951" s="1">
        <v>45342</v>
      </c>
      <c r="E1951" t="s">
        <v>1335</v>
      </c>
      <c r="F1951" t="s">
        <v>101</v>
      </c>
      <c r="G1951">
        <v>727605</v>
      </c>
      <c r="H1951">
        <v>27.74</v>
      </c>
      <c r="I1951">
        <v>20183762.699999999</v>
      </c>
      <c r="J1951" t="s">
        <v>86</v>
      </c>
      <c r="K1951">
        <v>0.18447655124935469</v>
      </c>
      <c r="L1951">
        <v>18.447700000000001</v>
      </c>
      <c r="M1951" t="s">
        <v>82</v>
      </c>
    </row>
    <row r="1952" spans="1:13">
      <c r="A1952" t="s">
        <v>1326</v>
      </c>
      <c r="B1952" t="s">
        <v>1327</v>
      </c>
      <c r="C1952" t="str">
        <f>TEXT(D1952, "mmm")</f>
        <v>Feb</v>
      </c>
      <c r="D1952" s="1">
        <v>45342</v>
      </c>
      <c r="E1952" t="s">
        <v>1336</v>
      </c>
      <c r="F1952" t="s">
        <v>101</v>
      </c>
      <c r="G1952">
        <v>727605</v>
      </c>
      <c r="H1952">
        <v>27.74</v>
      </c>
      <c r="I1952">
        <v>20183762.699999999</v>
      </c>
      <c r="J1952" t="s">
        <v>86</v>
      </c>
      <c r="K1952">
        <v>0.18447655124935469</v>
      </c>
      <c r="L1952">
        <v>18.447700000000001</v>
      </c>
      <c r="M1952" t="s">
        <v>82</v>
      </c>
    </row>
    <row r="1953" spans="1:13">
      <c r="A1953" t="s">
        <v>1326</v>
      </c>
      <c r="B1953" t="s">
        <v>1327</v>
      </c>
      <c r="C1953" t="str">
        <f>TEXT(D1953, "mmm")</f>
        <v>Feb</v>
      </c>
      <c r="D1953" s="1">
        <v>45342</v>
      </c>
      <c r="E1953" t="s">
        <v>1337</v>
      </c>
      <c r="F1953" t="s">
        <v>101</v>
      </c>
      <c r="G1953">
        <v>727605</v>
      </c>
      <c r="H1953">
        <v>27.74</v>
      </c>
      <c r="I1953">
        <v>20183762.699999999</v>
      </c>
      <c r="J1953" t="s">
        <v>86</v>
      </c>
      <c r="K1953">
        <v>0.18447655124935469</v>
      </c>
      <c r="L1953">
        <v>18.447700000000001</v>
      </c>
      <c r="M1953" t="s">
        <v>82</v>
      </c>
    </row>
    <row r="1954" spans="1:13">
      <c r="A1954" t="s">
        <v>1326</v>
      </c>
      <c r="B1954" t="s">
        <v>1327</v>
      </c>
      <c r="C1954" t="str">
        <f>TEXT(D1954, "mmm")</f>
        <v>Feb</v>
      </c>
      <c r="D1954" s="1">
        <v>45342</v>
      </c>
      <c r="E1954" t="s">
        <v>1328</v>
      </c>
      <c r="F1954" t="s">
        <v>101</v>
      </c>
      <c r="G1954">
        <v>309078</v>
      </c>
      <c r="H1954">
        <v>28.28</v>
      </c>
      <c r="I1954">
        <v>8740725.8399999999</v>
      </c>
      <c r="J1954" t="s">
        <v>81</v>
      </c>
      <c r="K1954">
        <v>0.18447655124935469</v>
      </c>
      <c r="L1954">
        <v>18.447700000000001</v>
      </c>
      <c r="M1954" t="s">
        <v>82</v>
      </c>
    </row>
    <row r="1955" spans="1:13">
      <c r="A1955" t="s">
        <v>1326</v>
      </c>
      <c r="B1955" t="s">
        <v>1327</v>
      </c>
      <c r="C1955" t="str">
        <f>TEXT(D1955, "mmm")</f>
        <v>Feb</v>
      </c>
      <c r="D1955" s="1">
        <v>45342</v>
      </c>
      <c r="E1955" t="s">
        <v>1329</v>
      </c>
      <c r="F1955" t="s">
        <v>101</v>
      </c>
      <c r="G1955">
        <v>309078</v>
      </c>
      <c r="H1955">
        <v>28.28</v>
      </c>
      <c r="I1955">
        <v>8740725.8399999999</v>
      </c>
      <c r="J1955" t="s">
        <v>81</v>
      </c>
      <c r="K1955">
        <v>0.18447655124935469</v>
      </c>
      <c r="L1955">
        <v>18.447700000000001</v>
      </c>
      <c r="M1955" t="s">
        <v>82</v>
      </c>
    </row>
    <row r="1956" spans="1:13">
      <c r="A1956" t="s">
        <v>1326</v>
      </c>
      <c r="B1956" t="s">
        <v>1327</v>
      </c>
      <c r="C1956" t="str">
        <f>TEXT(D1956, "mmm")</f>
        <v>Feb</v>
      </c>
      <c r="D1956" s="1">
        <v>45342</v>
      </c>
      <c r="E1956" t="s">
        <v>1330</v>
      </c>
      <c r="F1956" t="s">
        <v>101</v>
      </c>
      <c r="G1956">
        <v>309078</v>
      </c>
      <c r="H1956">
        <v>28.28</v>
      </c>
      <c r="I1956">
        <v>8740725.8399999999</v>
      </c>
      <c r="J1956" t="s">
        <v>81</v>
      </c>
      <c r="K1956">
        <v>0.18447655124935469</v>
      </c>
      <c r="L1956">
        <v>18.447700000000001</v>
      </c>
      <c r="M1956" t="s">
        <v>82</v>
      </c>
    </row>
    <row r="1957" spans="1:13">
      <c r="A1957" t="s">
        <v>1326</v>
      </c>
      <c r="B1957" t="s">
        <v>1327</v>
      </c>
      <c r="C1957" t="str">
        <f>TEXT(D1957, "mmm")</f>
        <v>Feb</v>
      </c>
      <c r="D1957" s="1">
        <v>45342</v>
      </c>
      <c r="E1957" t="s">
        <v>1331</v>
      </c>
      <c r="F1957" t="s">
        <v>101</v>
      </c>
      <c r="G1957">
        <v>309078</v>
      </c>
      <c r="H1957">
        <v>28.28</v>
      </c>
      <c r="I1957">
        <v>8740725.8399999999</v>
      </c>
      <c r="J1957" t="s">
        <v>81</v>
      </c>
      <c r="K1957">
        <v>0.18447655124935469</v>
      </c>
      <c r="L1957">
        <v>18.447700000000001</v>
      </c>
      <c r="M1957" t="s">
        <v>82</v>
      </c>
    </row>
    <row r="1958" spans="1:13">
      <c r="A1958" t="s">
        <v>1326</v>
      </c>
      <c r="B1958" t="s">
        <v>1327</v>
      </c>
      <c r="C1958" t="str">
        <f>TEXT(D1958, "mmm")</f>
        <v>Feb</v>
      </c>
      <c r="D1958" s="1">
        <v>45342</v>
      </c>
      <c r="E1958" t="s">
        <v>1332</v>
      </c>
      <c r="F1958" t="s">
        <v>101</v>
      </c>
      <c r="G1958">
        <v>309078</v>
      </c>
      <c r="H1958">
        <v>28.28</v>
      </c>
      <c r="I1958">
        <v>8740725.8399999999</v>
      </c>
      <c r="J1958" t="s">
        <v>81</v>
      </c>
      <c r="K1958">
        <v>0.18447655124935469</v>
      </c>
      <c r="L1958">
        <v>18.447700000000001</v>
      </c>
      <c r="M1958" t="s">
        <v>82</v>
      </c>
    </row>
    <row r="1959" spans="1:13">
      <c r="A1959" t="s">
        <v>1326</v>
      </c>
      <c r="B1959" t="s">
        <v>1327</v>
      </c>
      <c r="C1959" t="str">
        <f>TEXT(D1959, "mmm")</f>
        <v>Feb</v>
      </c>
      <c r="D1959" s="1">
        <v>45342</v>
      </c>
      <c r="E1959" t="s">
        <v>1333</v>
      </c>
      <c r="F1959" t="s">
        <v>101</v>
      </c>
      <c r="G1959">
        <v>309078</v>
      </c>
      <c r="H1959">
        <v>28.28</v>
      </c>
      <c r="I1959">
        <v>8740725.8399999999</v>
      </c>
      <c r="J1959" t="s">
        <v>81</v>
      </c>
      <c r="K1959">
        <v>0.18447655124935469</v>
      </c>
      <c r="L1959">
        <v>18.447700000000001</v>
      </c>
      <c r="M1959" t="s">
        <v>82</v>
      </c>
    </row>
    <row r="1960" spans="1:13">
      <c r="A1960" t="s">
        <v>1326</v>
      </c>
      <c r="B1960" t="s">
        <v>1327</v>
      </c>
      <c r="C1960" t="str">
        <f>TEXT(D1960, "mmm")</f>
        <v>Feb</v>
      </c>
      <c r="D1960" s="1">
        <v>45342</v>
      </c>
      <c r="E1960" t="s">
        <v>1334</v>
      </c>
      <c r="F1960" t="s">
        <v>101</v>
      </c>
      <c r="G1960">
        <v>309078</v>
      </c>
      <c r="H1960">
        <v>28.28</v>
      </c>
      <c r="I1960">
        <v>8740725.8399999999</v>
      </c>
      <c r="J1960" t="s">
        <v>81</v>
      </c>
      <c r="K1960">
        <v>0.18447655124935469</v>
      </c>
      <c r="L1960">
        <v>18.447700000000001</v>
      </c>
      <c r="M1960" t="s">
        <v>82</v>
      </c>
    </row>
    <row r="1961" spans="1:13">
      <c r="A1961" t="s">
        <v>1326</v>
      </c>
      <c r="B1961" t="s">
        <v>1327</v>
      </c>
      <c r="C1961" t="str">
        <f>TEXT(D1961, "mmm")</f>
        <v>Feb</v>
      </c>
      <c r="D1961" s="1">
        <v>45342</v>
      </c>
      <c r="E1961" t="s">
        <v>1335</v>
      </c>
      <c r="F1961" t="s">
        <v>101</v>
      </c>
      <c r="G1961">
        <v>309078</v>
      </c>
      <c r="H1961">
        <v>28.28</v>
      </c>
      <c r="I1961">
        <v>8740725.8399999999</v>
      </c>
      <c r="J1961" t="s">
        <v>81</v>
      </c>
      <c r="K1961">
        <v>0.18447655124935469</v>
      </c>
      <c r="L1961">
        <v>18.447700000000001</v>
      </c>
      <c r="M1961" t="s">
        <v>82</v>
      </c>
    </row>
    <row r="1962" spans="1:13">
      <c r="A1962" t="s">
        <v>1326</v>
      </c>
      <c r="B1962" t="s">
        <v>1327</v>
      </c>
      <c r="C1962" t="str">
        <f>TEXT(D1962, "mmm")</f>
        <v>Feb</v>
      </c>
      <c r="D1962" s="1">
        <v>45342</v>
      </c>
      <c r="E1962" t="s">
        <v>1336</v>
      </c>
      <c r="F1962" t="s">
        <v>101</v>
      </c>
      <c r="G1962">
        <v>309078</v>
      </c>
      <c r="H1962">
        <v>28.28</v>
      </c>
      <c r="I1962">
        <v>8740725.8399999999</v>
      </c>
      <c r="J1962" t="s">
        <v>81</v>
      </c>
      <c r="K1962">
        <v>0.18447655124935469</v>
      </c>
      <c r="L1962">
        <v>18.447700000000001</v>
      </c>
      <c r="M1962" t="s">
        <v>82</v>
      </c>
    </row>
    <row r="1963" spans="1:13">
      <c r="A1963" t="s">
        <v>1326</v>
      </c>
      <c r="B1963" t="s">
        <v>1327</v>
      </c>
      <c r="C1963" t="str">
        <f>TEXT(D1963, "mmm")</f>
        <v>Feb</v>
      </c>
      <c r="D1963" s="1">
        <v>45342</v>
      </c>
      <c r="E1963" t="s">
        <v>1337</v>
      </c>
      <c r="F1963" t="s">
        <v>101</v>
      </c>
      <c r="G1963">
        <v>309078</v>
      </c>
      <c r="H1963">
        <v>28.28</v>
      </c>
      <c r="I1963">
        <v>8740725.8399999999</v>
      </c>
      <c r="J1963" t="s">
        <v>81</v>
      </c>
      <c r="K1963">
        <v>0.18447655124935469</v>
      </c>
      <c r="L1963">
        <v>18.447700000000001</v>
      </c>
      <c r="M1963" t="s">
        <v>82</v>
      </c>
    </row>
    <row r="1964" spans="1:13">
      <c r="A1964" t="s">
        <v>831</v>
      </c>
      <c r="B1964" t="s">
        <v>832</v>
      </c>
      <c r="C1964" t="str">
        <f>TEXT(D1964, "mmm")</f>
        <v>Feb</v>
      </c>
      <c r="D1964" s="1">
        <v>45342</v>
      </c>
      <c r="E1964" t="s">
        <v>834</v>
      </c>
      <c r="F1964" t="s">
        <v>101</v>
      </c>
      <c r="G1964">
        <v>17506</v>
      </c>
      <c r="H1964">
        <v>61.23</v>
      </c>
      <c r="I1964">
        <v>1071892.3799999999</v>
      </c>
      <c r="J1964" t="s">
        <v>86</v>
      </c>
      <c r="K1964">
        <v>5.95044918090748E-3</v>
      </c>
      <c r="L1964">
        <v>0.59499999999999997</v>
      </c>
      <c r="M1964" t="s">
        <v>82</v>
      </c>
    </row>
    <row r="1965" spans="1:13">
      <c r="A1965" t="s">
        <v>831</v>
      </c>
      <c r="B1965" t="s">
        <v>832</v>
      </c>
      <c r="C1965" t="str">
        <f>TEXT(D1965, "mmm")</f>
        <v>Feb</v>
      </c>
      <c r="D1965" s="1">
        <v>45342</v>
      </c>
      <c r="E1965" t="s">
        <v>833</v>
      </c>
      <c r="F1965" t="s">
        <v>101</v>
      </c>
      <c r="G1965">
        <v>17506</v>
      </c>
      <c r="H1965">
        <v>61.23</v>
      </c>
      <c r="I1965">
        <v>1071892.3799999999</v>
      </c>
      <c r="J1965" t="s">
        <v>86</v>
      </c>
      <c r="K1965">
        <v>5.95044918090748E-3</v>
      </c>
      <c r="L1965">
        <v>0.59499999999999997</v>
      </c>
      <c r="M1965" t="s">
        <v>82</v>
      </c>
    </row>
    <row r="1966" spans="1:13">
      <c r="A1966" t="s">
        <v>831</v>
      </c>
      <c r="B1966" t="s">
        <v>832</v>
      </c>
      <c r="C1966" t="str">
        <f>TEXT(D1966, "mmm")</f>
        <v>Feb</v>
      </c>
      <c r="D1966" s="1">
        <v>45342</v>
      </c>
      <c r="E1966" t="s">
        <v>835</v>
      </c>
      <c r="F1966" t="s">
        <v>101</v>
      </c>
      <c r="G1966">
        <v>17506</v>
      </c>
      <c r="H1966">
        <v>61.23</v>
      </c>
      <c r="I1966">
        <v>1071892.3799999999</v>
      </c>
      <c r="J1966" t="s">
        <v>86</v>
      </c>
      <c r="K1966">
        <v>5.95044918090748E-3</v>
      </c>
      <c r="L1966">
        <v>0.59499999999999997</v>
      </c>
      <c r="M1966" t="s">
        <v>82</v>
      </c>
    </row>
    <row r="1967" spans="1:13">
      <c r="A1967" t="s">
        <v>291</v>
      </c>
      <c r="B1967" t="s">
        <v>292</v>
      </c>
      <c r="C1967" t="str">
        <f>TEXT(D1967, "mmm")</f>
        <v>Feb</v>
      </c>
      <c r="D1967" s="1">
        <v>45342</v>
      </c>
      <c r="E1967" t="s">
        <v>100</v>
      </c>
      <c r="F1967" t="s">
        <v>101</v>
      </c>
      <c r="G1967">
        <v>56252</v>
      </c>
      <c r="H1967">
        <v>7.91</v>
      </c>
      <c r="I1967">
        <v>444953.32</v>
      </c>
      <c r="J1967" t="s">
        <v>81</v>
      </c>
      <c r="K1967">
        <v>5.0760570538697092E-3</v>
      </c>
      <c r="L1967">
        <v>0.50760000000000005</v>
      </c>
      <c r="M1967" t="s">
        <v>82</v>
      </c>
    </row>
    <row r="1968" spans="1:13">
      <c r="A1968" t="s">
        <v>291</v>
      </c>
      <c r="B1968" t="s">
        <v>292</v>
      </c>
      <c r="C1968" t="str">
        <f>TEXT(D1968, "mmm")</f>
        <v>Feb</v>
      </c>
      <c r="D1968" s="1">
        <v>45342</v>
      </c>
      <c r="E1968" t="s">
        <v>102</v>
      </c>
      <c r="F1968" t="s">
        <v>101</v>
      </c>
      <c r="G1968">
        <v>56252</v>
      </c>
      <c r="H1968">
        <v>7.91</v>
      </c>
      <c r="I1968">
        <v>444953.32</v>
      </c>
      <c r="J1968" t="s">
        <v>81</v>
      </c>
      <c r="K1968">
        <v>5.0760570538697092E-3</v>
      </c>
      <c r="L1968">
        <v>0.50760000000000005</v>
      </c>
      <c r="M1968" t="s">
        <v>82</v>
      </c>
    </row>
    <row r="1969" spans="1:13">
      <c r="A1969" t="s">
        <v>1338</v>
      </c>
      <c r="B1969" t="s">
        <v>1339</v>
      </c>
      <c r="C1969" t="str">
        <f>TEXT(D1969, "mmm")</f>
        <v>Feb</v>
      </c>
      <c r="D1969" s="1">
        <v>45342</v>
      </c>
      <c r="E1969" t="s">
        <v>1340</v>
      </c>
      <c r="F1969" t="s">
        <v>80</v>
      </c>
      <c r="G1969">
        <v>5000000</v>
      </c>
      <c r="H1969">
        <v>9.15</v>
      </c>
      <c r="I1969">
        <v>45750000</v>
      </c>
      <c r="J1969" t="s">
        <v>86</v>
      </c>
      <c r="K1969">
        <v>0.37073982852412191</v>
      </c>
      <c r="L1969">
        <v>37.073999999999998</v>
      </c>
      <c r="M1969" t="s">
        <v>82</v>
      </c>
    </row>
    <row r="1970" spans="1:13">
      <c r="A1970" t="s">
        <v>649</v>
      </c>
      <c r="B1970" t="s">
        <v>650</v>
      </c>
      <c r="C1970" t="str">
        <f>TEXT(D1970, "mmm")</f>
        <v>Feb</v>
      </c>
      <c r="D1970" s="1">
        <v>45342</v>
      </c>
      <c r="E1970" t="s">
        <v>658</v>
      </c>
      <c r="F1970" t="s">
        <v>222</v>
      </c>
      <c r="G1970">
        <v>7148</v>
      </c>
      <c r="H1970">
        <v>4.2</v>
      </c>
      <c r="I1970">
        <v>30021.599999999999</v>
      </c>
      <c r="J1970" t="s">
        <v>81</v>
      </c>
      <c r="K1970">
        <v>-4.7393322087358143E-2</v>
      </c>
      <c r="L1970">
        <v>-4.7393000000000001</v>
      </c>
      <c r="M1970" t="s">
        <v>82</v>
      </c>
    </row>
    <row r="1971" spans="1:13">
      <c r="A1971" t="s">
        <v>649</v>
      </c>
      <c r="B1971" t="s">
        <v>650</v>
      </c>
      <c r="C1971" t="str">
        <f>TEXT(D1971, "mmm")</f>
        <v>Feb</v>
      </c>
      <c r="D1971" s="1">
        <v>45342</v>
      </c>
      <c r="E1971" t="s">
        <v>659</v>
      </c>
      <c r="F1971" t="s">
        <v>222</v>
      </c>
      <c r="G1971">
        <v>7148</v>
      </c>
      <c r="H1971">
        <v>4.2</v>
      </c>
      <c r="I1971">
        <v>30021.599999999999</v>
      </c>
      <c r="J1971" t="s">
        <v>81</v>
      </c>
      <c r="K1971">
        <v>-4.7393322087358143E-2</v>
      </c>
      <c r="L1971">
        <v>-4.7393000000000001</v>
      </c>
      <c r="M1971" t="s">
        <v>82</v>
      </c>
    </row>
    <row r="1972" spans="1:13">
      <c r="A1972" t="s">
        <v>649</v>
      </c>
      <c r="B1972" t="s">
        <v>650</v>
      </c>
      <c r="C1972" t="str">
        <f>TEXT(D1972, "mmm")</f>
        <v>Feb</v>
      </c>
      <c r="D1972" s="1">
        <v>45342</v>
      </c>
      <c r="E1972" t="s">
        <v>651</v>
      </c>
      <c r="F1972" t="s">
        <v>251</v>
      </c>
      <c r="G1972">
        <v>7148</v>
      </c>
      <c r="H1972">
        <v>4.2</v>
      </c>
      <c r="I1972">
        <v>30021.599999999999</v>
      </c>
      <c r="J1972" t="s">
        <v>81</v>
      </c>
      <c r="K1972">
        <v>-4.7393322087358143E-2</v>
      </c>
      <c r="L1972">
        <v>-4.7393000000000001</v>
      </c>
      <c r="M1972" t="s">
        <v>82</v>
      </c>
    </row>
    <row r="1973" spans="1:13">
      <c r="A1973" t="s">
        <v>649</v>
      </c>
      <c r="B1973" t="s">
        <v>650</v>
      </c>
      <c r="C1973" t="str">
        <f>TEXT(D1973, "mmm")</f>
        <v>Feb</v>
      </c>
      <c r="D1973" s="1">
        <v>45342</v>
      </c>
      <c r="E1973" t="s">
        <v>663</v>
      </c>
      <c r="F1973" t="s">
        <v>222</v>
      </c>
      <c r="G1973">
        <v>7148</v>
      </c>
      <c r="H1973">
        <v>4.2</v>
      </c>
      <c r="I1973">
        <v>30021.599999999999</v>
      </c>
      <c r="J1973" t="s">
        <v>81</v>
      </c>
      <c r="K1973">
        <v>-4.7393322087358143E-2</v>
      </c>
      <c r="L1973">
        <v>-4.7393000000000001</v>
      </c>
      <c r="M1973" t="s">
        <v>82</v>
      </c>
    </row>
    <row r="1974" spans="1:13">
      <c r="A1974" t="s">
        <v>649</v>
      </c>
      <c r="B1974" t="s">
        <v>650</v>
      </c>
      <c r="C1974" t="str">
        <f>TEXT(D1974, "mmm")</f>
        <v>Feb</v>
      </c>
      <c r="D1974" s="1">
        <v>45342</v>
      </c>
      <c r="E1974" t="s">
        <v>661</v>
      </c>
      <c r="F1974" t="s">
        <v>222</v>
      </c>
      <c r="G1974">
        <v>7148</v>
      </c>
      <c r="H1974">
        <v>4.2</v>
      </c>
      <c r="I1974">
        <v>30021.599999999999</v>
      </c>
      <c r="J1974" t="s">
        <v>81</v>
      </c>
      <c r="K1974">
        <v>-4.7393322087358143E-2</v>
      </c>
      <c r="L1974">
        <v>-4.7393000000000001</v>
      </c>
      <c r="M1974" t="s">
        <v>82</v>
      </c>
    </row>
    <row r="1975" spans="1:13">
      <c r="A1975" t="s">
        <v>649</v>
      </c>
      <c r="B1975" t="s">
        <v>650</v>
      </c>
      <c r="C1975" t="str">
        <f>TEXT(D1975, "mmm")</f>
        <v>Feb</v>
      </c>
      <c r="D1975" s="1">
        <v>45342</v>
      </c>
      <c r="E1975" t="s">
        <v>660</v>
      </c>
      <c r="F1975" t="s">
        <v>222</v>
      </c>
      <c r="G1975">
        <v>7148</v>
      </c>
      <c r="H1975">
        <v>4.2</v>
      </c>
      <c r="I1975">
        <v>30021.599999999999</v>
      </c>
      <c r="J1975" t="s">
        <v>81</v>
      </c>
      <c r="K1975">
        <v>-4.7393322087358143E-2</v>
      </c>
      <c r="L1975">
        <v>-4.7393000000000001</v>
      </c>
      <c r="M1975" t="s">
        <v>82</v>
      </c>
    </row>
    <row r="1976" spans="1:13">
      <c r="A1976" t="s">
        <v>649</v>
      </c>
      <c r="B1976" t="s">
        <v>650</v>
      </c>
      <c r="C1976" t="str">
        <f>TEXT(D1976, "mmm")</f>
        <v>Feb</v>
      </c>
      <c r="D1976" s="1">
        <v>45342</v>
      </c>
      <c r="E1976" t="s">
        <v>662</v>
      </c>
      <c r="F1976" t="s">
        <v>222</v>
      </c>
      <c r="G1976">
        <v>7148</v>
      </c>
      <c r="H1976">
        <v>4.2</v>
      </c>
      <c r="I1976">
        <v>30021.599999999999</v>
      </c>
      <c r="J1976" t="s">
        <v>81</v>
      </c>
      <c r="K1976">
        <v>-4.7393322087358143E-2</v>
      </c>
      <c r="L1976">
        <v>-4.7393000000000001</v>
      </c>
      <c r="M1976" t="s">
        <v>82</v>
      </c>
    </row>
    <row r="1977" spans="1:13">
      <c r="A1977" t="s">
        <v>649</v>
      </c>
      <c r="B1977" t="s">
        <v>650</v>
      </c>
      <c r="C1977" t="str">
        <f>TEXT(D1977, "mmm")</f>
        <v>Feb</v>
      </c>
      <c r="D1977" s="1">
        <v>45342</v>
      </c>
      <c r="E1977" t="s">
        <v>664</v>
      </c>
      <c r="F1977" t="s">
        <v>101</v>
      </c>
      <c r="G1977">
        <v>7148</v>
      </c>
      <c r="H1977">
        <v>4.2</v>
      </c>
      <c r="I1977">
        <v>30021.599999999999</v>
      </c>
      <c r="J1977" t="s">
        <v>81</v>
      </c>
      <c r="K1977">
        <v>-4.7393322087358143E-2</v>
      </c>
      <c r="L1977">
        <v>-4.7393000000000001</v>
      </c>
      <c r="M1977" t="s">
        <v>82</v>
      </c>
    </row>
    <row r="1978" spans="1:13">
      <c r="A1978" t="s">
        <v>815</v>
      </c>
      <c r="B1978" t="s">
        <v>816</v>
      </c>
      <c r="C1978" t="str">
        <f>TEXT(D1978, "mmm")</f>
        <v>Feb</v>
      </c>
      <c r="D1978" s="1">
        <v>45342</v>
      </c>
      <c r="E1978" t="s">
        <v>1341</v>
      </c>
      <c r="F1978" t="s">
        <v>217</v>
      </c>
      <c r="G1978">
        <v>622</v>
      </c>
      <c r="H1978">
        <v>1315</v>
      </c>
      <c r="I1978">
        <v>817930</v>
      </c>
      <c r="J1978" t="s">
        <v>86</v>
      </c>
      <c r="K1978">
        <v>6.1416704324909643E-2</v>
      </c>
      <c r="L1978">
        <v>6.1417000000000002</v>
      </c>
      <c r="M1978" t="s">
        <v>82</v>
      </c>
    </row>
    <row r="1979" spans="1:13">
      <c r="A1979" t="s">
        <v>1342</v>
      </c>
      <c r="B1979" t="s">
        <v>1343</v>
      </c>
      <c r="C1979" t="str">
        <f>TEXT(D1979, "mmm")</f>
        <v>Feb</v>
      </c>
      <c r="D1979" s="1">
        <v>45342</v>
      </c>
      <c r="E1979" t="s">
        <v>1344</v>
      </c>
      <c r="F1979" t="s">
        <v>80</v>
      </c>
      <c r="G1979">
        <v>1000</v>
      </c>
      <c r="H1979">
        <v>48.8</v>
      </c>
      <c r="I1979">
        <v>48800</v>
      </c>
      <c r="J1979" t="s">
        <v>86</v>
      </c>
      <c r="K1979">
        <v>-1.7988586882569099E-2</v>
      </c>
      <c r="L1979">
        <v>-1.7988999999999999</v>
      </c>
      <c r="M1979" t="s">
        <v>82</v>
      </c>
    </row>
    <row r="1980" spans="1:13">
      <c r="A1980" t="s">
        <v>1345</v>
      </c>
      <c r="B1980" t="s">
        <v>1346</v>
      </c>
      <c r="C1980" t="str">
        <f>TEXT(D1980, "mmm")</f>
        <v>Feb</v>
      </c>
      <c r="D1980" s="1">
        <v>45342</v>
      </c>
      <c r="E1980" t="s">
        <v>1347</v>
      </c>
      <c r="F1980" t="s">
        <v>80</v>
      </c>
      <c r="G1980">
        <v>2036.66</v>
      </c>
      <c r="H1980">
        <v>24.55</v>
      </c>
      <c r="I1980">
        <v>50000.002999999997</v>
      </c>
      <c r="J1980" t="s">
        <v>86</v>
      </c>
      <c r="K1980">
        <v>-9.3685777942054127E-3</v>
      </c>
      <c r="L1980">
        <v>-0.93689999999999996</v>
      </c>
      <c r="M1980" t="s">
        <v>82</v>
      </c>
    </row>
    <row r="1981" spans="1:13">
      <c r="A1981" t="s">
        <v>1348</v>
      </c>
      <c r="B1981" t="s">
        <v>1349</v>
      </c>
      <c r="C1981" t="str">
        <f>TEXT(D1981, "mmm")</f>
        <v>Feb</v>
      </c>
      <c r="D1981" s="1">
        <v>45342</v>
      </c>
      <c r="E1981" t="s">
        <v>1350</v>
      </c>
      <c r="F1981" t="s">
        <v>128</v>
      </c>
      <c r="G1981">
        <v>1250</v>
      </c>
      <c r="H1981">
        <v>46.96</v>
      </c>
      <c r="I1981">
        <v>58700</v>
      </c>
      <c r="J1981" t="s">
        <v>86</v>
      </c>
      <c r="K1981">
        <v>5.8986260858488793E-2</v>
      </c>
      <c r="L1981">
        <v>5.8986000000000001</v>
      </c>
      <c r="M1981" t="s">
        <v>82</v>
      </c>
    </row>
    <row r="1982" spans="1:13">
      <c r="A1982" t="s">
        <v>815</v>
      </c>
      <c r="B1982" t="s">
        <v>816</v>
      </c>
      <c r="C1982" t="str">
        <f>TEXT(D1982, "mmm")</f>
        <v>Feb</v>
      </c>
      <c r="D1982" s="1">
        <v>45342</v>
      </c>
      <c r="E1982" t="s">
        <v>1351</v>
      </c>
      <c r="F1982" t="s">
        <v>217</v>
      </c>
      <c r="G1982">
        <v>466</v>
      </c>
      <c r="H1982">
        <v>1314.95</v>
      </c>
      <c r="I1982">
        <v>612766.70000000007</v>
      </c>
      <c r="J1982" t="s">
        <v>81</v>
      </c>
      <c r="K1982">
        <v>6.1416704324909643E-2</v>
      </c>
      <c r="L1982">
        <v>6.1417000000000002</v>
      </c>
      <c r="M1982" t="s">
        <v>82</v>
      </c>
    </row>
    <row r="1983" spans="1:13">
      <c r="A1983" t="s">
        <v>649</v>
      </c>
      <c r="B1983" t="s">
        <v>650</v>
      </c>
      <c r="C1983" t="str">
        <f>TEXT(D1983, "mmm")</f>
        <v>Feb</v>
      </c>
      <c r="D1983" s="1">
        <v>45342</v>
      </c>
      <c r="E1983" t="s">
        <v>651</v>
      </c>
      <c r="F1983" t="s">
        <v>251</v>
      </c>
      <c r="G1983">
        <v>7148</v>
      </c>
      <c r="H1983">
        <v>4.2</v>
      </c>
      <c r="I1983">
        <v>30021.599999999999</v>
      </c>
      <c r="J1983" t="s">
        <v>81</v>
      </c>
      <c r="K1983">
        <v>-4.7393322087358143E-2</v>
      </c>
      <c r="L1983">
        <v>-4.7393000000000001</v>
      </c>
      <c r="M1983" t="s">
        <v>82</v>
      </c>
    </row>
    <row r="1984" spans="1:13">
      <c r="A1984" t="s">
        <v>1352</v>
      </c>
      <c r="B1984" t="s">
        <v>1353</v>
      </c>
      <c r="C1984" t="str">
        <f>TEXT(D1984, "mmm")</f>
        <v>Feb</v>
      </c>
      <c r="D1984" s="1">
        <v>45342</v>
      </c>
      <c r="E1984" t="s">
        <v>1354</v>
      </c>
      <c r="F1984" t="s">
        <v>80</v>
      </c>
      <c r="G1984">
        <v>545</v>
      </c>
      <c r="H1984">
        <v>367.09</v>
      </c>
      <c r="I1984">
        <v>200064.05</v>
      </c>
      <c r="J1984" t="s">
        <v>86</v>
      </c>
      <c r="K1984">
        <v>-7.9587990404134223E-2</v>
      </c>
      <c r="L1984">
        <v>-7.9588000000000001</v>
      </c>
      <c r="M1984" t="s">
        <v>82</v>
      </c>
    </row>
    <row r="1985" spans="1:13">
      <c r="A1985" t="s">
        <v>1355</v>
      </c>
      <c r="B1985" t="s">
        <v>1356</v>
      </c>
      <c r="C1985" t="str">
        <f>TEXT(D1985, "mmm")</f>
        <v>Feb</v>
      </c>
      <c r="D1985" s="1">
        <v>45342</v>
      </c>
      <c r="E1985" t="s">
        <v>1357</v>
      </c>
      <c r="F1985" t="s">
        <v>128</v>
      </c>
      <c r="G1985">
        <v>1100</v>
      </c>
      <c r="H1985">
        <v>48.56</v>
      </c>
      <c r="I1985">
        <v>53416</v>
      </c>
      <c r="J1985" t="s">
        <v>86</v>
      </c>
      <c r="K1985">
        <v>5.3885612305941688E-3</v>
      </c>
      <c r="L1985">
        <v>0.53890000000000005</v>
      </c>
      <c r="M1985" t="s">
        <v>82</v>
      </c>
    </row>
    <row r="1986" spans="1:13">
      <c r="A1986" t="s">
        <v>468</v>
      </c>
      <c r="B1986" t="s">
        <v>469</v>
      </c>
      <c r="C1986" t="str">
        <f>TEXT(D1986, "mmm")</f>
        <v>Feb</v>
      </c>
      <c r="D1986" s="1">
        <v>45342</v>
      </c>
      <c r="E1986" t="s">
        <v>470</v>
      </c>
      <c r="F1986" t="s">
        <v>222</v>
      </c>
      <c r="G1986">
        <v>26444</v>
      </c>
      <c r="H1986">
        <v>3.01</v>
      </c>
      <c r="I1986">
        <v>79596.439999999988</v>
      </c>
      <c r="J1986" t="s">
        <v>81</v>
      </c>
      <c r="K1986">
        <v>-5.298016120569693E-2</v>
      </c>
      <c r="L1986">
        <v>-5.298</v>
      </c>
      <c r="M1986" t="s">
        <v>82</v>
      </c>
    </row>
    <row r="1987" spans="1:13">
      <c r="A1987" t="s">
        <v>468</v>
      </c>
      <c r="B1987" t="s">
        <v>469</v>
      </c>
      <c r="C1987" t="str">
        <f>TEXT(D1987, "mmm")</f>
        <v>Feb</v>
      </c>
      <c r="D1987" s="1">
        <v>45342</v>
      </c>
      <c r="E1987" t="s">
        <v>471</v>
      </c>
      <c r="F1987" t="s">
        <v>222</v>
      </c>
      <c r="G1987">
        <v>26444</v>
      </c>
      <c r="H1987">
        <v>3.01</v>
      </c>
      <c r="I1987">
        <v>79596.439999999988</v>
      </c>
      <c r="J1987" t="s">
        <v>81</v>
      </c>
      <c r="K1987">
        <v>-5.298016120569693E-2</v>
      </c>
      <c r="L1987">
        <v>-5.298</v>
      </c>
      <c r="M1987" t="s">
        <v>82</v>
      </c>
    </row>
    <row r="1988" spans="1:13">
      <c r="A1988" t="s">
        <v>1358</v>
      </c>
      <c r="B1988" t="s">
        <v>1359</v>
      </c>
      <c r="C1988" t="str">
        <f>TEXT(D1988, "mmm")</f>
        <v>Feb</v>
      </c>
      <c r="D1988" s="1">
        <v>45342</v>
      </c>
      <c r="E1988" t="s">
        <v>1360</v>
      </c>
      <c r="F1988" t="s">
        <v>251</v>
      </c>
      <c r="G1988">
        <v>2000</v>
      </c>
      <c r="H1988">
        <v>16.11</v>
      </c>
      <c r="I1988">
        <v>32220</v>
      </c>
      <c r="J1988" t="s">
        <v>81</v>
      </c>
      <c r="K1988">
        <v>-8.7337893667215338E-3</v>
      </c>
      <c r="L1988">
        <v>-0.87339999999999995</v>
      </c>
      <c r="M1988" t="s">
        <v>82</v>
      </c>
    </row>
    <row r="1989" spans="1:13">
      <c r="A1989" t="s">
        <v>142</v>
      </c>
      <c r="B1989" t="s">
        <v>143</v>
      </c>
      <c r="C1989" t="str">
        <f>TEXT(D1989, "mmm")</f>
        <v>Feb</v>
      </c>
      <c r="D1989" s="1">
        <v>45342</v>
      </c>
      <c r="E1989" t="s">
        <v>102</v>
      </c>
      <c r="F1989" t="s">
        <v>101</v>
      </c>
      <c r="G1989">
        <v>91079</v>
      </c>
      <c r="H1989">
        <v>16.66</v>
      </c>
      <c r="I1989">
        <v>1517376.14</v>
      </c>
      <c r="J1989" t="s">
        <v>81</v>
      </c>
      <c r="K1989">
        <v>7.2029656104348749E-3</v>
      </c>
      <c r="L1989">
        <v>0.72030000000000005</v>
      </c>
      <c r="M1989" t="s">
        <v>82</v>
      </c>
    </row>
    <row r="1990" spans="1:13">
      <c r="A1990" t="s">
        <v>142</v>
      </c>
      <c r="B1990" t="s">
        <v>143</v>
      </c>
      <c r="C1990" t="str">
        <f>TEXT(D1990, "mmm")</f>
        <v>Feb</v>
      </c>
      <c r="D1990" s="1">
        <v>45342</v>
      </c>
      <c r="E1990" t="s">
        <v>100</v>
      </c>
      <c r="F1990" t="s">
        <v>101</v>
      </c>
      <c r="G1990">
        <v>91079</v>
      </c>
      <c r="H1990">
        <v>16.66</v>
      </c>
      <c r="I1990">
        <v>1517376.14</v>
      </c>
      <c r="J1990" t="s">
        <v>81</v>
      </c>
      <c r="K1990">
        <v>7.2029656104348749E-3</v>
      </c>
      <c r="L1990">
        <v>0.72030000000000005</v>
      </c>
      <c r="M1990" t="s">
        <v>82</v>
      </c>
    </row>
    <row r="1991" spans="1:13">
      <c r="A1991" t="s">
        <v>1355</v>
      </c>
      <c r="B1991" t="s">
        <v>1356</v>
      </c>
      <c r="C1991" t="str">
        <f>TEXT(D1991, "mmm")</f>
        <v>Feb</v>
      </c>
      <c r="D1991" s="1">
        <v>45342</v>
      </c>
      <c r="E1991" t="s">
        <v>1361</v>
      </c>
      <c r="F1991" t="s">
        <v>118</v>
      </c>
      <c r="G1991">
        <v>500</v>
      </c>
      <c r="H1991">
        <v>48.26</v>
      </c>
      <c r="I1991">
        <v>24130</v>
      </c>
      <c r="J1991" t="s">
        <v>81</v>
      </c>
      <c r="K1991">
        <v>5.3885612305941688E-3</v>
      </c>
      <c r="L1991">
        <v>0.53890000000000005</v>
      </c>
      <c r="M1991" t="s">
        <v>82</v>
      </c>
    </row>
    <row r="1992" spans="1:13">
      <c r="A1992" t="s">
        <v>1326</v>
      </c>
      <c r="B1992" t="s">
        <v>1327</v>
      </c>
      <c r="C1992" t="str">
        <f>TEXT(D1992, "mmm")</f>
        <v>Feb</v>
      </c>
      <c r="D1992" s="1">
        <v>45342</v>
      </c>
      <c r="E1992" t="s">
        <v>1362</v>
      </c>
      <c r="F1992" t="s">
        <v>101</v>
      </c>
      <c r="G1992">
        <v>309078</v>
      </c>
      <c r="H1992">
        <v>28.28</v>
      </c>
      <c r="I1992">
        <v>8740725.8399999999</v>
      </c>
      <c r="J1992" t="s">
        <v>81</v>
      </c>
      <c r="K1992">
        <v>0.18447655124935469</v>
      </c>
      <c r="L1992">
        <v>18.447700000000001</v>
      </c>
      <c r="M1992" t="s">
        <v>82</v>
      </c>
    </row>
    <row r="1993" spans="1:13">
      <c r="A1993" t="s">
        <v>1326</v>
      </c>
      <c r="B1993" t="s">
        <v>1327</v>
      </c>
      <c r="C1993" t="str">
        <f>TEXT(D1993, "mmm")</f>
        <v>Feb</v>
      </c>
      <c r="D1993" s="1">
        <v>45342</v>
      </c>
      <c r="E1993" t="s">
        <v>1363</v>
      </c>
      <c r="F1993" t="s">
        <v>101</v>
      </c>
      <c r="G1993">
        <v>309078</v>
      </c>
      <c r="H1993">
        <v>28.28</v>
      </c>
      <c r="I1993">
        <v>8740725.8399999999</v>
      </c>
      <c r="J1993" t="s">
        <v>81</v>
      </c>
      <c r="K1993">
        <v>0.18447655124935469</v>
      </c>
      <c r="L1993">
        <v>18.447700000000001</v>
      </c>
      <c r="M1993" t="s">
        <v>82</v>
      </c>
    </row>
    <row r="1994" spans="1:13">
      <c r="A1994" t="s">
        <v>1326</v>
      </c>
      <c r="B1994" t="s">
        <v>1327</v>
      </c>
      <c r="C1994" t="str">
        <f>TEXT(D1994, "mmm")</f>
        <v>Feb</v>
      </c>
      <c r="D1994" s="1">
        <v>45342</v>
      </c>
      <c r="E1994" t="s">
        <v>1364</v>
      </c>
      <c r="F1994" t="s">
        <v>101</v>
      </c>
      <c r="G1994">
        <v>309078</v>
      </c>
      <c r="H1994">
        <v>28.28</v>
      </c>
      <c r="I1994">
        <v>8740725.8399999999</v>
      </c>
      <c r="J1994" t="s">
        <v>81</v>
      </c>
      <c r="K1994">
        <v>0.18447655124935469</v>
      </c>
      <c r="L1994">
        <v>18.447700000000001</v>
      </c>
      <c r="M1994" t="s">
        <v>82</v>
      </c>
    </row>
    <row r="1995" spans="1:13">
      <c r="A1995" t="s">
        <v>1326</v>
      </c>
      <c r="B1995" t="s">
        <v>1327</v>
      </c>
      <c r="C1995" t="str">
        <f>TEXT(D1995, "mmm")</f>
        <v>Feb</v>
      </c>
      <c r="D1995" s="1">
        <v>45342</v>
      </c>
      <c r="E1995" t="s">
        <v>1365</v>
      </c>
      <c r="F1995" t="s">
        <v>101</v>
      </c>
      <c r="G1995">
        <v>309078</v>
      </c>
      <c r="H1995">
        <v>28.28</v>
      </c>
      <c r="I1995">
        <v>8740725.8399999999</v>
      </c>
      <c r="J1995" t="s">
        <v>81</v>
      </c>
      <c r="K1995">
        <v>0.18447655124935469</v>
      </c>
      <c r="L1995">
        <v>18.447700000000001</v>
      </c>
      <c r="M1995" t="s">
        <v>82</v>
      </c>
    </row>
    <row r="1996" spans="1:13">
      <c r="A1996" t="s">
        <v>1326</v>
      </c>
      <c r="B1996" t="s">
        <v>1327</v>
      </c>
      <c r="C1996" t="str">
        <f>TEXT(D1996, "mmm")</f>
        <v>Feb</v>
      </c>
      <c r="D1996" s="1">
        <v>45342</v>
      </c>
      <c r="E1996" t="s">
        <v>1366</v>
      </c>
      <c r="F1996" t="s">
        <v>101</v>
      </c>
      <c r="G1996">
        <v>309078</v>
      </c>
      <c r="H1996">
        <v>28.28</v>
      </c>
      <c r="I1996">
        <v>8740725.8399999999</v>
      </c>
      <c r="J1996" t="s">
        <v>81</v>
      </c>
      <c r="K1996">
        <v>0.18447655124935469</v>
      </c>
      <c r="L1996">
        <v>18.447700000000001</v>
      </c>
      <c r="M1996" t="s">
        <v>82</v>
      </c>
    </row>
    <row r="1997" spans="1:13">
      <c r="A1997" t="s">
        <v>1326</v>
      </c>
      <c r="B1997" t="s">
        <v>1327</v>
      </c>
      <c r="C1997" t="str">
        <f>TEXT(D1997, "mmm")</f>
        <v>Feb</v>
      </c>
      <c r="D1997" s="1">
        <v>45342</v>
      </c>
      <c r="E1997" t="s">
        <v>1328</v>
      </c>
      <c r="F1997" t="s">
        <v>101</v>
      </c>
      <c r="G1997">
        <v>309078</v>
      </c>
      <c r="H1997">
        <v>28.28</v>
      </c>
      <c r="I1997">
        <v>8740725.8399999999</v>
      </c>
      <c r="J1997" t="s">
        <v>81</v>
      </c>
      <c r="K1997">
        <v>0.18447655124935469</v>
      </c>
      <c r="L1997">
        <v>18.447700000000001</v>
      </c>
      <c r="M1997" t="s">
        <v>82</v>
      </c>
    </row>
    <row r="1998" spans="1:13">
      <c r="A1998" t="s">
        <v>1326</v>
      </c>
      <c r="B1998" t="s">
        <v>1327</v>
      </c>
      <c r="C1998" t="str">
        <f>TEXT(D1998, "mmm")</f>
        <v>Feb</v>
      </c>
      <c r="D1998" s="1">
        <v>45342</v>
      </c>
      <c r="E1998" t="s">
        <v>1367</v>
      </c>
      <c r="F1998" t="s">
        <v>101</v>
      </c>
      <c r="G1998">
        <v>309078</v>
      </c>
      <c r="H1998">
        <v>28.28</v>
      </c>
      <c r="I1998">
        <v>8740725.8399999999</v>
      </c>
      <c r="J1998" t="s">
        <v>81</v>
      </c>
      <c r="K1998">
        <v>0.18447655124935469</v>
      </c>
      <c r="L1998">
        <v>18.447700000000001</v>
      </c>
      <c r="M1998" t="s">
        <v>82</v>
      </c>
    </row>
    <row r="1999" spans="1:13">
      <c r="A1999" t="s">
        <v>1326</v>
      </c>
      <c r="B1999" t="s">
        <v>1327</v>
      </c>
      <c r="C1999" t="str">
        <f>TEXT(D1999, "mmm")</f>
        <v>Feb</v>
      </c>
      <c r="D1999" s="1">
        <v>45342</v>
      </c>
      <c r="E1999" t="s">
        <v>1362</v>
      </c>
      <c r="F1999" t="s">
        <v>101</v>
      </c>
      <c r="G1999">
        <v>727605</v>
      </c>
      <c r="H1999">
        <v>27.74</v>
      </c>
      <c r="I1999">
        <v>20183762.699999999</v>
      </c>
      <c r="J1999" t="s">
        <v>86</v>
      </c>
      <c r="K1999">
        <v>0.18447655124935469</v>
      </c>
      <c r="L1999">
        <v>18.447700000000001</v>
      </c>
      <c r="M1999" t="s">
        <v>82</v>
      </c>
    </row>
    <row r="2000" spans="1:13">
      <c r="A2000" t="s">
        <v>1326</v>
      </c>
      <c r="B2000" t="s">
        <v>1327</v>
      </c>
      <c r="C2000" t="str">
        <f>TEXT(D2000, "mmm")</f>
        <v>Feb</v>
      </c>
      <c r="D2000" s="1">
        <v>45342</v>
      </c>
      <c r="E2000" t="s">
        <v>1363</v>
      </c>
      <c r="F2000" t="s">
        <v>101</v>
      </c>
      <c r="G2000">
        <v>727605</v>
      </c>
      <c r="H2000">
        <v>27.74</v>
      </c>
      <c r="I2000">
        <v>20183762.699999999</v>
      </c>
      <c r="J2000" t="s">
        <v>86</v>
      </c>
      <c r="K2000">
        <v>0.18447655124935469</v>
      </c>
      <c r="L2000">
        <v>18.447700000000001</v>
      </c>
      <c r="M2000" t="s">
        <v>82</v>
      </c>
    </row>
    <row r="2001" spans="1:13">
      <c r="A2001" t="s">
        <v>1326</v>
      </c>
      <c r="B2001" t="s">
        <v>1327</v>
      </c>
      <c r="C2001" t="str">
        <f>TEXT(D2001, "mmm")</f>
        <v>Feb</v>
      </c>
      <c r="D2001" s="1">
        <v>45342</v>
      </c>
      <c r="E2001" t="s">
        <v>1364</v>
      </c>
      <c r="F2001" t="s">
        <v>101</v>
      </c>
      <c r="G2001">
        <v>727605</v>
      </c>
      <c r="H2001">
        <v>27.74</v>
      </c>
      <c r="I2001">
        <v>20183762.699999999</v>
      </c>
      <c r="J2001" t="s">
        <v>86</v>
      </c>
      <c r="K2001">
        <v>0.18447655124935469</v>
      </c>
      <c r="L2001">
        <v>18.447700000000001</v>
      </c>
      <c r="M2001" t="s">
        <v>82</v>
      </c>
    </row>
    <row r="2002" spans="1:13">
      <c r="A2002" t="s">
        <v>1326</v>
      </c>
      <c r="B2002" t="s">
        <v>1327</v>
      </c>
      <c r="C2002" t="str">
        <f>TEXT(D2002, "mmm")</f>
        <v>Feb</v>
      </c>
      <c r="D2002" s="1">
        <v>45342</v>
      </c>
      <c r="E2002" t="s">
        <v>1365</v>
      </c>
      <c r="F2002" t="s">
        <v>101</v>
      </c>
      <c r="G2002">
        <v>727605</v>
      </c>
      <c r="H2002">
        <v>27.74</v>
      </c>
      <c r="I2002">
        <v>20183762.699999999</v>
      </c>
      <c r="J2002" t="s">
        <v>86</v>
      </c>
      <c r="K2002">
        <v>0.18447655124935469</v>
      </c>
      <c r="L2002">
        <v>18.447700000000001</v>
      </c>
      <c r="M2002" t="s">
        <v>82</v>
      </c>
    </row>
    <row r="2003" spans="1:13">
      <c r="A2003" t="s">
        <v>1326</v>
      </c>
      <c r="B2003" t="s">
        <v>1327</v>
      </c>
      <c r="C2003" t="str">
        <f>TEXT(D2003, "mmm")</f>
        <v>Feb</v>
      </c>
      <c r="D2003" s="1">
        <v>45342</v>
      </c>
      <c r="E2003" t="s">
        <v>1366</v>
      </c>
      <c r="F2003" t="s">
        <v>101</v>
      </c>
      <c r="G2003">
        <v>727605</v>
      </c>
      <c r="H2003">
        <v>27.74</v>
      </c>
      <c r="I2003">
        <v>20183762.699999999</v>
      </c>
      <c r="J2003" t="s">
        <v>86</v>
      </c>
      <c r="K2003">
        <v>0.18447655124935469</v>
      </c>
      <c r="L2003">
        <v>18.447700000000001</v>
      </c>
      <c r="M2003" t="s">
        <v>82</v>
      </c>
    </row>
    <row r="2004" spans="1:13">
      <c r="A2004" t="s">
        <v>1326</v>
      </c>
      <c r="B2004" t="s">
        <v>1327</v>
      </c>
      <c r="C2004" t="str">
        <f>TEXT(D2004, "mmm")</f>
        <v>Feb</v>
      </c>
      <c r="D2004" s="1">
        <v>45342</v>
      </c>
      <c r="E2004" t="s">
        <v>1328</v>
      </c>
      <c r="F2004" t="s">
        <v>101</v>
      </c>
      <c r="G2004">
        <v>727605</v>
      </c>
      <c r="H2004">
        <v>27.74</v>
      </c>
      <c r="I2004">
        <v>20183762.699999999</v>
      </c>
      <c r="J2004" t="s">
        <v>86</v>
      </c>
      <c r="K2004">
        <v>0.18447655124935469</v>
      </c>
      <c r="L2004">
        <v>18.447700000000001</v>
      </c>
      <c r="M2004" t="s">
        <v>82</v>
      </c>
    </row>
    <row r="2005" spans="1:13">
      <c r="A2005" t="s">
        <v>1326</v>
      </c>
      <c r="B2005" t="s">
        <v>1327</v>
      </c>
      <c r="C2005" t="str">
        <f>TEXT(D2005, "mmm")</f>
        <v>Feb</v>
      </c>
      <c r="D2005" s="1">
        <v>45342</v>
      </c>
      <c r="E2005" t="s">
        <v>1367</v>
      </c>
      <c r="F2005" t="s">
        <v>101</v>
      </c>
      <c r="G2005">
        <v>727605</v>
      </c>
      <c r="H2005">
        <v>27.74</v>
      </c>
      <c r="I2005">
        <v>20183762.699999999</v>
      </c>
      <c r="J2005" t="s">
        <v>86</v>
      </c>
      <c r="K2005">
        <v>0.18447655124935469</v>
      </c>
      <c r="L2005">
        <v>18.447700000000001</v>
      </c>
      <c r="M2005" t="s">
        <v>82</v>
      </c>
    </row>
    <row r="2006" spans="1:13">
      <c r="A2006" t="s">
        <v>1326</v>
      </c>
      <c r="B2006" t="s">
        <v>1327</v>
      </c>
      <c r="C2006" t="str">
        <f>TEXT(D2006, "mmm")</f>
        <v>Feb</v>
      </c>
      <c r="D2006" s="1">
        <v>45342</v>
      </c>
      <c r="E2006" t="s">
        <v>1368</v>
      </c>
      <c r="F2006" t="s">
        <v>251</v>
      </c>
      <c r="G2006">
        <v>309078</v>
      </c>
      <c r="H2006">
        <v>28.28</v>
      </c>
      <c r="I2006">
        <v>8740725.8399999999</v>
      </c>
      <c r="J2006" t="s">
        <v>81</v>
      </c>
      <c r="K2006">
        <v>0.18447655124935469</v>
      </c>
      <c r="L2006">
        <v>18.447700000000001</v>
      </c>
      <c r="M2006" t="s">
        <v>82</v>
      </c>
    </row>
    <row r="2007" spans="1:13">
      <c r="A2007" t="s">
        <v>1326</v>
      </c>
      <c r="B2007" t="s">
        <v>1327</v>
      </c>
      <c r="C2007" t="str">
        <f>TEXT(D2007, "mmm")</f>
        <v>Feb</v>
      </c>
      <c r="D2007" s="1">
        <v>45342</v>
      </c>
      <c r="E2007" t="s">
        <v>1368</v>
      </c>
      <c r="F2007" t="s">
        <v>251</v>
      </c>
      <c r="G2007">
        <v>727605</v>
      </c>
      <c r="H2007">
        <v>27.74</v>
      </c>
      <c r="I2007">
        <v>20183762.699999999</v>
      </c>
      <c r="J2007" t="s">
        <v>86</v>
      </c>
      <c r="K2007">
        <v>0.18447655124935469</v>
      </c>
      <c r="L2007">
        <v>18.447700000000001</v>
      </c>
      <c r="M2007" t="s">
        <v>82</v>
      </c>
    </row>
    <row r="2008" spans="1:13">
      <c r="A2008" t="s">
        <v>1298</v>
      </c>
      <c r="B2008" t="s">
        <v>1299</v>
      </c>
      <c r="C2008" t="str">
        <f>TEXT(D2008, "mmm")</f>
        <v>Feb</v>
      </c>
      <c r="D2008" s="1">
        <v>45342</v>
      </c>
      <c r="E2008" t="s">
        <v>1300</v>
      </c>
      <c r="F2008" t="s">
        <v>101</v>
      </c>
      <c r="G2008">
        <v>25000</v>
      </c>
      <c r="H2008">
        <v>7.04</v>
      </c>
      <c r="I2008">
        <v>176000</v>
      </c>
      <c r="J2008" t="s">
        <v>81</v>
      </c>
      <c r="K2008">
        <v>4.8571450369698572E-2</v>
      </c>
      <c r="L2008">
        <v>4.8571</v>
      </c>
      <c r="M2008" t="s">
        <v>82</v>
      </c>
    </row>
    <row r="2009" spans="1:13">
      <c r="A2009" t="s">
        <v>1369</v>
      </c>
      <c r="B2009" t="s">
        <v>1370</v>
      </c>
      <c r="C2009" t="str">
        <f>TEXT(D2009, "mmm")</f>
        <v>Feb</v>
      </c>
      <c r="D2009" s="1">
        <v>45342</v>
      </c>
      <c r="E2009" t="s">
        <v>1371</v>
      </c>
      <c r="F2009" t="s">
        <v>80</v>
      </c>
      <c r="G2009">
        <v>200000</v>
      </c>
      <c r="H2009">
        <v>0.26</v>
      </c>
      <c r="I2009">
        <v>52000</v>
      </c>
      <c r="J2009" t="s">
        <v>86</v>
      </c>
      <c r="K2009">
        <v>-0.58661418579303093</v>
      </c>
      <c r="L2009">
        <v>-58.6614</v>
      </c>
      <c r="M2009" t="s">
        <v>82</v>
      </c>
    </row>
    <row r="2010" spans="1:13">
      <c r="A2010" t="s">
        <v>1338</v>
      </c>
      <c r="B2010" t="s">
        <v>1339</v>
      </c>
      <c r="C2010" t="str">
        <f>TEXT(D2010, "mmm")</f>
        <v>Feb</v>
      </c>
      <c r="D2010" s="1">
        <v>45342</v>
      </c>
      <c r="E2010" t="s">
        <v>1372</v>
      </c>
      <c r="F2010" t="s">
        <v>80</v>
      </c>
      <c r="G2010">
        <v>250000</v>
      </c>
      <c r="H2010">
        <v>9.15</v>
      </c>
      <c r="I2010">
        <v>2287500</v>
      </c>
      <c r="J2010" t="s">
        <v>81</v>
      </c>
      <c r="K2010">
        <v>0.37073982852412191</v>
      </c>
      <c r="L2010">
        <v>37.073999999999998</v>
      </c>
      <c r="M2010" t="s">
        <v>82</v>
      </c>
    </row>
    <row r="2011" spans="1:13">
      <c r="A2011" t="s">
        <v>1301</v>
      </c>
      <c r="B2011" t="s">
        <v>1302</v>
      </c>
      <c r="C2011" t="str">
        <f>TEXT(D2011, "mmm")</f>
        <v>Feb</v>
      </c>
      <c r="D2011" s="1">
        <v>45342</v>
      </c>
      <c r="E2011" t="s">
        <v>1373</v>
      </c>
      <c r="F2011" t="s">
        <v>80</v>
      </c>
      <c r="G2011">
        <v>10000</v>
      </c>
      <c r="H2011">
        <v>13.24</v>
      </c>
      <c r="I2011">
        <v>132400</v>
      </c>
      <c r="J2011" t="s">
        <v>81</v>
      </c>
      <c r="K2011">
        <v>0.1044327081763132</v>
      </c>
      <c r="L2011">
        <v>10.443300000000001</v>
      </c>
      <c r="M2011" t="s">
        <v>82</v>
      </c>
    </row>
    <row r="2012" spans="1:13">
      <c r="A2012" t="s">
        <v>871</v>
      </c>
      <c r="B2012" t="s">
        <v>872</v>
      </c>
      <c r="C2012" t="str">
        <f>TEXT(D2012, "mmm")</f>
        <v>Feb</v>
      </c>
      <c r="D2012" s="1">
        <v>45342</v>
      </c>
      <c r="E2012" t="s">
        <v>873</v>
      </c>
      <c r="F2012" t="s">
        <v>80</v>
      </c>
      <c r="G2012">
        <v>1449</v>
      </c>
      <c r="H2012">
        <v>7.59</v>
      </c>
      <c r="I2012">
        <v>10997.91</v>
      </c>
      <c r="J2012" t="s">
        <v>81</v>
      </c>
      <c r="K2012">
        <v>-2.2368455263470751E-2</v>
      </c>
      <c r="L2012">
        <v>-2.2368000000000001</v>
      </c>
      <c r="M2012" t="s">
        <v>82</v>
      </c>
    </row>
    <row r="2013" spans="1:13">
      <c r="A2013" t="s">
        <v>1374</v>
      </c>
      <c r="B2013" t="s">
        <v>1375</v>
      </c>
      <c r="C2013" t="str">
        <f>TEXT(D2013, "mmm")</f>
        <v>Feb</v>
      </c>
      <c r="D2013" s="1">
        <v>45342</v>
      </c>
      <c r="E2013" t="s">
        <v>1376</v>
      </c>
      <c r="F2013" t="s">
        <v>80</v>
      </c>
      <c r="G2013">
        <v>2290</v>
      </c>
      <c r="H2013">
        <v>33.979999999999997</v>
      </c>
      <c r="I2013">
        <v>77814.2</v>
      </c>
      <c r="J2013" t="s">
        <v>86</v>
      </c>
      <c r="K2013">
        <v>-5.8552030184852777E-2</v>
      </c>
      <c r="L2013">
        <v>-5.8552</v>
      </c>
      <c r="M2013" t="s">
        <v>82</v>
      </c>
    </row>
    <row r="2014" spans="1:13">
      <c r="A2014" t="s">
        <v>294</v>
      </c>
      <c r="B2014" t="s">
        <v>295</v>
      </c>
      <c r="C2014" t="str">
        <f>TEXT(D2014, "mmm")</f>
        <v>Feb</v>
      </c>
      <c r="D2014" s="1">
        <v>45342</v>
      </c>
      <c r="E2014" t="s">
        <v>102</v>
      </c>
      <c r="F2014" t="s">
        <v>101</v>
      </c>
      <c r="G2014">
        <v>214640</v>
      </c>
      <c r="H2014">
        <v>15.49</v>
      </c>
      <c r="I2014">
        <v>3324773.6</v>
      </c>
      <c r="J2014" t="s">
        <v>86</v>
      </c>
      <c r="K2014">
        <v>9.0789992383846219E-3</v>
      </c>
      <c r="L2014">
        <v>0.90790000000000004</v>
      </c>
      <c r="M2014" t="s">
        <v>82</v>
      </c>
    </row>
    <row r="2015" spans="1:13">
      <c r="A2015" t="s">
        <v>294</v>
      </c>
      <c r="B2015" t="s">
        <v>295</v>
      </c>
      <c r="C2015" t="str">
        <f>TEXT(D2015, "mmm")</f>
        <v>Feb</v>
      </c>
      <c r="D2015" s="1">
        <v>45342</v>
      </c>
      <c r="E2015" t="s">
        <v>100</v>
      </c>
      <c r="F2015" t="s">
        <v>101</v>
      </c>
      <c r="G2015">
        <v>214640</v>
      </c>
      <c r="H2015">
        <v>15.49</v>
      </c>
      <c r="I2015">
        <v>3324773.6</v>
      </c>
      <c r="J2015" t="s">
        <v>86</v>
      </c>
      <c r="K2015">
        <v>9.0789992383846219E-3</v>
      </c>
      <c r="L2015">
        <v>0.90790000000000004</v>
      </c>
      <c r="M2015" t="s">
        <v>82</v>
      </c>
    </row>
    <row r="2016" spans="1:13">
      <c r="A2016" t="s">
        <v>1377</v>
      </c>
      <c r="B2016" t="s">
        <v>1378</v>
      </c>
      <c r="C2016" t="str">
        <f>TEXT(D2016, "mmm")</f>
        <v>Feb</v>
      </c>
      <c r="D2016" s="1">
        <v>45342</v>
      </c>
      <c r="E2016" t="s">
        <v>1379</v>
      </c>
      <c r="F2016" t="s">
        <v>128</v>
      </c>
      <c r="G2016">
        <v>400</v>
      </c>
      <c r="H2016">
        <v>48</v>
      </c>
      <c r="I2016">
        <v>19200</v>
      </c>
      <c r="J2016" t="s">
        <v>86</v>
      </c>
      <c r="K2016">
        <v>-4.198253832780785E-2</v>
      </c>
      <c r="L2016">
        <v>-4.1982999999999997</v>
      </c>
      <c r="M2016" t="s">
        <v>82</v>
      </c>
    </row>
    <row r="2017" spans="1:13">
      <c r="A2017" t="s">
        <v>468</v>
      </c>
      <c r="B2017" t="s">
        <v>469</v>
      </c>
      <c r="C2017" t="str">
        <f>TEXT(D2017, "mmm")</f>
        <v>Feb</v>
      </c>
      <c r="D2017" s="1">
        <v>45342</v>
      </c>
      <c r="E2017" t="s">
        <v>473</v>
      </c>
      <c r="F2017" t="s">
        <v>101</v>
      </c>
      <c r="G2017">
        <v>26444</v>
      </c>
      <c r="H2017">
        <v>3.01</v>
      </c>
      <c r="I2017">
        <v>79596.439999999988</v>
      </c>
      <c r="J2017" t="s">
        <v>81</v>
      </c>
      <c r="K2017">
        <v>-5.298016120569693E-2</v>
      </c>
      <c r="L2017">
        <v>-5.298</v>
      </c>
      <c r="M2017" t="s">
        <v>82</v>
      </c>
    </row>
    <row r="2018" spans="1:13">
      <c r="A2018" t="s">
        <v>1310</v>
      </c>
      <c r="B2018" t="s">
        <v>1311</v>
      </c>
      <c r="C2018" t="str">
        <f>TEXT(D2018, "mmm")</f>
        <v>Feb</v>
      </c>
      <c r="D2018" s="1">
        <v>45342</v>
      </c>
      <c r="E2018" t="s">
        <v>1312</v>
      </c>
      <c r="F2018" t="s">
        <v>314</v>
      </c>
      <c r="G2018">
        <v>1200</v>
      </c>
      <c r="H2018">
        <v>32.450000000000003</v>
      </c>
      <c r="I2018">
        <v>38940</v>
      </c>
      <c r="J2018" t="s">
        <v>86</v>
      </c>
      <c r="K2018">
        <v>0.5762442603454514</v>
      </c>
      <c r="L2018">
        <v>57.624400000000001</v>
      </c>
      <c r="M2018" t="s">
        <v>82</v>
      </c>
    </row>
    <row r="2019" spans="1:13">
      <c r="A2019" t="s">
        <v>1310</v>
      </c>
      <c r="B2019" t="s">
        <v>1311</v>
      </c>
      <c r="C2019" t="str">
        <f>TEXT(D2019, "mmm")</f>
        <v>Feb</v>
      </c>
      <c r="D2019" s="1">
        <v>45342</v>
      </c>
      <c r="E2019" t="s">
        <v>1312</v>
      </c>
      <c r="F2019" t="s">
        <v>314</v>
      </c>
      <c r="G2019">
        <v>800</v>
      </c>
      <c r="H2019">
        <v>32.049999999999997</v>
      </c>
      <c r="I2019">
        <v>25640</v>
      </c>
      <c r="J2019" t="s">
        <v>86</v>
      </c>
      <c r="K2019">
        <v>0.5762442603454514</v>
      </c>
      <c r="L2019">
        <v>57.624400000000001</v>
      </c>
      <c r="M2019" t="s">
        <v>82</v>
      </c>
    </row>
    <row r="2020" spans="1:13">
      <c r="A2020" t="s">
        <v>1310</v>
      </c>
      <c r="B2020" t="s">
        <v>1311</v>
      </c>
      <c r="C2020" t="str">
        <f>TEXT(D2020, "mmm")</f>
        <v>Feb</v>
      </c>
      <c r="D2020" s="1">
        <v>45342</v>
      </c>
      <c r="E2020" t="s">
        <v>1312</v>
      </c>
      <c r="F2020" t="s">
        <v>314</v>
      </c>
      <c r="G2020">
        <v>400</v>
      </c>
      <c r="H2020">
        <v>30.75</v>
      </c>
      <c r="I2020">
        <v>12300</v>
      </c>
      <c r="J2020" t="s">
        <v>81</v>
      </c>
      <c r="K2020">
        <v>0.5762442603454514</v>
      </c>
      <c r="L2020">
        <v>57.624400000000001</v>
      </c>
      <c r="M2020" t="s">
        <v>82</v>
      </c>
    </row>
    <row r="2021" spans="1:13">
      <c r="A2021" t="s">
        <v>1310</v>
      </c>
      <c r="B2021" t="s">
        <v>1311</v>
      </c>
      <c r="C2021" t="str">
        <f>TEXT(D2021, "mmm")</f>
        <v>Feb</v>
      </c>
      <c r="D2021" s="1">
        <v>45342</v>
      </c>
      <c r="E2021" t="s">
        <v>1312</v>
      </c>
      <c r="F2021" t="s">
        <v>314</v>
      </c>
      <c r="G2021">
        <v>700</v>
      </c>
      <c r="H2021">
        <v>30.5</v>
      </c>
      <c r="I2021">
        <v>21350</v>
      </c>
      <c r="J2021" t="s">
        <v>86</v>
      </c>
      <c r="K2021">
        <v>0.5762442603454514</v>
      </c>
      <c r="L2021">
        <v>57.624400000000001</v>
      </c>
      <c r="M2021" t="s">
        <v>82</v>
      </c>
    </row>
    <row r="2022" spans="1:13">
      <c r="A2022" t="s">
        <v>1310</v>
      </c>
      <c r="B2022" t="s">
        <v>1311</v>
      </c>
      <c r="C2022" t="str">
        <f>TEXT(D2022, "mmm")</f>
        <v>Feb</v>
      </c>
      <c r="D2022" s="1">
        <v>45342</v>
      </c>
      <c r="E2022" t="s">
        <v>1312</v>
      </c>
      <c r="F2022" t="s">
        <v>314</v>
      </c>
      <c r="G2022">
        <v>400</v>
      </c>
      <c r="H2022">
        <v>30.1</v>
      </c>
      <c r="I2022">
        <v>12040</v>
      </c>
      <c r="J2022" t="s">
        <v>81</v>
      </c>
      <c r="K2022">
        <v>0.5762442603454514</v>
      </c>
      <c r="L2022">
        <v>57.624400000000001</v>
      </c>
      <c r="M2022" t="s">
        <v>82</v>
      </c>
    </row>
    <row r="2023" spans="1:13">
      <c r="A2023" t="s">
        <v>1380</v>
      </c>
      <c r="B2023" t="s">
        <v>1381</v>
      </c>
      <c r="C2023" t="str">
        <f>TEXT(D2023, "mmm")</f>
        <v>Feb</v>
      </c>
      <c r="D2023" s="1">
        <v>45342</v>
      </c>
      <c r="E2023" t="s">
        <v>1382</v>
      </c>
      <c r="F2023" t="s">
        <v>128</v>
      </c>
      <c r="G2023">
        <v>41600</v>
      </c>
      <c r="H2023">
        <v>0.36</v>
      </c>
      <c r="I2023">
        <v>14976</v>
      </c>
      <c r="J2023" t="s">
        <v>86</v>
      </c>
      <c r="K2023">
        <v>-3.4574435200017677E-2</v>
      </c>
      <c r="L2023">
        <v>-3.4573999999999998</v>
      </c>
      <c r="M2023" t="s">
        <v>82</v>
      </c>
    </row>
    <row r="2024" spans="1:13">
      <c r="A2024" t="s">
        <v>1326</v>
      </c>
      <c r="B2024" t="s">
        <v>1327</v>
      </c>
      <c r="C2024" t="str">
        <f>TEXT(D2024, "mmm")</f>
        <v>Feb</v>
      </c>
      <c r="D2024" s="1">
        <v>45342</v>
      </c>
      <c r="E2024" t="s">
        <v>1383</v>
      </c>
      <c r="F2024" t="s">
        <v>101</v>
      </c>
      <c r="G2024">
        <v>309078</v>
      </c>
      <c r="H2024">
        <v>28.28</v>
      </c>
      <c r="I2024">
        <v>8740725.8399999999</v>
      </c>
      <c r="J2024" t="s">
        <v>81</v>
      </c>
      <c r="K2024">
        <v>0.18447655124935469</v>
      </c>
      <c r="L2024">
        <v>18.447700000000001</v>
      </c>
      <c r="M2024" t="s">
        <v>82</v>
      </c>
    </row>
    <row r="2025" spans="1:13">
      <c r="A2025" t="s">
        <v>1326</v>
      </c>
      <c r="B2025" t="s">
        <v>1327</v>
      </c>
      <c r="C2025" t="str">
        <f>TEXT(D2025, "mmm")</f>
        <v>Feb</v>
      </c>
      <c r="D2025" s="1">
        <v>45342</v>
      </c>
      <c r="E2025" t="s">
        <v>1384</v>
      </c>
      <c r="F2025" t="s">
        <v>101</v>
      </c>
      <c r="G2025">
        <v>309078</v>
      </c>
      <c r="H2025">
        <v>28.28</v>
      </c>
      <c r="I2025">
        <v>8740725.8399999999</v>
      </c>
      <c r="J2025" t="s">
        <v>81</v>
      </c>
      <c r="K2025">
        <v>0.18447655124935469</v>
      </c>
      <c r="L2025">
        <v>18.447700000000001</v>
      </c>
      <c r="M2025" t="s">
        <v>82</v>
      </c>
    </row>
    <row r="2026" spans="1:13">
      <c r="A2026" t="s">
        <v>1326</v>
      </c>
      <c r="B2026" t="s">
        <v>1327</v>
      </c>
      <c r="C2026" t="str">
        <f>TEXT(D2026, "mmm")</f>
        <v>Feb</v>
      </c>
      <c r="D2026" s="1">
        <v>45342</v>
      </c>
      <c r="E2026" t="s">
        <v>1385</v>
      </c>
      <c r="F2026" t="s">
        <v>101</v>
      </c>
      <c r="G2026">
        <v>309078</v>
      </c>
      <c r="H2026">
        <v>28.28</v>
      </c>
      <c r="I2026">
        <v>8740725.8399999999</v>
      </c>
      <c r="J2026" t="s">
        <v>81</v>
      </c>
      <c r="K2026">
        <v>0.18447655124935469</v>
      </c>
      <c r="L2026">
        <v>18.447700000000001</v>
      </c>
      <c r="M2026" t="s">
        <v>82</v>
      </c>
    </row>
    <row r="2027" spans="1:13">
      <c r="A2027" t="s">
        <v>1326</v>
      </c>
      <c r="B2027" t="s">
        <v>1327</v>
      </c>
      <c r="C2027" t="str">
        <f>TEXT(D2027, "mmm")</f>
        <v>Feb</v>
      </c>
      <c r="D2027" s="1">
        <v>45342</v>
      </c>
      <c r="E2027" t="s">
        <v>1386</v>
      </c>
      <c r="F2027" t="s">
        <v>101</v>
      </c>
      <c r="G2027">
        <v>309078</v>
      </c>
      <c r="H2027">
        <v>28.28</v>
      </c>
      <c r="I2027">
        <v>8740725.8399999999</v>
      </c>
      <c r="J2027" t="s">
        <v>81</v>
      </c>
      <c r="K2027">
        <v>0.18447655124935469</v>
      </c>
      <c r="L2027">
        <v>18.447700000000001</v>
      </c>
      <c r="M2027" t="s">
        <v>82</v>
      </c>
    </row>
    <row r="2028" spans="1:13">
      <c r="A2028" t="s">
        <v>1326</v>
      </c>
      <c r="B2028" t="s">
        <v>1327</v>
      </c>
      <c r="C2028" t="str">
        <f>TEXT(D2028, "mmm")</f>
        <v>Feb</v>
      </c>
      <c r="D2028" s="1">
        <v>45342</v>
      </c>
      <c r="E2028" t="s">
        <v>1328</v>
      </c>
      <c r="F2028" t="s">
        <v>101</v>
      </c>
      <c r="G2028">
        <v>309078</v>
      </c>
      <c r="H2028">
        <v>28.28</v>
      </c>
      <c r="I2028">
        <v>8740725.8399999999</v>
      </c>
      <c r="J2028" t="s">
        <v>81</v>
      </c>
      <c r="K2028">
        <v>0.18447655124935469</v>
      </c>
      <c r="L2028">
        <v>18.447700000000001</v>
      </c>
      <c r="M2028" t="s">
        <v>82</v>
      </c>
    </row>
    <row r="2029" spans="1:13">
      <c r="A2029" t="s">
        <v>1326</v>
      </c>
      <c r="B2029" t="s">
        <v>1327</v>
      </c>
      <c r="C2029" t="str">
        <f>TEXT(D2029, "mmm")</f>
        <v>Feb</v>
      </c>
      <c r="D2029" s="1">
        <v>45342</v>
      </c>
      <c r="E2029" t="s">
        <v>1387</v>
      </c>
      <c r="F2029" t="s">
        <v>101</v>
      </c>
      <c r="G2029">
        <v>309078</v>
      </c>
      <c r="H2029">
        <v>28.28</v>
      </c>
      <c r="I2029">
        <v>8740725.8399999999</v>
      </c>
      <c r="J2029" t="s">
        <v>81</v>
      </c>
      <c r="K2029">
        <v>0.18447655124935469</v>
      </c>
      <c r="L2029">
        <v>18.447700000000001</v>
      </c>
      <c r="M2029" t="s">
        <v>82</v>
      </c>
    </row>
    <row r="2030" spans="1:13">
      <c r="A2030" t="s">
        <v>1326</v>
      </c>
      <c r="B2030" t="s">
        <v>1327</v>
      </c>
      <c r="C2030" t="str">
        <f>TEXT(D2030, "mmm")</f>
        <v>Feb</v>
      </c>
      <c r="D2030" s="1">
        <v>45342</v>
      </c>
      <c r="E2030" t="s">
        <v>1388</v>
      </c>
      <c r="F2030" t="s">
        <v>101</v>
      </c>
      <c r="G2030">
        <v>309078</v>
      </c>
      <c r="H2030">
        <v>28.28</v>
      </c>
      <c r="I2030">
        <v>8740725.8399999999</v>
      </c>
      <c r="J2030" t="s">
        <v>81</v>
      </c>
      <c r="K2030">
        <v>0.18447655124935469</v>
      </c>
      <c r="L2030">
        <v>18.447700000000001</v>
      </c>
      <c r="M2030" t="s">
        <v>82</v>
      </c>
    </row>
    <row r="2031" spans="1:13">
      <c r="A2031" t="s">
        <v>1326</v>
      </c>
      <c r="B2031" t="s">
        <v>1327</v>
      </c>
      <c r="C2031" t="str">
        <f>TEXT(D2031, "mmm")</f>
        <v>Feb</v>
      </c>
      <c r="D2031" s="1">
        <v>45342</v>
      </c>
      <c r="E2031" t="s">
        <v>1389</v>
      </c>
      <c r="F2031" t="s">
        <v>101</v>
      </c>
      <c r="G2031">
        <v>309078</v>
      </c>
      <c r="H2031">
        <v>28.28</v>
      </c>
      <c r="I2031">
        <v>8740725.8399999999</v>
      </c>
      <c r="J2031" t="s">
        <v>81</v>
      </c>
      <c r="K2031">
        <v>0.18447655124935469</v>
      </c>
      <c r="L2031">
        <v>18.447700000000001</v>
      </c>
      <c r="M2031" t="s">
        <v>82</v>
      </c>
    </row>
    <row r="2032" spans="1:13">
      <c r="A2032" t="s">
        <v>1326</v>
      </c>
      <c r="B2032" t="s">
        <v>1327</v>
      </c>
      <c r="C2032" t="str">
        <f>TEXT(D2032, "mmm")</f>
        <v>Feb</v>
      </c>
      <c r="D2032" s="1">
        <v>45342</v>
      </c>
      <c r="E2032" t="s">
        <v>1390</v>
      </c>
      <c r="F2032" t="s">
        <v>101</v>
      </c>
      <c r="G2032">
        <v>309078</v>
      </c>
      <c r="H2032">
        <v>28.28</v>
      </c>
      <c r="I2032">
        <v>8740725.8399999999</v>
      </c>
      <c r="J2032" t="s">
        <v>81</v>
      </c>
      <c r="K2032">
        <v>0.18447655124935469</v>
      </c>
      <c r="L2032">
        <v>18.447700000000001</v>
      </c>
      <c r="M2032" t="s">
        <v>82</v>
      </c>
    </row>
    <row r="2033" spans="1:13">
      <c r="A2033" t="s">
        <v>1326</v>
      </c>
      <c r="B2033" t="s">
        <v>1327</v>
      </c>
      <c r="C2033" t="str">
        <f>TEXT(D2033, "mmm")</f>
        <v>Feb</v>
      </c>
      <c r="D2033" s="1">
        <v>45342</v>
      </c>
      <c r="E2033" t="s">
        <v>1391</v>
      </c>
      <c r="F2033" t="s">
        <v>101</v>
      </c>
      <c r="G2033">
        <v>309078</v>
      </c>
      <c r="H2033">
        <v>28.28</v>
      </c>
      <c r="I2033">
        <v>8740725.8399999999</v>
      </c>
      <c r="J2033" t="s">
        <v>81</v>
      </c>
      <c r="K2033">
        <v>0.18447655124935469</v>
      </c>
      <c r="L2033">
        <v>18.447700000000001</v>
      </c>
      <c r="M2033" t="s">
        <v>82</v>
      </c>
    </row>
    <row r="2034" spans="1:13">
      <c r="A2034" t="s">
        <v>1326</v>
      </c>
      <c r="B2034" t="s">
        <v>1327</v>
      </c>
      <c r="C2034" t="str">
        <f>TEXT(D2034, "mmm")</f>
        <v>Feb</v>
      </c>
      <c r="D2034" s="1">
        <v>45342</v>
      </c>
      <c r="E2034" t="s">
        <v>1383</v>
      </c>
      <c r="F2034" t="s">
        <v>101</v>
      </c>
      <c r="G2034">
        <v>727605</v>
      </c>
      <c r="H2034">
        <v>27.74</v>
      </c>
      <c r="I2034">
        <v>20183762.699999999</v>
      </c>
      <c r="J2034" t="s">
        <v>86</v>
      </c>
      <c r="K2034">
        <v>0.18447655124935469</v>
      </c>
      <c r="L2034">
        <v>18.447700000000001</v>
      </c>
      <c r="M2034" t="s">
        <v>82</v>
      </c>
    </row>
    <row r="2035" spans="1:13">
      <c r="A2035" t="s">
        <v>1326</v>
      </c>
      <c r="B2035" t="s">
        <v>1327</v>
      </c>
      <c r="C2035" t="str">
        <f>TEXT(D2035, "mmm")</f>
        <v>Feb</v>
      </c>
      <c r="D2035" s="1">
        <v>45342</v>
      </c>
      <c r="E2035" t="s">
        <v>1384</v>
      </c>
      <c r="F2035" t="s">
        <v>101</v>
      </c>
      <c r="G2035">
        <v>727605</v>
      </c>
      <c r="H2035">
        <v>27.74</v>
      </c>
      <c r="I2035">
        <v>20183762.699999999</v>
      </c>
      <c r="J2035" t="s">
        <v>86</v>
      </c>
      <c r="K2035">
        <v>0.18447655124935469</v>
      </c>
      <c r="L2035">
        <v>18.447700000000001</v>
      </c>
      <c r="M2035" t="s">
        <v>82</v>
      </c>
    </row>
    <row r="2036" spans="1:13">
      <c r="A2036" t="s">
        <v>1326</v>
      </c>
      <c r="B2036" t="s">
        <v>1327</v>
      </c>
      <c r="C2036" t="str">
        <f>TEXT(D2036, "mmm")</f>
        <v>Feb</v>
      </c>
      <c r="D2036" s="1">
        <v>45342</v>
      </c>
      <c r="E2036" t="s">
        <v>1385</v>
      </c>
      <c r="F2036" t="s">
        <v>101</v>
      </c>
      <c r="G2036">
        <v>727605</v>
      </c>
      <c r="H2036">
        <v>27.74</v>
      </c>
      <c r="I2036">
        <v>20183762.699999999</v>
      </c>
      <c r="J2036" t="s">
        <v>86</v>
      </c>
      <c r="K2036">
        <v>0.18447655124935469</v>
      </c>
      <c r="L2036">
        <v>18.447700000000001</v>
      </c>
      <c r="M2036" t="s">
        <v>82</v>
      </c>
    </row>
    <row r="2037" spans="1:13">
      <c r="A2037" t="s">
        <v>1326</v>
      </c>
      <c r="B2037" t="s">
        <v>1327</v>
      </c>
      <c r="C2037" t="str">
        <f>TEXT(D2037, "mmm")</f>
        <v>Feb</v>
      </c>
      <c r="D2037" s="1">
        <v>45342</v>
      </c>
      <c r="E2037" t="s">
        <v>1386</v>
      </c>
      <c r="F2037" t="s">
        <v>101</v>
      </c>
      <c r="G2037">
        <v>727605</v>
      </c>
      <c r="H2037">
        <v>27.74</v>
      </c>
      <c r="I2037">
        <v>20183762.699999999</v>
      </c>
      <c r="J2037" t="s">
        <v>86</v>
      </c>
      <c r="K2037">
        <v>0.18447655124935469</v>
      </c>
      <c r="L2037">
        <v>18.447700000000001</v>
      </c>
      <c r="M2037" t="s">
        <v>82</v>
      </c>
    </row>
    <row r="2038" spans="1:13">
      <c r="A2038" t="s">
        <v>1326</v>
      </c>
      <c r="B2038" t="s">
        <v>1327</v>
      </c>
      <c r="C2038" t="str">
        <f>TEXT(D2038, "mmm")</f>
        <v>Feb</v>
      </c>
      <c r="D2038" s="1">
        <v>45342</v>
      </c>
      <c r="E2038" t="s">
        <v>1328</v>
      </c>
      <c r="F2038" t="s">
        <v>101</v>
      </c>
      <c r="G2038">
        <v>727605</v>
      </c>
      <c r="H2038">
        <v>27.74</v>
      </c>
      <c r="I2038">
        <v>20183762.699999999</v>
      </c>
      <c r="J2038" t="s">
        <v>86</v>
      </c>
      <c r="K2038">
        <v>0.18447655124935469</v>
      </c>
      <c r="L2038">
        <v>18.447700000000001</v>
      </c>
      <c r="M2038" t="s">
        <v>82</v>
      </c>
    </row>
    <row r="2039" spans="1:13">
      <c r="A2039" t="s">
        <v>1326</v>
      </c>
      <c r="B2039" t="s">
        <v>1327</v>
      </c>
      <c r="C2039" t="str">
        <f>TEXT(D2039, "mmm")</f>
        <v>Feb</v>
      </c>
      <c r="D2039" s="1">
        <v>45342</v>
      </c>
      <c r="E2039" t="s">
        <v>1387</v>
      </c>
      <c r="F2039" t="s">
        <v>101</v>
      </c>
      <c r="G2039">
        <v>727605</v>
      </c>
      <c r="H2039">
        <v>27.74</v>
      </c>
      <c r="I2039">
        <v>20183762.699999999</v>
      </c>
      <c r="J2039" t="s">
        <v>86</v>
      </c>
      <c r="K2039">
        <v>0.18447655124935469</v>
      </c>
      <c r="L2039">
        <v>18.447700000000001</v>
      </c>
      <c r="M2039" t="s">
        <v>82</v>
      </c>
    </row>
    <row r="2040" spans="1:13">
      <c r="A2040" t="s">
        <v>1326</v>
      </c>
      <c r="B2040" t="s">
        <v>1327</v>
      </c>
      <c r="C2040" t="str">
        <f>TEXT(D2040, "mmm")</f>
        <v>Feb</v>
      </c>
      <c r="D2040" s="1">
        <v>45342</v>
      </c>
      <c r="E2040" t="s">
        <v>1388</v>
      </c>
      <c r="F2040" t="s">
        <v>101</v>
      </c>
      <c r="G2040">
        <v>727605</v>
      </c>
      <c r="H2040">
        <v>27.74</v>
      </c>
      <c r="I2040">
        <v>20183762.699999999</v>
      </c>
      <c r="J2040" t="s">
        <v>86</v>
      </c>
      <c r="K2040">
        <v>0.18447655124935469</v>
      </c>
      <c r="L2040">
        <v>18.447700000000001</v>
      </c>
      <c r="M2040" t="s">
        <v>82</v>
      </c>
    </row>
    <row r="2041" spans="1:13">
      <c r="A2041" t="s">
        <v>1326</v>
      </c>
      <c r="B2041" t="s">
        <v>1327</v>
      </c>
      <c r="C2041" t="str">
        <f>TEXT(D2041, "mmm")</f>
        <v>Feb</v>
      </c>
      <c r="D2041" s="1">
        <v>45342</v>
      </c>
      <c r="E2041" t="s">
        <v>1389</v>
      </c>
      <c r="F2041" t="s">
        <v>101</v>
      </c>
      <c r="G2041">
        <v>727605</v>
      </c>
      <c r="H2041">
        <v>27.74</v>
      </c>
      <c r="I2041">
        <v>20183762.699999999</v>
      </c>
      <c r="J2041" t="s">
        <v>86</v>
      </c>
      <c r="K2041">
        <v>0.18447655124935469</v>
      </c>
      <c r="L2041">
        <v>18.447700000000001</v>
      </c>
      <c r="M2041" t="s">
        <v>82</v>
      </c>
    </row>
    <row r="2042" spans="1:13">
      <c r="A2042" t="s">
        <v>1326</v>
      </c>
      <c r="B2042" t="s">
        <v>1327</v>
      </c>
      <c r="C2042" t="str">
        <f>TEXT(D2042, "mmm")</f>
        <v>Feb</v>
      </c>
      <c r="D2042" s="1">
        <v>45342</v>
      </c>
      <c r="E2042" t="s">
        <v>1390</v>
      </c>
      <c r="F2042" t="s">
        <v>101</v>
      </c>
      <c r="G2042">
        <v>727605</v>
      </c>
      <c r="H2042">
        <v>27.74</v>
      </c>
      <c r="I2042">
        <v>20183762.699999999</v>
      </c>
      <c r="J2042" t="s">
        <v>86</v>
      </c>
      <c r="K2042">
        <v>0.18447655124935469</v>
      </c>
      <c r="L2042">
        <v>18.447700000000001</v>
      </c>
      <c r="M2042" t="s">
        <v>82</v>
      </c>
    </row>
    <row r="2043" spans="1:13">
      <c r="A2043" t="s">
        <v>1326</v>
      </c>
      <c r="B2043" t="s">
        <v>1327</v>
      </c>
      <c r="C2043" t="str">
        <f>TEXT(D2043, "mmm")</f>
        <v>Feb</v>
      </c>
      <c r="D2043" s="1">
        <v>45342</v>
      </c>
      <c r="E2043" t="s">
        <v>1391</v>
      </c>
      <c r="F2043" t="s">
        <v>101</v>
      </c>
      <c r="G2043">
        <v>727605</v>
      </c>
      <c r="H2043">
        <v>27.74</v>
      </c>
      <c r="I2043">
        <v>20183762.699999999</v>
      </c>
      <c r="J2043" t="s">
        <v>86</v>
      </c>
      <c r="K2043">
        <v>0.18447655124935469</v>
      </c>
      <c r="L2043">
        <v>18.447700000000001</v>
      </c>
      <c r="M2043" t="s">
        <v>82</v>
      </c>
    </row>
    <row r="2044" spans="1:13">
      <c r="A2044" t="s">
        <v>815</v>
      </c>
      <c r="B2044" t="s">
        <v>816</v>
      </c>
      <c r="C2044" t="str">
        <f>TEXT(D2044, "mmm")</f>
        <v>Feb</v>
      </c>
      <c r="D2044" s="1">
        <v>45342</v>
      </c>
      <c r="E2044" t="s">
        <v>817</v>
      </c>
      <c r="F2044" t="s">
        <v>101</v>
      </c>
      <c r="G2044">
        <v>466</v>
      </c>
      <c r="H2044">
        <v>1315</v>
      </c>
      <c r="I2044">
        <v>612790</v>
      </c>
      <c r="J2044" t="s">
        <v>86</v>
      </c>
      <c r="K2044">
        <v>6.1416704324909643E-2</v>
      </c>
      <c r="L2044">
        <v>6.1417000000000002</v>
      </c>
      <c r="M2044" t="s">
        <v>82</v>
      </c>
    </row>
    <row r="2045" spans="1:13">
      <c r="A2045" t="s">
        <v>1392</v>
      </c>
      <c r="B2045" t="s">
        <v>1393</v>
      </c>
      <c r="C2045" t="str">
        <f>TEXT(D2045, "mmm")</f>
        <v>Feb</v>
      </c>
      <c r="D2045" s="1">
        <v>45342</v>
      </c>
      <c r="E2045" t="s">
        <v>1394</v>
      </c>
      <c r="F2045" t="s">
        <v>217</v>
      </c>
      <c r="G2045">
        <v>6307</v>
      </c>
      <c r="H2045">
        <v>1.98</v>
      </c>
      <c r="I2045">
        <v>12487.86</v>
      </c>
      <c r="J2045" t="s">
        <v>81</v>
      </c>
      <c r="K2045">
        <v>-1.005024162345081E-2</v>
      </c>
      <c r="L2045">
        <v>-1.0049999999999999</v>
      </c>
      <c r="M2045" t="s">
        <v>82</v>
      </c>
    </row>
    <row r="2046" spans="1:13">
      <c r="A2046" t="s">
        <v>1392</v>
      </c>
      <c r="B2046" t="s">
        <v>1393</v>
      </c>
      <c r="C2046" t="str">
        <f>TEXT(D2046, "mmm")</f>
        <v>Feb</v>
      </c>
      <c r="D2046" s="1">
        <v>45342</v>
      </c>
      <c r="E2046" t="s">
        <v>1395</v>
      </c>
      <c r="F2046" t="s">
        <v>101</v>
      </c>
      <c r="G2046">
        <v>6307</v>
      </c>
      <c r="H2046">
        <v>1.98</v>
      </c>
      <c r="I2046">
        <v>12487.86</v>
      </c>
      <c r="J2046" t="s">
        <v>81</v>
      </c>
      <c r="K2046">
        <v>-1.005024162345081E-2</v>
      </c>
      <c r="L2046">
        <v>-1.0049999999999999</v>
      </c>
      <c r="M2046" t="s">
        <v>82</v>
      </c>
    </row>
    <row r="2047" spans="1:13">
      <c r="A2047" t="s">
        <v>1392</v>
      </c>
      <c r="B2047" t="s">
        <v>1393</v>
      </c>
      <c r="C2047" t="str">
        <f>TEXT(D2047, "mmm")</f>
        <v>Feb</v>
      </c>
      <c r="D2047" s="1">
        <v>45342</v>
      </c>
      <c r="E2047" t="s">
        <v>1396</v>
      </c>
      <c r="F2047" t="s">
        <v>101</v>
      </c>
      <c r="G2047">
        <v>6307</v>
      </c>
      <c r="H2047">
        <v>1.98</v>
      </c>
      <c r="I2047">
        <v>12487.86</v>
      </c>
      <c r="J2047" t="s">
        <v>81</v>
      </c>
      <c r="K2047">
        <v>-1.005024162345081E-2</v>
      </c>
      <c r="L2047">
        <v>-1.0049999999999999</v>
      </c>
      <c r="M2047" t="s">
        <v>82</v>
      </c>
    </row>
    <row r="2048" spans="1:13">
      <c r="A2048" t="s">
        <v>1392</v>
      </c>
      <c r="B2048" t="s">
        <v>1393</v>
      </c>
      <c r="C2048" t="str">
        <f>TEXT(D2048, "mmm")</f>
        <v>Feb</v>
      </c>
      <c r="D2048" s="1">
        <v>45342</v>
      </c>
      <c r="E2048" t="s">
        <v>1397</v>
      </c>
      <c r="F2048" t="s">
        <v>101</v>
      </c>
      <c r="G2048">
        <v>6307</v>
      </c>
      <c r="H2048">
        <v>1.98</v>
      </c>
      <c r="I2048">
        <v>12487.86</v>
      </c>
      <c r="J2048" t="s">
        <v>81</v>
      </c>
      <c r="K2048">
        <v>-1.005024162345081E-2</v>
      </c>
      <c r="L2048">
        <v>-1.0049999999999999</v>
      </c>
      <c r="M2048" t="s">
        <v>82</v>
      </c>
    </row>
    <row r="2049" spans="1:13">
      <c r="A2049" t="s">
        <v>1398</v>
      </c>
      <c r="B2049" t="s">
        <v>1399</v>
      </c>
      <c r="C2049" t="str">
        <f>TEXT(D2049, "mmm")</f>
        <v>Feb</v>
      </c>
      <c r="D2049" s="1">
        <v>45342</v>
      </c>
      <c r="E2049" t="s">
        <v>1400</v>
      </c>
      <c r="F2049" t="s">
        <v>80</v>
      </c>
      <c r="G2049">
        <v>1981.65</v>
      </c>
      <c r="H2049">
        <v>50.46</v>
      </c>
      <c r="I2049">
        <v>99994.059000000008</v>
      </c>
      <c r="J2049" t="s">
        <v>86</v>
      </c>
      <c r="K2049">
        <v>-1.9705528772683389E-2</v>
      </c>
      <c r="L2049">
        <v>-1.9705999999999999</v>
      </c>
      <c r="M2049" t="s">
        <v>82</v>
      </c>
    </row>
    <row r="2050" spans="1:13">
      <c r="A2050" t="s">
        <v>649</v>
      </c>
      <c r="B2050" t="s">
        <v>650</v>
      </c>
      <c r="C2050" t="str">
        <f>TEXT(D2050, "mmm")</f>
        <v>Feb</v>
      </c>
      <c r="D2050" s="1">
        <v>45342</v>
      </c>
      <c r="E2050" t="s">
        <v>651</v>
      </c>
      <c r="F2050" t="s">
        <v>251</v>
      </c>
      <c r="G2050">
        <v>7148</v>
      </c>
      <c r="H2050">
        <v>4.2</v>
      </c>
      <c r="I2050">
        <v>30021.599999999999</v>
      </c>
      <c r="J2050" t="s">
        <v>81</v>
      </c>
      <c r="K2050">
        <v>-4.7393322087358143E-2</v>
      </c>
      <c r="L2050">
        <v>-4.7393000000000001</v>
      </c>
      <c r="M2050" t="s">
        <v>82</v>
      </c>
    </row>
    <row r="2051" spans="1:13">
      <c r="A2051" t="s">
        <v>649</v>
      </c>
      <c r="B2051" t="s">
        <v>650</v>
      </c>
      <c r="C2051" t="str">
        <f>TEXT(D2051, "mmm")</f>
        <v>Feb</v>
      </c>
      <c r="D2051" s="1">
        <v>45342</v>
      </c>
      <c r="E2051" t="s">
        <v>660</v>
      </c>
      <c r="F2051" t="s">
        <v>222</v>
      </c>
      <c r="G2051">
        <v>7148</v>
      </c>
      <c r="H2051">
        <v>4.2</v>
      </c>
      <c r="I2051">
        <v>30021.599999999999</v>
      </c>
      <c r="J2051" t="s">
        <v>81</v>
      </c>
      <c r="K2051">
        <v>-4.7393322087358143E-2</v>
      </c>
      <c r="L2051">
        <v>-4.7393000000000001</v>
      </c>
      <c r="M2051" t="s">
        <v>82</v>
      </c>
    </row>
    <row r="2052" spans="1:13">
      <c r="A2052" t="s">
        <v>649</v>
      </c>
      <c r="B2052" t="s">
        <v>650</v>
      </c>
      <c r="C2052" t="str">
        <f>TEXT(D2052, "mmm")</f>
        <v>Feb</v>
      </c>
      <c r="D2052" s="1">
        <v>45342</v>
      </c>
      <c r="E2052" t="s">
        <v>659</v>
      </c>
      <c r="F2052" t="s">
        <v>222</v>
      </c>
      <c r="G2052">
        <v>7148</v>
      </c>
      <c r="H2052">
        <v>4.2</v>
      </c>
      <c r="I2052">
        <v>30021.599999999999</v>
      </c>
      <c r="J2052" t="s">
        <v>81</v>
      </c>
      <c r="K2052">
        <v>-4.7393322087358143E-2</v>
      </c>
      <c r="L2052">
        <v>-4.7393000000000001</v>
      </c>
      <c r="M2052" t="s">
        <v>82</v>
      </c>
    </row>
    <row r="2053" spans="1:13">
      <c r="A2053" t="s">
        <v>649</v>
      </c>
      <c r="B2053" t="s">
        <v>650</v>
      </c>
      <c r="C2053" t="str">
        <f>TEXT(D2053, "mmm")</f>
        <v>Feb</v>
      </c>
      <c r="D2053" s="1">
        <v>45342</v>
      </c>
      <c r="E2053" t="s">
        <v>658</v>
      </c>
      <c r="F2053" t="s">
        <v>222</v>
      </c>
      <c r="G2053">
        <v>7148</v>
      </c>
      <c r="H2053">
        <v>4.2</v>
      </c>
      <c r="I2053">
        <v>30021.599999999999</v>
      </c>
      <c r="J2053" t="s">
        <v>81</v>
      </c>
      <c r="K2053">
        <v>-4.7393322087358143E-2</v>
      </c>
      <c r="L2053">
        <v>-4.7393000000000001</v>
      </c>
      <c r="M2053" t="s">
        <v>82</v>
      </c>
    </row>
    <row r="2054" spans="1:13">
      <c r="A2054" t="s">
        <v>649</v>
      </c>
      <c r="B2054" t="s">
        <v>650</v>
      </c>
      <c r="C2054" t="str">
        <f>TEXT(D2054, "mmm")</f>
        <v>Feb</v>
      </c>
      <c r="D2054" s="1">
        <v>45342</v>
      </c>
      <c r="E2054" t="s">
        <v>662</v>
      </c>
      <c r="F2054" t="s">
        <v>222</v>
      </c>
      <c r="G2054">
        <v>7148</v>
      </c>
      <c r="H2054">
        <v>4.2</v>
      </c>
      <c r="I2054">
        <v>30021.599999999999</v>
      </c>
      <c r="J2054" t="s">
        <v>81</v>
      </c>
      <c r="K2054">
        <v>-4.7393322087358143E-2</v>
      </c>
      <c r="L2054">
        <v>-4.7393000000000001</v>
      </c>
      <c r="M2054" t="s">
        <v>82</v>
      </c>
    </row>
    <row r="2055" spans="1:13">
      <c r="A2055" t="s">
        <v>649</v>
      </c>
      <c r="B2055" t="s">
        <v>650</v>
      </c>
      <c r="C2055" t="str">
        <f>TEXT(D2055, "mmm")</f>
        <v>Feb</v>
      </c>
      <c r="D2055" s="1">
        <v>45342</v>
      </c>
      <c r="E2055" t="s">
        <v>664</v>
      </c>
      <c r="F2055" t="s">
        <v>101</v>
      </c>
      <c r="G2055">
        <v>7148</v>
      </c>
      <c r="H2055">
        <v>4.2</v>
      </c>
      <c r="I2055">
        <v>30021.599999999999</v>
      </c>
      <c r="J2055" t="s">
        <v>81</v>
      </c>
      <c r="K2055">
        <v>-4.7393322087358143E-2</v>
      </c>
      <c r="L2055">
        <v>-4.7393000000000001</v>
      </c>
      <c r="M2055" t="s">
        <v>82</v>
      </c>
    </row>
    <row r="2056" spans="1:13">
      <c r="A2056" t="s">
        <v>649</v>
      </c>
      <c r="B2056" t="s">
        <v>650</v>
      </c>
      <c r="C2056" t="str">
        <f>TEXT(D2056, "mmm")</f>
        <v>Feb</v>
      </c>
      <c r="D2056" s="1">
        <v>45342</v>
      </c>
      <c r="E2056" t="s">
        <v>651</v>
      </c>
      <c r="F2056" t="s">
        <v>251</v>
      </c>
      <c r="G2056">
        <v>7148</v>
      </c>
      <c r="H2056">
        <v>4.2</v>
      </c>
      <c r="I2056">
        <v>30021.599999999999</v>
      </c>
      <c r="J2056" t="s">
        <v>81</v>
      </c>
      <c r="K2056">
        <v>-4.7393322087358143E-2</v>
      </c>
      <c r="L2056">
        <v>-4.7393000000000001</v>
      </c>
      <c r="M2056" t="s">
        <v>82</v>
      </c>
    </row>
    <row r="2057" spans="1:13">
      <c r="A2057" t="s">
        <v>649</v>
      </c>
      <c r="B2057" t="s">
        <v>650</v>
      </c>
      <c r="C2057" t="str">
        <f>TEXT(D2057, "mmm")</f>
        <v>Feb</v>
      </c>
      <c r="D2057" s="1">
        <v>45342</v>
      </c>
      <c r="E2057" t="s">
        <v>661</v>
      </c>
      <c r="F2057" t="s">
        <v>222</v>
      </c>
      <c r="G2057">
        <v>7148</v>
      </c>
      <c r="H2057">
        <v>4.2</v>
      </c>
      <c r="I2057">
        <v>30021.599999999999</v>
      </c>
      <c r="J2057" t="s">
        <v>81</v>
      </c>
      <c r="K2057">
        <v>-4.7393322087358143E-2</v>
      </c>
      <c r="L2057">
        <v>-4.7393000000000001</v>
      </c>
      <c r="M2057" t="s">
        <v>82</v>
      </c>
    </row>
    <row r="2058" spans="1:13">
      <c r="A2058" t="s">
        <v>649</v>
      </c>
      <c r="B2058" t="s">
        <v>650</v>
      </c>
      <c r="C2058" t="str">
        <f>TEXT(D2058, "mmm")</f>
        <v>Feb</v>
      </c>
      <c r="D2058" s="1">
        <v>45342</v>
      </c>
      <c r="E2058" t="s">
        <v>663</v>
      </c>
      <c r="F2058" t="s">
        <v>222</v>
      </c>
      <c r="G2058">
        <v>7148</v>
      </c>
      <c r="H2058">
        <v>4.2</v>
      </c>
      <c r="I2058">
        <v>30021.599999999999</v>
      </c>
      <c r="J2058" t="s">
        <v>81</v>
      </c>
      <c r="K2058">
        <v>-4.7393322087358143E-2</v>
      </c>
      <c r="L2058">
        <v>-4.7393000000000001</v>
      </c>
      <c r="M2058" t="s">
        <v>82</v>
      </c>
    </row>
    <row r="2059" spans="1:13">
      <c r="A2059" t="s">
        <v>1345</v>
      </c>
      <c r="B2059" t="s">
        <v>1346</v>
      </c>
      <c r="C2059" t="str">
        <f>TEXT(D2059, "mmm")</f>
        <v>Feb</v>
      </c>
      <c r="D2059" s="1">
        <v>45342</v>
      </c>
      <c r="E2059" t="s">
        <v>1401</v>
      </c>
      <c r="F2059" t="s">
        <v>118</v>
      </c>
      <c r="G2059">
        <v>1018.33</v>
      </c>
      <c r="H2059">
        <v>24.55</v>
      </c>
      <c r="I2059">
        <v>25000.001499999998</v>
      </c>
      <c r="J2059" t="s">
        <v>81</v>
      </c>
      <c r="K2059">
        <v>-9.3685777942054127E-3</v>
      </c>
      <c r="L2059">
        <v>-0.93689999999999996</v>
      </c>
      <c r="M2059" t="s">
        <v>82</v>
      </c>
    </row>
    <row r="2060" spans="1:13">
      <c r="A2060" t="s">
        <v>1402</v>
      </c>
      <c r="B2060" t="s">
        <v>1403</v>
      </c>
      <c r="C2060" t="str">
        <f>TEXT(D2060, "mmm")</f>
        <v>Feb</v>
      </c>
      <c r="D2060" s="1">
        <v>45342</v>
      </c>
      <c r="E2060" t="s">
        <v>1404</v>
      </c>
      <c r="F2060" t="s">
        <v>118</v>
      </c>
      <c r="G2060">
        <v>2000</v>
      </c>
      <c r="H2060">
        <v>15.82</v>
      </c>
      <c r="I2060">
        <v>31640</v>
      </c>
      <c r="J2060" t="s">
        <v>86</v>
      </c>
      <c r="K2060">
        <v>-5.2224579154184207E-2</v>
      </c>
      <c r="L2060">
        <v>-5.2225000000000001</v>
      </c>
      <c r="M2060" t="s">
        <v>82</v>
      </c>
    </row>
    <row r="2061" spans="1:13">
      <c r="A2061" t="s">
        <v>285</v>
      </c>
      <c r="B2061" t="s">
        <v>286</v>
      </c>
      <c r="C2061" t="str">
        <f>TEXT(D2061, "mmm")</f>
        <v>Feb</v>
      </c>
      <c r="D2061" s="1">
        <v>45342</v>
      </c>
      <c r="E2061" t="s">
        <v>102</v>
      </c>
      <c r="F2061" t="s">
        <v>101</v>
      </c>
      <c r="G2061">
        <v>193297</v>
      </c>
      <c r="H2061">
        <v>15.92</v>
      </c>
      <c r="I2061">
        <v>3077288.24</v>
      </c>
      <c r="J2061" t="s">
        <v>86</v>
      </c>
      <c r="K2061">
        <v>1.6917300206306999E-2</v>
      </c>
      <c r="L2061">
        <v>1.6917</v>
      </c>
      <c r="M2061" t="s">
        <v>82</v>
      </c>
    </row>
    <row r="2062" spans="1:13">
      <c r="A2062" t="s">
        <v>285</v>
      </c>
      <c r="B2062" t="s">
        <v>286</v>
      </c>
      <c r="C2062" t="str">
        <f>TEXT(D2062, "mmm")</f>
        <v>Feb</v>
      </c>
      <c r="D2062" s="1">
        <v>45342</v>
      </c>
      <c r="E2062" t="s">
        <v>100</v>
      </c>
      <c r="F2062" t="s">
        <v>101</v>
      </c>
      <c r="G2062">
        <v>193297</v>
      </c>
      <c r="H2062">
        <v>15.92</v>
      </c>
      <c r="I2062">
        <v>3077288.24</v>
      </c>
      <c r="J2062" t="s">
        <v>86</v>
      </c>
      <c r="K2062">
        <v>1.6917300206306999E-2</v>
      </c>
      <c r="L2062">
        <v>1.6917</v>
      </c>
      <c r="M2062" t="s">
        <v>82</v>
      </c>
    </row>
    <row r="2063" spans="1:13">
      <c r="A2063" t="s">
        <v>1338</v>
      </c>
      <c r="B2063" t="s">
        <v>1339</v>
      </c>
      <c r="C2063" t="str">
        <f>TEXT(D2063, "mmm")</f>
        <v>Feb</v>
      </c>
      <c r="D2063" s="1">
        <v>45342</v>
      </c>
      <c r="E2063" t="s">
        <v>1405</v>
      </c>
      <c r="F2063" t="s">
        <v>80</v>
      </c>
      <c r="G2063">
        <v>32000</v>
      </c>
      <c r="H2063">
        <v>9.15</v>
      </c>
      <c r="I2063">
        <v>292800</v>
      </c>
      <c r="J2063" t="s">
        <v>81</v>
      </c>
      <c r="K2063">
        <v>0.37073982852412191</v>
      </c>
      <c r="L2063">
        <v>37.073999999999998</v>
      </c>
      <c r="M2063" t="s">
        <v>82</v>
      </c>
    </row>
    <row r="2064" spans="1:13">
      <c r="A2064" t="s">
        <v>107</v>
      </c>
      <c r="B2064" t="s">
        <v>108</v>
      </c>
      <c r="C2064" t="str">
        <f>TEXT(D2064, "mmm")</f>
        <v>Feb</v>
      </c>
      <c r="D2064" s="1">
        <v>45343</v>
      </c>
      <c r="E2064" t="s">
        <v>109</v>
      </c>
      <c r="F2064" t="s">
        <v>101</v>
      </c>
      <c r="G2064">
        <v>32500</v>
      </c>
      <c r="H2064">
        <v>6.99</v>
      </c>
      <c r="I2064">
        <v>227175</v>
      </c>
      <c r="J2064" t="s">
        <v>81</v>
      </c>
      <c r="K2064">
        <v>5.5476508512967371E-2</v>
      </c>
      <c r="L2064">
        <v>5.5476999999999999</v>
      </c>
      <c r="M2064" t="s">
        <v>82</v>
      </c>
    </row>
    <row r="2065" spans="1:13">
      <c r="A2065" t="s">
        <v>107</v>
      </c>
      <c r="B2065" t="s">
        <v>108</v>
      </c>
      <c r="C2065" t="str">
        <f>TEXT(D2065, "mmm")</f>
        <v>Feb</v>
      </c>
      <c r="D2065" s="1">
        <v>45343</v>
      </c>
      <c r="E2065" t="s">
        <v>111</v>
      </c>
      <c r="F2065" t="s">
        <v>101</v>
      </c>
      <c r="G2065">
        <v>32500</v>
      </c>
      <c r="H2065">
        <v>6.99</v>
      </c>
      <c r="I2065">
        <v>227175</v>
      </c>
      <c r="J2065" t="s">
        <v>81</v>
      </c>
      <c r="K2065">
        <v>5.5476508512967371E-2</v>
      </c>
      <c r="L2065">
        <v>5.5476999999999999</v>
      </c>
      <c r="M2065" t="s">
        <v>82</v>
      </c>
    </row>
    <row r="2066" spans="1:13">
      <c r="A2066" t="s">
        <v>107</v>
      </c>
      <c r="B2066" t="s">
        <v>108</v>
      </c>
      <c r="C2066" t="str">
        <f>TEXT(D2066, "mmm")</f>
        <v>Feb</v>
      </c>
      <c r="D2066" s="1">
        <v>45343</v>
      </c>
      <c r="E2066" t="s">
        <v>110</v>
      </c>
      <c r="F2066" t="s">
        <v>101</v>
      </c>
      <c r="G2066">
        <v>32500</v>
      </c>
      <c r="H2066">
        <v>6.99</v>
      </c>
      <c r="I2066">
        <v>227175</v>
      </c>
      <c r="J2066" t="s">
        <v>81</v>
      </c>
      <c r="K2066">
        <v>5.5476508512967371E-2</v>
      </c>
      <c r="L2066">
        <v>5.5476999999999999</v>
      </c>
      <c r="M2066" t="s">
        <v>82</v>
      </c>
    </row>
    <row r="2067" spans="1:13">
      <c r="A2067" t="s">
        <v>1406</v>
      </c>
      <c r="B2067" t="s">
        <v>1407</v>
      </c>
      <c r="C2067" t="str">
        <f>TEXT(D2067, "mmm")</f>
        <v>Feb</v>
      </c>
      <c r="D2067" s="1">
        <v>45343</v>
      </c>
      <c r="E2067" t="s">
        <v>1408</v>
      </c>
      <c r="F2067" t="s">
        <v>80</v>
      </c>
      <c r="G2067">
        <v>720</v>
      </c>
      <c r="H2067">
        <v>17.350000000000001</v>
      </c>
      <c r="I2067">
        <v>12492</v>
      </c>
      <c r="J2067" t="s">
        <v>81</v>
      </c>
      <c r="K2067">
        <v>-4.3227701925481643E-2</v>
      </c>
      <c r="L2067">
        <v>-4.3228</v>
      </c>
      <c r="M2067" t="s">
        <v>82</v>
      </c>
    </row>
    <row r="2068" spans="1:13">
      <c r="A2068" t="s">
        <v>1326</v>
      </c>
      <c r="B2068" t="s">
        <v>1327</v>
      </c>
      <c r="C2068" t="str">
        <f>TEXT(D2068, "mmm")</f>
        <v>Feb</v>
      </c>
      <c r="D2068" s="1">
        <v>45343</v>
      </c>
      <c r="E2068" t="s">
        <v>1328</v>
      </c>
      <c r="F2068" t="s">
        <v>101</v>
      </c>
      <c r="G2068">
        <v>7414</v>
      </c>
      <c r="H2068">
        <v>29.14</v>
      </c>
      <c r="I2068">
        <v>216043.96</v>
      </c>
      <c r="J2068" t="s">
        <v>81</v>
      </c>
      <c r="K2068">
        <v>0.1661463413407793</v>
      </c>
      <c r="L2068">
        <v>16.614599999999999</v>
      </c>
      <c r="M2068" t="s">
        <v>82</v>
      </c>
    </row>
    <row r="2069" spans="1:13">
      <c r="A2069" t="s">
        <v>1326</v>
      </c>
      <c r="B2069" t="s">
        <v>1327</v>
      </c>
      <c r="C2069" t="str">
        <f>TEXT(D2069, "mmm")</f>
        <v>Feb</v>
      </c>
      <c r="D2069" s="1">
        <v>45343</v>
      </c>
      <c r="E2069" t="s">
        <v>1329</v>
      </c>
      <c r="F2069" t="s">
        <v>101</v>
      </c>
      <c r="G2069">
        <v>7414</v>
      </c>
      <c r="H2069">
        <v>29.14</v>
      </c>
      <c r="I2069">
        <v>216043.96</v>
      </c>
      <c r="J2069" t="s">
        <v>81</v>
      </c>
      <c r="K2069">
        <v>0.1661463413407793</v>
      </c>
      <c r="L2069">
        <v>16.614599999999999</v>
      </c>
      <c r="M2069" t="s">
        <v>82</v>
      </c>
    </row>
    <row r="2070" spans="1:13">
      <c r="A2070" t="s">
        <v>1326</v>
      </c>
      <c r="B2070" t="s">
        <v>1327</v>
      </c>
      <c r="C2070" t="str">
        <f>TEXT(D2070, "mmm")</f>
        <v>Feb</v>
      </c>
      <c r="D2070" s="1">
        <v>45343</v>
      </c>
      <c r="E2070" t="s">
        <v>1330</v>
      </c>
      <c r="F2070" t="s">
        <v>101</v>
      </c>
      <c r="G2070">
        <v>7414</v>
      </c>
      <c r="H2070">
        <v>29.14</v>
      </c>
      <c r="I2070">
        <v>216043.96</v>
      </c>
      <c r="J2070" t="s">
        <v>81</v>
      </c>
      <c r="K2070">
        <v>0.1661463413407793</v>
      </c>
      <c r="L2070">
        <v>16.614599999999999</v>
      </c>
      <c r="M2070" t="s">
        <v>82</v>
      </c>
    </row>
    <row r="2071" spans="1:13">
      <c r="A2071" t="s">
        <v>1326</v>
      </c>
      <c r="B2071" t="s">
        <v>1327</v>
      </c>
      <c r="C2071" t="str">
        <f>TEXT(D2071, "mmm")</f>
        <v>Feb</v>
      </c>
      <c r="D2071" s="1">
        <v>45343</v>
      </c>
      <c r="E2071" t="s">
        <v>1331</v>
      </c>
      <c r="F2071" t="s">
        <v>101</v>
      </c>
      <c r="G2071">
        <v>7414</v>
      </c>
      <c r="H2071">
        <v>29.14</v>
      </c>
      <c r="I2071">
        <v>216043.96</v>
      </c>
      <c r="J2071" t="s">
        <v>81</v>
      </c>
      <c r="K2071">
        <v>0.1661463413407793</v>
      </c>
      <c r="L2071">
        <v>16.614599999999999</v>
      </c>
      <c r="M2071" t="s">
        <v>82</v>
      </c>
    </row>
    <row r="2072" spans="1:13">
      <c r="A2072" t="s">
        <v>1326</v>
      </c>
      <c r="B2072" t="s">
        <v>1327</v>
      </c>
      <c r="C2072" t="str">
        <f>TEXT(D2072, "mmm")</f>
        <v>Feb</v>
      </c>
      <c r="D2072" s="1">
        <v>45343</v>
      </c>
      <c r="E2072" t="s">
        <v>1332</v>
      </c>
      <c r="F2072" t="s">
        <v>101</v>
      </c>
      <c r="G2072">
        <v>7414</v>
      </c>
      <c r="H2072">
        <v>29.14</v>
      </c>
      <c r="I2072">
        <v>216043.96</v>
      </c>
      <c r="J2072" t="s">
        <v>81</v>
      </c>
      <c r="K2072">
        <v>0.1661463413407793</v>
      </c>
      <c r="L2072">
        <v>16.614599999999999</v>
      </c>
      <c r="M2072" t="s">
        <v>82</v>
      </c>
    </row>
    <row r="2073" spans="1:13">
      <c r="A2073" t="s">
        <v>1326</v>
      </c>
      <c r="B2073" t="s">
        <v>1327</v>
      </c>
      <c r="C2073" t="str">
        <f>TEXT(D2073, "mmm")</f>
        <v>Feb</v>
      </c>
      <c r="D2073" s="1">
        <v>45343</v>
      </c>
      <c r="E2073" t="s">
        <v>1333</v>
      </c>
      <c r="F2073" t="s">
        <v>101</v>
      </c>
      <c r="G2073">
        <v>7414</v>
      </c>
      <c r="H2073">
        <v>29.14</v>
      </c>
      <c r="I2073">
        <v>216043.96</v>
      </c>
      <c r="J2073" t="s">
        <v>81</v>
      </c>
      <c r="K2073">
        <v>0.1661463413407793</v>
      </c>
      <c r="L2073">
        <v>16.614599999999999</v>
      </c>
      <c r="M2073" t="s">
        <v>82</v>
      </c>
    </row>
    <row r="2074" spans="1:13">
      <c r="A2074" t="s">
        <v>1326</v>
      </c>
      <c r="B2074" t="s">
        <v>1327</v>
      </c>
      <c r="C2074" t="str">
        <f>TEXT(D2074, "mmm")</f>
        <v>Feb</v>
      </c>
      <c r="D2074" s="1">
        <v>45343</v>
      </c>
      <c r="E2074" t="s">
        <v>1334</v>
      </c>
      <c r="F2074" t="s">
        <v>101</v>
      </c>
      <c r="G2074">
        <v>7414</v>
      </c>
      <c r="H2074">
        <v>29.14</v>
      </c>
      <c r="I2074">
        <v>216043.96</v>
      </c>
      <c r="J2074" t="s">
        <v>81</v>
      </c>
      <c r="K2074">
        <v>0.1661463413407793</v>
      </c>
      <c r="L2074">
        <v>16.614599999999999</v>
      </c>
      <c r="M2074" t="s">
        <v>82</v>
      </c>
    </row>
    <row r="2075" spans="1:13">
      <c r="A2075" t="s">
        <v>1326</v>
      </c>
      <c r="B2075" t="s">
        <v>1327</v>
      </c>
      <c r="C2075" t="str">
        <f>TEXT(D2075, "mmm")</f>
        <v>Feb</v>
      </c>
      <c r="D2075" s="1">
        <v>45343</v>
      </c>
      <c r="E2075" t="s">
        <v>1335</v>
      </c>
      <c r="F2075" t="s">
        <v>101</v>
      </c>
      <c r="G2075">
        <v>7414</v>
      </c>
      <c r="H2075">
        <v>29.14</v>
      </c>
      <c r="I2075">
        <v>216043.96</v>
      </c>
      <c r="J2075" t="s">
        <v>81</v>
      </c>
      <c r="K2075">
        <v>0.1661463413407793</v>
      </c>
      <c r="L2075">
        <v>16.614599999999999</v>
      </c>
      <c r="M2075" t="s">
        <v>82</v>
      </c>
    </row>
    <row r="2076" spans="1:13">
      <c r="A2076" t="s">
        <v>1326</v>
      </c>
      <c r="B2076" t="s">
        <v>1327</v>
      </c>
      <c r="C2076" t="str">
        <f>TEXT(D2076, "mmm")</f>
        <v>Feb</v>
      </c>
      <c r="D2076" s="1">
        <v>45343</v>
      </c>
      <c r="E2076" t="s">
        <v>1336</v>
      </c>
      <c r="F2076" t="s">
        <v>101</v>
      </c>
      <c r="G2076">
        <v>7414</v>
      </c>
      <c r="H2076">
        <v>29.14</v>
      </c>
      <c r="I2076">
        <v>216043.96</v>
      </c>
      <c r="J2076" t="s">
        <v>81</v>
      </c>
      <c r="K2076">
        <v>0.1661463413407793</v>
      </c>
      <c r="L2076">
        <v>16.614599999999999</v>
      </c>
      <c r="M2076" t="s">
        <v>82</v>
      </c>
    </row>
    <row r="2077" spans="1:13">
      <c r="A2077" t="s">
        <v>1326</v>
      </c>
      <c r="B2077" t="s">
        <v>1327</v>
      </c>
      <c r="C2077" t="str">
        <f>TEXT(D2077, "mmm")</f>
        <v>Feb</v>
      </c>
      <c r="D2077" s="1">
        <v>45343</v>
      </c>
      <c r="E2077" t="s">
        <v>1337</v>
      </c>
      <c r="F2077" t="s">
        <v>101</v>
      </c>
      <c r="G2077">
        <v>7414</v>
      </c>
      <c r="H2077">
        <v>29.14</v>
      </c>
      <c r="I2077">
        <v>216043.96</v>
      </c>
      <c r="J2077" t="s">
        <v>81</v>
      </c>
      <c r="K2077">
        <v>0.1661463413407793</v>
      </c>
      <c r="L2077">
        <v>16.614599999999999</v>
      </c>
      <c r="M2077" t="s">
        <v>82</v>
      </c>
    </row>
    <row r="2078" spans="1:13">
      <c r="A2078" t="s">
        <v>1326</v>
      </c>
      <c r="B2078" t="s">
        <v>1327</v>
      </c>
      <c r="C2078" t="str">
        <f>TEXT(D2078, "mmm")</f>
        <v>Feb</v>
      </c>
      <c r="D2078" s="1">
        <v>45343</v>
      </c>
      <c r="E2078" t="s">
        <v>1328</v>
      </c>
      <c r="F2078" t="s">
        <v>101</v>
      </c>
      <c r="G2078">
        <v>537815</v>
      </c>
      <c r="H2078">
        <v>28.82</v>
      </c>
      <c r="I2078">
        <v>15499828.300000001</v>
      </c>
      <c r="J2078" t="s">
        <v>86</v>
      </c>
      <c r="K2078">
        <v>0.1661463413407793</v>
      </c>
      <c r="L2078">
        <v>16.614599999999999</v>
      </c>
      <c r="M2078" t="s">
        <v>82</v>
      </c>
    </row>
    <row r="2079" spans="1:13">
      <c r="A2079" t="s">
        <v>1326</v>
      </c>
      <c r="B2079" t="s">
        <v>1327</v>
      </c>
      <c r="C2079" t="str">
        <f>TEXT(D2079, "mmm")</f>
        <v>Feb</v>
      </c>
      <c r="D2079" s="1">
        <v>45343</v>
      </c>
      <c r="E2079" t="s">
        <v>1329</v>
      </c>
      <c r="F2079" t="s">
        <v>101</v>
      </c>
      <c r="G2079">
        <v>537815</v>
      </c>
      <c r="H2079">
        <v>28.82</v>
      </c>
      <c r="I2079">
        <v>15499828.300000001</v>
      </c>
      <c r="J2079" t="s">
        <v>86</v>
      </c>
      <c r="K2079">
        <v>0.1661463413407793</v>
      </c>
      <c r="L2079">
        <v>16.614599999999999</v>
      </c>
      <c r="M2079" t="s">
        <v>82</v>
      </c>
    </row>
    <row r="2080" spans="1:13">
      <c r="A2080" t="s">
        <v>1326</v>
      </c>
      <c r="B2080" t="s">
        <v>1327</v>
      </c>
      <c r="C2080" t="str">
        <f>TEXT(D2080, "mmm")</f>
        <v>Feb</v>
      </c>
      <c r="D2080" s="1">
        <v>45343</v>
      </c>
      <c r="E2080" t="s">
        <v>1330</v>
      </c>
      <c r="F2080" t="s">
        <v>101</v>
      </c>
      <c r="G2080">
        <v>537815</v>
      </c>
      <c r="H2080">
        <v>28.82</v>
      </c>
      <c r="I2080">
        <v>15499828.300000001</v>
      </c>
      <c r="J2080" t="s">
        <v>86</v>
      </c>
      <c r="K2080">
        <v>0.1661463413407793</v>
      </c>
      <c r="L2080">
        <v>16.614599999999999</v>
      </c>
      <c r="M2080" t="s">
        <v>82</v>
      </c>
    </row>
    <row r="2081" spans="1:13">
      <c r="A2081" t="s">
        <v>1326</v>
      </c>
      <c r="B2081" t="s">
        <v>1327</v>
      </c>
      <c r="C2081" t="str">
        <f>TEXT(D2081, "mmm")</f>
        <v>Feb</v>
      </c>
      <c r="D2081" s="1">
        <v>45343</v>
      </c>
      <c r="E2081" t="s">
        <v>1331</v>
      </c>
      <c r="F2081" t="s">
        <v>101</v>
      </c>
      <c r="G2081">
        <v>537815</v>
      </c>
      <c r="H2081">
        <v>28.82</v>
      </c>
      <c r="I2081">
        <v>15499828.300000001</v>
      </c>
      <c r="J2081" t="s">
        <v>86</v>
      </c>
      <c r="K2081">
        <v>0.1661463413407793</v>
      </c>
      <c r="L2081">
        <v>16.614599999999999</v>
      </c>
      <c r="M2081" t="s">
        <v>82</v>
      </c>
    </row>
    <row r="2082" spans="1:13">
      <c r="A2082" t="s">
        <v>1326</v>
      </c>
      <c r="B2082" t="s">
        <v>1327</v>
      </c>
      <c r="C2082" t="str">
        <f>TEXT(D2082, "mmm")</f>
        <v>Feb</v>
      </c>
      <c r="D2082" s="1">
        <v>45343</v>
      </c>
      <c r="E2082" t="s">
        <v>1332</v>
      </c>
      <c r="F2082" t="s">
        <v>101</v>
      </c>
      <c r="G2082">
        <v>537815</v>
      </c>
      <c r="H2082">
        <v>28.82</v>
      </c>
      <c r="I2082">
        <v>15499828.300000001</v>
      </c>
      <c r="J2082" t="s">
        <v>86</v>
      </c>
      <c r="K2082">
        <v>0.1661463413407793</v>
      </c>
      <c r="L2082">
        <v>16.614599999999999</v>
      </c>
      <c r="M2082" t="s">
        <v>82</v>
      </c>
    </row>
    <row r="2083" spans="1:13">
      <c r="A2083" t="s">
        <v>1326</v>
      </c>
      <c r="B2083" t="s">
        <v>1327</v>
      </c>
      <c r="C2083" t="str">
        <f>TEXT(D2083, "mmm")</f>
        <v>Feb</v>
      </c>
      <c r="D2083" s="1">
        <v>45343</v>
      </c>
      <c r="E2083" t="s">
        <v>1333</v>
      </c>
      <c r="F2083" t="s">
        <v>101</v>
      </c>
      <c r="G2083">
        <v>537815</v>
      </c>
      <c r="H2083">
        <v>28.82</v>
      </c>
      <c r="I2083">
        <v>15499828.300000001</v>
      </c>
      <c r="J2083" t="s">
        <v>86</v>
      </c>
      <c r="K2083">
        <v>0.1661463413407793</v>
      </c>
      <c r="L2083">
        <v>16.614599999999999</v>
      </c>
      <c r="M2083" t="s">
        <v>82</v>
      </c>
    </row>
    <row r="2084" spans="1:13">
      <c r="A2084" t="s">
        <v>1326</v>
      </c>
      <c r="B2084" t="s">
        <v>1327</v>
      </c>
      <c r="C2084" t="str">
        <f>TEXT(D2084, "mmm")</f>
        <v>Feb</v>
      </c>
      <c r="D2084" s="1">
        <v>45343</v>
      </c>
      <c r="E2084" t="s">
        <v>1334</v>
      </c>
      <c r="F2084" t="s">
        <v>101</v>
      </c>
      <c r="G2084">
        <v>537815</v>
      </c>
      <c r="H2084">
        <v>28.82</v>
      </c>
      <c r="I2084">
        <v>15499828.300000001</v>
      </c>
      <c r="J2084" t="s">
        <v>86</v>
      </c>
      <c r="K2084">
        <v>0.1661463413407793</v>
      </c>
      <c r="L2084">
        <v>16.614599999999999</v>
      </c>
      <c r="M2084" t="s">
        <v>82</v>
      </c>
    </row>
    <row r="2085" spans="1:13">
      <c r="A2085" t="s">
        <v>1326</v>
      </c>
      <c r="B2085" t="s">
        <v>1327</v>
      </c>
      <c r="C2085" t="str">
        <f>TEXT(D2085, "mmm")</f>
        <v>Feb</v>
      </c>
      <c r="D2085" s="1">
        <v>45343</v>
      </c>
      <c r="E2085" t="s">
        <v>1335</v>
      </c>
      <c r="F2085" t="s">
        <v>101</v>
      </c>
      <c r="G2085">
        <v>537815</v>
      </c>
      <c r="H2085">
        <v>28.82</v>
      </c>
      <c r="I2085">
        <v>15499828.300000001</v>
      </c>
      <c r="J2085" t="s">
        <v>86</v>
      </c>
      <c r="K2085">
        <v>0.1661463413407793</v>
      </c>
      <c r="L2085">
        <v>16.614599999999999</v>
      </c>
      <c r="M2085" t="s">
        <v>82</v>
      </c>
    </row>
    <row r="2086" spans="1:13">
      <c r="A2086" t="s">
        <v>1326</v>
      </c>
      <c r="B2086" t="s">
        <v>1327</v>
      </c>
      <c r="C2086" t="str">
        <f>TEXT(D2086, "mmm")</f>
        <v>Feb</v>
      </c>
      <c r="D2086" s="1">
        <v>45343</v>
      </c>
      <c r="E2086" t="s">
        <v>1336</v>
      </c>
      <c r="F2086" t="s">
        <v>101</v>
      </c>
      <c r="G2086">
        <v>537815</v>
      </c>
      <c r="H2086">
        <v>28.82</v>
      </c>
      <c r="I2086">
        <v>15499828.300000001</v>
      </c>
      <c r="J2086" t="s">
        <v>86</v>
      </c>
      <c r="K2086">
        <v>0.1661463413407793</v>
      </c>
      <c r="L2086">
        <v>16.614599999999999</v>
      </c>
      <c r="M2086" t="s">
        <v>82</v>
      </c>
    </row>
    <row r="2087" spans="1:13">
      <c r="A2087" t="s">
        <v>1326</v>
      </c>
      <c r="B2087" t="s">
        <v>1327</v>
      </c>
      <c r="C2087" t="str">
        <f>TEXT(D2087, "mmm")</f>
        <v>Feb</v>
      </c>
      <c r="D2087" s="1">
        <v>45343</v>
      </c>
      <c r="E2087" t="s">
        <v>1337</v>
      </c>
      <c r="F2087" t="s">
        <v>101</v>
      </c>
      <c r="G2087">
        <v>537815</v>
      </c>
      <c r="H2087">
        <v>28.82</v>
      </c>
      <c r="I2087">
        <v>15499828.300000001</v>
      </c>
      <c r="J2087" t="s">
        <v>86</v>
      </c>
      <c r="K2087">
        <v>0.1661463413407793</v>
      </c>
      <c r="L2087">
        <v>16.614599999999999</v>
      </c>
      <c r="M2087" t="s">
        <v>82</v>
      </c>
    </row>
    <row r="2088" spans="1:13">
      <c r="A2088" t="s">
        <v>1409</v>
      </c>
      <c r="B2088" t="s">
        <v>1410</v>
      </c>
      <c r="C2088" t="str">
        <f>TEXT(D2088, "mmm")</f>
        <v>Feb</v>
      </c>
      <c r="D2088" s="1">
        <v>45343</v>
      </c>
      <c r="E2088" t="s">
        <v>1411</v>
      </c>
      <c r="F2088" t="s">
        <v>217</v>
      </c>
      <c r="G2088">
        <v>13751</v>
      </c>
      <c r="H2088">
        <v>1.1100000000000001</v>
      </c>
      <c r="I2088">
        <v>15263.61</v>
      </c>
      <c r="J2088" t="s">
        <v>81</v>
      </c>
      <c r="K2088">
        <v>-0.21235520098180591</v>
      </c>
      <c r="L2088">
        <v>-21.235499999999998</v>
      </c>
      <c r="M2088" t="s">
        <v>82</v>
      </c>
    </row>
    <row r="2089" spans="1:13">
      <c r="A2089" t="s">
        <v>649</v>
      </c>
      <c r="B2089" t="s">
        <v>650</v>
      </c>
      <c r="C2089" t="str">
        <f>TEXT(D2089, "mmm")</f>
        <v>Feb</v>
      </c>
      <c r="D2089" s="1">
        <v>45343</v>
      </c>
      <c r="E2089" t="s">
        <v>651</v>
      </c>
      <c r="F2089" t="s">
        <v>251</v>
      </c>
      <c r="G2089">
        <v>3265</v>
      </c>
      <c r="H2089">
        <v>4.37</v>
      </c>
      <c r="I2089">
        <v>14268.05</v>
      </c>
      <c r="J2089" t="s">
        <v>81</v>
      </c>
      <c r="K2089">
        <v>-7.3563149848217768E-2</v>
      </c>
      <c r="L2089">
        <v>-7.3563000000000001</v>
      </c>
      <c r="M2089" t="s">
        <v>82</v>
      </c>
    </row>
    <row r="2090" spans="1:13">
      <c r="A2090" t="s">
        <v>649</v>
      </c>
      <c r="B2090" t="s">
        <v>650</v>
      </c>
      <c r="C2090" t="str">
        <f>TEXT(D2090, "mmm")</f>
        <v>Feb</v>
      </c>
      <c r="D2090" s="1">
        <v>45343</v>
      </c>
      <c r="E2090" t="s">
        <v>663</v>
      </c>
      <c r="F2090" t="s">
        <v>222</v>
      </c>
      <c r="G2090">
        <v>3265</v>
      </c>
      <c r="H2090">
        <v>4.37</v>
      </c>
      <c r="I2090">
        <v>14268.05</v>
      </c>
      <c r="J2090" t="s">
        <v>81</v>
      </c>
      <c r="K2090">
        <v>-7.3563149848217768E-2</v>
      </c>
      <c r="L2090">
        <v>-7.3563000000000001</v>
      </c>
      <c r="M2090" t="s">
        <v>82</v>
      </c>
    </row>
    <row r="2091" spans="1:13">
      <c r="A2091" t="s">
        <v>649</v>
      </c>
      <c r="B2091" t="s">
        <v>650</v>
      </c>
      <c r="C2091" t="str">
        <f>TEXT(D2091, "mmm")</f>
        <v>Feb</v>
      </c>
      <c r="D2091" s="1">
        <v>45343</v>
      </c>
      <c r="E2091" t="s">
        <v>661</v>
      </c>
      <c r="F2091" t="s">
        <v>222</v>
      </c>
      <c r="G2091">
        <v>3265</v>
      </c>
      <c r="H2091">
        <v>4.37</v>
      </c>
      <c r="I2091">
        <v>14268.05</v>
      </c>
      <c r="J2091" t="s">
        <v>81</v>
      </c>
      <c r="K2091">
        <v>-7.3563149848217768E-2</v>
      </c>
      <c r="L2091">
        <v>-7.3563000000000001</v>
      </c>
      <c r="M2091" t="s">
        <v>82</v>
      </c>
    </row>
    <row r="2092" spans="1:13">
      <c r="A2092" t="s">
        <v>649</v>
      </c>
      <c r="B2092" t="s">
        <v>650</v>
      </c>
      <c r="C2092" t="str">
        <f>TEXT(D2092, "mmm")</f>
        <v>Feb</v>
      </c>
      <c r="D2092" s="1">
        <v>45343</v>
      </c>
      <c r="E2092" t="s">
        <v>660</v>
      </c>
      <c r="F2092" t="s">
        <v>222</v>
      </c>
      <c r="G2092">
        <v>3265</v>
      </c>
      <c r="H2092">
        <v>4.37</v>
      </c>
      <c r="I2092">
        <v>14268.05</v>
      </c>
      <c r="J2092" t="s">
        <v>81</v>
      </c>
      <c r="K2092">
        <v>-7.3563149848217768E-2</v>
      </c>
      <c r="L2092">
        <v>-7.3563000000000001</v>
      </c>
      <c r="M2092" t="s">
        <v>82</v>
      </c>
    </row>
    <row r="2093" spans="1:13">
      <c r="A2093" t="s">
        <v>649</v>
      </c>
      <c r="B2093" t="s">
        <v>650</v>
      </c>
      <c r="C2093" t="str">
        <f>TEXT(D2093, "mmm")</f>
        <v>Feb</v>
      </c>
      <c r="D2093" s="1">
        <v>45343</v>
      </c>
      <c r="E2093" t="s">
        <v>662</v>
      </c>
      <c r="F2093" t="s">
        <v>222</v>
      </c>
      <c r="G2093">
        <v>3265</v>
      </c>
      <c r="H2093">
        <v>4.37</v>
      </c>
      <c r="I2093">
        <v>14268.05</v>
      </c>
      <c r="J2093" t="s">
        <v>81</v>
      </c>
      <c r="K2093">
        <v>-7.3563149848217768E-2</v>
      </c>
      <c r="L2093">
        <v>-7.3563000000000001</v>
      </c>
      <c r="M2093" t="s">
        <v>82</v>
      </c>
    </row>
    <row r="2094" spans="1:13">
      <c r="A2094" t="s">
        <v>649</v>
      </c>
      <c r="B2094" t="s">
        <v>650</v>
      </c>
      <c r="C2094" t="str">
        <f>TEXT(D2094, "mmm")</f>
        <v>Feb</v>
      </c>
      <c r="D2094" s="1">
        <v>45343</v>
      </c>
      <c r="E2094" t="s">
        <v>664</v>
      </c>
      <c r="F2094" t="s">
        <v>101</v>
      </c>
      <c r="G2094">
        <v>3265</v>
      </c>
      <c r="H2094">
        <v>4.37</v>
      </c>
      <c r="I2094">
        <v>14268.05</v>
      </c>
      <c r="J2094" t="s">
        <v>81</v>
      </c>
      <c r="K2094">
        <v>-7.3563149848217768E-2</v>
      </c>
      <c r="L2094">
        <v>-7.3563000000000001</v>
      </c>
      <c r="M2094" t="s">
        <v>82</v>
      </c>
    </row>
    <row r="2095" spans="1:13">
      <c r="A2095" t="s">
        <v>649</v>
      </c>
      <c r="B2095" t="s">
        <v>650</v>
      </c>
      <c r="C2095" t="str">
        <f>TEXT(D2095, "mmm")</f>
        <v>Feb</v>
      </c>
      <c r="D2095" s="1">
        <v>45343</v>
      </c>
      <c r="E2095" t="s">
        <v>658</v>
      </c>
      <c r="F2095" t="s">
        <v>222</v>
      </c>
      <c r="G2095">
        <v>3265</v>
      </c>
      <c r="H2095">
        <v>4.37</v>
      </c>
      <c r="I2095">
        <v>14268.05</v>
      </c>
      <c r="J2095" t="s">
        <v>81</v>
      </c>
      <c r="K2095">
        <v>-7.3563149848217768E-2</v>
      </c>
      <c r="L2095">
        <v>-7.3563000000000001</v>
      </c>
      <c r="M2095" t="s">
        <v>82</v>
      </c>
    </row>
    <row r="2096" spans="1:13">
      <c r="A2096" t="s">
        <v>649</v>
      </c>
      <c r="B2096" t="s">
        <v>650</v>
      </c>
      <c r="C2096" t="str">
        <f>TEXT(D2096, "mmm")</f>
        <v>Feb</v>
      </c>
      <c r="D2096" s="1">
        <v>45343</v>
      </c>
      <c r="E2096" t="s">
        <v>659</v>
      </c>
      <c r="F2096" t="s">
        <v>222</v>
      </c>
      <c r="G2096">
        <v>3265</v>
      </c>
      <c r="H2096">
        <v>4.37</v>
      </c>
      <c r="I2096">
        <v>14268.05</v>
      </c>
      <c r="J2096" t="s">
        <v>81</v>
      </c>
      <c r="K2096">
        <v>-7.3563149848217768E-2</v>
      </c>
      <c r="L2096">
        <v>-7.3563000000000001</v>
      </c>
      <c r="M2096" t="s">
        <v>82</v>
      </c>
    </row>
    <row r="2097" spans="1:13">
      <c r="A2097" t="s">
        <v>1380</v>
      </c>
      <c r="B2097" t="s">
        <v>1381</v>
      </c>
      <c r="C2097" t="str">
        <f>TEXT(D2097, "mmm")</f>
        <v>Feb</v>
      </c>
      <c r="D2097" s="1">
        <v>45343</v>
      </c>
      <c r="E2097" t="s">
        <v>1412</v>
      </c>
      <c r="F2097" t="s">
        <v>80</v>
      </c>
      <c r="G2097">
        <v>37500</v>
      </c>
      <c r="H2097">
        <v>0.39</v>
      </c>
      <c r="I2097">
        <v>14625</v>
      </c>
      <c r="J2097" t="s">
        <v>81</v>
      </c>
      <c r="K2097">
        <v>-0.10891090628096051</v>
      </c>
      <c r="L2097">
        <v>-10.8911</v>
      </c>
      <c r="M2097" t="s">
        <v>82</v>
      </c>
    </row>
    <row r="2098" spans="1:13">
      <c r="A2098" t="s">
        <v>200</v>
      </c>
      <c r="B2098" t="s">
        <v>201</v>
      </c>
      <c r="C2098" t="str">
        <f>TEXT(D2098, "mmm")</f>
        <v>Feb</v>
      </c>
      <c r="D2098" s="1">
        <v>45343</v>
      </c>
      <c r="E2098" t="s">
        <v>220</v>
      </c>
      <c r="F2098" t="s">
        <v>101</v>
      </c>
      <c r="G2098">
        <v>1000000</v>
      </c>
      <c r="H2098">
        <v>0.99</v>
      </c>
      <c r="I2098">
        <v>990000</v>
      </c>
      <c r="J2098" t="s">
        <v>86</v>
      </c>
      <c r="K2098">
        <v>-6.9306924265747472E-2</v>
      </c>
      <c r="L2098">
        <v>-6.9306999999999999</v>
      </c>
      <c r="M2098" t="s">
        <v>82</v>
      </c>
    </row>
    <row r="2099" spans="1:13">
      <c r="A2099" t="s">
        <v>200</v>
      </c>
      <c r="B2099" t="s">
        <v>201</v>
      </c>
      <c r="C2099" t="str">
        <f>TEXT(D2099, "mmm")</f>
        <v>Feb</v>
      </c>
      <c r="D2099" s="1">
        <v>45343</v>
      </c>
      <c r="E2099" t="s">
        <v>219</v>
      </c>
      <c r="F2099" t="s">
        <v>217</v>
      </c>
      <c r="G2099">
        <v>1000000</v>
      </c>
      <c r="H2099">
        <v>0.99</v>
      </c>
      <c r="I2099">
        <v>990000</v>
      </c>
      <c r="J2099" t="s">
        <v>86</v>
      </c>
      <c r="K2099">
        <v>-6.9306924265747472E-2</v>
      </c>
      <c r="L2099">
        <v>-6.9306999999999999</v>
      </c>
      <c r="M2099" t="s">
        <v>82</v>
      </c>
    </row>
    <row r="2100" spans="1:13">
      <c r="A2100" t="s">
        <v>1413</v>
      </c>
      <c r="B2100" t="s">
        <v>1414</v>
      </c>
      <c r="C2100" t="str">
        <f>TEXT(D2100, "mmm")</f>
        <v>Feb</v>
      </c>
      <c r="D2100" s="1">
        <v>45343</v>
      </c>
      <c r="E2100" t="s">
        <v>1415</v>
      </c>
      <c r="F2100" t="s">
        <v>118</v>
      </c>
      <c r="G2100">
        <v>1773</v>
      </c>
      <c r="H2100">
        <v>5.86</v>
      </c>
      <c r="I2100">
        <v>10389.780000000001</v>
      </c>
      <c r="J2100" t="s">
        <v>81</v>
      </c>
      <c r="K2100">
        <v>-1.6835058402723369E-2</v>
      </c>
      <c r="L2100">
        <v>-1.6835</v>
      </c>
      <c r="M2100" t="s">
        <v>82</v>
      </c>
    </row>
    <row r="2101" spans="1:13">
      <c r="A2101" t="s">
        <v>1416</v>
      </c>
      <c r="B2101" t="s">
        <v>1417</v>
      </c>
      <c r="C2101" t="str">
        <f>TEXT(D2101, "mmm")</f>
        <v>Feb</v>
      </c>
      <c r="D2101" s="1">
        <v>45343</v>
      </c>
      <c r="E2101" t="s">
        <v>1418</v>
      </c>
      <c r="F2101" t="s">
        <v>80</v>
      </c>
      <c r="G2101">
        <v>190000</v>
      </c>
      <c r="H2101">
        <v>20.7</v>
      </c>
      <c r="I2101">
        <v>3933000</v>
      </c>
      <c r="J2101" t="s">
        <v>81</v>
      </c>
      <c r="K2101">
        <v>8.0115825406529062E-2</v>
      </c>
      <c r="L2101">
        <v>8.0115999999999996</v>
      </c>
      <c r="M2101" t="s">
        <v>82</v>
      </c>
    </row>
    <row r="2102" spans="1:13">
      <c r="A2102" t="s">
        <v>1416</v>
      </c>
      <c r="B2102" t="s">
        <v>1417</v>
      </c>
      <c r="C2102" t="str">
        <f>TEXT(D2102, "mmm")</f>
        <v>Feb</v>
      </c>
      <c r="D2102" s="1">
        <v>45343</v>
      </c>
      <c r="E2102" t="s">
        <v>1419</v>
      </c>
      <c r="F2102" t="s">
        <v>426</v>
      </c>
      <c r="G2102">
        <v>190000</v>
      </c>
      <c r="H2102">
        <v>20.7</v>
      </c>
      <c r="I2102">
        <v>3933000</v>
      </c>
      <c r="J2102" t="s">
        <v>81</v>
      </c>
      <c r="K2102">
        <v>8.0115825406529062E-2</v>
      </c>
      <c r="L2102">
        <v>8.0115999999999996</v>
      </c>
      <c r="M2102" t="s">
        <v>82</v>
      </c>
    </row>
    <row r="2103" spans="1:13">
      <c r="A2103" t="s">
        <v>815</v>
      </c>
      <c r="B2103" t="s">
        <v>816</v>
      </c>
      <c r="C2103" t="str">
        <f>TEXT(D2103, "mmm")</f>
        <v>Feb</v>
      </c>
      <c r="D2103" s="1">
        <v>45343</v>
      </c>
      <c r="E2103" t="s">
        <v>1351</v>
      </c>
      <c r="F2103" t="s">
        <v>217</v>
      </c>
      <c r="G2103">
        <v>300</v>
      </c>
      <c r="H2103">
        <v>1315</v>
      </c>
      <c r="I2103">
        <v>394500</v>
      </c>
      <c r="J2103" t="s">
        <v>81</v>
      </c>
      <c r="K2103">
        <v>3.3149520211326562E-2</v>
      </c>
      <c r="L2103">
        <v>3.3149999999999999</v>
      </c>
      <c r="M2103" t="s">
        <v>82</v>
      </c>
    </row>
    <row r="2104" spans="1:13">
      <c r="A2104" t="s">
        <v>1323</v>
      </c>
      <c r="B2104" t="s">
        <v>1324</v>
      </c>
      <c r="C2104" t="str">
        <f>TEXT(D2104, "mmm")</f>
        <v>Feb</v>
      </c>
      <c r="D2104" s="1">
        <v>45343</v>
      </c>
      <c r="E2104" t="s">
        <v>1420</v>
      </c>
      <c r="F2104" t="s">
        <v>80</v>
      </c>
      <c r="G2104">
        <v>700</v>
      </c>
      <c r="H2104">
        <v>23.16</v>
      </c>
      <c r="I2104">
        <v>16212</v>
      </c>
      <c r="J2104" t="s">
        <v>81</v>
      </c>
      <c r="K2104">
        <v>-7.1395855577708667E-2</v>
      </c>
      <c r="L2104">
        <v>-7.1395999999999997</v>
      </c>
      <c r="M2104" t="s">
        <v>82</v>
      </c>
    </row>
    <row r="2105" spans="1:13">
      <c r="A2105" t="s">
        <v>649</v>
      </c>
      <c r="B2105" t="s">
        <v>650</v>
      </c>
      <c r="C2105" t="str">
        <f>TEXT(D2105, "mmm")</f>
        <v>Feb</v>
      </c>
      <c r="D2105" s="1">
        <v>45343</v>
      </c>
      <c r="E2105" t="s">
        <v>651</v>
      </c>
      <c r="F2105" t="s">
        <v>251</v>
      </c>
      <c r="G2105">
        <v>3265</v>
      </c>
      <c r="H2105">
        <v>4.37</v>
      </c>
      <c r="I2105">
        <v>14268.05</v>
      </c>
      <c r="J2105" t="s">
        <v>81</v>
      </c>
      <c r="K2105">
        <v>-7.3563149848217768E-2</v>
      </c>
      <c r="L2105">
        <v>-7.3563000000000001</v>
      </c>
      <c r="M2105" t="s">
        <v>82</v>
      </c>
    </row>
    <row r="2106" spans="1:13">
      <c r="A2106" t="s">
        <v>468</v>
      </c>
      <c r="B2106" t="s">
        <v>469</v>
      </c>
      <c r="C2106" t="str">
        <f>TEXT(D2106, "mmm")</f>
        <v>Feb</v>
      </c>
      <c r="D2106" s="1">
        <v>45343</v>
      </c>
      <c r="E2106" t="s">
        <v>470</v>
      </c>
      <c r="F2106" t="s">
        <v>222</v>
      </c>
      <c r="G2106">
        <v>25082</v>
      </c>
      <c r="H2106">
        <v>3.08</v>
      </c>
      <c r="I2106">
        <v>77252.56</v>
      </c>
      <c r="J2106" t="s">
        <v>81</v>
      </c>
      <c r="K2106">
        <v>-4.8701253462488103E-2</v>
      </c>
      <c r="L2106">
        <v>-4.8700999999999999</v>
      </c>
      <c r="M2106" t="s">
        <v>82</v>
      </c>
    </row>
    <row r="2107" spans="1:13">
      <c r="A2107" t="s">
        <v>468</v>
      </c>
      <c r="B2107" t="s">
        <v>469</v>
      </c>
      <c r="C2107" t="str">
        <f>TEXT(D2107, "mmm")</f>
        <v>Feb</v>
      </c>
      <c r="D2107" s="1">
        <v>45343</v>
      </c>
      <c r="E2107" t="s">
        <v>471</v>
      </c>
      <c r="F2107" t="s">
        <v>222</v>
      </c>
      <c r="G2107">
        <v>25082</v>
      </c>
      <c r="H2107">
        <v>3.08</v>
      </c>
      <c r="I2107">
        <v>77252.56</v>
      </c>
      <c r="J2107" t="s">
        <v>81</v>
      </c>
      <c r="K2107">
        <v>-4.8701253462488103E-2</v>
      </c>
      <c r="L2107">
        <v>-4.8700999999999999</v>
      </c>
      <c r="M2107" t="s">
        <v>82</v>
      </c>
    </row>
    <row r="2108" spans="1:13">
      <c r="A2108" t="s">
        <v>1358</v>
      </c>
      <c r="B2108" t="s">
        <v>1359</v>
      </c>
      <c r="C2108" t="str">
        <f>TEXT(D2108, "mmm")</f>
        <v>Feb</v>
      </c>
      <c r="D2108" s="1">
        <v>45343</v>
      </c>
      <c r="E2108" t="s">
        <v>1360</v>
      </c>
      <c r="F2108" t="s">
        <v>251</v>
      </c>
      <c r="G2108">
        <v>1000</v>
      </c>
      <c r="H2108">
        <v>15.85</v>
      </c>
      <c r="I2108">
        <v>15850</v>
      </c>
      <c r="J2108" t="s">
        <v>81</v>
      </c>
      <c r="K2108">
        <v>3.1625230252310121E-3</v>
      </c>
      <c r="L2108">
        <v>0.31630000000000003</v>
      </c>
      <c r="M2108" t="s">
        <v>82</v>
      </c>
    </row>
    <row r="2109" spans="1:13">
      <c r="A2109" t="s">
        <v>1369</v>
      </c>
      <c r="B2109" t="s">
        <v>1370</v>
      </c>
      <c r="C2109" t="str">
        <f>TEXT(D2109, "mmm")</f>
        <v>Feb</v>
      </c>
      <c r="D2109" s="1">
        <v>45343</v>
      </c>
      <c r="E2109" t="s">
        <v>1371</v>
      </c>
      <c r="F2109" t="s">
        <v>80</v>
      </c>
      <c r="G2109">
        <v>200000</v>
      </c>
      <c r="H2109">
        <v>0.25</v>
      </c>
      <c r="I2109">
        <v>50000</v>
      </c>
      <c r="J2109" t="s">
        <v>86</v>
      </c>
      <c r="K2109">
        <v>-0.58333334989017849</v>
      </c>
      <c r="L2109">
        <v>-58.333300000000001</v>
      </c>
      <c r="M2109" t="s">
        <v>82</v>
      </c>
    </row>
    <row r="2110" spans="1:13">
      <c r="A2110" t="s">
        <v>1326</v>
      </c>
      <c r="B2110" t="s">
        <v>1327</v>
      </c>
      <c r="C2110" t="str">
        <f>TEXT(D2110, "mmm")</f>
        <v>Feb</v>
      </c>
      <c r="D2110" s="1">
        <v>45343</v>
      </c>
      <c r="E2110" t="s">
        <v>1362</v>
      </c>
      <c r="F2110" t="s">
        <v>101</v>
      </c>
      <c r="G2110">
        <v>537815</v>
      </c>
      <c r="H2110">
        <v>28.82</v>
      </c>
      <c r="I2110">
        <v>15499828.300000001</v>
      </c>
      <c r="J2110" t="s">
        <v>86</v>
      </c>
      <c r="K2110">
        <v>0.1661463413407793</v>
      </c>
      <c r="L2110">
        <v>16.614599999999999</v>
      </c>
      <c r="M2110" t="s">
        <v>82</v>
      </c>
    </row>
    <row r="2111" spans="1:13">
      <c r="A2111" t="s">
        <v>1326</v>
      </c>
      <c r="B2111" t="s">
        <v>1327</v>
      </c>
      <c r="C2111" t="str">
        <f>TEXT(D2111, "mmm")</f>
        <v>Feb</v>
      </c>
      <c r="D2111" s="1">
        <v>45343</v>
      </c>
      <c r="E2111" t="s">
        <v>1363</v>
      </c>
      <c r="F2111" t="s">
        <v>101</v>
      </c>
      <c r="G2111">
        <v>537815</v>
      </c>
      <c r="H2111">
        <v>28.82</v>
      </c>
      <c r="I2111">
        <v>15499828.300000001</v>
      </c>
      <c r="J2111" t="s">
        <v>86</v>
      </c>
      <c r="K2111">
        <v>0.1661463413407793</v>
      </c>
      <c r="L2111">
        <v>16.614599999999999</v>
      </c>
      <c r="M2111" t="s">
        <v>82</v>
      </c>
    </row>
    <row r="2112" spans="1:13">
      <c r="A2112" t="s">
        <v>1326</v>
      </c>
      <c r="B2112" t="s">
        <v>1327</v>
      </c>
      <c r="C2112" t="str">
        <f>TEXT(D2112, "mmm")</f>
        <v>Feb</v>
      </c>
      <c r="D2112" s="1">
        <v>45343</v>
      </c>
      <c r="E2112" t="s">
        <v>1364</v>
      </c>
      <c r="F2112" t="s">
        <v>101</v>
      </c>
      <c r="G2112">
        <v>537815</v>
      </c>
      <c r="H2112">
        <v>28.82</v>
      </c>
      <c r="I2112">
        <v>15499828.300000001</v>
      </c>
      <c r="J2112" t="s">
        <v>86</v>
      </c>
      <c r="K2112">
        <v>0.1661463413407793</v>
      </c>
      <c r="L2112">
        <v>16.614599999999999</v>
      </c>
      <c r="M2112" t="s">
        <v>82</v>
      </c>
    </row>
    <row r="2113" spans="1:13">
      <c r="A2113" t="s">
        <v>1326</v>
      </c>
      <c r="B2113" t="s">
        <v>1327</v>
      </c>
      <c r="C2113" t="str">
        <f>TEXT(D2113, "mmm")</f>
        <v>Feb</v>
      </c>
      <c r="D2113" s="1">
        <v>45343</v>
      </c>
      <c r="E2113" t="s">
        <v>1365</v>
      </c>
      <c r="F2113" t="s">
        <v>101</v>
      </c>
      <c r="G2113">
        <v>537815</v>
      </c>
      <c r="H2113">
        <v>28.82</v>
      </c>
      <c r="I2113">
        <v>15499828.300000001</v>
      </c>
      <c r="J2113" t="s">
        <v>86</v>
      </c>
      <c r="K2113">
        <v>0.1661463413407793</v>
      </c>
      <c r="L2113">
        <v>16.614599999999999</v>
      </c>
      <c r="M2113" t="s">
        <v>82</v>
      </c>
    </row>
    <row r="2114" spans="1:13">
      <c r="A2114" t="s">
        <v>1326</v>
      </c>
      <c r="B2114" t="s">
        <v>1327</v>
      </c>
      <c r="C2114" t="str">
        <f>TEXT(D2114, "mmm")</f>
        <v>Feb</v>
      </c>
      <c r="D2114" s="1">
        <v>45343</v>
      </c>
      <c r="E2114" t="s">
        <v>1366</v>
      </c>
      <c r="F2114" t="s">
        <v>101</v>
      </c>
      <c r="G2114">
        <v>537815</v>
      </c>
      <c r="H2114">
        <v>28.82</v>
      </c>
      <c r="I2114">
        <v>15499828.300000001</v>
      </c>
      <c r="J2114" t="s">
        <v>86</v>
      </c>
      <c r="K2114">
        <v>0.1661463413407793</v>
      </c>
      <c r="L2114">
        <v>16.614599999999999</v>
      </c>
      <c r="M2114" t="s">
        <v>82</v>
      </c>
    </row>
    <row r="2115" spans="1:13">
      <c r="A2115" t="s">
        <v>1326</v>
      </c>
      <c r="B2115" t="s">
        <v>1327</v>
      </c>
      <c r="C2115" t="str">
        <f>TEXT(D2115, "mmm")</f>
        <v>Feb</v>
      </c>
      <c r="D2115" s="1">
        <v>45343</v>
      </c>
      <c r="E2115" t="s">
        <v>1328</v>
      </c>
      <c r="F2115" t="s">
        <v>101</v>
      </c>
      <c r="G2115">
        <v>537815</v>
      </c>
      <c r="H2115">
        <v>28.82</v>
      </c>
      <c r="I2115">
        <v>15499828.300000001</v>
      </c>
      <c r="J2115" t="s">
        <v>86</v>
      </c>
      <c r="K2115">
        <v>0.1661463413407793</v>
      </c>
      <c r="L2115">
        <v>16.614599999999999</v>
      </c>
      <c r="M2115" t="s">
        <v>82</v>
      </c>
    </row>
    <row r="2116" spans="1:13">
      <c r="A2116" t="s">
        <v>1326</v>
      </c>
      <c r="B2116" t="s">
        <v>1327</v>
      </c>
      <c r="C2116" t="str">
        <f>TEXT(D2116, "mmm")</f>
        <v>Feb</v>
      </c>
      <c r="D2116" s="1">
        <v>45343</v>
      </c>
      <c r="E2116" t="s">
        <v>1367</v>
      </c>
      <c r="F2116" t="s">
        <v>101</v>
      </c>
      <c r="G2116">
        <v>537815</v>
      </c>
      <c r="H2116">
        <v>28.82</v>
      </c>
      <c r="I2116">
        <v>15499828.300000001</v>
      </c>
      <c r="J2116" t="s">
        <v>86</v>
      </c>
      <c r="K2116">
        <v>0.1661463413407793</v>
      </c>
      <c r="L2116">
        <v>16.614599999999999</v>
      </c>
      <c r="M2116" t="s">
        <v>82</v>
      </c>
    </row>
    <row r="2117" spans="1:13">
      <c r="A2117" t="s">
        <v>1326</v>
      </c>
      <c r="B2117" t="s">
        <v>1327</v>
      </c>
      <c r="C2117" t="str">
        <f>TEXT(D2117, "mmm")</f>
        <v>Feb</v>
      </c>
      <c r="D2117" s="1">
        <v>45343</v>
      </c>
      <c r="E2117" t="s">
        <v>1362</v>
      </c>
      <c r="F2117" t="s">
        <v>101</v>
      </c>
      <c r="G2117">
        <v>7414</v>
      </c>
      <c r="H2117">
        <v>29.14</v>
      </c>
      <c r="I2117">
        <v>216043.96</v>
      </c>
      <c r="J2117" t="s">
        <v>81</v>
      </c>
      <c r="K2117">
        <v>0.1661463413407793</v>
      </c>
      <c r="L2117">
        <v>16.614599999999999</v>
      </c>
      <c r="M2117" t="s">
        <v>82</v>
      </c>
    </row>
    <row r="2118" spans="1:13">
      <c r="A2118" t="s">
        <v>1326</v>
      </c>
      <c r="B2118" t="s">
        <v>1327</v>
      </c>
      <c r="C2118" t="str">
        <f>TEXT(D2118, "mmm")</f>
        <v>Feb</v>
      </c>
      <c r="D2118" s="1">
        <v>45343</v>
      </c>
      <c r="E2118" t="s">
        <v>1363</v>
      </c>
      <c r="F2118" t="s">
        <v>101</v>
      </c>
      <c r="G2118">
        <v>7414</v>
      </c>
      <c r="H2118">
        <v>29.14</v>
      </c>
      <c r="I2118">
        <v>216043.96</v>
      </c>
      <c r="J2118" t="s">
        <v>81</v>
      </c>
      <c r="K2118">
        <v>0.1661463413407793</v>
      </c>
      <c r="L2118">
        <v>16.614599999999999</v>
      </c>
      <c r="M2118" t="s">
        <v>82</v>
      </c>
    </row>
    <row r="2119" spans="1:13">
      <c r="A2119" t="s">
        <v>1326</v>
      </c>
      <c r="B2119" t="s">
        <v>1327</v>
      </c>
      <c r="C2119" t="str">
        <f>TEXT(D2119, "mmm")</f>
        <v>Feb</v>
      </c>
      <c r="D2119" s="1">
        <v>45343</v>
      </c>
      <c r="E2119" t="s">
        <v>1364</v>
      </c>
      <c r="F2119" t="s">
        <v>101</v>
      </c>
      <c r="G2119">
        <v>7414</v>
      </c>
      <c r="H2119">
        <v>29.14</v>
      </c>
      <c r="I2119">
        <v>216043.96</v>
      </c>
      <c r="J2119" t="s">
        <v>81</v>
      </c>
      <c r="K2119">
        <v>0.1661463413407793</v>
      </c>
      <c r="L2119">
        <v>16.614599999999999</v>
      </c>
      <c r="M2119" t="s">
        <v>82</v>
      </c>
    </row>
    <row r="2120" spans="1:13">
      <c r="A2120" t="s">
        <v>1326</v>
      </c>
      <c r="B2120" t="s">
        <v>1327</v>
      </c>
      <c r="C2120" t="str">
        <f>TEXT(D2120, "mmm")</f>
        <v>Feb</v>
      </c>
      <c r="D2120" s="1">
        <v>45343</v>
      </c>
      <c r="E2120" t="s">
        <v>1365</v>
      </c>
      <c r="F2120" t="s">
        <v>101</v>
      </c>
      <c r="G2120">
        <v>7414</v>
      </c>
      <c r="H2120">
        <v>29.14</v>
      </c>
      <c r="I2120">
        <v>216043.96</v>
      </c>
      <c r="J2120" t="s">
        <v>81</v>
      </c>
      <c r="K2120">
        <v>0.1661463413407793</v>
      </c>
      <c r="L2120">
        <v>16.614599999999999</v>
      </c>
      <c r="M2120" t="s">
        <v>82</v>
      </c>
    </row>
    <row r="2121" spans="1:13">
      <c r="A2121" t="s">
        <v>1326</v>
      </c>
      <c r="B2121" t="s">
        <v>1327</v>
      </c>
      <c r="C2121" t="str">
        <f>TEXT(D2121, "mmm")</f>
        <v>Feb</v>
      </c>
      <c r="D2121" s="1">
        <v>45343</v>
      </c>
      <c r="E2121" t="s">
        <v>1366</v>
      </c>
      <c r="F2121" t="s">
        <v>101</v>
      </c>
      <c r="G2121">
        <v>7414</v>
      </c>
      <c r="H2121">
        <v>29.14</v>
      </c>
      <c r="I2121">
        <v>216043.96</v>
      </c>
      <c r="J2121" t="s">
        <v>81</v>
      </c>
      <c r="K2121">
        <v>0.1661463413407793</v>
      </c>
      <c r="L2121">
        <v>16.614599999999999</v>
      </c>
      <c r="M2121" t="s">
        <v>82</v>
      </c>
    </row>
    <row r="2122" spans="1:13">
      <c r="A2122" t="s">
        <v>1326</v>
      </c>
      <c r="B2122" t="s">
        <v>1327</v>
      </c>
      <c r="C2122" t="str">
        <f>TEXT(D2122, "mmm")</f>
        <v>Feb</v>
      </c>
      <c r="D2122" s="1">
        <v>45343</v>
      </c>
      <c r="E2122" t="s">
        <v>1328</v>
      </c>
      <c r="F2122" t="s">
        <v>101</v>
      </c>
      <c r="G2122">
        <v>7414</v>
      </c>
      <c r="H2122">
        <v>29.14</v>
      </c>
      <c r="I2122">
        <v>216043.96</v>
      </c>
      <c r="J2122" t="s">
        <v>81</v>
      </c>
      <c r="K2122">
        <v>0.1661463413407793</v>
      </c>
      <c r="L2122">
        <v>16.614599999999999</v>
      </c>
      <c r="M2122" t="s">
        <v>82</v>
      </c>
    </row>
    <row r="2123" spans="1:13">
      <c r="A2123" t="s">
        <v>1326</v>
      </c>
      <c r="B2123" t="s">
        <v>1327</v>
      </c>
      <c r="C2123" t="str">
        <f>TEXT(D2123, "mmm")</f>
        <v>Feb</v>
      </c>
      <c r="D2123" s="1">
        <v>45343</v>
      </c>
      <c r="E2123" t="s">
        <v>1367</v>
      </c>
      <c r="F2123" t="s">
        <v>101</v>
      </c>
      <c r="G2123">
        <v>7414</v>
      </c>
      <c r="H2123">
        <v>29.14</v>
      </c>
      <c r="I2123">
        <v>216043.96</v>
      </c>
      <c r="J2123" t="s">
        <v>81</v>
      </c>
      <c r="K2123">
        <v>0.1661463413407793</v>
      </c>
      <c r="L2123">
        <v>16.614599999999999</v>
      </c>
      <c r="M2123" t="s">
        <v>82</v>
      </c>
    </row>
    <row r="2124" spans="1:13">
      <c r="A2124" t="s">
        <v>1326</v>
      </c>
      <c r="B2124" t="s">
        <v>1327</v>
      </c>
      <c r="C2124" t="str">
        <f>TEXT(D2124, "mmm")</f>
        <v>Feb</v>
      </c>
      <c r="D2124" s="1">
        <v>45343</v>
      </c>
      <c r="E2124" t="s">
        <v>1368</v>
      </c>
      <c r="F2124" t="s">
        <v>251</v>
      </c>
      <c r="G2124">
        <v>537815</v>
      </c>
      <c r="H2124">
        <v>28.82</v>
      </c>
      <c r="I2124">
        <v>15499828.300000001</v>
      </c>
      <c r="J2124" t="s">
        <v>86</v>
      </c>
      <c r="K2124">
        <v>0.1661463413407793</v>
      </c>
      <c r="L2124">
        <v>16.614599999999999</v>
      </c>
      <c r="M2124" t="s">
        <v>82</v>
      </c>
    </row>
    <row r="2125" spans="1:13">
      <c r="A2125" t="s">
        <v>1326</v>
      </c>
      <c r="B2125" t="s">
        <v>1327</v>
      </c>
      <c r="C2125" t="str">
        <f>TEXT(D2125, "mmm")</f>
        <v>Feb</v>
      </c>
      <c r="D2125" s="1">
        <v>45343</v>
      </c>
      <c r="E2125" t="s">
        <v>1368</v>
      </c>
      <c r="F2125" t="s">
        <v>251</v>
      </c>
      <c r="G2125">
        <v>7414</v>
      </c>
      <c r="H2125">
        <v>29.14</v>
      </c>
      <c r="I2125">
        <v>216043.96</v>
      </c>
      <c r="J2125" t="s">
        <v>81</v>
      </c>
      <c r="K2125">
        <v>0.1661463413407793</v>
      </c>
      <c r="L2125">
        <v>16.614599999999999</v>
      </c>
      <c r="M2125" t="s">
        <v>82</v>
      </c>
    </row>
    <row r="2126" spans="1:13">
      <c r="A2126" t="s">
        <v>1298</v>
      </c>
      <c r="B2126" t="s">
        <v>1299</v>
      </c>
      <c r="C2126" t="str">
        <f>TEXT(D2126, "mmm")</f>
        <v>Feb</v>
      </c>
      <c r="D2126" s="1">
        <v>45343</v>
      </c>
      <c r="E2126" t="s">
        <v>1300</v>
      </c>
      <c r="F2126" t="s">
        <v>101</v>
      </c>
      <c r="G2126">
        <v>35000</v>
      </c>
      <c r="H2126">
        <v>7.05</v>
      </c>
      <c r="I2126">
        <v>246750</v>
      </c>
      <c r="J2126" t="s">
        <v>81</v>
      </c>
      <c r="K2126">
        <v>3.9829263814321392E-2</v>
      </c>
      <c r="L2126">
        <v>3.9828999999999999</v>
      </c>
      <c r="M2126" t="s">
        <v>82</v>
      </c>
    </row>
    <row r="2127" spans="1:13">
      <c r="A2127" t="s">
        <v>265</v>
      </c>
      <c r="B2127" t="s">
        <v>266</v>
      </c>
      <c r="C2127" t="str">
        <f>TEXT(D2127, "mmm")</f>
        <v>Feb</v>
      </c>
      <c r="D2127" s="1">
        <v>45343</v>
      </c>
      <c r="E2127" t="s">
        <v>1307</v>
      </c>
      <c r="F2127" t="s">
        <v>80</v>
      </c>
      <c r="G2127">
        <v>20000</v>
      </c>
      <c r="H2127">
        <v>56.75</v>
      </c>
      <c r="I2127">
        <v>1135000</v>
      </c>
      <c r="J2127" t="s">
        <v>86</v>
      </c>
      <c r="K2127">
        <v>7.2436278144942801E-3</v>
      </c>
      <c r="L2127">
        <v>0.72440000000000004</v>
      </c>
      <c r="M2127" t="s">
        <v>82</v>
      </c>
    </row>
    <row r="2128" spans="1:13">
      <c r="A2128" t="s">
        <v>1097</v>
      </c>
      <c r="B2128" t="s">
        <v>1098</v>
      </c>
      <c r="C2128" t="str">
        <f>TEXT(D2128, "mmm")</f>
        <v>Feb</v>
      </c>
      <c r="D2128" s="1">
        <v>45343</v>
      </c>
      <c r="E2128" t="s">
        <v>1421</v>
      </c>
      <c r="F2128" t="s">
        <v>80</v>
      </c>
      <c r="G2128">
        <v>2400</v>
      </c>
      <c r="H2128">
        <v>125.63</v>
      </c>
      <c r="I2128">
        <v>301512</v>
      </c>
      <c r="J2128" t="s">
        <v>86</v>
      </c>
      <c r="K2128">
        <v>-2.29019856524697E-2</v>
      </c>
      <c r="L2128">
        <v>-2.2902</v>
      </c>
      <c r="M2128" t="s">
        <v>82</v>
      </c>
    </row>
    <row r="2129" spans="1:13">
      <c r="A2129" t="s">
        <v>291</v>
      </c>
      <c r="B2129" t="s">
        <v>292</v>
      </c>
      <c r="C2129" t="str">
        <f>TEXT(D2129, "mmm")</f>
        <v>Feb</v>
      </c>
      <c r="D2129" s="1">
        <v>45343</v>
      </c>
      <c r="E2129" t="s">
        <v>102</v>
      </c>
      <c r="F2129" t="s">
        <v>101</v>
      </c>
      <c r="G2129">
        <v>137229</v>
      </c>
      <c r="H2129">
        <v>7.87</v>
      </c>
      <c r="I2129">
        <v>1079992.23</v>
      </c>
      <c r="J2129" t="s">
        <v>81</v>
      </c>
      <c r="K2129">
        <v>1.9108321285290279E-2</v>
      </c>
      <c r="L2129">
        <v>1.9108000000000001</v>
      </c>
      <c r="M2129" t="s">
        <v>82</v>
      </c>
    </row>
    <row r="2130" spans="1:13">
      <c r="A2130" t="s">
        <v>291</v>
      </c>
      <c r="B2130" t="s">
        <v>292</v>
      </c>
      <c r="C2130" t="str">
        <f>TEXT(D2130, "mmm")</f>
        <v>Feb</v>
      </c>
      <c r="D2130" s="1">
        <v>45343</v>
      </c>
      <c r="E2130" t="s">
        <v>100</v>
      </c>
      <c r="F2130" t="s">
        <v>101</v>
      </c>
      <c r="G2130">
        <v>137229</v>
      </c>
      <c r="H2130">
        <v>7.87</v>
      </c>
      <c r="I2130">
        <v>1079992.23</v>
      </c>
      <c r="J2130" t="s">
        <v>81</v>
      </c>
      <c r="K2130">
        <v>1.9108321285290279E-2</v>
      </c>
      <c r="L2130">
        <v>1.9108000000000001</v>
      </c>
      <c r="M2130" t="s">
        <v>82</v>
      </c>
    </row>
    <row r="2131" spans="1:13">
      <c r="A2131" t="s">
        <v>361</v>
      </c>
      <c r="B2131" t="s">
        <v>362</v>
      </c>
      <c r="C2131" t="str">
        <f>TEXT(D2131, "mmm")</f>
        <v>Feb</v>
      </c>
      <c r="D2131" s="1">
        <v>45343</v>
      </c>
      <c r="E2131" t="s">
        <v>363</v>
      </c>
      <c r="F2131" t="s">
        <v>101</v>
      </c>
      <c r="G2131">
        <v>2000</v>
      </c>
      <c r="H2131">
        <v>36.35</v>
      </c>
      <c r="I2131">
        <v>72700</v>
      </c>
      <c r="J2131" t="s">
        <v>81</v>
      </c>
      <c r="K2131">
        <v>-4.9835282259945712E-3</v>
      </c>
      <c r="L2131">
        <v>-0.49840000000000001</v>
      </c>
      <c r="M2131" t="s">
        <v>82</v>
      </c>
    </row>
    <row r="2132" spans="1:13">
      <c r="A2132" t="s">
        <v>285</v>
      </c>
      <c r="B2132" t="s">
        <v>286</v>
      </c>
      <c r="C2132" t="str">
        <f>TEXT(D2132, "mmm")</f>
        <v>Feb</v>
      </c>
      <c r="D2132" s="1">
        <v>45343</v>
      </c>
      <c r="E2132" t="s">
        <v>100</v>
      </c>
      <c r="F2132" t="s">
        <v>101</v>
      </c>
      <c r="G2132">
        <v>116688</v>
      </c>
      <c r="H2132">
        <v>16.07</v>
      </c>
      <c r="I2132">
        <v>1875176.16</v>
      </c>
      <c r="J2132" t="s">
        <v>86</v>
      </c>
      <c r="K2132">
        <v>2.0000136177690479E-2</v>
      </c>
      <c r="L2132">
        <v>2</v>
      </c>
      <c r="M2132" t="s">
        <v>82</v>
      </c>
    </row>
    <row r="2133" spans="1:13">
      <c r="A2133" t="s">
        <v>285</v>
      </c>
      <c r="B2133" t="s">
        <v>286</v>
      </c>
      <c r="C2133" t="str">
        <f>TEXT(D2133, "mmm")</f>
        <v>Feb</v>
      </c>
      <c r="D2133" s="1">
        <v>45343</v>
      </c>
      <c r="E2133" t="s">
        <v>102</v>
      </c>
      <c r="F2133" t="s">
        <v>101</v>
      </c>
      <c r="G2133">
        <v>116688</v>
      </c>
      <c r="H2133">
        <v>16.07</v>
      </c>
      <c r="I2133">
        <v>1875176.16</v>
      </c>
      <c r="J2133" t="s">
        <v>86</v>
      </c>
      <c r="K2133">
        <v>2.0000136177690479E-2</v>
      </c>
      <c r="L2133">
        <v>2</v>
      </c>
      <c r="M2133" t="s">
        <v>82</v>
      </c>
    </row>
    <row r="2134" spans="1:13">
      <c r="A2134" t="s">
        <v>294</v>
      </c>
      <c r="B2134" t="s">
        <v>295</v>
      </c>
      <c r="C2134" t="str">
        <f>TEXT(D2134, "mmm")</f>
        <v>Feb</v>
      </c>
      <c r="D2134" s="1">
        <v>45343</v>
      </c>
      <c r="E2134" t="s">
        <v>102</v>
      </c>
      <c r="F2134" t="s">
        <v>101</v>
      </c>
      <c r="G2134">
        <v>2100</v>
      </c>
      <c r="H2134">
        <v>15.38</v>
      </c>
      <c r="I2134">
        <v>32298</v>
      </c>
      <c r="J2134" t="s">
        <v>81</v>
      </c>
      <c r="K2134">
        <v>1.755530961071039E-2</v>
      </c>
      <c r="L2134">
        <v>1.7555000000000001</v>
      </c>
      <c r="M2134" t="s">
        <v>82</v>
      </c>
    </row>
    <row r="2135" spans="1:13">
      <c r="A2135" t="s">
        <v>294</v>
      </c>
      <c r="B2135" t="s">
        <v>295</v>
      </c>
      <c r="C2135" t="str">
        <f>TEXT(D2135, "mmm")</f>
        <v>Feb</v>
      </c>
      <c r="D2135" s="1">
        <v>45343</v>
      </c>
      <c r="E2135" t="s">
        <v>100</v>
      </c>
      <c r="F2135" t="s">
        <v>101</v>
      </c>
      <c r="G2135">
        <v>2100</v>
      </c>
      <c r="H2135">
        <v>15.38</v>
      </c>
      <c r="I2135">
        <v>32298</v>
      </c>
      <c r="J2135" t="s">
        <v>81</v>
      </c>
      <c r="K2135">
        <v>1.755530961071039E-2</v>
      </c>
      <c r="L2135">
        <v>1.7555000000000001</v>
      </c>
      <c r="M2135" t="s">
        <v>82</v>
      </c>
    </row>
    <row r="2136" spans="1:13">
      <c r="A2136" t="s">
        <v>468</v>
      </c>
      <c r="B2136" t="s">
        <v>469</v>
      </c>
      <c r="C2136" t="str">
        <f>TEXT(D2136, "mmm")</f>
        <v>Feb</v>
      </c>
      <c r="D2136" s="1">
        <v>45343</v>
      </c>
      <c r="E2136" t="s">
        <v>473</v>
      </c>
      <c r="F2136" t="s">
        <v>101</v>
      </c>
      <c r="G2136">
        <v>25082</v>
      </c>
      <c r="H2136">
        <v>3.08</v>
      </c>
      <c r="I2136">
        <v>77252.56</v>
      </c>
      <c r="J2136" t="s">
        <v>81</v>
      </c>
      <c r="K2136">
        <v>-4.8701253462488103E-2</v>
      </c>
      <c r="L2136">
        <v>-4.8700999999999999</v>
      </c>
      <c r="M2136" t="s">
        <v>82</v>
      </c>
    </row>
    <row r="2137" spans="1:13">
      <c r="A2137" t="s">
        <v>1422</v>
      </c>
      <c r="B2137" t="s">
        <v>1423</v>
      </c>
      <c r="C2137" t="str">
        <f>TEXT(D2137, "mmm")</f>
        <v>Feb</v>
      </c>
      <c r="D2137" s="1">
        <v>45343</v>
      </c>
      <c r="E2137" t="s">
        <v>1424</v>
      </c>
      <c r="F2137" t="s">
        <v>101</v>
      </c>
      <c r="G2137">
        <v>150000</v>
      </c>
      <c r="H2137">
        <v>0.28000000000000003</v>
      </c>
      <c r="I2137">
        <v>42000.000000000007</v>
      </c>
      <c r="J2137" t="s">
        <v>86</v>
      </c>
      <c r="K2137">
        <v>4.3478218616745952E-2</v>
      </c>
      <c r="L2137">
        <v>4.3478000000000003</v>
      </c>
      <c r="M2137" t="s">
        <v>82</v>
      </c>
    </row>
    <row r="2138" spans="1:13">
      <c r="A2138" t="s">
        <v>1422</v>
      </c>
      <c r="B2138" t="s">
        <v>1423</v>
      </c>
      <c r="C2138" t="str">
        <f>TEXT(D2138, "mmm")</f>
        <v>Feb</v>
      </c>
      <c r="D2138" s="1">
        <v>45343</v>
      </c>
      <c r="E2138" t="s">
        <v>1425</v>
      </c>
      <c r="F2138" t="s">
        <v>101</v>
      </c>
      <c r="G2138">
        <v>150000</v>
      </c>
      <c r="H2138">
        <v>0.28000000000000003</v>
      </c>
      <c r="I2138">
        <v>42000.000000000007</v>
      </c>
      <c r="J2138" t="s">
        <v>86</v>
      </c>
      <c r="K2138">
        <v>4.3478218616745952E-2</v>
      </c>
      <c r="L2138">
        <v>4.3478000000000003</v>
      </c>
      <c r="M2138" t="s">
        <v>82</v>
      </c>
    </row>
    <row r="2139" spans="1:13">
      <c r="A2139" t="s">
        <v>1422</v>
      </c>
      <c r="B2139" t="s">
        <v>1423</v>
      </c>
      <c r="C2139" t="str">
        <f>TEXT(D2139, "mmm")</f>
        <v>Feb</v>
      </c>
      <c r="D2139" s="1">
        <v>45343</v>
      </c>
      <c r="E2139" t="s">
        <v>1426</v>
      </c>
      <c r="F2139" t="s">
        <v>101</v>
      </c>
      <c r="G2139">
        <v>150000</v>
      </c>
      <c r="H2139">
        <v>0.28000000000000003</v>
      </c>
      <c r="I2139">
        <v>42000.000000000007</v>
      </c>
      <c r="J2139" t="s">
        <v>86</v>
      </c>
      <c r="K2139">
        <v>4.3478218616745952E-2</v>
      </c>
      <c r="L2139">
        <v>4.3478000000000003</v>
      </c>
      <c r="M2139" t="s">
        <v>82</v>
      </c>
    </row>
    <row r="2140" spans="1:13">
      <c r="A2140" t="s">
        <v>1422</v>
      </c>
      <c r="B2140" t="s">
        <v>1423</v>
      </c>
      <c r="C2140" t="str">
        <f>TEXT(D2140, "mmm")</f>
        <v>Feb</v>
      </c>
      <c r="D2140" s="1">
        <v>45343</v>
      </c>
      <c r="E2140" t="s">
        <v>1427</v>
      </c>
      <c r="F2140" t="s">
        <v>101</v>
      </c>
      <c r="G2140">
        <v>150000</v>
      </c>
      <c r="H2140">
        <v>0.28000000000000003</v>
      </c>
      <c r="I2140">
        <v>42000.000000000007</v>
      </c>
      <c r="J2140" t="s">
        <v>86</v>
      </c>
      <c r="K2140">
        <v>4.3478218616745952E-2</v>
      </c>
      <c r="L2140">
        <v>4.3478000000000003</v>
      </c>
      <c r="M2140" t="s">
        <v>82</v>
      </c>
    </row>
    <row r="2141" spans="1:13">
      <c r="A2141" t="s">
        <v>1422</v>
      </c>
      <c r="B2141" t="s">
        <v>1423</v>
      </c>
      <c r="C2141" t="str">
        <f>TEXT(D2141, "mmm")</f>
        <v>Feb</v>
      </c>
      <c r="D2141" s="1">
        <v>45343</v>
      </c>
      <c r="E2141" t="s">
        <v>1428</v>
      </c>
      <c r="F2141" t="s">
        <v>101</v>
      </c>
      <c r="G2141">
        <v>150000</v>
      </c>
      <c r="H2141">
        <v>0.28000000000000003</v>
      </c>
      <c r="I2141">
        <v>42000.000000000007</v>
      </c>
      <c r="J2141" t="s">
        <v>86</v>
      </c>
      <c r="K2141">
        <v>4.3478218616745952E-2</v>
      </c>
      <c r="L2141">
        <v>4.3478000000000003</v>
      </c>
      <c r="M2141" t="s">
        <v>82</v>
      </c>
    </row>
    <row r="2142" spans="1:13">
      <c r="A2142" t="s">
        <v>1422</v>
      </c>
      <c r="B2142" t="s">
        <v>1423</v>
      </c>
      <c r="C2142" t="str">
        <f>TEXT(D2142, "mmm")</f>
        <v>Feb</v>
      </c>
      <c r="D2142" s="1">
        <v>45343</v>
      </c>
      <c r="E2142" t="s">
        <v>1429</v>
      </c>
      <c r="F2142" t="s">
        <v>101</v>
      </c>
      <c r="G2142">
        <v>150000</v>
      </c>
      <c r="H2142">
        <v>0.28000000000000003</v>
      </c>
      <c r="I2142">
        <v>42000.000000000007</v>
      </c>
      <c r="J2142" t="s">
        <v>86</v>
      </c>
      <c r="K2142">
        <v>4.3478218616745952E-2</v>
      </c>
      <c r="L2142">
        <v>4.3478000000000003</v>
      </c>
      <c r="M2142" t="s">
        <v>82</v>
      </c>
    </row>
    <row r="2143" spans="1:13">
      <c r="A2143" t="s">
        <v>1326</v>
      </c>
      <c r="B2143" t="s">
        <v>1327</v>
      </c>
      <c r="C2143" t="str">
        <f>TEXT(D2143, "mmm")</f>
        <v>Feb</v>
      </c>
      <c r="D2143" s="1">
        <v>45343</v>
      </c>
      <c r="E2143" t="s">
        <v>1383</v>
      </c>
      <c r="F2143" t="s">
        <v>101</v>
      </c>
      <c r="G2143">
        <v>537815</v>
      </c>
      <c r="H2143">
        <v>28.82</v>
      </c>
      <c r="I2143">
        <v>15499828.300000001</v>
      </c>
      <c r="J2143" t="s">
        <v>86</v>
      </c>
      <c r="K2143">
        <v>0.1661463413407793</v>
      </c>
      <c r="L2143">
        <v>16.614599999999999</v>
      </c>
      <c r="M2143" t="s">
        <v>82</v>
      </c>
    </row>
    <row r="2144" spans="1:13">
      <c r="A2144" t="s">
        <v>1326</v>
      </c>
      <c r="B2144" t="s">
        <v>1327</v>
      </c>
      <c r="C2144" t="str">
        <f>TEXT(D2144, "mmm")</f>
        <v>Feb</v>
      </c>
      <c r="D2144" s="1">
        <v>45343</v>
      </c>
      <c r="E2144" t="s">
        <v>1384</v>
      </c>
      <c r="F2144" t="s">
        <v>101</v>
      </c>
      <c r="G2144">
        <v>537815</v>
      </c>
      <c r="H2144">
        <v>28.82</v>
      </c>
      <c r="I2144">
        <v>15499828.300000001</v>
      </c>
      <c r="J2144" t="s">
        <v>86</v>
      </c>
      <c r="K2144">
        <v>0.1661463413407793</v>
      </c>
      <c r="L2144">
        <v>16.614599999999999</v>
      </c>
      <c r="M2144" t="s">
        <v>82</v>
      </c>
    </row>
    <row r="2145" spans="1:13">
      <c r="A2145" t="s">
        <v>1326</v>
      </c>
      <c r="B2145" t="s">
        <v>1327</v>
      </c>
      <c r="C2145" t="str">
        <f>TEXT(D2145, "mmm")</f>
        <v>Feb</v>
      </c>
      <c r="D2145" s="1">
        <v>45343</v>
      </c>
      <c r="E2145" t="s">
        <v>1385</v>
      </c>
      <c r="F2145" t="s">
        <v>101</v>
      </c>
      <c r="G2145">
        <v>537815</v>
      </c>
      <c r="H2145">
        <v>28.82</v>
      </c>
      <c r="I2145">
        <v>15499828.300000001</v>
      </c>
      <c r="J2145" t="s">
        <v>86</v>
      </c>
      <c r="K2145">
        <v>0.1661463413407793</v>
      </c>
      <c r="L2145">
        <v>16.614599999999999</v>
      </c>
      <c r="M2145" t="s">
        <v>82</v>
      </c>
    </row>
    <row r="2146" spans="1:13">
      <c r="A2146" t="s">
        <v>1326</v>
      </c>
      <c r="B2146" t="s">
        <v>1327</v>
      </c>
      <c r="C2146" t="str">
        <f>TEXT(D2146, "mmm")</f>
        <v>Feb</v>
      </c>
      <c r="D2146" s="1">
        <v>45343</v>
      </c>
      <c r="E2146" t="s">
        <v>1386</v>
      </c>
      <c r="F2146" t="s">
        <v>101</v>
      </c>
      <c r="G2146">
        <v>537815</v>
      </c>
      <c r="H2146">
        <v>28.82</v>
      </c>
      <c r="I2146">
        <v>15499828.300000001</v>
      </c>
      <c r="J2146" t="s">
        <v>86</v>
      </c>
      <c r="K2146">
        <v>0.1661463413407793</v>
      </c>
      <c r="L2146">
        <v>16.614599999999999</v>
      </c>
      <c r="M2146" t="s">
        <v>82</v>
      </c>
    </row>
    <row r="2147" spans="1:13">
      <c r="A2147" t="s">
        <v>1326</v>
      </c>
      <c r="B2147" t="s">
        <v>1327</v>
      </c>
      <c r="C2147" t="str">
        <f>TEXT(D2147, "mmm")</f>
        <v>Feb</v>
      </c>
      <c r="D2147" s="1">
        <v>45343</v>
      </c>
      <c r="E2147" t="s">
        <v>1328</v>
      </c>
      <c r="F2147" t="s">
        <v>101</v>
      </c>
      <c r="G2147">
        <v>537815</v>
      </c>
      <c r="H2147">
        <v>28.82</v>
      </c>
      <c r="I2147">
        <v>15499828.300000001</v>
      </c>
      <c r="J2147" t="s">
        <v>86</v>
      </c>
      <c r="K2147">
        <v>0.1661463413407793</v>
      </c>
      <c r="L2147">
        <v>16.614599999999999</v>
      </c>
      <c r="M2147" t="s">
        <v>82</v>
      </c>
    </row>
    <row r="2148" spans="1:13">
      <c r="A2148" t="s">
        <v>1326</v>
      </c>
      <c r="B2148" t="s">
        <v>1327</v>
      </c>
      <c r="C2148" t="str">
        <f>TEXT(D2148, "mmm")</f>
        <v>Feb</v>
      </c>
      <c r="D2148" s="1">
        <v>45343</v>
      </c>
      <c r="E2148" t="s">
        <v>1387</v>
      </c>
      <c r="F2148" t="s">
        <v>101</v>
      </c>
      <c r="G2148">
        <v>537815</v>
      </c>
      <c r="H2148">
        <v>28.82</v>
      </c>
      <c r="I2148">
        <v>15499828.300000001</v>
      </c>
      <c r="J2148" t="s">
        <v>86</v>
      </c>
      <c r="K2148">
        <v>0.1661463413407793</v>
      </c>
      <c r="L2148">
        <v>16.614599999999999</v>
      </c>
      <c r="M2148" t="s">
        <v>82</v>
      </c>
    </row>
    <row r="2149" spans="1:13">
      <c r="A2149" t="s">
        <v>1326</v>
      </c>
      <c r="B2149" t="s">
        <v>1327</v>
      </c>
      <c r="C2149" t="str">
        <f>TEXT(D2149, "mmm")</f>
        <v>Feb</v>
      </c>
      <c r="D2149" s="1">
        <v>45343</v>
      </c>
      <c r="E2149" t="s">
        <v>1388</v>
      </c>
      <c r="F2149" t="s">
        <v>101</v>
      </c>
      <c r="G2149">
        <v>537815</v>
      </c>
      <c r="H2149">
        <v>28.82</v>
      </c>
      <c r="I2149">
        <v>15499828.300000001</v>
      </c>
      <c r="J2149" t="s">
        <v>86</v>
      </c>
      <c r="K2149">
        <v>0.1661463413407793</v>
      </c>
      <c r="L2149">
        <v>16.614599999999999</v>
      </c>
      <c r="M2149" t="s">
        <v>82</v>
      </c>
    </row>
    <row r="2150" spans="1:13">
      <c r="A2150" t="s">
        <v>1326</v>
      </c>
      <c r="B2150" t="s">
        <v>1327</v>
      </c>
      <c r="C2150" t="str">
        <f>TEXT(D2150, "mmm")</f>
        <v>Feb</v>
      </c>
      <c r="D2150" s="1">
        <v>45343</v>
      </c>
      <c r="E2150" t="s">
        <v>1389</v>
      </c>
      <c r="F2150" t="s">
        <v>101</v>
      </c>
      <c r="G2150">
        <v>537815</v>
      </c>
      <c r="H2150">
        <v>28.82</v>
      </c>
      <c r="I2150">
        <v>15499828.300000001</v>
      </c>
      <c r="J2150" t="s">
        <v>86</v>
      </c>
      <c r="K2150">
        <v>0.1661463413407793</v>
      </c>
      <c r="L2150">
        <v>16.614599999999999</v>
      </c>
      <c r="M2150" t="s">
        <v>82</v>
      </c>
    </row>
    <row r="2151" spans="1:13">
      <c r="A2151" t="s">
        <v>1326</v>
      </c>
      <c r="B2151" t="s">
        <v>1327</v>
      </c>
      <c r="C2151" t="str">
        <f>TEXT(D2151, "mmm")</f>
        <v>Feb</v>
      </c>
      <c r="D2151" s="1">
        <v>45343</v>
      </c>
      <c r="E2151" t="s">
        <v>1390</v>
      </c>
      <c r="F2151" t="s">
        <v>101</v>
      </c>
      <c r="G2151">
        <v>537815</v>
      </c>
      <c r="H2151">
        <v>28.82</v>
      </c>
      <c r="I2151">
        <v>15499828.300000001</v>
      </c>
      <c r="J2151" t="s">
        <v>86</v>
      </c>
      <c r="K2151">
        <v>0.1661463413407793</v>
      </c>
      <c r="L2151">
        <v>16.614599999999999</v>
      </c>
      <c r="M2151" t="s">
        <v>82</v>
      </c>
    </row>
    <row r="2152" spans="1:13">
      <c r="A2152" t="s">
        <v>1326</v>
      </c>
      <c r="B2152" t="s">
        <v>1327</v>
      </c>
      <c r="C2152" t="str">
        <f>TEXT(D2152, "mmm")</f>
        <v>Feb</v>
      </c>
      <c r="D2152" s="1">
        <v>45343</v>
      </c>
      <c r="E2152" t="s">
        <v>1391</v>
      </c>
      <c r="F2152" t="s">
        <v>101</v>
      </c>
      <c r="G2152">
        <v>537815</v>
      </c>
      <c r="H2152">
        <v>28.82</v>
      </c>
      <c r="I2152">
        <v>15499828.300000001</v>
      </c>
      <c r="J2152" t="s">
        <v>86</v>
      </c>
      <c r="K2152">
        <v>0.1661463413407793</v>
      </c>
      <c r="L2152">
        <v>16.614599999999999</v>
      </c>
      <c r="M2152" t="s">
        <v>82</v>
      </c>
    </row>
    <row r="2153" spans="1:13">
      <c r="A2153" t="s">
        <v>1326</v>
      </c>
      <c r="B2153" t="s">
        <v>1327</v>
      </c>
      <c r="C2153" t="str">
        <f>TEXT(D2153, "mmm")</f>
        <v>Feb</v>
      </c>
      <c r="D2153" s="1">
        <v>45343</v>
      </c>
      <c r="E2153" t="s">
        <v>1383</v>
      </c>
      <c r="F2153" t="s">
        <v>101</v>
      </c>
      <c r="G2153">
        <v>7414</v>
      </c>
      <c r="H2153">
        <v>29.14</v>
      </c>
      <c r="I2153">
        <v>216043.96</v>
      </c>
      <c r="J2153" t="s">
        <v>81</v>
      </c>
      <c r="K2153">
        <v>0.1661463413407793</v>
      </c>
      <c r="L2153">
        <v>16.614599999999999</v>
      </c>
      <c r="M2153" t="s">
        <v>82</v>
      </c>
    </row>
    <row r="2154" spans="1:13">
      <c r="A2154" t="s">
        <v>1326</v>
      </c>
      <c r="B2154" t="s">
        <v>1327</v>
      </c>
      <c r="C2154" t="str">
        <f>TEXT(D2154, "mmm")</f>
        <v>Feb</v>
      </c>
      <c r="D2154" s="1">
        <v>45343</v>
      </c>
      <c r="E2154" t="s">
        <v>1384</v>
      </c>
      <c r="F2154" t="s">
        <v>101</v>
      </c>
      <c r="G2154">
        <v>7414</v>
      </c>
      <c r="H2154">
        <v>29.14</v>
      </c>
      <c r="I2154">
        <v>216043.96</v>
      </c>
      <c r="J2154" t="s">
        <v>81</v>
      </c>
      <c r="K2154">
        <v>0.1661463413407793</v>
      </c>
      <c r="L2154">
        <v>16.614599999999999</v>
      </c>
      <c r="M2154" t="s">
        <v>82</v>
      </c>
    </row>
    <row r="2155" spans="1:13">
      <c r="A2155" t="s">
        <v>1326</v>
      </c>
      <c r="B2155" t="s">
        <v>1327</v>
      </c>
      <c r="C2155" t="str">
        <f>TEXT(D2155, "mmm")</f>
        <v>Feb</v>
      </c>
      <c r="D2155" s="1">
        <v>45343</v>
      </c>
      <c r="E2155" t="s">
        <v>1385</v>
      </c>
      <c r="F2155" t="s">
        <v>101</v>
      </c>
      <c r="G2155">
        <v>7414</v>
      </c>
      <c r="H2155">
        <v>29.14</v>
      </c>
      <c r="I2155">
        <v>216043.96</v>
      </c>
      <c r="J2155" t="s">
        <v>81</v>
      </c>
      <c r="K2155">
        <v>0.1661463413407793</v>
      </c>
      <c r="L2155">
        <v>16.614599999999999</v>
      </c>
      <c r="M2155" t="s">
        <v>82</v>
      </c>
    </row>
    <row r="2156" spans="1:13">
      <c r="A2156" t="s">
        <v>1326</v>
      </c>
      <c r="B2156" t="s">
        <v>1327</v>
      </c>
      <c r="C2156" t="str">
        <f>TEXT(D2156, "mmm")</f>
        <v>Feb</v>
      </c>
      <c r="D2156" s="1">
        <v>45343</v>
      </c>
      <c r="E2156" t="s">
        <v>1386</v>
      </c>
      <c r="F2156" t="s">
        <v>101</v>
      </c>
      <c r="G2156">
        <v>7414</v>
      </c>
      <c r="H2156">
        <v>29.14</v>
      </c>
      <c r="I2156">
        <v>216043.96</v>
      </c>
      <c r="J2156" t="s">
        <v>81</v>
      </c>
      <c r="K2156">
        <v>0.1661463413407793</v>
      </c>
      <c r="L2156">
        <v>16.614599999999999</v>
      </c>
      <c r="M2156" t="s">
        <v>82</v>
      </c>
    </row>
    <row r="2157" spans="1:13">
      <c r="A2157" t="s">
        <v>1326</v>
      </c>
      <c r="B2157" t="s">
        <v>1327</v>
      </c>
      <c r="C2157" t="str">
        <f>TEXT(D2157, "mmm")</f>
        <v>Feb</v>
      </c>
      <c r="D2157" s="1">
        <v>45343</v>
      </c>
      <c r="E2157" t="s">
        <v>1328</v>
      </c>
      <c r="F2157" t="s">
        <v>101</v>
      </c>
      <c r="G2157">
        <v>7414</v>
      </c>
      <c r="H2157">
        <v>29.14</v>
      </c>
      <c r="I2157">
        <v>216043.96</v>
      </c>
      <c r="J2157" t="s">
        <v>81</v>
      </c>
      <c r="K2157">
        <v>0.1661463413407793</v>
      </c>
      <c r="L2157">
        <v>16.614599999999999</v>
      </c>
      <c r="M2157" t="s">
        <v>82</v>
      </c>
    </row>
    <row r="2158" spans="1:13">
      <c r="A2158" t="s">
        <v>1326</v>
      </c>
      <c r="B2158" t="s">
        <v>1327</v>
      </c>
      <c r="C2158" t="str">
        <f>TEXT(D2158, "mmm")</f>
        <v>Feb</v>
      </c>
      <c r="D2158" s="1">
        <v>45343</v>
      </c>
      <c r="E2158" t="s">
        <v>1387</v>
      </c>
      <c r="F2158" t="s">
        <v>101</v>
      </c>
      <c r="G2158">
        <v>7414</v>
      </c>
      <c r="H2158">
        <v>29.14</v>
      </c>
      <c r="I2158">
        <v>216043.96</v>
      </c>
      <c r="J2158" t="s">
        <v>81</v>
      </c>
      <c r="K2158">
        <v>0.1661463413407793</v>
      </c>
      <c r="L2158">
        <v>16.614599999999999</v>
      </c>
      <c r="M2158" t="s">
        <v>82</v>
      </c>
    </row>
    <row r="2159" spans="1:13">
      <c r="A2159" t="s">
        <v>1326</v>
      </c>
      <c r="B2159" t="s">
        <v>1327</v>
      </c>
      <c r="C2159" t="str">
        <f>TEXT(D2159, "mmm")</f>
        <v>Feb</v>
      </c>
      <c r="D2159" s="1">
        <v>45343</v>
      </c>
      <c r="E2159" t="s">
        <v>1388</v>
      </c>
      <c r="F2159" t="s">
        <v>101</v>
      </c>
      <c r="G2159">
        <v>7414</v>
      </c>
      <c r="H2159">
        <v>29.14</v>
      </c>
      <c r="I2159">
        <v>216043.96</v>
      </c>
      <c r="J2159" t="s">
        <v>81</v>
      </c>
      <c r="K2159">
        <v>0.1661463413407793</v>
      </c>
      <c r="L2159">
        <v>16.614599999999999</v>
      </c>
      <c r="M2159" t="s">
        <v>82</v>
      </c>
    </row>
    <row r="2160" spans="1:13">
      <c r="A2160" t="s">
        <v>1326</v>
      </c>
      <c r="B2160" t="s">
        <v>1327</v>
      </c>
      <c r="C2160" t="str">
        <f>TEXT(D2160, "mmm")</f>
        <v>Feb</v>
      </c>
      <c r="D2160" s="1">
        <v>45343</v>
      </c>
      <c r="E2160" t="s">
        <v>1389</v>
      </c>
      <c r="F2160" t="s">
        <v>101</v>
      </c>
      <c r="G2160">
        <v>7414</v>
      </c>
      <c r="H2160">
        <v>29.14</v>
      </c>
      <c r="I2160">
        <v>216043.96</v>
      </c>
      <c r="J2160" t="s">
        <v>81</v>
      </c>
      <c r="K2160">
        <v>0.1661463413407793</v>
      </c>
      <c r="L2160">
        <v>16.614599999999999</v>
      </c>
      <c r="M2160" t="s">
        <v>82</v>
      </c>
    </row>
    <row r="2161" spans="1:13">
      <c r="A2161" t="s">
        <v>1326</v>
      </c>
      <c r="B2161" t="s">
        <v>1327</v>
      </c>
      <c r="C2161" t="str">
        <f>TEXT(D2161, "mmm")</f>
        <v>Feb</v>
      </c>
      <c r="D2161" s="1">
        <v>45343</v>
      </c>
      <c r="E2161" t="s">
        <v>1390</v>
      </c>
      <c r="F2161" t="s">
        <v>101</v>
      </c>
      <c r="G2161">
        <v>7414</v>
      </c>
      <c r="H2161">
        <v>29.14</v>
      </c>
      <c r="I2161">
        <v>216043.96</v>
      </c>
      <c r="J2161" t="s">
        <v>81</v>
      </c>
      <c r="K2161">
        <v>0.1661463413407793</v>
      </c>
      <c r="L2161">
        <v>16.614599999999999</v>
      </c>
      <c r="M2161" t="s">
        <v>82</v>
      </c>
    </row>
    <row r="2162" spans="1:13">
      <c r="A2162" t="s">
        <v>1326</v>
      </c>
      <c r="B2162" t="s">
        <v>1327</v>
      </c>
      <c r="C2162" t="str">
        <f>TEXT(D2162, "mmm")</f>
        <v>Feb</v>
      </c>
      <c r="D2162" s="1">
        <v>45343</v>
      </c>
      <c r="E2162" t="s">
        <v>1391</v>
      </c>
      <c r="F2162" t="s">
        <v>101</v>
      </c>
      <c r="G2162">
        <v>7414</v>
      </c>
      <c r="H2162">
        <v>29.14</v>
      </c>
      <c r="I2162">
        <v>216043.96</v>
      </c>
      <c r="J2162" t="s">
        <v>81</v>
      </c>
      <c r="K2162">
        <v>0.1661463413407793</v>
      </c>
      <c r="L2162">
        <v>16.614599999999999</v>
      </c>
      <c r="M2162" t="s">
        <v>82</v>
      </c>
    </row>
    <row r="2163" spans="1:13">
      <c r="A2163" t="s">
        <v>1430</v>
      </c>
      <c r="B2163" t="s">
        <v>1431</v>
      </c>
      <c r="C2163" t="str">
        <f>TEXT(D2163, "mmm")</f>
        <v>Feb</v>
      </c>
      <c r="D2163" s="1">
        <v>45343</v>
      </c>
      <c r="E2163" t="s">
        <v>1432</v>
      </c>
      <c r="F2163" t="s">
        <v>80</v>
      </c>
      <c r="G2163">
        <v>40000</v>
      </c>
      <c r="H2163">
        <v>6.69</v>
      </c>
      <c r="I2163">
        <v>267600</v>
      </c>
      <c r="J2163" t="s">
        <v>86</v>
      </c>
      <c r="K2163">
        <v>-7.4738341154710897E-3</v>
      </c>
      <c r="L2163">
        <v>-0.74739999999999995</v>
      </c>
      <c r="M2163" t="s">
        <v>82</v>
      </c>
    </row>
    <row r="2164" spans="1:13">
      <c r="A2164" t="s">
        <v>952</v>
      </c>
      <c r="B2164" t="s">
        <v>953</v>
      </c>
      <c r="C2164" t="str">
        <f>TEXT(D2164, "mmm")</f>
        <v>Feb</v>
      </c>
      <c r="D2164" s="1">
        <v>45343</v>
      </c>
      <c r="E2164" t="s">
        <v>1433</v>
      </c>
      <c r="F2164" t="s">
        <v>251</v>
      </c>
      <c r="G2164">
        <v>10000</v>
      </c>
      <c r="H2164">
        <v>20.94</v>
      </c>
      <c r="I2164">
        <v>209400</v>
      </c>
      <c r="J2164" t="s">
        <v>86</v>
      </c>
      <c r="K2164">
        <v>-4.2734705169471532E-3</v>
      </c>
      <c r="L2164">
        <v>-0.42730000000000001</v>
      </c>
      <c r="M2164" t="s">
        <v>82</v>
      </c>
    </row>
    <row r="2165" spans="1:13">
      <c r="A2165" t="s">
        <v>142</v>
      </c>
      <c r="B2165" t="s">
        <v>143</v>
      </c>
      <c r="C2165" t="str">
        <f>TEXT(D2165, "mmm")</f>
        <v>Feb</v>
      </c>
      <c r="D2165" s="1">
        <v>45343</v>
      </c>
      <c r="E2165" t="s">
        <v>102</v>
      </c>
      <c r="F2165" t="s">
        <v>101</v>
      </c>
      <c r="G2165">
        <v>23672</v>
      </c>
      <c r="H2165">
        <v>16.72</v>
      </c>
      <c r="I2165">
        <v>395795.84</v>
      </c>
      <c r="J2165" t="s">
        <v>81</v>
      </c>
      <c r="K2165">
        <v>1.374789620786321E-2</v>
      </c>
      <c r="L2165">
        <v>1.3748</v>
      </c>
      <c r="M2165" t="s">
        <v>82</v>
      </c>
    </row>
    <row r="2166" spans="1:13">
      <c r="A2166" t="s">
        <v>142</v>
      </c>
      <c r="B2166" t="s">
        <v>143</v>
      </c>
      <c r="C2166" t="str">
        <f>TEXT(D2166, "mmm")</f>
        <v>Feb</v>
      </c>
      <c r="D2166" s="1">
        <v>45343</v>
      </c>
      <c r="E2166" t="s">
        <v>100</v>
      </c>
      <c r="F2166" t="s">
        <v>101</v>
      </c>
      <c r="G2166">
        <v>23672</v>
      </c>
      <c r="H2166">
        <v>16.72</v>
      </c>
      <c r="I2166">
        <v>395795.84</v>
      </c>
      <c r="J2166" t="s">
        <v>81</v>
      </c>
      <c r="K2166">
        <v>1.374789620786321E-2</v>
      </c>
      <c r="L2166">
        <v>1.3748</v>
      </c>
      <c r="M2166" t="s">
        <v>82</v>
      </c>
    </row>
    <row r="2167" spans="1:13">
      <c r="A2167" t="s">
        <v>815</v>
      </c>
      <c r="B2167" t="s">
        <v>816</v>
      </c>
      <c r="C2167" t="str">
        <f>TEXT(D2167, "mmm")</f>
        <v>Feb</v>
      </c>
      <c r="D2167" s="1">
        <v>45343</v>
      </c>
      <c r="E2167" t="s">
        <v>817</v>
      </c>
      <c r="F2167" t="s">
        <v>101</v>
      </c>
      <c r="G2167">
        <v>166</v>
      </c>
      <c r="H2167">
        <v>1315</v>
      </c>
      <c r="I2167">
        <v>218290</v>
      </c>
      <c r="J2167" t="s">
        <v>81</v>
      </c>
      <c r="K2167">
        <v>3.3149520211326562E-2</v>
      </c>
      <c r="L2167">
        <v>3.3149999999999999</v>
      </c>
      <c r="M2167" t="s">
        <v>82</v>
      </c>
    </row>
    <row r="2168" spans="1:13">
      <c r="A2168" t="s">
        <v>649</v>
      </c>
      <c r="B2168" t="s">
        <v>650</v>
      </c>
      <c r="C2168" t="str">
        <f>TEXT(D2168, "mmm")</f>
        <v>Feb</v>
      </c>
      <c r="D2168" s="1">
        <v>45343</v>
      </c>
      <c r="E2168" t="s">
        <v>651</v>
      </c>
      <c r="F2168" t="s">
        <v>251</v>
      </c>
      <c r="G2168">
        <v>3265</v>
      </c>
      <c r="H2168">
        <v>4.37</v>
      </c>
      <c r="I2168">
        <v>14268.05</v>
      </c>
      <c r="J2168" t="s">
        <v>81</v>
      </c>
      <c r="K2168">
        <v>-7.3563149848217768E-2</v>
      </c>
      <c r="L2168">
        <v>-7.3563000000000001</v>
      </c>
      <c r="M2168" t="s">
        <v>82</v>
      </c>
    </row>
    <row r="2169" spans="1:13">
      <c r="A2169" t="s">
        <v>952</v>
      </c>
      <c r="B2169" t="s">
        <v>953</v>
      </c>
      <c r="C2169" t="str">
        <f>TEXT(D2169, "mmm")</f>
        <v>Feb</v>
      </c>
      <c r="D2169" s="1">
        <v>45343</v>
      </c>
      <c r="E2169" t="s">
        <v>1434</v>
      </c>
      <c r="F2169" t="s">
        <v>101</v>
      </c>
      <c r="G2169">
        <v>10000</v>
      </c>
      <c r="H2169">
        <v>20.94</v>
      </c>
      <c r="I2169">
        <v>209400</v>
      </c>
      <c r="J2169" t="s">
        <v>86</v>
      </c>
      <c r="K2169">
        <v>-4.2734705169471532E-3</v>
      </c>
      <c r="L2169">
        <v>-0.42730000000000001</v>
      </c>
      <c r="M2169" t="s">
        <v>82</v>
      </c>
    </row>
    <row r="2170" spans="1:13">
      <c r="A2170" t="s">
        <v>265</v>
      </c>
      <c r="B2170" t="s">
        <v>266</v>
      </c>
      <c r="C2170" t="str">
        <f>TEXT(D2170, "mmm")</f>
        <v>Feb</v>
      </c>
      <c r="D2170" s="1">
        <v>45343</v>
      </c>
      <c r="E2170" t="s">
        <v>1252</v>
      </c>
      <c r="F2170" t="s">
        <v>128</v>
      </c>
      <c r="G2170">
        <v>3500</v>
      </c>
      <c r="H2170">
        <v>56.92</v>
      </c>
      <c r="I2170">
        <v>199220</v>
      </c>
      <c r="J2170" t="s">
        <v>81</v>
      </c>
      <c r="K2170">
        <v>7.2436278144942801E-3</v>
      </c>
      <c r="L2170">
        <v>0.72440000000000004</v>
      </c>
      <c r="M2170" t="s">
        <v>82</v>
      </c>
    </row>
    <row r="2171" spans="1:13">
      <c r="A2171" t="s">
        <v>649</v>
      </c>
      <c r="B2171" t="s">
        <v>650</v>
      </c>
      <c r="C2171" t="str">
        <f>TEXT(D2171, "mmm")</f>
        <v>Feb</v>
      </c>
      <c r="D2171" s="1">
        <v>45343</v>
      </c>
      <c r="E2171" t="s">
        <v>660</v>
      </c>
      <c r="F2171" t="s">
        <v>222</v>
      </c>
      <c r="G2171">
        <v>3265</v>
      </c>
      <c r="H2171">
        <v>4.37</v>
      </c>
      <c r="I2171">
        <v>14268.05</v>
      </c>
      <c r="J2171" t="s">
        <v>81</v>
      </c>
      <c r="K2171">
        <v>-7.3563149848217768E-2</v>
      </c>
      <c r="L2171">
        <v>-7.3563000000000001</v>
      </c>
      <c r="M2171" t="s">
        <v>82</v>
      </c>
    </row>
    <row r="2172" spans="1:13">
      <c r="A2172" t="s">
        <v>649</v>
      </c>
      <c r="B2172" t="s">
        <v>650</v>
      </c>
      <c r="C2172" t="str">
        <f>TEXT(D2172, "mmm")</f>
        <v>Feb</v>
      </c>
      <c r="D2172" s="1">
        <v>45343</v>
      </c>
      <c r="E2172" t="s">
        <v>659</v>
      </c>
      <c r="F2172" t="s">
        <v>222</v>
      </c>
      <c r="G2172">
        <v>3265</v>
      </c>
      <c r="H2172">
        <v>4.37</v>
      </c>
      <c r="I2172">
        <v>14268.05</v>
      </c>
      <c r="J2172" t="s">
        <v>81</v>
      </c>
      <c r="K2172">
        <v>-7.3563149848217768E-2</v>
      </c>
      <c r="L2172">
        <v>-7.3563000000000001</v>
      </c>
      <c r="M2172" t="s">
        <v>82</v>
      </c>
    </row>
    <row r="2173" spans="1:13">
      <c r="A2173" t="s">
        <v>649</v>
      </c>
      <c r="B2173" t="s">
        <v>650</v>
      </c>
      <c r="C2173" t="str">
        <f>TEXT(D2173, "mmm")</f>
        <v>Feb</v>
      </c>
      <c r="D2173" s="1">
        <v>45343</v>
      </c>
      <c r="E2173" t="s">
        <v>658</v>
      </c>
      <c r="F2173" t="s">
        <v>222</v>
      </c>
      <c r="G2173">
        <v>3265</v>
      </c>
      <c r="H2173">
        <v>4.37</v>
      </c>
      <c r="I2173">
        <v>14268.05</v>
      </c>
      <c r="J2173" t="s">
        <v>81</v>
      </c>
      <c r="K2173">
        <v>-7.3563149848217768E-2</v>
      </c>
      <c r="L2173">
        <v>-7.3563000000000001</v>
      </c>
      <c r="M2173" t="s">
        <v>82</v>
      </c>
    </row>
    <row r="2174" spans="1:13">
      <c r="A2174" t="s">
        <v>649</v>
      </c>
      <c r="B2174" t="s">
        <v>650</v>
      </c>
      <c r="C2174" t="str">
        <f>TEXT(D2174, "mmm")</f>
        <v>Feb</v>
      </c>
      <c r="D2174" s="1">
        <v>45343</v>
      </c>
      <c r="E2174" t="s">
        <v>662</v>
      </c>
      <c r="F2174" t="s">
        <v>222</v>
      </c>
      <c r="G2174">
        <v>3265</v>
      </c>
      <c r="H2174">
        <v>4.37</v>
      </c>
      <c r="I2174">
        <v>14268.05</v>
      </c>
      <c r="J2174" t="s">
        <v>81</v>
      </c>
      <c r="K2174">
        <v>-7.3563149848217768E-2</v>
      </c>
      <c r="L2174">
        <v>-7.3563000000000001</v>
      </c>
      <c r="M2174" t="s">
        <v>82</v>
      </c>
    </row>
    <row r="2175" spans="1:13">
      <c r="A2175" t="s">
        <v>649</v>
      </c>
      <c r="B2175" t="s">
        <v>650</v>
      </c>
      <c r="C2175" t="str">
        <f>TEXT(D2175, "mmm")</f>
        <v>Feb</v>
      </c>
      <c r="D2175" s="1">
        <v>45343</v>
      </c>
      <c r="E2175" t="s">
        <v>664</v>
      </c>
      <c r="F2175" t="s">
        <v>101</v>
      </c>
      <c r="G2175">
        <v>3265</v>
      </c>
      <c r="H2175">
        <v>4.37</v>
      </c>
      <c r="I2175">
        <v>14268.05</v>
      </c>
      <c r="J2175" t="s">
        <v>81</v>
      </c>
      <c r="K2175">
        <v>-7.3563149848217768E-2</v>
      </c>
      <c r="L2175">
        <v>-7.3563000000000001</v>
      </c>
      <c r="M2175" t="s">
        <v>82</v>
      </c>
    </row>
    <row r="2176" spans="1:13">
      <c r="A2176" t="s">
        <v>649</v>
      </c>
      <c r="B2176" t="s">
        <v>650</v>
      </c>
      <c r="C2176" t="str">
        <f>TEXT(D2176, "mmm")</f>
        <v>Feb</v>
      </c>
      <c r="D2176" s="1">
        <v>45343</v>
      </c>
      <c r="E2176" t="s">
        <v>651</v>
      </c>
      <c r="F2176" t="s">
        <v>251</v>
      </c>
      <c r="G2176">
        <v>3265</v>
      </c>
      <c r="H2176">
        <v>4.37</v>
      </c>
      <c r="I2176">
        <v>14268.05</v>
      </c>
      <c r="J2176" t="s">
        <v>81</v>
      </c>
      <c r="K2176">
        <v>-7.3563149848217768E-2</v>
      </c>
      <c r="L2176">
        <v>-7.3563000000000001</v>
      </c>
      <c r="M2176" t="s">
        <v>82</v>
      </c>
    </row>
    <row r="2177" spans="1:13">
      <c r="A2177" t="s">
        <v>649</v>
      </c>
      <c r="B2177" t="s">
        <v>650</v>
      </c>
      <c r="C2177" t="str">
        <f>TEXT(D2177, "mmm")</f>
        <v>Feb</v>
      </c>
      <c r="D2177" s="1">
        <v>45343</v>
      </c>
      <c r="E2177" t="s">
        <v>661</v>
      </c>
      <c r="F2177" t="s">
        <v>222</v>
      </c>
      <c r="G2177">
        <v>3265</v>
      </c>
      <c r="H2177">
        <v>4.37</v>
      </c>
      <c r="I2177">
        <v>14268.05</v>
      </c>
      <c r="J2177" t="s">
        <v>81</v>
      </c>
      <c r="K2177">
        <v>-7.3563149848217768E-2</v>
      </c>
      <c r="L2177">
        <v>-7.3563000000000001</v>
      </c>
      <c r="M2177" t="s">
        <v>82</v>
      </c>
    </row>
    <row r="2178" spans="1:13">
      <c r="A2178" t="s">
        <v>649</v>
      </c>
      <c r="B2178" t="s">
        <v>650</v>
      </c>
      <c r="C2178" t="str">
        <f>TEXT(D2178, "mmm")</f>
        <v>Feb</v>
      </c>
      <c r="D2178" s="1">
        <v>45343</v>
      </c>
      <c r="E2178" t="s">
        <v>663</v>
      </c>
      <c r="F2178" t="s">
        <v>222</v>
      </c>
      <c r="G2178">
        <v>3265</v>
      </c>
      <c r="H2178">
        <v>4.37</v>
      </c>
      <c r="I2178">
        <v>14268.05</v>
      </c>
      <c r="J2178" t="s">
        <v>81</v>
      </c>
      <c r="K2178">
        <v>-7.3563149848217768E-2</v>
      </c>
      <c r="L2178">
        <v>-7.3563000000000001</v>
      </c>
      <c r="M2178" t="s">
        <v>82</v>
      </c>
    </row>
    <row r="2179" spans="1:13">
      <c r="A2179" t="s">
        <v>1435</v>
      </c>
      <c r="B2179" t="s">
        <v>1436</v>
      </c>
      <c r="C2179" t="str">
        <f>TEXT(D2179, "mmm")</f>
        <v>Feb</v>
      </c>
      <c r="D2179" s="1">
        <v>45343</v>
      </c>
      <c r="E2179" t="s">
        <v>1437</v>
      </c>
      <c r="F2179" t="s">
        <v>128</v>
      </c>
      <c r="G2179">
        <v>770</v>
      </c>
      <c r="H2179">
        <v>17.55</v>
      </c>
      <c r="I2179">
        <v>13513.5</v>
      </c>
      <c r="J2179" t="s">
        <v>81</v>
      </c>
      <c r="K2179">
        <v>-1.7144679057443659E-3</v>
      </c>
      <c r="L2179">
        <v>-0.1714</v>
      </c>
      <c r="M2179" t="s">
        <v>82</v>
      </c>
    </row>
    <row r="2180" spans="1:13">
      <c r="A2180" t="s">
        <v>1435</v>
      </c>
      <c r="B2180" t="s">
        <v>1436</v>
      </c>
      <c r="C2180" t="str">
        <f>TEXT(D2180, "mmm")</f>
        <v>Feb</v>
      </c>
      <c r="D2180" s="1">
        <v>45343</v>
      </c>
      <c r="E2180" t="s">
        <v>1437</v>
      </c>
      <c r="F2180" t="s">
        <v>128</v>
      </c>
      <c r="G2180">
        <v>1237</v>
      </c>
      <c r="H2180">
        <v>17.55</v>
      </c>
      <c r="I2180">
        <v>21709.35</v>
      </c>
      <c r="J2180" t="s">
        <v>86</v>
      </c>
      <c r="K2180">
        <v>-1.7144679057443659E-3</v>
      </c>
      <c r="L2180">
        <v>-0.1714</v>
      </c>
      <c r="M2180" t="s">
        <v>82</v>
      </c>
    </row>
    <row r="2181" spans="1:13">
      <c r="A2181" t="s">
        <v>737</v>
      </c>
      <c r="B2181" t="s">
        <v>738</v>
      </c>
      <c r="C2181" t="str">
        <f>TEXT(D2181, "mmm")</f>
        <v>Feb</v>
      </c>
      <c r="D2181" s="1">
        <v>45343</v>
      </c>
      <c r="E2181" t="s">
        <v>739</v>
      </c>
      <c r="F2181" t="s">
        <v>251</v>
      </c>
      <c r="G2181">
        <v>1377</v>
      </c>
      <c r="H2181">
        <v>31.74</v>
      </c>
      <c r="I2181">
        <v>43705.98</v>
      </c>
      <c r="J2181" t="s">
        <v>81</v>
      </c>
      <c r="K2181">
        <v>-3.8961110202935252E-2</v>
      </c>
      <c r="L2181">
        <v>-3.8961000000000001</v>
      </c>
      <c r="M2181" t="s">
        <v>82</v>
      </c>
    </row>
    <row r="2182" spans="1:13">
      <c r="A2182" t="s">
        <v>617</v>
      </c>
      <c r="B2182" t="s">
        <v>618</v>
      </c>
      <c r="C2182" t="str">
        <f>TEXT(D2182, "mmm")</f>
        <v>Feb</v>
      </c>
      <c r="D2182" s="1">
        <v>45343</v>
      </c>
      <c r="E2182" t="s">
        <v>1438</v>
      </c>
      <c r="F2182" t="s">
        <v>80</v>
      </c>
      <c r="G2182">
        <v>2400</v>
      </c>
      <c r="H2182">
        <v>55.35</v>
      </c>
      <c r="I2182">
        <v>132840</v>
      </c>
      <c r="J2182" t="s">
        <v>86</v>
      </c>
      <c r="K2182">
        <v>-8.3332228531866059E-3</v>
      </c>
      <c r="L2182">
        <v>-0.83330000000000004</v>
      </c>
      <c r="M2182" t="s">
        <v>82</v>
      </c>
    </row>
    <row r="2183" spans="1:13">
      <c r="A2183" t="s">
        <v>1439</v>
      </c>
      <c r="B2183" t="s">
        <v>1440</v>
      </c>
      <c r="C2183" t="str">
        <f>TEXT(D2183, "mmm")</f>
        <v>Feb</v>
      </c>
      <c r="D2183" s="1">
        <v>45344</v>
      </c>
      <c r="E2183" t="s">
        <v>1441</v>
      </c>
      <c r="F2183" t="s">
        <v>222</v>
      </c>
      <c r="G2183">
        <v>14933</v>
      </c>
      <c r="H2183">
        <v>12.39</v>
      </c>
      <c r="I2183">
        <v>185019.87</v>
      </c>
      <c r="J2183" t="s">
        <v>81</v>
      </c>
      <c r="K2183">
        <v>-1.521207633981914E-2</v>
      </c>
      <c r="L2183">
        <v>-1.5212000000000001</v>
      </c>
      <c r="M2183" t="s">
        <v>82</v>
      </c>
    </row>
    <row r="2184" spans="1:13">
      <c r="A2184" t="s">
        <v>1439</v>
      </c>
      <c r="B2184" t="s">
        <v>1440</v>
      </c>
      <c r="C2184" t="str">
        <f>TEXT(D2184, "mmm")</f>
        <v>Feb</v>
      </c>
      <c r="D2184" s="1">
        <v>45344</v>
      </c>
      <c r="E2184" t="s">
        <v>1442</v>
      </c>
      <c r="F2184" t="s">
        <v>101</v>
      </c>
      <c r="G2184">
        <v>14933</v>
      </c>
      <c r="H2184">
        <v>12.39</v>
      </c>
      <c r="I2184">
        <v>185019.87</v>
      </c>
      <c r="J2184" t="s">
        <v>81</v>
      </c>
      <c r="K2184">
        <v>-1.521207633981914E-2</v>
      </c>
      <c r="L2184">
        <v>-1.5212000000000001</v>
      </c>
      <c r="M2184" t="s">
        <v>82</v>
      </c>
    </row>
    <row r="2185" spans="1:13">
      <c r="A2185" t="s">
        <v>1439</v>
      </c>
      <c r="B2185" t="s">
        <v>1440</v>
      </c>
      <c r="C2185" t="str">
        <f>TEXT(D2185, "mmm")</f>
        <v>Feb</v>
      </c>
      <c r="D2185" s="1">
        <v>45344</v>
      </c>
      <c r="E2185" t="s">
        <v>1443</v>
      </c>
      <c r="F2185" t="s">
        <v>314</v>
      </c>
      <c r="G2185">
        <v>14933</v>
      </c>
      <c r="H2185">
        <v>12.39</v>
      </c>
      <c r="I2185">
        <v>185019.87</v>
      </c>
      <c r="J2185" t="s">
        <v>81</v>
      </c>
      <c r="K2185">
        <v>-1.521207633981914E-2</v>
      </c>
      <c r="L2185">
        <v>-1.5212000000000001</v>
      </c>
      <c r="M2185" t="s">
        <v>82</v>
      </c>
    </row>
    <row r="2186" spans="1:13">
      <c r="A2186" t="s">
        <v>1439</v>
      </c>
      <c r="B2186" t="s">
        <v>1440</v>
      </c>
      <c r="C2186" t="str">
        <f>TEXT(D2186, "mmm")</f>
        <v>Feb</v>
      </c>
      <c r="D2186" s="1">
        <v>45344</v>
      </c>
      <c r="E2186" t="s">
        <v>1444</v>
      </c>
      <c r="F2186" t="s">
        <v>222</v>
      </c>
      <c r="G2186">
        <v>14933</v>
      </c>
      <c r="H2186">
        <v>12.39</v>
      </c>
      <c r="I2186">
        <v>185019.87</v>
      </c>
      <c r="J2186" t="s">
        <v>81</v>
      </c>
      <c r="K2186">
        <v>-1.521207633981914E-2</v>
      </c>
      <c r="L2186">
        <v>-1.5212000000000001</v>
      </c>
      <c r="M2186" t="s">
        <v>82</v>
      </c>
    </row>
    <row r="2187" spans="1:13">
      <c r="A2187" t="s">
        <v>1445</v>
      </c>
      <c r="B2187" t="s">
        <v>1446</v>
      </c>
      <c r="C2187" t="str">
        <f>TEXT(D2187, "mmm")</f>
        <v>Feb</v>
      </c>
      <c r="D2187" s="1">
        <v>45344</v>
      </c>
      <c r="E2187" t="s">
        <v>1447</v>
      </c>
      <c r="F2187" t="s">
        <v>80</v>
      </c>
      <c r="G2187">
        <v>1000</v>
      </c>
      <c r="H2187">
        <v>16.690000000000001</v>
      </c>
      <c r="I2187">
        <v>16690</v>
      </c>
      <c r="J2187" t="s">
        <v>86</v>
      </c>
      <c r="K2187">
        <v>-1.133654722332267E-2</v>
      </c>
      <c r="L2187">
        <v>-1.1336999999999999</v>
      </c>
      <c r="M2187" t="s">
        <v>82</v>
      </c>
    </row>
    <row r="2188" spans="1:13">
      <c r="A2188" t="s">
        <v>1448</v>
      </c>
      <c r="B2188" t="s">
        <v>1449</v>
      </c>
      <c r="C2188" t="str">
        <f>TEXT(D2188, "mmm")</f>
        <v>Feb</v>
      </c>
      <c r="D2188" s="1">
        <v>45344</v>
      </c>
      <c r="E2188" t="s">
        <v>1450</v>
      </c>
      <c r="F2188" t="s">
        <v>80</v>
      </c>
      <c r="G2188">
        <v>1000</v>
      </c>
      <c r="H2188">
        <v>24.95</v>
      </c>
      <c r="I2188">
        <v>24950</v>
      </c>
      <c r="J2188" t="s">
        <v>81</v>
      </c>
      <c r="K2188">
        <v>1.187547122328758E-2</v>
      </c>
      <c r="L2188">
        <v>1.1875</v>
      </c>
      <c r="M2188" t="s">
        <v>82</v>
      </c>
    </row>
    <row r="2189" spans="1:13">
      <c r="A2189" t="s">
        <v>107</v>
      </c>
      <c r="B2189" t="s">
        <v>108</v>
      </c>
      <c r="C2189" t="str">
        <f>TEXT(D2189, "mmm")</f>
        <v>Feb</v>
      </c>
      <c r="D2189" s="1">
        <v>45344</v>
      </c>
      <c r="E2189" t="s">
        <v>109</v>
      </c>
      <c r="F2189" t="s">
        <v>101</v>
      </c>
      <c r="G2189">
        <v>20500</v>
      </c>
      <c r="H2189">
        <v>7.13</v>
      </c>
      <c r="I2189">
        <v>146165</v>
      </c>
      <c r="J2189" t="s">
        <v>81</v>
      </c>
      <c r="K2189">
        <v>3.6363601199548963E-2</v>
      </c>
      <c r="L2189">
        <v>3.6364000000000001</v>
      </c>
      <c r="M2189" t="s">
        <v>82</v>
      </c>
    </row>
    <row r="2190" spans="1:13">
      <c r="A2190" t="s">
        <v>107</v>
      </c>
      <c r="B2190" t="s">
        <v>108</v>
      </c>
      <c r="C2190" t="str">
        <f>TEXT(D2190, "mmm")</f>
        <v>Feb</v>
      </c>
      <c r="D2190" s="1">
        <v>45344</v>
      </c>
      <c r="E2190" t="s">
        <v>111</v>
      </c>
      <c r="F2190" t="s">
        <v>101</v>
      </c>
      <c r="G2190">
        <v>20500</v>
      </c>
      <c r="H2190">
        <v>7.13</v>
      </c>
      <c r="I2190">
        <v>146165</v>
      </c>
      <c r="J2190" t="s">
        <v>81</v>
      </c>
      <c r="K2190">
        <v>3.6363601199548963E-2</v>
      </c>
      <c r="L2190">
        <v>3.6364000000000001</v>
      </c>
      <c r="M2190" t="s">
        <v>82</v>
      </c>
    </row>
    <row r="2191" spans="1:13">
      <c r="A2191" t="s">
        <v>107</v>
      </c>
      <c r="B2191" t="s">
        <v>108</v>
      </c>
      <c r="C2191" t="str">
        <f>TEXT(D2191, "mmm")</f>
        <v>Feb</v>
      </c>
      <c r="D2191" s="1">
        <v>45344</v>
      </c>
      <c r="E2191" t="s">
        <v>110</v>
      </c>
      <c r="F2191" t="s">
        <v>101</v>
      </c>
      <c r="G2191">
        <v>20500</v>
      </c>
      <c r="H2191">
        <v>7.13</v>
      </c>
      <c r="I2191">
        <v>146165</v>
      </c>
      <c r="J2191" t="s">
        <v>81</v>
      </c>
      <c r="K2191">
        <v>3.6363601199548963E-2</v>
      </c>
      <c r="L2191">
        <v>3.6364000000000001</v>
      </c>
      <c r="M2191" t="s">
        <v>82</v>
      </c>
    </row>
    <row r="2192" spans="1:13">
      <c r="A2192" t="s">
        <v>107</v>
      </c>
      <c r="B2192" t="s">
        <v>108</v>
      </c>
      <c r="C2192" t="str">
        <f>TEXT(D2192, "mmm")</f>
        <v>Feb</v>
      </c>
      <c r="D2192" s="1">
        <v>45344</v>
      </c>
      <c r="E2192" t="s">
        <v>109</v>
      </c>
      <c r="F2192" t="s">
        <v>101</v>
      </c>
      <c r="G2192">
        <v>25000</v>
      </c>
      <c r="H2192">
        <v>7.11</v>
      </c>
      <c r="I2192">
        <v>177750</v>
      </c>
      <c r="J2192" t="s">
        <v>81</v>
      </c>
      <c r="K2192">
        <v>3.6363601199548963E-2</v>
      </c>
      <c r="L2192">
        <v>3.6364000000000001</v>
      </c>
      <c r="M2192" t="s">
        <v>82</v>
      </c>
    </row>
    <row r="2193" spans="1:13">
      <c r="A2193" t="s">
        <v>107</v>
      </c>
      <c r="B2193" t="s">
        <v>108</v>
      </c>
      <c r="C2193" t="str">
        <f>TEXT(D2193, "mmm")</f>
        <v>Feb</v>
      </c>
      <c r="D2193" s="1">
        <v>45344</v>
      </c>
      <c r="E2193" t="s">
        <v>111</v>
      </c>
      <c r="F2193" t="s">
        <v>101</v>
      </c>
      <c r="G2193">
        <v>25000</v>
      </c>
      <c r="H2193">
        <v>7.11</v>
      </c>
      <c r="I2193">
        <v>177750</v>
      </c>
      <c r="J2193" t="s">
        <v>81</v>
      </c>
      <c r="K2193">
        <v>3.6363601199548963E-2</v>
      </c>
      <c r="L2193">
        <v>3.6364000000000001</v>
      </c>
      <c r="M2193" t="s">
        <v>82</v>
      </c>
    </row>
    <row r="2194" spans="1:13">
      <c r="A2194" t="s">
        <v>107</v>
      </c>
      <c r="B2194" t="s">
        <v>108</v>
      </c>
      <c r="C2194" t="str">
        <f>TEXT(D2194, "mmm")</f>
        <v>Feb</v>
      </c>
      <c r="D2194" s="1">
        <v>45344</v>
      </c>
      <c r="E2194" t="s">
        <v>110</v>
      </c>
      <c r="F2194" t="s">
        <v>101</v>
      </c>
      <c r="G2194">
        <v>25000</v>
      </c>
      <c r="H2194">
        <v>7.11</v>
      </c>
      <c r="I2194">
        <v>177750</v>
      </c>
      <c r="J2194" t="s">
        <v>81</v>
      </c>
      <c r="K2194">
        <v>3.6363601199548963E-2</v>
      </c>
      <c r="L2194">
        <v>3.6364000000000001</v>
      </c>
      <c r="M2194" t="s">
        <v>82</v>
      </c>
    </row>
    <row r="2195" spans="1:13">
      <c r="A2195" t="s">
        <v>1326</v>
      </c>
      <c r="B2195" t="s">
        <v>1327</v>
      </c>
      <c r="C2195" t="str">
        <f>TEXT(D2195, "mmm")</f>
        <v>Feb</v>
      </c>
      <c r="D2195" s="1">
        <v>45344</v>
      </c>
      <c r="E2195" t="s">
        <v>1328</v>
      </c>
      <c r="F2195" t="s">
        <v>101</v>
      </c>
      <c r="G2195">
        <v>235148</v>
      </c>
      <c r="H2195">
        <v>29.46</v>
      </c>
      <c r="I2195">
        <v>6927460.0800000001</v>
      </c>
      <c r="J2195" t="s">
        <v>81</v>
      </c>
      <c r="K2195">
        <v>0.15093709355934681</v>
      </c>
      <c r="L2195">
        <v>15.0937</v>
      </c>
      <c r="M2195" t="s">
        <v>82</v>
      </c>
    </row>
    <row r="2196" spans="1:13">
      <c r="A2196" t="s">
        <v>1326</v>
      </c>
      <c r="B2196" t="s">
        <v>1327</v>
      </c>
      <c r="C2196" t="str">
        <f>TEXT(D2196, "mmm")</f>
        <v>Feb</v>
      </c>
      <c r="D2196" s="1">
        <v>45344</v>
      </c>
      <c r="E2196" t="s">
        <v>1329</v>
      </c>
      <c r="F2196" t="s">
        <v>101</v>
      </c>
      <c r="G2196">
        <v>235148</v>
      </c>
      <c r="H2196">
        <v>29.46</v>
      </c>
      <c r="I2196">
        <v>6927460.0800000001</v>
      </c>
      <c r="J2196" t="s">
        <v>81</v>
      </c>
      <c r="K2196">
        <v>0.15093709355934681</v>
      </c>
      <c r="L2196">
        <v>15.0937</v>
      </c>
      <c r="M2196" t="s">
        <v>82</v>
      </c>
    </row>
    <row r="2197" spans="1:13">
      <c r="A2197" t="s">
        <v>1326</v>
      </c>
      <c r="B2197" t="s">
        <v>1327</v>
      </c>
      <c r="C2197" t="str">
        <f>TEXT(D2197, "mmm")</f>
        <v>Feb</v>
      </c>
      <c r="D2197" s="1">
        <v>45344</v>
      </c>
      <c r="E2197" t="s">
        <v>1330</v>
      </c>
      <c r="F2197" t="s">
        <v>101</v>
      </c>
      <c r="G2197">
        <v>235148</v>
      </c>
      <c r="H2197">
        <v>29.46</v>
      </c>
      <c r="I2197">
        <v>6927460.0800000001</v>
      </c>
      <c r="J2197" t="s">
        <v>81</v>
      </c>
      <c r="K2197">
        <v>0.15093709355934681</v>
      </c>
      <c r="L2197">
        <v>15.0937</v>
      </c>
      <c r="M2197" t="s">
        <v>82</v>
      </c>
    </row>
    <row r="2198" spans="1:13">
      <c r="A2198" t="s">
        <v>1326</v>
      </c>
      <c r="B2198" t="s">
        <v>1327</v>
      </c>
      <c r="C2198" t="str">
        <f>TEXT(D2198, "mmm")</f>
        <v>Feb</v>
      </c>
      <c r="D2198" s="1">
        <v>45344</v>
      </c>
      <c r="E2198" t="s">
        <v>1331</v>
      </c>
      <c r="F2198" t="s">
        <v>101</v>
      </c>
      <c r="G2198">
        <v>235148</v>
      </c>
      <c r="H2198">
        <v>29.46</v>
      </c>
      <c r="I2198">
        <v>6927460.0800000001</v>
      </c>
      <c r="J2198" t="s">
        <v>81</v>
      </c>
      <c r="K2198">
        <v>0.15093709355934681</v>
      </c>
      <c r="L2198">
        <v>15.0937</v>
      </c>
      <c r="M2198" t="s">
        <v>82</v>
      </c>
    </row>
    <row r="2199" spans="1:13">
      <c r="A2199" t="s">
        <v>1326</v>
      </c>
      <c r="B2199" t="s">
        <v>1327</v>
      </c>
      <c r="C2199" t="str">
        <f>TEXT(D2199, "mmm")</f>
        <v>Feb</v>
      </c>
      <c r="D2199" s="1">
        <v>45344</v>
      </c>
      <c r="E2199" t="s">
        <v>1332</v>
      </c>
      <c r="F2199" t="s">
        <v>101</v>
      </c>
      <c r="G2199">
        <v>235148</v>
      </c>
      <c r="H2199">
        <v>29.46</v>
      </c>
      <c r="I2199">
        <v>6927460.0800000001</v>
      </c>
      <c r="J2199" t="s">
        <v>81</v>
      </c>
      <c r="K2199">
        <v>0.15093709355934681</v>
      </c>
      <c r="L2199">
        <v>15.0937</v>
      </c>
      <c r="M2199" t="s">
        <v>82</v>
      </c>
    </row>
    <row r="2200" spans="1:13">
      <c r="A2200" t="s">
        <v>1326</v>
      </c>
      <c r="B2200" t="s">
        <v>1327</v>
      </c>
      <c r="C2200" t="str">
        <f>TEXT(D2200, "mmm")</f>
        <v>Feb</v>
      </c>
      <c r="D2200" s="1">
        <v>45344</v>
      </c>
      <c r="E2200" t="s">
        <v>1333</v>
      </c>
      <c r="F2200" t="s">
        <v>101</v>
      </c>
      <c r="G2200">
        <v>235148</v>
      </c>
      <c r="H2200">
        <v>29.46</v>
      </c>
      <c r="I2200">
        <v>6927460.0800000001</v>
      </c>
      <c r="J2200" t="s">
        <v>81</v>
      </c>
      <c r="K2200">
        <v>0.15093709355934681</v>
      </c>
      <c r="L2200">
        <v>15.0937</v>
      </c>
      <c r="M2200" t="s">
        <v>82</v>
      </c>
    </row>
    <row r="2201" spans="1:13">
      <c r="A2201" t="s">
        <v>1326</v>
      </c>
      <c r="B2201" t="s">
        <v>1327</v>
      </c>
      <c r="C2201" t="str">
        <f>TEXT(D2201, "mmm")</f>
        <v>Feb</v>
      </c>
      <c r="D2201" s="1">
        <v>45344</v>
      </c>
      <c r="E2201" t="s">
        <v>1334</v>
      </c>
      <c r="F2201" t="s">
        <v>101</v>
      </c>
      <c r="G2201">
        <v>235148</v>
      </c>
      <c r="H2201">
        <v>29.46</v>
      </c>
      <c r="I2201">
        <v>6927460.0800000001</v>
      </c>
      <c r="J2201" t="s">
        <v>81</v>
      </c>
      <c r="K2201">
        <v>0.15093709355934681</v>
      </c>
      <c r="L2201">
        <v>15.0937</v>
      </c>
      <c r="M2201" t="s">
        <v>82</v>
      </c>
    </row>
    <row r="2202" spans="1:13">
      <c r="A2202" t="s">
        <v>1326</v>
      </c>
      <c r="B2202" t="s">
        <v>1327</v>
      </c>
      <c r="C2202" t="str">
        <f>TEXT(D2202, "mmm")</f>
        <v>Feb</v>
      </c>
      <c r="D2202" s="1">
        <v>45344</v>
      </c>
      <c r="E2202" t="s">
        <v>1335</v>
      </c>
      <c r="F2202" t="s">
        <v>101</v>
      </c>
      <c r="G2202">
        <v>235148</v>
      </c>
      <c r="H2202">
        <v>29.46</v>
      </c>
      <c r="I2202">
        <v>6927460.0800000001</v>
      </c>
      <c r="J2202" t="s">
        <v>81</v>
      </c>
      <c r="K2202">
        <v>0.15093709355934681</v>
      </c>
      <c r="L2202">
        <v>15.0937</v>
      </c>
      <c r="M2202" t="s">
        <v>82</v>
      </c>
    </row>
    <row r="2203" spans="1:13">
      <c r="A2203" t="s">
        <v>1326</v>
      </c>
      <c r="B2203" t="s">
        <v>1327</v>
      </c>
      <c r="C2203" t="str">
        <f>TEXT(D2203, "mmm")</f>
        <v>Feb</v>
      </c>
      <c r="D2203" s="1">
        <v>45344</v>
      </c>
      <c r="E2203" t="s">
        <v>1336</v>
      </c>
      <c r="F2203" t="s">
        <v>101</v>
      </c>
      <c r="G2203">
        <v>235148</v>
      </c>
      <c r="H2203">
        <v>29.46</v>
      </c>
      <c r="I2203">
        <v>6927460.0800000001</v>
      </c>
      <c r="J2203" t="s">
        <v>81</v>
      </c>
      <c r="K2203">
        <v>0.15093709355934681</v>
      </c>
      <c r="L2203">
        <v>15.0937</v>
      </c>
      <c r="M2203" t="s">
        <v>82</v>
      </c>
    </row>
    <row r="2204" spans="1:13">
      <c r="A2204" t="s">
        <v>1326</v>
      </c>
      <c r="B2204" t="s">
        <v>1327</v>
      </c>
      <c r="C2204" t="str">
        <f>TEXT(D2204, "mmm")</f>
        <v>Feb</v>
      </c>
      <c r="D2204" s="1">
        <v>45344</v>
      </c>
      <c r="E2204" t="s">
        <v>1337</v>
      </c>
      <c r="F2204" t="s">
        <v>101</v>
      </c>
      <c r="G2204">
        <v>235148</v>
      </c>
      <c r="H2204">
        <v>29.46</v>
      </c>
      <c r="I2204">
        <v>6927460.0800000001</v>
      </c>
      <c r="J2204" t="s">
        <v>81</v>
      </c>
      <c r="K2204">
        <v>0.15093709355934681</v>
      </c>
      <c r="L2204">
        <v>15.0937</v>
      </c>
      <c r="M2204" t="s">
        <v>82</v>
      </c>
    </row>
    <row r="2205" spans="1:13">
      <c r="A2205" t="s">
        <v>1326</v>
      </c>
      <c r="B2205" t="s">
        <v>1327</v>
      </c>
      <c r="C2205" t="str">
        <f>TEXT(D2205, "mmm")</f>
        <v>Feb</v>
      </c>
      <c r="D2205" s="1">
        <v>45344</v>
      </c>
      <c r="E2205" t="s">
        <v>1328</v>
      </c>
      <c r="F2205" t="s">
        <v>101</v>
      </c>
      <c r="G2205">
        <v>203213</v>
      </c>
      <c r="H2205">
        <v>29.95</v>
      </c>
      <c r="I2205">
        <v>6086229.3499999996</v>
      </c>
      <c r="J2205" t="s">
        <v>81</v>
      </c>
      <c r="K2205">
        <v>0.15093709355934681</v>
      </c>
      <c r="L2205">
        <v>15.0937</v>
      </c>
      <c r="M2205" t="s">
        <v>82</v>
      </c>
    </row>
    <row r="2206" spans="1:13">
      <c r="A2206" t="s">
        <v>1326</v>
      </c>
      <c r="B2206" t="s">
        <v>1327</v>
      </c>
      <c r="C2206" t="str">
        <f>TEXT(D2206, "mmm")</f>
        <v>Feb</v>
      </c>
      <c r="D2206" s="1">
        <v>45344</v>
      </c>
      <c r="E2206" t="s">
        <v>1329</v>
      </c>
      <c r="F2206" t="s">
        <v>101</v>
      </c>
      <c r="G2206">
        <v>203213</v>
      </c>
      <c r="H2206">
        <v>29.95</v>
      </c>
      <c r="I2206">
        <v>6086229.3499999996</v>
      </c>
      <c r="J2206" t="s">
        <v>81</v>
      </c>
      <c r="K2206">
        <v>0.15093709355934681</v>
      </c>
      <c r="L2206">
        <v>15.0937</v>
      </c>
      <c r="M2206" t="s">
        <v>82</v>
      </c>
    </row>
    <row r="2207" spans="1:13">
      <c r="A2207" t="s">
        <v>1326</v>
      </c>
      <c r="B2207" t="s">
        <v>1327</v>
      </c>
      <c r="C2207" t="str">
        <f>TEXT(D2207, "mmm")</f>
        <v>Feb</v>
      </c>
      <c r="D2207" s="1">
        <v>45344</v>
      </c>
      <c r="E2207" t="s">
        <v>1330</v>
      </c>
      <c r="F2207" t="s">
        <v>101</v>
      </c>
      <c r="G2207">
        <v>203213</v>
      </c>
      <c r="H2207">
        <v>29.95</v>
      </c>
      <c r="I2207">
        <v>6086229.3499999996</v>
      </c>
      <c r="J2207" t="s">
        <v>81</v>
      </c>
      <c r="K2207">
        <v>0.15093709355934681</v>
      </c>
      <c r="L2207">
        <v>15.0937</v>
      </c>
      <c r="M2207" t="s">
        <v>82</v>
      </c>
    </row>
    <row r="2208" spans="1:13">
      <c r="A2208" t="s">
        <v>1326</v>
      </c>
      <c r="B2208" t="s">
        <v>1327</v>
      </c>
      <c r="C2208" t="str">
        <f>TEXT(D2208, "mmm")</f>
        <v>Feb</v>
      </c>
      <c r="D2208" s="1">
        <v>45344</v>
      </c>
      <c r="E2208" t="s">
        <v>1331</v>
      </c>
      <c r="F2208" t="s">
        <v>101</v>
      </c>
      <c r="G2208">
        <v>203213</v>
      </c>
      <c r="H2208">
        <v>29.95</v>
      </c>
      <c r="I2208">
        <v>6086229.3499999996</v>
      </c>
      <c r="J2208" t="s">
        <v>81</v>
      </c>
      <c r="K2208">
        <v>0.15093709355934681</v>
      </c>
      <c r="L2208">
        <v>15.0937</v>
      </c>
      <c r="M2208" t="s">
        <v>82</v>
      </c>
    </row>
    <row r="2209" spans="1:13">
      <c r="A2209" t="s">
        <v>1326</v>
      </c>
      <c r="B2209" t="s">
        <v>1327</v>
      </c>
      <c r="C2209" t="str">
        <f>TEXT(D2209, "mmm")</f>
        <v>Feb</v>
      </c>
      <c r="D2209" s="1">
        <v>45344</v>
      </c>
      <c r="E2209" t="s">
        <v>1332</v>
      </c>
      <c r="F2209" t="s">
        <v>101</v>
      </c>
      <c r="G2209">
        <v>203213</v>
      </c>
      <c r="H2209">
        <v>29.95</v>
      </c>
      <c r="I2209">
        <v>6086229.3499999996</v>
      </c>
      <c r="J2209" t="s">
        <v>81</v>
      </c>
      <c r="K2209">
        <v>0.15093709355934681</v>
      </c>
      <c r="L2209">
        <v>15.0937</v>
      </c>
      <c r="M2209" t="s">
        <v>82</v>
      </c>
    </row>
    <row r="2210" spans="1:13">
      <c r="A2210" t="s">
        <v>1326</v>
      </c>
      <c r="B2210" t="s">
        <v>1327</v>
      </c>
      <c r="C2210" t="str">
        <f>TEXT(D2210, "mmm")</f>
        <v>Feb</v>
      </c>
      <c r="D2210" s="1">
        <v>45344</v>
      </c>
      <c r="E2210" t="s">
        <v>1333</v>
      </c>
      <c r="F2210" t="s">
        <v>101</v>
      </c>
      <c r="G2210">
        <v>203213</v>
      </c>
      <c r="H2210">
        <v>29.95</v>
      </c>
      <c r="I2210">
        <v>6086229.3499999996</v>
      </c>
      <c r="J2210" t="s">
        <v>81</v>
      </c>
      <c r="K2210">
        <v>0.15093709355934681</v>
      </c>
      <c r="L2210">
        <v>15.0937</v>
      </c>
      <c r="M2210" t="s">
        <v>82</v>
      </c>
    </row>
    <row r="2211" spans="1:13">
      <c r="A2211" t="s">
        <v>1326</v>
      </c>
      <c r="B2211" t="s">
        <v>1327</v>
      </c>
      <c r="C2211" t="str">
        <f>TEXT(D2211, "mmm")</f>
        <v>Feb</v>
      </c>
      <c r="D2211" s="1">
        <v>45344</v>
      </c>
      <c r="E2211" t="s">
        <v>1334</v>
      </c>
      <c r="F2211" t="s">
        <v>101</v>
      </c>
      <c r="G2211">
        <v>203213</v>
      </c>
      <c r="H2211">
        <v>29.95</v>
      </c>
      <c r="I2211">
        <v>6086229.3499999996</v>
      </c>
      <c r="J2211" t="s">
        <v>81</v>
      </c>
      <c r="K2211">
        <v>0.15093709355934681</v>
      </c>
      <c r="L2211">
        <v>15.0937</v>
      </c>
      <c r="M2211" t="s">
        <v>82</v>
      </c>
    </row>
    <row r="2212" spans="1:13">
      <c r="A2212" t="s">
        <v>1326</v>
      </c>
      <c r="B2212" t="s">
        <v>1327</v>
      </c>
      <c r="C2212" t="str">
        <f>TEXT(D2212, "mmm")</f>
        <v>Feb</v>
      </c>
      <c r="D2212" s="1">
        <v>45344</v>
      </c>
      <c r="E2212" t="s">
        <v>1335</v>
      </c>
      <c r="F2212" t="s">
        <v>101</v>
      </c>
      <c r="G2212">
        <v>203213</v>
      </c>
      <c r="H2212">
        <v>29.95</v>
      </c>
      <c r="I2212">
        <v>6086229.3499999996</v>
      </c>
      <c r="J2212" t="s">
        <v>81</v>
      </c>
      <c r="K2212">
        <v>0.15093709355934681</v>
      </c>
      <c r="L2212">
        <v>15.0937</v>
      </c>
      <c r="M2212" t="s">
        <v>82</v>
      </c>
    </row>
    <row r="2213" spans="1:13">
      <c r="A2213" t="s">
        <v>1326</v>
      </c>
      <c r="B2213" t="s">
        <v>1327</v>
      </c>
      <c r="C2213" t="str">
        <f>TEXT(D2213, "mmm")</f>
        <v>Feb</v>
      </c>
      <c r="D2213" s="1">
        <v>45344</v>
      </c>
      <c r="E2213" t="s">
        <v>1336</v>
      </c>
      <c r="F2213" t="s">
        <v>101</v>
      </c>
      <c r="G2213">
        <v>203213</v>
      </c>
      <c r="H2213">
        <v>29.95</v>
      </c>
      <c r="I2213">
        <v>6086229.3499999996</v>
      </c>
      <c r="J2213" t="s">
        <v>81</v>
      </c>
      <c r="K2213">
        <v>0.15093709355934681</v>
      </c>
      <c r="L2213">
        <v>15.0937</v>
      </c>
      <c r="M2213" t="s">
        <v>82</v>
      </c>
    </row>
    <row r="2214" spans="1:13">
      <c r="A2214" t="s">
        <v>1326</v>
      </c>
      <c r="B2214" t="s">
        <v>1327</v>
      </c>
      <c r="C2214" t="str">
        <f>TEXT(D2214, "mmm")</f>
        <v>Feb</v>
      </c>
      <c r="D2214" s="1">
        <v>45344</v>
      </c>
      <c r="E2214" t="s">
        <v>1337</v>
      </c>
      <c r="F2214" t="s">
        <v>101</v>
      </c>
      <c r="G2214">
        <v>203213</v>
      </c>
      <c r="H2214">
        <v>29.95</v>
      </c>
      <c r="I2214">
        <v>6086229.3499999996</v>
      </c>
      <c r="J2214" t="s">
        <v>81</v>
      </c>
      <c r="K2214">
        <v>0.15093709355934681</v>
      </c>
      <c r="L2214">
        <v>15.0937</v>
      </c>
      <c r="M2214" t="s">
        <v>82</v>
      </c>
    </row>
    <row r="2215" spans="1:13">
      <c r="A2215" t="s">
        <v>64</v>
      </c>
      <c r="B2215" t="s">
        <v>1451</v>
      </c>
      <c r="C2215" t="str">
        <f>TEXT(D2215, "mmm")</f>
        <v>Feb</v>
      </c>
      <c r="D2215" s="1">
        <v>45344</v>
      </c>
      <c r="E2215" t="s">
        <v>1452</v>
      </c>
      <c r="F2215" t="s">
        <v>128</v>
      </c>
      <c r="G2215">
        <v>8209</v>
      </c>
      <c r="H2215">
        <v>2.27</v>
      </c>
      <c r="I2215">
        <v>18634.43</v>
      </c>
      <c r="J2215" t="s">
        <v>86</v>
      </c>
      <c r="K2215">
        <v>-4.5662164583715747E-2</v>
      </c>
      <c r="L2215">
        <v>-4.5662000000000003</v>
      </c>
      <c r="M2215" t="s">
        <v>82</v>
      </c>
    </row>
    <row r="2216" spans="1:13">
      <c r="A2216" t="s">
        <v>649</v>
      </c>
      <c r="B2216" t="s">
        <v>650</v>
      </c>
      <c r="C2216" t="str">
        <f>TEXT(D2216, "mmm")</f>
        <v>Feb</v>
      </c>
      <c r="D2216" s="1">
        <v>45344</v>
      </c>
      <c r="E2216" t="s">
        <v>651</v>
      </c>
      <c r="F2216" t="s">
        <v>251</v>
      </c>
      <c r="G2216">
        <v>22348</v>
      </c>
      <c r="H2216">
        <v>4.32</v>
      </c>
      <c r="I2216">
        <v>96543.360000000001</v>
      </c>
      <c r="J2216" t="s">
        <v>81</v>
      </c>
      <c r="K2216">
        <v>-8.0459749955358206E-2</v>
      </c>
      <c r="L2216">
        <v>-8.0459999999999994</v>
      </c>
      <c r="M2216" t="s">
        <v>82</v>
      </c>
    </row>
    <row r="2217" spans="1:13">
      <c r="A2217" t="s">
        <v>649</v>
      </c>
      <c r="B2217" t="s">
        <v>650</v>
      </c>
      <c r="C2217" t="str">
        <f>TEXT(D2217, "mmm")</f>
        <v>Feb</v>
      </c>
      <c r="D2217" s="1">
        <v>45344</v>
      </c>
      <c r="E2217" t="s">
        <v>663</v>
      </c>
      <c r="F2217" t="s">
        <v>222</v>
      </c>
      <c r="G2217">
        <v>22348</v>
      </c>
      <c r="H2217">
        <v>4.32</v>
      </c>
      <c r="I2217">
        <v>96543.360000000001</v>
      </c>
      <c r="J2217" t="s">
        <v>81</v>
      </c>
      <c r="K2217">
        <v>-8.0459749955358206E-2</v>
      </c>
      <c r="L2217">
        <v>-8.0459999999999994</v>
      </c>
      <c r="M2217" t="s">
        <v>82</v>
      </c>
    </row>
    <row r="2218" spans="1:13">
      <c r="A2218" t="s">
        <v>649</v>
      </c>
      <c r="B2218" t="s">
        <v>650</v>
      </c>
      <c r="C2218" t="str">
        <f>TEXT(D2218, "mmm")</f>
        <v>Feb</v>
      </c>
      <c r="D2218" s="1">
        <v>45344</v>
      </c>
      <c r="E2218" t="s">
        <v>661</v>
      </c>
      <c r="F2218" t="s">
        <v>222</v>
      </c>
      <c r="G2218">
        <v>22348</v>
      </c>
      <c r="H2218">
        <v>4.32</v>
      </c>
      <c r="I2218">
        <v>96543.360000000001</v>
      </c>
      <c r="J2218" t="s">
        <v>81</v>
      </c>
      <c r="K2218">
        <v>-8.0459749955358206E-2</v>
      </c>
      <c r="L2218">
        <v>-8.0459999999999994</v>
      </c>
      <c r="M2218" t="s">
        <v>82</v>
      </c>
    </row>
    <row r="2219" spans="1:13">
      <c r="A2219" t="s">
        <v>649</v>
      </c>
      <c r="B2219" t="s">
        <v>650</v>
      </c>
      <c r="C2219" t="str">
        <f>TEXT(D2219, "mmm")</f>
        <v>Feb</v>
      </c>
      <c r="D2219" s="1">
        <v>45344</v>
      </c>
      <c r="E2219" t="s">
        <v>660</v>
      </c>
      <c r="F2219" t="s">
        <v>222</v>
      </c>
      <c r="G2219">
        <v>22348</v>
      </c>
      <c r="H2219">
        <v>4.32</v>
      </c>
      <c r="I2219">
        <v>96543.360000000001</v>
      </c>
      <c r="J2219" t="s">
        <v>81</v>
      </c>
      <c r="K2219">
        <v>-8.0459749955358206E-2</v>
      </c>
      <c r="L2219">
        <v>-8.0459999999999994</v>
      </c>
      <c r="M2219" t="s">
        <v>82</v>
      </c>
    </row>
    <row r="2220" spans="1:13">
      <c r="A2220" t="s">
        <v>649</v>
      </c>
      <c r="B2220" t="s">
        <v>650</v>
      </c>
      <c r="C2220" t="str">
        <f>TEXT(D2220, "mmm")</f>
        <v>Feb</v>
      </c>
      <c r="D2220" s="1">
        <v>45344</v>
      </c>
      <c r="E2220" t="s">
        <v>662</v>
      </c>
      <c r="F2220" t="s">
        <v>222</v>
      </c>
      <c r="G2220">
        <v>22348</v>
      </c>
      <c r="H2220">
        <v>4.32</v>
      </c>
      <c r="I2220">
        <v>96543.360000000001</v>
      </c>
      <c r="J2220" t="s">
        <v>81</v>
      </c>
      <c r="K2220">
        <v>-8.0459749955358206E-2</v>
      </c>
      <c r="L2220">
        <v>-8.0459999999999994</v>
      </c>
      <c r="M2220" t="s">
        <v>82</v>
      </c>
    </row>
    <row r="2221" spans="1:13">
      <c r="A2221" t="s">
        <v>649</v>
      </c>
      <c r="B2221" t="s">
        <v>650</v>
      </c>
      <c r="C2221" t="str">
        <f>TEXT(D2221, "mmm")</f>
        <v>Feb</v>
      </c>
      <c r="D2221" s="1">
        <v>45344</v>
      </c>
      <c r="E2221" t="s">
        <v>664</v>
      </c>
      <c r="F2221" t="s">
        <v>101</v>
      </c>
      <c r="G2221">
        <v>22348</v>
      </c>
      <c r="H2221">
        <v>4.32</v>
      </c>
      <c r="I2221">
        <v>96543.360000000001</v>
      </c>
      <c r="J2221" t="s">
        <v>81</v>
      </c>
      <c r="K2221">
        <v>-8.0459749955358206E-2</v>
      </c>
      <c r="L2221">
        <v>-8.0459999999999994</v>
      </c>
      <c r="M2221" t="s">
        <v>82</v>
      </c>
    </row>
    <row r="2222" spans="1:13">
      <c r="A2222" t="s">
        <v>527</v>
      </c>
      <c r="B2222" t="s">
        <v>528</v>
      </c>
      <c r="C2222" t="str">
        <f>TEXT(D2222, "mmm")</f>
        <v>Feb</v>
      </c>
      <c r="D2222" s="1">
        <v>45344</v>
      </c>
      <c r="E2222" t="s">
        <v>531</v>
      </c>
      <c r="F2222" t="s">
        <v>101</v>
      </c>
      <c r="G2222">
        <v>182941</v>
      </c>
      <c r="H2222">
        <v>1.59</v>
      </c>
      <c r="I2222">
        <v>290876.19</v>
      </c>
      <c r="J2222" t="s">
        <v>86</v>
      </c>
      <c r="K2222">
        <v>0.40880500786968721</v>
      </c>
      <c r="L2222">
        <v>40.880499999999998</v>
      </c>
      <c r="M2222" t="s">
        <v>82</v>
      </c>
    </row>
    <row r="2223" spans="1:13">
      <c r="A2223" t="s">
        <v>527</v>
      </c>
      <c r="B2223" t="s">
        <v>528</v>
      </c>
      <c r="C2223" t="str">
        <f>TEXT(D2223, "mmm")</f>
        <v>Feb</v>
      </c>
      <c r="D2223" s="1">
        <v>45344</v>
      </c>
      <c r="E2223" t="s">
        <v>529</v>
      </c>
      <c r="F2223" t="s">
        <v>101</v>
      </c>
      <c r="G2223">
        <v>182941</v>
      </c>
      <c r="H2223">
        <v>1.59</v>
      </c>
      <c r="I2223">
        <v>290876.19</v>
      </c>
      <c r="J2223" t="s">
        <v>86</v>
      </c>
      <c r="K2223">
        <v>0.40880500786968721</v>
      </c>
      <c r="L2223">
        <v>40.880499999999998</v>
      </c>
      <c r="M2223" t="s">
        <v>82</v>
      </c>
    </row>
    <row r="2224" spans="1:13">
      <c r="A2224" t="s">
        <v>527</v>
      </c>
      <c r="B2224" t="s">
        <v>528</v>
      </c>
      <c r="C2224" t="str">
        <f>TEXT(D2224, "mmm")</f>
        <v>Feb</v>
      </c>
      <c r="D2224" s="1">
        <v>45344</v>
      </c>
      <c r="E2224" t="s">
        <v>530</v>
      </c>
      <c r="F2224" t="s">
        <v>101</v>
      </c>
      <c r="G2224">
        <v>182941</v>
      </c>
      <c r="H2224">
        <v>1.59</v>
      </c>
      <c r="I2224">
        <v>290876.19</v>
      </c>
      <c r="J2224" t="s">
        <v>86</v>
      </c>
      <c r="K2224">
        <v>0.40880500786968721</v>
      </c>
      <c r="L2224">
        <v>40.880499999999998</v>
      </c>
      <c r="M2224" t="s">
        <v>82</v>
      </c>
    </row>
    <row r="2225" spans="1:13">
      <c r="A2225" t="s">
        <v>527</v>
      </c>
      <c r="B2225" t="s">
        <v>528</v>
      </c>
      <c r="C2225" t="str">
        <f>TEXT(D2225, "mmm")</f>
        <v>Feb</v>
      </c>
      <c r="D2225" s="1">
        <v>45344</v>
      </c>
      <c r="E2225" t="s">
        <v>532</v>
      </c>
      <c r="F2225" t="s">
        <v>101</v>
      </c>
      <c r="G2225">
        <v>182941</v>
      </c>
      <c r="H2225">
        <v>1.59</v>
      </c>
      <c r="I2225">
        <v>290876.19</v>
      </c>
      <c r="J2225" t="s">
        <v>86</v>
      </c>
      <c r="K2225">
        <v>0.40880500786968721</v>
      </c>
      <c r="L2225">
        <v>40.880499999999998</v>
      </c>
      <c r="M2225" t="s">
        <v>82</v>
      </c>
    </row>
    <row r="2226" spans="1:13">
      <c r="A2226" t="s">
        <v>1358</v>
      </c>
      <c r="B2226" t="s">
        <v>1359</v>
      </c>
      <c r="C2226" t="str">
        <f>TEXT(D2226, "mmm")</f>
        <v>Feb</v>
      </c>
      <c r="D2226" s="1">
        <v>45344</v>
      </c>
      <c r="E2226" t="s">
        <v>1360</v>
      </c>
      <c r="F2226" t="s">
        <v>251</v>
      </c>
      <c r="G2226">
        <v>4000</v>
      </c>
      <c r="H2226">
        <v>15.95</v>
      </c>
      <c r="I2226">
        <v>63800</v>
      </c>
      <c r="J2226" t="s">
        <v>86</v>
      </c>
      <c r="K2226">
        <v>-1.8855231147226761E-3</v>
      </c>
      <c r="L2226">
        <v>-0.18859999999999999</v>
      </c>
      <c r="M2226" t="s">
        <v>82</v>
      </c>
    </row>
    <row r="2227" spans="1:13">
      <c r="A2227" t="s">
        <v>1314</v>
      </c>
      <c r="B2227" t="s">
        <v>1315</v>
      </c>
      <c r="C2227" t="str">
        <f>TEXT(D2227, "mmm")</f>
        <v>Feb</v>
      </c>
      <c r="D2227" s="1">
        <v>45344</v>
      </c>
      <c r="E2227" t="s">
        <v>1453</v>
      </c>
      <c r="F2227" t="s">
        <v>128</v>
      </c>
      <c r="G2227">
        <v>30000</v>
      </c>
      <c r="H2227">
        <v>0.34</v>
      </c>
      <c r="I2227">
        <v>10200</v>
      </c>
      <c r="J2227" t="s">
        <v>81</v>
      </c>
      <c r="K2227">
        <v>0.1176470134497527</v>
      </c>
      <c r="L2227">
        <v>11.764699999999999</v>
      </c>
      <c r="M2227" t="s">
        <v>82</v>
      </c>
    </row>
    <row r="2228" spans="1:13">
      <c r="A2228" t="s">
        <v>649</v>
      </c>
      <c r="B2228" t="s">
        <v>650</v>
      </c>
      <c r="C2228" t="str">
        <f>TEXT(D2228, "mmm")</f>
        <v>Feb</v>
      </c>
      <c r="D2228" s="1">
        <v>45344</v>
      </c>
      <c r="E2228" t="s">
        <v>658</v>
      </c>
      <c r="F2228" t="s">
        <v>222</v>
      </c>
      <c r="G2228">
        <v>22348</v>
      </c>
      <c r="H2228">
        <v>4.32</v>
      </c>
      <c r="I2228">
        <v>96543.360000000001</v>
      </c>
      <c r="J2228" t="s">
        <v>81</v>
      </c>
      <c r="K2228">
        <v>-8.0459749955358206E-2</v>
      </c>
      <c r="L2228">
        <v>-8.0459999999999994</v>
      </c>
      <c r="M2228" t="s">
        <v>82</v>
      </c>
    </row>
    <row r="2229" spans="1:13">
      <c r="A2229" t="s">
        <v>649</v>
      </c>
      <c r="B2229" t="s">
        <v>650</v>
      </c>
      <c r="C2229" t="str">
        <f>TEXT(D2229, "mmm")</f>
        <v>Feb</v>
      </c>
      <c r="D2229" s="1">
        <v>45344</v>
      </c>
      <c r="E2229" t="s">
        <v>659</v>
      </c>
      <c r="F2229" t="s">
        <v>222</v>
      </c>
      <c r="G2229">
        <v>22348</v>
      </c>
      <c r="H2229">
        <v>4.32</v>
      </c>
      <c r="I2229">
        <v>96543.360000000001</v>
      </c>
      <c r="J2229" t="s">
        <v>81</v>
      </c>
      <c r="K2229">
        <v>-8.0459749955358206E-2</v>
      </c>
      <c r="L2229">
        <v>-8.0459999999999994</v>
      </c>
      <c r="M2229" t="s">
        <v>82</v>
      </c>
    </row>
    <row r="2230" spans="1:13">
      <c r="A2230" t="s">
        <v>1454</v>
      </c>
      <c r="B2230" t="s">
        <v>1455</v>
      </c>
      <c r="C2230" t="str">
        <f>TEXT(D2230, "mmm")</f>
        <v>Feb</v>
      </c>
      <c r="D2230" s="1">
        <v>45344</v>
      </c>
      <c r="E2230" t="s">
        <v>1456</v>
      </c>
      <c r="F2230" t="s">
        <v>128</v>
      </c>
      <c r="G2230">
        <v>692</v>
      </c>
      <c r="H2230">
        <v>137.18</v>
      </c>
      <c r="I2230">
        <v>94928.56</v>
      </c>
      <c r="J2230" t="s">
        <v>81</v>
      </c>
      <c r="K2230">
        <v>3.3198155308302719E-3</v>
      </c>
      <c r="L2230">
        <v>0.33200000000000002</v>
      </c>
      <c r="M2230" t="s">
        <v>82</v>
      </c>
    </row>
    <row r="2231" spans="1:13">
      <c r="A2231" t="s">
        <v>1454</v>
      </c>
      <c r="B2231" t="s">
        <v>1455</v>
      </c>
      <c r="C2231" t="str">
        <f>TEXT(D2231, "mmm")</f>
        <v>Feb</v>
      </c>
      <c r="D2231" s="1">
        <v>45344</v>
      </c>
      <c r="E2231" t="s">
        <v>1456</v>
      </c>
      <c r="F2231" t="s">
        <v>128</v>
      </c>
      <c r="G2231">
        <v>5085</v>
      </c>
      <c r="H2231">
        <v>134.91</v>
      </c>
      <c r="I2231">
        <v>686017.35</v>
      </c>
      <c r="J2231" t="s">
        <v>86</v>
      </c>
      <c r="K2231">
        <v>3.3198155308302719E-3</v>
      </c>
      <c r="L2231">
        <v>0.33200000000000002</v>
      </c>
      <c r="M2231" t="s">
        <v>82</v>
      </c>
    </row>
    <row r="2232" spans="1:13">
      <c r="A2232" t="s">
        <v>1454</v>
      </c>
      <c r="B2232" t="s">
        <v>1455</v>
      </c>
      <c r="C2232" t="str">
        <f>TEXT(D2232, "mmm")</f>
        <v>Feb</v>
      </c>
      <c r="D2232" s="1">
        <v>45344</v>
      </c>
      <c r="E2232" t="s">
        <v>1456</v>
      </c>
      <c r="F2232" t="s">
        <v>128</v>
      </c>
      <c r="G2232">
        <v>1553</v>
      </c>
      <c r="H2232">
        <v>135.69</v>
      </c>
      <c r="I2232">
        <v>210726.57</v>
      </c>
      <c r="J2232" t="s">
        <v>81</v>
      </c>
      <c r="K2232">
        <v>3.3198155308302719E-3</v>
      </c>
      <c r="L2232">
        <v>0.33200000000000002</v>
      </c>
      <c r="M2232" t="s">
        <v>82</v>
      </c>
    </row>
    <row r="2233" spans="1:13">
      <c r="A2233" t="s">
        <v>1457</v>
      </c>
      <c r="B2233" t="s">
        <v>1458</v>
      </c>
      <c r="C2233" t="str">
        <f>TEXT(D2233, "mmm")</f>
        <v>Feb</v>
      </c>
      <c r="D2233" s="1">
        <v>45344</v>
      </c>
      <c r="E2233" t="s">
        <v>1459</v>
      </c>
      <c r="F2233" t="s">
        <v>80</v>
      </c>
      <c r="G2233">
        <v>410</v>
      </c>
      <c r="H2233">
        <v>123.96</v>
      </c>
      <c r="I2233">
        <v>50823.6</v>
      </c>
      <c r="J2233" t="s">
        <v>86</v>
      </c>
      <c r="K2233">
        <v>1.6214943266421141E-2</v>
      </c>
      <c r="L2233">
        <v>1.6214999999999999</v>
      </c>
      <c r="M2233" t="s">
        <v>82</v>
      </c>
    </row>
    <row r="2234" spans="1:13">
      <c r="A2234" t="s">
        <v>825</v>
      </c>
      <c r="B2234" t="s">
        <v>826</v>
      </c>
      <c r="C2234" t="str">
        <f>TEXT(D2234, "mmm")</f>
        <v>Feb</v>
      </c>
      <c r="D2234" s="1">
        <v>45344</v>
      </c>
      <c r="E2234" t="s">
        <v>827</v>
      </c>
      <c r="F2234" t="s">
        <v>80</v>
      </c>
      <c r="G2234">
        <v>3632</v>
      </c>
      <c r="H2234">
        <v>18.86</v>
      </c>
      <c r="I2234">
        <v>68499.520000000004</v>
      </c>
      <c r="J2234" t="s">
        <v>86</v>
      </c>
      <c r="K2234">
        <v>2.9023647433009451E-2</v>
      </c>
      <c r="L2234">
        <v>2.9024000000000001</v>
      </c>
      <c r="M2234" t="s">
        <v>82</v>
      </c>
    </row>
    <row r="2235" spans="1:13">
      <c r="A2235" t="s">
        <v>1460</v>
      </c>
      <c r="B2235" t="s">
        <v>1461</v>
      </c>
      <c r="C2235" t="str">
        <f>TEXT(D2235, "mmm")</f>
        <v>Feb</v>
      </c>
      <c r="D2235" s="1">
        <v>45344</v>
      </c>
      <c r="E2235" t="s">
        <v>1462</v>
      </c>
      <c r="F2235" t="s">
        <v>128</v>
      </c>
      <c r="G2235">
        <v>5133</v>
      </c>
      <c r="H2235">
        <v>9.19</v>
      </c>
      <c r="I2235">
        <v>47172.27</v>
      </c>
      <c r="J2235" t="s">
        <v>86</v>
      </c>
      <c r="K2235">
        <v>-5.4054283568889527E-3</v>
      </c>
      <c r="L2235">
        <v>-0.54049999999999998</v>
      </c>
      <c r="M2235" t="s">
        <v>82</v>
      </c>
    </row>
    <row r="2236" spans="1:13">
      <c r="A2236" t="s">
        <v>1463</v>
      </c>
      <c r="B2236" t="s">
        <v>1464</v>
      </c>
      <c r="C2236" t="str">
        <f>TEXT(D2236, "mmm")</f>
        <v>Feb</v>
      </c>
      <c r="D2236" s="1">
        <v>45344</v>
      </c>
      <c r="E2236" t="s">
        <v>1465</v>
      </c>
      <c r="F2236" t="s">
        <v>80</v>
      </c>
      <c r="G2236">
        <v>20000</v>
      </c>
      <c r="H2236">
        <v>23.67</v>
      </c>
      <c r="I2236">
        <v>473400.00000000012</v>
      </c>
      <c r="J2236" t="s">
        <v>86</v>
      </c>
      <c r="K2236">
        <v>2.6448473903154749E-2</v>
      </c>
      <c r="L2236">
        <v>2.6448</v>
      </c>
      <c r="M2236" t="s">
        <v>82</v>
      </c>
    </row>
    <row r="2237" spans="1:13">
      <c r="A2237" t="s">
        <v>649</v>
      </c>
      <c r="B2237" t="s">
        <v>650</v>
      </c>
      <c r="C2237" t="str">
        <f>TEXT(D2237, "mmm")</f>
        <v>Feb</v>
      </c>
      <c r="D2237" s="1">
        <v>45344</v>
      </c>
      <c r="E2237" t="s">
        <v>651</v>
      </c>
      <c r="F2237" t="s">
        <v>251</v>
      </c>
      <c r="G2237">
        <v>22048</v>
      </c>
      <c r="H2237">
        <v>4.33</v>
      </c>
      <c r="I2237">
        <v>95467.839999999997</v>
      </c>
      <c r="J2237" t="s">
        <v>81</v>
      </c>
      <c r="K2237">
        <v>-8.0459749955358206E-2</v>
      </c>
      <c r="L2237">
        <v>-8.0459999999999994</v>
      </c>
      <c r="M2237" t="s">
        <v>82</v>
      </c>
    </row>
    <row r="2238" spans="1:13">
      <c r="A2238" t="s">
        <v>129</v>
      </c>
      <c r="B2238" t="s">
        <v>130</v>
      </c>
      <c r="C2238" t="str">
        <f>TEXT(D2238, "mmm")</f>
        <v>Feb</v>
      </c>
      <c r="D2238" s="1">
        <v>45344</v>
      </c>
      <c r="E2238" t="s">
        <v>109</v>
      </c>
      <c r="F2238" t="s">
        <v>101</v>
      </c>
      <c r="G2238">
        <v>35000</v>
      </c>
      <c r="H2238">
        <v>6.5</v>
      </c>
      <c r="I2238">
        <v>227500</v>
      </c>
      <c r="J2238" t="s">
        <v>86</v>
      </c>
      <c r="K2238">
        <v>4.0185508085485377E-2</v>
      </c>
      <c r="L2238">
        <v>4.0186000000000002</v>
      </c>
      <c r="M2238" t="s">
        <v>82</v>
      </c>
    </row>
    <row r="2239" spans="1:13">
      <c r="A2239" t="s">
        <v>129</v>
      </c>
      <c r="B2239" t="s">
        <v>130</v>
      </c>
      <c r="C2239" t="str">
        <f>TEXT(D2239, "mmm")</f>
        <v>Feb</v>
      </c>
      <c r="D2239" s="1">
        <v>45344</v>
      </c>
      <c r="E2239" t="s">
        <v>111</v>
      </c>
      <c r="F2239" t="s">
        <v>101</v>
      </c>
      <c r="G2239">
        <v>35000</v>
      </c>
      <c r="H2239">
        <v>6.5</v>
      </c>
      <c r="I2239">
        <v>227500</v>
      </c>
      <c r="J2239" t="s">
        <v>86</v>
      </c>
      <c r="K2239">
        <v>4.0185508085485377E-2</v>
      </c>
      <c r="L2239">
        <v>4.0186000000000002</v>
      </c>
      <c r="M2239" t="s">
        <v>82</v>
      </c>
    </row>
    <row r="2240" spans="1:13">
      <c r="A2240" t="s">
        <v>129</v>
      </c>
      <c r="B2240" t="s">
        <v>130</v>
      </c>
      <c r="C2240" t="str">
        <f>TEXT(D2240, "mmm")</f>
        <v>Feb</v>
      </c>
      <c r="D2240" s="1">
        <v>45344</v>
      </c>
      <c r="E2240" t="s">
        <v>110</v>
      </c>
      <c r="F2240" t="s">
        <v>101</v>
      </c>
      <c r="G2240">
        <v>35000</v>
      </c>
      <c r="H2240">
        <v>6.5</v>
      </c>
      <c r="I2240">
        <v>227500</v>
      </c>
      <c r="J2240" t="s">
        <v>86</v>
      </c>
      <c r="K2240">
        <v>4.0185508085485377E-2</v>
      </c>
      <c r="L2240">
        <v>4.0186000000000002</v>
      </c>
      <c r="M2240" t="s">
        <v>82</v>
      </c>
    </row>
    <row r="2241" spans="1:13">
      <c r="A2241" t="s">
        <v>129</v>
      </c>
      <c r="B2241" t="s">
        <v>130</v>
      </c>
      <c r="C2241" t="str">
        <f>TEXT(D2241, "mmm")</f>
        <v>Feb</v>
      </c>
      <c r="D2241" s="1">
        <v>45344</v>
      </c>
      <c r="E2241" t="s">
        <v>109</v>
      </c>
      <c r="F2241" t="s">
        <v>101</v>
      </c>
      <c r="G2241">
        <v>25000</v>
      </c>
      <c r="H2241">
        <v>6.49</v>
      </c>
      <c r="I2241">
        <v>162250</v>
      </c>
      <c r="J2241" t="s">
        <v>81</v>
      </c>
      <c r="K2241">
        <v>4.0185508085485377E-2</v>
      </c>
      <c r="L2241">
        <v>4.0186000000000002</v>
      </c>
      <c r="M2241" t="s">
        <v>82</v>
      </c>
    </row>
    <row r="2242" spans="1:13">
      <c r="A2242" t="s">
        <v>129</v>
      </c>
      <c r="B2242" t="s">
        <v>130</v>
      </c>
      <c r="C2242" t="str">
        <f>TEXT(D2242, "mmm")</f>
        <v>Feb</v>
      </c>
      <c r="D2242" s="1">
        <v>45344</v>
      </c>
      <c r="E2242" t="s">
        <v>111</v>
      </c>
      <c r="F2242" t="s">
        <v>101</v>
      </c>
      <c r="G2242">
        <v>25000</v>
      </c>
      <c r="H2242">
        <v>6.49</v>
      </c>
      <c r="I2242">
        <v>162250</v>
      </c>
      <c r="J2242" t="s">
        <v>81</v>
      </c>
      <c r="K2242">
        <v>4.0185508085485377E-2</v>
      </c>
      <c r="L2242">
        <v>4.0186000000000002</v>
      </c>
      <c r="M2242" t="s">
        <v>82</v>
      </c>
    </row>
    <row r="2243" spans="1:13">
      <c r="A2243" t="s">
        <v>129</v>
      </c>
      <c r="B2243" t="s">
        <v>130</v>
      </c>
      <c r="C2243" t="str">
        <f>TEXT(D2243, "mmm")</f>
        <v>Feb</v>
      </c>
      <c r="D2243" s="1">
        <v>45344</v>
      </c>
      <c r="E2243" t="s">
        <v>110</v>
      </c>
      <c r="F2243" t="s">
        <v>101</v>
      </c>
      <c r="G2243">
        <v>25000</v>
      </c>
      <c r="H2243">
        <v>6.49</v>
      </c>
      <c r="I2243">
        <v>162250</v>
      </c>
      <c r="J2243" t="s">
        <v>81</v>
      </c>
      <c r="K2243">
        <v>4.0185508085485377E-2</v>
      </c>
      <c r="L2243">
        <v>4.0186000000000002</v>
      </c>
      <c r="M2243" t="s">
        <v>82</v>
      </c>
    </row>
    <row r="2244" spans="1:13">
      <c r="A2244" t="s">
        <v>1466</v>
      </c>
      <c r="B2244" t="s">
        <v>1467</v>
      </c>
      <c r="C2244" t="str">
        <f>TEXT(D2244, "mmm")</f>
        <v>Feb</v>
      </c>
      <c r="D2244" s="1">
        <v>45344</v>
      </c>
      <c r="E2244" t="s">
        <v>1468</v>
      </c>
      <c r="F2244" t="s">
        <v>118</v>
      </c>
      <c r="G2244">
        <v>10000</v>
      </c>
      <c r="H2244">
        <v>22.12</v>
      </c>
      <c r="I2244">
        <v>221200</v>
      </c>
      <c r="J2244" t="s">
        <v>86</v>
      </c>
      <c r="K2244">
        <v>-4.8651798173672267E-3</v>
      </c>
      <c r="L2244">
        <v>-0.48649999999999999</v>
      </c>
      <c r="M2244" t="s">
        <v>82</v>
      </c>
    </row>
    <row r="2245" spans="1:13">
      <c r="A2245" t="s">
        <v>1326</v>
      </c>
      <c r="B2245" t="s">
        <v>1327</v>
      </c>
      <c r="C2245" t="str">
        <f>TEXT(D2245, "mmm")</f>
        <v>Feb</v>
      </c>
      <c r="D2245" s="1">
        <v>45344</v>
      </c>
      <c r="E2245" t="s">
        <v>1362</v>
      </c>
      <c r="F2245" t="s">
        <v>101</v>
      </c>
      <c r="G2245">
        <v>235148</v>
      </c>
      <c r="H2245">
        <v>29.46</v>
      </c>
      <c r="I2245">
        <v>6927460.0800000001</v>
      </c>
      <c r="J2245" t="s">
        <v>81</v>
      </c>
      <c r="K2245">
        <v>0.15093709355934681</v>
      </c>
      <c r="L2245">
        <v>15.0937</v>
      </c>
      <c r="M2245" t="s">
        <v>82</v>
      </c>
    </row>
    <row r="2246" spans="1:13">
      <c r="A2246" t="s">
        <v>1326</v>
      </c>
      <c r="B2246" t="s">
        <v>1327</v>
      </c>
      <c r="C2246" t="str">
        <f>TEXT(D2246, "mmm")</f>
        <v>Feb</v>
      </c>
      <c r="D2246" s="1">
        <v>45344</v>
      </c>
      <c r="E2246" t="s">
        <v>1363</v>
      </c>
      <c r="F2246" t="s">
        <v>101</v>
      </c>
      <c r="G2246">
        <v>235148</v>
      </c>
      <c r="H2246">
        <v>29.46</v>
      </c>
      <c r="I2246">
        <v>6927460.0800000001</v>
      </c>
      <c r="J2246" t="s">
        <v>81</v>
      </c>
      <c r="K2246">
        <v>0.15093709355934681</v>
      </c>
      <c r="L2246">
        <v>15.0937</v>
      </c>
      <c r="M2246" t="s">
        <v>82</v>
      </c>
    </row>
    <row r="2247" spans="1:13">
      <c r="A2247" t="s">
        <v>1326</v>
      </c>
      <c r="B2247" t="s">
        <v>1327</v>
      </c>
      <c r="C2247" t="str">
        <f>TEXT(D2247, "mmm")</f>
        <v>Feb</v>
      </c>
      <c r="D2247" s="1">
        <v>45344</v>
      </c>
      <c r="E2247" t="s">
        <v>1364</v>
      </c>
      <c r="F2247" t="s">
        <v>101</v>
      </c>
      <c r="G2247">
        <v>235148</v>
      </c>
      <c r="H2247">
        <v>29.46</v>
      </c>
      <c r="I2247">
        <v>6927460.0800000001</v>
      </c>
      <c r="J2247" t="s">
        <v>81</v>
      </c>
      <c r="K2247">
        <v>0.15093709355934681</v>
      </c>
      <c r="L2247">
        <v>15.0937</v>
      </c>
      <c r="M2247" t="s">
        <v>82</v>
      </c>
    </row>
    <row r="2248" spans="1:13">
      <c r="A2248" t="s">
        <v>1326</v>
      </c>
      <c r="B2248" t="s">
        <v>1327</v>
      </c>
      <c r="C2248" t="str">
        <f>TEXT(D2248, "mmm")</f>
        <v>Feb</v>
      </c>
      <c r="D2248" s="1">
        <v>45344</v>
      </c>
      <c r="E2248" t="s">
        <v>1365</v>
      </c>
      <c r="F2248" t="s">
        <v>101</v>
      </c>
      <c r="G2248">
        <v>235148</v>
      </c>
      <c r="H2248">
        <v>29.46</v>
      </c>
      <c r="I2248">
        <v>6927460.0800000001</v>
      </c>
      <c r="J2248" t="s">
        <v>81</v>
      </c>
      <c r="K2248">
        <v>0.15093709355934681</v>
      </c>
      <c r="L2248">
        <v>15.0937</v>
      </c>
      <c r="M2248" t="s">
        <v>82</v>
      </c>
    </row>
    <row r="2249" spans="1:13">
      <c r="A2249" t="s">
        <v>1326</v>
      </c>
      <c r="B2249" t="s">
        <v>1327</v>
      </c>
      <c r="C2249" t="str">
        <f>TEXT(D2249, "mmm")</f>
        <v>Feb</v>
      </c>
      <c r="D2249" s="1">
        <v>45344</v>
      </c>
      <c r="E2249" t="s">
        <v>1366</v>
      </c>
      <c r="F2249" t="s">
        <v>101</v>
      </c>
      <c r="G2249">
        <v>235148</v>
      </c>
      <c r="H2249">
        <v>29.46</v>
      </c>
      <c r="I2249">
        <v>6927460.0800000001</v>
      </c>
      <c r="J2249" t="s">
        <v>81</v>
      </c>
      <c r="K2249">
        <v>0.15093709355934681</v>
      </c>
      <c r="L2249">
        <v>15.0937</v>
      </c>
      <c r="M2249" t="s">
        <v>82</v>
      </c>
    </row>
    <row r="2250" spans="1:13">
      <c r="A2250" t="s">
        <v>1326</v>
      </c>
      <c r="B2250" t="s">
        <v>1327</v>
      </c>
      <c r="C2250" t="str">
        <f>TEXT(D2250, "mmm")</f>
        <v>Feb</v>
      </c>
      <c r="D2250" s="1">
        <v>45344</v>
      </c>
      <c r="E2250" t="s">
        <v>1328</v>
      </c>
      <c r="F2250" t="s">
        <v>101</v>
      </c>
      <c r="G2250">
        <v>235148</v>
      </c>
      <c r="H2250">
        <v>29.46</v>
      </c>
      <c r="I2250">
        <v>6927460.0800000001</v>
      </c>
      <c r="J2250" t="s">
        <v>81</v>
      </c>
      <c r="K2250">
        <v>0.15093709355934681</v>
      </c>
      <c r="L2250">
        <v>15.0937</v>
      </c>
      <c r="M2250" t="s">
        <v>82</v>
      </c>
    </row>
    <row r="2251" spans="1:13">
      <c r="A2251" t="s">
        <v>1326</v>
      </c>
      <c r="B2251" t="s">
        <v>1327</v>
      </c>
      <c r="C2251" t="str">
        <f>TEXT(D2251, "mmm")</f>
        <v>Feb</v>
      </c>
      <c r="D2251" s="1">
        <v>45344</v>
      </c>
      <c r="E2251" t="s">
        <v>1367</v>
      </c>
      <c r="F2251" t="s">
        <v>101</v>
      </c>
      <c r="G2251">
        <v>235148</v>
      </c>
      <c r="H2251">
        <v>29.46</v>
      </c>
      <c r="I2251">
        <v>6927460.0800000001</v>
      </c>
      <c r="J2251" t="s">
        <v>81</v>
      </c>
      <c r="K2251">
        <v>0.15093709355934681</v>
      </c>
      <c r="L2251">
        <v>15.0937</v>
      </c>
      <c r="M2251" t="s">
        <v>82</v>
      </c>
    </row>
    <row r="2252" spans="1:13">
      <c r="A2252" t="s">
        <v>1326</v>
      </c>
      <c r="B2252" t="s">
        <v>1327</v>
      </c>
      <c r="C2252" t="str">
        <f>TEXT(D2252, "mmm")</f>
        <v>Feb</v>
      </c>
      <c r="D2252" s="1">
        <v>45344</v>
      </c>
      <c r="E2252" t="s">
        <v>1362</v>
      </c>
      <c r="F2252" t="s">
        <v>101</v>
      </c>
      <c r="G2252">
        <v>203213</v>
      </c>
      <c r="H2252">
        <v>29.95</v>
      </c>
      <c r="I2252">
        <v>6086229.3499999996</v>
      </c>
      <c r="J2252" t="s">
        <v>81</v>
      </c>
      <c r="K2252">
        <v>0.15093709355934681</v>
      </c>
      <c r="L2252">
        <v>15.0937</v>
      </c>
      <c r="M2252" t="s">
        <v>82</v>
      </c>
    </row>
    <row r="2253" spans="1:13">
      <c r="A2253" t="s">
        <v>1326</v>
      </c>
      <c r="B2253" t="s">
        <v>1327</v>
      </c>
      <c r="C2253" t="str">
        <f>TEXT(D2253, "mmm")</f>
        <v>Feb</v>
      </c>
      <c r="D2253" s="1">
        <v>45344</v>
      </c>
      <c r="E2253" t="s">
        <v>1363</v>
      </c>
      <c r="F2253" t="s">
        <v>101</v>
      </c>
      <c r="G2253">
        <v>203213</v>
      </c>
      <c r="H2253">
        <v>29.95</v>
      </c>
      <c r="I2253">
        <v>6086229.3499999996</v>
      </c>
      <c r="J2253" t="s">
        <v>81</v>
      </c>
      <c r="K2253">
        <v>0.15093709355934681</v>
      </c>
      <c r="L2253">
        <v>15.0937</v>
      </c>
      <c r="M2253" t="s">
        <v>82</v>
      </c>
    </row>
    <row r="2254" spans="1:13">
      <c r="A2254" t="s">
        <v>1326</v>
      </c>
      <c r="B2254" t="s">
        <v>1327</v>
      </c>
      <c r="C2254" t="str">
        <f>TEXT(D2254, "mmm")</f>
        <v>Feb</v>
      </c>
      <c r="D2254" s="1">
        <v>45344</v>
      </c>
      <c r="E2254" t="s">
        <v>1364</v>
      </c>
      <c r="F2254" t="s">
        <v>101</v>
      </c>
      <c r="G2254">
        <v>203213</v>
      </c>
      <c r="H2254">
        <v>29.95</v>
      </c>
      <c r="I2254">
        <v>6086229.3499999996</v>
      </c>
      <c r="J2254" t="s">
        <v>81</v>
      </c>
      <c r="K2254">
        <v>0.15093709355934681</v>
      </c>
      <c r="L2254">
        <v>15.0937</v>
      </c>
      <c r="M2254" t="s">
        <v>82</v>
      </c>
    </row>
    <row r="2255" spans="1:13">
      <c r="A2255" t="s">
        <v>1326</v>
      </c>
      <c r="B2255" t="s">
        <v>1327</v>
      </c>
      <c r="C2255" t="str">
        <f>TEXT(D2255, "mmm")</f>
        <v>Feb</v>
      </c>
      <c r="D2255" s="1">
        <v>45344</v>
      </c>
      <c r="E2255" t="s">
        <v>1365</v>
      </c>
      <c r="F2255" t="s">
        <v>101</v>
      </c>
      <c r="G2255">
        <v>203213</v>
      </c>
      <c r="H2255">
        <v>29.95</v>
      </c>
      <c r="I2255">
        <v>6086229.3499999996</v>
      </c>
      <c r="J2255" t="s">
        <v>81</v>
      </c>
      <c r="K2255">
        <v>0.15093709355934681</v>
      </c>
      <c r="L2255">
        <v>15.0937</v>
      </c>
      <c r="M2255" t="s">
        <v>82</v>
      </c>
    </row>
    <row r="2256" spans="1:13">
      <c r="A2256" t="s">
        <v>1326</v>
      </c>
      <c r="B2256" t="s">
        <v>1327</v>
      </c>
      <c r="C2256" t="str">
        <f>TEXT(D2256, "mmm")</f>
        <v>Feb</v>
      </c>
      <c r="D2256" s="1">
        <v>45344</v>
      </c>
      <c r="E2256" t="s">
        <v>1366</v>
      </c>
      <c r="F2256" t="s">
        <v>101</v>
      </c>
      <c r="G2256">
        <v>203213</v>
      </c>
      <c r="H2256">
        <v>29.95</v>
      </c>
      <c r="I2256">
        <v>6086229.3499999996</v>
      </c>
      <c r="J2256" t="s">
        <v>81</v>
      </c>
      <c r="K2256">
        <v>0.15093709355934681</v>
      </c>
      <c r="L2256">
        <v>15.0937</v>
      </c>
      <c r="M2256" t="s">
        <v>82</v>
      </c>
    </row>
    <row r="2257" spans="1:13">
      <c r="A2257" t="s">
        <v>1326</v>
      </c>
      <c r="B2257" t="s">
        <v>1327</v>
      </c>
      <c r="C2257" t="str">
        <f>TEXT(D2257, "mmm")</f>
        <v>Feb</v>
      </c>
      <c r="D2257" s="1">
        <v>45344</v>
      </c>
      <c r="E2257" t="s">
        <v>1328</v>
      </c>
      <c r="F2257" t="s">
        <v>101</v>
      </c>
      <c r="G2257">
        <v>203213</v>
      </c>
      <c r="H2257">
        <v>29.95</v>
      </c>
      <c r="I2257">
        <v>6086229.3499999996</v>
      </c>
      <c r="J2257" t="s">
        <v>81</v>
      </c>
      <c r="K2257">
        <v>0.15093709355934681</v>
      </c>
      <c r="L2257">
        <v>15.0937</v>
      </c>
      <c r="M2257" t="s">
        <v>82</v>
      </c>
    </row>
    <row r="2258" spans="1:13">
      <c r="A2258" t="s">
        <v>1326</v>
      </c>
      <c r="B2258" t="s">
        <v>1327</v>
      </c>
      <c r="C2258" t="str">
        <f>TEXT(D2258, "mmm")</f>
        <v>Feb</v>
      </c>
      <c r="D2258" s="1">
        <v>45344</v>
      </c>
      <c r="E2258" t="s">
        <v>1367</v>
      </c>
      <c r="F2258" t="s">
        <v>101</v>
      </c>
      <c r="G2258">
        <v>203213</v>
      </c>
      <c r="H2258">
        <v>29.95</v>
      </c>
      <c r="I2258">
        <v>6086229.3499999996</v>
      </c>
      <c r="J2258" t="s">
        <v>81</v>
      </c>
      <c r="K2258">
        <v>0.15093709355934681</v>
      </c>
      <c r="L2258">
        <v>15.0937</v>
      </c>
      <c r="M2258" t="s">
        <v>82</v>
      </c>
    </row>
    <row r="2259" spans="1:13">
      <c r="A2259" t="s">
        <v>1326</v>
      </c>
      <c r="B2259" t="s">
        <v>1327</v>
      </c>
      <c r="C2259" t="str">
        <f>TEXT(D2259, "mmm")</f>
        <v>Feb</v>
      </c>
      <c r="D2259" s="1">
        <v>45344</v>
      </c>
      <c r="E2259" t="s">
        <v>1368</v>
      </c>
      <c r="F2259" t="s">
        <v>251</v>
      </c>
      <c r="G2259">
        <v>203213</v>
      </c>
      <c r="H2259">
        <v>29.95</v>
      </c>
      <c r="I2259">
        <v>6086229.3499999996</v>
      </c>
      <c r="J2259" t="s">
        <v>81</v>
      </c>
      <c r="K2259">
        <v>0.15093709355934681</v>
      </c>
      <c r="L2259">
        <v>15.0937</v>
      </c>
      <c r="M2259" t="s">
        <v>82</v>
      </c>
    </row>
    <row r="2260" spans="1:13">
      <c r="A2260" t="s">
        <v>1326</v>
      </c>
      <c r="B2260" t="s">
        <v>1327</v>
      </c>
      <c r="C2260" t="str">
        <f>TEXT(D2260, "mmm")</f>
        <v>Feb</v>
      </c>
      <c r="D2260" s="1">
        <v>45344</v>
      </c>
      <c r="E2260" t="s">
        <v>1368</v>
      </c>
      <c r="F2260" t="s">
        <v>251</v>
      </c>
      <c r="G2260">
        <v>235148</v>
      </c>
      <c r="H2260">
        <v>29.46</v>
      </c>
      <c r="I2260">
        <v>6927460.0800000001</v>
      </c>
      <c r="J2260" t="s">
        <v>81</v>
      </c>
      <c r="K2260">
        <v>0.15093709355934681</v>
      </c>
      <c r="L2260">
        <v>15.0937</v>
      </c>
      <c r="M2260" t="s">
        <v>82</v>
      </c>
    </row>
    <row r="2261" spans="1:13">
      <c r="A2261" t="s">
        <v>291</v>
      </c>
      <c r="B2261" t="s">
        <v>292</v>
      </c>
      <c r="C2261" t="str">
        <f>TEXT(D2261, "mmm")</f>
        <v>Feb</v>
      </c>
      <c r="D2261" s="1">
        <v>45344</v>
      </c>
      <c r="E2261" t="s">
        <v>102</v>
      </c>
      <c r="F2261" t="s">
        <v>101</v>
      </c>
      <c r="G2261">
        <v>178566</v>
      </c>
      <c r="H2261">
        <v>8.0299999999999994</v>
      </c>
      <c r="I2261">
        <v>1433884.98</v>
      </c>
      <c r="J2261" t="s">
        <v>81</v>
      </c>
      <c r="K2261">
        <v>2.493835325716232E-3</v>
      </c>
      <c r="L2261">
        <v>0.24940000000000001</v>
      </c>
      <c r="M2261" t="s">
        <v>82</v>
      </c>
    </row>
    <row r="2262" spans="1:13">
      <c r="A2262" t="s">
        <v>291</v>
      </c>
      <c r="B2262" t="s">
        <v>292</v>
      </c>
      <c r="C2262" t="str">
        <f>TEXT(D2262, "mmm")</f>
        <v>Feb</v>
      </c>
      <c r="D2262" s="1">
        <v>45344</v>
      </c>
      <c r="E2262" t="s">
        <v>100</v>
      </c>
      <c r="F2262" t="s">
        <v>101</v>
      </c>
      <c r="G2262">
        <v>178566</v>
      </c>
      <c r="H2262">
        <v>8.0299999999999994</v>
      </c>
      <c r="I2262">
        <v>1433884.98</v>
      </c>
      <c r="J2262" t="s">
        <v>81</v>
      </c>
      <c r="K2262">
        <v>2.493835325716232E-3</v>
      </c>
      <c r="L2262">
        <v>0.24940000000000001</v>
      </c>
      <c r="M2262" t="s">
        <v>82</v>
      </c>
    </row>
    <row r="2263" spans="1:13">
      <c r="A2263" t="s">
        <v>1469</v>
      </c>
      <c r="B2263" t="s">
        <v>1470</v>
      </c>
      <c r="C2263" t="str">
        <f>TEXT(D2263, "mmm")</f>
        <v>Feb</v>
      </c>
      <c r="D2263" s="1">
        <v>45344</v>
      </c>
      <c r="E2263" t="s">
        <v>1471</v>
      </c>
      <c r="F2263" t="s">
        <v>128</v>
      </c>
      <c r="G2263">
        <v>2000</v>
      </c>
      <c r="H2263">
        <v>9.93</v>
      </c>
      <c r="I2263">
        <v>19860</v>
      </c>
      <c r="J2263" t="s">
        <v>86</v>
      </c>
      <c r="K2263">
        <v>5.7291616231407883E-2</v>
      </c>
      <c r="L2263">
        <v>5.7291999999999996</v>
      </c>
      <c r="M2263" t="s">
        <v>82</v>
      </c>
    </row>
    <row r="2264" spans="1:13">
      <c r="A2264" t="s">
        <v>1314</v>
      </c>
      <c r="B2264" t="s">
        <v>1315</v>
      </c>
      <c r="C2264" t="str">
        <f>TEXT(D2264, "mmm")</f>
        <v>Feb</v>
      </c>
      <c r="D2264" s="1">
        <v>45344</v>
      </c>
      <c r="E2264" t="s">
        <v>1316</v>
      </c>
      <c r="F2264" t="s">
        <v>251</v>
      </c>
      <c r="G2264">
        <v>107500</v>
      </c>
      <c r="H2264">
        <v>0.33</v>
      </c>
      <c r="I2264">
        <v>35475</v>
      </c>
      <c r="J2264" t="s">
        <v>81</v>
      </c>
      <c r="K2264">
        <v>0.1176470134497527</v>
      </c>
      <c r="L2264">
        <v>11.764699999999999</v>
      </c>
      <c r="M2264" t="s">
        <v>82</v>
      </c>
    </row>
    <row r="2265" spans="1:13">
      <c r="A2265" t="s">
        <v>789</v>
      </c>
      <c r="B2265" t="s">
        <v>790</v>
      </c>
      <c r="C2265" t="str">
        <f>TEXT(D2265, "mmm")</f>
        <v>Feb</v>
      </c>
      <c r="D2265" s="1">
        <v>45344</v>
      </c>
      <c r="E2265" t="s">
        <v>1472</v>
      </c>
      <c r="F2265" t="s">
        <v>80</v>
      </c>
      <c r="G2265">
        <v>7410</v>
      </c>
      <c r="H2265">
        <v>1.96</v>
      </c>
      <c r="I2265">
        <v>14523.6</v>
      </c>
      <c r="J2265" t="s">
        <v>81</v>
      </c>
      <c r="K2265">
        <v>7.5376931984211692E-2</v>
      </c>
      <c r="L2265">
        <v>7.5377000000000001</v>
      </c>
      <c r="M2265" t="s">
        <v>82</v>
      </c>
    </row>
    <row r="2266" spans="1:13">
      <c r="A2266" t="s">
        <v>1473</v>
      </c>
      <c r="B2266" t="s">
        <v>1474</v>
      </c>
      <c r="C2266" t="str">
        <f>TEXT(D2266, "mmm")</f>
        <v>Feb</v>
      </c>
      <c r="D2266" s="1">
        <v>45344</v>
      </c>
      <c r="E2266" t="s">
        <v>1475</v>
      </c>
      <c r="F2266" t="s">
        <v>118</v>
      </c>
      <c r="G2266">
        <v>2720</v>
      </c>
      <c r="H2266">
        <v>18.36</v>
      </c>
      <c r="I2266">
        <v>49939.199999999997</v>
      </c>
      <c r="J2266" t="s">
        <v>86</v>
      </c>
      <c r="K2266">
        <v>-2.189396830248103E-3</v>
      </c>
      <c r="L2266">
        <v>-0.21890000000000001</v>
      </c>
      <c r="M2266" t="s">
        <v>82</v>
      </c>
    </row>
    <row r="2267" spans="1:13">
      <c r="A2267" t="s">
        <v>1476</v>
      </c>
      <c r="B2267" t="s">
        <v>1477</v>
      </c>
      <c r="C2267" t="str">
        <f>TEXT(D2267, "mmm")</f>
        <v>Feb</v>
      </c>
      <c r="D2267" s="1">
        <v>45344</v>
      </c>
      <c r="E2267" t="s">
        <v>1478</v>
      </c>
      <c r="G2267">
        <v>2</v>
      </c>
      <c r="H2267">
        <v>105134</v>
      </c>
      <c r="I2267">
        <v>210268</v>
      </c>
      <c r="J2267" t="s">
        <v>86</v>
      </c>
      <c r="K2267">
        <v>-3.7344120174378048E-2</v>
      </c>
      <c r="L2267">
        <v>-3.7343999999999999</v>
      </c>
      <c r="M2267" t="s">
        <v>82</v>
      </c>
    </row>
    <row r="2268" spans="1:13">
      <c r="A2268" t="s">
        <v>1476</v>
      </c>
      <c r="B2268" t="s">
        <v>1477</v>
      </c>
      <c r="C2268" t="str">
        <f>TEXT(D2268, "mmm")</f>
        <v>Feb</v>
      </c>
      <c r="D2268" s="1">
        <v>45344</v>
      </c>
      <c r="E2268" t="s">
        <v>1479</v>
      </c>
      <c r="F2268" t="s">
        <v>251</v>
      </c>
      <c r="G2268">
        <v>2</v>
      </c>
      <c r="H2268">
        <v>105134</v>
      </c>
      <c r="I2268">
        <v>210268</v>
      </c>
      <c r="J2268" t="s">
        <v>86</v>
      </c>
      <c r="K2268">
        <v>-3.7344120174378048E-2</v>
      </c>
      <c r="L2268">
        <v>-3.7343999999999999</v>
      </c>
      <c r="M2268" t="s">
        <v>82</v>
      </c>
    </row>
    <row r="2269" spans="1:13">
      <c r="A2269" t="s">
        <v>285</v>
      </c>
      <c r="B2269" t="s">
        <v>286</v>
      </c>
      <c r="C2269" t="str">
        <f>TEXT(D2269, "mmm")</f>
        <v>Feb</v>
      </c>
      <c r="D2269" s="1">
        <v>45344</v>
      </c>
      <c r="E2269" t="s">
        <v>100</v>
      </c>
      <c r="F2269" t="s">
        <v>101</v>
      </c>
      <c r="G2269">
        <v>154932</v>
      </c>
      <c r="H2269">
        <v>16.13</v>
      </c>
      <c r="I2269">
        <v>2499053.16</v>
      </c>
      <c r="J2269" t="s">
        <v>86</v>
      </c>
      <c r="K2269">
        <v>1.419749273700721E-2</v>
      </c>
      <c r="L2269">
        <v>1.4197</v>
      </c>
      <c r="M2269" t="s">
        <v>82</v>
      </c>
    </row>
    <row r="2270" spans="1:13">
      <c r="A2270" t="s">
        <v>285</v>
      </c>
      <c r="B2270" t="s">
        <v>286</v>
      </c>
      <c r="C2270" t="str">
        <f>TEXT(D2270, "mmm")</f>
        <v>Feb</v>
      </c>
      <c r="D2270" s="1">
        <v>45344</v>
      </c>
      <c r="E2270" t="s">
        <v>102</v>
      </c>
      <c r="F2270" t="s">
        <v>101</v>
      </c>
      <c r="G2270">
        <v>154932</v>
      </c>
      <c r="H2270">
        <v>16.13</v>
      </c>
      <c r="I2270">
        <v>2499053.16</v>
      </c>
      <c r="J2270" t="s">
        <v>86</v>
      </c>
      <c r="K2270">
        <v>1.419749273700721E-2</v>
      </c>
      <c r="L2270">
        <v>1.4197</v>
      </c>
      <c r="M2270" t="s">
        <v>82</v>
      </c>
    </row>
    <row r="2271" spans="1:13">
      <c r="A2271" t="s">
        <v>294</v>
      </c>
      <c r="B2271" t="s">
        <v>295</v>
      </c>
      <c r="C2271" t="str">
        <f>TEXT(D2271, "mmm")</f>
        <v>Feb</v>
      </c>
      <c r="D2271" s="1">
        <v>45344</v>
      </c>
      <c r="E2271" t="s">
        <v>102</v>
      </c>
      <c r="F2271" t="s">
        <v>101</v>
      </c>
      <c r="G2271">
        <v>126947</v>
      </c>
      <c r="H2271">
        <v>15.51</v>
      </c>
      <c r="I2271">
        <v>1968947.97</v>
      </c>
      <c r="J2271" t="s">
        <v>86</v>
      </c>
      <c r="K2271">
        <v>1.8029823464978501E-2</v>
      </c>
      <c r="L2271">
        <v>1.8029999999999999</v>
      </c>
      <c r="M2271" t="s">
        <v>82</v>
      </c>
    </row>
    <row r="2272" spans="1:13">
      <c r="A2272" t="s">
        <v>294</v>
      </c>
      <c r="B2272" t="s">
        <v>295</v>
      </c>
      <c r="C2272" t="str">
        <f>TEXT(D2272, "mmm")</f>
        <v>Feb</v>
      </c>
      <c r="D2272" s="1">
        <v>45344</v>
      </c>
      <c r="E2272" t="s">
        <v>100</v>
      </c>
      <c r="F2272" t="s">
        <v>101</v>
      </c>
      <c r="G2272">
        <v>126947</v>
      </c>
      <c r="H2272">
        <v>15.51</v>
      </c>
      <c r="I2272">
        <v>1968947.97</v>
      </c>
      <c r="J2272" t="s">
        <v>86</v>
      </c>
      <c r="K2272">
        <v>1.8029823464978501E-2</v>
      </c>
      <c r="L2272">
        <v>1.8029999999999999</v>
      </c>
      <c r="M2272" t="s">
        <v>82</v>
      </c>
    </row>
    <row r="2273" spans="1:13">
      <c r="A2273" t="s">
        <v>142</v>
      </c>
      <c r="B2273" t="s">
        <v>143</v>
      </c>
      <c r="C2273" t="str">
        <f>TEXT(D2273, "mmm")</f>
        <v>Feb</v>
      </c>
      <c r="D2273" s="1">
        <v>45344</v>
      </c>
      <c r="E2273" t="s">
        <v>102</v>
      </c>
      <c r="F2273" t="s">
        <v>101</v>
      </c>
      <c r="G2273">
        <v>43233</v>
      </c>
      <c r="H2273">
        <v>16.96</v>
      </c>
      <c r="I2273">
        <v>733231.68</v>
      </c>
      <c r="J2273" t="s">
        <v>81</v>
      </c>
      <c r="K2273">
        <v>7.6557831266759191E-3</v>
      </c>
      <c r="L2273">
        <v>0.76559999999999995</v>
      </c>
      <c r="M2273" t="s">
        <v>82</v>
      </c>
    </row>
    <row r="2274" spans="1:13">
      <c r="A2274" t="s">
        <v>1326</v>
      </c>
      <c r="B2274" t="s">
        <v>1327</v>
      </c>
      <c r="C2274" t="str">
        <f>TEXT(D2274, "mmm")</f>
        <v>Feb</v>
      </c>
      <c r="D2274" s="1">
        <v>45344</v>
      </c>
      <c r="E2274" t="s">
        <v>1383</v>
      </c>
      <c r="F2274" t="s">
        <v>101</v>
      </c>
      <c r="G2274">
        <v>203213</v>
      </c>
      <c r="H2274">
        <v>29.95</v>
      </c>
      <c r="I2274">
        <v>6086229.3499999996</v>
      </c>
      <c r="J2274" t="s">
        <v>81</v>
      </c>
      <c r="K2274">
        <v>0.15093709355934681</v>
      </c>
      <c r="L2274">
        <v>15.0937</v>
      </c>
      <c r="M2274" t="s">
        <v>82</v>
      </c>
    </row>
    <row r="2275" spans="1:13">
      <c r="A2275" t="s">
        <v>1326</v>
      </c>
      <c r="B2275" t="s">
        <v>1327</v>
      </c>
      <c r="C2275" t="str">
        <f>TEXT(D2275, "mmm")</f>
        <v>Feb</v>
      </c>
      <c r="D2275" s="1">
        <v>45344</v>
      </c>
      <c r="E2275" t="s">
        <v>1384</v>
      </c>
      <c r="F2275" t="s">
        <v>101</v>
      </c>
      <c r="G2275">
        <v>203213</v>
      </c>
      <c r="H2275">
        <v>29.95</v>
      </c>
      <c r="I2275">
        <v>6086229.3499999996</v>
      </c>
      <c r="J2275" t="s">
        <v>81</v>
      </c>
      <c r="K2275">
        <v>0.15093709355934681</v>
      </c>
      <c r="L2275">
        <v>15.0937</v>
      </c>
      <c r="M2275" t="s">
        <v>82</v>
      </c>
    </row>
    <row r="2276" spans="1:13">
      <c r="A2276" t="s">
        <v>1326</v>
      </c>
      <c r="B2276" t="s">
        <v>1327</v>
      </c>
      <c r="C2276" t="str">
        <f>TEXT(D2276, "mmm")</f>
        <v>Feb</v>
      </c>
      <c r="D2276" s="1">
        <v>45344</v>
      </c>
      <c r="E2276" t="s">
        <v>1385</v>
      </c>
      <c r="F2276" t="s">
        <v>101</v>
      </c>
      <c r="G2276">
        <v>203213</v>
      </c>
      <c r="H2276">
        <v>29.95</v>
      </c>
      <c r="I2276">
        <v>6086229.3499999996</v>
      </c>
      <c r="J2276" t="s">
        <v>81</v>
      </c>
      <c r="K2276">
        <v>0.15093709355934681</v>
      </c>
      <c r="L2276">
        <v>15.0937</v>
      </c>
      <c r="M2276" t="s">
        <v>82</v>
      </c>
    </row>
    <row r="2277" spans="1:13">
      <c r="A2277" t="s">
        <v>1326</v>
      </c>
      <c r="B2277" t="s">
        <v>1327</v>
      </c>
      <c r="C2277" t="str">
        <f>TEXT(D2277, "mmm")</f>
        <v>Feb</v>
      </c>
      <c r="D2277" s="1">
        <v>45344</v>
      </c>
      <c r="E2277" t="s">
        <v>1386</v>
      </c>
      <c r="F2277" t="s">
        <v>101</v>
      </c>
      <c r="G2277">
        <v>203213</v>
      </c>
      <c r="H2277">
        <v>29.95</v>
      </c>
      <c r="I2277">
        <v>6086229.3499999996</v>
      </c>
      <c r="J2277" t="s">
        <v>81</v>
      </c>
      <c r="K2277">
        <v>0.15093709355934681</v>
      </c>
      <c r="L2277">
        <v>15.0937</v>
      </c>
      <c r="M2277" t="s">
        <v>82</v>
      </c>
    </row>
    <row r="2278" spans="1:13">
      <c r="A2278" t="s">
        <v>1326</v>
      </c>
      <c r="B2278" t="s">
        <v>1327</v>
      </c>
      <c r="C2278" t="str">
        <f>TEXT(D2278, "mmm")</f>
        <v>Feb</v>
      </c>
      <c r="D2278" s="1">
        <v>45344</v>
      </c>
      <c r="E2278" t="s">
        <v>1328</v>
      </c>
      <c r="F2278" t="s">
        <v>101</v>
      </c>
      <c r="G2278">
        <v>203213</v>
      </c>
      <c r="H2278">
        <v>29.95</v>
      </c>
      <c r="I2278">
        <v>6086229.3499999996</v>
      </c>
      <c r="J2278" t="s">
        <v>81</v>
      </c>
      <c r="K2278">
        <v>0.15093709355934681</v>
      </c>
      <c r="L2278">
        <v>15.0937</v>
      </c>
      <c r="M2278" t="s">
        <v>82</v>
      </c>
    </row>
    <row r="2279" spans="1:13">
      <c r="A2279" t="s">
        <v>1326</v>
      </c>
      <c r="B2279" t="s">
        <v>1327</v>
      </c>
      <c r="C2279" t="str">
        <f>TEXT(D2279, "mmm")</f>
        <v>Feb</v>
      </c>
      <c r="D2279" s="1">
        <v>45344</v>
      </c>
      <c r="E2279" t="s">
        <v>1387</v>
      </c>
      <c r="F2279" t="s">
        <v>101</v>
      </c>
      <c r="G2279">
        <v>203213</v>
      </c>
      <c r="H2279">
        <v>29.95</v>
      </c>
      <c r="I2279">
        <v>6086229.3499999996</v>
      </c>
      <c r="J2279" t="s">
        <v>81</v>
      </c>
      <c r="K2279">
        <v>0.15093709355934681</v>
      </c>
      <c r="L2279">
        <v>15.0937</v>
      </c>
      <c r="M2279" t="s">
        <v>82</v>
      </c>
    </row>
    <row r="2280" spans="1:13">
      <c r="A2280" t="s">
        <v>1326</v>
      </c>
      <c r="B2280" t="s">
        <v>1327</v>
      </c>
      <c r="C2280" t="str">
        <f>TEXT(D2280, "mmm")</f>
        <v>Feb</v>
      </c>
      <c r="D2280" s="1">
        <v>45344</v>
      </c>
      <c r="E2280" t="s">
        <v>1388</v>
      </c>
      <c r="F2280" t="s">
        <v>101</v>
      </c>
      <c r="G2280">
        <v>203213</v>
      </c>
      <c r="H2280">
        <v>29.95</v>
      </c>
      <c r="I2280">
        <v>6086229.3499999996</v>
      </c>
      <c r="J2280" t="s">
        <v>81</v>
      </c>
      <c r="K2280">
        <v>0.15093709355934681</v>
      </c>
      <c r="L2280">
        <v>15.0937</v>
      </c>
      <c r="M2280" t="s">
        <v>82</v>
      </c>
    </row>
    <row r="2281" spans="1:13">
      <c r="A2281" t="s">
        <v>1326</v>
      </c>
      <c r="B2281" t="s">
        <v>1327</v>
      </c>
      <c r="C2281" t="str">
        <f>TEXT(D2281, "mmm")</f>
        <v>Feb</v>
      </c>
      <c r="D2281" s="1">
        <v>45344</v>
      </c>
      <c r="E2281" t="s">
        <v>1389</v>
      </c>
      <c r="F2281" t="s">
        <v>101</v>
      </c>
      <c r="G2281">
        <v>203213</v>
      </c>
      <c r="H2281">
        <v>29.95</v>
      </c>
      <c r="I2281">
        <v>6086229.3499999996</v>
      </c>
      <c r="J2281" t="s">
        <v>81</v>
      </c>
      <c r="K2281">
        <v>0.15093709355934681</v>
      </c>
      <c r="L2281">
        <v>15.0937</v>
      </c>
      <c r="M2281" t="s">
        <v>82</v>
      </c>
    </row>
    <row r="2282" spans="1:13">
      <c r="A2282" t="s">
        <v>1326</v>
      </c>
      <c r="B2282" t="s">
        <v>1327</v>
      </c>
      <c r="C2282" t="str">
        <f>TEXT(D2282, "mmm")</f>
        <v>Feb</v>
      </c>
      <c r="D2282" s="1">
        <v>45344</v>
      </c>
      <c r="E2282" t="s">
        <v>1390</v>
      </c>
      <c r="F2282" t="s">
        <v>101</v>
      </c>
      <c r="G2282">
        <v>203213</v>
      </c>
      <c r="H2282">
        <v>29.95</v>
      </c>
      <c r="I2282">
        <v>6086229.3499999996</v>
      </c>
      <c r="J2282" t="s">
        <v>81</v>
      </c>
      <c r="K2282">
        <v>0.15093709355934681</v>
      </c>
      <c r="L2282">
        <v>15.0937</v>
      </c>
      <c r="M2282" t="s">
        <v>82</v>
      </c>
    </row>
    <row r="2283" spans="1:13">
      <c r="A2283" t="s">
        <v>1326</v>
      </c>
      <c r="B2283" t="s">
        <v>1327</v>
      </c>
      <c r="C2283" t="str">
        <f>TEXT(D2283, "mmm")</f>
        <v>Feb</v>
      </c>
      <c r="D2283" s="1">
        <v>45344</v>
      </c>
      <c r="E2283" t="s">
        <v>1391</v>
      </c>
      <c r="F2283" t="s">
        <v>101</v>
      </c>
      <c r="G2283">
        <v>203213</v>
      </c>
      <c r="H2283">
        <v>29.95</v>
      </c>
      <c r="I2283">
        <v>6086229.3499999996</v>
      </c>
      <c r="J2283" t="s">
        <v>81</v>
      </c>
      <c r="K2283">
        <v>0.15093709355934681</v>
      </c>
      <c r="L2283">
        <v>15.0937</v>
      </c>
      <c r="M2283" t="s">
        <v>82</v>
      </c>
    </row>
    <row r="2284" spans="1:13">
      <c r="A2284" t="s">
        <v>1326</v>
      </c>
      <c r="B2284" t="s">
        <v>1327</v>
      </c>
      <c r="C2284" t="str">
        <f>TEXT(D2284, "mmm")</f>
        <v>Feb</v>
      </c>
      <c r="D2284" s="1">
        <v>45344</v>
      </c>
      <c r="E2284" t="s">
        <v>1383</v>
      </c>
      <c r="F2284" t="s">
        <v>101</v>
      </c>
      <c r="G2284">
        <v>235148</v>
      </c>
      <c r="H2284">
        <v>29.46</v>
      </c>
      <c r="I2284">
        <v>6927460.0800000001</v>
      </c>
      <c r="J2284" t="s">
        <v>81</v>
      </c>
      <c r="K2284">
        <v>0.15093709355934681</v>
      </c>
      <c r="L2284">
        <v>15.0937</v>
      </c>
      <c r="M2284" t="s">
        <v>82</v>
      </c>
    </row>
    <row r="2285" spans="1:13">
      <c r="A2285" t="s">
        <v>1326</v>
      </c>
      <c r="B2285" t="s">
        <v>1327</v>
      </c>
      <c r="C2285" t="str">
        <f>TEXT(D2285, "mmm")</f>
        <v>Feb</v>
      </c>
      <c r="D2285" s="1">
        <v>45344</v>
      </c>
      <c r="E2285" t="s">
        <v>1384</v>
      </c>
      <c r="F2285" t="s">
        <v>101</v>
      </c>
      <c r="G2285">
        <v>235148</v>
      </c>
      <c r="H2285">
        <v>29.46</v>
      </c>
      <c r="I2285">
        <v>6927460.0800000001</v>
      </c>
      <c r="J2285" t="s">
        <v>81</v>
      </c>
      <c r="K2285">
        <v>0.15093709355934681</v>
      </c>
      <c r="L2285">
        <v>15.0937</v>
      </c>
      <c r="M2285" t="s">
        <v>82</v>
      </c>
    </row>
    <row r="2286" spans="1:13">
      <c r="A2286" t="s">
        <v>1326</v>
      </c>
      <c r="B2286" t="s">
        <v>1327</v>
      </c>
      <c r="C2286" t="str">
        <f>TEXT(D2286, "mmm")</f>
        <v>Feb</v>
      </c>
      <c r="D2286" s="1">
        <v>45344</v>
      </c>
      <c r="E2286" t="s">
        <v>1385</v>
      </c>
      <c r="F2286" t="s">
        <v>101</v>
      </c>
      <c r="G2286">
        <v>235148</v>
      </c>
      <c r="H2286">
        <v>29.46</v>
      </c>
      <c r="I2286">
        <v>6927460.0800000001</v>
      </c>
      <c r="J2286" t="s">
        <v>81</v>
      </c>
      <c r="K2286">
        <v>0.15093709355934681</v>
      </c>
      <c r="L2286">
        <v>15.0937</v>
      </c>
      <c r="M2286" t="s">
        <v>82</v>
      </c>
    </row>
    <row r="2287" spans="1:13">
      <c r="A2287" t="s">
        <v>1326</v>
      </c>
      <c r="B2287" t="s">
        <v>1327</v>
      </c>
      <c r="C2287" t="str">
        <f>TEXT(D2287, "mmm")</f>
        <v>Feb</v>
      </c>
      <c r="D2287" s="1">
        <v>45344</v>
      </c>
      <c r="E2287" t="s">
        <v>1386</v>
      </c>
      <c r="F2287" t="s">
        <v>101</v>
      </c>
      <c r="G2287">
        <v>235148</v>
      </c>
      <c r="H2287">
        <v>29.46</v>
      </c>
      <c r="I2287">
        <v>6927460.0800000001</v>
      </c>
      <c r="J2287" t="s">
        <v>81</v>
      </c>
      <c r="K2287">
        <v>0.15093709355934681</v>
      </c>
      <c r="L2287">
        <v>15.0937</v>
      </c>
      <c r="M2287" t="s">
        <v>82</v>
      </c>
    </row>
    <row r="2288" spans="1:13">
      <c r="A2288" t="s">
        <v>1326</v>
      </c>
      <c r="B2288" t="s">
        <v>1327</v>
      </c>
      <c r="C2288" t="str">
        <f>TEXT(D2288, "mmm")</f>
        <v>Feb</v>
      </c>
      <c r="D2288" s="1">
        <v>45344</v>
      </c>
      <c r="E2288" t="s">
        <v>1328</v>
      </c>
      <c r="F2288" t="s">
        <v>101</v>
      </c>
      <c r="G2288">
        <v>235148</v>
      </c>
      <c r="H2288">
        <v>29.46</v>
      </c>
      <c r="I2288">
        <v>6927460.0800000001</v>
      </c>
      <c r="J2288" t="s">
        <v>81</v>
      </c>
      <c r="K2288">
        <v>0.15093709355934681</v>
      </c>
      <c r="L2288">
        <v>15.0937</v>
      </c>
      <c r="M2288" t="s">
        <v>82</v>
      </c>
    </row>
    <row r="2289" spans="1:13">
      <c r="A2289" t="s">
        <v>1326</v>
      </c>
      <c r="B2289" t="s">
        <v>1327</v>
      </c>
      <c r="C2289" t="str">
        <f>TEXT(D2289, "mmm")</f>
        <v>Feb</v>
      </c>
      <c r="D2289" s="1">
        <v>45344</v>
      </c>
      <c r="E2289" t="s">
        <v>1387</v>
      </c>
      <c r="F2289" t="s">
        <v>101</v>
      </c>
      <c r="G2289">
        <v>235148</v>
      </c>
      <c r="H2289">
        <v>29.46</v>
      </c>
      <c r="I2289">
        <v>6927460.0800000001</v>
      </c>
      <c r="J2289" t="s">
        <v>81</v>
      </c>
      <c r="K2289">
        <v>0.15093709355934681</v>
      </c>
      <c r="L2289">
        <v>15.0937</v>
      </c>
      <c r="M2289" t="s">
        <v>82</v>
      </c>
    </row>
    <row r="2290" spans="1:13">
      <c r="A2290" t="s">
        <v>1326</v>
      </c>
      <c r="B2290" t="s">
        <v>1327</v>
      </c>
      <c r="C2290" t="str">
        <f>TEXT(D2290, "mmm")</f>
        <v>Feb</v>
      </c>
      <c r="D2290" s="1">
        <v>45344</v>
      </c>
      <c r="E2290" t="s">
        <v>1388</v>
      </c>
      <c r="F2290" t="s">
        <v>101</v>
      </c>
      <c r="G2290">
        <v>235148</v>
      </c>
      <c r="H2290">
        <v>29.46</v>
      </c>
      <c r="I2290">
        <v>6927460.0800000001</v>
      </c>
      <c r="J2290" t="s">
        <v>81</v>
      </c>
      <c r="K2290">
        <v>0.15093709355934681</v>
      </c>
      <c r="L2290">
        <v>15.0937</v>
      </c>
      <c r="M2290" t="s">
        <v>82</v>
      </c>
    </row>
    <row r="2291" spans="1:13">
      <c r="A2291" t="s">
        <v>1326</v>
      </c>
      <c r="B2291" t="s">
        <v>1327</v>
      </c>
      <c r="C2291" t="str">
        <f>TEXT(D2291, "mmm")</f>
        <v>Feb</v>
      </c>
      <c r="D2291" s="1">
        <v>45344</v>
      </c>
      <c r="E2291" t="s">
        <v>1389</v>
      </c>
      <c r="F2291" t="s">
        <v>101</v>
      </c>
      <c r="G2291">
        <v>235148</v>
      </c>
      <c r="H2291">
        <v>29.46</v>
      </c>
      <c r="I2291">
        <v>6927460.0800000001</v>
      </c>
      <c r="J2291" t="s">
        <v>81</v>
      </c>
      <c r="K2291">
        <v>0.15093709355934681</v>
      </c>
      <c r="L2291">
        <v>15.0937</v>
      </c>
      <c r="M2291" t="s">
        <v>82</v>
      </c>
    </row>
    <row r="2292" spans="1:13">
      <c r="A2292" t="s">
        <v>1326</v>
      </c>
      <c r="B2292" t="s">
        <v>1327</v>
      </c>
      <c r="C2292" t="str">
        <f>TEXT(D2292, "mmm")</f>
        <v>Feb</v>
      </c>
      <c r="D2292" s="1">
        <v>45344</v>
      </c>
      <c r="E2292" t="s">
        <v>1390</v>
      </c>
      <c r="F2292" t="s">
        <v>101</v>
      </c>
      <c r="G2292">
        <v>235148</v>
      </c>
      <c r="H2292">
        <v>29.46</v>
      </c>
      <c r="I2292">
        <v>6927460.0800000001</v>
      </c>
      <c r="J2292" t="s">
        <v>81</v>
      </c>
      <c r="K2292">
        <v>0.15093709355934681</v>
      </c>
      <c r="L2292">
        <v>15.0937</v>
      </c>
      <c r="M2292" t="s">
        <v>82</v>
      </c>
    </row>
    <row r="2293" spans="1:13">
      <c r="A2293" t="s">
        <v>1326</v>
      </c>
      <c r="B2293" t="s">
        <v>1327</v>
      </c>
      <c r="C2293" t="str">
        <f>TEXT(D2293, "mmm")</f>
        <v>Feb</v>
      </c>
      <c r="D2293" s="1">
        <v>45344</v>
      </c>
      <c r="E2293" t="s">
        <v>1391</v>
      </c>
      <c r="F2293" t="s">
        <v>101</v>
      </c>
      <c r="G2293">
        <v>235148</v>
      </c>
      <c r="H2293">
        <v>29.46</v>
      </c>
      <c r="I2293">
        <v>6927460.0800000001</v>
      </c>
      <c r="J2293" t="s">
        <v>81</v>
      </c>
      <c r="K2293">
        <v>0.15093709355934681</v>
      </c>
      <c r="L2293">
        <v>15.0937</v>
      </c>
      <c r="M2293" t="s">
        <v>82</v>
      </c>
    </row>
    <row r="2294" spans="1:13">
      <c r="A2294" t="s">
        <v>1430</v>
      </c>
      <c r="B2294" t="s">
        <v>1431</v>
      </c>
      <c r="C2294" t="str">
        <f>TEXT(D2294, "mmm")</f>
        <v>Feb</v>
      </c>
      <c r="D2294" s="1">
        <v>45344</v>
      </c>
      <c r="E2294" t="s">
        <v>1432</v>
      </c>
      <c r="F2294" t="s">
        <v>80</v>
      </c>
      <c r="G2294">
        <v>40000</v>
      </c>
      <c r="H2294">
        <v>6.69</v>
      </c>
      <c r="I2294">
        <v>267600</v>
      </c>
      <c r="J2294" t="s">
        <v>86</v>
      </c>
      <c r="K2294">
        <v>2.7692193952668202E-2</v>
      </c>
      <c r="L2294">
        <v>2.7692000000000001</v>
      </c>
      <c r="M2294" t="s">
        <v>82</v>
      </c>
    </row>
    <row r="2295" spans="1:13">
      <c r="A2295" t="s">
        <v>1480</v>
      </c>
      <c r="B2295" t="s">
        <v>1481</v>
      </c>
      <c r="C2295" t="str">
        <f>TEXT(D2295, "mmm")</f>
        <v>Feb</v>
      </c>
      <c r="D2295" s="1">
        <v>45344</v>
      </c>
      <c r="E2295" t="s">
        <v>1482</v>
      </c>
      <c r="F2295" t="s">
        <v>128</v>
      </c>
      <c r="G2295">
        <v>12500</v>
      </c>
      <c r="H2295">
        <v>42.82</v>
      </c>
      <c r="I2295">
        <v>535250</v>
      </c>
      <c r="J2295" t="s">
        <v>81</v>
      </c>
      <c r="K2295">
        <v>-1.9488185679291559E-2</v>
      </c>
      <c r="L2295">
        <v>-1.9488000000000001</v>
      </c>
      <c r="M2295" t="s">
        <v>82</v>
      </c>
    </row>
    <row r="2296" spans="1:13">
      <c r="A2296" t="s">
        <v>952</v>
      </c>
      <c r="B2296" t="s">
        <v>953</v>
      </c>
      <c r="C2296" t="str">
        <f>TEXT(D2296, "mmm")</f>
        <v>Feb</v>
      </c>
      <c r="D2296" s="1">
        <v>45344</v>
      </c>
      <c r="E2296" t="s">
        <v>1433</v>
      </c>
      <c r="F2296" t="s">
        <v>251</v>
      </c>
      <c r="G2296">
        <v>5444</v>
      </c>
      <c r="H2296">
        <v>20.92</v>
      </c>
      <c r="I2296">
        <v>113888.48</v>
      </c>
      <c r="J2296" t="s">
        <v>81</v>
      </c>
      <c r="K2296">
        <v>4.7496428939486362E-4</v>
      </c>
      <c r="L2296">
        <v>4.7500000000000001E-2</v>
      </c>
      <c r="M2296" t="s">
        <v>82</v>
      </c>
    </row>
    <row r="2297" spans="1:13">
      <c r="A2297" t="s">
        <v>142</v>
      </c>
      <c r="B2297" t="s">
        <v>143</v>
      </c>
      <c r="C2297" t="str">
        <f>TEXT(D2297, "mmm")</f>
        <v>Feb</v>
      </c>
      <c r="D2297" s="1">
        <v>45344</v>
      </c>
      <c r="E2297" t="s">
        <v>100</v>
      </c>
      <c r="F2297" t="s">
        <v>101</v>
      </c>
      <c r="G2297">
        <v>43233</v>
      </c>
      <c r="H2297">
        <v>16.96</v>
      </c>
      <c r="I2297">
        <v>733231.68</v>
      </c>
      <c r="J2297" t="s">
        <v>81</v>
      </c>
      <c r="K2297">
        <v>7.6557831266759191E-3</v>
      </c>
      <c r="L2297">
        <v>0.76559999999999995</v>
      </c>
      <c r="M2297" t="s">
        <v>82</v>
      </c>
    </row>
    <row r="2298" spans="1:13">
      <c r="A2298" t="s">
        <v>112</v>
      </c>
      <c r="B2298" t="s">
        <v>113</v>
      </c>
      <c r="C2298" t="str">
        <f>TEXT(D2298, "mmm")</f>
        <v>Feb</v>
      </c>
      <c r="D2298" s="1">
        <v>45344</v>
      </c>
      <c r="E2298" t="s">
        <v>114</v>
      </c>
      <c r="F2298" t="s">
        <v>80</v>
      </c>
      <c r="G2298">
        <v>5000</v>
      </c>
      <c r="H2298">
        <v>9.3000000000000007</v>
      </c>
      <c r="I2298">
        <v>46500</v>
      </c>
      <c r="J2298" t="s">
        <v>81</v>
      </c>
      <c r="K2298">
        <v>0.15943592958573821</v>
      </c>
      <c r="L2298">
        <v>15.9436</v>
      </c>
      <c r="M2298" t="s">
        <v>82</v>
      </c>
    </row>
    <row r="2299" spans="1:13">
      <c r="A2299" t="s">
        <v>1298</v>
      </c>
      <c r="B2299" t="s">
        <v>1299</v>
      </c>
      <c r="C2299" t="str">
        <f>TEXT(D2299, "mmm")</f>
        <v>Feb</v>
      </c>
      <c r="D2299" s="1">
        <v>45344</v>
      </c>
      <c r="E2299" t="s">
        <v>1300</v>
      </c>
      <c r="F2299" t="s">
        <v>101</v>
      </c>
      <c r="G2299">
        <v>16608</v>
      </c>
      <c r="H2299">
        <v>7.08</v>
      </c>
      <c r="I2299">
        <v>117584.64</v>
      </c>
      <c r="J2299" t="s">
        <v>81</v>
      </c>
      <c r="K2299">
        <v>4.2613663687563363E-2</v>
      </c>
      <c r="L2299">
        <v>4.2614000000000001</v>
      </c>
      <c r="M2299" t="s">
        <v>82</v>
      </c>
    </row>
    <row r="2300" spans="1:13">
      <c r="A2300" t="s">
        <v>649</v>
      </c>
      <c r="B2300" t="s">
        <v>650</v>
      </c>
      <c r="C2300" t="str">
        <f>TEXT(D2300, "mmm")</f>
        <v>Feb</v>
      </c>
      <c r="D2300" s="1">
        <v>45344</v>
      </c>
      <c r="E2300" t="s">
        <v>651</v>
      </c>
      <c r="F2300" t="s">
        <v>251</v>
      </c>
      <c r="G2300">
        <v>22348</v>
      </c>
      <c r="H2300">
        <v>4.32</v>
      </c>
      <c r="I2300">
        <v>96543.360000000001</v>
      </c>
      <c r="J2300" t="s">
        <v>81</v>
      </c>
      <c r="K2300">
        <v>-8.0459749955358206E-2</v>
      </c>
      <c r="L2300">
        <v>-8.0459999999999994</v>
      </c>
      <c r="M2300" t="s">
        <v>82</v>
      </c>
    </row>
    <row r="2301" spans="1:13">
      <c r="A2301" t="s">
        <v>1483</v>
      </c>
      <c r="B2301" t="s">
        <v>1484</v>
      </c>
      <c r="C2301" t="str">
        <f>TEXT(D2301, "mmm")</f>
        <v>Feb</v>
      </c>
      <c r="D2301" s="1">
        <v>45344</v>
      </c>
      <c r="E2301" t="s">
        <v>1485</v>
      </c>
      <c r="F2301" t="s">
        <v>128</v>
      </c>
      <c r="G2301">
        <v>10000</v>
      </c>
      <c r="H2301">
        <v>132.41</v>
      </c>
      <c r="I2301">
        <v>1324100</v>
      </c>
      <c r="J2301" t="s">
        <v>86</v>
      </c>
      <c r="K2301">
        <v>1.727587875592107E-2</v>
      </c>
      <c r="L2301">
        <v>1.7276</v>
      </c>
      <c r="M2301" t="s">
        <v>82</v>
      </c>
    </row>
    <row r="2302" spans="1:13">
      <c r="A2302" t="s">
        <v>952</v>
      </c>
      <c r="B2302" t="s">
        <v>953</v>
      </c>
      <c r="C2302" t="str">
        <f>TEXT(D2302, "mmm")</f>
        <v>Feb</v>
      </c>
      <c r="D2302" s="1">
        <v>45344</v>
      </c>
      <c r="E2302" t="s">
        <v>1434</v>
      </c>
      <c r="F2302" t="s">
        <v>101</v>
      </c>
      <c r="G2302">
        <v>5444</v>
      </c>
      <c r="H2302">
        <v>20.92</v>
      </c>
      <c r="I2302">
        <v>113888.48</v>
      </c>
      <c r="J2302" t="s">
        <v>81</v>
      </c>
      <c r="K2302">
        <v>4.7496428939486362E-4</v>
      </c>
      <c r="L2302">
        <v>4.7500000000000001E-2</v>
      </c>
      <c r="M2302" t="s">
        <v>82</v>
      </c>
    </row>
    <row r="2303" spans="1:13">
      <c r="A2303" t="s">
        <v>649</v>
      </c>
      <c r="B2303" t="s">
        <v>650</v>
      </c>
      <c r="C2303" t="str">
        <f>TEXT(D2303, "mmm")</f>
        <v>Feb</v>
      </c>
      <c r="D2303" s="1">
        <v>45344</v>
      </c>
      <c r="E2303" t="s">
        <v>660</v>
      </c>
      <c r="F2303" t="s">
        <v>222</v>
      </c>
      <c r="G2303">
        <v>22048</v>
      </c>
      <c r="H2303">
        <v>4.33</v>
      </c>
      <c r="I2303">
        <v>95467.839999999997</v>
      </c>
      <c r="J2303" t="s">
        <v>81</v>
      </c>
      <c r="K2303">
        <v>-8.0459749955358206E-2</v>
      </c>
      <c r="L2303">
        <v>-8.0459999999999994</v>
      </c>
      <c r="M2303" t="s">
        <v>82</v>
      </c>
    </row>
    <row r="2304" spans="1:13">
      <c r="A2304" t="s">
        <v>649</v>
      </c>
      <c r="B2304" t="s">
        <v>650</v>
      </c>
      <c r="C2304" t="str">
        <f>TEXT(D2304, "mmm")</f>
        <v>Feb</v>
      </c>
      <c r="D2304" s="1">
        <v>45344</v>
      </c>
      <c r="E2304" t="s">
        <v>659</v>
      </c>
      <c r="F2304" t="s">
        <v>222</v>
      </c>
      <c r="G2304">
        <v>22048</v>
      </c>
      <c r="H2304">
        <v>4.33</v>
      </c>
      <c r="I2304">
        <v>95467.839999999997</v>
      </c>
      <c r="J2304" t="s">
        <v>81</v>
      </c>
      <c r="K2304">
        <v>-8.0459749955358206E-2</v>
      </c>
      <c r="L2304">
        <v>-8.0459999999999994</v>
      </c>
      <c r="M2304" t="s">
        <v>82</v>
      </c>
    </row>
    <row r="2305" spans="1:13">
      <c r="A2305" t="s">
        <v>649</v>
      </c>
      <c r="B2305" t="s">
        <v>650</v>
      </c>
      <c r="C2305" t="str">
        <f>TEXT(D2305, "mmm")</f>
        <v>Feb</v>
      </c>
      <c r="D2305" s="1">
        <v>45344</v>
      </c>
      <c r="E2305" t="s">
        <v>658</v>
      </c>
      <c r="F2305" t="s">
        <v>222</v>
      </c>
      <c r="G2305">
        <v>22048</v>
      </c>
      <c r="H2305">
        <v>4.33</v>
      </c>
      <c r="I2305">
        <v>95467.839999999997</v>
      </c>
      <c r="J2305" t="s">
        <v>81</v>
      </c>
      <c r="K2305">
        <v>-8.0459749955358206E-2</v>
      </c>
      <c r="L2305">
        <v>-8.0459999999999994</v>
      </c>
      <c r="M2305" t="s">
        <v>82</v>
      </c>
    </row>
    <row r="2306" spans="1:13">
      <c r="A2306" t="s">
        <v>649</v>
      </c>
      <c r="B2306" t="s">
        <v>650</v>
      </c>
      <c r="C2306" t="str">
        <f>TEXT(D2306, "mmm")</f>
        <v>Feb</v>
      </c>
      <c r="D2306" s="1">
        <v>45344</v>
      </c>
      <c r="E2306" t="s">
        <v>662</v>
      </c>
      <c r="F2306" t="s">
        <v>222</v>
      </c>
      <c r="G2306">
        <v>22048</v>
      </c>
      <c r="H2306">
        <v>4.33</v>
      </c>
      <c r="I2306">
        <v>95467.839999999997</v>
      </c>
      <c r="J2306" t="s">
        <v>81</v>
      </c>
      <c r="K2306">
        <v>-8.0459749955358206E-2</v>
      </c>
      <c r="L2306">
        <v>-8.0459999999999994</v>
      </c>
      <c r="M2306" t="s">
        <v>82</v>
      </c>
    </row>
    <row r="2307" spans="1:13">
      <c r="A2307" t="s">
        <v>649</v>
      </c>
      <c r="B2307" t="s">
        <v>650</v>
      </c>
      <c r="C2307" t="str">
        <f>TEXT(D2307, "mmm")</f>
        <v>Feb</v>
      </c>
      <c r="D2307" s="1">
        <v>45344</v>
      </c>
      <c r="E2307" t="s">
        <v>664</v>
      </c>
      <c r="F2307" t="s">
        <v>101</v>
      </c>
      <c r="G2307">
        <v>22048</v>
      </c>
      <c r="H2307">
        <v>4.33</v>
      </c>
      <c r="I2307">
        <v>95467.839999999997</v>
      </c>
      <c r="J2307" t="s">
        <v>81</v>
      </c>
      <c r="K2307">
        <v>-8.0459749955358206E-2</v>
      </c>
      <c r="L2307">
        <v>-8.0459999999999994</v>
      </c>
      <c r="M2307" t="s">
        <v>82</v>
      </c>
    </row>
    <row r="2308" spans="1:13">
      <c r="A2308" t="s">
        <v>649</v>
      </c>
      <c r="B2308" t="s">
        <v>650</v>
      </c>
      <c r="C2308" t="str">
        <f>TEXT(D2308, "mmm")</f>
        <v>Feb</v>
      </c>
      <c r="D2308" s="1">
        <v>45344</v>
      </c>
      <c r="E2308" t="s">
        <v>651</v>
      </c>
      <c r="F2308" t="s">
        <v>251</v>
      </c>
      <c r="G2308">
        <v>22048</v>
      </c>
      <c r="H2308">
        <v>4.33</v>
      </c>
      <c r="I2308">
        <v>95467.839999999997</v>
      </c>
      <c r="J2308" t="s">
        <v>81</v>
      </c>
      <c r="K2308">
        <v>-8.0459749955358206E-2</v>
      </c>
      <c r="L2308">
        <v>-8.0459999999999994</v>
      </c>
      <c r="M2308" t="s">
        <v>82</v>
      </c>
    </row>
    <row r="2309" spans="1:13">
      <c r="A2309" t="s">
        <v>649</v>
      </c>
      <c r="B2309" t="s">
        <v>650</v>
      </c>
      <c r="C2309" t="str">
        <f>TEXT(D2309, "mmm")</f>
        <v>Feb</v>
      </c>
      <c r="D2309" s="1">
        <v>45344</v>
      </c>
      <c r="E2309" t="s">
        <v>661</v>
      </c>
      <c r="F2309" t="s">
        <v>222</v>
      </c>
      <c r="G2309">
        <v>22048</v>
      </c>
      <c r="H2309">
        <v>4.33</v>
      </c>
      <c r="I2309">
        <v>95467.839999999997</v>
      </c>
      <c r="J2309" t="s">
        <v>81</v>
      </c>
      <c r="K2309">
        <v>-8.0459749955358206E-2</v>
      </c>
      <c r="L2309">
        <v>-8.0459999999999994</v>
      </c>
      <c r="M2309" t="s">
        <v>82</v>
      </c>
    </row>
    <row r="2310" spans="1:13">
      <c r="A2310" t="s">
        <v>649</v>
      </c>
      <c r="B2310" t="s">
        <v>650</v>
      </c>
      <c r="C2310" t="str">
        <f>TEXT(D2310, "mmm")</f>
        <v>Feb</v>
      </c>
      <c r="D2310" s="1">
        <v>45344</v>
      </c>
      <c r="E2310" t="s">
        <v>663</v>
      </c>
      <c r="F2310" t="s">
        <v>222</v>
      </c>
      <c r="G2310">
        <v>22048</v>
      </c>
      <c r="H2310">
        <v>4.33</v>
      </c>
      <c r="I2310">
        <v>95467.839999999997</v>
      </c>
      <c r="J2310" t="s">
        <v>81</v>
      </c>
      <c r="K2310">
        <v>-8.0459749955358206E-2</v>
      </c>
      <c r="L2310">
        <v>-8.0459999999999994</v>
      </c>
      <c r="M2310" t="s">
        <v>82</v>
      </c>
    </row>
    <row r="2311" spans="1:13">
      <c r="A2311" t="s">
        <v>1040</v>
      </c>
      <c r="B2311" t="s">
        <v>1041</v>
      </c>
      <c r="C2311" t="str">
        <f>TEXT(D2311, "mmm")</f>
        <v>Feb</v>
      </c>
      <c r="D2311" s="1">
        <v>45345</v>
      </c>
      <c r="E2311" t="s">
        <v>1042</v>
      </c>
      <c r="F2311" t="s">
        <v>80</v>
      </c>
      <c r="G2311">
        <v>608</v>
      </c>
      <c r="H2311">
        <v>40.36</v>
      </c>
      <c r="I2311">
        <v>24538.880000000001</v>
      </c>
      <c r="J2311" t="s">
        <v>81</v>
      </c>
      <c r="K2311">
        <v>1.4943351510230409E-3</v>
      </c>
      <c r="L2311">
        <v>0.14940000000000001</v>
      </c>
      <c r="M2311" t="s">
        <v>82</v>
      </c>
    </row>
    <row r="2312" spans="1:13">
      <c r="A2312" t="s">
        <v>1486</v>
      </c>
      <c r="B2312" t="s">
        <v>1487</v>
      </c>
      <c r="C2312" t="str">
        <f>TEXT(D2312, "mmm")</f>
        <v>Feb</v>
      </c>
      <c r="D2312" s="1">
        <v>45345</v>
      </c>
      <c r="E2312" t="s">
        <v>1488</v>
      </c>
      <c r="F2312" t="s">
        <v>80</v>
      </c>
      <c r="G2312">
        <v>22000</v>
      </c>
      <c r="H2312">
        <v>4.8499999999999996</v>
      </c>
      <c r="I2312">
        <v>106700</v>
      </c>
      <c r="J2312" t="s">
        <v>86</v>
      </c>
      <c r="K2312">
        <v>-1.2422349432368749E-2</v>
      </c>
      <c r="L2312">
        <v>-1.2422</v>
      </c>
      <c r="M2312" t="s">
        <v>82</v>
      </c>
    </row>
    <row r="2313" spans="1:13">
      <c r="A2313" t="s">
        <v>1326</v>
      </c>
      <c r="B2313" t="s">
        <v>1327</v>
      </c>
      <c r="C2313" t="str">
        <f>TEXT(D2313, "mmm")</f>
        <v>Feb</v>
      </c>
      <c r="D2313" s="1">
        <v>45345</v>
      </c>
      <c r="E2313" t="s">
        <v>1368</v>
      </c>
      <c r="F2313" t="s">
        <v>251</v>
      </c>
      <c r="G2313">
        <v>135072</v>
      </c>
      <c r="H2313">
        <v>29.93</v>
      </c>
      <c r="I2313">
        <v>4042704.96</v>
      </c>
      <c r="J2313" t="s">
        <v>81</v>
      </c>
      <c r="K2313">
        <v>0.1238967275783656</v>
      </c>
      <c r="L2313">
        <v>12.389699999999999</v>
      </c>
      <c r="M2313" t="s">
        <v>82</v>
      </c>
    </row>
    <row r="2314" spans="1:13">
      <c r="A2314" t="s">
        <v>1489</v>
      </c>
      <c r="B2314" t="s">
        <v>1490</v>
      </c>
      <c r="C2314" t="str">
        <f>TEXT(D2314, "mmm")</f>
        <v>Feb</v>
      </c>
      <c r="D2314" s="1">
        <v>45345</v>
      </c>
      <c r="E2314" t="s">
        <v>1491</v>
      </c>
      <c r="F2314" t="s">
        <v>128</v>
      </c>
      <c r="G2314">
        <v>10000</v>
      </c>
      <c r="H2314">
        <v>26.97</v>
      </c>
      <c r="I2314">
        <v>269700</v>
      </c>
      <c r="J2314" t="s">
        <v>86</v>
      </c>
      <c r="K2314">
        <v>7.1745700638830012E-2</v>
      </c>
      <c r="L2314">
        <v>7.1745999999999999</v>
      </c>
      <c r="M2314" t="s">
        <v>82</v>
      </c>
    </row>
    <row r="2315" spans="1:13">
      <c r="A2315" t="s">
        <v>1318</v>
      </c>
      <c r="B2315" t="s">
        <v>1319</v>
      </c>
      <c r="C2315" t="str">
        <f>TEXT(D2315, "mmm")</f>
        <v>Feb</v>
      </c>
      <c r="D2315" s="1">
        <v>45345</v>
      </c>
      <c r="E2315" t="s">
        <v>1492</v>
      </c>
      <c r="F2315" t="s">
        <v>118</v>
      </c>
      <c r="G2315">
        <v>6000</v>
      </c>
      <c r="H2315">
        <v>1.69</v>
      </c>
      <c r="I2315">
        <v>10140</v>
      </c>
      <c r="J2315" t="s">
        <v>81</v>
      </c>
      <c r="K2315">
        <v>0.10465113055454631</v>
      </c>
      <c r="L2315">
        <v>10.4651</v>
      </c>
      <c r="M2315" t="s">
        <v>82</v>
      </c>
    </row>
    <row r="2316" spans="1:13">
      <c r="A2316" t="s">
        <v>1493</v>
      </c>
      <c r="B2316" t="s">
        <v>1494</v>
      </c>
      <c r="C2316" t="str">
        <f>TEXT(D2316, "mmm")</f>
        <v>Feb</v>
      </c>
      <c r="D2316" s="1">
        <v>45345</v>
      </c>
      <c r="E2316" t="s">
        <v>1495</v>
      </c>
      <c r="F2316" t="s">
        <v>80</v>
      </c>
      <c r="G2316">
        <v>350</v>
      </c>
      <c r="H2316">
        <v>323.37</v>
      </c>
      <c r="I2316">
        <v>113179.5</v>
      </c>
      <c r="J2316" t="s">
        <v>86</v>
      </c>
      <c r="K2316">
        <v>4.7270506617025372E-2</v>
      </c>
      <c r="L2316">
        <v>4.7271000000000001</v>
      </c>
      <c r="M2316" t="s">
        <v>82</v>
      </c>
    </row>
    <row r="2317" spans="1:13">
      <c r="A2317" t="s">
        <v>107</v>
      </c>
      <c r="B2317" t="s">
        <v>108</v>
      </c>
      <c r="C2317" t="str">
        <f>TEXT(D2317, "mmm")</f>
        <v>Feb</v>
      </c>
      <c r="D2317" s="1">
        <v>45345</v>
      </c>
      <c r="E2317" t="s">
        <v>109</v>
      </c>
      <c r="F2317" t="s">
        <v>101</v>
      </c>
      <c r="G2317">
        <v>24000</v>
      </c>
      <c r="H2317">
        <v>7.3</v>
      </c>
      <c r="I2317">
        <v>175200</v>
      </c>
      <c r="J2317" t="s">
        <v>81</v>
      </c>
      <c r="K2317">
        <v>-5.4347773270932986E-3</v>
      </c>
      <c r="L2317">
        <v>-0.54349999999999998</v>
      </c>
      <c r="M2317" t="s">
        <v>82</v>
      </c>
    </row>
    <row r="2318" spans="1:13">
      <c r="A2318" t="s">
        <v>107</v>
      </c>
      <c r="B2318" t="s">
        <v>108</v>
      </c>
      <c r="C2318" t="str">
        <f>TEXT(D2318, "mmm")</f>
        <v>Feb</v>
      </c>
      <c r="D2318" s="1">
        <v>45345</v>
      </c>
      <c r="E2318" t="s">
        <v>111</v>
      </c>
      <c r="F2318" t="s">
        <v>101</v>
      </c>
      <c r="G2318">
        <v>24000</v>
      </c>
      <c r="H2318">
        <v>7.3</v>
      </c>
      <c r="I2318">
        <v>175200</v>
      </c>
      <c r="J2318" t="s">
        <v>81</v>
      </c>
      <c r="K2318">
        <v>-5.4347773270932986E-3</v>
      </c>
      <c r="L2318">
        <v>-0.54349999999999998</v>
      </c>
      <c r="M2318" t="s">
        <v>82</v>
      </c>
    </row>
    <row r="2319" spans="1:13">
      <c r="A2319" t="s">
        <v>107</v>
      </c>
      <c r="B2319" t="s">
        <v>108</v>
      </c>
      <c r="C2319" t="str">
        <f>TEXT(D2319, "mmm")</f>
        <v>Feb</v>
      </c>
      <c r="D2319" s="1">
        <v>45345</v>
      </c>
      <c r="E2319" t="s">
        <v>110</v>
      </c>
      <c r="F2319" t="s">
        <v>101</v>
      </c>
      <c r="G2319">
        <v>24000</v>
      </c>
      <c r="H2319">
        <v>7.3</v>
      </c>
      <c r="I2319">
        <v>175200</v>
      </c>
      <c r="J2319" t="s">
        <v>81</v>
      </c>
      <c r="K2319">
        <v>-5.4347773270932986E-3</v>
      </c>
      <c r="L2319">
        <v>-0.54349999999999998</v>
      </c>
      <c r="M2319" t="s">
        <v>82</v>
      </c>
    </row>
    <row r="2320" spans="1:13">
      <c r="A2320" t="s">
        <v>1496</v>
      </c>
      <c r="B2320" t="s">
        <v>1497</v>
      </c>
      <c r="C2320" t="str">
        <f>TEXT(D2320, "mmm")</f>
        <v>Feb</v>
      </c>
      <c r="D2320" s="1">
        <v>45345</v>
      </c>
      <c r="E2320" t="s">
        <v>1498</v>
      </c>
      <c r="F2320" t="s">
        <v>118</v>
      </c>
      <c r="G2320">
        <v>1226</v>
      </c>
      <c r="H2320">
        <v>20.5</v>
      </c>
      <c r="I2320">
        <v>25133</v>
      </c>
      <c r="J2320" t="s">
        <v>81</v>
      </c>
      <c r="K2320">
        <v>3.2802716844750217E-2</v>
      </c>
      <c r="L2320">
        <v>3.2803</v>
      </c>
      <c r="M2320" t="s">
        <v>82</v>
      </c>
    </row>
    <row r="2321" spans="1:13">
      <c r="A2321" t="s">
        <v>1326</v>
      </c>
      <c r="B2321" t="s">
        <v>1327</v>
      </c>
      <c r="C2321" t="str">
        <f>TEXT(D2321, "mmm")</f>
        <v>Feb</v>
      </c>
      <c r="D2321" s="1">
        <v>45345</v>
      </c>
      <c r="E2321" t="s">
        <v>1390</v>
      </c>
      <c r="F2321" t="s">
        <v>101</v>
      </c>
      <c r="G2321">
        <v>135072</v>
      </c>
      <c r="H2321">
        <v>29.93</v>
      </c>
      <c r="I2321">
        <v>4042704.96</v>
      </c>
      <c r="J2321" t="s">
        <v>81</v>
      </c>
      <c r="K2321">
        <v>0.1238967275783656</v>
      </c>
      <c r="L2321">
        <v>12.389699999999999</v>
      </c>
      <c r="M2321" t="s">
        <v>82</v>
      </c>
    </row>
    <row r="2322" spans="1:13">
      <c r="A2322" t="s">
        <v>1326</v>
      </c>
      <c r="B2322" t="s">
        <v>1327</v>
      </c>
      <c r="C2322" t="str">
        <f>TEXT(D2322, "mmm")</f>
        <v>Feb</v>
      </c>
      <c r="D2322" s="1">
        <v>45345</v>
      </c>
      <c r="E2322" t="s">
        <v>1387</v>
      </c>
      <c r="F2322" t="s">
        <v>101</v>
      </c>
      <c r="G2322">
        <v>135072</v>
      </c>
      <c r="H2322">
        <v>29.93</v>
      </c>
      <c r="I2322">
        <v>4042704.96</v>
      </c>
      <c r="J2322" t="s">
        <v>81</v>
      </c>
      <c r="K2322">
        <v>0.1238967275783656</v>
      </c>
      <c r="L2322">
        <v>12.389699999999999</v>
      </c>
      <c r="M2322" t="s">
        <v>82</v>
      </c>
    </row>
    <row r="2323" spans="1:13">
      <c r="A2323" t="s">
        <v>1326</v>
      </c>
      <c r="B2323" t="s">
        <v>1327</v>
      </c>
      <c r="C2323" t="str">
        <f>TEXT(D2323, "mmm")</f>
        <v>Feb</v>
      </c>
      <c r="D2323" s="1">
        <v>45345</v>
      </c>
      <c r="E2323" t="s">
        <v>1388</v>
      </c>
      <c r="F2323" t="s">
        <v>101</v>
      </c>
      <c r="G2323">
        <v>135072</v>
      </c>
      <c r="H2323">
        <v>29.93</v>
      </c>
      <c r="I2323">
        <v>4042704.96</v>
      </c>
      <c r="J2323" t="s">
        <v>81</v>
      </c>
      <c r="K2323">
        <v>0.1238967275783656</v>
      </c>
      <c r="L2323">
        <v>12.389699999999999</v>
      </c>
      <c r="M2323" t="s">
        <v>82</v>
      </c>
    </row>
    <row r="2324" spans="1:13">
      <c r="A2324" t="s">
        <v>1326</v>
      </c>
      <c r="B2324" t="s">
        <v>1327</v>
      </c>
      <c r="C2324" t="str">
        <f>TEXT(D2324, "mmm")</f>
        <v>Feb</v>
      </c>
      <c r="D2324" s="1">
        <v>45345</v>
      </c>
      <c r="E2324" t="s">
        <v>1386</v>
      </c>
      <c r="F2324" t="s">
        <v>101</v>
      </c>
      <c r="G2324">
        <v>135072</v>
      </c>
      <c r="H2324">
        <v>29.93</v>
      </c>
      <c r="I2324">
        <v>4042704.96</v>
      </c>
      <c r="J2324" t="s">
        <v>81</v>
      </c>
      <c r="K2324">
        <v>0.1238967275783656</v>
      </c>
      <c r="L2324">
        <v>12.389699999999999</v>
      </c>
      <c r="M2324" t="s">
        <v>82</v>
      </c>
    </row>
    <row r="2325" spans="1:13">
      <c r="A2325" t="s">
        <v>1326</v>
      </c>
      <c r="B2325" t="s">
        <v>1327</v>
      </c>
      <c r="C2325" t="str">
        <f>TEXT(D2325, "mmm")</f>
        <v>Feb</v>
      </c>
      <c r="D2325" s="1">
        <v>45345</v>
      </c>
      <c r="E2325" t="s">
        <v>1391</v>
      </c>
      <c r="F2325" t="s">
        <v>101</v>
      </c>
      <c r="G2325">
        <v>135072</v>
      </c>
      <c r="H2325">
        <v>29.93</v>
      </c>
      <c r="I2325">
        <v>4042704.96</v>
      </c>
      <c r="J2325" t="s">
        <v>81</v>
      </c>
      <c r="K2325">
        <v>0.1238967275783656</v>
      </c>
      <c r="L2325">
        <v>12.389699999999999</v>
      </c>
      <c r="M2325" t="s">
        <v>82</v>
      </c>
    </row>
    <row r="2326" spans="1:13">
      <c r="A2326" t="s">
        <v>1326</v>
      </c>
      <c r="B2326" t="s">
        <v>1327</v>
      </c>
      <c r="C2326" t="str">
        <f>TEXT(D2326, "mmm")</f>
        <v>Feb</v>
      </c>
      <c r="D2326" s="1">
        <v>45345</v>
      </c>
      <c r="E2326" t="s">
        <v>1384</v>
      </c>
      <c r="F2326" t="s">
        <v>101</v>
      </c>
      <c r="G2326">
        <v>135072</v>
      </c>
      <c r="H2326">
        <v>29.93</v>
      </c>
      <c r="I2326">
        <v>4042704.96</v>
      </c>
      <c r="J2326" t="s">
        <v>81</v>
      </c>
      <c r="K2326">
        <v>0.1238967275783656</v>
      </c>
      <c r="L2326">
        <v>12.389699999999999</v>
      </c>
      <c r="M2326" t="s">
        <v>82</v>
      </c>
    </row>
    <row r="2327" spans="1:13">
      <c r="A2327" t="s">
        <v>1326</v>
      </c>
      <c r="B2327" t="s">
        <v>1327</v>
      </c>
      <c r="C2327" t="str">
        <f>TEXT(D2327, "mmm")</f>
        <v>Feb</v>
      </c>
      <c r="D2327" s="1">
        <v>45345</v>
      </c>
      <c r="E2327" t="s">
        <v>1385</v>
      </c>
      <c r="F2327" t="s">
        <v>101</v>
      </c>
      <c r="G2327">
        <v>135072</v>
      </c>
      <c r="H2327">
        <v>29.93</v>
      </c>
      <c r="I2327">
        <v>4042704.96</v>
      </c>
      <c r="J2327" t="s">
        <v>81</v>
      </c>
      <c r="K2327">
        <v>0.1238967275783656</v>
      </c>
      <c r="L2327">
        <v>12.389699999999999</v>
      </c>
      <c r="M2327" t="s">
        <v>82</v>
      </c>
    </row>
    <row r="2328" spans="1:13">
      <c r="A2328" t="s">
        <v>1326</v>
      </c>
      <c r="B2328" t="s">
        <v>1327</v>
      </c>
      <c r="C2328" t="str">
        <f>TEXT(D2328, "mmm")</f>
        <v>Feb</v>
      </c>
      <c r="D2328" s="1">
        <v>45345</v>
      </c>
      <c r="E2328" t="s">
        <v>1328</v>
      </c>
      <c r="F2328" t="s">
        <v>101</v>
      </c>
      <c r="G2328">
        <v>135072</v>
      </c>
      <c r="H2328">
        <v>29.93</v>
      </c>
      <c r="I2328">
        <v>4042704.96</v>
      </c>
      <c r="J2328" t="s">
        <v>81</v>
      </c>
      <c r="K2328">
        <v>0.1238967275783656</v>
      </c>
      <c r="L2328">
        <v>12.389699999999999</v>
      </c>
      <c r="M2328" t="s">
        <v>82</v>
      </c>
    </row>
    <row r="2329" spans="1:13">
      <c r="A2329" t="s">
        <v>1326</v>
      </c>
      <c r="B2329" t="s">
        <v>1327</v>
      </c>
      <c r="C2329" t="str">
        <f>TEXT(D2329, "mmm")</f>
        <v>Feb</v>
      </c>
      <c r="D2329" s="1">
        <v>45345</v>
      </c>
      <c r="E2329" t="s">
        <v>1389</v>
      </c>
      <c r="F2329" t="s">
        <v>101</v>
      </c>
      <c r="G2329">
        <v>135072</v>
      </c>
      <c r="H2329">
        <v>29.93</v>
      </c>
      <c r="I2329">
        <v>4042704.96</v>
      </c>
      <c r="J2329" t="s">
        <v>81</v>
      </c>
      <c r="K2329">
        <v>0.1238967275783656</v>
      </c>
      <c r="L2329">
        <v>12.389699999999999</v>
      </c>
      <c r="M2329" t="s">
        <v>82</v>
      </c>
    </row>
    <row r="2330" spans="1:13">
      <c r="A2330" t="s">
        <v>1326</v>
      </c>
      <c r="B2330" t="s">
        <v>1327</v>
      </c>
      <c r="C2330" t="str">
        <f>TEXT(D2330, "mmm")</f>
        <v>Feb</v>
      </c>
      <c r="D2330" s="1">
        <v>45345</v>
      </c>
      <c r="E2330" t="s">
        <v>1383</v>
      </c>
      <c r="F2330" t="s">
        <v>101</v>
      </c>
      <c r="G2330">
        <v>135072</v>
      </c>
      <c r="H2330">
        <v>29.93</v>
      </c>
      <c r="I2330">
        <v>4042704.96</v>
      </c>
      <c r="J2330" t="s">
        <v>81</v>
      </c>
      <c r="K2330">
        <v>0.1238967275783656</v>
      </c>
      <c r="L2330">
        <v>12.389699999999999</v>
      </c>
      <c r="M2330" t="s">
        <v>82</v>
      </c>
    </row>
    <row r="2331" spans="1:13">
      <c r="A2331" t="s">
        <v>1496</v>
      </c>
      <c r="B2331" t="s">
        <v>1497</v>
      </c>
      <c r="C2331" t="str">
        <f>TEXT(D2331, "mmm")</f>
        <v>Feb</v>
      </c>
      <c r="D2331" s="1">
        <v>45345</v>
      </c>
      <c r="E2331" t="s">
        <v>1498</v>
      </c>
      <c r="F2331" t="s">
        <v>118</v>
      </c>
      <c r="G2331">
        <v>1226</v>
      </c>
      <c r="H2331">
        <v>20.5</v>
      </c>
      <c r="I2331">
        <v>25133</v>
      </c>
      <c r="J2331" t="s">
        <v>81</v>
      </c>
      <c r="K2331">
        <v>3.2802716844750217E-2</v>
      </c>
      <c r="L2331">
        <v>3.2803</v>
      </c>
      <c r="M2331" t="s">
        <v>82</v>
      </c>
    </row>
    <row r="2332" spans="1:13">
      <c r="A2332" t="s">
        <v>1499</v>
      </c>
      <c r="B2332" t="s">
        <v>1500</v>
      </c>
      <c r="C2332" t="str">
        <f>TEXT(D2332, "mmm")</f>
        <v>Feb</v>
      </c>
      <c r="D2332" s="1">
        <v>45345</v>
      </c>
      <c r="E2332" t="s">
        <v>1501</v>
      </c>
      <c r="F2332" t="s">
        <v>118</v>
      </c>
      <c r="G2332">
        <v>2150</v>
      </c>
      <c r="H2332">
        <v>46.36</v>
      </c>
      <c r="I2332">
        <v>99674</v>
      </c>
      <c r="J2332" t="s">
        <v>81</v>
      </c>
      <c r="K2332">
        <v>-1.34357235298731E-2</v>
      </c>
      <c r="L2332">
        <v>-1.3435999999999999</v>
      </c>
      <c r="M2332" t="s">
        <v>82</v>
      </c>
    </row>
    <row r="2333" spans="1:13">
      <c r="A2333" t="s">
        <v>291</v>
      </c>
      <c r="B2333" t="s">
        <v>292</v>
      </c>
      <c r="C2333" t="str">
        <f>TEXT(D2333, "mmm")</f>
        <v>Feb</v>
      </c>
      <c r="D2333" s="1">
        <v>45345</v>
      </c>
      <c r="E2333" t="s">
        <v>100</v>
      </c>
      <c r="F2333" t="s">
        <v>101</v>
      </c>
      <c r="G2333">
        <v>391649</v>
      </c>
      <c r="H2333">
        <v>8.07</v>
      </c>
      <c r="I2333">
        <v>3160607.43</v>
      </c>
      <c r="J2333" t="s">
        <v>86</v>
      </c>
      <c r="K2333">
        <v>0</v>
      </c>
      <c r="L2333">
        <v>0</v>
      </c>
      <c r="M2333" t="s">
        <v>82</v>
      </c>
    </row>
    <row r="2334" spans="1:13">
      <c r="A2334" t="s">
        <v>291</v>
      </c>
      <c r="B2334" t="s">
        <v>292</v>
      </c>
      <c r="C2334" t="str">
        <f>TEXT(D2334, "mmm")</f>
        <v>Feb</v>
      </c>
      <c r="D2334" s="1">
        <v>45345</v>
      </c>
      <c r="E2334" t="s">
        <v>102</v>
      </c>
      <c r="F2334" t="s">
        <v>101</v>
      </c>
      <c r="G2334">
        <v>391649</v>
      </c>
      <c r="H2334">
        <v>8.07</v>
      </c>
      <c r="I2334">
        <v>3160607.43</v>
      </c>
      <c r="J2334" t="s">
        <v>86</v>
      </c>
      <c r="K2334">
        <v>0</v>
      </c>
      <c r="L2334">
        <v>0</v>
      </c>
      <c r="M2334" t="s">
        <v>82</v>
      </c>
    </row>
    <row r="2335" spans="1:13">
      <c r="A2335" t="s">
        <v>1502</v>
      </c>
      <c r="B2335" t="s">
        <v>1503</v>
      </c>
      <c r="C2335" t="str">
        <f>TEXT(D2335, "mmm")</f>
        <v>Feb</v>
      </c>
      <c r="D2335" s="1">
        <v>45345</v>
      </c>
      <c r="E2335" t="s">
        <v>1504</v>
      </c>
      <c r="F2335" t="s">
        <v>80</v>
      </c>
      <c r="G2335">
        <v>2000</v>
      </c>
      <c r="H2335">
        <v>58.15</v>
      </c>
      <c r="I2335">
        <v>116300</v>
      </c>
      <c r="J2335" t="s">
        <v>86</v>
      </c>
      <c r="K2335">
        <v>6.2899163363328681E-2</v>
      </c>
      <c r="L2335">
        <v>6.2899000000000003</v>
      </c>
      <c r="M2335" t="s">
        <v>82</v>
      </c>
    </row>
    <row r="2336" spans="1:13">
      <c r="A2336" t="s">
        <v>285</v>
      </c>
      <c r="B2336" t="s">
        <v>286</v>
      </c>
      <c r="C2336" t="str">
        <f>TEXT(D2336, "mmm")</f>
        <v>Feb</v>
      </c>
      <c r="D2336" s="1">
        <v>45345</v>
      </c>
      <c r="E2336" t="s">
        <v>100</v>
      </c>
      <c r="F2336" t="s">
        <v>101</v>
      </c>
      <c r="G2336">
        <v>111946</v>
      </c>
      <c r="H2336">
        <v>16.309999999999999</v>
      </c>
      <c r="I2336">
        <v>1825839.26</v>
      </c>
      <c r="J2336" t="s">
        <v>81</v>
      </c>
      <c r="K2336">
        <v>1.534660079603611E-2</v>
      </c>
      <c r="L2336">
        <v>1.5347</v>
      </c>
      <c r="M2336" t="s">
        <v>82</v>
      </c>
    </row>
    <row r="2337" spans="1:13">
      <c r="A2337" t="s">
        <v>285</v>
      </c>
      <c r="B2337" t="s">
        <v>286</v>
      </c>
      <c r="C2337" t="str">
        <f>TEXT(D2337, "mmm")</f>
        <v>Feb</v>
      </c>
      <c r="D2337" s="1">
        <v>45345</v>
      </c>
      <c r="E2337" t="s">
        <v>102</v>
      </c>
      <c r="F2337" t="s">
        <v>101</v>
      </c>
      <c r="G2337">
        <v>111946</v>
      </c>
      <c r="H2337">
        <v>16.309999999999999</v>
      </c>
      <c r="I2337">
        <v>1825839.26</v>
      </c>
      <c r="J2337" t="s">
        <v>81</v>
      </c>
      <c r="K2337">
        <v>1.534660079603611E-2</v>
      </c>
      <c r="L2337">
        <v>1.5347</v>
      </c>
      <c r="M2337" t="s">
        <v>82</v>
      </c>
    </row>
    <row r="2338" spans="1:13">
      <c r="A2338" t="s">
        <v>129</v>
      </c>
      <c r="B2338" t="s">
        <v>130</v>
      </c>
      <c r="C2338" t="str">
        <f>TEXT(D2338, "mmm")</f>
        <v>Feb</v>
      </c>
      <c r="D2338" s="1">
        <v>45345</v>
      </c>
      <c r="E2338" t="s">
        <v>109</v>
      </c>
      <c r="F2338" t="s">
        <v>101</v>
      </c>
      <c r="G2338">
        <v>38000</v>
      </c>
      <c r="H2338">
        <v>6.59</v>
      </c>
      <c r="I2338">
        <v>250420</v>
      </c>
      <c r="J2338" t="s">
        <v>86</v>
      </c>
      <c r="K2338">
        <v>3.0303074089730542E-2</v>
      </c>
      <c r="L2338">
        <v>3.0303</v>
      </c>
      <c r="M2338" t="s">
        <v>82</v>
      </c>
    </row>
    <row r="2339" spans="1:13">
      <c r="A2339" t="s">
        <v>129</v>
      </c>
      <c r="B2339" t="s">
        <v>130</v>
      </c>
      <c r="C2339" t="str">
        <f>TEXT(D2339, "mmm")</f>
        <v>Feb</v>
      </c>
      <c r="D2339" s="1">
        <v>45345</v>
      </c>
      <c r="E2339" t="s">
        <v>111</v>
      </c>
      <c r="F2339" t="s">
        <v>101</v>
      </c>
      <c r="G2339">
        <v>38000</v>
      </c>
      <c r="H2339">
        <v>6.59</v>
      </c>
      <c r="I2339">
        <v>250420</v>
      </c>
      <c r="J2339" t="s">
        <v>86</v>
      </c>
      <c r="K2339">
        <v>3.0303074089730542E-2</v>
      </c>
      <c r="L2339">
        <v>3.0303</v>
      </c>
      <c r="M2339" t="s">
        <v>82</v>
      </c>
    </row>
    <row r="2340" spans="1:13">
      <c r="A2340" t="s">
        <v>129</v>
      </c>
      <c r="B2340" t="s">
        <v>130</v>
      </c>
      <c r="C2340" t="str">
        <f>TEXT(D2340, "mmm")</f>
        <v>Feb</v>
      </c>
      <c r="D2340" s="1">
        <v>45345</v>
      </c>
      <c r="E2340" t="s">
        <v>110</v>
      </c>
      <c r="F2340" t="s">
        <v>101</v>
      </c>
      <c r="G2340">
        <v>38000</v>
      </c>
      <c r="H2340">
        <v>6.59</v>
      </c>
      <c r="I2340">
        <v>250420</v>
      </c>
      <c r="J2340" t="s">
        <v>86</v>
      </c>
      <c r="K2340">
        <v>3.0303074089730542E-2</v>
      </c>
      <c r="L2340">
        <v>3.0303</v>
      </c>
      <c r="M2340" t="s">
        <v>82</v>
      </c>
    </row>
    <row r="2341" spans="1:13">
      <c r="A2341" t="s">
        <v>1505</v>
      </c>
      <c r="B2341" t="s">
        <v>1506</v>
      </c>
      <c r="C2341" t="str">
        <f>TEXT(D2341, "mmm")</f>
        <v>Feb</v>
      </c>
      <c r="D2341" s="1">
        <v>45345</v>
      </c>
      <c r="E2341" t="s">
        <v>1507</v>
      </c>
      <c r="F2341" t="s">
        <v>128</v>
      </c>
      <c r="G2341">
        <v>50000</v>
      </c>
      <c r="H2341">
        <v>6.12</v>
      </c>
      <c r="I2341">
        <v>306000</v>
      </c>
      <c r="J2341" t="s">
        <v>86</v>
      </c>
      <c r="K2341">
        <v>-2.411560514224087E-2</v>
      </c>
      <c r="L2341">
        <v>-2.4116</v>
      </c>
      <c r="M2341" t="s">
        <v>82</v>
      </c>
    </row>
    <row r="2342" spans="1:13">
      <c r="A2342" t="s">
        <v>1326</v>
      </c>
      <c r="B2342" t="s">
        <v>1327</v>
      </c>
      <c r="C2342" t="str">
        <f>TEXT(D2342, "mmm")</f>
        <v>Feb</v>
      </c>
      <c r="D2342" s="1">
        <v>45345</v>
      </c>
      <c r="E2342" t="s">
        <v>1333</v>
      </c>
      <c r="F2342" t="s">
        <v>101</v>
      </c>
      <c r="G2342">
        <v>135072</v>
      </c>
      <c r="H2342">
        <v>29.93</v>
      </c>
      <c r="I2342">
        <v>4042704.96</v>
      </c>
      <c r="J2342" t="s">
        <v>81</v>
      </c>
      <c r="K2342">
        <v>0.1238967275783656</v>
      </c>
      <c r="L2342">
        <v>12.389699999999999</v>
      </c>
      <c r="M2342" t="s">
        <v>82</v>
      </c>
    </row>
    <row r="2343" spans="1:13">
      <c r="A2343" t="s">
        <v>1326</v>
      </c>
      <c r="B2343" t="s">
        <v>1327</v>
      </c>
      <c r="C2343" t="str">
        <f>TEXT(D2343, "mmm")</f>
        <v>Feb</v>
      </c>
      <c r="D2343" s="1">
        <v>45345</v>
      </c>
      <c r="E2343" t="s">
        <v>1330</v>
      </c>
      <c r="F2343" t="s">
        <v>101</v>
      </c>
      <c r="G2343">
        <v>135072</v>
      </c>
      <c r="H2343">
        <v>29.93</v>
      </c>
      <c r="I2343">
        <v>4042704.96</v>
      </c>
      <c r="J2343" t="s">
        <v>81</v>
      </c>
      <c r="K2343">
        <v>0.1238967275783656</v>
      </c>
      <c r="L2343">
        <v>12.389699999999999</v>
      </c>
      <c r="M2343" t="s">
        <v>82</v>
      </c>
    </row>
    <row r="2344" spans="1:13">
      <c r="A2344" t="s">
        <v>1326</v>
      </c>
      <c r="B2344" t="s">
        <v>1327</v>
      </c>
      <c r="C2344" t="str">
        <f>TEXT(D2344, "mmm")</f>
        <v>Feb</v>
      </c>
      <c r="D2344" s="1">
        <v>45345</v>
      </c>
      <c r="E2344" t="s">
        <v>1337</v>
      </c>
      <c r="F2344" t="s">
        <v>101</v>
      </c>
      <c r="G2344">
        <v>135072</v>
      </c>
      <c r="H2344">
        <v>29.93</v>
      </c>
      <c r="I2344">
        <v>4042704.96</v>
      </c>
      <c r="J2344" t="s">
        <v>81</v>
      </c>
      <c r="K2344">
        <v>0.1238967275783656</v>
      </c>
      <c r="L2344">
        <v>12.389699999999999</v>
      </c>
      <c r="M2344" t="s">
        <v>82</v>
      </c>
    </row>
    <row r="2345" spans="1:13">
      <c r="A2345" t="s">
        <v>1326</v>
      </c>
      <c r="B2345" t="s">
        <v>1327</v>
      </c>
      <c r="C2345" t="str">
        <f>TEXT(D2345, "mmm")</f>
        <v>Feb</v>
      </c>
      <c r="D2345" s="1">
        <v>45345</v>
      </c>
      <c r="E2345" t="s">
        <v>1336</v>
      </c>
      <c r="F2345" t="s">
        <v>101</v>
      </c>
      <c r="G2345">
        <v>135072</v>
      </c>
      <c r="H2345">
        <v>29.93</v>
      </c>
      <c r="I2345">
        <v>4042704.96</v>
      </c>
      <c r="J2345" t="s">
        <v>81</v>
      </c>
      <c r="K2345">
        <v>0.1238967275783656</v>
      </c>
      <c r="L2345">
        <v>12.389699999999999</v>
      </c>
      <c r="M2345" t="s">
        <v>82</v>
      </c>
    </row>
    <row r="2346" spans="1:13">
      <c r="A2346" t="s">
        <v>1326</v>
      </c>
      <c r="B2346" t="s">
        <v>1327</v>
      </c>
      <c r="C2346" t="str">
        <f>TEXT(D2346, "mmm")</f>
        <v>Feb</v>
      </c>
      <c r="D2346" s="1">
        <v>45345</v>
      </c>
      <c r="E2346" t="s">
        <v>1329</v>
      </c>
      <c r="F2346" t="s">
        <v>101</v>
      </c>
      <c r="G2346">
        <v>135072</v>
      </c>
      <c r="H2346">
        <v>29.93</v>
      </c>
      <c r="I2346">
        <v>4042704.96</v>
      </c>
      <c r="J2346" t="s">
        <v>81</v>
      </c>
      <c r="K2346">
        <v>0.1238967275783656</v>
      </c>
      <c r="L2346">
        <v>12.389699999999999</v>
      </c>
      <c r="M2346" t="s">
        <v>82</v>
      </c>
    </row>
    <row r="2347" spans="1:13">
      <c r="A2347" t="s">
        <v>1326</v>
      </c>
      <c r="B2347" t="s">
        <v>1327</v>
      </c>
      <c r="C2347" t="str">
        <f>TEXT(D2347, "mmm")</f>
        <v>Feb</v>
      </c>
      <c r="D2347" s="1">
        <v>45345</v>
      </c>
      <c r="E2347" t="s">
        <v>1331</v>
      </c>
      <c r="F2347" t="s">
        <v>101</v>
      </c>
      <c r="G2347">
        <v>135072</v>
      </c>
      <c r="H2347">
        <v>29.93</v>
      </c>
      <c r="I2347">
        <v>4042704.96</v>
      </c>
      <c r="J2347" t="s">
        <v>81</v>
      </c>
      <c r="K2347">
        <v>0.1238967275783656</v>
      </c>
      <c r="L2347">
        <v>12.389699999999999</v>
      </c>
      <c r="M2347" t="s">
        <v>82</v>
      </c>
    </row>
    <row r="2348" spans="1:13">
      <c r="A2348" t="s">
        <v>1326</v>
      </c>
      <c r="B2348" t="s">
        <v>1327</v>
      </c>
      <c r="C2348" t="str">
        <f>TEXT(D2348, "mmm")</f>
        <v>Feb</v>
      </c>
      <c r="D2348" s="1">
        <v>45345</v>
      </c>
      <c r="E2348" t="s">
        <v>1334</v>
      </c>
      <c r="F2348" t="s">
        <v>101</v>
      </c>
      <c r="G2348">
        <v>135072</v>
      </c>
      <c r="H2348">
        <v>29.93</v>
      </c>
      <c r="I2348">
        <v>4042704.96</v>
      </c>
      <c r="J2348" t="s">
        <v>81</v>
      </c>
      <c r="K2348">
        <v>0.1238967275783656</v>
      </c>
      <c r="L2348">
        <v>12.389699999999999</v>
      </c>
      <c r="M2348" t="s">
        <v>82</v>
      </c>
    </row>
    <row r="2349" spans="1:13">
      <c r="A2349" t="s">
        <v>1326</v>
      </c>
      <c r="B2349" t="s">
        <v>1327</v>
      </c>
      <c r="C2349" t="str">
        <f>TEXT(D2349, "mmm")</f>
        <v>Feb</v>
      </c>
      <c r="D2349" s="1">
        <v>45345</v>
      </c>
      <c r="E2349" t="s">
        <v>1332</v>
      </c>
      <c r="F2349" t="s">
        <v>101</v>
      </c>
      <c r="G2349">
        <v>135072</v>
      </c>
      <c r="H2349">
        <v>29.93</v>
      </c>
      <c r="I2349">
        <v>4042704.96</v>
      </c>
      <c r="J2349" t="s">
        <v>81</v>
      </c>
      <c r="K2349">
        <v>0.1238967275783656</v>
      </c>
      <c r="L2349">
        <v>12.389699999999999</v>
      </c>
      <c r="M2349" t="s">
        <v>82</v>
      </c>
    </row>
    <row r="2350" spans="1:13">
      <c r="A2350" t="s">
        <v>1326</v>
      </c>
      <c r="B2350" t="s">
        <v>1327</v>
      </c>
      <c r="C2350" t="str">
        <f>TEXT(D2350, "mmm")</f>
        <v>Feb</v>
      </c>
      <c r="D2350" s="1">
        <v>45345</v>
      </c>
      <c r="E2350" t="s">
        <v>1335</v>
      </c>
      <c r="F2350" t="s">
        <v>101</v>
      </c>
      <c r="G2350">
        <v>135072</v>
      </c>
      <c r="H2350">
        <v>29.93</v>
      </c>
      <c r="I2350">
        <v>4042704.96</v>
      </c>
      <c r="J2350" t="s">
        <v>81</v>
      </c>
      <c r="K2350">
        <v>0.1238967275783656</v>
      </c>
      <c r="L2350">
        <v>12.389699999999999</v>
      </c>
      <c r="M2350" t="s">
        <v>82</v>
      </c>
    </row>
    <row r="2351" spans="1:13">
      <c r="A2351" t="s">
        <v>1326</v>
      </c>
      <c r="B2351" t="s">
        <v>1327</v>
      </c>
      <c r="C2351" t="str">
        <f>TEXT(D2351, "mmm")</f>
        <v>Feb</v>
      </c>
      <c r="D2351" s="1">
        <v>45345</v>
      </c>
      <c r="E2351" t="s">
        <v>1328</v>
      </c>
      <c r="F2351" t="s">
        <v>101</v>
      </c>
      <c r="G2351">
        <v>135072</v>
      </c>
      <c r="H2351">
        <v>29.93</v>
      </c>
      <c r="I2351">
        <v>4042704.96</v>
      </c>
      <c r="J2351" t="s">
        <v>81</v>
      </c>
      <c r="K2351">
        <v>0.1238967275783656</v>
      </c>
      <c r="L2351">
        <v>12.389699999999999</v>
      </c>
      <c r="M2351" t="s">
        <v>82</v>
      </c>
    </row>
    <row r="2352" spans="1:13">
      <c r="A2352" t="s">
        <v>1508</v>
      </c>
      <c r="B2352" t="s">
        <v>1509</v>
      </c>
      <c r="C2352" t="str">
        <f>TEXT(D2352, "mmm")</f>
        <v>Feb</v>
      </c>
      <c r="D2352" s="1">
        <v>45345</v>
      </c>
      <c r="E2352" t="s">
        <v>1510</v>
      </c>
      <c r="F2352" t="s">
        <v>128</v>
      </c>
      <c r="G2352">
        <v>1686</v>
      </c>
      <c r="H2352">
        <v>44.48</v>
      </c>
      <c r="I2352">
        <v>74993.279999999999</v>
      </c>
      <c r="J2352" t="s">
        <v>86</v>
      </c>
      <c r="K2352">
        <v>7.5629981440366034E-3</v>
      </c>
      <c r="L2352">
        <v>0.75629999999999997</v>
      </c>
      <c r="M2352" t="s">
        <v>82</v>
      </c>
    </row>
    <row r="2353" spans="1:13">
      <c r="A2353" t="s">
        <v>1094</v>
      </c>
      <c r="B2353" t="s">
        <v>1095</v>
      </c>
      <c r="C2353" t="str">
        <f>TEXT(D2353, "mmm")</f>
        <v>Feb</v>
      </c>
      <c r="D2353" s="1">
        <v>45345</v>
      </c>
      <c r="E2353" t="s">
        <v>1511</v>
      </c>
      <c r="F2353" t="s">
        <v>80</v>
      </c>
      <c r="G2353">
        <v>300</v>
      </c>
      <c r="H2353">
        <v>39</v>
      </c>
      <c r="I2353">
        <v>11700</v>
      </c>
      <c r="J2353" t="s">
        <v>81</v>
      </c>
      <c r="K2353">
        <v>-9.5988208782116224E-3</v>
      </c>
      <c r="L2353">
        <v>-0.95989999999999998</v>
      </c>
      <c r="M2353" t="s">
        <v>82</v>
      </c>
    </row>
    <row r="2354" spans="1:13">
      <c r="A2354" t="s">
        <v>1094</v>
      </c>
      <c r="B2354" t="s">
        <v>1095</v>
      </c>
      <c r="C2354" t="str">
        <f>TEXT(D2354, "mmm")</f>
        <v>Feb</v>
      </c>
      <c r="D2354" s="1">
        <v>45345</v>
      </c>
      <c r="E2354" t="s">
        <v>1511</v>
      </c>
      <c r="F2354" t="s">
        <v>80</v>
      </c>
      <c r="G2354">
        <v>300</v>
      </c>
      <c r="H2354">
        <v>38</v>
      </c>
      <c r="I2354">
        <v>11400</v>
      </c>
      <c r="J2354" t="s">
        <v>81</v>
      </c>
      <c r="K2354">
        <v>-9.5988208782116224E-3</v>
      </c>
      <c r="L2354">
        <v>-0.95989999999999998</v>
      </c>
      <c r="M2354" t="s">
        <v>82</v>
      </c>
    </row>
    <row r="2355" spans="1:13">
      <c r="A2355" t="s">
        <v>897</v>
      </c>
      <c r="B2355" t="s">
        <v>898</v>
      </c>
      <c r="C2355" t="str">
        <f>TEXT(D2355, "mmm")</f>
        <v>Feb</v>
      </c>
      <c r="D2355" s="1">
        <v>45345</v>
      </c>
      <c r="E2355" t="s">
        <v>899</v>
      </c>
      <c r="F2355" t="s">
        <v>80</v>
      </c>
      <c r="G2355">
        <v>500</v>
      </c>
      <c r="H2355">
        <v>39.130000000000003</v>
      </c>
      <c r="I2355">
        <v>19565</v>
      </c>
      <c r="J2355" t="s">
        <v>86</v>
      </c>
      <c r="K2355">
        <v>4.1634507390556852E-2</v>
      </c>
      <c r="L2355">
        <v>4.1635</v>
      </c>
      <c r="M2355" t="s">
        <v>82</v>
      </c>
    </row>
    <row r="2356" spans="1:13">
      <c r="A2356" t="s">
        <v>1512</v>
      </c>
      <c r="B2356" t="s">
        <v>1513</v>
      </c>
      <c r="C2356" t="str">
        <f>TEXT(D2356, "mmm")</f>
        <v>Feb</v>
      </c>
      <c r="D2356" s="1">
        <v>45345</v>
      </c>
      <c r="E2356" t="s">
        <v>1514</v>
      </c>
      <c r="F2356" t="s">
        <v>118</v>
      </c>
      <c r="G2356">
        <v>500</v>
      </c>
      <c r="H2356">
        <v>111.04</v>
      </c>
      <c r="I2356">
        <v>55520</v>
      </c>
      <c r="J2356" t="s">
        <v>86</v>
      </c>
      <c r="K2356">
        <v>2.061105430716359E-2</v>
      </c>
      <c r="L2356">
        <v>2.0611000000000002</v>
      </c>
      <c r="M2356" t="s">
        <v>82</v>
      </c>
    </row>
    <row r="2357" spans="1:13">
      <c r="A2357" t="s">
        <v>1508</v>
      </c>
      <c r="B2357" t="s">
        <v>1509</v>
      </c>
      <c r="C2357" t="str">
        <f>TEXT(D2357, "mmm")</f>
        <v>Feb</v>
      </c>
      <c r="D2357" s="1">
        <v>45345</v>
      </c>
      <c r="E2357" t="s">
        <v>1510</v>
      </c>
      <c r="F2357" t="s">
        <v>128</v>
      </c>
      <c r="G2357">
        <v>1300</v>
      </c>
      <c r="H2357">
        <v>44.5</v>
      </c>
      <c r="I2357">
        <v>57850</v>
      </c>
      <c r="J2357" t="s">
        <v>81</v>
      </c>
      <c r="K2357">
        <v>7.5629981440366034E-3</v>
      </c>
      <c r="L2357">
        <v>0.75629999999999997</v>
      </c>
      <c r="M2357" t="s">
        <v>82</v>
      </c>
    </row>
    <row r="2358" spans="1:13">
      <c r="A2358" t="s">
        <v>1326</v>
      </c>
      <c r="B2358" t="s">
        <v>1327</v>
      </c>
      <c r="C2358" t="str">
        <f>TEXT(D2358, "mmm")</f>
        <v>Feb</v>
      </c>
      <c r="D2358" s="1">
        <v>45345</v>
      </c>
      <c r="E2358" t="s">
        <v>1367</v>
      </c>
      <c r="F2358" t="s">
        <v>101</v>
      </c>
      <c r="G2358">
        <v>135072</v>
      </c>
      <c r="H2358">
        <v>29.93</v>
      </c>
      <c r="I2358">
        <v>4042704.96</v>
      </c>
      <c r="J2358" t="s">
        <v>81</v>
      </c>
      <c r="K2358">
        <v>0.1238967275783656</v>
      </c>
      <c r="L2358">
        <v>12.389699999999999</v>
      </c>
      <c r="M2358" t="s">
        <v>82</v>
      </c>
    </row>
    <row r="2359" spans="1:13">
      <c r="A2359" t="s">
        <v>1326</v>
      </c>
      <c r="B2359" t="s">
        <v>1327</v>
      </c>
      <c r="C2359" t="str">
        <f>TEXT(D2359, "mmm")</f>
        <v>Feb</v>
      </c>
      <c r="D2359" s="1">
        <v>45345</v>
      </c>
      <c r="E2359" t="s">
        <v>1328</v>
      </c>
      <c r="F2359" t="s">
        <v>101</v>
      </c>
      <c r="G2359">
        <v>135072</v>
      </c>
      <c r="H2359">
        <v>29.93</v>
      </c>
      <c r="I2359">
        <v>4042704.96</v>
      </c>
      <c r="J2359" t="s">
        <v>81</v>
      </c>
      <c r="K2359">
        <v>0.1238967275783656</v>
      </c>
      <c r="L2359">
        <v>12.389699999999999</v>
      </c>
      <c r="M2359" t="s">
        <v>82</v>
      </c>
    </row>
    <row r="2360" spans="1:13">
      <c r="A2360" t="s">
        <v>1326</v>
      </c>
      <c r="B2360" t="s">
        <v>1327</v>
      </c>
      <c r="C2360" t="str">
        <f>TEXT(D2360, "mmm")</f>
        <v>Feb</v>
      </c>
      <c r="D2360" s="1">
        <v>45345</v>
      </c>
      <c r="E2360" t="s">
        <v>1362</v>
      </c>
      <c r="F2360" t="s">
        <v>101</v>
      </c>
      <c r="G2360">
        <v>135072</v>
      </c>
      <c r="H2360">
        <v>29.93</v>
      </c>
      <c r="I2360">
        <v>4042704.96</v>
      </c>
      <c r="J2360" t="s">
        <v>81</v>
      </c>
      <c r="K2360">
        <v>0.1238967275783656</v>
      </c>
      <c r="L2360">
        <v>12.389699999999999</v>
      </c>
      <c r="M2360" t="s">
        <v>82</v>
      </c>
    </row>
    <row r="2361" spans="1:13">
      <c r="A2361" t="s">
        <v>1326</v>
      </c>
      <c r="B2361" t="s">
        <v>1327</v>
      </c>
      <c r="C2361" t="str">
        <f>TEXT(D2361, "mmm")</f>
        <v>Feb</v>
      </c>
      <c r="D2361" s="1">
        <v>45345</v>
      </c>
      <c r="E2361" t="s">
        <v>1363</v>
      </c>
      <c r="F2361" t="s">
        <v>101</v>
      </c>
      <c r="G2361">
        <v>135072</v>
      </c>
      <c r="H2361">
        <v>29.93</v>
      </c>
      <c r="I2361">
        <v>4042704.96</v>
      </c>
      <c r="J2361" t="s">
        <v>81</v>
      </c>
      <c r="K2361">
        <v>0.1238967275783656</v>
      </c>
      <c r="L2361">
        <v>12.389699999999999</v>
      </c>
      <c r="M2361" t="s">
        <v>82</v>
      </c>
    </row>
    <row r="2362" spans="1:13">
      <c r="A2362" t="s">
        <v>1326</v>
      </c>
      <c r="B2362" t="s">
        <v>1327</v>
      </c>
      <c r="C2362" t="str">
        <f>TEXT(D2362, "mmm")</f>
        <v>Feb</v>
      </c>
      <c r="D2362" s="1">
        <v>45345</v>
      </c>
      <c r="E2362" t="s">
        <v>1366</v>
      </c>
      <c r="F2362" t="s">
        <v>101</v>
      </c>
      <c r="G2362">
        <v>135072</v>
      </c>
      <c r="H2362">
        <v>29.93</v>
      </c>
      <c r="I2362">
        <v>4042704.96</v>
      </c>
      <c r="J2362" t="s">
        <v>81</v>
      </c>
      <c r="K2362">
        <v>0.1238967275783656</v>
      </c>
      <c r="L2362">
        <v>12.389699999999999</v>
      </c>
      <c r="M2362" t="s">
        <v>82</v>
      </c>
    </row>
    <row r="2363" spans="1:13">
      <c r="A2363" t="s">
        <v>1326</v>
      </c>
      <c r="B2363" t="s">
        <v>1327</v>
      </c>
      <c r="C2363" t="str">
        <f>TEXT(D2363, "mmm")</f>
        <v>Feb</v>
      </c>
      <c r="D2363" s="1">
        <v>45345</v>
      </c>
      <c r="E2363" t="s">
        <v>1364</v>
      </c>
      <c r="F2363" t="s">
        <v>101</v>
      </c>
      <c r="G2363">
        <v>135072</v>
      </c>
      <c r="H2363">
        <v>29.93</v>
      </c>
      <c r="I2363">
        <v>4042704.96</v>
      </c>
      <c r="J2363" t="s">
        <v>81</v>
      </c>
      <c r="K2363">
        <v>0.1238967275783656</v>
      </c>
      <c r="L2363">
        <v>12.389699999999999</v>
      </c>
      <c r="M2363" t="s">
        <v>82</v>
      </c>
    </row>
    <row r="2364" spans="1:13">
      <c r="A2364" t="s">
        <v>1326</v>
      </c>
      <c r="B2364" t="s">
        <v>1327</v>
      </c>
      <c r="C2364" t="str">
        <f>TEXT(D2364, "mmm")</f>
        <v>Feb</v>
      </c>
      <c r="D2364" s="1">
        <v>45345</v>
      </c>
      <c r="E2364" t="s">
        <v>1365</v>
      </c>
      <c r="F2364" t="s">
        <v>101</v>
      </c>
      <c r="G2364">
        <v>135072</v>
      </c>
      <c r="H2364">
        <v>29.93</v>
      </c>
      <c r="I2364">
        <v>4042704.96</v>
      </c>
      <c r="J2364" t="s">
        <v>81</v>
      </c>
      <c r="K2364">
        <v>0.1238967275783656</v>
      </c>
      <c r="L2364">
        <v>12.389699999999999</v>
      </c>
      <c r="M2364" t="s">
        <v>82</v>
      </c>
    </row>
    <row r="2365" spans="1:13">
      <c r="A2365" t="s">
        <v>1515</v>
      </c>
      <c r="B2365" t="s">
        <v>1516</v>
      </c>
      <c r="C2365" t="str">
        <f>TEXT(D2365, "mmm")</f>
        <v>Feb</v>
      </c>
      <c r="D2365" s="1">
        <v>45345</v>
      </c>
      <c r="E2365" t="s">
        <v>1517</v>
      </c>
      <c r="F2365" t="s">
        <v>118</v>
      </c>
      <c r="G2365">
        <v>1421</v>
      </c>
      <c r="H2365">
        <v>140.76</v>
      </c>
      <c r="I2365">
        <v>200019.96</v>
      </c>
      <c r="J2365" t="s">
        <v>86</v>
      </c>
      <c r="K2365">
        <v>5.7333443915258409E-2</v>
      </c>
      <c r="L2365">
        <v>5.7332999999999998</v>
      </c>
      <c r="M2365" t="s">
        <v>82</v>
      </c>
    </row>
    <row r="2366" spans="1:13">
      <c r="A2366" t="s">
        <v>254</v>
      </c>
      <c r="B2366" t="s">
        <v>255</v>
      </c>
      <c r="C2366" t="str">
        <f>TEXT(D2366, "mmm")</f>
        <v>Feb</v>
      </c>
      <c r="D2366" s="1">
        <v>45345</v>
      </c>
      <c r="E2366" t="s">
        <v>1518</v>
      </c>
      <c r="F2366" t="s">
        <v>222</v>
      </c>
      <c r="G2366">
        <v>4000</v>
      </c>
      <c r="H2366">
        <v>4.54</v>
      </c>
      <c r="I2366">
        <v>18160</v>
      </c>
      <c r="J2366" t="s">
        <v>86</v>
      </c>
      <c r="K2366">
        <v>1.9823848028664989E-2</v>
      </c>
      <c r="L2366">
        <v>1.9823999999999999</v>
      </c>
      <c r="M2366" t="s">
        <v>82</v>
      </c>
    </row>
    <row r="2367" spans="1:13">
      <c r="A2367" t="s">
        <v>1519</v>
      </c>
      <c r="B2367" t="s">
        <v>1520</v>
      </c>
      <c r="C2367" t="str">
        <f>TEXT(D2367, "mmm")</f>
        <v>Feb</v>
      </c>
      <c r="D2367" s="1">
        <v>45345</v>
      </c>
      <c r="E2367" t="s">
        <v>1521</v>
      </c>
      <c r="F2367" t="s">
        <v>118</v>
      </c>
      <c r="G2367">
        <v>1009.34</v>
      </c>
      <c r="H2367">
        <v>11.11</v>
      </c>
      <c r="I2367">
        <v>11213.767400000001</v>
      </c>
      <c r="J2367" t="s">
        <v>86</v>
      </c>
      <c r="K2367">
        <v>-8.9207630933911819E-3</v>
      </c>
      <c r="L2367">
        <v>-0.8921</v>
      </c>
      <c r="M2367" t="s">
        <v>82</v>
      </c>
    </row>
    <row r="2368" spans="1:13">
      <c r="A2368" t="s">
        <v>294</v>
      </c>
      <c r="B2368" t="s">
        <v>295</v>
      </c>
      <c r="C2368" t="str">
        <f>TEXT(D2368, "mmm")</f>
        <v>Feb</v>
      </c>
      <c r="D2368" s="1">
        <v>45345</v>
      </c>
      <c r="E2368" t="s">
        <v>100</v>
      </c>
      <c r="F2368" t="s">
        <v>101</v>
      </c>
      <c r="G2368">
        <v>40366</v>
      </c>
      <c r="H2368">
        <v>15.59</v>
      </c>
      <c r="I2368">
        <v>629305.93999999994</v>
      </c>
      <c r="J2368" t="s">
        <v>81</v>
      </c>
      <c r="K2368">
        <v>1.279578691678873E-2</v>
      </c>
      <c r="L2368">
        <v>1.2796000000000001</v>
      </c>
      <c r="M2368" t="s">
        <v>82</v>
      </c>
    </row>
    <row r="2369" spans="1:13">
      <c r="A2369" t="s">
        <v>294</v>
      </c>
      <c r="B2369" t="s">
        <v>295</v>
      </c>
      <c r="C2369" t="str">
        <f>TEXT(D2369, "mmm")</f>
        <v>Feb</v>
      </c>
      <c r="D2369" s="1">
        <v>45345</v>
      </c>
      <c r="E2369" t="s">
        <v>102</v>
      </c>
      <c r="F2369" t="s">
        <v>101</v>
      </c>
      <c r="G2369">
        <v>40366</v>
      </c>
      <c r="H2369">
        <v>15.59</v>
      </c>
      <c r="I2369">
        <v>629305.93999999994</v>
      </c>
      <c r="J2369" t="s">
        <v>81</v>
      </c>
      <c r="K2369">
        <v>1.279578691678873E-2</v>
      </c>
      <c r="L2369">
        <v>1.2796000000000001</v>
      </c>
      <c r="M2369" t="s">
        <v>82</v>
      </c>
    </row>
    <row r="2370" spans="1:13">
      <c r="A2370" t="s">
        <v>142</v>
      </c>
      <c r="B2370" t="s">
        <v>143</v>
      </c>
      <c r="C2370" t="str">
        <f>TEXT(D2370, "mmm")</f>
        <v>Feb</v>
      </c>
      <c r="D2370" s="1">
        <v>45345</v>
      </c>
      <c r="E2370" t="s">
        <v>102</v>
      </c>
      <c r="F2370" t="s">
        <v>101</v>
      </c>
      <c r="G2370">
        <v>65882</v>
      </c>
      <c r="H2370">
        <v>17.05</v>
      </c>
      <c r="I2370">
        <v>1123288.1000000001</v>
      </c>
      <c r="J2370" t="s">
        <v>81</v>
      </c>
      <c r="K2370">
        <v>2.9378869761638171E-3</v>
      </c>
      <c r="L2370">
        <v>0.29380000000000001</v>
      </c>
      <c r="M2370" t="s">
        <v>82</v>
      </c>
    </row>
    <row r="2371" spans="1:13">
      <c r="A2371" t="s">
        <v>142</v>
      </c>
      <c r="B2371" t="s">
        <v>143</v>
      </c>
      <c r="C2371" t="str">
        <f>TEXT(D2371, "mmm")</f>
        <v>Feb</v>
      </c>
      <c r="D2371" s="1">
        <v>45345</v>
      </c>
      <c r="E2371" t="s">
        <v>100</v>
      </c>
      <c r="F2371" t="s">
        <v>101</v>
      </c>
      <c r="G2371">
        <v>65882</v>
      </c>
      <c r="H2371">
        <v>17.05</v>
      </c>
      <c r="I2371">
        <v>1123288.1000000001</v>
      </c>
      <c r="J2371" t="s">
        <v>81</v>
      </c>
      <c r="K2371">
        <v>2.9378869761638171E-3</v>
      </c>
      <c r="L2371">
        <v>0.29380000000000001</v>
      </c>
      <c r="M2371" t="s">
        <v>82</v>
      </c>
    </row>
    <row r="2372" spans="1:13">
      <c r="A2372" t="s">
        <v>1522</v>
      </c>
      <c r="B2372" t="s">
        <v>1523</v>
      </c>
      <c r="C2372" t="str">
        <f>TEXT(D2372, "mmm")</f>
        <v>Feb</v>
      </c>
      <c r="D2372" s="1">
        <v>45345</v>
      </c>
      <c r="E2372" t="s">
        <v>1524</v>
      </c>
      <c r="F2372" t="s">
        <v>80</v>
      </c>
      <c r="G2372">
        <v>1120</v>
      </c>
      <c r="H2372">
        <v>222.96</v>
      </c>
      <c r="I2372">
        <v>249715.20000000001</v>
      </c>
      <c r="J2372" t="s">
        <v>86</v>
      </c>
      <c r="K2372">
        <v>-5.5622415238170568E-2</v>
      </c>
      <c r="L2372">
        <v>-5.5621999999999998</v>
      </c>
      <c r="M2372" t="s">
        <v>82</v>
      </c>
    </row>
    <row r="2373" spans="1:13">
      <c r="A2373" t="s">
        <v>1525</v>
      </c>
      <c r="B2373" t="s">
        <v>1526</v>
      </c>
      <c r="C2373" t="str">
        <f>TEXT(D2373, "mmm")</f>
        <v>Feb</v>
      </c>
      <c r="D2373" s="1">
        <v>45345</v>
      </c>
      <c r="E2373" t="s">
        <v>1527</v>
      </c>
      <c r="F2373" t="s">
        <v>426</v>
      </c>
      <c r="G2373">
        <v>2000</v>
      </c>
      <c r="H2373">
        <v>29.62</v>
      </c>
      <c r="I2373">
        <v>59240</v>
      </c>
      <c r="J2373" t="s">
        <v>81</v>
      </c>
      <c r="K2373">
        <v>5.0645811259490081E-2</v>
      </c>
      <c r="L2373">
        <v>5.0646000000000004</v>
      </c>
      <c r="M2373" t="s">
        <v>82</v>
      </c>
    </row>
    <row r="2374" spans="1:13">
      <c r="A2374" t="s">
        <v>913</v>
      </c>
      <c r="B2374" t="s">
        <v>914</v>
      </c>
      <c r="C2374" t="str">
        <f>TEXT(D2374, "mmm")</f>
        <v>Feb</v>
      </c>
      <c r="D2374" s="1">
        <v>45348</v>
      </c>
      <c r="E2374" t="s">
        <v>915</v>
      </c>
      <c r="F2374" t="s">
        <v>217</v>
      </c>
      <c r="G2374">
        <v>13396</v>
      </c>
      <c r="H2374">
        <v>1.25</v>
      </c>
      <c r="I2374">
        <v>16745</v>
      </c>
      <c r="J2374" t="s">
        <v>81</v>
      </c>
      <c r="K2374">
        <v>-6.9767377388159524E-2</v>
      </c>
      <c r="L2374">
        <v>-6.9767000000000001</v>
      </c>
      <c r="M2374" t="s">
        <v>82</v>
      </c>
    </row>
    <row r="2375" spans="1:13">
      <c r="A2375" t="s">
        <v>1469</v>
      </c>
      <c r="B2375" t="s">
        <v>1470</v>
      </c>
      <c r="C2375" t="str">
        <f>TEXT(D2375, "mmm")</f>
        <v>Feb</v>
      </c>
      <c r="D2375" s="1">
        <v>45348</v>
      </c>
      <c r="E2375" t="s">
        <v>1528</v>
      </c>
      <c r="F2375" t="s">
        <v>128</v>
      </c>
      <c r="G2375">
        <v>2000</v>
      </c>
      <c r="H2375">
        <v>9.66</v>
      </c>
      <c r="I2375">
        <v>19320</v>
      </c>
      <c r="J2375" t="s">
        <v>86</v>
      </c>
      <c r="K2375">
        <v>6.1974778756931137E-2</v>
      </c>
      <c r="L2375">
        <v>6.1974999999999998</v>
      </c>
      <c r="M2375" t="s">
        <v>82</v>
      </c>
    </row>
    <row r="2376" spans="1:13">
      <c r="A2376" t="s">
        <v>1326</v>
      </c>
      <c r="B2376" t="s">
        <v>1327</v>
      </c>
      <c r="C2376" t="str">
        <f>TEXT(D2376, "mmm")</f>
        <v>Feb</v>
      </c>
      <c r="D2376" s="1">
        <v>45348</v>
      </c>
      <c r="E2376" t="s">
        <v>1368</v>
      </c>
      <c r="F2376" t="s">
        <v>251</v>
      </c>
      <c r="G2376">
        <v>2400</v>
      </c>
      <c r="H2376">
        <v>29.96</v>
      </c>
      <c r="I2376">
        <v>71904</v>
      </c>
      <c r="J2376" t="s">
        <v>81</v>
      </c>
      <c r="K2376">
        <v>9.9076160268329216E-2</v>
      </c>
      <c r="L2376">
        <v>9.9076000000000004</v>
      </c>
      <c r="M2376" t="s">
        <v>82</v>
      </c>
    </row>
    <row r="2377" spans="1:13">
      <c r="A2377" t="s">
        <v>1529</v>
      </c>
      <c r="B2377" t="s">
        <v>1530</v>
      </c>
      <c r="C2377" t="str">
        <f>TEXT(D2377, "mmm")</f>
        <v>Feb</v>
      </c>
      <c r="D2377" s="1">
        <v>45348</v>
      </c>
      <c r="E2377" t="s">
        <v>1531</v>
      </c>
      <c r="F2377" t="s">
        <v>1309</v>
      </c>
      <c r="G2377">
        <v>1332</v>
      </c>
      <c r="H2377">
        <v>74.86</v>
      </c>
      <c r="I2377">
        <v>99713.52</v>
      </c>
      <c r="J2377" t="s">
        <v>81</v>
      </c>
      <c r="K2377">
        <v>1.191119387043948E-2</v>
      </c>
      <c r="L2377">
        <v>1.1911</v>
      </c>
      <c r="M2377" t="s">
        <v>82</v>
      </c>
    </row>
    <row r="2378" spans="1:13">
      <c r="A2378" t="s">
        <v>1529</v>
      </c>
      <c r="B2378" t="s">
        <v>1530</v>
      </c>
      <c r="C2378" t="str">
        <f>TEXT(D2378, "mmm")</f>
        <v>Feb</v>
      </c>
      <c r="D2378" s="1">
        <v>45348</v>
      </c>
      <c r="E2378" t="s">
        <v>1532</v>
      </c>
      <c r="F2378" t="s">
        <v>118</v>
      </c>
      <c r="G2378">
        <v>1000</v>
      </c>
      <c r="H2378">
        <v>73.459999999999994</v>
      </c>
      <c r="I2378">
        <v>73460</v>
      </c>
      <c r="J2378" t="s">
        <v>81</v>
      </c>
      <c r="K2378">
        <v>1.191119387043948E-2</v>
      </c>
      <c r="L2378">
        <v>1.1911</v>
      </c>
      <c r="M2378" t="s">
        <v>82</v>
      </c>
    </row>
    <row r="2379" spans="1:13">
      <c r="A2379" t="s">
        <v>1533</v>
      </c>
      <c r="B2379" t="s">
        <v>1534</v>
      </c>
      <c r="C2379" t="str">
        <f>TEXT(D2379, "mmm")</f>
        <v>Feb</v>
      </c>
      <c r="D2379" s="1">
        <v>45348</v>
      </c>
      <c r="E2379" t="s">
        <v>1535</v>
      </c>
      <c r="F2379" t="s">
        <v>80</v>
      </c>
      <c r="G2379">
        <v>3250</v>
      </c>
      <c r="H2379">
        <v>15.47</v>
      </c>
      <c r="I2379">
        <v>50277.5</v>
      </c>
      <c r="J2379" t="s">
        <v>81</v>
      </c>
      <c r="K2379">
        <v>7.7569847451535168E-3</v>
      </c>
      <c r="L2379">
        <v>0.77569999999999995</v>
      </c>
      <c r="M2379" t="s">
        <v>82</v>
      </c>
    </row>
    <row r="2380" spans="1:13">
      <c r="A2380" t="s">
        <v>1536</v>
      </c>
      <c r="B2380" t="s">
        <v>1537</v>
      </c>
      <c r="C2380" t="str">
        <f>TEXT(D2380, "mmm")</f>
        <v>Feb</v>
      </c>
      <c r="D2380" s="1">
        <v>45348</v>
      </c>
      <c r="E2380" t="s">
        <v>1538</v>
      </c>
      <c r="F2380" t="s">
        <v>80</v>
      </c>
      <c r="G2380">
        <v>12500</v>
      </c>
      <c r="H2380">
        <v>7.57</v>
      </c>
      <c r="I2380">
        <v>94625</v>
      </c>
      <c r="J2380" t="s">
        <v>86</v>
      </c>
      <c r="K2380">
        <v>-5.0761467905624516E-3</v>
      </c>
      <c r="L2380">
        <v>-0.50760000000000005</v>
      </c>
      <c r="M2380" t="s">
        <v>82</v>
      </c>
    </row>
    <row r="2381" spans="1:13">
      <c r="A2381" t="s">
        <v>1539</v>
      </c>
      <c r="B2381" t="s">
        <v>1540</v>
      </c>
      <c r="C2381" t="str">
        <f>TEXT(D2381, "mmm")</f>
        <v>Feb</v>
      </c>
      <c r="D2381" s="1">
        <v>45348</v>
      </c>
      <c r="E2381" t="s">
        <v>1541</v>
      </c>
      <c r="F2381" t="s">
        <v>80</v>
      </c>
      <c r="G2381">
        <v>35000</v>
      </c>
      <c r="H2381">
        <v>31.55</v>
      </c>
      <c r="I2381">
        <v>1104250</v>
      </c>
      <c r="J2381" t="s">
        <v>86</v>
      </c>
      <c r="K2381">
        <v>3.7096252971883459E-2</v>
      </c>
      <c r="L2381">
        <v>3.7096</v>
      </c>
      <c r="M2381" t="s">
        <v>82</v>
      </c>
    </row>
    <row r="2382" spans="1:13">
      <c r="A2382" t="s">
        <v>1067</v>
      </c>
      <c r="B2382" t="s">
        <v>1068</v>
      </c>
      <c r="C2382" t="str">
        <f>TEXT(D2382, "mmm")</f>
        <v>Feb</v>
      </c>
      <c r="D2382" s="1">
        <v>45348</v>
      </c>
      <c r="E2382" t="s">
        <v>1069</v>
      </c>
      <c r="F2382" t="s">
        <v>80</v>
      </c>
      <c r="G2382">
        <v>4956</v>
      </c>
      <c r="H2382">
        <v>6.86</v>
      </c>
      <c r="I2382">
        <v>33998.160000000003</v>
      </c>
      <c r="J2382" t="s">
        <v>81</v>
      </c>
      <c r="K2382">
        <v>1.4728899612106441E-3</v>
      </c>
      <c r="L2382">
        <v>0.14729999999999999</v>
      </c>
      <c r="M2382" t="s">
        <v>82</v>
      </c>
    </row>
    <row r="2383" spans="1:13">
      <c r="A2383" t="s">
        <v>1326</v>
      </c>
      <c r="B2383" t="s">
        <v>1327</v>
      </c>
      <c r="C2383" t="str">
        <f>TEXT(D2383, "mmm")</f>
        <v>Feb</v>
      </c>
      <c r="D2383" s="1">
        <v>45348</v>
      </c>
      <c r="E2383" t="s">
        <v>1390</v>
      </c>
      <c r="F2383" t="s">
        <v>101</v>
      </c>
      <c r="G2383">
        <v>2400</v>
      </c>
      <c r="H2383">
        <v>29.96</v>
      </c>
      <c r="I2383">
        <v>71904</v>
      </c>
      <c r="J2383" t="s">
        <v>81</v>
      </c>
      <c r="K2383">
        <v>9.9076160268329216E-2</v>
      </c>
      <c r="L2383">
        <v>9.9076000000000004</v>
      </c>
      <c r="M2383" t="s">
        <v>82</v>
      </c>
    </row>
    <row r="2384" spans="1:13">
      <c r="A2384" t="s">
        <v>1326</v>
      </c>
      <c r="B2384" t="s">
        <v>1327</v>
      </c>
      <c r="C2384" t="str">
        <f>TEXT(D2384, "mmm")</f>
        <v>Feb</v>
      </c>
      <c r="D2384" s="1">
        <v>45348</v>
      </c>
      <c r="E2384" t="s">
        <v>1387</v>
      </c>
      <c r="F2384" t="s">
        <v>101</v>
      </c>
      <c r="G2384">
        <v>2400</v>
      </c>
      <c r="H2384">
        <v>29.96</v>
      </c>
      <c r="I2384">
        <v>71904</v>
      </c>
      <c r="J2384" t="s">
        <v>81</v>
      </c>
      <c r="K2384">
        <v>9.9076160268329216E-2</v>
      </c>
      <c r="L2384">
        <v>9.9076000000000004</v>
      </c>
      <c r="M2384" t="s">
        <v>82</v>
      </c>
    </row>
    <row r="2385" spans="1:13">
      <c r="A2385" t="s">
        <v>1326</v>
      </c>
      <c r="B2385" t="s">
        <v>1327</v>
      </c>
      <c r="C2385" t="str">
        <f>TEXT(D2385, "mmm")</f>
        <v>Feb</v>
      </c>
      <c r="D2385" s="1">
        <v>45348</v>
      </c>
      <c r="E2385" t="s">
        <v>1388</v>
      </c>
      <c r="F2385" t="s">
        <v>101</v>
      </c>
      <c r="G2385">
        <v>2400</v>
      </c>
      <c r="H2385">
        <v>29.96</v>
      </c>
      <c r="I2385">
        <v>71904</v>
      </c>
      <c r="J2385" t="s">
        <v>81</v>
      </c>
      <c r="K2385">
        <v>9.9076160268329216E-2</v>
      </c>
      <c r="L2385">
        <v>9.9076000000000004</v>
      </c>
      <c r="M2385" t="s">
        <v>82</v>
      </c>
    </row>
    <row r="2386" spans="1:13">
      <c r="A2386" t="s">
        <v>1326</v>
      </c>
      <c r="B2386" t="s">
        <v>1327</v>
      </c>
      <c r="C2386" t="str">
        <f>TEXT(D2386, "mmm")</f>
        <v>Feb</v>
      </c>
      <c r="D2386" s="1">
        <v>45348</v>
      </c>
      <c r="E2386" t="s">
        <v>1386</v>
      </c>
      <c r="F2386" t="s">
        <v>101</v>
      </c>
      <c r="G2386">
        <v>2400</v>
      </c>
      <c r="H2386">
        <v>29.96</v>
      </c>
      <c r="I2386">
        <v>71904</v>
      </c>
      <c r="J2386" t="s">
        <v>81</v>
      </c>
      <c r="K2386">
        <v>9.9076160268329216E-2</v>
      </c>
      <c r="L2386">
        <v>9.9076000000000004</v>
      </c>
      <c r="M2386" t="s">
        <v>82</v>
      </c>
    </row>
    <row r="2387" spans="1:13">
      <c r="A2387" t="s">
        <v>1326</v>
      </c>
      <c r="B2387" t="s">
        <v>1327</v>
      </c>
      <c r="C2387" t="str">
        <f>TEXT(D2387, "mmm")</f>
        <v>Feb</v>
      </c>
      <c r="D2387" s="1">
        <v>45348</v>
      </c>
      <c r="E2387" t="s">
        <v>1391</v>
      </c>
      <c r="F2387" t="s">
        <v>101</v>
      </c>
      <c r="G2387">
        <v>2400</v>
      </c>
      <c r="H2387">
        <v>29.96</v>
      </c>
      <c r="I2387">
        <v>71904</v>
      </c>
      <c r="J2387" t="s">
        <v>81</v>
      </c>
      <c r="K2387">
        <v>9.9076160268329216E-2</v>
      </c>
      <c r="L2387">
        <v>9.9076000000000004</v>
      </c>
      <c r="M2387" t="s">
        <v>82</v>
      </c>
    </row>
    <row r="2388" spans="1:13">
      <c r="A2388" t="s">
        <v>1326</v>
      </c>
      <c r="B2388" t="s">
        <v>1327</v>
      </c>
      <c r="C2388" t="str">
        <f>TEXT(D2388, "mmm")</f>
        <v>Feb</v>
      </c>
      <c r="D2388" s="1">
        <v>45348</v>
      </c>
      <c r="E2388" t="s">
        <v>1384</v>
      </c>
      <c r="F2388" t="s">
        <v>101</v>
      </c>
      <c r="G2388">
        <v>2400</v>
      </c>
      <c r="H2388">
        <v>29.96</v>
      </c>
      <c r="I2388">
        <v>71904</v>
      </c>
      <c r="J2388" t="s">
        <v>81</v>
      </c>
      <c r="K2388">
        <v>9.9076160268329216E-2</v>
      </c>
      <c r="L2388">
        <v>9.9076000000000004</v>
      </c>
      <c r="M2388" t="s">
        <v>82</v>
      </c>
    </row>
    <row r="2389" spans="1:13">
      <c r="A2389" t="s">
        <v>1326</v>
      </c>
      <c r="B2389" t="s">
        <v>1327</v>
      </c>
      <c r="C2389" t="str">
        <f>TEXT(D2389, "mmm")</f>
        <v>Feb</v>
      </c>
      <c r="D2389" s="1">
        <v>45348</v>
      </c>
      <c r="E2389" t="s">
        <v>1385</v>
      </c>
      <c r="F2389" t="s">
        <v>101</v>
      </c>
      <c r="G2389">
        <v>2400</v>
      </c>
      <c r="H2389">
        <v>29.96</v>
      </c>
      <c r="I2389">
        <v>71904</v>
      </c>
      <c r="J2389" t="s">
        <v>81</v>
      </c>
      <c r="K2389">
        <v>9.9076160268329216E-2</v>
      </c>
      <c r="L2389">
        <v>9.9076000000000004</v>
      </c>
      <c r="M2389" t="s">
        <v>82</v>
      </c>
    </row>
    <row r="2390" spans="1:13">
      <c r="A2390" t="s">
        <v>1326</v>
      </c>
      <c r="B2390" t="s">
        <v>1327</v>
      </c>
      <c r="C2390" t="str">
        <f>TEXT(D2390, "mmm")</f>
        <v>Feb</v>
      </c>
      <c r="D2390" s="1">
        <v>45348</v>
      </c>
      <c r="E2390" t="s">
        <v>1328</v>
      </c>
      <c r="F2390" t="s">
        <v>101</v>
      </c>
      <c r="G2390">
        <v>2400</v>
      </c>
      <c r="H2390">
        <v>29.96</v>
      </c>
      <c r="I2390">
        <v>71904</v>
      </c>
      <c r="J2390" t="s">
        <v>81</v>
      </c>
      <c r="K2390">
        <v>9.9076160268329216E-2</v>
      </c>
      <c r="L2390">
        <v>9.9076000000000004</v>
      </c>
      <c r="M2390" t="s">
        <v>82</v>
      </c>
    </row>
    <row r="2391" spans="1:13">
      <c r="A2391" t="s">
        <v>1326</v>
      </c>
      <c r="B2391" t="s">
        <v>1327</v>
      </c>
      <c r="C2391" t="str">
        <f>TEXT(D2391, "mmm")</f>
        <v>Feb</v>
      </c>
      <c r="D2391" s="1">
        <v>45348</v>
      </c>
      <c r="E2391" t="s">
        <v>1389</v>
      </c>
      <c r="F2391" t="s">
        <v>101</v>
      </c>
      <c r="G2391">
        <v>2400</v>
      </c>
      <c r="H2391">
        <v>29.96</v>
      </c>
      <c r="I2391">
        <v>71904</v>
      </c>
      <c r="J2391" t="s">
        <v>81</v>
      </c>
      <c r="K2391">
        <v>9.9076160268329216E-2</v>
      </c>
      <c r="L2391">
        <v>9.9076000000000004</v>
      </c>
      <c r="M2391" t="s">
        <v>82</v>
      </c>
    </row>
    <row r="2392" spans="1:13">
      <c r="A2392" t="s">
        <v>1326</v>
      </c>
      <c r="B2392" t="s">
        <v>1327</v>
      </c>
      <c r="C2392" t="str">
        <f>TEXT(D2392, "mmm")</f>
        <v>Feb</v>
      </c>
      <c r="D2392" s="1">
        <v>45348</v>
      </c>
      <c r="E2392" t="s">
        <v>1383</v>
      </c>
      <c r="F2392" t="s">
        <v>101</v>
      </c>
      <c r="G2392">
        <v>2400</v>
      </c>
      <c r="H2392">
        <v>29.96</v>
      </c>
      <c r="I2392">
        <v>71904</v>
      </c>
      <c r="J2392" t="s">
        <v>81</v>
      </c>
      <c r="K2392">
        <v>9.9076160268329216E-2</v>
      </c>
      <c r="L2392">
        <v>9.9076000000000004</v>
      </c>
      <c r="M2392" t="s">
        <v>82</v>
      </c>
    </row>
    <row r="2393" spans="1:13">
      <c r="A2393" t="s">
        <v>1031</v>
      </c>
      <c r="B2393" t="s">
        <v>1032</v>
      </c>
      <c r="C2393" t="str">
        <f>TEXT(D2393, "mmm")</f>
        <v>Feb</v>
      </c>
      <c r="D2393" s="1">
        <v>45348</v>
      </c>
      <c r="E2393" t="s">
        <v>1542</v>
      </c>
      <c r="F2393" t="s">
        <v>80</v>
      </c>
      <c r="G2393">
        <v>20000</v>
      </c>
      <c r="H2393">
        <v>15.53</v>
      </c>
      <c r="I2393">
        <v>310600</v>
      </c>
      <c r="J2393" t="s">
        <v>81</v>
      </c>
      <c r="K2393">
        <v>3.8064503267990712E-2</v>
      </c>
      <c r="L2393">
        <v>3.8065000000000002</v>
      </c>
      <c r="M2393" t="s">
        <v>82</v>
      </c>
    </row>
    <row r="2394" spans="1:13">
      <c r="A2394" t="s">
        <v>263</v>
      </c>
      <c r="B2394" t="s">
        <v>264</v>
      </c>
      <c r="C2394" t="str">
        <f>TEXT(D2394, "mmm")</f>
        <v>Feb</v>
      </c>
      <c r="D2394" s="1">
        <v>45348</v>
      </c>
      <c r="E2394" t="s">
        <v>100</v>
      </c>
      <c r="F2394" t="s">
        <v>101</v>
      </c>
      <c r="G2394">
        <v>5033</v>
      </c>
      <c r="H2394">
        <v>11.9</v>
      </c>
      <c r="I2394">
        <v>59892.7</v>
      </c>
      <c r="J2394" t="s">
        <v>81</v>
      </c>
      <c r="K2394">
        <v>1.5966156861913609E-2</v>
      </c>
      <c r="L2394">
        <v>1.5966</v>
      </c>
      <c r="M2394" t="s">
        <v>82</v>
      </c>
    </row>
    <row r="2395" spans="1:13">
      <c r="A2395" t="s">
        <v>263</v>
      </c>
      <c r="B2395" t="s">
        <v>264</v>
      </c>
      <c r="C2395" t="str">
        <f>TEXT(D2395, "mmm")</f>
        <v>Feb</v>
      </c>
      <c r="D2395" s="1">
        <v>45348</v>
      </c>
      <c r="E2395" t="s">
        <v>102</v>
      </c>
      <c r="F2395" t="s">
        <v>101</v>
      </c>
      <c r="G2395">
        <v>5033</v>
      </c>
      <c r="H2395">
        <v>11.9</v>
      </c>
      <c r="I2395">
        <v>59892.7</v>
      </c>
      <c r="J2395" t="s">
        <v>81</v>
      </c>
      <c r="K2395">
        <v>1.5966156861913609E-2</v>
      </c>
      <c r="L2395">
        <v>1.5966</v>
      </c>
      <c r="M2395" t="s">
        <v>82</v>
      </c>
    </row>
    <row r="2396" spans="1:13">
      <c r="A2396" t="s">
        <v>291</v>
      </c>
      <c r="B2396" t="s">
        <v>292</v>
      </c>
      <c r="C2396" t="str">
        <f>TEXT(D2396, "mmm")</f>
        <v>Feb</v>
      </c>
      <c r="D2396" s="1">
        <v>45348</v>
      </c>
      <c r="E2396" t="s">
        <v>100</v>
      </c>
      <c r="F2396" t="s">
        <v>101</v>
      </c>
      <c r="G2396">
        <v>273686</v>
      </c>
      <c r="H2396">
        <v>8.11</v>
      </c>
      <c r="I2396">
        <v>2219593.46</v>
      </c>
      <c r="J2396" t="s">
        <v>86</v>
      </c>
      <c r="K2396">
        <v>-1.2345583803649361E-2</v>
      </c>
      <c r="L2396">
        <v>-1.2345999999999999</v>
      </c>
      <c r="M2396" t="s">
        <v>82</v>
      </c>
    </row>
    <row r="2397" spans="1:13">
      <c r="A2397" t="s">
        <v>291</v>
      </c>
      <c r="B2397" t="s">
        <v>292</v>
      </c>
      <c r="C2397" t="str">
        <f>TEXT(D2397, "mmm")</f>
        <v>Feb</v>
      </c>
      <c r="D2397" s="1">
        <v>45348</v>
      </c>
      <c r="E2397" t="s">
        <v>102</v>
      </c>
      <c r="F2397" t="s">
        <v>101</v>
      </c>
      <c r="G2397">
        <v>273686</v>
      </c>
      <c r="H2397">
        <v>8.11</v>
      </c>
      <c r="I2397">
        <v>2219593.46</v>
      </c>
      <c r="J2397" t="s">
        <v>86</v>
      </c>
      <c r="K2397">
        <v>-1.2345583803649361E-2</v>
      </c>
      <c r="L2397">
        <v>-1.2345999999999999</v>
      </c>
      <c r="M2397" t="s">
        <v>82</v>
      </c>
    </row>
    <row r="2398" spans="1:13">
      <c r="A2398" t="s">
        <v>1073</v>
      </c>
      <c r="B2398" t="s">
        <v>1074</v>
      </c>
      <c r="C2398" t="str">
        <f>TEXT(D2398, "mmm")</f>
        <v>Feb</v>
      </c>
      <c r="D2398" s="1">
        <v>45348</v>
      </c>
      <c r="E2398" t="s">
        <v>1543</v>
      </c>
      <c r="F2398" t="s">
        <v>80</v>
      </c>
      <c r="G2398">
        <v>50000</v>
      </c>
      <c r="H2398">
        <v>1.47</v>
      </c>
      <c r="I2398">
        <v>73500</v>
      </c>
      <c r="J2398" t="s">
        <v>86</v>
      </c>
      <c r="K2398">
        <v>0.1891891674197794</v>
      </c>
      <c r="L2398">
        <v>18.918900000000001</v>
      </c>
      <c r="M2398" t="s">
        <v>82</v>
      </c>
    </row>
    <row r="2399" spans="1:13">
      <c r="A2399" t="s">
        <v>1544</v>
      </c>
      <c r="B2399" t="s">
        <v>1545</v>
      </c>
      <c r="C2399" t="str">
        <f>TEXT(D2399, "mmm")</f>
        <v>Feb</v>
      </c>
      <c r="D2399" s="1">
        <v>45348</v>
      </c>
      <c r="E2399" t="s">
        <v>1546</v>
      </c>
      <c r="F2399" t="s">
        <v>80</v>
      </c>
      <c r="G2399">
        <v>10000</v>
      </c>
      <c r="H2399">
        <v>14.67</v>
      </c>
      <c r="I2399">
        <v>146700</v>
      </c>
      <c r="J2399" t="s">
        <v>81</v>
      </c>
      <c r="K2399">
        <v>1.5796613444082119E-2</v>
      </c>
      <c r="L2399">
        <v>1.5797000000000001</v>
      </c>
      <c r="M2399" t="s">
        <v>82</v>
      </c>
    </row>
    <row r="2400" spans="1:13">
      <c r="A2400" t="s">
        <v>1544</v>
      </c>
      <c r="B2400" t="s">
        <v>1545</v>
      </c>
      <c r="C2400" t="str">
        <f>TEXT(D2400, "mmm")</f>
        <v>Feb</v>
      </c>
      <c r="D2400" s="1">
        <v>45348</v>
      </c>
      <c r="E2400" t="s">
        <v>1547</v>
      </c>
      <c r="F2400" t="s">
        <v>128</v>
      </c>
      <c r="G2400">
        <v>10000</v>
      </c>
      <c r="H2400">
        <v>14.77</v>
      </c>
      <c r="I2400">
        <v>147700</v>
      </c>
      <c r="J2400" t="s">
        <v>86</v>
      </c>
      <c r="K2400">
        <v>1.5796613444082119E-2</v>
      </c>
      <c r="L2400">
        <v>1.5797000000000001</v>
      </c>
      <c r="M2400" t="s">
        <v>82</v>
      </c>
    </row>
    <row r="2401" spans="1:13">
      <c r="A2401" t="s">
        <v>1548</v>
      </c>
      <c r="B2401" t="s">
        <v>1549</v>
      </c>
      <c r="C2401" t="str">
        <f>TEXT(D2401, "mmm")</f>
        <v>Feb</v>
      </c>
      <c r="D2401" s="1">
        <v>45348</v>
      </c>
      <c r="E2401" t="s">
        <v>1550</v>
      </c>
      <c r="F2401" t="s">
        <v>118</v>
      </c>
      <c r="G2401">
        <v>500</v>
      </c>
      <c r="H2401">
        <v>77.86</v>
      </c>
      <c r="I2401">
        <v>38930</v>
      </c>
      <c r="J2401" t="s">
        <v>86</v>
      </c>
      <c r="K2401">
        <v>9.4717978853130269E-2</v>
      </c>
      <c r="L2401">
        <v>9.4718</v>
      </c>
      <c r="M2401" t="s">
        <v>82</v>
      </c>
    </row>
    <row r="2402" spans="1:13">
      <c r="A2402" t="s">
        <v>1551</v>
      </c>
      <c r="B2402" t="s">
        <v>1552</v>
      </c>
      <c r="C2402" t="str">
        <f>TEXT(D2402, "mmm")</f>
        <v>Feb</v>
      </c>
      <c r="D2402" s="1">
        <v>45348</v>
      </c>
      <c r="E2402" t="s">
        <v>1553</v>
      </c>
      <c r="F2402" t="s">
        <v>101</v>
      </c>
      <c r="G2402">
        <v>1785714</v>
      </c>
      <c r="H2402">
        <v>1.1200000000000001</v>
      </c>
      <c r="I2402">
        <v>1999999.68</v>
      </c>
      <c r="J2402" t="s">
        <v>86</v>
      </c>
      <c r="K2402">
        <v>-0.21428568387518079</v>
      </c>
      <c r="L2402">
        <v>-21.428599999999999</v>
      </c>
      <c r="M2402" t="s">
        <v>82</v>
      </c>
    </row>
    <row r="2403" spans="1:13">
      <c r="A2403" t="s">
        <v>1554</v>
      </c>
      <c r="B2403" t="s">
        <v>1555</v>
      </c>
      <c r="C2403" t="str">
        <f>TEXT(D2403, "mmm")</f>
        <v>Feb</v>
      </c>
      <c r="D2403" s="1">
        <v>45348</v>
      </c>
      <c r="E2403" t="s">
        <v>1556</v>
      </c>
      <c r="F2403" t="s">
        <v>80</v>
      </c>
      <c r="G2403">
        <v>1000</v>
      </c>
      <c r="H2403">
        <v>23.95</v>
      </c>
      <c r="I2403">
        <v>23950</v>
      </c>
      <c r="J2403" t="s">
        <v>81</v>
      </c>
      <c r="K2403">
        <v>3.0073057658454031E-2</v>
      </c>
      <c r="L2403">
        <v>3.0072999999999999</v>
      </c>
      <c r="M2403" t="s">
        <v>82</v>
      </c>
    </row>
    <row r="2404" spans="1:13">
      <c r="A2404" t="s">
        <v>1554</v>
      </c>
      <c r="B2404" t="s">
        <v>1555</v>
      </c>
      <c r="C2404" t="str">
        <f>TEXT(D2404, "mmm")</f>
        <v>Feb</v>
      </c>
      <c r="D2404" s="1">
        <v>45348</v>
      </c>
      <c r="E2404" t="s">
        <v>1556</v>
      </c>
      <c r="F2404" t="s">
        <v>80</v>
      </c>
      <c r="G2404">
        <v>500</v>
      </c>
      <c r="H2404">
        <v>24</v>
      </c>
      <c r="I2404">
        <v>12000</v>
      </c>
      <c r="J2404" t="s">
        <v>81</v>
      </c>
      <c r="K2404">
        <v>3.0073057658454031E-2</v>
      </c>
      <c r="L2404">
        <v>3.0072999999999999</v>
      </c>
      <c r="M2404" t="s">
        <v>82</v>
      </c>
    </row>
    <row r="2405" spans="1:13">
      <c r="A2405" t="s">
        <v>1554</v>
      </c>
      <c r="B2405" t="s">
        <v>1555</v>
      </c>
      <c r="C2405" t="str">
        <f>TEXT(D2405, "mmm")</f>
        <v>Feb</v>
      </c>
      <c r="D2405" s="1">
        <v>45348</v>
      </c>
      <c r="E2405" t="s">
        <v>1556</v>
      </c>
      <c r="F2405" t="s">
        <v>80</v>
      </c>
      <c r="G2405">
        <v>2000</v>
      </c>
      <c r="H2405">
        <v>24.03</v>
      </c>
      <c r="I2405">
        <v>48060</v>
      </c>
      <c r="J2405" t="s">
        <v>81</v>
      </c>
      <c r="K2405">
        <v>3.0073057658454031E-2</v>
      </c>
      <c r="L2405">
        <v>3.0072999999999999</v>
      </c>
      <c r="M2405" t="s">
        <v>82</v>
      </c>
    </row>
    <row r="2406" spans="1:13">
      <c r="A2406" t="s">
        <v>1554</v>
      </c>
      <c r="B2406" t="s">
        <v>1555</v>
      </c>
      <c r="C2406" t="str">
        <f>TEXT(D2406, "mmm")</f>
        <v>Feb</v>
      </c>
      <c r="D2406" s="1">
        <v>45348</v>
      </c>
      <c r="E2406" t="s">
        <v>1556</v>
      </c>
      <c r="F2406" t="s">
        <v>80</v>
      </c>
      <c r="G2406">
        <v>3000</v>
      </c>
      <c r="H2406">
        <v>24.05</v>
      </c>
      <c r="I2406">
        <v>72150</v>
      </c>
      <c r="J2406" t="s">
        <v>86</v>
      </c>
      <c r="K2406">
        <v>3.0073057658454031E-2</v>
      </c>
      <c r="L2406">
        <v>3.0072999999999999</v>
      </c>
      <c r="M2406" t="s">
        <v>82</v>
      </c>
    </row>
    <row r="2407" spans="1:13">
      <c r="A2407" t="s">
        <v>674</v>
      </c>
      <c r="B2407" t="s">
        <v>675</v>
      </c>
      <c r="C2407" t="str">
        <f>TEXT(D2407, "mmm")</f>
        <v>Feb</v>
      </c>
      <c r="D2407" s="1">
        <v>45348</v>
      </c>
      <c r="E2407" t="s">
        <v>676</v>
      </c>
      <c r="F2407" t="s">
        <v>80</v>
      </c>
      <c r="G2407">
        <v>1000</v>
      </c>
      <c r="H2407">
        <v>24</v>
      </c>
      <c r="I2407">
        <v>24000</v>
      </c>
      <c r="J2407" t="s">
        <v>81</v>
      </c>
      <c r="K2407">
        <v>1.778328296074649E-2</v>
      </c>
      <c r="L2407">
        <v>1.7783</v>
      </c>
      <c r="M2407" t="s">
        <v>82</v>
      </c>
    </row>
    <row r="2408" spans="1:13">
      <c r="A2408" t="s">
        <v>1557</v>
      </c>
      <c r="B2408" t="s">
        <v>1558</v>
      </c>
      <c r="C2408" t="str">
        <f>TEXT(D2408, "mmm")</f>
        <v>Feb</v>
      </c>
      <c r="D2408" s="1">
        <v>45348</v>
      </c>
      <c r="E2408" t="s">
        <v>1559</v>
      </c>
      <c r="F2408" t="s">
        <v>118</v>
      </c>
      <c r="G2408">
        <v>100000</v>
      </c>
      <c r="H2408">
        <v>3.43</v>
      </c>
      <c r="I2408">
        <v>343000</v>
      </c>
      <c r="J2408" t="s">
        <v>86</v>
      </c>
      <c r="K2408">
        <v>0.1160714634168321</v>
      </c>
      <c r="L2408">
        <v>11.607100000000001</v>
      </c>
      <c r="M2408" t="s">
        <v>82</v>
      </c>
    </row>
    <row r="2409" spans="1:13">
      <c r="A2409" t="s">
        <v>1560</v>
      </c>
      <c r="B2409" t="s">
        <v>1561</v>
      </c>
      <c r="C2409" t="str">
        <f>TEXT(D2409, "mmm")</f>
        <v>Feb</v>
      </c>
      <c r="D2409" s="1">
        <v>45348</v>
      </c>
      <c r="E2409" t="s">
        <v>1562</v>
      </c>
      <c r="F2409" t="s">
        <v>80</v>
      </c>
      <c r="G2409">
        <v>3000</v>
      </c>
      <c r="H2409">
        <v>16.059999999999999</v>
      </c>
      <c r="I2409">
        <v>48179.999999999993</v>
      </c>
      <c r="J2409" t="s">
        <v>86</v>
      </c>
      <c r="K2409">
        <v>0.1209375906110248</v>
      </c>
      <c r="L2409">
        <v>12.0938</v>
      </c>
      <c r="M2409" t="s">
        <v>82</v>
      </c>
    </row>
    <row r="2410" spans="1:13">
      <c r="A2410" t="s">
        <v>285</v>
      </c>
      <c r="B2410" t="s">
        <v>286</v>
      </c>
      <c r="C2410" t="str">
        <f>TEXT(D2410, "mmm")</f>
        <v>Feb</v>
      </c>
      <c r="D2410" s="1">
        <v>45348</v>
      </c>
      <c r="E2410" t="s">
        <v>100</v>
      </c>
      <c r="F2410" t="s">
        <v>101</v>
      </c>
      <c r="G2410">
        <v>113930</v>
      </c>
      <c r="H2410">
        <v>16.34</v>
      </c>
      <c r="I2410">
        <v>1861616.2</v>
      </c>
      <c r="J2410" t="s">
        <v>86</v>
      </c>
      <c r="K2410">
        <v>8.5781485191367413E-3</v>
      </c>
      <c r="L2410">
        <v>0.85780000000000001</v>
      </c>
      <c r="M2410" t="s">
        <v>82</v>
      </c>
    </row>
    <row r="2411" spans="1:13">
      <c r="A2411" t="s">
        <v>285</v>
      </c>
      <c r="B2411" t="s">
        <v>286</v>
      </c>
      <c r="C2411" t="str">
        <f>TEXT(D2411, "mmm")</f>
        <v>Feb</v>
      </c>
      <c r="D2411" s="1">
        <v>45348</v>
      </c>
      <c r="E2411" t="s">
        <v>102</v>
      </c>
      <c r="F2411" t="s">
        <v>101</v>
      </c>
      <c r="G2411">
        <v>113930</v>
      </c>
      <c r="H2411">
        <v>16.34</v>
      </c>
      <c r="I2411">
        <v>1861616.2</v>
      </c>
      <c r="J2411" t="s">
        <v>86</v>
      </c>
      <c r="K2411">
        <v>8.5781485191367413E-3</v>
      </c>
      <c r="L2411">
        <v>0.85780000000000001</v>
      </c>
      <c r="M2411" t="s">
        <v>82</v>
      </c>
    </row>
    <row r="2412" spans="1:13">
      <c r="A2412" t="s">
        <v>1563</v>
      </c>
      <c r="B2412" t="s">
        <v>1564</v>
      </c>
      <c r="C2412" t="str">
        <f>TEXT(D2412, "mmm")</f>
        <v>Feb</v>
      </c>
      <c r="D2412" s="1">
        <v>45348</v>
      </c>
      <c r="E2412" t="s">
        <v>1565</v>
      </c>
      <c r="F2412" t="s">
        <v>276</v>
      </c>
      <c r="G2412">
        <v>4281</v>
      </c>
      <c r="H2412">
        <v>41.59</v>
      </c>
      <c r="I2412">
        <v>178046.79</v>
      </c>
      <c r="J2412" t="s">
        <v>81</v>
      </c>
      <c r="K2412">
        <v>0.18637381793582031</v>
      </c>
      <c r="L2412">
        <v>18.6374</v>
      </c>
      <c r="M2412" t="s">
        <v>82</v>
      </c>
    </row>
    <row r="2413" spans="1:13">
      <c r="A2413" t="s">
        <v>1563</v>
      </c>
      <c r="B2413" t="s">
        <v>1564</v>
      </c>
      <c r="C2413" t="str">
        <f>TEXT(D2413, "mmm")</f>
        <v>Feb</v>
      </c>
      <c r="D2413" s="1">
        <v>45348</v>
      </c>
      <c r="E2413" t="s">
        <v>1566</v>
      </c>
      <c r="F2413" t="s">
        <v>80</v>
      </c>
      <c r="G2413">
        <v>4281</v>
      </c>
      <c r="H2413">
        <v>41.59</v>
      </c>
      <c r="I2413">
        <v>178046.79</v>
      </c>
      <c r="J2413" t="s">
        <v>81</v>
      </c>
      <c r="K2413">
        <v>0.18637381793582031</v>
      </c>
      <c r="L2413">
        <v>18.6374</v>
      </c>
      <c r="M2413" t="s">
        <v>82</v>
      </c>
    </row>
    <row r="2414" spans="1:13">
      <c r="A2414" t="s">
        <v>1563</v>
      </c>
      <c r="B2414" t="s">
        <v>1564</v>
      </c>
      <c r="C2414" t="str">
        <f>TEXT(D2414, "mmm")</f>
        <v>Feb</v>
      </c>
      <c r="D2414" s="1">
        <v>45348</v>
      </c>
      <c r="E2414" t="s">
        <v>1565</v>
      </c>
      <c r="F2414" t="s">
        <v>276</v>
      </c>
      <c r="G2414">
        <v>55093</v>
      </c>
      <c r="H2414">
        <v>41.08</v>
      </c>
      <c r="I2414">
        <v>2263220.44</v>
      </c>
      <c r="J2414" t="s">
        <v>81</v>
      </c>
      <c r="K2414">
        <v>0.18637381793582031</v>
      </c>
      <c r="L2414">
        <v>18.6374</v>
      </c>
      <c r="M2414" t="s">
        <v>82</v>
      </c>
    </row>
    <row r="2415" spans="1:13">
      <c r="A2415" t="s">
        <v>1563</v>
      </c>
      <c r="B2415" t="s">
        <v>1564</v>
      </c>
      <c r="C2415" t="str">
        <f>TEXT(D2415, "mmm")</f>
        <v>Feb</v>
      </c>
      <c r="D2415" s="1">
        <v>45348</v>
      </c>
      <c r="E2415" t="s">
        <v>1566</v>
      </c>
      <c r="F2415" t="s">
        <v>80</v>
      </c>
      <c r="G2415">
        <v>55093</v>
      </c>
      <c r="H2415">
        <v>41.08</v>
      </c>
      <c r="I2415">
        <v>2263220.44</v>
      </c>
      <c r="J2415" t="s">
        <v>81</v>
      </c>
      <c r="K2415">
        <v>0.18637381793582031</v>
      </c>
      <c r="L2415">
        <v>18.6374</v>
      </c>
      <c r="M2415" t="s">
        <v>82</v>
      </c>
    </row>
    <row r="2416" spans="1:13">
      <c r="A2416" t="s">
        <v>498</v>
      </c>
      <c r="B2416" t="s">
        <v>499</v>
      </c>
      <c r="C2416" t="str">
        <f>TEXT(D2416, "mmm")</f>
        <v>Feb</v>
      </c>
      <c r="D2416" s="1">
        <v>45348</v>
      </c>
      <c r="E2416" t="s">
        <v>1308</v>
      </c>
      <c r="F2416" t="s">
        <v>1309</v>
      </c>
      <c r="G2416">
        <v>660</v>
      </c>
      <c r="H2416">
        <v>971.16</v>
      </c>
      <c r="I2416">
        <v>640965.6</v>
      </c>
      <c r="J2416" t="s">
        <v>86</v>
      </c>
      <c r="K2416">
        <v>8.2191716167610895E-2</v>
      </c>
      <c r="L2416">
        <v>8.2192000000000007</v>
      </c>
      <c r="M2416" t="s">
        <v>82</v>
      </c>
    </row>
    <row r="2417" spans="1:13">
      <c r="A2417" t="s">
        <v>1567</v>
      </c>
      <c r="B2417" t="s">
        <v>1568</v>
      </c>
      <c r="C2417" t="str">
        <f>TEXT(D2417, "mmm")</f>
        <v>Feb</v>
      </c>
      <c r="D2417" s="1">
        <v>45348</v>
      </c>
      <c r="E2417" t="s">
        <v>1569</v>
      </c>
      <c r="F2417" t="s">
        <v>128</v>
      </c>
      <c r="G2417">
        <v>16313</v>
      </c>
      <c r="H2417">
        <v>6.14</v>
      </c>
      <c r="I2417">
        <v>100161.82</v>
      </c>
      <c r="J2417" t="s">
        <v>81</v>
      </c>
      <c r="K2417">
        <v>4.7308312632792893E-2</v>
      </c>
      <c r="L2417">
        <v>4.7308000000000003</v>
      </c>
      <c r="M2417" t="s">
        <v>82</v>
      </c>
    </row>
    <row r="2418" spans="1:13">
      <c r="A2418" t="s">
        <v>1529</v>
      </c>
      <c r="B2418" t="s">
        <v>1530</v>
      </c>
      <c r="C2418" t="str">
        <f>TEXT(D2418, "mmm")</f>
        <v>Feb</v>
      </c>
      <c r="D2418" s="1">
        <v>45348</v>
      </c>
      <c r="E2418" t="s">
        <v>1570</v>
      </c>
      <c r="F2418" t="s">
        <v>128</v>
      </c>
      <c r="G2418">
        <v>2500</v>
      </c>
      <c r="H2418">
        <v>74</v>
      </c>
      <c r="I2418">
        <v>185000</v>
      </c>
      <c r="J2418" t="s">
        <v>81</v>
      </c>
      <c r="K2418">
        <v>1.191119387043948E-2</v>
      </c>
      <c r="L2418">
        <v>1.1911</v>
      </c>
      <c r="M2418" t="s">
        <v>82</v>
      </c>
    </row>
    <row r="2419" spans="1:13">
      <c r="A2419" t="s">
        <v>1326</v>
      </c>
      <c r="B2419" t="s">
        <v>1327</v>
      </c>
      <c r="C2419" t="str">
        <f>TEXT(D2419, "mmm")</f>
        <v>Feb</v>
      </c>
      <c r="D2419" s="1">
        <v>45348</v>
      </c>
      <c r="E2419" t="s">
        <v>1333</v>
      </c>
      <c r="F2419" t="s">
        <v>101</v>
      </c>
      <c r="G2419">
        <v>2400</v>
      </c>
      <c r="H2419">
        <v>29.96</v>
      </c>
      <c r="I2419">
        <v>71904</v>
      </c>
      <c r="J2419" t="s">
        <v>81</v>
      </c>
      <c r="K2419">
        <v>9.9076160268329216E-2</v>
      </c>
      <c r="L2419">
        <v>9.9076000000000004</v>
      </c>
      <c r="M2419" t="s">
        <v>82</v>
      </c>
    </row>
    <row r="2420" spans="1:13">
      <c r="A2420" t="s">
        <v>1326</v>
      </c>
      <c r="B2420" t="s">
        <v>1327</v>
      </c>
      <c r="C2420" t="str">
        <f>TEXT(D2420, "mmm")</f>
        <v>Feb</v>
      </c>
      <c r="D2420" s="1">
        <v>45348</v>
      </c>
      <c r="E2420" t="s">
        <v>1330</v>
      </c>
      <c r="F2420" t="s">
        <v>101</v>
      </c>
      <c r="G2420">
        <v>2400</v>
      </c>
      <c r="H2420">
        <v>29.96</v>
      </c>
      <c r="I2420">
        <v>71904</v>
      </c>
      <c r="J2420" t="s">
        <v>81</v>
      </c>
      <c r="K2420">
        <v>9.9076160268329216E-2</v>
      </c>
      <c r="L2420">
        <v>9.9076000000000004</v>
      </c>
      <c r="M2420" t="s">
        <v>82</v>
      </c>
    </row>
    <row r="2421" spans="1:13">
      <c r="A2421" t="s">
        <v>1326</v>
      </c>
      <c r="B2421" t="s">
        <v>1327</v>
      </c>
      <c r="C2421" t="str">
        <f>TEXT(D2421, "mmm")</f>
        <v>Feb</v>
      </c>
      <c r="D2421" s="1">
        <v>45348</v>
      </c>
      <c r="E2421" t="s">
        <v>1337</v>
      </c>
      <c r="F2421" t="s">
        <v>101</v>
      </c>
      <c r="G2421">
        <v>2400</v>
      </c>
      <c r="H2421">
        <v>29.96</v>
      </c>
      <c r="I2421">
        <v>71904</v>
      </c>
      <c r="J2421" t="s">
        <v>81</v>
      </c>
      <c r="K2421">
        <v>9.9076160268329216E-2</v>
      </c>
      <c r="L2421">
        <v>9.9076000000000004</v>
      </c>
      <c r="M2421" t="s">
        <v>82</v>
      </c>
    </row>
    <row r="2422" spans="1:13">
      <c r="A2422" t="s">
        <v>1326</v>
      </c>
      <c r="B2422" t="s">
        <v>1327</v>
      </c>
      <c r="C2422" t="str">
        <f>TEXT(D2422, "mmm")</f>
        <v>Feb</v>
      </c>
      <c r="D2422" s="1">
        <v>45348</v>
      </c>
      <c r="E2422" t="s">
        <v>1336</v>
      </c>
      <c r="F2422" t="s">
        <v>101</v>
      </c>
      <c r="G2422">
        <v>2400</v>
      </c>
      <c r="H2422">
        <v>29.96</v>
      </c>
      <c r="I2422">
        <v>71904</v>
      </c>
      <c r="J2422" t="s">
        <v>81</v>
      </c>
      <c r="K2422">
        <v>9.9076160268329216E-2</v>
      </c>
      <c r="L2422">
        <v>9.9076000000000004</v>
      </c>
      <c r="M2422" t="s">
        <v>82</v>
      </c>
    </row>
    <row r="2423" spans="1:13">
      <c r="A2423" t="s">
        <v>1326</v>
      </c>
      <c r="B2423" t="s">
        <v>1327</v>
      </c>
      <c r="C2423" t="str">
        <f>TEXT(D2423, "mmm")</f>
        <v>Feb</v>
      </c>
      <c r="D2423" s="1">
        <v>45348</v>
      </c>
      <c r="E2423" t="s">
        <v>1329</v>
      </c>
      <c r="F2423" t="s">
        <v>101</v>
      </c>
      <c r="G2423">
        <v>2400</v>
      </c>
      <c r="H2423">
        <v>29.96</v>
      </c>
      <c r="I2423">
        <v>71904</v>
      </c>
      <c r="J2423" t="s">
        <v>81</v>
      </c>
      <c r="K2423">
        <v>9.9076160268329216E-2</v>
      </c>
      <c r="L2423">
        <v>9.9076000000000004</v>
      </c>
      <c r="M2423" t="s">
        <v>82</v>
      </c>
    </row>
    <row r="2424" spans="1:13">
      <c r="A2424" t="s">
        <v>1326</v>
      </c>
      <c r="B2424" t="s">
        <v>1327</v>
      </c>
      <c r="C2424" t="str">
        <f>TEXT(D2424, "mmm")</f>
        <v>Feb</v>
      </c>
      <c r="D2424" s="1">
        <v>45348</v>
      </c>
      <c r="E2424" t="s">
        <v>1331</v>
      </c>
      <c r="F2424" t="s">
        <v>101</v>
      </c>
      <c r="G2424">
        <v>2400</v>
      </c>
      <c r="H2424">
        <v>29.96</v>
      </c>
      <c r="I2424">
        <v>71904</v>
      </c>
      <c r="J2424" t="s">
        <v>81</v>
      </c>
      <c r="K2424">
        <v>9.9076160268329216E-2</v>
      </c>
      <c r="L2424">
        <v>9.9076000000000004</v>
      </c>
      <c r="M2424" t="s">
        <v>82</v>
      </c>
    </row>
    <row r="2425" spans="1:13">
      <c r="A2425" t="s">
        <v>1326</v>
      </c>
      <c r="B2425" t="s">
        <v>1327</v>
      </c>
      <c r="C2425" t="str">
        <f>TEXT(D2425, "mmm")</f>
        <v>Feb</v>
      </c>
      <c r="D2425" s="1">
        <v>45348</v>
      </c>
      <c r="E2425" t="s">
        <v>1334</v>
      </c>
      <c r="F2425" t="s">
        <v>101</v>
      </c>
      <c r="G2425">
        <v>2400</v>
      </c>
      <c r="H2425">
        <v>29.96</v>
      </c>
      <c r="I2425">
        <v>71904</v>
      </c>
      <c r="J2425" t="s">
        <v>81</v>
      </c>
      <c r="K2425">
        <v>9.9076160268329216E-2</v>
      </c>
      <c r="L2425">
        <v>9.9076000000000004</v>
      </c>
      <c r="M2425" t="s">
        <v>82</v>
      </c>
    </row>
    <row r="2426" spans="1:13">
      <c r="A2426" t="s">
        <v>1326</v>
      </c>
      <c r="B2426" t="s">
        <v>1327</v>
      </c>
      <c r="C2426" t="str">
        <f>TEXT(D2426, "mmm")</f>
        <v>Feb</v>
      </c>
      <c r="D2426" s="1">
        <v>45348</v>
      </c>
      <c r="E2426" t="s">
        <v>1332</v>
      </c>
      <c r="F2426" t="s">
        <v>101</v>
      </c>
      <c r="G2426">
        <v>2400</v>
      </c>
      <c r="H2426">
        <v>29.96</v>
      </c>
      <c r="I2426">
        <v>71904</v>
      </c>
      <c r="J2426" t="s">
        <v>81</v>
      </c>
      <c r="K2426">
        <v>9.9076160268329216E-2</v>
      </c>
      <c r="L2426">
        <v>9.9076000000000004</v>
      </c>
      <c r="M2426" t="s">
        <v>82</v>
      </c>
    </row>
    <row r="2427" spans="1:13">
      <c r="A2427" t="s">
        <v>1326</v>
      </c>
      <c r="B2427" t="s">
        <v>1327</v>
      </c>
      <c r="C2427" t="str">
        <f>TEXT(D2427, "mmm")</f>
        <v>Feb</v>
      </c>
      <c r="D2427" s="1">
        <v>45348</v>
      </c>
      <c r="E2427" t="s">
        <v>1335</v>
      </c>
      <c r="F2427" t="s">
        <v>101</v>
      </c>
      <c r="G2427">
        <v>2400</v>
      </c>
      <c r="H2427">
        <v>29.96</v>
      </c>
      <c r="I2427">
        <v>71904</v>
      </c>
      <c r="J2427" t="s">
        <v>81</v>
      </c>
      <c r="K2427">
        <v>9.9076160268329216E-2</v>
      </c>
      <c r="L2427">
        <v>9.9076000000000004</v>
      </c>
      <c r="M2427" t="s">
        <v>82</v>
      </c>
    </row>
    <row r="2428" spans="1:13">
      <c r="A2428" t="s">
        <v>1326</v>
      </c>
      <c r="B2428" t="s">
        <v>1327</v>
      </c>
      <c r="C2428" t="str">
        <f>TEXT(D2428, "mmm")</f>
        <v>Feb</v>
      </c>
      <c r="D2428" s="1">
        <v>45348</v>
      </c>
      <c r="E2428" t="s">
        <v>1328</v>
      </c>
      <c r="F2428" t="s">
        <v>101</v>
      </c>
      <c r="G2428">
        <v>2400</v>
      </c>
      <c r="H2428">
        <v>29.96</v>
      </c>
      <c r="I2428">
        <v>71904</v>
      </c>
      <c r="J2428" t="s">
        <v>81</v>
      </c>
      <c r="K2428">
        <v>9.9076160268329216E-2</v>
      </c>
      <c r="L2428">
        <v>9.9076000000000004</v>
      </c>
      <c r="M2428" t="s">
        <v>82</v>
      </c>
    </row>
    <row r="2429" spans="1:13">
      <c r="A2429" t="s">
        <v>1529</v>
      </c>
      <c r="B2429" t="s">
        <v>1530</v>
      </c>
      <c r="C2429" t="str">
        <f>TEXT(D2429, "mmm")</f>
        <v>Feb</v>
      </c>
      <c r="D2429" s="1">
        <v>45348</v>
      </c>
      <c r="E2429" t="s">
        <v>1570</v>
      </c>
      <c r="F2429" t="s">
        <v>128</v>
      </c>
      <c r="G2429">
        <v>2500</v>
      </c>
      <c r="H2429">
        <v>73.709999999999994</v>
      </c>
      <c r="I2429">
        <v>184275</v>
      </c>
      <c r="J2429" t="s">
        <v>81</v>
      </c>
      <c r="K2429">
        <v>1.191119387043948E-2</v>
      </c>
      <c r="L2429">
        <v>1.1911</v>
      </c>
      <c r="M2429" t="s">
        <v>82</v>
      </c>
    </row>
    <row r="2430" spans="1:13">
      <c r="A2430" t="s">
        <v>1571</v>
      </c>
      <c r="B2430" t="s">
        <v>1572</v>
      </c>
      <c r="C2430" t="str">
        <f>TEXT(D2430, "mmm")</f>
        <v>Feb</v>
      </c>
      <c r="D2430" s="1">
        <v>45348</v>
      </c>
      <c r="E2430" t="s">
        <v>1573</v>
      </c>
      <c r="F2430" t="s">
        <v>101</v>
      </c>
      <c r="G2430">
        <v>930851</v>
      </c>
      <c r="H2430">
        <v>7.52</v>
      </c>
      <c r="I2430">
        <v>6999999.5199999996</v>
      </c>
      <c r="J2430" t="s">
        <v>86</v>
      </c>
      <c r="K2430">
        <v>-1.717172553984225E-2</v>
      </c>
      <c r="L2430">
        <v>-1.7172000000000001</v>
      </c>
      <c r="M2430" t="s">
        <v>82</v>
      </c>
    </row>
    <row r="2431" spans="1:13">
      <c r="A2431" t="s">
        <v>1055</v>
      </c>
      <c r="B2431" t="s">
        <v>1056</v>
      </c>
      <c r="C2431" t="str">
        <f>TEXT(D2431, "mmm")</f>
        <v>Feb</v>
      </c>
      <c r="D2431" s="1">
        <v>45348</v>
      </c>
      <c r="E2431" t="s">
        <v>1082</v>
      </c>
      <c r="F2431" t="s">
        <v>428</v>
      </c>
      <c r="G2431">
        <v>18618</v>
      </c>
      <c r="H2431">
        <v>28.53</v>
      </c>
      <c r="I2431">
        <v>531171.54</v>
      </c>
      <c r="J2431" t="s">
        <v>81</v>
      </c>
      <c r="K2431">
        <v>7.582609757133163E-2</v>
      </c>
      <c r="L2431">
        <v>7.5826000000000002</v>
      </c>
      <c r="M2431" t="s">
        <v>82</v>
      </c>
    </row>
    <row r="2432" spans="1:13">
      <c r="A2432" t="s">
        <v>1448</v>
      </c>
      <c r="B2432" t="s">
        <v>1449</v>
      </c>
      <c r="C2432" t="str">
        <f>TEXT(D2432, "mmm")</f>
        <v>Feb</v>
      </c>
      <c r="D2432" s="1">
        <v>45348</v>
      </c>
      <c r="E2432" t="s">
        <v>1574</v>
      </c>
      <c r="F2432" t="s">
        <v>80</v>
      </c>
      <c r="G2432">
        <v>2000</v>
      </c>
      <c r="H2432">
        <v>24.94</v>
      </c>
      <c r="I2432">
        <v>49880</v>
      </c>
      <c r="J2432" t="s">
        <v>81</v>
      </c>
      <c r="K2432">
        <v>-1.7777799355863318E-2</v>
      </c>
      <c r="L2432">
        <v>-1.7778</v>
      </c>
      <c r="M2432" t="s">
        <v>82</v>
      </c>
    </row>
    <row r="2433" spans="1:13">
      <c r="A2433" t="s">
        <v>1326</v>
      </c>
      <c r="B2433" t="s">
        <v>1327</v>
      </c>
      <c r="C2433" t="str">
        <f>TEXT(D2433, "mmm")</f>
        <v>Feb</v>
      </c>
      <c r="D2433" s="1">
        <v>45348</v>
      </c>
      <c r="E2433" t="s">
        <v>1367</v>
      </c>
      <c r="F2433" t="s">
        <v>101</v>
      </c>
      <c r="G2433">
        <v>2400</v>
      </c>
      <c r="H2433">
        <v>29.96</v>
      </c>
      <c r="I2433">
        <v>71904</v>
      </c>
      <c r="J2433" t="s">
        <v>81</v>
      </c>
      <c r="K2433">
        <v>9.9076160268329216E-2</v>
      </c>
      <c r="L2433">
        <v>9.9076000000000004</v>
      </c>
      <c r="M2433" t="s">
        <v>82</v>
      </c>
    </row>
    <row r="2434" spans="1:13">
      <c r="A2434" t="s">
        <v>1326</v>
      </c>
      <c r="B2434" t="s">
        <v>1327</v>
      </c>
      <c r="C2434" t="str">
        <f>TEXT(D2434, "mmm")</f>
        <v>Feb</v>
      </c>
      <c r="D2434" s="1">
        <v>45348</v>
      </c>
      <c r="E2434" t="s">
        <v>1328</v>
      </c>
      <c r="F2434" t="s">
        <v>101</v>
      </c>
      <c r="G2434">
        <v>2400</v>
      </c>
      <c r="H2434">
        <v>29.96</v>
      </c>
      <c r="I2434">
        <v>71904</v>
      </c>
      <c r="J2434" t="s">
        <v>81</v>
      </c>
      <c r="K2434">
        <v>9.9076160268329216E-2</v>
      </c>
      <c r="L2434">
        <v>9.9076000000000004</v>
      </c>
      <c r="M2434" t="s">
        <v>82</v>
      </c>
    </row>
    <row r="2435" spans="1:13">
      <c r="A2435" t="s">
        <v>1326</v>
      </c>
      <c r="B2435" t="s">
        <v>1327</v>
      </c>
      <c r="C2435" t="str">
        <f>TEXT(D2435, "mmm")</f>
        <v>Feb</v>
      </c>
      <c r="D2435" s="1">
        <v>45348</v>
      </c>
      <c r="E2435" t="s">
        <v>1362</v>
      </c>
      <c r="F2435" t="s">
        <v>101</v>
      </c>
      <c r="G2435">
        <v>2400</v>
      </c>
      <c r="H2435">
        <v>29.96</v>
      </c>
      <c r="I2435">
        <v>71904</v>
      </c>
      <c r="J2435" t="s">
        <v>81</v>
      </c>
      <c r="K2435">
        <v>9.9076160268329216E-2</v>
      </c>
      <c r="L2435">
        <v>9.9076000000000004</v>
      </c>
      <c r="M2435" t="s">
        <v>82</v>
      </c>
    </row>
    <row r="2436" spans="1:13">
      <c r="A2436" t="s">
        <v>1326</v>
      </c>
      <c r="B2436" t="s">
        <v>1327</v>
      </c>
      <c r="C2436" t="str">
        <f>TEXT(D2436, "mmm")</f>
        <v>Feb</v>
      </c>
      <c r="D2436" s="1">
        <v>45348</v>
      </c>
      <c r="E2436" t="s">
        <v>1363</v>
      </c>
      <c r="F2436" t="s">
        <v>101</v>
      </c>
      <c r="G2436">
        <v>2400</v>
      </c>
      <c r="H2436">
        <v>29.96</v>
      </c>
      <c r="I2436">
        <v>71904</v>
      </c>
      <c r="J2436" t="s">
        <v>81</v>
      </c>
      <c r="K2436">
        <v>9.9076160268329216E-2</v>
      </c>
      <c r="L2436">
        <v>9.9076000000000004</v>
      </c>
      <c r="M2436" t="s">
        <v>82</v>
      </c>
    </row>
    <row r="2437" spans="1:13">
      <c r="A2437" t="s">
        <v>1326</v>
      </c>
      <c r="B2437" t="s">
        <v>1327</v>
      </c>
      <c r="C2437" t="str">
        <f>TEXT(D2437, "mmm")</f>
        <v>Feb</v>
      </c>
      <c r="D2437" s="1">
        <v>45348</v>
      </c>
      <c r="E2437" t="s">
        <v>1366</v>
      </c>
      <c r="F2437" t="s">
        <v>101</v>
      </c>
      <c r="G2437">
        <v>2400</v>
      </c>
      <c r="H2437">
        <v>29.96</v>
      </c>
      <c r="I2437">
        <v>71904</v>
      </c>
      <c r="J2437" t="s">
        <v>81</v>
      </c>
      <c r="K2437">
        <v>9.9076160268329216E-2</v>
      </c>
      <c r="L2437">
        <v>9.9076000000000004</v>
      </c>
      <c r="M2437" t="s">
        <v>82</v>
      </c>
    </row>
    <row r="2438" spans="1:13">
      <c r="A2438" t="s">
        <v>1326</v>
      </c>
      <c r="B2438" t="s">
        <v>1327</v>
      </c>
      <c r="C2438" t="str">
        <f>TEXT(D2438, "mmm")</f>
        <v>Feb</v>
      </c>
      <c r="D2438" s="1">
        <v>45348</v>
      </c>
      <c r="E2438" t="s">
        <v>1364</v>
      </c>
      <c r="F2438" t="s">
        <v>101</v>
      </c>
      <c r="G2438">
        <v>2400</v>
      </c>
      <c r="H2438">
        <v>29.96</v>
      </c>
      <c r="I2438">
        <v>71904</v>
      </c>
      <c r="J2438" t="s">
        <v>81</v>
      </c>
      <c r="K2438">
        <v>9.9076160268329216E-2</v>
      </c>
      <c r="L2438">
        <v>9.9076000000000004</v>
      </c>
      <c r="M2438" t="s">
        <v>82</v>
      </c>
    </row>
    <row r="2439" spans="1:13">
      <c r="A2439" t="s">
        <v>1326</v>
      </c>
      <c r="B2439" t="s">
        <v>1327</v>
      </c>
      <c r="C2439" t="str">
        <f>TEXT(D2439, "mmm")</f>
        <v>Feb</v>
      </c>
      <c r="D2439" s="1">
        <v>45348</v>
      </c>
      <c r="E2439" t="s">
        <v>1365</v>
      </c>
      <c r="F2439" t="s">
        <v>101</v>
      </c>
      <c r="G2439">
        <v>2400</v>
      </c>
      <c r="H2439">
        <v>29.96</v>
      </c>
      <c r="I2439">
        <v>71904</v>
      </c>
      <c r="J2439" t="s">
        <v>81</v>
      </c>
      <c r="K2439">
        <v>9.9076160268329216E-2</v>
      </c>
      <c r="L2439">
        <v>9.9076000000000004</v>
      </c>
      <c r="M2439" t="s">
        <v>82</v>
      </c>
    </row>
    <row r="2440" spans="1:13">
      <c r="A2440" t="s">
        <v>1575</v>
      </c>
      <c r="B2440" t="s">
        <v>1576</v>
      </c>
      <c r="C2440" t="str">
        <f>TEXT(D2440, "mmm")</f>
        <v>Feb</v>
      </c>
      <c r="D2440" s="1">
        <v>45348</v>
      </c>
      <c r="E2440" t="s">
        <v>1577</v>
      </c>
      <c r="F2440" t="s">
        <v>80</v>
      </c>
      <c r="G2440">
        <v>1000</v>
      </c>
      <c r="H2440">
        <v>56.87</v>
      </c>
      <c r="I2440">
        <v>56870</v>
      </c>
      <c r="J2440" t="s">
        <v>86</v>
      </c>
      <c r="K2440">
        <v>3.1343499174660172E-2</v>
      </c>
      <c r="L2440">
        <v>3.1343000000000001</v>
      </c>
      <c r="M2440" t="s">
        <v>82</v>
      </c>
    </row>
    <row r="2441" spans="1:13">
      <c r="A2441" t="s">
        <v>1578</v>
      </c>
      <c r="B2441" t="s">
        <v>1579</v>
      </c>
      <c r="C2441" t="str">
        <f>TEXT(D2441, "mmm")</f>
        <v>Feb</v>
      </c>
      <c r="D2441" s="1">
        <v>45348</v>
      </c>
      <c r="E2441" t="s">
        <v>1580</v>
      </c>
      <c r="F2441" t="s">
        <v>80</v>
      </c>
      <c r="G2441">
        <v>7000</v>
      </c>
      <c r="H2441">
        <v>33.96</v>
      </c>
      <c r="I2441">
        <v>237720</v>
      </c>
      <c r="J2441" t="s">
        <v>86</v>
      </c>
      <c r="K2441">
        <v>3.246743571032606E-3</v>
      </c>
      <c r="L2441">
        <v>0.32469999999999999</v>
      </c>
      <c r="M2441" t="s">
        <v>82</v>
      </c>
    </row>
    <row r="2442" spans="1:13">
      <c r="A2442" t="s">
        <v>1581</v>
      </c>
      <c r="B2442" t="s">
        <v>1582</v>
      </c>
      <c r="C2442" t="str">
        <f>TEXT(D2442, "mmm")</f>
        <v>Feb</v>
      </c>
      <c r="D2442" s="1">
        <v>45348</v>
      </c>
      <c r="E2442" t="s">
        <v>1583</v>
      </c>
      <c r="F2442" t="s">
        <v>80</v>
      </c>
      <c r="G2442">
        <v>188</v>
      </c>
      <c r="H2442">
        <v>55.95</v>
      </c>
      <c r="I2442">
        <v>10518.6</v>
      </c>
      <c r="J2442" t="s">
        <v>81</v>
      </c>
      <c r="K2442">
        <v>-2.8822675087906151E-3</v>
      </c>
      <c r="L2442">
        <v>-0.28820000000000001</v>
      </c>
      <c r="M2442" t="s">
        <v>82</v>
      </c>
    </row>
    <row r="2443" spans="1:13">
      <c r="A2443" t="s">
        <v>1584</v>
      </c>
      <c r="B2443" t="s">
        <v>1585</v>
      </c>
      <c r="C2443" t="str">
        <f>TEXT(D2443, "mmm")</f>
        <v>Feb</v>
      </c>
      <c r="D2443" s="1">
        <v>45348</v>
      </c>
      <c r="E2443" t="s">
        <v>1586</v>
      </c>
      <c r="F2443" t="s">
        <v>128</v>
      </c>
      <c r="G2443">
        <v>5000</v>
      </c>
      <c r="H2443">
        <v>19.010000000000002</v>
      </c>
      <c r="I2443">
        <v>95050.000000000015</v>
      </c>
      <c r="J2443" t="s">
        <v>86</v>
      </c>
      <c r="K2443">
        <v>0.1293634762310869</v>
      </c>
      <c r="L2443">
        <v>12.936299999999999</v>
      </c>
      <c r="M2443" t="s">
        <v>82</v>
      </c>
    </row>
    <row r="2444" spans="1:13">
      <c r="A2444" t="s">
        <v>1587</v>
      </c>
      <c r="B2444" t="s">
        <v>1588</v>
      </c>
      <c r="C2444" t="str">
        <f>TEXT(D2444, "mmm")</f>
        <v>Feb</v>
      </c>
      <c r="D2444" s="1">
        <v>45348</v>
      </c>
      <c r="E2444" t="s">
        <v>1589</v>
      </c>
      <c r="F2444" t="s">
        <v>128</v>
      </c>
      <c r="G2444">
        <v>14000</v>
      </c>
      <c r="H2444">
        <v>1.31</v>
      </c>
      <c r="I2444">
        <v>18340</v>
      </c>
      <c r="J2444" t="s">
        <v>81</v>
      </c>
      <c r="K2444">
        <v>0.1171874839928928</v>
      </c>
      <c r="L2444">
        <v>11.7187</v>
      </c>
      <c r="M2444" t="s">
        <v>82</v>
      </c>
    </row>
    <row r="2445" spans="1:13">
      <c r="A2445" t="s">
        <v>1590</v>
      </c>
      <c r="B2445" t="s">
        <v>1591</v>
      </c>
      <c r="C2445" t="str">
        <f>TEXT(D2445, "mmm")</f>
        <v>Feb</v>
      </c>
      <c r="D2445" s="1">
        <v>45348</v>
      </c>
      <c r="E2445" t="s">
        <v>1592</v>
      </c>
      <c r="F2445" t="s">
        <v>80</v>
      </c>
      <c r="G2445">
        <v>2500</v>
      </c>
      <c r="H2445">
        <v>16.399999999999999</v>
      </c>
      <c r="I2445">
        <v>41000</v>
      </c>
      <c r="J2445" t="s">
        <v>86</v>
      </c>
      <c r="K2445">
        <v>5.2147307495913793E-2</v>
      </c>
      <c r="L2445">
        <v>5.2146999999999997</v>
      </c>
      <c r="M2445" t="s">
        <v>82</v>
      </c>
    </row>
    <row r="2446" spans="1:13">
      <c r="A2446" t="s">
        <v>1593</v>
      </c>
      <c r="B2446" t="s">
        <v>1594</v>
      </c>
      <c r="C2446" t="str">
        <f>TEXT(D2446, "mmm")</f>
        <v>Feb</v>
      </c>
      <c r="D2446" s="1">
        <v>45348</v>
      </c>
      <c r="E2446" t="s">
        <v>1595</v>
      </c>
      <c r="F2446" t="s">
        <v>128</v>
      </c>
      <c r="G2446">
        <v>10000</v>
      </c>
      <c r="H2446">
        <v>14.87</v>
      </c>
      <c r="I2446">
        <v>148700</v>
      </c>
      <c r="J2446" t="s">
        <v>81</v>
      </c>
      <c r="K2446">
        <v>6.9266963073178589E-2</v>
      </c>
      <c r="L2446">
        <v>6.9267000000000003</v>
      </c>
      <c r="M2446" t="s">
        <v>82</v>
      </c>
    </row>
    <row r="2447" spans="1:13">
      <c r="A2447" t="s">
        <v>1596</v>
      </c>
      <c r="B2447" t="s">
        <v>1597</v>
      </c>
      <c r="C2447" t="str">
        <f>TEXT(D2447, "mmm")</f>
        <v>Feb</v>
      </c>
      <c r="D2447" s="1">
        <v>45348</v>
      </c>
      <c r="E2447" t="s">
        <v>1598</v>
      </c>
      <c r="F2447" t="s">
        <v>80</v>
      </c>
      <c r="G2447">
        <v>2500</v>
      </c>
      <c r="H2447">
        <v>13.41</v>
      </c>
      <c r="I2447">
        <v>33525</v>
      </c>
      <c r="J2447" t="s">
        <v>81</v>
      </c>
      <c r="K2447">
        <v>1.722098607987177E-2</v>
      </c>
      <c r="L2447">
        <v>1.7221</v>
      </c>
      <c r="M2447" t="s">
        <v>82</v>
      </c>
    </row>
    <row r="2448" spans="1:13">
      <c r="A2448" t="s">
        <v>294</v>
      </c>
      <c r="B2448" t="s">
        <v>295</v>
      </c>
      <c r="C2448" t="str">
        <f>TEXT(D2448, "mmm")</f>
        <v>Feb</v>
      </c>
      <c r="D2448" s="1">
        <v>45348</v>
      </c>
      <c r="E2448" t="s">
        <v>100</v>
      </c>
      <c r="F2448" t="s">
        <v>101</v>
      </c>
      <c r="G2448">
        <v>72909</v>
      </c>
      <c r="H2448">
        <v>15.65</v>
      </c>
      <c r="I2448">
        <v>1141025.8500000001</v>
      </c>
      <c r="J2448" t="s">
        <v>81</v>
      </c>
      <c r="K2448">
        <v>1.0883495602227461E-2</v>
      </c>
      <c r="L2448">
        <v>1.0883</v>
      </c>
      <c r="M2448" t="s">
        <v>82</v>
      </c>
    </row>
    <row r="2449" spans="1:13">
      <c r="A2449" t="s">
        <v>294</v>
      </c>
      <c r="B2449" t="s">
        <v>295</v>
      </c>
      <c r="C2449" t="str">
        <f>TEXT(D2449, "mmm")</f>
        <v>Feb</v>
      </c>
      <c r="D2449" s="1">
        <v>45348</v>
      </c>
      <c r="E2449" t="s">
        <v>102</v>
      </c>
      <c r="F2449" t="s">
        <v>101</v>
      </c>
      <c r="G2449">
        <v>72909</v>
      </c>
      <c r="H2449">
        <v>15.65</v>
      </c>
      <c r="I2449">
        <v>1141025.8500000001</v>
      </c>
      <c r="J2449" t="s">
        <v>81</v>
      </c>
      <c r="K2449">
        <v>1.0883495602227461E-2</v>
      </c>
      <c r="L2449">
        <v>1.0883</v>
      </c>
      <c r="M2449" t="s">
        <v>82</v>
      </c>
    </row>
    <row r="2450" spans="1:13">
      <c r="A2450" t="s">
        <v>1599</v>
      </c>
      <c r="B2450" t="s">
        <v>1600</v>
      </c>
      <c r="C2450" t="str">
        <f>TEXT(D2450, "mmm")</f>
        <v>Feb</v>
      </c>
      <c r="D2450" s="1">
        <v>45348</v>
      </c>
      <c r="E2450" t="s">
        <v>1601</v>
      </c>
      <c r="F2450" t="s">
        <v>80</v>
      </c>
      <c r="G2450">
        <v>4180</v>
      </c>
      <c r="H2450">
        <v>58.94</v>
      </c>
      <c r="I2450">
        <v>246369.2</v>
      </c>
      <c r="J2450" t="s">
        <v>86</v>
      </c>
      <c r="K2450">
        <v>-3.088539358245157E-2</v>
      </c>
      <c r="L2450">
        <v>-3.0884999999999998</v>
      </c>
      <c r="M2450" t="s">
        <v>82</v>
      </c>
    </row>
    <row r="2451" spans="1:13">
      <c r="A2451" t="s">
        <v>1602</v>
      </c>
      <c r="B2451" t="s">
        <v>1603</v>
      </c>
      <c r="C2451" t="str">
        <f>TEXT(D2451, "mmm")</f>
        <v>Feb</v>
      </c>
      <c r="D2451" s="1">
        <v>45348</v>
      </c>
      <c r="E2451" t="s">
        <v>1604</v>
      </c>
      <c r="F2451" t="s">
        <v>80</v>
      </c>
      <c r="G2451">
        <v>10000</v>
      </c>
      <c r="H2451">
        <v>12.85</v>
      </c>
      <c r="I2451">
        <v>128500</v>
      </c>
      <c r="J2451" t="s">
        <v>86</v>
      </c>
      <c r="K2451">
        <v>9.843750830855269E-2</v>
      </c>
      <c r="L2451">
        <v>9.8437999999999999</v>
      </c>
      <c r="M2451" t="s">
        <v>82</v>
      </c>
    </row>
    <row r="2452" spans="1:13">
      <c r="A2452" t="s">
        <v>142</v>
      </c>
      <c r="B2452" t="s">
        <v>143</v>
      </c>
      <c r="C2452" t="str">
        <f>TEXT(D2452, "mmm")</f>
        <v>Feb</v>
      </c>
      <c r="D2452" s="1">
        <v>45348</v>
      </c>
      <c r="E2452" t="s">
        <v>102</v>
      </c>
      <c r="F2452" t="s">
        <v>101</v>
      </c>
      <c r="G2452">
        <v>246840</v>
      </c>
      <c r="H2452">
        <v>17.079999999999998</v>
      </c>
      <c r="I2452">
        <v>4216027.1999999993</v>
      </c>
      <c r="J2452" t="s">
        <v>86</v>
      </c>
      <c r="K2452">
        <v>1.1742268272572081E-3</v>
      </c>
      <c r="L2452">
        <v>0.1174</v>
      </c>
      <c r="M2452" t="s">
        <v>82</v>
      </c>
    </row>
    <row r="2453" spans="1:13">
      <c r="A2453" t="s">
        <v>142</v>
      </c>
      <c r="B2453" t="s">
        <v>143</v>
      </c>
      <c r="C2453" t="str">
        <f>TEXT(D2453, "mmm")</f>
        <v>Feb</v>
      </c>
      <c r="D2453" s="1">
        <v>45348</v>
      </c>
      <c r="E2453" t="s">
        <v>100</v>
      </c>
      <c r="F2453" t="s">
        <v>101</v>
      </c>
      <c r="G2453">
        <v>246840</v>
      </c>
      <c r="H2453">
        <v>17.079999999999998</v>
      </c>
      <c r="I2453">
        <v>4216027.1999999993</v>
      </c>
      <c r="J2453" t="s">
        <v>86</v>
      </c>
      <c r="K2453">
        <v>1.1742268272572081E-3</v>
      </c>
      <c r="L2453">
        <v>0.1174</v>
      </c>
      <c r="M2453" t="s">
        <v>82</v>
      </c>
    </row>
    <row r="2454" spans="1:13">
      <c r="A2454" t="s">
        <v>1544</v>
      </c>
      <c r="B2454" t="s">
        <v>1545</v>
      </c>
      <c r="C2454" t="str">
        <f>TEXT(D2454, "mmm")</f>
        <v>Feb</v>
      </c>
      <c r="D2454" s="1">
        <v>45348</v>
      </c>
      <c r="E2454" t="s">
        <v>1605</v>
      </c>
      <c r="F2454" t="s">
        <v>118</v>
      </c>
      <c r="G2454">
        <v>4000</v>
      </c>
      <c r="H2454">
        <v>14.63</v>
      </c>
      <c r="I2454">
        <v>58520</v>
      </c>
      <c r="J2454" t="s">
        <v>81</v>
      </c>
      <c r="K2454">
        <v>1.5796613444082119E-2</v>
      </c>
      <c r="L2454">
        <v>1.5797000000000001</v>
      </c>
      <c r="M2454" t="s">
        <v>82</v>
      </c>
    </row>
    <row r="2455" spans="1:13">
      <c r="A2455" t="s">
        <v>1606</v>
      </c>
      <c r="B2455" t="s">
        <v>1607</v>
      </c>
      <c r="C2455" t="str">
        <f>TEXT(D2455, "mmm")</f>
        <v>Feb</v>
      </c>
      <c r="D2455" s="1">
        <v>45349</v>
      </c>
      <c r="E2455" t="s">
        <v>1608</v>
      </c>
      <c r="F2455" t="s">
        <v>251</v>
      </c>
      <c r="G2455">
        <v>1000000</v>
      </c>
      <c r="H2455">
        <v>4.8899999999999997</v>
      </c>
      <c r="I2455">
        <v>4890000</v>
      </c>
      <c r="J2455" t="s">
        <v>81</v>
      </c>
      <c r="K2455">
        <v>0.12008280183595139</v>
      </c>
      <c r="L2455">
        <v>12.0083</v>
      </c>
      <c r="M2455" t="s">
        <v>82</v>
      </c>
    </row>
    <row r="2456" spans="1:13">
      <c r="A2456" t="s">
        <v>438</v>
      </c>
      <c r="B2456" t="s">
        <v>439</v>
      </c>
      <c r="C2456" t="str">
        <f>TEXT(D2456, "mmm")</f>
        <v>Feb</v>
      </c>
      <c r="D2456" s="1">
        <v>45349</v>
      </c>
      <c r="E2456" t="s">
        <v>1609</v>
      </c>
      <c r="F2456" t="s">
        <v>80</v>
      </c>
      <c r="G2456">
        <v>2000</v>
      </c>
      <c r="H2456">
        <v>58.78</v>
      </c>
      <c r="I2456">
        <v>117560</v>
      </c>
      <c r="J2456" t="s">
        <v>81</v>
      </c>
      <c r="K2456">
        <v>1.366825676478212E-2</v>
      </c>
      <c r="L2456">
        <v>1.3668</v>
      </c>
      <c r="M2456" t="s">
        <v>82</v>
      </c>
    </row>
    <row r="2457" spans="1:13">
      <c r="A2457" t="s">
        <v>1578</v>
      </c>
      <c r="B2457" t="s">
        <v>1579</v>
      </c>
      <c r="C2457" t="str">
        <f>TEXT(D2457, "mmm")</f>
        <v>Feb</v>
      </c>
      <c r="D2457" s="1">
        <v>45349</v>
      </c>
      <c r="E2457" t="s">
        <v>1610</v>
      </c>
      <c r="F2457" t="s">
        <v>80</v>
      </c>
      <c r="G2457">
        <v>3500</v>
      </c>
      <c r="H2457">
        <v>34.14</v>
      </c>
      <c r="I2457">
        <v>119490</v>
      </c>
      <c r="J2457" t="s">
        <v>81</v>
      </c>
      <c r="K2457">
        <v>-2.3502830727678559E-3</v>
      </c>
      <c r="L2457">
        <v>-0.23499999999999999</v>
      </c>
      <c r="M2457" t="s">
        <v>82</v>
      </c>
    </row>
    <row r="2458" spans="1:13">
      <c r="A2458" t="s">
        <v>1611</v>
      </c>
      <c r="B2458" t="s">
        <v>1612</v>
      </c>
      <c r="C2458" t="str">
        <f>TEXT(D2458, "mmm")</f>
        <v>Feb</v>
      </c>
      <c r="D2458" s="1">
        <v>45349</v>
      </c>
      <c r="E2458" t="s">
        <v>1613</v>
      </c>
      <c r="F2458" t="s">
        <v>80</v>
      </c>
      <c r="G2458">
        <v>662</v>
      </c>
      <c r="H2458">
        <v>28.66</v>
      </c>
      <c r="I2458">
        <v>18972.919999999998</v>
      </c>
      <c r="J2458" t="s">
        <v>81</v>
      </c>
      <c r="K2458">
        <v>2.1114574441092989E-2</v>
      </c>
      <c r="L2458">
        <v>2.1114999999999999</v>
      </c>
      <c r="M2458" t="s">
        <v>82</v>
      </c>
    </row>
    <row r="2459" spans="1:13">
      <c r="A2459" t="s">
        <v>1611</v>
      </c>
      <c r="B2459" t="s">
        <v>1612</v>
      </c>
      <c r="C2459" t="str">
        <f>TEXT(D2459, "mmm")</f>
        <v>Feb</v>
      </c>
      <c r="D2459" s="1">
        <v>45349</v>
      </c>
      <c r="E2459" t="s">
        <v>1613</v>
      </c>
      <c r="F2459" t="s">
        <v>80</v>
      </c>
      <c r="G2459">
        <v>733</v>
      </c>
      <c r="H2459">
        <v>28.65</v>
      </c>
      <c r="I2459">
        <v>21000.45</v>
      </c>
      <c r="J2459" t="s">
        <v>86</v>
      </c>
      <c r="K2459">
        <v>2.1114574441092989E-2</v>
      </c>
      <c r="L2459">
        <v>2.1114999999999999</v>
      </c>
      <c r="M2459" t="s">
        <v>82</v>
      </c>
    </row>
    <row r="2460" spans="1:13">
      <c r="A2460" t="s">
        <v>884</v>
      </c>
      <c r="B2460" t="s">
        <v>885</v>
      </c>
      <c r="C2460" t="str">
        <f>TEXT(D2460, "mmm")</f>
        <v>Feb</v>
      </c>
      <c r="D2460" s="1">
        <v>45349</v>
      </c>
      <c r="E2460" t="s">
        <v>886</v>
      </c>
      <c r="F2460" t="s">
        <v>128</v>
      </c>
      <c r="G2460">
        <v>4000</v>
      </c>
      <c r="H2460">
        <v>38.54</v>
      </c>
      <c r="I2460">
        <v>154160</v>
      </c>
      <c r="J2460" t="s">
        <v>86</v>
      </c>
      <c r="K2460">
        <v>5.7393949760403913E-2</v>
      </c>
      <c r="L2460">
        <v>5.7393999999999998</v>
      </c>
      <c r="M2460" t="s">
        <v>82</v>
      </c>
    </row>
    <row r="2461" spans="1:13">
      <c r="A2461" t="s">
        <v>1614</v>
      </c>
      <c r="B2461" t="s">
        <v>1615</v>
      </c>
      <c r="C2461" t="str">
        <f>TEXT(D2461, "mmm")</f>
        <v>Feb</v>
      </c>
      <c r="D2461" s="1">
        <v>45349</v>
      </c>
      <c r="E2461" t="s">
        <v>1616</v>
      </c>
      <c r="F2461" t="s">
        <v>80</v>
      </c>
      <c r="G2461">
        <v>20000</v>
      </c>
      <c r="H2461">
        <v>25.63</v>
      </c>
      <c r="I2461">
        <v>512600</v>
      </c>
      <c r="J2461" t="s">
        <v>86</v>
      </c>
      <c r="K2461">
        <v>8.7480521460818528E-2</v>
      </c>
      <c r="L2461">
        <v>8.7481000000000009</v>
      </c>
      <c r="M2461" t="s">
        <v>82</v>
      </c>
    </row>
    <row r="2462" spans="1:13">
      <c r="A2462" t="s">
        <v>1617</v>
      </c>
      <c r="B2462" t="s">
        <v>1618</v>
      </c>
      <c r="C2462" t="str">
        <f>TEXT(D2462, "mmm")</f>
        <v>Feb</v>
      </c>
      <c r="D2462" s="1">
        <v>45349</v>
      </c>
      <c r="E2462" t="s">
        <v>1619</v>
      </c>
      <c r="F2462" t="s">
        <v>80</v>
      </c>
      <c r="G2462">
        <v>121</v>
      </c>
      <c r="H2462">
        <v>101.03</v>
      </c>
      <c r="I2462">
        <v>12224.63</v>
      </c>
      <c r="J2462" t="s">
        <v>81</v>
      </c>
      <c r="K2462">
        <v>9.7980028975279687E-3</v>
      </c>
      <c r="L2462">
        <v>0.9798</v>
      </c>
      <c r="M2462" t="s">
        <v>82</v>
      </c>
    </row>
    <row r="2463" spans="1:13">
      <c r="A2463" t="s">
        <v>1606</v>
      </c>
      <c r="B2463" t="s">
        <v>1607</v>
      </c>
      <c r="C2463" t="str">
        <f>TEXT(D2463, "mmm")</f>
        <v>Feb</v>
      </c>
      <c r="D2463" s="1">
        <v>45349</v>
      </c>
      <c r="E2463" t="s">
        <v>1620</v>
      </c>
      <c r="F2463" t="s">
        <v>251</v>
      </c>
      <c r="G2463">
        <v>1000000</v>
      </c>
      <c r="H2463">
        <v>4.8899999999999997</v>
      </c>
      <c r="I2463">
        <v>4890000</v>
      </c>
      <c r="J2463" t="s">
        <v>81</v>
      </c>
      <c r="K2463">
        <v>0.12008280183595139</v>
      </c>
      <c r="L2463">
        <v>12.0083</v>
      </c>
      <c r="M2463" t="s">
        <v>82</v>
      </c>
    </row>
    <row r="2464" spans="1:13">
      <c r="A2464" t="s">
        <v>1621</v>
      </c>
      <c r="B2464" t="s">
        <v>1622</v>
      </c>
      <c r="C2464" t="str">
        <f>TEXT(D2464, "mmm")</f>
        <v>Feb</v>
      </c>
      <c r="D2464" s="1">
        <v>45349</v>
      </c>
      <c r="E2464" t="s">
        <v>1623</v>
      </c>
      <c r="F2464" t="s">
        <v>128</v>
      </c>
      <c r="G2464">
        <v>9917</v>
      </c>
      <c r="H2464">
        <v>56.39</v>
      </c>
      <c r="I2464">
        <v>559219.63</v>
      </c>
      <c r="J2464" t="s">
        <v>86</v>
      </c>
      <c r="K2464">
        <v>7.669883642349995E-2</v>
      </c>
      <c r="L2464">
        <v>7.6699000000000002</v>
      </c>
      <c r="M2464" t="s">
        <v>82</v>
      </c>
    </row>
    <row r="2465" spans="1:13">
      <c r="A2465" t="s">
        <v>1621</v>
      </c>
      <c r="B2465" t="s">
        <v>1622</v>
      </c>
      <c r="C2465" t="str">
        <f>TEXT(D2465, "mmm")</f>
        <v>Feb</v>
      </c>
      <c r="D2465" s="1">
        <v>45349</v>
      </c>
      <c r="E2465" t="s">
        <v>1623</v>
      </c>
      <c r="F2465" t="s">
        <v>128</v>
      </c>
      <c r="G2465">
        <v>7583</v>
      </c>
      <c r="H2465">
        <v>57.06</v>
      </c>
      <c r="I2465">
        <v>432685.98</v>
      </c>
      <c r="J2465" t="s">
        <v>86</v>
      </c>
      <c r="K2465">
        <v>7.669883642349995E-2</v>
      </c>
      <c r="L2465">
        <v>7.6699000000000002</v>
      </c>
      <c r="M2465" t="s">
        <v>82</v>
      </c>
    </row>
    <row r="2466" spans="1:13">
      <c r="A2466" t="s">
        <v>1392</v>
      </c>
      <c r="B2466" t="s">
        <v>1393</v>
      </c>
      <c r="C2466" t="str">
        <f>TEXT(D2466, "mmm")</f>
        <v>Feb</v>
      </c>
      <c r="D2466" s="1">
        <v>45349</v>
      </c>
      <c r="E2466" t="s">
        <v>1395</v>
      </c>
      <c r="F2466" t="s">
        <v>101</v>
      </c>
      <c r="G2466">
        <v>120000</v>
      </c>
      <c r="H2466">
        <v>1.92</v>
      </c>
      <c r="I2466">
        <v>230400</v>
      </c>
      <c r="J2466" t="s">
        <v>86</v>
      </c>
      <c r="K2466">
        <v>-5.2355971926772993E-3</v>
      </c>
      <c r="L2466">
        <v>-0.52359999999999995</v>
      </c>
      <c r="M2466" t="s">
        <v>82</v>
      </c>
    </row>
    <row r="2467" spans="1:13">
      <c r="A2467" t="s">
        <v>1392</v>
      </c>
      <c r="B2467" t="s">
        <v>1393</v>
      </c>
      <c r="C2467" t="str">
        <f>TEXT(D2467, "mmm")</f>
        <v>Feb</v>
      </c>
      <c r="D2467" s="1">
        <v>45349</v>
      </c>
      <c r="E2467" t="s">
        <v>1397</v>
      </c>
      <c r="F2467" t="s">
        <v>101</v>
      </c>
      <c r="G2467">
        <v>120000</v>
      </c>
      <c r="H2467">
        <v>1.92</v>
      </c>
      <c r="I2467">
        <v>230400</v>
      </c>
      <c r="J2467" t="s">
        <v>86</v>
      </c>
      <c r="K2467">
        <v>-5.2355971926772993E-3</v>
      </c>
      <c r="L2467">
        <v>-0.52359999999999995</v>
      </c>
      <c r="M2467" t="s">
        <v>82</v>
      </c>
    </row>
    <row r="2468" spans="1:13">
      <c r="A2468" t="s">
        <v>1392</v>
      </c>
      <c r="B2468" t="s">
        <v>1393</v>
      </c>
      <c r="C2468" t="str">
        <f>TEXT(D2468, "mmm")</f>
        <v>Feb</v>
      </c>
      <c r="D2468" s="1">
        <v>45349</v>
      </c>
      <c r="E2468" t="s">
        <v>1394</v>
      </c>
      <c r="F2468" t="s">
        <v>217</v>
      </c>
      <c r="G2468">
        <v>120000</v>
      </c>
      <c r="H2468">
        <v>1.92</v>
      </c>
      <c r="I2468">
        <v>230400</v>
      </c>
      <c r="J2468" t="s">
        <v>86</v>
      </c>
      <c r="K2468">
        <v>-5.2355971926772993E-3</v>
      </c>
      <c r="L2468">
        <v>-0.52359999999999995</v>
      </c>
      <c r="M2468" t="s">
        <v>82</v>
      </c>
    </row>
    <row r="2469" spans="1:13">
      <c r="A2469" t="s">
        <v>1392</v>
      </c>
      <c r="B2469" t="s">
        <v>1393</v>
      </c>
      <c r="C2469" t="str">
        <f>TEXT(D2469, "mmm")</f>
        <v>Feb</v>
      </c>
      <c r="D2469" s="1">
        <v>45349</v>
      </c>
      <c r="E2469" t="s">
        <v>1396</v>
      </c>
      <c r="F2469" t="s">
        <v>101</v>
      </c>
      <c r="G2469">
        <v>120000</v>
      </c>
      <c r="H2469">
        <v>1.92</v>
      </c>
      <c r="I2469">
        <v>230400</v>
      </c>
      <c r="J2469" t="s">
        <v>86</v>
      </c>
      <c r="K2469">
        <v>-5.2355971926772993E-3</v>
      </c>
      <c r="L2469">
        <v>-0.52359999999999995</v>
      </c>
      <c r="M2469" t="s">
        <v>82</v>
      </c>
    </row>
    <row r="2470" spans="1:13">
      <c r="A2470" t="s">
        <v>1624</v>
      </c>
      <c r="B2470" t="s">
        <v>1625</v>
      </c>
      <c r="C2470" t="str">
        <f>TEXT(D2470, "mmm")</f>
        <v>Feb</v>
      </c>
      <c r="D2470" s="1">
        <v>45349</v>
      </c>
      <c r="E2470" t="s">
        <v>1626</v>
      </c>
      <c r="F2470" t="s">
        <v>128</v>
      </c>
      <c r="G2470">
        <v>10750</v>
      </c>
      <c r="H2470">
        <v>15.51</v>
      </c>
      <c r="I2470">
        <v>166732.5</v>
      </c>
      <c r="J2470" t="s">
        <v>86</v>
      </c>
      <c r="K2470">
        <v>-5.1446956972484581E-2</v>
      </c>
      <c r="L2470">
        <v>-5.1447000000000003</v>
      </c>
      <c r="M2470" t="s">
        <v>82</v>
      </c>
    </row>
    <row r="2471" spans="1:13">
      <c r="A2471" t="s">
        <v>285</v>
      </c>
      <c r="B2471" t="s">
        <v>286</v>
      </c>
      <c r="C2471" t="str">
        <f>TEXT(D2471, "mmm")</f>
        <v>Feb</v>
      </c>
      <c r="D2471" s="1">
        <v>45349</v>
      </c>
      <c r="E2471" t="s">
        <v>100</v>
      </c>
      <c r="F2471" t="s">
        <v>101</v>
      </c>
      <c r="G2471">
        <v>56448</v>
      </c>
      <c r="H2471">
        <v>16.45</v>
      </c>
      <c r="I2471">
        <v>928569.6</v>
      </c>
      <c r="J2471" t="s">
        <v>81</v>
      </c>
      <c r="K2471">
        <v>-6.0604999325749587E-3</v>
      </c>
      <c r="L2471">
        <v>-0.60599999999999998</v>
      </c>
      <c r="M2471" t="s">
        <v>82</v>
      </c>
    </row>
    <row r="2472" spans="1:13">
      <c r="A2472" t="s">
        <v>285</v>
      </c>
      <c r="B2472" t="s">
        <v>286</v>
      </c>
      <c r="C2472" t="str">
        <f>TEXT(D2472, "mmm")</f>
        <v>Feb</v>
      </c>
      <c r="D2472" s="1">
        <v>45349</v>
      </c>
      <c r="E2472" t="s">
        <v>102</v>
      </c>
      <c r="F2472" t="s">
        <v>101</v>
      </c>
      <c r="G2472">
        <v>56448</v>
      </c>
      <c r="H2472">
        <v>16.45</v>
      </c>
      <c r="I2472">
        <v>928569.6</v>
      </c>
      <c r="J2472" t="s">
        <v>81</v>
      </c>
      <c r="K2472">
        <v>-6.0604999325749587E-3</v>
      </c>
      <c r="L2472">
        <v>-0.60599999999999998</v>
      </c>
      <c r="M2472" t="s">
        <v>82</v>
      </c>
    </row>
    <row r="2473" spans="1:13">
      <c r="A2473" t="s">
        <v>1606</v>
      </c>
      <c r="B2473" t="s">
        <v>1607</v>
      </c>
      <c r="C2473" t="str">
        <f>TEXT(D2473, "mmm")</f>
        <v>Feb</v>
      </c>
      <c r="D2473" s="1">
        <v>45349</v>
      </c>
      <c r="E2473" t="s">
        <v>1627</v>
      </c>
      <c r="F2473" t="s">
        <v>251</v>
      </c>
      <c r="G2473">
        <v>1000000</v>
      </c>
      <c r="H2473">
        <v>4.8899999999999997</v>
      </c>
      <c r="I2473">
        <v>4890000</v>
      </c>
      <c r="J2473" t="s">
        <v>81</v>
      </c>
      <c r="K2473">
        <v>0.12008280183595139</v>
      </c>
      <c r="L2473">
        <v>12.0083</v>
      </c>
      <c r="M2473" t="s">
        <v>82</v>
      </c>
    </row>
    <row r="2474" spans="1:13">
      <c r="A2474" t="s">
        <v>129</v>
      </c>
      <c r="B2474" t="s">
        <v>130</v>
      </c>
      <c r="C2474" t="str">
        <f>TEXT(D2474, "mmm")</f>
        <v>Feb</v>
      </c>
      <c r="D2474" s="1">
        <v>45349</v>
      </c>
      <c r="E2474" t="s">
        <v>110</v>
      </c>
      <c r="F2474" t="s">
        <v>101</v>
      </c>
      <c r="G2474">
        <v>37500</v>
      </c>
      <c r="H2474">
        <v>6.8</v>
      </c>
      <c r="I2474">
        <v>255000</v>
      </c>
      <c r="J2474" t="s">
        <v>86</v>
      </c>
      <c r="K2474">
        <v>-4.7008536268186803E-2</v>
      </c>
      <c r="L2474">
        <v>-4.7008999999999999</v>
      </c>
      <c r="M2474" t="s">
        <v>82</v>
      </c>
    </row>
    <row r="2475" spans="1:13">
      <c r="A2475" t="s">
        <v>129</v>
      </c>
      <c r="B2475" t="s">
        <v>130</v>
      </c>
      <c r="C2475" t="str">
        <f>TEXT(D2475, "mmm")</f>
        <v>Feb</v>
      </c>
      <c r="D2475" s="1">
        <v>45349</v>
      </c>
      <c r="E2475" t="s">
        <v>111</v>
      </c>
      <c r="F2475" t="s">
        <v>101</v>
      </c>
      <c r="G2475">
        <v>37500</v>
      </c>
      <c r="H2475">
        <v>6.8</v>
      </c>
      <c r="I2475">
        <v>255000</v>
      </c>
      <c r="J2475" t="s">
        <v>86</v>
      </c>
      <c r="K2475">
        <v>-4.7008536268186803E-2</v>
      </c>
      <c r="L2475">
        <v>-4.7008999999999999</v>
      </c>
      <c r="M2475" t="s">
        <v>82</v>
      </c>
    </row>
    <row r="2476" spans="1:13">
      <c r="A2476" t="s">
        <v>129</v>
      </c>
      <c r="B2476" t="s">
        <v>130</v>
      </c>
      <c r="C2476" t="str">
        <f>TEXT(D2476, "mmm")</f>
        <v>Feb</v>
      </c>
      <c r="D2476" s="1">
        <v>45349</v>
      </c>
      <c r="E2476" t="s">
        <v>109</v>
      </c>
      <c r="F2476" t="s">
        <v>101</v>
      </c>
      <c r="G2476">
        <v>37500</v>
      </c>
      <c r="H2476">
        <v>6.8</v>
      </c>
      <c r="I2476">
        <v>255000</v>
      </c>
      <c r="J2476" t="s">
        <v>86</v>
      </c>
      <c r="K2476">
        <v>-4.7008536268186803E-2</v>
      </c>
      <c r="L2476">
        <v>-4.7008999999999999</v>
      </c>
      <c r="M2476" t="s">
        <v>82</v>
      </c>
    </row>
    <row r="2477" spans="1:13">
      <c r="A2477" t="s">
        <v>129</v>
      </c>
      <c r="B2477" t="s">
        <v>130</v>
      </c>
      <c r="C2477" t="str">
        <f>TEXT(D2477, "mmm")</f>
        <v>Feb</v>
      </c>
      <c r="D2477" s="1">
        <v>45349</v>
      </c>
      <c r="E2477" t="s">
        <v>110</v>
      </c>
      <c r="F2477" t="s">
        <v>101</v>
      </c>
      <c r="G2477">
        <v>56300</v>
      </c>
      <c r="H2477">
        <v>6.95</v>
      </c>
      <c r="I2477">
        <v>391285</v>
      </c>
      <c r="J2477" t="s">
        <v>86</v>
      </c>
      <c r="K2477">
        <v>-4.7008536268186803E-2</v>
      </c>
      <c r="L2477">
        <v>-4.7008999999999999</v>
      </c>
      <c r="M2477" t="s">
        <v>82</v>
      </c>
    </row>
    <row r="2478" spans="1:13">
      <c r="A2478" t="s">
        <v>129</v>
      </c>
      <c r="B2478" t="s">
        <v>130</v>
      </c>
      <c r="C2478" t="str">
        <f>TEXT(D2478, "mmm")</f>
        <v>Feb</v>
      </c>
      <c r="D2478" s="1">
        <v>45349</v>
      </c>
      <c r="E2478" t="s">
        <v>111</v>
      </c>
      <c r="F2478" t="s">
        <v>101</v>
      </c>
      <c r="G2478">
        <v>56300</v>
      </c>
      <c r="H2478">
        <v>6.95</v>
      </c>
      <c r="I2478">
        <v>391285</v>
      </c>
      <c r="J2478" t="s">
        <v>86</v>
      </c>
      <c r="K2478">
        <v>-4.7008536268186803E-2</v>
      </c>
      <c r="L2478">
        <v>-4.7008999999999999</v>
      </c>
      <c r="M2478" t="s">
        <v>82</v>
      </c>
    </row>
    <row r="2479" spans="1:13">
      <c r="A2479" t="s">
        <v>129</v>
      </c>
      <c r="B2479" t="s">
        <v>130</v>
      </c>
      <c r="C2479" t="str">
        <f>TEXT(D2479, "mmm")</f>
        <v>Feb</v>
      </c>
      <c r="D2479" s="1">
        <v>45349</v>
      </c>
      <c r="E2479" t="s">
        <v>109</v>
      </c>
      <c r="F2479" t="s">
        <v>101</v>
      </c>
      <c r="G2479">
        <v>56300</v>
      </c>
      <c r="H2479">
        <v>6.95</v>
      </c>
      <c r="I2479">
        <v>391285</v>
      </c>
      <c r="J2479" t="s">
        <v>86</v>
      </c>
      <c r="K2479">
        <v>-4.7008536268186803E-2</v>
      </c>
      <c r="L2479">
        <v>-4.7008999999999999</v>
      </c>
      <c r="M2479" t="s">
        <v>82</v>
      </c>
    </row>
    <row r="2480" spans="1:13">
      <c r="A2480" t="s">
        <v>1554</v>
      </c>
      <c r="B2480" t="s">
        <v>1555</v>
      </c>
      <c r="C2480" t="str">
        <f>TEXT(D2480, "mmm")</f>
        <v>Feb</v>
      </c>
      <c r="D2480" s="1">
        <v>45349</v>
      </c>
      <c r="E2480" t="s">
        <v>1556</v>
      </c>
      <c r="F2480" t="s">
        <v>80</v>
      </c>
      <c r="G2480">
        <v>1000</v>
      </c>
      <c r="H2480">
        <v>24</v>
      </c>
      <c r="I2480">
        <v>24000</v>
      </c>
      <c r="J2480" t="s">
        <v>81</v>
      </c>
      <c r="K2480">
        <v>1.8800170541455771E-2</v>
      </c>
      <c r="L2480">
        <v>1.88</v>
      </c>
      <c r="M2480" t="s">
        <v>82</v>
      </c>
    </row>
    <row r="2481" spans="1:13">
      <c r="A2481" t="s">
        <v>680</v>
      </c>
      <c r="B2481" t="s">
        <v>681</v>
      </c>
      <c r="C2481" t="str">
        <f>TEXT(D2481, "mmm")</f>
        <v>Feb</v>
      </c>
      <c r="D2481" s="1">
        <v>45349</v>
      </c>
      <c r="E2481" t="s">
        <v>682</v>
      </c>
      <c r="F2481" t="s">
        <v>80</v>
      </c>
      <c r="G2481">
        <v>1192</v>
      </c>
      <c r="H2481">
        <v>20.92</v>
      </c>
      <c r="I2481">
        <v>24936.639999999999</v>
      </c>
      <c r="J2481" t="s">
        <v>81</v>
      </c>
      <c r="K2481">
        <v>-2.4510472463949991E-3</v>
      </c>
      <c r="L2481">
        <v>-0.24510000000000001</v>
      </c>
      <c r="M2481" t="s">
        <v>82</v>
      </c>
    </row>
    <row r="2482" spans="1:13">
      <c r="A2482" t="s">
        <v>1544</v>
      </c>
      <c r="B2482" t="s">
        <v>1545</v>
      </c>
      <c r="C2482" t="str">
        <f>TEXT(D2482, "mmm")</f>
        <v>Feb</v>
      </c>
      <c r="D2482" s="1">
        <v>45349</v>
      </c>
      <c r="E2482" t="s">
        <v>1628</v>
      </c>
      <c r="F2482" t="s">
        <v>80</v>
      </c>
      <c r="G2482">
        <v>5000</v>
      </c>
      <c r="H2482">
        <v>14.87</v>
      </c>
      <c r="I2482">
        <v>74350</v>
      </c>
      <c r="J2482" t="s">
        <v>81</v>
      </c>
      <c r="K2482">
        <v>-8.0483105528756926E-3</v>
      </c>
      <c r="L2482">
        <v>-0.80479999999999996</v>
      </c>
      <c r="M2482" t="s">
        <v>82</v>
      </c>
    </row>
    <row r="2483" spans="1:13">
      <c r="A2483" t="s">
        <v>1629</v>
      </c>
      <c r="B2483" t="s">
        <v>1630</v>
      </c>
      <c r="C2483" t="str">
        <f>TEXT(D2483, "mmm")</f>
        <v>Feb</v>
      </c>
      <c r="D2483" s="1">
        <v>45349</v>
      </c>
      <c r="E2483" t="s">
        <v>1631</v>
      </c>
      <c r="F2483" t="s">
        <v>128</v>
      </c>
      <c r="G2483">
        <v>26200</v>
      </c>
      <c r="H2483">
        <v>7.81</v>
      </c>
      <c r="I2483">
        <v>204622</v>
      </c>
      <c r="J2483" t="s">
        <v>86</v>
      </c>
      <c r="K2483">
        <v>-1.9254006378715219E-2</v>
      </c>
      <c r="L2483">
        <v>-1.9254</v>
      </c>
      <c r="M2483" t="s">
        <v>82</v>
      </c>
    </row>
    <row r="2484" spans="1:13">
      <c r="A2484" t="s">
        <v>1560</v>
      </c>
      <c r="B2484" t="s">
        <v>1561</v>
      </c>
      <c r="C2484" t="str">
        <f>TEXT(D2484, "mmm")</f>
        <v>Feb</v>
      </c>
      <c r="D2484" s="1">
        <v>45349</v>
      </c>
      <c r="E2484" t="s">
        <v>1562</v>
      </c>
      <c r="F2484" t="s">
        <v>80</v>
      </c>
      <c r="G2484">
        <v>1000</v>
      </c>
      <c r="H2484">
        <v>17</v>
      </c>
      <c r="I2484">
        <v>17000</v>
      </c>
      <c r="J2484" t="s">
        <v>81</v>
      </c>
      <c r="K2484">
        <v>6.7756426208723131E-2</v>
      </c>
      <c r="L2484">
        <v>6.7755999999999998</v>
      </c>
      <c r="M2484" t="s">
        <v>82</v>
      </c>
    </row>
    <row r="2485" spans="1:13">
      <c r="A2485" t="s">
        <v>291</v>
      </c>
      <c r="B2485" t="s">
        <v>292</v>
      </c>
      <c r="C2485" t="str">
        <f>TEXT(D2485, "mmm")</f>
        <v>Feb</v>
      </c>
      <c r="D2485" s="1">
        <v>45349</v>
      </c>
      <c r="E2485" t="s">
        <v>102</v>
      </c>
      <c r="F2485" t="s">
        <v>101</v>
      </c>
      <c r="G2485">
        <v>331804</v>
      </c>
      <c r="H2485">
        <v>8.15</v>
      </c>
      <c r="I2485">
        <v>2704202.6</v>
      </c>
      <c r="J2485" t="s">
        <v>86</v>
      </c>
      <c r="K2485">
        <v>-1.4760339046329229E-2</v>
      </c>
      <c r="L2485">
        <v>-1.476</v>
      </c>
      <c r="M2485" t="s">
        <v>82</v>
      </c>
    </row>
    <row r="2486" spans="1:13">
      <c r="A2486" t="s">
        <v>291</v>
      </c>
      <c r="B2486" t="s">
        <v>292</v>
      </c>
      <c r="C2486" t="str">
        <f>TEXT(D2486, "mmm")</f>
        <v>Feb</v>
      </c>
      <c r="D2486" s="1">
        <v>45349</v>
      </c>
      <c r="E2486" t="s">
        <v>100</v>
      </c>
      <c r="F2486" t="s">
        <v>101</v>
      </c>
      <c r="G2486">
        <v>331804</v>
      </c>
      <c r="H2486">
        <v>8.15</v>
      </c>
      <c r="I2486">
        <v>2704202.6</v>
      </c>
      <c r="J2486" t="s">
        <v>86</v>
      </c>
      <c r="K2486">
        <v>-1.4760339046329229E-2</v>
      </c>
      <c r="L2486">
        <v>-1.476</v>
      </c>
      <c r="M2486" t="s">
        <v>82</v>
      </c>
    </row>
    <row r="2487" spans="1:13">
      <c r="A2487" t="s">
        <v>294</v>
      </c>
      <c r="B2487" t="s">
        <v>295</v>
      </c>
      <c r="C2487" t="str">
        <f>TEXT(D2487, "mmm")</f>
        <v>Feb</v>
      </c>
      <c r="D2487" s="1">
        <v>45349</v>
      </c>
      <c r="E2487" t="s">
        <v>102</v>
      </c>
      <c r="F2487" t="s">
        <v>101</v>
      </c>
      <c r="G2487">
        <v>153644</v>
      </c>
      <c r="H2487">
        <v>15.7</v>
      </c>
      <c r="I2487">
        <v>2412210.7999999998</v>
      </c>
      <c r="J2487" t="s">
        <v>86</v>
      </c>
      <c r="K2487">
        <v>3.1888761709559792E-3</v>
      </c>
      <c r="L2487">
        <v>0.31890000000000002</v>
      </c>
      <c r="M2487" t="s">
        <v>82</v>
      </c>
    </row>
    <row r="2488" spans="1:13">
      <c r="A2488" t="s">
        <v>294</v>
      </c>
      <c r="B2488" t="s">
        <v>295</v>
      </c>
      <c r="C2488" t="str">
        <f>TEXT(D2488, "mmm")</f>
        <v>Feb</v>
      </c>
      <c r="D2488" s="1">
        <v>45349</v>
      </c>
      <c r="E2488" t="s">
        <v>100</v>
      </c>
      <c r="F2488" t="s">
        <v>101</v>
      </c>
      <c r="G2488">
        <v>153644</v>
      </c>
      <c r="H2488">
        <v>15.7</v>
      </c>
      <c r="I2488">
        <v>2412210.7999999998</v>
      </c>
      <c r="J2488" t="s">
        <v>86</v>
      </c>
      <c r="K2488">
        <v>3.1888761709559792E-3</v>
      </c>
      <c r="L2488">
        <v>0.31890000000000002</v>
      </c>
      <c r="M2488" t="s">
        <v>82</v>
      </c>
    </row>
    <row r="2489" spans="1:13">
      <c r="A2489" t="s">
        <v>1193</v>
      </c>
      <c r="B2489" t="s">
        <v>1194</v>
      </c>
      <c r="C2489" t="str">
        <f>TEXT(D2489, "mmm")</f>
        <v>Feb</v>
      </c>
      <c r="D2489" s="1">
        <v>45349</v>
      </c>
      <c r="E2489" t="s">
        <v>1195</v>
      </c>
      <c r="F2489" t="s">
        <v>101</v>
      </c>
      <c r="G2489">
        <v>10000</v>
      </c>
      <c r="H2489">
        <v>11.07</v>
      </c>
      <c r="I2489">
        <v>110700</v>
      </c>
      <c r="J2489" t="s">
        <v>86</v>
      </c>
      <c r="K2489">
        <v>9.1155832244531609E-3</v>
      </c>
      <c r="L2489">
        <v>0.91159999999999997</v>
      </c>
      <c r="M2489" t="s">
        <v>82</v>
      </c>
    </row>
    <row r="2490" spans="1:13">
      <c r="A2490" t="s">
        <v>1193</v>
      </c>
      <c r="B2490" t="s">
        <v>1194</v>
      </c>
      <c r="C2490" t="str">
        <f>TEXT(D2490, "mmm")</f>
        <v>Feb</v>
      </c>
      <c r="D2490" s="1">
        <v>45349</v>
      </c>
      <c r="E2490" t="s">
        <v>1196</v>
      </c>
      <c r="F2490" t="s">
        <v>251</v>
      </c>
      <c r="G2490">
        <v>10000</v>
      </c>
      <c r="H2490">
        <v>11.07</v>
      </c>
      <c r="I2490">
        <v>110700</v>
      </c>
      <c r="J2490" t="s">
        <v>86</v>
      </c>
      <c r="K2490">
        <v>9.1155832244531609E-3</v>
      </c>
      <c r="L2490">
        <v>0.91159999999999997</v>
      </c>
      <c r="M2490" t="s">
        <v>82</v>
      </c>
    </row>
    <row r="2491" spans="1:13">
      <c r="A2491" t="s">
        <v>1193</v>
      </c>
      <c r="B2491" t="s">
        <v>1194</v>
      </c>
      <c r="C2491" t="str">
        <f>TEXT(D2491, "mmm")</f>
        <v>Feb</v>
      </c>
      <c r="D2491" s="1">
        <v>45349</v>
      </c>
      <c r="E2491" t="s">
        <v>1197</v>
      </c>
      <c r="F2491" t="s">
        <v>101</v>
      </c>
      <c r="G2491">
        <v>10000</v>
      </c>
      <c r="H2491">
        <v>11.07</v>
      </c>
      <c r="I2491">
        <v>110700</v>
      </c>
      <c r="J2491" t="s">
        <v>86</v>
      </c>
      <c r="K2491">
        <v>9.1155832244531609E-3</v>
      </c>
      <c r="L2491">
        <v>0.91159999999999997</v>
      </c>
      <c r="M2491" t="s">
        <v>82</v>
      </c>
    </row>
    <row r="2492" spans="1:13">
      <c r="A2492" t="s">
        <v>1632</v>
      </c>
      <c r="B2492" t="s">
        <v>1633</v>
      </c>
      <c r="C2492" t="str">
        <f>TEXT(D2492, "mmm")</f>
        <v>Feb</v>
      </c>
      <c r="D2492" s="1">
        <v>45349</v>
      </c>
      <c r="E2492" t="s">
        <v>1634</v>
      </c>
      <c r="F2492" t="s">
        <v>222</v>
      </c>
      <c r="G2492">
        <v>4500</v>
      </c>
      <c r="H2492">
        <v>11.11</v>
      </c>
      <c r="I2492">
        <v>49995</v>
      </c>
      <c r="J2492" t="s">
        <v>86</v>
      </c>
      <c r="K2492">
        <v>4.4045951196116873E-2</v>
      </c>
      <c r="L2492">
        <v>4.4046000000000003</v>
      </c>
      <c r="M2492" t="s">
        <v>82</v>
      </c>
    </row>
    <row r="2493" spans="1:13">
      <c r="A2493" t="s">
        <v>665</v>
      </c>
      <c r="B2493" t="s">
        <v>666</v>
      </c>
      <c r="C2493" t="str">
        <f>TEXT(D2493, "mmm")</f>
        <v>Feb</v>
      </c>
      <c r="D2493" s="1">
        <v>45349</v>
      </c>
      <c r="E2493" t="s">
        <v>667</v>
      </c>
      <c r="F2493" t="s">
        <v>80</v>
      </c>
      <c r="G2493">
        <v>4000</v>
      </c>
      <c r="H2493">
        <v>16.95</v>
      </c>
      <c r="I2493">
        <v>67800</v>
      </c>
      <c r="J2493" t="s">
        <v>81</v>
      </c>
      <c r="K2493">
        <v>3.2181043688878752E-2</v>
      </c>
      <c r="L2493">
        <v>3.2181000000000002</v>
      </c>
      <c r="M2493" t="s">
        <v>82</v>
      </c>
    </row>
    <row r="2494" spans="1:13">
      <c r="A2494" t="s">
        <v>107</v>
      </c>
      <c r="B2494" t="s">
        <v>108</v>
      </c>
      <c r="C2494" t="str">
        <f>TEXT(D2494, "mmm")</f>
        <v>Feb</v>
      </c>
      <c r="D2494" s="1">
        <v>45349</v>
      </c>
      <c r="E2494" t="s">
        <v>110</v>
      </c>
      <c r="F2494" t="s">
        <v>101</v>
      </c>
      <c r="G2494">
        <v>25000</v>
      </c>
      <c r="H2494">
        <v>7.57</v>
      </c>
      <c r="I2494">
        <v>189250</v>
      </c>
      <c r="J2494" t="s">
        <v>81</v>
      </c>
      <c r="K2494">
        <v>-5.3947349020648572E-2</v>
      </c>
      <c r="L2494">
        <v>-5.3947000000000003</v>
      </c>
      <c r="M2494" t="s">
        <v>82</v>
      </c>
    </row>
    <row r="2495" spans="1:13">
      <c r="A2495" t="s">
        <v>1635</v>
      </c>
      <c r="B2495" t="s">
        <v>1636</v>
      </c>
      <c r="C2495" t="str">
        <f>TEXT(D2495, "mmm")</f>
        <v>Feb</v>
      </c>
      <c r="D2495" s="1">
        <v>45349</v>
      </c>
      <c r="E2495" t="s">
        <v>1637</v>
      </c>
      <c r="F2495" t="s">
        <v>80</v>
      </c>
      <c r="G2495">
        <v>1000</v>
      </c>
      <c r="H2495">
        <v>15.97</v>
      </c>
      <c r="I2495">
        <v>15970</v>
      </c>
      <c r="J2495" t="s">
        <v>81</v>
      </c>
      <c r="K2495">
        <v>5.2135572713272627E-2</v>
      </c>
      <c r="L2495">
        <v>5.2135999999999996</v>
      </c>
      <c r="M2495" t="s">
        <v>82</v>
      </c>
    </row>
    <row r="2496" spans="1:13">
      <c r="A2496" t="s">
        <v>107</v>
      </c>
      <c r="B2496" t="s">
        <v>108</v>
      </c>
      <c r="C2496" t="str">
        <f>TEXT(D2496, "mmm")</f>
        <v>Feb</v>
      </c>
      <c r="D2496" s="1">
        <v>45349</v>
      </c>
      <c r="E2496" t="s">
        <v>111</v>
      </c>
      <c r="F2496" t="s">
        <v>101</v>
      </c>
      <c r="G2496">
        <v>25000</v>
      </c>
      <c r="H2496">
        <v>7.57</v>
      </c>
      <c r="I2496">
        <v>189250</v>
      </c>
      <c r="J2496" t="s">
        <v>81</v>
      </c>
      <c r="K2496">
        <v>-5.3947349020648572E-2</v>
      </c>
      <c r="L2496">
        <v>-5.3947000000000003</v>
      </c>
      <c r="M2496" t="s">
        <v>82</v>
      </c>
    </row>
    <row r="2497" spans="1:13">
      <c r="A2497" t="s">
        <v>107</v>
      </c>
      <c r="B2497" t="s">
        <v>108</v>
      </c>
      <c r="C2497" t="str">
        <f>TEXT(D2497, "mmm")</f>
        <v>Feb</v>
      </c>
      <c r="D2497" s="1">
        <v>45349</v>
      </c>
      <c r="E2497" t="s">
        <v>109</v>
      </c>
      <c r="F2497" t="s">
        <v>101</v>
      </c>
      <c r="G2497">
        <v>25000</v>
      </c>
      <c r="H2497">
        <v>7.57</v>
      </c>
      <c r="I2497">
        <v>189250</v>
      </c>
      <c r="J2497" t="s">
        <v>81</v>
      </c>
      <c r="K2497">
        <v>-5.3947349020648572E-2</v>
      </c>
      <c r="L2497">
        <v>-5.3947000000000003</v>
      </c>
      <c r="M2497" t="s">
        <v>82</v>
      </c>
    </row>
    <row r="2498" spans="1:13">
      <c r="A2498" t="s">
        <v>1508</v>
      </c>
      <c r="B2498" t="s">
        <v>1509</v>
      </c>
      <c r="C2498" t="str">
        <f>TEXT(D2498, "mmm")</f>
        <v>Feb</v>
      </c>
      <c r="D2498" s="1">
        <v>45349</v>
      </c>
      <c r="E2498" t="s">
        <v>1510</v>
      </c>
      <c r="F2498" t="s">
        <v>128</v>
      </c>
      <c r="G2498">
        <v>927</v>
      </c>
      <c r="H2498">
        <v>44.97</v>
      </c>
      <c r="I2498">
        <v>41687.19</v>
      </c>
      <c r="J2498" t="s">
        <v>81</v>
      </c>
      <c r="K2498">
        <v>4.4439478782742897E-4</v>
      </c>
      <c r="L2498">
        <v>4.4400000000000002E-2</v>
      </c>
      <c r="M2498" t="s">
        <v>82</v>
      </c>
    </row>
    <row r="2499" spans="1:13">
      <c r="A2499" t="s">
        <v>1508</v>
      </c>
      <c r="B2499" t="s">
        <v>1509</v>
      </c>
      <c r="C2499" t="str">
        <f>TEXT(D2499, "mmm")</f>
        <v>Feb</v>
      </c>
      <c r="D2499" s="1">
        <v>45349</v>
      </c>
      <c r="E2499" t="s">
        <v>1510</v>
      </c>
      <c r="F2499" t="s">
        <v>128</v>
      </c>
      <c r="G2499">
        <v>927</v>
      </c>
      <c r="H2499">
        <v>44.97</v>
      </c>
      <c r="I2499">
        <v>41687.19</v>
      </c>
      <c r="J2499" t="s">
        <v>81</v>
      </c>
      <c r="K2499">
        <v>4.4439478782742897E-4</v>
      </c>
      <c r="L2499">
        <v>4.4400000000000002E-2</v>
      </c>
      <c r="M2499" t="s">
        <v>82</v>
      </c>
    </row>
    <row r="2500" spans="1:13">
      <c r="A2500" t="s">
        <v>1055</v>
      </c>
      <c r="B2500" t="s">
        <v>1056</v>
      </c>
      <c r="C2500" t="str">
        <f>TEXT(D2500, "mmm")</f>
        <v>Feb</v>
      </c>
      <c r="D2500" s="1">
        <v>45349</v>
      </c>
      <c r="E2500" t="s">
        <v>1082</v>
      </c>
      <c r="F2500" t="s">
        <v>428</v>
      </c>
      <c r="G2500">
        <v>284295</v>
      </c>
      <c r="H2500">
        <v>29.21</v>
      </c>
      <c r="I2500">
        <v>8304256.9500000002</v>
      </c>
      <c r="J2500" t="s">
        <v>86</v>
      </c>
      <c r="K2500">
        <v>3.0706231147361599E-2</v>
      </c>
      <c r="L2500">
        <v>3.0706000000000002</v>
      </c>
      <c r="M2500" t="s">
        <v>82</v>
      </c>
    </row>
    <row r="2501" spans="1:13">
      <c r="A2501" t="s">
        <v>1617</v>
      </c>
      <c r="B2501" t="s">
        <v>1618</v>
      </c>
      <c r="C2501" t="str">
        <f>TEXT(D2501, "mmm")</f>
        <v>Feb</v>
      </c>
      <c r="D2501" s="1">
        <v>45349</v>
      </c>
      <c r="E2501" t="s">
        <v>1638</v>
      </c>
      <c r="F2501" t="s">
        <v>80</v>
      </c>
      <c r="G2501">
        <v>131</v>
      </c>
      <c r="H2501">
        <v>101.03</v>
      </c>
      <c r="I2501">
        <v>13234.93</v>
      </c>
      <c r="J2501" t="s">
        <v>81</v>
      </c>
      <c r="K2501">
        <v>9.7980028975279687E-3</v>
      </c>
      <c r="L2501">
        <v>0.9798</v>
      </c>
      <c r="M2501" t="s">
        <v>82</v>
      </c>
    </row>
    <row r="2502" spans="1:13">
      <c r="A2502" t="s">
        <v>999</v>
      </c>
      <c r="B2502" t="s">
        <v>1000</v>
      </c>
      <c r="C2502" t="str">
        <f>TEXT(D2502, "mmm")</f>
        <v>Feb</v>
      </c>
      <c r="D2502" s="1">
        <v>45349</v>
      </c>
      <c r="E2502" t="s">
        <v>1001</v>
      </c>
      <c r="F2502" t="s">
        <v>80</v>
      </c>
      <c r="G2502">
        <v>3078</v>
      </c>
      <c r="H2502">
        <v>7.8</v>
      </c>
      <c r="I2502">
        <v>24008.400000000001</v>
      </c>
      <c r="J2502" t="s">
        <v>86</v>
      </c>
      <c r="K2502">
        <v>-5.9125967319003991E-2</v>
      </c>
      <c r="L2502">
        <v>-5.9126000000000003</v>
      </c>
      <c r="M2502" t="s">
        <v>82</v>
      </c>
    </row>
    <row r="2503" spans="1:13">
      <c r="A2503" t="s">
        <v>1617</v>
      </c>
      <c r="B2503" t="s">
        <v>1618</v>
      </c>
      <c r="C2503" t="str">
        <f>TEXT(D2503, "mmm")</f>
        <v>Feb</v>
      </c>
      <c r="D2503" s="1">
        <v>45349</v>
      </c>
      <c r="E2503" t="s">
        <v>1639</v>
      </c>
      <c r="F2503" t="s">
        <v>80</v>
      </c>
      <c r="G2503">
        <v>126</v>
      </c>
      <c r="H2503">
        <v>101.03</v>
      </c>
      <c r="I2503">
        <v>12729.78</v>
      </c>
      <c r="J2503" t="s">
        <v>81</v>
      </c>
      <c r="K2503">
        <v>9.7980028975279687E-3</v>
      </c>
      <c r="L2503">
        <v>0.9798</v>
      </c>
      <c r="M2503" t="s">
        <v>82</v>
      </c>
    </row>
    <row r="2504" spans="1:13">
      <c r="A2504" t="s">
        <v>1640</v>
      </c>
      <c r="B2504" t="s">
        <v>1641</v>
      </c>
      <c r="C2504" t="str">
        <f>TEXT(D2504, "mmm")</f>
        <v>Feb</v>
      </c>
      <c r="D2504" s="1">
        <v>45349</v>
      </c>
      <c r="E2504" t="s">
        <v>1642</v>
      </c>
      <c r="F2504" t="s">
        <v>128</v>
      </c>
      <c r="G2504">
        <v>4000</v>
      </c>
      <c r="H2504">
        <v>120.54</v>
      </c>
      <c r="I2504">
        <v>482160</v>
      </c>
      <c r="J2504" t="s">
        <v>86</v>
      </c>
      <c r="K2504">
        <v>-9.0827024851125593E-4</v>
      </c>
      <c r="L2504">
        <v>-9.0800000000000006E-2</v>
      </c>
      <c r="M2504" t="s">
        <v>82</v>
      </c>
    </row>
    <row r="2505" spans="1:13">
      <c r="A2505" t="s">
        <v>1614</v>
      </c>
      <c r="B2505" t="s">
        <v>1615</v>
      </c>
      <c r="C2505" t="str">
        <f>TEXT(D2505, "mmm")</f>
        <v>Feb</v>
      </c>
      <c r="D2505" s="1">
        <v>45349</v>
      </c>
      <c r="E2505" t="s">
        <v>1616</v>
      </c>
      <c r="F2505" t="s">
        <v>80</v>
      </c>
      <c r="G2505">
        <v>20000</v>
      </c>
      <c r="H2505">
        <v>25.63</v>
      </c>
      <c r="I2505">
        <v>512600</v>
      </c>
      <c r="J2505" t="s">
        <v>86</v>
      </c>
      <c r="K2505">
        <v>8.7480521460818528E-2</v>
      </c>
      <c r="L2505">
        <v>8.7481000000000009</v>
      </c>
      <c r="M2505" t="s">
        <v>82</v>
      </c>
    </row>
    <row r="2506" spans="1:13">
      <c r="A2506" t="s">
        <v>1617</v>
      </c>
      <c r="B2506" t="s">
        <v>1618</v>
      </c>
      <c r="C2506" t="str">
        <f>TEXT(D2506, "mmm")</f>
        <v>Feb</v>
      </c>
      <c r="D2506" s="1">
        <v>45349</v>
      </c>
      <c r="E2506" t="s">
        <v>1643</v>
      </c>
      <c r="F2506" t="s">
        <v>80</v>
      </c>
      <c r="G2506">
        <v>114</v>
      </c>
      <c r="H2506">
        <v>101.03</v>
      </c>
      <c r="I2506">
        <v>11517.42</v>
      </c>
      <c r="J2506" t="s">
        <v>81</v>
      </c>
      <c r="K2506">
        <v>9.7980028975279687E-3</v>
      </c>
      <c r="L2506">
        <v>0.9798</v>
      </c>
      <c r="M2506" t="s">
        <v>82</v>
      </c>
    </row>
    <row r="2507" spans="1:13">
      <c r="A2507" t="s">
        <v>874</v>
      </c>
      <c r="B2507" t="s">
        <v>875</v>
      </c>
      <c r="C2507" t="str">
        <f>TEXT(D2507, "mmm")</f>
        <v>Feb</v>
      </c>
      <c r="D2507" s="1">
        <v>45349</v>
      </c>
      <c r="E2507" t="s">
        <v>876</v>
      </c>
      <c r="F2507" t="s">
        <v>80</v>
      </c>
      <c r="G2507">
        <v>50000</v>
      </c>
      <c r="H2507">
        <v>25</v>
      </c>
      <c r="I2507">
        <v>1250000</v>
      </c>
      <c r="J2507" t="s">
        <v>81</v>
      </c>
      <c r="K2507">
        <v>-6.9204505557522999E-3</v>
      </c>
      <c r="L2507">
        <v>-0.69199999999999995</v>
      </c>
      <c r="M2507" t="s">
        <v>82</v>
      </c>
    </row>
    <row r="2508" spans="1:13">
      <c r="A2508" t="s">
        <v>674</v>
      </c>
      <c r="B2508" t="s">
        <v>675</v>
      </c>
      <c r="C2508" t="str">
        <f>TEXT(D2508, "mmm")</f>
        <v>Feb</v>
      </c>
      <c r="D2508" s="1">
        <v>45349</v>
      </c>
      <c r="E2508" t="s">
        <v>845</v>
      </c>
      <c r="F2508" t="s">
        <v>80</v>
      </c>
      <c r="G2508">
        <v>1000</v>
      </c>
      <c r="H2508">
        <v>24</v>
      </c>
      <c r="I2508">
        <v>24000</v>
      </c>
      <c r="J2508" t="s">
        <v>81</v>
      </c>
      <c r="K2508">
        <v>1.533367211074466E-2</v>
      </c>
      <c r="L2508">
        <v>1.5334000000000001</v>
      </c>
      <c r="M2508" t="s">
        <v>82</v>
      </c>
    </row>
    <row r="2509" spans="1:13">
      <c r="A2509" t="s">
        <v>1644</v>
      </c>
      <c r="B2509" t="s">
        <v>1645</v>
      </c>
      <c r="C2509" t="str">
        <f>TEXT(D2509, "mmm")</f>
        <v>Feb</v>
      </c>
      <c r="D2509" s="1">
        <v>45349</v>
      </c>
      <c r="E2509" t="s">
        <v>1646</v>
      </c>
      <c r="F2509" t="s">
        <v>128</v>
      </c>
      <c r="G2509">
        <v>975</v>
      </c>
      <c r="H2509">
        <v>12.4</v>
      </c>
      <c r="I2509">
        <v>12090</v>
      </c>
      <c r="J2509" t="s">
        <v>81</v>
      </c>
      <c r="K2509">
        <v>7.8553848145024308E-3</v>
      </c>
      <c r="L2509">
        <v>0.78549999999999998</v>
      </c>
      <c r="M2509" t="s">
        <v>82</v>
      </c>
    </row>
    <row r="2510" spans="1:13">
      <c r="A2510" t="s">
        <v>1644</v>
      </c>
      <c r="B2510" t="s">
        <v>1645</v>
      </c>
      <c r="C2510" t="str">
        <f>TEXT(D2510, "mmm")</f>
        <v>Feb</v>
      </c>
      <c r="D2510" s="1">
        <v>45349</v>
      </c>
      <c r="E2510" t="s">
        <v>1646</v>
      </c>
      <c r="F2510" t="s">
        <v>128</v>
      </c>
      <c r="G2510">
        <v>4025</v>
      </c>
      <c r="H2510">
        <v>12.61</v>
      </c>
      <c r="I2510">
        <v>50755.25</v>
      </c>
      <c r="J2510" t="s">
        <v>81</v>
      </c>
      <c r="K2510">
        <v>7.8553848145024308E-3</v>
      </c>
      <c r="L2510">
        <v>0.78549999999999998</v>
      </c>
      <c r="M2510" t="s">
        <v>82</v>
      </c>
    </row>
    <row r="2511" spans="1:13">
      <c r="A2511" t="s">
        <v>1593</v>
      </c>
      <c r="B2511" t="s">
        <v>1594</v>
      </c>
      <c r="C2511" t="str">
        <f>TEXT(D2511, "mmm")</f>
        <v>Feb</v>
      </c>
      <c r="D2511" s="1">
        <v>45349</v>
      </c>
      <c r="E2511" t="s">
        <v>1595</v>
      </c>
      <c r="F2511" t="s">
        <v>128</v>
      </c>
      <c r="G2511">
        <v>24000</v>
      </c>
      <c r="H2511">
        <v>14.98</v>
      </c>
      <c r="I2511">
        <v>359520</v>
      </c>
      <c r="J2511" t="s">
        <v>86</v>
      </c>
      <c r="K2511">
        <v>5.9960000320220967E-2</v>
      </c>
      <c r="L2511">
        <v>5.9960000000000004</v>
      </c>
      <c r="M2511" t="s">
        <v>82</v>
      </c>
    </row>
    <row r="2512" spans="1:13">
      <c r="A2512" t="s">
        <v>1647</v>
      </c>
      <c r="B2512" t="s">
        <v>1648</v>
      </c>
      <c r="C2512" t="str">
        <f>TEXT(D2512, "mmm")</f>
        <v>Feb</v>
      </c>
      <c r="D2512" s="1">
        <v>45349</v>
      </c>
      <c r="E2512" t="s">
        <v>1649</v>
      </c>
      <c r="F2512" t="s">
        <v>80</v>
      </c>
      <c r="G2512">
        <v>562</v>
      </c>
      <c r="H2512">
        <v>266.57</v>
      </c>
      <c r="I2512">
        <v>149812.34</v>
      </c>
      <c r="J2512" t="s">
        <v>81</v>
      </c>
      <c r="K2512">
        <v>4.5802995253727552E-3</v>
      </c>
      <c r="L2512">
        <v>0.45800000000000002</v>
      </c>
      <c r="M2512" t="s">
        <v>82</v>
      </c>
    </row>
    <row r="2513" spans="1:13">
      <c r="A2513" t="s">
        <v>1578</v>
      </c>
      <c r="B2513" t="s">
        <v>1579</v>
      </c>
      <c r="C2513" t="str">
        <f>TEXT(D2513, "mmm")</f>
        <v>Feb</v>
      </c>
      <c r="D2513" s="1">
        <v>45349</v>
      </c>
      <c r="E2513" t="s">
        <v>1650</v>
      </c>
      <c r="F2513" t="s">
        <v>80</v>
      </c>
      <c r="G2513">
        <v>800</v>
      </c>
      <c r="H2513">
        <v>34.24</v>
      </c>
      <c r="I2513">
        <v>27392</v>
      </c>
      <c r="J2513" t="s">
        <v>81</v>
      </c>
      <c r="K2513">
        <v>-2.3502830727678559E-3</v>
      </c>
      <c r="L2513">
        <v>-0.23499999999999999</v>
      </c>
      <c r="M2513" t="s">
        <v>82</v>
      </c>
    </row>
    <row r="2514" spans="1:13">
      <c r="A2514" t="s">
        <v>142</v>
      </c>
      <c r="B2514" t="s">
        <v>143</v>
      </c>
      <c r="C2514" t="str">
        <f>TEXT(D2514, "mmm")</f>
        <v>Feb</v>
      </c>
      <c r="D2514" s="1">
        <v>45349</v>
      </c>
      <c r="E2514" t="s">
        <v>100</v>
      </c>
      <c r="F2514" t="s">
        <v>101</v>
      </c>
      <c r="G2514">
        <v>278093</v>
      </c>
      <c r="H2514">
        <v>17.13</v>
      </c>
      <c r="I2514">
        <v>4763733.09</v>
      </c>
      <c r="J2514" t="s">
        <v>86</v>
      </c>
      <c r="K2514">
        <v>-1.166927331908707E-3</v>
      </c>
      <c r="L2514">
        <v>-0.1167</v>
      </c>
      <c r="M2514" t="s">
        <v>82</v>
      </c>
    </row>
    <row r="2515" spans="1:13">
      <c r="A2515" t="s">
        <v>142</v>
      </c>
      <c r="B2515" t="s">
        <v>143</v>
      </c>
      <c r="C2515" t="str">
        <f>TEXT(D2515, "mmm")</f>
        <v>Feb</v>
      </c>
      <c r="D2515" s="1">
        <v>45349</v>
      </c>
      <c r="E2515" t="s">
        <v>102</v>
      </c>
      <c r="F2515" t="s">
        <v>101</v>
      </c>
      <c r="G2515">
        <v>278093</v>
      </c>
      <c r="H2515">
        <v>17.13</v>
      </c>
      <c r="I2515">
        <v>4763733.09</v>
      </c>
      <c r="J2515" t="s">
        <v>86</v>
      </c>
      <c r="K2515">
        <v>-1.166927331908707E-3</v>
      </c>
      <c r="L2515">
        <v>-0.1167</v>
      </c>
      <c r="M2515" t="s">
        <v>82</v>
      </c>
    </row>
    <row r="2516" spans="1:13">
      <c r="A2516" t="s">
        <v>1584</v>
      </c>
      <c r="B2516" t="s">
        <v>1585</v>
      </c>
      <c r="C2516" t="str">
        <f>TEXT(D2516, "mmm")</f>
        <v>Feb</v>
      </c>
      <c r="D2516" s="1">
        <v>45349</v>
      </c>
      <c r="E2516" t="s">
        <v>1651</v>
      </c>
      <c r="F2516" t="s">
        <v>80</v>
      </c>
      <c r="G2516">
        <v>500</v>
      </c>
      <c r="H2516">
        <v>20.37</v>
      </c>
      <c r="I2516">
        <v>10185</v>
      </c>
      <c r="J2516" t="s">
        <v>81</v>
      </c>
      <c r="K2516">
        <v>9.7249483442040985E-2</v>
      </c>
      <c r="L2516">
        <v>9.7248999999999999</v>
      </c>
      <c r="M2516" t="s">
        <v>82</v>
      </c>
    </row>
    <row r="2517" spans="1:13">
      <c r="A2517" t="s">
        <v>1652</v>
      </c>
      <c r="B2517" t="s">
        <v>1653</v>
      </c>
      <c r="C2517" t="str">
        <f>TEXT(D2517, "mmm")</f>
        <v>Feb</v>
      </c>
      <c r="D2517" s="1">
        <v>45349</v>
      </c>
      <c r="E2517" t="s">
        <v>1654</v>
      </c>
      <c r="F2517" t="s">
        <v>80</v>
      </c>
      <c r="G2517">
        <v>10000</v>
      </c>
      <c r="H2517">
        <v>15.29</v>
      </c>
      <c r="I2517">
        <v>152900</v>
      </c>
      <c r="J2517" t="s">
        <v>86</v>
      </c>
      <c r="K2517">
        <v>-7.5226967683057588E-2</v>
      </c>
      <c r="L2517">
        <v>-7.5227000000000004</v>
      </c>
      <c r="M2517" t="s">
        <v>82</v>
      </c>
    </row>
    <row r="2518" spans="1:13">
      <c r="A2518" t="s">
        <v>865</v>
      </c>
      <c r="B2518" t="s">
        <v>866</v>
      </c>
      <c r="C2518" t="str">
        <f>TEXT(D2518, "mmm")</f>
        <v>Feb</v>
      </c>
      <c r="D2518" s="1">
        <v>45349</v>
      </c>
      <c r="E2518" t="s">
        <v>1655</v>
      </c>
      <c r="F2518" t="s">
        <v>80</v>
      </c>
      <c r="G2518">
        <v>1000</v>
      </c>
      <c r="H2518">
        <v>14.28</v>
      </c>
      <c r="I2518">
        <v>14280</v>
      </c>
      <c r="J2518" t="s">
        <v>81</v>
      </c>
      <c r="K2518">
        <v>4.5216906793249079E-2</v>
      </c>
      <c r="L2518">
        <v>4.5217000000000001</v>
      </c>
      <c r="M2518" t="s">
        <v>82</v>
      </c>
    </row>
    <row r="2519" spans="1:13">
      <c r="A2519" t="s">
        <v>1656</v>
      </c>
      <c r="B2519" t="s">
        <v>1657</v>
      </c>
      <c r="C2519" t="str">
        <f>TEXT(D2519, "mmm")</f>
        <v>Feb</v>
      </c>
      <c r="D2519" s="1">
        <v>45349</v>
      </c>
      <c r="E2519" t="s">
        <v>1658</v>
      </c>
      <c r="F2519" t="s">
        <v>80</v>
      </c>
      <c r="G2519">
        <v>10000</v>
      </c>
      <c r="H2519">
        <v>58.69</v>
      </c>
      <c r="I2519">
        <v>586900</v>
      </c>
      <c r="J2519" t="s">
        <v>86</v>
      </c>
      <c r="K2519">
        <v>1.206462052157109E-2</v>
      </c>
      <c r="L2519">
        <v>1.2064999999999999</v>
      </c>
      <c r="M2519" t="s">
        <v>82</v>
      </c>
    </row>
    <row r="2520" spans="1:13">
      <c r="A2520" t="s">
        <v>1617</v>
      </c>
      <c r="B2520" t="s">
        <v>1618</v>
      </c>
      <c r="C2520" t="str">
        <f>TEXT(D2520, "mmm")</f>
        <v>Feb</v>
      </c>
      <c r="D2520" s="1">
        <v>45349</v>
      </c>
      <c r="E2520" t="s">
        <v>1659</v>
      </c>
      <c r="F2520" t="s">
        <v>80</v>
      </c>
      <c r="G2520">
        <v>121</v>
      </c>
      <c r="H2520">
        <v>101.03</v>
      </c>
      <c r="I2520">
        <v>12224.63</v>
      </c>
      <c r="J2520" t="s">
        <v>81</v>
      </c>
      <c r="K2520">
        <v>9.7980028975279687E-3</v>
      </c>
      <c r="L2520">
        <v>0.9798</v>
      </c>
      <c r="M2520" t="s">
        <v>82</v>
      </c>
    </row>
    <row r="2521" spans="1:13">
      <c r="A2521" t="s">
        <v>692</v>
      </c>
      <c r="B2521" t="s">
        <v>693</v>
      </c>
      <c r="C2521" t="str">
        <f>TEXT(D2521, "mmm")</f>
        <v>Feb</v>
      </c>
      <c r="D2521" s="1">
        <v>45350</v>
      </c>
      <c r="E2521" t="s">
        <v>694</v>
      </c>
      <c r="F2521" t="s">
        <v>80</v>
      </c>
      <c r="G2521">
        <v>500</v>
      </c>
      <c r="H2521">
        <v>36.81</v>
      </c>
      <c r="I2521">
        <v>18405</v>
      </c>
      <c r="J2521" t="s">
        <v>81</v>
      </c>
      <c r="K2521">
        <v>3.301502242793708E-2</v>
      </c>
      <c r="L2521">
        <v>3.3014999999999999</v>
      </c>
      <c r="M2521" t="s">
        <v>82</v>
      </c>
    </row>
    <row r="2522" spans="1:13">
      <c r="A2522" t="s">
        <v>1660</v>
      </c>
      <c r="B2522" t="s">
        <v>1661</v>
      </c>
      <c r="C2522" t="str">
        <f>TEXT(D2522, "mmm")</f>
        <v>Feb</v>
      </c>
      <c r="D2522" s="1">
        <v>45350</v>
      </c>
      <c r="E2522" t="s">
        <v>1662</v>
      </c>
      <c r="F2522" t="s">
        <v>80</v>
      </c>
      <c r="G2522">
        <v>10000</v>
      </c>
      <c r="H2522">
        <v>23.62</v>
      </c>
      <c r="I2522">
        <v>236200</v>
      </c>
      <c r="J2522" t="s">
        <v>86</v>
      </c>
      <c r="K2522">
        <v>5.5736582934253098E-2</v>
      </c>
      <c r="L2522">
        <v>5.5736999999999997</v>
      </c>
      <c r="M2522" t="s">
        <v>82</v>
      </c>
    </row>
    <row r="2523" spans="1:13">
      <c r="A2523" t="s">
        <v>1663</v>
      </c>
      <c r="B2523" t="s">
        <v>1664</v>
      </c>
      <c r="C2523" t="str">
        <f>TEXT(D2523, "mmm")</f>
        <v>Feb</v>
      </c>
      <c r="D2523" s="1">
        <v>45350</v>
      </c>
      <c r="E2523" t="s">
        <v>1665</v>
      </c>
      <c r="F2523" t="s">
        <v>217</v>
      </c>
      <c r="G2523">
        <v>24991</v>
      </c>
      <c r="H2523">
        <v>17.850000000000001</v>
      </c>
      <c r="I2523">
        <v>446089.35</v>
      </c>
      <c r="J2523" t="s">
        <v>86</v>
      </c>
      <c r="K2523">
        <v>2.2408924776778472E-2</v>
      </c>
      <c r="L2523">
        <v>2.2408999999999999</v>
      </c>
      <c r="M2523" t="s">
        <v>82</v>
      </c>
    </row>
    <row r="2524" spans="1:13">
      <c r="A2524" t="s">
        <v>1040</v>
      </c>
      <c r="B2524" t="s">
        <v>1041</v>
      </c>
      <c r="C2524" t="str">
        <f>TEXT(D2524, "mmm")</f>
        <v>Feb</v>
      </c>
      <c r="D2524" s="1">
        <v>45350</v>
      </c>
      <c r="E2524" t="s">
        <v>1042</v>
      </c>
      <c r="F2524" t="s">
        <v>80</v>
      </c>
      <c r="G2524">
        <v>792</v>
      </c>
      <c r="H2524">
        <v>42</v>
      </c>
      <c r="I2524">
        <v>33264</v>
      </c>
      <c r="J2524" t="s">
        <v>81</v>
      </c>
      <c r="K2524">
        <v>-1.6190483456566259E-2</v>
      </c>
      <c r="L2524">
        <v>-1.619</v>
      </c>
      <c r="M2524" t="s">
        <v>82</v>
      </c>
    </row>
    <row r="2525" spans="1:13">
      <c r="A2525" t="s">
        <v>1621</v>
      </c>
      <c r="B2525" t="s">
        <v>1622</v>
      </c>
      <c r="C2525" t="str">
        <f>TEXT(D2525, "mmm")</f>
        <v>Feb</v>
      </c>
      <c r="D2525" s="1">
        <v>45350</v>
      </c>
      <c r="E2525" t="s">
        <v>1666</v>
      </c>
      <c r="F2525" t="s">
        <v>118</v>
      </c>
      <c r="G2525">
        <v>6951</v>
      </c>
      <c r="H2525">
        <v>57.75</v>
      </c>
      <c r="I2525">
        <v>401420.25</v>
      </c>
      <c r="J2525" t="s">
        <v>86</v>
      </c>
      <c r="K2525">
        <v>6.3540349112743089E-2</v>
      </c>
      <c r="L2525">
        <v>6.3540000000000001</v>
      </c>
      <c r="M2525" t="s">
        <v>82</v>
      </c>
    </row>
    <row r="2526" spans="1:13">
      <c r="A2526" t="s">
        <v>1621</v>
      </c>
      <c r="B2526" t="s">
        <v>1622</v>
      </c>
      <c r="C2526" t="str">
        <f>TEXT(D2526, "mmm")</f>
        <v>Feb</v>
      </c>
      <c r="D2526" s="1">
        <v>45350</v>
      </c>
      <c r="E2526" t="s">
        <v>1667</v>
      </c>
      <c r="F2526" t="s">
        <v>80</v>
      </c>
      <c r="G2526">
        <v>2620</v>
      </c>
      <c r="H2526">
        <v>56.87</v>
      </c>
      <c r="I2526">
        <v>148999.4</v>
      </c>
      <c r="J2526" t="s">
        <v>81</v>
      </c>
      <c r="K2526">
        <v>6.3540349112743089E-2</v>
      </c>
      <c r="L2526">
        <v>6.3540000000000001</v>
      </c>
      <c r="M2526" t="s">
        <v>82</v>
      </c>
    </row>
    <row r="2527" spans="1:13">
      <c r="A2527" t="s">
        <v>1578</v>
      </c>
      <c r="B2527" t="s">
        <v>1579</v>
      </c>
      <c r="C2527" t="str">
        <f>TEXT(D2527, "mmm")</f>
        <v>Feb</v>
      </c>
      <c r="D2527" s="1">
        <v>45350</v>
      </c>
      <c r="E2527" t="s">
        <v>1610</v>
      </c>
      <c r="F2527" t="s">
        <v>80</v>
      </c>
      <c r="G2527">
        <v>3500</v>
      </c>
      <c r="H2527">
        <v>33.35</v>
      </c>
      <c r="I2527">
        <v>116725</v>
      </c>
      <c r="J2527" t="s">
        <v>81</v>
      </c>
      <c r="K2527">
        <v>1.7055752746570011E-2</v>
      </c>
      <c r="L2527">
        <v>1.7056</v>
      </c>
      <c r="M2527" t="s">
        <v>82</v>
      </c>
    </row>
    <row r="2528" spans="1:13">
      <c r="A2528" t="s">
        <v>1560</v>
      </c>
      <c r="B2528" t="s">
        <v>1561</v>
      </c>
      <c r="C2528" t="str">
        <f>TEXT(D2528, "mmm")</f>
        <v>Feb</v>
      </c>
      <c r="D2528" s="1">
        <v>45350</v>
      </c>
      <c r="E2528" t="s">
        <v>1562</v>
      </c>
      <c r="F2528" t="s">
        <v>80</v>
      </c>
      <c r="G2528">
        <v>2000</v>
      </c>
      <c r="H2528">
        <v>16.309999999999999</v>
      </c>
      <c r="I2528">
        <v>32620</v>
      </c>
      <c r="J2528" t="s">
        <v>81</v>
      </c>
      <c r="K2528">
        <v>9.7706293127307609E-2</v>
      </c>
      <c r="L2528">
        <v>9.7706</v>
      </c>
      <c r="M2528" t="s">
        <v>82</v>
      </c>
    </row>
    <row r="2529" spans="1:13">
      <c r="A2529" t="s">
        <v>1668</v>
      </c>
      <c r="B2529" t="s">
        <v>1669</v>
      </c>
      <c r="C2529" t="str">
        <f>TEXT(D2529, "mmm")</f>
        <v>Feb</v>
      </c>
      <c r="D2529" s="1">
        <v>45350</v>
      </c>
      <c r="E2529" t="s">
        <v>1670</v>
      </c>
      <c r="F2529" t="s">
        <v>128</v>
      </c>
      <c r="G2529">
        <v>7300</v>
      </c>
      <c r="H2529">
        <v>18.73</v>
      </c>
      <c r="I2529">
        <v>136729</v>
      </c>
      <c r="J2529" t="s">
        <v>86</v>
      </c>
      <c r="K2529">
        <v>4.4269235363672672E-2</v>
      </c>
      <c r="L2529">
        <v>4.4268999999999998</v>
      </c>
      <c r="M2529" t="s">
        <v>82</v>
      </c>
    </row>
    <row r="2530" spans="1:13">
      <c r="A2530" t="s">
        <v>1668</v>
      </c>
      <c r="B2530" t="s">
        <v>1669</v>
      </c>
      <c r="C2530" t="str">
        <f>TEXT(D2530, "mmm")</f>
        <v>Feb</v>
      </c>
      <c r="D2530" s="1">
        <v>45350</v>
      </c>
      <c r="E2530" t="s">
        <v>1670</v>
      </c>
      <c r="F2530" t="s">
        <v>128</v>
      </c>
      <c r="G2530">
        <v>2700</v>
      </c>
      <c r="H2530">
        <v>18.760000000000002</v>
      </c>
      <c r="I2530">
        <v>50652.000000000007</v>
      </c>
      <c r="J2530" t="s">
        <v>81</v>
      </c>
      <c r="K2530">
        <v>4.4269235363672672E-2</v>
      </c>
      <c r="L2530">
        <v>4.4268999999999998</v>
      </c>
      <c r="M2530" t="s">
        <v>82</v>
      </c>
    </row>
    <row r="2531" spans="1:13">
      <c r="A2531" t="s">
        <v>1554</v>
      </c>
      <c r="B2531" t="s">
        <v>1555</v>
      </c>
      <c r="C2531" t="str">
        <f>TEXT(D2531, "mmm")</f>
        <v>Feb</v>
      </c>
      <c r="D2531" s="1">
        <v>45350</v>
      </c>
      <c r="E2531" t="s">
        <v>1556</v>
      </c>
      <c r="F2531" t="s">
        <v>80</v>
      </c>
      <c r="G2531">
        <v>1000</v>
      </c>
      <c r="H2531">
        <v>24.1</v>
      </c>
      <c r="I2531">
        <v>24100</v>
      </c>
      <c r="J2531" t="s">
        <v>81</v>
      </c>
      <c r="K2531">
        <v>1.8237003652360251E-2</v>
      </c>
      <c r="L2531">
        <v>1.8237000000000001</v>
      </c>
      <c r="M2531" t="s">
        <v>82</v>
      </c>
    </row>
    <row r="2532" spans="1:13">
      <c r="A2532" t="s">
        <v>1621</v>
      </c>
      <c r="B2532" t="s">
        <v>1622</v>
      </c>
      <c r="C2532" t="str">
        <f>TEXT(D2532, "mmm")</f>
        <v>Feb</v>
      </c>
      <c r="D2532" s="1">
        <v>45350</v>
      </c>
      <c r="E2532" t="s">
        <v>1671</v>
      </c>
      <c r="F2532" t="s">
        <v>118</v>
      </c>
      <c r="G2532">
        <v>863</v>
      </c>
      <c r="H2532">
        <v>57.74</v>
      </c>
      <c r="I2532">
        <v>49829.62</v>
      </c>
      <c r="J2532" t="s">
        <v>81</v>
      </c>
      <c r="K2532">
        <v>6.3540349112743089E-2</v>
      </c>
      <c r="L2532">
        <v>6.3540000000000001</v>
      </c>
      <c r="M2532" t="s">
        <v>82</v>
      </c>
    </row>
    <row r="2533" spans="1:13">
      <c r="A2533" t="s">
        <v>1672</v>
      </c>
      <c r="B2533" t="s">
        <v>1673</v>
      </c>
      <c r="C2533" t="str">
        <f>TEXT(D2533, "mmm")</f>
        <v>Feb</v>
      </c>
      <c r="D2533" s="1">
        <v>45350</v>
      </c>
      <c r="E2533" t="s">
        <v>1674</v>
      </c>
      <c r="F2533" t="s">
        <v>101</v>
      </c>
      <c r="G2533">
        <v>2679000</v>
      </c>
      <c r="H2533">
        <v>6.81</v>
      </c>
      <c r="I2533">
        <v>18243990</v>
      </c>
      <c r="J2533" t="s">
        <v>86</v>
      </c>
      <c r="K2533">
        <v>0.18208520680973869</v>
      </c>
      <c r="L2533">
        <v>18.208500000000001</v>
      </c>
      <c r="M2533" t="s">
        <v>82</v>
      </c>
    </row>
    <row r="2534" spans="1:13">
      <c r="A2534" t="s">
        <v>1672</v>
      </c>
      <c r="B2534" t="s">
        <v>1673</v>
      </c>
      <c r="C2534" t="str">
        <f>TEXT(D2534, "mmm")</f>
        <v>Feb</v>
      </c>
      <c r="D2534" s="1">
        <v>45350</v>
      </c>
      <c r="E2534" t="s">
        <v>1675</v>
      </c>
      <c r="F2534" t="s">
        <v>101</v>
      </c>
      <c r="G2534">
        <v>2679000</v>
      </c>
      <c r="H2534">
        <v>6.81</v>
      </c>
      <c r="I2534">
        <v>18243990</v>
      </c>
      <c r="J2534" t="s">
        <v>86</v>
      </c>
      <c r="K2534">
        <v>0.18208520680973869</v>
      </c>
      <c r="L2534">
        <v>18.208500000000001</v>
      </c>
      <c r="M2534" t="s">
        <v>82</v>
      </c>
    </row>
    <row r="2535" spans="1:13">
      <c r="A2535" t="s">
        <v>1672</v>
      </c>
      <c r="B2535" t="s">
        <v>1673</v>
      </c>
      <c r="C2535" t="str">
        <f>TEXT(D2535, "mmm")</f>
        <v>Feb</v>
      </c>
      <c r="D2535" s="1">
        <v>45350</v>
      </c>
      <c r="E2535" t="s">
        <v>1676</v>
      </c>
      <c r="F2535" t="s">
        <v>101</v>
      </c>
      <c r="G2535">
        <v>2679000</v>
      </c>
      <c r="H2535">
        <v>6.81</v>
      </c>
      <c r="I2535">
        <v>18243990</v>
      </c>
      <c r="J2535" t="s">
        <v>86</v>
      </c>
      <c r="K2535">
        <v>0.18208520680973869</v>
      </c>
      <c r="L2535">
        <v>18.208500000000001</v>
      </c>
      <c r="M2535" t="s">
        <v>82</v>
      </c>
    </row>
    <row r="2536" spans="1:13">
      <c r="A2536" t="s">
        <v>1672</v>
      </c>
      <c r="B2536" t="s">
        <v>1673</v>
      </c>
      <c r="C2536" t="str">
        <f>TEXT(D2536, "mmm")</f>
        <v>Feb</v>
      </c>
      <c r="D2536" s="1">
        <v>45350</v>
      </c>
      <c r="E2536" t="s">
        <v>1677</v>
      </c>
      <c r="F2536" t="s">
        <v>101</v>
      </c>
      <c r="G2536">
        <v>2679000</v>
      </c>
      <c r="H2536">
        <v>6.81</v>
      </c>
      <c r="I2536">
        <v>18243990</v>
      </c>
      <c r="J2536" t="s">
        <v>86</v>
      </c>
      <c r="K2536">
        <v>0.18208520680973869</v>
      </c>
      <c r="L2536">
        <v>18.208500000000001</v>
      </c>
      <c r="M2536" t="s">
        <v>82</v>
      </c>
    </row>
    <row r="2537" spans="1:13">
      <c r="A2537" t="s">
        <v>1672</v>
      </c>
      <c r="B2537" t="s">
        <v>1673</v>
      </c>
      <c r="C2537" t="str">
        <f>TEXT(D2537, "mmm")</f>
        <v>Feb</v>
      </c>
      <c r="D2537" s="1">
        <v>45350</v>
      </c>
      <c r="E2537" t="s">
        <v>1678</v>
      </c>
      <c r="F2537" t="s">
        <v>101</v>
      </c>
      <c r="G2537">
        <v>2679000</v>
      </c>
      <c r="H2537">
        <v>6.81</v>
      </c>
      <c r="I2537">
        <v>18243990</v>
      </c>
      <c r="J2537" t="s">
        <v>86</v>
      </c>
      <c r="K2537">
        <v>0.18208520680973869</v>
      </c>
      <c r="L2537">
        <v>18.208500000000001</v>
      </c>
      <c r="M2537" t="s">
        <v>82</v>
      </c>
    </row>
    <row r="2538" spans="1:13">
      <c r="A2538" t="s">
        <v>1672</v>
      </c>
      <c r="B2538" t="s">
        <v>1673</v>
      </c>
      <c r="C2538" t="str">
        <f>TEXT(D2538, "mmm")</f>
        <v>Feb</v>
      </c>
      <c r="D2538" s="1">
        <v>45350</v>
      </c>
      <c r="E2538" t="s">
        <v>1679</v>
      </c>
      <c r="F2538" t="s">
        <v>101</v>
      </c>
      <c r="G2538">
        <v>2679000</v>
      </c>
      <c r="H2538">
        <v>6.81</v>
      </c>
      <c r="I2538">
        <v>18243990</v>
      </c>
      <c r="J2538" t="s">
        <v>86</v>
      </c>
      <c r="K2538">
        <v>0.18208520680973869</v>
      </c>
      <c r="L2538">
        <v>18.208500000000001</v>
      </c>
      <c r="M2538" t="s">
        <v>82</v>
      </c>
    </row>
    <row r="2539" spans="1:13">
      <c r="A2539" t="s">
        <v>1672</v>
      </c>
      <c r="B2539" t="s">
        <v>1673</v>
      </c>
      <c r="C2539" t="str">
        <f>TEXT(D2539, "mmm")</f>
        <v>Feb</v>
      </c>
      <c r="D2539" s="1">
        <v>45350</v>
      </c>
      <c r="E2539" t="s">
        <v>1680</v>
      </c>
      <c r="F2539" t="s">
        <v>101</v>
      </c>
      <c r="G2539">
        <v>2679000</v>
      </c>
      <c r="H2539">
        <v>6.81</v>
      </c>
      <c r="I2539">
        <v>18243990</v>
      </c>
      <c r="J2539" t="s">
        <v>86</v>
      </c>
      <c r="K2539">
        <v>0.18208520680973869</v>
      </c>
      <c r="L2539">
        <v>18.208500000000001</v>
      </c>
      <c r="M2539" t="s">
        <v>82</v>
      </c>
    </row>
    <row r="2540" spans="1:13">
      <c r="A2540" t="s">
        <v>1672</v>
      </c>
      <c r="B2540" t="s">
        <v>1673</v>
      </c>
      <c r="C2540" t="str">
        <f>TEXT(D2540, "mmm")</f>
        <v>Feb</v>
      </c>
      <c r="D2540" s="1">
        <v>45350</v>
      </c>
      <c r="E2540" t="s">
        <v>1681</v>
      </c>
      <c r="F2540" t="s">
        <v>101</v>
      </c>
      <c r="G2540">
        <v>2679000</v>
      </c>
      <c r="H2540">
        <v>6.81</v>
      </c>
      <c r="I2540">
        <v>18243990</v>
      </c>
      <c r="J2540" t="s">
        <v>86</v>
      </c>
      <c r="K2540">
        <v>0.18208520680973869</v>
      </c>
      <c r="L2540">
        <v>18.208500000000001</v>
      </c>
      <c r="M2540" t="s">
        <v>82</v>
      </c>
    </row>
    <row r="2541" spans="1:13">
      <c r="A2541" t="s">
        <v>1672</v>
      </c>
      <c r="B2541" t="s">
        <v>1673</v>
      </c>
      <c r="C2541" t="str">
        <f>TEXT(D2541, "mmm")</f>
        <v>Feb</v>
      </c>
      <c r="D2541" s="1">
        <v>45350</v>
      </c>
      <c r="E2541" t="s">
        <v>1682</v>
      </c>
      <c r="F2541" t="s">
        <v>101</v>
      </c>
      <c r="G2541">
        <v>2679000</v>
      </c>
      <c r="H2541">
        <v>6.81</v>
      </c>
      <c r="I2541">
        <v>18243990</v>
      </c>
      <c r="J2541" t="s">
        <v>86</v>
      </c>
      <c r="K2541">
        <v>0.18208520680973869</v>
      </c>
      <c r="L2541">
        <v>18.208500000000001</v>
      </c>
      <c r="M2541" t="s">
        <v>82</v>
      </c>
    </row>
    <row r="2542" spans="1:13">
      <c r="A2542" t="s">
        <v>1672</v>
      </c>
      <c r="B2542" t="s">
        <v>1673</v>
      </c>
      <c r="C2542" t="str">
        <f>TEXT(D2542, "mmm")</f>
        <v>Feb</v>
      </c>
      <c r="D2542" s="1">
        <v>45350</v>
      </c>
      <c r="E2542" t="s">
        <v>1683</v>
      </c>
      <c r="F2542" t="s">
        <v>101</v>
      </c>
      <c r="G2542">
        <v>2679000</v>
      </c>
      <c r="H2542">
        <v>6.81</v>
      </c>
      <c r="I2542">
        <v>18243990</v>
      </c>
      <c r="J2542" t="s">
        <v>86</v>
      </c>
      <c r="K2542">
        <v>0.18208520680973869</v>
      </c>
      <c r="L2542">
        <v>18.208500000000001</v>
      </c>
      <c r="M2542" t="s">
        <v>82</v>
      </c>
    </row>
    <row r="2543" spans="1:13">
      <c r="A2543" t="s">
        <v>1672</v>
      </c>
      <c r="B2543" t="s">
        <v>1673</v>
      </c>
      <c r="C2543" t="str">
        <f>TEXT(D2543, "mmm")</f>
        <v>Feb</v>
      </c>
      <c r="D2543" s="1">
        <v>45350</v>
      </c>
      <c r="E2543" t="s">
        <v>1674</v>
      </c>
      <c r="F2543" t="s">
        <v>101</v>
      </c>
      <c r="G2543">
        <v>3021000</v>
      </c>
      <c r="H2543">
        <v>6.81</v>
      </c>
      <c r="I2543">
        <v>20573010</v>
      </c>
      <c r="J2543" t="s">
        <v>86</v>
      </c>
      <c r="K2543">
        <v>0.18208520680973869</v>
      </c>
      <c r="L2543">
        <v>18.208500000000001</v>
      </c>
      <c r="M2543" t="s">
        <v>82</v>
      </c>
    </row>
    <row r="2544" spans="1:13">
      <c r="A2544" t="s">
        <v>1672</v>
      </c>
      <c r="B2544" t="s">
        <v>1673</v>
      </c>
      <c r="C2544" t="str">
        <f>TEXT(D2544, "mmm")</f>
        <v>Feb</v>
      </c>
      <c r="D2544" s="1">
        <v>45350</v>
      </c>
      <c r="E2544" t="s">
        <v>1675</v>
      </c>
      <c r="F2544" t="s">
        <v>101</v>
      </c>
      <c r="G2544">
        <v>3021000</v>
      </c>
      <c r="H2544">
        <v>6.81</v>
      </c>
      <c r="I2544">
        <v>20573010</v>
      </c>
      <c r="J2544" t="s">
        <v>86</v>
      </c>
      <c r="K2544">
        <v>0.18208520680973869</v>
      </c>
      <c r="L2544">
        <v>18.208500000000001</v>
      </c>
      <c r="M2544" t="s">
        <v>82</v>
      </c>
    </row>
    <row r="2545" spans="1:13">
      <c r="A2545" t="s">
        <v>1672</v>
      </c>
      <c r="B2545" t="s">
        <v>1673</v>
      </c>
      <c r="C2545" t="str">
        <f>TEXT(D2545, "mmm")</f>
        <v>Feb</v>
      </c>
      <c r="D2545" s="1">
        <v>45350</v>
      </c>
      <c r="E2545" t="s">
        <v>1676</v>
      </c>
      <c r="F2545" t="s">
        <v>101</v>
      </c>
      <c r="G2545">
        <v>3021000</v>
      </c>
      <c r="H2545">
        <v>6.81</v>
      </c>
      <c r="I2545">
        <v>20573010</v>
      </c>
      <c r="J2545" t="s">
        <v>86</v>
      </c>
      <c r="K2545">
        <v>0.18208520680973869</v>
      </c>
      <c r="L2545">
        <v>18.208500000000001</v>
      </c>
      <c r="M2545" t="s">
        <v>82</v>
      </c>
    </row>
    <row r="2546" spans="1:13">
      <c r="A2546" t="s">
        <v>1672</v>
      </c>
      <c r="B2546" t="s">
        <v>1673</v>
      </c>
      <c r="C2546" t="str">
        <f>TEXT(D2546, "mmm")</f>
        <v>Feb</v>
      </c>
      <c r="D2546" s="1">
        <v>45350</v>
      </c>
      <c r="E2546" t="s">
        <v>1677</v>
      </c>
      <c r="F2546" t="s">
        <v>101</v>
      </c>
      <c r="G2546">
        <v>3021000</v>
      </c>
      <c r="H2546">
        <v>6.81</v>
      </c>
      <c r="I2546">
        <v>20573010</v>
      </c>
      <c r="J2546" t="s">
        <v>86</v>
      </c>
      <c r="K2546">
        <v>0.18208520680973869</v>
      </c>
      <c r="L2546">
        <v>18.208500000000001</v>
      </c>
      <c r="M2546" t="s">
        <v>82</v>
      </c>
    </row>
    <row r="2547" spans="1:13">
      <c r="A2547" t="s">
        <v>1672</v>
      </c>
      <c r="B2547" t="s">
        <v>1673</v>
      </c>
      <c r="C2547" t="str">
        <f>TEXT(D2547, "mmm")</f>
        <v>Feb</v>
      </c>
      <c r="D2547" s="1">
        <v>45350</v>
      </c>
      <c r="E2547" t="s">
        <v>1678</v>
      </c>
      <c r="F2547" t="s">
        <v>101</v>
      </c>
      <c r="G2547">
        <v>3021000</v>
      </c>
      <c r="H2547">
        <v>6.81</v>
      </c>
      <c r="I2547">
        <v>20573010</v>
      </c>
      <c r="J2547" t="s">
        <v>86</v>
      </c>
      <c r="K2547">
        <v>0.18208520680973869</v>
      </c>
      <c r="L2547">
        <v>18.208500000000001</v>
      </c>
      <c r="M2547" t="s">
        <v>82</v>
      </c>
    </row>
    <row r="2548" spans="1:13">
      <c r="A2548" t="s">
        <v>1672</v>
      </c>
      <c r="B2548" t="s">
        <v>1673</v>
      </c>
      <c r="C2548" t="str">
        <f>TEXT(D2548, "mmm")</f>
        <v>Feb</v>
      </c>
      <c r="D2548" s="1">
        <v>45350</v>
      </c>
      <c r="E2548" t="s">
        <v>1679</v>
      </c>
      <c r="F2548" t="s">
        <v>101</v>
      </c>
      <c r="G2548">
        <v>3021000</v>
      </c>
      <c r="H2548">
        <v>6.81</v>
      </c>
      <c r="I2548">
        <v>20573010</v>
      </c>
      <c r="J2548" t="s">
        <v>86</v>
      </c>
      <c r="K2548">
        <v>0.18208520680973869</v>
      </c>
      <c r="L2548">
        <v>18.208500000000001</v>
      </c>
      <c r="M2548" t="s">
        <v>82</v>
      </c>
    </row>
    <row r="2549" spans="1:13">
      <c r="A2549" t="s">
        <v>1672</v>
      </c>
      <c r="B2549" t="s">
        <v>1673</v>
      </c>
      <c r="C2549" t="str">
        <f>TEXT(D2549, "mmm")</f>
        <v>Feb</v>
      </c>
      <c r="D2549" s="1">
        <v>45350</v>
      </c>
      <c r="E2549" t="s">
        <v>1680</v>
      </c>
      <c r="F2549" t="s">
        <v>101</v>
      </c>
      <c r="G2549">
        <v>3021000</v>
      </c>
      <c r="H2549">
        <v>6.81</v>
      </c>
      <c r="I2549">
        <v>20573010</v>
      </c>
      <c r="J2549" t="s">
        <v>86</v>
      </c>
      <c r="K2549">
        <v>0.18208520680973869</v>
      </c>
      <c r="L2549">
        <v>18.208500000000001</v>
      </c>
      <c r="M2549" t="s">
        <v>82</v>
      </c>
    </row>
    <row r="2550" spans="1:13">
      <c r="A2550" t="s">
        <v>1672</v>
      </c>
      <c r="B2550" t="s">
        <v>1673</v>
      </c>
      <c r="C2550" t="str">
        <f>TEXT(D2550, "mmm")</f>
        <v>Feb</v>
      </c>
      <c r="D2550" s="1">
        <v>45350</v>
      </c>
      <c r="E2550" t="s">
        <v>1681</v>
      </c>
      <c r="F2550" t="s">
        <v>101</v>
      </c>
      <c r="G2550">
        <v>3021000</v>
      </c>
      <c r="H2550">
        <v>6.81</v>
      </c>
      <c r="I2550">
        <v>20573010</v>
      </c>
      <c r="J2550" t="s">
        <v>86</v>
      </c>
      <c r="K2550">
        <v>0.18208520680973869</v>
      </c>
      <c r="L2550">
        <v>18.208500000000001</v>
      </c>
      <c r="M2550" t="s">
        <v>82</v>
      </c>
    </row>
    <row r="2551" spans="1:13">
      <c r="A2551" t="s">
        <v>1672</v>
      </c>
      <c r="B2551" t="s">
        <v>1673</v>
      </c>
      <c r="C2551" t="str">
        <f>TEXT(D2551, "mmm")</f>
        <v>Feb</v>
      </c>
      <c r="D2551" s="1">
        <v>45350</v>
      </c>
      <c r="E2551" t="s">
        <v>1682</v>
      </c>
      <c r="F2551" t="s">
        <v>101</v>
      </c>
      <c r="G2551">
        <v>3021000</v>
      </c>
      <c r="H2551">
        <v>6.81</v>
      </c>
      <c r="I2551">
        <v>20573010</v>
      </c>
      <c r="J2551" t="s">
        <v>86</v>
      </c>
      <c r="K2551">
        <v>0.18208520680973869</v>
      </c>
      <c r="L2551">
        <v>18.208500000000001</v>
      </c>
      <c r="M2551" t="s">
        <v>82</v>
      </c>
    </row>
    <row r="2552" spans="1:13">
      <c r="A2552" t="s">
        <v>1672</v>
      </c>
      <c r="B2552" t="s">
        <v>1673</v>
      </c>
      <c r="C2552" t="str">
        <f>TEXT(D2552, "mmm")</f>
        <v>Feb</v>
      </c>
      <c r="D2552" s="1">
        <v>45350</v>
      </c>
      <c r="E2552" t="s">
        <v>1683</v>
      </c>
      <c r="F2552" t="s">
        <v>101</v>
      </c>
      <c r="G2552">
        <v>3021000</v>
      </c>
      <c r="H2552">
        <v>6.81</v>
      </c>
      <c r="I2552">
        <v>20573010</v>
      </c>
      <c r="J2552" t="s">
        <v>86</v>
      </c>
      <c r="K2552">
        <v>0.18208520680973869</v>
      </c>
      <c r="L2552">
        <v>18.208500000000001</v>
      </c>
      <c r="M2552" t="s">
        <v>82</v>
      </c>
    </row>
    <row r="2553" spans="1:13">
      <c r="A2553" t="s">
        <v>1684</v>
      </c>
      <c r="B2553" t="s">
        <v>1685</v>
      </c>
      <c r="C2553" t="str">
        <f>TEXT(D2553, "mmm")</f>
        <v>Feb</v>
      </c>
      <c r="D2553" s="1">
        <v>45350</v>
      </c>
      <c r="E2553" t="s">
        <v>1686</v>
      </c>
      <c r="F2553" t="s">
        <v>118</v>
      </c>
      <c r="G2553">
        <v>2000</v>
      </c>
      <c r="H2553">
        <v>7.42</v>
      </c>
      <c r="I2553">
        <v>14840</v>
      </c>
      <c r="J2553" t="s">
        <v>81</v>
      </c>
      <c r="K2553">
        <v>0.21997302942053151</v>
      </c>
      <c r="L2553">
        <v>21.997299999999999</v>
      </c>
      <c r="M2553" t="s">
        <v>82</v>
      </c>
    </row>
    <row r="2554" spans="1:13">
      <c r="A2554" t="s">
        <v>1563</v>
      </c>
      <c r="B2554" t="s">
        <v>1564</v>
      </c>
      <c r="C2554" t="str">
        <f>TEXT(D2554, "mmm")</f>
        <v>Feb</v>
      </c>
      <c r="D2554" s="1">
        <v>45350</v>
      </c>
      <c r="E2554" t="s">
        <v>1566</v>
      </c>
      <c r="F2554" t="s">
        <v>80</v>
      </c>
      <c r="G2554">
        <v>70643</v>
      </c>
      <c r="H2554">
        <v>40.700000000000003</v>
      </c>
      <c r="I2554">
        <v>2875170.1</v>
      </c>
      <c r="J2554" t="s">
        <v>86</v>
      </c>
      <c r="K2554">
        <v>0.1846040355549603</v>
      </c>
      <c r="L2554">
        <v>18.4604</v>
      </c>
      <c r="M2554" t="s">
        <v>82</v>
      </c>
    </row>
    <row r="2555" spans="1:13">
      <c r="A2555" t="s">
        <v>1563</v>
      </c>
      <c r="B2555" t="s">
        <v>1564</v>
      </c>
      <c r="C2555" t="str">
        <f>TEXT(D2555, "mmm")</f>
        <v>Feb</v>
      </c>
      <c r="D2555" s="1">
        <v>45350</v>
      </c>
      <c r="E2555" t="s">
        <v>1565</v>
      </c>
      <c r="F2555" t="s">
        <v>276</v>
      </c>
      <c r="G2555">
        <v>70643</v>
      </c>
      <c r="H2555">
        <v>40.700000000000003</v>
      </c>
      <c r="I2555">
        <v>2875170.1</v>
      </c>
      <c r="J2555" t="s">
        <v>86</v>
      </c>
      <c r="K2555">
        <v>0.1846040355549603</v>
      </c>
      <c r="L2555">
        <v>18.4604</v>
      </c>
      <c r="M2555" t="s">
        <v>82</v>
      </c>
    </row>
    <row r="2556" spans="1:13">
      <c r="A2556" t="s">
        <v>1563</v>
      </c>
      <c r="B2556" t="s">
        <v>1564</v>
      </c>
      <c r="C2556" t="str">
        <f>TEXT(D2556, "mmm")</f>
        <v>Feb</v>
      </c>
      <c r="D2556" s="1">
        <v>45350</v>
      </c>
      <c r="E2556" t="s">
        <v>1566</v>
      </c>
      <c r="F2556" t="s">
        <v>80</v>
      </c>
      <c r="G2556">
        <v>5496</v>
      </c>
      <c r="H2556">
        <v>41.1</v>
      </c>
      <c r="I2556">
        <v>225885.6</v>
      </c>
      <c r="J2556" t="s">
        <v>81</v>
      </c>
      <c r="K2556">
        <v>0.1846040355549603</v>
      </c>
      <c r="L2556">
        <v>18.4604</v>
      </c>
      <c r="M2556" t="s">
        <v>82</v>
      </c>
    </row>
    <row r="2557" spans="1:13">
      <c r="A2557" t="s">
        <v>1563</v>
      </c>
      <c r="B2557" t="s">
        <v>1564</v>
      </c>
      <c r="C2557" t="str">
        <f>TEXT(D2557, "mmm")</f>
        <v>Feb</v>
      </c>
      <c r="D2557" s="1">
        <v>45350</v>
      </c>
      <c r="E2557" t="s">
        <v>1565</v>
      </c>
      <c r="F2557" t="s">
        <v>276</v>
      </c>
      <c r="G2557">
        <v>5496</v>
      </c>
      <c r="H2557">
        <v>41.1</v>
      </c>
      <c r="I2557">
        <v>225885.6</v>
      </c>
      <c r="J2557" t="s">
        <v>81</v>
      </c>
      <c r="K2557">
        <v>0.1846040355549603</v>
      </c>
      <c r="L2557">
        <v>18.4604</v>
      </c>
      <c r="M2557" t="s">
        <v>82</v>
      </c>
    </row>
    <row r="2558" spans="1:13">
      <c r="A2558" t="s">
        <v>285</v>
      </c>
      <c r="B2558" t="s">
        <v>286</v>
      </c>
      <c r="C2558" t="str">
        <f>TEXT(D2558, "mmm")</f>
        <v>Feb</v>
      </c>
      <c r="D2558" s="1">
        <v>45350</v>
      </c>
      <c r="E2558" t="s">
        <v>100</v>
      </c>
      <c r="F2558" t="s">
        <v>101</v>
      </c>
      <c r="G2558">
        <v>41300</v>
      </c>
      <c r="H2558">
        <v>16.46</v>
      </c>
      <c r="I2558">
        <v>679798</v>
      </c>
      <c r="J2558" t="s">
        <v>81</v>
      </c>
      <c r="K2558">
        <v>-6.6747329959501167E-3</v>
      </c>
      <c r="L2558">
        <v>-0.66749999999999998</v>
      </c>
      <c r="M2558" t="s">
        <v>82</v>
      </c>
    </row>
    <row r="2559" spans="1:13">
      <c r="A2559" t="s">
        <v>285</v>
      </c>
      <c r="B2559" t="s">
        <v>286</v>
      </c>
      <c r="C2559" t="str">
        <f>TEXT(D2559, "mmm")</f>
        <v>Feb</v>
      </c>
      <c r="D2559" s="1">
        <v>45350</v>
      </c>
      <c r="E2559" t="s">
        <v>102</v>
      </c>
      <c r="F2559" t="s">
        <v>101</v>
      </c>
      <c r="G2559">
        <v>41300</v>
      </c>
      <c r="H2559">
        <v>16.46</v>
      </c>
      <c r="I2559">
        <v>679798</v>
      </c>
      <c r="J2559" t="s">
        <v>81</v>
      </c>
      <c r="K2559">
        <v>-6.6747329959501167E-3</v>
      </c>
      <c r="L2559">
        <v>-0.66749999999999998</v>
      </c>
      <c r="M2559" t="s">
        <v>82</v>
      </c>
    </row>
    <row r="2560" spans="1:13">
      <c r="A2560" t="s">
        <v>129</v>
      </c>
      <c r="B2560" t="s">
        <v>130</v>
      </c>
      <c r="C2560" t="str">
        <f>TEXT(D2560, "mmm")</f>
        <v>Feb</v>
      </c>
      <c r="D2560" s="1">
        <v>45350</v>
      </c>
      <c r="E2560" t="s">
        <v>110</v>
      </c>
      <c r="F2560" t="s">
        <v>101</v>
      </c>
      <c r="G2560">
        <v>33000</v>
      </c>
      <c r="H2560">
        <v>6.94</v>
      </c>
      <c r="I2560">
        <v>229020</v>
      </c>
      <c r="J2560" t="s">
        <v>86</v>
      </c>
      <c r="K2560">
        <v>-2.8776951763151759E-2</v>
      </c>
      <c r="L2560">
        <v>-2.8776999999999999</v>
      </c>
      <c r="M2560" t="s">
        <v>82</v>
      </c>
    </row>
    <row r="2561" spans="1:13">
      <c r="A2561" t="s">
        <v>129</v>
      </c>
      <c r="B2561" t="s">
        <v>130</v>
      </c>
      <c r="C2561" t="str">
        <f>TEXT(D2561, "mmm")</f>
        <v>Feb</v>
      </c>
      <c r="D2561" s="1">
        <v>45350</v>
      </c>
      <c r="E2561" t="s">
        <v>111</v>
      </c>
      <c r="F2561" t="s">
        <v>101</v>
      </c>
      <c r="G2561">
        <v>33000</v>
      </c>
      <c r="H2561">
        <v>6.94</v>
      </c>
      <c r="I2561">
        <v>229020</v>
      </c>
      <c r="J2561" t="s">
        <v>86</v>
      </c>
      <c r="K2561">
        <v>-2.8776951763151759E-2</v>
      </c>
      <c r="L2561">
        <v>-2.8776999999999999</v>
      </c>
      <c r="M2561" t="s">
        <v>82</v>
      </c>
    </row>
    <row r="2562" spans="1:13">
      <c r="A2562" t="s">
        <v>129</v>
      </c>
      <c r="B2562" t="s">
        <v>130</v>
      </c>
      <c r="C2562" t="str">
        <f>TEXT(D2562, "mmm")</f>
        <v>Feb</v>
      </c>
      <c r="D2562" s="1">
        <v>45350</v>
      </c>
      <c r="E2562" t="s">
        <v>109</v>
      </c>
      <c r="F2562" t="s">
        <v>101</v>
      </c>
      <c r="G2562">
        <v>33000</v>
      </c>
      <c r="H2562">
        <v>6.94</v>
      </c>
      <c r="I2562">
        <v>229020</v>
      </c>
      <c r="J2562" t="s">
        <v>86</v>
      </c>
      <c r="K2562">
        <v>-2.8776951763151759E-2</v>
      </c>
      <c r="L2562">
        <v>-2.8776999999999999</v>
      </c>
      <c r="M2562" t="s">
        <v>82</v>
      </c>
    </row>
    <row r="2563" spans="1:13">
      <c r="A2563" t="s">
        <v>1687</v>
      </c>
      <c r="B2563" t="s">
        <v>1688</v>
      </c>
      <c r="C2563" t="str">
        <f>TEXT(D2563, "mmm")</f>
        <v>Feb</v>
      </c>
      <c r="D2563" s="1">
        <v>45350</v>
      </c>
      <c r="E2563" t="s">
        <v>1689</v>
      </c>
      <c r="F2563" t="s">
        <v>217</v>
      </c>
      <c r="G2563">
        <v>10000</v>
      </c>
      <c r="H2563">
        <v>5.2</v>
      </c>
      <c r="I2563">
        <v>52000</v>
      </c>
      <c r="J2563" t="s">
        <v>81</v>
      </c>
      <c r="K2563">
        <v>0.1307692942534702</v>
      </c>
      <c r="L2563">
        <v>13.0769</v>
      </c>
      <c r="M2563" t="s">
        <v>82</v>
      </c>
    </row>
    <row r="2564" spans="1:13">
      <c r="A2564" t="s">
        <v>1690</v>
      </c>
      <c r="B2564" t="s">
        <v>1691</v>
      </c>
      <c r="C2564" t="str">
        <f>TEXT(D2564, "mmm")</f>
        <v>Feb</v>
      </c>
      <c r="D2564" s="1">
        <v>45350</v>
      </c>
      <c r="E2564" t="s">
        <v>1692</v>
      </c>
      <c r="F2564" t="s">
        <v>128</v>
      </c>
      <c r="G2564">
        <v>8000</v>
      </c>
      <c r="H2564">
        <v>2.33</v>
      </c>
      <c r="I2564">
        <v>18640</v>
      </c>
      <c r="J2564" t="s">
        <v>86</v>
      </c>
      <c r="K2564">
        <v>5.1724192858027429E-2</v>
      </c>
      <c r="L2564">
        <v>5.1723999999999997</v>
      </c>
      <c r="M2564" t="s">
        <v>82</v>
      </c>
    </row>
    <row r="2565" spans="1:13">
      <c r="A2565" t="s">
        <v>1505</v>
      </c>
      <c r="B2565" t="s">
        <v>1506</v>
      </c>
      <c r="C2565" t="str">
        <f>TEXT(D2565, "mmm")</f>
        <v>Feb</v>
      </c>
      <c r="D2565" s="1">
        <v>45350</v>
      </c>
      <c r="E2565" t="s">
        <v>1693</v>
      </c>
      <c r="F2565" t="s">
        <v>80</v>
      </c>
      <c r="G2565">
        <v>4000</v>
      </c>
      <c r="H2565">
        <v>6.03</v>
      </c>
      <c r="I2565">
        <v>24120</v>
      </c>
      <c r="J2565" t="s">
        <v>81</v>
      </c>
      <c r="K2565">
        <v>1.7035732130681099E-2</v>
      </c>
      <c r="L2565">
        <v>1.7036</v>
      </c>
      <c r="M2565" t="s">
        <v>82</v>
      </c>
    </row>
    <row r="2566" spans="1:13">
      <c r="A2566" t="s">
        <v>291</v>
      </c>
      <c r="B2566" t="s">
        <v>292</v>
      </c>
      <c r="C2566" t="str">
        <f>TEXT(D2566, "mmm")</f>
        <v>Feb</v>
      </c>
      <c r="D2566" s="1">
        <v>45350</v>
      </c>
      <c r="E2566" t="s">
        <v>102</v>
      </c>
      <c r="F2566" t="s">
        <v>101</v>
      </c>
      <c r="G2566">
        <v>79201</v>
      </c>
      <c r="H2566">
        <v>8.02</v>
      </c>
      <c r="I2566">
        <v>635192.02</v>
      </c>
      <c r="J2566" t="s">
        <v>81</v>
      </c>
      <c r="K2566">
        <v>5.0252664670003E-3</v>
      </c>
      <c r="L2566">
        <v>0.50249999999999995</v>
      </c>
      <c r="M2566" t="s">
        <v>82</v>
      </c>
    </row>
    <row r="2567" spans="1:13">
      <c r="A2567" t="s">
        <v>291</v>
      </c>
      <c r="B2567" t="s">
        <v>292</v>
      </c>
      <c r="C2567" t="str">
        <f>TEXT(D2567, "mmm")</f>
        <v>Feb</v>
      </c>
      <c r="D2567" s="1">
        <v>45350</v>
      </c>
      <c r="E2567" t="s">
        <v>100</v>
      </c>
      <c r="F2567" t="s">
        <v>101</v>
      </c>
      <c r="G2567">
        <v>79201</v>
      </c>
      <c r="H2567">
        <v>8.02</v>
      </c>
      <c r="I2567">
        <v>635192.02</v>
      </c>
      <c r="J2567" t="s">
        <v>81</v>
      </c>
      <c r="K2567">
        <v>5.0252664670003E-3</v>
      </c>
      <c r="L2567">
        <v>0.50249999999999995</v>
      </c>
      <c r="M2567" t="s">
        <v>82</v>
      </c>
    </row>
    <row r="2568" spans="1:13">
      <c r="A2568" t="s">
        <v>1687</v>
      </c>
      <c r="B2568" t="s">
        <v>1688</v>
      </c>
      <c r="C2568" t="str">
        <f>TEXT(D2568, "mmm")</f>
        <v>Feb</v>
      </c>
      <c r="D2568" s="1">
        <v>45350</v>
      </c>
      <c r="E2568" t="s">
        <v>1694</v>
      </c>
      <c r="F2568" t="s">
        <v>80</v>
      </c>
      <c r="G2568">
        <v>5000</v>
      </c>
      <c r="H2568">
        <v>5.04</v>
      </c>
      <c r="I2568">
        <v>25200</v>
      </c>
      <c r="J2568" t="s">
        <v>81</v>
      </c>
      <c r="K2568">
        <v>0.1307692942534702</v>
      </c>
      <c r="L2568">
        <v>13.0769</v>
      </c>
      <c r="M2568" t="s">
        <v>82</v>
      </c>
    </row>
    <row r="2569" spans="1:13">
      <c r="A2569" t="s">
        <v>1529</v>
      </c>
      <c r="B2569" t="s">
        <v>1530</v>
      </c>
      <c r="C2569" t="str">
        <f>TEXT(D2569, "mmm")</f>
        <v>Feb</v>
      </c>
      <c r="D2569" s="1">
        <v>45350</v>
      </c>
      <c r="E2569" t="s">
        <v>1695</v>
      </c>
      <c r="F2569" t="s">
        <v>80</v>
      </c>
      <c r="G2569">
        <v>250</v>
      </c>
      <c r="H2569">
        <v>75.099999999999994</v>
      </c>
      <c r="I2569">
        <v>18775</v>
      </c>
      <c r="J2569" t="s">
        <v>81</v>
      </c>
      <c r="K2569">
        <v>-3.2894684506213911E-3</v>
      </c>
      <c r="L2569">
        <v>-0.32890000000000003</v>
      </c>
      <c r="M2569" t="s">
        <v>82</v>
      </c>
    </row>
    <row r="2570" spans="1:13">
      <c r="A2570" t="s">
        <v>665</v>
      </c>
      <c r="B2570" t="s">
        <v>666</v>
      </c>
      <c r="C2570" t="str">
        <f>TEXT(D2570, "mmm")</f>
        <v>Feb</v>
      </c>
      <c r="D2570" s="1">
        <v>45350</v>
      </c>
      <c r="E2570" t="s">
        <v>667</v>
      </c>
      <c r="F2570" t="s">
        <v>80</v>
      </c>
      <c r="G2570">
        <v>3000</v>
      </c>
      <c r="H2570">
        <v>16.68</v>
      </c>
      <c r="I2570">
        <v>50040</v>
      </c>
      <c r="J2570" t="s">
        <v>81</v>
      </c>
      <c r="K2570">
        <v>2.9323820500412271E-2</v>
      </c>
      <c r="L2570">
        <v>2.9323999999999999</v>
      </c>
      <c r="M2570" t="s">
        <v>82</v>
      </c>
    </row>
    <row r="2571" spans="1:13">
      <c r="A2571" t="s">
        <v>200</v>
      </c>
      <c r="B2571" t="s">
        <v>201</v>
      </c>
      <c r="C2571" t="str">
        <f>TEXT(D2571, "mmm")</f>
        <v>Feb</v>
      </c>
      <c r="D2571" s="1">
        <v>45350</v>
      </c>
      <c r="E2571" t="s">
        <v>220</v>
      </c>
      <c r="F2571" t="s">
        <v>101</v>
      </c>
      <c r="G2571">
        <v>500000</v>
      </c>
      <c r="H2571">
        <v>0.99</v>
      </c>
      <c r="I2571">
        <v>495000</v>
      </c>
      <c r="J2571" t="s">
        <v>86</v>
      </c>
      <c r="K2571">
        <v>-7.070706280113892E-2</v>
      </c>
      <c r="L2571">
        <v>-7.0707000000000004</v>
      </c>
      <c r="M2571" t="s">
        <v>82</v>
      </c>
    </row>
    <row r="2572" spans="1:13">
      <c r="A2572" t="s">
        <v>200</v>
      </c>
      <c r="B2572" t="s">
        <v>201</v>
      </c>
      <c r="C2572" t="str">
        <f>TEXT(D2572, "mmm")</f>
        <v>Feb</v>
      </c>
      <c r="D2572" s="1">
        <v>45350</v>
      </c>
      <c r="E2572" t="s">
        <v>219</v>
      </c>
      <c r="F2572" t="s">
        <v>217</v>
      </c>
      <c r="G2572">
        <v>500000</v>
      </c>
      <c r="H2572">
        <v>0.99</v>
      </c>
      <c r="I2572">
        <v>495000</v>
      </c>
      <c r="J2572" t="s">
        <v>86</v>
      </c>
      <c r="K2572">
        <v>-7.070706280113892E-2</v>
      </c>
      <c r="L2572">
        <v>-7.0707000000000004</v>
      </c>
      <c r="M2572" t="s">
        <v>82</v>
      </c>
    </row>
    <row r="2573" spans="1:13">
      <c r="A2573" t="s">
        <v>107</v>
      </c>
      <c r="B2573" t="s">
        <v>108</v>
      </c>
      <c r="C2573" t="str">
        <f>TEXT(D2573, "mmm")</f>
        <v>Feb</v>
      </c>
      <c r="D2573" s="1">
        <v>45350</v>
      </c>
      <c r="E2573" t="s">
        <v>110</v>
      </c>
      <c r="F2573" t="s">
        <v>101</v>
      </c>
      <c r="G2573">
        <v>16000</v>
      </c>
      <c r="H2573">
        <v>7.53</v>
      </c>
      <c r="I2573">
        <v>120480</v>
      </c>
      <c r="J2573" t="s">
        <v>81</v>
      </c>
      <c r="K2573">
        <v>-2.659571938462901E-2</v>
      </c>
      <c r="L2573">
        <v>-2.6596000000000002</v>
      </c>
      <c r="M2573" t="s">
        <v>82</v>
      </c>
    </row>
    <row r="2574" spans="1:13">
      <c r="A2574" t="s">
        <v>107</v>
      </c>
      <c r="B2574" t="s">
        <v>108</v>
      </c>
      <c r="C2574" t="str">
        <f>TEXT(D2574, "mmm")</f>
        <v>Feb</v>
      </c>
      <c r="D2574" s="1">
        <v>45350</v>
      </c>
      <c r="E2574" t="s">
        <v>111</v>
      </c>
      <c r="F2574" t="s">
        <v>101</v>
      </c>
      <c r="G2574">
        <v>16000</v>
      </c>
      <c r="H2574">
        <v>7.53</v>
      </c>
      <c r="I2574">
        <v>120480</v>
      </c>
      <c r="J2574" t="s">
        <v>81</v>
      </c>
      <c r="K2574">
        <v>-2.659571938462901E-2</v>
      </c>
      <c r="L2574">
        <v>-2.6596000000000002</v>
      </c>
      <c r="M2574" t="s">
        <v>82</v>
      </c>
    </row>
    <row r="2575" spans="1:13">
      <c r="A2575" t="s">
        <v>107</v>
      </c>
      <c r="B2575" t="s">
        <v>108</v>
      </c>
      <c r="C2575" t="str">
        <f>TEXT(D2575, "mmm")</f>
        <v>Feb</v>
      </c>
      <c r="D2575" s="1">
        <v>45350</v>
      </c>
      <c r="E2575" t="s">
        <v>109</v>
      </c>
      <c r="F2575" t="s">
        <v>101</v>
      </c>
      <c r="G2575">
        <v>16000</v>
      </c>
      <c r="H2575">
        <v>7.53</v>
      </c>
      <c r="I2575">
        <v>120480</v>
      </c>
      <c r="J2575" t="s">
        <v>81</v>
      </c>
      <c r="K2575">
        <v>-2.659571938462901E-2</v>
      </c>
      <c r="L2575">
        <v>-2.6596000000000002</v>
      </c>
      <c r="M2575" t="s">
        <v>82</v>
      </c>
    </row>
    <row r="2576" spans="1:13">
      <c r="A2576" t="s">
        <v>1578</v>
      </c>
      <c r="B2576" t="s">
        <v>1579</v>
      </c>
      <c r="C2576" t="str">
        <f>TEXT(D2576, "mmm")</f>
        <v>Feb</v>
      </c>
      <c r="D2576" s="1">
        <v>45350</v>
      </c>
      <c r="E2576" t="s">
        <v>1696</v>
      </c>
      <c r="F2576" t="s">
        <v>80</v>
      </c>
      <c r="G2576">
        <v>2500</v>
      </c>
      <c r="H2576">
        <v>33.380000000000003</v>
      </c>
      <c r="I2576">
        <v>83450</v>
      </c>
      <c r="J2576" t="s">
        <v>81</v>
      </c>
      <c r="K2576">
        <v>1.7055752746570011E-2</v>
      </c>
      <c r="L2576">
        <v>1.7056</v>
      </c>
      <c r="M2576" t="s">
        <v>82</v>
      </c>
    </row>
    <row r="2577" spans="1:13">
      <c r="A2577" t="s">
        <v>1697</v>
      </c>
      <c r="B2577" t="s">
        <v>1698</v>
      </c>
      <c r="C2577" t="str">
        <f>TEXT(D2577, "mmm")</f>
        <v>Feb</v>
      </c>
      <c r="D2577" s="1">
        <v>45350</v>
      </c>
      <c r="E2577" t="s">
        <v>1699</v>
      </c>
      <c r="F2577" t="s">
        <v>118</v>
      </c>
      <c r="G2577">
        <v>1000</v>
      </c>
      <c r="H2577">
        <v>17.38</v>
      </c>
      <c r="I2577">
        <v>17380</v>
      </c>
      <c r="J2577" t="s">
        <v>86</v>
      </c>
      <c r="K2577">
        <v>1.304085965679702E-2</v>
      </c>
      <c r="L2577">
        <v>1.3041</v>
      </c>
      <c r="M2577" t="s">
        <v>82</v>
      </c>
    </row>
    <row r="2578" spans="1:13">
      <c r="A2578" t="s">
        <v>1413</v>
      </c>
      <c r="B2578" t="s">
        <v>1414</v>
      </c>
      <c r="C2578" t="str">
        <f>TEXT(D2578, "mmm")</f>
        <v>Feb</v>
      </c>
      <c r="D2578" s="1">
        <v>45350</v>
      </c>
      <c r="E2578" t="s">
        <v>1700</v>
      </c>
      <c r="F2578" t="s">
        <v>80</v>
      </c>
      <c r="G2578">
        <v>5000</v>
      </c>
      <c r="H2578">
        <v>5.7</v>
      </c>
      <c r="I2578">
        <v>28500</v>
      </c>
      <c r="J2578" t="s">
        <v>81</v>
      </c>
      <c r="K2578">
        <v>1.745186477472593E-2</v>
      </c>
      <c r="L2578">
        <v>1.7452000000000001</v>
      </c>
      <c r="M2578" t="s">
        <v>82</v>
      </c>
    </row>
    <row r="2579" spans="1:13">
      <c r="A2579" t="s">
        <v>1596</v>
      </c>
      <c r="B2579" t="s">
        <v>1597</v>
      </c>
      <c r="C2579" t="str">
        <f>TEXT(D2579, "mmm")</f>
        <v>Feb</v>
      </c>
      <c r="D2579" s="1">
        <v>45350</v>
      </c>
      <c r="E2579" t="s">
        <v>1598</v>
      </c>
      <c r="F2579" t="s">
        <v>80</v>
      </c>
      <c r="G2579">
        <v>1500</v>
      </c>
      <c r="H2579">
        <v>13.52</v>
      </c>
      <c r="I2579">
        <v>20280</v>
      </c>
      <c r="J2579" t="s">
        <v>81</v>
      </c>
      <c r="K2579">
        <v>2.3378479904363921E-2</v>
      </c>
      <c r="L2579">
        <v>2.3378000000000001</v>
      </c>
      <c r="M2579" t="s">
        <v>82</v>
      </c>
    </row>
    <row r="2580" spans="1:13">
      <c r="A2580" t="s">
        <v>1701</v>
      </c>
      <c r="B2580" t="s">
        <v>1702</v>
      </c>
      <c r="C2580" t="str">
        <f>TEXT(D2580, "mmm")</f>
        <v>Feb</v>
      </c>
      <c r="D2580" s="1">
        <v>45350</v>
      </c>
      <c r="E2580" t="s">
        <v>1703</v>
      </c>
      <c r="F2580" t="s">
        <v>80</v>
      </c>
      <c r="G2580">
        <v>1400</v>
      </c>
      <c r="H2580">
        <v>71.209999999999994</v>
      </c>
      <c r="I2580">
        <v>99693.999999999985</v>
      </c>
      <c r="J2580" t="s">
        <v>86</v>
      </c>
      <c r="K2580">
        <v>2.7213761130785219E-2</v>
      </c>
      <c r="L2580">
        <v>2.7214</v>
      </c>
      <c r="M2580" t="s">
        <v>82</v>
      </c>
    </row>
    <row r="2581" spans="1:13">
      <c r="A2581" t="s">
        <v>1704</v>
      </c>
      <c r="B2581" t="s">
        <v>1705</v>
      </c>
      <c r="C2581" t="str">
        <f>TEXT(D2581, "mmm")</f>
        <v>Feb</v>
      </c>
      <c r="D2581" s="1">
        <v>45350</v>
      </c>
      <c r="E2581" t="s">
        <v>1706</v>
      </c>
      <c r="F2581" t="s">
        <v>101</v>
      </c>
      <c r="G2581">
        <v>44200460</v>
      </c>
      <c r="H2581">
        <v>0.2</v>
      </c>
      <c r="I2581">
        <v>8840092</v>
      </c>
      <c r="J2581" t="s">
        <v>86</v>
      </c>
      <c r="K2581">
        <v>-1.376142775547773E-2</v>
      </c>
      <c r="L2581">
        <v>-1.3761000000000001</v>
      </c>
      <c r="M2581" t="s">
        <v>82</v>
      </c>
    </row>
    <row r="2582" spans="1:13">
      <c r="A2582" t="s">
        <v>1055</v>
      </c>
      <c r="B2582" t="s">
        <v>1056</v>
      </c>
      <c r="C2582" t="str">
        <f>TEXT(D2582, "mmm")</f>
        <v>Feb</v>
      </c>
      <c r="D2582" s="1">
        <v>45350</v>
      </c>
      <c r="E2582" t="s">
        <v>1082</v>
      </c>
      <c r="F2582" t="s">
        <v>428</v>
      </c>
      <c r="G2582">
        <v>75000</v>
      </c>
      <c r="H2582">
        <v>29.63</v>
      </c>
      <c r="I2582">
        <v>2222250</v>
      </c>
      <c r="J2582" t="s">
        <v>86</v>
      </c>
      <c r="K2582">
        <v>9.4690797949017469E-3</v>
      </c>
      <c r="L2582">
        <v>0.94689999999999996</v>
      </c>
      <c r="M2582" t="s">
        <v>82</v>
      </c>
    </row>
    <row r="2583" spans="1:13">
      <c r="A2583" t="s">
        <v>1358</v>
      </c>
      <c r="B2583" t="s">
        <v>1359</v>
      </c>
      <c r="C2583" t="str">
        <f>TEXT(D2583, "mmm")</f>
        <v>Feb</v>
      </c>
      <c r="D2583" s="1">
        <v>45350</v>
      </c>
      <c r="E2583" t="s">
        <v>1360</v>
      </c>
      <c r="F2583" t="s">
        <v>251</v>
      </c>
      <c r="G2583">
        <v>1000</v>
      </c>
      <c r="H2583">
        <v>15.9</v>
      </c>
      <c r="I2583">
        <v>15900</v>
      </c>
      <c r="J2583" t="s">
        <v>81</v>
      </c>
      <c r="K2583">
        <v>-1.703472021996566E-2</v>
      </c>
      <c r="L2583">
        <v>-1.7035</v>
      </c>
      <c r="M2583" t="s">
        <v>82</v>
      </c>
    </row>
    <row r="2584" spans="1:13">
      <c r="A2584" t="s">
        <v>999</v>
      </c>
      <c r="B2584" t="s">
        <v>1000</v>
      </c>
      <c r="C2584" t="str">
        <f>TEXT(D2584, "mmm")</f>
        <v>Feb</v>
      </c>
      <c r="D2584" s="1">
        <v>45350</v>
      </c>
      <c r="E2584" t="s">
        <v>1001</v>
      </c>
      <c r="F2584" t="s">
        <v>80</v>
      </c>
      <c r="G2584">
        <v>2075</v>
      </c>
      <c r="H2584">
        <v>7.8</v>
      </c>
      <c r="I2584">
        <v>16185</v>
      </c>
      <c r="J2584" t="s">
        <v>81</v>
      </c>
      <c r="K2584">
        <v>-5.3984584186057671E-2</v>
      </c>
      <c r="L2584">
        <v>-5.3985000000000003</v>
      </c>
      <c r="M2584" t="s">
        <v>82</v>
      </c>
    </row>
    <row r="2585" spans="1:13">
      <c r="A2585" t="s">
        <v>1358</v>
      </c>
      <c r="B2585" t="s">
        <v>1359</v>
      </c>
      <c r="C2585" t="str">
        <f>TEXT(D2585, "mmm")</f>
        <v>Feb</v>
      </c>
      <c r="D2585" s="1">
        <v>45350</v>
      </c>
      <c r="E2585" t="s">
        <v>1360</v>
      </c>
      <c r="F2585" t="s">
        <v>251</v>
      </c>
      <c r="G2585">
        <v>1000</v>
      </c>
      <c r="H2585">
        <v>15.85</v>
      </c>
      <c r="I2585">
        <v>15850</v>
      </c>
      <c r="J2585" t="s">
        <v>81</v>
      </c>
      <c r="K2585">
        <v>-1.703472021996566E-2</v>
      </c>
      <c r="L2585">
        <v>-1.7035</v>
      </c>
      <c r="M2585" t="s">
        <v>82</v>
      </c>
    </row>
    <row r="2586" spans="1:13">
      <c r="A2586" t="s">
        <v>1358</v>
      </c>
      <c r="B2586" t="s">
        <v>1359</v>
      </c>
      <c r="C2586" t="str">
        <f>TEXT(D2586, "mmm")</f>
        <v>Feb</v>
      </c>
      <c r="D2586" s="1">
        <v>45350</v>
      </c>
      <c r="E2586" t="s">
        <v>1360</v>
      </c>
      <c r="F2586" t="s">
        <v>251</v>
      </c>
      <c r="G2586">
        <v>2000</v>
      </c>
      <c r="H2586">
        <v>15.8</v>
      </c>
      <c r="I2586">
        <v>31600</v>
      </c>
      <c r="J2586" t="s">
        <v>81</v>
      </c>
      <c r="K2586">
        <v>-1.703472021996566E-2</v>
      </c>
      <c r="L2586">
        <v>-1.7035</v>
      </c>
      <c r="M2586" t="s">
        <v>82</v>
      </c>
    </row>
    <row r="2587" spans="1:13">
      <c r="A2587" t="s">
        <v>1358</v>
      </c>
      <c r="B2587" t="s">
        <v>1359</v>
      </c>
      <c r="C2587" t="str">
        <f>TEXT(D2587, "mmm")</f>
        <v>Feb</v>
      </c>
      <c r="D2587" s="1">
        <v>45350</v>
      </c>
      <c r="E2587" t="s">
        <v>1360</v>
      </c>
      <c r="F2587" t="s">
        <v>251</v>
      </c>
      <c r="G2587">
        <v>1123</v>
      </c>
      <c r="H2587">
        <v>15.75</v>
      </c>
      <c r="I2587">
        <v>17687.25</v>
      </c>
      <c r="J2587" t="s">
        <v>81</v>
      </c>
      <c r="K2587">
        <v>-1.703472021996566E-2</v>
      </c>
      <c r="L2587">
        <v>-1.7035</v>
      </c>
      <c r="M2587" t="s">
        <v>82</v>
      </c>
    </row>
    <row r="2588" spans="1:13">
      <c r="A2588" t="s">
        <v>1358</v>
      </c>
      <c r="B2588" t="s">
        <v>1359</v>
      </c>
      <c r="C2588" t="str">
        <f>TEXT(D2588, "mmm")</f>
        <v>Feb</v>
      </c>
      <c r="D2588" s="1">
        <v>45350</v>
      </c>
      <c r="E2588" t="s">
        <v>1360</v>
      </c>
      <c r="F2588" t="s">
        <v>251</v>
      </c>
      <c r="G2588">
        <v>1000</v>
      </c>
      <c r="H2588">
        <v>15.95</v>
      </c>
      <c r="I2588">
        <v>15950</v>
      </c>
      <c r="J2588" t="s">
        <v>81</v>
      </c>
      <c r="K2588">
        <v>-1.703472021996566E-2</v>
      </c>
      <c r="L2588">
        <v>-1.7035</v>
      </c>
      <c r="M2588" t="s">
        <v>82</v>
      </c>
    </row>
    <row r="2589" spans="1:13">
      <c r="A2589" t="s">
        <v>1301</v>
      </c>
      <c r="B2589" t="s">
        <v>1302</v>
      </c>
      <c r="C2589" t="str">
        <f>TEXT(D2589, "mmm")</f>
        <v>Feb</v>
      </c>
      <c r="D2589" s="1">
        <v>45350</v>
      </c>
      <c r="E2589" t="s">
        <v>1373</v>
      </c>
      <c r="F2589" t="s">
        <v>80</v>
      </c>
      <c r="G2589">
        <v>50000</v>
      </c>
      <c r="H2589">
        <v>14.55</v>
      </c>
      <c r="I2589">
        <v>727500</v>
      </c>
      <c r="J2589" t="s">
        <v>86</v>
      </c>
      <c r="K2589">
        <v>0.196551750446188</v>
      </c>
      <c r="L2589">
        <v>19.655200000000001</v>
      </c>
      <c r="M2589" t="s">
        <v>82</v>
      </c>
    </row>
    <row r="2590" spans="1:13">
      <c r="A2590" t="s">
        <v>1672</v>
      </c>
      <c r="B2590" t="s">
        <v>1673</v>
      </c>
      <c r="C2590" t="str">
        <f>TEXT(D2590, "mmm")</f>
        <v>Feb</v>
      </c>
      <c r="D2590" s="1">
        <v>45350</v>
      </c>
      <c r="E2590" t="s">
        <v>1677</v>
      </c>
      <c r="F2590" t="s">
        <v>101</v>
      </c>
      <c r="G2590">
        <v>3021000</v>
      </c>
      <c r="H2590">
        <v>6.81</v>
      </c>
      <c r="I2590">
        <v>20573010</v>
      </c>
      <c r="J2590" t="s">
        <v>86</v>
      </c>
      <c r="K2590">
        <v>0.18208520680973869</v>
      </c>
      <c r="L2590">
        <v>18.208500000000001</v>
      </c>
      <c r="M2590" t="s">
        <v>82</v>
      </c>
    </row>
    <row r="2591" spans="1:13">
      <c r="A2591" t="s">
        <v>1672</v>
      </c>
      <c r="B2591" t="s">
        <v>1673</v>
      </c>
      <c r="C2591" t="str">
        <f>TEXT(D2591, "mmm")</f>
        <v>Feb</v>
      </c>
      <c r="D2591" s="1">
        <v>45350</v>
      </c>
      <c r="E2591" t="s">
        <v>1681</v>
      </c>
      <c r="F2591" t="s">
        <v>101</v>
      </c>
      <c r="G2591">
        <v>3021000</v>
      </c>
      <c r="H2591">
        <v>6.81</v>
      </c>
      <c r="I2591">
        <v>20573010</v>
      </c>
      <c r="J2591" t="s">
        <v>86</v>
      </c>
      <c r="K2591">
        <v>0.18208520680973869</v>
      </c>
      <c r="L2591">
        <v>18.208500000000001</v>
      </c>
      <c r="M2591" t="s">
        <v>82</v>
      </c>
    </row>
    <row r="2592" spans="1:13">
      <c r="A2592" t="s">
        <v>1672</v>
      </c>
      <c r="B2592" t="s">
        <v>1673</v>
      </c>
      <c r="C2592" t="str">
        <f>TEXT(D2592, "mmm")</f>
        <v>Feb</v>
      </c>
      <c r="D2592" s="1">
        <v>45350</v>
      </c>
      <c r="E2592" t="s">
        <v>1680</v>
      </c>
      <c r="F2592" t="s">
        <v>101</v>
      </c>
      <c r="G2592">
        <v>3021000</v>
      </c>
      <c r="H2592">
        <v>6.81</v>
      </c>
      <c r="I2592">
        <v>20573010</v>
      </c>
      <c r="J2592" t="s">
        <v>86</v>
      </c>
      <c r="K2592">
        <v>0.18208520680973869</v>
      </c>
      <c r="L2592">
        <v>18.208500000000001</v>
      </c>
      <c r="M2592" t="s">
        <v>82</v>
      </c>
    </row>
    <row r="2593" spans="1:13">
      <c r="A2593" t="s">
        <v>1672</v>
      </c>
      <c r="B2593" t="s">
        <v>1673</v>
      </c>
      <c r="C2593" t="str">
        <f>TEXT(D2593, "mmm")</f>
        <v>Feb</v>
      </c>
      <c r="D2593" s="1">
        <v>45350</v>
      </c>
      <c r="E2593" t="s">
        <v>1675</v>
      </c>
      <c r="F2593" t="s">
        <v>101</v>
      </c>
      <c r="G2593">
        <v>3021000</v>
      </c>
      <c r="H2593">
        <v>6.81</v>
      </c>
      <c r="I2593">
        <v>20573010</v>
      </c>
      <c r="J2593" t="s">
        <v>86</v>
      </c>
      <c r="K2593">
        <v>0.18208520680973869</v>
      </c>
      <c r="L2593">
        <v>18.208500000000001</v>
      </c>
      <c r="M2593" t="s">
        <v>82</v>
      </c>
    </row>
    <row r="2594" spans="1:13">
      <c r="A2594" t="s">
        <v>1672</v>
      </c>
      <c r="B2594" t="s">
        <v>1673</v>
      </c>
      <c r="C2594" t="str">
        <f>TEXT(D2594, "mmm")</f>
        <v>Feb</v>
      </c>
      <c r="D2594" s="1">
        <v>45350</v>
      </c>
      <c r="E2594" t="s">
        <v>1678</v>
      </c>
      <c r="F2594" t="s">
        <v>101</v>
      </c>
      <c r="G2594">
        <v>3021000</v>
      </c>
      <c r="H2594">
        <v>6.81</v>
      </c>
      <c r="I2594">
        <v>20573010</v>
      </c>
      <c r="J2594" t="s">
        <v>86</v>
      </c>
      <c r="K2594">
        <v>0.18208520680973869</v>
      </c>
      <c r="L2594">
        <v>18.208500000000001</v>
      </c>
      <c r="M2594" t="s">
        <v>82</v>
      </c>
    </row>
    <row r="2595" spans="1:13">
      <c r="A2595" t="s">
        <v>1672</v>
      </c>
      <c r="B2595" t="s">
        <v>1673</v>
      </c>
      <c r="C2595" t="str">
        <f>TEXT(D2595, "mmm")</f>
        <v>Feb</v>
      </c>
      <c r="D2595" s="1">
        <v>45350</v>
      </c>
      <c r="E2595" t="s">
        <v>1682</v>
      </c>
      <c r="F2595" t="s">
        <v>101</v>
      </c>
      <c r="G2595">
        <v>3021000</v>
      </c>
      <c r="H2595">
        <v>6.81</v>
      </c>
      <c r="I2595">
        <v>20573010</v>
      </c>
      <c r="J2595" t="s">
        <v>86</v>
      </c>
      <c r="K2595">
        <v>0.18208520680973869</v>
      </c>
      <c r="L2595">
        <v>18.208500000000001</v>
      </c>
      <c r="M2595" t="s">
        <v>82</v>
      </c>
    </row>
    <row r="2596" spans="1:13">
      <c r="A2596" t="s">
        <v>1672</v>
      </c>
      <c r="B2596" t="s">
        <v>1673</v>
      </c>
      <c r="C2596" t="str">
        <f>TEXT(D2596, "mmm")</f>
        <v>Feb</v>
      </c>
      <c r="D2596" s="1">
        <v>45350</v>
      </c>
      <c r="E2596" t="s">
        <v>1683</v>
      </c>
      <c r="F2596" t="s">
        <v>101</v>
      </c>
      <c r="G2596">
        <v>3021000</v>
      </c>
      <c r="H2596">
        <v>6.81</v>
      </c>
      <c r="I2596">
        <v>20573010</v>
      </c>
      <c r="J2596" t="s">
        <v>86</v>
      </c>
      <c r="K2596">
        <v>0.18208520680973869</v>
      </c>
      <c r="L2596">
        <v>18.208500000000001</v>
      </c>
      <c r="M2596" t="s">
        <v>82</v>
      </c>
    </row>
    <row r="2597" spans="1:13">
      <c r="A2597" t="s">
        <v>1672</v>
      </c>
      <c r="B2597" t="s">
        <v>1673</v>
      </c>
      <c r="C2597" t="str">
        <f>TEXT(D2597, "mmm")</f>
        <v>Feb</v>
      </c>
      <c r="D2597" s="1">
        <v>45350</v>
      </c>
      <c r="E2597" t="s">
        <v>1677</v>
      </c>
      <c r="F2597" t="s">
        <v>101</v>
      </c>
      <c r="G2597">
        <v>2679000</v>
      </c>
      <c r="H2597">
        <v>6.81</v>
      </c>
      <c r="I2597">
        <v>18243990</v>
      </c>
      <c r="J2597" t="s">
        <v>86</v>
      </c>
      <c r="K2597">
        <v>0.18208520680973869</v>
      </c>
      <c r="L2597">
        <v>18.208500000000001</v>
      </c>
      <c r="M2597" t="s">
        <v>82</v>
      </c>
    </row>
    <row r="2598" spans="1:13">
      <c r="A2598" t="s">
        <v>1672</v>
      </c>
      <c r="B2598" t="s">
        <v>1673</v>
      </c>
      <c r="C2598" t="str">
        <f>TEXT(D2598, "mmm")</f>
        <v>Feb</v>
      </c>
      <c r="D2598" s="1">
        <v>45350</v>
      </c>
      <c r="E2598" t="s">
        <v>1681</v>
      </c>
      <c r="F2598" t="s">
        <v>101</v>
      </c>
      <c r="G2598">
        <v>2679000</v>
      </c>
      <c r="H2598">
        <v>6.81</v>
      </c>
      <c r="I2598">
        <v>18243990</v>
      </c>
      <c r="J2598" t="s">
        <v>86</v>
      </c>
      <c r="K2598">
        <v>0.18208520680973869</v>
      </c>
      <c r="L2598">
        <v>18.208500000000001</v>
      </c>
      <c r="M2598" t="s">
        <v>82</v>
      </c>
    </row>
    <row r="2599" spans="1:13">
      <c r="A2599" t="s">
        <v>1672</v>
      </c>
      <c r="B2599" t="s">
        <v>1673</v>
      </c>
      <c r="C2599" t="str">
        <f>TEXT(D2599, "mmm")</f>
        <v>Feb</v>
      </c>
      <c r="D2599" s="1">
        <v>45350</v>
      </c>
      <c r="E2599" t="s">
        <v>1680</v>
      </c>
      <c r="F2599" t="s">
        <v>101</v>
      </c>
      <c r="G2599">
        <v>2679000</v>
      </c>
      <c r="H2599">
        <v>6.81</v>
      </c>
      <c r="I2599">
        <v>18243990</v>
      </c>
      <c r="J2599" t="s">
        <v>86</v>
      </c>
      <c r="K2599">
        <v>0.18208520680973869</v>
      </c>
      <c r="L2599">
        <v>18.208500000000001</v>
      </c>
      <c r="M2599" t="s">
        <v>82</v>
      </c>
    </row>
    <row r="2600" spans="1:13">
      <c r="A2600" t="s">
        <v>1672</v>
      </c>
      <c r="B2600" t="s">
        <v>1673</v>
      </c>
      <c r="C2600" t="str">
        <f>TEXT(D2600, "mmm")</f>
        <v>Feb</v>
      </c>
      <c r="D2600" s="1">
        <v>45350</v>
      </c>
      <c r="E2600" t="s">
        <v>1675</v>
      </c>
      <c r="F2600" t="s">
        <v>101</v>
      </c>
      <c r="G2600">
        <v>2679000</v>
      </c>
      <c r="H2600">
        <v>6.81</v>
      </c>
      <c r="I2600">
        <v>18243990</v>
      </c>
      <c r="J2600" t="s">
        <v>86</v>
      </c>
      <c r="K2600">
        <v>0.18208520680973869</v>
      </c>
      <c r="L2600">
        <v>18.208500000000001</v>
      </c>
      <c r="M2600" t="s">
        <v>82</v>
      </c>
    </row>
    <row r="2601" spans="1:13">
      <c r="A2601" t="s">
        <v>1672</v>
      </c>
      <c r="B2601" t="s">
        <v>1673</v>
      </c>
      <c r="C2601" t="str">
        <f>TEXT(D2601, "mmm")</f>
        <v>Feb</v>
      </c>
      <c r="D2601" s="1">
        <v>45350</v>
      </c>
      <c r="E2601" t="s">
        <v>1678</v>
      </c>
      <c r="F2601" t="s">
        <v>101</v>
      </c>
      <c r="G2601">
        <v>2679000</v>
      </c>
      <c r="H2601">
        <v>6.81</v>
      </c>
      <c r="I2601">
        <v>18243990</v>
      </c>
      <c r="J2601" t="s">
        <v>86</v>
      </c>
      <c r="K2601">
        <v>0.18208520680973869</v>
      </c>
      <c r="L2601">
        <v>18.208500000000001</v>
      </c>
      <c r="M2601" t="s">
        <v>82</v>
      </c>
    </row>
    <row r="2602" spans="1:13">
      <c r="A2602" t="s">
        <v>1672</v>
      </c>
      <c r="B2602" t="s">
        <v>1673</v>
      </c>
      <c r="C2602" t="str">
        <f>TEXT(D2602, "mmm")</f>
        <v>Feb</v>
      </c>
      <c r="D2602" s="1">
        <v>45350</v>
      </c>
      <c r="E2602" t="s">
        <v>1682</v>
      </c>
      <c r="F2602" t="s">
        <v>101</v>
      </c>
      <c r="G2602">
        <v>2679000</v>
      </c>
      <c r="H2602">
        <v>6.81</v>
      </c>
      <c r="I2602">
        <v>18243990</v>
      </c>
      <c r="J2602" t="s">
        <v>86</v>
      </c>
      <c r="K2602">
        <v>0.18208520680973869</v>
      </c>
      <c r="L2602">
        <v>18.208500000000001</v>
      </c>
      <c r="M2602" t="s">
        <v>82</v>
      </c>
    </row>
    <row r="2603" spans="1:13">
      <c r="A2603" t="s">
        <v>1672</v>
      </c>
      <c r="B2603" t="s">
        <v>1673</v>
      </c>
      <c r="C2603" t="str">
        <f>TEXT(D2603, "mmm")</f>
        <v>Feb</v>
      </c>
      <c r="D2603" s="1">
        <v>45350</v>
      </c>
      <c r="E2603" t="s">
        <v>1683</v>
      </c>
      <c r="F2603" t="s">
        <v>101</v>
      </c>
      <c r="G2603">
        <v>2679000</v>
      </c>
      <c r="H2603">
        <v>6.81</v>
      </c>
      <c r="I2603">
        <v>18243990</v>
      </c>
      <c r="J2603" t="s">
        <v>86</v>
      </c>
      <c r="K2603">
        <v>0.18208520680973869</v>
      </c>
      <c r="L2603">
        <v>18.208500000000001</v>
      </c>
      <c r="M2603" t="s">
        <v>82</v>
      </c>
    </row>
    <row r="2604" spans="1:13">
      <c r="A2604" t="s">
        <v>142</v>
      </c>
      <c r="B2604" t="s">
        <v>143</v>
      </c>
      <c r="C2604" t="str">
        <f>TEXT(D2604, "mmm")</f>
        <v>Feb</v>
      </c>
      <c r="D2604" s="1">
        <v>45350</v>
      </c>
      <c r="E2604" t="s">
        <v>100</v>
      </c>
      <c r="F2604" t="s">
        <v>101</v>
      </c>
      <c r="G2604">
        <v>34662</v>
      </c>
      <c r="H2604">
        <v>16.989999999999998</v>
      </c>
      <c r="I2604">
        <v>588907.37999999989</v>
      </c>
      <c r="J2604" t="s">
        <v>81</v>
      </c>
      <c r="K2604">
        <v>1.759710045022622E-3</v>
      </c>
      <c r="L2604">
        <v>0.17599999999999999</v>
      </c>
      <c r="M2604" t="s">
        <v>82</v>
      </c>
    </row>
    <row r="2605" spans="1:13">
      <c r="A2605" t="s">
        <v>142</v>
      </c>
      <c r="B2605" t="s">
        <v>143</v>
      </c>
      <c r="C2605" t="str">
        <f>TEXT(D2605, "mmm")</f>
        <v>Feb</v>
      </c>
      <c r="D2605" s="1">
        <v>45350</v>
      </c>
      <c r="E2605" t="s">
        <v>102</v>
      </c>
      <c r="F2605" t="s">
        <v>101</v>
      </c>
      <c r="G2605">
        <v>34662</v>
      </c>
      <c r="H2605">
        <v>16.989999999999998</v>
      </c>
      <c r="I2605">
        <v>588907.37999999989</v>
      </c>
      <c r="J2605" t="s">
        <v>81</v>
      </c>
      <c r="K2605">
        <v>1.759710045022622E-3</v>
      </c>
      <c r="L2605">
        <v>0.17599999999999999</v>
      </c>
      <c r="M2605" t="s">
        <v>82</v>
      </c>
    </row>
    <row r="2606" spans="1:13">
      <c r="A2606" t="s">
        <v>1584</v>
      </c>
      <c r="B2606" t="s">
        <v>1585</v>
      </c>
      <c r="C2606" t="str">
        <f>TEXT(D2606, "mmm")</f>
        <v>Feb</v>
      </c>
      <c r="D2606" s="1">
        <v>45350</v>
      </c>
      <c r="E2606" t="s">
        <v>1651</v>
      </c>
      <c r="F2606" t="s">
        <v>80</v>
      </c>
      <c r="G2606">
        <v>500</v>
      </c>
      <c r="H2606">
        <v>20.25</v>
      </c>
      <c r="I2606">
        <v>10125</v>
      </c>
      <c r="J2606" t="s">
        <v>81</v>
      </c>
      <c r="K2606">
        <v>7.7148435499111656E-2</v>
      </c>
      <c r="L2606">
        <v>7.7148000000000003</v>
      </c>
      <c r="M2606" t="s">
        <v>82</v>
      </c>
    </row>
    <row r="2607" spans="1:13">
      <c r="A2607" t="s">
        <v>1660</v>
      </c>
      <c r="B2607" t="s">
        <v>1661</v>
      </c>
      <c r="C2607" t="str">
        <f>TEXT(D2607, "mmm")</f>
        <v>Feb</v>
      </c>
      <c r="D2607" s="1">
        <v>45351</v>
      </c>
      <c r="E2607" t="s">
        <v>1662</v>
      </c>
      <c r="F2607" t="s">
        <v>80</v>
      </c>
      <c r="G2607">
        <v>3249</v>
      </c>
      <c r="H2607">
        <v>23.63</v>
      </c>
      <c r="I2607">
        <v>76773.87</v>
      </c>
      <c r="J2607" t="s">
        <v>81</v>
      </c>
      <c r="K2607">
        <v>2.436381960623191E-2</v>
      </c>
      <c r="L2607">
        <v>2.4363999999999999</v>
      </c>
      <c r="M2607" t="s">
        <v>82</v>
      </c>
    </row>
    <row r="2608" spans="1:13">
      <c r="A2608" t="s">
        <v>1707</v>
      </c>
      <c r="B2608" t="s">
        <v>1708</v>
      </c>
      <c r="C2608" t="str">
        <f>TEXT(D2608, "mmm")</f>
        <v>Feb</v>
      </c>
      <c r="D2608" s="1">
        <v>45351</v>
      </c>
      <c r="E2608" t="s">
        <v>1709</v>
      </c>
      <c r="F2608" t="s">
        <v>80</v>
      </c>
      <c r="G2608">
        <v>12000</v>
      </c>
      <c r="H2608">
        <v>8.1</v>
      </c>
      <c r="I2608">
        <v>97200</v>
      </c>
      <c r="J2608" t="s">
        <v>81</v>
      </c>
      <c r="K2608">
        <v>0.1066176350278973</v>
      </c>
      <c r="L2608">
        <v>10.661799999999999</v>
      </c>
      <c r="M2608" t="s">
        <v>82</v>
      </c>
    </row>
    <row r="2609" spans="1:13">
      <c r="A2609" t="s">
        <v>665</v>
      </c>
      <c r="B2609" t="s">
        <v>666</v>
      </c>
      <c r="C2609" t="str">
        <f>TEXT(D2609, "mmm")</f>
        <v>Feb</v>
      </c>
      <c r="D2609" s="1">
        <v>45351</v>
      </c>
      <c r="E2609" t="s">
        <v>667</v>
      </c>
      <c r="F2609" t="s">
        <v>80</v>
      </c>
      <c r="G2609">
        <v>2000</v>
      </c>
      <c r="H2609">
        <v>16.98</v>
      </c>
      <c r="I2609">
        <v>33960</v>
      </c>
      <c r="J2609" t="s">
        <v>81</v>
      </c>
      <c r="K2609">
        <v>-2.4390188060106951E-2</v>
      </c>
      <c r="L2609">
        <v>-2.4390000000000001</v>
      </c>
      <c r="M2609" t="s">
        <v>82</v>
      </c>
    </row>
    <row r="2610" spans="1:13">
      <c r="A2610" t="s">
        <v>1323</v>
      </c>
      <c r="B2610" t="s">
        <v>1324</v>
      </c>
      <c r="C2610" t="str">
        <f>TEXT(D2610, "mmm")</f>
        <v>Feb</v>
      </c>
      <c r="D2610" s="1">
        <v>45351</v>
      </c>
      <c r="E2610" t="s">
        <v>1710</v>
      </c>
      <c r="F2610" t="s">
        <v>118</v>
      </c>
      <c r="G2610">
        <v>1000</v>
      </c>
      <c r="H2610">
        <v>21.5</v>
      </c>
      <c r="I2610">
        <v>21500</v>
      </c>
      <c r="J2610" t="s">
        <v>81</v>
      </c>
      <c r="K2610">
        <v>-0.12504247679298541</v>
      </c>
      <c r="L2610">
        <v>-12.504200000000001</v>
      </c>
      <c r="M2610" t="s">
        <v>82</v>
      </c>
    </row>
    <row r="2611" spans="1:13">
      <c r="A2611" t="s">
        <v>1711</v>
      </c>
      <c r="B2611" t="s">
        <v>1712</v>
      </c>
      <c r="C2611" t="str">
        <f>TEXT(D2611, "mmm")</f>
        <v>Feb</v>
      </c>
      <c r="D2611" s="1">
        <v>45351</v>
      </c>
      <c r="E2611" t="s">
        <v>1713</v>
      </c>
      <c r="F2611" t="s">
        <v>80</v>
      </c>
      <c r="G2611">
        <v>900</v>
      </c>
      <c r="H2611">
        <v>122.22</v>
      </c>
      <c r="I2611">
        <v>109998</v>
      </c>
      <c r="J2611" t="s">
        <v>86</v>
      </c>
      <c r="K2611">
        <v>1.289854737577523E-2</v>
      </c>
      <c r="L2611">
        <v>1.2899</v>
      </c>
      <c r="M2611" t="s">
        <v>82</v>
      </c>
    </row>
    <row r="2612" spans="1:13">
      <c r="A2612" t="s">
        <v>291</v>
      </c>
      <c r="B2612" t="s">
        <v>292</v>
      </c>
      <c r="C2612" t="str">
        <f>TEXT(D2612, "mmm")</f>
        <v>Feb</v>
      </c>
      <c r="D2612" s="1">
        <v>45351</v>
      </c>
      <c r="E2612" t="s">
        <v>100</v>
      </c>
      <c r="F2612" t="s">
        <v>101</v>
      </c>
      <c r="G2612">
        <v>60078</v>
      </c>
      <c r="H2612">
        <v>8.01</v>
      </c>
      <c r="I2612">
        <v>481224.78</v>
      </c>
      <c r="J2612" t="s">
        <v>81</v>
      </c>
      <c r="K2612">
        <v>-1.4498034466941199E-2</v>
      </c>
      <c r="L2612">
        <v>-1.4498</v>
      </c>
      <c r="M2612" t="s">
        <v>82</v>
      </c>
    </row>
    <row r="2613" spans="1:13">
      <c r="A2613" t="s">
        <v>291</v>
      </c>
      <c r="B2613" t="s">
        <v>292</v>
      </c>
      <c r="C2613" t="str">
        <f>TEXT(D2613, "mmm")</f>
        <v>Feb</v>
      </c>
      <c r="D2613" s="1">
        <v>45351</v>
      </c>
      <c r="E2613" t="s">
        <v>102</v>
      </c>
      <c r="F2613" t="s">
        <v>101</v>
      </c>
      <c r="G2613">
        <v>60078</v>
      </c>
      <c r="H2613">
        <v>8.01</v>
      </c>
      <c r="I2613">
        <v>481224.78</v>
      </c>
      <c r="J2613" t="s">
        <v>81</v>
      </c>
      <c r="K2613">
        <v>-1.4498034466941199E-2</v>
      </c>
      <c r="L2613">
        <v>-1.4498</v>
      </c>
      <c r="M2613" t="s">
        <v>82</v>
      </c>
    </row>
    <row r="2614" spans="1:13">
      <c r="A2614" t="s">
        <v>952</v>
      </c>
      <c r="B2614" t="s">
        <v>953</v>
      </c>
      <c r="C2614" t="str">
        <f>TEXT(D2614, "mmm")</f>
        <v>Feb</v>
      </c>
      <c r="D2614" s="1">
        <v>45351</v>
      </c>
      <c r="E2614" t="s">
        <v>1433</v>
      </c>
      <c r="F2614" t="s">
        <v>251</v>
      </c>
      <c r="G2614">
        <v>2897</v>
      </c>
      <c r="H2614">
        <v>20.76</v>
      </c>
      <c r="I2614">
        <v>60141.72</v>
      </c>
      <c r="J2614" t="s">
        <v>81</v>
      </c>
      <c r="K2614">
        <v>-2.591168869611293E-2</v>
      </c>
      <c r="L2614">
        <v>-2.5912000000000002</v>
      </c>
      <c r="M2614" t="s">
        <v>82</v>
      </c>
    </row>
    <row r="2615" spans="1:13">
      <c r="A2615" t="s">
        <v>1536</v>
      </c>
      <c r="B2615" t="s">
        <v>1537</v>
      </c>
      <c r="C2615" t="str">
        <f>TEXT(D2615, "mmm")</f>
        <v>Feb</v>
      </c>
      <c r="D2615" s="1">
        <v>45351</v>
      </c>
      <c r="E2615" t="s">
        <v>1538</v>
      </c>
      <c r="F2615" t="s">
        <v>80</v>
      </c>
      <c r="G2615">
        <v>15000</v>
      </c>
      <c r="H2615">
        <v>7.99</v>
      </c>
      <c r="I2615">
        <v>119850</v>
      </c>
      <c r="J2615" t="s">
        <v>86</v>
      </c>
      <c r="K2615">
        <v>-2.6785692872319359E-2</v>
      </c>
      <c r="L2615">
        <v>-2.6785999999999999</v>
      </c>
      <c r="M2615" t="s">
        <v>82</v>
      </c>
    </row>
    <row r="2616" spans="1:13">
      <c r="A2616" t="s">
        <v>1314</v>
      </c>
      <c r="B2616" t="s">
        <v>1315</v>
      </c>
      <c r="C2616" t="str">
        <f>TEXT(D2616, "mmm")</f>
        <v>Feb</v>
      </c>
      <c r="D2616" s="1">
        <v>45351</v>
      </c>
      <c r="E2616" t="s">
        <v>1316</v>
      </c>
      <c r="F2616" t="s">
        <v>251</v>
      </c>
      <c r="G2616">
        <v>38000</v>
      </c>
      <c r="H2616">
        <v>0.38</v>
      </c>
      <c r="I2616">
        <v>14440</v>
      </c>
      <c r="J2616" t="s">
        <v>81</v>
      </c>
      <c r="K2616">
        <v>0</v>
      </c>
      <c r="L2616">
        <v>0</v>
      </c>
      <c r="M2616" t="s">
        <v>82</v>
      </c>
    </row>
    <row r="2617" spans="1:13">
      <c r="A2617" t="s">
        <v>1621</v>
      </c>
      <c r="B2617" t="s">
        <v>1622</v>
      </c>
      <c r="C2617" t="str">
        <f>TEXT(D2617, "mmm")</f>
        <v>Feb</v>
      </c>
      <c r="D2617" s="1">
        <v>45351</v>
      </c>
      <c r="E2617" t="s">
        <v>1714</v>
      </c>
      <c r="F2617" t="s">
        <v>80</v>
      </c>
      <c r="G2617">
        <v>500</v>
      </c>
      <c r="H2617">
        <v>56.9</v>
      </c>
      <c r="I2617">
        <v>28450</v>
      </c>
      <c r="J2617" t="s">
        <v>81</v>
      </c>
      <c r="K2617">
        <v>1.883777083113158E-2</v>
      </c>
      <c r="L2617">
        <v>1.8837999999999999</v>
      </c>
      <c r="M2617" t="s">
        <v>82</v>
      </c>
    </row>
    <row r="2618" spans="1:13">
      <c r="A2618" t="s">
        <v>1715</v>
      </c>
      <c r="B2618" t="s">
        <v>1716</v>
      </c>
      <c r="C2618" t="str">
        <f>TEXT(D2618, "mmm")</f>
        <v>Feb</v>
      </c>
      <c r="D2618" s="1">
        <v>45351</v>
      </c>
      <c r="E2618" t="s">
        <v>1717</v>
      </c>
      <c r="F2618" t="s">
        <v>80</v>
      </c>
      <c r="G2618">
        <v>8000</v>
      </c>
      <c r="H2618">
        <v>41.62</v>
      </c>
      <c r="I2618">
        <v>332960</v>
      </c>
      <c r="J2618" t="s">
        <v>86</v>
      </c>
      <c r="K2618">
        <v>3.8288794122030463E-2</v>
      </c>
      <c r="L2618">
        <v>3.8289</v>
      </c>
      <c r="M2618" t="s">
        <v>82</v>
      </c>
    </row>
    <row r="2619" spans="1:13">
      <c r="A2619" t="s">
        <v>1554</v>
      </c>
      <c r="B2619" t="s">
        <v>1555</v>
      </c>
      <c r="C2619" t="str">
        <f>TEXT(D2619, "mmm")</f>
        <v>Feb</v>
      </c>
      <c r="D2619" s="1">
        <v>45351</v>
      </c>
      <c r="E2619" t="s">
        <v>1556</v>
      </c>
      <c r="F2619" t="s">
        <v>80</v>
      </c>
      <c r="G2619">
        <v>976</v>
      </c>
      <c r="H2619">
        <v>24.2</v>
      </c>
      <c r="I2619">
        <v>23619.200000000001</v>
      </c>
      <c r="J2619" t="s">
        <v>81</v>
      </c>
      <c r="K2619">
        <v>-1.167021418299752E-2</v>
      </c>
      <c r="L2619">
        <v>-1.167</v>
      </c>
      <c r="M2619" t="s">
        <v>82</v>
      </c>
    </row>
    <row r="2620" spans="1:13">
      <c r="A2620" t="s">
        <v>1216</v>
      </c>
      <c r="B2620" t="s">
        <v>1217</v>
      </c>
      <c r="C2620" t="str">
        <f>TEXT(D2620, "mmm")</f>
        <v>Feb</v>
      </c>
      <c r="D2620" s="1">
        <v>45351</v>
      </c>
      <c r="E2620" t="s">
        <v>1718</v>
      </c>
      <c r="F2620" t="s">
        <v>80</v>
      </c>
      <c r="G2620">
        <v>10000</v>
      </c>
      <c r="H2620">
        <v>21.4</v>
      </c>
      <c r="I2620">
        <v>214000</v>
      </c>
      <c r="J2620" t="s">
        <v>86</v>
      </c>
      <c r="K2620">
        <v>-2.3490537575706631E-2</v>
      </c>
      <c r="L2620">
        <v>-2.3491</v>
      </c>
      <c r="M2620" t="s">
        <v>82</v>
      </c>
    </row>
    <row r="2621" spans="1:13">
      <c r="A2621" t="s">
        <v>1684</v>
      </c>
      <c r="B2621" t="s">
        <v>1685</v>
      </c>
      <c r="C2621" t="str">
        <f>TEXT(D2621, "mmm")</f>
        <v>Feb</v>
      </c>
      <c r="D2621" s="1">
        <v>45351</v>
      </c>
      <c r="E2621" t="s">
        <v>1719</v>
      </c>
      <c r="F2621" t="s">
        <v>118</v>
      </c>
      <c r="G2621">
        <v>4000</v>
      </c>
      <c r="H2621">
        <v>7.44</v>
      </c>
      <c r="I2621">
        <v>29760</v>
      </c>
      <c r="J2621" t="s">
        <v>81</v>
      </c>
      <c r="K2621">
        <v>0.18513518172167201</v>
      </c>
      <c r="L2621">
        <v>18.513500000000001</v>
      </c>
      <c r="M2621" t="s">
        <v>82</v>
      </c>
    </row>
    <row r="2622" spans="1:13">
      <c r="A2622" t="s">
        <v>1672</v>
      </c>
      <c r="B2622" t="s">
        <v>1673</v>
      </c>
      <c r="C2622" t="str">
        <f>TEXT(D2622, "mmm")</f>
        <v>Feb</v>
      </c>
      <c r="D2622" s="1">
        <v>45351</v>
      </c>
      <c r="E2622" t="s">
        <v>1674</v>
      </c>
      <c r="F2622" t="s">
        <v>101</v>
      </c>
      <c r="G2622">
        <v>246750</v>
      </c>
      <c r="H2622">
        <v>6.09</v>
      </c>
      <c r="I2622">
        <v>1502707.5</v>
      </c>
      <c r="J2622" t="s">
        <v>81</v>
      </c>
      <c r="K2622">
        <v>0.3939901002552153</v>
      </c>
      <c r="L2622">
        <v>39.399000000000001</v>
      </c>
      <c r="M2622" t="s">
        <v>82</v>
      </c>
    </row>
    <row r="2623" spans="1:13">
      <c r="A2623" t="s">
        <v>1672</v>
      </c>
      <c r="B2623" t="s">
        <v>1673</v>
      </c>
      <c r="C2623" t="str">
        <f>TEXT(D2623, "mmm")</f>
        <v>Feb</v>
      </c>
      <c r="D2623" s="1">
        <v>45351</v>
      </c>
      <c r="E2623" t="s">
        <v>1675</v>
      </c>
      <c r="F2623" t="s">
        <v>101</v>
      </c>
      <c r="G2623">
        <v>246750</v>
      </c>
      <c r="H2623">
        <v>6.09</v>
      </c>
      <c r="I2623">
        <v>1502707.5</v>
      </c>
      <c r="J2623" t="s">
        <v>81</v>
      </c>
      <c r="K2623">
        <v>0.3939901002552153</v>
      </c>
      <c r="L2623">
        <v>39.399000000000001</v>
      </c>
      <c r="M2623" t="s">
        <v>82</v>
      </c>
    </row>
    <row r="2624" spans="1:13">
      <c r="A2624" t="s">
        <v>1672</v>
      </c>
      <c r="B2624" t="s">
        <v>1673</v>
      </c>
      <c r="C2624" t="str">
        <f>TEXT(D2624, "mmm")</f>
        <v>Feb</v>
      </c>
      <c r="D2624" s="1">
        <v>45351</v>
      </c>
      <c r="E2624" t="s">
        <v>1676</v>
      </c>
      <c r="F2624" t="s">
        <v>101</v>
      </c>
      <c r="G2624">
        <v>246750</v>
      </c>
      <c r="H2624">
        <v>6.09</v>
      </c>
      <c r="I2624">
        <v>1502707.5</v>
      </c>
      <c r="J2624" t="s">
        <v>81</v>
      </c>
      <c r="K2624">
        <v>0.3939901002552153</v>
      </c>
      <c r="L2624">
        <v>39.399000000000001</v>
      </c>
      <c r="M2624" t="s">
        <v>82</v>
      </c>
    </row>
    <row r="2625" spans="1:13">
      <c r="A2625" t="s">
        <v>1672</v>
      </c>
      <c r="B2625" t="s">
        <v>1673</v>
      </c>
      <c r="C2625" t="str">
        <f>TEXT(D2625, "mmm")</f>
        <v>Feb</v>
      </c>
      <c r="D2625" s="1">
        <v>45351</v>
      </c>
      <c r="E2625" t="s">
        <v>1677</v>
      </c>
      <c r="F2625" t="s">
        <v>101</v>
      </c>
      <c r="G2625">
        <v>246750</v>
      </c>
      <c r="H2625">
        <v>6.09</v>
      </c>
      <c r="I2625">
        <v>1502707.5</v>
      </c>
      <c r="J2625" t="s">
        <v>81</v>
      </c>
      <c r="K2625">
        <v>0.3939901002552153</v>
      </c>
      <c r="L2625">
        <v>39.399000000000001</v>
      </c>
      <c r="M2625" t="s">
        <v>82</v>
      </c>
    </row>
    <row r="2626" spans="1:13">
      <c r="A2626" t="s">
        <v>1672</v>
      </c>
      <c r="B2626" t="s">
        <v>1673</v>
      </c>
      <c r="C2626" t="str">
        <f>TEXT(D2626, "mmm")</f>
        <v>Feb</v>
      </c>
      <c r="D2626" s="1">
        <v>45351</v>
      </c>
      <c r="E2626" t="s">
        <v>1678</v>
      </c>
      <c r="F2626" t="s">
        <v>101</v>
      </c>
      <c r="G2626">
        <v>246750</v>
      </c>
      <c r="H2626">
        <v>6.09</v>
      </c>
      <c r="I2626">
        <v>1502707.5</v>
      </c>
      <c r="J2626" t="s">
        <v>81</v>
      </c>
      <c r="K2626">
        <v>0.3939901002552153</v>
      </c>
      <c r="L2626">
        <v>39.399000000000001</v>
      </c>
      <c r="M2626" t="s">
        <v>82</v>
      </c>
    </row>
    <row r="2627" spans="1:13">
      <c r="A2627" t="s">
        <v>1672</v>
      </c>
      <c r="B2627" t="s">
        <v>1673</v>
      </c>
      <c r="C2627" t="str">
        <f>TEXT(D2627, "mmm")</f>
        <v>Feb</v>
      </c>
      <c r="D2627" s="1">
        <v>45351</v>
      </c>
      <c r="E2627" t="s">
        <v>1679</v>
      </c>
      <c r="F2627" t="s">
        <v>101</v>
      </c>
      <c r="G2627">
        <v>246750</v>
      </c>
      <c r="H2627">
        <v>6.09</v>
      </c>
      <c r="I2627">
        <v>1502707.5</v>
      </c>
      <c r="J2627" t="s">
        <v>81</v>
      </c>
      <c r="K2627">
        <v>0.3939901002552153</v>
      </c>
      <c r="L2627">
        <v>39.399000000000001</v>
      </c>
      <c r="M2627" t="s">
        <v>82</v>
      </c>
    </row>
    <row r="2628" spans="1:13">
      <c r="A2628" t="s">
        <v>1672</v>
      </c>
      <c r="B2628" t="s">
        <v>1673</v>
      </c>
      <c r="C2628" t="str">
        <f>TEXT(D2628, "mmm")</f>
        <v>Feb</v>
      </c>
      <c r="D2628" s="1">
        <v>45351</v>
      </c>
      <c r="E2628" t="s">
        <v>1680</v>
      </c>
      <c r="F2628" t="s">
        <v>101</v>
      </c>
      <c r="G2628">
        <v>246750</v>
      </c>
      <c r="H2628">
        <v>6.09</v>
      </c>
      <c r="I2628">
        <v>1502707.5</v>
      </c>
      <c r="J2628" t="s">
        <v>81</v>
      </c>
      <c r="K2628">
        <v>0.3939901002552153</v>
      </c>
      <c r="L2628">
        <v>39.399000000000001</v>
      </c>
      <c r="M2628" t="s">
        <v>82</v>
      </c>
    </row>
    <row r="2629" spans="1:13">
      <c r="A2629" t="s">
        <v>1672</v>
      </c>
      <c r="B2629" t="s">
        <v>1673</v>
      </c>
      <c r="C2629" t="str">
        <f>TEXT(D2629, "mmm")</f>
        <v>Feb</v>
      </c>
      <c r="D2629" s="1">
        <v>45351</v>
      </c>
      <c r="E2629" t="s">
        <v>1681</v>
      </c>
      <c r="F2629" t="s">
        <v>101</v>
      </c>
      <c r="G2629">
        <v>246750</v>
      </c>
      <c r="H2629">
        <v>6.09</v>
      </c>
      <c r="I2629">
        <v>1502707.5</v>
      </c>
      <c r="J2629" t="s">
        <v>81</v>
      </c>
      <c r="K2629">
        <v>0.3939901002552153</v>
      </c>
      <c r="L2629">
        <v>39.399000000000001</v>
      </c>
      <c r="M2629" t="s">
        <v>82</v>
      </c>
    </row>
    <row r="2630" spans="1:13">
      <c r="A2630" t="s">
        <v>1672</v>
      </c>
      <c r="B2630" t="s">
        <v>1673</v>
      </c>
      <c r="C2630" t="str">
        <f>TEXT(D2630, "mmm")</f>
        <v>Feb</v>
      </c>
      <c r="D2630" s="1">
        <v>45351</v>
      </c>
      <c r="E2630" t="s">
        <v>1682</v>
      </c>
      <c r="F2630" t="s">
        <v>101</v>
      </c>
      <c r="G2630">
        <v>246750</v>
      </c>
      <c r="H2630">
        <v>6.09</v>
      </c>
      <c r="I2630">
        <v>1502707.5</v>
      </c>
      <c r="J2630" t="s">
        <v>81</v>
      </c>
      <c r="K2630">
        <v>0.3939901002552153</v>
      </c>
      <c r="L2630">
        <v>39.399000000000001</v>
      </c>
      <c r="M2630" t="s">
        <v>82</v>
      </c>
    </row>
    <row r="2631" spans="1:13">
      <c r="A2631" t="s">
        <v>1672</v>
      </c>
      <c r="B2631" t="s">
        <v>1673</v>
      </c>
      <c r="C2631" t="str">
        <f>TEXT(D2631, "mmm")</f>
        <v>Feb</v>
      </c>
      <c r="D2631" s="1">
        <v>45351</v>
      </c>
      <c r="E2631" t="s">
        <v>1683</v>
      </c>
      <c r="F2631" t="s">
        <v>101</v>
      </c>
      <c r="G2631">
        <v>246750</v>
      </c>
      <c r="H2631">
        <v>6.09</v>
      </c>
      <c r="I2631">
        <v>1502707.5</v>
      </c>
      <c r="J2631" t="s">
        <v>81</v>
      </c>
      <c r="K2631">
        <v>0.3939901002552153</v>
      </c>
      <c r="L2631">
        <v>39.399000000000001</v>
      </c>
      <c r="M2631" t="s">
        <v>82</v>
      </c>
    </row>
    <row r="2632" spans="1:13">
      <c r="A2632" t="s">
        <v>1672</v>
      </c>
      <c r="B2632" t="s">
        <v>1673</v>
      </c>
      <c r="C2632" t="str">
        <f>TEXT(D2632, "mmm")</f>
        <v>Feb</v>
      </c>
      <c r="D2632" s="1">
        <v>45351</v>
      </c>
      <c r="E2632" t="s">
        <v>1674</v>
      </c>
      <c r="F2632" t="s">
        <v>101</v>
      </c>
      <c r="G2632">
        <v>278250</v>
      </c>
      <c r="H2632">
        <v>6.09</v>
      </c>
      <c r="I2632">
        <v>1694542.5</v>
      </c>
      <c r="J2632" t="s">
        <v>81</v>
      </c>
      <c r="K2632">
        <v>0.3939901002552153</v>
      </c>
      <c r="L2632">
        <v>39.399000000000001</v>
      </c>
      <c r="M2632" t="s">
        <v>82</v>
      </c>
    </row>
    <row r="2633" spans="1:13">
      <c r="A2633" t="s">
        <v>1672</v>
      </c>
      <c r="B2633" t="s">
        <v>1673</v>
      </c>
      <c r="C2633" t="str">
        <f>TEXT(D2633, "mmm")</f>
        <v>Feb</v>
      </c>
      <c r="D2633" s="1">
        <v>45351</v>
      </c>
      <c r="E2633" t="s">
        <v>1675</v>
      </c>
      <c r="F2633" t="s">
        <v>101</v>
      </c>
      <c r="G2633">
        <v>278250</v>
      </c>
      <c r="H2633">
        <v>6.09</v>
      </c>
      <c r="I2633">
        <v>1694542.5</v>
      </c>
      <c r="J2633" t="s">
        <v>81</v>
      </c>
      <c r="K2633">
        <v>0.3939901002552153</v>
      </c>
      <c r="L2633">
        <v>39.399000000000001</v>
      </c>
      <c r="M2633" t="s">
        <v>82</v>
      </c>
    </row>
    <row r="2634" spans="1:13">
      <c r="A2634" t="s">
        <v>1672</v>
      </c>
      <c r="B2634" t="s">
        <v>1673</v>
      </c>
      <c r="C2634" t="str">
        <f>TEXT(D2634, "mmm")</f>
        <v>Feb</v>
      </c>
      <c r="D2634" s="1">
        <v>45351</v>
      </c>
      <c r="E2634" t="s">
        <v>1676</v>
      </c>
      <c r="F2634" t="s">
        <v>101</v>
      </c>
      <c r="G2634">
        <v>278250</v>
      </c>
      <c r="H2634">
        <v>6.09</v>
      </c>
      <c r="I2634">
        <v>1694542.5</v>
      </c>
      <c r="J2634" t="s">
        <v>81</v>
      </c>
      <c r="K2634">
        <v>0.3939901002552153</v>
      </c>
      <c r="L2634">
        <v>39.399000000000001</v>
      </c>
      <c r="M2634" t="s">
        <v>82</v>
      </c>
    </row>
    <row r="2635" spans="1:13">
      <c r="A2635" t="s">
        <v>1672</v>
      </c>
      <c r="B2635" t="s">
        <v>1673</v>
      </c>
      <c r="C2635" t="str">
        <f>TEXT(D2635, "mmm")</f>
        <v>Feb</v>
      </c>
      <c r="D2635" s="1">
        <v>45351</v>
      </c>
      <c r="E2635" t="s">
        <v>1677</v>
      </c>
      <c r="F2635" t="s">
        <v>101</v>
      </c>
      <c r="G2635">
        <v>278250</v>
      </c>
      <c r="H2635">
        <v>6.09</v>
      </c>
      <c r="I2635">
        <v>1694542.5</v>
      </c>
      <c r="J2635" t="s">
        <v>81</v>
      </c>
      <c r="K2635">
        <v>0.3939901002552153</v>
      </c>
      <c r="L2635">
        <v>39.399000000000001</v>
      </c>
      <c r="M2635" t="s">
        <v>82</v>
      </c>
    </row>
    <row r="2636" spans="1:13">
      <c r="A2636" t="s">
        <v>1672</v>
      </c>
      <c r="B2636" t="s">
        <v>1673</v>
      </c>
      <c r="C2636" t="str">
        <f>TEXT(D2636, "mmm")</f>
        <v>Feb</v>
      </c>
      <c r="D2636" s="1">
        <v>45351</v>
      </c>
      <c r="E2636" t="s">
        <v>1678</v>
      </c>
      <c r="F2636" t="s">
        <v>101</v>
      </c>
      <c r="G2636">
        <v>278250</v>
      </c>
      <c r="H2636">
        <v>6.09</v>
      </c>
      <c r="I2636">
        <v>1694542.5</v>
      </c>
      <c r="J2636" t="s">
        <v>81</v>
      </c>
      <c r="K2636">
        <v>0.3939901002552153</v>
      </c>
      <c r="L2636">
        <v>39.399000000000001</v>
      </c>
      <c r="M2636" t="s">
        <v>82</v>
      </c>
    </row>
    <row r="2637" spans="1:13">
      <c r="A2637" t="s">
        <v>1672</v>
      </c>
      <c r="B2637" t="s">
        <v>1673</v>
      </c>
      <c r="C2637" t="str">
        <f>TEXT(D2637, "mmm")</f>
        <v>Feb</v>
      </c>
      <c r="D2637" s="1">
        <v>45351</v>
      </c>
      <c r="E2637" t="s">
        <v>1679</v>
      </c>
      <c r="F2637" t="s">
        <v>101</v>
      </c>
      <c r="G2637">
        <v>278250</v>
      </c>
      <c r="H2637">
        <v>6.09</v>
      </c>
      <c r="I2637">
        <v>1694542.5</v>
      </c>
      <c r="J2637" t="s">
        <v>81</v>
      </c>
      <c r="K2637">
        <v>0.3939901002552153</v>
      </c>
      <c r="L2637">
        <v>39.399000000000001</v>
      </c>
      <c r="M2637" t="s">
        <v>82</v>
      </c>
    </row>
    <row r="2638" spans="1:13">
      <c r="A2638" t="s">
        <v>1672</v>
      </c>
      <c r="B2638" t="s">
        <v>1673</v>
      </c>
      <c r="C2638" t="str">
        <f>TEXT(D2638, "mmm")</f>
        <v>Feb</v>
      </c>
      <c r="D2638" s="1">
        <v>45351</v>
      </c>
      <c r="E2638" t="s">
        <v>1680</v>
      </c>
      <c r="F2638" t="s">
        <v>101</v>
      </c>
      <c r="G2638">
        <v>278250</v>
      </c>
      <c r="H2638">
        <v>6.09</v>
      </c>
      <c r="I2638">
        <v>1694542.5</v>
      </c>
      <c r="J2638" t="s">
        <v>81</v>
      </c>
      <c r="K2638">
        <v>0.3939901002552153</v>
      </c>
      <c r="L2638">
        <v>39.399000000000001</v>
      </c>
      <c r="M2638" t="s">
        <v>82</v>
      </c>
    </row>
    <row r="2639" spans="1:13">
      <c r="A2639" t="s">
        <v>1672</v>
      </c>
      <c r="B2639" t="s">
        <v>1673</v>
      </c>
      <c r="C2639" t="str">
        <f>TEXT(D2639, "mmm")</f>
        <v>Feb</v>
      </c>
      <c r="D2639" s="1">
        <v>45351</v>
      </c>
      <c r="E2639" t="s">
        <v>1681</v>
      </c>
      <c r="F2639" t="s">
        <v>101</v>
      </c>
      <c r="G2639">
        <v>278250</v>
      </c>
      <c r="H2639">
        <v>6.09</v>
      </c>
      <c r="I2639">
        <v>1694542.5</v>
      </c>
      <c r="J2639" t="s">
        <v>81</v>
      </c>
      <c r="K2639">
        <v>0.3939901002552153</v>
      </c>
      <c r="L2639">
        <v>39.399000000000001</v>
      </c>
      <c r="M2639" t="s">
        <v>82</v>
      </c>
    </row>
    <row r="2640" spans="1:13">
      <c r="A2640" t="s">
        <v>1672</v>
      </c>
      <c r="B2640" t="s">
        <v>1673</v>
      </c>
      <c r="C2640" t="str">
        <f>TEXT(D2640, "mmm")</f>
        <v>Feb</v>
      </c>
      <c r="D2640" s="1">
        <v>45351</v>
      </c>
      <c r="E2640" t="s">
        <v>1682</v>
      </c>
      <c r="F2640" t="s">
        <v>101</v>
      </c>
      <c r="G2640">
        <v>278250</v>
      </c>
      <c r="H2640">
        <v>6.09</v>
      </c>
      <c r="I2640">
        <v>1694542.5</v>
      </c>
      <c r="J2640" t="s">
        <v>81</v>
      </c>
      <c r="K2640">
        <v>0.3939901002552153</v>
      </c>
      <c r="L2640">
        <v>39.399000000000001</v>
      </c>
      <c r="M2640" t="s">
        <v>82</v>
      </c>
    </row>
    <row r="2641" spans="1:13">
      <c r="A2641" t="s">
        <v>1672</v>
      </c>
      <c r="B2641" t="s">
        <v>1673</v>
      </c>
      <c r="C2641" t="str">
        <f>TEXT(D2641, "mmm")</f>
        <v>Feb</v>
      </c>
      <c r="D2641" s="1">
        <v>45351</v>
      </c>
      <c r="E2641" t="s">
        <v>1683</v>
      </c>
      <c r="F2641" t="s">
        <v>101</v>
      </c>
      <c r="G2641">
        <v>278250</v>
      </c>
      <c r="H2641">
        <v>6.09</v>
      </c>
      <c r="I2641">
        <v>1694542.5</v>
      </c>
      <c r="J2641" t="s">
        <v>81</v>
      </c>
      <c r="K2641">
        <v>0.3939901002552153</v>
      </c>
      <c r="L2641">
        <v>39.399000000000001</v>
      </c>
      <c r="M2641" t="s">
        <v>82</v>
      </c>
    </row>
    <row r="2642" spans="1:13">
      <c r="A2642" t="s">
        <v>1720</v>
      </c>
      <c r="B2642" t="s">
        <v>1721</v>
      </c>
      <c r="C2642" t="str">
        <f>TEXT(D2642, "mmm")</f>
        <v>Feb</v>
      </c>
      <c r="D2642" s="1">
        <v>45351</v>
      </c>
      <c r="E2642" t="s">
        <v>1722</v>
      </c>
      <c r="F2642" t="s">
        <v>80</v>
      </c>
      <c r="G2642">
        <v>7000</v>
      </c>
      <c r="H2642">
        <v>67.75</v>
      </c>
      <c r="I2642">
        <v>474250</v>
      </c>
      <c r="J2642" t="s">
        <v>81</v>
      </c>
      <c r="K2642">
        <v>-3.8707734777386871E-2</v>
      </c>
      <c r="L2642">
        <v>-3.8708</v>
      </c>
      <c r="M2642" t="s">
        <v>82</v>
      </c>
    </row>
    <row r="2643" spans="1:13">
      <c r="A2643" t="s">
        <v>1644</v>
      </c>
      <c r="B2643" t="s">
        <v>1645</v>
      </c>
      <c r="C2643" t="str">
        <f>TEXT(D2643, "mmm")</f>
        <v>Feb</v>
      </c>
      <c r="D2643" s="1">
        <v>45351</v>
      </c>
      <c r="E2643" t="s">
        <v>1646</v>
      </c>
      <c r="F2643" t="s">
        <v>128</v>
      </c>
      <c r="G2643">
        <v>2680</v>
      </c>
      <c r="H2643">
        <v>12.7</v>
      </c>
      <c r="I2643">
        <v>34036</v>
      </c>
      <c r="J2643" t="s">
        <v>81</v>
      </c>
      <c r="K2643">
        <v>1.8111385369558471E-2</v>
      </c>
      <c r="L2643">
        <v>1.8110999999999999</v>
      </c>
      <c r="M2643" t="s">
        <v>82</v>
      </c>
    </row>
    <row r="2644" spans="1:13">
      <c r="A2644" t="s">
        <v>1723</v>
      </c>
      <c r="B2644" t="s">
        <v>1724</v>
      </c>
      <c r="C2644" t="str">
        <f>TEXT(D2644, "mmm")</f>
        <v>Feb</v>
      </c>
      <c r="D2644" s="1">
        <v>45351</v>
      </c>
      <c r="E2644" t="s">
        <v>1725</v>
      </c>
      <c r="F2644" t="s">
        <v>251</v>
      </c>
      <c r="G2644">
        <v>10500</v>
      </c>
      <c r="H2644">
        <v>4.28</v>
      </c>
      <c r="I2644">
        <v>44940</v>
      </c>
      <c r="J2644" t="s">
        <v>86</v>
      </c>
      <c r="K2644">
        <v>-1.2406979715881341E-2</v>
      </c>
      <c r="L2644">
        <v>-1.2406999999999999</v>
      </c>
      <c r="M2644" t="s">
        <v>82</v>
      </c>
    </row>
    <row r="2645" spans="1:13">
      <c r="A2645" t="s">
        <v>129</v>
      </c>
      <c r="B2645" t="s">
        <v>130</v>
      </c>
      <c r="C2645" t="str">
        <f>TEXT(D2645, "mmm")</f>
        <v>Feb</v>
      </c>
      <c r="D2645" s="1">
        <v>45351</v>
      </c>
      <c r="E2645" t="s">
        <v>109</v>
      </c>
      <c r="F2645" t="s">
        <v>101</v>
      </c>
      <c r="G2645">
        <v>155829</v>
      </c>
      <c r="H2645">
        <v>6.94</v>
      </c>
      <c r="I2645">
        <v>1081453.26</v>
      </c>
      <c r="J2645" t="s">
        <v>86</v>
      </c>
      <c r="K2645">
        <v>-6.3309293878933803E-2</v>
      </c>
      <c r="L2645">
        <v>-6.3308999999999997</v>
      </c>
      <c r="M2645" t="s">
        <v>82</v>
      </c>
    </row>
    <row r="2646" spans="1:13">
      <c r="A2646" t="s">
        <v>1726</v>
      </c>
      <c r="B2646" t="s">
        <v>1727</v>
      </c>
      <c r="C2646" t="str">
        <f>TEXT(D2646, "mmm")</f>
        <v>Feb</v>
      </c>
      <c r="D2646" s="1">
        <v>45351</v>
      </c>
      <c r="E2646" t="s">
        <v>1728</v>
      </c>
      <c r="F2646" t="s">
        <v>128</v>
      </c>
      <c r="G2646">
        <v>77000</v>
      </c>
      <c r="H2646">
        <v>0.13</v>
      </c>
      <c r="I2646">
        <v>10010</v>
      </c>
      <c r="J2646" t="s">
        <v>86</v>
      </c>
      <c r="K2646">
        <v>-3.059932048544145E-2</v>
      </c>
      <c r="L2646">
        <v>-3.0598999999999998</v>
      </c>
      <c r="M2646" t="s">
        <v>82</v>
      </c>
    </row>
    <row r="2647" spans="1:13">
      <c r="A2647" t="s">
        <v>129</v>
      </c>
      <c r="B2647" t="s">
        <v>130</v>
      </c>
      <c r="C2647" t="str">
        <f>TEXT(D2647, "mmm")</f>
        <v>Feb</v>
      </c>
      <c r="D2647" s="1">
        <v>45351</v>
      </c>
      <c r="E2647" t="s">
        <v>110</v>
      </c>
      <c r="F2647" t="s">
        <v>101</v>
      </c>
      <c r="G2647">
        <v>155829</v>
      </c>
      <c r="H2647">
        <v>6.94</v>
      </c>
      <c r="I2647">
        <v>1081453.26</v>
      </c>
      <c r="J2647" t="s">
        <v>86</v>
      </c>
      <c r="K2647">
        <v>-6.3309293878933803E-2</v>
      </c>
      <c r="L2647">
        <v>-6.3308999999999997</v>
      </c>
      <c r="M2647" t="s">
        <v>82</v>
      </c>
    </row>
    <row r="2648" spans="1:13">
      <c r="A2648" t="s">
        <v>129</v>
      </c>
      <c r="B2648" t="s">
        <v>130</v>
      </c>
      <c r="C2648" t="str">
        <f>TEXT(D2648, "mmm")</f>
        <v>Feb</v>
      </c>
      <c r="D2648" s="1">
        <v>45351</v>
      </c>
      <c r="E2648" t="s">
        <v>111</v>
      </c>
      <c r="F2648" t="s">
        <v>101</v>
      </c>
      <c r="G2648">
        <v>155829</v>
      </c>
      <c r="H2648">
        <v>6.94</v>
      </c>
      <c r="I2648">
        <v>1081453.26</v>
      </c>
      <c r="J2648" t="s">
        <v>86</v>
      </c>
      <c r="K2648">
        <v>-6.3309293878933803E-2</v>
      </c>
      <c r="L2648">
        <v>-6.3308999999999997</v>
      </c>
      <c r="M2648" t="s">
        <v>82</v>
      </c>
    </row>
    <row r="2649" spans="1:13">
      <c r="A2649" t="s">
        <v>1729</v>
      </c>
      <c r="B2649" t="s">
        <v>1730</v>
      </c>
      <c r="C2649" t="str">
        <f>TEXT(D2649, "mmm")</f>
        <v>Feb</v>
      </c>
      <c r="D2649" s="1">
        <v>45351</v>
      </c>
      <c r="E2649" t="s">
        <v>1731</v>
      </c>
      <c r="F2649" t="s">
        <v>118</v>
      </c>
      <c r="G2649">
        <v>1545</v>
      </c>
      <c r="H2649">
        <v>26.44</v>
      </c>
      <c r="I2649">
        <v>40849.800000000003</v>
      </c>
      <c r="J2649" t="s">
        <v>81</v>
      </c>
      <c r="K2649">
        <v>0.1872171863558916</v>
      </c>
      <c r="L2649">
        <v>18.721699999999998</v>
      </c>
      <c r="M2649" t="s">
        <v>82</v>
      </c>
    </row>
    <row r="2650" spans="1:13">
      <c r="A2650" t="s">
        <v>1298</v>
      </c>
      <c r="B2650" t="s">
        <v>1299</v>
      </c>
      <c r="C2650" t="str">
        <f>TEXT(D2650, "mmm")</f>
        <v>Feb</v>
      </c>
      <c r="D2650" s="1">
        <v>45351</v>
      </c>
      <c r="E2650" t="s">
        <v>1300</v>
      </c>
      <c r="F2650" t="s">
        <v>101</v>
      </c>
      <c r="G2650">
        <v>30000</v>
      </c>
      <c r="H2650">
        <v>7.27</v>
      </c>
      <c r="I2650">
        <v>218100</v>
      </c>
      <c r="J2650" t="s">
        <v>81</v>
      </c>
      <c r="K2650">
        <v>2.7700871456256101E-2</v>
      </c>
      <c r="L2650">
        <v>2.7700999999999998</v>
      </c>
      <c r="M2650" t="s">
        <v>82</v>
      </c>
    </row>
    <row r="2651" spans="1:13">
      <c r="A2651" t="s">
        <v>107</v>
      </c>
      <c r="B2651" t="s">
        <v>108</v>
      </c>
      <c r="C2651" t="str">
        <f>TEXT(D2651, "mmm")</f>
        <v>Feb</v>
      </c>
      <c r="D2651" s="1">
        <v>45351</v>
      </c>
      <c r="E2651" t="s">
        <v>111</v>
      </c>
      <c r="F2651" t="s">
        <v>101</v>
      </c>
      <c r="G2651">
        <v>21000</v>
      </c>
      <c r="H2651">
        <v>7.68</v>
      </c>
      <c r="I2651">
        <v>161280</v>
      </c>
      <c r="J2651" t="s">
        <v>81</v>
      </c>
      <c r="K2651">
        <v>-6.3719147504458173E-2</v>
      </c>
      <c r="L2651">
        <v>-6.3719000000000001</v>
      </c>
      <c r="M2651" t="s">
        <v>82</v>
      </c>
    </row>
    <row r="2652" spans="1:13">
      <c r="A2652" t="s">
        <v>107</v>
      </c>
      <c r="B2652" t="s">
        <v>108</v>
      </c>
      <c r="C2652" t="str">
        <f>TEXT(D2652, "mmm")</f>
        <v>Feb</v>
      </c>
      <c r="D2652" s="1">
        <v>45351</v>
      </c>
      <c r="E2652" t="s">
        <v>110</v>
      </c>
      <c r="F2652" t="s">
        <v>101</v>
      </c>
      <c r="G2652">
        <v>21000</v>
      </c>
      <c r="H2652">
        <v>7.68</v>
      </c>
      <c r="I2652">
        <v>161280</v>
      </c>
      <c r="J2652" t="s">
        <v>81</v>
      </c>
      <c r="K2652">
        <v>-6.3719147504458173E-2</v>
      </c>
      <c r="L2652">
        <v>-6.3719000000000001</v>
      </c>
      <c r="M2652" t="s">
        <v>82</v>
      </c>
    </row>
    <row r="2653" spans="1:13">
      <c r="A2653" t="s">
        <v>107</v>
      </c>
      <c r="B2653" t="s">
        <v>108</v>
      </c>
      <c r="C2653" t="str">
        <f>TEXT(D2653, "mmm")</f>
        <v>Feb</v>
      </c>
      <c r="D2653" s="1">
        <v>45351</v>
      </c>
      <c r="E2653" t="s">
        <v>109</v>
      </c>
      <c r="F2653" t="s">
        <v>101</v>
      </c>
      <c r="G2653">
        <v>21000</v>
      </c>
      <c r="H2653">
        <v>7.68</v>
      </c>
      <c r="I2653">
        <v>161280</v>
      </c>
      <c r="J2653" t="s">
        <v>81</v>
      </c>
      <c r="K2653">
        <v>-6.3719147504458173E-2</v>
      </c>
      <c r="L2653">
        <v>-6.3719000000000001</v>
      </c>
      <c r="M2653" t="s">
        <v>82</v>
      </c>
    </row>
    <row r="2654" spans="1:13">
      <c r="A2654" t="s">
        <v>1729</v>
      </c>
      <c r="B2654" t="s">
        <v>1730</v>
      </c>
      <c r="C2654" t="str">
        <f>TEXT(D2654, "mmm")</f>
        <v>Feb</v>
      </c>
      <c r="D2654" s="1">
        <v>45351</v>
      </c>
      <c r="E2654" t="s">
        <v>1732</v>
      </c>
      <c r="F2654" t="s">
        <v>118</v>
      </c>
      <c r="G2654">
        <v>6000</v>
      </c>
      <c r="H2654">
        <v>25.87</v>
      </c>
      <c r="I2654">
        <v>155220</v>
      </c>
      <c r="J2654" t="s">
        <v>86</v>
      </c>
      <c r="K2654">
        <v>0.1872171863558916</v>
      </c>
      <c r="L2654">
        <v>18.721699999999998</v>
      </c>
      <c r="M2654" t="s">
        <v>82</v>
      </c>
    </row>
    <row r="2655" spans="1:13">
      <c r="A2655" t="s">
        <v>1323</v>
      </c>
      <c r="B2655" t="s">
        <v>1324</v>
      </c>
      <c r="C2655" t="str">
        <f>TEXT(D2655, "mmm")</f>
        <v>Feb</v>
      </c>
      <c r="D2655" s="1">
        <v>45351</v>
      </c>
      <c r="E2655" t="s">
        <v>1733</v>
      </c>
      <c r="F2655" t="s">
        <v>80</v>
      </c>
      <c r="G2655">
        <v>1200</v>
      </c>
      <c r="H2655">
        <v>21.57</v>
      </c>
      <c r="I2655">
        <v>25884</v>
      </c>
      <c r="J2655" t="s">
        <v>81</v>
      </c>
      <c r="K2655">
        <v>-0.12504247679298541</v>
      </c>
      <c r="L2655">
        <v>-12.504200000000001</v>
      </c>
      <c r="M2655" t="s">
        <v>82</v>
      </c>
    </row>
    <row r="2656" spans="1:13">
      <c r="A2656" t="s">
        <v>1729</v>
      </c>
      <c r="B2656" t="s">
        <v>1730</v>
      </c>
      <c r="C2656" t="str">
        <f>TEXT(D2656, "mmm")</f>
        <v>Feb</v>
      </c>
      <c r="D2656" s="1">
        <v>45351</v>
      </c>
      <c r="E2656" t="s">
        <v>1734</v>
      </c>
      <c r="F2656" t="s">
        <v>128</v>
      </c>
      <c r="G2656">
        <v>9500</v>
      </c>
      <c r="H2656">
        <v>26.54</v>
      </c>
      <c r="I2656">
        <v>252130</v>
      </c>
      <c r="J2656" t="s">
        <v>86</v>
      </c>
      <c r="K2656">
        <v>0.1872171863558916</v>
      </c>
      <c r="L2656">
        <v>18.721699999999998</v>
      </c>
      <c r="M2656" t="s">
        <v>82</v>
      </c>
    </row>
    <row r="2657" spans="1:13">
      <c r="A2657" t="s">
        <v>1735</v>
      </c>
      <c r="B2657" t="s">
        <v>1736</v>
      </c>
      <c r="C2657" t="str">
        <f>TEXT(D2657, "mmm")</f>
        <v>Feb</v>
      </c>
      <c r="D2657" s="1">
        <v>45351</v>
      </c>
      <c r="E2657" t="s">
        <v>1737</v>
      </c>
      <c r="F2657" t="s">
        <v>80</v>
      </c>
      <c r="G2657">
        <v>1300</v>
      </c>
      <c r="H2657">
        <v>28.19</v>
      </c>
      <c r="I2657">
        <v>36647</v>
      </c>
      <c r="J2657" t="s">
        <v>86</v>
      </c>
      <c r="K2657">
        <v>-3.5897253958382058E-2</v>
      </c>
      <c r="L2657">
        <v>-3.5897000000000001</v>
      </c>
      <c r="M2657" t="s">
        <v>82</v>
      </c>
    </row>
    <row r="2658" spans="1:13">
      <c r="A2658" t="s">
        <v>1735</v>
      </c>
      <c r="B2658" t="s">
        <v>1736</v>
      </c>
      <c r="C2658" t="str">
        <f>TEXT(D2658, "mmm")</f>
        <v>Feb</v>
      </c>
      <c r="D2658" s="1">
        <v>45351</v>
      </c>
      <c r="E2658" t="s">
        <v>1737</v>
      </c>
      <c r="F2658" t="s">
        <v>80</v>
      </c>
      <c r="G2658">
        <v>1300</v>
      </c>
      <c r="H2658">
        <v>28.19</v>
      </c>
      <c r="I2658">
        <v>36647</v>
      </c>
      <c r="J2658" t="s">
        <v>86</v>
      </c>
      <c r="K2658">
        <v>-3.5897253958382058E-2</v>
      </c>
      <c r="L2658">
        <v>-3.5897000000000001</v>
      </c>
      <c r="M2658" t="s">
        <v>82</v>
      </c>
    </row>
    <row r="2659" spans="1:13">
      <c r="A2659" t="s">
        <v>952</v>
      </c>
      <c r="B2659" t="s">
        <v>953</v>
      </c>
      <c r="C2659" t="str">
        <f>TEXT(D2659, "mmm")</f>
        <v>Feb</v>
      </c>
      <c r="D2659" s="1">
        <v>45351</v>
      </c>
      <c r="E2659" t="s">
        <v>1434</v>
      </c>
      <c r="F2659" t="s">
        <v>101</v>
      </c>
      <c r="G2659">
        <v>2897</v>
      </c>
      <c r="H2659">
        <v>20.76</v>
      </c>
      <c r="I2659">
        <v>60141.72</v>
      </c>
      <c r="J2659" t="s">
        <v>81</v>
      </c>
      <c r="K2659">
        <v>-2.591168869611293E-2</v>
      </c>
      <c r="L2659">
        <v>-2.5912000000000002</v>
      </c>
      <c r="M2659" t="s">
        <v>82</v>
      </c>
    </row>
    <row r="2660" spans="1:13">
      <c r="A2660" t="s">
        <v>1621</v>
      </c>
      <c r="B2660" t="s">
        <v>1622</v>
      </c>
      <c r="C2660" t="str">
        <f>TEXT(D2660, "mmm")</f>
        <v>Feb</v>
      </c>
      <c r="D2660" s="1">
        <v>45351</v>
      </c>
      <c r="E2660" t="s">
        <v>1738</v>
      </c>
      <c r="F2660" t="s">
        <v>80</v>
      </c>
      <c r="G2660">
        <v>2640</v>
      </c>
      <c r="H2660">
        <v>56.97</v>
      </c>
      <c r="I2660">
        <v>150400.79999999999</v>
      </c>
      <c r="J2660" t="s">
        <v>81</v>
      </c>
      <c r="K2660">
        <v>1.883777083113158E-2</v>
      </c>
      <c r="L2660">
        <v>1.8837999999999999</v>
      </c>
      <c r="M2660" t="s">
        <v>82</v>
      </c>
    </row>
    <row r="2661" spans="1:13">
      <c r="A2661" t="s">
        <v>142</v>
      </c>
      <c r="B2661" t="s">
        <v>143</v>
      </c>
      <c r="C2661" t="str">
        <f>TEXT(D2661, "mmm")</f>
        <v>Feb</v>
      </c>
      <c r="D2661" s="1">
        <v>45351</v>
      </c>
      <c r="E2661" t="s">
        <v>102</v>
      </c>
      <c r="F2661" t="s">
        <v>101</v>
      </c>
      <c r="G2661">
        <v>49946</v>
      </c>
      <c r="H2661">
        <v>17.13</v>
      </c>
      <c r="I2661">
        <v>855574.98</v>
      </c>
      <c r="J2661" t="s">
        <v>81</v>
      </c>
      <c r="K2661">
        <v>-1.7068701042533E-2</v>
      </c>
      <c r="L2661">
        <v>-1.7069000000000001</v>
      </c>
      <c r="M2661" t="s">
        <v>82</v>
      </c>
    </row>
    <row r="2662" spans="1:13">
      <c r="A2662" t="s">
        <v>142</v>
      </c>
      <c r="B2662" t="s">
        <v>143</v>
      </c>
      <c r="C2662" t="str">
        <f>TEXT(D2662, "mmm")</f>
        <v>Feb</v>
      </c>
      <c r="D2662" s="1">
        <v>45351</v>
      </c>
      <c r="E2662" t="s">
        <v>100</v>
      </c>
      <c r="F2662" t="s">
        <v>101</v>
      </c>
      <c r="G2662">
        <v>49946</v>
      </c>
      <c r="H2662">
        <v>17.13</v>
      </c>
      <c r="I2662">
        <v>855574.98</v>
      </c>
      <c r="J2662" t="s">
        <v>81</v>
      </c>
      <c r="K2662">
        <v>-1.7068701042533E-2</v>
      </c>
      <c r="L2662">
        <v>-1.7069000000000001</v>
      </c>
      <c r="M2662" t="s">
        <v>82</v>
      </c>
    </row>
    <row r="2663" spans="1:13">
      <c r="A2663" t="s">
        <v>1687</v>
      </c>
      <c r="B2663" t="s">
        <v>1688</v>
      </c>
      <c r="C2663" t="str">
        <f>TEXT(D2663, "mmm")</f>
        <v>Feb</v>
      </c>
      <c r="D2663" s="1">
        <v>45351</v>
      </c>
      <c r="E2663" t="s">
        <v>1689</v>
      </c>
      <c r="F2663" t="s">
        <v>217</v>
      </c>
      <c r="G2663">
        <v>10000</v>
      </c>
      <c r="H2663">
        <v>5.28</v>
      </c>
      <c r="I2663">
        <v>52800</v>
      </c>
      <c r="J2663" t="s">
        <v>86</v>
      </c>
      <c r="K2663">
        <v>8.8014939468471276E-2</v>
      </c>
      <c r="L2663">
        <v>8.8015000000000008</v>
      </c>
      <c r="M2663" t="s">
        <v>82</v>
      </c>
    </row>
    <row r="2664" spans="1:13">
      <c r="A2664" t="s">
        <v>1668</v>
      </c>
      <c r="B2664" t="s">
        <v>1669</v>
      </c>
      <c r="C2664" t="str">
        <f>TEXT(D2664, "mmm")</f>
        <v>Feb</v>
      </c>
      <c r="D2664" s="1">
        <v>45351</v>
      </c>
      <c r="E2664" t="s">
        <v>1739</v>
      </c>
      <c r="F2664" t="s">
        <v>80</v>
      </c>
      <c r="G2664">
        <v>1000</v>
      </c>
      <c r="H2664">
        <v>18.8</v>
      </c>
      <c r="I2664">
        <v>18800</v>
      </c>
      <c r="J2664" t="s">
        <v>81</v>
      </c>
      <c r="K2664">
        <v>8.9769387964799829E-3</v>
      </c>
      <c r="L2664">
        <v>0.89770000000000005</v>
      </c>
      <c r="M2664" t="s">
        <v>82</v>
      </c>
    </row>
    <row r="2665" spans="1:13">
      <c r="A2665" t="s">
        <v>725</v>
      </c>
      <c r="B2665" t="s">
        <v>726</v>
      </c>
      <c r="C2665" t="str">
        <f>TEXT(D2665, "mmm")</f>
        <v>Feb</v>
      </c>
      <c r="D2665" s="1">
        <v>45351</v>
      </c>
      <c r="E2665" t="s">
        <v>727</v>
      </c>
      <c r="F2665" t="s">
        <v>128</v>
      </c>
      <c r="G2665">
        <v>700</v>
      </c>
      <c r="H2665">
        <v>18</v>
      </c>
      <c r="I2665">
        <v>12600</v>
      </c>
      <c r="J2665" t="s">
        <v>81</v>
      </c>
      <c r="K2665">
        <v>-1.722206295775686E-2</v>
      </c>
      <c r="L2665">
        <v>-1.7222</v>
      </c>
      <c r="M2665" t="s">
        <v>82</v>
      </c>
    </row>
    <row r="2666" spans="1:13">
      <c r="A2666" t="s">
        <v>999</v>
      </c>
      <c r="B2666" t="s">
        <v>1000</v>
      </c>
      <c r="C2666" t="str">
        <f>TEXT(D2666, "mmm")</f>
        <v>Feb</v>
      </c>
      <c r="D2666" s="1">
        <v>45351</v>
      </c>
      <c r="E2666" t="s">
        <v>1001</v>
      </c>
      <c r="F2666" t="s">
        <v>80</v>
      </c>
      <c r="G2666">
        <v>2900</v>
      </c>
      <c r="H2666">
        <v>7.79</v>
      </c>
      <c r="I2666">
        <v>22591</v>
      </c>
      <c r="J2666" t="s">
        <v>86</v>
      </c>
      <c r="K2666">
        <v>-6.4102562535052088E-2</v>
      </c>
      <c r="L2666">
        <v>-6.4103000000000003</v>
      </c>
      <c r="M2666" t="s">
        <v>82</v>
      </c>
    </row>
    <row r="2667" spans="1:13">
      <c r="A2667" t="s">
        <v>1584</v>
      </c>
      <c r="B2667" t="s">
        <v>1585</v>
      </c>
      <c r="C2667" t="str">
        <f>TEXT(D2667, "mmm")</f>
        <v>Feb</v>
      </c>
      <c r="D2667" s="1">
        <v>45351</v>
      </c>
      <c r="E2667" t="s">
        <v>1740</v>
      </c>
      <c r="F2667" t="s">
        <v>80</v>
      </c>
      <c r="G2667">
        <v>1000</v>
      </c>
      <c r="H2667">
        <v>20.6</v>
      </c>
      <c r="I2667">
        <v>20600</v>
      </c>
      <c r="J2667" t="s">
        <v>81</v>
      </c>
      <c r="K2667">
        <v>4.5845227315600028E-2</v>
      </c>
      <c r="L2667">
        <v>4.5845000000000002</v>
      </c>
      <c r="M2667" t="s">
        <v>82</v>
      </c>
    </row>
    <row r="2668" spans="1:13">
      <c r="A2668" t="s">
        <v>1512</v>
      </c>
      <c r="B2668" t="s">
        <v>1513</v>
      </c>
      <c r="C2668" t="str">
        <f>TEXT(D2668, "mmm")</f>
        <v>Feb</v>
      </c>
      <c r="D2668" s="1">
        <v>45351</v>
      </c>
      <c r="E2668" t="s">
        <v>1741</v>
      </c>
      <c r="F2668" t="s">
        <v>118</v>
      </c>
      <c r="G2668">
        <v>100</v>
      </c>
      <c r="H2668">
        <v>112.23</v>
      </c>
      <c r="I2668">
        <v>11223</v>
      </c>
      <c r="J2668" t="s">
        <v>81</v>
      </c>
      <c r="K2668">
        <v>-4.0472154368514042E-2</v>
      </c>
      <c r="L2668">
        <v>-4.0472000000000001</v>
      </c>
      <c r="M2668" t="s">
        <v>82</v>
      </c>
    </row>
    <row r="2669" spans="1:13">
      <c r="A2669" t="s">
        <v>1742</v>
      </c>
      <c r="B2669" t="s">
        <v>1743</v>
      </c>
      <c r="C2669" t="str">
        <f>TEXT(D2669, "mmm")</f>
        <v>Feb</v>
      </c>
      <c r="D2669" s="1">
        <v>45351</v>
      </c>
      <c r="E2669" t="s">
        <v>110</v>
      </c>
      <c r="F2669" t="s">
        <v>101</v>
      </c>
      <c r="G2669">
        <v>70804</v>
      </c>
      <c r="H2669">
        <v>30.51</v>
      </c>
      <c r="I2669">
        <v>2160230.04</v>
      </c>
      <c r="J2669" t="s">
        <v>86</v>
      </c>
      <c r="K2669">
        <v>-9.6776408533894021E-4</v>
      </c>
      <c r="L2669">
        <v>-9.6799999999999997E-2</v>
      </c>
      <c r="M2669" t="s">
        <v>82</v>
      </c>
    </row>
    <row r="2670" spans="1:13">
      <c r="A2670" t="s">
        <v>1742</v>
      </c>
      <c r="B2670" t="s">
        <v>1743</v>
      </c>
      <c r="C2670" t="str">
        <f>TEXT(D2670, "mmm")</f>
        <v>Feb</v>
      </c>
      <c r="D2670" s="1">
        <v>45351</v>
      </c>
      <c r="E2670" t="s">
        <v>109</v>
      </c>
      <c r="F2670" t="s">
        <v>101</v>
      </c>
      <c r="G2670">
        <v>70804</v>
      </c>
      <c r="H2670">
        <v>30.51</v>
      </c>
      <c r="I2670">
        <v>2160230.04</v>
      </c>
      <c r="J2670" t="s">
        <v>86</v>
      </c>
      <c r="K2670">
        <v>-9.6776408533894021E-4</v>
      </c>
      <c r="L2670">
        <v>-9.6799999999999997E-2</v>
      </c>
      <c r="M2670" t="s">
        <v>82</v>
      </c>
    </row>
    <row r="2671" spans="1:13">
      <c r="A2671" t="s">
        <v>1742</v>
      </c>
      <c r="B2671" t="s">
        <v>1743</v>
      </c>
      <c r="C2671" t="str">
        <f>TEXT(D2671, "mmm")</f>
        <v>Feb</v>
      </c>
      <c r="D2671" s="1">
        <v>45351</v>
      </c>
      <c r="E2671" t="s">
        <v>111</v>
      </c>
      <c r="F2671" t="s">
        <v>101</v>
      </c>
      <c r="G2671">
        <v>70804</v>
      </c>
      <c r="H2671">
        <v>30.51</v>
      </c>
      <c r="I2671">
        <v>2160230.04</v>
      </c>
      <c r="J2671" t="s">
        <v>86</v>
      </c>
      <c r="K2671">
        <v>-9.6776408533894021E-4</v>
      </c>
      <c r="L2671">
        <v>-9.6799999999999997E-2</v>
      </c>
      <c r="M2671" t="s">
        <v>82</v>
      </c>
    </row>
    <row r="2672" spans="1:13">
      <c r="A2672" t="s">
        <v>1707</v>
      </c>
      <c r="B2672" t="s">
        <v>1708</v>
      </c>
      <c r="C2672" t="str">
        <f>TEXT(D2672, "mmm")</f>
        <v>Feb</v>
      </c>
      <c r="D2672" s="1">
        <v>45351</v>
      </c>
      <c r="E2672" t="s">
        <v>1744</v>
      </c>
      <c r="F2672" t="s">
        <v>80</v>
      </c>
      <c r="G2672">
        <v>103405</v>
      </c>
      <c r="H2672">
        <v>8.17</v>
      </c>
      <c r="I2672">
        <v>844818.85</v>
      </c>
      <c r="J2672" t="s">
        <v>81</v>
      </c>
      <c r="K2672">
        <v>0.1066176350278973</v>
      </c>
      <c r="L2672">
        <v>10.661799999999999</v>
      </c>
      <c r="M2672" t="s">
        <v>82</v>
      </c>
    </row>
    <row r="2673" spans="1:13">
      <c r="A2673" t="s">
        <v>1745</v>
      </c>
      <c r="B2673" t="s">
        <v>1746</v>
      </c>
      <c r="C2673" t="str">
        <f>TEXT(D2673, "mmm")</f>
        <v>Feb</v>
      </c>
      <c r="D2673" s="1">
        <v>45351</v>
      </c>
      <c r="E2673" t="s">
        <v>1747</v>
      </c>
      <c r="F2673" t="s">
        <v>101</v>
      </c>
      <c r="G2673">
        <v>25069</v>
      </c>
      <c r="H2673">
        <v>1.95</v>
      </c>
      <c r="I2673">
        <v>48884.55</v>
      </c>
      <c r="J2673" t="s">
        <v>86</v>
      </c>
      <c r="K2673">
        <v>3.9215649608829839E-2</v>
      </c>
      <c r="L2673">
        <v>3.9216000000000002</v>
      </c>
      <c r="M2673" t="s">
        <v>82</v>
      </c>
    </row>
    <row r="2674" spans="1:13">
      <c r="A2674" t="s">
        <v>1094</v>
      </c>
      <c r="B2674" t="s">
        <v>1095</v>
      </c>
      <c r="C2674" t="str">
        <f>TEXT(D2674, "mmm")</f>
        <v>Feb</v>
      </c>
      <c r="D2674" s="1">
        <v>45351</v>
      </c>
      <c r="E2674" t="s">
        <v>1096</v>
      </c>
      <c r="F2674" t="s">
        <v>128</v>
      </c>
      <c r="G2674">
        <v>300</v>
      </c>
      <c r="H2674">
        <v>38.119999999999997</v>
      </c>
      <c r="I2674">
        <v>11436</v>
      </c>
      <c r="J2674" t="s">
        <v>81</v>
      </c>
      <c r="K2674">
        <v>-6.0903613740678209E-3</v>
      </c>
      <c r="L2674">
        <v>-0.60899999999999999</v>
      </c>
      <c r="M2674" t="s">
        <v>82</v>
      </c>
    </row>
    <row r="2675" spans="1:13">
      <c r="A2675" t="s">
        <v>285</v>
      </c>
      <c r="B2675" t="s">
        <v>286</v>
      </c>
      <c r="C2675" t="str">
        <f>TEXT(D2675, "mmm")</f>
        <v>Feb</v>
      </c>
      <c r="D2675" s="1">
        <v>45351</v>
      </c>
      <c r="E2675" t="s">
        <v>102</v>
      </c>
      <c r="F2675" t="s">
        <v>101</v>
      </c>
      <c r="G2675">
        <v>46958</v>
      </c>
      <c r="H2675">
        <v>16.3</v>
      </c>
      <c r="I2675">
        <v>765415.4</v>
      </c>
      <c r="J2675" t="s">
        <v>81</v>
      </c>
      <c r="K2675">
        <v>-2.4864323286298839E-3</v>
      </c>
      <c r="L2675">
        <v>-0.24859999999999999</v>
      </c>
      <c r="M2675" t="s">
        <v>82</v>
      </c>
    </row>
    <row r="2676" spans="1:13">
      <c r="A2676" t="s">
        <v>1672</v>
      </c>
      <c r="B2676" t="s">
        <v>1673</v>
      </c>
      <c r="C2676" t="str">
        <f>TEXT(D2676, "mmm")</f>
        <v>Feb</v>
      </c>
      <c r="D2676" s="1">
        <v>45351</v>
      </c>
      <c r="E2676" t="s">
        <v>1677</v>
      </c>
      <c r="F2676" t="s">
        <v>101</v>
      </c>
      <c r="G2676">
        <v>246750</v>
      </c>
      <c r="H2676">
        <v>6.09</v>
      </c>
      <c r="I2676">
        <v>1502707.5</v>
      </c>
      <c r="J2676" t="s">
        <v>81</v>
      </c>
      <c r="K2676">
        <v>0.3939901002552153</v>
      </c>
      <c r="L2676">
        <v>39.399000000000001</v>
      </c>
      <c r="M2676" t="s">
        <v>82</v>
      </c>
    </row>
    <row r="2677" spans="1:13">
      <c r="A2677" t="s">
        <v>1672</v>
      </c>
      <c r="B2677" t="s">
        <v>1673</v>
      </c>
      <c r="C2677" t="str">
        <f>TEXT(D2677, "mmm")</f>
        <v>Feb</v>
      </c>
      <c r="D2677" s="1">
        <v>45351</v>
      </c>
      <c r="E2677" t="s">
        <v>1681</v>
      </c>
      <c r="F2677" t="s">
        <v>101</v>
      </c>
      <c r="G2677">
        <v>246750</v>
      </c>
      <c r="H2677">
        <v>6.09</v>
      </c>
      <c r="I2677">
        <v>1502707.5</v>
      </c>
      <c r="J2677" t="s">
        <v>81</v>
      </c>
      <c r="K2677">
        <v>0.3939901002552153</v>
      </c>
      <c r="L2677">
        <v>39.399000000000001</v>
      </c>
      <c r="M2677" t="s">
        <v>82</v>
      </c>
    </row>
    <row r="2678" spans="1:13">
      <c r="A2678" t="s">
        <v>1672</v>
      </c>
      <c r="B2678" t="s">
        <v>1673</v>
      </c>
      <c r="C2678" t="str">
        <f>TEXT(D2678, "mmm")</f>
        <v>Feb</v>
      </c>
      <c r="D2678" s="1">
        <v>45351</v>
      </c>
      <c r="E2678" t="s">
        <v>1680</v>
      </c>
      <c r="F2678" t="s">
        <v>101</v>
      </c>
      <c r="G2678">
        <v>246750</v>
      </c>
      <c r="H2678">
        <v>6.09</v>
      </c>
      <c r="I2678">
        <v>1502707.5</v>
      </c>
      <c r="J2678" t="s">
        <v>81</v>
      </c>
      <c r="K2678">
        <v>0.3939901002552153</v>
      </c>
      <c r="L2678">
        <v>39.399000000000001</v>
      </c>
      <c r="M2678" t="s">
        <v>82</v>
      </c>
    </row>
    <row r="2679" spans="1:13">
      <c r="A2679" t="s">
        <v>1672</v>
      </c>
      <c r="B2679" t="s">
        <v>1673</v>
      </c>
      <c r="C2679" t="str">
        <f>TEXT(D2679, "mmm")</f>
        <v>Feb</v>
      </c>
      <c r="D2679" s="1">
        <v>45351</v>
      </c>
      <c r="E2679" t="s">
        <v>1675</v>
      </c>
      <c r="F2679" t="s">
        <v>101</v>
      </c>
      <c r="G2679">
        <v>246750</v>
      </c>
      <c r="H2679">
        <v>6.09</v>
      </c>
      <c r="I2679">
        <v>1502707.5</v>
      </c>
      <c r="J2679" t="s">
        <v>81</v>
      </c>
      <c r="K2679">
        <v>0.3939901002552153</v>
      </c>
      <c r="L2679">
        <v>39.399000000000001</v>
      </c>
      <c r="M2679" t="s">
        <v>82</v>
      </c>
    </row>
    <row r="2680" spans="1:13">
      <c r="A2680" t="s">
        <v>1672</v>
      </c>
      <c r="B2680" t="s">
        <v>1673</v>
      </c>
      <c r="C2680" t="str">
        <f>TEXT(D2680, "mmm")</f>
        <v>Feb</v>
      </c>
      <c r="D2680" s="1">
        <v>45351</v>
      </c>
      <c r="E2680" t="s">
        <v>1678</v>
      </c>
      <c r="F2680" t="s">
        <v>101</v>
      </c>
      <c r="G2680">
        <v>246750</v>
      </c>
      <c r="H2680">
        <v>6.09</v>
      </c>
      <c r="I2680">
        <v>1502707.5</v>
      </c>
      <c r="J2680" t="s">
        <v>81</v>
      </c>
      <c r="K2680">
        <v>0.3939901002552153</v>
      </c>
      <c r="L2680">
        <v>39.399000000000001</v>
      </c>
      <c r="M2680" t="s">
        <v>82</v>
      </c>
    </row>
    <row r="2681" spans="1:13">
      <c r="A2681" t="s">
        <v>1672</v>
      </c>
      <c r="B2681" t="s">
        <v>1673</v>
      </c>
      <c r="C2681" t="str">
        <f>TEXT(D2681, "mmm")</f>
        <v>Feb</v>
      </c>
      <c r="D2681" s="1">
        <v>45351</v>
      </c>
      <c r="E2681" t="s">
        <v>1682</v>
      </c>
      <c r="F2681" t="s">
        <v>101</v>
      </c>
      <c r="G2681">
        <v>246750</v>
      </c>
      <c r="H2681">
        <v>6.09</v>
      </c>
      <c r="I2681">
        <v>1502707.5</v>
      </c>
      <c r="J2681" t="s">
        <v>81</v>
      </c>
      <c r="K2681">
        <v>0.3939901002552153</v>
      </c>
      <c r="L2681">
        <v>39.399000000000001</v>
      </c>
      <c r="M2681" t="s">
        <v>82</v>
      </c>
    </row>
    <row r="2682" spans="1:13">
      <c r="A2682" t="s">
        <v>1672</v>
      </c>
      <c r="B2682" t="s">
        <v>1673</v>
      </c>
      <c r="C2682" t="str">
        <f>TEXT(D2682, "mmm")</f>
        <v>Feb</v>
      </c>
      <c r="D2682" s="1">
        <v>45351</v>
      </c>
      <c r="E2682" t="s">
        <v>1683</v>
      </c>
      <c r="F2682" t="s">
        <v>101</v>
      </c>
      <c r="G2682">
        <v>246750</v>
      </c>
      <c r="H2682">
        <v>6.09</v>
      </c>
      <c r="I2682">
        <v>1502707.5</v>
      </c>
      <c r="J2682" t="s">
        <v>81</v>
      </c>
      <c r="K2682">
        <v>0.3939901002552153</v>
      </c>
      <c r="L2682">
        <v>39.399000000000001</v>
      </c>
      <c r="M2682" t="s">
        <v>82</v>
      </c>
    </row>
    <row r="2683" spans="1:13">
      <c r="A2683" t="s">
        <v>1672</v>
      </c>
      <c r="B2683" t="s">
        <v>1673</v>
      </c>
      <c r="C2683" t="str">
        <f>TEXT(D2683, "mmm")</f>
        <v>Feb</v>
      </c>
      <c r="D2683" s="1">
        <v>45351</v>
      </c>
      <c r="E2683" t="s">
        <v>1677</v>
      </c>
      <c r="F2683" t="s">
        <v>101</v>
      </c>
      <c r="G2683">
        <v>278250</v>
      </c>
      <c r="H2683">
        <v>6.09</v>
      </c>
      <c r="I2683">
        <v>1694542.5</v>
      </c>
      <c r="J2683" t="s">
        <v>81</v>
      </c>
      <c r="K2683">
        <v>0.3939901002552153</v>
      </c>
      <c r="L2683">
        <v>39.399000000000001</v>
      </c>
      <c r="M2683" t="s">
        <v>82</v>
      </c>
    </row>
    <row r="2684" spans="1:13">
      <c r="A2684" t="s">
        <v>1672</v>
      </c>
      <c r="B2684" t="s">
        <v>1673</v>
      </c>
      <c r="C2684" t="str">
        <f>TEXT(D2684, "mmm")</f>
        <v>Feb</v>
      </c>
      <c r="D2684" s="1">
        <v>45351</v>
      </c>
      <c r="E2684" t="s">
        <v>1681</v>
      </c>
      <c r="F2684" t="s">
        <v>101</v>
      </c>
      <c r="G2684">
        <v>278250</v>
      </c>
      <c r="H2684">
        <v>6.09</v>
      </c>
      <c r="I2684">
        <v>1694542.5</v>
      </c>
      <c r="J2684" t="s">
        <v>81</v>
      </c>
      <c r="K2684">
        <v>0.3939901002552153</v>
      </c>
      <c r="L2684">
        <v>39.399000000000001</v>
      </c>
      <c r="M2684" t="s">
        <v>82</v>
      </c>
    </row>
    <row r="2685" spans="1:13">
      <c r="A2685" t="s">
        <v>1672</v>
      </c>
      <c r="B2685" t="s">
        <v>1673</v>
      </c>
      <c r="C2685" t="str">
        <f>TEXT(D2685, "mmm")</f>
        <v>Feb</v>
      </c>
      <c r="D2685" s="1">
        <v>45351</v>
      </c>
      <c r="E2685" t="s">
        <v>1680</v>
      </c>
      <c r="F2685" t="s">
        <v>101</v>
      </c>
      <c r="G2685">
        <v>278250</v>
      </c>
      <c r="H2685">
        <v>6.09</v>
      </c>
      <c r="I2685">
        <v>1694542.5</v>
      </c>
      <c r="J2685" t="s">
        <v>81</v>
      </c>
      <c r="K2685">
        <v>0.3939901002552153</v>
      </c>
      <c r="L2685">
        <v>39.399000000000001</v>
      </c>
      <c r="M2685" t="s">
        <v>82</v>
      </c>
    </row>
    <row r="2686" spans="1:13">
      <c r="A2686" t="s">
        <v>1672</v>
      </c>
      <c r="B2686" t="s">
        <v>1673</v>
      </c>
      <c r="C2686" t="str">
        <f>TEXT(D2686, "mmm")</f>
        <v>Feb</v>
      </c>
      <c r="D2686" s="1">
        <v>45351</v>
      </c>
      <c r="E2686" t="s">
        <v>1675</v>
      </c>
      <c r="F2686" t="s">
        <v>101</v>
      </c>
      <c r="G2686">
        <v>278250</v>
      </c>
      <c r="H2686">
        <v>6.09</v>
      </c>
      <c r="I2686">
        <v>1694542.5</v>
      </c>
      <c r="J2686" t="s">
        <v>81</v>
      </c>
      <c r="K2686">
        <v>0.3939901002552153</v>
      </c>
      <c r="L2686">
        <v>39.399000000000001</v>
      </c>
      <c r="M2686" t="s">
        <v>82</v>
      </c>
    </row>
    <row r="2687" spans="1:13">
      <c r="A2687" t="s">
        <v>1672</v>
      </c>
      <c r="B2687" t="s">
        <v>1673</v>
      </c>
      <c r="C2687" t="str">
        <f>TEXT(D2687, "mmm")</f>
        <v>Feb</v>
      </c>
      <c r="D2687" s="1">
        <v>45351</v>
      </c>
      <c r="E2687" t="s">
        <v>1678</v>
      </c>
      <c r="F2687" t="s">
        <v>101</v>
      </c>
      <c r="G2687">
        <v>278250</v>
      </c>
      <c r="H2687">
        <v>6.09</v>
      </c>
      <c r="I2687">
        <v>1694542.5</v>
      </c>
      <c r="J2687" t="s">
        <v>81</v>
      </c>
      <c r="K2687">
        <v>0.3939901002552153</v>
      </c>
      <c r="L2687">
        <v>39.399000000000001</v>
      </c>
      <c r="M2687" t="s">
        <v>82</v>
      </c>
    </row>
    <row r="2688" spans="1:13">
      <c r="A2688" t="s">
        <v>1672</v>
      </c>
      <c r="B2688" t="s">
        <v>1673</v>
      </c>
      <c r="C2688" t="str">
        <f>TEXT(D2688, "mmm")</f>
        <v>Feb</v>
      </c>
      <c r="D2688" s="1">
        <v>45351</v>
      </c>
      <c r="E2688" t="s">
        <v>1682</v>
      </c>
      <c r="F2688" t="s">
        <v>101</v>
      </c>
      <c r="G2688">
        <v>278250</v>
      </c>
      <c r="H2688">
        <v>6.09</v>
      </c>
      <c r="I2688">
        <v>1694542.5</v>
      </c>
      <c r="J2688" t="s">
        <v>81</v>
      </c>
      <c r="K2688">
        <v>0.3939901002552153</v>
      </c>
      <c r="L2688">
        <v>39.399000000000001</v>
      </c>
      <c r="M2688" t="s">
        <v>82</v>
      </c>
    </row>
    <row r="2689" spans="1:13">
      <c r="A2689" t="s">
        <v>1672</v>
      </c>
      <c r="B2689" t="s">
        <v>1673</v>
      </c>
      <c r="C2689" t="str">
        <f>TEXT(D2689, "mmm")</f>
        <v>Feb</v>
      </c>
      <c r="D2689" s="1">
        <v>45351</v>
      </c>
      <c r="E2689" t="s">
        <v>1683</v>
      </c>
      <c r="F2689" t="s">
        <v>101</v>
      </c>
      <c r="G2689">
        <v>278250</v>
      </c>
      <c r="H2689">
        <v>6.09</v>
      </c>
      <c r="I2689">
        <v>1694542.5</v>
      </c>
      <c r="J2689" t="s">
        <v>81</v>
      </c>
      <c r="K2689">
        <v>0.3939901002552153</v>
      </c>
      <c r="L2689">
        <v>39.399000000000001</v>
      </c>
      <c r="M2689" t="s">
        <v>82</v>
      </c>
    </row>
    <row r="2690" spans="1:13">
      <c r="A2690" t="s">
        <v>285</v>
      </c>
      <c r="B2690" t="s">
        <v>286</v>
      </c>
      <c r="C2690" t="str">
        <f>TEXT(D2690, "mmm")</f>
        <v>Feb</v>
      </c>
      <c r="D2690" s="1">
        <v>45351</v>
      </c>
      <c r="E2690" t="s">
        <v>100</v>
      </c>
      <c r="F2690" t="s">
        <v>101</v>
      </c>
      <c r="G2690">
        <v>46958</v>
      </c>
      <c r="H2690">
        <v>16.3</v>
      </c>
      <c r="I2690">
        <v>765415.4</v>
      </c>
      <c r="J2690" t="s">
        <v>81</v>
      </c>
      <c r="K2690">
        <v>-2.4864323286298839E-3</v>
      </c>
      <c r="L2690">
        <v>-0.24859999999999999</v>
      </c>
      <c r="M2690" t="s">
        <v>82</v>
      </c>
    </row>
    <row r="2691" spans="1:13">
      <c r="A2691" t="s">
        <v>1748</v>
      </c>
      <c r="B2691" t="s">
        <v>1749</v>
      </c>
      <c r="C2691" t="str">
        <f>TEXT(D2691, "mmm")</f>
        <v>Feb</v>
      </c>
      <c r="D2691" s="1">
        <v>45351</v>
      </c>
      <c r="E2691" t="s">
        <v>1750</v>
      </c>
      <c r="F2691" t="s">
        <v>118</v>
      </c>
      <c r="G2691">
        <v>1500</v>
      </c>
      <c r="H2691">
        <v>11.55</v>
      </c>
      <c r="I2691">
        <v>17325</v>
      </c>
      <c r="J2691" t="s">
        <v>81</v>
      </c>
      <c r="K2691">
        <v>-0.1085069015735817</v>
      </c>
      <c r="L2691">
        <v>-10.8507</v>
      </c>
      <c r="M2691" t="s">
        <v>82</v>
      </c>
    </row>
    <row r="2692" spans="1:13">
      <c r="A2692" t="s">
        <v>1751</v>
      </c>
      <c r="B2692" t="s">
        <v>1752</v>
      </c>
      <c r="C2692" t="str">
        <f>TEXT(D2692, "mmm")</f>
        <v>Feb</v>
      </c>
      <c r="D2692" s="1">
        <v>45351</v>
      </c>
      <c r="E2692" t="s">
        <v>1753</v>
      </c>
      <c r="F2692" t="s">
        <v>128</v>
      </c>
      <c r="G2692">
        <v>675</v>
      </c>
      <c r="H2692">
        <v>18</v>
      </c>
      <c r="I2692">
        <v>12150</v>
      </c>
      <c r="J2692" t="s">
        <v>81</v>
      </c>
      <c r="K2692">
        <v>-5.5493626741176527E-3</v>
      </c>
      <c r="L2692">
        <v>-0.55489999999999995</v>
      </c>
      <c r="M2692" t="s">
        <v>82</v>
      </c>
    </row>
    <row r="2693" spans="1:13">
      <c r="A2693" t="s">
        <v>265</v>
      </c>
      <c r="B2693" t="s">
        <v>266</v>
      </c>
      <c r="C2693" t="str">
        <f>TEXT(D2693, "mmm")</f>
        <v>Feb</v>
      </c>
      <c r="D2693" s="1">
        <v>45351</v>
      </c>
      <c r="E2693" t="s">
        <v>267</v>
      </c>
      <c r="F2693" t="s">
        <v>128</v>
      </c>
      <c r="G2693">
        <v>16000</v>
      </c>
      <c r="H2693">
        <v>55.5</v>
      </c>
      <c r="I2693">
        <v>888000</v>
      </c>
      <c r="J2693" t="s">
        <v>81</v>
      </c>
      <c r="K2693">
        <v>5.0954644052980669E-3</v>
      </c>
      <c r="L2693">
        <v>0.50949999999999995</v>
      </c>
      <c r="M2693" t="s">
        <v>82</v>
      </c>
    </row>
    <row r="2694" spans="1:13">
      <c r="A2694" t="s">
        <v>1469</v>
      </c>
      <c r="B2694" t="s">
        <v>1470</v>
      </c>
      <c r="C2694" t="str">
        <f>TEXT(D2694, "mmm")</f>
        <v>Mar</v>
      </c>
      <c r="D2694" s="1">
        <v>45352</v>
      </c>
      <c r="E2694" t="s">
        <v>1471</v>
      </c>
      <c r="F2694" t="s">
        <v>128</v>
      </c>
      <c r="G2694">
        <v>2000</v>
      </c>
      <c r="H2694">
        <v>9.64</v>
      </c>
      <c r="I2694">
        <v>19280</v>
      </c>
      <c r="J2694" t="s">
        <v>81</v>
      </c>
      <c r="K2694">
        <v>-5.7323603833114864E-3</v>
      </c>
      <c r="L2694">
        <v>-0.57320000000000004</v>
      </c>
      <c r="M2694" t="s">
        <v>82</v>
      </c>
    </row>
    <row r="2695" spans="1:13">
      <c r="A2695" t="s">
        <v>1745</v>
      </c>
      <c r="B2695" t="s">
        <v>1746</v>
      </c>
      <c r="C2695" t="str">
        <f>TEXT(D2695, "mmm")</f>
        <v>Mar</v>
      </c>
      <c r="D2695" s="1">
        <v>45352</v>
      </c>
      <c r="E2695" t="s">
        <v>1747</v>
      </c>
      <c r="F2695" t="s">
        <v>101</v>
      </c>
      <c r="G2695">
        <v>5000</v>
      </c>
      <c r="H2695">
        <v>2</v>
      </c>
      <c r="I2695">
        <v>10000</v>
      </c>
      <c r="J2695" t="s">
        <v>81</v>
      </c>
      <c r="K2695">
        <v>5.8823591285099619E-2</v>
      </c>
      <c r="L2695">
        <v>5.8823999999999996</v>
      </c>
      <c r="M2695" t="s">
        <v>82</v>
      </c>
    </row>
    <row r="2696" spans="1:13">
      <c r="A2696" t="s">
        <v>1754</v>
      </c>
      <c r="B2696" t="s">
        <v>1755</v>
      </c>
      <c r="C2696" t="str">
        <f>TEXT(D2696, "mmm")</f>
        <v>Mar</v>
      </c>
      <c r="D2696" s="1">
        <v>45352</v>
      </c>
      <c r="E2696" t="s">
        <v>1756</v>
      </c>
      <c r="F2696" t="s">
        <v>118</v>
      </c>
      <c r="G2696">
        <v>12000</v>
      </c>
      <c r="H2696">
        <v>119.65</v>
      </c>
      <c r="I2696">
        <v>1435800</v>
      </c>
      <c r="J2696" t="s">
        <v>86</v>
      </c>
      <c r="K2696">
        <v>1.724865862917269E-2</v>
      </c>
      <c r="L2696">
        <v>1.7249000000000001</v>
      </c>
      <c r="M2696" t="s">
        <v>82</v>
      </c>
    </row>
    <row r="2697" spans="1:13">
      <c r="A2697" t="s">
        <v>1757</v>
      </c>
      <c r="B2697" t="s">
        <v>1758</v>
      </c>
      <c r="C2697" t="str">
        <f>TEXT(D2697, "mmm")</f>
        <v>Mar</v>
      </c>
      <c r="D2697" s="1">
        <v>45352</v>
      </c>
      <c r="E2697" t="s">
        <v>1759</v>
      </c>
      <c r="F2697" t="s">
        <v>80</v>
      </c>
      <c r="G2697">
        <v>400</v>
      </c>
      <c r="H2697">
        <v>36.17</v>
      </c>
      <c r="I2697">
        <v>14468</v>
      </c>
      <c r="J2697" t="s">
        <v>86</v>
      </c>
      <c r="K2697">
        <v>-6.6667132907443083E-3</v>
      </c>
      <c r="L2697">
        <v>-0.66669999999999996</v>
      </c>
      <c r="M2697" t="s">
        <v>82</v>
      </c>
    </row>
    <row r="2698" spans="1:13">
      <c r="A2698" t="s">
        <v>185</v>
      </c>
      <c r="B2698" t="s">
        <v>186</v>
      </c>
      <c r="C2698" t="str">
        <f>TEXT(D2698, "mmm")</f>
        <v>Mar</v>
      </c>
      <c r="D2698" s="1">
        <v>45352</v>
      </c>
      <c r="E2698" t="s">
        <v>1760</v>
      </c>
      <c r="F2698" t="s">
        <v>276</v>
      </c>
      <c r="G2698">
        <v>25000</v>
      </c>
      <c r="H2698">
        <v>13.97</v>
      </c>
      <c r="I2698">
        <v>349250</v>
      </c>
      <c r="J2698" t="s">
        <v>86</v>
      </c>
      <c r="K2698">
        <v>-3.5663973400814619E-3</v>
      </c>
      <c r="L2698">
        <v>-0.35659999999999997</v>
      </c>
      <c r="M2698" t="s">
        <v>82</v>
      </c>
    </row>
    <row r="2699" spans="1:13">
      <c r="A2699" t="s">
        <v>185</v>
      </c>
      <c r="B2699" t="s">
        <v>186</v>
      </c>
      <c r="C2699" t="str">
        <f>TEXT(D2699, "mmm")</f>
        <v>Mar</v>
      </c>
      <c r="D2699" s="1">
        <v>45352</v>
      </c>
      <c r="E2699" t="s">
        <v>1760</v>
      </c>
      <c r="F2699" t="s">
        <v>276</v>
      </c>
      <c r="G2699">
        <v>1000</v>
      </c>
      <c r="H2699">
        <v>13.89</v>
      </c>
      <c r="I2699">
        <v>13890</v>
      </c>
      <c r="J2699" t="s">
        <v>81</v>
      </c>
      <c r="K2699">
        <v>-3.5663973400814619E-3</v>
      </c>
      <c r="L2699">
        <v>-0.35659999999999997</v>
      </c>
      <c r="M2699" t="s">
        <v>82</v>
      </c>
    </row>
    <row r="2700" spans="1:13">
      <c r="A2700" t="s">
        <v>133</v>
      </c>
      <c r="B2700" t="s">
        <v>134</v>
      </c>
      <c r="C2700" t="str">
        <f>TEXT(D2700, "mmm")</f>
        <v>Mar</v>
      </c>
      <c r="D2700" s="1">
        <v>45352</v>
      </c>
      <c r="E2700" t="s">
        <v>100</v>
      </c>
      <c r="F2700" t="s">
        <v>101</v>
      </c>
      <c r="G2700">
        <v>4373</v>
      </c>
      <c r="H2700">
        <v>10.1</v>
      </c>
      <c r="I2700">
        <v>44167.3</v>
      </c>
      <c r="J2700" t="s">
        <v>81</v>
      </c>
      <c r="K2700">
        <v>5.2210185966192757E-3</v>
      </c>
      <c r="L2700">
        <v>0.52210000000000001</v>
      </c>
      <c r="M2700" t="s">
        <v>82</v>
      </c>
    </row>
    <row r="2701" spans="1:13">
      <c r="A2701" t="s">
        <v>133</v>
      </c>
      <c r="B2701" t="s">
        <v>134</v>
      </c>
      <c r="C2701" t="str">
        <f>TEXT(D2701, "mmm")</f>
        <v>Mar</v>
      </c>
      <c r="D2701" s="1">
        <v>45352</v>
      </c>
      <c r="E2701" t="s">
        <v>102</v>
      </c>
      <c r="F2701" t="s">
        <v>101</v>
      </c>
      <c r="G2701">
        <v>4373</v>
      </c>
      <c r="H2701">
        <v>10.1</v>
      </c>
      <c r="I2701">
        <v>44167.3</v>
      </c>
      <c r="J2701" t="s">
        <v>81</v>
      </c>
      <c r="K2701">
        <v>5.2210185966192757E-3</v>
      </c>
      <c r="L2701">
        <v>0.52210000000000001</v>
      </c>
      <c r="M2701" t="s">
        <v>82</v>
      </c>
    </row>
    <row r="2702" spans="1:13">
      <c r="A2702" t="s">
        <v>1761</v>
      </c>
      <c r="B2702" t="s">
        <v>1762</v>
      </c>
      <c r="C2702" t="str">
        <f>TEXT(D2702, "mmm")</f>
        <v>Mar</v>
      </c>
      <c r="D2702" s="1">
        <v>45352</v>
      </c>
      <c r="E2702" t="s">
        <v>1763</v>
      </c>
      <c r="F2702" t="s">
        <v>80</v>
      </c>
      <c r="G2702">
        <v>2500</v>
      </c>
      <c r="H2702">
        <v>45</v>
      </c>
      <c r="I2702">
        <v>112500</v>
      </c>
      <c r="J2702" t="s">
        <v>86</v>
      </c>
      <c r="K2702">
        <v>1.080455351362075E-2</v>
      </c>
      <c r="L2702">
        <v>1.0805</v>
      </c>
      <c r="M2702" t="s">
        <v>82</v>
      </c>
    </row>
    <row r="2703" spans="1:13">
      <c r="A2703" t="s">
        <v>1764</v>
      </c>
      <c r="B2703" t="s">
        <v>1765</v>
      </c>
      <c r="C2703" t="str">
        <f>TEXT(D2703, "mmm")</f>
        <v>Mar</v>
      </c>
      <c r="D2703" s="1">
        <v>45352</v>
      </c>
      <c r="E2703" t="s">
        <v>1766</v>
      </c>
      <c r="F2703" t="s">
        <v>118</v>
      </c>
      <c r="G2703">
        <v>500</v>
      </c>
      <c r="H2703">
        <v>51.09</v>
      </c>
      <c r="I2703">
        <v>25545</v>
      </c>
      <c r="J2703" t="s">
        <v>86</v>
      </c>
      <c r="K2703">
        <v>-2.0019594044160541E-2</v>
      </c>
      <c r="L2703">
        <v>-2.0019999999999998</v>
      </c>
      <c r="M2703" t="s">
        <v>82</v>
      </c>
    </row>
    <row r="2704" spans="1:13">
      <c r="A2704" t="s">
        <v>1767</v>
      </c>
      <c r="B2704" t="s">
        <v>1768</v>
      </c>
      <c r="C2704" t="str">
        <f>TEXT(D2704, "mmm")</f>
        <v>Mar</v>
      </c>
      <c r="D2704" s="1">
        <v>45352</v>
      </c>
      <c r="E2704" t="s">
        <v>1769</v>
      </c>
      <c r="F2704" t="s">
        <v>128</v>
      </c>
      <c r="G2704">
        <v>10000</v>
      </c>
      <c r="H2704">
        <v>3.02</v>
      </c>
      <c r="I2704">
        <v>30200</v>
      </c>
      <c r="J2704" t="s">
        <v>81</v>
      </c>
      <c r="K2704">
        <v>-3.3898272208872089E-3</v>
      </c>
      <c r="L2704">
        <v>-0.33900000000000002</v>
      </c>
      <c r="M2704" t="s">
        <v>82</v>
      </c>
    </row>
    <row r="2705" spans="1:13">
      <c r="A2705" t="s">
        <v>665</v>
      </c>
      <c r="B2705" t="s">
        <v>666</v>
      </c>
      <c r="C2705" t="str">
        <f>TEXT(D2705, "mmm")</f>
        <v>Mar</v>
      </c>
      <c r="D2705" s="1">
        <v>45352</v>
      </c>
      <c r="E2705" t="s">
        <v>667</v>
      </c>
      <c r="F2705" t="s">
        <v>80</v>
      </c>
      <c r="G2705">
        <v>2510</v>
      </c>
      <c r="H2705">
        <v>16.96</v>
      </c>
      <c r="I2705">
        <v>42569.599999999999</v>
      </c>
      <c r="J2705" t="s">
        <v>81</v>
      </c>
      <c r="K2705">
        <v>-6.3695430780345008E-3</v>
      </c>
      <c r="L2705">
        <v>-0.63700000000000001</v>
      </c>
      <c r="M2705" t="s">
        <v>82</v>
      </c>
    </row>
    <row r="2706" spans="1:13">
      <c r="A2706" t="s">
        <v>1560</v>
      </c>
      <c r="B2706" t="s">
        <v>1561</v>
      </c>
      <c r="C2706" t="str">
        <f>TEXT(D2706, "mmm")</f>
        <v>Mar</v>
      </c>
      <c r="D2706" s="1">
        <v>45352</v>
      </c>
      <c r="E2706" t="s">
        <v>1562</v>
      </c>
      <c r="F2706" t="s">
        <v>80</v>
      </c>
      <c r="G2706">
        <v>1000</v>
      </c>
      <c r="H2706">
        <v>17.600000000000001</v>
      </c>
      <c r="I2706">
        <v>17600</v>
      </c>
      <c r="J2706" t="s">
        <v>81</v>
      </c>
      <c r="K2706">
        <v>2.1571725558123589E-2</v>
      </c>
      <c r="L2706">
        <v>2.1572</v>
      </c>
      <c r="M2706" t="s">
        <v>82</v>
      </c>
    </row>
    <row r="2707" spans="1:13">
      <c r="A2707" t="s">
        <v>291</v>
      </c>
      <c r="B2707" t="s">
        <v>292</v>
      </c>
      <c r="C2707" t="str">
        <f>TEXT(D2707, "mmm")</f>
        <v>Mar</v>
      </c>
      <c r="D2707" s="1">
        <v>45352</v>
      </c>
      <c r="E2707" t="s">
        <v>100</v>
      </c>
      <c r="F2707" t="s">
        <v>101</v>
      </c>
      <c r="G2707">
        <v>44091</v>
      </c>
      <c r="H2707">
        <v>8.06</v>
      </c>
      <c r="I2707">
        <v>355373.46</v>
      </c>
      <c r="J2707" t="s">
        <v>81</v>
      </c>
      <c r="K2707">
        <v>-3.5329344128618552E-2</v>
      </c>
      <c r="L2707">
        <v>-3.5329000000000002</v>
      </c>
      <c r="M2707" t="s">
        <v>82</v>
      </c>
    </row>
    <row r="2708" spans="1:13">
      <c r="A2708" t="s">
        <v>291</v>
      </c>
      <c r="B2708" t="s">
        <v>292</v>
      </c>
      <c r="C2708" t="str">
        <f>TEXT(D2708, "mmm")</f>
        <v>Mar</v>
      </c>
      <c r="D2708" s="1">
        <v>45352</v>
      </c>
      <c r="E2708" t="s">
        <v>102</v>
      </c>
      <c r="F2708" t="s">
        <v>101</v>
      </c>
      <c r="G2708">
        <v>44091</v>
      </c>
      <c r="H2708">
        <v>8.06</v>
      </c>
      <c r="I2708">
        <v>355373.46</v>
      </c>
      <c r="J2708" t="s">
        <v>81</v>
      </c>
      <c r="K2708">
        <v>-3.5329344128618552E-2</v>
      </c>
      <c r="L2708">
        <v>-3.5329000000000002</v>
      </c>
      <c r="M2708" t="s">
        <v>82</v>
      </c>
    </row>
    <row r="2709" spans="1:13">
      <c r="A2709" t="s">
        <v>1358</v>
      </c>
      <c r="B2709" t="s">
        <v>1359</v>
      </c>
      <c r="C2709" t="str">
        <f>TEXT(D2709, "mmm")</f>
        <v>Mar</v>
      </c>
      <c r="D2709" s="1">
        <v>45352</v>
      </c>
      <c r="E2709" t="s">
        <v>1360</v>
      </c>
      <c r="F2709" t="s">
        <v>251</v>
      </c>
      <c r="G2709">
        <v>2872</v>
      </c>
      <c r="H2709">
        <v>15.95</v>
      </c>
      <c r="I2709">
        <v>45808.4</v>
      </c>
      <c r="J2709" t="s">
        <v>81</v>
      </c>
      <c r="K2709">
        <v>-1.4357161464176319E-2</v>
      </c>
      <c r="L2709">
        <v>-1.4357</v>
      </c>
      <c r="M2709" t="s">
        <v>82</v>
      </c>
    </row>
    <row r="2710" spans="1:13">
      <c r="A2710" t="s">
        <v>1358</v>
      </c>
      <c r="B2710" t="s">
        <v>1359</v>
      </c>
      <c r="C2710" t="str">
        <f>TEXT(D2710, "mmm")</f>
        <v>Mar</v>
      </c>
      <c r="D2710" s="1">
        <v>45352</v>
      </c>
      <c r="E2710" t="s">
        <v>1360</v>
      </c>
      <c r="F2710" t="s">
        <v>251</v>
      </c>
      <c r="G2710">
        <v>2136</v>
      </c>
      <c r="H2710">
        <v>15.9</v>
      </c>
      <c r="I2710">
        <v>33962.400000000001</v>
      </c>
      <c r="J2710" t="s">
        <v>81</v>
      </c>
      <c r="K2710">
        <v>-1.4357161464176319E-2</v>
      </c>
      <c r="L2710">
        <v>-1.4357</v>
      </c>
      <c r="M2710" t="s">
        <v>82</v>
      </c>
    </row>
    <row r="2711" spans="1:13">
      <c r="A2711" t="s">
        <v>1358</v>
      </c>
      <c r="B2711" t="s">
        <v>1359</v>
      </c>
      <c r="C2711" t="str">
        <f>TEXT(D2711, "mmm")</f>
        <v>Mar</v>
      </c>
      <c r="D2711" s="1">
        <v>45352</v>
      </c>
      <c r="E2711" t="s">
        <v>1360</v>
      </c>
      <c r="F2711" t="s">
        <v>251</v>
      </c>
      <c r="G2711">
        <v>2000</v>
      </c>
      <c r="H2711">
        <v>15.85</v>
      </c>
      <c r="I2711">
        <v>31700</v>
      </c>
      <c r="J2711" t="s">
        <v>81</v>
      </c>
      <c r="K2711">
        <v>-1.4357161464176319E-2</v>
      </c>
      <c r="L2711">
        <v>-1.4357</v>
      </c>
      <c r="M2711" t="s">
        <v>82</v>
      </c>
    </row>
    <row r="2712" spans="1:13">
      <c r="A2712" t="s">
        <v>952</v>
      </c>
      <c r="B2712" t="s">
        <v>953</v>
      </c>
      <c r="C2712" t="str">
        <f>TEXT(D2712, "mmm")</f>
        <v>Mar</v>
      </c>
      <c r="D2712" s="1">
        <v>45352</v>
      </c>
      <c r="E2712" t="s">
        <v>1433</v>
      </c>
      <c r="F2712" t="s">
        <v>251</v>
      </c>
      <c r="G2712">
        <v>7103</v>
      </c>
      <c r="H2712">
        <v>20.65</v>
      </c>
      <c r="I2712">
        <v>146676.95000000001</v>
      </c>
      <c r="J2712" t="s">
        <v>86</v>
      </c>
      <c r="K2712">
        <v>-1.8822276164265461E-2</v>
      </c>
      <c r="L2712">
        <v>-1.8822000000000001</v>
      </c>
      <c r="M2712" t="s">
        <v>82</v>
      </c>
    </row>
    <row r="2713" spans="1:13">
      <c r="A2713" t="s">
        <v>1554</v>
      </c>
      <c r="B2713" t="s">
        <v>1555</v>
      </c>
      <c r="C2713" t="str">
        <f>TEXT(D2713, "mmm")</f>
        <v>Mar</v>
      </c>
      <c r="D2713" s="1">
        <v>45352</v>
      </c>
      <c r="E2713" t="s">
        <v>1556</v>
      </c>
      <c r="F2713" t="s">
        <v>80</v>
      </c>
      <c r="G2713">
        <v>1000</v>
      </c>
      <c r="H2713">
        <v>24.2</v>
      </c>
      <c r="I2713">
        <v>24200</v>
      </c>
      <c r="J2713" t="s">
        <v>81</v>
      </c>
      <c r="K2713">
        <v>-6.8550248870394848E-3</v>
      </c>
      <c r="L2713">
        <v>-0.6855</v>
      </c>
      <c r="M2713" t="s">
        <v>82</v>
      </c>
    </row>
    <row r="2714" spans="1:13">
      <c r="A2714" t="s">
        <v>1554</v>
      </c>
      <c r="B2714" t="s">
        <v>1555</v>
      </c>
      <c r="C2714" t="str">
        <f>TEXT(D2714, "mmm")</f>
        <v>Mar</v>
      </c>
      <c r="D2714" s="1">
        <v>45352</v>
      </c>
      <c r="E2714" t="s">
        <v>1556</v>
      </c>
      <c r="F2714" t="s">
        <v>80</v>
      </c>
      <c r="G2714">
        <v>1000</v>
      </c>
      <c r="H2714">
        <v>24.19</v>
      </c>
      <c r="I2714">
        <v>24190</v>
      </c>
      <c r="J2714" t="s">
        <v>81</v>
      </c>
      <c r="K2714">
        <v>-6.8550248870394848E-3</v>
      </c>
      <c r="L2714">
        <v>-0.6855</v>
      </c>
      <c r="M2714" t="s">
        <v>82</v>
      </c>
    </row>
    <row r="2715" spans="1:13">
      <c r="A2715" t="s">
        <v>1554</v>
      </c>
      <c r="B2715" t="s">
        <v>1555</v>
      </c>
      <c r="C2715" t="str">
        <f>TEXT(D2715, "mmm")</f>
        <v>Mar</v>
      </c>
      <c r="D2715" s="1">
        <v>45352</v>
      </c>
      <c r="E2715" t="s">
        <v>1556</v>
      </c>
      <c r="F2715" t="s">
        <v>80</v>
      </c>
      <c r="G2715">
        <v>1000</v>
      </c>
      <c r="H2715">
        <v>24.19</v>
      </c>
      <c r="I2715">
        <v>24190</v>
      </c>
      <c r="J2715" t="s">
        <v>81</v>
      </c>
      <c r="K2715">
        <v>-6.8550248870394848E-3</v>
      </c>
      <c r="L2715">
        <v>-0.6855</v>
      </c>
      <c r="M2715" t="s">
        <v>82</v>
      </c>
    </row>
    <row r="2716" spans="1:13">
      <c r="A2716" t="s">
        <v>1216</v>
      </c>
      <c r="B2716" t="s">
        <v>1217</v>
      </c>
      <c r="C2716" t="str">
        <f>TEXT(D2716, "mmm")</f>
        <v>Mar</v>
      </c>
      <c r="D2716" s="1">
        <v>45352</v>
      </c>
      <c r="E2716" t="s">
        <v>1718</v>
      </c>
      <c r="F2716" t="s">
        <v>80</v>
      </c>
      <c r="G2716">
        <v>15000</v>
      </c>
      <c r="H2716">
        <v>14.44</v>
      </c>
      <c r="I2716">
        <v>216600</v>
      </c>
      <c r="J2716" t="s">
        <v>86</v>
      </c>
      <c r="K2716">
        <v>-2.4016971072295279E-2</v>
      </c>
      <c r="L2716">
        <v>-2.4016999999999999</v>
      </c>
      <c r="M2716" t="s">
        <v>82</v>
      </c>
    </row>
    <row r="2717" spans="1:13">
      <c r="A2717" t="s">
        <v>1672</v>
      </c>
      <c r="B2717" t="s">
        <v>1673</v>
      </c>
      <c r="C2717" t="str">
        <f>TEXT(D2717, "mmm")</f>
        <v>Mar</v>
      </c>
      <c r="D2717" s="1">
        <v>45352</v>
      </c>
      <c r="E2717" t="s">
        <v>1674</v>
      </c>
      <c r="F2717" t="s">
        <v>101</v>
      </c>
      <c r="G2717">
        <v>1599150</v>
      </c>
      <c r="H2717">
        <v>6</v>
      </c>
      <c r="I2717">
        <v>9594900</v>
      </c>
      <c r="J2717" t="s">
        <v>81</v>
      </c>
      <c r="K2717">
        <v>0.3703098632480839</v>
      </c>
      <c r="L2717">
        <v>37.030999999999999</v>
      </c>
      <c r="M2717" t="s">
        <v>82</v>
      </c>
    </row>
    <row r="2718" spans="1:13">
      <c r="A2718" t="s">
        <v>1672</v>
      </c>
      <c r="B2718" t="s">
        <v>1673</v>
      </c>
      <c r="C2718" t="str">
        <f>TEXT(D2718, "mmm")</f>
        <v>Mar</v>
      </c>
      <c r="D2718" s="1">
        <v>45352</v>
      </c>
      <c r="E2718" t="s">
        <v>1675</v>
      </c>
      <c r="F2718" t="s">
        <v>101</v>
      </c>
      <c r="G2718">
        <v>1599150</v>
      </c>
      <c r="H2718">
        <v>6</v>
      </c>
      <c r="I2718">
        <v>9594900</v>
      </c>
      <c r="J2718" t="s">
        <v>81</v>
      </c>
      <c r="K2718">
        <v>0.3703098632480839</v>
      </c>
      <c r="L2718">
        <v>37.030999999999999</v>
      </c>
      <c r="M2718" t="s">
        <v>82</v>
      </c>
    </row>
    <row r="2719" spans="1:13">
      <c r="A2719" t="s">
        <v>1672</v>
      </c>
      <c r="B2719" t="s">
        <v>1673</v>
      </c>
      <c r="C2719" t="str">
        <f>TEXT(D2719, "mmm")</f>
        <v>Mar</v>
      </c>
      <c r="D2719" s="1">
        <v>45352</v>
      </c>
      <c r="E2719" t="s">
        <v>1676</v>
      </c>
      <c r="F2719" t="s">
        <v>101</v>
      </c>
      <c r="G2719">
        <v>1599150</v>
      </c>
      <c r="H2719">
        <v>6</v>
      </c>
      <c r="I2719">
        <v>9594900</v>
      </c>
      <c r="J2719" t="s">
        <v>81</v>
      </c>
      <c r="K2719">
        <v>0.3703098632480839</v>
      </c>
      <c r="L2719">
        <v>37.030999999999999</v>
      </c>
      <c r="M2719" t="s">
        <v>82</v>
      </c>
    </row>
    <row r="2720" spans="1:13">
      <c r="A2720" t="s">
        <v>1672</v>
      </c>
      <c r="B2720" t="s">
        <v>1673</v>
      </c>
      <c r="C2720" t="str">
        <f>TEXT(D2720, "mmm")</f>
        <v>Mar</v>
      </c>
      <c r="D2720" s="1">
        <v>45352</v>
      </c>
      <c r="E2720" t="s">
        <v>1677</v>
      </c>
      <c r="F2720" t="s">
        <v>101</v>
      </c>
      <c r="G2720">
        <v>1599150</v>
      </c>
      <c r="H2720">
        <v>6</v>
      </c>
      <c r="I2720">
        <v>9594900</v>
      </c>
      <c r="J2720" t="s">
        <v>81</v>
      </c>
      <c r="K2720">
        <v>0.3703098632480839</v>
      </c>
      <c r="L2720">
        <v>37.030999999999999</v>
      </c>
      <c r="M2720" t="s">
        <v>82</v>
      </c>
    </row>
    <row r="2721" spans="1:13">
      <c r="A2721" t="s">
        <v>1672</v>
      </c>
      <c r="B2721" t="s">
        <v>1673</v>
      </c>
      <c r="C2721" t="str">
        <f>TEXT(D2721, "mmm")</f>
        <v>Mar</v>
      </c>
      <c r="D2721" s="1">
        <v>45352</v>
      </c>
      <c r="E2721" t="s">
        <v>1678</v>
      </c>
      <c r="F2721" t="s">
        <v>101</v>
      </c>
      <c r="G2721">
        <v>1599150</v>
      </c>
      <c r="H2721">
        <v>6</v>
      </c>
      <c r="I2721">
        <v>9594900</v>
      </c>
      <c r="J2721" t="s">
        <v>81</v>
      </c>
      <c r="K2721">
        <v>0.3703098632480839</v>
      </c>
      <c r="L2721">
        <v>37.030999999999999</v>
      </c>
      <c r="M2721" t="s">
        <v>82</v>
      </c>
    </row>
    <row r="2722" spans="1:13">
      <c r="A2722" t="s">
        <v>1672</v>
      </c>
      <c r="B2722" t="s">
        <v>1673</v>
      </c>
      <c r="C2722" t="str">
        <f>TEXT(D2722, "mmm")</f>
        <v>Mar</v>
      </c>
      <c r="D2722" s="1">
        <v>45352</v>
      </c>
      <c r="E2722" t="s">
        <v>1679</v>
      </c>
      <c r="F2722" t="s">
        <v>101</v>
      </c>
      <c r="G2722">
        <v>1599150</v>
      </c>
      <c r="H2722">
        <v>6</v>
      </c>
      <c r="I2722">
        <v>9594900</v>
      </c>
      <c r="J2722" t="s">
        <v>81</v>
      </c>
      <c r="K2722">
        <v>0.3703098632480839</v>
      </c>
      <c r="L2722">
        <v>37.030999999999999</v>
      </c>
      <c r="M2722" t="s">
        <v>82</v>
      </c>
    </row>
    <row r="2723" spans="1:13">
      <c r="A2723" t="s">
        <v>1672</v>
      </c>
      <c r="B2723" t="s">
        <v>1673</v>
      </c>
      <c r="C2723" t="str">
        <f>TEXT(D2723, "mmm")</f>
        <v>Mar</v>
      </c>
      <c r="D2723" s="1">
        <v>45352</v>
      </c>
      <c r="E2723" t="s">
        <v>1680</v>
      </c>
      <c r="F2723" t="s">
        <v>101</v>
      </c>
      <c r="G2723">
        <v>1599150</v>
      </c>
      <c r="H2723">
        <v>6</v>
      </c>
      <c r="I2723">
        <v>9594900</v>
      </c>
      <c r="J2723" t="s">
        <v>81</v>
      </c>
      <c r="K2723">
        <v>0.3703098632480839</v>
      </c>
      <c r="L2723">
        <v>37.030999999999999</v>
      </c>
      <c r="M2723" t="s">
        <v>82</v>
      </c>
    </row>
    <row r="2724" spans="1:13">
      <c r="A2724" t="s">
        <v>1672</v>
      </c>
      <c r="B2724" t="s">
        <v>1673</v>
      </c>
      <c r="C2724" t="str">
        <f>TEXT(D2724, "mmm")</f>
        <v>Mar</v>
      </c>
      <c r="D2724" s="1">
        <v>45352</v>
      </c>
      <c r="E2724" t="s">
        <v>1681</v>
      </c>
      <c r="F2724" t="s">
        <v>101</v>
      </c>
      <c r="G2724">
        <v>1599150</v>
      </c>
      <c r="H2724">
        <v>6</v>
      </c>
      <c r="I2724">
        <v>9594900</v>
      </c>
      <c r="J2724" t="s">
        <v>81</v>
      </c>
      <c r="K2724">
        <v>0.3703098632480839</v>
      </c>
      <c r="L2724">
        <v>37.030999999999999</v>
      </c>
      <c r="M2724" t="s">
        <v>82</v>
      </c>
    </row>
    <row r="2725" spans="1:13">
      <c r="A2725" t="s">
        <v>1672</v>
      </c>
      <c r="B2725" t="s">
        <v>1673</v>
      </c>
      <c r="C2725" t="str">
        <f>TEXT(D2725, "mmm")</f>
        <v>Mar</v>
      </c>
      <c r="D2725" s="1">
        <v>45352</v>
      </c>
      <c r="E2725" t="s">
        <v>1682</v>
      </c>
      <c r="F2725" t="s">
        <v>101</v>
      </c>
      <c r="G2725">
        <v>1599150</v>
      </c>
      <c r="H2725">
        <v>6</v>
      </c>
      <c r="I2725">
        <v>9594900</v>
      </c>
      <c r="J2725" t="s">
        <v>81</v>
      </c>
      <c r="K2725">
        <v>0.3703098632480839</v>
      </c>
      <c r="L2725">
        <v>37.030999999999999</v>
      </c>
      <c r="M2725" t="s">
        <v>82</v>
      </c>
    </row>
    <row r="2726" spans="1:13">
      <c r="A2726" t="s">
        <v>1672</v>
      </c>
      <c r="B2726" t="s">
        <v>1673</v>
      </c>
      <c r="C2726" t="str">
        <f>TEXT(D2726, "mmm")</f>
        <v>Mar</v>
      </c>
      <c r="D2726" s="1">
        <v>45352</v>
      </c>
      <c r="E2726" t="s">
        <v>1683</v>
      </c>
      <c r="F2726" t="s">
        <v>101</v>
      </c>
      <c r="G2726">
        <v>1599150</v>
      </c>
      <c r="H2726">
        <v>6</v>
      </c>
      <c r="I2726">
        <v>9594900</v>
      </c>
      <c r="J2726" t="s">
        <v>81</v>
      </c>
      <c r="K2726">
        <v>0.3703098632480839</v>
      </c>
      <c r="L2726">
        <v>37.030999999999999</v>
      </c>
      <c r="M2726" t="s">
        <v>82</v>
      </c>
    </row>
    <row r="2727" spans="1:13">
      <c r="A2727" t="s">
        <v>1672</v>
      </c>
      <c r="B2727" t="s">
        <v>1673</v>
      </c>
      <c r="C2727" t="str">
        <f>TEXT(D2727, "mmm")</f>
        <v>Mar</v>
      </c>
      <c r="D2727" s="1">
        <v>45352</v>
      </c>
      <c r="E2727" t="s">
        <v>1674</v>
      </c>
      <c r="F2727" t="s">
        <v>101</v>
      </c>
      <c r="G2727">
        <v>2398725</v>
      </c>
      <c r="H2727">
        <v>6</v>
      </c>
      <c r="I2727">
        <v>14392350</v>
      </c>
      <c r="J2727" t="s">
        <v>81</v>
      </c>
      <c r="K2727">
        <v>0.3703098632480839</v>
      </c>
      <c r="L2727">
        <v>37.030999999999999</v>
      </c>
      <c r="M2727" t="s">
        <v>82</v>
      </c>
    </row>
    <row r="2728" spans="1:13">
      <c r="A2728" t="s">
        <v>1672</v>
      </c>
      <c r="B2728" t="s">
        <v>1673</v>
      </c>
      <c r="C2728" t="str">
        <f>TEXT(D2728, "mmm")</f>
        <v>Mar</v>
      </c>
      <c r="D2728" s="1">
        <v>45352</v>
      </c>
      <c r="E2728" t="s">
        <v>1675</v>
      </c>
      <c r="F2728" t="s">
        <v>101</v>
      </c>
      <c r="G2728">
        <v>2398725</v>
      </c>
      <c r="H2728">
        <v>6</v>
      </c>
      <c r="I2728">
        <v>14392350</v>
      </c>
      <c r="J2728" t="s">
        <v>81</v>
      </c>
      <c r="K2728">
        <v>0.3703098632480839</v>
      </c>
      <c r="L2728">
        <v>37.030999999999999</v>
      </c>
      <c r="M2728" t="s">
        <v>82</v>
      </c>
    </row>
    <row r="2729" spans="1:13">
      <c r="A2729" t="s">
        <v>1672</v>
      </c>
      <c r="B2729" t="s">
        <v>1673</v>
      </c>
      <c r="C2729" t="str">
        <f>TEXT(D2729, "mmm")</f>
        <v>Mar</v>
      </c>
      <c r="D2729" s="1">
        <v>45352</v>
      </c>
      <c r="E2729" t="s">
        <v>1676</v>
      </c>
      <c r="F2729" t="s">
        <v>101</v>
      </c>
      <c r="G2729">
        <v>2398725</v>
      </c>
      <c r="H2729">
        <v>6</v>
      </c>
      <c r="I2729">
        <v>14392350</v>
      </c>
      <c r="J2729" t="s">
        <v>81</v>
      </c>
      <c r="K2729">
        <v>0.3703098632480839</v>
      </c>
      <c r="L2729">
        <v>37.030999999999999</v>
      </c>
      <c r="M2729" t="s">
        <v>82</v>
      </c>
    </row>
    <row r="2730" spans="1:13">
      <c r="A2730" t="s">
        <v>1672</v>
      </c>
      <c r="B2730" t="s">
        <v>1673</v>
      </c>
      <c r="C2730" t="str">
        <f>TEXT(D2730, "mmm")</f>
        <v>Mar</v>
      </c>
      <c r="D2730" s="1">
        <v>45352</v>
      </c>
      <c r="E2730" t="s">
        <v>1677</v>
      </c>
      <c r="F2730" t="s">
        <v>101</v>
      </c>
      <c r="G2730">
        <v>2398725</v>
      </c>
      <c r="H2730">
        <v>6</v>
      </c>
      <c r="I2730">
        <v>14392350</v>
      </c>
      <c r="J2730" t="s">
        <v>81</v>
      </c>
      <c r="K2730">
        <v>0.3703098632480839</v>
      </c>
      <c r="L2730">
        <v>37.030999999999999</v>
      </c>
      <c r="M2730" t="s">
        <v>82</v>
      </c>
    </row>
    <row r="2731" spans="1:13">
      <c r="A2731" t="s">
        <v>1672</v>
      </c>
      <c r="B2731" t="s">
        <v>1673</v>
      </c>
      <c r="C2731" t="str">
        <f>TEXT(D2731, "mmm")</f>
        <v>Mar</v>
      </c>
      <c r="D2731" s="1">
        <v>45352</v>
      </c>
      <c r="E2731" t="s">
        <v>1678</v>
      </c>
      <c r="F2731" t="s">
        <v>101</v>
      </c>
      <c r="G2731">
        <v>2398725</v>
      </c>
      <c r="H2731">
        <v>6</v>
      </c>
      <c r="I2731">
        <v>14392350</v>
      </c>
      <c r="J2731" t="s">
        <v>81</v>
      </c>
      <c r="K2731">
        <v>0.3703098632480839</v>
      </c>
      <c r="L2731">
        <v>37.030999999999999</v>
      </c>
      <c r="M2731" t="s">
        <v>82</v>
      </c>
    </row>
    <row r="2732" spans="1:13">
      <c r="A2732" t="s">
        <v>1672</v>
      </c>
      <c r="B2732" t="s">
        <v>1673</v>
      </c>
      <c r="C2732" t="str">
        <f>TEXT(D2732, "mmm")</f>
        <v>Mar</v>
      </c>
      <c r="D2732" s="1">
        <v>45352</v>
      </c>
      <c r="E2732" t="s">
        <v>1679</v>
      </c>
      <c r="F2732" t="s">
        <v>101</v>
      </c>
      <c r="G2732">
        <v>2398725</v>
      </c>
      <c r="H2732">
        <v>6</v>
      </c>
      <c r="I2732">
        <v>14392350</v>
      </c>
      <c r="J2732" t="s">
        <v>81</v>
      </c>
      <c r="K2732">
        <v>0.3703098632480839</v>
      </c>
      <c r="L2732">
        <v>37.030999999999999</v>
      </c>
      <c r="M2732" t="s">
        <v>82</v>
      </c>
    </row>
    <row r="2733" spans="1:13">
      <c r="A2733" t="s">
        <v>1672</v>
      </c>
      <c r="B2733" t="s">
        <v>1673</v>
      </c>
      <c r="C2733" t="str">
        <f>TEXT(D2733, "mmm")</f>
        <v>Mar</v>
      </c>
      <c r="D2733" s="1">
        <v>45352</v>
      </c>
      <c r="E2733" t="s">
        <v>1680</v>
      </c>
      <c r="F2733" t="s">
        <v>101</v>
      </c>
      <c r="G2733">
        <v>2398725</v>
      </c>
      <c r="H2733">
        <v>6</v>
      </c>
      <c r="I2733">
        <v>14392350</v>
      </c>
      <c r="J2733" t="s">
        <v>81</v>
      </c>
      <c r="K2733">
        <v>0.3703098632480839</v>
      </c>
      <c r="L2733">
        <v>37.030999999999999</v>
      </c>
      <c r="M2733" t="s">
        <v>82</v>
      </c>
    </row>
    <row r="2734" spans="1:13">
      <c r="A2734" t="s">
        <v>1672</v>
      </c>
      <c r="B2734" t="s">
        <v>1673</v>
      </c>
      <c r="C2734" t="str">
        <f>TEXT(D2734, "mmm")</f>
        <v>Mar</v>
      </c>
      <c r="D2734" s="1">
        <v>45352</v>
      </c>
      <c r="E2734" t="s">
        <v>1681</v>
      </c>
      <c r="F2734" t="s">
        <v>101</v>
      </c>
      <c r="G2734">
        <v>2398725</v>
      </c>
      <c r="H2734">
        <v>6</v>
      </c>
      <c r="I2734">
        <v>14392350</v>
      </c>
      <c r="J2734" t="s">
        <v>81</v>
      </c>
      <c r="K2734">
        <v>0.3703098632480839</v>
      </c>
      <c r="L2734">
        <v>37.030999999999999</v>
      </c>
      <c r="M2734" t="s">
        <v>82</v>
      </c>
    </row>
    <row r="2735" spans="1:13">
      <c r="A2735" t="s">
        <v>1672</v>
      </c>
      <c r="B2735" t="s">
        <v>1673</v>
      </c>
      <c r="C2735" t="str">
        <f>TEXT(D2735, "mmm")</f>
        <v>Mar</v>
      </c>
      <c r="D2735" s="1">
        <v>45352</v>
      </c>
      <c r="E2735" t="s">
        <v>1682</v>
      </c>
      <c r="F2735" t="s">
        <v>101</v>
      </c>
      <c r="G2735">
        <v>2398725</v>
      </c>
      <c r="H2735">
        <v>6</v>
      </c>
      <c r="I2735">
        <v>14392350</v>
      </c>
      <c r="J2735" t="s">
        <v>81</v>
      </c>
      <c r="K2735">
        <v>0.3703098632480839</v>
      </c>
      <c r="L2735">
        <v>37.030999999999999</v>
      </c>
      <c r="M2735" t="s">
        <v>82</v>
      </c>
    </row>
    <row r="2736" spans="1:13">
      <c r="A2736" t="s">
        <v>1672</v>
      </c>
      <c r="B2736" t="s">
        <v>1673</v>
      </c>
      <c r="C2736" t="str">
        <f>TEXT(D2736, "mmm")</f>
        <v>Mar</v>
      </c>
      <c r="D2736" s="1">
        <v>45352</v>
      </c>
      <c r="E2736" t="s">
        <v>1683</v>
      </c>
      <c r="F2736" t="s">
        <v>101</v>
      </c>
      <c r="G2736">
        <v>2398725</v>
      </c>
      <c r="H2736">
        <v>6</v>
      </c>
      <c r="I2736">
        <v>14392350</v>
      </c>
      <c r="J2736" t="s">
        <v>81</v>
      </c>
      <c r="K2736">
        <v>0.3703098632480839</v>
      </c>
      <c r="L2736">
        <v>37.030999999999999</v>
      </c>
      <c r="M2736" t="s">
        <v>82</v>
      </c>
    </row>
    <row r="2737" spans="1:13">
      <c r="A2737" t="s">
        <v>1770</v>
      </c>
      <c r="B2737" t="s">
        <v>1771</v>
      </c>
      <c r="C2737" t="str">
        <f>TEXT(D2737, "mmm")</f>
        <v>Mar</v>
      </c>
      <c r="D2737" s="1">
        <v>45352</v>
      </c>
      <c r="E2737" t="s">
        <v>1772</v>
      </c>
      <c r="F2737" t="s">
        <v>80</v>
      </c>
      <c r="G2737">
        <v>222222</v>
      </c>
      <c r="H2737">
        <v>4.5</v>
      </c>
      <c r="I2737">
        <v>999999</v>
      </c>
      <c r="J2737" t="s">
        <v>86</v>
      </c>
      <c r="K2737">
        <v>-0.10256409136758821</v>
      </c>
      <c r="L2737">
        <v>-10.256399999999999</v>
      </c>
      <c r="M2737" t="s">
        <v>82</v>
      </c>
    </row>
    <row r="2738" spans="1:13">
      <c r="A2738" t="s">
        <v>1770</v>
      </c>
      <c r="B2738" t="s">
        <v>1771</v>
      </c>
      <c r="C2738" t="str">
        <f>TEXT(D2738, "mmm")</f>
        <v>Mar</v>
      </c>
      <c r="D2738" s="1">
        <v>45352</v>
      </c>
      <c r="E2738" t="s">
        <v>1773</v>
      </c>
      <c r="F2738" t="s">
        <v>80</v>
      </c>
      <c r="G2738">
        <v>222222</v>
      </c>
      <c r="H2738">
        <v>4.5</v>
      </c>
      <c r="I2738">
        <v>999999</v>
      </c>
      <c r="J2738" t="s">
        <v>86</v>
      </c>
      <c r="K2738">
        <v>-0.10256409136758821</v>
      </c>
      <c r="L2738">
        <v>-10.256399999999999</v>
      </c>
      <c r="M2738" t="s">
        <v>82</v>
      </c>
    </row>
    <row r="2739" spans="1:13">
      <c r="A2739" t="s">
        <v>1774</v>
      </c>
      <c r="B2739" t="s">
        <v>1775</v>
      </c>
      <c r="C2739" t="str">
        <f>TEXT(D2739, "mmm")</f>
        <v>Mar</v>
      </c>
      <c r="D2739" s="1">
        <v>45352</v>
      </c>
      <c r="E2739" t="s">
        <v>1776</v>
      </c>
      <c r="F2739" t="s">
        <v>80</v>
      </c>
      <c r="G2739">
        <v>11848</v>
      </c>
      <c r="H2739">
        <v>2.11</v>
      </c>
      <c r="I2739">
        <v>24999.279999999999</v>
      </c>
      <c r="J2739" t="s">
        <v>81</v>
      </c>
      <c r="K2739">
        <v>7.2463749515758513E-2</v>
      </c>
      <c r="L2739">
        <v>7.2464000000000004</v>
      </c>
      <c r="M2739" t="s">
        <v>82</v>
      </c>
    </row>
    <row r="2740" spans="1:13">
      <c r="A2740" t="s">
        <v>1644</v>
      </c>
      <c r="B2740" t="s">
        <v>1645</v>
      </c>
      <c r="C2740" t="str">
        <f>TEXT(D2740, "mmm")</f>
        <v>Mar</v>
      </c>
      <c r="D2740" s="1">
        <v>45352</v>
      </c>
      <c r="E2740" t="s">
        <v>1646</v>
      </c>
      <c r="F2740" t="s">
        <v>128</v>
      </c>
      <c r="G2740">
        <v>3750</v>
      </c>
      <c r="H2740">
        <v>12.7</v>
      </c>
      <c r="I2740">
        <v>47625</v>
      </c>
      <c r="J2740" t="s">
        <v>81</v>
      </c>
      <c r="K2740">
        <v>1.409573919064799E-2</v>
      </c>
      <c r="L2740">
        <v>1.4096</v>
      </c>
      <c r="M2740" t="s">
        <v>82</v>
      </c>
    </row>
    <row r="2741" spans="1:13">
      <c r="A2741" t="s">
        <v>1767</v>
      </c>
      <c r="B2741" t="s">
        <v>1768</v>
      </c>
      <c r="C2741" t="str">
        <f>TEXT(D2741, "mmm")</f>
        <v>Mar</v>
      </c>
      <c r="D2741" s="1">
        <v>45352</v>
      </c>
      <c r="E2741" t="s">
        <v>1769</v>
      </c>
      <c r="F2741" t="s">
        <v>128</v>
      </c>
      <c r="G2741">
        <v>9900</v>
      </c>
      <c r="H2741">
        <v>3.02</v>
      </c>
      <c r="I2741">
        <v>29898</v>
      </c>
      <c r="J2741" t="s">
        <v>81</v>
      </c>
      <c r="K2741">
        <v>-3.3898272208872089E-3</v>
      </c>
      <c r="L2741">
        <v>-0.33900000000000002</v>
      </c>
      <c r="M2741" t="s">
        <v>82</v>
      </c>
    </row>
    <row r="2742" spans="1:13">
      <c r="A2742" t="s">
        <v>1777</v>
      </c>
      <c r="B2742" t="s">
        <v>1778</v>
      </c>
      <c r="C2742" t="str">
        <f>TEXT(D2742, "mmm")</f>
        <v>Mar</v>
      </c>
      <c r="D2742" s="1">
        <v>45352</v>
      </c>
      <c r="E2742" t="s">
        <v>1779</v>
      </c>
      <c r="F2742" t="s">
        <v>80</v>
      </c>
      <c r="G2742">
        <v>8500</v>
      </c>
      <c r="H2742">
        <v>1.23</v>
      </c>
      <c r="I2742">
        <v>10455</v>
      </c>
      <c r="J2742" t="s">
        <v>81</v>
      </c>
      <c r="K2742">
        <v>-5.6451654769131047E-2</v>
      </c>
      <c r="L2742">
        <v>-5.6452</v>
      </c>
      <c r="M2742" t="s">
        <v>82</v>
      </c>
    </row>
    <row r="2743" spans="1:13">
      <c r="A2743" t="s">
        <v>1298</v>
      </c>
      <c r="B2743" t="s">
        <v>1299</v>
      </c>
      <c r="C2743" t="str">
        <f>TEXT(D2743, "mmm")</f>
        <v>Mar</v>
      </c>
      <c r="D2743" s="1">
        <v>45352</v>
      </c>
      <c r="E2743" t="s">
        <v>1300</v>
      </c>
      <c r="F2743" t="s">
        <v>101</v>
      </c>
      <c r="G2743">
        <v>40000</v>
      </c>
      <c r="H2743">
        <v>7.33</v>
      </c>
      <c r="I2743">
        <v>293200</v>
      </c>
      <c r="J2743" t="s">
        <v>81</v>
      </c>
      <c r="K2743">
        <v>2.3192370813558408E-2</v>
      </c>
      <c r="L2743">
        <v>2.3191999999999999</v>
      </c>
      <c r="M2743" t="s">
        <v>82</v>
      </c>
    </row>
    <row r="2744" spans="1:13">
      <c r="A2744" t="s">
        <v>1780</v>
      </c>
      <c r="B2744" t="s">
        <v>1781</v>
      </c>
      <c r="C2744" t="str">
        <f>TEXT(D2744, "mmm")</f>
        <v>Mar</v>
      </c>
      <c r="D2744" s="1">
        <v>45352</v>
      </c>
      <c r="E2744" t="s">
        <v>1782</v>
      </c>
      <c r="F2744" t="s">
        <v>80</v>
      </c>
      <c r="G2744">
        <v>10000</v>
      </c>
      <c r="H2744">
        <v>1.67</v>
      </c>
      <c r="I2744">
        <v>16700</v>
      </c>
      <c r="J2744" t="s">
        <v>81</v>
      </c>
      <c r="K2744">
        <v>-4.7337301897445012E-2</v>
      </c>
      <c r="L2744">
        <v>-4.7336999999999998</v>
      </c>
      <c r="M2744" t="s">
        <v>82</v>
      </c>
    </row>
    <row r="2745" spans="1:13">
      <c r="A2745" t="s">
        <v>549</v>
      </c>
      <c r="B2745" t="s">
        <v>550</v>
      </c>
      <c r="C2745" t="str">
        <f>TEXT(D2745, "mmm")</f>
        <v>Mar</v>
      </c>
      <c r="D2745" s="1">
        <v>45352</v>
      </c>
      <c r="E2745" t="s">
        <v>551</v>
      </c>
      <c r="F2745" t="s">
        <v>80</v>
      </c>
      <c r="G2745">
        <v>2000</v>
      </c>
      <c r="H2745">
        <v>22.98</v>
      </c>
      <c r="I2745">
        <v>45960</v>
      </c>
      <c r="J2745" t="s">
        <v>86</v>
      </c>
      <c r="K2745">
        <v>-6.1003327055684231E-3</v>
      </c>
      <c r="L2745">
        <v>-0.61</v>
      </c>
      <c r="M2745" t="s">
        <v>82</v>
      </c>
    </row>
    <row r="2746" spans="1:13">
      <c r="A2746" t="s">
        <v>146</v>
      </c>
      <c r="B2746" t="s">
        <v>147</v>
      </c>
      <c r="C2746" t="str">
        <f>TEXT(D2746, "mmm")</f>
        <v>Mar</v>
      </c>
      <c r="D2746" s="1">
        <v>45352</v>
      </c>
      <c r="E2746" t="s">
        <v>102</v>
      </c>
      <c r="F2746" t="s">
        <v>101</v>
      </c>
      <c r="G2746">
        <v>2380</v>
      </c>
      <c r="H2746">
        <v>12</v>
      </c>
      <c r="I2746">
        <v>28560</v>
      </c>
      <c r="J2746" t="s">
        <v>81</v>
      </c>
      <c r="K2746">
        <v>1.13522676482436E-2</v>
      </c>
      <c r="L2746">
        <v>1.1352</v>
      </c>
      <c r="M2746" t="s">
        <v>82</v>
      </c>
    </row>
    <row r="2747" spans="1:13">
      <c r="A2747" t="s">
        <v>146</v>
      </c>
      <c r="B2747" t="s">
        <v>147</v>
      </c>
      <c r="C2747" t="str">
        <f>TEXT(D2747, "mmm")</f>
        <v>Mar</v>
      </c>
      <c r="D2747" s="1">
        <v>45352</v>
      </c>
      <c r="E2747" t="s">
        <v>100</v>
      </c>
      <c r="F2747" t="s">
        <v>101</v>
      </c>
      <c r="G2747">
        <v>2380</v>
      </c>
      <c r="H2747">
        <v>12</v>
      </c>
      <c r="I2747">
        <v>28560</v>
      </c>
      <c r="J2747" t="s">
        <v>81</v>
      </c>
      <c r="K2747">
        <v>1.13522676482436E-2</v>
      </c>
      <c r="L2747">
        <v>1.1352</v>
      </c>
      <c r="M2747" t="s">
        <v>82</v>
      </c>
    </row>
    <row r="2748" spans="1:13">
      <c r="A2748" t="s">
        <v>183</v>
      </c>
      <c r="B2748" t="s">
        <v>184</v>
      </c>
      <c r="C2748" t="str">
        <f>TEXT(D2748, "mmm")</f>
        <v>Mar</v>
      </c>
      <c r="D2748" s="1">
        <v>45352</v>
      </c>
      <c r="E2748" t="s">
        <v>100</v>
      </c>
      <c r="F2748" t="s">
        <v>101</v>
      </c>
      <c r="G2748">
        <v>3345</v>
      </c>
      <c r="H2748">
        <v>8.8000000000000007</v>
      </c>
      <c r="I2748">
        <v>29436</v>
      </c>
      <c r="J2748" t="s">
        <v>81</v>
      </c>
      <c r="K2748">
        <v>1.132506130527555E-2</v>
      </c>
      <c r="L2748">
        <v>1.1325000000000001</v>
      </c>
      <c r="M2748" t="s">
        <v>82</v>
      </c>
    </row>
    <row r="2749" spans="1:13">
      <c r="A2749" t="s">
        <v>183</v>
      </c>
      <c r="B2749" t="s">
        <v>184</v>
      </c>
      <c r="C2749" t="str">
        <f>TEXT(D2749, "mmm")</f>
        <v>Mar</v>
      </c>
      <c r="D2749" s="1">
        <v>45352</v>
      </c>
      <c r="E2749" t="s">
        <v>102</v>
      </c>
      <c r="F2749" t="s">
        <v>101</v>
      </c>
      <c r="G2749">
        <v>3345</v>
      </c>
      <c r="H2749">
        <v>8.8000000000000007</v>
      </c>
      <c r="I2749">
        <v>29436</v>
      </c>
      <c r="J2749" t="s">
        <v>81</v>
      </c>
      <c r="K2749">
        <v>1.132506130527555E-2</v>
      </c>
      <c r="L2749">
        <v>1.1325000000000001</v>
      </c>
      <c r="M2749" t="s">
        <v>82</v>
      </c>
    </row>
    <row r="2750" spans="1:13">
      <c r="A2750" t="s">
        <v>107</v>
      </c>
      <c r="B2750" t="s">
        <v>108</v>
      </c>
      <c r="C2750" t="str">
        <f>TEXT(D2750, "mmm")</f>
        <v>Mar</v>
      </c>
      <c r="D2750" s="1">
        <v>45352</v>
      </c>
      <c r="E2750" t="s">
        <v>111</v>
      </c>
      <c r="F2750" t="s">
        <v>101</v>
      </c>
      <c r="G2750">
        <v>22000</v>
      </c>
      <c r="H2750">
        <v>7.67</v>
      </c>
      <c r="I2750">
        <v>168740</v>
      </c>
      <c r="J2750" t="s">
        <v>81</v>
      </c>
      <c r="K2750">
        <v>-9.9999999999999978E-2</v>
      </c>
      <c r="L2750">
        <v>-10</v>
      </c>
      <c r="M2750" t="s">
        <v>82</v>
      </c>
    </row>
    <row r="2751" spans="1:13">
      <c r="A2751" t="s">
        <v>1783</v>
      </c>
      <c r="B2751" t="s">
        <v>1784</v>
      </c>
      <c r="C2751" t="str">
        <f>TEXT(D2751, "mmm")</f>
        <v>Mar</v>
      </c>
      <c r="D2751" s="1">
        <v>45352</v>
      </c>
      <c r="E2751" t="s">
        <v>1785</v>
      </c>
      <c r="F2751" t="s">
        <v>80</v>
      </c>
      <c r="G2751">
        <v>30000</v>
      </c>
      <c r="H2751">
        <v>16.87</v>
      </c>
      <c r="I2751">
        <v>506100.00000000012</v>
      </c>
      <c r="J2751" t="s">
        <v>86</v>
      </c>
      <c r="K2751">
        <v>-1.886801364290136E-2</v>
      </c>
      <c r="L2751">
        <v>-1.8868</v>
      </c>
      <c r="M2751" t="s">
        <v>82</v>
      </c>
    </row>
    <row r="2752" spans="1:13">
      <c r="A2752" t="s">
        <v>1786</v>
      </c>
      <c r="B2752" t="s">
        <v>1787</v>
      </c>
      <c r="C2752" t="str">
        <f>TEXT(D2752, "mmm")</f>
        <v>Mar</v>
      </c>
      <c r="D2752" s="1">
        <v>45352</v>
      </c>
      <c r="E2752" t="s">
        <v>1788</v>
      </c>
      <c r="F2752" t="s">
        <v>80</v>
      </c>
      <c r="G2752">
        <v>8252</v>
      </c>
      <c r="H2752">
        <v>2.27</v>
      </c>
      <c r="I2752">
        <v>18732.04</v>
      </c>
      <c r="J2752" t="s">
        <v>81</v>
      </c>
      <c r="K2752">
        <v>3.9647539614770189E-2</v>
      </c>
      <c r="L2752">
        <v>3.9647999999999999</v>
      </c>
      <c r="M2752" t="s">
        <v>82</v>
      </c>
    </row>
    <row r="2753" spans="1:13">
      <c r="A2753" t="s">
        <v>107</v>
      </c>
      <c r="B2753" t="s">
        <v>108</v>
      </c>
      <c r="C2753" t="str">
        <f>TEXT(D2753, "mmm")</f>
        <v>Mar</v>
      </c>
      <c r="D2753" s="1">
        <v>45352</v>
      </c>
      <c r="E2753" t="s">
        <v>110</v>
      </c>
      <c r="F2753" t="s">
        <v>101</v>
      </c>
      <c r="G2753">
        <v>22000</v>
      </c>
      <c r="H2753">
        <v>7.67</v>
      </c>
      <c r="I2753">
        <v>168740</v>
      </c>
      <c r="J2753" t="s">
        <v>81</v>
      </c>
      <c r="K2753">
        <v>-9.9999999999999978E-2</v>
      </c>
      <c r="L2753">
        <v>-10</v>
      </c>
      <c r="M2753" t="s">
        <v>82</v>
      </c>
    </row>
    <row r="2754" spans="1:13">
      <c r="A2754" t="s">
        <v>107</v>
      </c>
      <c r="B2754" t="s">
        <v>108</v>
      </c>
      <c r="C2754" t="str">
        <f>TEXT(D2754, "mmm")</f>
        <v>Mar</v>
      </c>
      <c r="D2754" s="1">
        <v>45352</v>
      </c>
      <c r="E2754" t="s">
        <v>109</v>
      </c>
      <c r="F2754" t="s">
        <v>101</v>
      </c>
      <c r="G2754">
        <v>22000</v>
      </c>
      <c r="H2754">
        <v>7.67</v>
      </c>
      <c r="I2754">
        <v>168740</v>
      </c>
      <c r="J2754" t="s">
        <v>81</v>
      </c>
      <c r="K2754">
        <v>-9.9999999999999978E-2</v>
      </c>
      <c r="L2754">
        <v>-10</v>
      </c>
      <c r="M2754" t="s">
        <v>82</v>
      </c>
    </row>
    <row r="2755" spans="1:13">
      <c r="A2755" t="s">
        <v>1789</v>
      </c>
      <c r="B2755" t="s">
        <v>1790</v>
      </c>
      <c r="C2755" t="str">
        <f>TEXT(D2755, "mmm")</f>
        <v>Mar</v>
      </c>
      <c r="D2755" s="1">
        <v>45352</v>
      </c>
      <c r="E2755" t="s">
        <v>1791</v>
      </c>
      <c r="F2755" t="s">
        <v>80</v>
      </c>
      <c r="G2755">
        <v>10000</v>
      </c>
      <c r="H2755">
        <v>15.42</v>
      </c>
      <c r="I2755">
        <v>154200</v>
      </c>
      <c r="J2755" t="s">
        <v>86</v>
      </c>
      <c r="K2755">
        <v>2.6007516051937958E-3</v>
      </c>
      <c r="L2755">
        <v>0.2601</v>
      </c>
      <c r="M2755" t="s">
        <v>82</v>
      </c>
    </row>
    <row r="2756" spans="1:13">
      <c r="A2756" t="s">
        <v>1578</v>
      </c>
      <c r="B2756" t="s">
        <v>1579</v>
      </c>
      <c r="C2756" t="str">
        <f>TEXT(D2756, "mmm")</f>
        <v>Mar</v>
      </c>
      <c r="D2756" s="1">
        <v>45352</v>
      </c>
      <c r="E2756" t="s">
        <v>1792</v>
      </c>
      <c r="F2756" t="s">
        <v>128</v>
      </c>
      <c r="G2756">
        <v>5000</v>
      </c>
      <c r="H2756">
        <v>33.65</v>
      </c>
      <c r="I2756">
        <v>168250</v>
      </c>
      <c r="J2756" t="s">
        <v>86</v>
      </c>
      <c r="K2756">
        <v>5.8258446360388572E-3</v>
      </c>
      <c r="L2756">
        <v>0.58260000000000001</v>
      </c>
      <c r="M2756" t="s">
        <v>82</v>
      </c>
    </row>
    <row r="2757" spans="1:13">
      <c r="A2757" t="s">
        <v>1684</v>
      </c>
      <c r="B2757" t="s">
        <v>1685</v>
      </c>
      <c r="C2757" t="str">
        <f>TEXT(D2757, "mmm")</f>
        <v>Mar</v>
      </c>
      <c r="D2757" s="1">
        <v>45352</v>
      </c>
      <c r="E2757" t="s">
        <v>1793</v>
      </c>
      <c r="F2757" t="s">
        <v>118</v>
      </c>
      <c r="G2757">
        <v>20000</v>
      </c>
      <c r="H2757">
        <v>7.45</v>
      </c>
      <c r="I2757">
        <v>149000</v>
      </c>
      <c r="J2757" t="s">
        <v>86</v>
      </c>
      <c r="K2757">
        <v>0.21204193595639961</v>
      </c>
      <c r="L2757">
        <v>21.2042</v>
      </c>
      <c r="M2757" t="s">
        <v>82</v>
      </c>
    </row>
    <row r="2758" spans="1:13">
      <c r="A2758" t="s">
        <v>1575</v>
      </c>
      <c r="B2758" t="s">
        <v>1576</v>
      </c>
      <c r="C2758" t="str">
        <f>TEXT(D2758, "mmm")</f>
        <v>Mar</v>
      </c>
      <c r="D2758" s="1">
        <v>45352</v>
      </c>
      <c r="E2758" t="s">
        <v>1794</v>
      </c>
      <c r="F2758" t="s">
        <v>80</v>
      </c>
      <c r="G2758">
        <v>500</v>
      </c>
      <c r="H2758">
        <v>57.87</v>
      </c>
      <c r="I2758">
        <v>28935</v>
      </c>
      <c r="J2758" t="s">
        <v>81</v>
      </c>
      <c r="K2758">
        <v>1.069995268203194E-2</v>
      </c>
      <c r="L2758">
        <v>1.07</v>
      </c>
      <c r="M2758" t="s">
        <v>82</v>
      </c>
    </row>
    <row r="2759" spans="1:13">
      <c r="A2759" t="s">
        <v>129</v>
      </c>
      <c r="B2759" t="s">
        <v>130</v>
      </c>
      <c r="C2759" t="str">
        <f>TEXT(D2759, "mmm")</f>
        <v>Mar</v>
      </c>
      <c r="D2759" s="1">
        <v>45352</v>
      </c>
      <c r="E2759" t="s">
        <v>110</v>
      </c>
      <c r="F2759" t="s">
        <v>101</v>
      </c>
      <c r="G2759">
        <v>25000</v>
      </c>
      <c r="H2759">
        <v>6.96</v>
      </c>
      <c r="I2759">
        <v>174000</v>
      </c>
      <c r="J2759" t="s">
        <v>81</v>
      </c>
      <c r="K2759">
        <v>-6.1781584192793448E-2</v>
      </c>
      <c r="L2759">
        <v>-6.1782000000000004</v>
      </c>
      <c r="M2759" t="s">
        <v>82</v>
      </c>
    </row>
    <row r="2760" spans="1:13">
      <c r="A2760" t="s">
        <v>129</v>
      </c>
      <c r="B2760" t="s">
        <v>130</v>
      </c>
      <c r="C2760" t="str">
        <f>TEXT(D2760, "mmm")</f>
        <v>Mar</v>
      </c>
      <c r="D2760" s="1">
        <v>45352</v>
      </c>
      <c r="E2760" t="s">
        <v>111</v>
      </c>
      <c r="F2760" t="s">
        <v>101</v>
      </c>
      <c r="G2760">
        <v>25000</v>
      </c>
      <c r="H2760">
        <v>6.96</v>
      </c>
      <c r="I2760">
        <v>174000</v>
      </c>
      <c r="J2760" t="s">
        <v>81</v>
      </c>
      <c r="K2760">
        <v>-6.1781584192793448E-2</v>
      </c>
      <c r="L2760">
        <v>-6.1782000000000004</v>
      </c>
      <c r="M2760" t="s">
        <v>82</v>
      </c>
    </row>
    <row r="2761" spans="1:13">
      <c r="A2761" t="s">
        <v>129</v>
      </c>
      <c r="B2761" t="s">
        <v>130</v>
      </c>
      <c r="C2761" t="str">
        <f>TEXT(D2761, "mmm")</f>
        <v>Mar</v>
      </c>
      <c r="D2761" s="1">
        <v>45352</v>
      </c>
      <c r="E2761" t="s">
        <v>109</v>
      </c>
      <c r="F2761" t="s">
        <v>101</v>
      </c>
      <c r="G2761">
        <v>25000</v>
      </c>
      <c r="H2761">
        <v>6.96</v>
      </c>
      <c r="I2761">
        <v>174000</v>
      </c>
      <c r="J2761" t="s">
        <v>81</v>
      </c>
      <c r="K2761">
        <v>-6.1781584192793448E-2</v>
      </c>
      <c r="L2761">
        <v>-6.1782000000000004</v>
      </c>
      <c r="M2761" t="s">
        <v>82</v>
      </c>
    </row>
    <row r="2762" spans="1:13">
      <c r="A2762" t="s">
        <v>1448</v>
      </c>
      <c r="B2762" t="s">
        <v>1449</v>
      </c>
      <c r="C2762" t="str">
        <f>TEXT(D2762, "mmm")</f>
        <v>Mar</v>
      </c>
      <c r="D2762" s="1">
        <v>45352</v>
      </c>
      <c r="E2762" t="s">
        <v>1795</v>
      </c>
      <c r="F2762" t="s">
        <v>80</v>
      </c>
      <c r="G2762">
        <v>500</v>
      </c>
      <c r="H2762">
        <v>25.96</v>
      </c>
      <c r="I2762">
        <v>12980</v>
      </c>
      <c r="J2762" t="s">
        <v>81</v>
      </c>
      <c r="K2762">
        <v>-0.109263666028241</v>
      </c>
      <c r="L2762">
        <v>-10.926399999999999</v>
      </c>
      <c r="M2762" t="s">
        <v>82</v>
      </c>
    </row>
    <row r="2763" spans="1:13">
      <c r="A2763" t="s">
        <v>1796</v>
      </c>
      <c r="B2763" t="s">
        <v>1797</v>
      </c>
      <c r="C2763" t="str">
        <f>TEXT(D2763, "mmm")</f>
        <v>Mar</v>
      </c>
      <c r="D2763" s="1">
        <v>45352</v>
      </c>
      <c r="E2763" t="s">
        <v>1798</v>
      </c>
      <c r="F2763" t="s">
        <v>118</v>
      </c>
      <c r="G2763">
        <v>3000</v>
      </c>
      <c r="H2763">
        <v>20.83</v>
      </c>
      <c r="I2763">
        <v>62489.999999999993</v>
      </c>
      <c r="J2763" t="s">
        <v>81</v>
      </c>
      <c r="K2763">
        <v>-0.1246445981311419</v>
      </c>
      <c r="L2763">
        <v>-12.464499999999999</v>
      </c>
      <c r="M2763" t="s">
        <v>82</v>
      </c>
    </row>
    <row r="2764" spans="1:13">
      <c r="A2764" t="s">
        <v>1799</v>
      </c>
      <c r="B2764" t="s">
        <v>1800</v>
      </c>
      <c r="C2764" t="str">
        <f>TEXT(D2764, "mmm")</f>
        <v>Mar</v>
      </c>
      <c r="D2764" s="1">
        <v>45352</v>
      </c>
      <c r="E2764" t="s">
        <v>1801</v>
      </c>
      <c r="F2764" t="s">
        <v>80</v>
      </c>
      <c r="G2764">
        <v>3594</v>
      </c>
      <c r="H2764">
        <v>20.56</v>
      </c>
      <c r="I2764">
        <v>73892.639999999999</v>
      </c>
      <c r="J2764" t="s">
        <v>86</v>
      </c>
      <c r="K2764">
        <v>-3.0647567581569831E-2</v>
      </c>
      <c r="L2764">
        <v>-3.0648</v>
      </c>
      <c r="M2764" t="s">
        <v>82</v>
      </c>
    </row>
    <row r="2765" spans="1:13">
      <c r="A2765" t="s">
        <v>1774</v>
      </c>
      <c r="B2765" t="s">
        <v>1775</v>
      </c>
      <c r="C2765" t="str">
        <f>TEXT(D2765, "mmm")</f>
        <v>Mar</v>
      </c>
      <c r="D2765" s="1">
        <v>45352</v>
      </c>
      <c r="E2765" t="s">
        <v>1802</v>
      </c>
      <c r="F2765" t="s">
        <v>118</v>
      </c>
      <c r="G2765">
        <v>47394</v>
      </c>
      <c r="H2765">
        <v>2.11</v>
      </c>
      <c r="I2765">
        <v>100001.34</v>
      </c>
      <c r="J2765" t="s">
        <v>86</v>
      </c>
      <c r="K2765">
        <v>7.2463749515758513E-2</v>
      </c>
      <c r="L2765">
        <v>7.2464000000000004</v>
      </c>
      <c r="M2765" t="s">
        <v>82</v>
      </c>
    </row>
    <row r="2766" spans="1:13">
      <c r="A2766" t="s">
        <v>952</v>
      </c>
      <c r="B2766" t="s">
        <v>953</v>
      </c>
      <c r="C2766" t="str">
        <f>TEXT(D2766, "mmm")</f>
        <v>Mar</v>
      </c>
      <c r="D2766" s="1">
        <v>45352</v>
      </c>
      <c r="E2766" t="s">
        <v>1434</v>
      </c>
      <c r="F2766" t="s">
        <v>101</v>
      </c>
      <c r="G2766">
        <v>7103</v>
      </c>
      <c r="H2766">
        <v>20.65</v>
      </c>
      <c r="I2766">
        <v>146676.95000000001</v>
      </c>
      <c r="J2766" t="s">
        <v>86</v>
      </c>
      <c r="K2766">
        <v>-1.8822276164265461E-2</v>
      </c>
      <c r="L2766">
        <v>-1.8822000000000001</v>
      </c>
      <c r="M2766" t="s">
        <v>82</v>
      </c>
    </row>
    <row r="2767" spans="1:13">
      <c r="A2767" t="s">
        <v>1803</v>
      </c>
      <c r="B2767" t="s">
        <v>1804</v>
      </c>
      <c r="C2767" t="str">
        <f>TEXT(D2767, "mmm")</f>
        <v>Mar</v>
      </c>
      <c r="D2767" s="1">
        <v>45352</v>
      </c>
      <c r="E2767" t="s">
        <v>1805</v>
      </c>
      <c r="F2767" t="s">
        <v>128</v>
      </c>
      <c r="G2767">
        <v>10000</v>
      </c>
      <c r="H2767">
        <v>23.62</v>
      </c>
      <c r="I2767">
        <v>236200</v>
      </c>
      <c r="J2767" t="s">
        <v>86</v>
      </c>
      <c r="K2767">
        <v>6.1328728207667549E-2</v>
      </c>
      <c r="L2767">
        <v>6.1329000000000002</v>
      </c>
      <c r="M2767" t="s">
        <v>82</v>
      </c>
    </row>
    <row r="2768" spans="1:13">
      <c r="A2768" t="s">
        <v>142</v>
      </c>
      <c r="B2768" t="s">
        <v>143</v>
      </c>
      <c r="C2768" t="str">
        <f>TEXT(D2768, "mmm")</f>
        <v>Mar</v>
      </c>
      <c r="D2768" s="1">
        <v>45352</v>
      </c>
      <c r="E2768" t="s">
        <v>102</v>
      </c>
      <c r="F2768" t="s">
        <v>101</v>
      </c>
      <c r="G2768">
        <v>133395</v>
      </c>
      <c r="H2768">
        <v>17.2</v>
      </c>
      <c r="I2768">
        <v>2294394</v>
      </c>
      <c r="J2768" t="s">
        <v>86</v>
      </c>
      <c r="K2768">
        <v>-3.4927138262258461E-2</v>
      </c>
      <c r="L2768">
        <v>-3.4927000000000001</v>
      </c>
      <c r="M2768" t="s">
        <v>82</v>
      </c>
    </row>
    <row r="2769" spans="1:13">
      <c r="A2769" t="s">
        <v>142</v>
      </c>
      <c r="B2769" t="s">
        <v>143</v>
      </c>
      <c r="C2769" t="str">
        <f>TEXT(D2769, "mmm")</f>
        <v>Mar</v>
      </c>
      <c r="D2769" s="1">
        <v>45352</v>
      </c>
      <c r="E2769" t="s">
        <v>100</v>
      </c>
      <c r="F2769" t="s">
        <v>101</v>
      </c>
      <c r="G2769">
        <v>133395</v>
      </c>
      <c r="H2769">
        <v>17.2</v>
      </c>
      <c r="I2769">
        <v>2294394</v>
      </c>
      <c r="J2769" t="s">
        <v>86</v>
      </c>
      <c r="K2769">
        <v>-3.4927138262258461E-2</v>
      </c>
      <c r="L2769">
        <v>-3.4927000000000001</v>
      </c>
      <c r="M2769" t="s">
        <v>82</v>
      </c>
    </row>
    <row r="2770" spans="1:13">
      <c r="A2770" t="s">
        <v>1413</v>
      </c>
      <c r="B2770" t="s">
        <v>1414</v>
      </c>
      <c r="C2770" t="str">
        <f>TEXT(D2770, "mmm")</f>
        <v>Mar</v>
      </c>
      <c r="D2770" s="1">
        <v>45352</v>
      </c>
      <c r="E2770" t="s">
        <v>1415</v>
      </c>
      <c r="F2770" t="s">
        <v>118</v>
      </c>
      <c r="G2770">
        <v>10000</v>
      </c>
      <c r="H2770">
        <v>5.68</v>
      </c>
      <c r="I2770">
        <v>56800</v>
      </c>
      <c r="J2770" t="s">
        <v>86</v>
      </c>
      <c r="K2770">
        <v>3.1858432861366907E-2</v>
      </c>
      <c r="L2770">
        <v>3.1858</v>
      </c>
      <c r="M2770" t="s">
        <v>82</v>
      </c>
    </row>
    <row r="2771" spans="1:13">
      <c r="A2771" t="s">
        <v>1073</v>
      </c>
      <c r="B2771" t="s">
        <v>1074</v>
      </c>
      <c r="C2771" t="str">
        <f>TEXT(D2771, "mmm")</f>
        <v>Mar</v>
      </c>
      <c r="D2771" s="1">
        <v>45352</v>
      </c>
      <c r="E2771" t="s">
        <v>1806</v>
      </c>
      <c r="F2771" t="s">
        <v>80</v>
      </c>
      <c r="G2771">
        <v>30000</v>
      </c>
      <c r="H2771">
        <v>1.6</v>
      </c>
      <c r="I2771">
        <v>48000</v>
      </c>
      <c r="J2771" t="s">
        <v>81</v>
      </c>
      <c r="K2771">
        <v>-3.0864168005624859E-2</v>
      </c>
      <c r="L2771">
        <v>-3.0863999999999998</v>
      </c>
      <c r="M2771" t="s">
        <v>82</v>
      </c>
    </row>
    <row r="2772" spans="1:13">
      <c r="A2772" t="s">
        <v>368</v>
      </c>
      <c r="B2772" t="s">
        <v>369</v>
      </c>
      <c r="C2772" t="str">
        <f>TEXT(D2772, "mmm")</f>
        <v>Mar</v>
      </c>
      <c r="D2772" s="1">
        <v>45352</v>
      </c>
      <c r="E2772" t="s">
        <v>102</v>
      </c>
      <c r="F2772" t="s">
        <v>101</v>
      </c>
      <c r="G2772">
        <v>8384</v>
      </c>
      <c r="H2772">
        <v>11.06</v>
      </c>
      <c r="I2772">
        <v>92727.040000000008</v>
      </c>
      <c r="J2772" t="s">
        <v>81</v>
      </c>
      <c r="K2772">
        <v>9.0270307615503143E-4</v>
      </c>
      <c r="L2772">
        <v>9.0300000000000005E-2</v>
      </c>
      <c r="M2772" t="s">
        <v>82</v>
      </c>
    </row>
    <row r="2773" spans="1:13">
      <c r="A2773" t="s">
        <v>368</v>
      </c>
      <c r="B2773" t="s">
        <v>369</v>
      </c>
      <c r="C2773" t="str">
        <f>TEXT(D2773, "mmm")</f>
        <v>Mar</v>
      </c>
      <c r="D2773" s="1">
        <v>45352</v>
      </c>
      <c r="E2773" t="s">
        <v>100</v>
      </c>
      <c r="F2773" t="s">
        <v>101</v>
      </c>
      <c r="G2773">
        <v>8384</v>
      </c>
      <c r="H2773">
        <v>11.06</v>
      </c>
      <c r="I2773">
        <v>92727.040000000008</v>
      </c>
      <c r="J2773" t="s">
        <v>81</v>
      </c>
      <c r="K2773">
        <v>9.0270307615503143E-4</v>
      </c>
      <c r="L2773">
        <v>9.0300000000000005E-2</v>
      </c>
      <c r="M2773" t="s">
        <v>82</v>
      </c>
    </row>
    <row r="2774" spans="1:13">
      <c r="A2774" t="s">
        <v>1807</v>
      </c>
      <c r="B2774" t="s">
        <v>1808</v>
      </c>
      <c r="C2774" t="str">
        <f>TEXT(D2774, "mmm")</f>
        <v>Mar</v>
      </c>
      <c r="D2774" s="1">
        <v>45352</v>
      </c>
      <c r="E2774" t="s">
        <v>1809</v>
      </c>
      <c r="F2774" t="s">
        <v>80</v>
      </c>
      <c r="G2774">
        <v>1300</v>
      </c>
      <c r="H2774">
        <v>77</v>
      </c>
      <c r="I2774">
        <v>100100</v>
      </c>
      <c r="J2774" t="s">
        <v>86</v>
      </c>
      <c r="K2774">
        <v>-4.074249386112383E-2</v>
      </c>
      <c r="L2774">
        <v>-4.0742000000000003</v>
      </c>
      <c r="M2774" t="s">
        <v>82</v>
      </c>
    </row>
    <row r="2775" spans="1:13">
      <c r="A2775" t="s">
        <v>1810</v>
      </c>
      <c r="B2775" t="s">
        <v>1811</v>
      </c>
      <c r="C2775" t="str">
        <f>TEXT(D2775, "mmm")</f>
        <v>Mar</v>
      </c>
      <c r="D2775" s="1">
        <v>45352</v>
      </c>
      <c r="E2775" t="s">
        <v>1812</v>
      </c>
      <c r="F2775" t="s">
        <v>80</v>
      </c>
      <c r="G2775">
        <v>2700</v>
      </c>
      <c r="H2775">
        <v>75.25</v>
      </c>
      <c r="I2775">
        <v>203175</v>
      </c>
      <c r="J2775" t="s">
        <v>86</v>
      </c>
      <c r="K2775">
        <v>2.489020783201279E-2</v>
      </c>
      <c r="L2775">
        <v>2.4889999999999999</v>
      </c>
      <c r="M2775" t="s">
        <v>82</v>
      </c>
    </row>
    <row r="2776" spans="1:13">
      <c r="A2776" t="s">
        <v>1813</v>
      </c>
      <c r="B2776" t="s">
        <v>1814</v>
      </c>
      <c r="C2776" t="str">
        <f>TEXT(D2776, "mmm")</f>
        <v>Mar</v>
      </c>
      <c r="D2776" s="1">
        <v>45352</v>
      </c>
      <c r="E2776" t="s">
        <v>1815</v>
      </c>
      <c r="F2776" t="s">
        <v>128</v>
      </c>
      <c r="G2776">
        <v>9000</v>
      </c>
      <c r="H2776">
        <v>15.25</v>
      </c>
      <c r="I2776">
        <v>137250</v>
      </c>
      <c r="J2776" t="s">
        <v>86</v>
      </c>
      <c r="K2776">
        <v>0.1413680796329839</v>
      </c>
      <c r="L2776">
        <v>14.136799999999999</v>
      </c>
      <c r="M2776" t="s">
        <v>82</v>
      </c>
    </row>
    <row r="2777" spans="1:13">
      <c r="A2777" t="s">
        <v>121</v>
      </c>
      <c r="B2777" t="s">
        <v>122</v>
      </c>
      <c r="C2777" t="str">
        <f>TEXT(D2777, "mmm")</f>
        <v>Mar</v>
      </c>
      <c r="D2777" s="1">
        <v>45352</v>
      </c>
      <c r="E2777" t="s">
        <v>102</v>
      </c>
      <c r="F2777" t="s">
        <v>101</v>
      </c>
      <c r="G2777">
        <v>15773</v>
      </c>
      <c r="H2777">
        <v>10.52</v>
      </c>
      <c r="I2777">
        <v>165931.96</v>
      </c>
      <c r="J2777" t="s">
        <v>86</v>
      </c>
      <c r="K2777">
        <v>1.41190617955631E-2</v>
      </c>
      <c r="L2777">
        <v>1.4118999999999999</v>
      </c>
      <c r="M2777" t="s">
        <v>82</v>
      </c>
    </row>
    <row r="2778" spans="1:13">
      <c r="A2778" t="s">
        <v>121</v>
      </c>
      <c r="B2778" t="s">
        <v>122</v>
      </c>
      <c r="C2778" t="str">
        <f>TEXT(D2778, "mmm")</f>
        <v>Mar</v>
      </c>
      <c r="D2778" s="1">
        <v>45352</v>
      </c>
      <c r="E2778" t="s">
        <v>100</v>
      </c>
      <c r="F2778" t="s">
        <v>101</v>
      </c>
      <c r="G2778">
        <v>15773</v>
      </c>
      <c r="H2778">
        <v>10.52</v>
      </c>
      <c r="I2778">
        <v>165931.96</v>
      </c>
      <c r="J2778" t="s">
        <v>86</v>
      </c>
      <c r="K2778">
        <v>1.41190617955631E-2</v>
      </c>
      <c r="L2778">
        <v>1.4118999999999999</v>
      </c>
      <c r="M2778" t="s">
        <v>82</v>
      </c>
    </row>
    <row r="2779" spans="1:13">
      <c r="A2779" t="s">
        <v>1742</v>
      </c>
      <c r="B2779" t="s">
        <v>1743</v>
      </c>
      <c r="C2779" t="str">
        <f>TEXT(D2779, "mmm")</f>
        <v>Mar</v>
      </c>
      <c r="D2779" s="1">
        <v>45352</v>
      </c>
      <c r="E2779" t="s">
        <v>110</v>
      </c>
      <c r="F2779" t="s">
        <v>101</v>
      </c>
      <c r="G2779">
        <v>39000</v>
      </c>
      <c r="H2779">
        <v>31.33</v>
      </c>
      <c r="I2779">
        <v>1221870</v>
      </c>
      <c r="J2779" t="s">
        <v>86</v>
      </c>
      <c r="K2779">
        <v>-4.6708457333417767E-2</v>
      </c>
      <c r="L2779">
        <v>-4.6707999999999998</v>
      </c>
      <c r="M2779" t="s">
        <v>82</v>
      </c>
    </row>
    <row r="2780" spans="1:13">
      <c r="A2780" t="s">
        <v>1742</v>
      </c>
      <c r="B2780" t="s">
        <v>1743</v>
      </c>
      <c r="C2780" t="str">
        <f>TEXT(D2780, "mmm")</f>
        <v>Mar</v>
      </c>
      <c r="D2780" s="1">
        <v>45352</v>
      </c>
      <c r="E2780" t="s">
        <v>109</v>
      </c>
      <c r="F2780" t="s">
        <v>101</v>
      </c>
      <c r="G2780">
        <v>39000</v>
      </c>
      <c r="H2780">
        <v>31.33</v>
      </c>
      <c r="I2780">
        <v>1221870</v>
      </c>
      <c r="J2780" t="s">
        <v>86</v>
      </c>
      <c r="K2780">
        <v>-4.6708457333417767E-2</v>
      </c>
      <c r="L2780">
        <v>-4.6707999999999998</v>
      </c>
      <c r="M2780" t="s">
        <v>82</v>
      </c>
    </row>
    <row r="2781" spans="1:13">
      <c r="A2781" t="s">
        <v>1742</v>
      </c>
      <c r="B2781" t="s">
        <v>1743</v>
      </c>
      <c r="C2781" t="str">
        <f>TEXT(D2781, "mmm")</f>
        <v>Mar</v>
      </c>
      <c r="D2781" s="1">
        <v>45352</v>
      </c>
      <c r="E2781" t="s">
        <v>111</v>
      </c>
      <c r="F2781" t="s">
        <v>101</v>
      </c>
      <c r="G2781">
        <v>39000</v>
      </c>
      <c r="H2781">
        <v>31.33</v>
      </c>
      <c r="I2781">
        <v>1221870</v>
      </c>
      <c r="J2781" t="s">
        <v>86</v>
      </c>
      <c r="K2781">
        <v>-4.6708457333417767E-2</v>
      </c>
      <c r="L2781">
        <v>-4.6707999999999998</v>
      </c>
      <c r="M2781" t="s">
        <v>82</v>
      </c>
    </row>
    <row r="2782" spans="1:13">
      <c r="A2782" t="s">
        <v>1707</v>
      </c>
      <c r="B2782" t="s">
        <v>1708</v>
      </c>
      <c r="C2782" t="str">
        <f>TEXT(D2782, "mmm")</f>
        <v>Mar</v>
      </c>
      <c r="D2782" s="1">
        <v>45352</v>
      </c>
      <c r="E2782" t="s">
        <v>1744</v>
      </c>
      <c r="F2782" t="s">
        <v>80</v>
      </c>
      <c r="G2782">
        <v>186249</v>
      </c>
      <c r="H2782">
        <v>8.41</v>
      </c>
      <c r="I2782">
        <v>1566354.09</v>
      </c>
      <c r="J2782" t="s">
        <v>86</v>
      </c>
      <c r="K2782">
        <v>4.5184318827050873E-2</v>
      </c>
      <c r="L2782">
        <v>4.5183999999999997</v>
      </c>
      <c r="M2782" t="s">
        <v>82</v>
      </c>
    </row>
    <row r="2783" spans="1:13">
      <c r="A2783" t="s">
        <v>1508</v>
      </c>
      <c r="B2783" t="s">
        <v>1509</v>
      </c>
      <c r="C2783" t="str">
        <f>TEXT(D2783, "mmm")</f>
        <v>Mar</v>
      </c>
      <c r="D2783" s="1">
        <v>45352</v>
      </c>
      <c r="E2783" t="s">
        <v>1510</v>
      </c>
      <c r="F2783" t="s">
        <v>217</v>
      </c>
      <c r="G2783">
        <v>560</v>
      </c>
      <c r="H2783">
        <v>45.08</v>
      </c>
      <c r="I2783">
        <v>25244.799999999999</v>
      </c>
      <c r="J2783" t="s">
        <v>81</v>
      </c>
      <c r="K2783">
        <v>-4.001685238143815E-3</v>
      </c>
      <c r="L2783">
        <v>-0.4002</v>
      </c>
      <c r="M2783" t="s">
        <v>82</v>
      </c>
    </row>
    <row r="2784" spans="1:13">
      <c r="A2784" t="s">
        <v>1508</v>
      </c>
      <c r="B2784" t="s">
        <v>1509</v>
      </c>
      <c r="C2784" t="str">
        <f>TEXT(D2784, "mmm")</f>
        <v>Mar</v>
      </c>
      <c r="D2784" s="1">
        <v>45352</v>
      </c>
      <c r="E2784" t="s">
        <v>1510</v>
      </c>
      <c r="F2784" t="s">
        <v>217</v>
      </c>
      <c r="G2784">
        <v>18934</v>
      </c>
      <c r="H2784">
        <v>45.08</v>
      </c>
      <c r="I2784">
        <v>853544.72</v>
      </c>
      <c r="J2784" t="s">
        <v>86</v>
      </c>
      <c r="K2784">
        <v>-4.001685238143815E-3</v>
      </c>
      <c r="L2784">
        <v>-0.4002</v>
      </c>
      <c r="M2784" t="s">
        <v>82</v>
      </c>
    </row>
    <row r="2785" spans="1:13">
      <c r="A2785" t="s">
        <v>1774</v>
      </c>
      <c r="B2785" t="s">
        <v>1775</v>
      </c>
      <c r="C2785" t="str">
        <f>TEXT(D2785, "mmm")</f>
        <v>Mar</v>
      </c>
      <c r="D2785" s="1">
        <v>45352</v>
      </c>
      <c r="E2785" t="s">
        <v>1816</v>
      </c>
      <c r="F2785" t="s">
        <v>80</v>
      </c>
      <c r="G2785">
        <v>23697</v>
      </c>
      <c r="H2785">
        <v>2.11</v>
      </c>
      <c r="I2785">
        <v>50000.67</v>
      </c>
      <c r="J2785" t="s">
        <v>86</v>
      </c>
      <c r="K2785">
        <v>7.2463749515758513E-2</v>
      </c>
      <c r="L2785">
        <v>7.2464000000000004</v>
      </c>
      <c r="M2785" t="s">
        <v>82</v>
      </c>
    </row>
    <row r="2786" spans="1:13">
      <c r="A2786" t="s">
        <v>1672</v>
      </c>
      <c r="B2786" t="s">
        <v>1673</v>
      </c>
      <c r="C2786" t="str">
        <f>TEXT(D2786, "mmm")</f>
        <v>Mar</v>
      </c>
      <c r="D2786" s="1">
        <v>45352</v>
      </c>
      <c r="E2786" t="s">
        <v>1677</v>
      </c>
      <c r="F2786" t="s">
        <v>101</v>
      </c>
      <c r="G2786">
        <v>1599150</v>
      </c>
      <c r="H2786">
        <v>6</v>
      </c>
      <c r="I2786">
        <v>9594900</v>
      </c>
      <c r="J2786" t="s">
        <v>81</v>
      </c>
      <c r="K2786">
        <v>0.3703098632480839</v>
      </c>
      <c r="L2786">
        <v>37.030999999999999</v>
      </c>
      <c r="M2786" t="s">
        <v>82</v>
      </c>
    </row>
    <row r="2787" spans="1:13">
      <c r="A2787" t="s">
        <v>1672</v>
      </c>
      <c r="B2787" t="s">
        <v>1673</v>
      </c>
      <c r="C2787" t="str">
        <f>TEXT(D2787, "mmm")</f>
        <v>Mar</v>
      </c>
      <c r="D2787" s="1">
        <v>45352</v>
      </c>
      <c r="E2787" t="s">
        <v>1681</v>
      </c>
      <c r="F2787" t="s">
        <v>101</v>
      </c>
      <c r="G2787">
        <v>1599150</v>
      </c>
      <c r="H2787">
        <v>6</v>
      </c>
      <c r="I2787">
        <v>9594900</v>
      </c>
      <c r="J2787" t="s">
        <v>81</v>
      </c>
      <c r="K2787">
        <v>0.3703098632480839</v>
      </c>
      <c r="L2787">
        <v>37.030999999999999</v>
      </c>
      <c r="M2787" t="s">
        <v>82</v>
      </c>
    </row>
    <row r="2788" spans="1:13">
      <c r="A2788" t="s">
        <v>1672</v>
      </c>
      <c r="B2788" t="s">
        <v>1673</v>
      </c>
      <c r="C2788" t="str">
        <f>TEXT(D2788, "mmm")</f>
        <v>Mar</v>
      </c>
      <c r="D2788" s="1">
        <v>45352</v>
      </c>
      <c r="E2788" t="s">
        <v>1680</v>
      </c>
      <c r="F2788" t="s">
        <v>101</v>
      </c>
      <c r="G2788">
        <v>1599150</v>
      </c>
      <c r="H2788">
        <v>6</v>
      </c>
      <c r="I2788">
        <v>9594900</v>
      </c>
      <c r="J2788" t="s">
        <v>81</v>
      </c>
      <c r="K2788">
        <v>0.3703098632480839</v>
      </c>
      <c r="L2788">
        <v>37.030999999999999</v>
      </c>
      <c r="M2788" t="s">
        <v>82</v>
      </c>
    </row>
    <row r="2789" spans="1:13">
      <c r="A2789" t="s">
        <v>1672</v>
      </c>
      <c r="B2789" t="s">
        <v>1673</v>
      </c>
      <c r="C2789" t="str">
        <f>TEXT(D2789, "mmm")</f>
        <v>Mar</v>
      </c>
      <c r="D2789" s="1">
        <v>45352</v>
      </c>
      <c r="E2789" t="s">
        <v>1675</v>
      </c>
      <c r="F2789" t="s">
        <v>101</v>
      </c>
      <c r="G2789">
        <v>1599150</v>
      </c>
      <c r="H2789">
        <v>6</v>
      </c>
      <c r="I2789">
        <v>9594900</v>
      </c>
      <c r="J2789" t="s">
        <v>81</v>
      </c>
      <c r="K2789">
        <v>0.3703098632480839</v>
      </c>
      <c r="L2789">
        <v>37.030999999999999</v>
      </c>
      <c r="M2789" t="s">
        <v>82</v>
      </c>
    </row>
    <row r="2790" spans="1:13">
      <c r="A2790" t="s">
        <v>1672</v>
      </c>
      <c r="B2790" t="s">
        <v>1673</v>
      </c>
      <c r="C2790" t="str">
        <f>TEXT(D2790, "mmm")</f>
        <v>Mar</v>
      </c>
      <c r="D2790" s="1">
        <v>45352</v>
      </c>
      <c r="E2790" t="s">
        <v>1678</v>
      </c>
      <c r="F2790" t="s">
        <v>101</v>
      </c>
      <c r="G2790">
        <v>1599150</v>
      </c>
      <c r="H2790">
        <v>6</v>
      </c>
      <c r="I2790">
        <v>9594900</v>
      </c>
      <c r="J2790" t="s">
        <v>81</v>
      </c>
      <c r="K2790">
        <v>0.3703098632480839</v>
      </c>
      <c r="L2790">
        <v>37.030999999999999</v>
      </c>
      <c r="M2790" t="s">
        <v>82</v>
      </c>
    </row>
    <row r="2791" spans="1:13">
      <c r="A2791" t="s">
        <v>1672</v>
      </c>
      <c r="B2791" t="s">
        <v>1673</v>
      </c>
      <c r="C2791" t="str">
        <f>TEXT(D2791, "mmm")</f>
        <v>Mar</v>
      </c>
      <c r="D2791" s="1">
        <v>45352</v>
      </c>
      <c r="E2791" t="s">
        <v>1682</v>
      </c>
      <c r="F2791" t="s">
        <v>101</v>
      </c>
      <c r="G2791">
        <v>1599150</v>
      </c>
      <c r="H2791">
        <v>6</v>
      </c>
      <c r="I2791">
        <v>9594900</v>
      </c>
      <c r="J2791" t="s">
        <v>81</v>
      </c>
      <c r="K2791">
        <v>0.3703098632480839</v>
      </c>
      <c r="L2791">
        <v>37.030999999999999</v>
      </c>
      <c r="M2791" t="s">
        <v>82</v>
      </c>
    </row>
    <row r="2792" spans="1:13">
      <c r="A2792" t="s">
        <v>1672</v>
      </c>
      <c r="B2792" t="s">
        <v>1673</v>
      </c>
      <c r="C2792" t="str">
        <f>TEXT(D2792, "mmm")</f>
        <v>Mar</v>
      </c>
      <c r="D2792" s="1">
        <v>45352</v>
      </c>
      <c r="E2792" t="s">
        <v>1683</v>
      </c>
      <c r="F2792" t="s">
        <v>101</v>
      </c>
      <c r="G2792">
        <v>1599150</v>
      </c>
      <c r="H2792">
        <v>6</v>
      </c>
      <c r="I2792">
        <v>9594900</v>
      </c>
      <c r="J2792" t="s">
        <v>81</v>
      </c>
      <c r="K2792">
        <v>0.3703098632480839</v>
      </c>
      <c r="L2792">
        <v>37.030999999999999</v>
      </c>
      <c r="M2792" t="s">
        <v>82</v>
      </c>
    </row>
    <row r="2793" spans="1:13">
      <c r="A2793" t="s">
        <v>1672</v>
      </c>
      <c r="B2793" t="s">
        <v>1673</v>
      </c>
      <c r="C2793" t="str">
        <f>TEXT(D2793, "mmm")</f>
        <v>Mar</v>
      </c>
      <c r="D2793" s="1">
        <v>45352</v>
      </c>
      <c r="E2793" t="s">
        <v>1677</v>
      </c>
      <c r="F2793" t="s">
        <v>101</v>
      </c>
      <c r="G2793">
        <v>2398725</v>
      </c>
      <c r="H2793">
        <v>6</v>
      </c>
      <c r="I2793">
        <v>14392350</v>
      </c>
      <c r="J2793" t="s">
        <v>81</v>
      </c>
      <c r="K2793">
        <v>0.3703098632480839</v>
      </c>
      <c r="L2793">
        <v>37.030999999999999</v>
      </c>
      <c r="M2793" t="s">
        <v>82</v>
      </c>
    </row>
    <row r="2794" spans="1:13">
      <c r="A2794" t="s">
        <v>1672</v>
      </c>
      <c r="B2794" t="s">
        <v>1673</v>
      </c>
      <c r="C2794" t="str">
        <f>TEXT(D2794, "mmm")</f>
        <v>Mar</v>
      </c>
      <c r="D2794" s="1">
        <v>45352</v>
      </c>
      <c r="E2794" t="s">
        <v>1681</v>
      </c>
      <c r="F2794" t="s">
        <v>101</v>
      </c>
      <c r="G2794">
        <v>2398725</v>
      </c>
      <c r="H2794">
        <v>6</v>
      </c>
      <c r="I2794">
        <v>14392350</v>
      </c>
      <c r="J2794" t="s">
        <v>81</v>
      </c>
      <c r="K2794">
        <v>0.3703098632480839</v>
      </c>
      <c r="L2794">
        <v>37.030999999999999</v>
      </c>
      <c r="M2794" t="s">
        <v>82</v>
      </c>
    </row>
    <row r="2795" spans="1:13">
      <c r="A2795" t="s">
        <v>1672</v>
      </c>
      <c r="B2795" t="s">
        <v>1673</v>
      </c>
      <c r="C2795" t="str">
        <f>TEXT(D2795, "mmm")</f>
        <v>Mar</v>
      </c>
      <c r="D2795" s="1">
        <v>45352</v>
      </c>
      <c r="E2795" t="s">
        <v>1680</v>
      </c>
      <c r="F2795" t="s">
        <v>101</v>
      </c>
      <c r="G2795">
        <v>2398725</v>
      </c>
      <c r="H2795">
        <v>6</v>
      </c>
      <c r="I2795">
        <v>14392350</v>
      </c>
      <c r="J2795" t="s">
        <v>81</v>
      </c>
      <c r="K2795">
        <v>0.3703098632480839</v>
      </c>
      <c r="L2795">
        <v>37.030999999999999</v>
      </c>
      <c r="M2795" t="s">
        <v>82</v>
      </c>
    </row>
    <row r="2796" spans="1:13">
      <c r="A2796" t="s">
        <v>1672</v>
      </c>
      <c r="B2796" t="s">
        <v>1673</v>
      </c>
      <c r="C2796" t="str">
        <f>TEXT(D2796, "mmm")</f>
        <v>Mar</v>
      </c>
      <c r="D2796" s="1">
        <v>45352</v>
      </c>
      <c r="E2796" t="s">
        <v>1675</v>
      </c>
      <c r="F2796" t="s">
        <v>101</v>
      </c>
      <c r="G2796">
        <v>2398725</v>
      </c>
      <c r="H2796">
        <v>6</v>
      </c>
      <c r="I2796">
        <v>14392350</v>
      </c>
      <c r="J2796" t="s">
        <v>81</v>
      </c>
      <c r="K2796">
        <v>0.3703098632480839</v>
      </c>
      <c r="L2796">
        <v>37.030999999999999</v>
      </c>
      <c r="M2796" t="s">
        <v>82</v>
      </c>
    </row>
    <row r="2797" spans="1:13">
      <c r="A2797" t="s">
        <v>1672</v>
      </c>
      <c r="B2797" t="s">
        <v>1673</v>
      </c>
      <c r="C2797" t="str">
        <f>TEXT(D2797, "mmm")</f>
        <v>Mar</v>
      </c>
      <c r="D2797" s="1">
        <v>45352</v>
      </c>
      <c r="E2797" t="s">
        <v>1678</v>
      </c>
      <c r="F2797" t="s">
        <v>101</v>
      </c>
      <c r="G2797">
        <v>2398725</v>
      </c>
      <c r="H2797">
        <v>6</v>
      </c>
      <c r="I2797">
        <v>14392350</v>
      </c>
      <c r="J2797" t="s">
        <v>81</v>
      </c>
      <c r="K2797">
        <v>0.3703098632480839</v>
      </c>
      <c r="L2797">
        <v>37.030999999999999</v>
      </c>
      <c r="M2797" t="s">
        <v>82</v>
      </c>
    </row>
    <row r="2798" spans="1:13">
      <c r="A2798" t="s">
        <v>1672</v>
      </c>
      <c r="B2798" t="s">
        <v>1673</v>
      </c>
      <c r="C2798" t="str">
        <f>TEXT(D2798, "mmm")</f>
        <v>Mar</v>
      </c>
      <c r="D2798" s="1">
        <v>45352</v>
      </c>
      <c r="E2798" t="s">
        <v>1682</v>
      </c>
      <c r="F2798" t="s">
        <v>101</v>
      </c>
      <c r="G2798">
        <v>2398725</v>
      </c>
      <c r="H2798">
        <v>6</v>
      </c>
      <c r="I2798">
        <v>14392350</v>
      </c>
      <c r="J2798" t="s">
        <v>81</v>
      </c>
      <c r="K2798">
        <v>0.3703098632480839</v>
      </c>
      <c r="L2798">
        <v>37.030999999999999</v>
      </c>
      <c r="M2798" t="s">
        <v>82</v>
      </c>
    </row>
    <row r="2799" spans="1:13">
      <c r="A2799" t="s">
        <v>1672</v>
      </c>
      <c r="B2799" t="s">
        <v>1673</v>
      </c>
      <c r="C2799" t="str">
        <f>TEXT(D2799, "mmm")</f>
        <v>Mar</v>
      </c>
      <c r="D2799" s="1">
        <v>45352</v>
      </c>
      <c r="E2799" t="s">
        <v>1683</v>
      </c>
      <c r="F2799" t="s">
        <v>101</v>
      </c>
      <c r="G2799">
        <v>2398725</v>
      </c>
      <c r="H2799">
        <v>6</v>
      </c>
      <c r="I2799">
        <v>14392350</v>
      </c>
      <c r="J2799" t="s">
        <v>81</v>
      </c>
      <c r="K2799">
        <v>0.3703098632480839</v>
      </c>
      <c r="L2799">
        <v>37.030999999999999</v>
      </c>
      <c r="M2799" t="s">
        <v>82</v>
      </c>
    </row>
    <row r="2800" spans="1:13">
      <c r="A2800" t="s">
        <v>825</v>
      </c>
      <c r="B2800" t="s">
        <v>826</v>
      </c>
      <c r="C2800" t="str">
        <f>TEXT(D2800, "mmm")</f>
        <v>Mar</v>
      </c>
      <c r="D2800" s="1">
        <v>45352</v>
      </c>
      <c r="E2800" t="s">
        <v>1817</v>
      </c>
      <c r="F2800" t="s">
        <v>80</v>
      </c>
      <c r="G2800">
        <v>1385</v>
      </c>
      <c r="H2800">
        <v>18.850000000000001</v>
      </c>
      <c r="I2800">
        <v>26107.25</v>
      </c>
      <c r="J2800" t="s">
        <v>81</v>
      </c>
      <c r="K2800">
        <v>5.8231884082904362E-3</v>
      </c>
      <c r="L2800">
        <v>0.58230000000000004</v>
      </c>
      <c r="M2800" t="s">
        <v>82</v>
      </c>
    </row>
    <row r="2801" spans="1:13">
      <c r="A2801" t="s">
        <v>285</v>
      </c>
      <c r="B2801" t="s">
        <v>286</v>
      </c>
      <c r="C2801" t="str">
        <f>TEXT(D2801, "mmm")</f>
        <v>Mar</v>
      </c>
      <c r="D2801" s="1">
        <v>45352</v>
      </c>
      <c r="E2801" t="s">
        <v>102</v>
      </c>
      <c r="F2801" t="s">
        <v>101</v>
      </c>
      <c r="G2801">
        <v>112050</v>
      </c>
      <c r="H2801">
        <v>16.489999999999998</v>
      </c>
      <c r="I2801">
        <v>1847704.5</v>
      </c>
      <c r="J2801" t="s">
        <v>86</v>
      </c>
      <c r="K2801">
        <v>-1.761555789915803E-2</v>
      </c>
      <c r="L2801">
        <v>-1.7616000000000001</v>
      </c>
      <c r="M2801" t="s">
        <v>82</v>
      </c>
    </row>
    <row r="2802" spans="1:13">
      <c r="A2802" t="s">
        <v>285</v>
      </c>
      <c r="B2802" t="s">
        <v>286</v>
      </c>
      <c r="C2802" t="str">
        <f>TEXT(D2802, "mmm")</f>
        <v>Mar</v>
      </c>
      <c r="D2802" s="1">
        <v>45352</v>
      </c>
      <c r="E2802" t="s">
        <v>100</v>
      </c>
      <c r="F2802" t="s">
        <v>101</v>
      </c>
      <c r="G2802">
        <v>112050</v>
      </c>
      <c r="H2802">
        <v>16.489999999999998</v>
      </c>
      <c r="I2802">
        <v>1847704.5</v>
      </c>
      <c r="J2802" t="s">
        <v>86</v>
      </c>
      <c r="K2802">
        <v>-1.761555789915803E-2</v>
      </c>
      <c r="L2802">
        <v>-1.7616000000000001</v>
      </c>
      <c r="M2802" t="s">
        <v>82</v>
      </c>
    </row>
    <row r="2803" spans="1:13">
      <c r="A2803" t="s">
        <v>1818</v>
      </c>
      <c r="B2803" t="s">
        <v>1819</v>
      </c>
      <c r="C2803" t="str">
        <f>TEXT(D2803, "mmm")</f>
        <v>Mar</v>
      </c>
      <c r="D2803" s="1">
        <v>45355</v>
      </c>
      <c r="E2803" t="s">
        <v>1820</v>
      </c>
      <c r="F2803" t="s">
        <v>251</v>
      </c>
      <c r="G2803">
        <v>25000</v>
      </c>
      <c r="H2803">
        <v>1000</v>
      </c>
      <c r="I2803">
        <v>25000000</v>
      </c>
      <c r="J2803" t="s">
        <v>86</v>
      </c>
      <c r="K2803">
        <v>7.8114978031012861E-2</v>
      </c>
      <c r="L2803">
        <v>7.8114999999999997</v>
      </c>
      <c r="M2803" t="s">
        <v>82</v>
      </c>
    </row>
    <row r="2804" spans="1:13">
      <c r="A2804" t="s">
        <v>1821</v>
      </c>
      <c r="B2804" t="s">
        <v>1822</v>
      </c>
      <c r="C2804" t="str">
        <f>TEXT(D2804, "mmm")</f>
        <v>Mar</v>
      </c>
      <c r="D2804" s="1">
        <v>45355</v>
      </c>
      <c r="E2804" t="s">
        <v>1823</v>
      </c>
      <c r="F2804" t="s">
        <v>128</v>
      </c>
      <c r="G2804">
        <v>15000</v>
      </c>
      <c r="H2804">
        <v>3.6</v>
      </c>
      <c r="I2804">
        <v>54000</v>
      </c>
      <c r="J2804" t="s">
        <v>81</v>
      </c>
      <c r="K2804">
        <v>0.15977958827017399</v>
      </c>
      <c r="L2804">
        <v>15.978</v>
      </c>
      <c r="M2804" t="s">
        <v>82</v>
      </c>
    </row>
    <row r="2805" spans="1:13">
      <c r="A2805" t="s">
        <v>1824</v>
      </c>
      <c r="B2805" t="s">
        <v>1825</v>
      </c>
      <c r="C2805" t="str">
        <f>TEXT(D2805, "mmm")</f>
        <v>Mar</v>
      </c>
      <c r="D2805" s="1">
        <v>45355</v>
      </c>
      <c r="E2805" t="s">
        <v>1826</v>
      </c>
      <c r="F2805" t="s">
        <v>80</v>
      </c>
      <c r="G2805">
        <v>50000</v>
      </c>
      <c r="H2805">
        <v>2.33</v>
      </c>
      <c r="I2805">
        <v>116500</v>
      </c>
      <c r="J2805" t="s">
        <v>86</v>
      </c>
      <c r="K2805">
        <v>-9.6638514953960142E-2</v>
      </c>
      <c r="L2805">
        <v>-9.6638999999999999</v>
      </c>
      <c r="M2805" t="s">
        <v>82</v>
      </c>
    </row>
    <row r="2806" spans="1:13">
      <c r="A2806" t="s">
        <v>1827</v>
      </c>
      <c r="B2806" t="s">
        <v>1828</v>
      </c>
      <c r="C2806" t="str">
        <f>TEXT(D2806, "mmm")</f>
        <v>Mar</v>
      </c>
      <c r="D2806" s="1">
        <v>45355</v>
      </c>
      <c r="E2806" t="s">
        <v>1829</v>
      </c>
      <c r="F2806" t="s">
        <v>80</v>
      </c>
      <c r="G2806">
        <v>5000</v>
      </c>
      <c r="H2806">
        <v>202.99</v>
      </c>
      <c r="I2806">
        <v>1014950</v>
      </c>
      <c r="J2806" t="s">
        <v>86</v>
      </c>
      <c r="K2806">
        <v>-5.0456957039442973E-2</v>
      </c>
      <c r="L2806">
        <v>-5.0457000000000001</v>
      </c>
      <c r="M2806" t="s">
        <v>82</v>
      </c>
    </row>
    <row r="2807" spans="1:13">
      <c r="A2807" t="s">
        <v>1560</v>
      </c>
      <c r="B2807" t="s">
        <v>1561</v>
      </c>
      <c r="C2807" t="str">
        <f>TEXT(D2807, "mmm")</f>
        <v>Mar</v>
      </c>
      <c r="D2807" s="1">
        <v>45355</v>
      </c>
      <c r="E2807" t="s">
        <v>1562</v>
      </c>
      <c r="F2807" t="s">
        <v>80</v>
      </c>
      <c r="G2807">
        <v>2000</v>
      </c>
      <c r="H2807">
        <v>18.04</v>
      </c>
      <c r="I2807">
        <v>36080</v>
      </c>
      <c r="J2807" t="s">
        <v>81</v>
      </c>
      <c r="K2807">
        <v>-5.0757296246717321E-3</v>
      </c>
      <c r="L2807">
        <v>-0.50760000000000005</v>
      </c>
      <c r="M2807" t="s">
        <v>82</v>
      </c>
    </row>
    <row r="2808" spans="1:13">
      <c r="A2808" t="s">
        <v>1358</v>
      </c>
      <c r="B2808" t="s">
        <v>1359</v>
      </c>
      <c r="C2808" t="str">
        <f>TEXT(D2808, "mmm")</f>
        <v>Mar</v>
      </c>
      <c r="D2808" s="1">
        <v>45355</v>
      </c>
      <c r="E2808" t="s">
        <v>1360</v>
      </c>
      <c r="F2808" t="s">
        <v>251</v>
      </c>
      <c r="G2808">
        <v>1500</v>
      </c>
      <c r="H2808">
        <v>15.95</v>
      </c>
      <c r="I2808">
        <v>23925</v>
      </c>
      <c r="J2808" t="s">
        <v>81</v>
      </c>
      <c r="K2808">
        <v>-1.9096183581750029E-2</v>
      </c>
      <c r="L2808">
        <v>-1.9096</v>
      </c>
      <c r="M2808" t="s">
        <v>82</v>
      </c>
    </row>
    <row r="2809" spans="1:13">
      <c r="A2809" t="s">
        <v>1830</v>
      </c>
      <c r="B2809" t="s">
        <v>1831</v>
      </c>
      <c r="C2809" t="str">
        <f>TEXT(D2809, "mmm")</f>
        <v>Mar</v>
      </c>
      <c r="D2809" s="1">
        <v>45355</v>
      </c>
      <c r="E2809" t="s">
        <v>1832</v>
      </c>
      <c r="F2809" t="s">
        <v>128</v>
      </c>
      <c r="G2809">
        <v>21735</v>
      </c>
      <c r="H2809">
        <v>45.91</v>
      </c>
      <c r="I2809">
        <v>997853.85</v>
      </c>
      <c r="J2809" t="s">
        <v>86</v>
      </c>
      <c r="K2809">
        <v>3.8757981963724493E-2</v>
      </c>
      <c r="L2809">
        <v>3.8757999999999999</v>
      </c>
      <c r="M2809" t="s">
        <v>82</v>
      </c>
    </row>
    <row r="2810" spans="1:13">
      <c r="A2810" t="s">
        <v>1267</v>
      </c>
      <c r="B2810" t="s">
        <v>1268</v>
      </c>
      <c r="C2810" t="str">
        <f>TEXT(D2810, "mmm")</f>
        <v>Mar</v>
      </c>
      <c r="D2810" s="1">
        <v>45355</v>
      </c>
      <c r="E2810" t="s">
        <v>1269</v>
      </c>
      <c r="F2810" t="s">
        <v>217</v>
      </c>
      <c r="G2810">
        <v>4100</v>
      </c>
      <c r="H2810">
        <v>13.03</v>
      </c>
      <c r="I2810">
        <v>53423</v>
      </c>
      <c r="J2810" t="s">
        <v>81</v>
      </c>
      <c r="K2810">
        <v>0.31404325899064323</v>
      </c>
      <c r="L2810">
        <v>31.404299999999999</v>
      </c>
      <c r="M2810" t="s">
        <v>82</v>
      </c>
    </row>
    <row r="2811" spans="1:13">
      <c r="A2811" t="s">
        <v>1563</v>
      </c>
      <c r="B2811" t="s">
        <v>1564</v>
      </c>
      <c r="C2811" t="str">
        <f>TEXT(D2811, "mmm")</f>
        <v>Mar</v>
      </c>
      <c r="D2811" s="1">
        <v>45355</v>
      </c>
      <c r="E2811" t="s">
        <v>1565</v>
      </c>
      <c r="F2811" t="s">
        <v>276</v>
      </c>
      <c r="G2811">
        <v>76079</v>
      </c>
      <c r="H2811">
        <v>47.19</v>
      </c>
      <c r="I2811">
        <v>3590168.01</v>
      </c>
      <c r="J2811" t="s">
        <v>86</v>
      </c>
      <c r="K2811">
        <v>-2.945503360272439E-2</v>
      </c>
      <c r="L2811">
        <v>-2.9455</v>
      </c>
      <c r="M2811" t="s">
        <v>82</v>
      </c>
    </row>
    <row r="2812" spans="1:13">
      <c r="A2812" t="s">
        <v>1563</v>
      </c>
      <c r="B2812" t="s">
        <v>1564</v>
      </c>
      <c r="C2812" t="str">
        <f>TEXT(D2812, "mmm")</f>
        <v>Mar</v>
      </c>
      <c r="D2812" s="1">
        <v>45355</v>
      </c>
      <c r="E2812" t="s">
        <v>1566</v>
      </c>
      <c r="F2812" t="s">
        <v>80</v>
      </c>
      <c r="G2812">
        <v>76079</v>
      </c>
      <c r="H2812">
        <v>47.19</v>
      </c>
      <c r="I2812">
        <v>3590168.01</v>
      </c>
      <c r="J2812" t="s">
        <v>86</v>
      </c>
      <c r="K2812">
        <v>-2.945503360272439E-2</v>
      </c>
      <c r="L2812">
        <v>-2.9455</v>
      </c>
      <c r="M2812" t="s">
        <v>82</v>
      </c>
    </row>
    <row r="2813" spans="1:13">
      <c r="A2813" t="s">
        <v>1563</v>
      </c>
      <c r="B2813" t="s">
        <v>1564</v>
      </c>
      <c r="C2813" t="str">
        <f>TEXT(D2813, "mmm")</f>
        <v>Mar</v>
      </c>
      <c r="D2813" s="1">
        <v>45355</v>
      </c>
      <c r="E2813" t="s">
        <v>1565</v>
      </c>
      <c r="F2813" t="s">
        <v>276</v>
      </c>
      <c r="G2813">
        <v>1251</v>
      </c>
      <c r="H2813">
        <v>47.6</v>
      </c>
      <c r="I2813">
        <v>59547.6</v>
      </c>
      <c r="J2813" t="s">
        <v>81</v>
      </c>
      <c r="K2813">
        <v>-2.945503360272439E-2</v>
      </c>
      <c r="L2813">
        <v>-2.9455</v>
      </c>
      <c r="M2813" t="s">
        <v>82</v>
      </c>
    </row>
    <row r="2814" spans="1:13">
      <c r="A2814" t="s">
        <v>1563</v>
      </c>
      <c r="B2814" t="s">
        <v>1564</v>
      </c>
      <c r="C2814" t="str">
        <f>TEXT(D2814, "mmm")</f>
        <v>Mar</v>
      </c>
      <c r="D2814" s="1">
        <v>45355</v>
      </c>
      <c r="E2814" t="s">
        <v>1566</v>
      </c>
      <c r="F2814" t="s">
        <v>80</v>
      </c>
      <c r="G2814">
        <v>1251</v>
      </c>
      <c r="H2814">
        <v>47.6</v>
      </c>
      <c r="I2814">
        <v>59547.6</v>
      </c>
      <c r="J2814" t="s">
        <v>81</v>
      </c>
      <c r="K2814">
        <v>-2.945503360272439E-2</v>
      </c>
      <c r="L2814">
        <v>-2.9455</v>
      </c>
      <c r="M2814" t="s">
        <v>82</v>
      </c>
    </row>
    <row r="2815" spans="1:13">
      <c r="A2815" t="s">
        <v>1563</v>
      </c>
      <c r="B2815" t="s">
        <v>1564</v>
      </c>
      <c r="C2815" t="str">
        <f>TEXT(D2815, "mmm")</f>
        <v>Mar</v>
      </c>
      <c r="D2815" s="1">
        <v>45355</v>
      </c>
      <c r="E2815" t="s">
        <v>1565</v>
      </c>
      <c r="F2815" t="s">
        <v>276</v>
      </c>
      <c r="G2815">
        <v>32826</v>
      </c>
      <c r="H2815">
        <v>46.14</v>
      </c>
      <c r="I2815">
        <v>1514591.64</v>
      </c>
      <c r="J2815" t="s">
        <v>81</v>
      </c>
      <c r="K2815">
        <v>-2.945503360272439E-2</v>
      </c>
      <c r="L2815">
        <v>-2.9455</v>
      </c>
      <c r="M2815" t="s">
        <v>82</v>
      </c>
    </row>
    <row r="2816" spans="1:13">
      <c r="A2816" t="s">
        <v>1563</v>
      </c>
      <c r="B2816" t="s">
        <v>1564</v>
      </c>
      <c r="C2816" t="str">
        <f>TEXT(D2816, "mmm")</f>
        <v>Mar</v>
      </c>
      <c r="D2816" s="1">
        <v>45355</v>
      </c>
      <c r="E2816" t="s">
        <v>1566</v>
      </c>
      <c r="F2816" t="s">
        <v>80</v>
      </c>
      <c r="G2816">
        <v>32826</v>
      </c>
      <c r="H2816">
        <v>46.14</v>
      </c>
      <c r="I2816">
        <v>1514591.64</v>
      </c>
      <c r="J2816" t="s">
        <v>81</v>
      </c>
      <c r="K2816">
        <v>-2.945503360272439E-2</v>
      </c>
      <c r="L2816">
        <v>-2.9455</v>
      </c>
      <c r="M2816" t="s">
        <v>82</v>
      </c>
    </row>
    <row r="2817" spans="1:13">
      <c r="A2817" t="s">
        <v>1476</v>
      </c>
      <c r="B2817" t="s">
        <v>1477</v>
      </c>
      <c r="C2817" t="str">
        <f>TEXT(D2817, "mmm")</f>
        <v>Mar</v>
      </c>
      <c r="D2817" s="1">
        <v>45355</v>
      </c>
      <c r="E2817" t="s">
        <v>1833</v>
      </c>
      <c r="F2817" t="s">
        <v>80</v>
      </c>
      <c r="G2817">
        <v>60</v>
      </c>
      <c r="H2817">
        <v>1542.01</v>
      </c>
      <c r="I2817">
        <v>92520.6</v>
      </c>
      <c r="J2817" t="s">
        <v>81</v>
      </c>
      <c r="K2817">
        <v>8.5686157153769482E-2</v>
      </c>
      <c r="L2817">
        <v>8.5686</v>
      </c>
      <c r="M2817" t="s">
        <v>82</v>
      </c>
    </row>
    <row r="2818" spans="1:13">
      <c r="A2818" t="s">
        <v>1476</v>
      </c>
      <c r="B2818" t="s">
        <v>1477</v>
      </c>
      <c r="C2818" t="str">
        <f>TEXT(D2818, "mmm")</f>
        <v>Mar</v>
      </c>
      <c r="D2818" s="1">
        <v>45355</v>
      </c>
      <c r="E2818" t="s">
        <v>1833</v>
      </c>
      <c r="F2818" t="s">
        <v>80</v>
      </c>
      <c r="G2818">
        <v>40</v>
      </c>
      <c r="H2818">
        <v>1542.87</v>
      </c>
      <c r="I2818">
        <v>61714.8</v>
      </c>
      <c r="J2818" t="s">
        <v>81</v>
      </c>
      <c r="K2818">
        <v>8.5686157153769482E-2</v>
      </c>
      <c r="L2818">
        <v>8.5686</v>
      </c>
      <c r="M2818" t="s">
        <v>82</v>
      </c>
    </row>
    <row r="2819" spans="1:13">
      <c r="A2819" t="s">
        <v>1834</v>
      </c>
      <c r="B2819" t="s">
        <v>1835</v>
      </c>
      <c r="C2819" t="str">
        <f>TEXT(D2819, "mmm")</f>
        <v>Mar</v>
      </c>
      <c r="D2819" s="1">
        <v>45355</v>
      </c>
      <c r="E2819" t="s">
        <v>1836</v>
      </c>
      <c r="F2819" t="s">
        <v>128</v>
      </c>
      <c r="G2819">
        <v>36000</v>
      </c>
      <c r="H2819">
        <v>6.75</v>
      </c>
      <c r="I2819">
        <v>243000</v>
      </c>
      <c r="J2819" t="s">
        <v>81</v>
      </c>
      <c r="K2819">
        <v>2.835821830288943E-2</v>
      </c>
      <c r="L2819">
        <v>2.8357999999999999</v>
      </c>
      <c r="M2819" t="s">
        <v>82</v>
      </c>
    </row>
    <row r="2820" spans="1:13">
      <c r="A2820" t="s">
        <v>1837</v>
      </c>
      <c r="B2820" t="s">
        <v>1838</v>
      </c>
      <c r="C2820" t="str">
        <f>TEXT(D2820, "mmm")</f>
        <v>Mar</v>
      </c>
      <c r="D2820" s="1">
        <v>45355</v>
      </c>
      <c r="E2820" t="s">
        <v>1839</v>
      </c>
      <c r="F2820" t="s">
        <v>128</v>
      </c>
      <c r="G2820">
        <v>5000</v>
      </c>
      <c r="H2820">
        <v>47.76</v>
      </c>
      <c r="I2820">
        <v>238800</v>
      </c>
      <c r="J2820" t="s">
        <v>86</v>
      </c>
      <c r="K2820">
        <v>-5.6544467761286188E-2</v>
      </c>
      <c r="L2820">
        <v>-5.6543999999999999</v>
      </c>
      <c r="M2820" t="s">
        <v>82</v>
      </c>
    </row>
    <row r="2821" spans="1:13">
      <c r="A2821" t="s">
        <v>999</v>
      </c>
      <c r="B2821" t="s">
        <v>1000</v>
      </c>
      <c r="C2821" t="str">
        <f>TEXT(D2821, "mmm")</f>
        <v>Mar</v>
      </c>
      <c r="D2821" s="1">
        <v>45355</v>
      </c>
      <c r="E2821" t="s">
        <v>1001</v>
      </c>
      <c r="F2821" t="s">
        <v>80</v>
      </c>
      <c r="G2821">
        <v>1300</v>
      </c>
      <c r="H2821">
        <v>7.7</v>
      </c>
      <c r="I2821">
        <v>10010</v>
      </c>
      <c r="J2821" t="s">
        <v>81</v>
      </c>
      <c r="K2821">
        <v>-7.272726709755406E-2</v>
      </c>
      <c r="L2821">
        <v>-7.2727000000000004</v>
      </c>
      <c r="M2821" t="s">
        <v>82</v>
      </c>
    </row>
    <row r="2822" spans="1:13">
      <c r="A2822" t="s">
        <v>665</v>
      </c>
      <c r="B2822" t="s">
        <v>666</v>
      </c>
      <c r="C2822" t="str">
        <f>TEXT(D2822, "mmm")</f>
        <v>Mar</v>
      </c>
      <c r="D2822" s="1">
        <v>45355</v>
      </c>
      <c r="E2822" t="s">
        <v>667</v>
      </c>
      <c r="F2822" t="s">
        <v>80</v>
      </c>
      <c r="G2822">
        <v>2000</v>
      </c>
      <c r="H2822">
        <v>16.98</v>
      </c>
      <c r="I2822">
        <v>33960</v>
      </c>
      <c r="J2822" t="s">
        <v>81</v>
      </c>
      <c r="K2822">
        <v>-1.5734265734265729E-2</v>
      </c>
      <c r="L2822">
        <v>-1.5733999999999999</v>
      </c>
      <c r="M2822" t="s">
        <v>82</v>
      </c>
    </row>
    <row r="2823" spans="1:13">
      <c r="A2823" t="s">
        <v>1840</v>
      </c>
      <c r="B2823" t="s">
        <v>1841</v>
      </c>
      <c r="C2823" t="str">
        <f>TEXT(D2823, "mmm")</f>
        <v>Mar</v>
      </c>
      <c r="D2823" s="1">
        <v>45355</v>
      </c>
      <c r="E2823" t="s">
        <v>1842</v>
      </c>
      <c r="F2823" t="s">
        <v>128</v>
      </c>
      <c r="G2823">
        <v>43360</v>
      </c>
      <c r="H2823">
        <v>11.35</v>
      </c>
      <c r="I2823">
        <v>492136</v>
      </c>
      <c r="J2823" t="s">
        <v>86</v>
      </c>
      <c r="K2823">
        <v>-0.1067961205908976</v>
      </c>
      <c r="L2823">
        <v>-10.679600000000001</v>
      </c>
      <c r="M2823" t="s">
        <v>82</v>
      </c>
    </row>
    <row r="2824" spans="1:13">
      <c r="A2824" t="s">
        <v>1413</v>
      </c>
      <c r="B2824" t="s">
        <v>1414</v>
      </c>
      <c r="C2824" t="str">
        <f>TEXT(D2824, "mmm")</f>
        <v>Mar</v>
      </c>
      <c r="D2824" s="1">
        <v>45355</v>
      </c>
      <c r="E2824" t="s">
        <v>1700</v>
      </c>
      <c r="F2824" t="s">
        <v>80</v>
      </c>
      <c r="G2824">
        <v>4000</v>
      </c>
      <c r="H2824">
        <v>5.58</v>
      </c>
      <c r="I2824">
        <v>22320</v>
      </c>
      <c r="J2824" t="s">
        <v>81</v>
      </c>
      <c r="K2824">
        <v>5.3860001504109078E-3</v>
      </c>
      <c r="L2824">
        <v>0.53859999999999997</v>
      </c>
      <c r="M2824" t="s">
        <v>82</v>
      </c>
    </row>
    <row r="2825" spans="1:13">
      <c r="A2825" t="s">
        <v>1525</v>
      </c>
      <c r="B2825" t="s">
        <v>1526</v>
      </c>
      <c r="C2825" t="str">
        <f>TEXT(D2825, "mmm")</f>
        <v>Mar</v>
      </c>
      <c r="D2825" s="1">
        <v>45355</v>
      </c>
      <c r="E2825" t="s">
        <v>1843</v>
      </c>
      <c r="F2825" t="s">
        <v>80</v>
      </c>
      <c r="G2825">
        <v>818</v>
      </c>
      <c r="H2825">
        <v>30.41</v>
      </c>
      <c r="I2825">
        <v>24875.38</v>
      </c>
      <c r="J2825" t="s">
        <v>81</v>
      </c>
      <c r="K2825">
        <v>-5.0953294976105117E-2</v>
      </c>
      <c r="L2825">
        <v>-5.0952999999999999</v>
      </c>
      <c r="M2825" t="s">
        <v>82</v>
      </c>
    </row>
    <row r="2826" spans="1:13">
      <c r="A2826" t="s">
        <v>1844</v>
      </c>
      <c r="B2826" t="s">
        <v>1845</v>
      </c>
      <c r="C2826" t="str">
        <f>TEXT(D2826, "mmm")</f>
        <v>Mar</v>
      </c>
      <c r="D2826" s="1">
        <v>45355</v>
      </c>
      <c r="E2826" t="s">
        <v>1846</v>
      </c>
      <c r="F2826" t="s">
        <v>118</v>
      </c>
      <c r="G2826">
        <v>2150</v>
      </c>
      <c r="H2826">
        <v>59.22</v>
      </c>
      <c r="I2826">
        <v>127323</v>
      </c>
      <c r="J2826" t="s">
        <v>86</v>
      </c>
      <c r="K2826">
        <v>0.1234693498330393</v>
      </c>
      <c r="L2826">
        <v>12.3469</v>
      </c>
      <c r="M2826" t="s">
        <v>82</v>
      </c>
    </row>
    <row r="2827" spans="1:13">
      <c r="A2827" t="s">
        <v>1847</v>
      </c>
      <c r="B2827" t="s">
        <v>1848</v>
      </c>
      <c r="C2827" t="str">
        <f>TEXT(D2827, "mmm")</f>
        <v>Mar</v>
      </c>
      <c r="D2827" s="1">
        <v>45355</v>
      </c>
      <c r="E2827" t="s">
        <v>1849</v>
      </c>
      <c r="F2827" t="s">
        <v>118</v>
      </c>
      <c r="G2827">
        <v>3300</v>
      </c>
      <c r="H2827">
        <v>15.2</v>
      </c>
      <c r="I2827">
        <v>50160</v>
      </c>
      <c r="J2827" t="s">
        <v>81</v>
      </c>
      <c r="K2827">
        <v>-6.3534087356695634E-2</v>
      </c>
      <c r="L2827">
        <v>-6.3533999999999997</v>
      </c>
      <c r="M2827" t="s">
        <v>82</v>
      </c>
    </row>
    <row r="2828" spans="1:13">
      <c r="A2828" t="s">
        <v>1847</v>
      </c>
      <c r="B2828" t="s">
        <v>1848</v>
      </c>
      <c r="C2828" t="str">
        <f>TEXT(D2828, "mmm")</f>
        <v>Mar</v>
      </c>
      <c r="D2828" s="1">
        <v>45355</v>
      </c>
      <c r="E2828" t="s">
        <v>1850</v>
      </c>
      <c r="F2828" t="s">
        <v>128</v>
      </c>
      <c r="G2828">
        <v>6700</v>
      </c>
      <c r="H2828">
        <v>14.77</v>
      </c>
      <c r="I2828">
        <v>98959</v>
      </c>
      <c r="J2828" t="s">
        <v>81</v>
      </c>
      <c r="K2828">
        <v>-6.3534087356695634E-2</v>
      </c>
      <c r="L2828">
        <v>-6.3533999999999997</v>
      </c>
      <c r="M2828" t="s">
        <v>82</v>
      </c>
    </row>
    <row r="2829" spans="1:13">
      <c r="A2829" t="s">
        <v>1851</v>
      </c>
      <c r="B2829" t="s">
        <v>1852</v>
      </c>
      <c r="C2829" t="str">
        <f>TEXT(D2829, "mmm")</f>
        <v>Mar</v>
      </c>
      <c r="D2829" s="1">
        <v>45355</v>
      </c>
      <c r="E2829" t="s">
        <v>1853</v>
      </c>
      <c r="F2829" t="s">
        <v>222</v>
      </c>
      <c r="G2829">
        <v>6000</v>
      </c>
      <c r="H2829">
        <v>17.399999999999999</v>
      </c>
      <c r="I2829">
        <v>104400</v>
      </c>
      <c r="J2829" t="s">
        <v>86</v>
      </c>
      <c r="K2829">
        <v>2.7522862983355711E-2</v>
      </c>
      <c r="L2829">
        <v>2.7523</v>
      </c>
      <c r="M2829" t="s">
        <v>82</v>
      </c>
    </row>
    <row r="2830" spans="1:13">
      <c r="A2830" t="s">
        <v>1854</v>
      </c>
      <c r="B2830" t="s">
        <v>1855</v>
      </c>
      <c r="C2830" t="str">
        <f>TEXT(D2830, "mmm")</f>
        <v>Mar</v>
      </c>
      <c r="D2830" s="1">
        <v>45355</v>
      </c>
      <c r="E2830" t="s">
        <v>1856</v>
      </c>
      <c r="F2830" t="s">
        <v>80</v>
      </c>
      <c r="G2830">
        <v>250000</v>
      </c>
      <c r="H2830">
        <v>2.57</v>
      </c>
      <c r="I2830">
        <v>642500</v>
      </c>
      <c r="J2830" t="s">
        <v>81</v>
      </c>
      <c r="K2830">
        <v>3.8759654104532082E-3</v>
      </c>
      <c r="L2830">
        <v>0.3876</v>
      </c>
      <c r="M2830" t="s">
        <v>82</v>
      </c>
    </row>
    <row r="2831" spans="1:13">
      <c r="A2831" t="s">
        <v>1854</v>
      </c>
      <c r="B2831" t="s">
        <v>1855</v>
      </c>
      <c r="C2831" t="str">
        <f>TEXT(D2831, "mmm")</f>
        <v>Mar</v>
      </c>
      <c r="D2831" s="1">
        <v>45355</v>
      </c>
      <c r="E2831" t="s">
        <v>1857</v>
      </c>
      <c r="F2831" t="s">
        <v>251</v>
      </c>
      <c r="G2831">
        <v>250000</v>
      </c>
      <c r="H2831">
        <v>2.57</v>
      </c>
      <c r="I2831">
        <v>642500</v>
      </c>
      <c r="J2831" t="s">
        <v>81</v>
      </c>
      <c r="K2831">
        <v>3.8759654104532082E-3</v>
      </c>
      <c r="L2831">
        <v>0.3876</v>
      </c>
      <c r="M2831" t="s">
        <v>82</v>
      </c>
    </row>
    <row r="2832" spans="1:13">
      <c r="A2832" t="s">
        <v>1854</v>
      </c>
      <c r="B2832" t="s">
        <v>1855</v>
      </c>
      <c r="C2832" t="str">
        <f>TEXT(D2832, "mmm")</f>
        <v>Mar</v>
      </c>
      <c r="D2832" s="1">
        <v>45355</v>
      </c>
      <c r="E2832" t="s">
        <v>1858</v>
      </c>
      <c r="F2832" t="s">
        <v>251</v>
      </c>
      <c r="G2832">
        <v>250000</v>
      </c>
      <c r="H2832">
        <v>2.57</v>
      </c>
      <c r="I2832">
        <v>642500</v>
      </c>
      <c r="J2832" t="s">
        <v>81</v>
      </c>
      <c r="K2832">
        <v>3.8759654104532082E-3</v>
      </c>
      <c r="L2832">
        <v>0.3876</v>
      </c>
      <c r="M2832" t="s">
        <v>82</v>
      </c>
    </row>
    <row r="2833" spans="1:13">
      <c r="A2833" t="s">
        <v>1854</v>
      </c>
      <c r="B2833" t="s">
        <v>1855</v>
      </c>
      <c r="C2833" t="str">
        <f>TEXT(D2833, "mmm")</f>
        <v>Mar</v>
      </c>
      <c r="D2833" s="1">
        <v>45355</v>
      </c>
      <c r="E2833" t="s">
        <v>1859</v>
      </c>
      <c r="F2833" t="s">
        <v>80</v>
      </c>
      <c r="G2833">
        <v>250000</v>
      </c>
      <c r="H2833">
        <v>2.57</v>
      </c>
      <c r="I2833">
        <v>642500</v>
      </c>
      <c r="J2833" t="s">
        <v>81</v>
      </c>
      <c r="K2833">
        <v>3.8759654104532082E-3</v>
      </c>
      <c r="L2833">
        <v>0.3876</v>
      </c>
      <c r="M2833" t="s">
        <v>82</v>
      </c>
    </row>
    <row r="2834" spans="1:13">
      <c r="A2834" t="s">
        <v>1854</v>
      </c>
      <c r="B2834" t="s">
        <v>1855</v>
      </c>
      <c r="C2834" t="str">
        <f>TEXT(D2834, "mmm")</f>
        <v>Mar</v>
      </c>
      <c r="D2834" s="1">
        <v>45355</v>
      </c>
      <c r="E2834" t="s">
        <v>1860</v>
      </c>
      <c r="F2834" t="s">
        <v>80</v>
      </c>
      <c r="G2834">
        <v>250000</v>
      </c>
      <c r="H2834">
        <v>2.57</v>
      </c>
      <c r="I2834">
        <v>642500</v>
      </c>
      <c r="J2834" t="s">
        <v>81</v>
      </c>
      <c r="K2834">
        <v>3.8759654104532082E-3</v>
      </c>
      <c r="L2834">
        <v>0.3876</v>
      </c>
      <c r="M2834" t="s">
        <v>82</v>
      </c>
    </row>
    <row r="2835" spans="1:13">
      <c r="A2835" t="s">
        <v>1854</v>
      </c>
      <c r="B2835" t="s">
        <v>1855</v>
      </c>
      <c r="C2835" t="str">
        <f>TEXT(D2835, "mmm")</f>
        <v>Mar</v>
      </c>
      <c r="D2835" s="1">
        <v>45355</v>
      </c>
      <c r="E2835" t="s">
        <v>1861</v>
      </c>
      <c r="F2835" t="s">
        <v>80</v>
      </c>
      <c r="G2835">
        <v>250000</v>
      </c>
      <c r="H2835">
        <v>2.57</v>
      </c>
      <c r="I2835">
        <v>642500</v>
      </c>
      <c r="J2835" t="s">
        <v>81</v>
      </c>
      <c r="K2835">
        <v>3.8759654104532082E-3</v>
      </c>
      <c r="L2835">
        <v>0.3876</v>
      </c>
      <c r="M2835" t="s">
        <v>82</v>
      </c>
    </row>
    <row r="2836" spans="1:13">
      <c r="A2836" t="s">
        <v>1862</v>
      </c>
      <c r="B2836" t="s">
        <v>1863</v>
      </c>
      <c r="C2836" t="str">
        <f>TEXT(D2836, "mmm")</f>
        <v>Mar</v>
      </c>
      <c r="D2836" s="1">
        <v>45355</v>
      </c>
      <c r="E2836" t="s">
        <v>1864</v>
      </c>
      <c r="F2836" t="s">
        <v>128</v>
      </c>
      <c r="G2836">
        <v>40000</v>
      </c>
      <c r="H2836">
        <v>15.08</v>
      </c>
      <c r="I2836">
        <v>603200</v>
      </c>
      <c r="J2836" t="s">
        <v>81</v>
      </c>
      <c r="K2836">
        <v>2.2697275076697391E-2</v>
      </c>
      <c r="L2836">
        <v>2.2696999999999998</v>
      </c>
      <c r="M2836" t="s">
        <v>82</v>
      </c>
    </row>
    <row r="2837" spans="1:13">
      <c r="A2837" t="s">
        <v>1854</v>
      </c>
      <c r="B2837" t="s">
        <v>1855</v>
      </c>
      <c r="C2837" t="str">
        <f>TEXT(D2837, "mmm")</f>
        <v>Mar</v>
      </c>
      <c r="D2837" s="1">
        <v>45355</v>
      </c>
      <c r="E2837" t="s">
        <v>1865</v>
      </c>
      <c r="F2837" t="s">
        <v>251</v>
      </c>
      <c r="G2837">
        <v>250000</v>
      </c>
      <c r="H2837">
        <v>2.57</v>
      </c>
      <c r="I2837">
        <v>642500</v>
      </c>
      <c r="J2837" t="s">
        <v>81</v>
      </c>
      <c r="K2837">
        <v>3.8759654104532082E-3</v>
      </c>
      <c r="L2837">
        <v>0.3876</v>
      </c>
      <c r="M2837" t="s">
        <v>82</v>
      </c>
    </row>
    <row r="2838" spans="1:13">
      <c r="A2838" t="s">
        <v>1854</v>
      </c>
      <c r="B2838" t="s">
        <v>1855</v>
      </c>
      <c r="C2838" t="str">
        <f>TEXT(D2838, "mmm")</f>
        <v>Mar</v>
      </c>
      <c r="D2838" s="1">
        <v>45355</v>
      </c>
      <c r="E2838" t="s">
        <v>1866</v>
      </c>
      <c r="F2838" t="s">
        <v>251</v>
      </c>
      <c r="G2838">
        <v>250000</v>
      </c>
      <c r="H2838">
        <v>2.57</v>
      </c>
      <c r="I2838">
        <v>642500</v>
      </c>
      <c r="J2838" t="s">
        <v>81</v>
      </c>
      <c r="K2838">
        <v>3.8759654104532082E-3</v>
      </c>
      <c r="L2838">
        <v>0.3876</v>
      </c>
      <c r="M2838" t="s">
        <v>82</v>
      </c>
    </row>
    <row r="2839" spans="1:13">
      <c r="A2839" t="s">
        <v>1854</v>
      </c>
      <c r="B2839" t="s">
        <v>1855</v>
      </c>
      <c r="C2839" t="str">
        <f>TEXT(D2839, "mmm")</f>
        <v>Mar</v>
      </c>
      <c r="D2839" s="1">
        <v>45355</v>
      </c>
      <c r="E2839" t="s">
        <v>1867</v>
      </c>
      <c r="F2839" t="s">
        <v>80</v>
      </c>
      <c r="G2839">
        <v>250000</v>
      </c>
      <c r="H2839">
        <v>2.57</v>
      </c>
      <c r="I2839">
        <v>642500</v>
      </c>
      <c r="J2839" t="s">
        <v>81</v>
      </c>
      <c r="K2839">
        <v>3.8759654104532082E-3</v>
      </c>
      <c r="L2839">
        <v>0.3876</v>
      </c>
      <c r="M2839" t="s">
        <v>82</v>
      </c>
    </row>
    <row r="2840" spans="1:13">
      <c r="A2840" t="s">
        <v>210</v>
      </c>
      <c r="B2840" t="s">
        <v>211</v>
      </c>
      <c r="C2840" t="str">
        <f>TEXT(D2840, "mmm")</f>
        <v>Mar</v>
      </c>
      <c r="D2840" s="1">
        <v>45355</v>
      </c>
      <c r="E2840" t="s">
        <v>212</v>
      </c>
      <c r="F2840" t="s">
        <v>101</v>
      </c>
      <c r="G2840">
        <v>643</v>
      </c>
      <c r="H2840">
        <v>21.75</v>
      </c>
      <c r="I2840">
        <v>13985.25</v>
      </c>
      <c r="J2840" t="s">
        <v>81</v>
      </c>
      <c r="K2840">
        <v>8.5481652531640862E-2</v>
      </c>
      <c r="L2840">
        <v>8.5481999999999996</v>
      </c>
      <c r="M2840" t="s">
        <v>82</v>
      </c>
    </row>
    <row r="2841" spans="1:13">
      <c r="A2841" t="s">
        <v>210</v>
      </c>
      <c r="B2841" t="s">
        <v>211</v>
      </c>
      <c r="C2841" t="str">
        <f>TEXT(D2841, "mmm")</f>
        <v>Mar</v>
      </c>
      <c r="D2841" s="1">
        <v>45355</v>
      </c>
      <c r="E2841" t="s">
        <v>213</v>
      </c>
      <c r="F2841" t="s">
        <v>101</v>
      </c>
      <c r="G2841">
        <v>643</v>
      </c>
      <c r="H2841">
        <v>21.75</v>
      </c>
      <c r="I2841">
        <v>13985.25</v>
      </c>
      <c r="J2841" t="s">
        <v>81</v>
      </c>
      <c r="K2841">
        <v>8.5481652531640862E-2</v>
      </c>
      <c r="L2841">
        <v>8.5481999999999996</v>
      </c>
      <c r="M2841" t="s">
        <v>82</v>
      </c>
    </row>
    <row r="2842" spans="1:13">
      <c r="A2842" t="s">
        <v>1868</v>
      </c>
      <c r="B2842" t="s">
        <v>1869</v>
      </c>
      <c r="C2842" t="str">
        <f>TEXT(D2842, "mmm")</f>
        <v>Mar</v>
      </c>
      <c r="D2842" s="1">
        <v>45355</v>
      </c>
      <c r="E2842" t="s">
        <v>1870</v>
      </c>
      <c r="F2842" t="s">
        <v>80</v>
      </c>
      <c r="G2842">
        <v>500</v>
      </c>
      <c r="H2842">
        <v>21.64</v>
      </c>
      <c r="I2842">
        <v>10820</v>
      </c>
      <c r="J2842" t="s">
        <v>86</v>
      </c>
      <c r="K2842">
        <v>3.6010859840894797E-2</v>
      </c>
      <c r="L2842">
        <v>3.6011000000000002</v>
      </c>
      <c r="M2842" t="s">
        <v>82</v>
      </c>
    </row>
    <row r="2843" spans="1:13">
      <c r="A2843" t="s">
        <v>185</v>
      </c>
      <c r="B2843" t="s">
        <v>186</v>
      </c>
      <c r="C2843" t="str">
        <f>TEXT(D2843, "mmm")</f>
        <v>Mar</v>
      </c>
      <c r="D2843" s="1">
        <v>45355</v>
      </c>
      <c r="E2843" t="s">
        <v>218</v>
      </c>
      <c r="F2843" t="s">
        <v>118</v>
      </c>
      <c r="G2843">
        <v>2500</v>
      </c>
      <c r="H2843">
        <v>14.09</v>
      </c>
      <c r="I2843">
        <v>35225</v>
      </c>
      <c r="J2843" t="s">
        <v>81</v>
      </c>
      <c r="K2843">
        <v>-2.5714238432355652E-2</v>
      </c>
      <c r="L2843">
        <v>-2.5714000000000001</v>
      </c>
      <c r="M2843" t="s">
        <v>82</v>
      </c>
    </row>
    <row r="2844" spans="1:13">
      <c r="A2844" t="s">
        <v>1298</v>
      </c>
      <c r="B2844" t="s">
        <v>1299</v>
      </c>
      <c r="C2844" t="str">
        <f>TEXT(D2844, "mmm")</f>
        <v>Mar</v>
      </c>
      <c r="D2844" s="1">
        <v>45355</v>
      </c>
      <c r="E2844" t="s">
        <v>1300</v>
      </c>
      <c r="F2844" t="s">
        <v>101</v>
      </c>
      <c r="G2844">
        <v>30000</v>
      </c>
      <c r="H2844">
        <v>7.23</v>
      </c>
      <c r="I2844">
        <v>216900</v>
      </c>
      <c r="J2844" t="s">
        <v>81</v>
      </c>
      <c r="K2844">
        <v>2.9532921642098749E-2</v>
      </c>
      <c r="L2844">
        <v>2.9533</v>
      </c>
      <c r="M2844" t="s">
        <v>82</v>
      </c>
    </row>
    <row r="2845" spans="1:13">
      <c r="A2845" t="s">
        <v>107</v>
      </c>
      <c r="B2845" t="s">
        <v>108</v>
      </c>
      <c r="C2845" t="str">
        <f>TEXT(D2845, "mmm")</f>
        <v>Mar</v>
      </c>
      <c r="D2845" s="1">
        <v>45355</v>
      </c>
      <c r="E2845" t="s">
        <v>111</v>
      </c>
      <c r="F2845" t="s">
        <v>101</v>
      </c>
      <c r="G2845">
        <v>10000</v>
      </c>
      <c r="H2845">
        <v>7.66</v>
      </c>
      <c r="I2845">
        <v>76600</v>
      </c>
      <c r="J2845" t="s">
        <v>81</v>
      </c>
      <c r="K2845">
        <v>-0.11573470219287429</v>
      </c>
      <c r="L2845">
        <v>-11.573499999999999</v>
      </c>
      <c r="M2845" t="s">
        <v>82</v>
      </c>
    </row>
    <row r="2846" spans="1:13">
      <c r="A2846" t="s">
        <v>107</v>
      </c>
      <c r="B2846" t="s">
        <v>108</v>
      </c>
      <c r="C2846" t="str">
        <f>TEXT(D2846, "mmm")</f>
        <v>Mar</v>
      </c>
      <c r="D2846" s="1">
        <v>45355</v>
      </c>
      <c r="E2846" t="s">
        <v>110</v>
      </c>
      <c r="F2846" t="s">
        <v>101</v>
      </c>
      <c r="G2846">
        <v>10000</v>
      </c>
      <c r="H2846">
        <v>7.66</v>
      </c>
      <c r="I2846">
        <v>76600</v>
      </c>
      <c r="J2846" t="s">
        <v>81</v>
      </c>
      <c r="K2846">
        <v>-0.11573470219287429</v>
      </c>
      <c r="L2846">
        <v>-11.573499999999999</v>
      </c>
      <c r="M2846" t="s">
        <v>82</v>
      </c>
    </row>
    <row r="2847" spans="1:13">
      <c r="A2847" t="s">
        <v>107</v>
      </c>
      <c r="B2847" t="s">
        <v>108</v>
      </c>
      <c r="C2847" t="str">
        <f>TEXT(D2847, "mmm")</f>
        <v>Mar</v>
      </c>
      <c r="D2847" s="1">
        <v>45355</v>
      </c>
      <c r="E2847" t="s">
        <v>109</v>
      </c>
      <c r="F2847" t="s">
        <v>101</v>
      </c>
      <c r="G2847">
        <v>10000</v>
      </c>
      <c r="H2847">
        <v>7.66</v>
      </c>
      <c r="I2847">
        <v>76600</v>
      </c>
      <c r="J2847" t="s">
        <v>81</v>
      </c>
      <c r="K2847">
        <v>-0.11573470219287429</v>
      </c>
      <c r="L2847">
        <v>-11.573499999999999</v>
      </c>
      <c r="M2847" t="s">
        <v>82</v>
      </c>
    </row>
    <row r="2848" spans="1:13">
      <c r="A2848" t="s">
        <v>617</v>
      </c>
      <c r="B2848" t="s">
        <v>618</v>
      </c>
      <c r="C2848" t="str">
        <f>TEXT(D2848, "mmm")</f>
        <v>Mar</v>
      </c>
      <c r="D2848" s="1">
        <v>45355</v>
      </c>
      <c r="E2848" t="s">
        <v>670</v>
      </c>
      <c r="F2848" t="s">
        <v>80</v>
      </c>
      <c r="G2848">
        <v>500</v>
      </c>
      <c r="H2848">
        <v>55.65</v>
      </c>
      <c r="I2848">
        <v>27825</v>
      </c>
      <c r="J2848" t="s">
        <v>81</v>
      </c>
      <c r="K2848">
        <v>-6.8646995926230359E-2</v>
      </c>
      <c r="L2848">
        <v>-6.8647</v>
      </c>
      <c r="M2848" t="s">
        <v>82</v>
      </c>
    </row>
    <row r="2849" spans="1:13">
      <c r="A2849" t="s">
        <v>1862</v>
      </c>
      <c r="B2849" t="s">
        <v>1863</v>
      </c>
      <c r="C2849" t="str">
        <f>TEXT(D2849, "mmm")</f>
        <v>Mar</v>
      </c>
      <c r="D2849" s="1">
        <v>45355</v>
      </c>
      <c r="E2849" t="s">
        <v>1871</v>
      </c>
      <c r="F2849" t="s">
        <v>128</v>
      </c>
      <c r="G2849">
        <v>40000</v>
      </c>
      <c r="H2849">
        <v>15.08</v>
      </c>
      <c r="I2849">
        <v>603200</v>
      </c>
      <c r="J2849" t="s">
        <v>81</v>
      </c>
      <c r="K2849">
        <v>2.2697275076697391E-2</v>
      </c>
      <c r="L2849">
        <v>2.2696999999999998</v>
      </c>
      <c r="M2849" t="s">
        <v>82</v>
      </c>
    </row>
    <row r="2850" spans="1:13">
      <c r="A2850" t="s">
        <v>1872</v>
      </c>
      <c r="B2850" t="s">
        <v>1873</v>
      </c>
      <c r="C2850" t="str">
        <f>TEXT(D2850, "mmm")</f>
        <v>Mar</v>
      </c>
      <c r="D2850" s="1">
        <v>45355</v>
      </c>
      <c r="E2850" t="s">
        <v>1874</v>
      </c>
      <c r="F2850" t="s">
        <v>80</v>
      </c>
      <c r="G2850">
        <v>21052</v>
      </c>
      <c r="H2850">
        <v>9.5</v>
      </c>
      <c r="I2850">
        <v>199994</v>
      </c>
      <c r="J2850" t="s">
        <v>86</v>
      </c>
      <c r="K2850">
        <v>-6.5296818725321448E-2</v>
      </c>
      <c r="L2850">
        <v>-6.5297000000000001</v>
      </c>
      <c r="M2850" t="s">
        <v>82</v>
      </c>
    </row>
    <row r="2851" spans="1:13">
      <c r="A2851" t="s">
        <v>1875</v>
      </c>
      <c r="B2851" t="s">
        <v>1876</v>
      </c>
      <c r="C2851" t="str">
        <f>TEXT(D2851, "mmm")</f>
        <v>Mar</v>
      </c>
      <c r="D2851" s="1">
        <v>45355</v>
      </c>
      <c r="E2851" t="s">
        <v>1877</v>
      </c>
      <c r="F2851" t="s">
        <v>101</v>
      </c>
      <c r="G2851">
        <v>1692</v>
      </c>
      <c r="H2851">
        <v>178.06</v>
      </c>
      <c r="I2851">
        <v>301277.52</v>
      </c>
      <c r="J2851" t="s">
        <v>81</v>
      </c>
      <c r="K2851">
        <v>0.1117618452033273</v>
      </c>
      <c r="L2851">
        <v>11.1762</v>
      </c>
      <c r="M2851" t="s">
        <v>82</v>
      </c>
    </row>
    <row r="2852" spans="1:13">
      <c r="A2852" t="s">
        <v>1875</v>
      </c>
      <c r="B2852" t="s">
        <v>1876</v>
      </c>
      <c r="C2852" t="str">
        <f>TEXT(D2852, "mmm")</f>
        <v>Mar</v>
      </c>
      <c r="D2852" s="1">
        <v>45355</v>
      </c>
      <c r="E2852" t="s">
        <v>1878</v>
      </c>
      <c r="F2852" t="s">
        <v>101</v>
      </c>
      <c r="G2852">
        <v>1692</v>
      </c>
      <c r="H2852">
        <v>178.06</v>
      </c>
      <c r="I2852">
        <v>301277.52</v>
      </c>
      <c r="J2852" t="s">
        <v>81</v>
      </c>
      <c r="K2852">
        <v>0.1117618452033273</v>
      </c>
      <c r="L2852">
        <v>11.1762</v>
      </c>
      <c r="M2852" t="s">
        <v>82</v>
      </c>
    </row>
    <row r="2853" spans="1:13">
      <c r="A2853" t="s">
        <v>1875</v>
      </c>
      <c r="B2853" t="s">
        <v>1876</v>
      </c>
      <c r="C2853" t="str">
        <f>TEXT(D2853, "mmm")</f>
        <v>Mar</v>
      </c>
      <c r="D2853" s="1">
        <v>45355</v>
      </c>
      <c r="E2853" t="s">
        <v>1879</v>
      </c>
      <c r="F2853" t="s">
        <v>217</v>
      </c>
      <c r="G2853">
        <v>1692</v>
      </c>
      <c r="H2853">
        <v>178.06</v>
      </c>
      <c r="I2853">
        <v>301277.52</v>
      </c>
      <c r="J2853" t="s">
        <v>81</v>
      </c>
      <c r="K2853">
        <v>0.1117618452033273</v>
      </c>
      <c r="L2853">
        <v>11.1762</v>
      </c>
      <c r="M2853" t="s">
        <v>82</v>
      </c>
    </row>
    <row r="2854" spans="1:13">
      <c r="A2854" t="s">
        <v>1880</v>
      </c>
      <c r="B2854" t="s">
        <v>1881</v>
      </c>
      <c r="C2854" t="str">
        <f>TEXT(D2854, "mmm")</f>
        <v>Mar</v>
      </c>
      <c r="D2854" s="1">
        <v>45355</v>
      </c>
      <c r="E2854" t="s">
        <v>282</v>
      </c>
      <c r="F2854" t="s">
        <v>251</v>
      </c>
      <c r="G2854">
        <v>1350000</v>
      </c>
      <c r="H2854">
        <v>15.35</v>
      </c>
      <c r="I2854">
        <v>20722500</v>
      </c>
      <c r="J2854" t="s">
        <v>86</v>
      </c>
      <c r="K2854">
        <v>-8.496732297741405E-2</v>
      </c>
      <c r="L2854">
        <v>-8.4967000000000006</v>
      </c>
      <c r="M2854" t="s">
        <v>82</v>
      </c>
    </row>
    <row r="2855" spans="1:13">
      <c r="A2855" t="s">
        <v>1880</v>
      </c>
      <c r="B2855" t="s">
        <v>1881</v>
      </c>
      <c r="C2855" t="str">
        <f>TEXT(D2855, "mmm")</f>
        <v>Mar</v>
      </c>
      <c r="D2855" s="1">
        <v>45355</v>
      </c>
      <c r="E2855" t="s">
        <v>280</v>
      </c>
      <c r="F2855" t="s">
        <v>251</v>
      </c>
      <c r="G2855">
        <v>1350000</v>
      </c>
      <c r="H2855">
        <v>15.35</v>
      </c>
      <c r="I2855">
        <v>20722500</v>
      </c>
      <c r="J2855" t="s">
        <v>86</v>
      </c>
      <c r="K2855">
        <v>-8.496732297741405E-2</v>
      </c>
      <c r="L2855">
        <v>-8.4967000000000006</v>
      </c>
      <c r="M2855" t="s">
        <v>82</v>
      </c>
    </row>
    <row r="2856" spans="1:13">
      <c r="A2856" t="s">
        <v>1880</v>
      </c>
      <c r="B2856" t="s">
        <v>1881</v>
      </c>
      <c r="C2856" t="str">
        <f>TEXT(D2856, "mmm")</f>
        <v>Mar</v>
      </c>
      <c r="D2856" s="1">
        <v>45355</v>
      </c>
      <c r="E2856" t="s">
        <v>283</v>
      </c>
      <c r="F2856" t="s">
        <v>251</v>
      </c>
      <c r="G2856">
        <v>1350000</v>
      </c>
      <c r="H2856">
        <v>15.35</v>
      </c>
      <c r="I2856">
        <v>20722500</v>
      </c>
      <c r="J2856" t="s">
        <v>86</v>
      </c>
      <c r="K2856">
        <v>-8.496732297741405E-2</v>
      </c>
      <c r="L2856">
        <v>-8.4967000000000006</v>
      </c>
      <c r="M2856" t="s">
        <v>82</v>
      </c>
    </row>
    <row r="2857" spans="1:13">
      <c r="A2857" t="s">
        <v>1880</v>
      </c>
      <c r="B2857" t="s">
        <v>1881</v>
      </c>
      <c r="C2857" t="str">
        <f>TEXT(D2857, "mmm")</f>
        <v>Mar</v>
      </c>
      <c r="D2857" s="1">
        <v>45355</v>
      </c>
      <c r="E2857" t="s">
        <v>284</v>
      </c>
      <c r="F2857" t="s">
        <v>251</v>
      </c>
      <c r="G2857">
        <v>1350000</v>
      </c>
      <c r="H2857">
        <v>15.35</v>
      </c>
      <c r="I2857">
        <v>20722500</v>
      </c>
      <c r="J2857" t="s">
        <v>86</v>
      </c>
      <c r="K2857">
        <v>-8.496732297741405E-2</v>
      </c>
      <c r="L2857">
        <v>-8.4967000000000006</v>
      </c>
      <c r="M2857" t="s">
        <v>82</v>
      </c>
    </row>
    <row r="2858" spans="1:13">
      <c r="A2858" t="s">
        <v>1880</v>
      </c>
      <c r="B2858" t="s">
        <v>1881</v>
      </c>
      <c r="C2858" t="str">
        <f>TEXT(D2858, "mmm")</f>
        <v>Mar</v>
      </c>
      <c r="D2858" s="1">
        <v>45355</v>
      </c>
      <c r="E2858" t="s">
        <v>281</v>
      </c>
      <c r="F2858" t="s">
        <v>251</v>
      </c>
      <c r="G2858">
        <v>1350000</v>
      </c>
      <c r="H2858">
        <v>15.35</v>
      </c>
      <c r="I2858">
        <v>20722500</v>
      </c>
      <c r="J2858" t="s">
        <v>86</v>
      </c>
      <c r="K2858">
        <v>-8.496732297741405E-2</v>
      </c>
      <c r="L2858">
        <v>-8.4967000000000006</v>
      </c>
      <c r="M2858" t="s">
        <v>82</v>
      </c>
    </row>
    <row r="2859" spans="1:13">
      <c r="A2859" t="s">
        <v>1882</v>
      </c>
      <c r="B2859" t="s">
        <v>1883</v>
      </c>
      <c r="C2859" t="str">
        <f>TEXT(D2859, "mmm")</f>
        <v>Mar</v>
      </c>
      <c r="D2859" s="1">
        <v>45355</v>
      </c>
      <c r="E2859" t="s">
        <v>1884</v>
      </c>
      <c r="F2859" t="s">
        <v>80</v>
      </c>
      <c r="G2859">
        <v>18000</v>
      </c>
      <c r="H2859">
        <v>16.71</v>
      </c>
      <c r="I2859">
        <v>300780</v>
      </c>
      <c r="J2859" t="s">
        <v>86</v>
      </c>
      <c r="K2859">
        <v>2.789334302102198E-2</v>
      </c>
      <c r="L2859">
        <v>2.7892999999999999</v>
      </c>
      <c r="M2859" t="s">
        <v>82</v>
      </c>
    </row>
    <row r="2860" spans="1:13">
      <c r="A2860" t="s">
        <v>1621</v>
      </c>
      <c r="B2860" t="s">
        <v>1622</v>
      </c>
      <c r="C2860" t="str">
        <f>TEXT(D2860, "mmm")</f>
        <v>Mar</v>
      </c>
      <c r="D2860" s="1">
        <v>45355</v>
      </c>
      <c r="E2860" t="s">
        <v>1885</v>
      </c>
      <c r="F2860" t="s">
        <v>80</v>
      </c>
      <c r="G2860">
        <v>1732</v>
      </c>
      <c r="H2860">
        <v>57.64</v>
      </c>
      <c r="I2860">
        <v>99832.48</v>
      </c>
      <c r="J2860" t="s">
        <v>81</v>
      </c>
      <c r="K2860">
        <v>8.5275308142327422E-2</v>
      </c>
      <c r="L2860">
        <v>8.5274999999999999</v>
      </c>
      <c r="M2860" t="s">
        <v>82</v>
      </c>
    </row>
    <row r="2861" spans="1:13">
      <c r="A2861" t="s">
        <v>1886</v>
      </c>
      <c r="B2861" t="s">
        <v>1887</v>
      </c>
      <c r="C2861" t="str">
        <f>TEXT(D2861, "mmm")</f>
        <v>Mar</v>
      </c>
      <c r="D2861" s="1">
        <v>45355</v>
      </c>
      <c r="E2861" t="s">
        <v>1867</v>
      </c>
      <c r="F2861" t="s">
        <v>80</v>
      </c>
      <c r="G2861">
        <v>40000</v>
      </c>
      <c r="H2861">
        <v>8.74</v>
      </c>
      <c r="I2861">
        <v>349600</v>
      </c>
      <c r="J2861" t="s">
        <v>81</v>
      </c>
      <c r="K2861">
        <v>7.8124978380011756E-2</v>
      </c>
      <c r="L2861">
        <v>7.8125</v>
      </c>
      <c r="M2861" t="s">
        <v>82</v>
      </c>
    </row>
    <row r="2862" spans="1:13">
      <c r="A2862" t="s">
        <v>1886</v>
      </c>
      <c r="B2862" t="s">
        <v>1887</v>
      </c>
      <c r="C2862" t="str">
        <f>TEXT(D2862, "mmm")</f>
        <v>Mar</v>
      </c>
      <c r="D2862" s="1">
        <v>45355</v>
      </c>
      <c r="E2862" t="s">
        <v>1865</v>
      </c>
      <c r="F2862" t="s">
        <v>251</v>
      </c>
      <c r="G2862">
        <v>40000</v>
      </c>
      <c r="H2862">
        <v>8.74</v>
      </c>
      <c r="I2862">
        <v>349600</v>
      </c>
      <c r="J2862" t="s">
        <v>81</v>
      </c>
      <c r="K2862">
        <v>7.8124978380011756E-2</v>
      </c>
      <c r="L2862">
        <v>7.8125</v>
      </c>
      <c r="M2862" t="s">
        <v>82</v>
      </c>
    </row>
    <row r="2863" spans="1:13">
      <c r="A2863" t="s">
        <v>1886</v>
      </c>
      <c r="B2863" t="s">
        <v>1887</v>
      </c>
      <c r="C2863" t="str">
        <f>TEXT(D2863, "mmm")</f>
        <v>Mar</v>
      </c>
      <c r="D2863" s="1">
        <v>45355</v>
      </c>
      <c r="E2863" t="s">
        <v>1858</v>
      </c>
      <c r="F2863" t="s">
        <v>251</v>
      </c>
      <c r="G2863">
        <v>40000</v>
      </c>
      <c r="H2863">
        <v>8.74</v>
      </c>
      <c r="I2863">
        <v>349600</v>
      </c>
      <c r="J2863" t="s">
        <v>81</v>
      </c>
      <c r="K2863">
        <v>7.8124978380011756E-2</v>
      </c>
      <c r="L2863">
        <v>7.8125</v>
      </c>
      <c r="M2863" t="s">
        <v>82</v>
      </c>
    </row>
    <row r="2864" spans="1:13">
      <c r="A2864" t="s">
        <v>1886</v>
      </c>
      <c r="B2864" t="s">
        <v>1887</v>
      </c>
      <c r="C2864" t="str">
        <f>TEXT(D2864, "mmm")</f>
        <v>Mar</v>
      </c>
      <c r="D2864" s="1">
        <v>45355</v>
      </c>
      <c r="E2864" t="s">
        <v>1866</v>
      </c>
      <c r="F2864" t="s">
        <v>251</v>
      </c>
      <c r="G2864">
        <v>40000</v>
      </c>
      <c r="H2864">
        <v>8.74</v>
      </c>
      <c r="I2864">
        <v>349600</v>
      </c>
      <c r="J2864" t="s">
        <v>81</v>
      </c>
      <c r="K2864">
        <v>7.8124978380011756E-2</v>
      </c>
      <c r="L2864">
        <v>7.8125</v>
      </c>
      <c r="M2864" t="s">
        <v>82</v>
      </c>
    </row>
    <row r="2865" spans="1:13">
      <c r="A2865" t="s">
        <v>1886</v>
      </c>
      <c r="B2865" t="s">
        <v>1887</v>
      </c>
      <c r="C2865" t="str">
        <f>TEXT(D2865, "mmm")</f>
        <v>Mar</v>
      </c>
      <c r="D2865" s="1">
        <v>45355</v>
      </c>
      <c r="E2865" t="s">
        <v>1857</v>
      </c>
      <c r="F2865" t="s">
        <v>251</v>
      </c>
      <c r="G2865">
        <v>40000</v>
      </c>
      <c r="H2865">
        <v>8.74</v>
      </c>
      <c r="I2865">
        <v>349600</v>
      </c>
      <c r="J2865" t="s">
        <v>81</v>
      </c>
      <c r="K2865">
        <v>7.8124978380011756E-2</v>
      </c>
      <c r="L2865">
        <v>7.8125</v>
      </c>
      <c r="M2865" t="s">
        <v>82</v>
      </c>
    </row>
    <row r="2866" spans="1:13">
      <c r="A2866" t="s">
        <v>1888</v>
      </c>
      <c r="B2866" t="s">
        <v>1889</v>
      </c>
      <c r="C2866" t="str">
        <f>TEXT(D2866, "mmm")</f>
        <v>Mar</v>
      </c>
      <c r="D2866" s="1">
        <v>45355</v>
      </c>
      <c r="E2866" t="s">
        <v>1890</v>
      </c>
      <c r="F2866" t="s">
        <v>128</v>
      </c>
      <c r="G2866">
        <v>10000</v>
      </c>
      <c r="H2866">
        <v>4.59</v>
      </c>
      <c r="I2866">
        <v>45900</v>
      </c>
      <c r="J2866" t="s">
        <v>86</v>
      </c>
      <c r="K2866">
        <v>4.072394236009802E-2</v>
      </c>
      <c r="L2866">
        <v>4.0724</v>
      </c>
      <c r="M2866" t="s">
        <v>82</v>
      </c>
    </row>
    <row r="2867" spans="1:13">
      <c r="A2867" t="s">
        <v>1891</v>
      </c>
      <c r="B2867" t="s">
        <v>1892</v>
      </c>
      <c r="C2867" t="str">
        <f>TEXT(D2867, "mmm")</f>
        <v>Mar</v>
      </c>
      <c r="D2867" s="1">
        <v>45355</v>
      </c>
      <c r="E2867" t="s">
        <v>1893</v>
      </c>
      <c r="F2867" t="s">
        <v>80</v>
      </c>
      <c r="G2867">
        <v>1200</v>
      </c>
      <c r="H2867">
        <v>9.09</v>
      </c>
      <c r="I2867">
        <v>10908</v>
      </c>
      <c r="J2867" t="s">
        <v>81</v>
      </c>
      <c r="K2867">
        <v>-0.15497741388558409</v>
      </c>
      <c r="L2867">
        <v>-15.4977</v>
      </c>
      <c r="M2867" t="s">
        <v>82</v>
      </c>
    </row>
    <row r="2868" spans="1:13">
      <c r="A2868" t="s">
        <v>1894</v>
      </c>
      <c r="B2868" t="s">
        <v>1895</v>
      </c>
      <c r="C2868" t="str">
        <f>TEXT(D2868, "mmm")</f>
        <v>Mar</v>
      </c>
      <c r="D2868" s="1">
        <v>45355</v>
      </c>
      <c r="E2868" t="s">
        <v>1524</v>
      </c>
      <c r="F2868" t="s">
        <v>80</v>
      </c>
      <c r="G2868">
        <v>5425</v>
      </c>
      <c r="H2868">
        <v>46.07</v>
      </c>
      <c r="I2868">
        <v>249929.75</v>
      </c>
      <c r="J2868" t="s">
        <v>86</v>
      </c>
      <c r="K2868">
        <v>1.6471108918387101E-2</v>
      </c>
      <c r="L2868">
        <v>1.6471</v>
      </c>
      <c r="M2868" t="s">
        <v>82</v>
      </c>
    </row>
    <row r="2869" spans="1:13">
      <c r="A2869" t="s">
        <v>1803</v>
      </c>
      <c r="B2869" t="s">
        <v>1804</v>
      </c>
      <c r="C2869" t="str">
        <f>TEXT(D2869, "mmm")</f>
        <v>Mar</v>
      </c>
      <c r="D2869" s="1">
        <v>45355</v>
      </c>
      <c r="E2869" t="s">
        <v>1896</v>
      </c>
      <c r="F2869" t="s">
        <v>80</v>
      </c>
      <c r="G2869">
        <v>1000</v>
      </c>
      <c r="H2869">
        <v>23.86</v>
      </c>
      <c r="I2869">
        <v>23860</v>
      </c>
      <c r="J2869" t="s">
        <v>81</v>
      </c>
      <c r="K2869">
        <v>6.1860054327597107E-2</v>
      </c>
      <c r="L2869">
        <v>6.1859999999999999</v>
      </c>
      <c r="M2869" t="s">
        <v>82</v>
      </c>
    </row>
    <row r="2870" spans="1:13">
      <c r="A2870" t="s">
        <v>1897</v>
      </c>
      <c r="B2870" t="s">
        <v>1898</v>
      </c>
      <c r="C2870" t="str">
        <f>TEXT(D2870, "mmm")</f>
        <v>Mar</v>
      </c>
      <c r="D2870" s="1">
        <v>45355</v>
      </c>
      <c r="E2870" t="s">
        <v>1899</v>
      </c>
      <c r="F2870" t="s">
        <v>128</v>
      </c>
      <c r="G2870">
        <v>15000</v>
      </c>
      <c r="H2870">
        <v>44.42</v>
      </c>
      <c r="I2870">
        <v>666300</v>
      </c>
      <c r="J2870" t="s">
        <v>86</v>
      </c>
      <c r="K2870">
        <v>7.988921600198351E-2</v>
      </c>
      <c r="L2870">
        <v>7.9889000000000001</v>
      </c>
      <c r="M2870" t="s">
        <v>82</v>
      </c>
    </row>
    <row r="2871" spans="1:13">
      <c r="A2871" t="s">
        <v>1900</v>
      </c>
      <c r="B2871" t="s">
        <v>1901</v>
      </c>
      <c r="C2871" t="str">
        <f>TEXT(D2871, "mmm")</f>
        <v>Mar</v>
      </c>
      <c r="D2871" s="1">
        <v>45355</v>
      </c>
      <c r="E2871" t="s">
        <v>1902</v>
      </c>
      <c r="F2871" t="s">
        <v>80</v>
      </c>
      <c r="G2871">
        <v>3700</v>
      </c>
      <c r="H2871">
        <v>35.950000000000003</v>
      </c>
      <c r="I2871">
        <v>133015</v>
      </c>
      <c r="J2871" t="s">
        <v>86</v>
      </c>
      <c r="K2871">
        <v>-2.72390986023674E-3</v>
      </c>
      <c r="L2871">
        <v>-0.27239999999999998</v>
      </c>
      <c r="M2871" t="s">
        <v>82</v>
      </c>
    </row>
    <row r="2872" spans="1:13">
      <c r="A2872" t="s">
        <v>1903</v>
      </c>
      <c r="B2872" t="s">
        <v>1904</v>
      </c>
      <c r="C2872" t="str">
        <f>TEXT(D2872, "mmm")</f>
        <v>Mar</v>
      </c>
      <c r="D2872" s="1">
        <v>45355</v>
      </c>
      <c r="E2872" t="s">
        <v>1905</v>
      </c>
      <c r="F2872" t="s">
        <v>118</v>
      </c>
      <c r="G2872">
        <v>15000</v>
      </c>
      <c r="H2872">
        <v>16.440000000000001</v>
      </c>
      <c r="I2872">
        <v>246600</v>
      </c>
      <c r="J2872" t="s">
        <v>81</v>
      </c>
      <c r="K2872">
        <v>2.1578384758595751E-2</v>
      </c>
      <c r="L2872">
        <v>2.1577999999999999</v>
      </c>
      <c r="M2872" t="s">
        <v>82</v>
      </c>
    </row>
    <row r="2873" spans="1:13">
      <c r="A2873" t="s">
        <v>1644</v>
      </c>
      <c r="B2873" t="s">
        <v>1645</v>
      </c>
      <c r="C2873" t="str">
        <f>TEXT(D2873, "mmm")</f>
        <v>Mar</v>
      </c>
      <c r="D2873" s="1">
        <v>45355</v>
      </c>
      <c r="E2873" t="s">
        <v>1646</v>
      </c>
      <c r="F2873" t="s">
        <v>128</v>
      </c>
      <c r="G2873">
        <v>2900</v>
      </c>
      <c r="H2873">
        <v>12.66</v>
      </c>
      <c r="I2873">
        <v>36714</v>
      </c>
      <c r="J2873" t="s">
        <v>81</v>
      </c>
      <c r="K2873">
        <v>2.2940397162633411E-2</v>
      </c>
      <c r="L2873">
        <v>2.294</v>
      </c>
      <c r="M2873" t="s">
        <v>82</v>
      </c>
    </row>
    <row r="2874" spans="1:13">
      <c r="A2874" t="s">
        <v>1906</v>
      </c>
      <c r="B2874" t="s">
        <v>1907</v>
      </c>
      <c r="C2874" t="str">
        <f>TEXT(D2874, "mmm")</f>
        <v>Mar</v>
      </c>
      <c r="D2874" s="1">
        <v>45355</v>
      </c>
      <c r="E2874" t="s">
        <v>1908</v>
      </c>
      <c r="F2874" t="s">
        <v>80</v>
      </c>
      <c r="G2874">
        <v>3500</v>
      </c>
      <c r="H2874">
        <v>55.67</v>
      </c>
      <c r="I2874">
        <v>194845</v>
      </c>
      <c r="J2874" t="s">
        <v>86</v>
      </c>
      <c r="K2874">
        <v>0.13170665267472209</v>
      </c>
      <c r="L2874">
        <v>13.1707</v>
      </c>
      <c r="M2874" t="s">
        <v>82</v>
      </c>
    </row>
    <row r="2875" spans="1:13">
      <c r="A2875" t="s">
        <v>121</v>
      </c>
      <c r="B2875" t="s">
        <v>122</v>
      </c>
      <c r="C2875" t="str">
        <f>TEXT(D2875, "mmm")</f>
        <v>Mar</v>
      </c>
      <c r="D2875" s="1">
        <v>45355</v>
      </c>
      <c r="E2875" t="s">
        <v>102</v>
      </c>
      <c r="F2875" t="s">
        <v>101</v>
      </c>
      <c r="G2875">
        <v>9182</v>
      </c>
      <c r="H2875">
        <v>10.51</v>
      </c>
      <c r="I2875">
        <v>96502.819999999992</v>
      </c>
      <c r="J2875" t="s">
        <v>81</v>
      </c>
      <c r="K2875">
        <v>2.078436974510511E-2</v>
      </c>
      <c r="L2875">
        <v>2.0783999999999998</v>
      </c>
      <c r="M2875" t="s">
        <v>82</v>
      </c>
    </row>
    <row r="2876" spans="1:13">
      <c r="A2876" t="s">
        <v>121</v>
      </c>
      <c r="B2876" t="s">
        <v>122</v>
      </c>
      <c r="C2876" t="str">
        <f>TEXT(D2876, "mmm")</f>
        <v>Mar</v>
      </c>
      <c r="D2876" s="1">
        <v>45355</v>
      </c>
      <c r="E2876" t="s">
        <v>100</v>
      </c>
      <c r="F2876" t="s">
        <v>101</v>
      </c>
      <c r="G2876">
        <v>9182</v>
      </c>
      <c r="H2876">
        <v>10.51</v>
      </c>
      <c r="I2876">
        <v>96502.819999999992</v>
      </c>
      <c r="J2876" t="s">
        <v>81</v>
      </c>
      <c r="K2876">
        <v>2.078436974510511E-2</v>
      </c>
      <c r="L2876">
        <v>2.0783999999999998</v>
      </c>
      <c r="M2876" t="s">
        <v>82</v>
      </c>
    </row>
    <row r="2877" spans="1:13">
      <c r="A2877" t="s">
        <v>1909</v>
      </c>
      <c r="B2877" t="s">
        <v>1910</v>
      </c>
      <c r="C2877" t="str">
        <f>TEXT(D2877, "mmm")</f>
        <v>Mar</v>
      </c>
      <c r="D2877" s="1">
        <v>45355</v>
      </c>
      <c r="E2877" t="s">
        <v>1911</v>
      </c>
      <c r="F2877" t="s">
        <v>118</v>
      </c>
      <c r="G2877">
        <v>8000</v>
      </c>
      <c r="H2877">
        <v>6.88</v>
      </c>
      <c r="I2877">
        <v>55040</v>
      </c>
      <c r="J2877" t="s">
        <v>81</v>
      </c>
      <c r="K2877">
        <v>0.19472912716877119</v>
      </c>
      <c r="L2877">
        <v>19.472899999999999</v>
      </c>
      <c r="M2877" t="s">
        <v>82</v>
      </c>
    </row>
    <row r="2878" spans="1:13">
      <c r="A2878" t="s">
        <v>1742</v>
      </c>
      <c r="B2878" t="s">
        <v>1743</v>
      </c>
      <c r="C2878" t="str">
        <f>TEXT(D2878, "mmm")</f>
        <v>Mar</v>
      </c>
      <c r="D2878" s="1">
        <v>45355</v>
      </c>
      <c r="E2878" t="s">
        <v>110</v>
      </c>
      <c r="F2878" t="s">
        <v>101</v>
      </c>
      <c r="G2878">
        <v>31634</v>
      </c>
      <c r="H2878">
        <v>31.21</v>
      </c>
      <c r="I2878">
        <v>987297.14</v>
      </c>
      <c r="J2878" t="s">
        <v>86</v>
      </c>
      <c r="K2878">
        <v>-2.3233594540539301E-2</v>
      </c>
      <c r="L2878">
        <v>-2.3233999999999999</v>
      </c>
      <c r="M2878" t="s">
        <v>82</v>
      </c>
    </row>
    <row r="2879" spans="1:13">
      <c r="A2879" t="s">
        <v>1742</v>
      </c>
      <c r="B2879" t="s">
        <v>1743</v>
      </c>
      <c r="C2879" t="str">
        <f>TEXT(D2879, "mmm")</f>
        <v>Mar</v>
      </c>
      <c r="D2879" s="1">
        <v>45355</v>
      </c>
      <c r="E2879" t="s">
        <v>109</v>
      </c>
      <c r="F2879" t="s">
        <v>101</v>
      </c>
      <c r="G2879">
        <v>31634</v>
      </c>
      <c r="H2879">
        <v>31.21</v>
      </c>
      <c r="I2879">
        <v>987297.14</v>
      </c>
      <c r="J2879" t="s">
        <v>86</v>
      </c>
      <c r="K2879">
        <v>-2.3233594540539301E-2</v>
      </c>
      <c r="L2879">
        <v>-2.3233999999999999</v>
      </c>
      <c r="M2879" t="s">
        <v>82</v>
      </c>
    </row>
    <row r="2880" spans="1:13">
      <c r="A2880" t="s">
        <v>1742</v>
      </c>
      <c r="B2880" t="s">
        <v>1743</v>
      </c>
      <c r="C2880" t="str">
        <f>TEXT(D2880, "mmm")</f>
        <v>Mar</v>
      </c>
      <c r="D2880" s="1">
        <v>45355</v>
      </c>
      <c r="E2880" t="s">
        <v>111</v>
      </c>
      <c r="F2880" t="s">
        <v>101</v>
      </c>
      <c r="G2880">
        <v>31634</v>
      </c>
      <c r="H2880">
        <v>31.21</v>
      </c>
      <c r="I2880">
        <v>987297.14</v>
      </c>
      <c r="J2880" t="s">
        <v>86</v>
      </c>
      <c r="K2880">
        <v>-2.3233594540539301E-2</v>
      </c>
      <c r="L2880">
        <v>-2.3233999999999999</v>
      </c>
      <c r="M2880" t="s">
        <v>82</v>
      </c>
    </row>
    <row r="2881" spans="1:13">
      <c r="A2881" t="s">
        <v>1912</v>
      </c>
      <c r="B2881" t="s">
        <v>1913</v>
      </c>
      <c r="C2881" t="str">
        <f>TEXT(D2881, "mmm")</f>
        <v>Mar</v>
      </c>
      <c r="D2881" s="1">
        <v>45355</v>
      </c>
      <c r="E2881" t="s">
        <v>1914</v>
      </c>
      <c r="F2881" t="s">
        <v>101</v>
      </c>
      <c r="G2881">
        <v>930000</v>
      </c>
      <c r="H2881">
        <v>4.51</v>
      </c>
      <c r="I2881">
        <v>4194300</v>
      </c>
      <c r="J2881" t="s">
        <v>81</v>
      </c>
      <c r="K2881">
        <v>8.7053541255620814E-2</v>
      </c>
      <c r="L2881">
        <v>8.7053999999999991</v>
      </c>
      <c r="M2881" t="s">
        <v>82</v>
      </c>
    </row>
    <row r="2882" spans="1:13">
      <c r="A2882" t="s">
        <v>1912</v>
      </c>
      <c r="B2882" t="s">
        <v>1913</v>
      </c>
      <c r="C2882" t="str">
        <f>TEXT(D2882, "mmm")</f>
        <v>Mar</v>
      </c>
      <c r="D2882" s="1">
        <v>45355</v>
      </c>
      <c r="E2882" t="s">
        <v>1915</v>
      </c>
      <c r="F2882" t="s">
        <v>101</v>
      </c>
      <c r="G2882">
        <v>930000</v>
      </c>
      <c r="H2882">
        <v>4.51</v>
      </c>
      <c r="I2882">
        <v>4194300</v>
      </c>
      <c r="J2882" t="s">
        <v>81</v>
      </c>
      <c r="K2882">
        <v>8.7053541255620814E-2</v>
      </c>
      <c r="L2882">
        <v>8.7053999999999991</v>
      </c>
      <c r="M2882" t="s">
        <v>82</v>
      </c>
    </row>
    <row r="2883" spans="1:13">
      <c r="A2883" t="s">
        <v>1912</v>
      </c>
      <c r="B2883" t="s">
        <v>1913</v>
      </c>
      <c r="C2883" t="str">
        <f>TEXT(D2883, "mmm")</f>
        <v>Mar</v>
      </c>
      <c r="D2883" s="1">
        <v>45355</v>
      </c>
      <c r="E2883" t="s">
        <v>1916</v>
      </c>
      <c r="F2883" t="s">
        <v>101</v>
      </c>
      <c r="G2883">
        <v>930000</v>
      </c>
      <c r="H2883">
        <v>4.51</v>
      </c>
      <c r="I2883">
        <v>4194300</v>
      </c>
      <c r="J2883" t="s">
        <v>81</v>
      </c>
      <c r="K2883">
        <v>8.7053541255620814E-2</v>
      </c>
      <c r="L2883">
        <v>8.7053999999999991</v>
      </c>
      <c r="M2883" t="s">
        <v>82</v>
      </c>
    </row>
    <row r="2884" spans="1:13">
      <c r="A2884" t="s">
        <v>1912</v>
      </c>
      <c r="B2884" t="s">
        <v>1913</v>
      </c>
      <c r="C2884" t="str">
        <f>TEXT(D2884, "mmm")</f>
        <v>Mar</v>
      </c>
      <c r="D2884" s="1">
        <v>45355</v>
      </c>
      <c r="E2884" t="s">
        <v>1917</v>
      </c>
      <c r="F2884" t="s">
        <v>101</v>
      </c>
      <c r="G2884">
        <v>930000</v>
      </c>
      <c r="H2884">
        <v>4.51</v>
      </c>
      <c r="I2884">
        <v>4194300</v>
      </c>
      <c r="J2884" t="s">
        <v>81</v>
      </c>
      <c r="K2884">
        <v>8.7053541255620814E-2</v>
      </c>
      <c r="L2884">
        <v>8.7053999999999991</v>
      </c>
      <c r="M2884" t="s">
        <v>82</v>
      </c>
    </row>
    <row r="2885" spans="1:13">
      <c r="A2885" t="s">
        <v>1912</v>
      </c>
      <c r="B2885" t="s">
        <v>1913</v>
      </c>
      <c r="C2885" t="str">
        <f>TEXT(D2885, "mmm")</f>
        <v>Mar</v>
      </c>
      <c r="D2885" s="1">
        <v>45355</v>
      </c>
      <c r="E2885" t="s">
        <v>1918</v>
      </c>
      <c r="F2885" t="s">
        <v>101</v>
      </c>
      <c r="G2885">
        <v>930000</v>
      </c>
      <c r="H2885">
        <v>4.51</v>
      </c>
      <c r="I2885">
        <v>4194300</v>
      </c>
      <c r="J2885" t="s">
        <v>81</v>
      </c>
      <c r="K2885">
        <v>8.7053541255620814E-2</v>
      </c>
      <c r="L2885">
        <v>8.7053999999999991</v>
      </c>
      <c r="M2885" t="s">
        <v>82</v>
      </c>
    </row>
    <row r="2886" spans="1:13">
      <c r="A2886" t="s">
        <v>1912</v>
      </c>
      <c r="B2886" t="s">
        <v>1913</v>
      </c>
      <c r="C2886" t="str">
        <f>TEXT(D2886, "mmm")</f>
        <v>Mar</v>
      </c>
      <c r="D2886" s="1">
        <v>45355</v>
      </c>
      <c r="E2886" t="s">
        <v>1919</v>
      </c>
      <c r="F2886" t="s">
        <v>101</v>
      </c>
      <c r="G2886">
        <v>930000</v>
      </c>
      <c r="H2886">
        <v>4.51</v>
      </c>
      <c r="I2886">
        <v>4194300</v>
      </c>
      <c r="J2886" t="s">
        <v>81</v>
      </c>
      <c r="K2886">
        <v>8.7053541255620814E-2</v>
      </c>
      <c r="L2886">
        <v>8.7053999999999991</v>
      </c>
      <c r="M2886" t="s">
        <v>82</v>
      </c>
    </row>
    <row r="2887" spans="1:13">
      <c r="A2887" t="s">
        <v>1920</v>
      </c>
      <c r="B2887" t="s">
        <v>1921</v>
      </c>
      <c r="C2887" t="str">
        <f>TEXT(D2887, "mmm")</f>
        <v>Mar</v>
      </c>
      <c r="D2887" s="1">
        <v>45355</v>
      </c>
      <c r="E2887" t="s">
        <v>1922</v>
      </c>
      <c r="F2887" t="s">
        <v>217</v>
      </c>
      <c r="G2887">
        <v>100000</v>
      </c>
      <c r="H2887">
        <v>0.1</v>
      </c>
      <c r="I2887">
        <v>10000</v>
      </c>
      <c r="J2887" t="s">
        <v>86</v>
      </c>
      <c r="K2887">
        <v>0.2</v>
      </c>
      <c r="L2887">
        <v>20</v>
      </c>
      <c r="M2887" t="s">
        <v>82</v>
      </c>
    </row>
    <row r="2888" spans="1:13">
      <c r="A2888" t="s">
        <v>1923</v>
      </c>
      <c r="B2888" t="s">
        <v>1924</v>
      </c>
      <c r="C2888" t="str">
        <f>TEXT(D2888, "mmm")</f>
        <v>Mar</v>
      </c>
      <c r="D2888" s="1">
        <v>45355</v>
      </c>
      <c r="E2888" t="s">
        <v>1925</v>
      </c>
      <c r="F2888" t="s">
        <v>118</v>
      </c>
      <c r="G2888">
        <v>10684</v>
      </c>
      <c r="H2888">
        <v>9.3800000000000008</v>
      </c>
      <c r="I2888">
        <v>100215.92</v>
      </c>
      <c r="J2888" t="s">
        <v>86</v>
      </c>
      <c r="K2888">
        <v>-8.7888499628036354E-2</v>
      </c>
      <c r="L2888">
        <v>-8.7888000000000002</v>
      </c>
      <c r="M2888" t="s">
        <v>82</v>
      </c>
    </row>
    <row r="2889" spans="1:13">
      <c r="A2889" t="s">
        <v>1888</v>
      </c>
      <c r="B2889" t="s">
        <v>1889</v>
      </c>
      <c r="C2889" t="str">
        <f>TEXT(D2889, "mmm")</f>
        <v>Mar</v>
      </c>
      <c r="D2889" s="1">
        <v>45355</v>
      </c>
      <c r="E2889" t="s">
        <v>1926</v>
      </c>
      <c r="F2889" t="s">
        <v>128</v>
      </c>
      <c r="G2889">
        <v>10000</v>
      </c>
      <c r="H2889">
        <v>4.59</v>
      </c>
      <c r="I2889">
        <v>45900</v>
      </c>
      <c r="J2889" t="s">
        <v>86</v>
      </c>
      <c r="K2889">
        <v>4.072394236009802E-2</v>
      </c>
      <c r="L2889">
        <v>4.0724</v>
      </c>
      <c r="M2889" t="s">
        <v>82</v>
      </c>
    </row>
    <row r="2890" spans="1:13">
      <c r="A2890" t="s">
        <v>1715</v>
      </c>
      <c r="B2890" t="s">
        <v>1716</v>
      </c>
      <c r="C2890" t="str">
        <f>TEXT(D2890, "mmm")</f>
        <v>Mar</v>
      </c>
      <c r="D2890" s="1">
        <v>45355</v>
      </c>
      <c r="E2890" t="s">
        <v>1927</v>
      </c>
      <c r="F2890" t="s">
        <v>118</v>
      </c>
      <c r="G2890">
        <v>6000</v>
      </c>
      <c r="H2890">
        <v>42.76</v>
      </c>
      <c r="I2890">
        <v>256560</v>
      </c>
      <c r="J2890" t="s">
        <v>81</v>
      </c>
      <c r="K2890">
        <v>5.3025003152181949E-2</v>
      </c>
      <c r="L2890">
        <v>5.3025000000000002</v>
      </c>
      <c r="M2890" t="s">
        <v>82</v>
      </c>
    </row>
    <row r="2891" spans="1:13">
      <c r="A2891" t="s">
        <v>185</v>
      </c>
      <c r="B2891" t="s">
        <v>186</v>
      </c>
      <c r="C2891" t="str">
        <f>TEXT(D2891, "mmm")</f>
        <v>Mar</v>
      </c>
      <c r="D2891" s="1">
        <v>45355</v>
      </c>
      <c r="E2891" t="s">
        <v>1928</v>
      </c>
      <c r="F2891" t="s">
        <v>80</v>
      </c>
      <c r="G2891">
        <v>7500</v>
      </c>
      <c r="H2891">
        <v>14.01</v>
      </c>
      <c r="I2891">
        <v>105075</v>
      </c>
      <c r="J2891" t="s">
        <v>86</v>
      </c>
      <c r="K2891">
        <v>-2.5714238432355652E-2</v>
      </c>
      <c r="L2891">
        <v>-2.5714000000000001</v>
      </c>
      <c r="M2891" t="s">
        <v>82</v>
      </c>
    </row>
    <row r="2892" spans="1:13">
      <c r="A2892" t="s">
        <v>1406</v>
      </c>
      <c r="B2892" t="s">
        <v>1407</v>
      </c>
      <c r="C2892" t="str">
        <f>TEXT(D2892, "mmm")</f>
        <v>Mar</v>
      </c>
      <c r="D2892" s="1">
        <v>45355</v>
      </c>
      <c r="E2892" t="s">
        <v>1408</v>
      </c>
      <c r="F2892" t="s">
        <v>80</v>
      </c>
      <c r="G2892">
        <v>900</v>
      </c>
      <c r="H2892">
        <v>16.7</v>
      </c>
      <c r="I2892">
        <v>15030</v>
      </c>
      <c r="J2892" t="s">
        <v>81</v>
      </c>
      <c r="K2892">
        <v>-1.210681871920527E-3</v>
      </c>
      <c r="L2892">
        <v>-0.1211</v>
      </c>
      <c r="M2892" t="s">
        <v>82</v>
      </c>
    </row>
    <row r="2893" spans="1:13">
      <c r="A2893" t="s">
        <v>1909</v>
      </c>
      <c r="B2893" t="s">
        <v>1910</v>
      </c>
      <c r="C2893" t="str">
        <f>TEXT(D2893, "mmm")</f>
        <v>Mar</v>
      </c>
      <c r="D2893" s="1">
        <v>45355</v>
      </c>
      <c r="E2893" t="s">
        <v>1929</v>
      </c>
      <c r="F2893" t="s">
        <v>128</v>
      </c>
      <c r="G2893">
        <v>12000</v>
      </c>
      <c r="H2893">
        <v>7.01</v>
      </c>
      <c r="I2893">
        <v>84120</v>
      </c>
      <c r="J2893" t="s">
        <v>86</v>
      </c>
      <c r="K2893">
        <v>0.19472912716877119</v>
      </c>
      <c r="L2893">
        <v>19.472899999999999</v>
      </c>
      <c r="M2893" t="s">
        <v>82</v>
      </c>
    </row>
    <row r="2894" spans="1:13">
      <c r="A2894" t="s">
        <v>1930</v>
      </c>
      <c r="B2894" t="s">
        <v>1931</v>
      </c>
      <c r="C2894" t="str">
        <f>TEXT(D2894, "mmm")</f>
        <v>Mar</v>
      </c>
      <c r="D2894" s="1">
        <v>45355</v>
      </c>
      <c r="E2894" t="s">
        <v>1932</v>
      </c>
      <c r="F2894" t="s">
        <v>101</v>
      </c>
      <c r="G2894">
        <v>2762009</v>
      </c>
      <c r="H2894">
        <v>0.87</v>
      </c>
      <c r="I2894">
        <v>2402947.83</v>
      </c>
      <c r="J2894" t="s">
        <v>86</v>
      </c>
      <c r="K2894">
        <v>-0.17041804113825909</v>
      </c>
      <c r="L2894">
        <v>-17.041799999999999</v>
      </c>
      <c r="M2894" t="s">
        <v>82</v>
      </c>
    </row>
    <row r="2895" spans="1:13">
      <c r="A2895" t="s">
        <v>1930</v>
      </c>
      <c r="B2895" t="s">
        <v>1931</v>
      </c>
      <c r="C2895" t="str">
        <f>TEXT(D2895, "mmm")</f>
        <v>Mar</v>
      </c>
      <c r="D2895" s="1">
        <v>45355</v>
      </c>
      <c r="E2895" t="s">
        <v>1933</v>
      </c>
      <c r="F2895" t="s">
        <v>101</v>
      </c>
      <c r="G2895">
        <v>2762009</v>
      </c>
      <c r="H2895">
        <v>0.87</v>
      </c>
      <c r="I2895">
        <v>2402947.83</v>
      </c>
      <c r="J2895" t="s">
        <v>86</v>
      </c>
      <c r="K2895">
        <v>-0.17041804113825909</v>
      </c>
      <c r="L2895">
        <v>-17.041799999999999</v>
      </c>
      <c r="M2895" t="s">
        <v>82</v>
      </c>
    </row>
    <row r="2896" spans="1:13">
      <c r="A2896" t="s">
        <v>1934</v>
      </c>
      <c r="B2896" t="s">
        <v>1935</v>
      </c>
      <c r="C2896" t="str">
        <f>TEXT(D2896, "mmm")</f>
        <v>Mar</v>
      </c>
      <c r="D2896" s="1">
        <v>45356</v>
      </c>
      <c r="E2896" t="s">
        <v>1936</v>
      </c>
      <c r="F2896" t="s">
        <v>80</v>
      </c>
      <c r="G2896">
        <v>1000</v>
      </c>
      <c r="H2896">
        <v>51.61</v>
      </c>
      <c r="I2896">
        <v>51610</v>
      </c>
      <c r="J2896" t="s">
        <v>81</v>
      </c>
      <c r="K2896">
        <v>9.3176101633034136E-2</v>
      </c>
      <c r="L2896">
        <v>9.3176000000000005</v>
      </c>
      <c r="M2896" t="s">
        <v>82</v>
      </c>
    </row>
    <row r="2897" spans="1:13">
      <c r="A2897" t="s">
        <v>1937</v>
      </c>
      <c r="B2897" t="s">
        <v>1938</v>
      </c>
      <c r="C2897" t="str">
        <f>TEXT(D2897, "mmm")</f>
        <v>Mar</v>
      </c>
      <c r="D2897" s="1">
        <v>45356</v>
      </c>
      <c r="E2897" t="s">
        <v>1939</v>
      </c>
      <c r="F2897" t="s">
        <v>80</v>
      </c>
      <c r="G2897">
        <v>3100</v>
      </c>
      <c r="H2897">
        <v>35.020000000000003</v>
      </c>
      <c r="I2897">
        <v>108562</v>
      </c>
      <c r="J2897" t="s">
        <v>86</v>
      </c>
      <c r="K2897">
        <v>4.1968174126806763E-2</v>
      </c>
      <c r="L2897">
        <v>4.1967999999999996</v>
      </c>
      <c r="M2897" t="s">
        <v>82</v>
      </c>
    </row>
    <row r="2898" spans="1:13">
      <c r="A2898" t="s">
        <v>1834</v>
      </c>
      <c r="B2898" t="s">
        <v>1835</v>
      </c>
      <c r="C2898" t="str">
        <f>TEXT(D2898, "mmm")</f>
        <v>Mar</v>
      </c>
      <c r="D2898" s="1">
        <v>45356</v>
      </c>
      <c r="E2898" t="s">
        <v>1836</v>
      </c>
      <c r="F2898" t="s">
        <v>128</v>
      </c>
      <c r="G2898">
        <v>38000</v>
      </c>
      <c r="H2898">
        <v>6.65</v>
      </c>
      <c r="I2898">
        <v>252700</v>
      </c>
      <c r="J2898" t="s">
        <v>86</v>
      </c>
      <c r="K2898">
        <v>2.5563920880598449E-2</v>
      </c>
      <c r="L2898">
        <v>2.5564</v>
      </c>
      <c r="M2898" t="s">
        <v>82</v>
      </c>
    </row>
    <row r="2899" spans="1:13">
      <c r="A2899" t="s">
        <v>1940</v>
      </c>
      <c r="B2899" t="s">
        <v>1941</v>
      </c>
      <c r="C2899" t="str">
        <f>TEXT(D2899, "mmm")</f>
        <v>Mar</v>
      </c>
      <c r="D2899" s="1">
        <v>45356</v>
      </c>
      <c r="E2899" t="s">
        <v>1942</v>
      </c>
      <c r="F2899" t="s">
        <v>118</v>
      </c>
      <c r="G2899">
        <v>50000</v>
      </c>
      <c r="H2899">
        <v>1.61</v>
      </c>
      <c r="I2899">
        <v>80500</v>
      </c>
      <c r="J2899" t="s">
        <v>86</v>
      </c>
      <c r="K2899">
        <v>0.17391302416268631</v>
      </c>
      <c r="L2899">
        <v>17.391300000000001</v>
      </c>
      <c r="M2899" t="s">
        <v>82</v>
      </c>
    </row>
    <row r="2900" spans="1:13">
      <c r="A2900" t="s">
        <v>133</v>
      </c>
      <c r="B2900" t="s">
        <v>134</v>
      </c>
      <c r="C2900" t="str">
        <f>TEXT(D2900, "mmm")</f>
        <v>Mar</v>
      </c>
      <c r="D2900" s="1">
        <v>45356</v>
      </c>
      <c r="E2900" t="s">
        <v>102</v>
      </c>
      <c r="F2900" t="s">
        <v>101</v>
      </c>
      <c r="G2900">
        <v>27103</v>
      </c>
      <c r="H2900">
        <v>10.15</v>
      </c>
      <c r="I2900">
        <v>275095.45</v>
      </c>
      <c r="J2900" t="s">
        <v>86</v>
      </c>
      <c r="K2900">
        <v>9.1668764506362965E-3</v>
      </c>
      <c r="L2900">
        <v>0.91669999999999996</v>
      </c>
      <c r="M2900" t="s">
        <v>82</v>
      </c>
    </row>
    <row r="2901" spans="1:13">
      <c r="A2901" t="s">
        <v>133</v>
      </c>
      <c r="B2901" t="s">
        <v>134</v>
      </c>
      <c r="C2901" t="str">
        <f>TEXT(D2901, "mmm")</f>
        <v>Mar</v>
      </c>
      <c r="D2901" s="1">
        <v>45356</v>
      </c>
      <c r="E2901" t="s">
        <v>100</v>
      </c>
      <c r="F2901" t="s">
        <v>101</v>
      </c>
      <c r="G2901">
        <v>27103</v>
      </c>
      <c r="H2901">
        <v>10.15</v>
      </c>
      <c r="I2901">
        <v>275095.45</v>
      </c>
      <c r="J2901" t="s">
        <v>86</v>
      </c>
      <c r="K2901">
        <v>9.1668764506362965E-3</v>
      </c>
      <c r="L2901">
        <v>0.91669999999999996</v>
      </c>
      <c r="M2901" t="s">
        <v>82</v>
      </c>
    </row>
    <row r="2902" spans="1:13">
      <c r="A2902" t="s">
        <v>1701</v>
      </c>
      <c r="B2902" t="s">
        <v>1702</v>
      </c>
      <c r="C2902" t="str">
        <f>TEXT(D2902, "mmm")</f>
        <v>Mar</v>
      </c>
      <c r="D2902" s="1">
        <v>45356</v>
      </c>
      <c r="E2902" t="s">
        <v>1943</v>
      </c>
      <c r="F2902" t="s">
        <v>80</v>
      </c>
      <c r="G2902">
        <v>750</v>
      </c>
      <c r="H2902">
        <v>71.39</v>
      </c>
      <c r="I2902">
        <v>53542.5</v>
      </c>
      <c r="J2902" t="s">
        <v>81</v>
      </c>
      <c r="K2902">
        <v>-8.428217820398487E-3</v>
      </c>
      <c r="L2902">
        <v>-0.84279999999999999</v>
      </c>
      <c r="M2902" t="s">
        <v>82</v>
      </c>
    </row>
    <row r="2903" spans="1:13">
      <c r="A2903" t="s">
        <v>1807</v>
      </c>
      <c r="B2903" t="s">
        <v>1808</v>
      </c>
      <c r="C2903" t="str">
        <f>TEXT(D2903, "mmm")</f>
        <v>Mar</v>
      </c>
      <c r="D2903" s="1">
        <v>45356</v>
      </c>
      <c r="E2903" t="s">
        <v>1809</v>
      </c>
      <c r="F2903" t="s">
        <v>80</v>
      </c>
      <c r="G2903">
        <v>1300</v>
      </c>
      <c r="H2903">
        <v>76.680000000000007</v>
      </c>
      <c r="I2903">
        <v>99684.000000000015</v>
      </c>
      <c r="J2903" t="s">
        <v>81</v>
      </c>
      <c r="K2903">
        <v>2.004390774164988E-2</v>
      </c>
      <c r="L2903">
        <v>2.0044</v>
      </c>
      <c r="M2903" t="s">
        <v>82</v>
      </c>
    </row>
    <row r="2904" spans="1:13">
      <c r="A2904" t="s">
        <v>831</v>
      </c>
      <c r="B2904" t="s">
        <v>832</v>
      </c>
      <c r="C2904" t="str">
        <f>TEXT(D2904, "mmm")</f>
        <v>Mar</v>
      </c>
      <c r="D2904" s="1">
        <v>45356</v>
      </c>
      <c r="E2904" t="s">
        <v>834</v>
      </c>
      <c r="F2904" t="s">
        <v>101</v>
      </c>
      <c r="G2904">
        <v>4145</v>
      </c>
      <c r="H2904">
        <v>63.13</v>
      </c>
      <c r="I2904">
        <v>261673.85</v>
      </c>
      <c r="J2904" t="s">
        <v>81</v>
      </c>
      <c r="K2904">
        <v>-1.438845279231271E-2</v>
      </c>
      <c r="L2904">
        <v>-1.4388000000000001</v>
      </c>
      <c r="M2904" t="s">
        <v>82</v>
      </c>
    </row>
    <row r="2905" spans="1:13">
      <c r="A2905" t="s">
        <v>831</v>
      </c>
      <c r="B2905" t="s">
        <v>832</v>
      </c>
      <c r="C2905" t="str">
        <f>TEXT(D2905, "mmm")</f>
        <v>Mar</v>
      </c>
      <c r="D2905" s="1">
        <v>45356</v>
      </c>
      <c r="E2905" t="s">
        <v>835</v>
      </c>
      <c r="F2905" t="s">
        <v>101</v>
      </c>
      <c r="G2905">
        <v>4145</v>
      </c>
      <c r="H2905">
        <v>63.13</v>
      </c>
      <c r="I2905">
        <v>261673.85</v>
      </c>
      <c r="J2905" t="s">
        <v>81</v>
      </c>
      <c r="K2905">
        <v>-1.438845279231271E-2</v>
      </c>
      <c r="L2905">
        <v>-1.4388000000000001</v>
      </c>
      <c r="M2905" t="s">
        <v>82</v>
      </c>
    </row>
    <row r="2906" spans="1:13">
      <c r="A2906" t="s">
        <v>831</v>
      </c>
      <c r="B2906" t="s">
        <v>832</v>
      </c>
      <c r="C2906" t="str">
        <f>TEXT(D2906, "mmm")</f>
        <v>Mar</v>
      </c>
      <c r="D2906" s="1">
        <v>45356</v>
      </c>
      <c r="E2906" t="s">
        <v>833</v>
      </c>
      <c r="F2906" t="s">
        <v>101</v>
      </c>
      <c r="G2906">
        <v>4145</v>
      </c>
      <c r="H2906">
        <v>63.13</v>
      </c>
      <c r="I2906">
        <v>261673.85</v>
      </c>
      <c r="J2906" t="s">
        <v>81</v>
      </c>
      <c r="K2906">
        <v>-1.438845279231271E-2</v>
      </c>
      <c r="L2906">
        <v>-1.4388000000000001</v>
      </c>
      <c r="M2906" t="s">
        <v>82</v>
      </c>
    </row>
    <row r="2907" spans="1:13">
      <c r="A2907" t="s">
        <v>468</v>
      </c>
      <c r="B2907" t="s">
        <v>469</v>
      </c>
      <c r="C2907" t="str">
        <f>TEXT(D2907, "mmm")</f>
        <v>Mar</v>
      </c>
      <c r="D2907" s="1">
        <v>45356</v>
      </c>
      <c r="E2907" t="s">
        <v>471</v>
      </c>
      <c r="F2907" t="s">
        <v>222</v>
      </c>
      <c r="G2907">
        <v>39674</v>
      </c>
      <c r="H2907">
        <v>2.86</v>
      </c>
      <c r="I2907">
        <v>113467.64</v>
      </c>
      <c r="J2907" t="s">
        <v>81</v>
      </c>
      <c r="K2907">
        <v>0.1363636780452078</v>
      </c>
      <c r="L2907">
        <v>13.6364</v>
      </c>
      <c r="M2907" t="s">
        <v>82</v>
      </c>
    </row>
    <row r="2908" spans="1:13">
      <c r="A2908" t="s">
        <v>468</v>
      </c>
      <c r="B2908" t="s">
        <v>469</v>
      </c>
      <c r="C2908" t="str">
        <f>TEXT(D2908, "mmm")</f>
        <v>Mar</v>
      </c>
      <c r="D2908" s="1">
        <v>45356</v>
      </c>
      <c r="E2908" t="s">
        <v>470</v>
      </c>
      <c r="F2908" t="s">
        <v>222</v>
      </c>
      <c r="G2908">
        <v>39674</v>
      </c>
      <c r="H2908">
        <v>2.86</v>
      </c>
      <c r="I2908">
        <v>113467.64</v>
      </c>
      <c r="J2908" t="s">
        <v>81</v>
      </c>
      <c r="K2908">
        <v>0.1363636780452078</v>
      </c>
      <c r="L2908">
        <v>13.6364</v>
      </c>
      <c r="M2908" t="s">
        <v>82</v>
      </c>
    </row>
    <row r="2909" spans="1:13">
      <c r="A2909" t="s">
        <v>1944</v>
      </c>
      <c r="B2909" t="s">
        <v>1945</v>
      </c>
      <c r="C2909" t="str">
        <f>TEXT(D2909, "mmm")</f>
        <v>Mar</v>
      </c>
      <c r="D2909" s="1">
        <v>45356</v>
      </c>
      <c r="E2909" t="s">
        <v>1946</v>
      </c>
      <c r="F2909" t="s">
        <v>80</v>
      </c>
      <c r="G2909">
        <v>3000</v>
      </c>
      <c r="H2909">
        <v>15.07</v>
      </c>
      <c r="I2909">
        <v>45210</v>
      </c>
      <c r="J2909" t="s">
        <v>81</v>
      </c>
      <c r="K2909">
        <v>1.8716569484835469E-2</v>
      </c>
      <c r="L2909">
        <v>1.8716999999999999</v>
      </c>
      <c r="M2909" t="s">
        <v>82</v>
      </c>
    </row>
    <row r="2910" spans="1:13">
      <c r="A2910" t="s">
        <v>1947</v>
      </c>
      <c r="B2910" t="s">
        <v>1948</v>
      </c>
      <c r="C2910" t="str">
        <f>TEXT(D2910, "mmm")</f>
        <v>Mar</v>
      </c>
      <c r="D2910" s="1">
        <v>45356</v>
      </c>
      <c r="E2910" t="s">
        <v>1949</v>
      </c>
      <c r="F2910" t="s">
        <v>217</v>
      </c>
      <c r="G2910">
        <v>103013</v>
      </c>
      <c r="H2910">
        <v>0.7</v>
      </c>
      <c r="I2910">
        <v>72109.099999999991</v>
      </c>
      <c r="J2910" t="s">
        <v>86</v>
      </c>
      <c r="K2910">
        <v>2.189778925938235E-2</v>
      </c>
      <c r="L2910">
        <v>2.1898</v>
      </c>
      <c r="M2910" t="s">
        <v>82</v>
      </c>
    </row>
    <row r="2911" spans="1:13">
      <c r="A2911" t="s">
        <v>1950</v>
      </c>
      <c r="B2911" t="s">
        <v>1951</v>
      </c>
      <c r="C2911" t="str">
        <f>TEXT(D2911, "mmm")</f>
        <v>Mar</v>
      </c>
      <c r="D2911" s="1">
        <v>45356</v>
      </c>
      <c r="E2911" t="s">
        <v>1952</v>
      </c>
      <c r="F2911" t="s">
        <v>222</v>
      </c>
      <c r="G2911">
        <v>12500</v>
      </c>
      <c r="H2911">
        <v>7.98</v>
      </c>
      <c r="I2911">
        <v>99750</v>
      </c>
      <c r="J2911" t="s">
        <v>81</v>
      </c>
      <c r="K2911">
        <v>3.2370377541336433E-2</v>
      </c>
      <c r="L2911">
        <v>3.2370000000000001</v>
      </c>
      <c r="M2911" t="s">
        <v>82</v>
      </c>
    </row>
    <row r="2912" spans="1:13">
      <c r="A2912" t="s">
        <v>1950</v>
      </c>
      <c r="B2912" t="s">
        <v>1951</v>
      </c>
      <c r="C2912" t="str">
        <f>TEXT(D2912, "mmm")</f>
        <v>Mar</v>
      </c>
      <c r="D2912" s="1">
        <v>45356</v>
      </c>
      <c r="E2912" t="s">
        <v>1953</v>
      </c>
      <c r="F2912" t="s">
        <v>222</v>
      </c>
      <c r="G2912">
        <v>12500</v>
      </c>
      <c r="H2912">
        <v>7.98</v>
      </c>
      <c r="I2912">
        <v>99750</v>
      </c>
      <c r="J2912" t="s">
        <v>81</v>
      </c>
      <c r="K2912">
        <v>3.2370377541336433E-2</v>
      </c>
      <c r="L2912">
        <v>3.2370000000000001</v>
      </c>
      <c r="M2912" t="s">
        <v>82</v>
      </c>
    </row>
    <row r="2913" spans="1:13">
      <c r="A2913" t="s">
        <v>1950</v>
      </c>
      <c r="B2913" t="s">
        <v>1951</v>
      </c>
      <c r="C2913" t="str">
        <f>TEXT(D2913, "mmm")</f>
        <v>Mar</v>
      </c>
      <c r="D2913" s="1">
        <v>45356</v>
      </c>
      <c r="E2913" t="s">
        <v>1954</v>
      </c>
      <c r="F2913" t="s">
        <v>222</v>
      </c>
      <c r="G2913">
        <v>12500</v>
      </c>
      <c r="H2913">
        <v>7.98</v>
      </c>
      <c r="I2913">
        <v>99750</v>
      </c>
      <c r="J2913" t="s">
        <v>81</v>
      </c>
      <c r="K2913">
        <v>3.2370377541336433E-2</v>
      </c>
      <c r="L2913">
        <v>3.2370000000000001</v>
      </c>
      <c r="M2913" t="s">
        <v>82</v>
      </c>
    </row>
    <row r="2914" spans="1:13">
      <c r="A2914" t="s">
        <v>1950</v>
      </c>
      <c r="B2914" t="s">
        <v>1951</v>
      </c>
      <c r="C2914" t="str">
        <f>TEXT(D2914, "mmm")</f>
        <v>Mar</v>
      </c>
      <c r="D2914" s="1">
        <v>45356</v>
      </c>
      <c r="E2914" t="s">
        <v>1955</v>
      </c>
      <c r="F2914" t="s">
        <v>222</v>
      </c>
      <c r="G2914">
        <v>12500</v>
      </c>
      <c r="H2914">
        <v>7.98</v>
      </c>
      <c r="I2914">
        <v>99750</v>
      </c>
      <c r="J2914" t="s">
        <v>81</v>
      </c>
      <c r="K2914">
        <v>3.2370377541336433E-2</v>
      </c>
      <c r="L2914">
        <v>3.2370000000000001</v>
      </c>
      <c r="M2914" t="s">
        <v>82</v>
      </c>
    </row>
    <row r="2915" spans="1:13">
      <c r="A2915" t="s">
        <v>1950</v>
      </c>
      <c r="B2915" t="s">
        <v>1951</v>
      </c>
      <c r="C2915" t="str">
        <f>TEXT(D2915, "mmm")</f>
        <v>Mar</v>
      </c>
      <c r="D2915" s="1">
        <v>45356</v>
      </c>
      <c r="E2915" t="s">
        <v>1956</v>
      </c>
      <c r="F2915" t="s">
        <v>222</v>
      </c>
      <c r="G2915">
        <v>12500</v>
      </c>
      <c r="H2915">
        <v>7.98</v>
      </c>
      <c r="I2915">
        <v>99750</v>
      </c>
      <c r="J2915" t="s">
        <v>81</v>
      </c>
      <c r="K2915">
        <v>3.2370377541336433E-2</v>
      </c>
      <c r="L2915">
        <v>3.2370000000000001</v>
      </c>
      <c r="M2915" t="s">
        <v>82</v>
      </c>
    </row>
    <row r="2916" spans="1:13">
      <c r="A2916" t="s">
        <v>1950</v>
      </c>
      <c r="B2916" t="s">
        <v>1951</v>
      </c>
      <c r="C2916" t="str">
        <f>TEXT(D2916, "mmm")</f>
        <v>Mar</v>
      </c>
      <c r="D2916" s="1">
        <v>45356</v>
      </c>
      <c r="E2916" t="s">
        <v>1957</v>
      </c>
      <c r="F2916" t="s">
        <v>222</v>
      </c>
      <c r="G2916">
        <v>12500</v>
      </c>
      <c r="H2916">
        <v>7.98</v>
      </c>
      <c r="I2916">
        <v>99750</v>
      </c>
      <c r="J2916" t="s">
        <v>81</v>
      </c>
      <c r="K2916">
        <v>3.2370377541336433E-2</v>
      </c>
      <c r="L2916">
        <v>3.2370000000000001</v>
      </c>
      <c r="M2916" t="s">
        <v>82</v>
      </c>
    </row>
    <row r="2917" spans="1:13">
      <c r="A2917" t="s">
        <v>1267</v>
      </c>
      <c r="B2917" t="s">
        <v>1268</v>
      </c>
      <c r="C2917" t="str">
        <f>TEXT(D2917, "mmm")</f>
        <v>Mar</v>
      </c>
      <c r="D2917" s="1">
        <v>45356</v>
      </c>
      <c r="E2917" t="s">
        <v>1269</v>
      </c>
      <c r="F2917" t="s">
        <v>217</v>
      </c>
      <c r="G2917">
        <v>3500</v>
      </c>
      <c r="H2917">
        <v>12.49</v>
      </c>
      <c r="I2917">
        <v>43715</v>
      </c>
      <c r="J2917" t="s">
        <v>81</v>
      </c>
      <c r="K2917">
        <v>0.34844878078387942</v>
      </c>
      <c r="L2917">
        <v>34.844900000000003</v>
      </c>
      <c r="M2917" t="s">
        <v>82</v>
      </c>
    </row>
    <row r="2918" spans="1:13">
      <c r="A2918" t="s">
        <v>1958</v>
      </c>
      <c r="B2918" t="s">
        <v>1959</v>
      </c>
      <c r="C2918" t="str">
        <f>TEXT(D2918, "mmm")</f>
        <v>Mar</v>
      </c>
      <c r="D2918" s="1">
        <v>45356</v>
      </c>
      <c r="E2918" t="s">
        <v>1960</v>
      </c>
      <c r="F2918" t="s">
        <v>128</v>
      </c>
      <c r="G2918">
        <v>2900</v>
      </c>
      <c r="H2918">
        <v>16.95</v>
      </c>
      <c r="I2918">
        <v>49155</v>
      </c>
      <c r="J2918" t="s">
        <v>86</v>
      </c>
      <c r="K2918">
        <v>-1.0408342591889721E-2</v>
      </c>
      <c r="L2918">
        <v>-1.0407999999999999</v>
      </c>
      <c r="M2918" t="s">
        <v>82</v>
      </c>
    </row>
    <row r="2919" spans="1:13">
      <c r="A2919" t="s">
        <v>185</v>
      </c>
      <c r="B2919" t="s">
        <v>186</v>
      </c>
      <c r="C2919" t="str">
        <f>TEXT(D2919, "mmm")</f>
        <v>Mar</v>
      </c>
      <c r="D2919" s="1">
        <v>45356</v>
      </c>
      <c r="E2919" t="s">
        <v>218</v>
      </c>
      <c r="F2919" t="s">
        <v>118</v>
      </c>
      <c r="G2919">
        <v>2000</v>
      </c>
      <c r="H2919">
        <v>13.97</v>
      </c>
      <c r="I2919">
        <v>27940</v>
      </c>
      <c r="J2919" t="s">
        <v>81</v>
      </c>
      <c r="K2919">
        <v>-2.1536223858690359E-2</v>
      </c>
      <c r="L2919">
        <v>-2.1536</v>
      </c>
      <c r="M2919" t="s">
        <v>82</v>
      </c>
    </row>
    <row r="2920" spans="1:13">
      <c r="A2920" t="s">
        <v>1961</v>
      </c>
      <c r="B2920" t="s">
        <v>1962</v>
      </c>
      <c r="C2920" t="str">
        <f>TEXT(D2920, "mmm")</f>
        <v>Mar</v>
      </c>
      <c r="D2920" s="1">
        <v>45356</v>
      </c>
      <c r="E2920" t="s">
        <v>1963</v>
      </c>
      <c r="F2920" t="s">
        <v>80</v>
      </c>
      <c r="G2920">
        <v>5000</v>
      </c>
      <c r="H2920">
        <v>8.43</v>
      </c>
      <c r="I2920">
        <v>42150</v>
      </c>
      <c r="J2920" t="s">
        <v>81</v>
      </c>
      <c r="K2920">
        <v>5.8125779793116512E-2</v>
      </c>
      <c r="L2920">
        <v>5.8125999999999998</v>
      </c>
      <c r="M2920" t="s">
        <v>82</v>
      </c>
    </row>
    <row r="2921" spans="1:13">
      <c r="A2921" t="s">
        <v>1476</v>
      </c>
      <c r="B2921" t="s">
        <v>1477</v>
      </c>
      <c r="C2921" t="str">
        <f>TEXT(D2921, "mmm")</f>
        <v>Mar</v>
      </c>
      <c r="D2921" s="1">
        <v>45356</v>
      </c>
      <c r="E2921" t="s">
        <v>1833</v>
      </c>
      <c r="F2921" t="s">
        <v>80</v>
      </c>
      <c r="G2921">
        <v>100</v>
      </c>
      <c r="H2921">
        <v>1552.47</v>
      </c>
      <c r="I2921">
        <v>155247</v>
      </c>
      <c r="J2921" t="s">
        <v>86</v>
      </c>
      <c r="K2921">
        <v>0.1123573473615145</v>
      </c>
      <c r="L2921">
        <v>11.2357</v>
      </c>
      <c r="M2921" t="s">
        <v>82</v>
      </c>
    </row>
    <row r="2922" spans="1:13">
      <c r="A2922" t="s">
        <v>1964</v>
      </c>
      <c r="B2922" t="s">
        <v>1965</v>
      </c>
      <c r="C2922" t="str">
        <f>TEXT(D2922, "mmm")</f>
        <v>Mar</v>
      </c>
      <c r="D2922" s="1">
        <v>45356</v>
      </c>
      <c r="E2922" t="s">
        <v>1966</v>
      </c>
      <c r="F2922" t="s">
        <v>80</v>
      </c>
      <c r="G2922">
        <v>171821</v>
      </c>
      <c r="H2922">
        <v>29.1</v>
      </c>
      <c r="I2922">
        <v>4999991.1000000006</v>
      </c>
      <c r="J2922" t="s">
        <v>86</v>
      </c>
      <c r="K2922">
        <v>7.5627230735664241E-3</v>
      </c>
      <c r="L2922">
        <v>0.75629999999999997</v>
      </c>
      <c r="M2922" t="s">
        <v>82</v>
      </c>
    </row>
    <row r="2923" spans="1:13">
      <c r="A2923" t="s">
        <v>1267</v>
      </c>
      <c r="B2923" t="s">
        <v>1268</v>
      </c>
      <c r="C2923" t="str">
        <f>TEXT(D2923, "mmm")</f>
        <v>Mar</v>
      </c>
      <c r="D2923" s="1">
        <v>45356</v>
      </c>
      <c r="E2923" t="s">
        <v>1269</v>
      </c>
      <c r="F2923" t="s">
        <v>217</v>
      </c>
      <c r="G2923">
        <v>30500</v>
      </c>
      <c r="H2923">
        <v>12.49</v>
      </c>
      <c r="I2923">
        <v>380945</v>
      </c>
      <c r="J2923" t="s">
        <v>86</v>
      </c>
      <c r="K2923">
        <v>0.34844878078387942</v>
      </c>
      <c r="L2923">
        <v>34.844900000000003</v>
      </c>
      <c r="M2923" t="s">
        <v>82</v>
      </c>
    </row>
    <row r="2924" spans="1:13">
      <c r="A2924" t="s">
        <v>1862</v>
      </c>
      <c r="B2924" t="s">
        <v>1863</v>
      </c>
      <c r="C2924" t="str">
        <f>TEXT(D2924, "mmm")</f>
        <v>Mar</v>
      </c>
      <c r="D2924" s="1">
        <v>45356</v>
      </c>
      <c r="E2924" t="s">
        <v>1864</v>
      </c>
      <c r="F2924" t="s">
        <v>128</v>
      </c>
      <c r="G2924">
        <v>46700</v>
      </c>
      <c r="H2924">
        <v>15.23</v>
      </c>
      <c r="I2924">
        <v>711241</v>
      </c>
      <c r="J2924" t="s">
        <v>81</v>
      </c>
      <c r="K2924">
        <v>1.265914945366187E-2</v>
      </c>
      <c r="L2924">
        <v>1.2659</v>
      </c>
      <c r="M2924" t="s">
        <v>82</v>
      </c>
    </row>
    <row r="2925" spans="1:13">
      <c r="A2925" t="s">
        <v>1964</v>
      </c>
      <c r="B2925" t="s">
        <v>1965</v>
      </c>
      <c r="C2925" t="str">
        <f>TEXT(D2925, "mmm")</f>
        <v>Mar</v>
      </c>
      <c r="D2925" s="1">
        <v>45356</v>
      </c>
      <c r="E2925" t="s">
        <v>1967</v>
      </c>
      <c r="F2925" t="s">
        <v>118</v>
      </c>
      <c r="G2925">
        <v>85910</v>
      </c>
      <c r="H2925">
        <v>29.1</v>
      </c>
      <c r="I2925">
        <v>2499981</v>
      </c>
      <c r="J2925" t="s">
        <v>81</v>
      </c>
      <c r="K2925">
        <v>7.5627230735664241E-3</v>
      </c>
      <c r="L2925">
        <v>0.75629999999999997</v>
      </c>
      <c r="M2925" t="s">
        <v>82</v>
      </c>
    </row>
    <row r="2926" spans="1:13">
      <c r="A2926" t="s">
        <v>1862</v>
      </c>
      <c r="B2926" t="s">
        <v>1863</v>
      </c>
      <c r="C2926" t="str">
        <f>TEXT(D2926, "mmm")</f>
        <v>Mar</v>
      </c>
      <c r="D2926" s="1">
        <v>45356</v>
      </c>
      <c r="E2926" t="s">
        <v>1871</v>
      </c>
      <c r="F2926" t="s">
        <v>128</v>
      </c>
      <c r="G2926">
        <v>46700</v>
      </c>
      <c r="H2926">
        <v>15.23</v>
      </c>
      <c r="I2926">
        <v>711241</v>
      </c>
      <c r="J2926" t="s">
        <v>81</v>
      </c>
      <c r="K2926">
        <v>1.265914945366187E-2</v>
      </c>
      <c r="L2926">
        <v>1.2659</v>
      </c>
      <c r="M2926" t="s">
        <v>82</v>
      </c>
    </row>
    <row r="2927" spans="1:13">
      <c r="A2927" t="s">
        <v>1968</v>
      </c>
      <c r="B2927" t="s">
        <v>1969</v>
      </c>
      <c r="C2927" t="str">
        <f>TEXT(D2927, "mmm")</f>
        <v>Mar</v>
      </c>
      <c r="D2927" s="1">
        <v>45356</v>
      </c>
      <c r="E2927" t="s">
        <v>1970</v>
      </c>
      <c r="F2927" t="s">
        <v>80</v>
      </c>
      <c r="G2927">
        <v>1500</v>
      </c>
      <c r="H2927">
        <v>11.41</v>
      </c>
      <c r="I2927">
        <v>17115</v>
      </c>
      <c r="J2927" t="s">
        <v>81</v>
      </c>
      <c r="K2927">
        <v>-4.121092884892319E-2</v>
      </c>
      <c r="L2927">
        <v>-4.1211000000000002</v>
      </c>
      <c r="M2927" t="s">
        <v>82</v>
      </c>
    </row>
    <row r="2928" spans="1:13">
      <c r="A2928" t="s">
        <v>146</v>
      </c>
      <c r="B2928" t="s">
        <v>147</v>
      </c>
      <c r="C2928" t="str">
        <f>TEXT(D2928, "mmm")</f>
        <v>Mar</v>
      </c>
      <c r="D2928" s="1">
        <v>45356</v>
      </c>
      <c r="E2928" t="s">
        <v>100</v>
      </c>
      <c r="F2928" t="s">
        <v>101</v>
      </c>
      <c r="G2928">
        <v>21556</v>
      </c>
      <c r="H2928">
        <v>12.08</v>
      </c>
      <c r="I2928">
        <v>260396.48</v>
      </c>
      <c r="J2928" t="s">
        <v>86</v>
      </c>
      <c r="K2928">
        <v>1.3818547448966489E-2</v>
      </c>
      <c r="L2928">
        <v>1.3818999999999999</v>
      </c>
      <c r="M2928" t="s">
        <v>82</v>
      </c>
    </row>
    <row r="2929" spans="1:13">
      <c r="A2929" t="s">
        <v>146</v>
      </c>
      <c r="B2929" t="s">
        <v>147</v>
      </c>
      <c r="C2929" t="str">
        <f>TEXT(D2929, "mmm")</f>
        <v>Mar</v>
      </c>
      <c r="D2929" s="1">
        <v>45356</v>
      </c>
      <c r="E2929" t="s">
        <v>102</v>
      </c>
      <c r="F2929" t="s">
        <v>101</v>
      </c>
      <c r="G2929">
        <v>21556</v>
      </c>
      <c r="H2929">
        <v>12.08</v>
      </c>
      <c r="I2929">
        <v>260396.48</v>
      </c>
      <c r="J2929" t="s">
        <v>86</v>
      </c>
      <c r="K2929">
        <v>1.3818547448966489E-2</v>
      </c>
      <c r="L2929">
        <v>1.3818999999999999</v>
      </c>
      <c r="M2929" t="s">
        <v>82</v>
      </c>
    </row>
    <row r="2930" spans="1:13">
      <c r="A2930" t="s">
        <v>1875</v>
      </c>
      <c r="B2930" t="s">
        <v>1876</v>
      </c>
      <c r="C2930" t="str">
        <f>TEXT(D2930, "mmm")</f>
        <v>Mar</v>
      </c>
      <c r="D2930" s="1">
        <v>45356</v>
      </c>
      <c r="E2930" t="s">
        <v>1877</v>
      </c>
      <c r="F2930" t="s">
        <v>101</v>
      </c>
      <c r="G2930">
        <v>277</v>
      </c>
      <c r="H2930">
        <v>180.38</v>
      </c>
      <c r="I2930">
        <v>49965.26</v>
      </c>
      <c r="J2930" t="s">
        <v>81</v>
      </c>
      <c r="K2930">
        <v>0.11948698328941081</v>
      </c>
      <c r="L2930">
        <v>11.948700000000001</v>
      </c>
      <c r="M2930" t="s">
        <v>82</v>
      </c>
    </row>
    <row r="2931" spans="1:13">
      <c r="A2931" t="s">
        <v>1875</v>
      </c>
      <c r="B2931" t="s">
        <v>1876</v>
      </c>
      <c r="C2931" t="str">
        <f>TEXT(D2931, "mmm")</f>
        <v>Mar</v>
      </c>
      <c r="D2931" s="1">
        <v>45356</v>
      </c>
      <c r="E2931" t="s">
        <v>1878</v>
      </c>
      <c r="F2931" t="s">
        <v>101</v>
      </c>
      <c r="G2931">
        <v>277</v>
      </c>
      <c r="H2931">
        <v>180.38</v>
      </c>
      <c r="I2931">
        <v>49965.26</v>
      </c>
      <c r="J2931" t="s">
        <v>81</v>
      </c>
      <c r="K2931">
        <v>0.11948698328941081</v>
      </c>
      <c r="L2931">
        <v>11.948700000000001</v>
      </c>
      <c r="M2931" t="s">
        <v>82</v>
      </c>
    </row>
    <row r="2932" spans="1:13">
      <c r="A2932" t="s">
        <v>1875</v>
      </c>
      <c r="B2932" t="s">
        <v>1876</v>
      </c>
      <c r="C2932" t="str">
        <f>TEXT(D2932, "mmm")</f>
        <v>Mar</v>
      </c>
      <c r="D2932" s="1">
        <v>45356</v>
      </c>
      <c r="E2932" t="s">
        <v>1879</v>
      </c>
      <c r="F2932" t="s">
        <v>217</v>
      </c>
      <c r="G2932">
        <v>277</v>
      </c>
      <c r="H2932">
        <v>180.38</v>
      </c>
      <c r="I2932">
        <v>49965.26</v>
      </c>
      <c r="J2932" t="s">
        <v>81</v>
      </c>
      <c r="K2932">
        <v>0.11948698328941081</v>
      </c>
      <c r="L2932">
        <v>11.948700000000001</v>
      </c>
      <c r="M2932" t="s">
        <v>82</v>
      </c>
    </row>
    <row r="2933" spans="1:13">
      <c r="A2933" t="s">
        <v>129</v>
      </c>
      <c r="B2933" t="s">
        <v>130</v>
      </c>
      <c r="C2933" t="str">
        <f>TEXT(D2933, "mmm")</f>
        <v>Mar</v>
      </c>
      <c r="D2933" s="1">
        <v>45356</v>
      </c>
      <c r="E2933" t="s">
        <v>110</v>
      </c>
      <c r="F2933" t="s">
        <v>101</v>
      </c>
      <c r="G2933">
        <v>12822</v>
      </c>
      <c r="H2933">
        <v>6.69</v>
      </c>
      <c r="I2933">
        <v>85779.180000000008</v>
      </c>
      <c r="J2933" t="s">
        <v>81</v>
      </c>
      <c r="K2933">
        <v>3.1390139962752528E-2</v>
      </c>
      <c r="L2933">
        <v>3.1389999999999998</v>
      </c>
      <c r="M2933" t="s">
        <v>82</v>
      </c>
    </row>
    <row r="2934" spans="1:13">
      <c r="A2934" t="s">
        <v>129</v>
      </c>
      <c r="B2934" t="s">
        <v>130</v>
      </c>
      <c r="C2934" t="str">
        <f>TEXT(D2934, "mmm")</f>
        <v>Mar</v>
      </c>
      <c r="D2934" s="1">
        <v>45356</v>
      </c>
      <c r="E2934" t="s">
        <v>111</v>
      </c>
      <c r="F2934" t="s">
        <v>101</v>
      </c>
      <c r="G2934">
        <v>12822</v>
      </c>
      <c r="H2934">
        <v>6.69</v>
      </c>
      <c r="I2934">
        <v>85779.180000000008</v>
      </c>
      <c r="J2934" t="s">
        <v>81</v>
      </c>
      <c r="K2934">
        <v>3.1390139962752528E-2</v>
      </c>
      <c r="L2934">
        <v>3.1389999999999998</v>
      </c>
      <c r="M2934" t="s">
        <v>82</v>
      </c>
    </row>
    <row r="2935" spans="1:13">
      <c r="A2935" t="s">
        <v>129</v>
      </c>
      <c r="B2935" t="s">
        <v>130</v>
      </c>
      <c r="C2935" t="str">
        <f>TEXT(D2935, "mmm")</f>
        <v>Mar</v>
      </c>
      <c r="D2935" s="1">
        <v>45356</v>
      </c>
      <c r="E2935" t="s">
        <v>109</v>
      </c>
      <c r="F2935" t="s">
        <v>101</v>
      </c>
      <c r="G2935">
        <v>12822</v>
      </c>
      <c r="H2935">
        <v>6.69</v>
      </c>
      <c r="I2935">
        <v>85779.180000000008</v>
      </c>
      <c r="J2935" t="s">
        <v>81</v>
      </c>
      <c r="K2935">
        <v>3.1390139962752528E-2</v>
      </c>
      <c r="L2935">
        <v>3.1389999999999998</v>
      </c>
      <c r="M2935" t="s">
        <v>82</v>
      </c>
    </row>
    <row r="2936" spans="1:13">
      <c r="A2936" t="s">
        <v>468</v>
      </c>
      <c r="B2936" t="s">
        <v>469</v>
      </c>
      <c r="C2936" t="str">
        <f>TEXT(D2936, "mmm")</f>
        <v>Mar</v>
      </c>
      <c r="D2936" s="1">
        <v>45356</v>
      </c>
      <c r="E2936" t="s">
        <v>473</v>
      </c>
      <c r="F2936" t="s">
        <v>101</v>
      </c>
      <c r="G2936">
        <v>39674</v>
      </c>
      <c r="H2936">
        <v>2.86</v>
      </c>
      <c r="I2936">
        <v>113467.64</v>
      </c>
      <c r="J2936" t="s">
        <v>81</v>
      </c>
      <c r="K2936">
        <v>0.1363636780452078</v>
      </c>
      <c r="L2936">
        <v>13.6364</v>
      </c>
      <c r="M2936" t="s">
        <v>82</v>
      </c>
    </row>
    <row r="2937" spans="1:13">
      <c r="A2937" t="s">
        <v>1525</v>
      </c>
      <c r="B2937" t="s">
        <v>1526</v>
      </c>
      <c r="C2937" t="str">
        <f>TEXT(D2937, "mmm")</f>
        <v>Mar</v>
      </c>
      <c r="D2937" s="1">
        <v>45356</v>
      </c>
      <c r="E2937" t="s">
        <v>1971</v>
      </c>
      <c r="F2937" t="s">
        <v>80</v>
      </c>
      <c r="G2937">
        <v>6500</v>
      </c>
      <c r="H2937">
        <v>29.47</v>
      </c>
      <c r="I2937">
        <v>191555</v>
      </c>
      <c r="J2937" t="s">
        <v>86</v>
      </c>
      <c r="K2937">
        <v>-8.9163316269670334E-3</v>
      </c>
      <c r="L2937">
        <v>-0.89159999999999995</v>
      </c>
      <c r="M2937" t="s">
        <v>82</v>
      </c>
    </row>
    <row r="2938" spans="1:13">
      <c r="A2938" t="s">
        <v>1972</v>
      </c>
      <c r="B2938" t="s">
        <v>1973</v>
      </c>
      <c r="C2938" t="str">
        <f>TEXT(D2938, "mmm")</f>
        <v>Mar</v>
      </c>
      <c r="D2938" s="1">
        <v>45356</v>
      </c>
      <c r="E2938" t="s">
        <v>1974</v>
      </c>
      <c r="F2938" t="s">
        <v>217</v>
      </c>
      <c r="G2938">
        <v>7405</v>
      </c>
      <c r="H2938">
        <v>2.65</v>
      </c>
      <c r="I2938">
        <v>19623.25</v>
      </c>
      <c r="J2938" t="s">
        <v>81</v>
      </c>
      <c r="K2938">
        <v>-3.8314141245932021E-3</v>
      </c>
      <c r="L2938">
        <v>-0.3831</v>
      </c>
      <c r="M2938" t="s">
        <v>82</v>
      </c>
    </row>
    <row r="2939" spans="1:13">
      <c r="A2939" t="s">
        <v>1975</v>
      </c>
      <c r="B2939" t="s">
        <v>1976</v>
      </c>
      <c r="C2939" t="str">
        <f>TEXT(D2939, "mmm")</f>
        <v>Mar</v>
      </c>
      <c r="D2939" s="1">
        <v>45356</v>
      </c>
      <c r="E2939" t="s">
        <v>1977</v>
      </c>
      <c r="F2939" t="s">
        <v>80</v>
      </c>
      <c r="G2939">
        <v>15000</v>
      </c>
      <c r="H2939">
        <v>1.05</v>
      </c>
      <c r="I2939">
        <v>15750</v>
      </c>
      <c r="J2939" t="s">
        <v>81</v>
      </c>
      <c r="K2939">
        <v>0.29807699361496681</v>
      </c>
      <c r="L2939">
        <v>29.807700000000001</v>
      </c>
      <c r="M2939" t="s">
        <v>82</v>
      </c>
    </row>
    <row r="2940" spans="1:13">
      <c r="A2940" t="s">
        <v>1978</v>
      </c>
      <c r="B2940" t="s">
        <v>1979</v>
      </c>
      <c r="C2940" t="str">
        <f>TEXT(D2940, "mmm")</f>
        <v>Mar</v>
      </c>
      <c r="D2940" s="1">
        <v>45356</v>
      </c>
      <c r="E2940" t="s">
        <v>1980</v>
      </c>
      <c r="F2940" t="s">
        <v>80</v>
      </c>
      <c r="G2940">
        <v>115000</v>
      </c>
      <c r="H2940">
        <v>9.2799999999999994</v>
      </c>
      <c r="I2940">
        <v>1067200</v>
      </c>
      <c r="J2940" t="s">
        <v>86</v>
      </c>
      <c r="K2940">
        <v>-1.3874078551620039E-2</v>
      </c>
      <c r="L2940">
        <v>-1.3874</v>
      </c>
      <c r="M2940" t="s">
        <v>82</v>
      </c>
    </row>
    <row r="2941" spans="1:13">
      <c r="A2941" t="s">
        <v>1644</v>
      </c>
      <c r="B2941" t="s">
        <v>1645</v>
      </c>
      <c r="C2941" t="str">
        <f>TEXT(D2941, "mmm")</f>
        <v>Mar</v>
      </c>
      <c r="D2941" s="1">
        <v>45356</v>
      </c>
      <c r="E2941" t="s">
        <v>1646</v>
      </c>
      <c r="F2941" t="s">
        <v>128</v>
      </c>
      <c r="G2941">
        <v>4250</v>
      </c>
      <c r="H2941">
        <v>12.48</v>
      </c>
      <c r="I2941">
        <v>53040</v>
      </c>
      <c r="J2941" t="s">
        <v>81</v>
      </c>
      <c r="K2941">
        <v>3.5228216649531907E-2</v>
      </c>
      <c r="L2941">
        <v>3.5228000000000002</v>
      </c>
      <c r="M2941" t="s">
        <v>82</v>
      </c>
    </row>
    <row r="2942" spans="1:13">
      <c r="A2942" t="s">
        <v>1729</v>
      </c>
      <c r="B2942" t="s">
        <v>1730</v>
      </c>
      <c r="C2942" t="str">
        <f>TEXT(D2942, "mmm")</f>
        <v>Mar</v>
      </c>
      <c r="D2942" s="1">
        <v>45356</v>
      </c>
      <c r="E2942" t="s">
        <v>1731</v>
      </c>
      <c r="F2942" t="s">
        <v>118</v>
      </c>
      <c r="G2942">
        <v>2490</v>
      </c>
      <c r="H2942">
        <v>27.26</v>
      </c>
      <c r="I2942">
        <v>67877.400000000009</v>
      </c>
      <c r="J2942" t="s">
        <v>81</v>
      </c>
      <c r="K2942">
        <v>0.1203255706448179</v>
      </c>
      <c r="L2942">
        <v>12.0326</v>
      </c>
      <c r="M2942" t="s">
        <v>82</v>
      </c>
    </row>
    <row r="2943" spans="1:13">
      <c r="A2943" t="s">
        <v>1964</v>
      </c>
      <c r="B2943" t="s">
        <v>1965</v>
      </c>
      <c r="C2943" t="str">
        <f>TEXT(D2943, "mmm")</f>
        <v>Mar</v>
      </c>
      <c r="D2943" s="1">
        <v>45356</v>
      </c>
      <c r="E2943" t="s">
        <v>1981</v>
      </c>
      <c r="F2943" t="s">
        <v>80</v>
      </c>
      <c r="G2943">
        <v>171821</v>
      </c>
      <c r="H2943">
        <v>29.1</v>
      </c>
      <c r="I2943">
        <v>4999991.1000000006</v>
      </c>
      <c r="J2943" t="s">
        <v>86</v>
      </c>
      <c r="K2943">
        <v>7.5627230735664241E-3</v>
      </c>
      <c r="L2943">
        <v>0.75629999999999997</v>
      </c>
      <c r="M2943" t="s">
        <v>82</v>
      </c>
    </row>
    <row r="2944" spans="1:13">
      <c r="A2944" t="s">
        <v>1982</v>
      </c>
      <c r="B2944" t="s">
        <v>1983</v>
      </c>
      <c r="C2944" t="str">
        <f>TEXT(D2944, "mmm")</f>
        <v>Mar</v>
      </c>
      <c r="D2944" s="1">
        <v>45356</v>
      </c>
      <c r="E2944" t="s">
        <v>1984</v>
      </c>
      <c r="F2944" t="s">
        <v>80</v>
      </c>
      <c r="G2944">
        <v>1500</v>
      </c>
      <c r="H2944">
        <v>74.3</v>
      </c>
      <c r="I2944">
        <v>111450</v>
      </c>
      <c r="J2944" t="s">
        <v>86</v>
      </c>
      <c r="K2944">
        <v>0.13693793978364899</v>
      </c>
      <c r="L2944">
        <v>13.6938</v>
      </c>
      <c r="M2944" t="s">
        <v>82</v>
      </c>
    </row>
    <row r="2945" spans="1:13">
      <c r="A2945" t="s">
        <v>1912</v>
      </c>
      <c r="B2945" t="s">
        <v>1913</v>
      </c>
      <c r="C2945" t="str">
        <f>TEXT(D2945, "mmm")</f>
        <v>Mar</v>
      </c>
      <c r="D2945" s="1">
        <v>45356</v>
      </c>
      <c r="E2945" t="s">
        <v>1914</v>
      </c>
      <c r="F2945" t="s">
        <v>101</v>
      </c>
      <c r="G2945">
        <v>900000</v>
      </c>
      <c r="H2945">
        <v>4.22</v>
      </c>
      <c r="I2945">
        <v>3798000</v>
      </c>
      <c r="J2945" t="s">
        <v>81</v>
      </c>
      <c r="K2945">
        <v>0.13776720153222161</v>
      </c>
      <c r="L2945">
        <v>13.7767</v>
      </c>
      <c r="M2945" t="s">
        <v>82</v>
      </c>
    </row>
    <row r="2946" spans="1:13">
      <c r="A2946" t="s">
        <v>1912</v>
      </c>
      <c r="B2946" t="s">
        <v>1913</v>
      </c>
      <c r="C2946" t="str">
        <f>TEXT(D2946, "mmm")</f>
        <v>Mar</v>
      </c>
      <c r="D2946" s="1">
        <v>45356</v>
      </c>
      <c r="E2946" t="s">
        <v>1915</v>
      </c>
      <c r="F2946" t="s">
        <v>101</v>
      </c>
      <c r="G2946">
        <v>900000</v>
      </c>
      <c r="H2946">
        <v>4.22</v>
      </c>
      <c r="I2946">
        <v>3798000</v>
      </c>
      <c r="J2946" t="s">
        <v>81</v>
      </c>
      <c r="K2946">
        <v>0.13776720153222161</v>
      </c>
      <c r="L2946">
        <v>13.7767</v>
      </c>
      <c r="M2946" t="s">
        <v>82</v>
      </c>
    </row>
    <row r="2947" spans="1:13">
      <c r="A2947" t="s">
        <v>1912</v>
      </c>
      <c r="B2947" t="s">
        <v>1913</v>
      </c>
      <c r="C2947" t="str">
        <f>TEXT(D2947, "mmm")</f>
        <v>Mar</v>
      </c>
      <c r="D2947" s="1">
        <v>45356</v>
      </c>
      <c r="E2947" t="s">
        <v>1916</v>
      </c>
      <c r="F2947" t="s">
        <v>101</v>
      </c>
      <c r="G2947">
        <v>900000</v>
      </c>
      <c r="H2947">
        <v>4.22</v>
      </c>
      <c r="I2947">
        <v>3798000</v>
      </c>
      <c r="J2947" t="s">
        <v>81</v>
      </c>
      <c r="K2947">
        <v>0.13776720153222161</v>
      </c>
      <c r="L2947">
        <v>13.7767</v>
      </c>
      <c r="M2947" t="s">
        <v>82</v>
      </c>
    </row>
    <row r="2948" spans="1:13">
      <c r="A2948" t="s">
        <v>1912</v>
      </c>
      <c r="B2948" t="s">
        <v>1913</v>
      </c>
      <c r="C2948" t="str">
        <f>TEXT(D2948, "mmm")</f>
        <v>Mar</v>
      </c>
      <c r="D2948" s="1">
        <v>45356</v>
      </c>
      <c r="E2948" t="s">
        <v>1917</v>
      </c>
      <c r="F2948" t="s">
        <v>101</v>
      </c>
      <c r="G2948">
        <v>900000</v>
      </c>
      <c r="H2948">
        <v>4.22</v>
      </c>
      <c r="I2948">
        <v>3798000</v>
      </c>
      <c r="J2948" t="s">
        <v>81</v>
      </c>
      <c r="K2948">
        <v>0.13776720153222161</v>
      </c>
      <c r="L2948">
        <v>13.7767</v>
      </c>
      <c r="M2948" t="s">
        <v>82</v>
      </c>
    </row>
    <row r="2949" spans="1:13">
      <c r="A2949" t="s">
        <v>107</v>
      </c>
      <c r="B2949" t="s">
        <v>108</v>
      </c>
      <c r="C2949" t="str">
        <f>TEXT(D2949, "mmm")</f>
        <v>Mar</v>
      </c>
      <c r="D2949" s="1">
        <v>45356</v>
      </c>
      <c r="E2949" t="s">
        <v>110</v>
      </c>
      <c r="F2949" t="s">
        <v>101</v>
      </c>
      <c r="G2949">
        <v>30000</v>
      </c>
      <c r="H2949">
        <v>7.49</v>
      </c>
      <c r="I2949">
        <v>224700</v>
      </c>
      <c r="J2949" t="s">
        <v>81</v>
      </c>
      <c r="K2949">
        <v>-0.1026666641235352</v>
      </c>
      <c r="L2949">
        <v>-10.2667</v>
      </c>
      <c r="M2949" t="s">
        <v>82</v>
      </c>
    </row>
    <row r="2950" spans="1:13">
      <c r="A2950" t="s">
        <v>107</v>
      </c>
      <c r="B2950" t="s">
        <v>108</v>
      </c>
      <c r="C2950" t="str">
        <f>TEXT(D2950, "mmm")</f>
        <v>Mar</v>
      </c>
      <c r="D2950" s="1">
        <v>45356</v>
      </c>
      <c r="E2950" t="s">
        <v>111</v>
      </c>
      <c r="F2950" t="s">
        <v>101</v>
      </c>
      <c r="G2950">
        <v>30000</v>
      </c>
      <c r="H2950">
        <v>7.49</v>
      </c>
      <c r="I2950">
        <v>224700</v>
      </c>
      <c r="J2950" t="s">
        <v>81</v>
      </c>
      <c r="K2950">
        <v>-0.1026666641235352</v>
      </c>
      <c r="L2950">
        <v>-10.2667</v>
      </c>
      <c r="M2950" t="s">
        <v>82</v>
      </c>
    </row>
    <row r="2951" spans="1:13">
      <c r="A2951" t="s">
        <v>107</v>
      </c>
      <c r="B2951" t="s">
        <v>108</v>
      </c>
      <c r="C2951" t="str">
        <f>TEXT(D2951, "mmm")</f>
        <v>Mar</v>
      </c>
      <c r="D2951" s="1">
        <v>45356</v>
      </c>
      <c r="E2951" t="s">
        <v>109</v>
      </c>
      <c r="F2951" t="s">
        <v>101</v>
      </c>
      <c r="G2951">
        <v>30000</v>
      </c>
      <c r="H2951">
        <v>7.49</v>
      </c>
      <c r="I2951">
        <v>224700</v>
      </c>
      <c r="J2951" t="s">
        <v>81</v>
      </c>
      <c r="K2951">
        <v>-0.1026666641235352</v>
      </c>
      <c r="L2951">
        <v>-10.2667</v>
      </c>
      <c r="M2951" t="s">
        <v>82</v>
      </c>
    </row>
    <row r="2952" spans="1:13">
      <c r="A2952" t="s">
        <v>1912</v>
      </c>
      <c r="B2952" t="s">
        <v>1913</v>
      </c>
      <c r="C2952" t="str">
        <f>TEXT(D2952, "mmm")</f>
        <v>Mar</v>
      </c>
      <c r="D2952" s="1">
        <v>45356</v>
      </c>
      <c r="E2952" t="s">
        <v>1918</v>
      </c>
      <c r="F2952" t="s">
        <v>101</v>
      </c>
      <c r="G2952">
        <v>900000</v>
      </c>
      <c r="H2952">
        <v>4.22</v>
      </c>
      <c r="I2952">
        <v>3798000</v>
      </c>
      <c r="J2952" t="s">
        <v>81</v>
      </c>
      <c r="K2952">
        <v>0.13776720153222161</v>
      </c>
      <c r="L2952">
        <v>13.7767</v>
      </c>
      <c r="M2952" t="s">
        <v>82</v>
      </c>
    </row>
    <row r="2953" spans="1:13">
      <c r="A2953" t="s">
        <v>1912</v>
      </c>
      <c r="B2953" t="s">
        <v>1913</v>
      </c>
      <c r="C2953" t="str">
        <f>TEXT(D2953, "mmm")</f>
        <v>Mar</v>
      </c>
      <c r="D2953" s="1">
        <v>45356</v>
      </c>
      <c r="E2953" t="s">
        <v>1919</v>
      </c>
      <c r="F2953" t="s">
        <v>101</v>
      </c>
      <c r="G2953">
        <v>900000</v>
      </c>
      <c r="H2953">
        <v>4.22</v>
      </c>
      <c r="I2953">
        <v>3798000</v>
      </c>
      <c r="J2953" t="s">
        <v>81</v>
      </c>
      <c r="K2953">
        <v>0.13776720153222161</v>
      </c>
      <c r="L2953">
        <v>13.7767</v>
      </c>
      <c r="M2953" t="s">
        <v>82</v>
      </c>
    </row>
    <row r="2954" spans="1:13">
      <c r="A2954" t="s">
        <v>103</v>
      </c>
      <c r="B2954" t="s">
        <v>104</v>
      </c>
      <c r="C2954" t="str">
        <f>TEXT(D2954, "mmm")</f>
        <v>Mar</v>
      </c>
      <c r="D2954" s="1">
        <v>45356</v>
      </c>
      <c r="E2954" t="s">
        <v>102</v>
      </c>
      <c r="F2954" t="s">
        <v>101</v>
      </c>
      <c r="G2954">
        <v>26653</v>
      </c>
      <c r="H2954">
        <v>11.73</v>
      </c>
      <c r="I2954">
        <v>312639.69</v>
      </c>
      <c r="J2954" t="s">
        <v>81</v>
      </c>
      <c r="K2954">
        <v>1.3313470414664691E-2</v>
      </c>
      <c r="L2954">
        <v>1.3312999999999999</v>
      </c>
      <c r="M2954" t="s">
        <v>82</v>
      </c>
    </row>
    <row r="2955" spans="1:13">
      <c r="A2955" t="s">
        <v>103</v>
      </c>
      <c r="B2955" t="s">
        <v>104</v>
      </c>
      <c r="C2955" t="str">
        <f>TEXT(D2955, "mmm")</f>
        <v>Mar</v>
      </c>
      <c r="D2955" s="1">
        <v>45356</v>
      </c>
      <c r="E2955" t="s">
        <v>100</v>
      </c>
      <c r="F2955" t="s">
        <v>101</v>
      </c>
      <c r="G2955">
        <v>26653</v>
      </c>
      <c r="H2955">
        <v>11.73</v>
      </c>
      <c r="I2955">
        <v>312639.69</v>
      </c>
      <c r="J2955" t="s">
        <v>81</v>
      </c>
      <c r="K2955">
        <v>1.3313470414664691E-2</v>
      </c>
      <c r="L2955">
        <v>1.3312999999999999</v>
      </c>
      <c r="M2955" t="s">
        <v>82</v>
      </c>
    </row>
    <row r="2956" spans="1:13">
      <c r="A2956" t="s">
        <v>183</v>
      </c>
      <c r="B2956" t="s">
        <v>184</v>
      </c>
      <c r="C2956" t="str">
        <f>TEXT(D2956, "mmm")</f>
        <v>Mar</v>
      </c>
      <c r="D2956" s="1">
        <v>45356</v>
      </c>
      <c r="E2956" t="s">
        <v>102</v>
      </c>
      <c r="F2956" t="s">
        <v>101</v>
      </c>
      <c r="G2956">
        <v>2434</v>
      </c>
      <c r="H2956">
        <v>8.81</v>
      </c>
      <c r="I2956">
        <v>21443.54</v>
      </c>
      <c r="J2956" t="s">
        <v>81</v>
      </c>
      <c r="K2956">
        <v>1.474445448825357E-2</v>
      </c>
      <c r="L2956">
        <v>1.4743999999999999</v>
      </c>
      <c r="M2956" t="s">
        <v>82</v>
      </c>
    </row>
    <row r="2957" spans="1:13">
      <c r="A2957" t="s">
        <v>183</v>
      </c>
      <c r="B2957" t="s">
        <v>184</v>
      </c>
      <c r="C2957" t="str">
        <f>TEXT(D2957, "mmm")</f>
        <v>Mar</v>
      </c>
      <c r="D2957" s="1">
        <v>45356</v>
      </c>
      <c r="E2957" t="s">
        <v>100</v>
      </c>
      <c r="F2957" t="s">
        <v>101</v>
      </c>
      <c r="G2957">
        <v>2434</v>
      </c>
      <c r="H2957">
        <v>8.81</v>
      </c>
      <c r="I2957">
        <v>21443.54</v>
      </c>
      <c r="J2957" t="s">
        <v>81</v>
      </c>
      <c r="K2957">
        <v>1.474445448825357E-2</v>
      </c>
      <c r="L2957">
        <v>1.4743999999999999</v>
      </c>
      <c r="M2957" t="s">
        <v>82</v>
      </c>
    </row>
    <row r="2958" spans="1:13">
      <c r="A2958" t="s">
        <v>1964</v>
      </c>
      <c r="B2958" t="s">
        <v>1965</v>
      </c>
      <c r="C2958" t="str">
        <f>TEXT(D2958, "mmm")</f>
        <v>Mar</v>
      </c>
      <c r="D2958" s="1">
        <v>45356</v>
      </c>
      <c r="E2958" t="s">
        <v>1985</v>
      </c>
      <c r="F2958" t="s">
        <v>128</v>
      </c>
      <c r="G2958">
        <v>171821</v>
      </c>
      <c r="H2958">
        <v>29.1</v>
      </c>
      <c r="I2958">
        <v>4999991.1000000006</v>
      </c>
      <c r="J2958" t="s">
        <v>86</v>
      </c>
      <c r="K2958">
        <v>7.5627230735664241E-3</v>
      </c>
      <c r="L2958">
        <v>0.75629999999999997</v>
      </c>
      <c r="M2958" t="s">
        <v>82</v>
      </c>
    </row>
    <row r="2959" spans="1:13">
      <c r="A2959" t="s">
        <v>1986</v>
      </c>
      <c r="B2959" t="s">
        <v>1987</v>
      </c>
      <c r="C2959" t="str">
        <f>TEXT(D2959, "mmm")</f>
        <v>Mar</v>
      </c>
      <c r="D2959" s="1">
        <v>45357</v>
      </c>
      <c r="E2959" t="s">
        <v>1988</v>
      </c>
      <c r="F2959" t="s">
        <v>80</v>
      </c>
      <c r="G2959">
        <v>50000</v>
      </c>
      <c r="H2959">
        <v>19.78</v>
      </c>
      <c r="I2959">
        <v>989000</v>
      </c>
      <c r="J2959" t="s">
        <v>86</v>
      </c>
      <c r="K2959">
        <v>0.12605463839272321</v>
      </c>
      <c r="L2959">
        <v>12.605499999999999</v>
      </c>
      <c r="M2959" t="s">
        <v>82</v>
      </c>
    </row>
    <row r="2960" spans="1:13">
      <c r="A2960" t="s">
        <v>1989</v>
      </c>
      <c r="B2960" t="s">
        <v>1990</v>
      </c>
      <c r="C2960" t="str">
        <f>TEXT(D2960, "mmm")</f>
        <v>Mar</v>
      </c>
      <c r="D2960" s="1">
        <v>45357</v>
      </c>
      <c r="E2960" t="s">
        <v>1991</v>
      </c>
      <c r="F2960" t="s">
        <v>80</v>
      </c>
      <c r="G2960">
        <v>3030</v>
      </c>
      <c r="H2960">
        <v>165.45</v>
      </c>
      <c r="I2960">
        <v>501313.49999999988</v>
      </c>
      <c r="J2960" t="s">
        <v>81</v>
      </c>
      <c r="K2960">
        <v>-2.371261505309696E-2</v>
      </c>
      <c r="L2960">
        <v>-2.3713000000000002</v>
      </c>
      <c r="M2960" t="s">
        <v>82</v>
      </c>
    </row>
    <row r="2961" spans="1:13">
      <c r="A2961" t="s">
        <v>1621</v>
      </c>
      <c r="B2961" t="s">
        <v>1622</v>
      </c>
      <c r="C2961" t="str">
        <f>TEXT(D2961, "mmm")</f>
        <v>Mar</v>
      </c>
      <c r="D2961" s="1">
        <v>45357</v>
      </c>
      <c r="E2961" t="s">
        <v>1992</v>
      </c>
      <c r="F2961" t="s">
        <v>80</v>
      </c>
      <c r="G2961">
        <v>2000</v>
      </c>
      <c r="H2961">
        <v>56.8</v>
      </c>
      <c r="I2961">
        <v>113600</v>
      </c>
      <c r="J2961" t="s">
        <v>81</v>
      </c>
      <c r="K2961">
        <v>0.133813609535997</v>
      </c>
      <c r="L2961">
        <v>13.381399999999999</v>
      </c>
      <c r="M2961" t="s">
        <v>82</v>
      </c>
    </row>
    <row r="2962" spans="1:13">
      <c r="A2962" t="s">
        <v>133</v>
      </c>
      <c r="B2962" t="s">
        <v>134</v>
      </c>
      <c r="C2962" t="str">
        <f>TEXT(D2962, "mmm")</f>
        <v>Mar</v>
      </c>
      <c r="D2962" s="1">
        <v>45357</v>
      </c>
      <c r="E2962" t="s">
        <v>102</v>
      </c>
      <c r="F2962" t="s">
        <v>101</v>
      </c>
      <c r="G2962">
        <v>57930</v>
      </c>
      <c r="H2962">
        <v>10.15</v>
      </c>
      <c r="I2962">
        <v>587989.5</v>
      </c>
      <c r="J2962" t="s">
        <v>86</v>
      </c>
      <c r="K2962">
        <v>1.1151126278990731E-2</v>
      </c>
      <c r="L2962">
        <v>1.1151</v>
      </c>
      <c r="M2962" t="s">
        <v>82</v>
      </c>
    </row>
    <row r="2963" spans="1:13">
      <c r="A2963" t="s">
        <v>133</v>
      </c>
      <c r="B2963" t="s">
        <v>134</v>
      </c>
      <c r="C2963" t="str">
        <f>TEXT(D2963, "mmm")</f>
        <v>Mar</v>
      </c>
      <c r="D2963" s="1">
        <v>45357</v>
      </c>
      <c r="E2963" t="s">
        <v>100</v>
      </c>
      <c r="F2963" t="s">
        <v>101</v>
      </c>
      <c r="G2963">
        <v>57930</v>
      </c>
      <c r="H2963">
        <v>10.15</v>
      </c>
      <c r="I2963">
        <v>587989.5</v>
      </c>
      <c r="J2963" t="s">
        <v>86</v>
      </c>
      <c r="K2963">
        <v>1.1151126278990731E-2</v>
      </c>
      <c r="L2963">
        <v>1.1151</v>
      </c>
      <c r="M2963" t="s">
        <v>82</v>
      </c>
    </row>
    <row r="2964" spans="1:13">
      <c r="A2964" t="s">
        <v>142</v>
      </c>
      <c r="B2964" t="s">
        <v>143</v>
      </c>
      <c r="C2964" t="str">
        <f>TEXT(D2964, "mmm")</f>
        <v>Mar</v>
      </c>
      <c r="D2964" s="1">
        <v>45357</v>
      </c>
      <c r="E2964" t="s">
        <v>102</v>
      </c>
      <c r="F2964" t="s">
        <v>101</v>
      </c>
      <c r="G2964">
        <v>53685</v>
      </c>
      <c r="H2964">
        <v>16.920000000000002</v>
      </c>
      <c r="I2964">
        <v>908350.20000000007</v>
      </c>
      <c r="J2964" t="s">
        <v>81</v>
      </c>
      <c r="K2964">
        <v>4.1013189476126746E-3</v>
      </c>
      <c r="L2964">
        <v>0.41010000000000002</v>
      </c>
      <c r="M2964" t="s">
        <v>82</v>
      </c>
    </row>
    <row r="2965" spans="1:13">
      <c r="A2965" t="s">
        <v>142</v>
      </c>
      <c r="B2965" t="s">
        <v>143</v>
      </c>
      <c r="C2965" t="str">
        <f>TEXT(D2965, "mmm")</f>
        <v>Mar</v>
      </c>
      <c r="D2965" s="1">
        <v>45357</v>
      </c>
      <c r="E2965" t="s">
        <v>100</v>
      </c>
      <c r="F2965" t="s">
        <v>101</v>
      </c>
      <c r="G2965">
        <v>53685</v>
      </c>
      <c r="H2965">
        <v>16.920000000000002</v>
      </c>
      <c r="I2965">
        <v>908350.20000000007</v>
      </c>
      <c r="J2965" t="s">
        <v>81</v>
      </c>
      <c r="K2965">
        <v>4.1013189476126746E-3</v>
      </c>
      <c r="L2965">
        <v>0.41010000000000002</v>
      </c>
      <c r="M2965" t="s">
        <v>82</v>
      </c>
    </row>
    <row r="2966" spans="1:13">
      <c r="A2966" t="s">
        <v>185</v>
      </c>
      <c r="B2966" t="s">
        <v>186</v>
      </c>
      <c r="C2966" t="str">
        <f>TEXT(D2966, "mmm")</f>
        <v>Mar</v>
      </c>
      <c r="D2966" s="1">
        <v>45357</v>
      </c>
      <c r="E2966" t="s">
        <v>1993</v>
      </c>
      <c r="F2966" t="s">
        <v>80</v>
      </c>
      <c r="G2966">
        <v>3540</v>
      </c>
      <c r="H2966">
        <v>13.99</v>
      </c>
      <c r="I2966">
        <v>49524.6</v>
      </c>
      <c r="J2966" t="s">
        <v>81</v>
      </c>
      <c r="K2966">
        <v>-2.086336492986374E-2</v>
      </c>
      <c r="L2966">
        <v>-2.0863</v>
      </c>
      <c r="M2966" t="s">
        <v>82</v>
      </c>
    </row>
    <row r="2967" spans="1:13">
      <c r="A2967" t="s">
        <v>1986</v>
      </c>
      <c r="B2967" t="s">
        <v>1987</v>
      </c>
      <c r="C2967" t="str">
        <f>TEXT(D2967, "mmm")</f>
        <v>Mar</v>
      </c>
      <c r="D2967" s="1">
        <v>45357</v>
      </c>
      <c r="E2967" t="s">
        <v>1806</v>
      </c>
      <c r="F2967" t="s">
        <v>80</v>
      </c>
      <c r="G2967">
        <v>2500</v>
      </c>
      <c r="H2967">
        <v>19.87</v>
      </c>
      <c r="I2967">
        <v>49675</v>
      </c>
      <c r="J2967" t="s">
        <v>81</v>
      </c>
      <c r="K2967">
        <v>0.12605463839272321</v>
      </c>
      <c r="L2967">
        <v>12.605499999999999</v>
      </c>
      <c r="M2967" t="s">
        <v>82</v>
      </c>
    </row>
    <row r="2968" spans="1:13">
      <c r="A2968" t="s">
        <v>831</v>
      </c>
      <c r="B2968" t="s">
        <v>832</v>
      </c>
      <c r="C2968" t="str">
        <f>TEXT(D2968, "mmm")</f>
        <v>Mar</v>
      </c>
      <c r="D2968" s="1">
        <v>45357</v>
      </c>
      <c r="E2968" t="s">
        <v>834</v>
      </c>
      <c r="F2968" t="s">
        <v>101</v>
      </c>
      <c r="G2968">
        <v>8000</v>
      </c>
      <c r="H2968">
        <v>60.3</v>
      </c>
      <c r="I2968">
        <v>482400</v>
      </c>
      <c r="J2968" t="s">
        <v>81</v>
      </c>
      <c r="K2968">
        <v>4.8065813480581372E-2</v>
      </c>
      <c r="L2968">
        <v>4.8066000000000004</v>
      </c>
      <c r="M2968" t="s">
        <v>82</v>
      </c>
    </row>
    <row r="2969" spans="1:13">
      <c r="A2969" t="s">
        <v>831</v>
      </c>
      <c r="B2969" t="s">
        <v>832</v>
      </c>
      <c r="C2969" t="str">
        <f>TEXT(D2969, "mmm")</f>
        <v>Mar</v>
      </c>
      <c r="D2969" s="1">
        <v>45357</v>
      </c>
      <c r="E2969" t="s">
        <v>835</v>
      </c>
      <c r="F2969" t="s">
        <v>101</v>
      </c>
      <c r="G2969">
        <v>8000</v>
      </c>
      <c r="H2969">
        <v>60.3</v>
      </c>
      <c r="I2969">
        <v>482400</v>
      </c>
      <c r="J2969" t="s">
        <v>81</v>
      </c>
      <c r="K2969">
        <v>4.8065813480581372E-2</v>
      </c>
      <c r="L2969">
        <v>4.8066000000000004</v>
      </c>
      <c r="M2969" t="s">
        <v>82</v>
      </c>
    </row>
    <row r="2970" spans="1:13">
      <c r="A2970" t="s">
        <v>831</v>
      </c>
      <c r="B2970" t="s">
        <v>832</v>
      </c>
      <c r="C2970" t="str">
        <f>TEXT(D2970, "mmm")</f>
        <v>Mar</v>
      </c>
      <c r="D2970" s="1">
        <v>45357</v>
      </c>
      <c r="E2970" t="s">
        <v>833</v>
      </c>
      <c r="F2970" t="s">
        <v>101</v>
      </c>
      <c r="G2970">
        <v>8000</v>
      </c>
      <c r="H2970">
        <v>60.3</v>
      </c>
      <c r="I2970">
        <v>482400</v>
      </c>
      <c r="J2970" t="s">
        <v>81</v>
      </c>
      <c r="K2970">
        <v>4.8065813480581372E-2</v>
      </c>
      <c r="L2970">
        <v>4.8066000000000004</v>
      </c>
      <c r="M2970" t="s">
        <v>82</v>
      </c>
    </row>
    <row r="2971" spans="1:13">
      <c r="A2971" t="s">
        <v>468</v>
      </c>
      <c r="B2971" t="s">
        <v>469</v>
      </c>
      <c r="C2971" t="str">
        <f>TEXT(D2971, "mmm")</f>
        <v>Mar</v>
      </c>
      <c r="D2971" s="1">
        <v>45357</v>
      </c>
      <c r="E2971" t="s">
        <v>471</v>
      </c>
      <c r="F2971" t="s">
        <v>222</v>
      </c>
      <c r="G2971">
        <v>55049</v>
      </c>
      <c r="H2971">
        <v>2.9</v>
      </c>
      <c r="I2971">
        <v>159642.1</v>
      </c>
      <c r="J2971" t="s">
        <v>86</v>
      </c>
      <c r="K2971">
        <v>0.15017058320031129</v>
      </c>
      <c r="L2971">
        <v>15.017099999999999</v>
      </c>
      <c r="M2971" t="s">
        <v>82</v>
      </c>
    </row>
    <row r="2972" spans="1:13">
      <c r="A2972" t="s">
        <v>468</v>
      </c>
      <c r="B2972" t="s">
        <v>469</v>
      </c>
      <c r="C2972" t="str">
        <f>TEXT(D2972, "mmm")</f>
        <v>Mar</v>
      </c>
      <c r="D2972" s="1">
        <v>45357</v>
      </c>
      <c r="E2972" t="s">
        <v>470</v>
      </c>
      <c r="F2972" t="s">
        <v>222</v>
      </c>
      <c r="G2972">
        <v>55049</v>
      </c>
      <c r="H2972">
        <v>2.9</v>
      </c>
      <c r="I2972">
        <v>159642.1</v>
      </c>
      <c r="J2972" t="s">
        <v>86</v>
      </c>
      <c r="K2972">
        <v>0.15017058320031129</v>
      </c>
      <c r="L2972">
        <v>15.017099999999999</v>
      </c>
      <c r="M2972" t="s">
        <v>82</v>
      </c>
    </row>
    <row r="2973" spans="1:13">
      <c r="A2973" t="s">
        <v>1830</v>
      </c>
      <c r="B2973" t="s">
        <v>1831</v>
      </c>
      <c r="C2973" t="str">
        <f>TEXT(D2973, "mmm")</f>
        <v>Mar</v>
      </c>
      <c r="D2973" s="1">
        <v>45357</v>
      </c>
      <c r="E2973" t="s">
        <v>1994</v>
      </c>
      <c r="F2973" t="s">
        <v>80</v>
      </c>
      <c r="G2973">
        <v>2130.17</v>
      </c>
      <c r="H2973">
        <v>46.94</v>
      </c>
      <c r="I2973">
        <v>99990.179799999998</v>
      </c>
      <c r="J2973" t="s">
        <v>81</v>
      </c>
      <c r="K2973">
        <v>2.250540532340262E-2</v>
      </c>
      <c r="L2973">
        <v>2.2505000000000002</v>
      </c>
      <c r="M2973" t="s">
        <v>82</v>
      </c>
    </row>
    <row r="2974" spans="1:13">
      <c r="A2974" t="s">
        <v>1995</v>
      </c>
      <c r="B2974" t="s">
        <v>1996</v>
      </c>
      <c r="C2974" t="str">
        <f>TEXT(D2974, "mmm")</f>
        <v>Mar</v>
      </c>
      <c r="D2974" s="1">
        <v>45357</v>
      </c>
      <c r="E2974" t="s">
        <v>1997</v>
      </c>
      <c r="F2974" t="s">
        <v>80</v>
      </c>
      <c r="G2974">
        <v>20000</v>
      </c>
      <c r="H2974">
        <v>16.14</v>
      </c>
      <c r="I2974">
        <v>322800</v>
      </c>
      <c r="J2974" t="s">
        <v>86</v>
      </c>
      <c r="K2974">
        <v>8.0997554077792966E-3</v>
      </c>
      <c r="L2974">
        <v>0.81</v>
      </c>
      <c r="M2974" t="s">
        <v>82</v>
      </c>
    </row>
    <row r="2975" spans="1:13">
      <c r="A2975" t="s">
        <v>1998</v>
      </c>
      <c r="B2975" t="s">
        <v>1999</v>
      </c>
      <c r="C2975" t="str">
        <f>TEXT(D2975, "mmm")</f>
        <v>Mar</v>
      </c>
      <c r="D2975" s="1">
        <v>45357</v>
      </c>
      <c r="E2975" t="s">
        <v>2000</v>
      </c>
      <c r="F2975" t="s">
        <v>80</v>
      </c>
      <c r="G2975">
        <v>70000</v>
      </c>
      <c r="H2975">
        <v>13.14</v>
      </c>
      <c r="I2975">
        <v>919800</v>
      </c>
      <c r="J2975" t="s">
        <v>81</v>
      </c>
      <c r="K2975">
        <v>2.0648947220246901E-2</v>
      </c>
      <c r="L2975">
        <v>2.0649000000000002</v>
      </c>
      <c r="M2975" t="s">
        <v>82</v>
      </c>
    </row>
    <row r="2976" spans="1:13">
      <c r="A2976" t="s">
        <v>1862</v>
      </c>
      <c r="B2976" t="s">
        <v>1863</v>
      </c>
      <c r="C2976" t="str">
        <f>TEXT(D2976, "mmm")</f>
        <v>Mar</v>
      </c>
      <c r="D2976" s="1">
        <v>45357</v>
      </c>
      <c r="E2976" t="s">
        <v>1864</v>
      </c>
      <c r="F2976" t="s">
        <v>128</v>
      </c>
      <c r="G2976">
        <v>46700</v>
      </c>
      <c r="H2976">
        <v>15.44</v>
      </c>
      <c r="I2976">
        <v>721048</v>
      </c>
      <c r="J2976" t="s">
        <v>86</v>
      </c>
      <c r="K2976">
        <v>2.8238139925920169E-3</v>
      </c>
      <c r="L2976">
        <v>0.28239999999999998</v>
      </c>
      <c r="M2976" t="s">
        <v>82</v>
      </c>
    </row>
    <row r="2977" spans="1:13">
      <c r="A2977" t="s">
        <v>1862</v>
      </c>
      <c r="B2977" t="s">
        <v>1863</v>
      </c>
      <c r="C2977" t="str">
        <f>TEXT(D2977, "mmm")</f>
        <v>Mar</v>
      </c>
      <c r="D2977" s="1">
        <v>45357</v>
      </c>
      <c r="E2977" t="s">
        <v>1871</v>
      </c>
      <c r="F2977" t="s">
        <v>128</v>
      </c>
      <c r="G2977">
        <v>46700</v>
      </c>
      <c r="H2977">
        <v>15.44</v>
      </c>
      <c r="I2977">
        <v>721048</v>
      </c>
      <c r="J2977" t="s">
        <v>86</v>
      </c>
      <c r="K2977">
        <v>2.8238139925920169E-3</v>
      </c>
      <c r="L2977">
        <v>0.28239999999999998</v>
      </c>
      <c r="M2977" t="s">
        <v>82</v>
      </c>
    </row>
    <row r="2978" spans="1:13">
      <c r="A2978" t="s">
        <v>1742</v>
      </c>
      <c r="B2978" t="s">
        <v>1743</v>
      </c>
      <c r="C2978" t="str">
        <f>TEXT(D2978, "mmm")</f>
        <v>Mar</v>
      </c>
      <c r="D2978" s="1">
        <v>45357</v>
      </c>
      <c r="E2978" t="s">
        <v>109</v>
      </c>
      <c r="F2978" t="s">
        <v>101</v>
      </c>
      <c r="G2978">
        <v>12961</v>
      </c>
      <c r="H2978">
        <v>31.78</v>
      </c>
      <c r="I2978">
        <v>411900.58</v>
      </c>
      <c r="J2978" t="s">
        <v>81</v>
      </c>
      <c r="K2978">
        <v>-0.106249988079071</v>
      </c>
      <c r="L2978">
        <v>-10.625</v>
      </c>
      <c r="M2978" t="s">
        <v>82</v>
      </c>
    </row>
    <row r="2979" spans="1:13">
      <c r="A2979" t="s">
        <v>1742</v>
      </c>
      <c r="B2979" t="s">
        <v>1743</v>
      </c>
      <c r="C2979" t="str">
        <f>TEXT(D2979, "mmm")</f>
        <v>Mar</v>
      </c>
      <c r="D2979" s="1">
        <v>45357</v>
      </c>
      <c r="E2979" t="s">
        <v>111</v>
      </c>
      <c r="F2979" t="s">
        <v>101</v>
      </c>
      <c r="G2979">
        <v>12961</v>
      </c>
      <c r="H2979">
        <v>31.78</v>
      </c>
      <c r="I2979">
        <v>411900.58</v>
      </c>
      <c r="J2979" t="s">
        <v>81</v>
      </c>
      <c r="K2979">
        <v>-0.106249988079071</v>
      </c>
      <c r="L2979">
        <v>-10.625</v>
      </c>
      <c r="M2979" t="s">
        <v>82</v>
      </c>
    </row>
    <row r="2980" spans="1:13">
      <c r="A2980" t="s">
        <v>1742</v>
      </c>
      <c r="B2980" t="s">
        <v>1743</v>
      </c>
      <c r="C2980" t="str">
        <f>TEXT(D2980, "mmm")</f>
        <v>Mar</v>
      </c>
      <c r="D2980" s="1">
        <v>45357</v>
      </c>
      <c r="E2980" t="s">
        <v>110</v>
      </c>
      <c r="F2980" t="s">
        <v>101</v>
      </c>
      <c r="G2980">
        <v>12961</v>
      </c>
      <c r="H2980">
        <v>31.78</v>
      </c>
      <c r="I2980">
        <v>411900.58</v>
      </c>
      <c r="J2980" t="s">
        <v>81</v>
      </c>
      <c r="K2980">
        <v>-0.106249988079071</v>
      </c>
      <c r="L2980">
        <v>-10.625</v>
      </c>
      <c r="M2980" t="s">
        <v>82</v>
      </c>
    </row>
    <row r="2981" spans="1:13">
      <c r="A2981" t="s">
        <v>1923</v>
      </c>
      <c r="B2981" t="s">
        <v>1924</v>
      </c>
      <c r="C2981" t="str">
        <f>TEXT(D2981, "mmm")</f>
        <v>Mar</v>
      </c>
      <c r="D2981" s="1">
        <v>45357</v>
      </c>
      <c r="E2981" t="s">
        <v>2001</v>
      </c>
      <c r="F2981" t="s">
        <v>80</v>
      </c>
      <c r="G2981">
        <v>6920</v>
      </c>
      <c r="H2981">
        <v>8.6999999999999993</v>
      </c>
      <c r="I2981">
        <v>60203.999999999993</v>
      </c>
      <c r="J2981" t="s">
        <v>81</v>
      </c>
      <c r="K2981">
        <v>5.6844521766067579E-2</v>
      </c>
      <c r="L2981">
        <v>5.6844999999999999</v>
      </c>
      <c r="M2981" t="s">
        <v>82</v>
      </c>
    </row>
    <row r="2982" spans="1:13">
      <c r="A2982" t="s">
        <v>1578</v>
      </c>
      <c r="B2982" t="s">
        <v>1579</v>
      </c>
      <c r="C2982" t="str">
        <f>TEXT(D2982, "mmm")</f>
        <v>Mar</v>
      </c>
      <c r="D2982" s="1">
        <v>45357</v>
      </c>
      <c r="E2982" t="s">
        <v>1696</v>
      </c>
      <c r="F2982" t="s">
        <v>80</v>
      </c>
      <c r="G2982">
        <v>2500</v>
      </c>
      <c r="H2982">
        <v>34.869999999999997</v>
      </c>
      <c r="I2982">
        <v>87175</v>
      </c>
      <c r="J2982" t="s">
        <v>81</v>
      </c>
      <c r="K2982">
        <v>4.8949892401846107E-3</v>
      </c>
      <c r="L2982">
        <v>0.48949999999999999</v>
      </c>
      <c r="M2982" t="s">
        <v>82</v>
      </c>
    </row>
    <row r="2983" spans="1:13">
      <c r="A2983" t="s">
        <v>2002</v>
      </c>
      <c r="B2983" t="s">
        <v>2003</v>
      </c>
      <c r="C2983" t="str">
        <f>TEXT(D2983, "mmm")</f>
        <v>Mar</v>
      </c>
      <c r="D2983" s="1">
        <v>45357</v>
      </c>
      <c r="E2983" t="s">
        <v>2004</v>
      </c>
      <c r="F2983" t="s">
        <v>80</v>
      </c>
      <c r="G2983">
        <v>457.7</v>
      </c>
      <c r="H2983">
        <v>82.16</v>
      </c>
      <c r="I2983">
        <v>37604.631999999998</v>
      </c>
      <c r="J2983" t="s">
        <v>86</v>
      </c>
      <c r="K2983">
        <v>-6.6228423472436293E-2</v>
      </c>
      <c r="L2983">
        <v>-6.6227999999999998</v>
      </c>
      <c r="M2983" t="s">
        <v>82</v>
      </c>
    </row>
    <row r="2984" spans="1:13">
      <c r="A2984" t="s">
        <v>1466</v>
      </c>
      <c r="B2984" t="s">
        <v>1467</v>
      </c>
      <c r="C2984" t="str">
        <f>TEXT(D2984, "mmm")</f>
        <v>Mar</v>
      </c>
      <c r="D2984" s="1">
        <v>45357</v>
      </c>
      <c r="E2984" t="s">
        <v>1468</v>
      </c>
      <c r="F2984" t="s">
        <v>118</v>
      </c>
      <c r="G2984">
        <v>5000</v>
      </c>
      <c r="H2984">
        <v>22.3</v>
      </c>
      <c r="I2984">
        <v>111500</v>
      </c>
      <c r="J2984" t="s">
        <v>81</v>
      </c>
      <c r="K2984">
        <v>7.1878215243146304E-3</v>
      </c>
      <c r="L2984">
        <v>0.71879999999999999</v>
      </c>
      <c r="M2984" t="s">
        <v>82</v>
      </c>
    </row>
    <row r="2985" spans="1:13">
      <c r="A2985" t="s">
        <v>1476</v>
      </c>
      <c r="B2985" t="s">
        <v>1477</v>
      </c>
      <c r="C2985" t="str">
        <f>TEXT(D2985, "mmm")</f>
        <v>Mar</v>
      </c>
      <c r="D2985" s="1">
        <v>45357</v>
      </c>
      <c r="E2985" t="s">
        <v>1833</v>
      </c>
      <c r="F2985" t="s">
        <v>80</v>
      </c>
      <c r="G2985">
        <v>100</v>
      </c>
      <c r="H2985">
        <v>1500</v>
      </c>
      <c r="I2985">
        <v>150000</v>
      </c>
      <c r="J2985" t="s">
        <v>86</v>
      </c>
      <c r="K2985">
        <v>0.1389218864326229</v>
      </c>
      <c r="L2985">
        <v>13.892200000000001</v>
      </c>
      <c r="M2985" t="s">
        <v>82</v>
      </c>
    </row>
    <row r="2986" spans="1:13">
      <c r="A2986" t="s">
        <v>1246</v>
      </c>
      <c r="B2986" t="s">
        <v>1247</v>
      </c>
      <c r="C2986" t="str">
        <f>TEXT(D2986, "mmm")</f>
        <v>Mar</v>
      </c>
      <c r="D2986" s="1">
        <v>45357</v>
      </c>
      <c r="E2986" t="s">
        <v>1248</v>
      </c>
      <c r="F2986" t="s">
        <v>428</v>
      </c>
      <c r="G2986">
        <v>3296</v>
      </c>
      <c r="H2986">
        <v>22.72</v>
      </c>
      <c r="I2986">
        <v>74885.119999999995</v>
      </c>
      <c r="J2986" t="s">
        <v>81</v>
      </c>
      <c r="K2986">
        <v>0.10087345171482549</v>
      </c>
      <c r="L2986">
        <v>10.087300000000001</v>
      </c>
      <c r="M2986" t="s">
        <v>82</v>
      </c>
    </row>
    <row r="2987" spans="1:13">
      <c r="A2987" t="s">
        <v>1246</v>
      </c>
      <c r="B2987" t="s">
        <v>1247</v>
      </c>
      <c r="C2987" t="str">
        <f>TEXT(D2987, "mmm")</f>
        <v>Mar</v>
      </c>
      <c r="D2987" s="1">
        <v>45357</v>
      </c>
      <c r="E2987" t="s">
        <v>689</v>
      </c>
      <c r="F2987" t="s">
        <v>428</v>
      </c>
      <c r="G2987">
        <v>3296</v>
      </c>
      <c r="H2987">
        <v>22.72</v>
      </c>
      <c r="I2987">
        <v>74885.119999999995</v>
      </c>
      <c r="J2987" t="s">
        <v>81</v>
      </c>
      <c r="K2987">
        <v>0.10087345171482549</v>
      </c>
      <c r="L2987">
        <v>10.087300000000001</v>
      </c>
      <c r="M2987" t="s">
        <v>82</v>
      </c>
    </row>
    <row r="2988" spans="1:13">
      <c r="A2988" t="s">
        <v>1246</v>
      </c>
      <c r="B2988" t="s">
        <v>1247</v>
      </c>
      <c r="C2988" t="str">
        <f>TEXT(D2988, "mmm")</f>
        <v>Mar</v>
      </c>
      <c r="D2988" s="1">
        <v>45357</v>
      </c>
      <c r="E2988" t="s">
        <v>688</v>
      </c>
      <c r="F2988" t="s">
        <v>428</v>
      </c>
      <c r="G2988">
        <v>3296</v>
      </c>
      <c r="H2988">
        <v>22.72</v>
      </c>
      <c r="I2988">
        <v>74885.119999999995</v>
      </c>
      <c r="J2988" t="s">
        <v>81</v>
      </c>
      <c r="K2988">
        <v>0.10087345171482549</v>
      </c>
      <c r="L2988">
        <v>10.087300000000001</v>
      </c>
      <c r="M2988" t="s">
        <v>82</v>
      </c>
    </row>
    <row r="2989" spans="1:13">
      <c r="A2989" t="s">
        <v>1246</v>
      </c>
      <c r="B2989" t="s">
        <v>1247</v>
      </c>
      <c r="C2989" t="str">
        <f>TEXT(D2989, "mmm")</f>
        <v>Mar</v>
      </c>
      <c r="D2989" s="1">
        <v>45357</v>
      </c>
      <c r="E2989" t="s">
        <v>691</v>
      </c>
      <c r="F2989" t="s">
        <v>428</v>
      </c>
      <c r="G2989">
        <v>3296</v>
      </c>
      <c r="H2989">
        <v>22.72</v>
      </c>
      <c r="I2989">
        <v>74885.119999999995</v>
      </c>
      <c r="J2989" t="s">
        <v>81</v>
      </c>
      <c r="K2989">
        <v>0.10087345171482549</v>
      </c>
      <c r="L2989">
        <v>10.087300000000001</v>
      </c>
      <c r="M2989" t="s">
        <v>82</v>
      </c>
    </row>
    <row r="2990" spans="1:13">
      <c r="A2990" t="s">
        <v>1246</v>
      </c>
      <c r="B2990" t="s">
        <v>1247</v>
      </c>
      <c r="C2990" t="str">
        <f>TEXT(D2990, "mmm")</f>
        <v>Mar</v>
      </c>
      <c r="D2990" s="1">
        <v>45357</v>
      </c>
      <c r="E2990" t="s">
        <v>687</v>
      </c>
      <c r="F2990" t="s">
        <v>428</v>
      </c>
      <c r="G2990">
        <v>3296</v>
      </c>
      <c r="H2990">
        <v>22.72</v>
      </c>
      <c r="I2990">
        <v>74885.119999999995</v>
      </c>
      <c r="J2990" t="s">
        <v>81</v>
      </c>
      <c r="K2990">
        <v>0.10087345171482549</v>
      </c>
      <c r="L2990">
        <v>10.087300000000001</v>
      </c>
      <c r="M2990" t="s">
        <v>82</v>
      </c>
    </row>
    <row r="2991" spans="1:13">
      <c r="A2991" t="s">
        <v>1246</v>
      </c>
      <c r="B2991" t="s">
        <v>1247</v>
      </c>
      <c r="C2991" t="str">
        <f>TEXT(D2991, "mmm")</f>
        <v>Mar</v>
      </c>
      <c r="D2991" s="1">
        <v>45357</v>
      </c>
      <c r="E2991" t="s">
        <v>686</v>
      </c>
      <c r="F2991" t="s">
        <v>428</v>
      </c>
      <c r="G2991">
        <v>3296</v>
      </c>
      <c r="H2991">
        <v>22.72</v>
      </c>
      <c r="I2991">
        <v>74885.119999999995</v>
      </c>
      <c r="J2991" t="s">
        <v>81</v>
      </c>
      <c r="K2991">
        <v>0.10087345171482549</v>
      </c>
      <c r="L2991">
        <v>10.087300000000001</v>
      </c>
      <c r="M2991" t="s">
        <v>82</v>
      </c>
    </row>
    <row r="2992" spans="1:13">
      <c r="A2992" t="s">
        <v>1246</v>
      </c>
      <c r="B2992" t="s">
        <v>1247</v>
      </c>
      <c r="C2992" t="str">
        <f>TEXT(D2992, "mmm")</f>
        <v>Mar</v>
      </c>
      <c r="D2992" s="1">
        <v>45357</v>
      </c>
      <c r="E2992" t="s">
        <v>685</v>
      </c>
      <c r="F2992" t="s">
        <v>428</v>
      </c>
      <c r="G2992">
        <v>3296</v>
      </c>
      <c r="H2992">
        <v>22.72</v>
      </c>
      <c r="I2992">
        <v>74885.119999999995</v>
      </c>
      <c r="J2992" t="s">
        <v>81</v>
      </c>
      <c r="K2992">
        <v>0.10087345171482549</v>
      </c>
      <c r="L2992">
        <v>10.087300000000001</v>
      </c>
      <c r="M2992" t="s">
        <v>82</v>
      </c>
    </row>
    <row r="2993" spans="1:13">
      <c r="A2993" t="s">
        <v>1246</v>
      </c>
      <c r="B2993" t="s">
        <v>1247</v>
      </c>
      <c r="C2993" t="str">
        <f>TEXT(D2993, "mmm")</f>
        <v>Mar</v>
      </c>
      <c r="D2993" s="1">
        <v>45357</v>
      </c>
      <c r="E2993" t="s">
        <v>690</v>
      </c>
      <c r="F2993" t="s">
        <v>428</v>
      </c>
      <c r="G2993">
        <v>3296</v>
      </c>
      <c r="H2993">
        <v>22.72</v>
      </c>
      <c r="I2993">
        <v>74885.119999999995</v>
      </c>
      <c r="J2993" t="s">
        <v>81</v>
      </c>
      <c r="K2993">
        <v>0.10087345171482549</v>
      </c>
      <c r="L2993">
        <v>10.087300000000001</v>
      </c>
      <c r="M2993" t="s">
        <v>82</v>
      </c>
    </row>
    <row r="2994" spans="1:13">
      <c r="A2994" t="s">
        <v>1246</v>
      </c>
      <c r="B2994" t="s">
        <v>1247</v>
      </c>
      <c r="C2994" t="str">
        <f>TEXT(D2994, "mmm")</f>
        <v>Mar</v>
      </c>
      <c r="D2994" s="1">
        <v>45357</v>
      </c>
      <c r="E2994" t="s">
        <v>1248</v>
      </c>
      <c r="F2994" t="s">
        <v>428</v>
      </c>
      <c r="G2994">
        <v>2667</v>
      </c>
      <c r="H2994">
        <v>22.72</v>
      </c>
      <c r="I2994">
        <v>60594.239999999998</v>
      </c>
      <c r="J2994" t="s">
        <v>81</v>
      </c>
      <c r="K2994">
        <v>0.10087345171482549</v>
      </c>
      <c r="L2994">
        <v>10.087300000000001</v>
      </c>
      <c r="M2994" t="s">
        <v>82</v>
      </c>
    </row>
    <row r="2995" spans="1:13">
      <c r="A2995" t="s">
        <v>1246</v>
      </c>
      <c r="B2995" t="s">
        <v>1247</v>
      </c>
      <c r="C2995" t="str">
        <f>TEXT(D2995, "mmm")</f>
        <v>Mar</v>
      </c>
      <c r="D2995" s="1">
        <v>45357</v>
      </c>
      <c r="E2995" t="s">
        <v>689</v>
      </c>
      <c r="F2995" t="s">
        <v>428</v>
      </c>
      <c r="G2995">
        <v>2667</v>
      </c>
      <c r="H2995">
        <v>22.72</v>
      </c>
      <c r="I2995">
        <v>60594.239999999998</v>
      </c>
      <c r="J2995" t="s">
        <v>81</v>
      </c>
      <c r="K2995">
        <v>0.10087345171482549</v>
      </c>
      <c r="L2995">
        <v>10.087300000000001</v>
      </c>
      <c r="M2995" t="s">
        <v>82</v>
      </c>
    </row>
    <row r="2996" spans="1:13">
      <c r="A2996" t="s">
        <v>1246</v>
      </c>
      <c r="B2996" t="s">
        <v>1247</v>
      </c>
      <c r="C2996" t="str">
        <f>TEXT(D2996, "mmm")</f>
        <v>Mar</v>
      </c>
      <c r="D2996" s="1">
        <v>45357</v>
      </c>
      <c r="E2996" t="s">
        <v>688</v>
      </c>
      <c r="F2996" t="s">
        <v>428</v>
      </c>
      <c r="G2996">
        <v>2667</v>
      </c>
      <c r="H2996">
        <v>22.72</v>
      </c>
      <c r="I2996">
        <v>60594.239999999998</v>
      </c>
      <c r="J2996" t="s">
        <v>81</v>
      </c>
      <c r="K2996">
        <v>0.10087345171482549</v>
      </c>
      <c r="L2996">
        <v>10.087300000000001</v>
      </c>
      <c r="M2996" t="s">
        <v>82</v>
      </c>
    </row>
    <row r="2997" spans="1:13">
      <c r="A2997" t="s">
        <v>1246</v>
      </c>
      <c r="B2997" t="s">
        <v>1247</v>
      </c>
      <c r="C2997" t="str">
        <f>TEXT(D2997, "mmm")</f>
        <v>Mar</v>
      </c>
      <c r="D2997" s="1">
        <v>45357</v>
      </c>
      <c r="E2997" t="s">
        <v>691</v>
      </c>
      <c r="F2997" t="s">
        <v>428</v>
      </c>
      <c r="G2997">
        <v>2667</v>
      </c>
      <c r="H2997">
        <v>22.72</v>
      </c>
      <c r="I2997">
        <v>60594.239999999998</v>
      </c>
      <c r="J2997" t="s">
        <v>81</v>
      </c>
      <c r="K2997">
        <v>0.10087345171482549</v>
      </c>
      <c r="L2997">
        <v>10.087300000000001</v>
      </c>
      <c r="M2997" t="s">
        <v>82</v>
      </c>
    </row>
    <row r="2998" spans="1:13">
      <c r="A2998" t="s">
        <v>1246</v>
      </c>
      <c r="B2998" t="s">
        <v>1247</v>
      </c>
      <c r="C2998" t="str">
        <f>TEXT(D2998, "mmm")</f>
        <v>Mar</v>
      </c>
      <c r="D2998" s="1">
        <v>45357</v>
      </c>
      <c r="E2998" t="s">
        <v>687</v>
      </c>
      <c r="F2998" t="s">
        <v>428</v>
      </c>
      <c r="G2998">
        <v>2667</v>
      </c>
      <c r="H2998">
        <v>22.72</v>
      </c>
      <c r="I2998">
        <v>60594.239999999998</v>
      </c>
      <c r="J2998" t="s">
        <v>81</v>
      </c>
      <c r="K2998">
        <v>0.10087345171482549</v>
      </c>
      <c r="L2998">
        <v>10.087300000000001</v>
      </c>
      <c r="M2998" t="s">
        <v>82</v>
      </c>
    </row>
    <row r="2999" spans="1:13">
      <c r="A2999" t="s">
        <v>1246</v>
      </c>
      <c r="B2999" t="s">
        <v>1247</v>
      </c>
      <c r="C2999" t="str">
        <f>TEXT(D2999, "mmm")</f>
        <v>Mar</v>
      </c>
      <c r="D2999" s="1">
        <v>45357</v>
      </c>
      <c r="E2999" t="s">
        <v>686</v>
      </c>
      <c r="F2999" t="s">
        <v>428</v>
      </c>
      <c r="G2999">
        <v>2667</v>
      </c>
      <c r="H2999">
        <v>22.72</v>
      </c>
      <c r="I2999">
        <v>60594.239999999998</v>
      </c>
      <c r="J2999" t="s">
        <v>81</v>
      </c>
      <c r="K2999">
        <v>0.10087345171482549</v>
      </c>
      <c r="L2999">
        <v>10.087300000000001</v>
      </c>
      <c r="M2999" t="s">
        <v>82</v>
      </c>
    </row>
    <row r="3000" spans="1:13">
      <c r="A3000" t="s">
        <v>1246</v>
      </c>
      <c r="B3000" t="s">
        <v>1247</v>
      </c>
      <c r="C3000" t="str">
        <f>TEXT(D3000, "mmm")</f>
        <v>Mar</v>
      </c>
      <c r="D3000" s="1">
        <v>45357</v>
      </c>
      <c r="E3000" t="s">
        <v>685</v>
      </c>
      <c r="F3000" t="s">
        <v>428</v>
      </c>
      <c r="G3000">
        <v>2667</v>
      </c>
      <c r="H3000">
        <v>22.72</v>
      </c>
      <c r="I3000">
        <v>60594.239999999998</v>
      </c>
      <c r="J3000" t="s">
        <v>81</v>
      </c>
      <c r="K3000">
        <v>0.10087345171482549</v>
      </c>
      <c r="L3000">
        <v>10.087300000000001</v>
      </c>
      <c r="M3000" t="s">
        <v>82</v>
      </c>
    </row>
    <row r="3001" spans="1:13">
      <c r="A3001" t="s">
        <v>1246</v>
      </c>
      <c r="B3001" t="s">
        <v>1247</v>
      </c>
      <c r="C3001" t="str">
        <f>TEXT(D3001, "mmm")</f>
        <v>Mar</v>
      </c>
      <c r="D3001" s="1">
        <v>45357</v>
      </c>
      <c r="E3001" t="s">
        <v>690</v>
      </c>
      <c r="F3001" t="s">
        <v>428</v>
      </c>
      <c r="G3001">
        <v>2667</v>
      </c>
      <c r="H3001">
        <v>22.72</v>
      </c>
      <c r="I3001">
        <v>60594.239999999998</v>
      </c>
      <c r="J3001" t="s">
        <v>81</v>
      </c>
      <c r="K3001">
        <v>0.10087345171482549</v>
      </c>
      <c r="L3001">
        <v>10.087300000000001</v>
      </c>
      <c r="M3001" t="s">
        <v>82</v>
      </c>
    </row>
    <row r="3002" spans="1:13">
      <c r="A3002" t="s">
        <v>1246</v>
      </c>
      <c r="B3002" t="s">
        <v>1247</v>
      </c>
      <c r="C3002" t="str">
        <f>TEXT(D3002, "mmm")</f>
        <v>Mar</v>
      </c>
      <c r="D3002" s="1">
        <v>45357</v>
      </c>
      <c r="E3002" t="s">
        <v>1248</v>
      </c>
      <c r="F3002" t="s">
        <v>428</v>
      </c>
      <c r="G3002">
        <v>1197</v>
      </c>
      <c r="H3002">
        <v>22.72</v>
      </c>
      <c r="I3002">
        <v>27195.84</v>
      </c>
      <c r="J3002" t="s">
        <v>81</v>
      </c>
      <c r="K3002">
        <v>0.10087345171482549</v>
      </c>
      <c r="L3002">
        <v>10.087300000000001</v>
      </c>
      <c r="M3002" t="s">
        <v>82</v>
      </c>
    </row>
    <row r="3003" spans="1:13">
      <c r="A3003" t="s">
        <v>1246</v>
      </c>
      <c r="B3003" t="s">
        <v>1247</v>
      </c>
      <c r="C3003" t="str">
        <f>TEXT(D3003, "mmm")</f>
        <v>Mar</v>
      </c>
      <c r="D3003" s="1">
        <v>45357</v>
      </c>
      <c r="E3003" t="s">
        <v>689</v>
      </c>
      <c r="F3003" t="s">
        <v>428</v>
      </c>
      <c r="G3003">
        <v>1197</v>
      </c>
      <c r="H3003">
        <v>22.72</v>
      </c>
      <c r="I3003">
        <v>27195.84</v>
      </c>
      <c r="J3003" t="s">
        <v>81</v>
      </c>
      <c r="K3003">
        <v>0.10087345171482549</v>
      </c>
      <c r="L3003">
        <v>10.087300000000001</v>
      </c>
      <c r="M3003" t="s">
        <v>82</v>
      </c>
    </row>
    <row r="3004" spans="1:13">
      <c r="A3004" t="s">
        <v>1246</v>
      </c>
      <c r="B3004" t="s">
        <v>1247</v>
      </c>
      <c r="C3004" t="str">
        <f>TEXT(D3004, "mmm")</f>
        <v>Mar</v>
      </c>
      <c r="D3004" s="1">
        <v>45357</v>
      </c>
      <c r="E3004" t="s">
        <v>688</v>
      </c>
      <c r="F3004" t="s">
        <v>428</v>
      </c>
      <c r="G3004">
        <v>1197</v>
      </c>
      <c r="H3004">
        <v>22.72</v>
      </c>
      <c r="I3004">
        <v>27195.84</v>
      </c>
      <c r="J3004" t="s">
        <v>81</v>
      </c>
      <c r="K3004">
        <v>0.10087345171482549</v>
      </c>
      <c r="L3004">
        <v>10.087300000000001</v>
      </c>
      <c r="M3004" t="s">
        <v>82</v>
      </c>
    </row>
    <row r="3005" spans="1:13">
      <c r="A3005" t="s">
        <v>1246</v>
      </c>
      <c r="B3005" t="s">
        <v>1247</v>
      </c>
      <c r="C3005" t="str">
        <f>TEXT(D3005, "mmm")</f>
        <v>Mar</v>
      </c>
      <c r="D3005" s="1">
        <v>45357</v>
      </c>
      <c r="E3005" t="s">
        <v>691</v>
      </c>
      <c r="F3005" t="s">
        <v>428</v>
      </c>
      <c r="G3005">
        <v>1197</v>
      </c>
      <c r="H3005">
        <v>22.72</v>
      </c>
      <c r="I3005">
        <v>27195.84</v>
      </c>
      <c r="J3005" t="s">
        <v>81</v>
      </c>
      <c r="K3005">
        <v>0.10087345171482549</v>
      </c>
      <c r="L3005">
        <v>10.087300000000001</v>
      </c>
      <c r="M3005" t="s">
        <v>82</v>
      </c>
    </row>
    <row r="3006" spans="1:13">
      <c r="A3006" t="s">
        <v>1246</v>
      </c>
      <c r="B3006" t="s">
        <v>1247</v>
      </c>
      <c r="C3006" t="str">
        <f>TEXT(D3006, "mmm")</f>
        <v>Mar</v>
      </c>
      <c r="D3006" s="1">
        <v>45357</v>
      </c>
      <c r="E3006" t="s">
        <v>687</v>
      </c>
      <c r="F3006" t="s">
        <v>428</v>
      </c>
      <c r="G3006">
        <v>1197</v>
      </c>
      <c r="H3006">
        <v>22.72</v>
      </c>
      <c r="I3006">
        <v>27195.84</v>
      </c>
      <c r="J3006" t="s">
        <v>81</v>
      </c>
      <c r="K3006">
        <v>0.10087345171482549</v>
      </c>
      <c r="L3006">
        <v>10.087300000000001</v>
      </c>
      <c r="M3006" t="s">
        <v>82</v>
      </c>
    </row>
    <row r="3007" spans="1:13">
      <c r="A3007" t="s">
        <v>1246</v>
      </c>
      <c r="B3007" t="s">
        <v>1247</v>
      </c>
      <c r="C3007" t="str">
        <f>TEXT(D3007, "mmm")</f>
        <v>Mar</v>
      </c>
      <c r="D3007" s="1">
        <v>45357</v>
      </c>
      <c r="E3007" t="s">
        <v>686</v>
      </c>
      <c r="F3007" t="s">
        <v>428</v>
      </c>
      <c r="G3007">
        <v>1197</v>
      </c>
      <c r="H3007">
        <v>22.72</v>
      </c>
      <c r="I3007">
        <v>27195.84</v>
      </c>
      <c r="J3007" t="s">
        <v>81</v>
      </c>
      <c r="K3007">
        <v>0.10087345171482549</v>
      </c>
      <c r="L3007">
        <v>10.087300000000001</v>
      </c>
      <c r="M3007" t="s">
        <v>82</v>
      </c>
    </row>
    <row r="3008" spans="1:13">
      <c r="A3008" t="s">
        <v>1246</v>
      </c>
      <c r="B3008" t="s">
        <v>1247</v>
      </c>
      <c r="C3008" t="str">
        <f>TEXT(D3008, "mmm")</f>
        <v>Mar</v>
      </c>
      <c r="D3008" s="1">
        <v>45357</v>
      </c>
      <c r="E3008" t="s">
        <v>685</v>
      </c>
      <c r="F3008" t="s">
        <v>428</v>
      </c>
      <c r="G3008">
        <v>1197</v>
      </c>
      <c r="H3008">
        <v>22.72</v>
      </c>
      <c r="I3008">
        <v>27195.84</v>
      </c>
      <c r="J3008" t="s">
        <v>81</v>
      </c>
      <c r="K3008">
        <v>0.10087345171482549</v>
      </c>
      <c r="L3008">
        <v>10.087300000000001</v>
      </c>
      <c r="M3008" t="s">
        <v>82</v>
      </c>
    </row>
    <row r="3009" spans="1:13">
      <c r="A3009" t="s">
        <v>1246</v>
      </c>
      <c r="B3009" t="s">
        <v>1247</v>
      </c>
      <c r="C3009" t="str">
        <f>TEXT(D3009, "mmm")</f>
        <v>Mar</v>
      </c>
      <c r="D3009" s="1">
        <v>45357</v>
      </c>
      <c r="E3009" t="s">
        <v>690</v>
      </c>
      <c r="F3009" t="s">
        <v>428</v>
      </c>
      <c r="G3009">
        <v>1197</v>
      </c>
      <c r="H3009">
        <v>22.72</v>
      </c>
      <c r="I3009">
        <v>27195.84</v>
      </c>
      <c r="J3009" t="s">
        <v>81</v>
      </c>
      <c r="K3009">
        <v>0.10087345171482549</v>
      </c>
      <c r="L3009">
        <v>10.087300000000001</v>
      </c>
      <c r="M3009" t="s">
        <v>82</v>
      </c>
    </row>
    <row r="3010" spans="1:13">
      <c r="A3010" t="s">
        <v>665</v>
      </c>
      <c r="B3010" t="s">
        <v>666</v>
      </c>
      <c r="C3010" t="str">
        <f>TEXT(D3010, "mmm")</f>
        <v>Mar</v>
      </c>
      <c r="D3010" s="1">
        <v>45357</v>
      </c>
      <c r="E3010" t="s">
        <v>667</v>
      </c>
      <c r="F3010" t="s">
        <v>80</v>
      </c>
      <c r="G3010">
        <v>2289</v>
      </c>
      <c r="H3010">
        <v>16.97</v>
      </c>
      <c r="I3010">
        <v>38844.329999999987</v>
      </c>
      <c r="J3010" t="s">
        <v>81</v>
      </c>
      <c r="K3010">
        <v>8.5228431288417728E-3</v>
      </c>
      <c r="L3010">
        <v>0.85229999999999995</v>
      </c>
      <c r="M3010" t="s">
        <v>82</v>
      </c>
    </row>
    <row r="3011" spans="1:13">
      <c r="A3011" t="s">
        <v>2005</v>
      </c>
      <c r="B3011" t="s">
        <v>2006</v>
      </c>
      <c r="C3011" t="str">
        <f>TEXT(D3011, "mmm")</f>
        <v>Mar</v>
      </c>
      <c r="D3011" s="1">
        <v>45357</v>
      </c>
      <c r="E3011" t="s">
        <v>2007</v>
      </c>
      <c r="F3011" t="s">
        <v>80</v>
      </c>
      <c r="G3011">
        <v>15000</v>
      </c>
      <c r="H3011">
        <v>41.45</v>
      </c>
      <c r="I3011">
        <v>621750</v>
      </c>
      <c r="J3011" t="s">
        <v>86</v>
      </c>
      <c r="K3011">
        <v>1.829714489604406E-2</v>
      </c>
      <c r="L3011">
        <v>1.8297000000000001</v>
      </c>
      <c r="M3011" t="s">
        <v>82</v>
      </c>
    </row>
    <row r="3012" spans="1:13">
      <c r="A3012" t="s">
        <v>999</v>
      </c>
      <c r="B3012" t="s">
        <v>1000</v>
      </c>
      <c r="C3012" t="str">
        <f>TEXT(D3012, "mmm")</f>
        <v>Mar</v>
      </c>
      <c r="D3012" s="1">
        <v>45357</v>
      </c>
      <c r="E3012" t="s">
        <v>1001</v>
      </c>
      <c r="F3012" t="s">
        <v>80</v>
      </c>
      <c r="G3012">
        <v>2300</v>
      </c>
      <c r="H3012">
        <v>7.51</v>
      </c>
      <c r="I3012">
        <v>17273</v>
      </c>
      <c r="J3012" t="s">
        <v>81</v>
      </c>
      <c r="K3012">
        <v>-4.5333353678385417E-2</v>
      </c>
      <c r="L3012">
        <v>-4.5332999999999997</v>
      </c>
      <c r="M3012" t="s">
        <v>82</v>
      </c>
    </row>
    <row r="3013" spans="1:13">
      <c r="A3013" t="s">
        <v>2008</v>
      </c>
      <c r="B3013" t="s">
        <v>2009</v>
      </c>
      <c r="C3013" t="str">
        <f>TEXT(D3013, "mmm")</f>
        <v>Mar</v>
      </c>
      <c r="D3013" s="1">
        <v>45357</v>
      </c>
      <c r="E3013" t="s">
        <v>2010</v>
      </c>
      <c r="F3013" t="s">
        <v>118</v>
      </c>
      <c r="G3013">
        <v>9140</v>
      </c>
      <c r="H3013">
        <v>5.5</v>
      </c>
      <c r="I3013">
        <v>50270</v>
      </c>
      <c r="J3013" t="s">
        <v>86</v>
      </c>
      <c r="K3013">
        <v>0.14362651512434099</v>
      </c>
      <c r="L3013">
        <v>14.3627</v>
      </c>
      <c r="M3013" t="s">
        <v>82</v>
      </c>
    </row>
    <row r="3014" spans="1:13">
      <c r="A3014" t="s">
        <v>2011</v>
      </c>
      <c r="B3014" t="s">
        <v>2012</v>
      </c>
      <c r="C3014" t="str">
        <f>TEXT(D3014, "mmm")</f>
        <v>Mar</v>
      </c>
      <c r="D3014" s="1">
        <v>45357</v>
      </c>
      <c r="E3014" t="s">
        <v>2013</v>
      </c>
      <c r="F3014" t="s">
        <v>80</v>
      </c>
      <c r="G3014">
        <v>40000</v>
      </c>
      <c r="H3014">
        <v>4.4000000000000004</v>
      </c>
      <c r="I3014">
        <v>176000</v>
      </c>
      <c r="J3014" t="s">
        <v>86</v>
      </c>
      <c r="K3014">
        <v>-8.6124380354080099E-2</v>
      </c>
      <c r="L3014">
        <v>-8.6123999999999992</v>
      </c>
      <c r="M3014" t="s">
        <v>82</v>
      </c>
    </row>
    <row r="3015" spans="1:13">
      <c r="A3015" t="s">
        <v>210</v>
      </c>
      <c r="B3015" t="s">
        <v>211</v>
      </c>
      <c r="C3015" t="str">
        <f>TEXT(D3015, "mmm")</f>
        <v>Mar</v>
      </c>
      <c r="D3015" s="1">
        <v>45357</v>
      </c>
      <c r="E3015" t="s">
        <v>212</v>
      </c>
      <c r="F3015" t="s">
        <v>101</v>
      </c>
      <c r="G3015">
        <v>2736</v>
      </c>
      <c r="H3015">
        <v>22.35</v>
      </c>
      <c r="I3015">
        <v>61149.600000000013</v>
      </c>
      <c r="J3015" t="s">
        <v>81</v>
      </c>
      <c r="K3015">
        <v>6.9777764214409732E-2</v>
      </c>
      <c r="L3015">
        <v>6.9778000000000002</v>
      </c>
      <c r="M3015" t="s">
        <v>82</v>
      </c>
    </row>
    <row r="3016" spans="1:13">
      <c r="A3016" t="s">
        <v>210</v>
      </c>
      <c r="B3016" t="s">
        <v>211</v>
      </c>
      <c r="C3016" t="str">
        <f>TEXT(D3016, "mmm")</f>
        <v>Mar</v>
      </c>
      <c r="D3016" s="1">
        <v>45357</v>
      </c>
      <c r="E3016" t="s">
        <v>213</v>
      </c>
      <c r="F3016" t="s">
        <v>101</v>
      </c>
      <c r="G3016">
        <v>2736</v>
      </c>
      <c r="H3016">
        <v>22.35</v>
      </c>
      <c r="I3016">
        <v>61149.600000000013</v>
      </c>
      <c r="J3016" t="s">
        <v>81</v>
      </c>
      <c r="K3016">
        <v>6.9777764214409732E-2</v>
      </c>
      <c r="L3016">
        <v>6.9778000000000002</v>
      </c>
      <c r="M3016" t="s">
        <v>82</v>
      </c>
    </row>
    <row r="3017" spans="1:13">
      <c r="A3017" t="s">
        <v>291</v>
      </c>
      <c r="B3017" t="s">
        <v>292</v>
      </c>
      <c r="C3017" t="str">
        <f>TEXT(D3017, "mmm")</f>
        <v>Mar</v>
      </c>
      <c r="D3017" s="1">
        <v>45357</v>
      </c>
      <c r="E3017" t="s">
        <v>100</v>
      </c>
      <c r="F3017" t="s">
        <v>101</v>
      </c>
      <c r="G3017">
        <v>106541</v>
      </c>
      <c r="H3017">
        <v>7.99</v>
      </c>
      <c r="I3017">
        <v>851262.59</v>
      </c>
      <c r="J3017" t="s">
        <v>81</v>
      </c>
      <c r="K3017">
        <v>-3.210327781382416E-3</v>
      </c>
      <c r="L3017">
        <v>-0.32100000000000001</v>
      </c>
      <c r="M3017" t="s">
        <v>82</v>
      </c>
    </row>
    <row r="3018" spans="1:13">
      <c r="A3018" t="s">
        <v>291</v>
      </c>
      <c r="B3018" t="s">
        <v>292</v>
      </c>
      <c r="C3018" t="str">
        <f>TEXT(D3018, "mmm")</f>
        <v>Mar</v>
      </c>
      <c r="D3018" s="1">
        <v>45357</v>
      </c>
      <c r="E3018" t="s">
        <v>102</v>
      </c>
      <c r="F3018" t="s">
        <v>101</v>
      </c>
      <c r="G3018">
        <v>106541</v>
      </c>
      <c r="H3018">
        <v>7.99</v>
      </c>
      <c r="I3018">
        <v>851262.59</v>
      </c>
      <c r="J3018" t="s">
        <v>81</v>
      </c>
      <c r="K3018">
        <v>-3.210327781382416E-3</v>
      </c>
      <c r="L3018">
        <v>-0.32100000000000001</v>
      </c>
      <c r="M3018" t="s">
        <v>82</v>
      </c>
    </row>
    <row r="3019" spans="1:13">
      <c r="A3019" t="s">
        <v>129</v>
      </c>
      <c r="B3019" t="s">
        <v>130</v>
      </c>
      <c r="C3019" t="str">
        <f>TEXT(D3019, "mmm")</f>
        <v>Mar</v>
      </c>
      <c r="D3019" s="1">
        <v>45357</v>
      </c>
      <c r="E3019" t="s">
        <v>109</v>
      </c>
      <c r="F3019" t="s">
        <v>101</v>
      </c>
      <c r="G3019">
        <v>32500</v>
      </c>
      <c r="H3019">
        <v>6.78</v>
      </c>
      <c r="I3019">
        <v>220350</v>
      </c>
      <c r="J3019" t="s">
        <v>86</v>
      </c>
      <c r="K3019">
        <v>1.612898151151354E-2</v>
      </c>
      <c r="L3019">
        <v>1.6129</v>
      </c>
      <c r="M3019" t="s">
        <v>82</v>
      </c>
    </row>
    <row r="3020" spans="1:13">
      <c r="A3020" t="s">
        <v>129</v>
      </c>
      <c r="B3020" t="s">
        <v>130</v>
      </c>
      <c r="C3020" t="str">
        <f>TEXT(D3020, "mmm")</f>
        <v>Mar</v>
      </c>
      <c r="D3020" s="1">
        <v>45357</v>
      </c>
      <c r="E3020" t="s">
        <v>110</v>
      </c>
      <c r="F3020" t="s">
        <v>101</v>
      </c>
      <c r="G3020">
        <v>32500</v>
      </c>
      <c r="H3020">
        <v>6.78</v>
      </c>
      <c r="I3020">
        <v>220350</v>
      </c>
      <c r="J3020" t="s">
        <v>86</v>
      </c>
      <c r="K3020">
        <v>1.612898151151354E-2</v>
      </c>
      <c r="L3020">
        <v>1.6129</v>
      </c>
      <c r="M3020" t="s">
        <v>82</v>
      </c>
    </row>
    <row r="3021" spans="1:13">
      <c r="A3021" t="s">
        <v>129</v>
      </c>
      <c r="B3021" t="s">
        <v>130</v>
      </c>
      <c r="C3021" t="str">
        <f>TEXT(D3021, "mmm")</f>
        <v>Mar</v>
      </c>
      <c r="D3021" s="1">
        <v>45357</v>
      </c>
      <c r="E3021" t="s">
        <v>111</v>
      </c>
      <c r="F3021" t="s">
        <v>101</v>
      </c>
      <c r="G3021">
        <v>32500</v>
      </c>
      <c r="H3021">
        <v>6.78</v>
      </c>
      <c r="I3021">
        <v>220350</v>
      </c>
      <c r="J3021" t="s">
        <v>86</v>
      </c>
      <c r="K3021">
        <v>1.612898151151354E-2</v>
      </c>
      <c r="L3021">
        <v>1.6129</v>
      </c>
      <c r="M3021" t="s">
        <v>82</v>
      </c>
    </row>
    <row r="3022" spans="1:13">
      <c r="A3022" t="s">
        <v>488</v>
      </c>
      <c r="B3022" t="s">
        <v>489</v>
      </c>
      <c r="C3022" t="str">
        <f>TEXT(D3022, "mmm")</f>
        <v>Mar</v>
      </c>
      <c r="D3022" s="1">
        <v>45357</v>
      </c>
      <c r="E3022" t="s">
        <v>2014</v>
      </c>
      <c r="F3022" t="s">
        <v>101</v>
      </c>
      <c r="G3022">
        <v>60431039</v>
      </c>
      <c r="H3022">
        <v>0.95</v>
      </c>
      <c r="I3022">
        <v>57409487.049999997</v>
      </c>
      <c r="J3022" t="s">
        <v>86</v>
      </c>
      <c r="K3022">
        <v>0.17647061023470201</v>
      </c>
      <c r="L3022">
        <v>17.647099999999998</v>
      </c>
      <c r="M3022" t="s">
        <v>82</v>
      </c>
    </row>
    <row r="3023" spans="1:13">
      <c r="A3023" t="s">
        <v>488</v>
      </c>
      <c r="B3023" t="s">
        <v>489</v>
      </c>
      <c r="C3023" t="str">
        <f>TEXT(D3023, "mmm")</f>
        <v>Mar</v>
      </c>
      <c r="D3023" s="1">
        <v>45357</v>
      </c>
      <c r="E3023" t="s">
        <v>2015</v>
      </c>
      <c r="F3023" t="s">
        <v>101</v>
      </c>
      <c r="G3023">
        <v>60431039</v>
      </c>
      <c r="H3023">
        <v>0.95</v>
      </c>
      <c r="I3023">
        <v>57409487.049999997</v>
      </c>
      <c r="J3023" t="s">
        <v>86</v>
      </c>
      <c r="K3023">
        <v>0.17647061023470201</v>
      </c>
      <c r="L3023">
        <v>17.647099999999998</v>
      </c>
      <c r="M3023" t="s">
        <v>82</v>
      </c>
    </row>
    <row r="3024" spans="1:13">
      <c r="A3024" t="s">
        <v>146</v>
      </c>
      <c r="B3024" t="s">
        <v>147</v>
      </c>
      <c r="C3024" t="str">
        <f>TEXT(D3024, "mmm")</f>
        <v>Mar</v>
      </c>
      <c r="D3024" s="1">
        <v>45357</v>
      </c>
      <c r="E3024" t="s">
        <v>100</v>
      </c>
      <c r="F3024" t="s">
        <v>101</v>
      </c>
      <c r="G3024">
        <v>17011</v>
      </c>
      <c r="H3024">
        <v>12.09</v>
      </c>
      <c r="I3024">
        <v>205662.99</v>
      </c>
      <c r="J3024" t="s">
        <v>81</v>
      </c>
      <c r="K3024">
        <v>7.9925702439738178E-3</v>
      </c>
      <c r="L3024">
        <v>0.79930000000000001</v>
      </c>
      <c r="M3024" t="s">
        <v>82</v>
      </c>
    </row>
    <row r="3025" spans="1:13">
      <c r="A3025" t="s">
        <v>146</v>
      </c>
      <c r="B3025" t="s">
        <v>147</v>
      </c>
      <c r="C3025" t="str">
        <f>TEXT(D3025, "mmm")</f>
        <v>Mar</v>
      </c>
      <c r="D3025" s="1">
        <v>45357</v>
      </c>
      <c r="E3025" t="s">
        <v>102</v>
      </c>
      <c r="F3025" t="s">
        <v>101</v>
      </c>
      <c r="G3025">
        <v>17011</v>
      </c>
      <c r="H3025">
        <v>12.09</v>
      </c>
      <c r="I3025">
        <v>205662.99</v>
      </c>
      <c r="J3025" t="s">
        <v>81</v>
      </c>
      <c r="K3025">
        <v>7.9925702439738178E-3</v>
      </c>
      <c r="L3025">
        <v>0.79930000000000001</v>
      </c>
      <c r="M3025" t="s">
        <v>82</v>
      </c>
    </row>
    <row r="3026" spans="1:13">
      <c r="A3026" t="s">
        <v>2016</v>
      </c>
      <c r="B3026" t="s">
        <v>2017</v>
      </c>
      <c r="C3026" t="str">
        <f>TEXT(D3026, "mmm")</f>
        <v>Mar</v>
      </c>
      <c r="D3026" s="1">
        <v>45357</v>
      </c>
      <c r="E3026" t="s">
        <v>2018</v>
      </c>
      <c r="F3026" t="s">
        <v>118</v>
      </c>
      <c r="G3026">
        <v>10000</v>
      </c>
      <c r="H3026">
        <v>16.54</v>
      </c>
      <c r="I3026">
        <v>165400</v>
      </c>
      <c r="J3026" t="s">
        <v>81</v>
      </c>
      <c r="K3026">
        <v>4.1019256752832023E-2</v>
      </c>
      <c r="L3026">
        <v>4.1018999999999997</v>
      </c>
      <c r="M3026" t="s">
        <v>82</v>
      </c>
    </row>
    <row r="3027" spans="1:13">
      <c r="A3027" t="s">
        <v>1875</v>
      </c>
      <c r="B3027" t="s">
        <v>1876</v>
      </c>
      <c r="C3027" t="str">
        <f>TEXT(D3027, "mmm")</f>
        <v>Mar</v>
      </c>
      <c r="D3027" s="1">
        <v>45357</v>
      </c>
      <c r="E3027" t="s">
        <v>1877</v>
      </c>
      <c r="F3027" t="s">
        <v>101</v>
      </c>
      <c r="G3027">
        <v>632</v>
      </c>
      <c r="H3027">
        <v>186.54</v>
      </c>
      <c r="I3027">
        <v>117893.28</v>
      </c>
      <c r="J3027" t="s">
        <v>81</v>
      </c>
      <c r="K3027">
        <v>4.892155441544066E-2</v>
      </c>
      <c r="L3027">
        <v>4.8921999999999999</v>
      </c>
      <c r="M3027" t="s">
        <v>82</v>
      </c>
    </row>
    <row r="3028" spans="1:13">
      <c r="A3028" t="s">
        <v>1875</v>
      </c>
      <c r="B3028" t="s">
        <v>1876</v>
      </c>
      <c r="C3028" t="str">
        <f>TEXT(D3028, "mmm")</f>
        <v>Mar</v>
      </c>
      <c r="D3028" s="1">
        <v>45357</v>
      </c>
      <c r="E3028" t="s">
        <v>1878</v>
      </c>
      <c r="F3028" t="s">
        <v>101</v>
      </c>
      <c r="G3028">
        <v>632</v>
      </c>
      <c r="H3028">
        <v>186.54</v>
      </c>
      <c r="I3028">
        <v>117893.28</v>
      </c>
      <c r="J3028" t="s">
        <v>81</v>
      </c>
      <c r="K3028">
        <v>4.892155441544066E-2</v>
      </c>
      <c r="L3028">
        <v>4.8921999999999999</v>
      </c>
      <c r="M3028" t="s">
        <v>82</v>
      </c>
    </row>
    <row r="3029" spans="1:13">
      <c r="A3029" t="s">
        <v>1875</v>
      </c>
      <c r="B3029" t="s">
        <v>1876</v>
      </c>
      <c r="C3029" t="str">
        <f>TEXT(D3029, "mmm")</f>
        <v>Mar</v>
      </c>
      <c r="D3029" s="1">
        <v>45357</v>
      </c>
      <c r="E3029" t="s">
        <v>1879</v>
      </c>
      <c r="F3029" t="s">
        <v>217</v>
      </c>
      <c r="G3029">
        <v>632</v>
      </c>
      <c r="H3029">
        <v>186.54</v>
      </c>
      <c r="I3029">
        <v>117893.28</v>
      </c>
      <c r="J3029" t="s">
        <v>81</v>
      </c>
      <c r="K3029">
        <v>4.892155441544066E-2</v>
      </c>
      <c r="L3029">
        <v>4.8921999999999999</v>
      </c>
      <c r="M3029" t="s">
        <v>82</v>
      </c>
    </row>
    <row r="3030" spans="1:13">
      <c r="A3030" t="s">
        <v>1875</v>
      </c>
      <c r="B3030" t="s">
        <v>1876</v>
      </c>
      <c r="C3030" t="str">
        <f>TEXT(D3030, "mmm")</f>
        <v>Mar</v>
      </c>
      <c r="D3030" s="1">
        <v>45357</v>
      </c>
      <c r="E3030" t="s">
        <v>1877</v>
      </c>
      <c r="F3030" t="s">
        <v>101</v>
      </c>
      <c r="G3030">
        <v>42</v>
      </c>
      <c r="H3030">
        <v>923.1</v>
      </c>
      <c r="I3030">
        <v>38770.199999999997</v>
      </c>
      <c r="J3030" t="s">
        <v>81</v>
      </c>
      <c r="K3030">
        <v>4.892155441544066E-2</v>
      </c>
      <c r="L3030">
        <v>4.8921999999999999</v>
      </c>
      <c r="M3030" t="s">
        <v>82</v>
      </c>
    </row>
    <row r="3031" spans="1:13">
      <c r="A3031" t="s">
        <v>1875</v>
      </c>
      <c r="B3031" t="s">
        <v>1876</v>
      </c>
      <c r="C3031" t="str">
        <f>TEXT(D3031, "mmm")</f>
        <v>Mar</v>
      </c>
      <c r="D3031" s="1">
        <v>45357</v>
      </c>
      <c r="E3031" t="s">
        <v>1878</v>
      </c>
      <c r="F3031" t="s">
        <v>101</v>
      </c>
      <c r="G3031">
        <v>42</v>
      </c>
      <c r="H3031">
        <v>923.1</v>
      </c>
      <c r="I3031">
        <v>38770.199999999997</v>
      </c>
      <c r="J3031" t="s">
        <v>81</v>
      </c>
      <c r="K3031">
        <v>4.892155441544066E-2</v>
      </c>
      <c r="L3031">
        <v>4.8921999999999999</v>
      </c>
      <c r="M3031" t="s">
        <v>82</v>
      </c>
    </row>
    <row r="3032" spans="1:13">
      <c r="A3032" t="s">
        <v>1875</v>
      </c>
      <c r="B3032" t="s">
        <v>1876</v>
      </c>
      <c r="C3032" t="str">
        <f>TEXT(D3032, "mmm")</f>
        <v>Mar</v>
      </c>
      <c r="D3032" s="1">
        <v>45357</v>
      </c>
      <c r="E3032" t="s">
        <v>1879</v>
      </c>
      <c r="F3032" t="s">
        <v>217</v>
      </c>
      <c r="G3032">
        <v>42</v>
      </c>
      <c r="H3032">
        <v>923.1</v>
      </c>
      <c r="I3032">
        <v>38770.199999999997</v>
      </c>
      <c r="J3032" t="s">
        <v>81</v>
      </c>
      <c r="K3032">
        <v>4.892155441544066E-2</v>
      </c>
      <c r="L3032">
        <v>4.8921999999999999</v>
      </c>
      <c r="M3032" t="s">
        <v>82</v>
      </c>
    </row>
    <row r="3033" spans="1:13">
      <c r="A3033" t="s">
        <v>2019</v>
      </c>
      <c r="B3033" t="s">
        <v>2020</v>
      </c>
      <c r="C3033" t="str">
        <f>TEXT(D3033, "mmm")</f>
        <v>Mar</v>
      </c>
      <c r="D3033" s="1">
        <v>45357</v>
      </c>
      <c r="E3033" t="s">
        <v>2021</v>
      </c>
      <c r="F3033" t="s">
        <v>101</v>
      </c>
      <c r="G3033">
        <v>9307</v>
      </c>
      <c r="H3033">
        <v>12.01</v>
      </c>
      <c r="I3033">
        <v>111777.07</v>
      </c>
      <c r="J3033" t="s">
        <v>86</v>
      </c>
      <c r="K3033">
        <v>9.1596654414221934E-2</v>
      </c>
      <c r="L3033">
        <v>9.1597000000000008</v>
      </c>
      <c r="M3033" t="s">
        <v>82</v>
      </c>
    </row>
    <row r="3034" spans="1:13">
      <c r="A3034" t="s">
        <v>2019</v>
      </c>
      <c r="B3034" t="s">
        <v>2020</v>
      </c>
      <c r="C3034" t="str">
        <f>TEXT(D3034, "mmm")</f>
        <v>Mar</v>
      </c>
      <c r="D3034" s="1">
        <v>45357</v>
      </c>
      <c r="E3034" t="s">
        <v>2022</v>
      </c>
      <c r="F3034" t="s">
        <v>101</v>
      </c>
      <c r="G3034">
        <v>9307</v>
      </c>
      <c r="H3034">
        <v>12.01</v>
      </c>
      <c r="I3034">
        <v>111777.07</v>
      </c>
      <c r="J3034" t="s">
        <v>86</v>
      </c>
      <c r="K3034">
        <v>9.1596654414221934E-2</v>
      </c>
      <c r="L3034">
        <v>9.1597000000000008</v>
      </c>
      <c r="M3034" t="s">
        <v>82</v>
      </c>
    </row>
    <row r="3035" spans="1:13">
      <c r="A3035" t="s">
        <v>2019</v>
      </c>
      <c r="B3035" t="s">
        <v>2020</v>
      </c>
      <c r="C3035" t="str">
        <f>TEXT(D3035, "mmm")</f>
        <v>Mar</v>
      </c>
      <c r="D3035" s="1">
        <v>45357</v>
      </c>
      <c r="E3035" t="s">
        <v>2023</v>
      </c>
      <c r="F3035" t="s">
        <v>101</v>
      </c>
      <c r="G3035">
        <v>9307</v>
      </c>
      <c r="H3035">
        <v>12.01</v>
      </c>
      <c r="I3035">
        <v>111777.07</v>
      </c>
      <c r="J3035" t="s">
        <v>86</v>
      </c>
      <c r="K3035">
        <v>9.1596654414221934E-2</v>
      </c>
      <c r="L3035">
        <v>9.1597000000000008</v>
      </c>
      <c r="M3035" t="s">
        <v>82</v>
      </c>
    </row>
    <row r="3036" spans="1:13">
      <c r="A3036" t="s">
        <v>2019</v>
      </c>
      <c r="B3036" t="s">
        <v>2020</v>
      </c>
      <c r="C3036" t="str">
        <f>TEXT(D3036, "mmm")</f>
        <v>Mar</v>
      </c>
      <c r="D3036" s="1">
        <v>45357</v>
      </c>
      <c r="E3036" t="s">
        <v>2024</v>
      </c>
      <c r="F3036" t="s">
        <v>101</v>
      </c>
      <c r="G3036">
        <v>9307</v>
      </c>
      <c r="H3036">
        <v>12.01</v>
      </c>
      <c r="I3036">
        <v>111777.07</v>
      </c>
      <c r="J3036" t="s">
        <v>86</v>
      </c>
      <c r="K3036">
        <v>9.1596654414221934E-2</v>
      </c>
      <c r="L3036">
        <v>9.1597000000000008</v>
      </c>
      <c r="M3036" t="s">
        <v>82</v>
      </c>
    </row>
    <row r="3037" spans="1:13">
      <c r="A3037" t="s">
        <v>2019</v>
      </c>
      <c r="B3037" t="s">
        <v>2020</v>
      </c>
      <c r="C3037" t="str">
        <f>TEXT(D3037, "mmm")</f>
        <v>Mar</v>
      </c>
      <c r="D3037" s="1">
        <v>45357</v>
      </c>
      <c r="E3037" t="s">
        <v>2025</v>
      </c>
      <c r="F3037" t="s">
        <v>101</v>
      </c>
      <c r="G3037">
        <v>9307</v>
      </c>
      <c r="H3037">
        <v>12.01</v>
      </c>
      <c r="I3037">
        <v>111777.07</v>
      </c>
      <c r="J3037" t="s">
        <v>86</v>
      </c>
      <c r="K3037">
        <v>9.1596654414221934E-2</v>
      </c>
      <c r="L3037">
        <v>9.1597000000000008</v>
      </c>
      <c r="M3037" t="s">
        <v>82</v>
      </c>
    </row>
    <row r="3038" spans="1:13">
      <c r="A3038" t="s">
        <v>1094</v>
      </c>
      <c r="B3038" t="s">
        <v>1095</v>
      </c>
      <c r="C3038" t="str">
        <f>TEXT(D3038, "mmm")</f>
        <v>Mar</v>
      </c>
      <c r="D3038" s="1">
        <v>45357</v>
      </c>
      <c r="E3038" t="s">
        <v>2026</v>
      </c>
      <c r="F3038" t="s">
        <v>80</v>
      </c>
      <c r="G3038">
        <v>1000</v>
      </c>
      <c r="H3038">
        <v>38</v>
      </c>
      <c r="I3038">
        <v>38000</v>
      </c>
      <c r="J3038" t="s">
        <v>86</v>
      </c>
      <c r="K3038">
        <v>5.3799088423962749E-2</v>
      </c>
      <c r="L3038">
        <v>5.3799000000000001</v>
      </c>
      <c r="M3038" t="s">
        <v>82</v>
      </c>
    </row>
    <row r="3039" spans="1:13">
      <c r="A3039" t="s">
        <v>1094</v>
      </c>
      <c r="B3039" t="s">
        <v>1095</v>
      </c>
      <c r="C3039" t="str">
        <f>TEXT(D3039, "mmm")</f>
        <v>Mar</v>
      </c>
      <c r="D3039" s="1">
        <v>45357</v>
      </c>
      <c r="E3039" t="s">
        <v>2026</v>
      </c>
      <c r="F3039" t="s">
        <v>80</v>
      </c>
      <c r="G3039">
        <v>1000</v>
      </c>
      <c r="H3039">
        <v>38</v>
      </c>
      <c r="I3039">
        <v>38000</v>
      </c>
      <c r="J3039" t="s">
        <v>86</v>
      </c>
      <c r="K3039">
        <v>5.3799088423962749E-2</v>
      </c>
      <c r="L3039">
        <v>5.3799000000000001</v>
      </c>
      <c r="M3039" t="s">
        <v>82</v>
      </c>
    </row>
    <row r="3040" spans="1:13">
      <c r="A3040" t="s">
        <v>710</v>
      </c>
      <c r="B3040" t="s">
        <v>711</v>
      </c>
      <c r="C3040" t="str">
        <f>TEXT(D3040, "mmm")</f>
        <v>Mar</v>
      </c>
      <c r="D3040" s="1">
        <v>45357</v>
      </c>
      <c r="E3040" t="s">
        <v>2027</v>
      </c>
      <c r="F3040" t="s">
        <v>80</v>
      </c>
      <c r="G3040">
        <v>2000</v>
      </c>
      <c r="H3040">
        <v>20.03</v>
      </c>
      <c r="I3040">
        <v>40060</v>
      </c>
      <c r="J3040" t="s">
        <v>81</v>
      </c>
      <c r="K3040">
        <v>5.5251398801436917E-2</v>
      </c>
      <c r="L3040">
        <v>5.5251000000000001</v>
      </c>
      <c r="M3040" t="s">
        <v>82</v>
      </c>
    </row>
    <row r="3041" spans="1:13">
      <c r="A3041" t="s">
        <v>468</v>
      </c>
      <c r="B3041" t="s">
        <v>469</v>
      </c>
      <c r="C3041" t="str">
        <f>TEXT(D3041, "mmm")</f>
        <v>Mar</v>
      </c>
      <c r="D3041" s="1">
        <v>45357</v>
      </c>
      <c r="E3041" t="s">
        <v>473</v>
      </c>
      <c r="F3041" t="s">
        <v>101</v>
      </c>
      <c r="G3041">
        <v>55049</v>
      </c>
      <c r="H3041">
        <v>2.9</v>
      </c>
      <c r="I3041">
        <v>159642.1</v>
      </c>
      <c r="J3041" t="s">
        <v>86</v>
      </c>
      <c r="K3041">
        <v>0.15017058320031129</v>
      </c>
      <c r="L3041">
        <v>15.017099999999999</v>
      </c>
      <c r="M3041" t="s">
        <v>82</v>
      </c>
    </row>
    <row r="3042" spans="1:13">
      <c r="A3042" t="s">
        <v>2028</v>
      </c>
      <c r="B3042" t="s">
        <v>2029</v>
      </c>
      <c r="C3042" t="str">
        <f>TEXT(D3042, "mmm")</f>
        <v>Mar</v>
      </c>
      <c r="D3042" s="1">
        <v>45357</v>
      </c>
      <c r="E3042" t="s">
        <v>2030</v>
      </c>
      <c r="F3042" t="s">
        <v>80</v>
      </c>
      <c r="G3042">
        <v>50000</v>
      </c>
      <c r="H3042">
        <v>3.86</v>
      </c>
      <c r="I3042">
        <v>193000</v>
      </c>
      <c r="J3042" t="s">
        <v>86</v>
      </c>
      <c r="K3042">
        <v>-3.7940407244771657E-2</v>
      </c>
      <c r="L3042">
        <v>-3.794</v>
      </c>
      <c r="M3042" t="s">
        <v>82</v>
      </c>
    </row>
    <row r="3043" spans="1:13">
      <c r="A3043" t="s">
        <v>1821</v>
      </c>
      <c r="B3043" t="s">
        <v>1822</v>
      </c>
      <c r="C3043" t="str">
        <f>TEXT(D3043, "mmm")</f>
        <v>Mar</v>
      </c>
      <c r="D3043" s="1">
        <v>45357</v>
      </c>
      <c r="E3043" t="s">
        <v>2031</v>
      </c>
      <c r="F3043" t="s">
        <v>118</v>
      </c>
      <c r="G3043">
        <v>10000</v>
      </c>
      <c r="H3043">
        <v>3.49</v>
      </c>
      <c r="I3043">
        <v>34900</v>
      </c>
      <c r="J3043" t="s">
        <v>81</v>
      </c>
      <c r="K3043">
        <v>0.21142850603376109</v>
      </c>
      <c r="L3043">
        <v>21.142900000000001</v>
      </c>
      <c r="M3043" t="s">
        <v>82</v>
      </c>
    </row>
    <row r="3044" spans="1:13">
      <c r="A3044" t="s">
        <v>2032</v>
      </c>
      <c r="B3044" t="s">
        <v>2033</v>
      </c>
      <c r="C3044" t="str">
        <f>TEXT(D3044, "mmm")</f>
        <v>Mar</v>
      </c>
      <c r="D3044" s="1">
        <v>45357</v>
      </c>
      <c r="E3044" t="s">
        <v>2034</v>
      </c>
      <c r="F3044" t="s">
        <v>217</v>
      </c>
      <c r="G3044">
        <v>8600</v>
      </c>
      <c r="H3044">
        <v>37.799999999999997</v>
      </c>
      <c r="I3044">
        <v>325080</v>
      </c>
      <c r="J3044" t="s">
        <v>86</v>
      </c>
      <c r="K3044">
        <v>-3.9580343665782669E-3</v>
      </c>
      <c r="L3044">
        <v>-0.39579999999999999</v>
      </c>
      <c r="M3044" t="s">
        <v>82</v>
      </c>
    </row>
    <row r="3045" spans="1:13">
      <c r="A3045" t="s">
        <v>2035</v>
      </c>
      <c r="B3045" t="s">
        <v>2036</v>
      </c>
      <c r="C3045" t="str">
        <f>TEXT(D3045, "mmm")</f>
        <v>Mar</v>
      </c>
      <c r="D3045" s="1">
        <v>45357</v>
      </c>
      <c r="E3045" t="s">
        <v>2037</v>
      </c>
      <c r="F3045" t="s">
        <v>80</v>
      </c>
      <c r="G3045">
        <v>852</v>
      </c>
      <c r="H3045">
        <v>13.95</v>
      </c>
      <c r="I3045">
        <v>11885.4</v>
      </c>
      <c r="J3045" t="s">
        <v>81</v>
      </c>
      <c r="K3045">
        <v>7.405258028740036E-3</v>
      </c>
      <c r="L3045">
        <v>0.74050000000000005</v>
      </c>
      <c r="M3045" t="s">
        <v>82</v>
      </c>
    </row>
    <row r="3046" spans="1:13">
      <c r="A3046" t="s">
        <v>2038</v>
      </c>
      <c r="B3046" t="s">
        <v>2039</v>
      </c>
      <c r="C3046" t="str">
        <f>TEXT(D3046, "mmm")</f>
        <v>Mar</v>
      </c>
      <c r="D3046" s="1">
        <v>45357</v>
      </c>
      <c r="E3046" t="s">
        <v>2040</v>
      </c>
      <c r="F3046" t="s">
        <v>80</v>
      </c>
      <c r="G3046">
        <v>1600</v>
      </c>
      <c r="H3046">
        <v>51.7</v>
      </c>
      <c r="I3046">
        <v>82720</v>
      </c>
      <c r="J3046" t="s">
        <v>86</v>
      </c>
      <c r="K3046">
        <v>-9.2485777848256845E-3</v>
      </c>
      <c r="L3046">
        <v>-0.92490000000000006</v>
      </c>
      <c r="M3046" t="s">
        <v>82</v>
      </c>
    </row>
    <row r="3047" spans="1:13">
      <c r="A3047" t="s">
        <v>1972</v>
      </c>
      <c r="B3047" t="s">
        <v>1973</v>
      </c>
      <c r="C3047" t="str">
        <f>TEXT(D3047, "mmm")</f>
        <v>Mar</v>
      </c>
      <c r="D3047" s="1">
        <v>45357</v>
      </c>
      <c r="E3047" t="s">
        <v>1974</v>
      </c>
      <c r="F3047" t="s">
        <v>217</v>
      </c>
      <c r="G3047">
        <v>9267</v>
      </c>
      <c r="H3047">
        <v>2.7</v>
      </c>
      <c r="I3047">
        <v>25020.9</v>
      </c>
      <c r="J3047" t="s">
        <v>81</v>
      </c>
      <c r="K3047">
        <v>1.865669816075188E-2</v>
      </c>
      <c r="L3047">
        <v>1.8656999999999999</v>
      </c>
      <c r="M3047" t="s">
        <v>82</v>
      </c>
    </row>
    <row r="3048" spans="1:13">
      <c r="A3048" t="s">
        <v>1684</v>
      </c>
      <c r="B3048" t="s">
        <v>1685</v>
      </c>
      <c r="C3048" t="str">
        <f>TEXT(D3048, "mmm")</f>
        <v>Mar</v>
      </c>
      <c r="D3048" s="1">
        <v>45357</v>
      </c>
      <c r="E3048" t="s">
        <v>2041</v>
      </c>
      <c r="F3048" t="s">
        <v>118</v>
      </c>
      <c r="G3048">
        <v>1342</v>
      </c>
      <c r="H3048">
        <v>8.23</v>
      </c>
      <c r="I3048">
        <v>11044.66</v>
      </c>
      <c r="J3048" t="s">
        <v>81</v>
      </c>
      <c r="K3048">
        <v>5.773694181969935E-3</v>
      </c>
      <c r="L3048">
        <v>0.57740000000000002</v>
      </c>
      <c r="M3048" t="s">
        <v>82</v>
      </c>
    </row>
    <row r="3049" spans="1:13">
      <c r="A3049" t="s">
        <v>2042</v>
      </c>
      <c r="B3049" t="s">
        <v>2043</v>
      </c>
      <c r="C3049" t="str">
        <f>TEXT(D3049, "mmm")</f>
        <v>Mar</v>
      </c>
      <c r="D3049" s="1">
        <v>45357</v>
      </c>
      <c r="E3049" t="s">
        <v>2044</v>
      </c>
      <c r="F3049" t="s">
        <v>80</v>
      </c>
      <c r="G3049">
        <v>497</v>
      </c>
      <c r="H3049">
        <v>70.3</v>
      </c>
      <c r="I3049">
        <v>34939.1</v>
      </c>
      <c r="J3049" t="s">
        <v>81</v>
      </c>
      <c r="K3049">
        <v>-4.8373485179537323E-2</v>
      </c>
      <c r="L3049">
        <v>-4.8372999999999999</v>
      </c>
      <c r="M3049" t="s">
        <v>82</v>
      </c>
    </row>
    <row r="3050" spans="1:13">
      <c r="A3050" t="s">
        <v>1560</v>
      </c>
      <c r="B3050" t="s">
        <v>1561</v>
      </c>
      <c r="C3050" t="str">
        <f>TEXT(D3050, "mmm")</f>
        <v>Mar</v>
      </c>
      <c r="D3050" s="1">
        <v>45357</v>
      </c>
      <c r="E3050" t="s">
        <v>1562</v>
      </c>
      <c r="F3050" t="s">
        <v>80</v>
      </c>
      <c r="G3050">
        <v>3000</v>
      </c>
      <c r="H3050">
        <v>18.03</v>
      </c>
      <c r="I3050">
        <v>54090</v>
      </c>
      <c r="J3050" t="s">
        <v>86</v>
      </c>
      <c r="K3050">
        <v>5.0167041098607701E-3</v>
      </c>
      <c r="L3050">
        <v>0.50170000000000003</v>
      </c>
      <c r="M3050" t="s">
        <v>82</v>
      </c>
    </row>
    <row r="3051" spans="1:13">
      <c r="A3051" t="s">
        <v>1909</v>
      </c>
      <c r="B3051" t="s">
        <v>1910</v>
      </c>
      <c r="C3051" t="str">
        <f>TEXT(D3051, "mmm")</f>
        <v>Mar</v>
      </c>
      <c r="D3051" s="1">
        <v>45357</v>
      </c>
      <c r="E3051" t="s">
        <v>2045</v>
      </c>
      <c r="F3051" t="s">
        <v>80</v>
      </c>
      <c r="G3051">
        <v>2430</v>
      </c>
      <c r="H3051">
        <v>7.07</v>
      </c>
      <c r="I3051">
        <v>17180.099999999999</v>
      </c>
      <c r="J3051" t="s">
        <v>81</v>
      </c>
      <c r="K3051">
        <v>0.15469612168041641</v>
      </c>
      <c r="L3051">
        <v>15.4696</v>
      </c>
      <c r="M3051" t="s">
        <v>82</v>
      </c>
    </row>
    <row r="3052" spans="1:13">
      <c r="A3052" t="s">
        <v>1912</v>
      </c>
      <c r="B3052" t="s">
        <v>1913</v>
      </c>
      <c r="C3052" t="str">
        <f>TEXT(D3052, "mmm")</f>
        <v>Mar</v>
      </c>
      <c r="D3052" s="1">
        <v>45357</v>
      </c>
      <c r="E3052" t="s">
        <v>1914</v>
      </c>
      <c r="F3052" t="s">
        <v>101</v>
      </c>
      <c r="G3052">
        <v>1073583</v>
      </c>
      <c r="H3052">
        <v>4.32</v>
      </c>
      <c r="I3052">
        <v>4637878.5600000015</v>
      </c>
      <c r="J3052" t="s">
        <v>86</v>
      </c>
      <c r="K3052">
        <v>0.19058822183048019</v>
      </c>
      <c r="L3052">
        <v>19.058800000000002</v>
      </c>
      <c r="M3052" t="s">
        <v>82</v>
      </c>
    </row>
    <row r="3053" spans="1:13">
      <c r="A3053" t="s">
        <v>1912</v>
      </c>
      <c r="B3053" t="s">
        <v>1913</v>
      </c>
      <c r="C3053" t="str">
        <f>TEXT(D3053, "mmm")</f>
        <v>Mar</v>
      </c>
      <c r="D3053" s="1">
        <v>45357</v>
      </c>
      <c r="E3053" t="s">
        <v>1915</v>
      </c>
      <c r="F3053" t="s">
        <v>101</v>
      </c>
      <c r="G3053">
        <v>1073583</v>
      </c>
      <c r="H3053">
        <v>4.32</v>
      </c>
      <c r="I3053">
        <v>4637878.5600000015</v>
      </c>
      <c r="J3053" t="s">
        <v>86</v>
      </c>
      <c r="K3053">
        <v>0.19058822183048019</v>
      </c>
      <c r="L3053">
        <v>19.058800000000002</v>
      </c>
      <c r="M3053" t="s">
        <v>82</v>
      </c>
    </row>
    <row r="3054" spans="1:13">
      <c r="A3054" t="s">
        <v>1912</v>
      </c>
      <c r="B3054" t="s">
        <v>1913</v>
      </c>
      <c r="C3054" t="str">
        <f>TEXT(D3054, "mmm")</f>
        <v>Mar</v>
      </c>
      <c r="D3054" s="1">
        <v>45357</v>
      </c>
      <c r="E3054" t="s">
        <v>1916</v>
      </c>
      <c r="F3054" t="s">
        <v>101</v>
      </c>
      <c r="G3054">
        <v>1073583</v>
      </c>
      <c r="H3054">
        <v>4.32</v>
      </c>
      <c r="I3054">
        <v>4637878.5600000015</v>
      </c>
      <c r="J3054" t="s">
        <v>86</v>
      </c>
      <c r="K3054">
        <v>0.19058822183048019</v>
      </c>
      <c r="L3054">
        <v>19.058800000000002</v>
      </c>
      <c r="M3054" t="s">
        <v>82</v>
      </c>
    </row>
    <row r="3055" spans="1:13">
      <c r="A3055" t="s">
        <v>1912</v>
      </c>
      <c r="B3055" t="s">
        <v>1913</v>
      </c>
      <c r="C3055" t="str">
        <f>TEXT(D3055, "mmm")</f>
        <v>Mar</v>
      </c>
      <c r="D3055" s="1">
        <v>45357</v>
      </c>
      <c r="E3055" t="s">
        <v>1917</v>
      </c>
      <c r="F3055" t="s">
        <v>101</v>
      </c>
      <c r="G3055">
        <v>1073583</v>
      </c>
      <c r="H3055">
        <v>4.32</v>
      </c>
      <c r="I3055">
        <v>4637878.5600000015</v>
      </c>
      <c r="J3055" t="s">
        <v>86</v>
      </c>
      <c r="K3055">
        <v>0.19058822183048019</v>
      </c>
      <c r="L3055">
        <v>19.058800000000002</v>
      </c>
      <c r="M3055" t="s">
        <v>82</v>
      </c>
    </row>
    <row r="3056" spans="1:13">
      <c r="A3056" t="s">
        <v>1912</v>
      </c>
      <c r="B3056" t="s">
        <v>1913</v>
      </c>
      <c r="C3056" t="str">
        <f>TEXT(D3056, "mmm")</f>
        <v>Mar</v>
      </c>
      <c r="D3056" s="1">
        <v>45357</v>
      </c>
      <c r="E3056" t="s">
        <v>1918</v>
      </c>
      <c r="F3056" t="s">
        <v>101</v>
      </c>
      <c r="G3056">
        <v>1073583</v>
      </c>
      <c r="H3056">
        <v>4.32</v>
      </c>
      <c r="I3056">
        <v>4637878.5600000015</v>
      </c>
      <c r="J3056" t="s">
        <v>86</v>
      </c>
      <c r="K3056">
        <v>0.19058822183048019</v>
      </c>
      <c r="L3056">
        <v>19.058800000000002</v>
      </c>
      <c r="M3056" t="s">
        <v>82</v>
      </c>
    </row>
    <row r="3057" spans="1:13">
      <c r="A3057" t="s">
        <v>1912</v>
      </c>
      <c r="B3057" t="s">
        <v>1913</v>
      </c>
      <c r="C3057" t="str">
        <f>TEXT(D3057, "mmm")</f>
        <v>Mar</v>
      </c>
      <c r="D3057" s="1">
        <v>45357</v>
      </c>
      <c r="E3057" t="s">
        <v>1919</v>
      </c>
      <c r="F3057" t="s">
        <v>101</v>
      </c>
      <c r="G3057">
        <v>1073583</v>
      </c>
      <c r="H3057">
        <v>4.32</v>
      </c>
      <c r="I3057">
        <v>4637878.5600000015</v>
      </c>
      <c r="J3057" t="s">
        <v>86</v>
      </c>
      <c r="K3057">
        <v>0.19058822183048019</v>
      </c>
      <c r="L3057">
        <v>19.058800000000002</v>
      </c>
      <c r="M3057" t="s">
        <v>82</v>
      </c>
    </row>
    <row r="3058" spans="1:13">
      <c r="A3058" t="s">
        <v>107</v>
      </c>
      <c r="B3058" t="s">
        <v>108</v>
      </c>
      <c r="C3058" t="str">
        <f>TEXT(D3058, "mmm")</f>
        <v>Mar</v>
      </c>
      <c r="D3058" s="1">
        <v>45357</v>
      </c>
      <c r="E3058" t="s">
        <v>110</v>
      </c>
      <c r="F3058" t="s">
        <v>101</v>
      </c>
      <c r="G3058">
        <v>6000</v>
      </c>
      <c r="H3058">
        <v>7.43</v>
      </c>
      <c r="I3058">
        <v>44580</v>
      </c>
      <c r="J3058" t="s">
        <v>81</v>
      </c>
      <c r="K3058">
        <v>-8.6253350391507722E-2</v>
      </c>
      <c r="L3058">
        <v>-8.6252999999999993</v>
      </c>
      <c r="M3058" t="s">
        <v>82</v>
      </c>
    </row>
    <row r="3059" spans="1:13">
      <c r="A3059" t="s">
        <v>107</v>
      </c>
      <c r="B3059" t="s">
        <v>108</v>
      </c>
      <c r="C3059" t="str">
        <f>TEXT(D3059, "mmm")</f>
        <v>Mar</v>
      </c>
      <c r="D3059" s="1">
        <v>45357</v>
      </c>
      <c r="E3059" t="s">
        <v>111</v>
      </c>
      <c r="F3059" t="s">
        <v>101</v>
      </c>
      <c r="G3059">
        <v>6000</v>
      </c>
      <c r="H3059">
        <v>7.43</v>
      </c>
      <c r="I3059">
        <v>44580</v>
      </c>
      <c r="J3059" t="s">
        <v>81</v>
      </c>
      <c r="K3059">
        <v>-8.6253350391507722E-2</v>
      </c>
      <c r="L3059">
        <v>-8.6252999999999993</v>
      </c>
      <c r="M3059" t="s">
        <v>82</v>
      </c>
    </row>
    <row r="3060" spans="1:13">
      <c r="A3060" t="s">
        <v>107</v>
      </c>
      <c r="B3060" t="s">
        <v>108</v>
      </c>
      <c r="C3060" t="str">
        <f>TEXT(D3060, "mmm")</f>
        <v>Mar</v>
      </c>
      <c r="D3060" s="1">
        <v>45357</v>
      </c>
      <c r="E3060" t="s">
        <v>109</v>
      </c>
      <c r="F3060" t="s">
        <v>101</v>
      </c>
      <c r="G3060">
        <v>6000</v>
      </c>
      <c r="H3060">
        <v>7.43</v>
      </c>
      <c r="I3060">
        <v>44580</v>
      </c>
      <c r="J3060" t="s">
        <v>81</v>
      </c>
      <c r="K3060">
        <v>-8.6253350391507722E-2</v>
      </c>
      <c r="L3060">
        <v>-8.6252999999999993</v>
      </c>
      <c r="M3060" t="s">
        <v>82</v>
      </c>
    </row>
    <row r="3061" spans="1:13">
      <c r="A3061" t="s">
        <v>1644</v>
      </c>
      <c r="B3061" t="s">
        <v>1645</v>
      </c>
      <c r="C3061" t="str">
        <f>TEXT(D3061, "mmm")</f>
        <v>Mar</v>
      </c>
      <c r="D3061" s="1">
        <v>45357</v>
      </c>
      <c r="E3061" t="s">
        <v>1646</v>
      </c>
      <c r="F3061" t="s">
        <v>128</v>
      </c>
      <c r="G3061">
        <v>3250</v>
      </c>
      <c r="H3061">
        <v>12.51</v>
      </c>
      <c r="I3061">
        <v>40657.5</v>
      </c>
      <c r="J3061" t="s">
        <v>81</v>
      </c>
      <c r="K3061">
        <v>3.4341406008474351E-2</v>
      </c>
      <c r="L3061">
        <v>3.4340999999999999</v>
      </c>
      <c r="M3061" t="s">
        <v>82</v>
      </c>
    </row>
    <row r="3062" spans="1:13">
      <c r="A3062" t="s">
        <v>103</v>
      </c>
      <c r="B3062" t="s">
        <v>104</v>
      </c>
      <c r="C3062" t="str">
        <f>TEXT(D3062, "mmm")</f>
        <v>Mar</v>
      </c>
      <c r="D3062" s="1">
        <v>45357</v>
      </c>
      <c r="E3062" t="s">
        <v>102</v>
      </c>
      <c r="F3062" t="s">
        <v>101</v>
      </c>
      <c r="G3062">
        <v>20488</v>
      </c>
      <c r="H3062">
        <v>11.74</v>
      </c>
      <c r="I3062">
        <v>240529.12</v>
      </c>
      <c r="J3062" t="s">
        <v>81</v>
      </c>
      <c r="K3062">
        <v>1.245121431966068E-2</v>
      </c>
      <c r="L3062">
        <v>1.2451000000000001</v>
      </c>
      <c r="M3062" t="s">
        <v>82</v>
      </c>
    </row>
    <row r="3063" spans="1:13">
      <c r="A3063" t="s">
        <v>103</v>
      </c>
      <c r="B3063" t="s">
        <v>104</v>
      </c>
      <c r="C3063" t="str">
        <f>TEXT(D3063, "mmm")</f>
        <v>Mar</v>
      </c>
      <c r="D3063" s="1">
        <v>45357</v>
      </c>
      <c r="E3063" t="s">
        <v>100</v>
      </c>
      <c r="F3063" t="s">
        <v>101</v>
      </c>
      <c r="G3063">
        <v>20488</v>
      </c>
      <c r="H3063">
        <v>11.74</v>
      </c>
      <c r="I3063">
        <v>240529.12</v>
      </c>
      <c r="J3063" t="s">
        <v>81</v>
      </c>
      <c r="K3063">
        <v>1.245121431966068E-2</v>
      </c>
      <c r="L3063">
        <v>1.2451000000000001</v>
      </c>
      <c r="M3063" t="s">
        <v>82</v>
      </c>
    </row>
    <row r="3064" spans="1:13">
      <c r="A3064" t="s">
        <v>285</v>
      </c>
      <c r="B3064" t="s">
        <v>286</v>
      </c>
      <c r="C3064" t="str">
        <f>TEXT(D3064, "mmm")</f>
        <v>Mar</v>
      </c>
      <c r="D3064" s="1">
        <v>45357</v>
      </c>
      <c r="E3064" t="s">
        <v>100</v>
      </c>
      <c r="F3064" t="s">
        <v>101</v>
      </c>
      <c r="G3064">
        <v>13781</v>
      </c>
      <c r="H3064">
        <v>16.28</v>
      </c>
      <c r="I3064">
        <v>224354.68</v>
      </c>
      <c r="J3064" t="s">
        <v>81</v>
      </c>
      <c r="K3064">
        <v>-7.410538169546621E-3</v>
      </c>
      <c r="L3064">
        <v>-0.74109999999999998</v>
      </c>
      <c r="M3064" t="s">
        <v>82</v>
      </c>
    </row>
    <row r="3065" spans="1:13">
      <c r="A3065" t="s">
        <v>285</v>
      </c>
      <c r="B3065" t="s">
        <v>286</v>
      </c>
      <c r="C3065" t="str">
        <f>TEXT(D3065, "mmm")</f>
        <v>Mar</v>
      </c>
      <c r="D3065" s="1">
        <v>45357</v>
      </c>
      <c r="E3065" t="s">
        <v>102</v>
      </c>
      <c r="F3065" t="s">
        <v>101</v>
      </c>
      <c r="G3065">
        <v>13781</v>
      </c>
      <c r="H3065">
        <v>16.28</v>
      </c>
      <c r="I3065">
        <v>224354.68</v>
      </c>
      <c r="J3065" t="s">
        <v>81</v>
      </c>
      <c r="K3065">
        <v>-7.410538169546621E-3</v>
      </c>
      <c r="L3065">
        <v>-0.74109999999999998</v>
      </c>
      <c r="M3065" t="s">
        <v>82</v>
      </c>
    </row>
    <row r="3066" spans="1:13">
      <c r="A3066" t="s">
        <v>1560</v>
      </c>
      <c r="B3066" t="s">
        <v>1561</v>
      </c>
      <c r="C3066" t="str">
        <f>TEXT(D3066, "mmm")</f>
        <v>Mar</v>
      </c>
      <c r="D3066" s="1">
        <v>45358</v>
      </c>
      <c r="E3066" t="s">
        <v>1562</v>
      </c>
      <c r="F3066" t="s">
        <v>80</v>
      </c>
      <c r="G3066">
        <v>2000</v>
      </c>
      <c r="H3066">
        <v>18.190000000000001</v>
      </c>
      <c r="I3066">
        <v>36380</v>
      </c>
      <c r="J3066" t="s">
        <v>81</v>
      </c>
      <c r="K3066">
        <v>-1.485143503471509E-2</v>
      </c>
      <c r="L3066">
        <v>-1.4851000000000001</v>
      </c>
      <c r="M3066" t="s">
        <v>82</v>
      </c>
    </row>
    <row r="3067" spans="1:13">
      <c r="A3067" t="s">
        <v>2046</v>
      </c>
      <c r="B3067" t="s">
        <v>2047</v>
      </c>
      <c r="C3067" t="str">
        <f>TEXT(D3067, "mmm")</f>
        <v>Mar</v>
      </c>
      <c r="D3067" s="1">
        <v>45358</v>
      </c>
      <c r="E3067" t="s">
        <v>2048</v>
      </c>
      <c r="F3067" t="s">
        <v>80</v>
      </c>
      <c r="G3067">
        <v>800</v>
      </c>
      <c r="H3067">
        <v>37.31</v>
      </c>
      <c r="I3067">
        <v>29848</v>
      </c>
      <c r="J3067" t="s">
        <v>81</v>
      </c>
      <c r="K3067">
        <v>-2.9648733201707018E-3</v>
      </c>
      <c r="L3067">
        <v>-0.29649999999999999</v>
      </c>
      <c r="M3067" t="s">
        <v>82</v>
      </c>
    </row>
    <row r="3068" spans="1:13">
      <c r="A3068" t="s">
        <v>103</v>
      </c>
      <c r="B3068" t="s">
        <v>104</v>
      </c>
      <c r="C3068" t="str">
        <f>TEXT(D3068, "mmm")</f>
        <v>Mar</v>
      </c>
      <c r="D3068" s="1">
        <v>45358</v>
      </c>
      <c r="E3068" t="s">
        <v>100</v>
      </c>
      <c r="F3068" t="s">
        <v>101</v>
      </c>
      <c r="G3068">
        <v>10171</v>
      </c>
      <c r="H3068">
        <v>11.78</v>
      </c>
      <c r="I3068">
        <v>119814.38</v>
      </c>
      <c r="J3068" t="s">
        <v>81</v>
      </c>
      <c r="K3068">
        <v>8.1680358742803882E-3</v>
      </c>
      <c r="L3068">
        <v>0.81679999999999997</v>
      </c>
      <c r="M3068" t="s">
        <v>82</v>
      </c>
    </row>
    <row r="3069" spans="1:13">
      <c r="A3069" t="s">
        <v>103</v>
      </c>
      <c r="B3069" t="s">
        <v>104</v>
      </c>
      <c r="C3069" t="str">
        <f>TEXT(D3069, "mmm")</f>
        <v>Mar</v>
      </c>
      <c r="D3069" s="1">
        <v>45358</v>
      </c>
      <c r="E3069" t="s">
        <v>102</v>
      </c>
      <c r="F3069" t="s">
        <v>101</v>
      </c>
      <c r="G3069">
        <v>10171</v>
      </c>
      <c r="H3069">
        <v>11.78</v>
      </c>
      <c r="I3069">
        <v>119814.38</v>
      </c>
      <c r="J3069" t="s">
        <v>81</v>
      </c>
      <c r="K3069">
        <v>8.1680358742803882E-3</v>
      </c>
      <c r="L3069">
        <v>0.81679999999999997</v>
      </c>
      <c r="M3069" t="s">
        <v>82</v>
      </c>
    </row>
    <row r="3070" spans="1:13">
      <c r="A3070" t="s">
        <v>2049</v>
      </c>
      <c r="B3070" t="s">
        <v>2050</v>
      </c>
      <c r="C3070" t="str">
        <f>TEXT(D3070, "mmm")</f>
        <v>Mar</v>
      </c>
      <c r="D3070" s="1">
        <v>45358</v>
      </c>
      <c r="E3070" t="s">
        <v>2051</v>
      </c>
      <c r="F3070" t="s">
        <v>80</v>
      </c>
      <c r="G3070">
        <v>660000</v>
      </c>
      <c r="H3070">
        <v>1.31</v>
      </c>
      <c r="I3070">
        <v>864600</v>
      </c>
      <c r="J3070" t="s">
        <v>81</v>
      </c>
      <c r="K3070">
        <v>7.6923076923076872E-2</v>
      </c>
      <c r="L3070">
        <v>7.6923000000000004</v>
      </c>
      <c r="M3070" t="s">
        <v>82</v>
      </c>
    </row>
    <row r="3071" spans="1:13">
      <c r="A3071" t="s">
        <v>329</v>
      </c>
      <c r="B3071" t="s">
        <v>330</v>
      </c>
      <c r="C3071" t="str">
        <f>TEXT(D3071, "mmm")</f>
        <v>Mar</v>
      </c>
      <c r="D3071" s="1">
        <v>45358</v>
      </c>
      <c r="E3071" t="s">
        <v>352</v>
      </c>
      <c r="F3071" t="s">
        <v>217</v>
      </c>
      <c r="G3071">
        <v>910000</v>
      </c>
      <c r="H3071">
        <v>1.65</v>
      </c>
      <c r="I3071">
        <v>1501500</v>
      </c>
      <c r="J3071" t="s">
        <v>86</v>
      </c>
      <c r="K3071">
        <v>0.30303037965702839</v>
      </c>
      <c r="L3071">
        <v>30.303000000000001</v>
      </c>
      <c r="M3071" t="s">
        <v>82</v>
      </c>
    </row>
    <row r="3072" spans="1:13">
      <c r="A3072" t="s">
        <v>2052</v>
      </c>
      <c r="B3072" t="s">
        <v>2053</v>
      </c>
      <c r="C3072" t="str">
        <f>TEXT(D3072, "mmm")</f>
        <v>Mar</v>
      </c>
      <c r="D3072" s="1">
        <v>45358</v>
      </c>
      <c r="E3072" t="s">
        <v>2054</v>
      </c>
      <c r="F3072" t="s">
        <v>118</v>
      </c>
      <c r="G3072">
        <v>3500</v>
      </c>
      <c r="H3072">
        <v>11.95</v>
      </c>
      <c r="I3072">
        <v>41825</v>
      </c>
      <c r="J3072" t="s">
        <v>86</v>
      </c>
      <c r="K3072">
        <v>7.5567801395139966E-3</v>
      </c>
      <c r="L3072">
        <v>0.75570000000000004</v>
      </c>
      <c r="M3072" t="s">
        <v>82</v>
      </c>
    </row>
    <row r="3073" spans="1:13">
      <c r="A3073" t="s">
        <v>1318</v>
      </c>
      <c r="B3073" t="s">
        <v>1319</v>
      </c>
      <c r="C3073" t="str">
        <f>TEXT(D3073, "mmm")</f>
        <v>Mar</v>
      </c>
      <c r="D3073" s="1">
        <v>45358</v>
      </c>
      <c r="E3073" t="s">
        <v>2055</v>
      </c>
      <c r="F3073" t="s">
        <v>80</v>
      </c>
      <c r="G3073">
        <v>36503</v>
      </c>
      <c r="H3073">
        <v>1.91</v>
      </c>
      <c r="I3073">
        <v>69720.73</v>
      </c>
      <c r="J3073" t="s">
        <v>86</v>
      </c>
      <c r="K3073">
        <v>6.077349048762537E-2</v>
      </c>
      <c r="L3073">
        <v>6.0773000000000001</v>
      </c>
      <c r="M3073" t="s">
        <v>82</v>
      </c>
    </row>
    <row r="3074" spans="1:13">
      <c r="A3074" t="s">
        <v>142</v>
      </c>
      <c r="B3074" t="s">
        <v>143</v>
      </c>
      <c r="C3074" t="str">
        <f>TEXT(D3074, "mmm")</f>
        <v>Mar</v>
      </c>
      <c r="D3074" s="1">
        <v>45358</v>
      </c>
      <c r="E3074" t="s">
        <v>102</v>
      </c>
      <c r="F3074" t="s">
        <v>101</v>
      </c>
      <c r="G3074">
        <v>36450</v>
      </c>
      <c r="H3074">
        <v>17.079999999999998</v>
      </c>
      <c r="I3074">
        <v>622565.99999999988</v>
      </c>
      <c r="J3074" t="s">
        <v>81</v>
      </c>
      <c r="K3074">
        <v>3.553483694114012E-3</v>
      </c>
      <c r="L3074">
        <v>0.3553</v>
      </c>
      <c r="M3074" t="s">
        <v>82</v>
      </c>
    </row>
    <row r="3075" spans="1:13">
      <c r="A3075" t="s">
        <v>142</v>
      </c>
      <c r="B3075" t="s">
        <v>143</v>
      </c>
      <c r="C3075" t="str">
        <f>TEXT(D3075, "mmm")</f>
        <v>Mar</v>
      </c>
      <c r="D3075" s="1">
        <v>45358</v>
      </c>
      <c r="E3075" t="s">
        <v>100</v>
      </c>
      <c r="F3075" t="s">
        <v>101</v>
      </c>
      <c r="G3075">
        <v>36450</v>
      </c>
      <c r="H3075">
        <v>17.079999999999998</v>
      </c>
      <c r="I3075">
        <v>622565.99999999988</v>
      </c>
      <c r="J3075" t="s">
        <v>81</v>
      </c>
      <c r="K3075">
        <v>3.553483694114012E-3</v>
      </c>
      <c r="L3075">
        <v>0.3553</v>
      </c>
      <c r="M3075" t="s">
        <v>82</v>
      </c>
    </row>
    <row r="3076" spans="1:13">
      <c r="A3076" t="s">
        <v>2056</v>
      </c>
      <c r="B3076" t="s">
        <v>2057</v>
      </c>
      <c r="C3076" t="str">
        <f>TEXT(D3076, "mmm")</f>
        <v>Mar</v>
      </c>
      <c r="D3076" s="1">
        <v>45358</v>
      </c>
      <c r="E3076" t="s">
        <v>2058</v>
      </c>
      <c r="F3076" t="s">
        <v>128</v>
      </c>
      <c r="G3076">
        <v>1500</v>
      </c>
      <c r="H3076">
        <v>15.75</v>
      </c>
      <c r="I3076">
        <v>23625</v>
      </c>
      <c r="J3076" t="s">
        <v>81</v>
      </c>
      <c r="K3076">
        <v>-8.922838829070745E-3</v>
      </c>
      <c r="L3076">
        <v>-0.89229999999999998</v>
      </c>
      <c r="M3076" t="s">
        <v>82</v>
      </c>
    </row>
    <row r="3077" spans="1:13">
      <c r="A3077" t="s">
        <v>468</v>
      </c>
      <c r="B3077" t="s">
        <v>469</v>
      </c>
      <c r="C3077" t="str">
        <f>TEXT(D3077, "mmm")</f>
        <v>Mar</v>
      </c>
      <c r="D3077" s="1">
        <v>45358</v>
      </c>
      <c r="E3077" t="s">
        <v>471</v>
      </c>
      <c r="F3077" t="s">
        <v>222</v>
      </c>
      <c r="G3077">
        <v>86978</v>
      </c>
      <c r="H3077">
        <v>2.99</v>
      </c>
      <c r="I3077">
        <v>260064.22</v>
      </c>
      <c r="J3077" t="s">
        <v>86</v>
      </c>
      <c r="K3077">
        <v>6.5573787150989382E-2</v>
      </c>
      <c r="L3077">
        <v>6.5574000000000003</v>
      </c>
      <c r="M3077" t="s">
        <v>82</v>
      </c>
    </row>
    <row r="3078" spans="1:13">
      <c r="A3078" t="s">
        <v>468</v>
      </c>
      <c r="B3078" t="s">
        <v>469</v>
      </c>
      <c r="C3078" t="str">
        <f>TEXT(D3078, "mmm")</f>
        <v>Mar</v>
      </c>
      <c r="D3078" s="1">
        <v>45358</v>
      </c>
      <c r="E3078" t="s">
        <v>470</v>
      </c>
      <c r="F3078" t="s">
        <v>222</v>
      </c>
      <c r="G3078">
        <v>86978</v>
      </c>
      <c r="H3078">
        <v>2.99</v>
      </c>
      <c r="I3078">
        <v>260064.22</v>
      </c>
      <c r="J3078" t="s">
        <v>86</v>
      </c>
      <c r="K3078">
        <v>6.5573787150989382E-2</v>
      </c>
      <c r="L3078">
        <v>6.5574000000000003</v>
      </c>
      <c r="M3078" t="s">
        <v>82</v>
      </c>
    </row>
    <row r="3079" spans="1:13">
      <c r="A3079" t="s">
        <v>2059</v>
      </c>
      <c r="B3079" t="s">
        <v>2060</v>
      </c>
      <c r="C3079" t="str">
        <f>TEXT(D3079, "mmm")</f>
        <v>Mar</v>
      </c>
      <c r="D3079" s="1">
        <v>45358</v>
      </c>
      <c r="E3079" t="s">
        <v>102</v>
      </c>
      <c r="F3079" t="s">
        <v>101</v>
      </c>
      <c r="G3079">
        <v>53622</v>
      </c>
      <c r="H3079">
        <v>10.31</v>
      </c>
      <c r="I3079">
        <v>552842.82000000007</v>
      </c>
      <c r="J3079" t="s">
        <v>86</v>
      </c>
      <c r="K3079">
        <v>1.7741029380124781E-2</v>
      </c>
      <c r="L3079">
        <v>1.7741</v>
      </c>
      <c r="M3079" t="s">
        <v>82</v>
      </c>
    </row>
    <row r="3080" spans="1:13">
      <c r="A3080" t="s">
        <v>2059</v>
      </c>
      <c r="B3080" t="s">
        <v>2060</v>
      </c>
      <c r="C3080" t="str">
        <f>TEXT(D3080, "mmm")</f>
        <v>Mar</v>
      </c>
      <c r="D3080" s="1">
        <v>45358</v>
      </c>
      <c r="E3080" t="s">
        <v>100</v>
      </c>
      <c r="F3080" t="s">
        <v>101</v>
      </c>
      <c r="G3080">
        <v>53622</v>
      </c>
      <c r="H3080">
        <v>10.31</v>
      </c>
      <c r="I3080">
        <v>552842.82000000007</v>
      </c>
      <c r="J3080" t="s">
        <v>86</v>
      </c>
      <c r="K3080">
        <v>1.7741029380124781E-2</v>
      </c>
      <c r="L3080">
        <v>1.7741</v>
      </c>
      <c r="M3080" t="s">
        <v>82</v>
      </c>
    </row>
    <row r="3081" spans="1:13">
      <c r="A3081" t="s">
        <v>1998</v>
      </c>
      <c r="B3081" t="s">
        <v>1999</v>
      </c>
      <c r="C3081" t="str">
        <f>TEXT(D3081, "mmm")</f>
        <v>Mar</v>
      </c>
      <c r="D3081" s="1">
        <v>45358</v>
      </c>
      <c r="E3081" t="s">
        <v>2000</v>
      </c>
      <c r="F3081" t="s">
        <v>80</v>
      </c>
      <c r="G3081">
        <v>20000</v>
      </c>
      <c r="H3081">
        <v>13.44</v>
      </c>
      <c r="I3081">
        <v>268800</v>
      </c>
      <c r="J3081" t="s">
        <v>81</v>
      </c>
      <c r="K3081">
        <v>1.580461679763023E-2</v>
      </c>
      <c r="L3081">
        <v>1.5805</v>
      </c>
      <c r="M3081" t="s">
        <v>82</v>
      </c>
    </row>
    <row r="3082" spans="1:13">
      <c r="A3082" t="s">
        <v>1862</v>
      </c>
      <c r="B3082" t="s">
        <v>1863</v>
      </c>
      <c r="C3082" t="str">
        <f>TEXT(D3082, "mmm")</f>
        <v>Mar</v>
      </c>
      <c r="D3082" s="1">
        <v>45358</v>
      </c>
      <c r="E3082" t="s">
        <v>1864</v>
      </c>
      <c r="F3082" t="s">
        <v>128</v>
      </c>
      <c r="G3082">
        <v>46700</v>
      </c>
      <c r="H3082">
        <v>15.72</v>
      </c>
      <c r="I3082">
        <v>734124</v>
      </c>
      <c r="J3082" t="s">
        <v>86</v>
      </c>
      <c r="K3082">
        <v>-1.4265389929033701E-2</v>
      </c>
      <c r="L3082">
        <v>-1.4265000000000001</v>
      </c>
      <c r="M3082" t="s">
        <v>82</v>
      </c>
    </row>
    <row r="3083" spans="1:13">
      <c r="A3083" t="s">
        <v>1862</v>
      </c>
      <c r="B3083" t="s">
        <v>1863</v>
      </c>
      <c r="C3083" t="str">
        <f>TEXT(D3083, "mmm")</f>
        <v>Mar</v>
      </c>
      <c r="D3083" s="1">
        <v>45358</v>
      </c>
      <c r="E3083" t="s">
        <v>1871</v>
      </c>
      <c r="F3083" t="s">
        <v>128</v>
      </c>
      <c r="G3083">
        <v>46700</v>
      </c>
      <c r="H3083">
        <v>15.72</v>
      </c>
      <c r="I3083">
        <v>734124</v>
      </c>
      <c r="J3083" t="s">
        <v>86</v>
      </c>
      <c r="K3083">
        <v>-1.4265389929033701E-2</v>
      </c>
      <c r="L3083">
        <v>-1.4265000000000001</v>
      </c>
      <c r="M3083" t="s">
        <v>82</v>
      </c>
    </row>
    <row r="3084" spans="1:13">
      <c r="A3084" t="s">
        <v>1742</v>
      </c>
      <c r="B3084" t="s">
        <v>1743</v>
      </c>
      <c r="C3084" t="str">
        <f>TEXT(D3084, "mmm")</f>
        <v>Mar</v>
      </c>
      <c r="D3084" s="1">
        <v>45358</v>
      </c>
      <c r="E3084" t="s">
        <v>109</v>
      </c>
      <c r="F3084" t="s">
        <v>101</v>
      </c>
      <c r="G3084">
        <v>34500</v>
      </c>
      <c r="H3084">
        <v>31.8</v>
      </c>
      <c r="I3084">
        <v>1097100</v>
      </c>
      <c r="J3084" t="s">
        <v>86</v>
      </c>
      <c r="K3084">
        <v>-0.1203267336753457</v>
      </c>
      <c r="L3084">
        <v>-12.0327</v>
      </c>
      <c r="M3084" t="s">
        <v>82</v>
      </c>
    </row>
    <row r="3085" spans="1:13">
      <c r="A3085" t="s">
        <v>1742</v>
      </c>
      <c r="B3085" t="s">
        <v>1743</v>
      </c>
      <c r="C3085" t="str">
        <f>TEXT(D3085, "mmm")</f>
        <v>Mar</v>
      </c>
      <c r="D3085" s="1">
        <v>45358</v>
      </c>
      <c r="E3085" t="s">
        <v>111</v>
      </c>
      <c r="F3085" t="s">
        <v>101</v>
      </c>
      <c r="G3085">
        <v>34500</v>
      </c>
      <c r="H3085">
        <v>31.8</v>
      </c>
      <c r="I3085">
        <v>1097100</v>
      </c>
      <c r="J3085" t="s">
        <v>86</v>
      </c>
      <c r="K3085">
        <v>-0.1203267336753457</v>
      </c>
      <c r="L3085">
        <v>-12.0327</v>
      </c>
      <c r="M3085" t="s">
        <v>82</v>
      </c>
    </row>
    <row r="3086" spans="1:13">
      <c r="A3086" t="s">
        <v>1742</v>
      </c>
      <c r="B3086" t="s">
        <v>1743</v>
      </c>
      <c r="C3086" t="str">
        <f>TEXT(D3086, "mmm")</f>
        <v>Mar</v>
      </c>
      <c r="D3086" s="1">
        <v>45358</v>
      </c>
      <c r="E3086" t="s">
        <v>110</v>
      </c>
      <c r="F3086" t="s">
        <v>101</v>
      </c>
      <c r="G3086">
        <v>34500</v>
      </c>
      <c r="H3086">
        <v>31.8</v>
      </c>
      <c r="I3086">
        <v>1097100</v>
      </c>
      <c r="J3086" t="s">
        <v>86</v>
      </c>
      <c r="K3086">
        <v>-0.1203267336753457</v>
      </c>
      <c r="L3086">
        <v>-12.0327</v>
      </c>
      <c r="M3086" t="s">
        <v>82</v>
      </c>
    </row>
    <row r="3087" spans="1:13">
      <c r="A3087" t="s">
        <v>1323</v>
      </c>
      <c r="B3087" t="s">
        <v>1324</v>
      </c>
      <c r="C3087" t="str">
        <f>TEXT(D3087, "mmm")</f>
        <v>Mar</v>
      </c>
      <c r="D3087" s="1">
        <v>45358</v>
      </c>
      <c r="E3087" t="s">
        <v>2061</v>
      </c>
      <c r="F3087" t="s">
        <v>80</v>
      </c>
      <c r="G3087">
        <v>7100</v>
      </c>
      <c r="H3087">
        <v>19.95</v>
      </c>
      <c r="I3087">
        <v>141645</v>
      </c>
      <c r="J3087" t="s">
        <v>86</v>
      </c>
      <c r="K3087">
        <v>2.941115219661028E-2</v>
      </c>
      <c r="L3087">
        <v>2.9411</v>
      </c>
      <c r="M3087" t="s">
        <v>82</v>
      </c>
    </row>
    <row r="3088" spans="1:13">
      <c r="A3088" t="s">
        <v>2062</v>
      </c>
      <c r="B3088" t="s">
        <v>2063</v>
      </c>
      <c r="C3088" t="str">
        <f>TEXT(D3088, "mmm")</f>
        <v>Mar</v>
      </c>
      <c r="D3088" s="1">
        <v>45358</v>
      </c>
      <c r="E3088" t="s">
        <v>2064</v>
      </c>
      <c r="F3088" t="s">
        <v>128</v>
      </c>
      <c r="G3088">
        <v>100000</v>
      </c>
      <c r="H3088">
        <v>1.67</v>
      </c>
      <c r="I3088">
        <v>167000</v>
      </c>
      <c r="J3088" t="s">
        <v>86</v>
      </c>
      <c r="K3088">
        <v>7.8826045248525434E-2</v>
      </c>
      <c r="L3088">
        <v>7.8826000000000001</v>
      </c>
      <c r="M3088" t="s">
        <v>82</v>
      </c>
    </row>
    <row r="3089" spans="1:13">
      <c r="A3089" t="s">
        <v>2065</v>
      </c>
      <c r="B3089" t="s">
        <v>2066</v>
      </c>
      <c r="C3089" t="str">
        <f>TEXT(D3089, "mmm")</f>
        <v>Mar</v>
      </c>
      <c r="D3089" s="1">
        <v>45358</v>
      </c>
      <c r="E3089" t="s">
        <v>2067</v>
      </c>
      <c r="F3089" t="s">
        <v>80</v>
      </c>
      <c r="G3089">
        <v>560</v>
      </c>
      <c r="H3089">
        <v>25.08</v>
      </c>
      <c r="I3089">
        <v>14044.8</v>
      </c>
      <c r="J3089" t="s">
        <v>81</v>
      </c>
      <c r="K3089">
        <v>3.9525853997469218E-2</v>
      </c>
      <c r="L3089">
        <v>3.9525999999999999</v>
      </c>
      <c r="M3089" t="s">
        <v>82</v>
      </c>
    </row>
    <row r="3090" spans="1:13">
      <c r="A3090" t="s">
        <v>1246</v>
      </c>
      <c r="B3090" t="s">
        <v>1247</v>
      </c>
      <c r="C3090" t="str">
        <f>TEXT(D3090, "mmm")</f>
        <v>Mar</v>
      </c>
      <c r="D3090" s="1">
        <v>45358</v>
      </c>
      <c r="E3090" t="s">
        <v>1248</v>
      </c>
      <c r="F3090" t="s">
        <v>428</v>
      </c>
      <c r="G3090">
        <v>1123</v>
      </c>
      <c r="H3090">
        <v>22.99</v>
      </c>
      <c r="I3090">
        <v>25817.77</v>
      </c>
      <c r="J3090" t="s">
        <v>81</v>
      </c>
      <c r="K3090">
        <v>9.1974069355339916E-2</v>
      </c>
      <c r="L3090">
        <v>9.1974</v>
      </c>
      <c r="M3090" t="s">
        <v>82</v>
      </c>
    </row>
    <row r="3091" spans="1:13">
      <c r="A3091" t="s">
        <v>1246</v>
      </c>
      <c r="B3091" t="s">
        <v>1247</v>
      </c>
      <c r="C3091" t="str">
        <f>TEXT(D3091, "mmm")</f>
        <v>Mar</v>
      </c>
      <c r="D3091" s="1">
        <v>45358</v>
      </c>
      <c r="E3091" t="s">
        <v>689</v>
      </c>
      <c r="F3091" t="s">
        <v>428</v>
      </c>
      <c r="G3091">
        <v>1123</v>
      </c>
      <c r="H3091">
        <v>22.99</v>
      </c>
      <c r="I3091">
        <v>25817.77</v>
      </c>
      <c r="J3091" t="s">
        <v>81</v>
      </c>
      <c r="K3091">
        <v>9.1974069355339916E-2</v>
      </c>
      <c r="L3091">
        <v>9.1974</v>
      </c>
      <c r="M3091" t="s">
        <v>82</v>
      </c>
    </row>
    <row r="3092" spans="1:13">
      <c r="A3092" t="s">
        <v>1246</v>
      </c>
      <c r="B3092" t="s">
        <v>1247</v>
      </c>
      <c r="C3092" t="str">
        <f>TEXT(D3092, "mmm")</f>
        <v>Mar</v>
      </c>
      <c r="D3092" s="1">
        <v>45358</v>
      </c>
      <c r="E3092" t="s">
        <v>688</v>
      </c>
      <c r="F3092" t="s">
        <v>428</v>
      </c>
      <c r="G3092">
        <v>1123</v>
      </c>
      <c r="H3092">
        <v>22.99</v>
      </c>
      <c r="I3092">
        <v>25817.77</v>
      </c>
      <c r="J3092" t="s">
        <v>81</v>
      </c>
      <c r="K3092">
        <v>9.1974069355339916E-2</v>
      </c>
      <c r="L3092">
        <v>9.1974</v>
      </c>
      <c r="M3092" t="s">
        <v>82</v>
      </c>
    </row>
    <row r="3093" spans="1:13">
      <c r="A3093" t="s">
        <v>1246</v>
      </c>
      <c r="B3093" t="s">
        <v>1247</v>
      </c>
      <c r="C3093" t="str">
        <f>TEXT(D3093, "mmm")</f>
        <v>Mar</v>
      </c>
      <c r="D3093" s="1">
        <v>45358</v>
      </c>
      <c r="E3093" t="s">
        <v>691</v>
      </c>
      <c r="F3093" t="s">
        <v>428</v>
      </c>
      <c r="G3093">
        <v>1123</v>
      </c>
      <c r="H3093">
        <v>22.99</v>
      </c>
      <c r="I3093">
        <v>25817.77</v>
      </c>
      <c r="J3093" t="s">
        <v>81</v>
      </c>
      <c r="K3093">
        <v>9.1974069355339916E-2</v>
      </c>
      <c r="L3093">
        <v>9.1974</v>
      </c>
      <c r="M3093" t="s">
        <v>82</v>
      </c>
    </row>
    <row r="3094" spans="1:13">
      <c r="A3094" t="s">
        <v>1246</v>
      </c>
      <c r="B3094" t="s">
        <v>1247</v>
      </c>
      <c r="C3094" t="str">
        <f>TEXT(D3094, "mmm")</f>
        <v>Mar</v>
      </c>
      <c r="D3094" s="1">
        <v>45358</v>
      </c>
      <c r="E3094" t="s">
        <v>687</v>
      </c>
      <c r="F3094" t="s">
        <v>428</v>
      </c>
      <c r="G3094">
        <v>1123</v>
      </c>
      <c r="H3094">
        <v>22.99</v>
      </c>
      <c r="I3094">
        <v>25817.77</v>
      </c>
      <c r="J3094" t="s">
        <v>81</v>
      </c>
      <c r="K3094">
        <v>9.1974069355339916E-2</v>
      </c>
      <c r="L3094">
        <v>9.1974</v>
      </c>
      <c r="M3094" t="s">
        <v>82</v>
      </c>
    </row>
    <row r="3095" spans="1:13">
      <c r="A3095" t="s">
        <v>1246</v>
      </c>
      <c r="B3095" t="s">
        <v>1247</v>
      </c>
      <c r="C3095" t="str">
        <f>TEXT(D3095, "mmm")</f>
        <v>Mar</v>
      </c>
      <c r="D3095" s="1">
        <v>45358</v>
      </c>
      <c r="E3095" t="s">
        <v>686</v>
      </c>
      <c r="F3095" t="s">
        <v>428</v>
      </c>
      <c r="G3095">
        <v>1123</v>
      </c>
      <c r="H3095">
        <v>22.99</v>
      </c>
      <c r="I3095">
        <v>25817.77</v>
      </c>
      <c r="J3095" t="s">
        <v>81</v>
      </c>
      <c r="K3095">
        <v>9.1974069355339916E-2</v>
      </c>
      <c r="L3095">
        <v>9.1974</v>
      </c>
      <c r="M3095" t="s">
        <v>82</v>
      </c>
    </row>
    <row r="3096" spans="1:13">
      <c r="A3096" t="s">
        <v>1246</v>
      </c>
      <c r="B3096" t="s">
        <v>1247</v>
      </c>
      <c r="C3096" t="str">
        <f>TEXT(D3096, "mmm")</f>
        <v>Mar</v>
      </c>
      <c r="D3096" s="1">
        <v>45358</v>
      </c>
      <c r="E3096" t="s">
        <v>685</v>
      </c>
      <c r="F3096" t="s">
        <v>428</v>
      </c>
      <c r="G3096">
        <v>1123</v>
      </c>
      <c r="H3096">
        <v>22.99</v>
      </c>
      <c r="I3096">
        <v>25817.77</v>
      </c>
      <c r="J3096" t="s">
        <v>81</v>
      </c>
      <c r="K3096">
        <v>9.1974069355339916E-2</v>
      </c>
      <c r="L3096">
        <v>9.1974</v>
      </c>
      <c r="M3096" t="s">
        <v>82</v>
      </c>
    </row>
    <row r="3097" spans="1:13">
      <c r="A3097" t="s">
        <v>1246</v>
      </c>
      <c r="B3097" t="s">
        <v>1247</v>
      </c>
      <c r="C3097" t="str">
        <f>TEXT(D3097, "mmm")</f>
        <v>Mar</v>
      </c>
      <c r="D3097" s="1">
        <v>45358</v>
      </c>
      <c r="E3097" t="s">
        <v>690</v>
      </c>
      <c r="F3097" t="s">
        <v>428</v>
      </c>
      <c r="G3097">
        <v>1123</v>
      </c>
      <c r="H3097">
        <v>22.99</v>
      </c>
      <c r="I3097">
        <v>25817.77</v>
      </c>
      <c r="J3097" t="s">
        <v>81</v>
      </c>
      <c r="K3097">
        <v>9.1974069355339916E-2</v>
      </c>
      <c r="L3097">
        <v>9.1974</v>
      </c>
      <c r="M3097" t="s">
        <v>82</v>
      </c>
    </row>
    <row r="3098" spans="1:13">
      <c r="A3098" t="s">
        <v>1246</v>
      </c>
      <c r="B3098" t="s">
        <v>1247</v>
      </c>
      <c r="C3098" t="str">
        <f>TEXT(D3098, "mmm")</f>
        <v>Mar</v>
      </c>
      <c r="D3098" s="1">
        <v>45358</v>
      </c>
      <c r="E3098" t="s">
        <v>1248</v>
      </c>
      <c r="F3098" t="s">
        <v>428</v>
      </c>
      <c r="G3098">
        <v>1526</v>
      </c>
      <c r="H3098">
        <v>22.99</v>
      </c>
      <c r="I3098">
        <v>35082.74</v>
      </c>
      <c r="J3098" t="s">
        <v>81</v>
      </c>
      <c r="K3098">
        <v>9.1974069355339916E-2</v>
      </c>
      <c r="L3098">
        <v>9.1974</v>
      </c>
      <c r="M3098" t="s">
        <v>82</v>
      </c>
    </row>
    <row r="3099" spans="1:13">
      <c r="A3099" t="s">
        <v>291</v>
      </c>
      <c r="B3099" t="s">
        <v>292</v>
      </c>
      <c r="C3099" t="str">
        <f>TEXT(D3099, "mmm")</f>
        <v>Mar</v>
      </c>
      <c r="D3099" s="1">
        <v>45358</v>
      </c>
      <c r="E3099" t="s">
        <v>102</v>
      </c>
      <c r="F3099" t="s">
        <v>101</v>
      </c>
      <c r="G3099">
        <v>17047</v>
      </c>
      <c r="H3099">
        <v>8.0399999999999991</v>
      </c>
      <c r="I3099">
        <v>137057.88</v>
      </c>
      <c r="J3099" t="s">
        <v>81</v>
      </c>
      <c r="K3099">
        <v>8.0901487673092909E-3</v>
      </c>
      <c r="L3099">
        <v>0.80900000000000005</v>
      </c>
      <c r="M3099" t="s">
        <v>82</v>
      </c>
    </row>
    <row r="3100" spans="1:13">
      <c r="A3100" t="s">
        <v>291</v>
      </c>
      <c r="B3100" t="s">
        <v>292</v>
      </c>
      <c r="C3100" t="str">
        <f>TEXT(D3100, "mmm")</f>
        <v>Mar</v>
      </c>
      <c r="D3100" s="1">
        <v>45358</v>
      </c>
      <c r="E3100" t="s">
        <v>100</v>
      </c>
      <c r="F3100" t="s">
        <v>101</v>
      </c>
      <c r="G3100">
        <v>17047</v>
      </c>
      <c r="H3100">
        <v>8.0399999999999991</v>
      </c>
      <c r="I3100">
        <v>137057.88</v>
      </c>
      <c r="J3100" t="s">
        <v>81</v>
      </c>
      <c r="K3100">
        <v>8.0901487673092909E-3</v>
      </c>
      <c r="L3100">
        <v>0.80900000000000005</v>
      </c>
      <c r="M3100" t="s">
        <v>82</v>
      </c>
    </row>
    <row r="3101" spans="1:13">
      <c r="A3101" t="s">
        <v>1246</v>
      </c>
      <c r="B3101" t="s">
        <v>1247</v>
      </c>
      <c r="C3101" t="str">
        <f>TEXT(D3101, "mmm")</f>
        <v>Mar</v>
      </c>
      <c r="D3101" s="1">
        <v>45358</v>
      </c>
      <c r="E3101" t="s">
        <v>689</v>
      </c>
      <c r="F3101" t="s">
        <v>428</v>
      </c>
      <c r="G3101">
        <v>1526</v>
      </c>
      <c r="H3101">
        <v>22.99</v>
      </c>
      <c r="I3101">
        <v>35082.74</v>
      </c>
      <c r="J3101" t="s">
        <v>81</v>
      </c>
      <c r="K3101">
        <v>9.1974069355339916E-2</v>
      </c>
      <c r="L3101">
        <v>9.1974</v>
      </c>
      <c r="M3101" t="s">
        <v>82</v>
      </c>
    </row>
    <row r="3102" spans="1:13">
      <c r="A3102" t="s">
        <v>1246</v>
      </c>
      <c r="B3102" t="s">
        <v>1247</v>
      </c>
      <c r="C3102" t="str">
        <f>TEXT(D3102, "mmm")</f>
        <v>Mar</v>
      </c>
      <c r="D3102" s="1">
        <v>45358</v>
      </c>
      <c r="E3102" t="s">
        <v>688</v>
      </c>
      <c r="F3102" t="s">
        <v>428</v>
      </c>
      <c r="G3102">
        <v>1526</v>
      </c>
      <c r="H3102">
        <v>22.99</v>
      </c>
      <c r="I3102">
        <v>35082.74</v>
      </c>
      <c r="J3102" t="s">
        <v>81</v>
      </c>
      <c r="K3102">
        <v>9.1974069355339916E-2</v>
      </c>
      <c r="L3102">
        <v>9.1974</v>
      </c>
      <c r="M3102" t="s">
        <v>82</v>
      </c>
    </row>
    <row r="3103" spans="1:13">
      <c r="A3103" t="s">
        <v>1246</v>
      </c>
      <c r="B3103" t="s">
        <v>1247</v>
      </c>
      <c r="C3103" t="str">
        <f>TEXT(D3103, "mmm")</f>
        <v>Mar</v>
      </c>
      <c r="D3103" s="1">
        <v>45358</v>
      </c>
      <c r="E3103" t="s">
        <v>691</v>
      </c>
      <c r="F3103" t="s">
        <v>428</v>
      </c>
      <c r="G3103">
        <v>1526</v>
      </c>
      <c r="H3103">
        <v>22.99</v>
      </c>
      <c r="I3103">
        <v>35082.74</v>
      </c>
      <c r="J3103" t="s">
        <v>81</v>
      </c>
      <c r="K3103">
        <v>9.1974069355339916E-2</v>
      </c>
      <c r="L3103">
        <v>9.1974</v>
      </c>
      <c r="M3103" t="s">
        <v>82</v>
      </c>
    </row>
    <row r="3104" spans="1:13">
      <c r="A3104" t="s">
        <v>1246</v>
      </c>
      <c r="B3104" t="s">
        <v>1247</v>
      </c>
      <c r="C3104" t="str">
        <f>TEXT(D3104, "mmm")</f>
        <v>Mar</v>
      </c>
      <c r="D3104" s="1">
        <v>45358</v>
      </c>
      <c r="E3104" t="s">
        <v>687</v>
      </c>
      <c r="F3104" t="s">
        <v>428</v>
      </c>
      <c r="G3104">
        <v>1526</v>
      </c>
      <c r="H3104">
        <v>22.99</v>
      </c>
      <c r="I3104">
        <v>35082.74</v>
      </c>
      <c r="J3104" t="s">
        <v>81</v>
      </c>
      <c r="K3104">
        <v>9.1974069355339916E-2</v>
      </c>
      <c r="L3104">
        <v>9.1974</v>
      </c>
      <c r="M3104" t="s">
        <v>82</v>
      </c>
    </row>
    <row r="3105" spans="1:13">
      <c r="A3105" t="s">
        <v>1246</v>
      </c>
      <c r="B3105" t="s">
        <v>1247</v>
      </c>
      <c r="C3105" t="str">
        <f>TEXT(D3105, "mmm")</f>
        <v>Mar</v>
      </c>
      <c r="D3105" s="1">
        <v>45358</v>
      </c>
      <c r="E3105" t="s">
        <v>686</v>
      </c>
      <c r="F3105" t="s">
        <v>428</v>
      </c>
      <c r="G3105">
        <v>1526</v>
      </c>
      <c r="H3105">
        <v>22.99</v>
      </c>
      <c r="I3105">
        <v>35082.74</v>
      </c>
      <c r="J3105" t="s">
        <v>81</v>
      </c>
      <c r="K3105">
        <v>9.1974069355339916E-2</v>
      </c>
      <c r="L3105">
        <v>9.1974</v>
      </c>
      <c r="M3105" t="s">
        <v>82</v>
      </c>
    </row>
    <row r="3106" spans="1:13">
      <c r="A3106" t="s">
        <v>1246</v>
      </c>
      <c r="B3106" t="s">
        <v>1247</v>
      </c>
      <c r="C3106" t="str">
        <f>TEXT(D3106, "mmm")</f>
        <v>Mar</v>
      </c>
      <c r="D3106" s="1">
        <v>45358</v>
      </c>
      <c r="E3106" t="s">
        <v>685</v>
      </c>
      <c r="F3106" t="s">
        <v>428</v>
      </c>
      <c r="G3106">
        <v>1526</v>
      </c>
      <c r="H3106">
        <v>22.99</v>
      </c>
      <c r="I3106">
        <v>35082.74</v>
      </c>
      <c r="J3106" t="s">
        <v>81</v>
      </c>
      <c r="K3106">
        <v>9.1974069355339916E-2</v>
      </c>
      <c r="L3106">
        <v>9.1974</v>
      </c>
      <c r="M3106" t="s">
        <v>82</v>
      </c>
    </row>
    <row r="3107" spans="1:13">
      <c r="A3107" t="s">
        <v>1246</v>
      </c>
      <c r="B3107" t="s">
        <v>1247</v>
      </c>
      <c r="C3107" t="str">
        <f>TEXT(D3107, "mmm")</f>
        <v>Mar</v>
      </c>
      <c r="D3107" s="1">
        <v>45358</v>
      </c>
      <c r="E3107" t="s">
        <v>690</v>
      </c>
      <c r="F3107" t="s">
        <v>428</v>
      </c>
      <c r="G3107">
        <v>1526</v>
      </c>
      <c r="H3107">
        <v>22.99</v>
      </c>
      <c r="I3107">
        <v>35082.74</v>
      </c>
      <c r="J3107" t="s">
        <v>81</v>
      </c>
      <c r="K3107">
        <v>9.1974069355339916E-2</v>
      </c>
      <c r="L3107">
        <v>9.1974</v>
      </c>
      <c r="M3107" t="s">
        <v>82</v>
      </c>
    </row>
    <row r="3108" spans="1:13">
      <c r="A3108" t="s">
        <v>1246</v>
      </c>
      <c r="B3108" t="s">
        <v>1247</v>
      </c>
      <c r="C3108" t="str">
        <f>TEXT(D3108, "mmm")</f>
        <v>Mar</v>
      </c>
      <c r="D3108" s="1">
        <v>45358</v>
      </c>
      <c r="E3108" t="s">
        <v>1248</v>
      </c>
      <c r="F3108" t="s">
        <v>428</v>
      </c>
      <c r="G3108">
        <v>530</v>
      </c>
      <c r="H3108">
        <v>22.99</v>
      </c>
      <c r="I3108">
        <v>12184.7</v>
      </c>
      <c r="J3108" t="s">
        <v>81</v>
      </c>
      <c r="K3108">
        <v>9.1974069355339916E-2</v>
      </c>
      <c r="L3108">
        <v>9.1974</v>
      </c>
      <c r="M3108" t="s">
        <v>82</v>
      </c>
    </row>
    <row r="3109" spans="1:13">
      <c r="A3109" t="s">
        <v>1246</v>
      </c>
      <c r="B3109" t="s">
        <v>1247</v>
      </c>
      <c r="C3109" t="str">
        <f>TEXT(D3109, "mmm")</f>
        <v>Mar</v>
      </c>
      <c r="D3109" s="1">
        <v>45358</v>
      </c>
      <c r="E3109" t="s">
        <v>689</v>
      </c>
      <c r="F3109" t="s">
        <v>428</v>
      </c>
      <c r="G3109">
        <v>530</v>
      </c>
      <c r="H3109">
        <v>22.99</v>
      </c>
      <c r="I3109">
        <v>12184.7</v>
      </c>
      <c r="J3109" t="s">
        <v>81</v>
      </c>
      <c r="K3109">
        <v>9.1974069355339916E-2</v>
      </c>
      <c r="L3109">
        <v>9.1974</v>
      </c>
      <c r="M3109" t="s">
        <v>82</v>
      </c>
    </row>
    <row r="3110" spans="1:13">
      <c r="A3110" t="s">
        <v>1246</v>
      </c>
      <c r="B3110" t="s">
        <v>1247</v>
      </c>
      <c r="C3110" t="str">
        <f>TEXT(D3110, "mmm")</f>
        <v>Mar</v>
      </c>
      <c r="D3110" s="1">
        <v>45358</v>
      </c>
      <c r="E3110" t="s">
        <v>688</v>
      </c>
      <c r="F3110" t="s">
        <v>428</v>
      </c>
      <c r="G3110">
        <v>530</v>
      </c>
      <c r="H3110">
        <v>22.99</v>
      </c>
      <c r="I3110">
        <v>12184.7</v>
      </c>
      <c r="J3110" t="s">
        <v>81</v>
      </c>
      <c r="K3110">
        <v>9.1974069355339916E-2</v>
      </c>
      <c r="L3110">
        <v>9.1974</v>
      </c>
      <c r="M3110" t="s">
        <v>82</v>
      </c>
    </row>
    <row r="3111" spans="1:13">
      <c r="A3111" t="s">
        <v>1246</v>
      </c>
      <c r="B3111" t="s">
        <v>1247</v>
      </c>
      <c r="C3111" t="str">
        <f>TEXT(D3111, "mmm")</f>
        <v>Mar</v>
      </c>
      <c r="D3111" s="1">
        <v>45358</v>
      </c>
      <c r="E3111" t="s">
        <v>691</v>
      </c>
      <c r="F3111" t="s">
        <v>428</v>
      </c>
      <c r="G3111">
        <v>530</v>
      </c>
      <c r="H3111">
        <v>22.99</v>
      </c>
      <c r="I3111">
        <v>12184.7</v>
      </c>
      <c r="J3111" t="s">
        <v>81</v>
      </c>
      <c r="K3111">
        <v>9.1974069355339916E-2</v>
      </c>
      <c r="L3111">
        <v>9.1974</v>
      </c>
      <c r="M3111" t="s">
        <v>82</v>
      </c>
    </row>
    <row r="3112" spans="1:13">
      <c r="A3112" t="s">
        <v>1246</v>
      </c>
      <c r="B3112" t="s">
        <v>1247</v>
      </c>
      <c r="C3112" t="str">
        <f>TEXT(D3112, "mmm")</f>
        <v>Mar</v>
      </c>
      <c r="D3112" s="1">
        <v>45358</v>
      </c>
      <c r="E3112" t="s">
        <v>687</v>
      </c>
      <c r="F3112" t="s">
        <v>428</v>
      </c>
      <c r="G3112">
        <v>530</v>
      </c>
      <c r="H3112">
        <v>22.99</v>
      </c>
      <c r="I3112">
        <v>12184.7</v>
      </c>
      <c r="J3112" t="s">
        <v>81</v>
      </c>
      <c r="K3112">
        <v>9.1974069355339916E-2</v>
      </c>
      <c r="L3112">
        <v>9.1974</v>
      </c>
      <c r="M3112" t="s">
        <v>82</v>
      </c>
    </row>
    <row r="3113" spans="1:13">
      <c r="A3113" t="s">
        <v>1246</v>
      </c>
      <c r="B3113" t="s">
        <v>1247</v>
      </c>
      <c r="C3113" t="str">
        <f>TEXT(D3113, "mmm")</f>
        <v>Mar</v>
      </c>
      <c r="D3113" s="1">
        <v>45358</v>
      </c>
      <c r="E3113" t="s">
        <v>686</v>
      </c>
      <c r="F3113" t="s">
        <v>428</v>
      </c>
      <c r="G3113">
        <v>530</v>
      </c>
      <c r="H3113">
        <v>22.99</v>
      </c>
      <c r="I3113">
        <v>12184.7</v>
      </c>
      <c r="J3113" t="s">
        <v>81</v>
      </c>
      <c r="K3113">
        <v>9.1974069355339916E-2</v>
      </c>
      <c r="L3113">
        <v>9.1974</v>
      </c>
      <c r="M3113" t="s">
        <v>82</v>
      </c>
    </row>
    <row r="3114" spans="1:13">
      <c r="A3114" t="s">
        <v>1246</v>
      </c>
      <c r="B3114" t="s">
        <v>1247</v>
      </c>
      <c r="C3114" t="str">
        <f>TEXT(D3114, "mmm")</f>
        <v>Mar</v>
      </c>
      <c r="D3114" s="1">
        <v>45358</v>
      </c>
      <c r="E3114" t="s">
        <v>685</v>
      </c>
      <c r="F3114" t="s">
        <v>428</v>
      </c>
      <c r="G3114">
        <v>530</v>
      </c>
      <c r="H3114">
        <v>22.99</v>
      </c>
      <c r="I3114">
        <v>12184.7</v>
      </c>
      <c r="J3114" t="s">
        <v>81</v>
      </c>
      <c r="K3114">
        <v>9.1974069355339916E-2</v>
      </c>
      <c r="L3114">
        <v>9.1974</v>
      </c>
      <c r="M3114" t="s">
        <v>82</v>
      </c>
    </row>
    <row r="3115" spans="1:13">
      <c r="A3115" t="s">
        <v>1246</v>
      </c>
      <c r="B3115" t="s">
        <v>1247</v>
      </c>
      <c r="C3115" t="str">
        <f>TEXT(D3115, "mmm")</f>
        <v>Mar</v>
      </c>
      <c r="D3115" s="1">
        <v>45358</v>
      </c>
      <c r="E3115" t="s">
        <v>690</v>
      </c>
      <c r="F3115" t="s">
        <v>428</v>
      </c>
      <c r="G3115">
        <v>530</v>
      </c>
      <c r="H3115">
        <v>22.99</v>
      </c>
      <c r="I3115">
        <v>12184.7</v>
      </c>
      <c r="J3115" t="s">
        <v>81</v>
      </c>
      <c r="K3115">
        <v>9.1974069355339916E-2</v>
      </c>
      <c r="L3115">
        <v>9.1974</v>
      </c>
      <c r="M3115" t="s">
        <v>82</v>
      </c>
    </row>
    <row r="3116" spans="1:13">
      <c r="A3116" t="s">
        <v>1246</v>
      </c>
      <c r="B3116" t="s">
        <v>1247</v>
      </c>
      <c r="C3116" t="str">
        <f>TEXT(D3116, "mmm")</f>
        <v>Mar</v>
      </c>
      <c r="D3116" s="1">
        <v>45358</v>
      </c>
      <c r="E3116" t="s">
        <v>1248</v>
      </c>
      <c r="F3116" t="s">
        <v>428</v>
      </c>
      <c r="G3116">
        <v>910</v>
      </c>
      <c r="H3116">
        <v>22.99</v>
      </c>
      <c r="I3116">
        <v>20920.900000000001</v>
      </c>
      <c r="J3116" t="s">
        <v>81</v>
      </c>
      <c r="K3116">
        <v>9.1974069355339916E-2</v>
      </c>
      <c r="L3116">
        <v>9.1974</v>
      </c>
      <c r="M3116" t="s">
        <v>82</v>
      </c>
    </row>
    <row r="3117" spans="1:13">
      <c r="A3117" t="s">
        <v>1246</v>
      </c>
      <c r="B3117" t="s">
        <v>1247</v>
      </c>
      <c r="C3117" t="str">
        <f>TEXT(D3117, "mmm")</f>
        <v>Mar</v>
      </c>
      <c r="D3117" s="1">
        <v>45358</v>
      </c>
      <c r="E3117" t="s">
        <v>689</v>
      </c>
      <c r="F3117" t="s">
        <v>428</v>
      </c>
      <c r="G3117">
        <v>910</v>
      </c>
      <c r="H3117">
        <v>22.99</v>
      </c>
      <c r="I3117">
        <v>20920.900000000001</v>
      </c>
      <c r="J3117" t="s">
        <v>81</v>
      </c>
      <c r="K3117">
        <v>9.1974069355339916E-2</v>
      </c>
      <c r="L3117">
        <v>9.1974</v>
      </c>
      <c r="M3117" t="s">
        <v>82</v>
      </c>
    </row>
    <row r="3118" spans="1:13">
      <c r="A3118" t="s">
        <v>1246</v>
      </c>
      <c r="B3118" t="s">
        <v>1247</v>
      </c>
      <c r="C3118" t="str">
        <f>TEXT(D3118, "mmm")</f>
        <v>Mar</v>
      </c>
      <c r="D3118" s="1">
        <v>45358</v>
      </c>
      <c r="E3118" t="s">
        <v>688</v>
      </c>
      <c r="F3118" t="s">
        <v>428</v>
      </c>
      <c r="G3118">
        <v>910</v>
      </c>
      <c r="H3118">
        <v>22.99</v>
      </c>
      <c r="I3118">
        <v>20920.900000000001</v>
      </c>
      <c r="J3118" t="s">
        <v>81</v>
      </c>
      <c r="K3118">
        <v>9.1974069355339916E-2</v>
      </c>
      <c r="L3118">
        <v>9.1974</v>
      </c>
      <c r="M3118" t="s">
        <v>82</v>
      </c>
    </row>
    <row r="3119" spans="1:13">
      <c r="A3119" t="s">
        <v>1246</v>
      </c>
      <c r="B3119" t="s">
        <v>1247</v>
      </c>
      <c r="C3119" t="str">
        <f>TEXT(D3119, "mmm")</f>
        <v>Mar</v>
      </c>
      <c r="D3119" s="1">
        <v>45358</v>
      </c>
      <c r="E3119" t="s">
        <v>691</v>
      </c>
      <c r="F3119" t="s">
        <v>428</v>
      </c>
      <c r="G3119">
        <v>910</v>
      </c>
      <c r="H3119">
        <v>22.99</v>
      </c>
      <c r="I3119">
        <v>20920.900000000001</v>
      </c>
      <c r="J3119" t="s">
        <v>81</v>
      </c>
      <c r="K3119">
        <v>9.1974069355339916E-2</v>
      </c>
      <c r="L3119">
        <v>9.1974</v>
      </c>
      <c r="M3119" t="s">
        <v>82</v>
      </c>
    </row>
    <row r="3120" spans="1:13">
      <c r="A3120" t="s">
        <v>1246</v>
      </c>
      <c r="B3120" t="s">
        <v>1247</v>
      </c>
      <c r="C3120" t="str">
        <f>TEXT(D3120, "mmm")</f>
        <v>Mar</v>
      </c>
      <c r="D3120" s="1">
        <v>45358</v>
      </c>
      <c r="E3120" t="s">
        <v>687</v>
      </c>
      <c r="F3120" t="s">
        <v>428</v>
      </c>
      <c r="G3120">
        <v>910</v>
      </c>
      <c r="H3120">
        <v>22.99</v>
      </c>
      <c r="I3120">
        <v>20920.900000000001</v>
      </c>
      <c r="J3120" t="s">
        <v>81</v>
      </c>
      <c r="K3120">
        <v>9.1974069355339916E-2</v>
      </c>
      <c r="L3120">
        <v>9.1974</v>
      </c>
      <c r="M3120" t="s">
        <v>82</v>
      </c>
    </row>
    <row r="3121" spans="1:13">
      <c r="A3121" t="s">
        <v>1246</v>
      </c>
      <c r="B3121" t="s">
        <v>1247</v>
      </c>
      <c r="C3121" t="str">
        <f>TEXT(D3121, "mmm")</f>
        <v>Mar</v>
      </c>
      <c r="D3121" s="1">
        <v>45358</v>
      </c>
      <c r="E3121" t="s">
        <v>686</v>
      </c>
      <c r="F3121" t="s">
        <v>428</v>
      </c>
      <c r="G3121">
        <v>910</v>
      </c>
      <c r="H3121">
        <v>22.99</v>
      </c>
      <c r="I3121">
        <v>20920.900000000001</v>
      </c>
      <c r="J3121" t="s">
        <v>81</v>
      </c>
      <c r="K3121">
        <v>9.1974069355339916E-2</v>
      </c>
      <c r="L3121">
        <v>9.1974</v>
      </c>
      <c r="M3121" t="s">
        <v>82</v>
      </c>
    </row>
    <row r="3122" spans="1:13">
      <c r="A3122" t="s">
        <v>1246</v>
      </c>
      <c r="B3122" t="s">
        <v>1247</v>
      </c>
      <c r="C3122" t="str">
        <f>TEXT(D3122, "mmm")</f>
        <v>Mar</v>
      </c>
      <c r="D3122" s="1">
        <v>45358</v>
      </c>
      <c r="E3122" t="s">
        <v>685</v>
      </c>
      <c r="F3122" t="s">
        <v>428</v>
      </c>
      <c r="G3122">
        <v>910</v>
      </c>
      <c r="H3122">
        <v>22.99</v>
      </c>
      <c r="I3122">
        <v>20920.900000000001</v>
      </c>
      <c r="J3122" t="s">
        <v>81</v>
      </c>
      <c r="K3122">
        <v>9.1974069355339916E-2</v>
      </c>
      <c r="L3122">
        <v>9.1974</v>
      </c>
      <c r="M3122" t="s">
        <v>82</v>
      </c>
    </row>
    <row r="3123" spans="1:13">
      <c r="A3123" t="s">
        <v>1246</v>
      </c>
      <c r="B3123" t="s">
        <v>1247</v>
      </c>
      <c r="C3123" t="str">
        <f>TEXT(D3123, "mmm")</f>
        <v>Mar</v>
      </c>
      <c r="D3123" s="1">
        <v>45358</v>
      </c>
      <c r="E3123" t="s">
        <v>690</v>
      </c>
      <c r="F3123" t="s">
        <v>428</v>
      </c>
      <c r="G3123">
        <v>910</v>
      </c>
      <c r="H3123">
        <v>22.99</v>
      </c>
      <c r="I3123">
        <v>20920.900000000001</v>
      </c>
      <c r="J3123" t="s">
        <v>81</v>
      </c>
      <c r="K3123">
        <v>9.1974069355339916E-2</v>
      </c>
      <c r="L3123">
        <v>9.1974</v>
      </c>
      <c r="M3123" t="s">
        <v>82</v>
      </c>
    </row>
    <row r="3124" spans="1:13">
      <c r="A3124" t="s">
        <v>999</v>
      </c>
      <c r="B3124" t="s">
        <v>1000</v>
      </c>
      <c r="C3124" t="str">
        <f>TEXT(D3124, "mmm")</f>
        <v>Mar</v>
      </c>
      <c r="D3124" s="1">
        <v>45358</v>
      </c>
      <c r="E3124" t="s">
        <v>1001</v>
      </c>
      <c r="F3124" t="s">
        <v>80</v>
      </c>
      <c r="G3124">
        <v>2000</v>
      </c>
      <c r="H3124">
        <v>7.4</v>
      </c>
      <c r="I3124">
        <v>14800</v>
      </c>
      <c r="J3124" t="s">
        <v>81</v>
      </c>
      <c r="K3124">
        <v>-3.6486483438769153E-2</v>
      </c>
      <c r="L3124">
        <v>-3.6486000000000001</v>
      </c>
      <c r="M3124" t="s">
        <v>82</v>
      </c>
    </row>
    <row r="3125" spans="1:13">
      <c r="A3125" t="s">
        <v>1875</v>
      </c>
      <c r="B3125" t="s">
        <v>1876</v>
      </c>
      <c r="C3125" t="str">
        <f>TEXT(D3125, "mmm")</f>
        <v>Mar</v>
      </c>
      <c r="D3125" s="1">
        <v>45358</v>
      </c>
      <c r="E3125" t="s">
        <v>1878</v>
      </c>
      <c r="F3125" t="s">
        <v>101</v>
      </c>
      <c r="G3125">
        <v>419</v>
      </c>
      <c r="H3125">
        <v>190.11</v>
      </c>
      <c r="I3125">
        <v>79656.090000000011</v>
      </c>
      <c r="J3125" t="s">
        <v>81</v>
      </c>
      <c r="K3125">
        <v>7.322885622344244E-2</v>
      </c>
      <c r="L3125">
        <v>7.3228999999999997</v>
      </c>
      <c r="M3125" t="s">
        <v>82</v>
      </c>
    </row>
    <row r="3126" spans="1:13">
      <c r="A3126" t="s">
        <v>1875</v>
      </c>
      <c r="B3126" t="s">
        <v>1876</v>
      </c>
      <c r="C3126" t="str">
        <f>TEXT(D3126, "mmm")</f>
        <v>Mar</v>
      </c>
      <c r="D3126" s="1">
        <v>45358</v>
      </c>
      <c r="E3126" t="s">
        <v>1877</v>
      </c>
      <c r="F3126" t="s">
        <v>101</v>
      </c>
      <c r="G3126">
        <v>419</v>
      </c>
      <c r="H3126">
        <v>190.11</v>
      </c>
      <c r="I3126">
        <v>79656.090000000011</v>
      </c>
      <c r="J3126" t="s">
        <v>81</v>
      </c>
      <c r="K3126">
        <v>7.322885622344244E-2</v>
      </c>
      <c r="L3126">
        <v>7.3228999999999997</v>
      </c>
      <c r="M3126" t="s">
        <v>82</v>
      </c>
    </row>
    <row r="3127" spans="1:13">
      <c r="A3127" t="s">
        <v>1875</v>
      </c>
      <c r="B3127" t="s">
        <v>1876</v>
      </c>
      <c r="C3127" t="str">
        <f>TEXT(D3127, "mmm")</f>
        <v>Mar</v>
      </c>
      <c r="D3127" s="1">
        <v>45358</v>
      </c>
      <c r="E3127" t="s">
        <v>1879</v>
      </c>
      <c r="F3127" t="s">
        <v>217</v>
      </c>
      <c r="G3127">
        <v>419</v>
      </c>
      <c r="H3127">
        <v>190.11</v>
      </c>
      <c r="I3127">
        <v>79656.090000000011</v>
      </c>
      <c r="J3127" t="s">
        <v>81</v>
      </c>
      <c r="K3127">
        <v>7.322885622344244E-2</v>
      </c>
      <c r="L3127">
        <v>7.3228999999999997</v>
      </c>
      <c r="M3127" t="s">
        <v>82</v>
      </c>
    </row>
    <row r="3128" spans="1:13">
      <c r="A3128" t="s">
        <v>525</v>
      </c>
      <c r="B3128" t="s">
        <v>526</v>
      </c>
      <c r="C3128" t="str">
        <f>TEXT(D3128, "mmm")</f>
        <v>Mar</v>
      </c>
      <c r="D3128" s="1">
        <v>45358</v>
      </c>
      <c r="E3128" t="s">
        <v>260</v>
      </c>
      <c r="F3128" t="s">
        <v>101</v>
      </c>
      <c r="G3128">
        <v>90325</v>
      </c>
      <c r="H3128">
        <v>39.99</v>
      </c>
      <c r="I3128">
        <v>3612096.75</v>
      </c>
      <c r="J3128" t="s">
        <v>86</v>
      </c>
      <c r="K3128">
        <v>-5.3819399438732367E-2</v>
      </c>
      <c r="L3128">
        <v>-5.3818999999999999</v>
      </c>
      <c r="M3128" t="s">
        <v>82</v>
      </c>
    </row>
    <row r="3129" spans="1:13">
      <c r="A3129" t="s">
        <v>525</v>
      </c>
      <c r="B3129" t="s">
        <v>526</v>
      </c>
      <c r="C3129" t="str">
        <f>TEXT(D3129, "mmm")</f>
        <v>Mar</v>
      </c>
      <c r="D3129" s="1">
        <v>45358</v>
      </c>
      <c r="E3129" t="s">
        <v>258</v>
      </c>
      <c r="F3129" t="s">
        <v>101</v>
      </c>
      <c r="G3129">
        <v>90325</v>
      </c>
      <c r="H3129">
        <v>39.99</v>
      </c>
      <c r="I3129">
        <v>3612096.75</v>
      </c>
      <c r="J3129" t="s">
        <v>86</v>
      </c>
      <c r="K3129">
        <v>-5.3819399438732367E-2</v>
      </c>
      <c r="L3129">
        <v>-5.3818999999999999</v>
      </c>
      <c r="M3129" t="s">
        <v>82</v>
      </c>
    </row>
    <row r="3130" spans="1:13">
      <c r="A3130" t="s">
        <v>525</v>
      </c>
      <c r="B3130" t="s">
        <v>526</v>
      </c>
      <c r="C3130" t="str">
        <f>TEXT(D3130, "mmm")</f>
        <v>Mar</v>
      </c>
      <c r="D3130" s="1">
        <v>45358</v>
      </c>
      <c r="E3130" t="s">
        <v>259</v>
      </c>
      <c r="F3130" t="s">
        <v>101</v>
      </c>
      <c r="G3130">
        <v>90325</v>
      </c>
      <c r="H3130">
        <v>39.99</v>
      </c>
      <c r="I3130">
        <v>3612096.75</v>
      </c>
      <c r="J3130" t="s">
        <v>86</v>
      </c>
      <c r="K3130">
        <v>-5.3819399438732367E-2</v>
      </c>
      <c r="L3130">
        <v>-5.3818999999999999</v>
      </c>
      <c r="M3130" t="s">
        <v>82</v>
      </c>
    </row>
    <row r="3131" spans="1:13">
      <c r="A3131" t="s">
        <v>525</v>
      </c>
      <c r="B3131" t="s">
        <v>526</v>
      </c>
      <c r="C3131" t="str">
        <f>TEXT(D3131, "mmm")</f>
        <v>Mar</v>
      </c>
      <c r="D3131" s="1">
        <v>45358</v>
      </c>
      <c r="E3131" t="s">
        <v>260</v>
      </c>
      <c r="F3131" t="s">
        <v>101</v>
      </c>
      <c r="G3131">
        <v>10736</v>
      </c>
      <c r="H3131">
        <v>39.130000000000003</v>
      </c>
      <c r="I3131">
        <v>420099.68000000011</v>
      </c>
      <c r="J3131" t="s">
        <v>81</v>
      </c>
      <c r="K3131">
        <v>-5.3819399438732367E-2</v>
      </c>
      <c r="L3131">
        <v>-5.3818999999999999</v>
      </c>
      <c r="M3131" t="s">
        <v>82</v>
      </c>
    </row>
    <row r="3132" spans="1:13">
      <c r="A3132" t="s">
        <v>525</v>
      </c>
      <c r="B3132" t="s">
        <v>526</v>
      </c>
      <c r="C3132" t="str">
        <f>TEXT(D3132, "mmm")</f>
        <v>Mar</v>
      </c>
      <c r="D3132" s="1">
        <v>45358</v>
      </c>
      <c r="E3132" t="s">
        <v>258</v>
      </c>
      <c r="F3132" t="s">
        <v>101</v>
      </c>
      <c r="G3132">
        <v>10736</v>
      </c>
      <c r="H3132">
        <v>39.130000000000003</v>
      </c>
      <c r="I3132">
        <v>420099.68000000011</v>
      </c>
      <c r="J3132" t="s">
        <v>81</v>
      </c>
      <c r="K3132">
        <v>-5.3819399438732367E-2</v>
      </c>
      <c r="L3132">
        <v>-5.3818999999999999</v>
      </c>
      <c r="M3132" t="s">
        <v>82</v>
      </c>
    </row>
    <row r="3133" spans="1:13">
      <c r="A3133" t="s">
        <v>525</v>
      </c>
      <c r="B3133" t="s">
        <v>526</v>
      </c>
      <c r="C3133" t="str">
        <f>TEXT(D3133, "mmm")</f>
        <v>Mar</v>
      </c>
      <c r="D3133" s="1">
        <v>45358</v>
      </c>
      <c r="E3133" t="s">
        <v>259</v>
      </c>
      <c r="F3133" t="s">
        <v>101</v>
      </c>
      <c r="G3133">
        <v>10736</v>
      </c>
      <c r="H3133">
        <v>39.130000000000003</v>
      </c>
      <c r="I3133">
        <v>420099.68000000011</v>
      </c>
      <c r="J3133" t="s">
        <v>81</v>
      </c>
      <c r="K3133">
        <v>-5.3819399438732367E-2</v>
      </c>
      <c r="L3133">
        <v>-5.3818999999999999</v>
      </c>
      <c r="M3133" t="s">
        <v>82</v>
      </c>
    </row>
    <row r="3134" spans="1:13">
      <c r="A3134" t="s">
        <v>525</v>
      </c>
      <c r="B3134" t="s">
        <v>526</v>
      </c>
      <c r="C3134" t="str">
        <f>TEXT(D3134, "mmm")</f>
        <v>Mar</v>
      </c>
      <c r="D3134" s="1">
        <v>45358</v>
      </c>
      <c r="E3134" t="s">
        <v>260</v>
      </c>
      <c r="F3134" t="s">
        <v>101</v>
      </c>
      <c r="G3134">
        <v>46799</v>
      </c>
      <c r="H3134">
        <v>37.82</v>
      </c>
      <c r="I3134">
        <v>1769938.18</v>
      </c>
      <c r="J3134" t="s">
        <v>86</v>
      </c>
      <c r="K3134">
        <v>-5.3819399438732367E-2</v>
      </c>
      <c r="L3134">
        <v>-5.3818999999999999</v>
      </c>
      <c r="M3134" t="s">
        <v>82</v>
      </c>
    </row>
    <row r="3135" spans="1:13">
      <c r="A3135" t="s">
        <v>525</v>
      </c>
      <c r="B3135" t="s">
        <v>526</v>
      </c>
      <c r="C3135" t="str">
        <f>TEXT(D3135, "mmm")</f>
        <v>Mar</v>
      </c>
      <c r="D3135" s="1">
        <v>45358</v>
      </c>
      <c r="E3135" t="s">
        <v>258</v>
      </c>
      <c r="F3135" t="s">
        <v>101</v>
      </c>
      <c r="G3135">
        <v>46799</v>
      </c>
      <c r="H3135">
        <v>37.82</v>
      </c>
      <c r="I3135">
        <v>1769938.18</v>
      </c>
      <c r="J3135" t="s">
        <v>86</v>
      </c>
      <c r="K3135">
        <v>-5.3819399438732367E-2</v>
      </c>
      <c r="L3135">
        <v>-5.3818999999999999</v>
      </c>
      <c r="M3135" t="s">
        <v>82</v>
      </c>
    </row>
    <row r="3136" spans="1:13">
      <c r="A3136" t="s">
        <v>525</v>
      </c>
      <c r="B3136" t="s">
        <v>526</v>
      </c>
      <c r="C3136" t="str">
        <f>TEXT(D3136, "mmm")</f>
        <v>Mar</v>
      </c>
      <c r="D3136" s="1">
        <v>45358</v>
      </c>
      <c r="E3136" t="s">
        <v>259</v>
      </c>
      <c r="F3136" t="s">
        <v>101</v>
      </c>
      <c r="G3136">
        <v>46799</v>
      </c>
      <c r="H3136">
        <v>37.82</v>
      </c>
      <c r="I3136">
        <v>1769938.18</v>
      </c>
      <c r="J3136" t="s">
        <v>86</v>
      </c>
      <c r="K3136">
        <v>-5.3819399438732367E-2</v>
      </c>
      <c r="L3136">
        <v>-5.3818999999999999</v>
      </c>
      <c r="M3136" t="s">
        <v>82</v>
      </c>
    </row>
    <row r="3137" spans="1:13">
      <c r="A3137" t="s">
        <v>525</v>
      </c>
      <c r="B3137" t="s">
        <v>526</v>
      </c>
      <c r="C3137" t="str">
        <f>TEXT(D3137, "mmm")</f>
        <v>Mar</v>
      </c>
      <c r="D3137" s="1">
        <v>45358</v>
      </c>
      <c r="E3137" t="s">
        <v>260</v>
      </c>
      <c r="F3137" t="s">
        <v>101</v>
      </c>
      <c r="G3137">
        <v>102140</v>
      </c>
      <c r="H3137">
        <v>41.23</v>
      </c>
      <c r="I3137">
        <v>4211232.1999999993</v>
      </c>
      <c r="J3137" t="s">
        <v>86</v>
      </c>
      <c r="K3137">
        <v>-5.3819399438732367E-2</v>
      </c>
      <c r="L3137">
        <v>-5.3818999999999999</v>
      </c>
      <c r="M3137" t="s">
        <v>82</v>
      </c>
    </row>
    <row r="3138" spans="1:13">
      <c r="A3138" t="s">
        <v>525</v>
      </c>
      <c r="B3138" t="s">
        <v>526</v>
      </c>
      <c r="C3138" t="str">
        <f>TEXT(D3138, "mmm")</f>
        <v>Mar</v>
      </c>
      <c r="D3138" s="1">
        <v>45358</v>
      </c>
      <c r="E3138" t="s">
        <v>258</v>
      </c>
      <c r="F3138" t="s">
        <v>101</v>
      </c>
      <c r="G3138">
        <v>102140</v>
      </c>
      <c r="H3138">
        <v>41.23</v>
      </c>
      <c r="I3138">
        <v>4211232.1999999993</v>
      </c>
      <c r="J3138" t="s">
        <v>86</v>
      </c>
      <c r="K3138">
        <v>-5.3819399438732367E-2</v>
      </c>
      <c r="L3138">
        <v>-5.3818999999999999</v>
      </c>
      <c r="M3138" t="s">
        <v>82</v>
      </c>
    </row>
    <row r="3139" spans="1:13">
      <c r="A3139" t="s">
        <v>525</v>
      </c>
      <c r="B3139" t="s">
        <v>526</v>
      </c>
      <c r="C3139" t="str">
        <f>TEXT(D3139, "mmm")</f>
        <v>Mar</v>
      </c>
      <c r="D3139" s="1">
        <v>45358</v>
      </c>
      <c r="E3139" t="s">
        <v>259</v>
      </c>
      <c r="F3139" t="s">
        <v>101</v>
      </c>
      <c r="G3139">
        <v>102140</v>
      </c>
      <c r="H3139">
        <v>41.23</v>
      </c>
      <c r="I3139">
        <v>4211232.1999999993</v>
      </c>
      <c r="J3139" t="s">
        <v>86</v>
      </c>
      <c r="K3139">
        <v>-5.3819399438732367E-2</v>
      </c>
      <c r="L3139">
        <v>-5.3818999999999999</v>
      </c>
      <c r="M3139" t="s">
        <v>82</v>
      </c>
    </row>
    <row r="3140" spans="1:13">
      <c r="A3140" t="s">
        <v>1964</v>
      </c>
      <c r="B3140" t="s">
        <v>1965</v>
      </c>
      <c r="C3140" t="str">
        <f>TEXT(D3140, "mmm")</f>
        <v>Mar</v>
      </c>
      <c r="D3140" s="1">
        <v>45358</v>
      </c>
      <c r="E3140" t="s">
        <v>2068</v>
      </c>
      <c r="F3140" t="s">
        <v>118</v>
      </c>
      <c r="G3140">
        <v>4075</v>
      </c>
      <c r="H3140">
        <v>29.11</v>
      </c>
      <c r="I3140">
        <v>118623.25</v>
      </c>
      <c r="J3140" t="s">
        <v>81</v>
      </c>
      <c r="K3140">
        <v>2.140891557437441E-2</v>
      </c>
      <c r="L3140">
        <v>2.1408999999999998</v>
      </c>
      <c r="M3140" t="s">
        <v>82</v>
      </c>
    </row>
    <row r="3141" spans="1:13">
      <c r="A3141" t="s">
        <v>133</v>
      </c>
      <c r="B3141" t="s">
        <v>134</v>
      </c>
      <c r="C3141" t="str">
        <f>TEXT(D3141, "mmm")</f>
        <v>Mar</v>
      </c>
      <c r="D3141" s="1">
        <v>45358</v>
      </c>
      <c r="E3141" t="s">
        <v>102</v>
      </c>
      <c r="F3141" t="s">
        <v>101</v>
      </c>
      <c r="G3141">
        <v>27652</v>
      </c>
      <c r="H3141">
        <v>10.15</v>
      </c>
      <c r="I3141">
        <v>280667.8</v>
      </c>
      <c r="J3141" t="s">
        <v>86</v>
      </c>
      <c r="K3141">
        <v>9.1609394843956693E-3</v>
      </c>
      <c r="L3141">
        <v>0.91610000000000003</v>
      </c>
      <c r="M3141" t="s">
        <v>82</v>
      </c>
    </row>
    <row r="3142" spans="1:13">
      <c r="A3142" t="s">
        <v>133</v>
      </c>
      <c r="B3142" t="s">
        <v>134</v>
      </c>
      <c r="C3142" t="str">
        <f>TEXT(D3142, "mmm")</f>
        <v>Mar</v>
      </c>
      <c r="D3142" s="1">
        <v>45358</v>
      </c>
      <c r="E3142" t="s">
        <v>100</v>
      </c>
      <c r="F3142" t="s">
        <v>101</v>
      </c>
      <c r="G3142">
        <v>27652</v>
      </c>
      <c r="H3142">
        <v>10.15</v>
      </c>
      <c r="I3142">
        <v>280667.8</v>
      </c>
      <c r="J3142" t="s">
        <v>86</v>
      </c>
      <c r="K3142">
        <v>9.1609394843956693E-3</v>
      </c>
      <c r="L3142">
        <v>0.91610000000000003</v>
      </c>
      <c r="M3142" t="s">
        <v>82</v>
      </c>
    </row>
    <row r="3143" spans="1:13">
      <c r="A3143" t="s">
        <v>2069</v>
      </c>
      <c r="B3143" t="s">
        <v>2070</v>
      </c>
      <c r="C3143" t="str">
        <f>TEXT(D3143, "mmm")</f>
        <v>Mar</v>
      </c>
      <c r="D3143" s="1">
        <v>45358</v>
      </c>
      <c r="E3143" t="s">
        <v>2071</v>
      </c>
      <c r="F3143" t="s">
        <v>118</v>
      </c>
      <c r="G3143">
        <v>62484</v>
      </c>
      <c r="H3143">
        <v>0.42</v>
      </c>
      <c r="I3143">
        <v>26243.279999999999</v>
      </c>
      <c r="J3143" t="s">
        <v>81</v>
      </c>
      <c r="K3143">
        <v>-0.14355234389819579</v>
      </c>
      <c r="L3143">
        <v>-14.3552</v>
      </c>
      <c r="M3143" t="s">
        <v>82</v>
      </c>
    </row>
    <row r="3144" spans="1:13">
      <c r="A3144" t="s">
        <v>146</v>
      </c>
      <c r="B3144" t="s">
        <v>147</v>
      </c>
      <c r="C3144" t="str">
        <f>TEXT(D3144, "mmm")</f>
        <v>Mar</v>
      </c>
      <c r="D3144" s="1">
        <v>45358</v>
      </c>
      <c r="E3144" t="s">
        <v>100</v>
      </c>
      <c r="F3144" t="s">
        <v>101</v>
      </c>
      <c r="G3144">
        <v>7098</v>
      </c>
      <c r="H3144">
        <v>12.16</v>
      </c>
      <c r="I3144">
        <v>86311.680000000008</v>
      </c>
      <c r="J3144" t="s">
        <v>81</v>
      </c>
      <c r="K3144">
        <v>6.3311427827399402E-3</v>
      </c>
      <c r="L3144">
        <v>0.6331</v>
      </c>
      <c r="M3144" t="s">
        <v>82</v>
      </c>
    </row>
    <row r="3145" spans="1:13">
      <c r="A3145" t="s">
        <v>146</v>
      </c>
      <c r="B3145" t="s">
        <v>147</v>
      </c>
      <c r="C3145" t="str">
        <f>TEXT(D3145, "mmm")</f>
        <v>Mar</v>
      </c>
      <c r="D3145" s="1">
        <v>45358</v>
      </c>
      <c r="E3145" t="s">
        <v>102</v>
      </c>
      <c r="F3145" t="s">
        <v>101</v>
      </c>
      <c r="G3145">
        <v>7098</v>
      </c>
      <c r="H3145">
        <v>12.16</v>
      </c>
      <c r="I3145">
        <v>86311.680000000008</v>
      </c>
      <c r="J3145" t="s">
        <v>81</v>
      </c>
      <c r="K3145">
        <v>6.3311427827399402E-3</v>
      </c>
      <c r="L3145">
        <v>0.6331</v>
      </c>
      <c r="M3145" t="s">
        <v>82</v>
      </c>
    </row>
    <row r="3146" spans="1:13">
      <c r="A3146" t="s">
        <v>129</v>
      </c>
      <c r="B3146" t="s">
        <v>130</v>
      </c>
      <c r="C3146" t="str">
        <f>TEXT(D3146, "mmm")</f>
        <v>Mar</v>
      </c>
      <c r="D3146" s="1">
        <v>45358</v>
      </c>
      <c r="E3146" t="s">
        <v>109</v>
      </c>
      <c r="F3146" t="s">
        <v>101</v>
      </c>
      <c r="G3146">
        <v>55600</v>
      </c>
      <c r="H3146">
        <v>6.74</v>
      </c>
      <c r="I3146">
        <v>374744</v>
      </c>
      <c r="J3146" t="s">
        <v>86</v>
      </c>
      <c r="K3146">
        <v>4.0118867780283278E-2</v>
      </c>
      <c r="L3146">
        <v>4.0118999999999998</v>
      </c>
      <c r="M3146" t="s">
        <v>82</v>
      </c>
    </row>
    <row r="3147" spans="1:13">
      <c r="A3147" t="s">
        <v>129</v>
      </c>
      <c r="B3147" t="s">
        <v>130</v>
      </c>
      <c r="C3147" t="str">
        <f>TEXT(D3147, "mmm")</f>
        <v>Mar</v>
      </c>
      <c r="D3147" s="1">
        <v>45358</v>
      </c>
      <c r="E3147" t="s">
        <v>110</v>
      </c>
      <c r="F3147" t="s">
        <v>101</v>
      </c>
      <c r="G3147">
        <v>55600</v>
      </c>
      <c r="H3147">
        <v>6.74</v>
      </c>
      <c r="I3147">
        <v>374744</v>
      </c>
      <c r="J3147" t="s">
        <v>86</v>
      </c>
      <c r="K3147">
        <v>4.0118867780283278E-2</v>
      </c>
      <c r="L3147">
        <v>4.0118999999999998</v>
      </c>
      <c r="M3147" t="s">
        <v>82</v>
      </c>
    </row>
    <row r="3148" spans="1:13">
      <c r="A3148" t="s">
        <v>129</v>
      </c>
      <c r="B3148" t="s">
        <v>130</v>
      </c>
      <c r="C3148" t="str">
        <f>TEXT(D3148, "mmm")</f>
        <v>Mar</v>
      </c>
      <c r="D3148" s="1">
        <v>45358</v>
      </c>
      <c r="E3148" t="s">
        <v>111</v>
      </c>
      <c r="F3148" t="s">
        <v>101</v>
      </c>
      <c r="G3148">
        <v>55600</v>
      </c>
      <c r="H3148">
        <v>6.74</v>
      </c>
      <c r="I3148">
        <v>374744</v>
      </c>
      <c r="J3148" t="s">
        <v>86</v>
      </c>
      <c r="K3148">
        <v>4.0118867780283278E-2</v>
      </c>
      <c r="L3148">
        <v>4.0118999999999998</v>
      </c>
      <c r="M3148" t="s">
        <v>82</v>
      </c>
    </row>
    <row r="3149" spans="1:13">
      <c r="A3149" t="s">
        <v>2072</v>
      </c>
      <c r="B3149" t="s">
        <v>2073</v>
      </c>
      <c r="C3149" t="str">
        <f>TEXT(D3149, "mmm")</f>
        <v>Mar</v>
      </c>
      <c r="D3149" s="1">
        <v>45358</v>
      </c>
      <c r="E3149" t="s">
        <v>2074</v>
      </c>
      <c r="F3149" t="s">
        <v>80</v>
      </c>
      <c r="G3149">
        <v>10500</v>
      </c>
      <c r="H3149">
        <v>8.0399999999999991</v>
      </c>
      <c r="I3149">
        <v>84419.999999999985</v>
      </c>
      <c r="J3149" t="s">
        <v>81</v>
      </c>
      <c r="K3149">
        <v>0.17348210968365901</v>
      </c>
      <c r="L3149">
        <v>17.348199999999999</v>
      </c>
      <c r="M3149" t="s">
        <v>82</v>
      </c>
    </row>
    <row r="3150" spans="1:13">
      <c r="A3150" t="s">
        <v>2019</v>
      </c>
      <c r="B3150" t="s">
        <v>2020</v>
      </c>
      <c r="C3150" t="str">
        <f>TEXT(D3150, "mmm")</f>
        <v>Mar</v>
      </c>
      <c r="D3150" s="1">
        <v>45358</v>
      </c>
      <c r="E3150" t="s">
        <v>2021</v>
      </c>
      <c r="F3150" t="s">
        <v>101</v>
      </c>
      <c r="G3150">
        <v>1746</v>
      </c>
      <c r="H3150">
        <v>11.85</v>
      </c>
      <c r="I3150">
        <v>20690.099999999999</v>
      </c>
      <c r="J3150" t="s">
        <v>81</v>
      </c>
      <c r="K3150">
        <v>9.991608306495392E-2</v>
      </c>
      <c r="L3150">
        <v>9.9916</v>
      </c>
      <c r="M3150" t="s">
        <v>82</v>
      </c>
    </row>
    <row r="3151" spans="1:13">
      <c r="A3151" t="s">
        <v>2019</v>
      </c>
      <c r="B3151" t="s">
        <v>2020</v>
      </c>
      <c r="C3151" t="str">
        <f>TEXT(D3151, "mmm")</f>
        <v>Mar</v>
      </c>
      <c r="D3151" s="1">
        <v>45358</v>
      </c>
      <c r="E3151" t="s">
        <v>2022</v>
      </c>
      <c r="F3151" t="s">
        <v>101</v>
      </c>
      <c r="G3151">
        <v>1746</v>
      </c>
      <c r="H3151">
        <v>11.85</v>
      </c>
      <c r="I3151">
        <v>20690.099999999999</v>
      </c>
      <c r="J3151" t="s">
        <v>81</v>
      </c>
      <c r="K3151">
        <v>9.991608306495392E-2</v>
      </c>
      <c r="L3151">
        <v>9.9916</v>
      </c>
      <c r="M3151" t="s">
        <v>82</v>
      </c>
    </row>
    <row r="3152" spans="1:13">
      <c r="A3152" t="s">
        <v>2019</v>
      </c>
      <c r="B3152" t="s">
        <v>2020</v>
      </c>
      <c r="C3152" t="str">
        <f>TEXT(D3152, "mmm")</f>
        <v>Mar</v>
      </c>
      <c r="D3152" s="1">
        <v>45358</v>
      </c>
      <c r="E3152" t="s">
        <v>2023</v>
      </c>
      <c r="F3152" t="s">
        <v>101</v>
      </c>
      <c r="G3152">
        <v>1746</v>
      </c>
      <c r="H3152">
        <v>11.85</v>
      </c>
      <c r="I3152">
        <v>20690.099999999999</v>
      </c>
      <c r="J3152" t="s">
        <v>81</v>
      </c>
      <c r="K3152">
        <v>9.991608306495392E-2</v>
      </c>
      <c r="L3152">
        <v>9.9916</v>
      </c>
      <c r="M3152" t="s">
        <v>82</v>
      </c>
    </row>
    <row r="3153" spans="1:13">
      <c r="A3153" t="s">
        <v>2019</v>
      </c>
      <c r="B3153" t="s">
        <v>2020</v>
      </c>
      <c r="C3153" t="str">
        <f>TEXT(D3153, "mmm")</f>
        <v>Mar</v>
      </c>
      <c r="D3153" s="1">
        <v>45358</v>
      </c>
      <c r="E3153" t="s">
        <v>2024</v>
      </c>
      <c r="F3153" t="s">
        <v>101</v>
      </c>
      <c r="G3153">
        <v>1746</v>
      </c>
      <c r="H3153">
        <v>11.85</v>
      </c>
      <c r="I3153">
        <v>20690.099999999999</v>
      </c>
      <c r="J3153" t="s">
        <v>81</v>
      </c>
      <c r="K3153">
        <v>9.991608306495392E-2</v>
      </c>
      <c r="L3153">
        <v>9.9916</v>
      </c>
      <c r="M3153" t="s">
        <v>82</v>
      </c>
    </row>
    <row r="3154" spans="1:13">
      <c r="A3154" t="s">
        <v>2019</v>
      </c>
      <c r="B3154" t="s">
        <v>2020</v>
      </c>
      <c r="C3154" t="str">
        <f>TEXT(D3154, "mmm")</f>
        <v>Mar</v>
      </c>
      <c r="D3154" s="1">
        <v>45358</v>
      </c>
      <c r="E3154" t="s">
        <v>2025</v>
      </c>
      <c r="F3154" t="s">
        <v>101</v>
      </c>
      <c r="G3154">
        <v>1746</v>
      </c>
      <c r="H3154">
        <v>11.85</v>
      </c>
      <c r="I3154">
        <v>20690.099999999999</v>
      </c>
      <c r="J3154" t="s">
        <v>81</v>
      </c>
      <c r="K3154">
        <v>9.991608306495392E-2</v>
      </c>
      <c r="L3154">
        <v>9.9916</v>
      </c>
      <c r="M3154" t="s">
        <v>82</v>
      </c>
    </row>
    <row r="3155" spans="1:13">
      <c r="A3155" t="s">
        <v>2075</v>
      </c>
      <c r="B3155" t="s">
        <v>2076</v>
      </c>
      <c r="C3155" t="str">
        <f>TEXT(D3155, "mmm")</f>
        <v>Mar</v>
      </c>
      <c r="D3155" s="1">
        <v>45358</v>
      </c>
      <c r="E3155" t="s">
        <v>2077</v>
      </c>
      <c r="F3155" t="s">
        <v>80</v>
      </c>
      <c r="G3155">
        <v>20000</v>
      </c>
      <c r="H3155">
        <v>12.83</v>
      </c>
      <c r="I3155">
        <v>256600</v>
      </c>
      <c r="J3155" t="s">
        <v>81</v>
      </c>
      <c r="K3155">
        <v>6.5166732082261536E-2</v>
      </c>
      <c r="L3155">
        <v>6.5167000000000002</v>
      </c>
      <c r="M3155" t="s">
        <v>82</v>
      </c>
    </row>
    <row r="3156" spans="1:13">
      <c r="A3156" t="s">
        <v>468</v>
      </c>
      <c r="B3156" t="s">
        <v>469</v>
      </c>
      <c r="C3156" t="str">
        <f>TEXT(D3156, "mmm")</f>
        <v>Mar</v>
      </c>
      <c r="D3156" s="1">
        <v>45358</v>
      </c>
      <c r="E3156" t="s">
        <v>473</v>
      </c>
      <c r="F3156" t="s">
        <v>101</v>
      </c>
      <c r="G3156">
        <v>86978</v>
      </c>
      <c r="H3156">
        <v>2.99</v>
      </c>
      <c r="I3156">
        <v>260064.22</v>
      </c>
      <c r="J3156" t="s">
        <v>86</v>
      </c>
      <c r="K3156">
        <v>6.5573787150989382E-2</v>
      </c>
      <c r="L3156">
        <v>6.5574000000000003</v>
      </c>
      <c r="M3156" t="s">
        <v>82</v>
      </c>
    </row>
    <row r="3157" spans="1:13">
      <c r="A3157" t="s">
        <v>2032</v>
      </c>
      <c r="B3157" t="s">
        <v>2033</v>
      </c>
      <c r="C3157" t="str">
        <f>TEXT(D3157, "mmm")</f>
        <v>Mar</v>
      </c>
      <c r="D3157" s="1">
        <v>45358</v>
      </c>
      <c r="E3157" t="s">
        <v>2034</v>
      </c>
      <c r="F3157" t="s">
        <v>217</v>
      </c>
      <c r="G3157">
        <v>1400</v>
      </c>
      <c r="H3157">
        <v>37.840000000000003</v>
      </c>
      <c r="I3157">
        <v>52976.000000000007</v>
      </c>
      <c r="J3157" t="s">
        <v>81</v>
      </c>
      <c r="K3157">
        <v>-5.2724873676690542E-4</v>
      </c>
      <c r="L3157">
        <v>-5.2699999999999997E-2</v>
      </c>
      <c r="M3157" t="s">
        <v>82</v>
      </c>
    </row>
    <row r="3158" spans="1:13">
      <c r="A3158" t="s">
        <v>1972</v>
      </c>
      <c r="B3158" t="s">
        <v>1973</v>
      </c>
      <c r="C3158" t="str">
        <f>TEXT(D3158, "mmm")</f>
        <v>Mar</v>
      </c>
      <c r="D3158" s="1">
        <v>45358</v>
      </c>
      <c r="E3158" t="s">
        <v>1974</v>
      </c>
      <c r="F3158" t="s">
        <v>217</v>
      </c>
      <c r="G3158">
        <v>18854</v>
      </c>
      <c r="H3158">
        <v>2.89</v>
      </c>
      <c r="I3158">
        <v>54488.06</v>
      </c>
      <c r="J3158" t="s">
        <v>86</v>
      </c>
      <c r="K3158">
        <v>-6.1224511310852943E-2</v>
      </c>
      <c r="L3158">
        <v>-6.1224999999999996</v>
      </c>
      <c r="M3158" t="s">
        <v>82</v>
      </c>
    </row>
    <row r="3159" spans="1:13">
      <c r="A3159" t="s">
        <v>2078</v>
      </c>
      <c r="B3159" t="s">
        <v>2079</v>
      </c>
      <c r="C3159" t="str">
        <f>TEXT(D3159, "mmm")</f>
        <v>Mar</v>
      </c>
      <c r="D3159" s="1">
        <v>45358</v>
      </c>
      <c r="E3159" t="s">
        <v>2080</v>
      </c>
      <c r="F3159" t="s">
        <v>118</v>
      </c>
      <c r="G3159">
        <v>50000</v>
      </c>
      <c r="H3159">
        <v>1.91</v>
      </c>
      <c r="I3159">
        <v>95500</v>
      </c>
      <c r="J3159" t="s">
        <v>86</v>
      </c>
      <c r="K3159">
        <v>0.35754189944134079</v>
      </c>
      <c r="L3159">
        <v>35.754199999999997</v>
      </c>
      <c r="M3159" t="s">
        <v>82</v>
      </c>
    </row>
    <row r="3160" spans="1:13">
      <c r="A3160" t="s">
        <v>1909</v>
      </c>
      <c r="B3160" t="s">
        <v>1910</v>
      </c>
      <c r="C3160" t="str">
        <f>TEXT(D3160, "mmm")</f>
        <v>Mar</v>
      </c>
      <c r="D3160" s="1">
        <v>45358</v>
      </c>
      <c r="E3160" t="s">
        <v>2045</v>
      </c>
      <c r="F3160" t="s">
        <v>80</v>
      </c>
      <c r="G3160">
        <v>4578</v>
      </c>
      <c r="H3160">
        <v>7.18</v>
      </c>
      <c r="I3160">
        <v>32870.04</v>
      </c>
      <c r="J3160" t="s">
        <v>81</v>
      </c>
      <c r="K3160">
        <v>0.17962468441498031</v>
      </c>
      <c r="L3160">
        <v>17.962499999999999</v>
      </c>
      <c r="M3160" t="s">
        <v>82</v>
      </c>
    </row>
    <row r="3161" spans="1:13">
      <c r="A3161" t="s">
        <v>107</v>
      </c>
      <c r="B3161" t="s">
        <v>108</v>
      </c>
      <c r="C3161" t="str">
        <f>TEXT(D3161, "mmm")</f>
        <v>Mar</v>
      </c>
      <c r="D3161" s="1">
        <v>45358</v>
      </c>
      <c r="E3161" t="s">
        <v>110</v>
      </c>
      <c r="F3161" t="s">
        <v>101</v>
      </c>
      <c r="G3161">
        <v>2500</v>
      </c>
      <c r="H3161">
        <v>7.46</v>
      </c>
      <c r="I3161">
        <v>18650</v>
      </c>
      <c r="J3161" t="s">
        <v>81</v>
      </c>
      <c r="K3161">
        <v>-8.0971648716310574E-2</v>
      </c>
      <c r="L3161">
        <v>-8.0972000000000008</v>
      </c>
      <c r="M3161" t="s">
        <v>82</v>
      </c>
    </row>
    <row r="3162" spans="1:13">
      <c r="A3162" t="s">
        <v>107</v>
      </c>
      <c r="B3162" t="s">
        <v>108</v>
      </c>
      <c r="C3162" t="str">
        <f>TEXT(D3162, "mmm")</f>
        <v>Mar</v>
      </c>
      <c r="D3162" s="1">
        <v>45358</v>
      </c>
      <c r="E3162" t="s">
        <v>111</v>
      </c>
      <c r="F3162" t="s">
        <v>101</v>
      </c>
      <c r="G3162">
        <v>2500</v>
      </c>
      <c r="H3162">
        <v>7.46</v>
      </c>
      <c r="I3162">
        <v>18650</v>
      </c>
      <c r="J3162" t="s">
        <v>81</v>
      </c>
      <c r="K3162">
        <v>-8.0971648716310574E-2</v>
      </c>
      <c r="L3162">
        <v>-8.0972000000000008</v>
      </c>
      <c r="M3162" t="s">
        <v>82</v>
      </c>
    </row>
    <row r="3163" spans="1:13">
      <c r="A3163" t="s">
        <v>107</v>
      </c>
      <c r="B3163" t="s">
        <v>108</v>
      </c>
      <c r="C3163" t="str">
        <f>TEXT(D3163, "mmm")</f>
        <v>Mar</v>
      </c>
      <c r="D3163" s="1">
        <v>45358</v>
      </c>
      <c r="E3163" t="s">
        <v>109</v>
      </c>
      <c r="F3163" t="s">
        <v>101</v>
      </c>
      <c r="G3163">
        <v>2500</v>
      </c>
      <c r="H3163">
        <v>7.46</v>
      </c>
      <c r="I3163">
        <v>18650</v>
      </c>
      <c r="J3163" t="s">
        <v>81</v>
      </c>
      <c r="K3163">
        <v>-8.0971648716310574E-2</v>
      </c>
      <c r="L3163">
        <v>-8.0972000000000008</v>
      </c>
      <c r="M3163" t="s">
        <v>82</v>
      </c>
    </row>
    <row r="3164" spans="1:13">
      <c r="A3164" t="s">
        <v>1644</v>
      </c>
      <c r="B3164" t="s">
        <v>1645</v>
      </c>
      <c r="C3164" t="str">
        <f>TEXT(D3164, "mmm")</f>
        <v>Mar</v>
      </c>
      <c r="D3164" s="1">
        <v>45358</v>
      </c>
      <c r="E3164" t="s">
        <v>1646</v>
      </c>
      <c r="F3164" t="s">
        <v>128</v>
      </c>
      <c r="G3164">
        <v>1333</v>
      </c>
      <c r="H3164">
        <v>12.59</v>
      </c>
      <c r="I3164">
        <v>16782.47</v>
      </c>
      <c r="J3164" t="s">
        <v>81</v>
      </c>
      <c r="K3164">
        <v>4.067480499218612E-2</v>
      </c>
      <c r="L3164">
        <v>4.0674999999999999</v>
      </c>
      <c r="M3164" t="s">
        <v>82</v>
      </c>
    </row>
    <row r="3165" spans="1:13">
      <c r="A3165" t="s">
        <v>1912</v>
      </c>
      <c r="B3165" t="s">
        <v>1913</v>
      </c>
      <c r="C3165" t="str">
        <f>TEXT(D3165, "mmm")</f>
        <v>Mar</v>
      </c>
      <c r="D3165" s="1">
        <v>45358</v>
      </c>
      <c r="E3165" t="s">
        <v>1914</v>
      </c>
      <c r="F3165" t="s">
        <v>101</v>
      </c>
      <c r="G3165">
        <v>700000</v>
      </c>
      <c r="H3165">
        <v>4.28</v>
      </c>
      <c r="I3165">
        <v>2996000</v>
      </c>
      <c r="J3165" t="s">
        <v>81</v>
      </c>
      <c r="K3165">
        <v>0.19114223285614779</v>
      </c>
      <c r="L3165">
        <v>19.1142</v>
      </c>
      <c r="M3165" t="s">
        <v>82</v>
      </c>
    </row>
    <row r="3166" spans="1:13">
      <c r="A3166" t="s">
        <v>1912</v>
      </c>
      <c r="B3166" t="s">
        <v>1913</v>
      </c>
      <c r="C3166" t="str">
        <f>TEXT(D3166, "mmm")</f>
        <v>Mar</v>
      </c>
      <c r="D3166" s="1">
        <v>45358</v>
      </c>
      <c r="E3166" t="s">
        <v>1915</v>
      </c>
      <c r="F3166" t="s">
        <v>101</v>
      </c>
      <c r="G3166">
        <v>700000</v>
      </c>
      <c r="H3166">
        <v>4.28</v>
      </c>
      <c r="I3166">
        <v>2996000</v>
      </c>
      <c r="J3166" t="s">
        <v>81</v>
      </c>
      <c r="K3166">
        <v>0.19114223285614779</v>
      </c>
      <c r="L3166">
        <v>19.1142</v>
      </c>
      <c r="M3166" t="s">
        <v>82</v>
      </c>
    </row>
    <row r="3167" spans="1:13">
      <c r="A3167" t="s">
        <v>1912</v>
      </c>
      <c r="B3167" t="s">
        <v>1913</v>
      </c>
      <c r="C3167" t="str">
        <f>TEXT(D3167, "mmm")</f>
        <v>Mar</v>
      </c>
      <c r="D3167" s="1">
        <v>45358</v>
      </c>
      <c r="E3167" t="s">
        <v>1916</v>
      </c>
      <c r="F3167" t="s">
        <v>101</v>
      </c>
      <c r="G3167">
        <v>700000</v>
      </c>
      <c r="H3167">
        <v>4.28</v>
      </c>
      <c r="I3167">
        <v>2996000</v>
      </c>
      <c r="J3167" t="s">
        <v>81</v>
      </c>
      <c r="K3167">
        <v>0.19114223285614779</v>
      </c>
      <c r="L3167">
        <v>19.1142</v>
      </c>
      <c r="M3167" t="s">
        <v>82</v>
      </c>
    </row>
    <row r="3168" spans="1:13">
      <c r="A3168" t="s">
        <v>1912</v>
      </c>
      <c r="B3168" t="s">
        <v>1913</v>
      </c>
      <c r="C3168" t="str">
        <f>TEXT(D3168, "mmm")</f>
        <v>Mar</v>
      </c>
      <c r="D3168" s="1">
        <v>45358</v>
      </c>
      <c r="E3168" t="s">
        <v>1917</v>
      </c>
      <c r="F3168" t="s">
        <v>101</v>
      </c>
      <c r="G3168">
        <v>700000</v>
      </c>
      <c r="H3168">
        <v>4.28</v>
      </c>
      <c r="I3168">
        <v>2996000</v>
      </c>
      <c r="J3168" t="s">
        <v>81</v>
      </c>
      <c r="K3168">
        <v>0.19114223285614779</v>
      </c>
      <c r="L3168">
        <v>19.1142</v>
      </c>
      <c r="M3168" t="s">
        <v>82</v>
      </c>
    </row>
    <row r="3169" spans="1:13">
      <c r="A3169" t="s">
        <v>1912</v>
      </c>
      <c r="B3169" t="s">
        <v>1913</v>
      </c>
      <c r="C3169" t="str">
        <f>TEXT(D3169, "mmm")</f>
        <v>Mar</v>
      </c>
      <c r="D3169" s="1">
        <v>45358</v>
      </c>
      <c r="E3169" t="s">
        <v>1918</v>
      </c>
      <c r="F3169" t="s">
        <v>101</v>
      </c>
      <c r="G3169">
        <v>700000</v>
      </c>
      <c r="H3169">
        <v>4.28</v>
      </c>
      <c r="I3169">
        <v>2996000</v>
      </c>
      <c r="J3169" t="s">
        <v>81</v>
      </c>
      <c r="K3169">
        <v>0.19114223285614779</v>
      </c>
      <c r="L3169">
        <v>19.1142</v>
      </c>
      <c r="M3169" t="s">
        <v>82</v>
      </c>
    </row>
    <row r="3170" spans="1:13">
      <c r="A3170" t="s">
        <v>1912</v>
      </c>
      <c r="B3170" t="s">
        <v>1913</v>
      </c>
      <c r="C3170" t="str">
        <f>TEXT(D3170, "mmm")</f>
        <v>Mar</v>
      </c>
      <c r="D3170" s="1">
        <v>45358</v>
      </c>
      <c r="E3170" t="s">
        <v>1919</v>
      </c>
      <c r="F3170" t="s">
        <v>101</v>
      </c>
      <c r="G3170">
        <v>700000</v>
      </c>
      <c r="H3170">
        <v>4.28</v>
      </c>
      <c r="I3170">
        <v>2996000</v>
      </c>
      <c r="J3170" t="s">
        <v>81</v>
      </c>
      <c r="K3170">
        <v>0.19114223285614779</v>
      </c>
      <c r="L3170">
        <v>19.1142</v>
      </c>
      <c r="M3170" t="s">
        <v>82</v>
      </c>
    </row>
    <row r="3171" spans="1:13">
      <c r="A3171" t="s">
        <v>2052</v>
      </c>
      <c r="B3171" t="s">
        <v>2053</v>
      </c>
      <c r="C3171" t="str">
        <f>TEXT(D3171, "mmm")</f>
        <v>Mar</v>
      </c>
      <c r="D3171" s="1">
        <v>45358</v>
      </c>
      <c r="E3171" t="s">
        <v>2081</v>
      </c>
      <c r="F3171" t="s">
        <v>118</v>
      </c>
      <c r="G3171">
        <v>1500</v>
      </c>
      <c r="H3171">
        <v>11.85</v>
      </c>
      <c r="I3171">
        <v>17775</v>
      </c>
      <c r="J3171" t="s">
        <v>81</v>
      </c>
      <c r="K3171">
        <v>7.5567801395139966E-3</v>
      </c>
      <c r="L3171">
        <v>0.75570000000000004</v>
      </c>
      <c r="M3171" t="s">
        <v>82</v>
      </c>
    </row>
    <row r="3172" spans="1:13">
      <c r="A3172" t="s">
        <v>1246</v>
      </c>
      <c r="B3172" t="s">
        <v>1247</v>
      </c>
      <c r="C3172" t="str">
        <f>TEXT(D3172, "mmm")</f>
        <v>Mar</v>
      </c>
      <c r="D3172" s="1">
        <v>45359</v>
      </c>
      <c r="E3172" t="s">
        <v>686</v>
      </c>
      <c r="F3172" t="s">
        <v>428</v>
      </c>
      <c r="G3172">
        <v>811</v>
      </c>
      <c r="H3172">
        <v>23.71</v>
      </c>
      <c r="I3172">
        <v>19228.810000000001</v>
      </c>
      <c r="J3172" t="s">
        <v>81</v>
      </c>
      <c r="K3172">
        <v>2.6559976127947579E-2</v>
      </c>
      <c r="L3172">
        <v>2.6560000000000001</v>
      </c>
      <c r="M3172" t="s">
        <v>82</v>
      </c>
    </row>
    <row r="3173" spans="1:13">
      <c r="A3173" t="s">
        <v>1246</v>
      </c>
      <c r="B3173" t="s">
        <v>1247</v>
      </c>
      <c r="C3173" t="str">
        <f>TEXT(D3173, "mmm")</f>
        <v>Mar</v>
      </c>
      <c r="D3173" s="1">
        <v>45359</v>
      </c>
      <c r="E3173" t="s">
        <v>689</v>
      </c>
      <c r="F3173" t="s">
        <v>428</v>
      </c>
      <c r="G3173">
        <v>811</v>
      </c>
      <c r="H3173">
        <v>23.71</v>
      </c>
      <c r="I3173">
        <v>19228.810000000001</v>
      </c>
      <c r="J3173" t="s">
        <v>81</v>
      </c>
      <c r="K3173">
        <v>2.6559976127947579E-2</v>
      </c>
      <c r="L3173">
        <v>2.6560000000000001</v>
      </c>
      <c r="M3173" t="s">
        <v>82</v>
      </c>
    </row>
    <row r="3174" spans="1:13">
      <c r="A3174" t="s">
        <v>1246</v>
      </c>
      <c r="B3174" t="s">
        <v>1247</v>
      </c>
      <c r="C3174" t="str">
        <f>TEXT(D3174, "mmm")</f>
        <v>Mar</v>
      </c>
      <c r="D3174" s="1">
        <v>45359</v>
      </c>
      <c r="E3174" t="s">
        <v>691</v>
      </c>
      <c r="F3174" t="s">
        <v>428</v>
      </c>
      <c r="G3174">
        <v>811</v>
      </c>
      <c r="H3174">
        <v>23.71</v>
      </c>
      <c r="I3174">
        <v>19228.810000000001</v>
      </c>
      <c r="J3174" t="s">
        <v>81</v>
      </c>
      <c r="K3174">
        <v>2.6559976127947579E-2</v>
      </c>
      <c r="L3174">
        <v>2.6560000000000001</v>
      </c>
      <c r="M3174" t="s">
        <v>82</v>
      </c>
    </row>
    <row r="3175" spans="1:13">
      <c r="A3175" t="s">
        <v>1246</v>
      </c>
      <c r="B3175" t="s">
        <v>1247</v>
      </c>
      <c r="C3175" t="str">
        <f>TEXT(D3175, "mmm")</f>
        <v>Mar</v>
      </c>
      <c r="D3175" s="1">
        <v>45359</v>
      </c>
      <c r="E3175" t="s">
        <v>690</v>
      </c>
      <c r="F3175" t="s">
        <v>428</v>
      </c>
      <c r="G3175">
        <v>811</v>
      </c>
      <c r="H3175">
        <v>23.71</v>
      </c>
      <c r="I3175">
        <v>19228.810000000001</v>
      </c>
      <c r="J3175" t="s">
        <v>81</v>
      </c>
      <c r="K3175">
        <v>2.6559976127947579E-2</v>
      </c>
      <c r="L3175">
        <v>2.6560000000000001</v>
      </c>
      <c r="M3175" t="s">
        <v>82</v>
      </c>
    </row>
    <row r="3176" spans="1:13">
      <c r="A3176" t="s">
        <v>1246</v>
      </c>
      <c r="B3176" t="s">
        <v>1247</v>
      </c>
      <c r="C3176" t="str">
        <f>TEXT(D3176, "mmm")</f>
        <v>Mar</v>
      </c>
      <c r="D3176" s="1">
        <v>45359</v>
      </c>
      <c r="E3176" t="s">
        <v>688</v>
      </c>
      <c r="F3176" t="s">
        <v>428</v>
      </c>
      <c r="G3176">
        <v>811</v>
      </c>
      <c r="H3176">
        <v>23.71</v>
      </c>
      <c r="I3176">
        <v>19228.810000000001</v>
      </c>
      <c r="J3176" t="s">
        <v>81</v>
      </c>
      <c r="K3176">
        <v>2.6559976127947579E-2</v>
      </c>
      <c r="L3176">
        <v>2.6560000000000001</v>
      </c>
      <c r="M3176" t="s">
        <v>82</v>
      </c>
    </row>
    <row r="3177" spans="1:13">
      <c r="A3177" t="s">
        <v>1246</v>
      </c>
      <c r="B3177" t="s">
        <v>1247</v>
      </c>
      <c r="C3177" t="str">
        <f>TEXT(D3177, "mmm")</f>
        <v>Mar</v>
      </c>
      <c r="D3177" s="1">
        <v>45359</v>
      </c>
      <c r="E3177" t="s">
        <v>685</v>
      </c>
      <c r="F3177" t="s">
        <v>428</v>
      </c>
      <c r="G3177">
        <v>811</v>
      </c>
      <c r="H3177">
        <v>23.71</v>
      </c>
      <c r="I3177">
        <v>19228.810000000001</v>
      </c>
      <c r="J3177" t="s">
        <v>81</v>
      </c>
      <c r="K3177">
        <v>2.6559976127947579E-2</v>
      </c>
      <c r="L3177">
        <v>2.6560000000000001</v>
      </c>
      <c r="M3177" t="s">
        <v>82</v>
      </c>
    </row>
    <row r="3178" spans="1:13">
      <c r="A3178" t="s">
        <v>1246</v>
      </c>
      <c r="B3178" t="s">
        <v>1247</v>
      </c>
      <c r="C3178" t="str">
        <f>TEXT(D3178, "mmm")</f>
        <v>Mar</v>
      </c>
      <c r="D3178" s="1">
        <v>45359</v>
      </c>
      <c r="E3178" t="s">
        <v>687</v>
      </c>
      <c r="F3178" t="s">
        <v>428</v>
      </c>
      <c r="G3178">
        <v>811</v>
      </c>
      <c r="H3178">
        <v>23.71</v>
      </c>
      <c r="I3178">
        <v>19228.810000000001</v>
      </c>
      <c r="J3178" t="s">
        <v>81</v>
      </c>
      <c r="K3178">
        <v>2.6559976127947579E-2</v>
      </c>
      <c r="L3178">
        <v>2.6560000000000001</v>
      </c>
      <c r="M3178" t="s">
        <v>82</v>
      </c>
    </row>
    <row r="3179" spans="1:13">
      <c r="A3179" t="s">
        <v>1246</v>
      </c>
      <c r="B3179" t="s">
        <v>1247</v>
      </c>
      <c r="C3179" t="str">
        <f>TEXT(D3179, "mmm")</f>
        <v>Mar</v>
      </c>
      <c r="D3179" s="1">
        <v>45359</v>
      </c>
      <c r="E3179" t="s">
        <v>1248</v>
      </c>
      <c r="F3179" t="s">
        <v>428</v>
      </c>
      <c r="G3179">
        <v>811</v>
      </c>
      <c r="H3179">
        <v>23.71</v>
      </c>
      <c r="I3179">
        <v>19228.810000000001</v>
      </c>
      <c r="J3179" t="s">
        <v>81</v>
      </c>
      <c r="K3179">
        <v>2.6559976127947579E-2</v>
      </c>
      <c r="L3179">
        <v>2.6560000000000001</v>
      </c>
      <c r="M3179" t="s">
        <v>82</v>
      </c>
    </row>
    <row r="3180" spans="1:13">
      <c r="A3180" t="s">
        <v>1246</v>
      </c>
      <c r="B3180" t="s">
        <v>1247</v>
      </c>
      <c r="C3180" t="str">
        <f>TEXT(D3180, "mmm")</f>
        <v>Mar</v>
      </c>
      <c r="D3180" s="1">
        <v>45359</v>
      </c>
      <c r="E3180" t="s">
        <v>686</v>
      </c>
      <c r="F3180" t="s">
        <v>428</v>
      </c>
      <c r="G3180">
        <v>1021</v>
      </c>
      <c r="H3180">
        <v>23.71</v>
      </c>
      <c r="I3180">
        <v>24207.91</v>
      </c>
      <c r="J3180" t="s">
        <v>81</v>
      </c>
      <c r="K3180">
        <v>2.6559976127947579E-2</v>
      </c>
      <c r="L3180">
        <v>2.6560000000000001</v>
      </c>
      <c r="M3180" t="s">
        <v>82</v>
      </c>
    </row>
    <row r="3181" spans="1:13">
      <c r="A3181" t="s">
        <v>1246</v>
      </c>
      <c r="B3181" t="s">
        <v>1247</v>
      </c>
      <c r="C3181" t="str">
        <f>TEXT(D3181, "mmm")</f>
        <v>Mar</v>
      </c>
      <c r="D3181" s="1">
        <v>45359</v>
      </c>
      <c r="E3181" t="s">
        <v>689</v>
      </c>
      <c r="F3181" t="s">
        <v>428</v>
      </c>
      <c r="G3181">
        <v>1021</v>
      </c>
      <c r="H3181">
        <v>23.71</v>
      </c>
      <c r="I3181">
        <v>24207.91</v>
      </c>
      <c r="J3181" t="s">
        <v>81</v>
      </c>
      <c r="K3181">
        <v>2.6559976127947579E-2</v>
      </c>
      <c r="L3181">
        <v>2.6560000000000001</v>
      </c>
      <c r="M3181" t="s">
        <v>82</v>
      </c>
    </row>
    <row r="3182" spans="1:13">
      <c r="A3182" t="s">
        <v>1246</v>
      </c>
      <c r="B3182" t="s">
        <v>1247</v>
      </c>
      <c r="C3182" t="str">
        <f>TEXT(D3182, "mmm")</f>
        <v>Mar</v>
      </c>
      <c r="D3182" s="1">
        <v>45359</v>
      </c>
      <c r="E3182" t="s">
        <v>691</v>
      </c>
      <c r="F3182" t="s">
        <v>428</v>
      </c>
      <c r="G3182">
        <v>1021</v>
      </c>
      <c r="H3182">
        <v>23.71</v>
      </c>
      <c r="I3182">
        <v>24207.91</v>
      </c>
      <c r="J3182" t="s">
        <v>81</v>
      </c>
      <c r="K3182">
        <v>2.6559976127947579E-2</v>
      </c>
      <c r="L3182">
        <v>2.6560000000000001</v>
      </c>
      <c r="M3182" t="s">
        <v>82</v>
      </c>
    </row>
    <row r="3183" spans="1:13">
      <c r="A3183" t="s">
        <v>1246</v>
      </c>
      <c r="B3183" t="s">
        <v>1247</v>
      </c>
      <c r="C3183" t="str">
        <f>TEXT(D3183, "mmm")</f>
        <v>Mar</v>
      </c>
      <c r="D3183" s="1">
        <v>45359</v>
      </c>
      <c r="E3183" t="s">
        <v>690</v>
      </c>
      <c r="F3183" t="s">
        <v>428</v>
      </c>
      <c r="G3183">
        <v>1021</v>
      </c>
      <c r="H3183">
        <v>23.71</v>
      </c>
      <c r="I3183">
        <v>24207.91</v>
      </c>
      <c r="J3183" t="s">
        <v>81</v>
      </c>
      <c r="K3183">
        <v>2.6559976127947579E-2</v>
      </c>
      <c r="L3183">
        <v>2.6560000000000001</v>
      </c>
      <c r="M3183" t="s">
        <v>82</v>
      </c>
    </row>
    <row r="3184" spans="1:13">
      <c r="A3184" t="s">
        <v>1246</v>
      </c>
      <c r="B3184" t="s">
        <v>1247</v>
      </c>
      <c r="C3184" t="str">
        <f>TEXT(D3184, "mmm")</f>
        <v>Mar</v>
      </c>
      <c r="D3184" s="1">
        <v>45359</v>
      </c>
      <c r="E3184" t="s">
        <v>688</v>
      </c>
      <c r="F3184" t="s">
        <v>428</v>
      </c>
      <c r="G3184">
        <v>1021</v>
      </c>
      <c r="H3184">
        <v>23.71</v>
      </c>
      <c r="I3184">
        <v>24207.91</v>
      </c>
      <c r="J3184" t="s">
        <v>81</v>
      </c>
      <c r="K3184">
        <v>2.6559976127947579E-2</v>
      </c>
      <c r="L3184">
        <v>2.6560000000000001</v>
      </c>
      <c r="M3184" t="s">
        <v>82</v>
      </c>
    </row>
    <row r="3185" spans="1:13">
      <c r="A3185" t="s">
        <v>1246</v>
      </c>
      <c r="B3185" t="s">
        <v>1247</v>
      </c>
      <c r="C3185" t="str">
        <f>TEXT(D3185, "mmm")</f>
        <v>Mar</v>
      </c>
      <c r="D3185" s="1">
        <v>45359</v>
      </c>
      <c r="E3185" t="s">
        <v>685</v>
      </c>
      <c r="F3185" t="s">
        <v>428</v>
      </c>
      <c r="G3185">
        <v>1021</v>
      </c>
      <c r="H3185">
        <v>23.71</v>
      </c>
      <c r="I3185">
        <v>24207.91</v>
      </c>
      <c r="J3185" t="s">
        <v>81</v>
      </c>
      <c r="K3185">
        <v>2.6559976127947579E-2</v>
      </c>
      <c r="L3185">
        <v>2.6560000000000001</v>
      </c>
      <c r="M3185" t="s">
        <v>82</v>
      </c>
    </row>
    <row r="3186" spans="1:13">
      <c r="A3186" t="s">
        <v>1246</v>
      </c>
      <c r="B3186" t="s">
        <v>1247</v>
      </c>
      <c r="C3186" t="str">
        <f>TEXT(D3186, "mmm")</f>
        <v>Mar</v>
      </c>
      <c r="D3186" s="1">
        <v>45359</v>
      </c>
      <c r="E3186" t="s">
        <v>687</v>
      </c>
      <c r="F3186" t="s">
        <v>428</v>
      </c>
      <c r="G3186">
        <v>1021</v>
      </c>
      <c r="H3186">
        <v>23.71</v>
      </c>
      <c r="I3186">
        <v>24207.91</v>
      </c>
      <c r="J3186" t="s">
        <v>81</v>
      </c>
      <c r="K3186">
        <v>2.6559976127947579E-2</v>
      </c>
      <c r="L3186">
        <v>2.6560000000000001</v>
      </c>
      <c r="M3186" t="s">
        <v>82</v>
      </c>
    </row>
    <row r="3187" spans="1:13">
      <c r="A3187" t="s">
        <v>1246</v>
      </c>
      <c r="B3187" t="s">
        <v>1247</v>
      </c>
      <c r="C3187" t="str">
        <f>TEXT(D3187, "mmm")</f>
        <v>Mar</v>
      </c>
      <c r="D3187" s="1">
        <v>45359</v>
      </c>
      <c r="E3187" t="s">
        <v>1248</v>
      </c>
      <c r="F3187" t="s">
        <v>428</v>
      </c>
      <c r="G3187">
        <v>1021</v>
      </c>
      <c r="H3187">
        <v>23.71</v>
      </c>
      <c r="I3187">
        <v>24207.91</v>
      </c>
      <c r="J3187" t="s">
        <v>81</v>
      </c>
      <c r="K3187">
        <v>2.6559976127947579E-2</v>
      </c>
      <c r="L3187">
        <v>2.6560000000000001</v>
      </c>
      <c r="M3187" t="s">
        <v>82</v>
      </c>
    </row>
    <row r="3188" spans="1:13">
      <c r="A3188" t="s">
        <v>1246</v>
      </c>
      <c r="B3188" t="s">
        <v>1247</v>
      </c>
      <c r="C3188" t="str">
        <f>TEXT(D3188, "mmm")</f>
        <v>Mar</v>
      </c>
      <c r="D3188" s="1">
        <v>45359</v>
      </c>
      <c r="E3188" t="s">
        <v>686</v>
      </c>
      <c r="F3188" t="s">
        <v>428</v>
      </c>
      <c r="G3188">
        <v>431</v>
      </c>
      <c r="H3188">
        <v>23.71</v>
      </c>
      <c r="I3188">
        <v>10219.01</v>
      </c>
      <c r="J3188" t="s">
        <v>81</v>
      </c>
      <c r="K3188">
        <v>2.6559976127947579E-2</v>
      </c>
      <c r="L3188">
        <v>2.6560000000000001</v>
      </c>
      <c r="M3188" t="s">
        <v>82</v>
      </c>
    </row>
    <row r="3189" spans="1:13">
      <c r="A3189" t="s">
        <v>1246</v>
      </c>
      <c r="B3189" t="s">
        <v>1247</v>
      </c>
      <c r="C3189" t="str">
        <f>TEXT(D3189, "mmm")</f>
        <v>Mar</v>
      </c>
      <c r="D3189" s="1">
        <v>45359</v>
      </c>
      <c r="E3189" t="s">
        <v>689</v>
      </c>
      <c r="F3189" t="s">
        <v>428</v>
      </c>
      <c r="G3189">
        <v>431</v>
      </c>
      <c r="H3189">
        <v>23.71</v>
      </c>
      <c r="I3189">
        <v>10219.01</v>
      </c>
      <c r="J3189" t="s">
        <v>81</v>
      </c>
      <c r="K3189">
        <v>2.6559976127947579E-2</v>
      </c>
      <c r="L3189">
        <v>2.6560000000000001</v>
      </c>
      <c r="M3189" t="s">
        <v>82</v>
      </c>
    </row>
    <row r="3190" spans="1:13">
      <c r="A3190" t="s">
        <v>1246</v>
      </c>
      <c r="B3190" t="s">
        <v>1247</v>
      </c>
      <c r="C3190" t="str">
        <f>TEXT(D3190, "mmm")</f>
        <v>Mar</v>
      </c>
      <c r="D3190" s="1">
        <v>45359</v>
      </c>
      <c r="E3190" t="s">
        <v>691</v>
      </c>
      <c r="F3190" t="s">
        <v>428</v>
      </c>
      <c r="G3190">
        <v>431</v>
      </c>
      <c r="H3190">
        <v>23.71</v>
      </c>
      <c r="I3190">
        <v>10219.01</v>
      </c>
      <c r="J3190" t="s">
        <v>81</v>
      </c>
      <c r="K3190">
        <v>2.6559976127947579E-2</v>
      </c>
      <c r="L3190">
        <v>2.6560000000000001</v>
      </c>
      <c r="M3190" t="s">
        <v>82</v>
      </c>
    </row>
    <row r="3191" spans="1:13">
      <c r="A3191" t="s">
        <v>1246</v>
      </c>
      <c r="B3191" t="s">
        <v>1247</v>
      </c>
      <c r="C3191" t="str">
        <f>TEXT(D3191, "mmm")</f>
        <v>Mar</v>
      </c>
      <c r="D3191" s="1">
        <v>45359</v>
      </c>
      <c r="E3191" t="s">
        <v>690</v>
      </c>
      <c r="F3191" t="s">
        <v>428</v>
      </c>
      <c r="G3191">
        <v>431</v>
      </c>
      <c r="H3191">
        <v>23.71</v>
      </c>
      <c r="I3191">
        <v>10219.01</v>
      </c>
      <c r="J3191" t="s">
        <v>81</v>
      </c>
      <c r="K3191">
        <v>2.6559976127947579E-2</v>
      </c>
      <c r="L3191">
        <v>2.6560000000000001</v>
      </c>
      <c r="M3191" t="s">
        <v>82</v>
      </c>
    </row>
    <row r="3192" spans="1:13">
      <c r="A3192" t="s">
        <v>1246</v>
      </c>
      <c r="B3192" t="s">
        <v>1247</v>
      </c>
      <c r="C3192" t="str">
        <f>TEXT(D3192, "mmm")</f>
        <v>Mar</v>
      </c>
      <c r="D3192" s="1">
        <v>45359</v>
      </c>
      <c r="E3192" t="s">
        <v>688</v>
      </c>
      <c r="F3192" t="s">
        <v>428</v>
      </c>
      <c r="G3192">
        <v>431</v>
      </c>
      <c r="H3192">
        <v>23.71</v>
      </c>
      <c r="I3192">
        <v>10219.01</v>
      </c>
      <c r="J3192" t="s">
        <v>81</v>
      </c>
      <c r="K3192">
        <v>2.6559976127947579E-2</v>
      </c>
      <c r="L3192">
        <v>2.6560000000000001</v>
      </c>
      <c r="M3192" t="s">
        <v>82</v>
      </c>
    </row>
    <row r="3193" spans="1:13">
      <c r="A3193" t="s">
        <v>1246</v>
      </c>
      <c r="B3193" t="s">
        <v>1247</v>
      </c>
      <c r="C3193" t="str">
        <f>TEXT(D3193, "mmm")</f>
        <v>Mar</v>
      </c>
      <c r="D3193" s="1">
        <v>45359</v>
      </c>
      <c r="E3193" t="s">
        <v>685</v>
      </c>
      <c r="F3193" t="s">
        <v>428</v>
      </c>
      <c r="G3193">
        <v>431</v>
      </c>
      <c r="H3193">
        <v>23.71</v>
      </c>
      <c r="I3193">
        <v>10219.01</v>
      </c>
      <c r="J3193" t="s">
        <v>81</v>
      </c>
      <c r="K3193">
        <v>2.6559976127947579E-2</v>
      </c>
      <c r="L3193">
        <v>2.6560000000000001</v>
      </c>
      <c r="M3193" t="s">
        <v>82</v>
      </c>
    </row>
    <row r="3194" spans="1:13">
      <c r="A3194" t="s">
        <v>1246</v>
      </c>
      <c r="B3194" t="s">
        <v>1247</v>
      </c>
      <c r="C3194" t="str">
        <f>TEXT(D3194, "mmm")</f>
        <v>Mar</v>
      </c>
      <c r="D3194" s="1">
        <v>45359</v>
      </c>
      <c r="E3194" t="s">
        <v>687</v>
      </c>
      <c r="F3194" t="s">
        <v>428</v>
      </c>
      <c r="G3194">
        <v>431</v>
      </c>
      <c r="H3194">
        <v>23.71</v>
      </c>
      <c r="I3194">
        <v>10219.01</v>
      </c>
      <c r="J3194" t="s">
        <v>81</v>
      </c>
      <c r="K3194">
        <v>2.6559976127947579E-2</v>
      </c>
      <c r="L3194">
        <v>2.6560000000000001</v>
      </c>
      <c r="M3194" t="s">
        <v>82</v>
      </c>
    </row>
    <row r="3195" spans="1:13">
      <c r="A3195" t="s">
        <v>1246</v>
      </c>
      <c r="B3195" t="s">
        <v>1247</v>
      </c>
      <c r="C3195" t="str">
        <f>TEXT(D3195, "mmm")</f>
        <v>Mar</v>
      </c>
      <c r="D3195" s="1">
        <v>45359</v>
      </c>
      <c r="E3195" t="s">
        <v>1248</v>
      </c>
      <c r="F3195" t="s">
        <v>428</v>
      </c>
      <c r="G3195">
        <v>431</v>
      </c>
      <c r="H3195">
        <v>23.71</v>
      </c>
      <c r="I3195">
        <v>10219.01</v>
      </c>
      <c r="J3195" t="s">
        <v>81</v>
      </c>
      <c r="K3195">
        <v>2.6559976127947579E-2</v>
      </c>
      <c r="L3195">
        <v>2.6560000000000001</v>
      </c>
      <c r="M3195" t="s">
        <v>82</v>
      </c>
    </row>
    <row r="3196" spans="1:13">
      <c r="A3196" t="s">
        <v>1998</v>
      </c>
      <c r="B3196" t="s">
        <v>1999</v>
      </c>
      <c r="C3196" t="str">
        <f>TEXT(D3196, "mmm")</f>
        <v>Mar</v>
      </c>
      <c r="D3196" s="1">
        <v>45359</v>
      </c>
      <c r="E3196" t="s">
        <v>2000</v>
      </c>
      <c r="F3196" t="s">
        <v>80</v>
      </c>
      <c r="G3196">
        <v>110000</v>
      </c>
      <c r="H3196">
        <v>13.48</v>
      </c>
      <c r="I3196">
        <v>1482800</v>
      </c>
      <c r="J3196" t="s">
        <v>81</v>
      </c>
      <c r="K3196">
        <v>3.6284609364127811E-3</v>
      </c>
      <c r="L3196">
        <v>0.36280000000000001</v>
      </c>
      <c r="M3196" t="s">
        <v>82</v>
      </c>
    </row>
    <row r="3197" spans="1:13">
      <c r="A3197" t="s">
        <v>1560</v>
      </c>
      <c r="B3197" t="s">
        <v>1561</v>
      </c>
      <c r="C3197" t="str">
        <f>TEXT(D3197, "mmm")</f>
        <v>Mar</v>
      </c>
      <c r="D3197" s="1">
        <v>45359</v>
      </c>
      <c r="E3197" t="s">
        <v>1562</v>
      </c>
      <c r="F3197" t="s">
        <v>80</v>
      </c>
      <c r="G3197">
        <v>2000</v>
      </c>
      <c r="H3197">
        <v>18.260000000000002</v>
      </c>
      <c r="I3197">
        <v>36520</v>
      </c>
      <c r="J3197" t="s">
        <v>86</v>
      </c>
      <c r="K3197">
        <v>-3.0555637286170501E-2</v>
      </c>
      <c r="L3197">
        <v>-3.0556000000000001</v>
      </c>
      <c r="M3197" t="s">
        <v>82</v>
      </c>
    </row>
    <row r="3198" spans="1:13">
      <c r="A3198" t="s">
        <v>2082</v>
      </c>
      <c r="B3198" t="s">
        <v>2083</v>
      </c>
      <c r="C3198" t="str">
        <f>TEXT(D3198, "mmm")</f>
        <v>Mar</v>
      </c>
      <c r="D3198" s="1">
        <v>45359</v>
      </c>
      <c r="E3198" t="s">
        <v>2084</v>
      </c>
      <c r="F3198" t="s">
        <v>426</v>
      </c>
      <c r="G3198">
        <v>10800</v>
      </c>
      <c r="H3198">
        <v>2.15</v>
      </c>
      <c r="I3198">
        <v>23220</v>
      </c>
      <c r="J3198" t="s">
        <v>81</v>
      </c>
      <c r="K3198">
        <v>-0.1218274142392045</v>
      </c>
      <c r="L3198">
        <v>-12.182700000000001</v>
      </c>
      <c r="M3198" t="s">
        <v>82</v>
      </c>
    </row>
    <row r="3199" spans="1:13">
      <c r="A3199" t="s">
        <v>2085</v>
      </c>
      <c r="B3199" t="s">
        <v>2086</v>
      </c>
      <c r="C3199" t="str">
        <f>TEXT(D3199, "mmm")</f>
        <v>Mar</v>
      </c>
      <c r="D3199" s="1">
        <v>45359</v>
      </c>
      <c r="E3199" t="s">
        <v>2087</v>
      </c>
      <c r="F3199" t="s">
        <v>80</v>
      </c>
      <c r="G3199">
        <v>8424</v>
      </c>
      <c r="H3199">
        <v>5.94</v>
      </c>
      <c r="I3199">
        <v>50038.559999999998</v>
      </c>
      <c r="J3199" t="s">
        <v>86</v>
      </c>
      <c r="K3199">
        <v>-7.718121396019173E-2</v>
      </c>
      <c r="L3199">
        <v>-7.7180999999999997</v>
      </c>
      <c r="M3199" t="s">
        <v>82</v>
      </c>
    </row>
    <row r="3200" spans="1:13">
      <c r="A3200" t="s">
        <v>263</v>
      </c>
      <c r="B3200" t="s">
        <v>264</v>
      </c>
      <c r="C3200" t="str">
        <f>TEXT(D3200, "mmm")</f>
        <v>Mar</v>
      </c>
      <c r="D3200" s="1">
        <v>45359</v>
      </c>
      <c r="E3200" t="s">
        <v>100</v>
      </c>
      <c r="F3200" t="s">
        <v>101</v>
      </c>
      <c r="G3200">
        <v>11249</v>
      </c>
      <c r="H3200">
        <v>11.99</v>
      </c>
      <c r="I3200">
        <v>134875.51</v>
      </c>
      <c r="J3200" t="s">
        <v>81</v>
      </c>
      <c r="K3200">
        <v>1.062427459936832E-2</v>
      </c>
      <c r="L3200">
        <v>1.0624</v>
      </c>
      <c r="M3200" t="s">
        <v>82</v>
      </c>
    </row>
    <row r="3201" spans="1:13">
      <c r="A3201" t="s">
        <v>263</v>
      </c>
      <c r="B3201" t="s">
        <v>264</v>
      </c>
      <c r="C3201" t="str">
        <f>TEXT(D3201, "mmm")</f>
        <v>Mar</v>
      </c>
      <c r="D3201" s="1">
        <v>45359</v>
      </c>
      <c r="E3201" t="s">
        <v>102</v>
      </c>
      <c r="F3201" t="s">
        <v>101</v>
      </c>
      <c r="G3201">
        <v>11249</v>
      </c>
      <c r="H3201">
        <v>11.99</v>
      </c>
      <c r="I3201">
        <v>134875.51</v>
      </c>
      <c r="J3201" t="s">
        <v>81</v>
      </c>
      <c r="K3201">
        <v>1.062427459936832E-2</v>
      </c>
      <c r="L3201">
        <v>1.0624</v>
      </c>
      <c r="M3201" t="s">
        <v>82</v>
      </c>
    </row>
    <row r="3202" spans="1:13">
      <c r="A3202" t="s">
        <v>185</v>
      </c>
      <c r="B3202" t="s">
        <v>186</v>
      </c>
      <c r="C3202" t="str">
        <f>TEXT(D3202, "mmm")</f>
        <v>Mar</v>
      </c>
      <c r="D3202" s="1">
        <v>45359</v>
      </c>
      <c r="E3202" t="s">
        <v>1760</v>
      </c>
      <c r="F3202" t="s">
        <v>276</v>
      </c>
      <c r="G3202">
        <v>4000</v>
      </c>
      <c r="H3202">
        <v>13.85</v>
      </c>
      <c r="I3202">
        <v>55400</v>
      </c>
      <c r="J3202" t="s">
        <v>81</v>
      </c>
      <c r="K3202">
        <v>1.4533885513392519E-3</v>
      </c>
      <c r="L3202">
        <v>0.14530000000000001</v>
      </c>
      <c r="M3202" t="s">
        <v>82</v>
      </c>
    </row>
    <row r="3203" spans="1:13">
      <c r="A3203" t="s">
        <v>2049</v>
      </c>
      <c r="B3203" t="s">
        <v>2050</v>
      </c>
      <c r="C3203" t="str">
        <f>TEXT(D3203, "mmm")</f>
        <v>Mar</v>
      </c>
      <c r="D3203" s="1">
        <v>45359</v>
      </c>
      <c r="E3203" t="s">
        <v>2051</v>
      </c>
      <c r="F3203" t="s">
        <v>80</v>
      </c>
      <c r="G3203">
        <v>660000</v>
      </c>
      <c r="H3203">
        <v>1.34</v>
      </c>
      <c r="I3203">
        <v>884400</v>
      </c>
      <c r="J3203" t="s">
        <v>81</v>
      </c>
      <c r="K3203">
        <v>5.3030362872128027E-2</v>
      </c>
      <c r="L3203">
        <v>5.3029999999999999</v>
      </c>
      <c r="M3203" t="s">
        <v>82</v>
      </c>
    </row>
    <row r="3204" spans="1:13">
      <c r="A3204" t="s">
        <v>1934</v>
      </c>
      <c r="B3204" t="s">
        <v>1935</v>
      </c>
      <c r="C3204" t="str">
        <f>TEXT(D3204, "mmm")</f>
        <v>Mar</v>
      </c>
      <c r="D3204" s="1">
        <v>45359</v>
      </c>
      <c r="E3204" t="s">
        <v>1936</v>
      </c>
      <c r="F3204" t="s">
        <v>80</v>
      </c>
      <c r="G3204">
        <v>1000</v>
      </c>
      <c r="H3204">
        <v>52.41</v>
      </c>
      <c r="I3204">
        <v>52410</v>
      </c>
      <c r="J3204" t="s">
        <v>81</v>
      </c>
      <c r="K3204">
        <v>0.1223363800831874</v>
      </c>
      <c r="L3204">
        <v>12.233599999999999</v>
      </c>
      <c r="M3204" t="s">
        <v>82</v>
      </c>
    </row>
    <row r="3205" spans="1:13">
      <c r="A3205" t="s">
        <v>2088</v>
      </c>
      <c r="B3205" t="s">
        <v>2089</v>
      </c>
      <c r="C3205" t="str">
        <f>TEXT(D3205, "mmm")</f>
        <v>Mar</v>
      </c>
      <c r="D3205" s="1">
        <v>45359</v>
      </c>
      <c r="E3205" t="s">
        <v>2090</v>
      </c>
      <c r="F3205" t="s">
        <v>80</v>
      </c>
      <c r="G3205">
        <v>18303</v>
      </c>
      <c r="H3205">
        <v>5.46</v>
      </c>
      <c r="I3205">
        <v>99934.38</v>
      </c>
      <c r="J3205" t="s">
        <v>81</v>
      </c>
      <c r="K3205">
        <v>0.18323587451282219</v>
      </c>
      <c r="L3205">
        <v>18.323599999999999</v>
      </c>
      <c r="M3205" t="s">
        <v>82</v>
      </c>
    </row>
    <row r="3206" spans="1:13">
      <c r="A3206" t="s">
        <v>2082</v>
      </c>
      <c r="B3206" t="s">
        <v>2083</v>
      </c>
      <c r="C3206" t="str">
        <f>TEXT(D3206, "mmm")</f>
        <v>Mar</v>
      </c>
      <c r="D3206" s="1">
        <v>45359</v>
      </c>
      <c r="E3206" t="s">
        <v>2091</v>
      </c>
      <c r="F3206" t="s">
        <v>128</v>
      </c>
      <c r="G3206">
        <v>5417</v>
      </c>
      <c r="H3206">
        <v>1.95</v>
      </c>
      <c r="I3206">
        <v>10563.15</v>
      </c>
      <c r="J3206" t="s">
        <v>81</v>
      </c>
      <c r="K3206">
        <v>-0.1218274142392045</v>
      </c>
      <c r="L3206">
        <v>-12.182700000000001</v>
      </c>
      <c r="M3206" t="s">
        <v>82</v>
      </c>
    </row>
    <row r="3207" spans="1:13">
      <c r="A3207" t="s">
        <v>2092</v>
      </c>
      <c r="B3207" t="s">
        <v>2093</v>
      </c>
      <c r="C3207" t="str">
        <f>TEXT(D3207, "mmm")</f>
        <v>Mar</v>
      </c>
      <c r="D3207" s="1">
        <v>45359</v>
      </c>
      <c r="E3207" t="s">
        <v>2094</v>
      </c>
      <c r="F3207" t="s">
        <v>80</v>
      </c>
      <c r="G3207">
        <v>6500</v>
      </c>
      <c r="H3207">
        <v>3.85</v>
      </c>
      <c r="I3207">
        <v>25025</v>
      </c>
      <c r="J3207" t="s">
        <v>81</v>
      </c>
      <c r="K3207">
        <v>-3.0054680583276091E-2</v>
      </c>
      <c r="L3207">
        <v>-3.0055000000000001</v>
      </c>
      <c r="M3207" t="s">
        <v>82</v>
      </c>
    </row>
    <row r="3208" spans="1:13">
      <c r="A3208" t="s">
        <v>142</v>
      </c>
      <c r="B3208" t="s">
        <v>143</v>
      </c>
      <c r="C3208" t="str">
        <f>TEXT(D3208, "mmm")</f>
        <v>Mar</v>
      </c>
      <c r="D3208" s="1">
        <v>45359</v>
      </c>
      <c r="E3208" t="s">
        <v>102</v>
      </c>
      <c r="F3208" t="s">
        <v>101</v>
      </c>
      <c r="G3208">
        <v>40028</v>
      </c>
      <c r="H3208">
        <v>17.170000000000002</v>
      </c>
      <c r="I3208">
        <v>687280.76000000013</v>
      </c>
      <c r="J3208" t="s">
        <v>81</v>
      </c>
      <c r="K3208">
        <v>6.4958370272361074E-3</v>
      </c>
      <c r="L3208">
        <v>0.64959999999999996</v>
      </c>
      <c r="M3208" t="s">
        <v>82</v>
      </c>
    </row>
    <row r="3209" spans="1:13">
      <c r="A3209" t="s">
        <v>142</v>
      </c>
      <c r="B3209" t="s">
        <v>143</v>
      </c>
      <c r="C3209" t="str">
        <f>TEXT(D3209, "mmm")</f>
        <v>Mar</v>
      </c>
      <c r="D3209" s="1">
        <v>45359</v>
      </c>
      <c r="E3209" t="s">
        <v>100</v>
      </c>
      <c r="F3209" t="s">
        <v>101</v>
      </c>
      <c r="G3209">
        <v>40028</v>
      </c>
      <c r="H3209">
        <v>17.170000000000002</v>
      </c>
      <c r="I3209">
        <v>687280.76000000013</v>
      </c>
      <c r="J3209" t="s">
        <v>81</v>
      </c>
      <c r="K3209">
        <v>6.4958370272361074E-3</v>
      </c>
      <c r="L3209">
        <v>0.64959999999999996</v>
      </c>
      <c r="M3209" t="s">
        <v>82</v>
      </c>
    </row>
    <row r="3210" spans="1:13">
      <c r="A3210" t="s">
        <v>2088</v>
      </c>
      <c r="B3210" t="s">
        <v>2089</v>
      </c>
      <c r="C3210" t="str">
        <f>TEXT(D3210, "mmm")</f>
        <v>Mar</v>
      </c>
      <c r="D3210" s="1">
        <v>45359</v>
      </c>
      <c r="E3210" t="s">
        <v>2090</v>
      </c>
      <c r="F3210" t="s">
        <v>80</v>
      </c>
      <c r="G3210">
        <v>18303</v>
      </c>
      <c r="H3210">
        <v>5.46</v>
      </c>
      <c r="I3210">
        <v>99934.38</v>
      </c>
      <c r="J3210" t="s">
        <v>81</v>
      </c>
      <c r="K3210">
        <v>0.18323587451282219</v>
      </c>
      <c r="L3210">
        <v>18.323599999999999</v>
      </c>
      <c r="M3210" t="s">
        <v>82</v>
      </c>
    </row>
    <row r="3211" spans="1:13">
      <c r="A3211" t="s">
        <v>2095</v>
      </c>
      <c r="B3211" t="s">
        <v>2096</v>
      </c>
      <c r="C3211" t="str">
        <f>TEXT(D3211, "mmm")</f>
        <v>Mar</v>
      </c>
      <c r="D3211" s="1">
        <v>45359</v>
      </c>
      <c r="E3211" t="s">
        <v>2097</v>
      </c>
      <c r="F3211" t="s">
        <v>128</v>
      </c>
      <c r="G3211">
        <v>17826</v>
      </c>
      <c r="H3211">
        <v>5.61</v>
      </c>
      <c r="I3211">
        <v>100003.86</v>
      </c>
      <c r="J3211" t="s">
        <v>86</v>
      </c>
      <c r="K3211">
        <v>-1.06761466194536E-2</v>
      </c>
      <c r="L3211">
        <v>-1.0676000000000001</v>
      </c>
      <c r="M3211" t="s">
        <v>82</v>
      </c>
    </row>
    <row r="3212" spans="1:13">
      <c r="A3212" t="s">
        <v>2059</v>
      </c>
      <c r="B3212" t="s">
        <v>2060</v>
      </c>
      <c r="C3212" t="str">
        <f>TEXT(D3212, "mmm")</f>
        <v>Mar</v>
      </c>
      <c r="D3212" s="1">
        <v>45359</v>
      </c>
      <c r="E3212" t="s">
        <v>102</v>
      </c>
      <c r="F3212" t="s">
        <v>101</v>
      </c>
      <c r="G3212">
        <v>146466</v>
      </c>
      <c r="H3212">
        <v>10.33</v>
      </c>
      <c r="I3212">
        <v>1512993.78</v>
      </c>
      <c r="J3212" t="s">
        <v>86</v>
      </c>
      <c r="K3212">
        <v>6.0010673667318937E-3</v>
      </c>
      <c r="L3212">
        <v>0.60009999999999997</v>
      </c>
      <c r="M3212" t="s">
        <v>82</v>
      </c>
    </row>
    <row r="3213" spans="1:13">
      <c r="A3213" t="s">
        <v>2059</v>
      </c>
      <c r="B3213" t="s">
        <v>2060</v>
      </c>
      <c r="C3213" t="str">
        <f>TEXT(D3213, "mmm")</f>
        <v>Mar</v>
      </c>
      <c r="D3213" s="1">
        <v>45359</v>
      </c>
      <c r="E3213" t="s">
        <v>100</v>
      </c>
      <c r="F3213" t="s">
        <v>101</v>
      </c>
      <c r="G3213">
        <v>146466</v>
      </c>
      <c r="H3213">
        <v>10.33</v>
      </c>
      <c r="I3213">
        <v>1512993.78</v>
      </c>
      <c r="J3213" t="s">
        <v>86</v>
      </c>
      <c r="K3213">
        <v>6.0010673667318937E-3</v>
      </c>
      <c r="L3213">
        <v>0.60009999999999997</v>
      </c>
      <c r="M3213" t="s">
        <v>82</v>
      </c>
    </row>
    <row r="3214" spans="1:13">
      <c r="A3214" t="s">
        <v>1862</v>
      </c>
      <c r="B3214" t="s">
        <v>1863</v>
      </c>
      <c r="C3214" t="str">
        <f>TEXT(D3214, "mmm")</f>
        <v>Mar</v>
      </c>
      <c r="D3214" s="1">
        <v>45359</v>
      </c>
      <c r="E3214" t="s">
        <v>1864</v>
      </c>
      <c r="F3214" t="s">
        <v>128</v>
      </c>
      <c r="G3214">
        <v>22636</v>
      </c>
      <c r="H3214">
        <v>15.74</v>
      </c>
      <c r="I3214">
        <v>356290.64</v>
      </c>
      <c r="J3214" t="s">
        <v>81</v>
      </c>
      <c r="K3214">
        <v>-1.192931843923295E-2</v>
      </c>
      <c r="L3214">
        <v>-1.1929000000000001</v>
      </c>
      <c r="M3214" t="s">
        <v>82</v>
      </c>
    </row>
    <row r="3215" spans="1:13">
      <c r="A3215" t="s">
        <v>1862</v>
      </c>
      <c r="B3215" t="s">
        <v>1863</v>
      </c>
      <c r="C3215" t="str">
        <f>TEXT(D3215, "mmm")</f>
        <v>Mar</v>
      </c>
      <c r="D3215" s="1">
        <v>45359</v>
      </c>
      <c r="E3215" t="s">
        <v>1871</v>
      </c>
      <c r="F3215" t="s">
        <v>128</v>
      </c>
      <c r="G3215">
        <v>22636</v>
      </c>
      <c r="H3215">
        <v>15.74</v>
      </c>
      <c r="I3215">
        <v>356290.64</v>
      </c>
      <c r="J3215" t="s">
        <v>81</v>
      </c>
      <c r="K3215">
        <v>-1.192931843923295E-2</v>
      </c>
      <c r="L3215">
        <v>-1.1929000000000001</v>
      </c>
      <c r="M3215" t="s">
        <v>82</v>
      </c>
    </row>
    <row r="3216" spans="1:13">
      <c r="A3216" t="s">
        <v>1742</v>
      </c>
      <c r="B3216" t="s">
        <v>1743</v>
      </c>
      <c r="C3216" t="str">
        <f>TEXT(D3216, "mmm")</f>
        <v>Mar</v>
      </c>
      <c r="D3216" s="1">
        <v>45359</v>
      </c>
      <c r="E3216" t="s">
        <v>109</v>
      </c>
      <c r="F3216" t="s">
        <v>101</v>
      </c>
      <c r="G3216">
        <v>12500</v>
      </c>
      <c r="H3216">
        <v>31.43</v>
      </c>
      <c r="I3216">
        <v>392875</v>
      </c>
      <c r="J3216" t="s">
        <v>81</v>
      </c>
      <c r="K3216">
        <v>-9.8236801534911211E-2</v>
      </c>
      <c r="L3216">
        <v>-9.8237000000000005</v>
      </c>
      <c r="M3216" t="s">
        <v>82</v>
      </c>
    </row>
    <row r="3217" spans="1:13">
      <c r="A3217" t="s">
        <v>1742</v>
      </c>
      <c r="B3217" t="s">
        <v>1743</v>
      </c>
      <c r="C3217" t="str">
        <f>TEXT(D3217, "mmm")</f>
        <v>Mar</v>
      </c>
      <c r="D3217" s="1">
        <v>45359</v>
      </c>
      <c r="E3217" t="s">
        <v>111</v>
      </c>
      <c r="F3217" t="s">
        <v>101</v>
      </c>
      <c r="G3217">
        <v>12500</v>
      </c>
      <c r="H3217">
        <v>31.43</v>
      </c>
      <c r="I3217">
        <v>392875</v>
      </c>
      <c r="J3217" t="s">
        <v>81</v>
      </c>
      <c r="K3217">
        <v>-9.8236801534911211E-2</v>
      </c>
      <c r="L3217">
        <v>-9.8237000000000005</v>
      </c>
      <c r="M3217" t="s">
        <v>82</v>
      </c>
    </row>
    <row r="3218" spans="1:13">
      <c r="A3218" t="s">
        <v>1742</v>
      </c>
      <c r="B3218" t="s">
        <v>1743</v>
      </c>
      <c r="C3218" t="str">
        <f>TEXT(D3218, "mmm")</f>
        <v>Mar</v>
      </c>
      <c r="D3218" s="1">
        <v>45359</v>
      </c>
      <c r="E3218" t="s">
        <v>110</v>
      </c>
      <c r="F3218" t="s">
        <v>101</v>
      </c>
      <c r="G3218">
        <v>12500</v>
      </c>
      <c r="H3218">
        <v>31.43</v>
      </c>
      <c r="I3218">
        <v>392875</v>
      </c>
      <c r="J3218" t="s">
        <v>81</v>
      </c>
      <c r="K3218">
        <v>-9.8236801534911211E-2</v>
      </c>
      <c r="L3218">
        <v>-9.8237000000000005</v>
      </c>
      <c r="M3218" t="s">
        <v>82</v>
      </c>
    </row>
    <row r="3219" spans="1:13">
      <c r="A3219" t="s">
        <v>1323</v>
      </c>
      <c r="B3219" t="s">
        <v>1324</v>
      </c>
      <c r="C3219" t="str">
        <f>TEXT(D3219, "mmm")</f>
        <v>Mar</v>
      </c>
      <c r="D3219" s="1">
        <v>45359</v>
      </c>
      <c r="E3219" t="s">
        <v>2061</v>
      </c>
      <c r="F3219" t="s">
        <v>80</v>
      </c>
      <c r="G3219">
        <v>2900</v>
      </c>
      <c r="H3219">
        <v>20.100000000000001</v>
      </c>
      <c r="I3219">
        <v>58290.000000000007</v>
      </c>
      <c r="J3219" t="s">
        <v>81</v>
      </c>
      <c r="K3219">
        <v>2.5326412990342551E-2</v>
      </c>
      <c r="L3219">
        <v>2.5326</v>
      </c>
      <c r="M3219" t="s">
        <v>82</v>
      </c>
    </row>
    <row r="3220" spans="1:13">
      <c r="A3220" t="s">
        <v>1995</v>
      </c>
      <c r="B3220" t="s">
        <v>1996</v>
      </c>
      <c r="C3220" t="str">
        <f>TEXT(D3220, "mmm")</f>
        <v>Mar</v>
      </c>
      <c r="D3220" s="1">
        <v>45359</v>
      </c>
      <c r="E3220" t="s">
        <v>2098</v>
      </c>
      <c r="F3220" t="s">
        <v>80</v>
      </c>
      <c r="G3220">
        <v>3100</v>
      </c>
      <c r="H3220">
        <v>16.29</v>
      </c>
      <c r="I3220">
        <v>50499</v>
      </c>
      <c r="J3220" t="s">
        <v>81</v>
      </c>
      <c r="K3220">
        <v>-3.8297935495211433E-2</v>
      </c>
      <c r="L3220">
        <v>-3.8298000000000001</v>
      </c>
      <c r="M3220" t="s">
        <v>82</v>
      </c>
    </row>
    <row r="3221" spans="1:13">
      <c r="A3221" t="s">
        <v>2065</v>
      </c>
      <c r="B3221" t="s">
        <v>2066</v>
      </c>
      <c r="C3221" t="str">
        <f>TEXT(D3221, "mmm")</f>
        <v>Mar</v>
      </c>
      <c r="D3221" s="1">
        <v>45359</v>
      </c>
      <c r="E3221" t="s">
        <v>2067</v>
      </c>
      <c r="F3221" t="s">
        <v>80</v>
      </c>
      <c r="G3221">
        <v>545</v>
      </c>
      <c r="H3221">
        <v>25.47</v>
      </c>
      <c r="I3221">
        <v>13881.15</v>
      </c>
      <c r="J3221" t="s">
        <v>81</v>
      </c>
      <c r="K3221">
        <v>9.4302082092005968E-3</v>
      </c>
      <c r="L3221">
        <v>0.94299999999999995</v>
      </c>
      <c r="M3221" t="s">
        <v>82</v>
      </c>
    </row>
    <row r="3222" spans="1:13">
      <c r="A3222" t="s">
        <v>2099</v>
      </c>
      <c r="B3222" t="s">
        <v>2100</v>
      </c>
      <c r="C3222" t="str">
        <f>TEXT(D3222, "mmm")</f>
        <v>Mar</v>
      </c>
      <c r="D3222" s="1">
        <v>45359</v>
      </c>
      <c r="E3222" t="s">
        <v>2101</v>
      </c>
      <c r="F3222" t="s">
        <v>118</v>
      </c>
      <c r="G3222">
        <v>563</v>
      </c>
      <c r="H3222">
        <v>44.47</v>
      </c>
      <c r="I3222">
        <v>25036.61</v>
      </c>
      <c r="J3222" t="s">
        <v>86</v>
      </c>
      <c r="K3222">
        <v>0.16443838815358311</v>
      </c>
      <c r="L3222">
        <v>16.4438</v>
      </c>
      <c r="M3222" t="s">
        <v>82</v>
      </c>
    </row>
    <row r="3223" spans="1:13">
      <c r="A3223" t="s">
        <v>2102</v>
      </c>
      <c r="B3223" t="s">
        <v>2103</v>
      </c>
      <c r="C3223" t="str">
        <f>TEXT(D3223, "mmm")</f>
        <v>Mar</v>
      </c>
      <c r="D3223" s="1">
        <v>45359</v>
      </c>
      <c r="E3223" t="s">
        <v>2104</v>
      </c>
      <c r="F3223" t="s">
        <v>128</v>
      </c>
      <c r="G3223">
        <v>17094</v>
      </c>
      <c r="H3223">
        <v>0.83</v>
      </c>
      <c r="I3223">
        <v>14188.02</v>
      </c>
      <c r="J3223" t="s">
        <v>86</v>
      </c>
      <c r="K3223">
        <v>-7.2261046675648144E-2</v>
      </c>
      <c r="L3223">
        <v>-7.2260999999999997</v>
      </c>
      <c r="M3223" t="s">
        <v>82</v>
      </c>
    </row>
    <row r="3224" spans="1:13">
      <c r="A3224" t="s">
        <v>2105</v>
      </c>
      <c r="B3224" t="s">
        <v>2106</v>
      </c>
      <c r="C3224" t="str">
        <f>TEXT(D3224, "mmm")</f>
        <v>Mar</v>
      </c>
      <c r="D3224" s="1">
        <v>45359</v>
      </c>
      <c r="E3224" t="s">
        <v>2107</v>
      </c>
      <c r="F3224" t="s">
        <v>80</v>
      </c>
      <c r="G3224">
        <v>7000</v>
      </c>
      <c r="H3224">
        <v>35.130000000000003</v>
      </c>
      <c r="I3224">
        <v>245910</v>
      </c>
      <c r="J3224" t="s">
        <v>86</v>
      </c>
      <c r="K3224">
        <v>-9.129768352835077E-3</v>
      </c>
      <c r="L3224">
        <v>-0.91300000000000003</v>
      </c>
      <c r="M3224" t="s">
        <v>82</v>
      </c>
    </row>
    <row r="3225" spans="1:13">
      <c r="A3225" t="s">
        <v>291</v>
      </c>
      <c r="B3225" t="s">
        <v>292</v>
      </c>
      <c r="C3225" t="str">
        <f>TEXT(D3225, "mmm")</f>
        <v>Mar</v>
      </c>
      <c r="D3225" s="1">
        <v>45359</v>
      </c>
      <c r="E3225" t="s">
        <v>102</v>
      </c>
      <c r="F3225" t="s">
        <v>101</v>
      </c>
      <c r="G3225">
        <v>52761</v>
      </c>
      <c r="H3225">
        <v>8.11</v>
      </c>
      <c r="I3225">
        <v>427891.71</v>
      </c>
      <c r="J3225" t="s">
        <v>81</v>
      </c>
      <c r="K3225">
        <v>-5.6681505832899548E-3</v>
      </c>
      <c r="L3225">
        <v>-0.56679999999999997</v>
      </c>
      <c r="M3225" t="s">
        <v>82</v>
      </c>
    </row>
    <row r="3226" spans="1:13">
      <c r="A3226" t="s">
        <v>291</v>
      </c>
      <c r="B3226" t="s">
        <v>292</v>
      </c>
      <c r="C3226" t="str">
        <f>TEXT(D3226, "mmm")</f>
        <v>Mar</v>
      </c>
      <c r="D3226" s="1">
        <v>45359</v>
      </c>
      <c r="E3226" t="s">
        <v>100</v>
      </c>
      <c r="F3226" t="s">
        <v>101</v>
      </c>
      <c r="G3226">
        <v>52761</v>
      </c>
      <c r="H3226">
        <v>8.11</v>
      </c>
      <c r="I3226">
        <v>427891.71</v>
      </c>
      <c r="J3226" t="s">
        <v>81</v>
      </c>
      <c r="K3226">
        <v>-5.6681505832899548E-3</v>
      </c>
      <c r="L3226">
        <v>-0.56679999999999997</v>
      </c>
      <c r="M3226" t="s">
        <v>82</v>
      </c>
    </row>
    <row r="3227" spans="1:13">
      <c r="A3227" t="s">
        <v>1912</v>
      </c>
      <c r="B3227" t="s">
        <v>1913</v>
      </c>
      <c r="C3227" t="str">
        <f>TEXT(D3227, "mmm")</f>
        <v>Mar</v>
      </c>
      <c r="D3227" s="1">
        <v>45359</v>
      </c>
      <c r="E3227" t="s">
        <v>1916</v>
      </c>
      <c r="F3227" t="s">
        <v>101</v>
      </c>
      <c r="G3227">
        <v>800000</v>
      </c>
      <c r="H3227">
        <v>4.5999999999999996</v>
      </c>
      <c r="I3227">
        <v>3680000</v>
      </c>
      <c r="J3227" t="s">
        <v>81</v>
      </c>
      <c r="K3227">
        <v>6.7685578153611425E-2</v>
      </c>
      <c r="L3227">
        <v>6.7686000000000002</v>
      </c>
      <c r="M3227" t="s">
        <v>82</v>
      </c>
    </row>
    <row r="3228" spans="1:13">
      <c r="A3228" t="s">
        <v>1875</v>
      </c>
      <c r="B3228" t="s">
        <v>1876</v>
      </c>
      <c r="C3228" t="str">
        <f>TEXT(D3228, "mmm")</f>
        <v>Mar</v>
      </c>
      <c r="D3228" s="1">
        <v>45359</v>
      </c>
      <c r="E3228" t="s">
        <v>1879</v>
      </c>
      <c r="F3228" t="s">
        <v>217</v>
      </c>
      <c r="G3228">
        <v>101</v>
      </c>
      <c r="H3228">
        <v>924.26</v>
      </c>
      <c r="I3228">
        <v>93350.26</v>
      </c>
      <c r="J3228" t="s">
        <v>81</v>
      </c>
      <c r="K3228">
        <v>9.2326865774981393E-2</v>
      </c>
      <c r="L3228">
        <v>9.2326999999999995</v>
      </c>
      <c r="M3228" t="s">
        <v>82</v>
      </c>
    </row>
    <row r="3229" spans="1:13">
      <c r="A3229" t="s">
        <v>525</v>
      </c>
      <c r="B3229" t="s">
        <v>526</v>
      </c>
      <c r="C3229" t="str">
        <f>TEXT(D3229, "mmm")</f>
        <v>Mar</v>
      </c>
      <c r="D3229" s="1">
        <v>45359</v>
      </c>
      <c r="E3229" t="s">
        <v>260</v>
      </c>
      <c r="F3229" t="s">
        <v>101</v>
      </c>
      <c r="G3229">
        <v>24983</v>
      </c>
      <c r="H3229">
        <v>42.25</v>
      </c>
      <c r="I3229">
        <v>1055531.75</v>
      </c>
      <c r="J3229" t="s">
        <v>81</v>
      </c>
      <c r="K3229">
        <v>-0.22234590720258651</v>
      </c>
      <c r="L3229">
        <v>-22.2346</v>
      </c>
      <c r="M3229" t="s">
        <v>82</v>
      </c>
    </row>
    <row r="3230" spans="1:13">
      <c r="A3230" t="s">
        <v>525</v>
      </c>
      <c r="B3230" t="s">
        <v>526</v>
      </c>
      <c r="C3230" t="str">
        <f>TEXT(D3230, "mmm")</f>
        <v>Mar</v>
      </c>
      <c r="D3230" s="1">
        <v>45359</v>
      </c>
      <c r="E3230" t="s">
        <v>258</v>
      </c>
      <c r="F3230" t="s">
        <v>101</v>
      </c>
      <c r="G3230">
        <v>24983</v>
      </c>
      <c r="H3230">
        <v>42.25</v>
      </c>
      <c r="I3230">
        <v>1055531.75</v>
      </c>
      <c r="J3230" t="s">
        <v>81</v>
      </c>
      <c r="K3230">
        <v>-0.22234590720258651</v>
      </c>
      <c r="L3230">
        <v>-22.2346</v>
      </c>
      <c r="M3230" t="s">
        <v>82</v>
      </c>
    </row>
    <row r="3231" spans="1:13">
      <c r="A3231" t="s">
        <v>525</v>
      </c>
      <c r="B3231" t="s">
        <v>526</v>
      </c>
      <c r="C3231" t="str">
        <f>TEXT(D3231, "mmm")</f>
        <v>Mar</v>
      </c>
      <c r="D3231" s="1">
        <v>45359</v>
      </c>
      <c r="E3231" t="s">
        <v>259</v>
      </c>
      <c r="F3231" t="s">
        <v>101</v>
      </c>
      <c r="G3231">
        <v>24983</v>
      </c>
      <c r="H3231">
        <v>42.25</v>
      </c>
      <c r="I3231">
        <v>1055531.75</v>
      </c>
      <c r="J3231" t="s">
        <v>81</v>
      </c>
      <c r="K3231">
        <v>-0.22234590720258651</v>
      </c>
      <c r="L3231">
        <v>-22.2346</v>
      </c>
      <c r="M3231" t="s">
        <v>82</v>
      </c>
    </row>
    <row r="3232" spans="1:13">
      <c r="A3232" t="s">
        <v>525</v>
      </c>
      <c r="B3232" t="s">
        <v>526</v>
      </c>
      <c r="C3232" t="str">
        <f>TEXT(D3232, "mmm")</f>
        <v>Mar</v>
      </c>
      <c r="D3232" s="1">
        <v>45359</v>
      </c>
      <c r="E3232" t="s">
        <v>260</v>
      </c>
      <c r="F3232" t="s">
        <v>101</v>
      </c>
      <c r="G3232">
        <v>61668</v>
      </c>
      <c r="H3232">
        <v>44.62</v>
      </c>
      <c r="I3232">
        <v>2751626.16</v>
      </c>
      <c r="J3232" t="s">
        <v>86</v>
      </c>
      <c r="K3232">
        <v>-0.22234590720258651</v>
      </c>
      <c r="L3232">
        <v>-22.2346</v>
      </c>
      <c r="M3232" t="s">
        <v>82</v>
      </c>
    </row>
    <row r="3233" spans="1:13">
      <c r="A3233" t="s">
        <v>525</v>
      </c>
      <c r="B3233" t="s">
        <v>526</v>
      </c>
      <c r="C3233" t="str">
        <f>TEXT(D3233, "mmm")</f>
        <v>Mar</v>
      </c>
      <c r="D3233" s="1">
        <v>45359</v>
      </c>
      <c r="E3233" t="s">
        <v>258</v>
      </c>
      <c r="F3233" t="s">
        <v>101</v>
      </c>
      <c r="G3233">
        <v>61668</v>
      </c>
      <c r="H3233">
        <v>44.62</v>
      </c>
      <c r="I3233">
        <v>2751626.16</v>
      </c>
      <c r="J3233" t="s">
        <v>86</v>
      </c>
      <c r="K3233">
        <v>-0.22234590720258651</v>
      </c>
      <c r="L3233">
        <v>-22.2346</v>
      </c>
      <c r="M3233" t="s">
        <v>82</v>
      </c>
    </row>
    <row r="3234" spans="1:13">
      <c r="A3234" t="s">
        <v>525</v>
      </c>
      <c r="B3234" t="s">
        <v>526</v>
      </c>
      <c r="C3234" t="str">
        <f>TEXT(D3234, "mmm")</f>
        <v>Mar</v>
      </c>
      <c r="D3234" s="1">
        <v>45359</v>
      </c>
      <c r="E3234" t="s">
        <v>259</v>
      </c>
      <c r="F3234" t="s">
        <v>101</v>
      </c>
      <c r="G3234">
        <v>61668</v>
      </c>
      <c r="H3234">
        <v>44.62</v>
      </c>
      <c r="I3234">
        <v>2751626.16</v>
      </c>
      <c r="J3234" t="s">
        <v>86</v>
      </c>
      <c r="K3234">
        <v>-0.22234590720258651</v>
      </c>
      <c r="L3234">
        <v>-22.2346</v>
      </c>
      <c r="M3234" t="s">
        <v>82</v>
      </c>
    </row>
    <row r="3235" spans="1:13">
      <c r="A3235" t="s">
        <v>525</v>
      </c>
      <c r="B3235" t="s">
        <v>526</v>
      </c>
      <c r="C3235" t="str">
        <f>TEXT(D3235, "mmm")</f>
        <v>Mar</v>
      </c>
      <c r="D3235" s="1">
        <v>45359</v>
      </c>
      <c r="E3235" t="s">
        <v>260</v>
      </c>
      <c r="F3235" t="s">
        <v>101</v>
      </c>
      <c r="G3235">
        <v>18548</v>
      </c>
      <c r="H3235">
        <v>43.26</v>
      </c>
      <c r="I3235">
        <v>802386.48</v>
      </c>
      <c r="J3235" t="s">
        <v>81</v>
      </c>
      <c r="K3235">
        <v>-0.22234590720258651</v>
      </c>
      <c r="L3235">
        <v>-22.2346</v>
      </c>
      <c r="M3235" t="s">
        <v>82</v>
      </c>
    </row>
    <row r="3236" spans="1:13">
      <c r="A3236" t="s">
        <v>525</v>
      </c>
      <c r="B3236" t="s">
        <v>526</v>
      </c>
      <c r="C3236" t="str">
        <f>TEXT(D3236, "mmm")</f>
        <v>Mar</v>
      </c>
      <c r="D3236" s="1">
        <v>45359</v>
      </c>
      <c r="E3236" t="s">
        <v>258</v>
      </c>
      <c r="F3236" t="s">
        <v>101</v>
      </c>
      <c r="G3236">
        <v>18548</v>
      </c>
      <c r="H3236">
        <v>43.26</v>
      </c>
      <c r="I3236">
        <v>802386.48</v>
      </c>
      <c r="J3236" t="s">
        <v>81</v>
      </c>
      <c r="K3236">
        <v>-0.22234590720258651</v>
      </c>
      <c r="L3236">
        <v>-22.2346</v>
      </c>
      <c r="M3236" t="s">
        <v>82</v>
      </c>
    </row>
    <row r="3237" spans="1:13">
      <c r="A3237" t="s">
        <v>525</v>
      </c>
      <c r="B3237" t="s">
        <v>526</v>
      </c>
      <c r="C3237" t="str">
        <f>TEXT(D3237, "mmm")</f>
        <v>Mar</v>
      </c>
      <c r="D3237" s="1">
        <v>45359</v>
      </c>
      <c r="E3237" t="s">
        <v>259</v>
      </c>
      <c r="F3237" t="s">
        <v>101</v>
      </c>
      <c r="G3237">
        <v>18548</v>
      </c>
      <c r="H3237">
        <v>43.26</v>
      </c>
      <c r="I3237">
        <v>802386.48</v>
      </c>
      <c r="J3237" t="s">
        <v>81</v>
      </c>
      <c r="K3237">
        <v>-0.22234590720258651</v>
      </c>
      <c r="L3237">
        <v>-22.2346</v>
      </c>
      <c r="M3237" t="s">
        <v>82</v>
      </c>
    </row>
    <row r="3238" spans="1:13">
      <c r="A3238" t="s">
        <v>525</v>
      </c>
      <c r="B3238" t="s">
        <v>526</v>
      </c>
      <c r="C3238" t="str">
        <f>TEXT(D3238, "mmm")</f>
        <v>Mar</v>
      </c>
      <c r="D3238" s="1">
        <v>45359</v>
      </c>
      <c r="E3238" t="s">
        <v>260</v>
      </c>
      <c r="F3238" t="s">
        <v>101</v>
      </c>
      <c r="G3238">
        <v>8862</v>
      </c>
      <c r="H3238">
        <v>45.96</v>
      </c>
      <c r="I3238">
        <v>407297.52</v>
      </c>
      <c r="J3238" t="s">
        <v>81</v>
      </c>
      <c r="K3238">
        <v>-0.22234590720258651</v>
      </c>
      <c r="L3238">
        <v>-22.2346</v>
      </c>
      <c r="M3238" t="s">
        <v>82</v>
      </c>
    </row>
    <row r="3239" spans="1:13">
      <c r="A3239" t="s">
        <v>525</v>
      </c>
      <c r="B3239" t="s">
        <v>526</v>
      </c>
      <c r="C3239" t="str">
        <f>TEXT(D3239, "mmm")</f>
        <v>Mar</v>
      </c>
      <c r="D3239" s="1">
        <v>45359</v>
      </c>
      <c r="E3239" t="s">
        <v>258</v>
      </c>
      <c r="F3239" t="s">
        <v>101</v>
      </c>
      <c r="G3239">
        <v>8862</v>
      </c>
      <c r="H3239">
        <v>45.96</v>
      </c>
      <c r="I3239">
        <v>407297.52</v>
      </c>
      <c r="J3239" t="s">
        <v>81</v>
      </c>
      <c r="K3239">
        <v>-0.22234590720258651</v>
      </c>
      <c r="L3239">
        <v>-22.2346</v>
      </c>
      <c r="M3239" t="s">
        <v>82</v>
      </c>
    </row>
    <row r="3240" spans="1:13">
      <c r="A3240" t="s">
        <v>525</v>
      </c>
      <c r="B3240" t="s">
        <v>526</v>
      </c>
      <c r="C3240" t="str">
        <f>TEXT(D3240, "mmm")</f>
        <v>Mar</v>
      </c>
      <c r="D3240" s="1">
        <v>45359</v>
      </c>
      <c r="E3240" t="s">
        <v>259</v>
      </c>
      <c r="F3240" t="s">
        <v>101</v>
      </c>
      <c r="G3240">
        <v>8862</v>
      </c>
      <c r="H3240">
        <v>45.96</v>
      </c>
      <c r="I3240">
        <v>407297.52</v>
      </c>
      <c r="J3240" t="s">
        <v>81</v>
      </c>
      <c r="K3240">
        <v>-0.22234590720258651</v>
      </c>
      <c r="L3240">
        <v>-22.2346</v>
      </c>
      <c r="M3240" t="s">
        <v>82</v>
      </c>
    </row>
    <row r="3241" spans="1:13">
      <c r="A3241" t="s">
        <v>525</v>
      </c>
      <c r="B3241" t="s">
        <v>526</v>
      </c>
      <c r="C3241" t="str">
        <f>TEXT(D3241, "mmm")</f>
        <v>Mar</v>
      </c>
      <c r="D3241" s="1">
        <v>45359</v>
      </c>
      <c r="E3241" t="s">
        <v>260</v>
      </c>
      <c r="F3241" t="s">
        <v>101</v>
      </c>
      <c r="G3241">
        <v>156597</v>
      </c>
      <c r="H3241">
        <v>45.26</v>
      </c>
      <c r="I3241">
        <v>7087580.2199999997</v>
      </c>
      <c r="J3241" t="s">
        <v>86</v>
      </c>
      <c r="K3241">
        <v>-0.22234590720258651</v>
      </c>
      <c r="L3241">
        <v>-22.2346</v>
      </c>
      <c r="M3241" t="s">
        <v>82</v>
      </c>
    </row>
    <row r="3242" spans="1:13">
      <c r="A3242" t="s">
        <v>525</v>
      </c>
      <c r="B3242" t="s">
        <v>526</v>
      </c>
      <c r="C3242" t="str">
        <f>TEXT(D3242, "mmm")</f>
        <v>Mar</v>
      </c>
      <c r="D3242" s="1">
        <v>45359</v>
      </c>
      <c r="E3242" t="s">
        <v>258</v>
      </c>
      <c r="F3242" t="s">
        <v>101</v>
      </c>
      <c r="G3242">
        <v>156597</v>
      </c>
      <c r="H3242">
        <v>45.26</v>
      </c>
      <c r="I3242">
        <v>7087580.2199999997</v>
      </c>
      <c r="J3242" t="s">
        <v>86</v>
      </c>
      <c r="K3242">
        <v>-0.22234590720258651</v>
      </c>
      <c r="L3242">
        <v>-22.2346</v>
      </c>
      <c r="M3242" t="s">
        <v>82</v>
      </c>
    </row>
    <row r="3243" spans="1:13">
      <c r="A3243" t="s">
        <v>525</v>
      </c>
      <c r="B3243" t="s">
        <v>526</v>
      </c>
      <c r="C3243" t="str">
        <f>TEXT(D3243, "mmm")</f>
        <v>Mar</v>
      </c>
      <c r="D3243" s="1">
        <v>45359</v>
      </c>
      <c r="E3243" t="s">
        <v>259</v>
      </c>
      <c r="F3243" t="s">
        <v>101</v>
      </c>
      <c r="G3243">
        <v>156597</v>
      </c>
      <c r="H3243">
        <v>45.26</v>
      </c>
      <c r="I3243">
        <v>7087580.2199999997</v>
      </c>
      <c r="J3243" t="s">
        <v>86</v>
      </c>
      <c r="K3243">
        <v>-0.22234590720258651</v>
      </c>
      <c r="L3243">
        <v>-22.2346</v>
      </c>
      <c r="M3243" t="s">
        <v>82</v>
      </c>
    </row>
    <row r="3244" spans="1:13">
      <c r="A3244" t="s">
        <v>525</v>
      </c>
      <c r="B3244" t="s">
        <v>526</v>
      </c>
      <c r="C3244" t="str">
        <f>TEXT(D3244, "mmm")</f>
        <v>Mar</v>
      </c>
      <c r="D3244" s="1">
        <v>45359</v>
      </c>
      <c r="E3244" t="s">
        <v>260</v>
      </c>
      <c r="F3244" t="s">
        <v>101</v>
      </c>
      <c r="G3244">
        <v>29342</v>
      </c>
      <c r="H3244">
        <v>41.23</v>
      </c>
      <c r="I3244">
        <v>1209770.6599999999</v>
      </c>
      <c r="J3244" t="s">
        <v>81</v>
      </c>
      <c r="K3244">
        <v>-0.22234590720258651</v>
      </c>
      <c r="L3244">
        <v>-22.2346</v>
      </c>
      <c r="M3244" t="s">
        <v>82</v>
      </c>
    </row>
    <row r="3245" spans="1:13">
      <c r="A3245" t="s">
        <v>525</v>
      </c>
      <c r="B3245" t="s">
        <v>526</v>
      </c>
      <c r="C3245" t="str">
        <f>TEXT(D3245, "mmm")</f>
        <v>Mar</v>
      </c>
      <c r="D3245" s="1">
        <v>45359</v>
      </c>
      <c r="E3245" t="s">
        <v>258</v>
      </c>
      <c r="F3245" t="s">
        <v>101</v>
      </c>
      <c r="G3245">
        <v>29342</v>
      </c>
      <c r="H3245">
        <v>41.23</v>
      </c>
      <c r="I3245">
        <v>1209770.6599999999</v>
      </c>
      <c r="J3245" t="s">
        <v>81</v>
      </c>
      <c r="K3245">
        <v>-0.22234590720258651</v>
      </c>
      <c r="L3245">
        <v>-22.2346</v>
      </c>
      <c r="M3245" t="s">
        <v>82</v>
      </c>
    </row>
    <row r="3246" spans="1:13">
      <c r="A3246" t="s">
        <v>525</v>
      </c>
      <c r="B3246" t="s">
        <v>526</v>
      </c>
      <c r="C3246" t="str">
        <f>TEXT(D3246, "mmm")</f>
        <v>Mar</v>
      </c>
      <c r="D3246" s="1">
        <v>45359</v>
      </c>
      <c r="E3246" t="s">
        <v>259</v>
      </c>
      <c r="F3246" t="s">
        <v>101</v>
      </c>
      <c r="G3246">
        <v>29342</v>
      </c>
      <c r="H3246">
        <v>41.23</v>
      </c>
      <c r="I3246">
        <v>1209770.6599999999</v>
      </c>
      <c r="J3246" t="s">
        <v>81</v>
      </c>
      <c r="K3246">
        <v>-0.22234590720258651</v>
      </c>
      <c r="L3246">
        <v>-22.2346</v>
      </c>
      <c r="M3246" t="s">
        <v>82</v>
      </c>
    </row>
    <row r="3247" spans="1:13">
      <c r="A3247" t="s">
        <v>185</v>
      </c>
      <c r="B3247" t="s">
        <v>186</v>
      </c>
      <c r="C3247" t="str">
        <f>TEXT(D3247, "mmm")</f>
        <v>Mar</v>
      </c>
      <c r="D3247" s="1">
        <v>45359</v>
      </c>
      <c r="E3247" t="s">
        <v>1760</v>
      </c>
      <c r="F3247" t="s">
        <v>276</v>
      </c>
      <c r="G3247">
        <v>1000</v>
      </c>
      <c r="H3247">
        <v>13.82</v>
      </c>
      <c r="I3247">
        <v>13820</v>
      </c>
      <c r="J3247" t="s">
        <v>81</v>
      </c>
      <c r="K3247">
        <v>1.4533885513392519E-3</v>
      </c>
      <c r="L3247">
        <v>0.14530000000000001</v>
      </c>
      <c r="M3247" t="s">
        <v>82</v>
      </c>
    </row>
    <row r="3248" spans="1:13">
      <c r="A3248" t="s">
        <v>185</v>
      </c>
      <c r="B3248" t="s">
        <v>186</v>
      </c>
      <c r="C3248" t="str">
        <f>TEXT(D3248, "mmm")</f>
        <v>Mar</v>
      </c>
      <c r="D3248" s="1">
        <v>45359</v>
      </c>
      <c r="E3248" t="s">
        <v>1760</v>
      </c>
      <c r="F3248" t="s">
        <v>276</v>
      </c>
      <c r="G3248">
        <v>1000</v>
      </c>
      <c r="H3248">
        <v>13.78</v>
      </c>
      <c r="I3248">
        <v>13780</v>
      </c>
      <c r="J3248" t="s">
        <v>81</v>
      </c>
      <c r="K3248">
        <v>1.4533885513392519E-3</v>
      </c>
      <c r="L3248">
        <v>0.14530000000000001</v>
      </c>
      <c r="M3248" t="s">
        <v>82</v>
      </c>
    </row>
    <row r="3249" spans="1:13">
      <c r="A3249" t="s">
        <v>185</v>
      </c>
      <c r="B3249" t="s">
        <v>186</v>
      </c>
      <c r="C3249" t="str">
        <f>TEXT(D3249, "mmm")</f>
        <v>Mar</v>
      </c>
      <c r="D3249" s="1">
        <v>45359</v>
      </c>
      <c r="E3249" t="s">
        <v>1760</v>
      </c>
      <c r="F3249" t="s">
        <v>276</v>
      </c>
      <c r="G3249">
        <v>1000</v>
      </c>
      <c r="H3249">
        <v>13.9</v>
      </c>
      <c r="I3249">
        <v>13900</v>
      </c>
      <c r="J3249" t="s">
        <v>81</v>
      </c>
      <c r="K3249">
        <v>1.4533885513392519E-3</v>
      </c>
      <c r="L3249">
        <v>0.14530000000000001</v>
      </c>
      <c r="M3249" t="s">
        <v>82</v>
      </c>
    </row>
    <row r="3250" spans="1:13">
      <c r="A3250" t="s">
        <v>185</v>
      </c>
      <c r="B3250" t="s">
        <v>186</v>
      </c>
      <c r="C3250" t="str">
        <f>TEXT(D3250, "mmm")</f>
        <v>Mar</v>
      </c>
      <c r="D3250" s="1">
        <v>45359</v>
      </c>
      <c r="E3250" t="s">
        <v>1760</v>
      </c>
      <c r="F3250" t="s">
        <v>276</v>
      </c>
      <c r="G3250">
        <v>1000</v>
      </c>
      <c r="H3250">
        <v>13.9</v>
      </c>
      <c r="I3250">
        <v>13900</v>
      </c>
      <c r="J3250" t="s">
        <v>81</v>
      </c>
      <c r="K3250">
        <v>1.4533885513392519E-3</v>
      </c>
      <c r="L3250">
        <v>0.14530000000000001</v>
      </c>
      <c r="M3250" t="s">
        <v>82</v>
      </c>
    </row>
    <row r="3251" spans="1:13">
      <c r="A3251" t="s">
        <v>1270</v>
      </c>
      <c r="B3251" t="s">
        <v>1271</v>
      </c>
      <c r="C3251" t="str">
        <f>TEXT(D3251, "mmm")</f>
        <v>Mar</v>
      </c>
      <c r="D3251" s="1">
        <v>45359</v>
      </c>
      <c r="E3251" t="s">
        <v>2108</v>
      </c>
      <c r="F3251" t="s">
        <v>80</v>
      </c>
      <c r="G3251">
        <v>6500</v>
      </c>
      <c r="H3251">
        <v>9.14</v>
      </c>
      <c r="I3251">
        <v>59410.000000000007</v>
      </c>
      <c r="J3251" t="s">
        <v>81</v>
      </c>
      <c r="K3251">
        <v>-1.521732527727304E-2</v>
      </c>
      <c r="L3251">
        <v>-1.5217000000000001</v>
      </c>
      <c r="M3251" t="s">
        <v>82</v>
      </c>
    </row>
    <row r="3252" spans="1:13">
      <c r="A3252" t="s">
        <v>1912</v>
      </c>
      <c r="B3252" t="s">
        <v>1913</v>
      </c>
      <c r="C3252" t="str">
        <f>TEXT(D3252, "mmm")</f>
        <v>Mar</v>
      </c>
      <c r="D3252" s="1">
        <v>45359</v>
      </c>
      <c r="E3252" t="s">
        <v>1919</v>
      </c>
      <c r="F3252" t="s">
        <v>101</v>
      </c>
      <c r="G3252">
        <v>800000</v>
      </c>
      <c r="H3252">
        <v>4.5999999999999996</v>
      </c>
      <c r="I3252">
        <v>3680000</v>
      </c>
      <c r="J3252" t="s">
        <v>81</v>
      </c>
      <c r="K3252">
        <v>6.7685578153611425E-2</v>
      </c>
      <c r="L3252">
        <v>6.7686000000000002</v>
      </c>
      <c r="M3252" t="s">
        <v>82</v>
      </c>
    </row>
    <row r="3253" spans="1:13">
      <c r="A3253" t="s">
        <v>1912</v>
      </c>
      <c r="B3253" t="s">
        <v>1913</v>
      </c>
      <c r="C3253" t="str">
        <f>TEXT(D3253, "mmm")</f>
        <v>Mar</v>
      </c>
      <c r="D3253" s="1">
        <v>45359</v>
      </c>
      <c r="E3253" t="s">
        <v>1917</v>
      </c>
      <c r="F3253" t="s">
        <v>101</v>
      </c>
      <c r="G3253">
        <v>800000</v>
      </c>
      <c r="H3253">
        <v>4.5999999999999996</v>
      </c>
      <c r="I3253">
        <v>3680000</v>
      </c>
      <c r="J3253" t="s">
        <v>81</v>
      </c>
      <c r="K3253">
        <v>6.7685578153611425E-2</v>
      </c>
      <c r="L3253">
        <v>6.7686000000000002</v>
      </c>
      <c r="M3253" t="s">
        <v>82</v>
      </c>
    </row>
    <row r="3254" spans="1:13">
      <c r="A3254" t="s">
        <v>1912</v>
      </c>
      <c r="B3254" t="s">
        <v>1913</v>
      </c>
      <c r="C3254" t="str">
        <f>TEXT(D3254, "mmm")</f>
        <v>Mar</v>
      </c>
      <c r="D3254" s="1">
        <v>45359</v>
      </c>
      <c r="E3254" t="s">
        <v>1914</v>
      </c>
      <c r="F3254" t="s">
        <v>101</v>
      </c>
      <c r="G3254">
        <v>800000</v>
      </c>
      <c r="H3254">
        <v>4.5999999999999996</v>
      </c>
      <c r="I3254">
        <v>3680000</v>
      </c>
      <c r="J3254" t="s">
        <v>81</v>
      </c>
      <c r="K3254">
        <v>6.7685578153611425E-2</v>
      </c>
      <c r="L3254">
        <v>6.7686000000000002</v>
      </c>
      <c r="M3254" t="s">
        <v>82</v>
      </c>
    </row>
    <row r="3255" spans="1:13">
      <c r="A3255" t="s">
        <v>1912</v>
      </c>
      <c r="B3255" t="s">
        <v>1913</v>
      </c>
      <c r="C3255" t="str">
        <f>TEXT(D3255, "mmm")</f>
        <v>Mar</v>
      </c>
      <c r="D3255" s="1">
        <v>45359</v>
      </c>
      <c r="E3255" t="s">
        <v>1918</v>
      </c>
      <c r="F3255" t="s">
        <v>101</v>
      </c>
      <c r="G3255">
        <v>800000</v>
      </c>
      <c r="H3255">
        <v>4.5999999999999996</v>
      </c>
      <c r="I3255">
        <v>3680000</v>
      </c>
      <c r="J3255" t="s">
        <v>81</v>
      </c>
      <c r="K3255">
        <v>6.7685578153611425E-2</v>
      </c>
      <c r="L3255">
        <v>6.7686000000000002</v>
      </c>
      <c r="M3255" t="s">
        <v>82</v>
      </c>
    </row>
    <row r="3256" spans="1:13">
      <c r="A3256" t="s">
        <v>1912</v>
      </c>
      <c r="B3256" t="s">
        <v>1913</v>
      </c>
      <c r="C3256" t="str">
        <f>TEXT(D3256, "mmm")</f>
        <v>Mar</v>
      </c>
      <c r="D3256" s="1">
        <v>45359</v>
      </c>
      <c r="E3256" t="s">
        <v>1915</v>
      </c>
      <c r="F3256" t="s">
        <v>101</v>
      </c>
      <c r="G3256">
        <v>800000</v>
      </c>
      <c r="H3256">
        <v>4.5999999999999996</v>
      </c>
      <c r="I3256">
        <v>3680000</v>
      </c>
      <c r="J3256" t="s">
        <v>81</v>
      </c>
      <c r="K3256">
        <v>6.7685578153611425E-2</v>
      </c>
      <c r="L3256">
        <v>6.7686000000000002</v>
      </c>
      <c r="M3256" t="s">
        <v>82</v>
      </c>
    </row>
    <row r="3257" spans="1:13">
      <c r="A3257" t="s">
        <v>2109</v>
      </c>
      <c r="B3257" t="s">
        <v>2110</v>
      </c>
      <c r="C3257" t="str">
        <f>TEXT(D3257, "mmm")</f>
        <v>Mar</v>
      </c>
      <c r="D3257" s="1">
        <v>45359</v>
      </c>
      <c r="E3257" t="s">
        <v>2111</v>
      </c>
      <c r="F3257" t="s">
        <v>80</v>
      </c>
      <c r="G3257">
        <v>5000</v>
      </c>
      <c r="H3257">
        <v>26.1</v>
      </c>
      <c r="I3257">
        <v>130500</v>
      </c>
      <c r="J3257" t="s">
        <v>86</v>
      </c>
      <c r="K3257">
        <v>1.7374398963337031E-2</v>
      </c>
      <c r="L3257">
        <v>1.7374000000000001</v>
      </c>
      <c r="M3257" t="s">
        <v>82</v>
      </c>
    </row>
    <row r="3258" spans="1:13">
      <c r="A3258" t="s">
        <v>1875</v>
      </c>
      <c r="B3258" t="s">
        <v>1876</v>
      </c>
      <c r="C3258" t="str">
        <f>TEXT(D3258, "mmm")</f>
        <v>Mar</v>
      </c>
      <c r="D3258" s="1">
        <v>45359</v>
      </c>
      <c r="E3258" t="s">
        <v>1878</v>
      </c>
      <c r="F3258" t="s">
        <v>101</v>
      </c>
      <c r="G3258">
        <v>1005</v>
      </c>
      <c r="H3258">
        <v>185.24</v>
      </c>
      <c r="I3258">
        <v>186166.2</v>
      </c>
      <c r="J3258" t="s">
        <v>81</v>
      </c>
      <c r="K3258">
        <v>9.2326865774981393E-2</v>
      </c>
      <c r="L3258">
        <v>9.2326999999999995</v>
      </c>
      <c r="M3258" t="s">
        <v>82</v>
      </c>
    </row>
    <row r="3259" spans="1:13">
      <c r="A3259" t="s">
        <v>1875</v>
      </c>
      <c r="B3259" t="s">
        <v>1876</v>
      </c>
      <c r="C3259" t="str">
        <f>TEXT(D3259, "mmm")</f>
        <v>Mar</v>
      </c>
      <c r="D3259" s="1">
        <v>45359</v>
      </c>
      <c r="E3259" t="s">
        <v>1877</v>
      </c>
      <c r="F3259" t="s">
        <v>101</v>
      </c>
      <c r="G3259">
        <v>1005</v>
      </c>
      <c r="H3259">
        <v>185.24</v>
      </c>
      <c r="I3259">
        <v>186166.2</v>
      </c>
      <c r="J3259" t="s">
        <v>81</v>
      </c>
      <c r="K3259">
        <v>9.2326865774981393E-2</v>
      </c>
      <c r="L3259">
        <v>9.2326999999999995</v>
      </c>
      <c r="M3259" t="s">
        <v>82</v>
      </c>
    </row>
    <row r="3260" spans="1:13">
      <c r="A3260" t="s">
        <v>1875</v>
      </c>
      <c r="B3260" t="s">
        <v>1876</v>
      </c>
      <c r="C3260" t="str">
        <f>TEXT(D3260, "mmm")</f>
        <v>Mar</v>
      </c>
      <c r="D3260" s="1">
        <v>45359</v>
      </c>
      <c r="E3260" t="s">
        <v>1879</v>
      </c>
      <c r="F3260" t="s">
        <v>217</v>
      </c>
      <c r="G3260">
        <v>1005</v>
      </c>
      <c r="H3260">
        <v>185.24</v>
      </c>
      <c r="I3260">
        <v>186166.2</v>
      </c>
      <c r="J3260" t="s">
        <v>81</v>
      </c>
      <c r="K3260">
        <v>9.2326865774981393E-2</v>
      </c>
      <c r="L3260">
        <v>9.2326999999999995</v>
      </c>
      <c r="M3260" t="s">
        <v>82</v>
      </c>
    </row>
    <row r="3261" spans="1:13">
      <c r="A3261" t="s">
        <v>1875</v>
      </c>
      <c r="B3261" t="s">
        <v>1876</v>
      </c>
      <c r="C3261" t="str">
        <f>TEXT(D3261, "mmm")</f>
        <v>Mar</v>
      </c>
      <c r="D3261" s="1">
        <v>45359</v>
      </c>
      <c r="E3261" t="s">
        <v>1878</v>
      </c>
      <c r="F3261" t="s">
        <v>101</v>
      </c>
      <c r="G3261">
        <v>101</v>
      </c>
      <c r="H3261">
        <v>924.26</v>
      </c>
      <c r="I3261">
        <v>93350.26</v>
      </c>
      <c r="J3261" t="s">
        <v>81</v>
      </c>
      <c r="K3261">
        <v>9.2326865774981393E-2</v>
      </c>
      <c r="L3261">
        <v>9.2326999999999995</v>
      </c>
      <c r="M3261" t="s">
        <v>82</v>
      </c>
    </row>
    <row r="3262" spans="1:13">
      <c r="A3262" t="s">
        <v>1875</v>
      </c>
      <c r="B3262" t="s">
        <v>1876</v>
      </c>
      <c r="C3262" t="str">
        <f>TEXT(D3262, "mmm")</f>
        <v>Mar</v>
      </c>
      <c r="D3262" s="1">
        <v>45359</v>
      </c>
      <c r="E3262" t="s">
        <v>1877</v>
      </c>
      <c r="F3262" t="s">
        <v>101</v>
      </c>
      <c r="G3262">
        <v>101</v>
      </c>
      <c r="H3262">
        <v>924.26</v>
      </c>
      <c r="I3262">
        <v>93350.26</v>
      </c>
      <c r="J3262" t="s">
        <v>81</v>
      </c>
      <c r="K3262">
        <v>9.2326865774981393E-2</v>
      </c>
      <c r="L3262">
        <v>9.2326999999999995</v>
      </c>
      <c r="M3262" t="s">
        <v>82</v>
      </c>
    </row>
    <row r="3263" spans="1:13">
      <c r="A3263" t="s">
        <v>121</v>
      </c>
      <c r="B3263" t="s">
        <v>122</v>
      </c>
      <c r="C3263" t="str">
        <f>TEXT(D3263, "mmm")</f>
        <v>Mar</v>
      </c>
      <c r="D3263" s="1">
        <v>45359</v>
      </c>
      <c r="E3263" t="s">
        <v>102</v>
      </c>
      <c r="F3263" t="s">
        <v>101</v>
      </c>
      <c r="G3263">
        <v>12890</v>
      </c>
      <c r="H3263">
        <v>10.63</v>
      </c>
      <c r="I3263">
        <v>137020.70000000001</v>
      </c>
      <c r="J3263" t="s">
        <v>81</v>
      </c>
      <c r="K3263">
        <v>1.876528563727331E-2</v>
      </c>
      <c r="L3263">
        <v>1.8765000000000001</v>
      </c>
      <c r="M3263" t="s">
        <v>82</v>
      </c>
    </row>
    <row r="3264" spans="1:13">
      <c r="A3264" t="s">
        <v>121</v>
      </c>
      <c r="B3264" t="s">
        <v>122</v>
      </c>
      <c r="C3264" t="str">
        <f>TEXT(D3264, "mmm")</f>
        <v>Mar</v>
      </c>
      <c r="D3264" s="1">
        <v>45359</v>
      </c>
      <c r="E3264" t="s">
        <v>100</v>
      </c>
      <c r="F3264" t="s">
        <v>101</v>
      </c>
      <c r="G3264">
        <v>12890</v>
      </c>
      <c r="H3264">
        <v>10.63</v>
      </c>
      <c r="I3264">
        <v>137020.70000000001</v>
      </c>
      <c r="J3264" t="s">
        <v>81</v>
      </c>
      <c r="K3264">
        <v>1.876528563727331E-2</v>
      </c>
      <c r="L3264">
        <v>1.8765000000000001</v>
      </c>
      <c r="M3264" t="s">
        <v>82</v>
      </c>
    </row>
    <row r="3265" spans="1:13">
      <c r="A3265" t="s">
        <v>129</v>
      </c>
      <c r="B3265" t="s">
        <v>130</v>
      </c>
      <c r="C3265" t="str">
        <f>TEXT(D3265, "mmm")</f>
        <v>Mar</v>
      </c>
      <c r="D3265" s="1">
        <v>45359</v>
      </c>
      <c r="E3265" t="s">
        <v>109</v>
      </c>
      <c r="F3265" t="s">
        <v>101</v>
      </c>
      <c r="G3265">
        <v>10000</v>
      </c>
      <c r="H3265">
        <v>6.82</v>
      </c>
      <c r="I3265">
        <v>68200</v>
      </c>
      <c r="J3265" t="s">
        <v>81</v>
      </c>
      <c r="K3265">
        <v>2.7941113978523061E-2</v>
      </c>
      <c r="L3265">
        <v>2.7940999999999998</v>
      </c>
      <c r="M3265" t="s">
        <v>82</v>
      </c>
    </row>
    <row r="3266" spans="1:13">
      <c r="A3266" t="s">
        <v>146</v>
      </c>
      <c r="B3266" t="s">
        <v>147</v>
      </c>
      <c r="C3266" t="str">
        <f>TEXT(D3266, "mmm")</f>
        <v>Mar</v>
      </c>
      <c r="D3266" s="1">
        <v>45359</v>
      </c>
      <c r="E3266" t="s">
        <v>100</v>
      </c>
      <c r="F3266" t="s">
        <v>101</v>
      </c>
      <c r="G3266">
        <v>2442</v>
      </c>
      <c r="H3266">
        <v>12.18</v>
      </c>
      <c r="I3266">
        <v>29743.56</v>
      </c>
      <c r="J3266" t="s">
        <v>81</v>
      </c>
      <c r="K3266">
        <v>5.5056480793818094E-3</v>
      </c>
      <c r="L3266">
        <v>0.55059999999999998</v>
      </c>
      <c r="M3266" t="s">
        <v>82</v>
      </c>
    </row>
    <row r="3267" spans="1:13">
      <c r="A3267" t="s">
        <v>146</v>
      </c>
      <c r="B3267" t="s">
        <v>147</v>
      </c>
      <c r="C3267" t="str">
        <f>TEXT(D3267, "mmm")</f>
        <v>Mar</v>
      </c>
      <c r="D3267" s="1">
        <v>45359</v>
      </c>
      <c r="E3267" t="s">
        <v>102</v>
      </c>
      <c r="F3267" t="s">
        <v>101</v>
      </c>
      <c r="G3267">
        <v>2442</v>
      </c>
      <c r="H3267">
        <v>12.18</v>
      </c>
      <c r="I3267">
        <v>29743.56</v>
      </c>
      <c r="J3267" t="s">
        <v>81</v>
      </c>
      <c r="K3267">
        <v>5.5056480793818094E-3</v>
      </c>
      <c r="L3267">
        <v>0.55059999999999998</v>
      </c>
      <c r="M3267" t="s">
        <v>82</v>
      </c>
    </row>
    <row r="3268" spans="1:13">
      <c r="A3268" t="s">
        <v>129</v>
      </c>
      <c r="B3268" t="s">
        <v>130</v>
      </c>
      <c r="C3268" t="str">
        <f>TEXT(D3268, "mmm")</f>
        <v>Mar</v>
      </c>
      <c r="D3268" s="1">
        <v>45359</v>
      </c>
      <c r="E3268" t="s">
        <v>110</v>
      </c>
      <c r="F3268" t="s">
        <v>101</v>
      </c>
      <c r="G3268">
        <v>10000</v>
      </c>
      <c r="H3268">
        <v>6.82</v>
      </c>
      <c r="I3268">
        <v>68200</v>
      </c>
      <c r="J3268" t="s">
        <v>81</v>
      </c>
      <c r="K3268">
        <v>2.7941113978523061E-2</v>
      </c>
      <c r="L3268">
        <v>2.7940999999999998</v>
      </c>
      <c r="M3268" t="s">
        <v>82</v>
      </c>
    </row>
    <row r="3269" spans="1:13">
      <c r="A3269" t="s">
        <v>129</v>
      </c>
      <c r="B3269" t="s">
        <v>130</v>
      </c>
      <c r="C3269" t="str">
        <f>TEXT(D3269, "mmm")</f>
        <v>Mar</v>
      </c>
      <c r="D3269" s="1">
        <v>45359</v>
      </c>
      <c r="E3269" t="s">
        <v>111</v>
      </c>
      <c r="F3269" t="s">
        <v>101</v>
      </c>
      <c r="G3269">
        <v>10000</v>
      </c>
      <c r="H3269">
        <v>6.82</v>
      </c>
      <c r="I3269">
        <v>68200</v>
      </c>
      <c r="J3269" t="s">
        <v>81</v>
      </c>
      <c r="K3269">
        <v>2.7941113978523061E-2</v>
      </c>
      <c r="L3269">
        <v>2.7940999999999998</v>
      </c>
      <c r="M3269" t="s">
        <v>82</v>
      </c>
    </row>
    <row r="3270" spans="1:13">
      <c r="A3270" t="s">
        <v>1995</v>
      </c>
      <c r="B3270" t="s">
        <v>1996</v>
      </c>
      <c r="C3270" t="str">
        <f>TEXT(D3270, "mmm")</f>
        <v>Mar</v>
      </c>
      <c r="D3270" s="1">
        <v>45359</v>
      </c>
      <c r="E3270" t="s">
        <v>2112</v>
      </c>
      <c r="F3270" t="s">
        <v>80</v>
      </c>
      <c r="G3270">
        <v>15000</v>
      </c>
      <c r="H3270">
        <v>16.3</v>
      </c>
      <c r="I3270">
        <v>244500</v>
      </c>
      <c r="J3270" t="s">
        <v>81</v>
      </c>
      <c r="K3270">
        <v>-3.8297935495211433E-2</v>
      </c>
      <c r="L3270">
        <v>-3.8298000000000001</v>
      </c>
      <c r="M3270" t="s">
        <v>82</v>
      </c>
    </row>
    <row r="3271" spans="1:13">
      <c r="A3271" t="s">
        <v>107</v>
      </c>
      <c r="B3271" t="s">
        <v>108</v>
      </c>
      <c r="C3271" t="str">
        <f>TEXT(D3271, "mmm")</f>
        <v>Mar</v>
      </c>
      <c r="D3271" s="1">
        <v>45359</v>
      </c>
      <c r="E3271" t="s">
        <v>111</v>
      </c>
      <c r="F3271" t="s">
        <v>101</v>
      </c>
      <c r="G3271">
        <v>57520</v>
      </c>
      <c r="H3271">
        <v>7.25</v>
      </c>
      <c r="I3271">
        <v>417020</v>
      </c>
      <c r="J3271" t="s">
        <v>86</v>
      </c>
      <c r="K3271">
        <v>-0.12431698127169991</v>
      </c>
      <c r="L3271">
        <v>-12.431699999999999</v>
      </c>
      <c r="M3271" t="s">
        <v>82</v>
      </c>
    </row>
    <row r="3272" spans="1:13">
      <c r="A3272" t="s">
        <v>107</v>
      </c>
      <c r="B3272" t="s">
        <v>108</v>
      </c>
      <c r="C3272" t="str">
        <f>TEXT(D3272, "mmm")</f>
        <v>Mar</v>
      </c>
      <c r="D3272" s="1">
        <v>45359</v>
      </c>
      <c r="E3272" t="s">
        <v>110</v>
      </c>
      <c r="F3272" t="s">
        <v>101</v>
      </c>
      <c r="G3272">
        <v>57520</v>
      </c>
      <c r="H3272">
        <v>7.25</v>
      </c>
      <c r="I3272">
        <v>417020</v>
      </c>
      <c r="J3272" t="s">
        <v>86</v>
      </c>
      <c r="K3272">
        <v>-0.12431698127169991</v>
      </c>
      <c r="L3272">
        <v>-12.431699999999999</v>
      </c>
      <c r="M3272" t="s">
        <v>82</v>
      </c>
    </row>
    <row r="3273" spans="1:13">
      <c r="A3273" t="s">
        <v>107</v>
      </c>
      <c r="B3273" t="s">
        <v>108</v>
      </c>
      <c r="C3273" t="str">
        <f>TEXT(D3273, "mmm")</f>
        <v>Mar</v>
      </c>
      <c r="D3273" s="1">
        <v>45359</v>
      </c>
      <c r="E3273" t="s">
        <v>109</v>
      </c>
      <c r="F3273" t="s">
        <v>101</v>
      </c>
      <c r="G3273">
        <v>57520</v>
      </c>
      <c r="H3273">
        <v>7.25</v>
      </c>
      <c r="I3273">
        <v>417020</v>
      </c>
      <c r="J3273" t="s">
        <v>86</v>
      </c>
      <c r="K3273">
        <v>-0.12431698127169991</v>
      </c>
      <c r="L3273">
        <v>-12.431699999999999</v>
      </c>
      <c r="M3273" t="s">
        <v>82</v>
      </c>
    </row>
    <row r="3274" spans="1:13">
      <c r="A3274" t="s">
        <v>107</v>
      </c>
      <c r="B3274" t="s">
        <v>108</v>
      </c>
      <c r="C3274" t="str">
        <f>TEXT(D3274, "mmm")</f>
        <v>Mar</v>
      </c>
      <c r="D3274" s="1">
        <v>45359</v>
      </c>
      <c r="E3274" t="s">
        <v>111</v>
      </c>
      <c r="F3274" t="s">
        <v>101</v>
      </c>
      <c r="G3274">
        <v>17500</v>
      </c>
      <c r="H3274">
        <v>7.33</v>
      </c>
      <c r="I3274">
        <v>128275</v>
      </c>
      <c r="J3274" t="s">
        <v>81</v>
      </c>
      <c r="K3274">
        <v>-0.12431698127169991</v>
      </c>
      <c r="L3274">
        <v>-12.431699999999999</v>
      </c>
      <c r="M3274" t="s">
        <v>82</v>
      </c>
    </row>
    <row r="3275" spans="1:13">
      <c r="A3275" t="s">
        <v>107</v>
      </c>
      <c r="B3275" t="s">
        <v>108</v>
      </c>
      <c r="C3275" t="str">
        <f>TEXT(D3275, "mmm")</f>
        <v>Mar</v>
      </c>
      <c r="D3275" s="1">
        <v>45359</v>
      </c>
      <c r="E3275" t="s">
        <v>110</v>
      </c>
      <c r="F3275" t="s">
        <v>101</v>
      </c>
      <c r="G3275">
        <v>17500</v>
      </c>
      <c r="H3275">
        <v>7.33</v>
      </c>
      <c r="I3275">
        <v>128275</v>
      </c>
      <c r="J3275" t="s">
        <v>81</v>
      </c>
      <c r="K3275">
        <v>-0.12431698127169991</v>
      </c>
      <c r="L3275">
        <v>-12.431699999999999</v>
      </c>
      <c r="M3275" t="s">
        <v>82</v>
      </c>
    </row>
    <row r="3276" spans="1:13">
      <c r="A3276" t="s">
        <v>107</v>
      </c>
      <c r="B3276" t="s">
        <v>108</v>
      </c>
      <c r="C3276" t="str">
        <f>TEXT(D3276, "mmm")</f>
        <v>Mar</v>
      </c>
      <c r="D3276" s="1">
        <v>45359</v>
      </c>
      <c r="E3276" t="s">
        <v>109</v>
      </c>
      <c r="F3276" t="s">
        <v>101</v>
      </c>
      <c r="G3276">
        <v>17500</v>
      </c>
      <c r="H3276">
        <v>7.33</v>
      </c>
      <c r="I3276">
        <v>128275</v>
      </c>
      <c r="J3276" t="s">
        <v>81</v>
      </c>
      <c r="K3276">
        <v>-0.12431698127169991</v>
      </c>
      <c r="L3276">
        <v>-12.431699999999999</v>
      </c>
      <c r="M3276" t="s">
        <v>82</v>
      </c>
    </row>
    <row r="3277" spans="1:13">
      <c r="A3277" t="s">
        <v>1318</v>
      </c>
      <c r="B3277" t="s">
        <v>1319</v>
      </c>
      <c r="C3277" t="str">
        <f>TEXT(D3277, "mmm")</f>
        <v>Mar</v>
      </c>
      <c r="D3277" s="1">
        <v>45359</v>
      </c>
      <c r="E3277" t="s">
        <v>1320</v>
      </c>
      <c r="F3277" t="s">
        <v>118</v>
      </c>
      <c r="G3277">
        <v>50000</v>
      </c>
      <c r="H3277">
        <v>1.93</v>
      </c>
      <c r="I3277">
        <v>96500</v>
      </c>
      <c r="J3277" t="s">
        <v>86</v>
      </c>
      <c r="K3277">
        <v>5.2631592156154212E-2</v>
      </c>
      <c r="L3277">
        <v>5.2632000000000003</v>
      </c>
      <c r="M3277" t="s">
        <v>82</v>
      </c>
    </row>
    <row r="3278" spans="1:13">
      <c r="A3278" t="s">
        <v>2113</v>
      </c>
      <c r="B3278" t="s">
        <v>2114</v>
      </c>
      <c r="C3278" t="str">
        <f>TEXT(D3278, "mmm")</f>
        <v>Mar</v>
      </c>
      <c r="D3278" s="1">
        <v>45359</v>
      </c>
      <c r="E3278" t="s">
        <v>2115</v>
      </c>
      <c r="F3278" t="s">
        <v>118</v>
      </c>
      <c r="G3278">
        <v>597</v>
      </c>
      <c r="H3278">
        <v>156.43</v>
      </c>
      <c r="I3278">
        <v>93388.71</v>
      </c>
      <c r="J3278" t="s">
        <v>81</v>
      </c>
      <c r="K3278">
        <v>6.3798324350038182E-2</v>
      </c>
      <c r="L3278">
        <v>6.3798000000000004</v>
      </c>
      <c r="M3278" t="s">
        <v>82</v>
      </c>
    </row>
    <row r="3279" spans="1:13">
      <c r="A3279" t="s">
        <v>2092</v>
      </c>
      <c r="B3279" t="s">
        <v>2093</v>
      </c>
      <c r="C3279" t="str">
        <f>TEXT(D3279, "mmm")</f>
        <v>Mar</v>
      </c>
      <c r="D3279" s="1">
        <v>45359</v>
      </c>
      <c r="E3279" t="s">
        <v>2094</v>
      </c>
      <c r="F3279" t="s">
        <v>80</v>
      </c>
      <c r="G3279">
        <v>6400</v>
      </c>
      <c r="H3279">
        <v>3.85</v>
      </c>
      <c r="I3279">
        <v>24640</v>
      </c>
      <c r="J3279" t="s">
        <v>81</v>
      </c>
      <c r="K3279">
        <v>-3.0054680583276091E-2</v>
      </c>
      <c r="L3279">
        <v>-3.0055000000000001</v>
      </c>
      <c r="M3279" t="s">
        <v>82</v>
      </c>
    </row>
    <row r="3280" spans="1:13">
      <c r="A3280" t="s">
        <v>2019</v>
      </c>
      <c r="B3280" t="s">
        <v>2020</v>
      </c>
      <c r="C3280" t="str">
        <f>TEXT(D3280, "mmm")</f>
        <v>Mar</v>
      </c>
      <c r="D3280" s="1">
        <v>45359</v>
      </c>
      <c r="E3280" t="s">
        <v>2024</v>
      </c>
      <c r="F3280" t="s">
        <v>101</v>
      </c>
      <c r="G3280">
        <v>11472</v>
      </c>
      <c r="H3280">
        <v>12.2</v>
      </c>
      <c r="I3280">
        <v>139958.39999999999</v>
      </c>
      <c r="J3280" t="s">
        <v>86</v>
      </c>
      <c r="K3280">
        <v>5.3322444182081867E-2</v>
      </c>
      <c r="L3280">
        <v>5.3322000000000003</v>
      </c>
      <c r="M3280" t="s">
        <v>82</v>
      </c>
    </row>
    <row r="3281" spans="1:13">
      <c r="A3281" t="s">
        <v>2019</v>
      </c>
      <c r="B3281" t="s">
        <v>2020</v>
      </c>
      <c r="C3281" t="str">
        <f>TEXT(D3281, "mmm")</f>
        <v>Mar</v>
      </c>
      <c r="D3281" s="1">
        <v>45359</v>
      </c>
      <c r="E3281" t="s">
        <v>2025</v>
      </c>
      <c r="F3281" t="s">
        <v>101</v>
      </c>
      <c r="G3281">
        <v>11472</v>
      </c>
      <c r="H3281">
        <v>12.2</v>
      </c>
      <c r="I3281">
        <v>139958.39999999999</v>
      </c>
      <c r="J3281" t="s">
        <v>86</v>
      </c>
      <c r="K3281">
        <v>5.3322444182081867E-2</v>
      </c>
      <c r="L3281">
        <v>5.3322000000000003</v>
      </c>
      <c r="M3281" t="s">
        <v>82</v>
      </c>
    </row>
    <row r="3282" spans="1:13">
      <c r="A3282" t="s">
        <v>2019</v>
      </c>
      <c r="B3282" t="s">
        <v>2020</v>
      </c>
      <c r="C3282" t="str">
        <f>TEXT(D3282, "mmm")</f>
        <v>Mar</v>
      </c>
      <c r="D3282" s="1">
        <v>45359</v>
      </c>
      <c r="E3282" t="s">
        <v>2023</v>
      </c>
      <c r="F3282" t="s">
        <v>101</v>
      </c>
      <c r="G3282">
        <v>11472</v>
      </c>
      <c r="H3282">
        <v>12.2</v>
      </c>
      <c r="I3282">
        <v>139958.39999999999</v>
      </c>
      <c r="J3282" t="s">
        <v>86</v>
      </c>
      <c r="K3282">
        <v>5.3322444182081867E-2</v>
      </c>
      <c r="L3282">
        <v>5.3322000000000003</v>
      </c>
      <c r="M3282" t="s">
        <v>82</v>
      </c>
    </row>
    <row r="3283" spans="1:13">
      <c r="A3283" t="s">
        <v>2019</v>
      </c>
      <c r="B3283" t="s">
        <v>2020</v>
      </c>
      <c r="C3283" t="str">
        <f>TEXT(D3283, "mmm")</f>
        <v>Mar</v>
      </c>
      <c r="D3283" s="1">
        <v>45359</v>
      </c>
      <c r="E3283" t="s">
        <v>2021</v>
      </c>
      <c r="F3283" t="s">
        <v>101</v>
      </c>
      <c r="G3283">
        <v>11472</v>
      </c>
      <c r="H3283">
        <v>12.2</v>
      </c>
      <c r="I3283">
        <v>139958.39999999999</v>
      </c>
      <c r="J3283" t="s">
        <v>86</v>
      </c>
      <c r="K3283">
        <v>5.3322444182081867E-2</v>
      </c>
      <c r="L3283">
        <v>5.3322000000000003</v>
      </c>
      <c r="M3283" t="s">
        <v>82</v>
      </c>
    </row>
    <row r="3284" spans="1:13">
      <c r="A3284" t="s">
        <v>2019</v>
      </c>
      <c r="B3284" t="s">
        <v>2020</v>
      </c>
      <c r="C3284" t="str">
        <f>TEXT(D3284, "mmm")</f>
        <v>Mar</v>
      </c>
      <c r="D3284" s="1">
        <v>45359</v>
      </c>
      <c r="E3284" t="s">
        <v>2022</v>
      </c>
      <c r="F3284" t="s">
        <v>101</v>
      </c>
      <c r="G3284">
        <v>11472</v>
      </c>
      <c r="H3284">
        <v>12.2</v>
      </c>
      <c r="I3284">
        <v>139958.39999999999</v>
      </c>
      <c r="J3284" t="s">
        <v>86</v>
      </c>
      <c r="K3284">
        <v>5.3322444182081867E-2</v>
      </c>
      <c r="L3284">
        <v>5.3322000000000003</v>
      </c>
      <c r="M3284" t="s">
        <v>82</v>
      </c>
    </row>
    <row r="3285" spans="1:13">
      <c r="A3285" t="s">
        <v>2019</v>
      </c>
      <c r="B3285" t="s">
        <v>2020</v>
      </c>
      <c r="C3285" t="str">
        <f>TEXT(D3285, "mmm")</f>
        <v>Mar</v>
      </c>
      <c r="D3285" s="1">
        <v>45359</v>
      </c>
      <c r="E3285" t="s">
        <v>2024</v>
      </c>
      <c r="F3285" t="s">
        <v>101</v>
      </c>
      <c r="G3285">
        <v>4431</v>
      </c>
      <c r="H3285">
        <v>12.26</v>
      </c>
      <c r="I3285">
        <v>54324.06</v>
      </c>
      <c r="J3285" t="s">
        <v>81</v>
      </c>
      <c r="K3285">
        <v>5.3322444182081867E-2</v>
      </c>
      <c r="L3285">
        <v>5.3322000000000003</v>
      </c>
      <c r="M3285" t="s">
        <v>82</v>
      </c>
    </row>
    <row r="3286" spans="1:13">
      <c r="A3286" t="s">
        <v>2019</v>
      </c>
      <c r="B3286" t="s">
        <v>2020</v>
      </c>
      <c r="C3286" t="str">
        <f>TEXT(D3286, "mmm")</f>
        <v>Mar</v>
      </c>
      <c r="D3286" s="1">
        <v>45359</v>
      </c>
      <c r="E3286" t="s">
        <v>2025</v>
      </c>
      <c r="F3286" t="s">
        <v>101</v>
      </c>
      <c r="G3286">
        <v>4431</v>
      </c>
      <c r="H3286">
        <v>12.26</v>
      </c>
      <c r="I3286">
        <v>54324.06</v>
      </c>
      <c r="J3286" t="s">
        <v>81</v>
      </c>
      <c r="K3286">
        <v>5.3322444182081867E-2</v>
      </c>
      <c r="L3286">
        <v>5.3322000000000003</v>
      </c>
      <c r="M3286" t="s">
        <v>82</v>
      </c>
    </row>
    <row r="3287" spans="1:13">
      <c r="A3287" t="s">
        <v>2019</v>
      </c>
      <c r="B3287" t="s">
        <v>2020</v>
      </c>
      <c r="C3287" t="str">
        <f>TEXT(D3287, "mmm")</f>
        <v>Mar</v>
      </c>
      <c r="D3287" s="1">
        <v>45359</v>
      </c>
      <c r="E3287" t="s">
        <v>2023</v>
      </c>
      <c r="F3287" t="s">
        <v>101</v>
      </c>
      <c r="G3287">
        <v>4431</v>
      </c>
      <c r="H3287">
        <v>12.26</v>
      </c>
      <c r="I3287">
        <v>54324.06</v>
      </c>
      <c r="J3287" t="s">
        <v>81</v>
      </c>
      <c r="K3287">
        <v>5.3322444182081867E-2</v>
      </c>
      <c r="L3287">
        <v>5.3322000000000003</v>
      </c>
      <c r="M3287" t="s">
        <v>82</v>
      </c>
    </row>
    <row r="3288" spans="1:13">
      <c r="A3288" t="s">
        <v>2019</v>
      </c>
      <c r="B3288" t="s">
        <v>2020</v>
      </c>
      <c r="C3288" t="str">
        <f>TEXT(D3288, "mmm")</f>
        <v>Mar</v>
      </c>
      <c r="D3288" s="1">
        <v>45359</v>
      </c>
      <c r="E3288" t="s">
        <v>2021</v>
      </c>
      <c r="F3288" t="s">
        <v>101</v>
      </c>
      <c r="G3288">
        <v>4431</v>
      </c>
      <c r="H3288">
        <v>12.26</v>
      </c>
      <c r="I3288">
        <v>54324.06</v>
      </c>
      <c r="J3288" t="s">
        <v>81</v>
      </c>
      <c r="K3288">
        <v>5.3322444182081867E-2</v>
      </c>
      <c r="L3288">
        <v>5.3322000000000003</v>
      </c>
      <c r="M3288" t="s">
        <v>82</v>
      </c>
    </row>
    <row r="3289" spans="1:13">
      <c r="A3289" t="s">
        <v>2019</v>
      </c>
      <c r="B3289" t="s">
        <v>2020</v>
      </c>
      <c r="C3289" t="str">
        <f>TEXT(D3289, "mmm")</f>
        <v>Mar</v>
      </c>
      <c r="D3289" s="1">
        <v>45359</v>
      </c>
      <c r="E3289" t="s">
        <v>2022</v>
      </c>
      <c r="F3289" t="s">
        <v>101</v>
      </c>
      <c r="G3289">
        <v>4431</v>
      </c>
      <c r="H3289">
        <v>12.26</v>
      </c>
      <c r="I3289">
        <v>54324.06</v>
      </c>
      <c r="J3289" t="s">
        <v>81</v>
      </c>
      <c r="K3289">
        <v>5.3322444182081867E-2</v>
      </c>
      <c r="L3289">
        <v>5.3322000000000003</v>
      </c>
      <c r="M3289" t="s">
        <v>82</v>
      </c>
    </row>
    <row r="3290" spans="1:13">
      <c r="A3290" t="s">
        <v>2116</v>
      </c>
      <c r="B3290" t="s">
        <v>2117</v>
      </c>
      <c r="C3290" t="str">
        <f>TEXT(D3290, "mmm")</f>
        <v>Mar</v>
      </c>
      <c r="D3290" s="1">
        <v>45359</v>
      </c>
      <c r="E3290" t="s">
        <v>2118</v>
      </c>
      <c r="F3290" t="s">
        <v>128</v>
      </c>
      <c r="G3290">
        <v>3650</v>
      </c>
      <c r="H3290">
        <v>11.77</v>
      </c>
      <c r="I3290">
        <v>42960.5</v>
      </c>
      <c r="J3290" t="s">
        <v>81</v>
      </c>
      <c r="K3290">
        <v>-3.3494720453358662E-2</v>
      </c>
      <c r="L3290">
        <v>-3.3494999999999999</v>
      </c>
      <c r="M3290" t="s">
        <v>82</v>
      </c>
    </row>
    <row r="3291" spans="1:13">
      <c r="A3291" t="s">
        <v>368</v>
      </c>
      <c r="B3291" t="s">
        <v>369</v>
      </c>
      <c r="C3291" t="str">
        <f>TEXT(D3291, "mmm")</f>
        <v>Mar</v>
      </c>
      <c r="D3291" s="1">
        <v>45359</v>
      </c>
      <c r="E3291" t="s">
        <v>100</v>
      </c>
      <c r="F3291" t="s">
        <v>101</v>
      </c>
      <c r="G3291">
        <v>2449</v>
      </c>
      <c r="H3291">
        <v>11.15</v>
      </c>
      <c r="I3291">
        <v>27306.35</v>
      </c>
      <c r="J3291" t="s">
        <v>81</v>
      </c>
      <c r="K3291">
        <v>-4.497637263985999E-4</v>
      </c>
      <c r="L3291">
        <v>-4.4999999999999998E-2</v>
      </c>
      <c r="M3291" t="s">
        <v>82</v>
      </c>
    </row>
    <row r="3292" spans="1:13">
      <c r="A3292" t="s">
        <v>368</v>
      </c>
      <c r="B3292" t="s">
        <v>369</v>
      </c>
      <c r="C3292" t="str">
        <f>TEXT(D3292, "mmm")</f>
        <v>Mar</v>
      </c>
      <c r="D3292" s="1">
        <v>45359</v>
      </c>
      <c r="E3292" t="s">
        <v>102</v>
      </c>
      <c r="F3292" t="s">
        <v>101</v>
      </c>
      <c r="G3292">
        <v>2449</v>
      </c>
      <c r="H3292">
        <v>11.15</v>
      </c>
      <c r="I3292">
        <v>27306.35</v>
      </c>
      <c r="J3292" t="s">
        <v>81</v>
      </c>
      <c r="K3292">
        <v>-4.497637263985999E-4</v>
      </c>
      <c r="L3292">
        <v>-4.4999999999999998E-2</v>
      </c>
      <c r="M3292" t="s">
        <v>82</v>
      </c>
    </row>
    <row r="3293" spans="1:13">
      <c r="A3293" t="s">
        <v>2119</v>
      </c>
      <c r="B3293" t="s">
        <v>2120</v>
      </c>
      <c r="C3293" t="str">
        <f>TEXT(D3293, "mmm")</f>
        <v>Mar</v>
      </c>
      <c r="D3293" s="1">
        <v>45359</v>
      </c>
      <c r="E3293" t="s">
        <v>2121</v>
      </c>
      <c r="F3293" t="s">
        <v>80</v>
      </c>
      <c r="G3293">
        <v>2066</v>
      </c>
      <c r="H3293">
        <v>24.21</v>
      </c>
      <c r="I3293">
        <v>50017.86</v>
      </c>
      <c r="J3293" t="s">
        <v>86</v>
      </c>
      <c r="K3293">
        <v>1.633011765746217E-2</v>
      </c>
      <c r="L3293">
        <v>1.633</v>
      </c>
      <c r="M3293" t="s">
        <v>82</v>
      </c>
    </row>
    <row r="3294" spans="1:13">
      <c r="A3294" t="s">
        <v>2049</v>
      </c>
      <c r="B3294" t="s">
        <v>2050</v>
      </c>
      <c r="C3294" t="str">
        <f>TEXT(D3294, "mmm")</f>
        <v>Mar</v>
      </c>
      <c r="D3294" s="1">
        <v>45362</v>
      </c>
      <c r="E3294" t="s">
        <v>2051</v>
      </c>
      <c r="F3294" t="s">
        <v>80</v>
      </c>
      <c r="G3294">
        <v>660000</v>
      </c>
      <c r="H3294">
        <v>1.42</v>
      </c>
      <c r="I3294">
        <v>937200</v>
      </c>
      <c r="J3294" t="s">
        <v>81</v>
      </c>
      <c r="K3294">
        <v>-3.4965033721389149E-2</v>
      </c>
      <c r="L3294">
        <v>-3.4965000000000002</v>
      </c>
      <c r="M3294" t="s">
        <v>82</v>
      </c>
    </row>
    <row r="3295" spans="1:13">
      <c r="A3295" t="s">
        <v>2095</v>
      </c>
      <c r="B3295" t="s">
        <v>2096</v>
      </c>
      <c r="C3295" t="str">
        <f>TEXT(D3295, "mmm")</f>
        <v>Mar</v>
      </c>
      <c r="D3295" s="1">
        <v>45362</v>
      </c>
      <c r="E3295" t="s">
        <v>2122</v>
      </c>
      <c r="F3295" t="s">
        <v>118</v>
      </c>
      <c r="G3295">
        <v>5000</v>
      </c>
      <c r="H3295">
        <v>5.6</v>
      </c>
      <c r="I3295">
        <v>28000</v>
      </c>
      <c r="J3295" t="s">
        <v>81</v>
      </c>
      <c r="K3295">
        <v>-3.074142311828898E-2</v>
      </c>
      <c r="L3295">
        <v>-3.0741000000000001</v>
      </c>
      <c r="M3295" t="s">
        <v>82</v>
      </c>
    </row>
    <row r="3296" spans="1:13">
      <c r="A3296" t="s">
        <v>1246</v>
      </c>
      <c r="B3296" t="s">
        <v>1247</v>
      </c>
      <c r="C3296" t="str">
        <f>TEXT(D3296, "mmm")</f>
        <v>Mar</v>
      </c>
      <c r="D3296" s="1">
        <v>45362</v>
      </c>
      <c r="E3296" t="s">
        <v>686</v>
      </c>
      <c r="F3296" t="s">
        <v>428</v>
      </c>
      <c r="G3296">
        <v>1882</v>
      </c>
      <c r="H3296">
        <v>24.59</v>
      </c>
      <c r="I3296">
        <v>46278.38</v>
      </c>
      <c r="J3296" t="s">
        <v>81</v>
      </c>
      <c r="K3296">
        <v>4.5568854461486294E-3</v>
      </c>
      <c r="L3296">
        <v>0.45569999999999999</v>
      </c>
      <c r="M3296" t="s">
        <v>82</v>
      </c>
    </row>
    <row r="3297" spans="1:13">
      <c r="A3297" t="s">
        <v>1246</v>
      </c>
      <c r="B3297" t="s">
        <v>1247</v>
      </c>
      <c r="C3297" t="str">
        <f>TEXT(D3297, "mmm")</f>
        <v>Mar</v>
      </c>
      <c r="D3297" s="1">
        <v>45362</v>
      </c>
      <c r="E3297" t="s">
        <v>689</v>
      </c>
      <c r="F3297" t="s">
        <v>428</v>
      </c>
      <c r="G3297">
        <v>1882</v>
      </c>
      <c r="H3297">
        <v>24.59</v>
      </c>
      <c r="I3297">
        <v>46278.38</v>
      </c>
      <c r="J3297" t="s">
        <v>81</v>
      </c>
      <c r="K3297">
        <v>4.5568854461486294E-3</v>
      </c>
      <c r="L3297">
        <v>0.45569999999999999</v>
      </c>
      <c r="M3297" t="s">
        <v>82</v>
      </c>
    </row>
    <row r="3298" spans="1:13">
      <c r="A3298" t="s">
        <v>1246</v>
      </c>
      <c r="B3298" t="s">
        <v>1247</v>
      </c>
      <c r="C3298" t="str">
        <f>TEXT(D3298, "mmm")</f>
        <v>Mar</v>
      </c>
      <c r="D3298" s="1">
        <v>45362</v>
      </c>
      <c r="E3298" t="s">
        <v>691</v>
      </c>
      <c r="F3298" t="s">
        <v>428</v>
      </c>
      <c r="G3298">
        <v>1882</v>
      </c>
      <c r="H3298">
        <v>24.59</v>
      </c>
      <c r="I3298">
        <v>46278.38</v>
      </c>
      <c r="J3298" t="s">
        <v>81</v>
      </c>
      <c r="K3298">
        <v>4.5568854461486294E-3</v>
      </c>
      <c r="L3298">
        <v>0.45569999999999999</v>
      </c>
      <c r="M3298" t="s">
        <v>82</v>
      </c>
    </row>
    <row r="3299" spans="1:13">
      <c r="A3299" t="s">
        <v>1246</v>
      </c>
      <c r="B3299" t="s">
        <v>1247</v>
      </c>
      <c r="C3299" t="str">
        <f>TEXT(D3299, "mmm")</f>
        <v>Mar</v>
      </c>
      <c r="D3299" s="1">
        <v>45362</v>
      </c>
      <c r="E3299" t="s">
        <v>690</v>
      </c>
      <c r="F3299" t="s">
        <v>428</v>
      </c>
      <c r="G3299">
        <v>1882</v>
      </c>
      <c r="H3299">
        <v>24.59</v>
      </c>
      <c r="I3299">
        <v>46278.38</v>
      </c>
      <c r="J3299" t="s">
        <v>81</v>
      </c>
      <c r="K3299">
        <v>4.5568854461486294E-3</v>
      </c>
      <c r="L3299">
        <v>0.45569999999999999</v>
      </c>
      <c r="M3299" t="s">
        <v>82</v>
      </c>
    </row>
    <row r="3300" spans="1:13">
      <c r="A3300" t="s">
        <v>1246</v>
      </c>
      <c r="B3300" t="s">
        <v>1247</v>
      </c>
      <c r="C3300" t="str">
        <f>TEXT(D3300, "mmm")</f>
        <v>Mar</v>
      </c>
      <c r="D3300" s="1">
        <v>45362</v>
      </c>
      <c r="E3300" t="s">
        <v>688</v>
      </c>
      <c r="F3300" t="s">
        <v>428</v>
      </c>
      <c r="G3300">
        <v>1882</v>
      </c>
      <c r="H3300">
        <v>24.59</v>
      </c>
      <c r="I3300">
        <v>46278.38</v>
      </c>
      <c r="J3300" t="s">
        <v>81</v>
      </c>
      <c r="K3300">
        <v>4.5568854461486294E-3</v>
      </c>
      <c r="L3300">
        <v>0.45569999999999999</v>
      </c>
      <c r="M3300" t="s">
        <v>82</v>
      </c>
    </row>
    <row r="3301" spans="1:13">
      <c r="A3301" t="s">
        <v>1246</v>
      </c>
      <c r="B3301" t="s">
        <v>1247</v>
      </c>
      <c r="C3301" t="str">
        <f>TEXT(D3301, "mmm")</f>
        <v>Mar</v>
      </c>
      <c r="D3301" s="1">
        <v>45362</v>
      </c>
      <c r="E3301" t="s">
        <v>685</v>
      </c>
      <c r="F3301" t="s">
        <v>428</v>
      </c>
      <c r="G3301">
        <v>1882</v>
      </c>
      <c r="H3301">
        <v>24.59</v>
      </c>
      <c r="I3301">
        <v>46278.38</v>
      </c>
      <c r="J3301" t="s">
        <v>81</v>
      </c>
      <c r="K3301">
        <v>4.5568854461486294E-3</v>
      </c>
      <c r="L3301">
        <v>0.45569999999999999</v>
      </c>
      <c r="M3301" t="s">
        <v>82</v>
      </c>
    </row>
    <row r="3302" spans="1:13">
      <c r="A3302" t="s">
        <v>1246</v>
      </c>
      <c r="B3302" t="s">
        <v>1247</v>
      </c>
      <c r="C3302" t="str">
        <f>TEXT(D3302, "mmm")</f>
        <v>Mar</v>
      </c>
      <c r="D3302" s="1">
        <v>45362</v>
      </c>
      <c r="E3302" t="s">
        <v>687</v>
      </c>
      <c r="F3302" t="s">
        <v>428</v>
      </c>
      <c r="G3302">
        <v>1882</v>
      </c>
      <c r="H3302">
        <v>24.59</v>
      </c>
      <c r="I3302">
        <v>46278.38</v>
      </c>
      <c r="J3302" t="s">
        <v>81</v>
      </c>
      <c r="K3302">
        <v>4.5568854461486294E-3</v>
      </c>
      <c r="L3302">
        <v>0.45569999999999999</v>
      </c>
      <c r="M3302" t="s">
        <v>82</v>
      </c>
    </row>
    <row r="3303" spans="1:13">
      <c r="A3303" t="s">
        <v>1246</v>
      </c>
      <c r="B3303" t="s">
        <v>1247</v>
      </c>
      <c r="C3303" t="str">
        <f>TEXT(D3303, "mmm")</f>
        <v>Mar</v>
      </c>
      <c r="D3303" s="1">
        <v>45362</v>
      </c>
      <c r="E3303" t="s">
        <v>1248</v>
      </c>
      <c r="F3303" t="s">
        <v>428</v>
      </c>
      <c r="G3303">
        <v>1882</v>
      </c>
      <c r="H3303">
        <v>24.59</v>
      </c>
      <c r="I3303">
        <v>46278.38</v>
      </c>
      <c r="J3303" t="s">
        <v>81</v>
      </c>
      <c r="K3303">
        <v>4.5568854461486294E-3</v>
      </c>
      <c r="L3303">
        <v>0.45569999999999999</v>
      </c>
      <c r="M3303" t="s">
        <v>82</v>
      </c>
    </row>
    <row r="3304" spans="1:13">
      <c r="A3304" t="s">
        <v>1246</v>
      </c>
      <c r="B3304" t="s">
        <v>1247</v>
      </c>
      <c r="C3304" t="str">
        <f>TEXT(D3304, "mmm")</f>
        <v>Mar</v>
      </c>
      <c r="D3304" s="1">
        <v>45362</v>
      </c>
      <c r="E3304" t="s">
        <v>686</v>
      </c>
      <c r="F3304" t="s">
        <v>428</v>
      </c>
      <c r="G3304">
        <v>3812</v>
      </c>
      <c r="H3304">
        <v>24.59</v>
      </c>
      <c r="I3304">
        <v>93737.08</v>
      </c>
      <c r="J3304" t="s">
        <v>81</v>
      </c>
      <c r="K3304">
        <v>4.5568854461486294E-3</v>
      </c>
      <c r="L3304">
        <v>0.45569999999999999</v>
      </c>
      <c r="M3304" t="s">
        <v>82</v>
      </c>
    </row>
    <row r="3305" spans="1:13">
      <c r="A3305" t="s">
        <v>1246</v>
      </c>
      <c r="B3305" t="s">
        <v>1247</v>
      </c>
      <c r="C3305" t="str">
        <f>TEXT(D3305, "mmm")</f>
        <v>Mar</v>
      </c>
      <c r="D3305" s="1">
        <v>45362</v>
      </c>
      <c r="E3305" t="s">
        <v>689</v>
      </c>
      <c r="F3305" t="s">
        <v>428</v>
      </c>
      <c r="G3305">
        <v>3812</v>
      </c>
      <c r="H3305">
        <v>24.59</v>
      </c>
      <c r="I3305">
        <v>93737.08</v>
      </c>
      <c r="J3305" t="s">
        <v>81</v>
      </c>
      <c r="K3305">
        <v>4.5568854461486294E-3</v>
      </c>
      <c r="L3305">
        <v>0.45569999999999999</v>
      </c>
      <c r="M3305" t="s">
        <v>82</v>
      </c>
    </row>
    <row r="3306" spans="1:13">
      <c r="A3306" t="s">
        <v>1246</v>
      </c>
      <c r="B3306" t="s">
        <v>1247</v>
      </c>
      <c r="C3306" t="str">
        <f>TEXT(D3306, "mmm")</f>
        <v>Mar</v>
      </c>
      <c r="D3306" s="1">
        <v>45362</v>
      </c>
      <c r="E3306" t="s">
        <v>691</v>
      </c>
      <c r="F3306" t="s">
        <v>428</v>
      </c>
      <c r="G3306">
        <v>3812</v>
      </c>
      <c r="H3306">
        <v>24.59</v>
      </c>
      <c r="I3306">
        <v>93737.08</v>
      </c>
      <c r="J3306" t="s">
        <v>81</v>
      </c>
      <c r="K3306">
        <v>4.5568854461486294E-3</v>
      </c>
      <c r="L3306">
        <v>0.45569999999999999</v>
      </c>
      <c r="M3306" t="s">
        <v>82</v>
      </c>
    </row>
    <row r="3307" spans="1:13">
      <c r="A3307" t="s">
        <v>1246</v>
      </c>
      <c r="B3307" t="s">
        <v>1247</v>
      </c>
      <c r="C3307" t="str">
        <f>TEXT(D3307, "mmm")</f>
        <v>Mar</v>
      </c>
      <c r="D3307" s="1">
        <v>45362</v>
      </c>
      <c r="E3307" t="s">
        <v>690</v>
      </c>
      <c r="F3307" t="s">
        <v>428</v>
      </c>
      <c r="G3307">
        <v>3812</v>
      </c>
      <c r="H3307">
        <v>24.59</v>
      </c>
      <c r="I3307">
        <v>93737.08</v>
      </c>
      <c r="J3307" t="s">
        <v>81</v>
      </c>
      <c r="K3307">
        <v>4.5568854461486294E-3</v>
      </c>
      <c r="L3307">
        <v>0.45569999999999999</v>
      </c>
      <c r="M3307" t="s">
        <v>82</v>
      </c>
    </row>
    <row r="3308" spans="1:13">
      <c r="A3308" t="s">
        <v>1246</v>
      </c>
      <c r="B3308" t="s">
        <v>1247</v>
      </c>
      <c r="C3308" t="str">
        <f>TEXT(D3308, "mmm")</f>
        <v>Mar</v>
      </c>
      <c r="D3308" s="1">
        <v>45362</v>
      </c>
      <c r="E3308" t="s">
        <v>688</v>
      </c>
      <c r="F3308" t="s">
        <v>428</v>
      </c>
      <c r="G3308">
        <v>3812</v>
      </c>
      <c r="H3308">
        <v>24.59</v>
      </c>
      <c r="I3308">
        <v>93737.08</v>
      </c>
      <c r="J3308" t="s">
        <v>81</v>
      </c>
      <c r="K3308">
        <v>4.5568854461486294E-3</v>
      </c>
      <c r="L3308">
        <v>0.45569999999999999</v>
      </c>
      <c r="M3308" t="s">
        <v>82</v>
      </c>
    </row>
    <row r="3309" spans="1:13">
      <c r="A3309" t="s">
        <v>1246</v>
      </c>
      <c r="B3309" t="s">
        <v>1247</v>
      </c>
      <c r="C3309" t="str">
        <f>TEXT(D3309, "mmm")</f>
        <v>Mar</v>
      </c>
      <c r="D3309" s="1">
        <v>45362</v>
      </c>
      <c r="E3309" t="s">
        <v>685</v>
      </c>
      <c r="F3309" t="s">
        <v>428</v>
      </c>
      <c r="G3309">
        <v>3812</v>
      </c>
      <c r="H3309">
        <v>24.59</v>
      </c>
      <c r="I3309">
        <v>93737.08</v>
      </c>
      <c r="J3309" t="s">
        <v>81</v>
      </c>
      <c r="K3309">
        <v>4.5568854461486294E-3</v>
      </c>
      <c r="L3309">
        <v>0.45569999999999999</v>
      </c>
      <c r="M3309" t="s">
        <v>82</v>
      </c>
    </row>
    <row r="3310" spans="1:13">
      <c r="A3310" t="s">
        <v>1246</v>
      </c>
      <c r="B3310" t="s">
        <v>1247</v>
      </c>
      <c r="C3310" t="str">
        <f>TEXT(D3310, "mmm")</f>
        <v>Mar</v>
      </c>
      <c r="D3310" s="1">
        <v>45362</v>
      </c>
      <c r="E3310" t="s">
        <v>687</v>
      </c>
      <c r="F3310" t="s">
        <v>428</v>
      </c>
      <c r="G3310">
        <v>3812</v>
      </c>
      <c r="H3310">
        <v>24.59</v>
      </c>
      <c r="I3310">
        <v>93737.08</v>
      </c>
      <c r="J3310" t="s">
        <v>81</v>
      </c>
      <c r="K3310">
        <v>4.5568854461486294E-3</v>
      </c>
      <c r="L3310">
        <v>0.45569999999999999</v>
      </c>
      <c r="M3310" t="s">
        <v>82</v>
      </c>
    </row>
    <row r="3311" spans="1:13">
      <c r="A3311" t="s">
        <v>1246</v>
      </c>
      <c r="B3311" t="s">
        <v>1247</v>
      </c>
      <c r="C3311" t="str">
        <f>TEXT(D3311, "mmm")</f>
        <v>Mar</v>
      </c>
      <c r="D3311" s="1">
        <v>45362</v>
      </c>
      <c r="E3311" t="s">
        <v>1248</v>
      </c>
      <c r="F3311" t="s">
        <v>428</v>
      </c>
      <c r="G3311">
        <v>3812</v>
      </c>
      <c r="H3311">
        <v>24.59</v>
      </c>
      <c r="I3311">
        <v>93737.08</v>
      </c>
      <c r="J3311" t="s">
        <v>81</v>
      </c>
      <c r="K3311">
        <v>4.5568854461486294E-3</v>
      </c>
      <c r="L3311">
        <v>0.45569999999999999</v>
      </c>
      <c r="M3311" t="s">
        <v>82</v>
      </c>
    </row>
    <row r="3312" spans="1:13">
      <c r="A3312" t="s">
        <v>1246</v>
      </c>
      <c r="B3312" t="s">
        <v>1247</v>
      </c>
      <c r="C3312" t="str">
        <f>TEXT(D3312, "mmm")</f>
        <v>Mar</v>
      </c>
      <c r="D3312" s="1">
        <v>45362</v>
      </c>
      <c r="E3312" t="s">
        <v>686</v>
      </c>
      <c r="F3312" t="s">
        <v>428</v>
      </c>
      <c r="G3312">
        <v>3778</v>
      </c>
      <c r="H3312">
        <v>24.59</v>
      </c>
      <c r="I3312">
        <v>92901.02</v>
      </c>
      <c r="J3312" t="s">
        <v>81</v>
      </c>
      <c r="K3312">
        <v>4.5568854461486294E-3</v>
      </c>
      <c r="L3312">
        <v>0.45569999999999999</v>
      </c>
      <c r="M3312" t="s">
        <v>82</v>
      </c>
    </row>
    <row r="3313" spans="1:13">
      <c r="A3313" t="s">
        <v>1246</v>
      </c>
      <c r="B3313" t="s">
        <v>1247</v>
      </c>
      <c r="C3313" t="str">
        <f>TEXT(D3313, "mmm")</f>
        <v>Mar</v>
      </c>
      <c r="D3313" s="1">
        <v>45362</v>
      </c>
      <c r="E3313" t="s">
        <v>689</v>
      </c>
      <c r="F3313" t="s">
        <v>428</v>
      </c>
      <c r="G3313">
        <v>3778</v>
      </c>
      <c r="H3313">
        <v>24.59</v>
      </c>
      <c r="I3313">
        <v>92901.02</v>
      </c>
      <c r="J3313" t="s">
        <v>81</v>
      </c>
      <c r="K3313">
        <v>4.5568854461486294E-3</v>
      </c>
      <c r="L3313">
        <v>0.45569999999999999</v>
      </c>
      <c r="M3313" t="s">
        <v>82</v>
      </c>
    </row>
    <row r="3314" spans="1:13">
      <c r="A3314" t="s">
        <v>1246</v>
      </c>
      <c r="B3314" t="s">
        <v>1247</v>
      </c>
      <c r="C3314" t="str">
        <f>TEXT(D3314, "mmm")</f>
        <v>Mar</v>
      </c>
      <c r="D3314" s="1">
        <v>45362</v>
      </c>
      <c r="E3314" t="s">
        <v>691</v>
      </c>
      <c r="F3314" t="s">
        <v>428</v>
      </c>
      <c r="G3314">
        <v>3778</v>
      </c>
      <c r="H3314">
        <v>24.59</v>
      </c>
      <c r="I3314">
        <v>92901.02</v>
      </c>
      <c r="J3314" t="s">
        <v>81</v>
      </c>
      <c r="K3314">
        <v>4.5568854461486294E-3</v>
      </c>
      <c r="L3314">
        <v>0.45569999999999999</v>
      </c>
      <c r="M3314" t="s">
        <v>82</v>
      </c>
    </row>
    <row r="3315" spans="1:13">
      <c r="A3315" t="s">
        <v>1246</v>
      </c>
      <c r="B3315" t="s">
        <v>1247</v>
      </c>
      <c r="C3315" t="str">
        <f>TEXT(D3315, "mmm")</f>
        <v>Mar</v>
      </c>
      <c r="D3315" s="1">
        <v>45362</v>
      </c>
      <c r="E3315" t="s">
        <v>690</v>
      </c>
      <c r="F3315" t="s">
        <v>428</v>
      </c>
      <c r="G3315">
        <v>3778</v>
      </c>
      <c r="H3315">
        <v>24.59</v>
      </c>
      <c r="I3315">
        <v>92901.02</v>
      </c>
      <c r="J3315" t="s">
        <v>81</v>
      </c>
      <c r="K3315">
        <v>4.5568854461486294E-3</v>
      </c>
      <c r="L3315">
        <v>0.45569999999999999</v>
      </c>
      <c r="M3315" t="s">
        <v>82</v>
      </c>
    </row>
    <row r="3316" spans="1:13">
      <c r="A3316" t="s">
        <v>1246</v>
      </c>
      <c r="B3316" t="s">
        <v>1247</v>
      </c>
      <c r="C3316" t="str">
        <f>TEXT(D3316, "mmm")</f>
        <v>Mar</v>
      </c>
      <c r="D3316" s="1">
        <v>45362</v>
      </c>
      <c r="E3316" t="s">
        <v>688</v>
      </c>
      <c r="F3316" t="s">
        <v>428</v>
      </c>
      <c r="G3316">
        <v>3778</v>
      </c>
      <c r="H3316">
        <v>24.59</v>
      </c>
      <c r="I3316">
        <v>92901.02</v>
      </c>
      <c r="J3316" t="s">
        <v>81</v>
      </c>
      <c r="K3316">
        <v>4.5568854461486294E-3</v>
      </c>
      <c r="L3316">
        <v>0.45569999999999999</v>
      </c>
      <c r="M3316" t="s">
        <v>82</v>
      </c>
    </row>
    <row r="3317" spans="1:13">
      <c r="A3317" t="s">
        <v>1246</v>
      </c>
      <c r="B3317" t="s">
        <v>1247</v>
      </c>
      <c r="C3317" t="str">
        <f>TEXT(D3317, "mmm")</f>
        <v>Mar</v>
      </c>
      <c r="D3317" s="1">
        <v>45362</v>
      </c>
      <c r="E3317" t="s">
        <v>685</v>
      </c>
      <c r="F3317" t="s">
        <v>428</v>
      </c>
      <c r="G3317">
        <v>3778</v>
      </c>
      <c r="H3317">
        <v>24.59</v>
      </c>
      <c r="I3317">
        <v>92901.02</v>
      </c>
      <c r="J3317" t="s">
        <v>81</v>
      </c>
      <c r="K3317">
        <v>4.5568854461486294E-3</v>
      </c>
      <c r="L3317">
        <v>0.45569999999999999</v>
      </c>
      <c r="M3317" t="s">
        <v>82</v>
      </c>
    </row>
    <row r="3318" spans="1:13">
      <c r="A3318" t="s">
        <v>1246</v>
      </c>
      <c r="B3318" t="s">
        <v>1247</v>
      </c>
      <c r="C3318" t="str">
        <f>TEXT(D3318, "mmm")</f>
        <v>Mar</v>
      </c>
      <c r="D3318" s="1">
        <v>45362</v>
      </c>
      <c r="E3318" t="s">
        <v>687</v>
      </c>
      <c r="F3318" t="s">
        <v>428</v>
      </c>
      <c r="G3318">
        <v>3778</v>
      </c>
      <c r="H3318">
        <v>24.59</v>
      </c>
      <c r="I3318">
        <v>92901.02</v>
      </c>
      <c r="J3318" t="s">
        <v>81</v>
      </c>
      <c r="K3318">
        <v>4.5568854461486294E-3</v>
      </c>
      <c r="L3318">
        <v>0.45569999999999999</v>
      </c>
      <c r="M3318" t="s">
        <v>82</v>
      </c>
    </row>
    <row r="3319" spans="1:13">
      <c r="A3319" t="s">
        <v>1246</v>
      </c>
      <c r="B3319" t="s">
        <v>1247</v>
      </c>
      <c r="C3319" t="str">
        <f>TEXT(D3319, "mmm")</f>
        <v>Mar</v>
      </c>
      <c r="D3319" s="1">
        <v>45362</v>
      </c>
      <c r="E3319" t="s">
        <v>1248</v>
      </c>
      <c r="F3319" t="s">
        <v>428</v>
      </c>
      <c r="G3319">
        <v>3778</v>
      </c>
      <c r="H3319">
        <v>24.59</v>
      </c>
      <c r="I3319">
        <v>92901.02</v>
      </c>
      <c r="J3319" t="s">
        <v>81</v>
      </c>
      <c r="K3319">
        <v>4.5568854461486294E-3</v>
      </c>
      <c r="L3319">
        <v>0.45569999999999999</v>
      </c>
      <c r="M3319" t="s">
        <v>82</v>
      </c>
    </row>
    <row r="3320" spans="1:13">
      <c r="A3320" t="s">
        <v>1246</v>
      </c>
      <c r="B3320" t="s">
        <v>1247</v>
      </c>
      <c r="C3320" t="str">
        <f>TEXT(D3320, "mmm")</f>
        <v>Mar</v>
      </c>
      <c r="D3320" s="1">
        <v>45362</v>
      </c>
      <c r="E3320" t="s">
        <v>686</v>
      </c>
      <c r="F3320" t="s">
        <v>428</v>
      </c>
      <c r="G3320">
        <v>5447</v>
      </c>
      <c r="H3320">
        <v>24.59</v>
      </c>
      <c r="I3320">
        <v>133941.73000000001</v>
      </c>
      <c r="J3320" t="s">
        <v>86</v>
      </c>
      <c r="K3320">
        <v>4.5568854461486294E-3</v>
      </c>
      <c r="L3320">
        <v>0.45569999999999999</v>
      </c>
      <c r="M3320" t="s">
        <v>82</v>
      </c>
    </row>
    <row r="3321" spans="1:13">
      <c r="A3321" t="s">
        <v>1246</v>
      </c>
      <c r="B3321" t="s">
        <v>1247</v>
      </c>
      <c r="C3321" t="str">
        <f>TEXT(D3321, "mmm")</f>
        <v>Mar</v>
      </c>
      <c r="D3321" s="1">
        <v>45362</v>
      </c>
      <c r="E3321" t="s">
        <v>689</v>
      </c>
      <c r="F3321" t="s">
        <v>428</v>
      </c>
      <c r="G3321">
        <v>5447</v>
      </c>
      <c r="H3321">
        <v>24.59</v>
      </c>
      <c r="I3321">
        <v>133941.73000000001</v>
      </c>
      <c r="J3321" t="s">
        <v>86</v>
      </c>
      <c r="K3321">
        <v>4.5568854461486294E-3</v>
      </c>
      <c r="L3321">
        <v>0.45569999999999999</v>
      </c>
      <c r="M3321" t="s">
        <v>82</v>
      </c>
    </row>
    <row r="3322" spans="1:13">
      <c r="A3322" t="s">
        <v>1246</v>
      </c>
      <c r="B3322" t="s">
        <v>1247</v>
      </c>
      <c r="C3322" t="str">
        <f>TEXT(D3322, "mmm")</f>
        <v>Mar</v>
      </c>
      <c r="D3322" s="1">
        <v>45362</v>
      </c>
      <c r="E3322" t="s">
        <v>691</v>
      </c>
      <c r="F3322" t="s">
        <v>428</v>
      </c>
      <c r="G3322">
        <v>5447</v>
      </c>
      <c r="H3322">
        <v>24.59</v>
      </c>
      <c r="I3322">
        <v>133941.73000000001</v>
      </c>
      <c r="J3322" t="s">
        <v>86</v>
      </c>
      <c r="K3322">
        <v>4.5568854461486294E-3</v>
      </c>
      <c r="L3322">
        <v>0.45569999999999999</v>
      </c>
      <c r="M3322" t="s">
        <v>82</v>
      </c>
    </row>
    <row r="3323" spans="1:13">
      <c r="A3323" t="s">
        <v>1246</v>
      </c>
      <c r="B3323" t="s">
        <v>1247</v>
      </c>
      <c r="C3323" t="str">
        <f>TEXT(D3323, "mmm")</f>
        <v>Mar</v>
      </c>
      <c r="D3323" s="1">
        <v>45362</v>
      </c>
      <c r="E3323" t="s">
        <v>690</v>
      </c>
      <c r="F3323" t="s">
        <v>428</v>
      </c>
      <c r="G3323">
        <v>5447</v>
      </c>
      <c r="H3323">
        <v>24.59</v>
      </c>
      <c r="I3323">
        <v>133941.73000000001</v>
      </c>
      <c r="J3323" t="s">
        <v>86</v>
      </c>
      <c r="K3323">
        <v>4.5568854461486294E-3</v>
      </c>
      <c r="L3323">
        <v>0.45569999999999999</v>
      </c>
      <c r="M3323" t="s">
        <v>82</v>
      </c>
    </row>
    <row r="3324" spans="1:13">
      <c r="A3324" t="s">
        <v>1246</v>
      </c>
      <c r="B3324" t="s">
        <v>1247</v>
      </c>
      <c r="C3324" t="str">
        <f>TEXT(D3324, "mmm")</f>
        <v>Mar</v>
      </c>
      <c r="D3324" s="1">
        <v>45362</v>
      </c>
      <c r="E3324" t="s">
        <v>688</v>
      </c>
      <c r="F3324" t="s">
        <v>428</v>
      </c>
      <c r="G3324">
        <v>5447</v>
      </c>
      <c r="H3324">
        <v>24.59</v>
      </c>
      <c r="I3324">
        <v>133941.73000000001</v>
      </c>
      <c r="J3324" t="s">
        <v>86</v>
      </c>
      <c r="K3324">
        <v>4.5568854461486294E-3</v>
      </c>
      <c r="L3324">
        <v>0.45569999999999999</v>
      </c>
      <c r="M3324" t="s">
        <v>82</v>
      </c>
    </row>
    <row r="3325" spans="1:13">
      <c r="A3325" t="s">
        <v>1246</v>
      </c>
      <c r="B3325" t="s">
        <v>1247</v>
      </c>
      <c r="C3325" t="str">
        <f>TEXT(D3325, "mmm")</f>
        <v>Mar</v>
      </c>
      <c r="D3325" s="1">
        <v>45362</v>
      </c>
      <c r="E3325" t="s">
        <v>685</v>
      </c>
      <c r="F3325" t="s">
        <v>428</v>
      </c>
      <c r="G3325">
        <v>5447</v>
      </c>
      <c r="H3325">
        <v>24.59</v>
      </c>
      <c r="I3325">
        <v>133941.73000000001</v>
      </c>
      <c r="J3325" t="s">
        <v>86</v>
      </c>
      <c r="K3325">
        <v>4.5568854461486294E-3</v>
      </c>
      <c r="L3325">
        <v>0.45569999999999999</v>
      </c>
      <c r="M3325" t="s">
        <v>82</v>
      </c>
    </row>
    <row r="3326" spans="1:13">
      <c r="A3326" t="s">
        <v>1246</v>
      </c>
      <c r="B3326" t="s">
        <v>1247</v>
      </c>
      <c r="C3326" t="str">
        <f>TEXT(D3326, "mmm")</f>
        <v>Mar</v>
      </c>
      <c r="D3326" s="1">
        <v>45362</v>
      </c>
      <c r="E3326" t="s">
        <v>687</v>
      </c>
      <c r="F3326" t="s">
        <v>428</v>
      </c>
      <c r="G3326">
        <v>5447</v>
      </c>
      <c r="H3326">
        <v>24.59</v>
      </c>
      <c r="I3326">
        <v>133941.73000000001</v>
      </c>
      <c r="J3326" t="s">
        <v>86</v>
      </c>
      <c r="K3326">
        <v>4.5568854461486294E-3</v>
      </c>
      <c r="L3326">
        <v>0.45569999999999999</v>
      </c>
      <c r="M3326" t="s">
        <v>82</v>
      </c>
    </row>
    <row r="3327" spans="1:13">
      <c r="A3327" t="s">
        <v>1246</v>
      </c>
      <c r="B3327" t="s">
        <v>1247</v>
      </c>
      <c r="C3327" t="str">
        <f>TEXT(D3327, "mmm")</f>
        <v>Mar</v>
      </c>
      <c r="D3327" s="1">
        <v>45362</v>
      </c>
      <c r="E3327" t="s">
        <v>1248</v>
      </c>
      <c r="F3327" t="s">
        <v>428</v>
      </c>
      <c r="G3327">
        <v>5447</v>
      </c>
      <c r="H3327">
        <v>24.59</v>
      </c>
      <c r="I3327">
        <v>133941.73000000001</v>
      </c>
      <c r="J3327" t="s">
        <v>86</v>
      </c>
      <c r="K3327">
        <v>4.5568854461486294E-3</v>
      </c>
      <c r="L3327">
        <v>0.45569999999999999</v>
      </c>
      <c r="M3327" t="s">
        <v>82</v>
      </c>
    </row>
    <row r="3328" spans="1:13">
      <c r="A3328" t="s">
        <v>103</v>
      </c>
      <c r="B3328" t="s">
        <v>104</v>
      </c>
      <c r="C3328" t="str">
        <f>TEXT(D3328, "mmm")</f>
        <v>Mar</v>
      </c>
      <c r="D3328" s="1">
        <v>45362</v>
      </c>
      <c r="E3328" t="s">
        <v>102</v>
      </c>
      <c r="F3328" t="s">
        <v>101</v>
      </c>
      <c r="G3328">
        <v>16774</v>
      </c>
      <c r="H3328">
        <v>11.81</v>
      </c>
      <c r="I3328">
        <v>198100.94</v>
      </c>
      <c r="J3328" t="s">
        <v>81</v>
      </c>
      <c r="K3328">
        <v>1.356483243469375E-3</v>
      </c>
      <c r="L3328">
        <v>0.1356</v>
      </c>
      <c r="M3328" t="s">
        <v>82</v>
      </c>
    </row>
    <row r="3329" spans="1:13">
      <c r="A3329" t="s">
        <v>103</v>
      </c>
      <c r="B3329" t="s">
        <v>104</v>
      </c>
      <c r="C3329" t="str">
        <f>TEXT(D3329, "mmm")</f>
        <v>Mar</v>
      </c>
      <c r="D3329" s="1">
        <v>45362</v>
      </c>
      <c r="E3329" t="s">
        <v>100</v>
      </c>
      <c r="F3329" t="s">
        <v>101</v>
      </c>
      <c r="G3329">
        <v>16774</v>
      </c>
      <c r="H3329">
        <v>11.81</v>
      </c>
      <c r="I3329">
        <v>198100.94</v>
      </c>
      <c r="J3329" t="s">
        <v>81</v>
      </c>
      <c r="K3329">
        <v>1.356483243469375E-3</v>
      </c>
      <c r="L3329">
        <v>0.1356</v>
      </c>
      <c r="M3329" t="s">
        <v>82</v>
      </c>
    </row>
    <row r="3330" spans="1:13">
      <c r="A3330" t="s">
        <v>2059</v>
      </c>
      <c r="B3330" t="s">
        <v>2060</v>
      </c>
      <c r="C3330" t="str">
        <f>TEXT(D3330, "mmm")</f>
        <v>Mar</v>
      </c>
      <c r="D3330" s="1">
        <v>45362</v>
      </c>
      <c r="E3330" t="s">
        <v>100</v>
      </c>
      <c r="F3330" t="s">
        <v>101</v>
      </c>
      <c r="G3330">
        <v>9650</v>
      </c>
      <c r="H3330">
        <v>10.34</v>
      </c>
      <c r="I3330">
        <v>99781</v>
      </c>
      <c r="J3330" t="s">
        <v>81</v>
      </c>
      <c r="K3330">
        <v>4.0643743831523249E-3</v>
      </c>
      <c r="L3330">
        <v>0.40639999999999998</v>
      </c>
      <c r="M3330" t="s">
        <v>82</v>
      </c>
    </row>
    <row r="3331" spans="1:13">
      <c r="A3331" t="s">
        <v>2059</v>
      </c>
      <c r="B3331" t="s">
        <v>2060</v>
      </c>
      <c r="C3331" t="str">
        <f>TEXT(D3331, "mmm")</f>
        <v>Mar</v>
      </c>
      <c r="D3331" s="1">
        <v>45362</v>
      </c>
      <c r="E3331" t="s">
        <v>102</v>
      </c>
      <c r="F3331" t="s">
        <v>101</v>
      </c>
      <c r="G3331">
        <v>9650</v>
      </c>
      <c r="H3331">
        <v>10.34</v>
      </c>
      <c r="I3331">
        <v>99781</v>
      </c>
      <c r="J3331" t="s">
        <v>81</v>
      </c>
      <c r="K3331">
        <v>4.0643743831523249E-3</v>
      </c>
      <c r="L3331">
        <v>0.40639999999999998</v>
      </c>
      <c r="M3331" t="s">
        <v>82</v>
      </c>
    </row>
    <row r="3332" spans="1:13">
      <c r="A3332" t="s">
        <v>1742</v>
      </c>
      <c r="B3332" t="s">
        <v>1743</v>
      </c>
      <c r="C3332" t="str">
        <f>TEXT(D3332, "mmm")</f>
        <v>Mar</v>
      </c>
      <c r="D3332" s="1">
        <v>45362</v>
      </c>
      <c r="E3332" t="s">
        <v>109</v>
      </c>
      <c r="F3332" t="s">
        <v>101</v>
      </c>
      <c r="G3332">
        <v>15000</v>
      </c>
      <c r="H3332">
        <v>30.33</v>
      </c>
      <c r="I3332">
        <v>454950</v>
      </c>
      <c r="J3332" t="s">
        <v>86</v>
      </c>
      <c r="K3332">
        <v>-0.1114786299343576</v>
      </c>
      <c r="L3332">
        <v>-11.1479</v>
      </c>
      <c r="M3332" t="s">
        <v>82</v>
      </c>
    </row>
    <row r="3333" spans="1:13">
      <c r="A3333" t="s">
        <v>1742</v>
      </c>
      <c r="B3333" t="s">
        <v>1743</v>
      </c>
      <c r="C3333" t="str">
        <f>TEXT(D3333, "mmm")</f>
        <v>Mar</v>
      </c>
      <c r="D3333" s="1">
        <v>45362</v>
      </c>
      <c r="E3333" t="s">
        <v>111</v>
      </c>
      <c r="F3333" t="s">
        <v>101</v>
      </c>
      <c r="G3333">
        <v>15000</v>
      </c>
      <c r="H3333">
        <v>30.33</v>
      </c>
      <c r="I3333">
        <v>454950</v>
      </c>
      <c r="J3333" t="s">
        <v>86</v>
      </c>
      <c r="K3333">
        <v>-0.1114786299343576</v>
      </c>
      <c r="L3333">
        <v>-11.1479</v>
      </c>
      <c r="M3333" t="s">
        <v>82</v>
      </c>
    </row>
    <row r="3334" spans="1:13">
      <c r="A3334" t="s">
        <v>1742</v>
      </c>
      <c r="B3334" t="s">
        <v>1743</v>
      </c>
      <c r="C3334" t="str">
        <f>TEXT(D3334, "mmm")</f>
        <v>Mar</v>
      </c>
      <c r="D3334" s="1">
        <v>45362</v>
      </c>
      <c r="E3334" t="s">
        <v>110</v>
      </c>
      <c r="F3334" t="s">
        <v>101</v>
      </c>
      <c r="G3334">
        <v>15000</v>
      </c>
      <c r="H3334">
        <v>30.33</v>
      </c>
      <c r="I3334">
        <v>454950</v>
      </c>
      <c r="J3334" t="s">
        <v>86</v>
      </c>
      <c r="K3334">
        <v>-0.1114786299343576</v>
      </c>
      <c r="L3334">
        <v>-11.1479</v>
      </c>
      <c r="M3334" t="s">
        <v>82</v>
      </c>
    </row>
    <row r="3335" spans="1:13">
      <c r="A3335" t="s">
        <v>1560</v>
      </c>
      <c r="B3335" t="s">
        <v>1561</v>
      </c>
      <c r="C3335" t="str">
        <f>TEXT(D3335, "mmm")</f>
        <v>Mar</v>
      </c>
      <c r="D3335" s="1">
        <v>45362</v>
      </c>
      <c r="E3335" t="s">
        <v>1562</v>
      </c>
      <c r="F3335" t="s">
        <v>80</v>
      </c>
      <c r="G3335">
        <v>2000</v>
      </c>
      <c r="H3335">
        <v>18.22</v>
      </c>
      <c r="I3335">
        <v>36440</v>
      </c>
      <c r="J3335" t="s">
        <v>81</v>
      </c>
      <c r="K3335">
        <v>-3.4122321685905121E-2</v>
      </c>
      <c r="L3335">
        <v>-3.4121999999999999</v>
      </c>
      <c r="M3335" t="s">
        <v>82</v>
      </c>
    </row>
    <row r="3336" spans="1:13">
      <c r="A3336" t="s">
        <v>1310</v>
      </c>
      <c r="B3336" t="s">
        <v>1311</v>
      </c>
      <c r="C3336" t="str">
        <f>TEXT(D3336, "mmm")</f>
        <v>Mar</v>
      </c>
      <c r="D3336" s="1">
        <v>45362</v>
      </c>
      <c r="E3336" t="s">
        <v>1312</v>
      </c>
      <c r="F3336" t="s">
        <v>314</v>
      </c>
      <c r="G3336">
        <v>800</v>
      </c>
      <c r="H3336">
        <v>35.75</v>
      </c>
      <c r="I3336">
        <v>28600</v>
      </c>
      <c r="J3336" t="s">
        <v>86</v>
      </c>
      <c r="K3336">
        <v>0.13544195666795969</v>
      </c>
      <c r="L3336">
        <v>13.5442</v>
      </c>
      <c r="M3336" t="s">
        <v>82</v>
      </c>
    </row>
    <row r="3337" spans="1:13">
      <c r="A3337" t="s">
        <v>2082</v>
      </c>
      <c r="B3337" t="s">
        <v>2083</v>
      </c>
      <c r="C3337" t="str">
        <f>TEXT(D3337, "mmm")</f>
        <v>Mar</v>
      </c>
      <c r="D3337" s="1">
        <v>45362</v>
      </c>
      <c r="E3337" t="s">
        <v>2091</v>
      </c>
      <c r="F3337" t="s">
        <v>128</v>
      </c>
      <c r="G3337">
        <v>5406</v>
      </c>
      <c r="H3337">
        <v>1.85</v>
      </c>
      <c r="I3337">
        <v>10001.1</v>
      </c>
      <c r="J3337" t="s">
        <v>81</v>
      </c>
      <c r="K3337">
        <v>-8.5561479258507989E-2</v>
      </c>
      <c r="L3337">
        <v>-8.5561000000000007</v>
      </c>
      <c r="M3337" t="s">
        <v>82</v>
      </c>
    </row>
    <row r="3338" spans="1:13">
      <c r="A3338" t="s">
        <v>2123</v>
      </c>
      <c r="B3338" t="s">
        <v>2124</v>
      </c>
      <c r="C3338" t="str">
        <f>TEXT(D3338, "mmm")</f>
        <v>Mar</v>
      </c>
      <c r="D3338" s="1">
        <v>45362</v>
      </c>
      <c r="E3338" t="s">
        <v>2125</v>
      </c>
      <c r="F3338" t="s">
        <v>80</v>
      </c>
      <c r="G3338">
        <v>2635</v>
      </c>
      <c r="H3338">
        <v>5.64</v>
      </c>
      <c r="I3338">
        <v>14861.4</v>
      </c>
      <c r="J3338" t="s">
        <v>81</v>
      </c>
      <c r="K3338">
        <v>2.771404960248058E-2</v>
      </c>
      <c r="L3338">
        <v>2.7713999999999999</v>
      </c>
      <c r="M3338" t="s">
        <v>82</v>
      </c>
    </row>
    <row r="3339" spans="1:13">
      <c r="A3339" t="s">
        <v>871</v>
      </c>
      <c r="B3339" t="s">
        <v>872</v>
      </c>
      <c r="C3339" t="str">
        <f>TEXT(D3339, "mmm")</f>
        <v>Mar</v>
      </c>
      <c r="D3339" s="1">
        <v>45362</v>
      </c>
      <c r="E3339" t="s">
        <v>2126</v>
      </c>
      <c r="F3339" t="s">
        <v>80</v>
      </c>
      <c r="G3339">
        <v>2860</v>
      </c>
      <c r="H3339">
        <v>7.5</v>
      </c>
      <c r="I3339">
        <v>21450</v>
      </c>
      <c r="J3339" t="s">
        <v>81</v>
      </c>
      <c r="K3339">
        <v>-2.1305137912886019E-2</v>
      </c>
      <c r="L3339">
        <v>-2.1305000000000001</v>
      </c>
      <c r="M3339" t="s">
        <v>82</v>
      </c>
    </row>
    <row r="3340" spans="1:13">
      <c r="A3340" t="s">
        <v>2127</v>
      </c>
      <c r="B3340" t="s">
        <v>2128</v>
      </c>
      <c r="C3340" t="str">
        <f>TEXT(D3340, "mmm")</f>
        <v>Mar</v>
      </c>
      <c r="D3340" s="1">
        <v>45362</v>
      </c>
      <c r="E3340" t="s">
        <v>2129</v>
      </c>
      <c r="F3340" t="s">
        <v>118</v>
      </c>
      <c r="G3340">
        <v>18450</v>
      </c>
      <c r="H3340">
        <v>8.99</v>
      </c>
      <c r="I3340">
        <v>165865.5</v>
      </c>
      <c r="J3340" t="s">
        <v>81</v>
      </c>
      <c r="K3340">
        <v>3.3259125774622871E-3</v>
      </c>
      <c r="L3340">
        <v>0.33260000000000001</v>
      </c>
      <c r="M3340" t="s">
        <v>82</v>
      </c>
    </row>
    <row r="3341" spans="1:13">
      <c r="A3341" t="s">
        <v>2130</v>
      </c>
      <c r="B3341" t="s">
        <v>2131</v>
      </c>
      <c r="C3341" t="str">
        <f>TEXT(D3341, "mmm")</f>
        <v>Mar</v>
      </c>
      <c r="D3341" s="1">
        <v>45362</v>
      </c>
      <c r="E3341" t="s">
        <v>2132</v>
      </c>
      <c r="F3341" t="s">
        <v>101</v>
      </c>
      <c r="G3341">
        <v>9078</v>
      </c>
      <c r="H3341">
        <v>6.05</v>
      </c>
      <c r="I3341">
        <v>54921.9</v>
      </c>
      <c r="J3341" t="s">
        <v>81</v>
      </c>
      <c r="K3341">
        <v>0.69090898411001489</v>
      </c>
      <c r="L3341">
        <v>69.090900000000005</v>
      </c>
      <c r="M3341" t="s">
        <v>82</v>
      </c>
    </row>
    <row r="3342" spans="1:13">
      <c r="A3342" t="s">
        <v>2130</v>
      </c>
      <c r="B3342" t="s">
        <v>2131</v>
      </c>
      <c r="C3342" t="str">
        <f>TEXT(D3342, "mmm")</f>
        <v>Mar</v>
      </c>
      <c r="D3342" s="1">
        <v>45362</v>
      </c>
      <c r="E3342" t="s">
        <v>2132</v>
      </c>
      <c r="F3342" t="s">
        <v>101</v>
      </c>
      <c r="G3342">
        <v>9471</v>
      </c>
      <c r="H3342">
        <v>6.04</v>
      </c>
      <c r="I3342">
        <v>57204.84</v>
      </c>
      <c r="J3342" t="s">
        <v>81</v>
      </c>
      <c r="K3342">
        <v>0.69090898411001489</v>
      </c>
      <c r="L3342">
        <v>69.090900000000005</v>
      </c>
      <c r="M3342" t="s">
        <v>82</v>
      </c>
    </row>
    <row r="3343" spans="1:13">
      <c r="A3343" t="s">
        <v>2130</v>
      </c>
      <c r="B3343" t="s">
        <v>2131</v>
      </c>
      <c r="C3343" t="str">
        <f>TEXT(D3343, "mmm")</f>
        <v>Mar</v>
      </c>
      <c r="D3343" s="1">
        <v>45362</v>
      </c>
      <c r="E3343" t="s">
        <v>2132</v>
      </c>
      <c r="F3343" t="s">
        <v>101</v>
      </c>
      <c r="G3343">
        <v>5950</v>
      </c>
      <c r="H3343">
        <v>6.03</v>
      </c>
      <c r="I3343">
        <v>35878.5</v>
      </c>
      <c r="J3343" t="s">
        <v>81</v>
      </c>
      <c r="K3343">
        <v>0.69090898411001489</v>
      </c>
      <c r="L3343">
        <v>69.090900000000005</v>
      </c>
      <c r="M3343" t="s">
        <v>82</v>
      </c>
    </row>
    <row r="3344" spans="1:13">
      <c r="A3344" t="s">
        <v>2130</v>
      </c>
      <c r="B3344" t="s">
        <v>2131</v>
      </c>
      <c r="C3344" t="str">
        <f>TEXT(D3344, "mmm")</f>
        <v>Mar</v>
      </c>
      <c r="D3344" s="1">
        <v>45362</v>
      </c>
      <c r="E3344" t="s">
        <v>2132</v>
      </c>
      <c r="F3344" t="s">
        <v>101</v>
      </c>
      <c r="G3344">
        <v>8266</v>
      </c>
      <c r="H3344">
        <v>6.02</v>
      </c>
      <c r="I3344">
        <v>49761.32</v>
      </c>
      <c r="J3344" t="s">
        <v>81</v>
      </c>
      <c r="K3344">
        <v>0.69090898411001489</v>
      </c>
      <c r="L3344">
        <v>69.090900000000005</v>
      </c>
      <c r="M3344" t="s">
        <v>82</v>
      </c>
    </row>
    <row r="3345" spans="1:13">
      <c r="A3345" t="s">
        <v>2130</v>
      </c>
      <c r="B3345" t="s">
        <v>2131</v>
      </c>
      <c r="C3345" t="str">
        <f>TEXT(D3345, "mmm")</f>
        <v>Mar</v>
      </c>
      <c r="D3345" s="1">
        <v>45362</v>
      </c>
      <c r="E3345" t="s">
        <v>2132</v>
      </c>
      <c r="F3345" t="s">
        <v>101</v>
      </c>
      <c r="G3345">
        <v>2177</v>
      </c>
      <c r="H3345">
        <v>6</v>
      </c>
      <c r="I3345">
        <v>13062</v>
      </c>
      <c r="J3345" t="s">
        <v>81</v>
      </c>
      <c r="K3345">
        <v>0.69090898411001489</v>
      </c>
      <c r="L3345">
        <v>69.090900000000005</v>
      </c>
      <c r="M3345" t="s">
        <v>82</v>
      </c>
    </row>
    <row r="3346" spans="1:13">
      <c r="A3346" t="s">
        <v>2130</v>
      </c>
      <c r="B3346" t="s">
        <v>2131</v>
      </c>
      <c r="C3346" t="str">
        <f>TEXT(D3346, "mmm")</f>
        <v>Mar</v>
      </c>
      <c r="D3346" s="1">
        <v>45362</v>
      </c>
      <c r="E3346" t="s">
        <v>2132</v>
      </c>
      <c r="F3346" t="s">
        <v>101</v>
      </c>
      <c r="G3346">
        <v>12200</v>
      </c>
      <c r="H3346">
        <v>6</v>
      </c>
      <c r="I3346">
        <v>73200</v>
      </c>
      <c r="J3346" t="s">
        <v>86</v>
      </c>
      <c r="K3346">
        <v>0.69090898411001489</v>
      </c>
      <c r="L3346">
        <v>69.090900000000005</v>
      </c>
      <c r="M3346" t="s">
        <v>82</v>
      </c>
    </row>
    <row r="3347" spans="1:13">
      <c r="A3347" t="s">
        <v>2127</v>
      </c>
      <c r="B3347" t="s">
        <v>2128</v>
      </c>
      <c r="C3347" t="str">
        <f>TEXT(D3347, "mmm")</f>
        <v>Mar</v>
      </c>
      <c r="D3347" s="1">
        <v>45362</v>
      </c>
      <c r="E3347" t="s">
        <v>2129</v>
      </c>
      <c r="F3347" t="s">
        <v>118</v>
      </c>
      <c r="G3347">
        <v>14550</v>
      </c>
      <c r="H3347">
        <v>9.16</v>
      </c>
      <c r="I3347">
        <v>133278</v>
      </c>
      <c r="J3347" t="s">
        <v>81</v>
      </c>
      <c r="K3347">
        <v>3.3259125774622871E-3</v>
      </c>
      <c r="L3347">
        <v>0.33260000000000001</v>
      </c>
      <c r="M3347" t="s">
        <v>82</v>
      </c>
    </row>
    <row r="3348" spans="1:13">
      <c r="A3348" t="s">
        <v>1821</v>
      </c>
      <c r="B3348" t="s">
        <v>1822</v>
      </c>
      <c r="C3348" t="str">
        <f>TEXT(D3348, "mmm")</f>
        <v>Mar</v>
      </c>
      <c r="D3348" s="1">
        <v>45362</v>
      </c>
      <c r="E3348" t="s">
        <v>2133</v>
      </c>
      <c r="F3348" t="s">
        <v>118</v>
      </c>
      <c r="G3348">
        <v>10000</v>
      </c>
      <c r="H3348">
        <v>3.87</v>
      </c>
      <c r="I3348">
        <v>38700</v>
      </c>
      <c r="J3348" t="s">
        <v>81</v>
      </c>
      <c r="K3348">
        <v>8.4398894640271171E-2</v>
      </c>
      <c r="L3348">
        <v>8.4398999999999997</v>
      </c>
      <c r="M3348" t="s">
        <v>82</v>
      </c>
    </row>
    <row r="3349" spans="1:13">
      <c r="A3349" t="s">
        <v>133</v>
      </c>
      <c r="B3349" t="s">
        <v>134</v>
      </c>
      <c r="C3349" t="str">
        <f>TEXT(D3349, "mmm")</f>
        <v>Mar</v>
      </c>
      <c r="D3349" s="1">
        <v>45362</v>
      </c>
      <c r="E3349" t="s">
        <v>102</v>
      </c>
      <c r="F3349" t="s">
        <v>101</v>
      </c>
      <c r="G3349">
        <v>10373</v>
      </c>
      <c r="H3349">
        <v>10.220000000000001</v>
      </c>
      <c r="I3349">
        <v>106012.06</v>
      </c>
      <c r="J3349" t="s">
        <v>81</v>
      </c>
      <c r="K3349">
        <v>2.9444600691408418E-4</v>
      </c>
      <c r="L3349">
        <v>2.9399999999999999E-2</v>
      </c>
      <c r="M3349" t="s">
        <v>82</v>
      </c>
    </row>
    <row r="3350" spans="1:13">
      <c r="A3350" t="s">
        <v>133</v>
      </c>
      <c r="B3350" t="s">
        <v>134</v>
      </c>
      <c r="C3350" t="str">
        <f>TEXT(D3350, "mmm")</f>
        <v>Mar</v>
      </c>
      <c r="D3350" s="1">
        <v>45362</v>
      </c>
      <c r="E3350" t="s">
        <v>100</v>
      </c>
      <c r="F3350" t="s">
        <v>101</v>
      </c>
      <c r="G3350">
        <v>10373</v>
      </c>
      <c r="H3350">
        <v>10.220000000000001</v>
      </c>
      <c r="I3350">
        <v>106012.06</v>
      </c>
      <c r="J3350" t="s">
        <v>81</v>
      </c>
      <c r="K3350">
        <v>2.9444600691408418E-4</v>
      </c>
      <c r="L3350">
        <v>2.9399999999999999E-2</v>
      </c>
      <c r="M3350" t="s">
        <v>82</v>
      </c>
    </row>
    <row r="3351" spans="1:13">
      <c r="A3351" t="s">
        <v>1934</v>
      </c>
      <c r="B3351" t="s">
        <v>1935</v>
      </c>
      <c r="C3351" t="str">
        <f>TEXT(D3351, "mmm")</f>
        <v>Mar</v>
      </c>
      <c r="D3351" s="1">
        <v>45362</v>
      </c>
      <c r="E3351" t="s">
        <v>1936</v>
      </c>
      <c r="F3351" t="s">
        <v>80</v>
      </c>
      <c r="G3351">
        <v>1000</v>
      </c>
      <c r="H3351">
        <v>51.84</v>
      </c>
      <c r="I3351">
        <v>51840</v>
      </c>
      <c r="J3351" t="s">
        <v>81</v>
      </c>
      <c r="K3351">
        <v>0.12681434897339769</v>
      </c>
      <c r="L3351">
        <v>12.6814</v>
      </c>
      <c r="M3351" t="s">
        <v>82</v>
      </c>
    </row>
    <row r="3352" spans="1:13">
      <c r="A3352" t="s">
        <v>2123</v>
      </c>
      <c r="B3352" t="s">
        <v>2124</v>
      </c>
      <c r="C3352" t="str">
        <f>TEXT(D3352, "mmm")</f>
        <v>Mar</v>
      </c>
      <c r="D3352" s="1">
        <v>45362</v>
      </c>
      <c r="E3352" t="s">
        <v>2134</v>
      </c>
      <c r="F3352" t="s">
        <v>217</v>
      </c>
      <c r="G3352">
        <v>20191</v>
      </c>
      <c r="H3352">
        <v>5.57</v>
      </c>
      <c r="I3352">
        <v>112463.87</v>
      </c>
      <c r="J3352" t="s">
        <v>86</v>
      </c>
      <c r="K3352">
        <v>2.771404960248058E-2</v>
      </c>
      <c r="L3352">
        <v>2.7713999999999999</v>
      </c>
      <c r="M3352" t="s">
        <v>82</v>
      </c>
    </row>
    <row r="3353" spans="1:13">
      <c r="A3353" t="s">
        <v>2052</v>
      </c>
      <c r="B3353" t="s">
        <v>2053</v>
      </c>
      <c r="C3353" t="str">
        <f>TEXT(D3353, "mmm")</f>
        <v>Mar</v>
      </c>
      <c r="D3353" s="1">
        <v>45362</v>
      </c>
      <c r="E3353" t="s">
        <v>2081</v>
      </c>
      <c r="F3353" t="s">
        <v>118</v>
      </c>
      <c r="G3353">
        <v>1500</v>
      </c>
      <c r="H3353">
        <v>11.89</v>
      </c>
      <c r="I3353">
        <v>17835</v>
      </c>
      <c r="J3353" t="s">
        <v>81</v>
      </c>
      <c r="K3353">
        <v>7.1244667380185422E-2</v>
      </c>
      <c r="L3353">
        <v>7.1245000000000003</v>
      </c>
      <c r="M3353" t="s">
        <v>82</v>
      </c>
    </row>
    <row r="3354" spans="1:13">
      <c r="A3354" t="s">
        <v>1972</v>
      </c>
      <c r="B3354" t="s">
        <v>1973</v>
      </c>
      <c r="C3354" t="str">
        <f>TEXT(D3354, "mmm")</f>
        <v>Mar</v>
      </c>
      <c r="D3354" s="1">
        <v>45362</v>
      </c>
      <c r="E3354" t="s">
        <v>1974</v>
      </c>
      <c r="F3354" t="s">
        <v>217</v>
      </c>
      <c r="G3354">
        <v>12044</v>
      </c>
      <c r="H3354">
        <v>2.84</v>
      </c>
      <c r="I3354">
        <v>34204.959999999999</v>
      </c>
      <c r="J3354" t="s">
        <v>81</v>
      </c>
      <c r="K3354">
        <v>9.9585062651157186E-2</v>
      </c>
      <c r="L3354">
        <v>9.9585000000000008</v>
      </c>
      <c r="M3354" t="s">
        <v>82</v>
      </c>
    </row>
    <row r="3355" spans="1:13">
      <c r="A3355" t="s">
        <v>2082</v>
      </c>
      <c r="B3355" t="s">
        <v>2083</v>
      </c>
      <c r="C3355" t="str">
        <f>TEXT(D3355, "mmm")</f>
        <v>Mar</v>
      </c>
      <c r="D3355" s="1">
        <v>45362</v>
      </c>
      <c r="E3355" t="s">
        <v>2135</v>
      </c>
      <c r="F3355" t="s">
        <v>80</v>
      </c>
      <c r="G3355">
        <v>25900</v>
      </c>
      <c r="H3355">
        <v>1.93</v>
      </c>
      <c r="I3355">
        <v>49987</v>
      </c>
      <c r="J3355" t="s">
        <v>86</v>
      </c>
      <c r="K3355">
        <v>-8.5561479258507989E-2</v>
      </c>
      <c r="L3355">
        <v>-8.5561000000000007</v>
      </c>
      <c r="M3355" t="s">
        <v>82</v>
      </c>
    </row>
    <row r="3356" spans="1:13">
      <c r="A3356" t="s">
        <v>2130</v>
      </c>
      <c r="B3356" t="s">
        <v>2131</v>
      </c>
      <c r="C3356" t="str">
        <f>TEXT(D3356, "mmm")</f>
        <v>Mar</v>
      </c>
      <c r="D3356" s="1">
        <v>45362</v>
      </c>
      <c r="E3356" t="s">
        <v>2136</v>
      </c>
      <c r="F3356" t="s">
        <v>217</v>
      </c>
      <c r="G3356">
        <v>12200</v>
      </c>
      <c r="H3356">
        <v>6</v>
      </c>
      <c r="I3356">
        <v>73200</v>
      </c>
      <c r="J3356" t="s">
        <v>86</v>
      </c>
      <c r="K3356">
        <v>0.69090898411001489</v>
      </c>
      <c r="L3356">
        <v>69.090900000000005</v>
      </c>
      <c r="M3356" t="s">
        <v>82</v>
      </c>
    </row>
    <row r="3357" spans="1:13">
      <c r="A3357" t="s">
        <v>2130</v>
      </c>
      <c r="B3357" t="s">
        <v>2131</v>
      </c>
      <c r="C3357" t="str">
        <f>TEXT(D3357, "mmm")</f>
        <v>Mar</v>
      </c>
      <c r="D3357" s="1">
        <v>45362</v>
      </c>
      <c r="E3357" t="s">
        <v>2136</v>
      </c>
      <c r="F3357" t="s">
        <v>217</v>
      </c>
      <c r="G3357">
        <v>5950</v>
      </c>
      <c r="H3357">
        <v>6.03</v>
      </c>
      <c r="I3357">
        <v>35878.5</v>
      </c>
      <c r="J3357" t="s">
        <v>81</v>
      </c>
      <c r="K3357">
        <v>0.69090898411001489</v>
      </c>
      <c r="L3357">
        <v>69.090900000000005</v>
      </c>
      <c r="M3357" t="s">
        <v>82</v>
      </c>
    </row>
    <row r="3358" spans="1:13">
      <c r="A3358" t="s">
        <v>2130</v>
      </c>
      <c r="B3358" t="s">
        <v>2131</v>
      </c>
      <c r="C3358" t="str">
        <f>TEXT(D3358, "mmm")</f>
        <v>Mar</v>
      </c>
      <c r="D3358" s="1">
        <v>45362</v>
      </c>
      <c r="E3358" t="s">
        <v>2136</v>
      </c>
      <c r="F3358" t="s">
        <v>217</v>
      </c>
      <c r="G3358">
        <v>2177</v>
      </c>
      <c r="H3358">
        <v>6</v>
      </c>
      <c r="I3358">
        <v>13062</v>
      </c>
      <c r="J3358" t="s">
        <v>81</v>
      </c>
      <c r="K3358">
        <v>0.69090898411001489</v>
      </c>
      <c r="L3358">
        <v>69.090900000000005</v>
      </c>
      <c r="M3358" t="s">
        <v>82</v>
      </c>
    </row>
    <row r="3359" spans="1:13">
      <c r="A3359" t="s">
        <v>2130</v>
      </c>
      <c r="B3359" t="s">
        <v>2131</v>
      </c>
      <c r="C3359" t="str">
        <f>TEXT(D3359, "mmm")</f>
        <v>Mar</v>
      </c>
      <c r="D3359" s="1">
        <v>45362</v>
      </c>
      <c r="E3359" t="s">
        <v>2136</v>
      </c>
      <c r="F3359" t="s">
        <v>217</v>
      </c>
      <c r="G3359">
        <v>8266</v>
      </c>
      <c r="H3359">
        <v>6.02</v>
      </c>
      <c r="I3359">
        <v>49761.32</v>
      </c>
      <c r="J3359" t="s">
        <v>81</v>
      </c>
      <c r="K3359">
        <v>0.69090898411001489</v>
      </c>
      <c r="L3359">
        <v>69.090900000000005</v>
      </c>
      <c r="M3359" t="s">
        <v>82</v>
      </c>
    </row>
    <row r="3360" spans="1:13">
      <c r="A3360" t="s">
        <v>2130</v>
      </c>
      <c r="B3360" t="s">
        <v>2131</v>
      </c>
      <c r="C3360" t="str">
        <f>TEXT(D3360, "mmm")</f>
        <v>Mar</v>
      </c>
      <c r="D3360" s="1">
        <v>45362</v>
      </c>
      <c r="E3360" t="s">
        <v>2136</v>
      </c>
      <c r="F3360" t="s">
        <v>217</v>
      </c>
      <c r="G3360">
        <v>9471</v>
      </c>
      <c r="H3360">
        <v>6.04</v>
      </c>
      <c r="I3360">
        <v>57204.84</v>
      </c>
      <c r="J3360" t="s">
        <v>81</v>
      </c>
      <c r="K3360">
        <v>0.69090898411001489</v>
      </c>
      <c r="L3360">
        <v>69.090900000000005</v>
      </c>
      <c r="M3360" t="s">
        <v>82</v>
      </c>
    </row>
    <row r="3361" spans="1:13">
      <c r="A3361" t="s">
        <v>2130</v>
      </c>
      <c r="B3361" t="s">
        <v>2131</v>
      </c>
      <c r="C3361" t="str">
        <f>TEXT(D3361, "mmm")</f>
        <v>Mar</v>
      </c>
      <c r="D3361" s="1">
        <v>45362</v>
      </c>
      <c r="E3361" t="s">
        <v>2136</v>
      </c>
      <c r="F3361" t="s">
        <v>217</v>
      </c>
      <c r="G3361">
        <v>9078</v>
      </c>
      <c r="H3361">
        <v>6.05</v>
      </c>
      <c r="I3361">
        <v>54921.9</v>
      </c>
      <c r="J3361" t="s">
        <v>81</v>
      </c>
      <c r="K3361">
        <v>0.69090898411001489</v>
      </c>
      <c r="L3361">
        <v>69.090900000000005</v>
      </c>
      <c r="M3361" t="s">
        <v>82</v>
      </c>
    </row>
    <row r="3362" spans="1:13">
      <c r="A3362" t="s">
        <v>2137</v>
      </c>
      <c r="B3362" t="s">
        <v>2138</v>
      </c>
      <c r="C3362" t="str">
        <f>TEXT(D3362, "mmm")</f>
        <v>Mar</v>
      </c>
      <c r="D3362" s="1">
        <v>45362</v>
      </c>
      <c r="E3362" t="s">
        <v>2139</v>
      </c>
      <c r="F3362" t="s">
        <v>118</v>
      </c>
      <c r="G3362">
        <v>5000</v>
      </c>
      <c r="H3362">
        <v>5.44</v>
      </c>
      <c r="I3362">
        <v>27200</v>
      </c>
      <c r="J3362" t="s">
        <v>81</v>
      </c>
      <c r="K3362">
        <v>3.6298279723057099E-3</v>
      </c>
      <c r="L3362">
        <v>0.36299999999999999</v>
      </c>
      <c r="M3362" t="s">
        <v>82</v>
      </c>
    </row>
    <row r="3363" spans="1:13">
      <c r="A3363" t="s">
        <v>1508</v>
      </c>
      <c r="B3363" t="s">
        <v>1509</v>
      </c>
      <c r="C3363" t="str">
        <f>TEXT(D3363, "mmm")</f>
        <v>Mar</v>
      </c>
      <c r="D3363" s="1">
        <v>45362</v>
      </c>
      <c r="E3363" t="s">
        <v>2140</v>
      </c>
      <c r="F3363" t="s">
        <v>118</v>
      </c>
      <c r="G3363">
        <v>225</v>
      </c>
      <c r="H3363">
        <v>45.01</v>
      </c>
      <c r="I3363">
        <v>10127.25</v>
      </c>
      <c r="J3363" t="s">
        <v>81</v>
      </c>
      <c r="K3363">
        <v>-2.176800615340857E-2</v>
      </c>
      <c r="L3363">
        <v>-2.1768000000000001</v>
      </c>
      <c r="M3363" t="s">
        <v>82</v>
      </c>
    </row>
    <row r="3364" spans="1:13">
      <c r="A3364" t="s">
        <v>2141</v>
      </c>
      <c r="B3364" t="s">
        <v>2142</v>
      </c>
      <c r="C3364" t="str">
        <f>TEXT(D3364, "mmm")</f>
        <v>Mar</v>
      </c>
      <c r="D3364" s="1">
        <v>45362</v>
      </c>
      <c r="E3364" t="s">
        <v>2143</v>
      </c>
      <c r="F3364" t="s">
        <v>118</v>
      </c>
      <c r="G3364">
        <v>5844</v>
      </c>
      <c r="H3364">
        <v>8.67</v>
      </c>
      <c r="I3364">
        <v>50667.48</v>
      </c>
      <c r="J3364" t="s">
        <v>81</v>
      </c>
      <c r="K3364">
        <v>3.9929527764943629E-3</v>
      </c>
      <c r="L3364">
        <v>0.39929999999999999</v>
      </c>
      <c r="M3364" t="s">
        <v>82</v>
      </c>
    </row>
    <row r="3365" spans="1:13">
      <c r="A3365" t="s">
        <v>2141</v>
      </c>
      <c r="B3365" t="s">
        <v>2142</v>
      </c>
      <c r="C3365" t="str">
        <f>TEXT(D3365, "mmm")</f>
        <v>Mar</v>
      </c>
      <c r="D3365" s="1">
        <v>45362</v>
      </c>
      <c r="E3365" t="s">
        <v>2143</v>
      </c>
      <c r="F3365" t="s">
        <v>118</v>
      </c>
      <c r="G3365">
        <v>6600</v>
      </c>
      <c r="H3365">
        <v>8.67</v>
      </c>
      <c r="I3365">
        <v>57222</v>
      </c>
      <c r="J3365" t="s">
        <v>86</v>
      </c>
      <c r="K3365">
        <v>3.9929527764943629E-3</v>
      </c>
      <c r="L3365">
        <v>0.39929999999999999</v>
      </c>
      <c r="M3365" t="s">
        <v>82</v>
      </c>
    </row>
    <row r="3366" spans="1:13">
      <c r="A3366" t="s">
        <v>468</v>
      </c>
      <c r="B3366" t="s">
        <v>469</v>
      </c>
      <c r="C3366" t="str">
        <f>TEXT(D3366, "mmm")</f>
        <v>Mar</v>
      </c>
      <c r="D3366" s="1">
        <v>45362</v>
      </c>
      <c r="E3366" t="s">
        <v>470</v>
      </c>
      <c r="F3366" t="s">
        <v>222</v>
      </c>
      <c r="G3366">
        <v>30100</v>
      </c>
      <c r="H3366">
        <v>2.99</v>
      </c>
      <c r="I3366">
        <v>89999</v>
      </c>
      <c r="J3366" t="s">
        <v>81</v>
      </c>
      <c r="K3366">
        <v>9.933773318245076E-2</v>
      </c>
      <c r="L3366">
        <v>9.9337999999999997</v>
      </c>
      <c r="M3366" t="s">
        <v>82</v>
      </c>
    </row>
    <row r="3367" spans="1:13">
      <c r="A3367" t="s">
        <v>468</v>
      </c>
      <c r="B3367" t="s">
        <v>469</v>
      </c>
      <c r="C3367" t="str">
        <f>TEXT(D3367, "mmm")</f>
        <v>Mar</v>
      </c>
      <c r="D3367" s="1">
        <v>45362</v>
      </c>
      <c r="E3367" t="s">
        <v>471</v>
      </c>
      <c r="F3367" t="s">
        <v>222</v>
      </c>
      <c r="G3367">
        <v>30100</v>
      </c>
      <c r="H3367">
        <v>2.99</v>
      </c>
      <c r="I3367">
        <v>89999</v>
      </c>
      <c r="J3367" t="s">
        <v>81</v>
      </c>
      <c r="K3367">
        <v>9.933773318245076E-2</v>
      </c>
      <c r="L3367">
        <v>9.9337999999999997</v>
      </c>
      <c r="M3367" t="s">
        <v>82</v>
      </c>
    </row>
    <row r="3368" spans="1:13">
      <c r="A3368" t="s">
        <v>2130</v>
      </c>
      <c r="B3368" t="s">
        <v>2131</v>
      </c>
      <c r="C3368" t="str">
        <f>TEXT(D3368, "mmm")</f>
        <v>Mar</v>
      </c>
      <c r="D3368" s="1">
        <v>45362</v>
      </c>
      <c r="E3368" t="s">
        <v>2144</v>
      </c>
      <c r="F3368" t="s">
        <v>101</v>
      </c>
      <c r="G3368">
        <v>12200</v>
      </c>
      <c r="H3368">
        <v>6</v>
      </c>
      <c r="I3368">
        <v>73200</v>
      </c>
      <c r="J3368" t="s">
        <v>86</v>
      </c>
      <c r="K3368">
        <v>0.69090898411001489</v>
      </c>
      <c r="L3368">
        <v>69.090900000000005</v>
      </c>
      <c r="M3368" t="s">
        <v>82</v>
      </c>
    </row>
    <row r="3369" spans="1:13">
      <c r="A3369" t="s">
        <v>2130</v>
      </c>
      <c r="B3369" t="s">
        <v>2131</v>
      </c>
      <c r="C3369" t="str">
        <f>TEXT(D3369, "mmm")</f>
        <v>Mar</v>
      </c>
      <c r="D3369" s="1">
        <v>45362</v>
      </c>
      <c r="E3369" t="s">
        <v>2144</v>
      </c>
      <c r="F3369" t="s">
        <v>101</v>
      </c>
      <c r="G3369">
        <v>2177</v>
      </c>
      <c r="H3369">
        <v>6</v>
      </c>
      <c r="I3369">
        <v>13062</v>
      </c>
      <c r="J3369" t="s">
        <v>81</v>
      </c>
      <c r="K3369">
        <v>0.69090898411001489</v>
      </c>
      <c r="L3369">
        <v>69.090900000000005</v>
      </c>
      <c r="M3369" t="s">
        <v>82</v>
      </c>
    </row>
    <row r="3370" spans="1:13">
      <c r="A3370" t="s">
        <v>2130</v>
      </c>
      <c r="B3370" t="s">
        <v>2131</v>
      </c>
      <c r="C3370" t="str">
        <f>TEXT(D3370, "mmm")</f>
        <v>Mar</v>
      </c>
      <c r="D3370" s="1">
        <v>45362</v>
      </c>
      <c r="E3370" t="s">
        <v>2144</v>
      </c>
      <c r="F3370" t="s">
        <v>101</v>
      </c>
      <c r="G3370">
        <v>8266</v>
      </c>
      <c r="H3370">
        <v>6.02</v>
      </c>
      <c r="I3370">
        <v>49761.32</v>
      </c>
      <c r="J3370" t="s">
        <v>81</v>
      </c>
      <c r="K3370">
        <v>0.69090898411001489</v>
      </c>
      <c r="L3370">
        <v>69.090900000000005</v>
      </c>
      <c r="M3370" t="s">
        <v>82</v>
      </c>
    </row>
    <row r="3371" spans="1:13">
      <c r="A3371" t="s">
        <v>2130</v>
      </c>
      <c r="B3371" t="s">
        <v>2131</v>
      </c>
      <c r="C3371" t="str">
        <f>TEXT(D3371, "mmm")</f>
        <v>Mar</v>
      </c>
      <c r="D3371" s="1">
        <v>45362</v>
      </c>
      <c r="E3371" t="s">
        <v>2144</v>
      </c>
      <c r="F3371" t="s">
        <v>101</v>
      </c>
      <c r="G3371">
        <v>5950</v>
      </c>
      <c r="H3371">
        <v>6.03</v>
      </c>
      <c r="I3371">
        <v>35878.5</v>
      </c>
      <c r="J3371" t="s">
        <v>81</v>
      </c>
      <c r="K3371">
        <v>0.69090898411001489</v>
      </c>
      <c r="L3371">
        <v>69.090900000000005</v>
      </c>
      <c r="M3371" t="s">
        <v>82</v>
      </c>
    </row>
    <row r="3372" spans="1:13">
      <c r="A3372" t="s">
        <v>2130</v>
      </c>
      <c r="B3372" t="s">
        <v>2131</v>
      </c>
      <c r="C3372" t="str">
        <f>TEXT(D3372, "mmm")</f>
        <v>Mar</v>
      </c>
      <c r="D3372" s="1">
        <v>45362</v>
      </c>
      <c r="E3372" t="s">
        <v>2144</v>
      </c>
      <c r="F3372" t="s">
        <v>101</v>
      </c>
      <c r="G3372">
        <v>9471</v>
      </c>
      <c r="H3372">
        <v>6.04</v>
      </c>
      <c r="I3372">
        <v>57204.84</v>
      </c>
      <c r="J3372" t="s">
        <v>81</v>
      </c>
      <c r="K3372">
        <v>0.69090898411001489</v>
      </c>
      <c r="L3372">
        <v>69.090900000000005</v>
      </c>
      <c r="M3372" t="s">
        <v>82</v>
      </c>
    </row>
    <row r="3373" spans="1:13">
      <c r="A3373" t="s">
        <v>2130</v>
      </c>
      <c r="B3373" t="s">
        <v>2131</v>
      </c>
      <c r="C3373" t="str">
        <f>TEXT(D3373, "mmm")</f>
        <v>Mar</v>
      </c>
      <c r="D3373" s="1">
        <v>45362</v>
      </c>
      <c r="E3373" t="s">
        <v>2144</v>
      </c>
      <c r="F3373" t="s">
        <v>101</v>
      </c>
      <c r="G3373">
        <v>9078</v>
      </c>
      <c r="H3373">
        <v>6.05</v>
      </c>
      <c r="I3373">
        <v>54921.9</v>
      </c>
      <c r="J3373" t="s">
        <v>81</v>
      </c>
      <c r="K3373">
        <v>0.69090898411001489</v>
      </c>
      <c r="L3373">
        <v>69.090900000000005</v>
      </c>
      <c r="M3373" t="s">
        <v>82</v>
      </c>
    </row>
    <row r="3374" spans="1:13">
      <c r="A3374" t="s">
        <v>1476</v>
      </c>
      <c r="B3374" t="s">
        <v>1477</v>
      </c>
      <c r="C3374" t="str">
        <f>TEXT(D3374, "mmm")</f>
        <v>Mar</v>
      </c>
      <c r="D3374" s="1">
        <v>45362</v>
      </c>
      <c r="E3374" t="s">
        <v>1833</v>
      </c>
      <c r="F3374" t="s">
        <v>80</v>
      </c>
      <c r="G3374">
        <v>7</v>
      </c>
      <c r="H3374">
        <v>1541.26</v>
      </c>
      <c r="I3374">
        <v>10788.82</v>
      </c>
      <c r="J3374" t="s">
        <v>81</v>
      </c>
      <c r="K3374">
        <v>0.1104557559800232</v>
      </c>
      <c r="L3374">
        <v>11.0456</v>
      </c>
      <c r="M3374" t="s">
        <v>82</v>
      </c>
    </row>
    <row r="3375" spans="1:13">
      <c r="A3375" t="s">
        <v>1476</v>
      </c>
      <c r="B3375" t="s">
        <v>1477</v>
      </c>
      <c r="C3375" t="str">
        <f>TEXT(D3375, "mmm")</f>
        <v>Mar</v>
      </c>
      <c r="D3375" s="1">
        <v>45362</v>
      </c>
      <c r="E3375" t="s">
        <v>1833</v>
      </c>
      <c r="F3375" t="s">
        <v>80</v>
      </c>
      <c r="G3375">
        <v>93</v>
      </c>
      <c r="H3375">
        <v>1542</v>
      </c>
      <c r="I3375">
        <v>143406</v>
      </c>
      <c r="J3375" t="s">
        <v>86</v>
      </c>
      <c r="K3375">
        <v>0.1104557559800232</v>
      </c>
      <c r="L3375">
        <v>11.0456</v>
      </c>
      <c r="M3375" t="s">
        <v>82</v>
      </c>
    </row>
    <row r="3376" spans="1:13">
      <c r="A3376" t="s">
        <v>2145</v>
      </c>
      <c r="B3376" t="s">
        <v>2146</v>
      </c>
      <c r="C3376" t="str">
        <f>TEXT(D3376, "mmm")</f>
        <v>Mar</v>
      </c>
      <c r="D3376" s="1">
        <v>45362</v>
      </c>
      <c r="E3376" t="s">
        <v>2147</v>
      </c>
      <c r="F3376" t="s">
        <v>80</v>
      </c>
      <c r="G3376">
        <v>1103</v>
      </c>
      <c r="H3376">
        <v>9.99</v>
      </c>
      <c r="I3376">
        <v>11018.97</v>
      </c>
      <c r="J3376" t="s">
        <v>81</v>
      </c>
      <c r="K3376">
        <v>-2.9130757506804938E-2</v>
      </c>
      <c r="L3376">
        <v>-2.9131</v>
      </c>
      <c r="M3376" t="s">
        <v>82</v>
      </c>
    </row>
    <row r="3377" spans="1:13">
      <c r="A3377" t="s">
        <v>2148</v>
      </c>
      <c r="B3377" t="s">
        <v>2149</v>
      </c>
      <c r="C3377" t="str">
        <f>TEXT(D3377, "mmm")</f>
        <v>Mar</v>
      </c>
      <c r="D3377" s="1">
        <v>45362</v>
      </c>
      <c r="E3377" t="s">
        <v>2150</v>
      </c>
      <c r="F3377" t="s">
        <v>118</v>
      </c>
      <c r="G3377">
        <v>1000</v>
      </c>
      <c r="H3377">
        <v>10.65</v>
      </c>
      <c r="I3377">
        <v>10650</v>
      </c>
      <c r="J3377" t="s">
        <v>86</v>
      </c>
      <c r="K3377">
        <v>8.356057502966574E-2</v>
      </c>
      <c r="L3377">
        <v>8.3560999999999996</v>
      </c>
      <c r="M3377" t="s">
        <v>82</v>
      </c>
    </row>
    <row r="3378" spans="1:13">
      <c r="A3378" t="s">
        <v>1512</v>
      </c>
      <c r="B3378" t="s">
        <v>1513</v>
      </c>
      <c r="C3378" t="str">
        <f>TEXT(D3378, "mmm")</f>
        <v>Mar</v>
      </c>
      <c r="D3378" s="1">
        <v>45362</v>
      </c>
      <c r="E3378" t="s">
        <v>2151</v>
      </c>
      <c r="F3378" t="s">
        <v>128</v>
      </c>
      <c r="G3378">
        <v>440</v>
      </c>
      <c r="H3378">
        <v>112.39</v>
      </c>
      <c r="I3378">
        <v>49451.6</v>
      </c>
      <c r="J3378" t="s">
        <v>81</v>
      </c>
      <c r="K3378">
        <v>-2.6049077326909309E-2</v>
      </c>
      <c r="L3378">
        <v>-2.6049000000000002</v>
      </c>
      <c r="M3378" t="s">
        <v>82</v>
      </c>
    </row>
    <row r="3379" spans="1:13">
      <c r="A3379" t="s">
        <v>495</v>
      </c>
      <c r="B3379" t="s">
        <v>496</v>
      </c>
      <c r="C3379" t="str">
        <f>TEXT(D3379, "mmm")</f>
        <v>Mar</v>
      </c>
      <c r="D3379" s="1">
        <v>45362</v>
      </c>
      <c r="E3379" t="s">
        <v>2152</v>
      </c>
      <c r="F3379" t="s">
        <v>222</v>
      </c>
      <c r="G3379">
        <v>2800</v>
      </c>
      <c r="H3379">
        <v>5.43</v>
      </c>
      <c r="I3379">
        <v>15204</v>
      </c>
      <c r="J3379" t="s">
        <v>81</v>
      </c>
      <c r="K3379">
        <v>1.845112147310868E-3</v>
      </c>
      <c r="L3379">
        <v>0.1845</v>
      </c>
      <c r="M3379" t="s">
        <v>82</v>
      </c>
    </row>
    <row r="3380" spans="1:13">
      <c r="A3380" t="s">
        <v>2130</v>
      </c>
      <c r="B3380" t="s">
        <v>2131</v>
      </c>
      <c r="C3380" t="str">
        <f>TEXT(D3380, "mmm")</f>
        <v>Mar</v>
      </c>
      <c r="D3380" s="1">
        <v>45362</v>
      </c>
      <c r="E3380" t="s">
        <v>2153</v>
      </c>
      <c r="F3380" t="s">
        <v>101</v>
      </c>
      <c r="G3380">
        <v>8266</v>
      </c>
      <c r="H3380">
        <v>6.02</v>
      </c>
      <c r="I3380">
        <v>49761.32</v>
      </c>
      <c r="J3380" t="s">
        <v>81</v>
      </c>
      <c r="K3380">
        <v>0.69090898411001489</v>
      </c>
      <c r="L3380">
        <v>69.090900000000005</v>
      </c>
      <c r="M3380" t="s">
        <v>82</v>
      </c>
    </row>
    <row r="3381" spans="1:13">
      <c r="A3381" t="s">
        <v>2130</v>
      </c>
      <c r="B3381" t="s">
        <v>2131</v>
      </c>
      <c r="C3381" t="str">
        <f>TEXT(D3381, "mmm")</f>
        <v>Mar</v>
      </c>
      <c r="D3381" s="1">
        <v>45362</v>
      </c>
      <c r="E3381" t="s">
        <v>2153</v>
      </c>
      <c r="F3381" t="s">
        <v>101</v>
      </c>
      <c r="G3381">
        <v>2177</v>
      </c>
      <c r="H3381">
        <v>6</v>
      </c>
      <c r="I3381">
        <v>13062</v>
      </c>
      <c r="J3381" t="s">
        <v>81</v>
      </c>
      <c r="K3381">
        <v>0.69090898411001489</v>
      </c>
      <c r="L3381">
        <v>69.090900000000005</v>
      </c>
      <c r="M3381" t="s">
        <v>82</v>
      </c>
    </row>
    <row r="3382" spans="1:13">
      <c r="A3382" t="s">
        <v>2130</v>
      </c>
      <c r="B3382" t="s">
        <v>2131</v>
      </c>
      <c r="C3382" t="str">
        <f>TEXT(D3382, "mmm")</f>
        <v>Mar</v>
      </c>
      <c r="D3382" s="1">
        <v>45362</v>
      </c>
      <c r="E3382" t="s">
        <v>2153</v>
      </c>
      <c r="F3382" t="s">
        <v>101</v>
      </c>
      <c r="G3382">
        <v>5950</v>
      </c>
      <c r="H3382">
        <v>6.03</v>
      </c>
      <c r="I3382">
        <v>35878.5</v>
      </c>
      <c r="J3382" t="s">
        <v>81</v>
      </c>
      <c r="K3382">
        <v>0.69090898411001489</v>
      </c>
      <c r="L3382">
        <v>69.090900000000005</v>
      </c>
      <c r="M3382" t="s">
        <v>82</v>
      </c>
    </row>
    <row r="3383" spans="1:13">
      <c r="A3383" t="s">
        <v>2130</v>
      </c>
      <c r="B3383" t="s">
        <v>2131</v>
      </c>
      <c r="C3383" t="str">
        <f>TEXT(D3383, "mmm")</f>
        <v>Mar</v>
      </c>
      <c r="D3383" s="1">
        <v>45362</v>
      </c>
      <c r="E3383" t="s">
        <v>2153</v>
      </c>
      <c r="F3383" t="s">
        <v>101</v>
      </c>
      <c r="G3383">
        <v>9078</v>
      </c>
      <c r="H3383">
        <v>6.05</v>
      </c>
      <c r="I3383">
        <v>54921.9</v>
      </c>
      <c r="J3383" t="s">
        <v>81</v>
      </c>
      <c r="K3383">
        <v>0.69090898411001489</v>
      </c>
      <c r="L3383">
        <v>69.090900000000005</v>
      </c>
      <c r="M3383" t="s">
        <v>82</v>
      </c>
    </row>
    <row r="3384" spans="1:13">
      <c r="A3384" t="s">
        <v>2130</v>
      </c>
      <c r="B3384" t="s">
        <v>2131</v>
      </c>
      <c r="C3384" t="str">
        <f>TEXT(D3384, "mmm")</f>
        <v>Mar</v>
      </c>
      <c r="D3384" s="1">
        <v>45362</v>
      </c>
      <c r="E3384" t="s">
        <v>2153</v>
      </c>
      <c r="F3384" t="s">
        <v>101</v>
      </c>
      <c r="G3384">
        <v>9471</v>
      </c>
      <c r="H3384">
        <v>6.04</v>
      </c>
      <c r="I3384">
        <v>57204.84</v>
      </c>
      <c r="J3384" t="s">
        <v>81</v>
      </c>
      <c r="K3384">
        <v>0.69090898411001489</v>
      </c>
      <c r="L3384">
        <v>69.090900000000005</v>
      </c>
      <c r="M3384" t="s">
        <v>82</v>
      </c>
    </row>
    <row r="3385" spans="1:13">
      <c r="A3385" t="s">
        <v>2130</v>
      </c>
      <c r="B3385" t="s">
        <v>2131</v>
      </c>
      <c r="C3385" t="str">
        <f>TEXT(D3385, "mmm")</f>
        <v>Mar</v>
      </c>
      <c r="D3385" s="1">
        <v>45362</v>
      </c>
      <c r="E3385" t="s">
        <v>2153</v>
      </c>
      <c r="F3385" t="s">
        <v>101</v>
      </c>
      <c r="G3385">
        <v>12200</v>
      </c>
      <c r="H3385">
        <v>6</v>
      </c>
      <c r="I3385">
        <v>73200</v>
      </c>
      <c r="J3385" t="s">
        <v>86</v>
      </c>
      <c r="K3385">
        <v>0.69090898411001489</v>
      </c>
      <c r="L3385">
        <v>69.090900000000005</v>
      </c>
      <c r="M3385" t="s">
        <v>82</v>
      </c>
    </row>
    <row r="3386" spans="1:13">
      <c r="A3386" t="s">
        <v>2123</v>
      </c>
      <c r="B3386" t="s">
        <v>2124</v>
      </c>
      <c r="C3386" t="str">
        <f>TEXT(D3386, "mmm")</f>
        <v>Mar</v>
      </c>
      <c r="D3386" s="1">
        <v>45362</v>
      </c>
      <c r="E3386" t="s">
        <v>2134</v>
      </c>
      <c r="F3386" t="s">
        <v>217</v>
      </c>
      <c r="G3386">
        <v>20191</v>
      </c>
      <c r="H3386">
        <v>5.57</v>
      </c>
      <c r="I3386">
        <v>112463.87</v>
      </c>
      <c r="J3386" t="s">
        <v>86</v>
      </c>
      <c r="K3386">
        <v>2.771404960248058E-2</v>
      </c>
      <c r="L3386">
        <v>2.7713999999999999</v>
      </c>
      <c r="M3386" t="s">
        <v>82</v>
      </c>
    </row>
    <row r="3387" spans="1:13">
      <c r="A3387" t="s">
        <v>1875</v>
      </c>
      <c r="B3387" t="s">
        <v>1876</v>
      </c>
      <c r="C3387" t="str">
        <f>TEXT(D3387, "mmm")</f>
        <v>Mar</v>
      </c>
      <c r="D3387" s="1">
        <v>45362</v>
      </c>
      <c r="E3387" t="s">
        <v>1878</v>
      </c>
      <c r="F3387" t="s">
        <v>101</v>
      </c>
      <c r="G3387">
        <v>1908</v>
      </c>
      <c r="H3387">
        <v>187.87</v>
      </c>
      <c r="I3387">
        <v>358455.96</v>
      </c>
      <c r="J3387" t="s">
        <v>81</v>
      </c>
      <c r="K3387">
        <v>8.5297290698902017E-2</v>
      </c>
      <c r="L3387">
        <v>8.5297000000000001</v>
      </c>
      <c r="M3387" t="s">
        <v>82</v>
      </c>
    </row>
    <row r="3388" spans="1:13">
      <c r="A3388" t="s">
        <v>1875</v>
      </c>
      <c r="B3388" t="s">
        <v>1876</v>
      </c>
      <c r="C3388" t="str">
        <f>TEXT(D3388, "mmm")</f>
        <v>Mar</v>
      </c>
      <c r="D3388" s="1">
        <v>45362</v>
      </c>
      <c r="E3388" t="s">
        <v>1877</v>
      </c>
      <c r="F3388" t="s">
        <v>101</v>
      </c>
      <c r="G3388">
        <v>1908</v>
      </c>
      <c r="H3388">
        <v>187.87</v>
      </c>
      <c r="I3388">
        <v>358455.96</v>
      </c>
      <c r="J3388" t="s">
        <v>81</v>
      </c>
      <c r="K3388">
        <v>8.5297290698902017E-2</v>
      </c>
      <c r="L3388">
        <v>8.5297000000000001</v>
      </c>
      <c r="M3388" t="s">
        <v>82</v>
      </c>
    </row>
    <row r="3389" spans="1:13">
      <c r="A3389" t="s">
        <v>1875</v>
      </c>
      <c r="B3389" t="s">
        <v>1876</v>
      </c>
      <c r="C3389" t="str">
        <f>TEXT(D3389, "mmm")</f>
        <v>Mar</v>
      </c>
      <c r="D3389" s="1">
        <v>45362</v>
      </c>
      <c r="E3389" t="s">
        <v>1879</v>
      </c>
      <c r="F3389" t="s">
        <v>217</v>
      </c>
      <c r="G3389">
        <v>1908</v>
      </c>
      <c r="H3389">
        <v>187.87</v>
      </c>
      <c r="I3389">
        <v>358455.96</v>
      </c>
      <c r="J3389" t="s">
        <v>81</v>
      </c>
      <c r="K3389">
        <v>8.5297290698902017E-2</v>
      </c>
      <c r="L3389">
        <v>8.5297000000000001</v>
      </c>
      <c r="M3389" t="s">
        <v>82</v>
      </c>
    </row>
    <row r="3390" spans="1:13">
      <c r="A3390" t="s">
        <v>1270</v>
      </c>
      <c r="B3390" t="s">
        <v>1271</v>
      </c>
      <c r="C3390" t="str">
        <f>TEXT(D3390, "mmm")</f>
        <v>Mar</v>
      </c>
      <c r="D3390" s="1">
        <v>45362</v>
      </c>
      <c r="E3390" t="s">
        <v>2108</v>
      </c>
      <c r="F3390" t="s">
        <v>80</v>
      </c>
      <c r="G3390">
        <v>4421</v>
      </c>
      <c r="H3390">
        <v>9.14</v>
      </c>
      <c r="I3390">
        <v>40407.94</v>
      </c>
      <c r="J3390" t="s">
        <v>81</v>
      </c>
      <c r="K3390">
        <v>-2.9136289591502829E-2</v>
      </c>
      <c r="L3390">
        <v>-2.9136000000000002</v>
      </c>
      <c r="M3390" t="s">
        <v>82</v>
      </c>
    </row>
    <row r="3391" spans="1:13">
      <c r="A3391" t="s">
        <v>653</v>
      </c>
      <c r="B3391" t="s">
        <v>654</v>
      </c>
      <c r="C3391" t="str">
        <f>TEXT(D3391, "mmm")</f>
        <v>Mar</v>
      </c>
      <c r="D3391" s="1">
        <v>45362</v>
      </c>
      <c r="E3391" t="s">
        <v>655</v>
      </c>
      <c r="F3391" t="s">
        <v>80</v>
      </c>
      <c r="G3391">
        <v>17437</v>
      </c>
      <c r="H3391">
        <v>23.95</v>
      </c>
      <c r="I3391">
        <v>417616.15</v>
      </c>
      <c r="J3391" t="s">
        <v>86</v>
      </c>
      <c r="K3391">
        <v>2.782319832040803E-2</v>
      </c>
      <c r="L3391">
        <v>2.7823000000000002</v>
      </c>
      <c r="M3391" t="s">
        <v>82</v>
      </c>
    </row>
    <row r="3392" spans="1:13">
      <c r="A3392" t="s">
        <v>1912</v>
      </c>
      <c r="B3392" t="s">
        <v>1913</v>
      </c>
      <c r="C3392" t="str">
        <f>TEXT(D3392, "mmm")</f>
        <v>Mar</v>
      </c>
      <c r="D3392" s="1">
        <v>45362</v>
      </c>
      <c r="E3392" t="s">
        <v>1916</v>
      </c>
      <c r="F3392" t="s">
        <v>101</v>
      </c>
      <c r="G3392">
        <v>800000</v>
      </c>
      <c r="H3392">
        <v>4.83</v>
      </c>
      <c r="I3392">
        <v>3864000</v>
      </c>
      <c r="J3392" t="s">
        <v>81</v>
      </c>
      <c r="K3392">
        <v>3.5564768199791257E-2</v>
      </c>
      <c r="L3392">
        <v>3.5565000000000002</v>
      </c>
      <c r="M3392" t="s">
        <v>82</v>
      </c>
    </row>
    <row r="3393" spans="1:13">
      <c r="A3393" t="s">
        <v>1912</v>
      </c>
      <c r="B3393" t="s">
        <v>1913</v>
      </c>
      <c r="C3393" t="str">
        <f>TEXT(D3393, "mmm")</f>
        <v>Mar</v>
      </c>
      <c r="D3393" s="1">
        <v>45362</v>
      </c>
      <c r="E3393" t="s">
        <v>1919</v>
      </c>
      <c r="F3393" t="s">
        <v>101</v>
      </c>
      <c r="G3393">
        <v>800000</v>
      </c>
      <c r="H3393">
        <v>4.83</v>
      </c>
      <c r="I3393">
        <v>3864000</v>
      </c>
      <c r="J3393" t="s">
        <v>81</v>
      </c>
      <c r="K3393">
        <v>3.5564768199791257E-2</v>
      </c>
      <c r="L3393">
        <v>3.5565000000000002</v>
      </c>
      <c r="M3393" t="s">
        <v>82</v>
      </c>
    </row>
    <row r="3394" spans="1:13">
      <c r="A3394" t="s">
        <v>1912</v>
      </c>
      <c r="B3394" t="s">
        <v>1913</v>
      </c>
      <c r="C3394" t="str">
        <f>TEXT(D3394, "mmm")</f>
        <v>Mar</v>
      </c>
      <c r="D3394" s="1">
        <v>45362</v>
      </c>
      <c r="E3394" t="s">
        <v>1917</v>
      </c>
      <c r="F3394" t="s">
        <v>101</v>
      </c>
      <c r="G3394">
        <v>800000</v>
      </c>
      <c r="H3394">
        <v>4.83</v>
      </c>
      <c r="I3394">
        <v>3864000</v>
      </c>
      <c r="J3394" t="s">
        <v>81</v>
      </c>
      <c r="K3394">
        <v>3.5564768199791257E-2</v>
      </c>
      <c r="L3394">
        <v>3.5565000000000002</v>
      </c>
      <c r="M3394" t="s">
        <v>82</v>
      </c>
    </row>
    <row r="3395" spans="1:13">
      <c r="A3395" t="s">
        <v>1912</v>
      </c>
      <c r="B3395" t="s">
        <v>1913</v>
      </c>
      <c r="C3395" t="str">
        <f>TEXT(D3395, "mmm")</f>
        <v>Mar</v>
      </c>
      <c r="D3395" s="1">
        <v>45362</v>
      </c>
      <c r="E3395" t="s">
        <v>1914</v>
      </c>
      <c r="F3395" t="s">
        <v>101</v>
      </c>
      <c r="G3395">
        <v>800000</v>
      </c>
      <c r="H3395">
        <v>4.83</v>
      </c>
      <c r="I3395">
        <v>3864000</v>
      </c>
      <c r="J3395" t="s">
        <v>81</v>
      </c>
      <c r="K3395">
        <v>3.5564768199791257E-2</v>
      </c>
      <c r="L3395">
        <v>3.5565000000000002</v>
      </c>
      <c r="M3395" t="s">
        <v>82</v>
      </c>
    </row>
    <row r="3396" spans="1:13">
      <c r="A3396" t="s">
        <v>1912</v>
      </c>
      <c r="B3396" t="s">
        <v>1913</v>
      </c>
      <c r="C3396" t="str">
        <f>TEXT(D3396, "mmm")</f>
        <v>Mar</v>
      </c>
      <c r="D3396" s="1">
        <v>45362</v>
      </c>
      <c r="E3396" t="s">
        <v>1918</v>
      </c>
      <c r="F3396" t="s">
        <v>101</v>
      </c>
      <c r="G3396">
        <v>800000</v>
      </c>
      <c r="H3396">
        <v>4.83</v>
      </c>
      <c r="I3396">
        <v>3864000</v>
      </c>
      <c r="J3396" t="s">
        <v>81</v>
      </c>
      <c r="K3396">
        <v>3.5564768199791257E-2</v>
      </c>
      <c r="L3396">
        <v>3.5565000000000002</v>
      </c>
      <c r="M3396" t="s">
        <v>82</v>
      </c>
    </row>
    <row r="3397" spans="1:13">
      <c r="A3397" t="s">
        <v>1912</v>
      </c>
      <c r="B3397" t="s">
        <v>1913</v>
      </c>
      <c r="C3397" t="str">
        <f>TEXT(D3397, "mmm")</f>
        <v>Mar</v>
      </c>
      <c r="D3397" s="1">
        <v>45362</v>
      </c>
      <c r="E3397" t="s">
        <v>1915</v>
      </c>
      <c r="F3397" t="s">
        <v>101</v>
      </c>
      <c r="G3397">
        <v>800000</v>
      </c>
      <c r="H3397">
        <v>4.83</v>
      </c>
      <c r="I3397">
        <v>3864000</v>
      </c>
      <c r="J3397" t="s">
        <v>81</v>
      </c>
      <c r="K3397">
        <v>3.5564768199791257E-2</v>
      </c>
      <c r="L3397">
        <v>3.5565000000000002</v>
      </c>
      <c r="M3397" t="s">
        <v>82</v>
      </c>
    </row>
    <row r="3398" spans="1:13">
      <c r="A3398" t="s">
        <v>1875</v>
      </c>
      <c r="B3398" t="s">
        <v>1876</v>
      </c>
      <c r="C3398" t="str">
        <f>TEXT(D3398, "mmm")</f>
        <v>Mar</v>
      </c>
      <c r="D3398" s="1">
        <v>45362</v>
      </c>
      <c r="E3398" t="s">
        <v>1878</v>
      </c>
      <c r="F3398" t="s">
        <v>101</v>
      </c>
      <c r="G3398">
        <v>149</v>
      </c>
      <c r="H3398">
        <v>948.54</v>
      </c>
      <c r="I3398">
        <v>141332.46</v>
      </c>
      <c r="J3398" t="s">
        <v>81</v>
      </c>
      <c r="K3398">
        <v>8.5297290698902017E-2</v>
      </c>
      <c r="L3398">
        <v>8.5297000000000001</v>
      </c>
      <c r="M3398" t="s">
        <v>82</v>
      </c>
    </row>
    <row r="3399" spans="1:13">
      <c r="A3399" t="s">
        <v>1875</v>
      </c>
      <c r="B3399" t="s">
        <v>1876</v>
      </c>
      <c r="C3399" t="str">
        <f>TEXT(D3399, "mmm")</f>
        <v>Mar</v>
      </c>
      <c r="D3399" s="1">
        <v>45362</v>
      </c>
      <c r="E3399" t="s">
        <v>1877</v>
      </c>
      <c r="F3399" t="s">
        <v>101</v>
      </c>
      <c r="G3399">
        <v>149</v>
      </c>
      <c r="H3399">
        <v>948.54</v>
      </c>
      <c r="I3399">
        <v>141332.46</v>
      </c>
      <c r="J3399" t="s">
        <v>81</v>
      </c>
      <c r="K3399">
        <v>8.5297290698902017E-2</v>
      </c>
      <c r="L3399">
        <v>8.5297000000000001</v>
      </c>
      <c r="M3399" t="s">
        <v>82</v>
      </c>
    </row>
    <row r="3400" spans="1:13">
      <c r="A3400" t="s">
        <v>1875</v>
      </c>
      <c r="B3400" t="s">
        <v>1876</v>
      </c>
      <c r="C3400" t="str">
        <f>TEXT(D3400, "mmm")</f>
        <v>Mar</v>
      </c>
      <c r="D3400" s="1">
        <v>45362</v>
      </c>
      <c r="E3400" t="s">
        <v>1879</v>
      </c>
      <c r="F3400" t="s">
        <v>217</v>
      </c>
      <c r="G3400">
        <v>149</v>
      </c>
      <c r="H3400">
        <v>948.54</v>
      </c>
      <c r="I3400">
        <v>141332.46</v>
      </c>
      <c r="J3400" t="s">
        <v>81</v>
      </c>
      <c r="K3400">
        <v>8.5297290698902017E-2</v>
      </c>
      <c r="L3400">
        <v>8.5297000000000001</v>
      </c>
      <c r="M3400" t="s">
        <v>82</v>
      </c>
    </row>
    <row r="3401" spans="1:13">
      <c r="A3401" t="s">
        <v>183</v>
      </c>
      <c r="B3401" t="s">
        <v>184</v>
      </c>
      <c r="C3401" t="str">
        <f>TEXT(D3401, "mmm")</f>
        <v>Mar</v>
      </c>
      <c r="D3401" s="1">
        <v>45362</v>
      </c>
      <c r="E3401" t="s">
        <v>100</v>
      </c>
      <c r="F3401" t="s">
        <v>101</v>
      </c>
      <c r="G3401">
        <v>6711</v>
      </c>
      <c r="H3401">
        <v>8.91</v>
      </c>
      <c r="I3401">
        <v>59795.01</v>
      </c>
      <c r="J3401" t="s">
        <v>81</v>
      </c>
      <c r="K3401">
        <v>1.23849124923372E-2</v>
      </c>
      <c r="L3401">
        <v>1.2384999999999999</v>
      </c>
      <c r="M3401" t="s">
        <v>82</v>
      </c>
    </row>
    <row r="3402" spans="1:13">
      <c r="A3402" t="s">
        <v>183</v>
      </c>
      <c r="B3402" t="s">
        <v>184</v>
      </c>
      <c r="C3402" t="str">
        <f>TEXT(D3402, "mmm")</f>
        <v>Mar</v>
      </c>
      <c r="D3402" s="1">
        <v>45362</v>
      </c>
      <c r="E3402" t="s">
        <v>102</v>
      </c>
      <c r="F3402" t="s">
        <v>101</v>
      </c>
      <c r="G3402">
        <v>6711</v>
      </c>
      <c r="H3402">
        <v>8.91</v>
      </c>
      <c r="I3402">
        <v>59795.01</v>
      </c>
      <c r="J3402" t="s">
        <v>81</v>
      </c>
      <c r="K3402">
        <v>1.23849124923372E-2</v>
      </c>
      <c r="L3402">
        <v>1.2384999999999999</v>
      </c>
      <c r="M3402" t="s">
        <v>82</v>
      </c>
    </row>
    <row r="3403" spans="1:13">
      <c r="A3403" t="s">
        <v>142</v>
      </c>
      <c r="B3403" t="s">
        <v>143</v>
      </c>
      <c r="C3403" t="str">
        <f>TEXT(D3403, "mmm")</f>
        <v>Mar</v>
      </c>
      <c r="D3403" s="1">
        <v>45362</v>
      </c>
      <c r="E3403" t="s">
        <v>100</v>
      </c>
      <c r="F3403" t="s">
        <v>101</v>
      </c>
      <c r="G3403">
        <v>73028</v>
      </c>
      <c r="H3403">
        <v>17.05</v>
      </c>
      <c r="I3403">
        <v>1245127.3999999999</v>
      </c>
      <c r="J3403" t="s">
        <v>81</v>
      </c>
      <c r="K3403">
        <v>1.300208640359268E-2</v>
      </c>
      <c r="L3403">
        <v>1.3002</v>
      </c>
      <c r="M3403" t="s">
        <v>82</v>
      </c>
    </row>
    <row r="3404" spans="1:13">
      <c r="A3404" t="s">
        <v>142</v>
      </c>
      <c r="B3404" t="s">
        <v>143</v>
      </c>
      <c r="C3404" t="str">
        <f>TEXT(D3404, "mmm")</f>
        <v>Mar</v>
      </c>
      <c r="D3404" s="1">
        <v>45362</v>
      </c>
      <c r="E3404" t="s">
        <v>102</v>
      </c>
      <c r="F3404" t="s">
        <v>101</v>
      </c>
      <c r="G3404">
        <v>73028</v>
      </c>
      <c r="H3404">
        <v>17.05</v>
      </c>
      <c r="I3404">
        <v>1245127.3999999999</v>
      </c>
      <c r="J3404" t="s">
        <v>81</v>
      </c>
      <c r="K3404">
        <v>1.300208640359268E-2</v>
      </c>
      <c r="L3404">
        <v>1.3002</v>
      </c>
      <c r="M3404" t="s">
        <v>82</v>
      </c>
    </row>
    <row r="3405" spans="1:13">
      <c r="A3405" t="s">
        <v>107</v>
      </c>
      <c r="B3405" t="s">
        <v>108</v>
      </c>
      <c r="C3405" t="str">
        <f>TEXT(D3405, "mmm")</f>
        <v>Mar</v>
      </c>
      <c r="D3405" s="1">
        <v>45362</v>
      </c>
      <c r="E3405" t="s">
        <v>111</v>
      </c>
      <c r="F3405" t="s">
        <v>101</v>
      </c>
      <c r="G3405">
        <v>27500</v>
      </c>
      <c r="H3405">
        <v>7.2</v>
      </c>
      <c r="I3405">
        <v>198000</v>
      </c>
      <c r="J3405" t="s">
        <v>81</v>
      </c>
      <c r="K3405">
        <v>-0.1065006886438692</v>
      </c>
      <c r="L3405">
        <v>-10.6501</v>
      </c>
      <c r="M3405" t="s">
        <v>82</v>
      </c>
    </row>
    <row r="3406" spans="1:13">
      <c r="A3406" t="s">
        <v>107</v>
      </c>
      <c r="B3406" t="s">
        <v>108</v>
      </c>
      <c r="C3406" t="str">
        <f>TEXT(D3406, "mmm")</f>
        <v>Mar</v>
      </c>
      <c r="D3406" s="1">
        <v>45362</v>
      </c>
      <c r="E3406" t="s">
        <v>110</v>
      </c>
      <c r="F3406" t="s">
        <v>101</v>
      </c>
      <c r="G3406">
        <v>27500</v>
      </c>
      <c r="H3406">
        <v>7.2</v>
      </c>
      <c r="I3406">
        <v>198000</v>
      </c>
      <c r="J3406" t="s">
        <v>81</v>
      </c>
      <c r="K3406">
        <v>-0.1065006886438692</v>
      </c>
      <c r="L3406">
        <v>-10.6501</v>
      </c>
      <c r="M3406" t="s">
        <v>82</v>
      </c>
    </row>
    <row r="3407" spans="1:13">
      <c r="A3407" t="s">
        <v>107</v>
      </c>
      <c r="B3407" t="s">
        <v>108</v>
      </c>
      <c r="C3407" t="str">
        <f>TEXT(D3407, "mmm")</f>
        <v>Mar</v>
      </c>
      <c r="D3407" s="1">
        <v>45362</v>
      </c>
      <c r="E3407" t="s">
        <v>109</v>
      </c>
      <c r="F3407" t="s">
        <v>101</v>
      </c>
      <c r="G3407">
        <v>27500</v>
      </c>
      <c r="H3407">
        <v>7.2</v>
      </c>
      <c r="I3407">
        <v>198000</v>
      </c>
      <c r="J3407" t="s">
        <v>81</v>
      </c>
      <c r="K3407">
        <v>-0.1065006886438692</v>
      </c>
      <c r="L3407">
        <v>-10.6501</v>
      </c>
      <c r="M3407" t="s">
        <v>82</v>
      </c>
    </row>
    <row r="3408" spans="1:13">
      <c r="A3408" t="s">
        <v>2019</v>
      </c>
      <c r="B3408" t="s">
        <v>2020</v>
      </c>
      <c r="C3408" t="str">
        <f>TEXT(D3408, "mmm")</f>
        <v>Mar</v>
      </c>
      <c r="D3408" s="1">
        <v>45362</v>
      </c>
      <c r="E3408" t="s">
        <v>2024</v>
      </c>
      <c r="F3408" t="s">
        <v>101</v>
      </c>
      <c r="G3408">
        <v>4595</v>
      </c>
      <c r="H3408">
        <v>12.03</v>
      </c>
      <c r="I3408">
        <v>55277.85</v>
      </c>
      <c r="J3408" t="s">
        <v>81</v>
      </c>
      <c r="K3408">
        <v>5.6951451346194393E-2</v>
      </c>
      <c r="L3408">
        <v>5.6951000000000001</v>
      </c>
      <c r="M3408" t="s">
        <v>82</v>
      </c>
    </row>
    <row r="3409" spans="1:13">
      <c r="A3409" t="s">
        <v>2019</v>
      </c>
      <c r="B3409" t="s">
        <v>2020</v>
      </c>
      <c r="C3409" t="str">
        <f>TEXT(D3409, "mmm")</f>
        <v>Mar</v>
      </c>
      <c r="D3409" s="1">
        <v>45362</v>
      </c>
      <c r="E3409" t="s">
        <v>2025</v>
      </c>
      <c r="F3409" t="s">
        <v>101</v>
      </c>
      <c r="G3409">
        <v>4595</v>
      </c>
      <c r="H3409">
        <v>12.03</v>
      </c>
      <c r="I3409">
        <v>55277.85</v>
      </c>
      <c r="J3409" t="s">
        <v>81</v>
      </c>
      <c r="K3409">
        <v>5.6951451346194393E-2</v>
      </c>
      <c r="L3409">
        <v>5.6951000000000001</v>
      </c>
      <c r="M3409" t="s">
        <v>82</v>
      </c>
    </row>
    <row r="3410" spans="1:13">
      <c r="A3410" t="s">
        <v>2019</v>
      </c>
      <c r="B3410" t="s">
        <v>2020</v>
      </c>
      <c r="C3410" t="str">
        <f>TEXT(D3410, "mmm")</f>
        <v>Mar</v>
      </c>
      <c r="D3410" s="1">
        <v>45362</v>
      </c>
      <c r="E3410" t="s">
        <v>2023</v>
      </c>
      <c r="F3410" t="s">
        <v>101</v>
      </c>
      <c r="G3410">
        <v>4595</v>
      </c>
      <c r="H3410">
        <v>12.03</v>
      </c>
      <c r="I3410">
        <v>55277.85</v>
      </c>
      <c r="J3410" t="s">
        <v>81</v>
      </c>
      <c r="K3410">
        <v>5.6951451346194393E-2</v>
      </c>
      <c r="L3410">
        <v>5.6951000000000001</v>
      </c>
      <c r="M3410" t="s">
        <v>82</v>
      </c>
    </row>
    <row r="3411" spans="1:13">
      <c r="A3411" t="s">
        <v>2019</v>
      </c>
      <c r="B3411" t="s">
        <v>2020</v>
      </c>
      <c r="C3411" t="str">
        <f>TEXT(D3411, "mmm")</f>
        <v>Mar</v>
      </c>
      <c r="D3411" s="1">
        <v>45362</v>
      </c>
      <c r="E3411" t="s">
        <v>2021</v>
      </c>
      <c r="F3411" t="s">
        <v>101</v>
      </c>
      <c r="G3411">
        <v>4595</v>
      </c>
      <c r="H3411">
        <v>12.03</v>
      </c>
      <c r="I3411">
        <v>55277.85</v>
      </c>
      <c r="J3411" t="s">
        <v>81</v>
      </c>
      <c r="K3411">
        <v>5.6951451346194393E-2</v>
      </c>
      <c r="L3411">
        <v>5.6951000000000001</v>
      </c>
      <c r="M3411" t="s">
        <v>82</v>
      </c>
    </row>
    <row r="3412" spans="1:13">
      <c r="A3412" t="s">
        <v>2019</v>
      </c>
      <c r="B3412" t="s">
        <v>2020</v>
      </c>
      <c r="C3412" t="str">
        <f>TEXT(D3412, "mmm")</f>
        <v>Mar</v>
      </c>
      <c r="D3412" s="1">
        <v>45362</v>
      </c>
      <c r="E3412" t="s">
        <v>2022</v>
      </c>
      <c r="F3412" t="s">
        <v>101</v>
      </c>
      <c r="G3412">
        <v>4595</v>
      </c>
      <c r="H3412">
        <v>12.03</v>
      </c>
      <c r="I3412">
        <v>55277.85</v>
      </c>
      <c r="J3412" t="s">
        <v>81</v>
      </c>
      <c r="K3412">
        <v>5.6951451346194393E-2</v>
      </c>
      <c r="L3412">
        <v>5.6951000000000001</v>
      </c>
      <c r="M3412" t="s">
        <v>82</v>
      </c>
    </row>
    <row r="3413" spans="1:13">
      <c r="A3413" t="s">
        <v>121</v>
      </c>
      <c r="B3413" t="s">
        <v>122</v>
      </c>
      <c r="C3413" t="str">
        <f>TEXT(D3413, "mmm")</f>
        <v>Mar</v>
      </c>
      <c r="D3413" s="1">
        <v>45362</v>
      </c>
      <c r="E3413" t="s">
        <v>100</v>
      </c>
      <c r="F3413" t="s">
        <v>101</v>
      </c>
      <c r="G3413">
        <v>3373</v>
      </c>
      <c r="H3413">
        <v>10.66</v>
      </c>
      <c r="I3413">
        <v>35956.18</v>
      </c>
      <c r="J3413" t="s">
        <v>81</v>
      </c>
      <c r="K3413">
        <v>1.401080865439841E-2</v>
      </c>
      <c r="L3413">
        <v>1.4011</v>
      </c>
      <c r="M3413" t="s">
        <v>82</v>
      </c>
    </row>
    <row r="3414" spans="1:13">
      <c r="A3414" t="s">
        <v>121</v>
      </c>
      <c r="B3414" t="s">
        <v>122</v>
      </c>
      <c r="C3414" t="str">
        <f>TEXT(D3414, "mmm")</f>
        <v>Mar</v>
      </c>
      <c r="D3414" s="1">
        <v>45362</v>
      </c>
      <c r="E3414" t="s">
        <v>102</v>
      </c>
      <c r="F3414" t="s">
        <v>101</v>
      </c>
      <c r="G3414">
        <v>3373</v>
      </c>
      <c r="H3414">
        <v>10.66</v>
      </c>
      <c r="I3414">
        <v>35956.18</v>
      </c>
      <c r="J3414" t="s">
        <v>81</v>
      </c>
      <c r="K3414">
        <v>1.401080865439841E-2</v>
      </c>
      <c r="L3414">
        <v>1.4011</v>
      </c>
      <c r="M3414" t="s">
        <v>82</v>
      </c>
    </row>
    <row r="3415" spans="1:13">
      <c r="A3415" t="s">
        <v>146</v>
      </c>
      <c r="B3415" t="s">
        <v>147</v>
      </c>
      <c r="C3415" t="str">
        <f>TEXT(D3415, "mmm")</f>
        <v>Mar</v>
      </c>
      <c r="D3415" s="1">
        <v>45362</v>
      </c>
      <c r="E3415" t="s">
        <v>100</v>
      </c>
      <c r="F3415" t="s">
        <v>101</v>
      </c>
      <c r="G3415">
        <v>7244</v>
      </c>
      <c r="H3415">
        <v>12.2</v>
      </c>
      <c r="I3415">
        <v>88376.799999999988</v>
      </c>
      <c r="J3415" t="s">
        <v>81</v>
      </c>
      <c r="K3415">
        <v>-2.5614414889707499E-4</v>
      </c>
      <c r="L3415">
        <v>-2.5600000000000001E-2</v>
      </c>
      <c r="M3415" t="s">
        <v>82</v>
      </c>
    </row>
    <row r="3416" spans="1:13">
      <c r="A3416" t="s">
        <v>146</v>
      </c>
      <c r="B3416" t="s">
        <v>147</v>
      </c>
      <c r="C3416" t="str">
        <f>TEXT(D3416, "mmm")</f>
        <v>Mar</v>
      </c>
      <c r="D3416" s="1">
        <v>45362</v>
      </c>
      <c r="E3416" t="s">
        <v>102</v>
      </c>
      <c r="F3416" t="s">
        <v>101</v>
      </c>
      <c r="G3416">
        <v>7244</v>
      </c>
      <c r="H3416">
        <v>12.2</v>
      </c>
      <c r="I3416">
        <v>88376.799999999988</v>
      </c>
      <c r="J3416" t="s">
        <v>81</v>
      </c>
      <c r="K3416">
        <v>-2.5614414889707499E-4</v>
      </c>
      <c r="L3416">
        <v>-2.5600000000000001E-2</v>
      </c>
      <c r="M3416" t="s">
        <v>82</v>
      </c>
    </row>
    <row r="3417" spans="1:13">
      <c r="A3417" t="s">
        <v>263</v>
      </c>
      <c r="B3417" t="s">
        <v>264</v>
      </c>
      <c r="C3417" t="str">
        <f>TEXT(D3417, "mmm")</f>
        <v>Mar</v>
      </c>
      <c r="D3417" s="1">
        <v>45362</v>
      </c>
      <c r="E3417" t="s">
        <v>100</v>
      </c>
      <c r="F3417" t="s">
        <v>101</v>
      </c>
      <c r="G3417">
        <v>6963</v>
      </c>
      <c r="H3417">
        <v>12.09</v>
      </c>
      <c r="I3417">
        <v>84182.67</v>
      </c>
      <c r="J3417" t="s">
        <v>81</v>
      </c>
      <c r="K3417">
        <v>6.4446380132376913E-3</v>
      </c>
      <c r="L3417">
        <v>0.64449999999999996</v>
      </c>
      <c r="M3417" t="s">
        <v>82</v>
      </c>
    </row>
    <row r="3418" spans="1:13">
      <c r="A3418" t="s">
        <v>263</v>
      </c>
      <c r="B3418" t="s">
        <v>264</v>
      </c>
      <c r="C3418" t="str">
        <f>TEXT(D3418, "mmm")</f>
        <v>Mar</v>
      </c>
      <c r="D3418" s="1">
        <v>45362</v>
      </c>
      <c r="E3418" t="s">
        <v>102</v>
      </c>
      <c r="F3418" t="s">
        <v>101</v>
      </c>
      <c r="G3418">
        <v>6963</v>
      </c>
      <c r="H3418">
        <v>12.09</v>
      </c>
      <c r="I3418">
        <v>84182.67</v>
      </c>
      <c r="J3418" t="s">
        <v>81</v>
      </c>
      <c r="K3418">
        <v>6.4446380132376913E-3</v>
      </c>
      <c r="L3418">
        <v>0.64449999999999996</v>
      </c>
      <c r="M3418" t="s">
        <v>82</v>
      </c>
    </row>
    <row r="3419" spans="1:13">
      <c r="A3419" t="s">
        <v>368</v>
      </c>
      <c r="B3419" t="s">
        <v>369</v>
      </c>
      <c r="C3419" t="str">
        <f>TEXT(D3419, "mmm")</f>
        <v>Mar</v>
      </c>
      <c r="D3419" s="1">
        <v>45362</v>
      </c>
      <c r="E3419" t="s">
        <v>100</v>
      </c>
      <c r="F3419" t="s">
        <v>101</v>
      </c>
      <c r="G3419">
        <v>15489</v>
      </c>
      <c r="H3419">
        <v>11.17</v>
      </c>
      <c r="I3419">
        <v>173012.13</v>
      </c>
      <c r="J3419" t="s">
        <v>86</v>
      </c>
      <c r="K3419">
        <v>-8.5260634873525198E-3</v>
      </c>
      <c r="L3419">
        <v>-0.85260000000000002</v>
      </c>
      <c r="M3419" t="s">
        <v>82</v>
      </c>
    </row>
    <row r="3420" spans="1:13">
      <c r="A3420" t="s">
        <v>368</v>
      </c>
      <c r="B3420" t="s">
        <v>369</v>
      </c>
      <c r="C3420" t="str">
        <f>TEXT(D3420, "mmm")</f>
        <v>Mar</v>
      </c>
      <c r="D3420" s="1">
        <v>45362</v>
      </c>
      <c r="E3420" t="s">
        <v>102</v>
      </c>
      <c r="F3420" t="s">
        <v>101</v>
      </c>
      <c r="G3420">
        <v>15489</v>
      </c>
      <c r="H3420">
        <v>11.17</v>
      </c>
      <c r="I3420">
        <v>173012.13</v>
      </c>
      <c r="J3420" t="s">
        <v>86</v>
      </c>
      <c r="K3420">
        <v>-8.5260634873525198E-3</v>
      </c>
      <c r="L3420">
        <v>-0.85260000000000002</v>
      </c>
      <c r="M3420" t="s">
        <v>82</v>
      </c>
    </row>
    <row r="3421" spans="1:13">
      <c r="A3421" t="s">
        <v>2154</v>
      </c>
      <c r="B3421" t="s">
        <v>2155</v>
      </c>
      <c r="C3421" t="str">
        <f>TEXT(D3421, "mmm")</f>
        <v>Mar</v>
      </c>
      <c r="D3421" s="1">
        <v>45362</v>
      </c>
      <c r="E3421" t="s">
        <v>2156</v>
      </c>
      <c r="F3421" t="s">
        <v>118</v>
      </c>
      <c r="G3421">
        <v>6275</v>
      </c>
      <c r="H3421">
        <v>11.99</v>
      </c>
      <c r="I3421">
        <v>75237.25</v>
      </c>
      <c r="J3421" t="s">
        <v>86</v>
      </c>
      <c r="K3421">
        <v>-1.258386053441285E-2</v>
      </c>
      <c r="L3421">
        <v>-1.2584</v>
      </c>
      <c r="M3421" t="s">
        <v>82</v>
      </c>
    </row>
    <row r="3422" spans="1:13">
      <c r="A3422" t="s">
        <v>1094</v>
      </c>
      <c r="B3422" t="s">
        <v>1095</v>
      </c>
      <c r="C3422" t="str">
        <f>TEXT(D3422, "mmm")</f>
        <v>Mar</v>
      </c>
      <c r="D3422" s="1">
        <v>45362</v>
      </c>
      <c r="E3422" t="s">
        <v>2157</v>
      </c>
      <c r="F3422" t="s">
        <v>80</v>
      </c>
      <c r="G3422">
        <v>500</v>
      </c>
      <c r="H3422">
        <v>36.5</v>
      </c>
      <c r="I3422">
        <v>18250</v>
      </c>
      <c r="J3422" t="s">
        <v>81</v>
      </c>
      <c r="K3422">
        <v>5.6300732661638708E-2</v>
      </c>
      <c r="L3422">
        <v>5.6300999999999997</v>
      </c>
      <c r="M3422" t="s">
        <v>82</v>
      </c>
    </row>
    <row r="3423" spans="1:13">
      <c r="A3423" t="s">
        <v>1270</v>
      </c>
      <c r="B3423" t="s">
        <v>1271</v>
      </c>
      <c r="C3423" t="str">
        <f>TEXT(D3423, "mmm")</f>
        <v>Mar</v>
      </c>
      <c r="D3423" s="1">
        <v>45362</v>
      </c>
      <c r="E3423" t="s">
        <v>2158</v>
      </c>
      <c r="F3423" t="s">
        <v>80</v>
      </c>
      <c r="G3423">
        <v>5175</v>
      </c>
      <c r="H3423">
        <v>9.31</v>
      </c>
      <c r="I3423">
        <v>48179.25</v>
      </c>
      <c r="J3423" t="s">
        <v>81</v>
      </c>
      <c r="K3423">
        <v>-2.9136289591502829E-2</v>
      </c>
      <c r="L3423">
        <v>-2.9136000000000002</v>
      </c>
      <c r="M3423" t="s">
        <v>82</v>
      </c>
    </row>
    <row r="3424" spans="1:13">
      <c r="A3424" t="s">
        <v>468</v>
      </c>
      <c r="B3424" t="s">
        <v>469</v>
      </c>
      <c r="C3424" t="str">
        <f>TEXT(D3424, "mmm")</f>
        <v>Mar</v>
      </c>
      <c r="D3424" s="1">
        <v>45362</v>
      </c>
      <c r="E3424" t="s">
        <v>473</v>
      </c>
      <c r="F3424" t="s">
        <v>101</v>
      </c>
      <c r="G3424">
        <v>30100</v>
      </c>
      <c r="H3424">
        <v>2.99</v>
      </c>
      <c r="I3424">
        <v>89999</v>
      </c>
      <c r="J3424" t="s">
        <v>81</v>
      </c>
      <c r="K3424">
        <v>9.933773318245076E-2</v>
      </c>
      <c r="L3424">
        <v>9.9337999999999997</v>
      </c>
      <c r="M3424" t="s">
        <v>82</v>
      </c>
    </row>
    <row r="3425" spans="1:13">
      <c r="A3425" t="s">
        <v>1094</v>
      </c>
      <c r="B3425" t="s">
        <v>1095</v>
      </c>
      <c r="C3425" t="str">
        <f>TEXT(D3425, "mmm")</f>
        <v>Mar</v>
      </c>
      <c r="D3425" s="1">
        <v>45362</v>
      </c>
      <c r="E3425" t="s">
        <v>2026</v>
      </c>
      <c r="F3425" t="s">
        <v>80</v>
      </c>
      <c r="G3425">
        <v>900</v>
      </c>
      <c r="H3425">
        <v>36.5</v>
      </c>
      <c r="I3425">
        <v>32850</v>
      </c>
      <c r="J3425" t="s">
        <v>86</v>
      </c>
      <c r="K3425">
        <v>5.6300732661638708E-2</v>
      </c>
      <c r="L3425">
        <v>5.6300999999999997</v>
      </c>
      <c r="M3425" t="s">
        <v>82</v>
      </c>
    </row>
    <row r="3426" spans="1:13">
      <c r="A3426" t="s">
        <v>2159</v>
      </c>
      <c r="B3426" t="s">
        <v>2160</v>
      </c>
      <c r="C3426" t="str">
        <f>TEXT(D3426, "mmm")</f>
        <v>Mar</v>
      </c>
      <c r="D3426" s="1">
        <v>45362</v>
      </c>
      <c r="E3426" t="s">
        <v>2161</v>
      </c>
      <c r="F3426" t="s">
        <v>217</v>
      </c>
      <c r="G3426">
        <v>67991</v>
      </c>
      <c r="H3426">
        <v>2.88</v>
      </c>
      <c r="I3426">
        <v>195814.08</v>
      </c>
      <c r="J3426" t="s">
        <v>81</v>
      </c>
      <c r="K3426">
        <v>5.6140382871807892E-2</v>
      </c>
      <c r="L3426">
        <v>5.6139999999999999</v>
      </c>
      <c r="M3426" t="s">
        <v>82</v>
      </c>
    </row>
    <row r="3427" spans="1:13">
      <c r="A3427" t="s">
        <v>2052</v>
      </c>
      <c r="B3427" t="s">
        <v>2053</v>
      </c>
      <c r="C3427" t="str">
        <f>TEXT(D3427, "mmm")</f>
        <v>Mar</v>
      </c>
      <c r="D3427" s="1">
        <v>45362</v>
      </c>
      <c r="E3427" t="s">
        <v>2162</v>
      </c>
      <c r="F3427" t="s">
        <v>80</v>
      </c>
      <c r="G3427">
        <v>1000</v>
      </c>
      <c r="H3427">
        <v>11.5</v>
      </c>
      <c r="I3427">
        <v>11500</v>
      </c>
      <c r="J3427" t="s">
        <v>81</v>
      </c>
      <c r="K3427">
        <v>7.1244667380185422E-2</v>
      </c>
      <c r="L3427">
        <v>7.1245000000000003</v>
      </c>
      <c r="M3427" t="s">
        <v>82</v>
      </c>
    </row>
    <row r="3428" spans="1:13">
      <c r="A3428" t="s">
        <v>2163</v>
      </c>
      <c r="B3428" t="s">
        <v>2164</v>
      </c>
      <c r="C3428" t="str">
        <f>TEXT(D3428, "mmm")</f>
        <v>Mar</v>
      </c>
      <c r="D3428" s="1">
        <v>45362</v>
      </c>
      <c r="E3428" t="s">
        <v>2165</v>
      </c>
      <c r="F3428" t="s">
        <v>80</v>
      </c>
      <c r="G3428">
        <v>500</v>
      </c>
      <c r="H3428">
        <v>56.4</v>
      </c>
      <c r="I3428">
        <v>28200</v>
      </c>
      <c r="J3428" t="s">
        <v>86</v>
      </c>
      <c r="K3428">
        <v>-1.308348052355934E-2</v>
      </c>
      <c r="L3428">
        <v>-1.3083</v>
      </c>
      <c r="M3428" t="s">
        <v>82</v>
      </c>
    </row>
    <row r="3429" spans="1:13">
      <c r="A3429" t="s">
        <v>2166</v>
      </c>
      <c r="B3429" t="s">
        <v>2167</v>
      </c>
      <c r="C3429" t="str">
        <f>TEXT(D3429, "mmm")</f>
        <v>Mar</v>
      </c>
      <c r="D3429" s="1">
        <v>45362</v>
      </c>
      <c r="E3429" t="s">
        <v>2143</v>
      </c>
      <c r="F3429" t="s">
        <v>118</v>
      </c>
      <c r="G3429">
        <v>7900</v>
      </c>
      <c r="H3429">
        <v>7.19</v>
      </c>
      <c r="I3429">
        <v>56801</v>
      </c>
      <c r="J3429" t="s">
        <v>86</v>
      </c>
      <c r="K3429">
        <v>-1.719631484764395E-3</v>
      </c>
      <c r="L3429">
        <v>-0.17199999999999999</v>
      </c>
      <c r="M3429" t="s">
        <v>82</v>
      </c>
    </row>
    <row r="3430" spans="1:13">
      <c r="A3430" t="s">
        <v>1323</v>
      </c>
      <c r="B3430" t="s">
        <v>1324</v>
      </c>
      <c r="C3430" t="str">
        <f>TEXT(D3430, "mmm")</f>
        <v>Mar</v>
      </c>
      <c r="D3430" s="1">
        <v>45362</v>
      </c>
      <c r="E3430" t="s">
        <v>1325</v>
      </c>
      <c r="F3430" t="s">
        <v>80</v>
      </c>
      <c r="G3430">
        <v>5000</v>
      </c>
      <c r="H3430">
        <v>20.37</v>
      </c>
      <c r="I3430">
        <v>101850</v>
      </c>
      <c r="J3430" t="s">
        <v>81</v>
      </c>
      <c r="K3430">
        <v>4.6643412528083461E-2</v>
      </c>
      <c r="L3430">
        <v>4.6642999999999999</v>
      </c>
      <c r="M3430" t="s">
        <v>82</v>
      </c>
    </row>
    <row r="3431" spans="1:13">
      <c r="A3431" t="s">
        <v>2168</v>
      </c>
      <c r="B3431" t="s">
        <v>2169</v>
      </c>
      <c r="C3431" t="str">
        <f>TEXT(D3431, "mmm")</f>
        <v>Mar</v>
      </c>
      <c r="D3431" s="1">
        <v>45362</v>
      </c>
      <c r="E3431" t="s">
        <v>2170</v>
      </c>
      <c r="F3431" t="s">
        <v>128</v>
      </c>
      <c r="G3431">
        <v>4447</v>
      </c>
      <c r="H3431">
        <v>22.49</v>
      </c>
      <c r="I3431">
        <v>100013.03</v>
      </c>
      <c r="J3431" t="s">
        <v>86</v>
      </c>
      <c r="K3431">
        <v>4.8888425397837221E-3</v>
      </c>
      <c r="L3431">
        <v>0.4889</v>
      </c>
      <c r="M3431" t="s">
        <v>82</v>
      </c>
    </row>
    <row r="3432" spans="1:13">
      <c r="A3432" t="s">
        <v>1875</v>
      </c>
      <c r="B3432" t="s">
        <v>1876</v>
      </c>
      <c r="C3432" t="str">
        <f>TEXT(D3432, "mmm")</f>
        <v>Mar</v>
      </c>
      <c r="D3432" s="1">
        <v>45363</v>
      </c>
      <c r="E3432" t="s">
        <v>1877</v>
      </c>
      <c r="F3432" t="s">
        <v>101</v>
      </c>
      <c r="G3432">
        <v>659</v>
      </c>
      <c r="H3432">
        <v>191.17</v>
      </c>
      <c r="I3432">
        <v>125981.03</v>
      </c>
      <c r="J3432" t="s">
        <v>81</v>
      </c>
      <c r="K3432">
        <v>-1.967038779437336E-2</v>
      </c>
      <c r="L3432">
        <v>-1.9670000000000001</v>
      </c>
      <c r="M3432" t="s">
        <v>82</v>
      </c>
    </row>
    <row r="3433" spans="1:13">
      <c r="A3433" t="s">
        <v>1875</v>
      </c>
      <c r="B3433" t="s">
        <v>1876</v>
      </c>
      <c r="C3433" t="str">
        <f>TEXT(D3433, "mmm")</f>
        <v>Mar</v>
      </c>
      <c r="D3433" s="1">
        <v>45363</v>
      </c>
      <c r="E3433" t="s">
        <v>1879</v>
      </c>
      <c r="F3433" t="s">
        <v>217</v>
      </c>
      <c r="G3433">
        <v>659</v>
      </c>
      <c r="H3433">
        <v>191.17</v>
      </c>
      <c r="I3433">
        <v>125981.03</v>
      </c>
      <c r="J3433" t="s">
        <v>81</v>
      </c>
      <c r="K3433">
        <v>-1.967038779437336E-2</v>
      </c>
      <c r="L3433">
        <v>-1.9670000000000001</v>
      </c>
      <c r="M3433" t="s">
        <v>82</v>
      </c>
    </row>
    <row r="3434" spans="1:13">
      <c r="A3434" t="s">
        <v>1875</v>
      </c>
      <c r="B3434" t="s">
        <v>1876</v>
      </c>
      <c r="C3434" t="str">
        <f>TEXT(D3434, "mmm")</f>
        <v>Mar</v>
      </c>
      <c r="D3434" s="1">
        <v>45363</v>
      </c>
      <c r="E3434" t="s">
        <v>1878</v>
      </c>
      <c r="F3434" t="s">
        <v>101</v>
      </c>
      <c r="G3434">
        <v>659</v>
      </c>
      <c r="H3434">
        <v>191.17</v>
      </c>
      <c r="I3434">
        <v>125981.03</v>
      </c>
      <c r="J3434" t="s">
        <v>81</v>
      </c>
      <c r="K3434">
        <v>-1.967038779437336E-2</v>
      </c>
      <c r="L3434">
        <v>-1.9670000000000001</v>
      </c>
      <c r="M3434" t="s">
        <v>82</v>
      </c>
    </row>
    <row r="3435" spans="1:13">
      <c r="A3435" t="s">
        <v>1875</v>
      </c>
      <c r="B3435" t="s">
        <v>1876</v>
      </c>
      <c r="C3435" t="str">
        <f>TEXT(D3435, "mmm")</f>
        <v>Mar</v>
      </c>
      <c r="D3435" s="1">
        <v>45363</v>
      </c>
      <c r="E3435" t="s">
        <v>1877</v>
      </c>
      <c r="F3435" t="s">
        <v>101</v>
      </c>
      <c r="G3435">
        <v>497</v>
      </c>
      <c r="H3435">
        <v>950.54</v>
      </c>
      <c r="I3435">
        <v>472418.38</v>
      </c>
      <c r="J3435" t="s">
        <v>81</v>
      </c>
      <c r="K3435">
        <v>-1.967038779437336E-2</v>
      </c>
      <c r="L3435">
        <v>-1.9670000000000001</v>
      </c>
      <c r="M3435" t="s">
        <v>82</v>
      </c>
    </row>
    <row r="3436" spans="1:13">
      <c r="A3436" t="s">
        <v>1875</v>
      </c>
      <c r="B3436" t="s">
        <v>1876</v>
      </c>
      <c r="C3436" t="str">
        <f>TEXT(D3436, "mmm")</f>
        <v>Mar</v>
      </c>
      <c r="D3436" s="1">
        <v>45363</v>
      </c>
      <c r="E3436" t="s">
        <v>1879</v>
      </c>
      <c r="F3436" t="s">
        <v>217</v>
      </c>
      <c r="G3436">
        <v>497</v>
      </c>
      <c r="H3436">
        <v>950.54</v>
      </c>
      <c r="I3436">
        <v>472418.38</v>
      </c>
      <c r="J3436" t="s">
        <v>81</v>
      </c>
      <c r="K3436">
        <v>-1.967038779437336E-2</v>
      </c>
      <c r="L3436">
        <v>-1.9670000000000001</v>
      </c>
      <c r="M3436" t="s">
        <v>82</v>
      </c>
    </row>
    <row r="3437" spans="1:13">
      <c r="A3437" t="s">
        <v>1875</v>
      </c>
      <c r="B3437" t="s">
        <v>1876</v>
      </c>
      <c r="C3437" t="str">
        <f>TEXT(D3437, "mmm")</f>
        <v>Mar</v>
      </c>
      <c r="D3437" s="1">
        <v>45363</v>
      </c>
      <c r="E3437" t="s">
        <v>1878</v>
      </c>
      <c r="F3437" t="s">
        <v>101</v>
      </c>
      <c r="G3437">
        <v>497</v>
      </c>
      <c r="H3437">
        <v>950.54</v>
      </c>
      <c r="I3437">
        <v>472418.38</v>
      </c>
      <c r="J3437" t="s">
        <v>81</v>
      </c>
      <c r="K3437">
        <v>-1.967038779437336E-2</v>
      </c>
      <c r="L3437">
        <v>-1.9670000000000001</v>
      </c>
      <c r="M3437" t="s">
        <v>82</v>
      </c>
    </row>
    <row r="3438" spans="1:13">
      <c r="A3438" t="s">
        <v>2171</v>
      </c>
      <c r="B3438" t="s">
        <v>2172</v>
      </c>
      <c r="C3438" t="str">
        <f>TEXT(D3438, "mmm")</f>
        <v>Mar</v>
      </c>
      <c r="D3438" s="1">
        <v>45363</v>
      </c>
      <c r="E3438" t="s">
        <v>2173</v>
      </c>
      <c r="F3438" t="s">
        <v>118</v>
      </c>
      <c r="G3438">
        <v>1000</v>
      </c>
      <c r="H3438">
        <v>11.65</v>
      </c>
      <c r="I3438">
        <v>11650</v>
      </c>
      <c r="J3438" t="s">
        <v>81</v>
      </c>
      <c r="K3438">
        <v>5.3164484429194969E-2</v>
      </c>
      <c r="L3438">
        <v>5.3163999999999998</v>
      </c>
      <c r="M3438" t="s">
        <v>82</v>
      </c>
    </row>
    <row r="3439" spans="1:13">
      <c r="A3439" t="s">
        <v>2174</v>
      </c>
      <c r="B3439" t="s">
        <v>2175</v>
      </c>
      <c r="C3439" t="str">
        <f>TEXT(D3439, "mmm")</f>
        <v>Mar</v>
      </c>
      <c r="D3439" s="1">
        <v>45363</v>
      </c>
      <c r="E3439" t="s">
        <v>2176</v>
      </c>
      <c r="F3439" t="s">
        <v>80</v>
      </c>
      <c r="G3439">
        <v>4000</v>
      </c>
      <c r="H3439">
        <v>5.81</v>
      </c>
      <c r="I3439">
        <v>23240</v>
      </c>
      <c r="J3439" t="s">
        <v>81</v>
      </c>
      <c r="K3439">
        <v>0.25636360862038349</v>
      </c>
      <c r="L3439">
        <v>25.636399999999998</v>
      </c>
      <c r="M3439" t="s">
        <v>82</v>
      </c>
    </row>
    <row r="3440" spans="1:13">
      <c r="A3440" t="s">
        <v>160</v>
      </c>
      <c r="B3440" t="s">
        <v>161</v>
      </c>
      <c r="C3440" t="str">
        <f>TEXT(D3440, "mmm")</f>
        <v>Mar</v>
      </c>
      <c r="D3440" s="1">
        <v>45363</v>
      </c>
      <c r="E3440" t="s">
        <v>2177</v>
      </c>
      <c r="F3440" t="s">
        <v>80</v>
      </c>
      <c r="G3440">
        <v>100000</v>
      </c>
      <c r="H3440">
        <v>1</v>
      </c>
      <c r="I3440">
        <v>100000</v>
      </c>
      <c r="J3440" t="s">
        <v>81</v>
      </c>
      <c r="K3440">
        <v>2.9703021403977289E-2</v>
      </c>
      <c r="L3440">
        <v>2.9702999999999999</v>
      </c>
      <c r="M3440" t="s">
        <v>82</v>
      </c>
    </row>
    <row r="3441" spans="1:13">
      <c r="A3441" t="s">
        <v>2049</v>
      </c>
      <c r="B3441" t="s">
        <v>2050</v>
      </c>
      <c r="C3441" t="str">
        <f>TEXT(D3441, "mmm")</f>
        <v>Mar</v>
      </c>
      <c r="D3441" s="1">
        <v>45363</v>
      </c>
      <c r="E3441" t="s">
        <v>2051</v>
      </c>
      <c r="F3441" t="s">
        <v>80</v>
      </c>
      <c r="G3441">
        <v>660000</v>
      </c>
      <c r="H3441">
        <v>1.44</v>
      </c>
      <c r="I3441">
        <v>950400</v>
      </c>
      <c r="J3441" t="s">
        <v>81</v>
      </c>
      <c r="K3441">
        <v>-7.534244964708392E-2</v>
      </c>
      <c r="L3441">
        <v>-7.5342000000000002</v>
      </c>
      <c r="M3441" t="s">
        <v>82</v>
      </c>
    </row>
    <row r="3442" spans="1:13">
      <c r="A3442" t="s">
        <v>2035</v>
      </c>
      <c r="B3442" t="s">
        <v>2036</v>
      </c>
      <c r="C3442" t="str">
        <f>TEXT(D3442, "mmm")</f>
        <v>Mar</v>
      </c>
      <c r="D3442" s="1">
        <v>45363</v>
      </c>
      <c r="E3442" t="s">
        <v>2037</v>
      </c>
      <c r="F3442" t="s">
        <v>80</v>
      </c>
      <c r="G3442">
        <v>1965</v>
      </c>
      <c r="H3442">
        <v>13.95</v>
      </c>
      <c r="I3442">
        <v>27411.75</v>
      </c>
      <c r="J3442" t="s">
        <v>86</v>
      </c>
      <c r="K3442">
        <v>-5.7638505498781578E-3</v>
      </c>
      <c r="L3442">
        <v>-0.57640000000000002</v>
      </c>
      <c r="M3442" t="s">
        <v>82</v>
      </c>
    </row>
    <row r="3443" spans="1:13">
      <c r="A3443" t="s">
        <v>2095</v>
      </c>
      <c r="B3443" t="s">
        <v>2096</v>
      </c>
      <c r="C3443" t="str">
        <f>TEXT(D3443, "mmm")</f>
        <v>Mar</v>
      </c>
      <c r="D3443" s="1">
        <v>45363</v>
      </c>
      <c r="E3443" t="s">
        <v>2122</v>
      </c>
      <c r="F3443" t="s">
        <v>118</v>
      </c>
      <c r="G3443">
        <v>2000</v>
      </c>
      <c r="H3443">
        <v>5.55</v>
      </c>
      <c r="I3443">
        <v>11100</v>
      </c>
      <c r="J3443" t="s">
        <v>81</v>
      </c>
      <c r="K3443">
        <v>1.090908050537109E-2</v>
      </c>
      <c r="L3443">
        <v>1.0909</v>
      </c>
      <c r="M3443" t="s">
        <v>82</v>
      </c>
    </row>
    <row r="3444" spans="1:13">
      <c r="A3444" t="s">
        <v>2178</v>
      </c>
      <c r="B3444" t="s">
        <v>2179</v>
      </c>
      <c r="C3444" t="str">
        <f>TEXT(D3444, "mmm")</f>
        <v>Mar</v>
      </c>
      <c r="D3444" s="1">
        <v>45363</v>
      </c>
      <c r="E3444" t="s">
        <v>2152</v>
      </c>
      <c r="F3444" t="s">
        <v>222</v>
      </c>
      <c r="G3444">
        <v>2200</v>
      </c>
      <c r="H3444">
        <v>6.82</v>
      </c>
      <c r="I3444">
        <v>15004</v>
      </c>
      <c r="J3444" t="s">
        <v>81</v>
      </c>
      <c r="K3444">
        <v>2.3121400158426338E-2</v>
      </c>
      <c r="L3444">
        <v>2.3121</v>
      </c>
      <c r="M3444" t="s">
        <v>82</v>
      </c>
    </row>
    <row r="3445" spans="1:13">
      <c r="A3445" t="s">
        <v>103</v>
      </c>
      <c r="B3445" t="s">
        <v>104</v>
      </c>
      <c r="C3445" t="str">
        <f>TEXT(D3445, "mmm")</f>
        <v>Mar</v>
      </c>
      <c r="D3445" s="1">
        <v>45363</v>
      </c>
      <c r="E3445" t="s">
        <v>102</v>
      </c>
      <c r="F3445" t="s">
        <v>101</v>
      </c>
      <c r="G3445">
        <v>1154</v>
      </c>
      <c r="H3445">
        <v>11.8</v>
      </c>
      <c r="I3445">
        <v>13617.2</v>
      </c>
      <c r="J3445" t="s">
        <v>81</v>
      </c>
      <c r="K3445">
        <v>2.205231314100109E-3</v>
      </c>
      <c r="L3445">
        <v>0.2205</v>
      </c>
      <c r="M3445" t="s">
        <v>82</v>
      </c>
    </row>
    <row r="3446" spans="1:13">
      <c r="A3446" t="s">
        <v>103</v>
      </c>
      <c r="B3446" t="s">
        <v>104</v>
      </c>
      <c r="C3446" t="str">
        <f>TEXT(D3446, "mmm")</f>
        <v>Mar</v>
      </c>
      <c r="D3446" s="1">
        <v>45363</v>
      </c>
      <c r="E3446" t="s">
        <v>100</v>
      </c>
      <c r="F3446" t="s">
        <v>101</v>
      </c>
      <c r="G3446">
        <v>1154</v>
      </c>
      <c r="H3446">
        <v>11.8</v>
      </c>
      <c r="I3446">
        <v>13617.2</v>
      </c>
      <c r="J3446" t="s">
        <v>81</v>
      </c>
      <c r="K3446">
        <v>2.205231314100109E-3</v>
      </c>
      <c r="L3446">
        <v>0.2205</v>
      </c>
      <c r="M3446" t="s">
        <v>82</v>
      </c>
    </row>
    <row r="3447" spans="1:13">
      <c r="A3447" t="s">
        <v>2059</v>
      </c>
      <c r="B3447" t="s">
        <v>2060</v>
      </c>
      <c r="C3447" t="str">
        <f>TEXT(D3447, "mmm")</f>
        <v>Mar</v>
      </c>
      <c r="D3447" s="1">
        <v>45363</v>
      </c>
      <c r="E3447" t="s">
        <v>100</v>
      </c>
      <c r="F3447" t="s">
        <v>101</v>
      </c>
      <c r="G3447">
        <v>3056</v>
      </c>
      <c r="H3447">
        <v>10.34</v>
      </c>
      <c r="I3447">
        <v>31599.040000000001</v>
      </c>
      <c r="J3447" t="s">
        <v>81</v>
      </c>
      <c r="K3447">
        <v>3.090457178353212E-3</v>
      </c>
      <c r="L3447">
        <v>0.309</v>
      </c>
      <c r="M3447" t="s">
        <v>82</v>
      </c>
    </row>
    <row r="3448" spans="1:13">
      <c r="A3448" t="s">
        <v>2059</v>
      </c>
      <c r="B3448" t="s">
        <v>2060</v>
      </c>
      <c r="C3448" t="str">
        <f>TEXT(D3448, "mmm")</f>
        <v>Mar</v>
      </c>
      <c r="D3448" s="1">
        <v>45363</v>
      </c>
      <c r="E3448" t="s">
        <v>102</v>
      </c>
      <c r="F3448" t="s">
        <v>101</v>
      </c>
      <c r="G3448">
        <v>3056</v>
      </c>
      <c r="H3448">
        <v>10.34</v>
      </c>
      <c r="I3448">
        <v>31599.040000000001</v>
      </c>
      <c r="J3448" t="s">
        <v>81</v>
      </c>
      <c r="K3448">
        <v>3.090457178353212E-3</v>
      </c>
      <c r="L3448">
        <v>0.309</v>
      </c>
      <c r="M3448" t="s">
        <v>82</v>
      </c>
    </row>
    <row r="3449" spans="1:13">
      <c r="A3449" t="s">
        <v>1742</v>
      </c>
      <c r="B3449" t="s">
        <v>1743</v>
      </c>
      <c r="C3449" t="str">
        <f>TEXT(D3449, "mmm")</f>
        <v>Mar</v>
      </c>
      <c r="D3449" s="1">
        <v>45363</v>
      </c>
      <c r="E3449" t="s">
        <v>109</v>
      </c>
      <c r="F3449" t="s">
        <v>101</v>
      </c>
      <c r="G3449">
        <v>4000</v>
      </c>
      <c r="H3449">
        <v>30.42</v>
      </c>
      <c r="I3449">
        <v>121680</v>
      </c>
      <c r="J3449" t="s">
        <v>81</v>
      </c>
      <c r="K3449">
        <v>-0.124713569921155</v>
      </c>
      <c r="L3449">
        <v>-12.471399999999999</v>
      </c>
      <c r="M3449" t="s">
        <v>82</v>
      </c>
    </row>
    <row r="3450" spans="1:13">
      <c r="A3450" t="s">
        <v>1742</v>
      </c>
      <c r="B3450" t="s">
        <v>1743</v>
      </c>
      <c r="C3450" t="str">
        <f>TEXT(D3450, "mmm")</f>
        <v>Mar</v>
      </c>
      <c r="D3450" s="1">
        <v>45363</v>
      </c>
      <c r="E3450" t="s">
        <v>111</v>
      </c>
      <c r="F3450" t="s">
        <v>101</v>
      </c>
      <c r="G3450">
        <v>4000</v>
      </c>
      <c r="H3450">
        <v>30.42</v>
      </c>
      <c r="I3450">
        <v>121680</v>
      </c>
      <c r="J3450" t="s">
        <v>81</v>
      </c>
      <c r="K3450">
        <v>-0.124713569921155</v>
      </c>
      <c r="L3450">
        <v>-12.471399999999999</v>
      </c>
      <c r="M3450" t="s">
        <v>82</v>
      </c>
    </row>
    <row r="3451" spans="1:13">
      <c r="A3451" t="s">
        <v>1742</v>
      </c>
      <c r="B3451" t="s">
        <v>1743</v>
      </c>
      <c r="C3451" t="str">
        <f>TEXT(D3451, "mmm")</f>
        <v>Mar</v>
      </c>
      <c r="D3451" s="1">
        <v>45363</v>
      </c>
      <c r="E3451" t="s">
        <v>110</v>
      </c>
      <c r="F3451" t="s">
        <v>101</v>
      </c>
      <c r="G3451">
        <v>4000</v>
      </c>
      <c r="H3451">
        <v>30.42</v>
      </c>
      <c r="I3451">
        <v>121680</v>
      </c>
      <c r="J3451" t="s">
        <v>81</v>
      </c>
      <c r="K3451">
        <v>-0.124713569921155</v>
      </c>
      <c r="L3451">
        <v>-12.471399999999999</v>
      </c>
      <c r="M3451" t="s">
        <v>82</v>
      </c>
    </row>
    <row r="3452" spans="1:13">
      <c r="A3452" t="s">
        <v>2180</v>
      </c>
      <c r="B3452" t="s">
        <v>2181</v>
      </c>
      <c r="C3452" t="str">
        <f>TEXT(D3452, "mmm")</f>
        <v>Mar</v>
      </c>
      <c r="D3452" s="1">
        <v>45363</v>
      </c>
      <c r="E3452" t="s">
        <v>2182</v>
      </c>
      <c r="F3452" t="s">
        <v>118</v>
      </c>
      <c r="G3452">
        <v>1000</v>
      </c>
      <c r="H3452">
        <v>12.11</v>
      </c>
      <c r="I3452">
        <v>12110</v>
      </c>
      <c r="J3452" t="s">
        <v>81</v>
      </c>
      <c r="K3452">
        <v>-2.3140499757604901E-2</v>
      </c>
      <c r="L3452">
        <v>-2.3140000000000001</v>
      </c>
      <c r="M3452" t="s">
        <v>82</v>
      </c>
    </row>
    <row r="3453" spans="1:13">
      <c r="A3453" t="s">
        <v>2183</v>
      </c>
      <c r="B3453" t="s">
        <v>2184</v>
      </c>
      <c r="C3453" t="str">
        <f>TEXT(D3453, "mmm")</f>
        <v>Mar</v>
      </c>
      <c r="D3453" s="1">
        <v>45363</v>
      </c>
      <c r="E3453" t="s">
        <v>2185</v>
      </c>
      <c r="F3453" t="s">
        <v>80</v>
      </c>
      <c r="G3453">
        <v>1000</v>
      </c>
      <c r="H3453">
        <v>24.23</v>
      </c>
      <c r="I3453">
        <v>24230</v>
      </c>
      <c r="J3453" t="s">
        <v>81</v>
      </c>
      <c r="K3453">
        <v>-7.4533510803311831E-3</v>
      </c>
      <c r="L3453">
        <v>-0.74529999999999996</v>
      </c>
      <c r="M3453" t="s">
        <v>82</v>
      </c>
    </row>
    <row r="3454" spans="1:13">
      <c r="A3454" t="s">
        <v>2186</v>
      </c>
      <c r="B3454" t="s">
        <v>2187</v>
      </c>
      <c r="C3454" t="str">
        <f>TEXT(D3454, "mmm")</f>
        <v>Mar</v>
      </c>
      <c r="D3454" s="1">
        <v>45363</v>
      </c>
      <c r="E3454" t="s">
        <v>2188</v>
      </c>
      <c r="F3454" t="s">
        <v>118</v>
      </c>
      <c r="G3454">
        <v>4000</v>
      </c>
      <c r="H3454">
        <v>6.65</v>
      </c>
      <c r="I3454">
        <v>26600</v>
      </c>
      <c r="J3454" t="s">
        <v>81</v>
      </c>
      <c r="K3454">
        <v>4.7552401568640823E-2</v>
      </c>
      <c r="L3454">
        <v>4.7552000000000003</v>
      </c>
      <c r="M3454" t="s">
        <v>82</v>
      </c>
    </row>
    <row r="3455" spans="1:13">
      <c r="A3455" t="s">
        <v>2186</v>
      </c>
      <c r="B3455" t="s">
        <v>2187</v>
      </c>
      <c r="C3455" t="str">
        <f>TEXT(D3455, "mmm")</f>
        <v>Mar</v>
      </c>
      <c r="D3455" s="1">
        <v>45363</v>
      </c>
      <c r="E3455" t="s">
        <v>2189</v>
      </c>
      <c r="F3455" t="s">
        <v>118</v>
      </c>
      <c r="G3455">
        <v>5000</v>
      </c>
      <c r="H3455">
        <v>7.13</v>
      </c>
      <c r="I3455">
        <v>35650</v>
      </c>
      <c r="J3455" t="s">
        <v>81</v>
      </c>
      <c r="K3455">
        <v>4.7552401568640823E-2</v>
      </c>
      <c r="L3455">
        <v>4.7552000000000003</v>
      </c>
      <c r="M3455" t="s">
        <v>82</v>
      </c>
    </row>
    <row r="3456" spans="1:13">
      <c r="A3456" t="s">
        <v>2130</v>
      </c>
      <c r="B3456" t="s">
        <v>2131</v>
      </c>
      <c r="C3456" t="str">
        <f>TEXT(D3456, "mmm")</f>
        <v>Mar</v>
      </c>
      <c r="D3456" s="1">
        <v>45363</v>
      </c>
      <c r="E3456" t="s">
        <v>2132</v>
      </c>
      <c r="F3456" t="s">
        <v>101</v>
      </c>
      <c r="G3456">
        <v>26000</v>
      </c>
      <c r="H3456">
        <v>6.2</v>
      </c>
      <c r="I3456">
        <v>161200</v>
      </c>
      <c r="J3456" t="s">
        <v>86</v>
      </c>
      <c r="K3456">
        <v>0.60668780822410162</v>
      </c>
      <c r="L3456">
        <v>60.668799999999997</v>
      </c>
      <c r="M3456" t="s">
        <v>82</v>
      </c>
    </row>
    <row r="3457" spans="1:13">
      <c r="A3457" t="s">
        <v>2130</v>
      </c>
      <c r="B3457" t="s">
        <v>2131</v>
      </c>
      <c r="C3457" t="str">
        <f>TEXT(D3457, "mmm")</f>
        <v>Mar</v>
      </c>
      <c r="D3457" s="1">
        <v>45363</v>
      </c>
      <c r="E3457" t="s">
        <v>2132</v>
      </c>
      <c r="F3457" t="s">
        <v>101</v>
      </c>
      <c r="G3457">
        <v>41451</v>
      </c>
      <c r="H3457">
        <v>6.2</v>
      </c>
      <c r="I3457">
        <v>256996.2</v>
      </c>
      <c r="J3457" t="s">
        <v>86</v>
      </c>
      <c r="K3457">
        <v>0.60668780822410162</v>
      </c>
      <c r="L3457">
        <v>60.668799999999997</v>
      </c>
      <c r="M3457" t="s">
        <v>82</v>
      </c>
    </row>
    <row r="3458" spans="1:13">
      <c r="A3458" t="s">
        <v>2130</v>
      </c>
      <c r="B3458" t="s">
        <v>2131</v>
      </c>
      <c r="C3458" t="str">
        <f>TEXT(D3458, "mmm")</f>
        <v>Mar</v>
      </c>
      <c r="D3458" s="1">
        <v>45363</v>
      </c>
      <c r="E3458" t="s">
        <v>2190</v>
      </c>
      <c r="F3458" t="s">
        <v>217</v>
      </c>
      <c r="G3458">
        <v>2000</v>
      </c>
      <c r="H3458">
        <v>6.25</v>
      </c>
      <c r="I3458">
        <v>12500</v>
      </c>
      <c r="J3458" t="s">
        <v>81</v>
      </c>
      <c r="K3458">
        <v>0.60668780822410162</v>
      </c>
      <c r="L3458">
        <v>60.668799999999997</v>
      </c>
      <c r="M3458" t="s">
        <v>82</v>
      </c>
    </row>
    <row r="3459" spans="1:13">
      <c r="A3459" t="s">
        <v>646</v>
      </c>
      <c r="B3459" t="s">
        <v>647</v>
      </c>
      <c r="C3459" t="str">
        <f>TEXT(D3459, "mmm")</f>
        <v>Mar</v>
      </c>
      <c r="D3459" s="1">
        <v>45363</v>
      </c>
      <c r="E3459" t="s">
        <v>668</v>
      </c>
      <c r="F3459" t="s">
        <v>80</v>
      </c>
      <c r="G3459">
        <v>964</v>
      </c>
      <c r="H3459">
        <v>36.729999999999997</v>
      </c>
      <c r="I3459">
        <v>35407.719999999987</v>
      </c>
      <c r="J3459" t="s">
        <v>81</v>
      </c>
      <c r="K3459">
        <v>-0.1237963763837592</v>
      </c>
      <c r="L3459">
        <v>-12.3796</v>
      </c>
      <c r="M3459" t="s">
        <v>82</v>
      </c>
    </row>
    <row r="3460" spans="1:13">
      <c r="A3460" t="s">
        <v>646</v>
      </c>
      <c r="B3460" t="s">
        <v>647</v>
      </c>
      <c r="C3460" t="str">
        <f>TEXT(D3460, "mmm")</f>
        <v>Mar</v>
      </c>
      <c r="D3460" s="1">
        <v>45363</v>
      </c>
      <c r="E3460" t="s">
        <v>668</v>
      </c>
      <c r="F3460" t="s">
        <v>80</v>
      </c>
      <c r="G3460">
        <v>964</v>
      </c>
      <c r="H3460">
        <v>36.51</v>
      </c>
      <c r="I3460">
        <v>35195.64</v>
      </c>
      <c r="J3460" t="s">
        <v>81</v>
      </c>
      <c r="K3460">
        <v>-0.1237963763837592</v>
      </c>
      <c r="L3460">
        <v>-12.3796</v>
      </c>
      <c r="M3460" t="s">
        <v>82</v>
      </c>
    </row>
    <row r="3461" spans="1:13">
      <c r="A3461" t="s">
        <v>133</v>
      </c>
      <c r="B3461" t="s">
        <v>134</v>
      </c>
      <c r="C3461" t="str">
        <f>TEXT(D3461, "mmm")</f>
        <v>Mar</v>
      </c>
      <c r="D3461" s="1">
        <v>45363</v>
      </c>
      <c r="E3461" t="s">
        <v>102</v>
      </c>
      <c r="F3461" t="s">
        <v>101</v>
      </c>
      <c r="G3461">
        <v>6989</v>
      </c>
      <c r="H3461">
        <v>10.23</v>
      </c>
      <c r="I3461">
        <v>71497.47</v>
      </c>
      <c r="J3461" t="s">
        <v>81</v>
      </c>
      <c r="K3461">
        <v>4.2170835925665617E-3</v>
      </c>
      <c r="L3461">
        <v>0.42170000000000002</v>
      </c>
      <c r="M3461" t="s">
        <v>82</v>
      </c>
    </row>
    <row r="3462" spans="1:13">
      <c r="A3462" t="s">
        <v>133</v>
      </c>
      <c r="B3462" t="s">
        <v>134</v>
      </c>
      <c r="C3462" t="str">
        <f>TEXT(D3462, "mmm")</f>
        <v>Mar</v>
      </c>
      <c r="D3462" s="1">
        <v>45363</v>
      </c>
      <c r="E3462" t="s">
        <v>100</v>
      </c>
      <c r="F3462" t="s">
        <v>101</v>
      </c>
      <c r="G3462">
        <v>6989</v>
      </c>
      <c r="H3462">
        <v>10.23</v>
      </c>
      <c r="I3462">
        <v>71497.47</v>
      </c>
      <c r="J3462" t="s">
        <v>81</v>
      </c>
      <c r="K3462">
        <v>4.2170835925665617E-3</v>
      </c>
      <c r="L3462">
        <v>0.42170000000000002</v>
      </c>
      <c r="M3462" t="s">
        <v>82</v>
      </c>
    </row>
    <row r="3463" spans="1:13">
      <c r="A3463" t="s">
        <v>294</v>
      </c>
      <c r="B3463" t="s">
        <v>295</v>
      </c>
      <c r="C3463" t="str">
        <f>TEXT(D3463, "mmm")</f>
        <v>Mar</v>
      </c>
      <c r="D3463" s="1">
        <v>45363</v>
      </c>
      <c r="E3463" t="s">
        <v>102</v>
      </c>
      <c r="F3463" t="s">
        <v>101</v>
      </c>
      <c r="G3463">
        <v>1061017</v>
      </c>
      <c r="H3463">
        <v>15.78</v>
      </c>
      <c r="I3463">
        <v>16742848.26</v>
      </c>
      <c r="J3463" t="s">
        <v>86</v>
      </c>
      <c r="K3463">
        <v>3.4407968803340523E-2</v>
      </c>
      <c r="L3463">
        <v>3.4407999999999999</v>
      </c>
      <c r="M3463" t="s">
        <v>82</v>
      </c>
    </row>
    <row r="3464" spans="1:13">
      <c r="A3464" t="s">
        <v>294</v>
      </c>
      <c r="B3464" t="s">
        <v>295</v>
      </c>
      <c r="C3464" t="str">
        <f>TEXT(D3464, "mmm")</f>
        <v>Mar</v>
      </c>
      <c r="D3464" s="1">
        <v>45363</v>
      </c>
      <c r="E3464" t="s">
        <v>100</v>
      </c>
      <c r="F3464" t="s">
        <v>101</v>
      </c>
      <c r="G3464">
        <v>1061017</v>
      </c>
      <c r="H3464">
        <v>15.78</v>
      </c>
      <c r="I3464">
        <v>16742848.26</v>
      </c>
      <c r="J3464" t="s">
        <v>86</v>
      </c>
      <c r="K3464">
        <v>3.4407968803340523E-2</v>
      </c>
      <c r="L3464">
        <v>3.4407999999999999</v>
      </c>
      <c r="M3464" t="s">
        <v>82</v>
      </c>
    </row>
    <row r="3465" spans="1:13">
      <c r="A3465" t="s">
        <v>2123</v>
      </c>
      <c r="B3465" t="s">
        <v>2124</v>
      </c>
      <c r="C3465" t="str">
        <f>TEXT(D3465, "mmm")</f>
        <v>Mar</v>
      </c>
      <c r="D3465" s="1">
        <v>45363</v>
      </c>
      <c r="E3465" t="s">
        <v>2134</v>
      </c>
      <c r="F3465" t="s">
        <v>217</v>
      </c>
      <c r="G3465">
        <v>16610</v>
      </c>
      <c r="H3465">
        <v>5.66</v>
      </c>
      <c r="I3465">
        <v>94012.6</v>
      </c>
      <c r="J3465" t="s">
        <v>86</v>
      </c>
      <c r="K3465">
        <v>4.0353873436997027E-2</v>
      </c>
      <c r="L3465">
        <v>4.0354000000000001</v>
      </c>
      <c r="M3465" t="s">
        <v>82</v>
      </c>
    </row>
    <row r="3466" spans="1:13">
      <c r="A3466" t="s">
        <v>646</v>
      </c>
      <c r="B3466" t="s">
        <v>647</v>
      </c>
      <c r="C3466" t="str">
        <f>TEXT(D3466, "mmm")</f>
        <v>Mar</v>
      </c>
      <c r="D3466" s="1">
        <v>45363</v>
      </c>
      <c r="E3466" t="s">
        <v>2191</v>
      </c>
      <c r="F3466" t="s">
        <v>80</v>
      </c>
      <c r="G3466">
        <v>2000</v>
      </c>
      <c r="H3466">
        <v>37.11</v>
      </c>
      <c r="I3466">
        <v>74220</v>
      </c>
      <c r="J3466" t="s">
        <v>81</v>
      </c>
      <c r="K3466">
        <v>-0.1237963763837592</v>
      </c>
      <c r="L3466">
        <v>-12.3796</v>
      </c>
      <c r="M3466" t="s">
        <v>82</v>
      </c>
    </row>
    <row r="3467" spans="1:13">
      <c r="A3467" t="s">
        <v>1947</v>
      </c>
      <c r="B3467" t="s">
        <v>1948</v>
      </c>
      <c r="C3467" t="str">
        <f>TEXT(D3467, "mmm")</f>
        <v>Mar</v>
      </c>
      <c r="D3467" s="1">
        <v>45363</v>
      </c>
      <c r="E3467" t="s">
        <v>1949</v>
      </c>
      <c r="F3467" t="s">
        <v>217</v>
      </c>
      <c r="G3467">
        <v>64150</v>
      </c>
      <c r="H3467">
        <v>0.56999999999999995</v>
      </c>
      <c r="I3467">
        <v>36565.5</v>
      </c>
      <c r="J3467" t="s">
        <v>81</v>
      </c>
      <c r="K3467">
        <v>0.17799997329711911</v>
      </c>
      <c r="L3467">
        <v>17.8</v>
      </c>
      <c r="M3467" t="s">
        <v>82</v>
      </c>
    </row>
    <row r="3468" spans="1:13">
      <c r="A3468" t="s">
        <v>1560</v>
      </c>
      <c r="B3468" t="s">
        <v>1561</v>
      </c>
      <c r="C3468" t="str">
        <f>TEXT(D3468, "mmm")</f>
        <v>Mar</v>
      </c>
      <c r="D3468" s="1">
        <v>45363</v>
      </c>
      <c r="E3468" t="s">
        <v>1562</v>
      </c>
      <c r="F3468" t="s">
        <v>80</v>
      </c>
      <c r="G3468">
        <v>2000</v>
      </c>
      <c r="H3468">
        <v>18.03</v>
      </c>
      <c r="I3468">
        <v>36060</v>
      </c>
      <c r="J3468" t="s">
        <v>81</v>
      </c>
      <c r="K3468">
        <v>-1.3865917956998869E-2</v>
      </c>
      <c r="L3468">
        <v>-1.3866000000000001</v>
      </c>
      <c r="M3468" t="s">
        <v>82</v>
      </c>
    </row>
    <row r="3469" spans="1:13">
      <c r="A3469" t="s">
        <v>2130</v>
      </c>
      <c r="B3469" t="s">
        <v>2131</v>
      </c>
      <c r="C3469" t="str">
        <f>TEXT(D3469, "mmm")</f>
        <v>Mar</v>
      </c>
      <c r="D3469" s="1">
        <v>45363</v>
      </c>
      <c r="E3469" t="s">
        <v>2136</v>
      </c>
      <c r="F3469" t="s">
        <v>217</v>
      </c>
      <c r="G3469">
        <v>41451</v>
      </c>
      <c r="H3469">
        <v>6.2</v>
      </c>
      <c r="I3469">
        <v>256996.2</v>
      </c>
      <c r="J3469" t="s">
        <v>86</v>
      </c>
      <c r="K3469">
        <v>0.60668780822410162</v>
      </c>
      <c r="L3469">
        <v>60.668799999999997</v>
      </c>
      <c r="M3469" t="s">
        <v>82</v>
      </c>
    </row>
    <row r="3470" spans="1:13">
      <c r="A3470" t="s">
        <v>2130</v>
      </c>
      <c r="B3470" t="s">
        <v>2131</v>
      </c>
      <c r="C3470" t="str">
        <f>TEXT(D3470, "mmm")</f>
        <v>Mar</v>
      </c>
      <c r="D3470" s="1">
        <v>45363</v>
      </c>
      <c r="E3470" t="s">
        <v>2136</v>
      </c>
      <c r="F3470" t="s">
        <v>217</v>
      </c>
      <c r="G3470">
        <v>26000</v>
      </c>
      <c r="H3470">
        <v>6.2</v>
      </c>
      <c r="I3470">
        <v>161200</v>
      </c>
      <c r="J3470" t="s">
        <v>86</v>
      </c>
      <c r="K3470">
        <v>0.60668780822410162</v>
      </c>
      <c r="L3470">
        <v>60.668799999999997</v>
      </c>
      <c r="M3470" t="s">
        <v>82</v>
      </c>
    </row>
    <row r="3471" spans="1:13">
      <c r="A3471" t="s">
        <v>200</v>
      </c>
      <c r="B3471" t="s">
        <v>201</v>
      </c>
      <c r="C3471" t="str">
        <f>TEXT(D3471, "mmm")</f>
        <v>Mar</v>
      </c>
      <c r="D3471" s="1">
        <v>45363</v>
      </c>
      <c r="E3471" t="s">
        <v>219</v>
      </c>
      <c r="F3471" t="s">
        <v>217</v>
      </c>
      <c r="G3471">
        <v>600000</v>
      </c>
      <c r="H3471">
        <v>0.93</v>
      </c>
      <c r="I3471">
        <v>558000</v>
      </c>
      <c r="J3471" t="s">
        <v>86</v>
      </c>
      <c r="K3471">
        <v>8.6021486769275013E-2</v>
      </c>
      <c r="L3471">
        <v>8.6021000000000001</v>
      </c>
      <c r="M3471" t="s">
        <v>82</v>
      </c>
    </row>
    <row r="3472" spans="1:13">
      <c r="A3472" t="s">
        <v>200</v>
      </c>
      <c r="B3472" t="s">
        <v>201</v>
      </c>
      <c r="C3472" t="str">
        <f>TEXT(D3472, "mmm")</f>
        <v>Mar</v>
      </c>
      <c r="D3472" s="1">
        <v>45363</v>
      </c>
      <c r="E3472" t="s">
        <v>220</v>
      </c>
      <c r="F3472" t="s">
        <v>101</v>
      </c>
      <c r="G3472">
        <v>600000</v>
      </c>
      <c r="H3472">
        <v>0.93</v>
      </c>
      <c r="I3472">
        <v>558000</v>
      </c>
      <c r="J3472" t="s">
        <v>86</v>
      </c>
      <c r="K3472">
        <v>8.6021486769275013E-2</v>
      </c>
      <c r="L3472">
        <v>8.6021000000000001</v>
      </c>
      <c r="M3472" t="s">
        <v>82</v>
      </c>
    </row>
    <row r="3473" spans="1:13">
      <c r="A3473" t="s">
        <v>1975</v>
      </c>
      <c r="B3473" t="s">
        <v>1976</v>
      </c>
      <c r="C3473" t="str">
        <f>TEXT(D3473, "mmm")</f>
        <v>Mar</v>
      </c>
      <c r="D3473" s="1">
        <v>45363</v>
      </c>
      <c r="E3473" t="s">
        <v>2192</v>
      </c>
      <c r="F3473" t="s">
        <v>80</v>
      </c>
      <c r="G3473">
        <v>57300</v>
      </c>
      <c r="H3473">
        <v>1.59</v>
      </c>
      <c r="I3473">
        <v>91107</v>
      </c>
      <c r="J3473" t="s">
        <v>81</v>
      </c>
      <c r="K3473">
        <v>-0.23749999348074199</v>
      </c>
      <c r="L3473">
        <v>-23.75</v>
      </c>
      <c r="M3473" t="s">
        <v>82</v>
      </c>
    </row>
    <row r="3474" spans="1:13">
      <c r="A3474" t="s">
        <v>2180</v>
      </c>
      <c r="B3474" t="s">
        <v>2181</v>
      </c>
      <c r="C3474" t="str">
        <f>TEXT(D3474, "mmm")</f>
        <v>Mar</v>
      </c>
      <c r="D3474" s="1">
        <v>45363</v>
      </c>
      <c r="E3474" t="s">
        <v>2193</v>
      </c>
      <c r="F3474" t="s">
        <v>80</v>
      </c>
      <c r="G3474">
        <v>1465</v>
      </c>
      <c r="H3474">
        <v>12.49</v>
      </c>
      <c r="I3474">
        <v>18297.849999999999</v>
      </c>
      <c r="J3474" t="s">
        <v>81</v>
      </c>
      <c r="K3474">
        <v>-2.3140499757604901E-2</v>
      </c>
      <c r="L3474">
        <v>-2.3140000000000001</v>
      </c>
      <c r="M3474" t="s">
        <v>82</v>
      </c>
    </row>
    <row r="3475" spans="1:13">
      <c r="A3475" t="s">
        <v>2180</v>
      </c>
      <c r="B3475" t="s">
        <v>2181</v>
      </c>
      <c r="C3475" t="str">
        <f>TEXT(D3475, "mmm")</f>
        <v>Mar</v>
      </c>
      <c r="D3475" s="1">
        <v>45363</v>
      </c>
      <c r="E3475" t="s">
        <v>2193</v>
      </c>
      <c r="F3475" t="s">
        <v>80</v>
      </c>
      <c r="G3475">
        <v>1600</v>
      </c>
      <c r="H3475">
        <v>12.5</v>
      </c>
      <c r="I3475">
        <v>20000</v>
      </c>
      <c r="J3475" t="s">
        <v>81</v>
      </c>
      <c r="K3475">
        <v>-2.3140499757604901E-2</v>
      </c>
      <c r="L3475">
        <v>-2.3140000000000001</v>
      </c>
      <c r="M3475" t="s">
        <v>82</v>
      </c>
    </row>
    <row r="3476" spans="1:13">
      <c r="A3476" t="s">
        <v>468</v>
      </c>
      <c r="B3476" t="s">
        <v>469</v>
      </c>
      <c r="C3476" t="str">
        <f>TEXT(D3476, "mmm")</f>
        <v>Mar</v>
      </c>
      <c r="D3476" s="1">
        <v>45363</v>
      </c>
      <c r="E3476" t="s">
        <v>470</v>
      </c>
      <c r="F3476" t="s">
        <v>222</v>
      </c>
      <c r="G3476">
        <v>37517</v>
      </c>
      <c r="H3476">
        <v>3.01</v>
      </c>
      <c r="I3476">
        <v>112926.17</v>
      </c>
      <c r="J3476" t="s">
        <v>81</v>
      </c>
      <c r="K3476">
        <v>0.11920534297618079</v>
      </c>
      <c r="L3476">
        <v>11.920500000000001</v>
      </c>
      <c r="M3476" t="s">
        <v>82</v>
      </c>
    </row>
    <row r="3477" spans="1:13">
      <c r="A3477" t="s">
        <v>468</v>
      </c>
      <c r="B3477" t="s">
        <v>469</v>
      </c>
      <c r="C3477" t="str">
        <f>TEXT(D3477, "mmm")</f>
        <v>Mar</v>
      </c>
      <c r="D3477" s="1">
        <v>45363</v>
      </c>
      <c r="E3477" t="s">
        <v>471</v>
      </c>
      <c r="F3477" t="s">
        <v>222</v>
      </c>
      <c r="G3477">
        <v>37517</v>
      </c>
      <c r="H3477">
        <v>3.01</v>
      </c>
      <c r="I3477">
        <v>112926.17</v>
      </c>
      <c r="J3477" t="s">
        <v>81</v>
      </c>
      <c r="K3477">
        <v>0.11920534297618079</v>
      </c>
      <c r="L3477">
        <v>11.920500000000001</v>
      </c>
      <c r="M3477" t="s">
        <v>82</v>
      </c>
    </row>
    <row r="3478" spans="1:13">
      <c r="A3478" t="s">
        <v>2130</v>
      </c>
      <c r="B3478" t="s">
        <v>2131</v>
      </c>
      <c r="C3478" t="str">
        <f>TEXT(D3478, "mmm")</f>
        <v>Mar</v>
      </c>
      <c r="D3478" s="1">
        <v>45363</v>
      </c>
      <c r="E3478" t="s">
        <v>2144</v>
      </c>
      <c r="F3478" t="s">
        <v>101</v>
      </c>
      <c r="G3478">
        <v>41451</v>
      </c>
      <c r="H3478">
        <v>6.2</v>
      </c>
      <c r="I3478">
        <v>256996.2</v>
      </c>
      <c r="J3478" t="s">
        <v>86</v>
      </c>
      <c r="K3478">
        <v>0.60668780822410162</v>
      </c>
      <c r="L3478">
        <v>60.668799999999997</v>
      </c>
      <c r="M3478" t="s">
        <v>82</v>
      </c>
    </row>
    <row r="3479" spans="1:13">
      <c r="A3479" t="s">
        <v>2130</v>
      </c>
      <c r="B3479" t="s">
        <v>2131</v>
      </c>
      <c r="C3479" t="str">
        <f>TEXT(D3479, "mmm")</f>
        <v>Mar</v>
      </c>
      <c r="D3479" s="1">
        <v>45363</v>
      </c>
      <c r="E3479" t="s">
        <v>2144</v>
      </c>
      <c r="F3479" t="s">
        <v>101</v>
      </c>
      <c r="G3479">
        <v>26000</v>
      </c>
      <c r="H3479">
        <v>6.2</v>
      </c>
      <c r="I3479">
        <v>161200</v>
      </c>
      <c r="J3479" t="s">
        <v>86</v>
      </c>
      <c r="K3479">
        <v>0.60668780822410162</v>
      </c>
      <c r="L3479">
        <v>60.668799999999997</v>
      </c>
      <c r="M3479" t="s">
        <v>82</v>
      </c>
    </row>
    <row r="3480" spans="1:13">
      <c r="A3480" t="s">
        <v>2194</v>
      </c>
      <c r="B3480" t="s">
        <v>2195</v>
      </c>
      <c r="C3480" t="str">
        <f>TEXT(D3480, "mmm")</f>
        <v>Mar</v>
      </c>
      <c r="D3480" s="1">
        <v>45363</v>
      </c>
      <c r="E3480" t="s">
        <v>102</v>
      </c>
      <c r="F3480" t="s">
        <v>101</v>
      </c>
      <c r="G3480">
        <v>35703</v>
      </c>
      <c r="H3480">
        <v>11.95</v>
      </c>
      <c r="I3480">
        <v>426650.85</v>
      </c>
      <c r="J3480" t="s">
        <v>86</v>
      </c>
      <c r="K3480">
        <v>-1.2490618011698261E-2</v>
      </c>
      <c r="L3480">
        <v>-1.2491000000000001</v>
      </c>
      <c r="M3480" t="s">
        <v>82</v>
      </c>
    </row>
    <row r="3481" spans="1:13">
      <c r="A3481" t="s">
        <v>1476</v>
      </c>
      <c r="B3481" t="s">
        <v>1477</v>
      </c>
      <c r="C3481" t="str">
        <f>TEXT(D3481, "mmm")</f>
        <v>Mar</v>
      </c>
      <c r="D3481" s="1">
        <v>45363</v>
      </c>
      <c r="E3481" t="s">
        <v>1833</v>
      </c>
      <c r="F3481" t="s">
        <v>80</v>
      </c>
      <c r="G3481">
        <v>11</v>
      </c>
      <c r="H3481">
        <v>1570.36</v>
      </c>
      <c r="I3481">
        <v>17273.96</v>
      </c>
      <c r="J3481" t="s">
        <v>81</v>
      </c>
      <c r="K3481">
        <v>6.5827791231215738E-2</v>
      </c>
      <c r="L3481">
        <v>6.5827999999999998</v>
      </c>
      <c r="M3481" t="s">
        <v>82</v>
      </c>
    </row>
    <row r="3482" spans="1:13">
      <c r="A3482" t="s">
        <v>1476</v>
      </c>
      <c r="B3482" t="s">
        <v>1477</v>
      </c>
      <c r="C3482" t="str">
        <f>TEXT(D3482, "mmm")</f>
        <v>Mar</v>
      </c>
      <c r="D3482" s="1">
        <v>45363</v>
      </c>
      <c r="E3482" t="s">
        <v>1833</v>
      </c>
      <c r="F3482" t="s">
        <v>80</v>
      </c>
      <c r="G3482">
        <v>17</v>
      </c>
      <c r="H3482">
        <v>1569.16</v>
      </c>
      <c r="I3482">
        <v>26675.72</v>
      </c>
      <c r="J3482" t="s">
        <v>81</v>
      </c>
      <c r="K3482">
        <v>6.5827791231215738E-2</v>
      </c>
      <c r="L3482">
        <v>6.5827999999999998</v>
      </c>
      <c r="M3482" t="s">
        <v>82</v>
      </c>
    </row>
    <row r="3483" spans="1:13">
      <c r="A3483" t="s">
        <v>1476</v>
      </c>
      <c r="B3483" t="s">
        <v>1477</v>
      </c>
      <c r="C3483" t="str">
        <f>TEXT(D3483, "mmm")</f>
        <v>Mar</v>
      </c>
      <c r="D3483" s="1">
        <v>45363</v>
      </c>
      <c r="E3483" t="s">
        <v>1833</v>
      </c>
      <c r="F3483" t="s">
        <v>80</v>
      </c>
      <c r="G3483">
        <v>72</v>
      </c>
      <c r="H3483">
        <v>1567.1</v>
      </c>
      <c r="I3483">
        <v>112831.2</v>
      </c>
      <c r="J3483" t="s">
        <v>86</v>
      </c>
      <c r="K3483">
        <v>6.5827791231215738E-2</v>
      </c>
      <c r="L3483">
        <v>6.5827999999999998</v>
      </c>
      <c r="M3483" t="s">
        <v>82</v>
      </c>
    </row>
    <row r="3484" spans="1:13">
      <c r="A3484" t="s">
        <v>2196</v>
      </c>
      <c r="B3484" t="s">
        <v>2197</v>
      </c>
      <c r="C3484" t="str">
        <f>TEXT(D3484, "mmm")</f>
        <v>Mar</v>
      </c>
      <c r="D3484" s="1">
        <v>45363</v>
      </c>
      <c r="E3484" t="s">
        <v>2198</v>
      </c>
      <c r="F3484" t="s">
        <v>128</v>
      </c>
      <c r="G3484">
        <v>282</v>
      </c>
      <c r="H3484">
        <v>35.54</v>
      </c>
      <c r="I3484">
        <v>10022.280000000001</v>
      </c>
      <c r="J3484" t="s">
        <v>86</v>
      </c>
      <c r="K3484">
        <v>-6.4715688834434681E-3</v>
      </c>
      <c r="L3484">
        <v>-0.6472</v>
      </c>
      <c r="M3484" t="s">
        <v>82</v>
      </c>
    </row>
    <row r="3485" spans="1:13">
      <c r="A3485" t="s">
        <v>2194</v>
      </c>
      <c r="B3485" t="s">
        <v>2195</v>
      </c>
      <c r="C3485" t="str">
        <f>TEXT(D3485, "mmm")</f>
        <v>Mar</v>
      </c>
      <c r="D3485" s="1">
        <v>45363</v>
      </c>
      <c r="E3485" t="s">
        <v>100</v>
      </c>
      <c r="F3485" t="s">
        <v>101</v>
      </c>
      <c r="G3485">
        <v>35703</v>
      </c>
      <c r="H3485">
        <v>11.95</v>
      </c>
      <c r="I3485">
        <v>426650.85</v>
      </c>
      <c r="J3485" t="s">
        <v>86</v>
      </c>
      <c r="K3485">
        <v>-1.2490618011698261E-2</v>
      </c>
      <c r="L3485">
        <v>-1.2491000000000001</v>
      </c>
      <c r="M3485" t="s">
        <v>82</v>
      </c>
    </row>
    <row r="3486" spans="1:13">
      <c r="A3486" t="s">
        <v>1912</v>
      </c>
      <c r="B3486" t="s">
        <v>1913</v>
      </c>
      <c r="C3486" t="str">
        <f>TEXT(D3486, "mmm")</f>
        <v>Mar</v>
      </c>
      <c r="D3486" s="1">
        <v>45363</v>
      </c>
      <c r="E3486" t="s">
        <v>1917</v>
      </c>
      <c r="F3486" t="s">
        <v>101</v>
      </c>
      <c r="G3486">
        <v>336419</v>
      </c>
      <c r="H3486">
        <v>5.0599999999999996</v>
      </c>
      <c r="I3486">
        <v>1702280.14</v>
      </c>
      <c r="J3486" t="s">
        <v>81</v>
      </c>
      <c r="K3486">
        <v>-6.0784303642428261E-2</v>
      </c>
      <c r="L3486">
        <v>-6.0784000000000002</v>
      </c>
      <c r="M3486" t="s">
        <v>82</v>
      </c>
    </row>
    <row r="3487" spans="1:13">
      <c r="A3487" t="s">
        <v>1912</v>
      </c>
      <c r="B3487" t="s">
        <v>1913</v>
      </c>
      <c r="C3487" t="str">
        <f>TEXT(D3487, "mmm")</f>
        <v>Mar</v>
      </c>
      <c r="D3487" s="1">
        <v>45363</v>
      </c>
      <c r="E3487" t="s">
        <v>1914</v>
      </c>
      <c r="F3487" t="s">
        <v>101</v>
      </c>
      <c r="G3487">
        <v>336419</v>
      </c>
      <c r="H3487">
        <v>5.0599999999999996</v>
      </c>
      <c r="I3487">
        <v>1702280.14</v>
      </c>
      <c r="J3487" t="s">
        <v>81</v>
      </c>
      <c r="K3487">
        <v>-6.0784303642428261E-2</v>
      </c>
      <c r="L3487">
        <v>-6.0784000000000002</v>
      </c>
      <c r="M3487" t="s">
        <v>82</v>
      </c>
    </row>
    <row r="3488" spans="1:13">
      <c r="A3488" t="s">
        <v>1912</v>
      </c>
      <c r="B3488" t="s">
        <v>1913</v>
      </c>
      <c r="C3488" t="str">
        <f>TEXT(D3488, "mmm")</f>
        <v>Mar</v>
      </c>
      <c r="D3488" s="1">
        <v>45363</v>
      </c>
      <c r="E3488" t="s">
        <v>1915</v>
      </c>
      <c r="F3488" t="s">
        <v>101</v>
      </c>
      <c r="G3488">
        <v>336419</v>
      </c>
      <c r="H3488">
        <v>5.0599999999999996</v>
      </c>
      <c r="I3488">
        <v>1702280.14</v>
      </c>
      <c r="J3488" t="s">
        <v>81</v>
      </c>
      <c r="K3488">
        <v>-6.0784303642428261E-2</v>
      </c>
      <c r="L3488">
        <v>-6.0784000000000002</v>
      </c>
      <c r="M3488" t="s">
        <v>82</v>
      </c>
    </row>
    <row r="3489" spans="1:13">
      <c r="A3489" t="s">
        <v>1912</v>
      </c>
      <c r="B3489" t="s">
        <v>1913</v>
      </c>
      <c r="C3489" t="str">
        <f>TEXT(D3489, "mmm")</f>
        <v>Mar</v>
      </c>
      <c r="D3489" s="1">
        <v>45363</v>
      </c>
      <c r="E3489" t="s">
        <v>1919</v>
      </c>
      <c r="F3489" t="s">
        <v>101</v>
      </c>
      <c r="G3489">
        <v>336419</v>
      </c>
      <c r="H3489">
        <v>5.0599999999999996</v>
      </c>
      <c r="I3489">
        <v>1702280.14</v>
      </c>
      <c r="J3489" t="s">
        <v>81</v>
      </c>
      <c r="K3489">
        <v>-6.0784303642428261E-2</v>
      </c>
      <c r="L3489">
        <v>-6.0784000000000002</v>
      </c>
      <c r="M3489" t="s">
        <v>82</v>
      </c>
    </row>
    <row r="3490" spans="1:13">
      <c r="A3490" t="s">
        <v>1912</v>
      </c>
      <c r="B3490" t="s">
        <v>1913</v>
      </c>
      <c r="C3490" t="str">
        <f>TEXT(D3490, "mmm")</f>
        <v>Mar</v>
      </c>
      <c r="D3490" s="1">
        <v>45363</v>
      </c>
      <c r="E3490" t="s">
        <v>1918</v>
      </c>
      <c r="F3490" t="s">
        <v>101</v>
      </c>
      <c r="G3490">
        <v>336419</v>
      </c>
      <c r="H3490">
        <v>5.0599999999999996</v>
      </c>
      <c r="I3490">
        <v>1702280.14</v>
      </c>
      <c r="J3490" t="s">
        <v>81</v>
      </c>
      <c r="K3490">
        <v>-6.0784303642428261E-2</v>
      </c>
      <c r="L3490">
        <v>-6.0784000000000002</v>
      </c>
      <c r="M3490" t="s">
        <v>82</v>
      </c>
    </row>
    <row r="3491" spans="1:13">
      <c r="A3491" t="s">
        <v>1912</v>
      </c>
      <c r="B3491" t="s">
        <v>1913</v>
      </c>
      <c r="C3491" t="str">
        <f>TEXT(D3491, "mmm")</f>
        <v>Mar</v>
      </c>
      <c r="D3491" s="1">
        <v>45363</v>
      </c>
      <c r="E3491" t="s">
        <v>1916</v>
      </c>
      <c r="F3491" t="s">
        <v>101</v>
      </c>
      <c r="G3491">
        <v>336419</v>
      </c>
      <c r="H3491">
        <v>5.0599999999999996</v>
      </c>
      <c r="I3491">
        <v>1702280.14</v>
      </c>
      <c r="J3491" t="s">
        <v>81</v>
      </c>
      <c r="K3491">
        <v>-6.0784303642428261E-2</v>
      </c>
      <c r="L3491">
        <v>-6.0784000000000002</v>
      </c>
      <c r="M3491" t="s">
        <v>82</v>
      </c>
    </row>
    <row r="3492" spans="1:13">
      <c r="A3492" t="s">
        <v>1912</v>
      </c>
      <c r="B3492" t="s">
        <v>1913</v>
      </c>
      <c r="C3492" t="str">
        <f>TEXT(D3492, "mmm")</f>
        <v>Mar</v>
      </c>
      <c r="D3492" s="1">
        <v>45363</v>
      </c>
      <c r="E3492" t="s">
        <v>1917</v>
      </c>
      <c r="F3492" t="s">
        <v>101</v>
      </c>
      <c r="G3492">
        <v>463581</v>
      </c>
      <c r="H3492">
        <v>4.93</v>
      </c>
      <c r="I3492">
        <v>2285454.33</v>
      </c>
      <c r="J3492" t="s">
        <v>81</v>
      </c>
      <c r="K3492">
        <v>-6.0784303642428261E-2</v>
      </c>
      <c r="L3492">
        <v>-6.0784000000000002</v>
      </c>
      <c r="M3492" t="s">
        <v>82</v>
      </c>
    </row>
    <row r="3493" spans="1:13">
      <c r="A3493" t="s">
        <v>1912</v>
      </c>
      <c r="B3493" t="s">
        <v>1913</v>
      </c>
      <c r="C3493" t="str">
        <f>TEXT(D3493, "mmm")</f>
        <v>Mar</v>
      </c>
      <c r="D3493" s="1">
        <v>45363</v>
      </c>
      <c r="E3493" t="s">
        <v>1914</v>
      </c>
      <c r="F3493" t="s">
        <v>101</v>
      </c>
      <c r="G3493">
        <v>463581</v>
      </c>
      <c r="H3493">
        <v>4.93</v>
      </c>
      <c r="I3493">
        <v>2285454.33</v>
      </c>
      <c r="J3493" t="s">
        <v>81</v>
      </c>
      <c r="K3493">
        <v>-6.0784303642428261E-2</v>
      </c>
      <c r="L3493">
        <v>-6.0784000000000002</v>
      </c>
      <c r="M3493" t="s">
        <v>82</v>
      </c>
    </row>
    <row r="3494" spans="1:13">
      <c r="A3494" t="s">
        <v>1912</v>
      </c>
      <c r="B3494" t="s">
        <v>1913</v>
      </c>
      <c r="C3494" t="str">
        <f>TEXT(D3494, "mmm")</f>
        <v>Mar</v>
      </c>
      <c r="D3494" s="1">
        <v>45363</v>
      </c>
      <c r="E3494" t="s">
        <v>1915</v>
      </c>
      <c r="F3494" t="s">
        <v>101</v>
      </c>
      <c r="G3494">
        <v>463581</v>
      </c>
      <c r="H3494">
        <v>4.93</v>
      </c>
      <c r="I3494">
        <v>2285454.33</v>
      </c>
      <c r="J3494" t="s">
        <v>81</v>
      </c>
      <c r="K3494">
        <v>-6.0784303642428261E-2</v>
      </c>
      <c r="L3494">
        <v>-6.0784000000000002</v>
      </c>
      <c r="M3494" t="s">
        <v>82</v>
      </c>
    </row>
    <row r="3495" spans="1:13">
      <c r="A3495" t="s">
        <v>1912</v>
      </c>
      <c r="B3495" t="s">
        <v>1913</v>
      </c>
      <c r="C3495" t="str">
        <f>TEXT(D3495, "mmm")</f>
        <v>Mar</v>
      </c>
      <c r="D3495" s="1">
        <v>45363</v>
      </c>
      <c r="E3495" t="s">
        <v>1919</v>
      </c>
      <c r="F3495" t="s">
        <v>101</v>
      </c>
      <c r="G3495">
        <v>463581</v>
      </c>
      <c r="H3495">
        <v>4.93</v>
      </c>
      <c r="I3495">
        <v>2285454.33</v>
      </c>
      <c r="J3495" t="s">
        <v>81</v>
      </c>
      <c r="K3495">
        <v>-6.0784303642428261E-2</v>
      </c>
      <c r="L3495">
        <v>-6.0784000000000002</v>
      </c>
      <c r="M3495" t="s">
        <v>82</v>
      </c>
    </row>
    <row r="3496" spans="1:13">
      <c r="A3496" t="s">
        <v>1912</v>
      </c>
      <c r="B3496" t="s">
        <v>1913</v>
      </c>
      <c r="C3496" t="str">
        <f>TEXT(D3496, "mmm")</f>
        <v>Mar</v>
      </c>
      <c r="D3496" s="1">
        <v>45363</v>
      </c>
      <c r="E3496" t="s">
        <v>1918</v>
      </c>
      <c r="F3496" t="s">
        <v>101</v>
      </c>
      <c r="G3496">
        <v>463581</v>
      </c>
      <c r="H3496">
        <v>4.93</v>
      </c>
      <c r="I3496">
        <v>2285454.33</v>
      </c>
      <c r="J3496" t="s">
        <v>81</v>
      </c>
      <c r="K3496">
        <v>-6.0784303642428261E-2</v>
      </c>
      <c r="L3496">
        <v>-6.0784000000000002</v>
      </c>
      <c r="M3496" t="s">
        <v>82</v>
      </c>
    </row>
    <row r="3497" spans="1:13">
      <c r="A3497" t="s">
        <v>1912</v>
      </c>
      <c r="B3497" t="s">
        <v>1913</v>
      </c>
      <c r="C3497" t="str">
        <f>TEXT(D3497, "mmm")</f>
        <v>Mar</v>
      </c>
      <c r="D3497" s="1">
        <v>45363</v>
      </c>
      <c r="E3497" t="s">
        <v>1916</v>
      </c>
      <c r="F3497" t="s">
        <v>101</v>
      </c>
      <c r="G3497">
        <v>463581</v>
      </c>
      <c r="H3497">
        <v>4.93</v>
      </c>
      <c r="I3497">
        <v>2285454.33</v>
      </c>
      <c r="J3497" t="s">
        <v>81</v>
      </c>
      <c r="K3497">
        <v>-6.0784303642428261E-2</v>
      </c>
      <c r="L3497">
        <v>-6.0784000000000002</v>
      </c>
      <c r="M3497" t="s">
        <v>82</v>
      </c>
    </row>
    <row r="3498" spans="1:13">
      <c r="A3498" t="s">
        <v>1067</v>
      </c>
      <c r="B3498" t="s">
        <v>1068</v>
      </c>
      <c r="C3498" t="str">
        <f>TEXT(D3498, "mmm")</f>
        <v>Mar</v>
      </c>
      <c r="D3498" s="1">
        <v>45363</v>
      </c>
      <c r="E3498" t="s">
        <v>2199</v>
      </c>
      <c r="F3498" t="s">
        <v>118</v>
      </c>
      <c r="G3498">
        <v>5000</v>
      </c>
      <c r="H3498">
        <v>6.8</v>
      </c>
      <c r="I3498">
        <v>34000</v>
      </c>
      <c r="J3498" t="s">
        <v>86</v>
      </c>
      <c r="K3498">
        <v>1.7011107633080341E-4</v>
      </c>
      <c r="L3498">
        <v>1.7000000000000001E-2</v>
      </c>
      <c r="M3498" t="s">
        <v>82</v>
      </c>
    </row>
    <row r="3499" spans="1:13">
      <c r="A3499" t="s">
        <v>2200</v>
      </c>
      <c r="B3499" t="s">
        <v>2201</v>
      </c>
      <c r="C3499" t="str">
        <f>TEXT(D3499, "mmm")</f>
        <v>Mar</v>
      </c>
      <c r="D3499" s="1">
        <v>45363</v>
      </c>
      <c r="E3499" t="s">
        <v>2202</v>
      </c>
      <c r="F3499" t="s">
        <v>80</v>
      </c>
      <c r="G3499">
        <v>2000</v>
      </c>
      <c r="H3499">
        <v>25.25</v>
      </c>
      <c r="I3499">
        <v>50500</v>
      </c>
      <c r="J3499" t="s">
        <v>86</v>
      </c>
      <c r="K3499">
        <v>3.3294105937196949E-2</v>
      </c>
      <c r="L3499">
        <v>3.3294000000000001</v>
      </c>
      <c r="M3499" t="s">
        <v>82</v>
      </c>
    </row>
    <row r="3500" spans="1:13">
      <c r="A3500" t="s">
        <v>737</v>
      </c>
      <c r="B3500" t="s">
        <v>738</v>
      </c>
      <c r="C3500" t="str">
        <f>TEXT(D3500, "mmm")</f>
        <v>Mar</v>
      </c>
      <c r="D3500" s="1">
        <v>45363</v>
      </c>
      <c r="E3500" t="s">
        <v>739</v>
      </c>
      <c r="F3500" t="s">
        <v>251</v>
      </c>
      <c r="G3500">
        <v>3168</v>
      </c>
      <c r="H3500">
        <v>29.99</v>
      </c>
      <c r="I3500">
        <v>95008.319999999992</v>
      </c>
      <c r="J3500" t="s">
        <v>81</v>
      </c>
      <c r="K3500">
        <v>-6.878531835999846E-3</v>
      </c>
      <c r="L3500">
        <v>-0.68789999999999996</v>
      </c>
      <c r="M3500" t="s">
        <v>82</v>
      </c>
    </row>
    <row r="3501" spans="1:13">
      <c r="A3501" t="s">
        <v>2186</v>
      </c>
      <c r="B3501" t="s">
        <v>2187</v>
      </c>
      <c r="C3501" t="str">
        <f>TEXT(D3501, "mmm")</f>
        <v>Mar</v>
      </c>
      <c r="D3501" s="1">
        <v>45363</v>
      </c>
      <c r="E3501" t="s">
        <v>2203</v>
      </c>
      <c r="F3501" t="s">
        <v>128</v>
      </c>
      <c r="G3501">
        <v>10000</v>
      </c>
      <c r="H3501">
        <v>6.65</v>
      </c>
      <c r="I3501">
        <v>66500</v>
      </c>
      <c r="J3501" t="s">
        <v>86</v>
      </c>
      <c r="K3501">
        <v>4.7552401568640823E-2</v>
      </c>
      <c r="L3501">
        <v>4.7552000000000003</v>
      </c>
      <c r="M3501" t="s">
        <v>82</v>
      </c>
    </row>
    <row r="3502" spans="1:13">
      <c r="A3502" t="s">
        <v>2186</v>
      </c>
      <c r="B3502" t="s">
        <v>2187</v>
      </c>
      <c r="C3502" t="str">
        <f>TEXT(D3502, "mmm")</f>
        <v>Mar</v>
      </c>
      <c r="D3502" s="1">
        <v>45363</v>
      </c>
      <c r="E3502" t="s">
        <v>2203</v>
      </c>
      <c r="F3502" t="s">
        <v>128</v>
      </c>
      <c r="G3502">
        <v>25000</v>
      </c>
      <c r="H3502">
        <v>6.97</v>
      </c>
      <c r="I3502">
        <v>174250</v>
      </c>
      <c r="J3502" t="s">
        <v>86</v>
      </c>
      <c r="K3502">
        <v>4.7552401568640823E-2</v>
      </c>
      <c r="L3502">
        <v>4.7552000000000003</v>
      </c>
      <c r="M3502" t="s">
        <v>82</v>
      </c>
    </row>
    <row r="3503" spans="1:13">
      <c r="A3503" t="s">
        <v>2130</v>
      </c>
      <c r="B3503" t="s">
        <v>2131</v>
      </c>
      <c r="C3503" t="str">
        <f>TEXT(D3503, "mmm")</f>
        <v>Mar</v>
      </c>
      <c r="D3503" s="1">
        <v>45363</v>
      </c>
      <c r="E3503" t="s">
        <v>2153</v>
      </c>
      <c r="F3503" t="s">
        <v>101</v>
      </c>
      <c r="G3503">
        <v>26000</v>
      </c>
      <c r="H3503">
        <v>6.2</v>
      </c>
      <c r="I3503">
        <v>161200</v>
      </c>
      <c r="J3503" t="s">
        <v>86</v>
      </c>
      <c r="K3503">
        <v>0.60668780822410162</v>
      </c>
      <c r="L3503">
        <v>60.668799999999997</v>
      </c>
      <c r="M3503" t="s">
        <v>82</v>
      </c>
    </row>
    <row r="3504" spans="1:13">
      <c r="A3504" t="s">
        <v>2130</v>
      </c>
      <c r="B3504" t="s">
        <v>2131</v>
      </c>
      <c r="C3504" t="str">
        <f>TEXT(D3504, "mmm")</f>
        <v>Mar</v>
      </c>
      <c r="D3504" s="1">
        <v>45363</v>
      </c>
      <c r="E3504" t="s">
        <v>2153</v>
      </c>
      <c r="F3504" t="s">
        <v>101</v>
      </c>
      <c r="G3504">
        <v>41451</v>
      </c>
      <c r="H3504">
        <v>6.2</v>
      </c>
      <c r="I3504">
        <v>256996.2</v>
      </c>
      <c r="J3504" t="s">
        <v>86</v>
      </c>
      <c r="K3504">
        <v>0.60668780822410162</v>
      </c>
      <c r="L3504">
        <v>60.668799999999997</v>
      </c>
      <c r="M3504" t="s">
        <v>82</v>
      </c>
    </row>
    <row r="3505" spans="1:13">
      <c r="A3505" t="s">
        <v>2123</v>
      </c>
      <c r="B3505" t="s">
        <v>2124</v>
      </c>
      <c r="C3505" t="str">
        <f>TEXT(D3505, "mmm")</f>
        <v>Mar</v>
      </c>
      <c r="D3505" s="1">
        <v>45363</v>
      </c>
      <c r="E3505" t="s">
        <v>2134</v>
      </c>
      <c r="F3505" t="s">
        <v>217</v>
      </c>
      <c r="G3505">
        <v>16610</v>
      </c>
      <c r="H3505">
        <v>5.66</v>
      </c>
      <c r="I3505">
        <v>94012.6</v>
      </c>
      <c r="J3505" t="s">
        <v>86</v>
      </c>
      <c r="K3505">
        <v>4.0353873436997027E-2</v>
      </c>
      <c r="L3505">
        <v>4.0354000000000001</v>
      </c>
      <c r="M3505" t="s">
        <v>82</v>
      </c>
    </row>
    <row r="3506" spans="1:13">
      <c r="A3506" t="s">
        <v>1193</v>
      </c>
      <c r="B3506" t="s">
        <v>1194</v>
      </c>
      <c r="C3506" t="str">
        <f>TEXT(D3506, "mmm")</f>
        <v>Mar</v>
      </c>
      <c r="D3506" s="1">
        <v>45363</v>
      </c>
      <c r="E3506" t="s">
        <v>2204</v>
      </c>
      <c r="F3506" t="s">
        <v>118</v>
      </c>
      <c r="G3506">
        <v>3600</v>
      </c>
      <c r="H3506">
        <v>11.29</v>
      </c>
      <c r="I3506">
        <v>40644</v>
      </c>
      <c r="J3506" t="s">
        <v>81</v>
      </c>
      <c r="K3506">
        <v>5.4202109633747497E-3</v>
      </c>
      <c r="L3506">
        <v>0.54200000000000004</v>
      </c>
      <c r="M3506" t="s">
        <v>82</v>
      </c>
    </row>
    <row r="3507" spans="1:13">
      <c r="A3507" t="s">
        <v>188</v>
      </c>
      <c r="B3507" t="s">
        <v>189</v>
      </c>
      <c r="C3507" t="str">
        <f>TEXT(D3507, "mmm")</f>
        <v>Mar</v>
      </c>
      <c r="D3507" s="1">
        <v>45363</v>
      </c>
      <c r="E3507" t="s">
        <v>2205</v>
      </c>
      <c r="F3507" t="s">
        <v>80</v>
      </c>
      <c r="G3507">
        <v>1716</v>
      </c>
      <c r="H3507">
        <v>10.64</v>
      </c>
      <c r="I3507">
        <v>18258.240000000002</v>
      </c>
      <c r="J3507" t="s">
        <v>81</v>
      </c>
      <c r="K3507">
        <v>-3.1101743292495491E-2</v>
      </c>
      <c r="L3507">
        <v>-3.1101999999999999</v>
      </c>
      <c r="M3507" t="s">
        <v>82</v>
      </c>
    </row>
    <row r="3508" spans="1:13">
      <c r="A3508" t="s">
        <v>2206</v>
      </c>
      <c r="B3508" t="s">
        <v>2207</v>
      </c>
      <c r="C3508" t="str">
        <f>TEXT(D3508, "mmm")</f>
        <v>Mar</v>
      </c>
      <c r="D3508" s="1">
        <v>45363</v>
      </c>
      <c r="E3508" t="s">
        <v>2208</v>
      </c>
      <c r="F3508" t="s">
        <v>80</v>
      </c>
      <c r="G3508">
        <v>3000</v>
      </c>
      <c r="H3508">
        <v>3.72</v>
      </c>
      <c r="I3508">
        <v>11160</v>
      </c>
      <c r="J3508" t="s">
        <v>86</v>
      </c>
      <c r="K3508">
        <v>2.1917786744058091E-2</v>
      </c>
      <c r="L3508">
        <v>2.1918000000000002</v>
      </c>
      <c r="M3508" t="s">
        <v>82</v>
      </c>
    </row>
    <row r="3509" spans="1:13">
      <c r="A3509" t="s">
        <v>2159</v>
      </c>
      <c r="B3509" t="s">
        <v>2160</v>
      </c>
      <c r="C3509" t="str">
        <f>TEXT(D3509, "mmm")</f>
        <v>Mar</v>
      </c>
      <c r="D3509" s="1">
        <v>45363</v>
      </c>
      <c r="E3509" t="s">
        <v>2161</v>
      </c>
      <c r="F3509" t="s">
        <v>217</v>
      </c>
      <c r="G3509">
        <v>37500</v>
      </c>
      <c r="H3509">
        <v>2.79</v>
      </c>
      <c r="I3509">
        <v>104625</v>
      </c>
      <c r="J3509" t="s">
        <v>81</v>
      </c>
      <c r="K3509">
        <v>9.1240875594839066E-2</v>
      </c>
      <c r="L3509">
        <v>9.1241000000000003</v>
      </c>
      <c r="M3509" t="s">
        <v>82</v>
      </c>
    </row>
    <row r="3510" spans="1:13">
      <c r="A3510" t="s">
        <v>2159</v>
      </c>
      <c r="B3510" t="s">
        <v>2160</v>
      </c>
      <c r="C3510" t="str">
        <f>TEXT(D3510, "mmm")</f>
        <v>Mar</v>
      </c>
      <c r="D3510" s="1">
        <v>45363</v>
      </c>
      <c r="E3510" t="s">
        <v>2161</v>
      </c>
      <c r="F3510" t="s">
        <v>217</v>
      </c>
      <c r="G3510">
        <v>37500</v>
      </c>
      <c r="H3510">
        <v>2.79</v>
      </c>
      <c r="I3510">
        <v>104625</v>
      </c>
      <c r="J3510" t="s">
        <v>81</v>
      </c>
      <c r="K3510">
        <v>9.1240875594839066E-2</v>
      </c>
      <c r="L3510">
        <v>9.1241000000000003</v>
      </c>
      <c r="M3510" t="s">
        <v>82</v>
      </c>
    </row>
    <row r="3511" spans="1:13">
      <c r="A3511" t="s">
        <v>142</v>
      </c>
      <c r="B3511" t="s">
        <v>143</v>
      </c>
      <c r="C3511" t="str">
        <f>TEXT(D3511, "mmm")</f>
        <v>Mar</v>
      </c>
      <c r="D3511" s="1">
        <v>45363</v>
      </c>
      <c r="E3511" t="s">
        <v>100</v>
      </c>
      <c r="F3511" t="s">
        <v>101</v>
      </c>
      <c r="G3511">
        <v>1000</v>
      </c>
      <c r="H3511">
        <v>17.11</v>
      </c>
      <c r="I3511">
        <v>17110</v>
      </c>
      <c r="J3511" t="s">
        <v>81</v>
      </c>
      <c r="K3511">
        <v>8.8600632006430313E-3</v>
      </c>
      <c r="L3511">
        <v>0.88600000000000001</v>
      </c>
      <c r="M3511" t="s">
        <v>82</v>
      </c>
    </row>
    <row r="3512" spans="1:13">
      <c r="A3512" t="s">
        <v>142</v>
      </c>
      <c r="B3512" t="s">
        <v>143</v>
      </c>
      <c r="C3512" t="str">
        <f>TEXT(D3512, "mmm")</f>
        <v>Mar</v>
      </c>
      <c r="D3512" s="1">
        <v>45363</v>
      </c>
      <c r="E3512" t="s">
        <v>102</v>
      </c>
      <c r="F3512" t="s">
        <v>101</v>
      </c>
      <c r="G3512">
        <v>1000</v>
      </c>
      <c r="H3512">
        <v>17.11</v>
      </c>
      <c r="I3512">
        <v>17110</v>
      </c>
      <c r="J3512" t="s">
        <v>81</v>
      </c>
      <c r="K3512">
        <v>8.8600632006430313E-3</v>
      </c>
      <c r="L3512">
        <v>0.88600000000000001</v>
      </c>
      <c r="M3512" t="s">
        <v>82</v>
      </c>
    </row>
    <row r="3513" spans="1:13">
      <c r="A3513" t="s">
        <v>107</v>
      </c>
      <c r="B3513" t="s">
        <v>108</v>
      </c>
      <c r="C3513" t="str">
        <f>TEXT(D3513, "mmm")</f>
        <v>Mar</v>
      </c>
      <c r="D3513" s="1">
        <v>45363</v>
      </c>
      <c r="E3513" t="s">
        <v>111</v>
      </c>
      <c r="F3513" t="s">
        <v>101</v>
      </c>
      <c r="G3513">
        <v>16000</v>
      </c>
      <c r="H3513">
        <v>7.16</v>
      </c>
      <c r="I3513">
        <v>114560</v>
      </c>
      <c r="J3513" t="s">
        <v>81</v>
      </c>
      <c r="K3513">
        <v>-9.1794136600779841E-2</v>
      </c>
      <c r="L3513">
        <v>-9.1793999999999993</v>
      </c>
      <c r="M3513" t="s">
        <v>82</v>
      </c>
    </row>
    <row r="3514" spans="1:13">
      <c r="A3514" t="s">
        <v>107</v>
      </c>
      <c r="B3514" t="s">
        <v>108</v>
      </c>
      <c r="C3514" t="str">
        <f>TEXT(D3514, "mmm")</f>
        <v>Mar</v>
      </c>
      <c r="D3514" s="1">
        <v>45363</v>
      </c>
      <c r="E3514" t="s">
        <v>110</v>
      </c>
      <c r="F3514" t="s">
        <v>101</v>
      </c>
      <c r="G3514">
        <v>16000</v>
      </c>
      <c r="H3514">
        <v>7.16</v>
      </c>
      <c r="I3514">
        <v>114560</v>
      </c>
      <c r="J3514" t="s">
        <v>81</v>
      </c>
      <c r="K3514">
        <v>-9.1794136600779841E-2</v>
      </c>
      <c r="L3514">
        <v>-9.1793999999999993</v>
      </c>
      <c r="M3514" t="s">
        <v>82</v>
      </c>
    </row>
    <row r="3515" spans="1:13">
      <c r="A3515" t="s">
        <v>107</v>
      </c>
      <c r="B3515" t="s">
        <v>108</v>
      </c>
      <c r="C3515" t="str">
        <f>TEXT(D3515, "mmm")</f>
        <v>Mar</v>
      </c>
      <c r="D3515" s="1">
        <v>45363</v>
      </c>
      <c r="E3515" t="s">
        <v>109</v>
      </c>
      <c r="F3515" t="s">
        <v>101</v>
      </c>
      <c r="G3515">
        <v>16000</v>
      </c>
      <c r="H3515">
        <v>7.16</v>
      </c>
      <c r="I3515">
        <v>114560</v>
      </c>
      <c r="J3515" t="s">
        <v>81</v>
      </c>
      <c r="K3515">
        <v>-9.1794136600779841E-2</v>
      </c>
      <c r="L3515">
        <v>-9.1793999999999993</v>
      </c>
      <c r="M3515" t="s">
        <v>82</v>
      </c>
    </row>
    <row r="3516" spans="1:13">
      <c r="A3516" t="s">
        <v>2209</v>
      </c>
      <c r="B3516" t="s">
        <v>2210</v>
      </c>
      <c r="C3516" t="str">
        <f>TEXT(D3516, "mmm")</f>
        <v>Mar</v>
      </c>
      <c r="D3516" s="1">
        <v>45363</v>
      </c>
      <c r="E3516" t="s">
        <v>2211</v>
      </c>
      <c r="F3516" t="s">
        <v>128</v>
      </c>
      <c r="G3516">
        <v>1477.83</v>
      </c>
      <c r="H3516">
        <v>10.15</v>
      </c>
      <c r="I3516">
        <v>14999.9745</v>
      </c>
      <c r="J3516" t="s">
        <v>81</v>
      </c>
      <c r="K3516">
        <v>9.8521941828577653E-3</v>
      </c>
      <c r="L3516">
        <v>0.98519999999999996</v>
      </c>
      <c r="M3516" t="s">
        <v>82</v>
      </c>
    </row>
    <row r="3517" spans="1:13">
      <c r="A3517" t="s">
        <v>2019</v>
      </c>
      <c r="B3517" t="s">
        <v>2020</v>
      </c>
      <c r="C3517" t="str">
        <f>TEXT(D3517, "mmm")</f>
        <v>Mar</v>
      </c>
      <c r="D3517" s="1">
        <v>45363</v>
      </c>
      <c r="E3517" t="s">
        <v>2024</v>
      </c>
      <c r="F3517" t="s">
        <v>101</v>
      </c>
      <c r="G3517">
        <v>1100</v>
      </c>
      <c r="H3517">
        <v>11.75</v>
      </c>
      <c r="I3517">
        <v>12925</v>
      </c>
      <c r="J3517" t="s">
        <v>81</v>
      </c>
      <c r="K3517">
        <v>5.9221724281936387E-2</v>
      </c>
      <c r="L3517">
        <v>5.9222000000000001</v>
      </c>
      <c r="M3517" t="s">
        <v>82</v>
      </c>
    </row>
    <row r="3518" spans="1:13">
      <c r="A3518" t="s">
        <v>2019</v>
      </c>
      <c r="B3518" t="s">
        <v>2020</v>
      </c>
      <c r="C3518" t="str">
        <f>TEXT(D3518, "mmm")</f>
        <v>Mar</v>
      </c>
      <c r="D3518" s="1">
        <v>45363</v>
      </c>
      <c r="E3518" t="s">
        <v>2025</v>
      </c>
      <c r="F3518" t="s">
        <v>101</v>
      </c>
      <c r="G3518">
        <v>1100</v>
      </c>
      <c r="H3518">
        <v>11.75</v>
      </c>
      <c r="I3518">
        <v>12925</v>
      </c>
      <c r="J3518" t="s">
        <v>81</v>
      </c>
      <c r="K3518">
        <v>5.9221724281936387E-2</v>
      </c>
      <c r="L3518">
        <v>5.9222000000000001</v>
      </c>
      <c r="M3518" t="s">
        <v>82</v>
      </c>
    </row>
    <row r="3519" spans="1:13">
      <c r="A3519" t="s">
        <v>2019</v>
      </c>
      <c r="B3519" t="s">
        <v>2020</v>
      </c>
      <c r="C3519" t="str">
        <f>TEXT(D3519, "mmm")</f>
        <v>Mar</v>
      </c>
      <c r="D3519" s="1">
        <v>45363</v>
      </c>
      <c r="E3519" t="s">
        <v>2023</v>
      </c>
      <c r="F3519" t="s">
        <v>101</v>
      </c>
      <c r="G3519">
        <v>1100</v>
      </c>
      <c r="H3519">
        <v>11.75</v>
      </c>
      <c r="I3519">
        <v>12925</v>
      </c>
      <c r="J3519" t="s">
        <v>81</v>
      </c>
      <c r="K3519">
        <v>5.9221724281936387E-2</v>
      </c>
      <c r="L3519">
        <v>5.9222000000000001</v>
      </c>
      <c r="M3519" t="s">
        <v>82</v>
      </c>
    </row>
    <row r="3520" spans="1:13">
      <c r="A3520" t="s">
        <v>2019</v>
      </c>
      <c r="B3520" t="s">
        <v>2020</v>
      </c>
      <c r="C3520" t="str">
        <f>TEXT(D3520, "mmm")</f>
        <v>Mar</v>
      </c>
      <c r="D3520" s="1">
        <v>45363</v>
      </c>
      <c r="E3520" t="s">
        <v>2021</v>
      </c>
      <c r="F3520" t="s">
        <v>101</v>
      </c>
      <c r="G3520">
        <v>1100</v>
      </c>
      <c r="H3520">
        <v>11.75</v>
      </c>
      <c r="I3520">
        <v>12925</v>
      </c>
      <c r="J3520" t="s">
        <v>81</v>
      </c>
      <c r="K3520">
        <v>5.9221724281936387E-2</v>
      </c>
      <c r="L3520">
        <v>5.9222000000000001</v>
      </c>
      <c r="M3520" t="s">
        <v>82</v>
      </c>
    </row>
    <row r="3521" spans="1:13">
      <c r="A3521" t="s">
        <v>2019</v>
      </c>
      <c r="B3521" t="s">
        <v>2020</v>
      </c>
      <c r="C3521" t="str">
        <f>TEXT(D3521, "mmm")</f>
        <v>Mar</v>
      </c>
      <c r="D3521" s="1">
        <v>45363</v>
      </c>
      <c r="E3521" t="s">
        <v>2022</v>
      </c>
      <c r="F3521" t="s">
        <v>101</v>
      </c>
      <c r="G3521">
        <v>1100</v>
      </c>
      <c r="H3521">
        <v>11.75</v>
      </c>
      <c r="I3521">
        <v>12925</v>
      </c>
      <c r="J3521" t="s">
        <v>81</v>
      </c>
      <c r="K3521">
        <v>5.9221724281936387E-2</v>
      </c>
      <c r="L3521">
        <v>5.9222000000000001</v>
      </c>
      <c r="M3521" t="s">
        <v>82</v>
      </c>
    </row>
    <row r="3522" spans="1:13">
      <c r="A3522" t="s">
        <v>263</v>
      </c>
      <c r="B3522" t="s">
        <v>264</v>
      </c>
      <c r="C3522" t="str">
        <f>TEXT(D3522, "mmm")</f>
        <v>Mar</v>
      </c>
      <c r="D3522" s="1">
        <v>45363</v>
      </c>
      <c r="E3522" t="s">
        <v>100</v>
      </c>
      <c r="F3522" t="s">
        <v>101</v>
      </c>
      <c r="G3522">
        <v>5974</v>
      </c>
      <c r="H3522">
        <v>12.11</v>
      </c>
      <c r="I3522">
        <v>72345.14</v>
      </c>
      <c r="J3522" t="s">
        <v>81</v>
      </c>
      <c r="K3522">
        <v>2.2994304666477121E-3</v>
      </c>
      <c r="L3522">
        <v>0.22989999999999999</v>
      </c>
      <c r="M3522" t="s">
        <v>82</v>
      </c>
    </row>
    <row r="3523" spans="1:13">
      <c r="A3523" t="s">
        <v>263</v>
      </c>
      <c r="B3523" t="s">
        <v>264</v>
      </c>
      <c r="C3523" t="str">
        <f>TEXT(D3523, "mmm")</f>
        <v>Mar</v>
      </c>
      <c r="D3523" s="1">
        <v>45363</v>
      </c>
      <c r="E3523" t="s">
        <v>102</v>
      </c>
      <c r="F3523" t="s">
        <v>101</v>
      </c>
      <c r="G3523">
        <v>5974</v>
      </c>
      <c r="H3523">
        <v>12.11</v>
      </c>
      <c r="I3523">
        <v>72345.14</v>
      </c>
      <c r="J3523" t="s">
        <v>81</v>
      </c>
      <c r="K3523">
        <v>2.2994304666477121E-3</v>
      </c>
      <c r="L3523">
        <v>0.22989999999999999</v>
      </c>
      <c r="M3523" t="s">
        <v>82</v>
      </c>
    </row>
    <row r="3524" spans="1:13">
      <c r="A3524" t="s">
        <v>2095</v>
      </c>
      <c r="B3524" t="s">
        <v>2096</v>
      </c>
      <c r="C3524" t="str">
        <f>TEXT(D3524, "mmm")</f>
        <v>Mar</v>
      </c>
      <c r="D3524" s="1">
        <v>45363</v>
      </c>
      <c r="E3524" t="s">
        <v>2212</v>
      </c>
      <c r="F3524" t="s">
        <v>118</v>
      </c>
      <c r="G3524">
        <v>9000</v>
      </c>
      <c r="H3524">
        <v>5.56</v>
      </c>
      <c r="I3524">
        <v>50040</v>
      </c>
      <c r="J3524" t="s">
        <v>81</v>
      </c>
      <c r="K3524">
        <v>1.090908050537109E-2</v>
      </c>
      <c r="L3524">
        <v>1.0909</v>
      </c>
      <c r="M3524" t="s">
        <v>82</v>
      </c>
    </row>
    <row r="3525" spans="1:13">
      <c r="A3525" t="s">
        <v>468</v>
      </c>
      <c r="B3525" t="s">
        <v>469</v>
      </c>
      <c r="C3525" t="str">
        <f>TEXT(D3525, "mmm")</f>
        <v>Mar</v>
      </c>
      <c r="D3525" s="1">
        <v>45363</v>
      </c>
      <c r="E3525" t="s">
        <v>473</v>
      </c>
      <c r="F3525" t="s">
        <v>101</v>
      </c>
      <c r="G3525">
        <v>37517</v>
      </c>
      <c r="H3525">
        <v>3.01</v>
      </c>
      <c r="I3525">
        <v>112926.17</v>
      </c>
      <c r="J3525" t="s">
        <v>81</v>
      </c>
      <c r="K3525">
        <v>0.11920534297618079</v>
      </c>
      <c r="L3525">
        <v>11.920500000000001</v>
      </c>
      <c r="M3525" t="s">
        <v>82</v>
      </c>
    </row>
    <row r="3526" spans="1:13">
      <c r="A3526" t="s">
        <v>2213</v>
      </c>
      <c r="B3526" t="s">
        <v>2214</v>
      </c>
      <c r="C3526" t="str">
        <f>TEXT(D3526, "mmm")</f>
        <v>Mar</v>
      </c>
      <c r="D3526" s="1">
        <v>45363</v>
      </c>
      <c r="E3526" t="s">
        <v>2208</v>
      </c>
      <c r="F3526" t="s">
        <v>80</v>
      </c>
      <c r="G3526">
        <v>7000</v>
      </c>
      <c r="H3526">
        <v>2.4500000000000002</v>
      </c>
      <c r="I3526">
        <v>17150</v>
      </c>
      <c r="J3526" t="s">
        <v>81</v>
      </c>
      <c r="K3526">
        <v>-4.7413749250445843E-2</v>
      </c>
      <c r="L3526">
        <v>-4.7413999999999996</v>
      </c>
      <c r="M3526" t="s">
        <v>82</v>
      </c>
    </row>
    <row r="3527" spans="1:13">
      <c r="A3527" t="s">
        <v>2215</v>
      </c>
      <c r="B3527" t="s">
        <v>2216</v>
      </c>
      <c r="C3527" t="str">
        <f>TEXT(D3527, "mmm")</f>
        <v>Mar</v>
      </c>
      <c r="D3527" s="1">
        <v>45363</v>
      </c>
      <c r="E3527" t="s">
        <v>2217</v>
      </c>
      <c r="F3527" t="s">
        <v>217</v>
      </c>
      <c r="G3527">
        <v>20000</v>
      </c>
      <c r="H3527">
        <v>0.59</v>
      </c>
      <c r="I3527">
        <v>11800</v>
      </c>
      <c r="J3527" t="s">
        <v>81</v>
      </c>
      <c r="K3527">
        <v>-1.9999980926513668E-2</v>
      </c>
      <c r="L3527">
        <v>-2</v>
      </c>
      <c r="M3527" t="s">
        <v>82</v>
      </c>
    </row>
    <row r="3528" spans="1:13">
      <c r="A3528" t="s">
        <v>752</v>
      </c>
      <c r="B3528" t="s">
        <v>753</v>
      </c>
      <c r="C3528" t="str">
        <f>TEXT(D3528, "mmm")</f>
        <v>Mar</v>
      </c>
      <c r="D3528" s="1">
        <v>45363</v>
      </c>
      <c r="E3528" t="s">
        <v>804</v>
      </c>
      <c r="F3528" t="s">
        <v>118</v>
      </c>
      <c r="G3528">
        <v>500</v>
      </c>
      <c r="H3528">
        <v>27.4</v>
      </c>
      <c r="I3528">
        <v>13700</v>
      </c>
      <c r="J3528" t="s">
        <v>81</v>
      </c>
      <c r="K3528">
        <v>-8.843034266937666E-3</v>
      </c>
      <c r="L3528">
        <v>-0.88429999999999997</v>
      </c>
      <c r="M3528" t="s">
        <v>82</v>
      </c>
    </row>
    <row r="3529" spans="1:13">
      <c r="A3529" t="s">
        <v>636</v>
      </c>
      <c r="B3529" t="s">
        <v>637</v>
      </c>
      <c r="C3529" t="str">
        <f>TEXT(D3529, "mmm")</f>
        <v>Mar</v>
      </c>
      <c r="D3529" s="1">
        <v>45364</v>
      </c>
      <c r="E3529" t="s">
        <v>643</v>
      </c>
      <c r="F3529" t="s">
        <v>101</v>
      </c>
      <c r="G3529">
        <v>450000</v>
      </c>
      <c r="H3529">
        <v>10</v>
      </c>
      <c r="I3529">
        <v>4500000</v>
      </c>
      <c r="J3529" t="s">
        <v>81</v>
      </c>
      <c r="K3529">
        <v>0.3592416960505318</v>
      </c>
      <c r="L3529">
        <v>35.924199999999999</v>
      </c>
      <c r="M3529" t="s">
        <v>82</v>
      </c>
    </row>
    <row r="3530" spans="1:13">
      <c r="A3530" t="s">
        <v>636</v>
      </c>
      <c r="B3530" t="s">
        <v>637</v>
      </c>
      <c r="C3530" t="str">
        <f>TEXT(D3530, "mmm")</f>
        <v>Mar</v>
      </c>
      <c r="D3530" s="1">
        <v>45364</v>
      </c>
      <c r="E3530" t="s">
        <v>641</v>
      </c>
      <c r="F3530" t="s">
        <v>101</v>
      </c>
      <c r="G3530">
        <v>450000</v>
      </c>
      <c r="H3530">
        <v>10</v>
      </c>
      <c r="I3530">
        <v>4500000</v>
      </c>
      <c r="J3530" t="s">
        <v>81</v>
      </c>
      <c r="K3530">
        <v>0.3592416960505318</v>
      </c>
      <c r="L3530">
        <v>35.924199999999999</v>
      </c>
      <c r="M3530" t="s">
        <v>82</v>
      </c>
    </row>
    <row r="3531" spans="1:13">
      <c r="A3531" t="s">
        <v>636</v>
      </c>
      <c r="B3531" t="s">
        <v>637</v>
      </c>
      <c r="C3531" t="str">
        <f>TEXT(D3531, "mmm")</f>
        <v>Mar</v>
      </c>
      <c r="D3531" s="1">
        <v>45364</v>
      </c>
      <c r="E3531" t="s">
        <v>645</v>
      </c>
      <c r="F3531" t="s">
        <v>101</v>
      </c>
      <c r="G3531">
        <v>450000</v>
      </c>
      <c r="H3531">
        <v>10</v>
      </c>
      <c r="I3531">
        <v>4500000</v>
      </c>
      <c r="J3531" t="s">
        <v>81</v>
      </c>
      <c r="K3531">
        <v>0.3592416960505318</v>
      </c>
      <c r="L3531">
        <v>35.924199999999999</v>
      </c>
      <c r="M3531" t="s">
        <v>82</v>
      </c>
    </row>
    <row r="3532" spans="1:13">
      <c r="A3532" t="s">
        <v>636</v>
      </c>
      <c r="B3532" t="s">
        <v>637</v>
      </c>
      <c r="C3532" t="str">
        <f>TEXT(D3532, "mmm")</f>
        <v>Mar</v>
      </c>
      <c r="D3532" s="1">
        <v>45364</v>
      </c>
      <c r="E3532" t="s">
        <v>640</v>
      </c>
      <c r="F3532" t="s">
        <v>101</v>
      </c>
      <c r="G3532">
        <v>450000</v>
      </c>
      <c r="H3532">
        <v>10</v>
      </c>
      <c r="I3532">
        <v>4500000</v>
      </c>
      <c r="J3532" t="s">
        <v>81</v>
      </c>
      <c r="K3532">
        <v>0.3592416960505318</v>
      </c>
      <c r="L3532">
        <v>35.924199999999999</v>
      </c>
      <c r="M3532" t="s">
        <v>82</v>
      </c>
    </row>
    <row r="3533" spans="1:13">
      <c r="A3533" t="s">
        <v>636</v>
      </c>
      <c r="B3533" t="s">
        <v>637</v>
      </c>
      <c r="C3533" t="str">
        <f>TEXT(D3533, "mmm")</f>
        <v>Mar</v>
      </c>
      <c r="D3533" s="1">
        <v>45364</v>
      </c>
      <c r="E3533" t="s">
        <v>639</v>
      </c>
      <c r="F3533" t="s">
        <v>101</v>
      </c>
      <c r="G3533">
        <v>450000</v>
      </c>
      <c r="H3533">
        <v>10</v>
      </c>
      <c r="I3533">
        <v>4500000</v>
      </c>
      <c r="J3533" t="s">
        <v>81</v>
      </c>
      <c r="K3533">
        <v>0.3592416960505318</v>
      </c>
      <c r="L3533">
        <v>35.924199999999999</v>
      </c>
      <c r="M3533" t="s">
        <v>82</v>
      </c>
    </row>
    <row r="3534" spans="1:13">
      <c r="A3534" t="s">
        <v>636</v>
      </c>
      <c r="B3534" t="s">
        <v>637</v>
      </c>
      <c r="C3534" t="str">
        <f>TEXT(D3534, "mmm")</f>
        <v>Mar</v>
      </c>
      <c r="D3534" s="1">
        <v>45364</v>
      </c>
      <c r="E3534" t="s">
        <v>638</v>
      </c>
      <c r="F3534" t="s">
        <v>101</v>
      </c>
      <c r="G3534">
        <v>450000</v>
      </c>
      <c r="H3534">
        <v>10</v>
      </c>
      <c r="I3534">
        <v>4500000</v>
      </c>
      <c r="J3534" t="s">
        <v>81</v>
      </c>
      <c r="K3534">
        <v>0.3592416960505318</v>
      </c>
      <c r="L3534">
        <v>35.924199999999999</v>
      </c>
      <c r="M3534" t="s">
        <v>82</v>
      </c>
    </row>
    <row r="3535" spans="1:13">
      <c r="A3535" t="s">
        <v>636</v>
      </c>
      <c r="B3535" t="s">
        <v>637</v>
      </c>
      <c r="C3535" t="str">
        <f>TEXT(D3535, "mmm")</f>
        <v>Mar</v>
      </c>
      <c r="D3535" s="1">
        <v>45364</v>
      </c>
      <c r="E3535" t="s">
        <v>642</v>
      </c>
      <c r="F3535" t="s">
        <v>101</v>
      </c>
      <c r="G3535">
        <v>450000</v>
      </c>
      <c r="H3535">
        <v>10</v>
      </c>
      <c r="I3535">
        <v>4500000</v>
      </c>
      <c r="J3535" t="s">
        <v>81</v>
      </c>
      <c r="K3535">
        <v>0.3592416960505318</v>
      </c>
      <c r="L3535">
        <v>35.924199999999999</v>
      </c>
      <c r="M3535" t="s">
        <v>82</v>
      </c>
    </row>
    <row r="3536" spans="1:13">
      <c r="A3536" t="s">
        <v>636</v>
      </c>
      <c r="B3536" t="s">
        <v>637</v>
      </c>
      <c r="C3536" t="str">
        <f>TEXT(D3536, "mmm")</f>
        <v>Mar</v>
      </c>
      <c r="D3536" s="1">
        <v>45364</v>
      </c>
      <c r="E3536" t="s">
        <v>644</v>
      </c>
      <c r="F3536" t="s">
        <v>101</v>
      </c>
      <c r="G3536">
        <v>450000</v>
      </c>
      <c r="H3536">
        <v>10</v>
      </c>
      <c r="I3536">
        <v>4500000</v>
      </c>
      <c r="J3536" t="s">
        <v>81</v>
      </c>
      <c r="K3536">
        <v>0.3592416960505318</v>
      </c>
      <c r="L3536">
        <v>35.924199999999999</v>
      </c>
      <c r="M3536" t="s">
        <v>82</v>
      </c>
    </row>
    <row r="3537" spans="1:13">
      <c r="A3537" t="s">
        <v>356</v>
      </c>
      <c r="B3537" t="s">
        <v>357</v>
      </c>
      <c r="C3537" t="str">
        <f>TEXT(D3537, "mmm")</f>
        <v>Mar</v>
      </c>
      <c r="D3537" s="1">
        <v>45364</v>
      </c>
      <c r="E3537" t="s">
        <v>313</v>
      </c>
      <c r="F3537" t="s">
        <v>314</v>
      </c>
      <c r="G3537">
        <v>468729</v>
      </c>
      <c r="H3537">
        <v>12.77</v>
      </c>
      <c r="I3537">
        <v>5985669.3300000001</v>
      </c>
      <c r="J3537" t="s">
        <v>81</v>
      </c>
      <c r="K3537">
        <v>4.9999970656174897E-2</v>
      </c>
      <c r="L3537">
        <v>5</v>
      </c>
      <c r="M3537" t="s">
        <v>82</v>
      </c>
    </row>
    <row r="3538" spans="1:13">
      <c r="A3538" t="s">
        <v>1875</v>
      </c>
      <c r="B3538" t="s">
        <v>1876</v>
      </c>
      <c r="C3538" t="str">
        <f>TEXT(D3538, "mmm")</f>
        <v>Mar</v>
      </c>
      <c r="D3538" s="1">
        <v>45364</v>
      </c>
      <c r="E3538" t="s">
        <v>1877</v>
      </c>
      <c r="F3538" t="s">
        <v>101</v>
      </c>
      <c r="G3538">
        <v>940</v>
      </c>
      <c r="H3538">
        <v>194.1</v>
      </c>
      <c r="I3538">
        <v>182454</v>
      </c>
      <c r="J3538" t="s">
        <v>81</v>
      </c>
      <c r="K3538">
        <v>-2.7784933434822578E-2</v>
      </c>
      <c r="L3538">
        <v>-2.7785000000000002</v>
      </c>
      <c r="M3538" t="s">
        <v>82</v>
      </c>
    </row>
    <row r="3539" spans="1:13">
      <c r="A3539" t="s">
        <v>1875</v>
      </c>
      <c r="B3539" t="s">
        <v>1876</v>
      </c>
      <c r="C3539" t="str">
        <f>TEXT(D3539, "mmm")</f>
        <v>Mar</v>
      </c>
      <c r="D3539" s="1">
        <v>45364</v>
      </c>
      <c r="E3539" t="s">
        <v>1879</v>
      </c>
      <c r="F3539" t="s">
        <v>217</v>
      </c>
      <c r="G3539">
        <v>940</v>
      </c>
      <c r="H3539">
        <v>194.1</v>
      </c>
      <c r="I3539">
        <v>182454</v>
      </c>
      <c r="J3539" t="s">
        <v>81</v>
      </c>
      <c r="K3539">
        <v>-2.7784933434822578E-2</v>
      </c>
      <c r="L3539">
        <v>-2.7785000000000002</v>
      </c>
      <c r="M3539" t="s">
        <v>82</v>
      </c>
    </row>
    <row r="3540" spans="1:13">
      <c r="A3540" t="s">
        <v>1875</v>
      </c>
      <c r="B3540" t="s">
        <v>1876</v>
      </c>
      <c r="C3540" t="str">
        <f>TEXT(D3540, "mmm")</f>
        <v>Mar</v>
      </c>
      <c r="D3540" s="1">
        <v>45364</v>
      </c>
      <c r="E3540" t="s">
        <v>1878</v>
      </c>
      <c r="F3540" t="s">
        <v>101</v>
      </c>
      <c r="G3540">
        <v>940</v>
      </c>
      <c r="H3540">
        <v>194.1</v>
      </c>
      <c r="I3540">
        <v>182454</v>
      </c>
      <c r="J3540" t="s">
        <v>81</v>
      </c>
      <c r="K3540">
        <v>-2.7784933434822578E-2</v>
      </c>
      <c r="L3540">
        <v>-2.7785000000000002</v>
      </c>
      <c r="M3540" t="s">
        <v>82</v>
      </c>
    </row>
    <row r="3541" spans="1:13">
      <c r="A3541" t="s">
        <v>1875</v>
      </c>
      <c r="B3541" t="s">
        <v>1876</v>
      </c>
      <c r="C3541" t="str">
        <f>TEXT(D3541, "mmm")</f>
        <v>Mar</v>
      </c>
      <c r="D3541" s="1">
        <v>45364</v>
      </c>
      <c r="E3541" t="s">
        <v>1877</v>
      </c>
      <c r="F3541" t="s">
        <v>101</v>
      </c>
      <c r="G3541">
        <v>69</v>
      </c>
      <c r="H3541">
        <v>976.62</v>
      </c>
      <c r="I3541">
        <v>67386.78</v>
      </c>
      <c r="J3541" t="s">
        <v>81</v>
      </c>
      <c r="K3541">
        <v>-2.7784933434822578E-2</v>
      </c>
      <c r="L3541">
        <v>-2.7785000000000002</v>
      </c>
      <c r="M3541" t="s">
        <v>82</v>
      </c>
    </row>
    <row r="3542" spans="1:13">
      <c r="A3542" t="s">
        <v>1875</v>
      </c>
      <c r="B3542" t="s">
        <v>1876</v>
      </c>
      <c r="C3542" t="str">
        <f>TEXT(D3542, "mmm")</f>
        <v>Mar</v>
      </c>
      <c r="D3542" s="1">
        <v>45364</v>
      </c>
      <c r="E3542" t="s">
        <v>1879</v>
      </c>
      <c r="F3542" t="s">
        <v>217</v>
      </c>
      <c r="G3542">
        <v>69</v>
      </c>
      <c r="H3542">
        <v>976.62</v>
      </c>
      <c r="I3542">
        <v>67386.78</v>
      </c>
      <c r="J3542" t="s">
        <v>81</v>
      </c>
      <c r="K3542">
        <v>-2.7784933434822578E-2</v>
      </c>
      <c r="L3542">
        <v>-2.7785000000000002</v>
      </c>
      <c r="M3542" t="s">
        <v>82</v>
      </c>
    </row>
    <row r="3543" spans="1:13">
      <c r="A3543" t="s">
        <v>1875</v>
      </c>
      <c r="B3543" t="s">
        <v>1876</v>
      </c>
      <c r="C3543" t="str">
        <f>TEXT(D3543, "mmm")</f>
        <v>Mar</v>
      </c>
      <c r="D3543" s="1">
        <v>45364</v>
      </c>
      <c r="E3543" t="s">
        <v>1878</v>
      </c>
      <c r="F3543" t="s">
        <v>101</v>
      </c>
      <c r="G3543">
        <v>69</v>
      </c>
      <c r="H3543">
        <v>976.62</v>
      </c>
      <c r="I3543">
        <v>67386.78</v>
      </c>
      <c r="J3543" t="s">
        <v>81</v>
      </c>
      <c r="K3543">
        <v>-2.7784933434822578E-2</v>
      </c>
      <c r="L3543">
        <v>-2.7785000000000002</v>
      </c>
      <c r="M3543" t="s">
        <v>82</v>
      </c>
    </row>
    <row r="3544" spans="1:13">
      <c r="A3544" t="s">
        <v>210</v>
      </c>
      <c r="B3544" t="s">
        <v>211</v>
      </c>
      <c r="C3544" t="str">
        <f>TEXT(D3544, "mmm")</f>
        <v>Mar</v>
      </c>
      <c r="D3544" s="1">
        <v>45364</v>
      </c>
      <c r="E3544" t="s">
        <v>213</v>
      </c>
      <c r="F3544" t="s">
        <v>101</v>
      </c>
      <c r="G3544">
        <v>2000</v>
      </c>
      <c r="H3544">
        <v>23.38</v>
      </c>
      <c r="I3544">
        <v>46760</v>
      </c>
      <c r="J3544" t="s">
        <v>81</v>
      </c>
      <c r="K3544">
        <v>-2.1052631578947319E-2</v>
      </c>
      <c r="L3544">
        <v>-2.1053000000000002</v>
      </c>
      <c r="M3544" t="s">
        <v>82</v>
      </c>
    </row>
    <row r="3545" spans="1:13">
      <c r="A3545" t="s">
        <v>210</v>
      </c>
      <c r="B3545" t="s">
        <v>211</v>
      </c>
      <c r="C3545" t="str">
        <f>TEXT(D3545, "mmm")</f>
        <v>Mar</v>
      </c>
      <c r="D3545" s="1">
        <v>45364</v>
      </c>
      <c r="E3545" t="s">
        <v>212</v>
      </c>
      <c r="F3545" t="s">
        <v>101</v>
      </c>
      <c r="G3545">
        <v>2000</v>
      </c>
      <c r="H3545">
        <v>23.38</v>
      </c>
      <c r="I3545">
        <v>46760</v>
      </c>
      <c r="J3545" t="s">
        <v>81</v>
      </c>
      <c r="K3545">
        <v>-2.1052631578947319E-2</v>
      </c>
      <c r="L3545">
        <v>-2.1053000000000002</v>
      </c>
      <c r="M3545" t="s">
        <v>82</v>
      </c>
    </row>
    <row r="3546" spans="1:13">
      <c r="A3546" t="s">
        <v>200</v>
      </c>
      <c r="B3546" t="s">
        <v>201</v>
      </c>
      <c r="C3546" t="str">
        <f>TEXT(D3546, "mmm")</f>
        <v>Mar</v>
      </c>
      <c r="D3546" s="1">
        <v>45364</v>
      </c>
      <c r="E3546" t="s">
        <v>219</v>
      </c>
      <c r="F3546" t="s">
        <v>217</v>
      </c>
      <c r="G3546">
        <v>500000</v>
      </c>
      <c r="H3546">
        <v>0.93</v>
      </c>
      <c r="I3546">
        <v>465000</v>
      </c>
      <c r="J3546" t="s">
        <v>81</v>
      </c>
      <c r="K3546">
        <v>0.16304351417576601</v>
      </c>
      <c r="L3546">
        <v>16.304400000000001</v>
      </c>
      <c r="M3546" t="s">
        <v>82</v>
      </c>
    </row>
    <row r="3547" spans="1:13">
      <c r="A3547" t="s">
        <v>200</v>
      </c>
      <c r="B3547" t="s">
        <v>201</v>
      </c>
      <c r="C3547" t="str">
        <f>TEXT(D3547, "mmm")</f>
        <v>Mar</v>
      </c>
      <c r="D3547" s="1">
        <v>45364</v>
      </c>
      <c r="E3547" t="s">
        <v>220</v>
      </c>
      <c r="F3547" t="s">
        <v>101</v>
      </c>
      <c r="G3547">
        <v>500000</v>
      </c>
      <c r="H3547">
        <v>0.93</v>
      </c>
      <c r="I3547">
        <v>465000</v>
      </c>
      <c r="J3547" t="s">
        <v>81</v>
      </c>
      <c r="K3547">
        <v>0.16304351417576601</v>
      </c>
      <c r="L3547">
        <v>16.304400000000001</v>
      </c>
      <c r="M3547" t="s">
        <v>82</v>
      </c>
    </row>
    <row r="3548" spans="1:13">
      <c r="A3548" t="s">
        <v>2218</v>
      </c>
      <c r="B3548" t="s">
        <v>2219</v>
      </c>
      <c r="C3548" t="str">
        <f>TEXT(D3548, "mmm")</f>
        <v>Mar</v>
      </c>
      <c r="D3548" s="1">
        <v>45364</v>
      </c>
      <c r="E3548" t="s">
        <v>2220</v>
      </c>
      <c r="F3548" t="s">
        <v>101</v>
      </c>
      <c r="G3548">
        <v>14918</v>
      </c>
      <c r="H3548">
        <v>6.94</v>
      </c>
      <c r="I3548">
        <v>103530.92</v>
      </c>
      <c r="J3548" t="s">
        <v>81</v>
      </c>
      <c r="K3548">
        <v>0.25000006734988189</v>
      </c>
      <c r="L3548">
        <v>25</v>
      </c>
      <c r="M3548" t="s">
        <v>82</v>
      </c>
    </row>
    <row r="3549" spans="1:13">
      <c r="A3549" t="s">
        <v>2218</v>
      </c>
      <c r="B3549" t="s">
        <v>2219</v>
      </c>
      <c r="C3549" t="str">
        <f>TEXT(D3549, "mmm")</f>
        <v>Mar</v>
      </c>
      <c r="D3549" s="1">
        <v>45364</v>
      </c>
      <c r="E3549" t="s">
        <v>2221</v>
      </c>
      <c r="F3549" t="s">
        <v>101</v>
      </c>
      <c r="G3549">
        <v>14918</v>
      </c>
      <c r="H3549">
        <v>6.94</v>
      </c>
      <c r="I3549">
        <v>103530.92</v>
      </c>
      <c r="J3549" t="s">
        <v>81</v>
      </c>
      <c r="K3549">
        <v>0.25000006734988189</v>
      </c>
      <c r="L3549">
        <v>25</v>
      </c>
      <c r="M3549" t="s">
        <v>82</v>
      </c>
    </row>
    <row r="3550" spans="1:13">
      <c r="A3550" t="s">
        <v>2218</v>
      </c>
      <c r="B3550" t="s">
        <v>2219</v>
      </c>
      <c r="C3550" t="str">
        <f>TEXT(D3550, "mmm")</f>
        <v>Mar</v>
      </c>
      <c r="D3550" s="1">
        <v>45364</v>
      </c>
      <c r="E3550" t="s">
        <v>2222</v>
      </c>
      <c r="F3550" t="s">
        <v>101</v>
      </c>
      <c r="G3550">
        <v>14918</v>
      </c>
      <c r="H3550">
        <v>6.94</v>
      </c>
      <c r="I3550">
        <v>103530.92</v>
      </c>
      <c r="J3550" t="s">
        <v>81</v>
      </c>
      <c r="K3550">
        <v>0.25000006734988189</v>
      </c>
      <c r="L3550">
        <v>25</v>
      </c>
      <c r="M3550" t="s">
        <v>82</v>
      </c>
    </row>
    <row r="3551" spans="1:13">
      <c r="A3551" t="s">
        <v>2218</v>
      </c>
      <c r="B3551" t="s">
        <v>2219</v>
      </c>
      <c r="C3551" t="str">
        <f>TEXT(D3551, "mmm")</f>
        <v>Mar</v>
      </c>
      <c r="D3551" s="1">
        <v>45364</v>
      </c>
      <c r="E3551" t="s">
        <v>2223</v>
      </c>
      <c r="F3551" t="s">
        <v>101</v>
      </c>
      <c r="G3551">
        <v>14918</v>
      </c>
      <c r="H3551">
        <v>6.94</v>
      </c>
      <c r="I3551">
        <v>103530.92</v>
      </c>
      <c r="J3551" t="s">
        <v>81</v>
      </c>
      <c r="K3551">
        <v>0.25000006734988189</v>
      </c>
      <c r="L3551">
        <v>25</v>
      </c>
      <c r="M3551" t="s">
        <v>82</v>
      </c>
    </row>
    <row r="3552" spans="1:13">
      <c r="A3552" t="s">
        <v>2218</v>
      </c>
      <c r="B3552" t="s">
        <v>2219</v>
      </c>
      <c r="C3552" t="str">
        <f>TEXT(D3552, "mmm")</f>
        <v>Mar</v>
      </c>
      <c r="D3552" s="1">
        <v>45364</v>
      </c>
      <c r="E3552" t="s">
        <v>2224</v>
      </c>
      <c r="F3552" t="s">
        <v>101</v>
      </c>
      <c r="G3552">
        <v>14918</v>
      </c>
      <c r="H3552">
        <v>6.94</v>
      </c>
      <c r="I3552">
        <v>103530.92</v>
      </c>
      <c r="J3552" t="s">
        <v>81</v>
      </c>
      <c r="K3552">
        <v>0.25000006734988189</v>
      </c>
      <c r="L3552">
        <v>25</v>
      </c>
      <c r="M3552" t="s">
        <v>82</v>
      </c>
    </row>
    <row r="3553" spans="1:13">
      <c r="A3553" t="s">
        <v>2218</v>
      </c>
      <c r="B3553" t="s">
        <v>2219</v>
      </c>
      <c r="C3553" t="str">
        <f>TEXT(D3553, "mmm")</f>
        <v>Mar</v>
      </c>
      <c r="D3553" s="1">
        <v>45364</v>
      </c>
      <c r="E3553" t="s">
        <v>2225</v>
      </c>
      <c r="F3553" t="s">
        <v>101</v>
      </c>
      <c r="G3553">
        <v>14918</v>
      </c>
      <c r="H3553">
        <v>6.94</v>
      </c>
      <c r="I3553">
        <v>103530.92</v>
      </c>
      <c r="J3553" t="s">
        <v>81</v>
      </c>
      <c r="K3553">
        <v>0.25000006734988189</v>
      </c>
      <c r="L3553">
        <v>25</v>
      </c>
      <c r="M3553" t="s">
        <v>82</v>
      </c>
    </row>
    <row r="3554" spans="1:13">
      <c r="A3554" t="s">
        <v>2218</v>
      </c>
      <c r="B3554" t="s">
        <v>2219</v>
      </c>
      <c r="C3554" t="str">
        <f>TEXT(D3554, "mmm")</f>
        <v>Mar</v>
      </c>
      <c r="D3554" s="1">
        <v>45364</v>
      </c>
      <c r="E3554" t="s">
        <v>2226</v>
      </c>
      <c r="F3554" t="s">
        <v>101</v>
      </c>
      <c r="G3554">
        <v>14918</v>
      </c>
      <c r="H3554">
        <v>6.94</v>
      </c>
      <c r="I3554">
        <v>103530.92</v>
      </c>
      <c r="J3554" t="s">
        <v>81</v>
      </c>
      <c r="K3554">
        <v>0.25000006734988189</v>
      </c>
      <c r="L3554">
        <v>25</v>
      </c>
      <c r="M3554" t="s">
        <v>82</v>
      </c>
    </row>
    <row r="3555" spans="1:13">
      <c r="A3555" t="s">
        <v>2218</v>
      </c>
      <c r="B3555" t="s">
        <v>2219</v>
      </c>
      <c r="C3555" t="str">
        <f>TEXT(D3555, "mmm")</f>
        <v>Mar</v>
      </c>
      <c r="D3555" s="1">
        <v>45364</v>
      </c>
      <c r="E3555" t="s">
        <v>2227</v>
      </c>
      <c r="F3555" t="s">
        <v>101</v>
      </c>
      <c r="G3555">
        <v>14918</v>
      </c>
      <c r="H3555">
        <v>6.94</v>
      </c>
      <c r="I3555">
        <v>103530.92</v>
      </c>
      <c r="J3555" t="s">
        <v>81</v>
      </c>
      <c r="K3555">
        <v>0.25000006734988189</v>
      </c>
      <c r="L3555">
        <v>25</v>
      </c>
      <c r="M3555" t="s">
        <v>82</v>
      </c>
    </row>
    <row r="3556" spans="1:13">
      <c r="A3556" t="s">
        <v>2218</v>
      </c>
      <c r="B3556" t="s">
        <v>2219</v>
      </c>
      <c r="C3556" t="str">
        <f>TEXT(D3556, "mmm")</f>
        <v>Mar</v>
      </c>
      <c r="D3556" s="1">
        <v>45364</v>
      </c>
      <c r="E3556" t="s">
        <v>2220</v>
      </c>
      <c r="F3556" t="s">
        <v>101</v>
      </c>
      <c r="G3556">
        <v>15658</v>
      </c>
      <c r="H3556">
        <v>6.94</v>
      </c>
      <c r="I3556">
        <v>108666.52</v>
      </c>
      <c r="J3556" t="s">
        <v>86</v>
      </c>
      <c r="K3556">
        <v>0.25000006734988189</v>
      </c>
      <c r="L3556">
        <v>25</v>
      </c>
      <c r="M3556" t="s">
        <v>82</v>
      </c>
    </row>
    <row r="3557" spans="1:13">
      <c r="A3557" t="s">
        <v>2218</v>
      </c>
      <c r="B3557" t="s">
        <v>2219</v>
      </c>
      <c r="C3557" t="str">
        <f>TEXT(D3557, "mmm")</f>
        <v>Mar</v>
      </c>
      <c r="D3557" s="1">
        <v>45364</v>
      </c>
      <c r="E3557" t="s">
        <v>2221</v>
      </c>
      <c r="F3557" t="s">
        <v>101</v>
      </c>
      <c r="G3557">
        <v>15658</v>
      </c>
      <c r="H3557">
        <v>6.94</v>
      </c>
      <c r="I3557">
        <v>108666.52</v>
      </c>
      <c r="J3557" t="s">
        <v>86</v>
      </c>
      <c r="K3557">
        <v>0.25000006734988189</v>
      </c>
      <c r="L3557">
        <v>25</v>
      </c>
      <c r="M3557" t="s">
        <v>82</v>
      </c>
    </row>
    <row r="3558" spans="1:13">
      <c r="A3558" t="s">
        <v>2228</v>
      </c>
      <c r="B3558" t="s">
        <v>2229</v>
      </c>
      <c r="C3558" t="str">
        <f>TEXT(D3558, "mmm")</f>
        <v>Mar</v>
      </c>
      <c r="D3558" s="1">
        <v>45364</v>
      </c>
      <c r="E3558" t="s">
        <v>2230</v>
      </c>
      <c r="F3558" t="s">
        <v>118</v>
      </c>
      <c r="G3558">
        <v>3135</v>
      </c>
      <c r="H3558">
        <v>15.84</v>
      </c>
      <c r="I3558">
        <v>49658.400000000001</v>
      </c>
      <c r="J3558" t="s">
        <v>81</v>
      </c>
      <c r="K3558">
        <v>7.6823218992505549E-3</v>
      </c>
      <c r="L3558">
        <v>0.76819999999999999</v>
      </c>
      <c r="M3558" t="s">
        <v>82</v>
      </c>
    </row>
    <row r="3559" spans="1:13">
      <c r="A3559" t="s">
        <v>2218</v>
      </c>
      <c r="B3559" t="s">
        <v>2219</v>
      </c>
      <c r="C3559" t="str">
        <f>TEXT(D3559, "mmm")</f>
        <v>Mar</v>
      </c>
      <c r="D3559" s="1">
        <v>45364</v>
      </c>
      <c r="E3559" t="s">
        <v>2222</v>
      </c>
      <c r="F3559" t="s">
        <v>101</v>
      </c>
      <c r="G3559">
        <v>15658</v>
      </c>
      <c r="H3559">
        <v>6.94</v>
      </c>
      <c r="I3559">
        <v>108666.52</v>
      </c>
      <c r="J3559" t="s">
        <v>86</v>
      </c>
      <c r="K3559">
        <v>0.25000006734988189</v>
      </c>
      <c r="L3559">
        <v>25</v>
      </c>
      <c r="M3559" t="s">
        <v>82</v>
      </c>
    </row>
    <row r="3560" spans="1:13">
      <c r="A3560" t="s">
        <v>2218</v>
      </c>
      <c r="B3560" t="s">
        <v>2219</v>
      </c>
      <c r="C3560" t="str">
        <f>TEXT(D3560, "mmm")</f>
        <v>Mar</v>
      </c>
      <c r="D3560" s="1">
        <v>45364</v>
      </c>
      <c r="E3560" t="s">
        <v>2223</v>
      </c>
      <c r="F3560" t="s">
        <v>101</v>
      </c>
      <c r="G3560">
        <v>15658</v>
      </c>
      <c r="H3560">
        <v>6.94</v>
      </c>
      <c r="I3560">
        <v>108666.52</v>
      </c>
      <c r="J3560" t="s">
        <v>86</v>
      </c>
      <c r="K3560">
        <v>0.25000006734988189</v>
      </c>
      <c r="L3560">
        <v>25</v>
      </c>
      <c r="M3560" t="s">
        <v>82</v>
      </c>
    </row>
    <row r="3561" spans="1:13">
      <c r="A3561" t="s">
        <v>2218</v>
      </c>
      <c r="B3561" t="s">
        <v>2219</v>
      </c>
      <c r="C3561" t="str">
        <f>TEXT(D3561, "mmm")</f>
        <v>Mar</v>
      </c>
      <c r="D3561" s="1">
        <v>45364</v>
      </c>
      <c r="E3561" t="s">
        <v>2224</v>
      </c>
      <c r="F3561" t="s">
        <v>101</v>
      </c>
      <c r="G3561">
        <v>15658</v>
      </c>
      <c r="H3561">
        <v>6.94</v>
      </c>
      <c r="I3561">
        <v>108666.52</v>
      </c>
      <c r="J3561" t="s">
        <v>86</v>
      </c>
      <c r="K3561">
        <v>0.25000006734988189</v>
      </c>
      <c r="L3561">
        <v>25</v>
      </c>
      <c r="M3561" t="s">
        <v>82</v>
      </c>
    </row>
    <row r="3562" spans="1:13">
      <c r="A3562" t="s">
        <v>2218</v>
      </c>
      <c r="B3562" t="s">
        <v>2219</v>
      </c>
      <c r="C3562" t="str">
        <f>TEXT(D3562, "mmm")</f>
        <v>Mar</v>
      </c>
      <c r="D3562" s="1">
        <v>45364</v>
      </c>
      <c r="E3562" t="s">
        <v>2225</v>
      </c>
      <c r="F3562" t="s">
        <v>101</v>
      </c>
      <c r="G3562">
        <v>15658</v>
      </c>
      <c r="H3562">
        <v>6.94</v>
      </c>
      <c r="I3562">
        <v>108666.52</v>
      </c>
      <c r="J3562" t="s">
        <v>86</v>
      </c>
      <c r="K3562">
        <v>0.25000006734988189</v>
      </c>
      <c r="L3562">
        <v>25</v>
      </c>
      <c r="M3562" t="s">
        <v>82</v>
      </c>
    </row>
    <row r="3563" spans="1:13">
      <c r="A3563" t="s">
        <v>2218</v>
      </c>
      <c r="B3563" t="s">
        <v>2219</v>
      </c>
      <c r="C3563" t="str">
        <f>TEXT(D3563, "mmm")</f>
        <v>Mar</v>
      </c>
      <c r="D3563" s="1">
        <v>45364</v>
      </c>
      <c r="E3563" t="s">
        <v>2226</v>
      </c>
      <c r="F3563" t="s">
        <v>101</v>
      </c>
      <c r="G3563">
        <v>15658</v>
      </c>
      <c r="H3563">
        <v>6.94</v>
      </c>
      <c r="I3563">
        <v>108666.52</v>
      </c>
      <c r="J3563" t="s">
        <v>86</v>
      </c>
      <c r="K3563">
        <v>0.25000006734988189</v>
      </c>
      <c r="L3563">
        <v>25</v>
      </c>
      <c r="M3563" t="s">
        <v>82</v>
      </c>
    </row>
    <row r="3564" spans="1:13">
      <c r="A3564" t="s">
        <v>2218</v>
      </c>
      <c r="B3564" t="s">
        <v>2219</v>
      </c>
      <c r="C3564" t="str">
        <f>TEXT(D3564, "mmm")</f>
        <v>Mar</v>
      </c>
      <c r="D3564" s="1">
        <v>45364</v>
      </c>
      <c r="E3564" t="s">
        <v>2227</v>
      </c>
      <c r="F3564" t="s">
        <v>101</v>
      </c>
      <c r="G3564">
        <v>15658</v>
      </c>
      <c r="H3564">
        <v>6.94</v>
      </c>
      <c r="I3564">
        <v>108666.52</v>
      </c>
      <c r="J3564" t="s">
        <v>86</v>
      </c>
      <c r="K3564">
        <v>0.25000006734988189</v>
      </c>
      <c r="L3564">
        <v>25</v>
      </c>
      <c r="M3564" t="s">
        <v>82</v>
      </c>
    </row>
    <row r="3565" spans="1:13">
      <c r="A3565" t="s">
        <v>2180</v>
      </c>
      <c r="B3565" t="s">
        <v>2181</v>
      </c>
      <c r="C3565" t="str">
        <f>TEXT(D3565, "mmm")</f>
        <v>Mar</v>
      </c>
      <c r="D3565" s="1">
        <v>45364</v>
      </c>
      <c r="E3565" t="s">
        <v>2231</v>
      </c>
      <c r="F3565" t="s">
        <v>80</v>
      </c>
      <c r="G3565">
        <v>1650</v>
      </c>
      <c r="H3565">
        <v>12.2</v>
      </c>
      <c r="I3565">
        <v>20130</v>
      </c>
      <c r="J3565" t="s">
        <v>81</v>
      </c>
      <c r="K3565">
        <v>-1.7312535218199199E-2</v>
      </c>
      <c r="L3565">
        <v>-1.7313000000000001</v>
      </c>
      <c r="M3565" t="s">
        <v>82</v>
      </c>
    </row>
    <row r="3566" spans="1:13">
      <c r="A3566" t="s">
        <v>2232</v>
      </c>
      <c r="B3566" t="s">
        <v>2233</v>
      </c>
      <c r="C3566" t="str">
        <f>TEXT(D3566, "mmm")</f>
        <v>Mar</v>
      </c>
      <c r="D3566" s="1">
        <v>45364</v>
      </c>
      <c r="E3566" t="s">
        <v>2234</v>
      </c>
      <c r="F3566" t="s">
        <v>128</v>
      </c>
      <c r="G3566">
        <v>13561</v>
      </c>
      <c r="H3566">
        <v>3.74</v>
      </c>
      <c r="I3566">
        <v>50718.14</v>
      </c>
      <c r="J3566" t="s">
        <v>86</v>
      </c>
      <c r="K3566">
        <v>6.6666601458168051E-2</v>
      </c>
      <c r="L3566">
        <v>6.6666999999999996</v>
      </c>
      <c r="M3566" t="s">
        <v>82</v>
      </c>
    </row>
    <row r="3567" spans="1:13">
      <c r="A3567" t="s">
        <v>2235</v>
      </c>
      <c r="B3567" t="s">
        <v>2236</v>
      </c>
      <c r="C3567" t="str">
        <f>TEXT(D3567, "mmm")</f>
        <v>Mar</v>
      </c>
      <c r="D3567" s="1">
        <v>45364</v>
      </c>
      <c r="E3567" t="s">
        <v>2237</v>
      </c>
      <c r="F3567" t="s">
        <v>128</v>
      </c>
      <c r="G3567">
        <v>600000</v>
      </c>
      <c r="H3567">
        <v>0.02</v>
      </c>
      <c r="I3567">
        <v>12000</v>
      </c>
      <c r="J3567" t="s">
        <v>81</v>
      </c>
      <c r="K3567">
        <v>-0.43181817873942951</v>
      </c>
      <c r="L3567">
        <v>-43.181800000000003</v>
      </c>
      <c r="M3567" t="s">
        <v>82</v>
      </c>
    </row>
    <row r="3568" spans="1:13">
      <c r="A3568" t="s">
        <v>1560</v>
      </c>
      <c r="B3568" t="s">
        <v>1561</v>
      </c>
      <c r="C3568" t="str">
        <f>TEXT(D3568, "mmm")</f>
        <v>Mar</v>
      </c>
      <c r="D3568" s="1">
        <v>45364</v>
      </c>
      <c r="E3568" t="s">
        <v>1562</v>
      </c>
      <c r="F3568" t="s">
        <v>80</v>
      </c>
      <c r="G3568">
        <v>3000</v>
      </c>
      <c r="H3568">
        <v>18.05</v>
      </c>
      <c r="I3568">
        <v>54150</v>
      </c>
      <c r="J3568" t="s">
        <v>86</v>
      </c>
      <c r="K3568">
        <v>1.6565261942600881E-2</v>
      </c>
      <c r="L3568">
        <v>1.6565000000000001</v>
      </c>
      <c r="M3568" t="s">
        <v>82</v>
      </c>
    </row>
    <row r="3569" spans="1:13">
      <c r="A3569" t="s">
        <v>665</v>
      </c>
      <c r="B3569" t="s">
        <v>666</v>
      </c>
      <c r="C3569" t="str">
        <f>TEXT(D3569, "mmm")</f>
        <v>Mar</v>
      </c>
      <c r="D3569" s="1">
        <v>45364</v>
      </c>
      <c r="E3569" t="s">
        <v>667</v>
      </c>
      <c r="F3569" t="s">
        <v>80</v>
      </c>
      <c r="G3569">
        <v>2000</v>
      </c>
      <c r="H3569">
        <v>16.98</v>
      </c>
      <c r="I3569">
        <v>33960</v>
      </c>
      <c r="J3569" t="s">
        <v>81</v>
      </c>
      <c r="K3569">
        <v>4.0697674418604723E-2</v>
      </c>
      <c r="L3569">
        <v>4.0697999999999999</v>
      </c>
      <c r="M3569" t="s">
        <v>82</v>
      </c>
    </row>
    <row r="3570" spans="1:13">
      <c r="A3570" t="s">
        <v>2130</v>
      </c>
      <c r="B3570" t="s">
        <v>2131</v>
      </c>
      <c r="C3570" t="str">
        <f>TEXT(D3570, "mmm")</f>
        <v>Mar</v>
      </c>
      <c r="D3570" s="1">
        <v>45364</v>
      </c>
      <c r="E3570" t="s">
        <v>2190</v>
      </c>
      <c r="F3570" t="s">
        <v>217</v>
      </c>
      <c r="G3570">
        <v>2000</v>
      </c>
      <c r="H3570">
        <v>6.5</v>
      </c>
      <c r="I3570">
        <v>13000</v>
      </c>
      <c r="J3570" t="s">
        <v>81</v>
      </c>
      <c r="K3570">
        <v>0.48729444467814131</v>
      </c>
      <c r="L3570">
        <v>48.729399999999998</v>
      </c>
      <c r="M3570" t="s">
        <v>82</v>
      </c>
    </row>
    <row r="3571" spans="1:13">
      <c r="A3571" t="s">
        <v>263</v>
      </c>
      <c r="B3571" t="s">
        <v>264</v>
      </c>
      <c r="C3571" t="str">
        <f>TEXT(D3571, "mmm")</f>
        <v>Mar</v>
      </c>
      <c r="D3571" s="1">
        <v>45364</v>
      </c>
      <c r="E3571" t="s">
        <v>102</v>
      </c>
      <c r="F3571" t="s">
        <v>101</v>
      </c>
      <c r="G3571">
        <v>21878</v>
      </c>
      <c r="H3571">
        <v>12.18</v>
      </c>
      <c r="I3571">
        <v>266474.03999999998</v>
      </c>
      <c r="J3571" t="s">
        <v>86</v>
      </c>
      <c r="K3571">
        <v>2.3060511431092219E-3</v>
      </c>
      <c r="L3571">
        <v>0.2306</v>
      </c>
      <c r="M3571" t="s">
        <v>82</v>
      </c>
    </row>
    <row r="3572" spans="1:13">
      <c r="A3572" t="s">
        <v>263</v>
      </c>
      <c r="B3572" t="s">
        <v>264</v>
      </c>
      <c r="C3572" t="str">
        <f>TEXT(D3572, "mmm")</f>
        <v>Mar</v>
      </c>
      <c r="D3572" s="1">
        <v>45364</v>
      </c>
      <c r="E3572" t="s">
        <v>100</v>
      </c>
      <c r="F3572" t="s">
        <v>101</v>
      </c>
      <c r="G3572">
        <v>21878</v>
      </c>
      <c r="H3572">
        <v>12.18</v>
      </c>
      <c r="I3572">
        <v>266474.03999999998</v>
      </c>
      <c r="J3572" t="s">
        <v>86</v>
      </c>
      <c r="K3572">
        <v>2.3060511431092219E-3</v>
      </c>
      <c r="L3572">
        <v>0.2306</v>
      </c>
      <c r="M3572" t="s">
        <v>82</v>
      </c>
    </row>
    <row r="3573" spans="1:13">
      <c r="A3573" t="s">
        <v>2238</v>
      </c>
      <c r="B3573" t="s">
        <v>2239</v>
      </c>
      <c r="C3573" t="str">
        <f>TEXT(D3573, "mmm")</f>
        <v>Mar</v>
      </c>
      <c r="D3573" s="1">
        <v>45364</v>
      </c>
      <c r="E3573" t="s">
        <v>2240</v>
      </c>
      <c r="F3573" t="s">
        <v>80</v>
      </c>
      <c r="G3573">
        <v>2500</v>
      </c>
      <c r="H3573">
        <v>9.89</v>
      </c>
      <c r="I3573">
        <v>24725</v>
      </c>
      <c r="J3573" t="s">
        <v>81</v>
      </c>
      <c r="K3573">
        <v>0.19105679098030201</v>
      </c>
      <c r="L3573">
        <v>19.105699999999999</v>
      </c>
      <c r="M3573" t="s">
        <v>82</v>
      </c>
    </row>
    <row r="3574" spans="1:13">
      <c r="A3574" t="s">
        <v>1374</v>
      </c>
      <c r="B3574" t="s">
        <v>1375</v>
      </c>
      <c r="C3574" t="str">
        <f>TEXT(D3574, "mmm")</f>
        <v>Mar</v>
      </c>
      <c r="D3574" s="1">
        <v>45364</v>
      </c>
      <c r="E3574" t="s">
        <v>2241</v>
      </c>
      <c r="F3574" t="s">
        <v>128</v>
      </c>
      <c r="G3574">
        <v>978</v>
      </c>
      <c r="H3574">
        <v>34.270000000000003</v>
      </c>
      <c r="I3574">
        <v>33516.06</v>
      </c>
      <c r="J3574" t="s">
        <v>81</v>
      </c>
      <c r="K3574">
        <v>1.6509475339645311E-2</v>
      </c>
      <c r="L3574">
        <v>1.6509</v>
      </c>
      <c r="M3574" t="s">
        <v>82</v>
      </c>
    </row>
    <row r="3575" spans="1:13">
      <c r="A3575" t="s">
        <v>2242</v>
      </c>
      <c r="B3575" t="s">
        <v>2243</v>
      </c>
      <c r="C3575" t="str">
        <f>TEXT(D3575, "mmm")</f>
        <v>Mar</v>
      </c>
      <c r="D3575" s="1">
        <v>45364</v>
      </c>
      <c r="E3575" t="s">
        <v>2244</v>
      </c>
      <c r="F3575" t="s">
        <v>80</v>
      </c>
      <c r="G3575">
        <v>6500</v>
      </c>
      <c r="H3575">
        <v>5.8</v>
      </c>
      <c r="I3575">
        <v>37700</v>
      </c>
      <c r="J3575" t="s">
        <v>86</v>
      </c>
      <c r="K3575">
        <v>1.3595302578949029E-2</v>
      </c>
      <c r="L3575">
        <v>1.3594999999999999</v>
      </c>
      <c r="M3575" t="s">
        <v>82</v>
      </c>
    </row>
    <row r="3576" spans="1:13">
      <c r="A3576" t="s">
        <v>2242</v>
      </c>
      <c r="B3576" t="s">
        <v>2243</v>
      </c>
      <c r="C3576" t="str">
        <f>TEXT(D3576, "mmm")</f>
        <v>Mar</v>
      </c>
      <c r="D3576" s="1">
        <v>45364</v>
      </c>
      <c r="E3576" t="s">
        <v>2244</v>
      </c>
      <c r="F3576" t="s">
        <v>80</v>
      </c>
      <c r="G3576">
        <v>2500</v>
      </c>
      <c r="H3576">
        <v>5.8</v>
      </c>
      <c r="I3576">
        <v>14500</v>
      </c>
      <c r="J3576" t="s">
        <v>81</v>
      </c>
      <c r="K3576">
        <v>1.3595302578949029E-2</v>
      </c>
      <c r="L3576">
        <v>1.3594999999999999</v>
      </c>
      <c r="M3576" t="s">
        <v>82</v>
      </c>
    </row>
    <row r="3577" spans="1:13">
      <c r="A3577" t="s">
        <v>2049</v>
      </c>
      <c r="B3577" t="s">
        <v>2050</v>
      </c>
      <c r="C3577" t="str">
        <f>TEXT(D3577, "mmm")</f>
        <v>Mar</v>
      </c>
      <c r="D3577" s="1">
        <v>45364</v>
      </c>
      <c r="E3577" t="s">
        <v>2051</v>
      </c>
      <c r="F3577" t="s">
        <v>80</v>
      </c>
      <c r="G3577">
        <v>660000</v>
      </c>
      <c r="H3577">
        <v>1.46</v>
      </c>
      <c r="I3577">
        <v>963600</v>
      </c>
      <c r="J3577" t="s">
        <v>81</v>
      </c>
      <c r="K3577">
        <v>-4.1958111602210191E-2</v>
      </c>
      <c r="L3577">
        <v>-4.1958000000000002</v>
      </c>
      <c r="M3577" t="s">
        <v>82</v>
      </c>
    </row>
    <row r="3578" spans="1:13">
      <c r="A3578" t="s">
        <v>2245</v>
      </c>
      <c r="B3578" t="s">
        <v>2246</v>
      </c>
      <c r="C3578" t="str">
        <f>TEXT(D3578, "mmm")</f>
        <v>Mar</v>
      </c>
      <c r="D3578" s="1">
        <v>45364</v>
      </c>
      <c r="E3578" t="s">
        <v>2247</v>
      </c>
      <c r="F3578" t="s">
        <v>128</v>
      </c>
      <c r="G3578">
        <v>2666</v>
      </c>
      <c r="H3578">
        <v>19.25</v>
      </c>
      <c r="I3578">
        <v>51320.5</v>
      </c>
      <c r="J3578" t="s">
        <v>81</v>
      </c>
      <c r="K3578">
        <v>7.0796390783062435E-2</v>
      </c>
      <c r="L3578">
        <v>7.0796000000000001</v>
      </c>
      <c r="M3578" t="s">
        <v>82</v>
      </c>
    </row>
    <row r="3579" spans="1:13">
      <c r="A3579" t="s">
        <v>1975</v>
      </c>
      <c r="B3579" t="s">
        <v>1976</v>
      </c>
      <c r="C3579" t="str">
        <f>TEXT(D3579, "mmm")</f>
        <v>Mar</v>
      </c>
      <c r="D3579" s="1">
        <v>45364</v>
      </c>
      <c r="E3579" t="s">
        <v>2192</v>
      </c>
      <c r="F3579" t="s">
        <v>80</v>
      </c>
      <c r="G3579">
        <v>92127</v>
      </c>
      <c r="H3579">
        <v>1.6</v>
      </c>
      <c r="I3579">
        <v>147403.20000000001</v>
      </c>
      <c r="J3579" t="s">
        <v>86</v>
      </c>
      <c r="K3579">
        <v>-0.18064514838942089</v>
      </c>
      <c r="L3579">
        <v>-18.064499999999999</v>
      </c>
      <c r="M3579" t="s">
        <v>82</v>
      </c>
    </row>
    <row r="3580" spans="1:13">
      <c r="A3580" t="s">
        <v>2180</v>
      </c>
      <c r="B3580" t="s">
        <v>2181</v>
      </c>
      <c r="C3580" t="str">
        <f>TEXT(D3580, "mmm")</f>
        <v>Mar</v>
      </c>
      <c r="D3580" s="1">
        <v>45364</v>
      </c>
      <c r="E3580" t="s">
        <v>2193</v>
      </c>
      <c r="F3580" t="s">
        <v>80</v>
      </c>
      <c r="G3580">
        <v>2025</v>
      </c>
      <c r="H3580">
        <v>12.4</v>
      </c>
      <c r="I3580">
        <v>25110</v>
      </c>
      <c r="J3580" t="s">
        <v>86</v>
      </c>
      <c r="K3580">
        <v>-1.7312535218199199E-2</v>
      </c>
      <c r="L3580">
        <v>-1.7313000000000001</v>
      </c>
      <c r="M3580" t="s">
        <v>82</v>
      </c>
    </row>
    <row r="3581" spans="1:13">
      <c r="A3581" t="s">
        <v>2248</v>
      </c>
      <c r="B3581" t="s">
        <v>2249</v>
      </c>
      <c r="C3581" t="str">
        <f>TEXT(D3581, "mmm")</f>
        <v>Mar</v>
      </c>
      <c r="D3581" s="1">
        <v>45364</v>
      </c>
      <c r="E3581" t="s">
        <v>2250</v>
      </c>
      <c r="F3581" t="s">
        <v>80</v>
      </c>
      <c r="G3581">
        <v>1300</v>
      </c>
      <c r="H3581">
        <v>8.2799999999999994</v>
      </c>
      <c r="I3581">
        <v>10764</v>
      </c>
      <c r="J3581" t="s">
        <v>81</v>
      </c>
      <c r="K3581">
        <v>7.3170779929993435E-2</v>
      </c>
      <c r="L3581">
        <v>7.3170999999999999</v>
      </c>
      <c r="M3581" t="s">
        <v>82</v>
      </c>
    </row>
    <row r="3582" spans="1:13">
      <c r="A3582" t="s">
        <v>468</v>
      </c>
      <c r="B3582" t="s">
        <v>469</v>
      </c>
      <c r="C3582" t="str">
        <f>TEXT(D3582, "mmm")</f>
        <v>Mar</v>
      </c>
      <c r="D3582" s="1">
        <v>45364</v>
      </c>
      <c r="E3582" t="s">
        <v>470</v>
      </c>
      <c r="F3582" t="s">
        <v>222</v>
      </c>
      <c r="G3582">
        <v>36781</v>
      </c>
      <c r="H3582">
        <v>3.04</v>
      </c>
      <c r="I3582">
        <v>111814.24</v>
      </c>
      <c r="J3582" t="s">
        <v>81</v>
      </c>
      <c r="K3582">
        <v>0.31578949019519281</v>
      </c>
      <c r="L3582">
        <v>31.578900000000001</v>
      </c>
      <c r="M3582" t="s">
        <v>82</v>
      </c>
    </row>
    <row r="3583" spans="1:13">
      <c r="A3583" t="s">
        <v>468</v>
      </c>
      <c r="B3583" t="s">
        <v>469</v>
      </c>
      <c r="C3583" t="str">
        <f>TEXT(D3583, "mmm")</f>
        <v>Mar</v>
      </c>
      <c r="D3583" s="1">
        <v>45364</v>
      </c>
      <c r="E3583" t="s">
        <v>471</v>
      </c>
      <c r="F3583" t="s">
        <v>222</v>
      </c>
      <c r="G3583">
        <v>36781</v>
      </c>
      <c r="H3583">
        <v>3.04</v>
      </c>
      <c r="I3583">
        <v>111814.24</v>
      </c>
      <c r="J3583" t="s">
        <v>81</v>
      </c>
      <c r="K3583">
        <v>0.31578949019519281</v>
      </c>
      <c r="L3583">
        <v>31.578900000000001</v>
      </c>
      <c r="M3583" t="s">
        <v>82</v>
      </c>
    </row>
    <row r="3584" spans="1:13">
      <c r="A3584" t="s">
        <v>1193</v>
      </c>
      <c r="B3584" t="s">
        <v>1194</v>
      </c>
      <c r="C3584" t="str">
        <f>TEXT(D3584, "mmm")</f>
        <v>Mar</v>
      </c>
      <c r="D3584" s="1">
        <v>45364</v>
      </c>
      <c r="E3584" t="s">
        <v>2204</v>
      </c>
      <c r="F3584" t="s">
        <v>118</v>
      </c>
      <c r="G3584">
        <v>3400</v>
      </c>
      <c r="H3584">
        <v>11.33</v>
      </c>
      <c r="I3584">
        <v>38522</v>
      </c>
      <c r="J3584" t="s">
        <v>81</v>
      </c>
      <c r="K3584">
        <v>-3.5460271299634361E-3</v>
      </c>
      <c r="L3584">
        <v>-0.35460000000000003</v>
      </c>
      <c r="M3584" t="s">
        <v>82</v>
      </c>
    </row>
    <row r="3585" spans="1:13">
      <c r="A3585" t="s">
        <v>1476</v>
      </c>
      <c r="B3585" t="s">
        <v>1477</v>
      </c>
      <c r="C3585" t="str">
        <f>TEXT(D3585, "mmm")</f>
        <v>Mar</v>
      </c>
      <c r="D3585" s="1">
        <v>45364</v>
      </c>
      <c r="E3585" t="s">
        <v>1833</v>
      </c>
      <c r="F3585" t="s">
        <v>80</v>
      </c>
      <c r="G3585">
        <v>11</v>
      </c>
      <c r="H3585">
        <v>1622.25</v>
      </c>
      <c r="I3585">
        <v>17844.75</v>
      </c>
      <c r="J3585" t="s">
        <v>81</v>
      </c>
      <c r="K3585">
        <v>7.626674463090044E-2</v>
      </c>
      <c r="L3585">
        <v>7.6266999999999996</v>
      </c>
      <c r="M3585" t="s">
        <v>82</v>
      </c>
    </row>
    <row r="3586" spans="1:13">
      <c r="A3586" t="s">
        <v>1476</v>
      </c>
      <c r="B3586" t="s">
        <v>1477</v>
      </c>
      <c r="C3586" t="str">
        <f>TEXT(D3586, "mmm")</f>
        <v>Mar</v>
      </c>
      <c r="D3586" s="1">
        <v>45364</v>
      </c>
      <c r="E3586" t="s">
        <v>1833</v>
      </c>
      <c r="F3586" t="s">
        <v>80</v>
      </c>
      <c r="G3586">
        <v>47</v>
      </c>
      <c r="H3586">
        <v>1621.24</v>
      </c>
      <c r="I3586">
        <v>76198.28</v>
      </c>
      <c r="J3586" t="s">
        <v>81</v>
      </c>
      <c r="K3586">
        <v>7.626674463090044E-2</v>
      </c>
      <c r="L3586">
        <v>7.6266999999999996</v>
      </c>
      <c r="M3586" t="s">
        <v>82</v>
      </c>
    </row>
    <row r="3587" spans="1:13">
      <c r="A3587" t="s">
        <v>1476</v>
      </c>
      <c r="B3587" t="s">
        <v>1477</v>
      </c>
      <c r="C3587" t="str">
        <f>TEXT(D3587, "mmm")</f>
        <v>Mar</v>
      </c>
      <c r="D3587" s="1">
        <v>45364</v>
      </c>
      <c r="E3587" t="s">
        <v>1833</v>
      </c>
      <c r="F3587" t="s">
        <v>80</v>
      </c>
      <c r="G3587">
        <v>42</v>
      </c>
      <c r="H3587">
        <v>1619.77</v>
      </c>
      <c r="I3587">
        <v>68030.34</v>
      </c>
      <c r="J3587" t="s">
        <v>81</v>
      </c>
      <c r="K3587">
        <v>7.626674463090044E-2</v>
      </c>
      <c r="L3587">
        <v>7.6266999999999996</v>
      </c>
      <c r="M3587" t="s">
        <v>82</v>
      </c>
    </row>
    <row r="3588" spans="1:13">
      <c r="A3588" t="s">
        <v>1912</v>
      </c>
      <c r="B3588" t="s">
        <v>1913</v>
      </c>
      <c r="C3588" t="str">
        <f>TEXT(D3588, "mmm")</f>
        <v>Mar</v>
      </c>
      <c r="D3588" s="1">
        <v>45364</v>
      </c>
      <c r="E3588" t="s">
        <v>1917</v>
      </c>
      <c r="F3588" t="s">
        <v>101</v>
      </c>
      <c r="G3588">
        <v>800000</v>
      </c>
      <c r="H3588">
        <v>5.36</v>
      </c>
      <c r="I3588">
        <v>4288000</v>
      </c>
      <c r="J3588" t="s">
        <v>86</v>
      </c>
      <c r="K3588">
        <v>-7.7821032248572064E-2</v>
      </c>
      <c r="L3588">
        <v>-7.7820999999999998</v>
      </c>
      <c r="M3588" t="s">
        <v>82</v>
      </c>
    </row>
    <row r="3589" spans="1:13">
      <c r="A3589" t="s">
        <v>103</v>
      </c>
      <c r="B3589" t="s">
        <v>104</v>
      </c>
      <c r="C3589" t="str">
        <f>TEXT(D3589, "mmm")</f>
        <v>Mar</v>
      </c>
      <c r="D3589" s="1">
        <v>45364</v>
      </c>
      <c r="E3589" t="s">
        <v>102</v>
      </c>
      <c r="F3589" t="s">
        <v>101</v>
      </c>
      <c r="G3589">
        <v>2687</v>
      </c>
      <c r="H3589">
        <v>11.82</v>
      </c>
      <c r="I3589">
        <v>31760.34</v>
      </c>
      <c r="J3589" t="s">
        <v>81</v>
      </c>
      <c r="K3589">
        <v>3.9069945081282587E-3</v>
      </c>
      <c r="L3589">
        <v>0.39069999999999999</v>
      </c>
      <c r="M3589" t="s">
        <v>82</v>
      </c>
    </row>
    <row r="3590" spans="1:13">
      <c r="A3590" t="s">
        <v>103</v>
      </c>
      <c r="B3590" t="s">
        <v>104</v>
      </c>
      <c r="C3590" t="str">
        <f>TEXT(D3590, "mmm")</f>
        <v>Mar</v>
      </c>
      <c r="D3590" s="1">
        <v>45364</v>
      </c>
      <c r="E3590" t="s">
        <v>100</v>
      </c>
      <c r="F3590" t="s">
        <v>101</v>
      </c>
      <c r="G3590">
        <v>2687</v>
      </c>
      <c r="H3590">
        <v>11.82</v>
      </c>
      <c r="I3590">
        <v>31760.34</v>
      </c>
      <c r="J3590" t="s">
        <v>81</v>
      </c>
      <c r="K3590">
        <v>3.9069945081282587E-3</v>
      </c>
      <c r="L3590">
        <v>0.39069999999999999</v>
      </c>
      <c r="M3590" t="s">
        <v>82</v>
      </c>
    </row>
    <row r="3591" spans="1:13">
      <c r="A3591" t="s">
        <v>2251</v>
      </c>
      <c r="B3591" t="s">
        <v>2252</v>
      </c>
      <c r="C3591" t="str">
        <f>TEXT(D3591, "mmm")</f>
        <v>Mar</v>
      </c>
      <c r="D3591" s="1">
        <v>45364</v>
      </c>
      <c r="E3591" t="s">
        <v>2253</v>
      </c>
      <c r="F3591" t="s">
        <v>128</v>
      </c>
      <c r="G3591">
        <v>184589</v>
      </c>
      <c r="H3591">
        <v>2.3199999999999998</v>
      </c>
      <c r="I3591">
        <v>428246.48</v>
      </c>
      <c r="J3591" t="s">
        <v>81</v>
      </c>
      <c r="K3591">
        <v>5.4393251178351372E-2</v>
      </c>
      <c r="L3591">
        <v>5.4393000000000002</v>
      </c>
      <c r="M3591" t="s">
        <v>82</v>
      </c>
    </row>
    <row r="3592" spans="1:13">
      <c r="A3592" t="s">
        <v>1912</v>
      </c>
      <c r="B3592" t="s">
        <v>1913</v>
      </c>
      <c r="C3592" t="str">
        <f>TEXT(D3592, "mmm")</f>
        <v>Mar</v>
      </c>
      <c r="D3592" s="1">
        <v>45364</v>
      </c>
      <c r="E3592" t="s">
        <v>1914</v>
      </c>
      <c r="F3592" t="s">
        <v>101</v>
      </c>
      <c r="G3592">
        <v>800000</v>
      </c>
      <c r="H3592">
        <v>5.36</v>
      </c>
      <c r="I3592">
        <v>4288000</v>
      </c>
      <c r="J3592" t="s">
        <v>86</v>
      </c>
      <c r="K3592">
        <v>-7.7821032248572064E-2</v>
      </c>
      <c r="L3592">
        <v>-7.7820999999999998</v>
      </c>
      <c r="M3592" t="s">
        <v>82</v>
      </c>
    </row>
    <row r="3593" spans="1:13">
      <c r="A3593" t="s">
        <v>1912</v>
      </c>
      <c r="B3593" t="s">
        <v>1913</v>
      </c>
      <c r="C3593" t="str">
        <f>TEXT(D3593, "mmm")</f>
        <v>Mar</v>
      </c>
      <c r="D3593" s="1">
        <v>45364</v>
      </c>
      <c r="E3593" t="s">
        <v>1915</v>
      </c>
      <c r="F3593" t="s">
        <v>101</v>
      </c>
      <c r="G3593">
        <v>800000</v>
      </c>
      <c r="H3593">
        <v>5.36</v>
      </c>
      <c r="I3593">
        <v>4288000</v>
      </c>
      <c r="J3593" t="s">
        <v>86</v>
      </c>
      <c r="K3593">
        <v>-7.7821032248572064E-2</v>
      </c>
      <c r="L3593">
        <v>-7.7820999999999998</v>
      </c>
      <c r="M3593" t="s">
        <v>82</v>
      </c>
    </row>
    <row r="3594" spans="1:13">
      <c r="A3594" t="s">
        <v>1912</v>
      </c>
      <c r="B3594" t="s">
        <v>1913</v>
      </c>
      <c r="C3594" t="str">
        <f>TEXT(D3594, "mmm")</f>
        <v>Mar</v>
      </c>
      <c r="D3594" s="1">
        <v>45364</v>
      </c>
      <c r="E3594" t="s">
        <v>1919</v>
      </c>
      <c r="F3594" t="s">
        <v>101</v>
      </c>
      <c r="G3594">
        <v>800000</v>
      </c>
      <c r="H3594">
        <v>5.36</v>
      </c>
      <c r="I3594">
        <v>4288000</v>
      </c>
      <c r="J3594" t="s">
        <v>86</v>
      </c>
      <c r="K3594">
        <v>-7.7821032248572064E-2</v>
      </c>
      <c r="L3594">
        <v>-7.7820999999999998</v>
      </c>
      <c r="M3594" t="s">
        <v>82</v>
      </c>
    </row>
    <row r="3595" spans="1:13">
      <c r="A3595" t="s">
        <v>1912</v>
      </c>
      <c r="B3595" t="s">
        <v>1913</v>
      </c>
      <c r="C3595" t="str">
        <f>TEXT(D3595, "mmm")</f>
        <v>Mar</v>
      </c>
      <c r="D3595" s="1">
        <v>45364</v>
      </c>
      <c r="E3595" t="s">
        <v>1918</v>
      </c>
      <c r="F3595" t="s">
        <v>101</v>
      </c>
      <c r="G3595">
        <v>800000</v>
      </c>
      <c r="H3595">
        <v>5.36</v>
      </c>
      <c r="I3595">
        <v>4288000</v>
      </c>
      <c r="J3595" t="s">
        <v>86</v>
      </c>
      <c r="K3595">
        <v>-7.7821032248572064E-2</v>
      </c>
      <c r="L3595">
        <v>-7.7820999999999998</v>
      </c>
      <c r="M3595" t="s">
        <v>82</v>
      </c>
    </row>
    <row r="3596" spans="1:13">
      <c r="A3596" t="s">
        <v>1912</v>
      </c>
      <c r="B3596" t="s">
        <v>1913</v>
      </c>
      <c r="C3596" t="str">
        <f>TEXT(D3596, "mmm")</f>
        <v>Mar</v>
      </c>
      <c r="D3596" s="1">
        <v>45364</v>
      </c>
      <c r="E3596" t="s">
        <v>1916</v>
      </c>
      <c r="F3596" t="s">
        <v>101</v>
      </c>
      <c r="G3596">
        <v>800000</v>
      </c>
      <c r="H3596">
        <v>5.36</v>
      </c>
      <c r="I3596">
        <v>4288000</v>
      </c>
      <c r="J3596" t="s">
        <v>86</v>
      </c>
      <c r="K3596">
        <v>-7.7821032248572064E-2</v>
      </c>
      <c r="L3596">
        <v>-7.7820999999999998</v>
      </c>
      <c r="M3596" t="s">
        <v>82</v>
      </c>
    </row>
    <row r="3597" spans="1:13">
      <c r="A3597" t="s">
        <v>2254</v>
      </c>
      <c r="B3597" t="s">
        <v>2255</v>
      </c>
      <c r="C3597" t="str">
        <f>TEXT(D3597, "mmm")</f>
        <v>Mar</v>
      </c>
      <c r="D3597" s="1">
        <v>45364</v>
      </c>
      <c r="E3597" t="s">
        <v>2256</v>
      </c>
      <c r="F3597" t="s">
        <v>80</v>
      </c>
      <c r="G3597">
        <v>8000</v>
      </c>
      <c r="H3597">
        <v>63.96</v>
      </c>
      <c r="I3597">
        <v>511680</v>
      </c>
      <c r="J3597" t="s">
        <v>86</v>
      </c>
      <c r="K3597">
        <v>1.7217319518137542E-2</v>
      </c>
      <c r="L3597">
        <v>1.7217</v>
      </c>
      <c r="M3597" t="s">
        <v>82</v>
      </c>
    </row>
    <row r="3598" spans="1:13">
      <c r="A3598" t="s">
        <v>2257</v>
      </c>
      <c r="B3598" t="s">
        <v>2258</v>
      </c>
      <c r="C3598" t="str">
        <f>TEXT(D3598, "mmm")</f>
        <v>Mar</v>
      </c>
      <c r="D3598" s="1">
        <v>45364</v>
      </c>
      <c r="E3598" t="s">
        <v>313</v>
      </c>
      <c r="F3598" t="s">
        <v>314</v>
      </c>
      <c r="G3598">
        <v>50000</v>
      </c>
      <c r="H3598">
        <v>1.5</v>
      </c>
      <c r="I3598">
        <v>75000</v>
      </c>
      <c r="J3598" t="s">
        <v>81</v>
      </c>
      <c r="K3598">
        <v>5.3691303626378639E-2</v>
      </c>
      <c r="L3598">
        <v>5.3691000000000004</v>
      </c>
      <c r="M3598" t="s">
        <v>82</v>
      </c>
    </row>
    <row r="3599" spans="1:13">
      <c r="A3599" t="s">
        <v>2259</v>
      </c>
      <c r="B3599" t="s">
        <v>2260</v>
      </c>
      <c r="C3599" t="str">
        <f>TEXT(D3599, "mmm")</f>
        <v>Mar</v>
      </c>
      <c r="D3599" s="1">
        <v>45364</v>
      </c>
      <c r="E3599" t="s">
        <v>2261</v>
      </c>
      <c r="F3599" t="s">
        <v>80</v>
      </c>
      <c r="G3599">
        <v>6860</v>
      </c>
      <c r="H3599">
        <v>7.29</v>
      </c>
      <c r="I3599">
        <v>50009.4</v>
      </c>
      <c r="J3599" t="s">
        <v>86</v>
      </c>
      <c r="K3599">
        <v>9.3693687037092133E-2</v>
      </c>
      <c r="L3599">
        <v>9.3694000000000006</v>
      </c>
      <c r="M3599" t="s">
        <v>82</v>
      </c>
    </row>
    <row r="3600" spans="1:13">
      <c r="A3600" t="s">
        <v>2235</v>
      </c>
      <c r="B3600" t="s">
        <v>2236</v>
      </c>
      <c r="C3600" t="str">
        <f>TEXT(D3600, "mmm")</f>
        <v>Mar</v>
      </c>
      <c r="D3600" s="1">
        <v>45364</v>
      </c>
      <c r="E3600" t="s">
        <v>2262</v>
      </c>
      <c r="F3600" t="s">
        <v>80</v>
      </c>
      <c r="G3600">
        <v>4900000</v>
      </c>
      <c r="H3600">
        <v>0.02</v>
      </c>
      <c r="I3600">
        <v>98000</v>
      </c>
      <c r="J3600" t="s">
        <v>81</v>
      </c>
      <c r="K3600">
        <v>-0.43181817873942951</v>
      </c>
      <c r="L3600">
        <v>-43.181800000000003</v>
      </c>
      <c r="M3600" t="s">
        <v>82</v>
      </c>
    </row>
    <row r="3601" spans="1:13">
      <c r="A3601" t="s">
        <v>2186</v>
      </c>
      <c r="B3601" t="s">
        <v>2187</v>
      </c>
      <c r="C3601" t="str">
        <f>TEXT(D3601, "mmm")</f>
        <v>Mar</v>
      </c>
      <c r="D3601" s="1">
        <v>45364</v>
      </c>
      <c r="E3601" t="s">
        <v>2263</v>
      </c>
      <c r="F3601" t="s">
        <v>80</v>
      </c>
      <c r="G3601">
        <v>3000</v>
      </c>
      <c r="H3601">
        <v>6.91</v>
      </c>
      <c r="I3601">
        <v>20730</v>
      </c>
      <c r="J3601" t="s">
        <v>81</v>
      </c>
      <c r="K3601">
        <v>0.10672514660650891</v>
      </c>
      <c r="L3601">
        <v>10.672499999999999</v>
      </c>
      <c r="M3601" t="s">
        <v>82</v>
      </c>
    </row>
    <row r="3602" spans="1:13">
      <c r="A3602" t="s">
        <v>1392</v>
      </c>
      <c r="B3602" t="s">
        <v>1393</v>
      </c>
      <c r="C3602" t="str">
        <f>TEXT(D3602, "mmm")</f>
        <v>Mar</v>
      </c>
      <c r="D3602" s="1">
        <v>45364</v>
      </c>
      <c r="E3602" t="s">
        <v>1395</v>
      </c>
      <c r="F3602" t="s">
        <v>101</v>
      </c>
      <c r="G3602">
        <v>16200</v>
      </c>
      <c r="H3602">
        <v>1.94</v>
      </c>
      <c r="I3602">
        <v>31428</v>
      </c>
      <c r="J3602" t="s">
        <v>81</v>
      </c>
      <c r="K3602">
        <v>1.5789458824326589E-2</v>
      </c>
      <c r="L3602">
        <v>1.5789</v>
      </c>
      <c r="M3602" t="s">
        <v>82</v>
      </c>
    </row>
    <row r="3603" spans="1:13">
      <c r="A3603" t="s">
        <v>1392</v>
      </c>
      <c r="B3603" t="s">
        <v>1393</v>
      </c>
      <c r="C3603" t="str">
        <f>TEXT(D3603, "mmm")</f>
        <v>Mar</v>
      </c>
      <c r="D3603" s="1">
        <v>45364</v>
      </c>
      <c r="E3603" t="s">
        <v>1396</v>
      </c>
      <c r="F3603" t="s">
        <v>101</v>
      </c>
      <c r="G3603">
        <v>16200</v>
      </c>
      <c r="H3603">
        <v>1.94</v>
      </c>
      <c r="I3603">
        <v>31428</v>
      </c>
      <c r="J3603" t="s">
        <v>81</v>
      </c>
      <c r="K3603">
        <v>1.5789458824326589E-2</v>
      </c>
      <c r="L3603">
        <v>1.5789</v>
      </c>
      <c r="M3603" t="s">
        <v>82</v>
      </c>
    </row>
    <row r="3604" spans="1:13">
      <c r="A3604" t="s">
        <v>1392</v>
      </c>
      <c r="B3604" t="s">
        <v>1393</v>
      </c>
      <c r="C3604" t="str">
        <f>TEXT(D3604, "mmm")</f>
        <v>Mar</v>
      </c>
      <c r="D3604" s="1">
        <v>45364</v>
      </c>
      <c r="E3604" t="s">
        <v>1397</v>
      </c>
      <c r="F3604" t="s">
        <v>101</v>
      </c>
      <c r="G3604">
        <v>16200</v>
      </c>
      <c r="H3604">
        <v>1.94</v>
      </c>
      <c r="I3604">
        <v>31428</v>
      </c>
      <c r="J3604" t="s">
        <v>81</v>
      </c>
      <c r="K3604">
        <v>1.5789458824326589E-2</v>
      </c>
      <c r="L3604">
        <v>1.5789</v>
      </c>
      <c r="M3604" t="s">
        <v>82</v>
      </c>
    </row>
    <row r="3605" spans="1:13">
      <c r="A3605" t="s">
        <v>1392</v>
      </c>
      <c r="B3605" t="s">
        <v>1393</v>
      </c>
      <c r="C3605" t="str">
        <f>TEXT(D3605, "mmm")</f>
        <v>Mar</v>
      </c>
      <c r="D3605" s="1">
        <v>45364</v>
      </c>
      <c r="E3605" t="s">
        <v>1394</v>
      </c>
      <c r="F3605" t="s">
        <v>217</v>
      </c>
      <c r="G3605">
        <v>16200</v>
      </c>
      <c r="H3605">
        <v>1.94</v>
      </c>
      <c r="I3605">
        <v>31428</v>
      </c>
      <c r="J3605" t="s">
        <v>81</v>
      </c>
      <c r="K3605">
        <v>1.5789458824326589E-2</v>
      </c>
      <c r="L3605">
        <v>1.5789</v>
      </c>
      <c r="M3605" t="s">
        <v>82</v>
      </c>
    </row>
    <row r="3606" spans="1:13">
      <c r="A3606" t="s">
        <v>2259</v>
      </c>
      <c r="B3606" t="s">
        <v>2260</v>
      </c>
      <c r="C3606" t="str">
        <f>TEXT(D3606, "mmm")</f>
        <v>Mar</v>
      </c>
      <c r="D3606" s="1">
        <v>45364</v>
      </c>
      <c r="E3606" t="s">
        <v>2264</v>
      </c>
      <c r="F3606" t="s">
        <v>80</v>
      </c>
      <c r="G3606">
        <v>6860</v>
      </c>
      <c r="H3606">
        <v>7.29</v>
      </c>
      <c r="I3606">
        <v>50009.4</v>
      </c>
      <c r="J3606" t="s">
        <v>86</v>
      </c>
      <c r="K3606">
        <v>9.3693687037092133E-2</v>
      </c>
      <c r="L3606">
        <v>9.3694000000000006</v>
      </c>
      <c r="M3606" t="s">
        <v>82</v>
      </c>
    </row>
    <row r="3607" spans="1:13">
      <c r="A3607" t="s">
        <v>2259</v>
      </c>
      <c r="B3607" t="s">
        <v>2260</v>
      </c>
      <c r="C3607" t="str">
        <f>TEXT(D3607, "mmm")</f>
        <v>Mar</v>
      </c>
      <c r="D3607" s="1">
        <v>45364</v>
      </c>
      <c r="E3607" t="s">
        <v>2265</v>
      </c>
      <c r="F3607" t="s">
        <v>128</v>
      </c>
      <c r="G3607">
        <v>2000</v>
      </c>
      <c r="H3607">
        <v>7.29</v>
      </c>
      <c r="I3607">
        <v>14580</v>
      </c>
      <c r="J3607" t="s">
        <v>81</v>
      </c>
      <c r="K3607">
        <v>9.3693687037092133E-2</v>
      </c>
      <c r="L3607">
        <v>9.3694000000000006</v>
      </c>
      <c r="M3607" t="s">
        <v>82</v>
      </c>
    </row>
    <row r="3608" spans="1:13">
      <c r="A3608" t="s">
        <v>321</v>
      </c>
      <c r="B3608" t="s">
        <v>322</v>
      </c>
      <c r="C3608" t="str">
        <f>TEXT(D3608, "mmm")</f>
        <v>Mar</v>
      </c>
      <c r="D3608" s="1">
        <v>45364</v>
      </c>
      <c r="E3608" t="s">
        <v>323</v>
      </c>
      <c r="F3608" t="s">
        <v>118</v>
      </c>
      <c r="G3608">
        <v>5555</v>
      </c>
      <c r="H3608">
        <v>3</v>
      </c>
      <c r="I3608">
        <v>16665</v>
      </c>
      <c r="J3608" t="s">
        <v>81</v>
      </c>
      <c r="K3608">
        <v>0.2107280508969791</v>
      </c>
      <c r="L3608">
        <v>21.072800000000001</v>
      </c>
      <c r="M3608" t="s">
        <v>82</v>
      </c>
    </row>
    <row r="3609" spans="1:13">
      <c r="A3609" t="s">
        <v>2159</v>
      </c>
      <c r="B3609" t="s">
        <v>2160</v>
      </c>
      <c r="C3609" t="str">
        <f>TEXT(D3609, "mmm")</f>
        <v>Mar</v>
      </c>
      <c r="D3609" s="1">
        <v>45364</v>
      </c>
      <c r="E3609" t="s">
        <v>2161</v>
      </c>
      <c r="F3609" t="s">
        <v>217</v>
      </c>
      <c r="G3609">
        <v>37500</v>
      </c>
      <c r="H3609">
        <v>2.79</v>
      </c>
      <c r="I3609">
        <v>104625</v>
      </c>
      <c r="J3609" t="s">
        <v>81</v>
      </c>
      <c r="K3609">
        <v>9.3283579765913949E-2</v>
      </c>
      <c r="L3609">
        <v>9.3284000000000002</v>
      </c>
      <c r="M3609" t="s">
        <v>82</v>
      </c>
    </row>
    <row r="3610" spans="1:13">
      <c r="A3610" t="s">
        <v>2159</v>
      </c>
      <c r="B3610" t="s">
        <v>2160</v>
      </c>
      <c r="C3610" t="str">
        <f>TEXT(D3610, "mmm")</f>
        <v>Mar</v>
      </c>
      <c r="D3610" s="1">
        <v>45364</v>
      </c>
      <c r="E3610" t="s">
        <v>2161</v>
      </c>
      <c r="F3610" t="s">
        <v>217</v>
      </c>
      <c r="G3610">
        <v>37500</v>
      </c>
      <c r="H3610">
        <v>2.79</v>
      </c>
      <c r="I3610">
        <v>104625</v>
      </c>
      <c r="J3610" t="s">
        <v>81</v>
      </c>
      <c r="K3610">
        <v>9.3283579765913949E-2</v>
      </c>
      <c r="L3610">
        <v>9.3284000000000002</v>
      </c>
      <c r="M3610" t="s">
        <v>82</v>
      </c>
    </row>
    <row r="3611" spans="1:13">
      <c r="A3611" t="s">
        <v>2266</v>
      </c>
      <c r="B3611" t="s">
        <v>2267</v>
      </c>
      <c r="C3611" t="str">
        <f>TEXT(D3611, "mmm")</f>
        <v>Mar</v>
      </c>
      <c r="D3611" s="1">
        <v>45364</v>
      </c>
      <c r="E3611" t="s">
        <v>2268</v>
      </c>
      <c r="F3611" t="s">
        <v>118</v>
      </c>
      <c r="G3611">
        <v>1000</v>
      </c>
      <c r="H3611">
        <v>21.76</v>
      </c>
      <c r="I3611">
        <v>21760</v>
      </c>
      <c r="J3611" t="s">
        <v>86</v>
      </c>
      <c r="K3611">
        <v>-5.9144622257134571E-3</v>
      </c>
      <c r="L3611">
        <v>-0.59140000000000004</v>
      </c>
      <c r="M3611" t="s">
        <v>82</v>
      </c>
    </row>
    <row r="3612" spans="1:13">
      <c r="A3612" t="s">
        <v>1409</v>
      </c>
      <c r="B3612" t="s">
        <v>1410</v>
      </c>
      <c r="C3612" t="str">
        <f>TEXT(D3612, "mmm")</f>
        <v>Mar</v>
      </c>
      <c r="D3612" s="1">
        <v>45364</v>
      </c>
      <c r="E3612" t="s">
        <v>1411</v>
      </c>
      <c r="F3612" t="s">
        <v>217</v>
      </c>
      <c r="G3612">
        <v>25000</v>
      </c>
      <c r="H3612">
        <v>1.1100000000000001</v>
      </c>
      <c r="I3612">
        <v>27750</v>
      </c>
      <c r="J3612" t="s">
        <v>81</v>
      </c>
      <c r="K3612">
        <v>0.17499992549419699</v>
      </c>
      <c r="L3612">
        <v>17.5</v>
      </c>
      <c r="M3612" t="s">
        <v>82</v>
      </c>
    </row>
    <row r="3613" spans="1:13">
      <c r="A3613" t="s">
        <v>2180</v>
      </c>
      <c r="B3613" t="s">
        <v>2181</v>
      </c>
      <c r="C3613" t="str">
        <f>TEXT(D3613, "mmm")</f>
        <v>Mar</v>
      </c>
      <c r="D3613" s="1">
        <v>45364</v>
      </c>
      <c r="E3613" t="s">
        <v>2269</v>
      </c>
      <c r="F3613" t="s">
        <v>80</v>
      </c>
      <c r="G3613">
        <v>1635</v>
      </c>
      <c r="H3613">
        <v>12.22</v>
      </c>
      <c r="I3613">
        <v>19979.7</v>
      </c>
      <c r="J3613" t="s">
        <v>81</v>
      </c>
      <c r="K3613">
        <v>-1.7312535218199199E-2</v>
      </c>
      <c r="L3613">
        <v>-1.7313000000000001</v>
      </c>
      <c r="M3613" t="s">
        <v>82</v>
      </c>
    </row>
    <row r="3614" spans="1:13">
      <c r="A3614" t="s">
        <v>468</v>
      </c>
      <c r="B3614" t="s">
        <v>469</v>
      </c>
      <c r="C3614" t="str">
        <f>TEXT(D3614, "mmm")</f>
        <v>Mar</v>
      </c>
      <c r="D3614" s="1">
        <v>45364</v>
      </c>
      <c r="E3614" t="s">
        <v>473</v>
      </c>
      <c r="F3614" t="s">
        <v>101</v>
      </c>
      <c r="G3614">
        <v>36781</v>
      </c>
      <c r="H3614">
        <v>3.04</v>
      </c>
      <c r="I3614">
        <v>111814.24</v>
      </c>
      <c r="J3614" t="s">
        <v>81</v>
      </c>
      <c r="K3614">
        <v>0.31578949019519281</v>
      </c>
      <c r="L3614">
        <v>31.578900000000001</v>
      </c>
      <c r="M3614" t="s">
        <v>82</v>
      </c>
    </row>
    <row r="3615" spans="1:13">
      <c r="A3615" t="s">
        <v>2266</v>
      </c>
      <c r="B3615" t="s">
        <v>2267</v>
      </c>
      <c r="C3615" t="str">
        <f>TEXT(D3615, "mmm")</f>
        <v>Mar</v>
      </c>
      <c r="D3615" s="1">
        <v>45364</v>
      </c>
      <c r="E3615" t="s">
        <v>2268</v>
      </c>
      <c r="F3615" t="s">
        <v>118</v>
      </c>
      <c r="G3615">
        <v>500</v>
      </c>
      <c r="H3615">
        <v>21.75</v>
      </c>
      <c r="I3615">
        <v>10875</v>
      </c>
      <c r="J3615" t="s">
        <v>81</v>
      </c>
      <c r="K3615">
        <v>-5.9144622257134571E-3</v>
      </c>
      <c r="L3615">
        <v>-0.59140000000000004</v>
      </c>
      <c r="M3615" t="s">
        <v>82</v>
      </c>
    </row>
    <row r="3616" spans="1:13">
      <c r="A3616" t="s">
        <v>2123</v>
      </c>
      <c r="B3616" t="s">
        <v>2124</v>
      </c>
      <c r="C3616" t="str">
        <f>TEXT(D3616, "mmm")</f>
        <v>Mar</v>
      </c>
      <c r="D3616" s="1">
        <v>45364</v>
      </c>
      <c r="E3616" t="s">
        <v>2134</v>
      </c>
      <c r="F3616" t="s">
        <v>217</v>
      </c>
      <c r="G3616">
        <v>6749</v>
      </c>
      <c r="H3616">
        <v>5.75</v>
      </c>
      <c r="I3616">
        <v>38806.75</v>
      </c>
      <c r="J3616" t="s">
        <v>81</v>
      </c>
      <c r="K3616">
        <v>1.936643609502053E-2</v>
      </c>
      <c r="L3616">
        <v>1.9366000000000001</v>
      </c>
      <c r="M3616" t="s">
        <v>82</v>
      </c>
    </row>
    <row r="3617" spans="1:13">
      <c r="A3617" t="s">
        <v>2235</v>
      </c>
      <c r="B3617" t="s">
        <v>2236</v>
      </c>
      <c r="C3617" t="str">
        <f>TEXT(D3617, "mmm")</f>
        <v>Mar</v>
      </c>
      <c r="D3617" s="1">
        <v>45364</v>
      </c>
      <c r="E3617" t="s">
        <v>2270</v>
      </c>
      <c r="F3617" t="s">
        <v>80</v>
      </c>
      <c r="G3617">
        <v>4900000</v>
      </c>
      <c r="H3617">
        <v>0.02</v>
      </c>
      <c r="I3617">
        <v>98000</v>
      </c>
      <c r="J3617" t="s">
        <v>81</v>
      </c>
      <c r="K3617">
        <v>-0.43181817873942951</v>
      </c>
      <c r="L3617">
        <v>-43.181800000000003</v>
      </c>
      <c r="M3617" t="s">
        <v>82</v>
      </c>
    </row>
    <row r="3618" spans="1:13">
      <c r="A3618" t="s">
        <v>2271</v>
      </c>
      <c r="B3618" t="s">
        <v>2272</v>
      </c>
      <c r="C3618" t="str">
        <f>TEXT(D3618, "mmm")</f>
        <v>Mar</v>
      </c>
      <c r="D3618" s="1">
        <v>45365</v>
      </c>
      <c r="E3618" t="s">
        <v>2273</v>
      </c>
      <c r="F3618" t="s">
        <v>101</v>
      </c>
      <c r="G3618">
        <v>24167</v>
      </c>
      <c r="H3618">
        <v>20.72</v>
      </c>
      <c r="I3618">
        <v>500740.24</v>
      </c>
      <c r="J3618" t="s">
        <v>81</v>
      </c>
      <c r="K3618">
        <v>0.13819573606907889</v>
      </c>
      <c r="L3618">
        <v>13.819599999999999</v>
      </c>
      <c r="M3618" t="s">
        <v>82</v>
      </c>
    </row>
    <row r="3619" spans="1:13">
      <c r="A3619" t="s">
        <v>2271</v>
      </c>
      <c r="B3619" t="s">
        <v>2272</v>
      </c>
      <c r="C3619" t="str">
        <f>TEXT(D3619, "mmm")</f>
        <v>Mar</v>
      </c>
      <c r="D3619" s="1">
        <v>45365</v>
      </c>
      <c r="E3619" t="s">
        <v>2274</v>
      </c>
      <c r="F3619" t="s">
        <v>101</v>
      </c>
      <c r="G3619">
        <v>24167</v>
      </c>
      <c r="H3619">
        <v>20.72</v>
      </c>
      <c r="I3619">
        <v>500740.24</v>
      </c>
      <c r="J3619" t="s">
        <v>81</v>
      </c>
      <c r="K3619">
        <v>0.13819573606907889</v>
      </c>
      <c r="L3619">
        <v>13.819599999999999</v>
      </c>
      <c r="M3619" t="s">
        <v>82</v>
      </c>
    </row>
    <row r="3620" spans="1:13">
      <c r="A3620" t="s">
        <v>2271</v>
      </c>
      <c r="B3620" t="s">
        <v>2272</v>
      </c>
      <c r="C3620" t="str">
        <f>TEXT(D3620, "mmm")</f>
        <v>Mar</v>
      </c>
      <c r="D3620" s="1">
        <v>45365</v>
      </c>
      <c r="E3620" t="s">
        <v>2275</v>
      </c>
      <c r="F3620" t="s">
        <v>101</v>
      </c>
      <c r="G3620">
        <v>24167</v>
      </c>
      <c r="H3620">
        <v>20.72</v>
      </c>
      <c r="I3620">
        <v>500740.24</v>
      </c>
      <c r="J3620" t="s">
        <v>81</v>
      </c>
      <c r="K3620">
        <v>0.13819573606907889</v>
      </c>
      <c r="L3620">
        <v>13.819599999999999</v>
      </c>
      <c r="M3620" t="s">
        <v>82</v>
      </c>
    </row>
    <row r="3621" spans="1:13">
      <c r="A3621" t="s">
        <v>2271</v>
      </c>
      <c r="B3621" t="s">
        <v>2272</v>
      </c>
      <c r="C3621" t="str">
        <f>TEXT(D3621, "mmm")</f>
        <v>Mar</v>
      </c>
      <c r="D3621" s="1">
        <v>45365</v>
      </c>
      <c r="E3621" t="s">
        <v>2276</v>
      </c>
      <c r="F3621" t="s">
        <v>101</v>
      </c>
      <c r="G3621">
        <v>24167</v>
      </c>
      <c r="H3621">
        <v>20.72</v>
      </c>
      <c r="I3621">
        <v>500740.24</v>
      </c>
      <c r="J3621" t="s">
        <v>81</v>
      </c>
      <c r="K3621">
        <v>0.13819573606907889</v>
      </c>
      <c r="L3621">
        <v>13.819599999999999</v>
      </c>
      <c r="M3621" t="s">
        <v>82</v>
      </c>
    </row>
    <row r="3622" spans="1:13">
      <c r="A3622" t="s">
        <v>2271</v>
      </c>
      <c r="B3622" t="s">
        <v>2272</v>
      </c>
      <c r="C3622" t="str">
        <f>TEXT(D3622, "mmm")</f>
        <v>Mar</v>
      </c>
      <c r="D3622" s="1">
        <v>45365</v>
      </c>
      <c r="E3622" t="s">
        <v>2277</v>
      </c>
      <c r="F3622" t="s">
        <v>101</v>
      </c>
      <c r="G3622">
        <v>24167</v>
      </c>
      <c r="H3622">
        <v>20.72</v>
      </c>
      <c r="I3622">
        <v>500740.24</v>
      </c>
      <c r="J3622" t="s">
        <v>81</v>
      </c>
      <c r="K3622">
        <v>0.13819573606907889</v>
      </c>
      <c r="L3622">
        <v>13.819599999999999</v>
      </c>
      <c r="M3622" t="s">
        <v>82</v>
      </c>
    </row>
    <row r="3623" spans="1:13">
      <c r="A3623" t="s">
        <v>107</v>
      </c>
      <c r="B3623" t="s">
        <v>108</v>
      </c>
      <c r="C3623" t="str">
        <f>TEXT(D3623, "mmm")</f>
        <v>Mar</v>
      </c>
      <c r="D3623" s="1">
        <v>45365</v>
      </c>
      <c r="E3623" t="s">
        <v>111</v>
      </c>
      <c r="F3623" t="s">
        <v>101</v>
      </c>
      <c r="G3623">
        <v>23892</v>
      </c>
      <c r="H3623">
        <v>7.13</v>
      </c>
      <c r="I3623">
        <v>170349.96</v>
      </c>
      <c r="J3623" t="s">
        <v>81</v>
      </c>
      <c r="K3623">
        <v>-5.5555504045367347E-2</v>
      </c>
      <c r="L3623">
        <v>-5.5556000000000001</v>
      </c>
      <c r="M3623" t="s">
        <v>82</v>
      </c>
    </row>
    <row r="3624" spans="1:13">
      <c r="A3624" t="s">
        <v>107</v>
      </c>
      <c r="B3624" t="s">
        <v>108</v>
      </c>
      <c r="C3624" t="str">
        <f>TEXT(D3624, "mmm")</f>
        <v>Mar</v>
      </c>
      <c r="D3624" s="1">
        <v>45365</v>
      </c>
      <c r="E3624" t="s">
        <v>109</v>
      </c>
      <c r="F3624" t="s">
        <v>101</v>
      </c>
      <c r="G3624">
        <v>23892</v>
      </c>
      <c r="H3624">
        <v>7.13</v>
      </c>
      <c r="I3624">
        <v>170349.96</v>
      </c>
      <c r="J3624" t="s">
        <v>81</v>
      </c>
      <c r="K3624">
        <v>-5.5555504045367347E-2</v>
      </c>
      <c r="L3624">
        <v>-5.5556000000000001</v>
      </c>
      <c r="M3624" t="s">
        <v>82</v>
      </c>
    </row>
    <row r="3625" spans="1:13">
      <c r="A3625" t="s">
        <v>107</v>
      </c>
      <c r="B3625" t="s">
        <v>108</v>
      </c>
      <c r="C3625" t="str">
        <f>TEXT(D3625, "mmm")</f>
        <v>Mar</v>
      </c>
      <c r="D3625" s="1">
        <v>45365</v>
      </c>
      <c r="E3625" t="s">
        <v>110</v>
      </c>
      <c r="F3625" t="s">
        <v>101</v>
      </c>
      <c r="G3625">
        <v>23892</v>
      </c>
      <c r="H3625">
        <v>7.13</v>
      </c>
      <c r="I3625">
        <v>170349.96</v>
      </c>
      <c r="J3625" t="s">
        <v>81</v>
      </c>
      <c r="K3625">
        <v>-5.5555504045367347E-2</v>
      </c>
      <c r="L3625">
        <v>-5.5556000000000001</v>
      </c>
      <c r="M3625" t="s">
        <v>82</v>
      </c>
    </row>
    <row r="3626" spans="1:13">
      <c r="A3626" t="s">
        <v>2278</v>
      </c>
      <c r="B3626" t="s">
        <v>2279</v>
      </c>
      <c r="C3626" t="str">
        <f>TEXT(D3626, "mmm")</f>
        <v>Mar</v>
      </c>
      <c r="D3626" s="1">
        <v>45365</v>
      </c>
      <c r="E3626" t="s">
        <v>2280</v>
      </c>
      <c r="F3626" t="s">
        <v>251</v>
      </c>
      <c r="G3626">
        <v>648372</v>
      </c>
      <c r="H3626">
        <v>0.54</v>
      </c>
      <c r="I3626">
        <v>350120.88</v>
      </c>
      <c r="J3626" t="s">
        <v>81</v>
      </c>
      <c r="K3626">
        <v>0.21495332878104861</v>
      </c>
      <c r="L3626">
        <v>21.4953</v>
      </c>
      <c r="M3626" t="s">
        <v>82</v>
      </c>
    </row>
    <row r="3627" spans="1:13">
      <c r="A3627" t="s">
        <v>2281</v>
      </c>
      <c r="B3627" t="s">
        <v>2282</v>
      </c>
      <c r="C3627" t="str">
        <f>TEXT(D3627, "mmm")</f>
        <v>Mar</v>
      </c>
      <c r="D3627" s="1">
        <v>45365</v>
      </c>
      <c r="E3627" t="s">
        <v>2283</v>
      </c>
      <c r="F3627" t="s">
        <v>128</v>
      </c>
      <c r="G3627">
        <v>103000</v>
      </c>
      <c r="H3627">
        <v>4.82</v>
      </c>
      <c r="I3627">
        <v>496460.00000000012</v>
      </c>
      <c r="J3627" t="s">
        <v>86</v>
      </c>
      <c r="K3627">
        <v>2.904561441900122E-2</v>
      </c>
      <c r="L3627">
        <v>2.9045999999999998</v>
      </c>
      <c r="M3627" t="s">
        <v>82</v>
      </c>
    </row>
    <row r="3628" spans="1:13">
      <c r="A3628" t="s">
        <v>2284</v>
      </c>
      <c r="B3628" t="s">
        <v>2285</v>
      </c>
      <c r="C3628" t="str">
        <f>TEXT(D3628, "mmm")</f>
        <v>Mar</v>
      </c>
      <c r="D3628" s="1">
        <v>45365</v>
      </c>
      <c r="E3628" t="s">
        <v>2286</v>
      </c>
      <c r="F3628" t="s">
        <v>118</v>
      </c>
      <c r="G3628">
        <v>10118</v>
      </c>
      <c r="H3628">
        <v>1.75</v>
      </c>
      <c r="I3628">
        <v>17706.5</v>
      </c>
      <c r="J3628" t="s">
        <v>81</v>
      </c>
      <c r="K3628">
        <v>0.23033710995522449</v>
      </c>
      <c r="L3628">
        <v>23.0337</v>
      </c>
      <c r="M3628" t="s">
        <v>82</v>
      </c>
    </row>
    <row r="3629" spans="1:13">
      <c r="A3629" t="s">
        <v>2287</v>
      </c>
      <c r="B3629" t="s">
        <v>2288</v>
      </c>
      <c r="C3629" t="str">
        <f>TEXT(D3629, "mmm")</f>
        <v>Mar</v>
      </c>
      <c r="D3629" s="1">
        <v>45365</v>
      </c>
      <c r="E3629" t="s">
        <v>2289</v>
      </c>
      <c r="F3629" t="s">
        <v>80</v>
      </c>
      <c r="G3629">
        <v>137000</v>
      </c>
      <c r="H3629">
        <v>0.73</v>
      </c>
      <c r="I3629">
        <v>100010</v>
      </c>
      <c r="J3629" t="s">
        <v>81</v>
      </c>
      <c r="K3629">
        <v>9.5172418555804938E-2</v>
      </c>
      <c r="L3629">
        <v>9.5172000000000008</v>
      </c>
      <c r="M3629" t="s">
        <v>82</v>
      </c>
    </row>
    <row r="3630" spans="1:13">
      <c r="A3630" t="s">
        <v>2290</v>
      </c>
      <c r="B3630" t="s">
        <v>2291</v>
      </c>
      <c r="C3630" t="str">
        <f>TEXT(D3630, "mmm")</f>
        <v>Mar</v>
      </c>
      <c r="D3630" s="1">
        <v>45365</v>
      </c>
      <c r="E3630" t="s">
        <v>2292</v>
      </c>
      <c r="F3630" t="s">
        <v>80</v>
      </c>
      <c r="G3630">
        <v>50000</v>
      </c>
      <c r="H3630">
        <v>3.5</v>
      </c>
      <c r="I3630">
        <v>175000</v>
      </c>
      <c r="J3630" t="s">
        <v>86</v>
      </c>
      <c r="K3630">
        <v>-4.9418626007613042E-2</v>
      </c>
      <c r="L3630">
        <v>-4.9419000000000004</v>
      </c>
      <c r="M3630" t="s">
        <v>82</v>
      </c>
    </row>
    <row r="3631" spans="1:13">
      <c r="A3631" t="s">
        <v>999</v>
      </c>
      <c r="B3631" t="s">
        <v>1000</v>
      </c>
      <c r="C3631" t="str">
        <f>TEXT(D3631, "mmm")</f>
        <v>Mar</v>
      </c>
      <c r="D3631" s="1">
        <v>45365</v>
      </c>
      <c r="E3631" t="s">
        <v>1001</v>
      </c>
      <c r="F3631" t="s">
        <v>80</v>
      </c>
      <c r="G3631">
        <v>1929</v>
      </c>
      <c r="H3631">
        <v>7.3</v>
      </c>
      <c r="I3631">
        <v>14081.7</v>
      </c>
      <c r="J3631" t="s">
        <v>81</v>
      </c>
      <c r="K3631">
        <v>-3.013702209323665E-2</v>
      </c>
      <c r="L3631">
        <v>-3.0137</v>
      </c>
      <c r="M3631" t="s">
        <v>82</v>
      </c>
    </row>
    <row r="3632" spans="1:13">
      <c r="A3632" t="s">
        <v>2113</v>
      </c>
      <c r="B3632" t="s">
        <v>2114</v>
      </c>
      <c r="C3632" t="str">
        <f>TEXT(D3632, "mmm")</f>
        <v>Mar</v>
      </c>
      <c r="D3632" s="1">
        <v>45365</v>
      </c>
      <c r="E3632" t="s">
        <v>2293</v>
      </c>
      <c r="F3632" t="s">
        <v>118</v>
      </c>
      <c r="G3632">
        <v>1400</v>
      </c>
      <c r="H3632">
        <v>156.69999999999999</v>
      </c>
      <c r="I3632">
        <v>219380</v>
      </c>
      <c r="J3632" t="s">
        <v>86</v>
      </c>
      <c r="K3632">
        <v>8.9376388288004982E-2</v>
      </c>
      <c r="L3632">
        <v>8.9375999999999998</v>
      </c>
      <c r="M3632" t="s">
        <v>82</v>
      </c>
    </row>
    <row r="3633" spans="1:13">
      <c r="A3633" t="s">
        <v>356</v>
      </c>
      <c r="B3633" t="s">
        <v>357</v>
      </c>
      <c r="C3633" t="str">
        <f>TEXT(D3633, "mmm")</f>
        <v>Mar</v>
      </c>
      <c r="D3633" s="1">
        <v>45365</v>
      </c>
      <c r="E3633" t="s">
        <v>313</v>
      </c>
      <c r="F3633" t="s">
        <v>314</v>
      </c>
      <c r="G3633">
        <v>645838</v>
      </c>
      <c r="H3633">
        <v>12.8</v>
      </c>
      <c r="I3633">
        <v>8266726.4000000004</v>
      </c>
      <c r="J3633" t="s">
        <v>86</v>
      </c>
      <c r="K3633">
        <v>8.6583513008951174E-2</v>
      </c>
      <c r="L3633">
        <v>8.6584000000000003</v>
      </c>
      <c r="M3633" t="s">
        <v>82</v>
      </c>
    </row>
    <row r="3634" spans="1:13">
      <c r="A3634" t="s">
        <v>1476</v>
      </c>
      <c r="B3634" t="s">
        <v>1477</v>
      </c>
      <c r="C3634" t="str">
        <f>TEXT(D3634, "mmm")</f>
        <v>Mar</v>
      </c>
      <c r="D3634" s="1">
        <v>45365</v>
      </c>
      <c r="E3634" t="s">
        <v>2294</v>
      </c>
      <c r="F3634" t="s">
        <v>80</v>
      </c>
      <c r="G3634">
        <v>10</v>
      </c>
      <c r="H3634">
        <v>1646.22</v>
      </c>
      <c r="I3634">
        <v>16462.2</v>
      </c>
      <c r="J3634" t="s">
        <v>81</v>
      </c>
      <c r="K3634">
        <v>5.6440082892325723E-2</v>
      </c>
      <c r="L3634">
        <v>5.6440000000000001</v>
      </c>
      <c r="M3634" t="s">
        <v>82</v>
      </c>
    </row>
    <row r="3635" spans="1:13">
      <c r="A3635" t="s">
        <v>1476</v>
      </c>
      <c r="B3635" t="s">
        <v>1477</v>
      </c>
      <c r="C3635" t="str">
        <f>TEXT(D3635, "mmm")</f>
        <v>Mar</v>
      </c>
      <c r="D3635" s="1">
        <v>45365</v>
      </c>
      <c r="E3635" t="s">
        <v>2294</v>
      </c>
      <c r="F3635" t="s">
        <v>80</v>
      </c>
      <c r="G3635">
        <v>37</v>
      </c>
      <c r="H3635">
        <v>1642.68</v>
      </c>
      <c r="I3635">
        <v>60779.16</v>
      </c>
      <c r="J3635" t="s">
        <v>81</v>
      </c>
      <c r="K3635">
        <v>5.6440082892325723E-2</v>
      </c>
      <c r="L3635">
        <v>5.6440000000000001</v>
      </c>
      <c r="M3635" t="s">
        <v>82</v>
      </c>
    </row>
    <row r="3636" spans="1:13">
      <c r="A3636" t="s">
        <v>1476</v>
      </c>
      <c r="B3636" t="s">
        <v>1477</v>
      </c>
      <c r="C3636" t="str">
        <f>TEXT(D3636, "mmm")</f>
        <v>Mar</v>
      </c>
      <c r="D3636" s="1">
        <v>45365</v>
      </c>
      <c r="E3636" t="s">
        <v>2294</v>
      </c>
      <c r="F3636" t="s">
        <v>80</v>
      </c>
      <c r="G3636">
        <v>58</v>
      </c>
      <c r="H3636">
        <v>1634</v>
      </c>
      <c r="I3636">
        <v>94772</v>
      </c>
      <c r="J3636" t="s">
        <v>81</v>
      </c>
      <c r="K3636">
        <v>5.6440082892325723E-2</v>
      </c>
      <c r="L3636">
        <v>5.6440000000000001</v>
      </c>
      <c r="M3636" t="s">
        <v>82</v>
      </c>
    </row>
    <row r="3637" spans="1:13">
      <c r="A3637" t="s">
        <v>1476</v>
      </c>
      <c r="B3637" t="s">
        <v>1477</v>
      </c>
      <c r="C3637" t="str">
        <f>TEXT(D3637, "mmm")</f>
        <v>Mar</v>
      </c>
      <c r="D3637" s="1">
        <v>45365</v>
      </c>
      <c r="E3637" t="s">
        <v>2294</v>
      </c>
      <c r="F3637" t="s">
        <v>80</v>
      </c>
      <c r="G3637">
        <v>9</v>
      </c>
      <c r="H3637">
        <v>1646.42</v>
      </c>
      <c r="I3637">
        <v>14817.78</v>
      </c>
      <c r="J3637" t="s">
        <v>81</v>
      </c>
      <c r="K3637">
        <v>5.6440082892325723E-2</v>
      </c>
      <c r="L3637">
        <v>5.6440000000000001</v>
      </c>
      <c r="M3637" t="s">
        <v>82</v>
      </c>
    </row>
    <row r="3638" spans="1:13">
      <c r="A3638" t="s">
        <v>1476</v>
      </c>
      <c r="B3638" t="s">
        <v>1477</v>
      </c>
      <c r="C3638" t="str">
        <f>TEXT(D3638, "mmm")</f>
        <v>Mar</v>
      </c>
      <c r="D3638" s="1">
        <v>45365</v>
      </c>
      <c r="E3638" t="s">
        <v>2294</v>
      </c>
      <c r="F3638" t="s">
        <v>80</v>
      </c>
      <c r="G3638">
        <v>26</v>
      </c>
      <c r="H3638">
        <v>1642.79</v>
      </c>
      <c r="I3638">
        <v>42712.54</v>
      </c>
      <c r="J3638" t="s">
        <v>81</v>
      </c>
      <c r="K3638">
        <v>5.6440082892325723E-2</v>
      </c>
      <c r="L3638">
        <v>5.6440000000000001</v>
      </c>
      <c r="M3638" t="s">
        <v>82</v>
      </c>
    </row>
    <row r="3639" spans="1:13">
      <c r="A3639" t="s">
        <v>1476</v>
      </c>
      <c r="B3639" t="s">
        <v>1477</v>
      </c>
      <c r="C3639" t="str">
        <f>TEXT(D3639, "mmm")</f>
        <v>Mar</v>
      </c>
      <c r="D3639" s="1">
        <v>45365</v>
      </c>
      <c r="E3639" t="s">
        <v>2294</v>
      </c>
      <c r="F3639" t="s">
        <v>80</v>
      </c>
      <c r="G3639">
        <v>60</v>
      </c>
      <c r="H3639">
        <v>1634</v>
      </c>
      <c r="I3639">
        <v>98040</v>
      </c>
      <c r="J3639" t="s">
        <v>81</v>
      </c>
      <c r="K3639">
        <v>5.6440082892325723E-2</v>
      </c>
      <c r="L3639">
        <v>5.6440000000000001</v>
      </c>
      <c r="M3639" t="s">
        <v>82</v>
      </c>
    </row>
    <row r="3640" spans="1:13">
      <c r="A3640" t="s">
        <v>1476</v>
      </c>
      <c r="B3640" t="s">
        <v>1477</v>
      </c>
      <c r="C3640" t="str">
        <f>TEXT(D3640, "mmm")</f>
        <v>Mar</v>
      </c>
      <c r="D3640" s="1">
        <v>45365</v>
      </c>
      <c r="E3640" t="s">
        <v>2294</v>
      </c>
      <c r="F3640" t="s">
        <v>80</v>
      </c>
      <c r="G3640">
        <v>45</v>
      </c>
      <c r="H3640">
        <v>1648.5</v>
      </c>
      <c r="I3640">
        <v>74182.5</v>
      </c>
      <c r="J3640" t="s">
        <v>81</v>
      </c>
      <c r="K3640">
        <v>5.6440082892325723E-2</v>
      </c>
      <c r="L3640">
        <v>5.6440000000000001</v>
      </c>
      <c r="M3640" t="s">
        <v>82</v>
      </c>
    </row>
    <row r="3641" spans="1:13">
      <c r="A3641" t="s">
        <v>1476</v>
      </c>
      <c r="B3641" t="s">
        <v>1477</v>
      </c>
      <c r="C3641" t="str">
        <f>TEXT(D3641, "mmm")</f>
        <v>Mar</v>
      </c>
      <c r="D3641" s="1">
        <v>45365</v>
      </c>
      <c r="E3641" t="s">
        <v>2294</v>
      </c>
      <c r="F3641" t="s">
        <v>80</v>
      </c>
      <c r="G3641">
        <v>41</v>
      </c>
      <c r="H3641">
        <v>1648.35</v>
      </c>
      <c r="I3641">
        <v>67582.349999999991</v>
      </c>
      <c r="J3641" t="s">
        <v>81</v>
      </c>
      <c r="K3641">
        <v>5.6440082892325723E-2</v>
      </c>
      <c r="L3641">
        <v>5.6440000000000001</v>
      </c>
      <c r="M3641" t="s">
        <v>82</v>
      </c>
    </row>
    <row r="3642" spans="1:13">
      <c r="A3642" t="s">
        <v>1323</v>
      </c>
      <c r="B3642" t="s">
        <v>1324</v>
      </c>
      <c r="C3642" t="str">
        <f>TEXT(D3642, "mmm")</f>
        <v>Mar</v>
      </c>
      <c r="D3642" s="1">
        <v>45365</v>
      </c>
      <c r="E3642" t="s">
        <v>2061</v>
      </c>
      <c r="F3642" t="s">
        <v>80</v>
      </c>
      <c r="G3642">
        <v>5500</v>
      </c>
      <c r="H3642">
        <v>19.12</v>
      </c>
      <c r="I3642">
        <v>105160</v>
      </c>
      <c r="J3642" t="s">
        <v>81</v>
      </c>
      <c r="K3642">
        <v>8.9019320854597517E-2</v>
      </c>
      <c r="L3642">
        <v>8.9018999999999995</v>
      </c>
      <c r="M3642" t="s">
        <v>82</v>
      </c>
    </row>
    <row r="3643" spans="1:13">
      <c r="A3643" t="s">
        <v>149</v>
      </c>
      <c r="B3643" t="s">
        <v>150</v>
      </c>
      <c r="C3643" t="str">
        <f>TEXT(D3643, "mmm")</f>
        <v>Mar</v>
      </c>
      <c r="D3643" s="1">
        <v>45365</v>
      </c>
      <c r="E3643" t="s">
        <v>2295</v>
      </c>
      <c r="F3643" t="s">
        <v>80</v>
      </c>
      <c r="G3643">
        <v>1750</v>
      </c>
      <c r="H3643">
        <v>38.11</v>
      </c>
      <c r="I3643">
        <v>66692.5</v>
      </c>
      <c r="J3643" t="s">
        <v>81</v>
      </c>
      <c r="K3643">
        <v>6.57375777082847E-3</v>
      </c>
      <c r="L3643">
        <v>0.65739999999999998</v>
      </c>
      <c r="M3643" t="s">
        <v>82</v>
      </c>
    </row>
    <row r="3644" spans="1:13">
      <c r="A3644" t="s">
        <v>2296</v>
      </c>
      <c r="B3644" t="s">
        <v>2297</v>
      </c>
      <c r="C3644" t="str">
        <f>TEXT(D3644, "mmm")</f>
        <v>Mar</v>
      </c>
      <c r="D3644" s="1">
        <v>45365</v>
      </c>
      <c r="E3644" t="s">
        <v>2298</v>
      </c>
      <c r="F3644" t="s">
        <v>80</v>
      </c>
      <c r="G3644">
        <v>10000</v>
      </c>
      <c r="H3644">
        <v>3.61</v>
      </c>
      <c r="I3644">
        <v>36100</v>
      </c>
      <c r="J3644" t="s">
        <v>81</v>
      </c>
      <c r="K3644">
        <v>0.13483146819904629</v>
      </c>
      <c r="L3644">
        <v>13.4831</v>
      </c>
      <c r="M3644" t="s">
        <v>82</v>
      </c>
    </row>
    <row r="3645" spans="1:13">
      <c r="A3645" t="s">
        <v>2299</v>
      </c>
      <c r="B3645" t="s">
        <v>2300</v>
      </c>
      <c r="C3645" t="str">
        <f>TEXT(D3645, "mmm")</f>
        <v>Mar</v>
      </c>
      <c r="D3645" s="1">
        <v>45365</v>
      </c>
      <c r="E3645" t="s">
        <v>2301</v>
      </c>
      <c r="F3645" t="s">
        <v>80</v>
      </c>
      <c r="G3645">
        <v>52603</v>
      </c>
      <c r="H3645">
        <v>2.25</v>
      </c>
      <c r="I3645">
        <v>118356.75</v>
      </c>
      <c r="J3645" t="s">
        <v>81</v>
      </c>
      <c r="K3645">
        <v>-0.23809522335073691</v>
      </c>
      <c r="L3645">
        <v>-23.8095</v>
      </c>
      <c r="M3645" t="s">
        <v>82</v>
      </c>
    </row>
    <row r="3646" spans="1:13">
      <c r="A3646" t="s">
        <v>2302</v>
      </c>
      <c r="B3646" t="s">
        <v>2303</v>
      </c>
      <c r="C3646" t="str">
        <f>TEXT(D3646, "mmm")</f>
        <v>Mar</v>
      </c>
      <c r="D3646" s="1">
        <v>45365</v>
      </c>
      <c r="E3646" t="s">
        <v>1649</v>
      </c>
      <c r="F3646" t="s">
        <v>128</v>
      </c>
      <c r="G3646">
        <v>3869</v>
      </c>
      <c r="H3646">
        <v>64.56</v>
      </c>
      <c r="I3646">
        <v>249782.64</v>
      </c>
      <c r="J3646" t="s">
        <v>86</v>
      </c>
      <c r="K3646">
        <v>4.1595927401365973E-2</v>
      </c>
      <c r="L3646">
        <v>4.1596000000000002</v>
      </c>
      <c r="M3646" t="s">
        <v>82</v>
      </c>
    </row>
    <row r="3647" spans="1:13">
      <c r="A3647" t="s">
        <v>2296</v>
      </c>
      <c r="B3647" t="s">
        <v>2297</v>
      </c>
      <c r="C3647" t="str">
        <f>TEXT(D3647, "mmm")</f>
        <v>Mar</v>
      </c>
      <c r="D3647" s="1">
        <v>45365</v>
      </c>
      <c r="E3647" t="s">
        <v>2304</v>
      </c>
      <c r="F3647" t="s">
        <v>118</v>
      </c>
      <c r="G3647">
        <v>10000</v>
      </c>
      <c r="H3647">
        <v>3.61</v>
      </c>
      <c r="I3647">
        <v>36100</v>
      </c>
      <c r="J3647" t="s">
        <v>81</v>
      </c>
      <c r="K3647">
        <v>0.13483146819904629</v>
      </c>
      <c r="L3647">
        <v>13.4831</v>
      </c>
      <c r="M3647" t="s">
        <v>82</v>
      </c>
    </row>
    <row r="3648" spans="1:13">
      <c r="A3648" t="s">
        <v>2305</v>
      </c>
      <c r="B3648" t="s">
        <v>2306</v>
      </c>
      <c r="C3648" t="str">
        <f>TEXT(D3648, "mmm")</f>
        <v>Mar</v>
      </c>
      <c r="D3648" s="1">
        <v>45365</v>
      </c>
      <c r="E3648" t="s">
        <v>2307</v>
      </c>
      <c r="F3648" t="s">
        <v>80</v>
      </c>
      <c r="G3648">
        <v>59076</v>
      </c>
      <c r="H3648">
        <v>4.18</v>
      </c>
      <c r="I3648">
        <v>246937.68</v>
      </c>
      <c r="J3648" t="s">
        <v>86</v>
      </c>
      <c r="K3648">
        <v>5.9382422264783852E-2</v>
      </c>
      <c r="L3648">
        <v>5.9382000000000001</v>
      </c>
      <c r="M3648" t="s">
        <v>82</v>
      </c>
    </row>
    <row r="3649" spans="1:13">
      <c r="A3649" t="s">
        <v>2308</v>
      </c>
      <c r="B3649" t="s">
        <v>2309</v>
      </c>
      <c r="C3649" t="str">
        <f>TEXT(D3649, "mmm")</f>
        <v>Mar</v>
      </c>
      <c r="D3649" s="1">
        <v>45365</v>
      </c>
      <c r="E3649" t="s">
        <v>2310</v>
      </c>
      <c r="F3649" t="s">
        <v>80</v>
      </c>
      <c r="G3649">
        <v>10000</v>
      </c>
      <c r="H3649">
        <v>9.73</v>
      </c>
      <c r="I3649">
        <v>97300</v>
      </c>
      <c r="J3649" t="s">
        <v>86</v>
      </c>
      <c r="K3649">
        <v>0.38590956760949058</v>
      </c>
      <c r="L3649">
        <v>38.591000000000001</v>
      </c>
      <c r="M3649" t="s">
        <v>82</v>
      </c>
    </row>
    <row r="3650" spans="1:13">
      <c r="A3650" t="s">
        <v>2075</v>
      </c>
      <c r="B3650" t="s">
        <v>2076</v>
      </c>
      <c r="C3650" t="str">
        <f>TEXT(D3650, "mmm")</f>
        <v>Mar</v>
      </c>
      <c r="D3650" s="1">
        <v>45365</v>
      </c>
      <c r="E3650" t="s">
        <v>2311</v>
      </c>
      <c r="F3650" t="s">
        <v>80</v>
      </c>
      <c r="G3650">
        <v>15000</v>
      </c>
      <c r="H3650">
        <v>13.53</v>
      </c>
      <c r="I3650">
        <v>202950</v>
      </c>
      <c r="J3650" t="s">
        <v>81</v>
      </c>
      <c r="K3650">
        <v>3.2958769124384217E-2</v>
      </c>
      <c r="L3650">
        <v>3.2959000000000001</v>
      </c>
      <c r="M3650" t="s">
        <v>82</v>
      </c>
    </row>
    <row r="3651" spans="1:13">
      <c r="A3651" t="s">
        <v>2312</v>
      </c>
      <c r="B3651" t="s">
        <v>2313</v>
      </c>
      <c r="C3651" t="str">
        <f>TEXT(D3651, "mmm")</f>
        <v>Mar</v>
      </c>
      <c r="D3651" s="1">
        <v>45365</v>
      </c>
      <c r="E3651" t="s">
        <v>2314</v>
      </c>
      <c r="F3651" t="s">
        <v>222</v>
      </c>
      <c r="G3651">
        <v>424.27</v>
      </c>
      <c r="H3651">
        <v>23.57</v>
      </c>
      <c r="I3651">
        <v>10000.043900000001</v>
      </c>
      <c r="J3651" t="s">
        <v>86</v>
      </c>
      <c r="K3651">
        <v>0.31979689132104322</v>
      </c>
      <c r="L3651">
        <v>31.979700000000001</v>
      </c>
      <c r="M3651" t="s">
        <v>82</v>
      </c>
    </row>
    <row r="3652" spans="1:13">
      <c r="A3652" t="s">
        <v>2315</v>
      </c>
      <c r="B3652" t="s">
        <v>2316</v>
      </c>
      <c r="C3652" t="str">
        <f>TEXT(D3652, "mmm")</f>
        <v>Mar</v>
      </c>
      <c r="D3652" s="1">
        <v>45365</v>
      </c>
      <c r="E3652" t="s">
        <v>2317</v>
      </c>
      <c r="F3652" t="s">
        <v>80</v>
      </c>
      <c r="G3652">
        <v>34641</v>
      </c>
      <c r="H3652">
        <v>1.17</v>
      </c>
      <c r="I3652">
        <v>40529.97</v>
      </c>
      <c r="J3652" t="s">
        <v>81</v>
      </c>
      <c r="K3652">
        <v>0.67938942273217506</v>
      </c>
      <c r="L3652">
        <v>67.938900000000004</v>
      </c>
      <c r="M3652" t="s">
        <v>82</v>
      </c>
    </row>
    <row r="3653" spans="1:13">
      <c r="A3653" t="s">
        <v>2145</v>
      </c>
      <c r="B3653" t="s">
        <v>2146</v>
      </c>
      <c r="C3653" t="str">
        <f>TEXT(D3653, "mmm")</f>
        <v>Mar</v>
      </c>
      <c r="D3653" s="1">
        <v>45365</v>
      </c>
      <c r="E3653" t="s">
        <v>2318</v>
      </c>
      <c r="F3653" t="s">
        <v>80</v>
      </c>
      <c r="G3653">
        <v>2500</v>
      </c>
      <c r="H3653">
        <v>9.35</v>
      </c>
      <c r="I3653">
        <v>23375</v>
      </c>
      <c r="J3653" t="s">
        <v>81</v>
      </c>
      <c r="K3653">
        <v>3.9473663172464368E-2</v>
      </c>
      <c r="L3653">
        <v>3.9474</v>
      </c>
      <c r="M3653" t="s">
        <v>82</v>
      </c>
    </row>
    <row r="3654" spans="1:13">
      <c r="A3654" t="s">
        <v>2215</v>
      </c>
      <c r="B3654" t="s">
        <v>2216</v>
      </c>
      <c r="C3654" t="str">
        <f>TEXT(D3654, "mmm")</f>
        <v>Mar</v>
      </c>
      <c r="D3654" s="1">
        <v>45365</v>
      </c>
      <c r="E3654" t="s">
        <v>2217</v>
      </c>
      <c r="F3654" t="s">
        <v>217</v>
      </c>
      <c r="G3654">
        <v>21000</v>
      </c>
      <c r="H3654">
        <v>0.53</v>
      </c>
      <c r="I3654">
        <v>11130</v>
      </c>
      <c r="J3654" t="s">
        <v>81</v>
      </c>
      <c r="K3654">
        <v>-3.921564960882995E-2</v>
      </c>
      <c r="L3654">
        <v>-3.9216000000000002</v>
      </c>
      <c r="M3654" t="s">
        <v>82</v>
      </c>
    </row>
    <row r="3655" spans="1:13">
      <c r="A3655" t="s">
        <v>2130</v>
      </c>
      <c r="B3655" t="s">
        <v>2131</v>
      </c>
      <c r="C3655" t="str">
        <f>TEXT(D3655, "mmm")</f>
        <v>Mar</v>
      </c>
      <c r="D3655" s="1">
        <v>45365</v>
      </c>
      <c r="E3655" t="s">
        <v>2132</v>
      </c>
      <c r="F3655" t="s">
        <v>101</v>
      </c>
      <c r="G3655">
        <v>5000</v>
      </c>
      <c r="H3655">
        <v>7.45</v>
      </c>
      <c r="I3655">
        <v>37250</v>
      </c>
      <c r="J3655" t="s">
        <v>81</v>
      </c>
      <c r="K3655">
        <v>0.55733340709743873</v>
      </c>
      <c r="L3655">
        <v>55.7333</v>
      </c>
      <c r="M3655" t="s">
        <v>82</v>
      </c>
    </row>
    <row r="3656" spans="1:13">
      <c r="A3656" t="s">
        <v>2180</v>
      </c>
      <c r="B3656" t="s">
        <v>2181</v>
      </c>
      <c r="C3656" t="str">
        <f>TEXT(D3656, "mmm")</f>
        <v>Mar</v>
      </c>
      <c r="D3656" s="1">
        <v>45365</v>
      </c>
      <c r="E3656" t="s">
        <v>2231</v>
      </c>
      <c r="F3656" t="s">
        <v>80</v>
      </c>
      <c r="G3656">
        <v>2110</v>
      </c>
      <c r="H3656">
        <v>11.84</v>
      </c>
      <c r="I3656">
        <v>24982.400000000001</v>
      </c>
      <c r="J3656" t="s">
        <v>86</v>
      </c>
      <c r="K3656">
        <v>2.8740586128355838E-2</v>
      </c>
      <c r="L3656">
        <v>2.8740999999999999</v>
      </c>
      <c r="M3656" t="s">
        <v>82</v>
      </c>
    </row>
    <row r="3657" spans="1:13">
      <c r="A3657" t="s">
        <v>2319</v>
      </c>
      <c r="B3657" t="s">
        <v>2320</v>
      </c>
      <c r="C3657" t="str">
        <f>TEXT(D3657, "mmm")</f>
        <v>Mar</v>
      </c>
      <c r="D3657" s="1">
        <v>45365</v>
      </c>
      <c r="E3657" t="s">
        <v>2321</v>
      </c>
      <c r="F3657" t="s">
        <v>80</v>
      </c>
      <c r="G3657">
        <v>1250</v>
      </c>
      <c r="H3657">
        <v>215.35</v>
      </c>
      <c r="I3657">
        <v>269187.5</v>
      </c>
      <c r="J3657" t="s">
        <v>86</v>
      </c>
      <c r="K3657">
        <v>-1.218537872914593E-3</v>
      </c>
      <c r="L3657">
        <v>-0.12189999999999999</v>
      </c>
      <c r="M3657" t="s">
        <v>82</v>
      </c>
    </row>
    <row r="3658" spans="1:13">
      <c r="A3658" t="s">
        <v>2322</v>
      </c>
      <c r="B3658" t="s">
        <v>2323</v>
      </c>
      <c r="C3658" t="str">
        <f>TEXT(D3658, "mmm")</f>
        <v>Mar</v>
      </c>
      <c r="D3658" s="1">
        <v>45365</v>
      </c>
      <c r="E3658" t="s">
        <v>2324</v>
      </c>
      <c r="F3658" t="s">
        <v>80</v>
      </c>
      <c r="G3658">
        <v>659</v>
      </c>
      <c r="H3658">
        <v>75.39</v>
      </c>
      <c r="I3658">
        <v>49682.01</v>
      </c>
      <c r="J3658" t="s">
        <v>81</v>
      </c>
      <c r="K3658">
        <v>3.058667056191533E-2</v>
      </c>
      <c r="L3658">
        <v>3.0587</v>
      </c>
      <c r="M3658" t="s">
        <v>82</v>
      </c>
    </row>
    <row r="3659" spans="1:13">
      <c r="A3659" t="s">
        <v>1707</v>
      </c>
      <c r="B3659" t="s">
        <v>1708</v>
      </c>
      <c r="C3659" t="str">
        <f>TEXT(D3659, "mmm")</f>
        <v>Mar</v>
      </c>
      <c r="D3659" s="1">
        <v>45365</v>
      </c>
      <c r="E3659" t="s">
        <v>1744</v>
      </c>
      <c r="F3659" t="s">
        <v>80</v>
      </c>
      <c r="G3659">
        <v>28857</v>
      </c>
      <c r="H3659">
        <v>9.0299999999999994</v>
      </c>
      <c r="I3659">
        <v>260578.71</v>
      </c>
      <c r="J3659" t="s">
        <v>81</v>
      </c>
      <c r="K3659">
        <v>-2.768549362046779E-2</v>
      </c>
      <c r="L3659">
        <v>-2.7685</v>
      </c>
      <c r="M3659" t="s">
        <v>82</v>
      </c>
    </row>
    <row r="3660" spans="1:13">
      <c r="A3660" t="s">
        <v>1560</v>
      </c>
      <c r="B3660" t="s">
        <v>1561</v>
      </c>
      <c r="C3660" t="str">
        <f>TEXT(D3660, "mmm")</f>
        <v>Mar</v>
      </c>
      <c r="D3660" s="1">
        <v>45365</v>
      </c>
      <c r="E3660" t="s">
        <v>1562</v>
      </c>
      <c r="F3660" t="s">
        <v>80</v>
      </c>
      <c r="G3660">
        <v>2000</v>
      </c>
      <c r="H3660">
        <v>17.52</v>
      </c>
      <c r="I3660">
        <v>35040</v>
      </c>
      <c r="J3660" t="s">
        <v>81</v>
      </c>
      <c r="K3660">
        <v>6.8984885882842795E-2</v>
      </c>
      <c r="L3660">
        <v>6.8985000000000003</v>
      </c>
      <c r="M3660" t="s">
        <v>82</v>
      </c>
    </row>
    <row r="3661" spans="1:13">
      <c r="A3661" t="s">
        <v>2315</v>
      </c>
      <c r="B3661" t="s">
        <v>2316</v>
      </c>
      <c r="C3661" t="str">
        <f>TEXT(D3661, "mmm")</f>
        <v>Mar</v>
      </c>
      <c r="D3661" s="1">
        <v>45365</v>
      </c>
      <c r="E3661" t="s">
        <v>2325</v>
      </c>
      <c r="F3661" t="s">
        <v>80</v>
      </c>
      <c r="G3661">
        <v>69282</v>
      </c>
      <c r="H3661">
        <v>1.17</v>
      </c>
      <c r="I3661">
        <v>81059.94</v>
      </c>
      <c r="J3661" t="s">
        <v>81</v>
      </c>
      <c r="K3661">
        <v>0.67938942273217506</v>
      </c>
      <c r="L3661">
        <v>67.938900000000004</v>
      </c>
      <c r="M3661" t="s">
        <v>82</v>
      </c>
    </row>
    <row r="3662" spans="1:13">
      <c r="A3662" t="s">
        <v>2130</v>
      </c>
      <c r="B3662" t="s">
        <v>2131</v>
      </c>
      <c r="C3662" t="str">
        <f>TEXT(D3662, "mmm")</f>
        <v>Mar</v>
      </c>
      <c r="D3662" s="1">
        <v>45365</v>
      </c>
      <c r="E3662" t="s">
        <v>2136</v>
      </c>
      <c r="F3662" t="s">
        <v>217</v>
      </c>
      <c r="G3662">
        <v>5000</v>
      </c>
      <c r="H3662">
        <v>7.45</v>
      </c>
      <c r="I3662">
        <v>37250</v>
      </c>
      <c r="J3662" t="s">
        <v>81</v>
      </c>
      <c r="K3662">
        <v>0.55733340709743873</v>
      </c>
      <c r="L3662">
        <v>55.7333</v>
      </c>
      <c r="M3662" t="s">
        <v>82</v>
      </c>
    </row>
    <row r="3663" spans="1:13">
      <c r="A3663" t="s">
        <v>2326</v>
      </c>
      <c r="B3663" t="s">
        <v>2327</v>
      </c>
      <c r="C3663" t="str">
        <f>TEXT(D3663, "mmm")</f>
        <v>Mar</v>
      </c>
      <c r="D3663" s="1">
        <v>45365</v>
      </c>
      <c r="E3663" t="s">
        <v>2328</v>
      </c>
      <c r="F3663" t="s">
        <v>118</v>
      </c>
      <c r="G3663">
        <v>12280</v>
      </c>
      <c r="H3663">
        <v>8.18</v>
      </c>
      <c r="I3663">
        <v>100450.4</v>
      </c>
      <c r="J3663" t="s">
        <v>81</v>
      </c>
      <c r="K3663">
        <v>0.3207777023284486</v>
      </c>
      <c r="L3663">
        <v>32.077800000000003</v>
      </c>
      <c r="M3663" t="s">
        <v>82</v>
      </c>
    </row>
    <row r="3664" spans="1:13">
      <c r="A3664" t="s">
        <v>665</v>
      </c>
      <c r="B3664" t="s">
        <v>666</v>
      </c>
      <c r="C3664" t="str">
        <f>TEXT(D3664, "mmm")</f>
        <v>Mar</v>
      </c>
      <c r="D3664" s="1">
        <v>45365</v>
      </c>
      <c r="E3664" t="s">
        <v>667</v>
      </c>
      <c r="F3664" t="s">
        <v>80</v>
      </c>
      <c r="G3664">
        <v>16201</v>
      </c>
      <c r="H3664">
        <v>16.88</v>
      </c>
      <c r="I3664">
        <v>273472.88</v>
      </c>
      <c r="J3664" t="s">
        <v>86</v>
      </c>
      <c r="K3664">
        <v>7.202387403143673E-2</v>
      </c>
      <c r="L3664">
        <v>7.2023999999999999</v>
      </c>
      <c r="M3664" t="s">
        <v>82</v>
      </c>
    </row>
    <row r="3665" spans="1:13">
      <c r="A3665" t="s">
        <v>1374</v>
      </c>
      <c r="B3665" t="s">
        <v>1375</v>
      </c>
      <c r="C3665" t="str">
        <f>TEXT(D3665, "mmm")</f>
        <v>Mar</v>
      </c>
      <c r="D3665" s="1">
        <v>45365</v>
      </c>
      <c r="E3665" t="s">
        <v>2241</v>
      </c>
      <c r="F3665" t="s">
        <v>128</v>
      </c>
      <c r="G3665">
        <v>500</v>
      </c>
      <c r="H3665">
        <v>33.799999999999997</v>
      </c>
      <c r="I3665">
        <v>16900</v>
      </c>
      <c r="J3665" t="s">
        <v>81</v>
      </c>
      <c r="K3665">
        <v>1.6228953879194871E-2</v>
      </c>
      <c r="L3665">
        <v>1.6229</v>
      </c>
      <c r="M3665" t="s">
        <v>82</v>
      </c>
    </row>
    <row r="3666" spans="1:13">
      <c r="A3666" t="s">
        <v>288</v>
      </c>
      <c r="B3666" t="s">
        <v>289</v>
      </c>
      <c r="C3666" t="str">
        <f>TEXT(D3666, "mmm")</f>
        <v>Mar</v>
      </c>
      <c r="D3666" s="1">
        <v>45365</v>
      </c>
      <c r="E3666" t="s">
        <v>290</v>
      </c>
      <c r="F3666" t="s">
        <v>101</v>
      </c>
      <c r="G3666">
        <v>25000</v>
      </c>
      <c r="H3666">
        <v>1</v>
      </c>
      <c r="I3666">
        <v>25000</v>
      </c>
      <c r="J3666" t="s">
        <v>81</v>
      </c>
      <c r="K3666">
        <v>1.666665077209473E-2</v>
      </c>
      <c r="L3666">
        <v>1.6667000000000001</v>
      </c>
      <c r="M3666" t="s">
        <v>82</v>
      </c>
    </row>
    <row r="3667" spans="1:13">
      <c r="A3667" t="s">
        <v>129</v>
      </c>
      <c r="B3667" t="s">
        <v>130</v>
      </c>
      <c r="C3667" t="str">
        <f>TEXT(D3667, "mmm")</f>
        <v>Mar</v>
      </c>
      <c r="D3667" s="1">
        <v>45365</v>
      </c>
      <c r="E3667" t="s">
        <v>110</v>
      </c>
      <c r="F3667" t="s">
        <v>101</v>
      </c>
      <c r="G3667">
        <v>10000</v>
      </c>
      <c r="H3667">
        <v>6.55</v>
      </c>
      <c r="I3667">
        <v>65500</v>
      </c>
      <c r="J3667" t="s">
        <v>81</v>
      </c>
      <c r="K3667">
        <v>7.9877106396942343E-2</v>
      </c>
      <c r="L3667">
        <v>7.9877000000000002</v>
      </c>
      <c r="M3667" t="s">
        <v>82</v>
      </c>
    </row>
    <row r="3668" spans="1:13">
      <c r="A3668" t="s">
        <v>129</v>
      </c>
      <c r="B3668" t="s">
        <v>130</v>
      </c>
      <c r="C3668" t="str">
        <f>TEXT(D3668, "mmm")</f>
        <v>Mar</v>
      </c>
      <c r="D3668" s="1">
        <v>45365</v>
      </c>
      <c r="E3668" t="s">
        <v>111</v>
      </c>
      <c r="F3668" t="s">
        <v>101</v>
      </c>
      <c r="G3668">
        <v>10000</v>
      </c>
      <c r="H3668">
        <v>6.55</v>
      </c>
      <c r="I3668">
        <v>65500</v>
      </c>
      <c r="J3668" t="s">
        <v>81</v>
      </c>
      <c r="K3668">
        <v>7.9877106396942343E-2</v>
      </c>
      <c r="L3668">
        <v>7.9877000000000002</v>
      </c>
      <c r="M3668" t="s">
        <v>82</v>
      </c>
    </row>
    <row r="3669" spans="1:13">
      <c r="A3669" t="s">
        <v>129</v>
      </c>
      <c r="B3669" t="s">
        <v>130</v>
      </c>
      <c r="C3669" t="str">
        <f>TEXT(D3669, "mmm")</f>
        <v>Mar</v>
      </c>
      <c r="D3669" s="1">
        <v>45365</v>
      </c>
      <c r="E3669" t="s">
        <v>109</v>
      </c>
      <c r="F3669" t="s">
        <v>101</v>
      </c>
      <c r="G3669">
        <v>10000</v>
      </c>
      <c r="H3669">
        <v>6.55</v>
      </c>
      <c r="I3669">
        <v>65500</v>
      </c>
      <c r="J3669" t="s">
        <v>81</v>
      </c>
      <c r="K3669">
        <v>7.9877106396942343E-2</v>
      </c>
      <c r="L3669">
        <v>7.9877000000000002</v>
      </c>
      <c r="M3669" t="s">
        <v>82</v>
      </c>
    </row>
    <row r="3670" spans="1:13">
      <c r="A3670" t="s">
        <v>1318</v>
      </c>
      <c r="B3670" t="s">
        <v>1319</v>
      </c>
      <c r="C3670" t="str">
        <f>TEXT(D3670, "mmm")</f>
        <v>Mar</v>
      </c>
      <c r="D3670" s="1">
        <v>45365</v>
      </c>
      <c r="E3670" t="s">
        <v>1492</v>
      </c>
      <c r="F3670" t="s">
        <v>118</v>
      </c>
      <c r="G3670">
        <v>10000</v>
      </c>
      <c r="H3670">
        <v>1.88</v>
      </c>
      <c r="I3670">
        <v>18800</v>
      </c>
      <c r="J3670" t="s">
        <v>81</v>
      </c>
      <c r="K3670">
        <v>0.40109883451962958</v>
      </c>
      <c r="L3670">
        <v>40.109900000000003</v>
      </c>
      <c r="M3670" t="s">
        <v>82</v>
      </c>
    </row>
    <row r="3671" spans="1:13">
      <c r="A3671" t="s">
        <v>2315</v>
      </c>
      <c r="B3671" t="s">
        <v>2316</v>
      </c>
      <c r="C3671" t="str">
        <f>TEXT(D3671, "mmm")</f>
        <v>Mar</v>
      </c>
      <c r="D3671" s="1">
        <v>45365</v>
      </c>
      <c r="E3671" t="s">
        <v>2329</v>
      </c>
      <c r="F3671" t="s">
        <v>80</v>
      </c>
      <c r="G3671">
        <v>170940</v>
      </c>
      <c r="H3671">
        <v>1.17</v>
      </c>
      <c r="I3671">
        <v>199999.8</v>
      </c>
      <c r="J3671" t="s">
        <v>81</v>
      </c>
      <c r="K3671">
        <v>0.67938942273217506</v>
      </c>
      <c r="L3671">
        <v>67.938900000000004</v>
      </c>
      <c r="M3671" t="s">
        <v>82</v>
      </c>
    </row>
    <row r="3672" spans="1:13">
      <c r="A3672" t="s">
        <v>1912</v>
      </c>
      <c r="B3672" t="s">
        <v>1913</v>
      </c>
      <c r="C3672" t="str">
        <f>TEXT(D3672, "mmm")</f>
        <v>Mar</v>
      </c>
      <c r="D3672" s="1">
        <v>45365</v>
      </c>
      <c r="E3672" t="s">
        <v>1914</v>
      </c>
      <c r="F3672" t="s">
        <v>101</v>
      </c>
      <c r="G3672">
        <v>423176</v>
      </c>
      <c r="H3672">
        <v>4.93</v>
      </c>
      <c r="I3672">
        <v>2086257.68</v>
      </c>
      <c r="J3672" t="s">
        <v>81</v>
      </c>
      <c r="K3672">
        <v>-5.5214721533430322E-2</v>
      </c>
      <c r="L3672">
        <v>-5.5214999999999996</v>
      </c>
      <c r="M3672" t="s">
        <v>82</v>
      </c>
    </row>
    <row r="3673" spans="1:13">
      <c r="A3673" t="s">
        <v>1912</v>
      </c>
      <c r="B3673" t="s">
        <v>1913</v>
      </c>
      <c r="C3673" t="str">
        <f>TEXT(D3673, "mmm")</f>
        <v>Mar</v>
      </c>
      <c r="D3673" s="1">
        <v>45365</v>
      </c>
      <c r="E3673" t="s">
        <v>1917</v>
      </c>
      <c r="F3673" t="s">
        <v>101</v>
      </c>
      <c r="G3673">
        <v>423176</v>
      </c>
      <c r="H3673">
        <v>4.93</v>
      </c>
      <c r="I3673">
        <v>2086257.68</v>
      </c>
      <c r="J3673" t="s">
        <v>81</v>
      </c>
      <c r="K3673">
        <v>-5.5214721533430322E-2</v>
      </c>
      <c r="L3673">
        <v>-5.5214999999999996</v>
      </c>
      <c r="M3673" t="s">
        <v>82</v>
      </c>
    </row>
    <row r="3674" spans="1:13">
      <c r="A3674" t="s">
        <v>1912</v>
      </c>
      <c r="B3674" t="s">
        <v>1913</v>
      </c>
      <c r="C3674" t="str">
        <f>TEXT(D3674, "mmm")</f>
        <v>Mar</v>
      </c>
      <c r="D3674" s="1">
        <v>45365</v>
      </c>
      <c r="E3674" t="s">
        <v>1916</v>
      </c>
      <c r="F3674" t="s">
        <v>101</v>
      </c>
      <c r="G3674">
        <v>423176</v>
      </c>
      <c r="H3674">
        <v>4.93</v>
      </c>
      <c r="I3674">
        <v>2086257.68</v>
      </c>
      <c r="J3674" t="s">
        <v>81</v>
      </c>
      <c r="K3674">
        <v>-5.5214721533430322E-2</v>
      </c>
      <c r="L3674">
        <v>-5.5214999999999996</v>
      </c>
      <c r="M3674" t="s">
        <v>82</v>
      </c>
    </row>
    <row r="3675" spans="1:13">
      <c r="A3675" t="s">
        <v>1912</v>
      </c>
      <c r="B3675" t="s">
        <v>1913</v>
      </c>
      <c r="C3675" t="str">
        <f>TEXT(D3675, "mmm")</f>
        <v>Mar</v>
      </c>
      <c r="D3675" s="1">
        <v>45365</v>
      </c>
      <c r="E3675" t="s">
        <v>1915</v>
      </c>
      <c r="F3675" t="s">
        <v>101</v>
      </c>
      <c r="G3675">
        <v>423176</v>
      </c>
      <c r="H3675">
        <v>4.93</v>
      </c>
      <c r="I3675">
        <v>2086257.68</v>
      </c>
      <c r="J3675" t="s">
        <v>81</v>
      </c>
      <c r="K3675">
        <v>-5.5214721533430322E-2</v>
      </c>
      <c r="L3675">
        <v>-5.5214999999999996</v>
      </c>
      <c r="M3675" t="s">
        <v>82</v>
      </c>
    </row>
    <row r="3676" spans="1:13">
      <c r="A3676" t="s">
        <v>1912</v>
      </c>
      <c r="B3676" t="s">
        <v>1913</v>
      </c>
      <c r="C3676" t="str">
        <f>TEXT(D3676, "mmm")</f>
        <v>Mar</v>
      </c>
      <c r="D3676" s="1">
        <v>45365</v>
      </c>
      <c r="E3676" t="s">
        <v>1919</v>
      </c>
      <c r="F3676" t="s">
        <v>101</v>
      </c>
      <c r="G3676">
        <v>423176</v>
      </c>
      <c r="H3676">
        <v>4.93</v>
      </c>
      <c r="I3676">
        <v>2086257.68</v>
      </c>
      <c r="J3676" t="s">
        <v>81</v>
      </c>
      <c r="K3676">
        <v>-5.5214721533430322E-2</v>
      </c>
      <c r="L3676">
        <v>-5.5214999999999996</v>
      </c>
      <c r="M3676" t="s">
        <v>82</v>
      </c>
    </row>
    <row r="3677" spans="1:13">
      <c r="A3677" t="s">
        <v>1912</v>
      </c>
      <c r="B3677" t="s">
        <v>1913</v>
      </c>
      <c r="C3677" t="str">
        <f>TEXT(D3677, "mmm")</f>
        <v>Mar</v>
      </c>
      <c r="D3677" s="1">
        <v>45365</v>
      </c>
      <c r="E3677" t="s">
        <v>1918</v>
      </c>
      <c r="F3677" t="s">
        <v>101</v>
      </c>
      <c r="G3677">
        <v>423176</v>
      </c>
      <c r="H3677">
        <v>4.93</v>
      </c>
      <c r="I3677">
        <v>2086257.68</v>
      </c>
      <c r="J3677" t="s">
        <v>81</v>
      </c>
      <c r="K3677">
        <v>-5.5214721533430322E-2</v>
      </c>
      <c r="L3677">
        <v>-5.5214999999999996</v>
      </c>
      <c r="M3677" t="s">
        <v>82</v>
      </c>
    </row>
    <row r="3678" spans="1:13">
      <c r="A3678" t="s">
        <v>1912</v>
      </c>
      <c r="B3678" t="s">
        <v>1913</v>
      </c>
      <c r="C3678" t="str">
        <f>TEXT(D3678, "mmm")</f>
        <v>Mar</v>
      </c>
      <c r="D3678" s="1">
        <v>45365</v>
      </c>
      <c r="E3678" t="s">
        <v>1914</v>
      </c>
      <c r="F3678" t="s">
        <v>101</v>
      </c>
      <c r="G3678">
        <v>326824</v>
      </c>
      <c r="H3678">
        <v>5.07</v>
      </c>
      <c r="I3678">
        <v>1656997.68</v>
      </c>
      <c r="J3678" t="s">
        <v>81</v>
      </c>
      <c r="K3678">
        <v>-5.5214721533430322E-2</v>
      </c>
      <c r="L3678">
        <v>-5.5214999999999996</v>
      </c>
      <c r="M3678" t="s">
        <v>82</v>
      </c>
    </row>
    <row r="3679" spans="1:13">
      <c r="A3679" t="s">
        <v>1912</v>
      </c>
      <c r="B3679" t="s">
        <v>1913</v>
      </c>
      <c r="C3679" t="str">
        <f>TEXT(D3679, "mmm")</f>
        <v>Mar</v>
      </c>
      <c r="D3679" s="1">
        <v>45365</v>
      </c>
      <c r="E3679" t="s">
        <v>1917</v>
      </c>
      <c r="F3679" t="s">
        <v>101</v>
      </c>
      <c r="G3679">
        <v>326824</v>
      </c>
      <c r="H3679">
        <v>5.07</v>
      </c>
      <c r="I3679">
        <v>1656997.68</v>
      </c>
      <c r="J3679" t="s">
        <v>81</v>
      </c>
      <c r="K3679">
        <v>-5.5214721533430322E-2</v>
      </c>
      <c r="L3679">
        <v>-5.5214999999999996</v>
      </c>
      <c r="M3679" t="s">
        <v>82</v>
      </c>
    </row>
    <row r="3680" spans="1:13">
      <c r="A3680" t="s">
        <v>1912</v>
      </c>
      <c r="B3680" t="s">
        <v>1913</v>
      </c>
      <c r="C3680" t="str">
        <f>TEXT(D3680, "mmm")</f>
        <v>Mar</v>
      </c>
      <c r="D3680" s="1">
        <v>45365</v>
      </c>
      <c r="E3680" t="s">
        <v>1916</v>
      </c>
      <c r="F3680" t="s">
        <v>101</v>
      </c>
      <c r="G3680">
        <v>326824</v>
      </c>
      <c r="H3680">
        <v>5.07</v>
      </c>
      <c r="I3680">
        <v>1656997.68</v>
      </c>
      <c r="J3680" t="s">
        <v>81</v>
      </c>
      <c r="K3680">
        <v>-5.5214721533430322E-2</v>
      </c>
      <c r="L3680">
        <v>-5.5214999999999996</v>
      </c>
      <c r="M3680" t="s">
        <v>82</v>
      </c>
    </row>
    <row r="3681" spans="1:13">
      <c r="A3681" t="s">
        <v>1912</v>
      </c>
      <c r="B3681" t="s">
        <v>1913</v>
      </c>
      <c r="C3681" t="str">
        <f>TEXT(D3681, "mmm")</f>
        <v>Mar</v>
      </c>
      <c r="D3681" s="1">
        <v>45365</v>
      </c>
      <c r="E3681" t="s">
        <v>1915</v>
      </c>
      <c r="F3681" t="s">
        <v>101</v>
      </c>
      <c r="G3681">
        <v>326824</v>
      </c>
      <c r="H3681">
        <v>5.07</v>
      </c>
      <c r="I3681">
        <v>1656997.68</v>
      </c>
      <c r="J3681" t="s">
        <v>81</v>
      </c>
      <c r="K3681">
        <v>-5.5214721533430322E-2</v>
      </c>
      <c r="L3681">
        <v>-5.5214999999999996</v>
      </c>
      <c r="M3681" t="s">
        <v>82</v>
      </c>
    </row>
    <row r="3682" spans="1:13">
      <c r="A3682" t="s">
        <v>1912</v>
      </c>
      <c r="B3682" t="s">
        <v>1913</v>
      </c>
      <c r="C3682" t="str">
        <f>TEXT(D3682, "mmm")</f>
        <v>Mar</v>
      </c>
      <c r="D3682" s="1">
        <v>45365</v>
      </c>
      <c r="E3682" t="s">
        <v>1919</v>
      </c>
      <c r="F3682" t="s">
        <v>101</v>
      </c>
      <c r="G3682">
        <v>326824</v>
      </c>
      <c r="H3682">
        <v>5.07</v>
      </c>
      <c r="I3682">
        <v>1656997.68</v>
      </c>
      <c r="J3682" t="s">
        <v>81</v>
      </c>
      <c r="K3682">
        <v>-5.5214721533430322E-2</v>
      </c>
      <c r="L3682">
        <v>-5.5214999999999996</v>
      </c>
      <c r="M3682" t="s">
        <v>82</v>
      </c>
    </row>
    <row r="3683" spans="1:13">
      <c r="A3683" t="s">
        <v>1912</v>
      </c>
      <c r="B3683" t="s">
        <v>1913</v>
      </c>
      <c r="C3683" t="str">
        <f>TEXT(D3683, "mmm")</f>
        <v>Mar</v>
      </c>
      <c r="D3683" s="1">
        <v>45365</v>
      </c>
      <c r="E3683" t="s">
        <v>1918</v>
      </c>
      <c r="F3683" t="s">
        <v>101</v>
      </c>
      <c r="G3683">
        <v>326824</v>
      </c>
      <c r="H3683">
        <v>5.07</v>
      </c>
      <c r="I3683">
        <v>1656997.68</v>
      </c>
      <c r="J3683" t="s">
        <v>81</v>
      </c>
      <c r="K3683">
        <v>-5.5214721533430322E-2</v>
      </c>
      <c r="L3683">
        <v>-5.5214999999999996</v>
      </c>
      <c r="M3683" t="s">
        <v>82</v>
      </c>
    </row>
    <row r="3684" spans="1:13">
      <c r="A3684" t="s">
        <v>200</v>
      </c>
      <c r="B3684" t="s">
        <v>201</v>
      </c>
      <c r="C3684" t="str">
        <f>TEXT(D3684, "mmm")</f>
        <v>Mar</v>
      </c>
      <c r="D3684" s="1">
        <v>45365</v>
      </c>
      <c r="E3684" t="s">
        <v>220</v>
      </c>
      <c r="F3684" t="s">
        <v>101</v>
      </c>
      <c r="G3684">
        <v>500000</v>
      </c>
      <c r="H3684">
        <v>0.89</v>
      </c>
      <c r="I3684">
        <v>445000</v>
      </c>
      <c r="J3684" t="s">
        <v>81</v>
      </c>
      <c r="K3684">
        <v>0.348314681990463</v>
      </c>
      <c r="L3684">
        <v>34.831499999999998</v>
      </c>
      <c r="M3684" t="s">
        <v>82</v>
      </c>
    </row>
    <row r="3685" spans="1:13">
      <c r="A3685" t="s">
        <v>200</v>
      </c>
      <c r="B3685" t="s">
        <v>201</v>
      </c>
      <c r="C3685" t="str">
        <f>TEXT(D3685, "mmm")</f>
        <v>Mar</v>
      </c>
      <c r="D3685" s="1">
        <v>45365</v>
      </c>
      <c r="E3685" t="s">
        <v>219</v>
      </c>
      <c r="F3685" t="s">
        <v>217</v>
      </c>
      <c r="G3685">
        <v>500000</v>
      </c>
      <c r="H3685">
        <v>0.89</v>
      </c>
      <c r="I3685">
        <v>445000</v>
      </c>
      <c r="J3685" t="s">
        <v>81</v>
      </c>
      <c r="K3685">
        <v>0.348314681990463</v>
      </c>
      <c r="L3685">
        <v>34.831499999999998</v>
      </c>
      <c r="M3685" t="s">
        <v>82</v>
      </c>
    </row>
    <row r="3686" spans="1:13">
      <c r="A3686" t="s">
        <v>1193</v>
      </c>
      <c r="B3686" t="s">
        <v>1194</v>
      </c>
      <c r="C3686" t="str">
        <f>TEXT(D3686, "mmm")</f>
        <v>Mar</v>
      </c>
      <c r="D3686" s="1">
        <v>45365</v>
      </c>
      <c r="E3686" t="s">
        <v>2204</v>
      </c>
      <c r="F3686" t="s">
        <v>118</v>
      </c>
      <c r="G3686">
        <v>4000</v>
      </c>
      <c r="H3686">
        <v>11.21</v>
      </c>
      <c r="I3686">
        <v>44840</v>
      </c>
      <c r="J3686" t="s">
        <v>81</v>
      </c>
      <c r="K3686">
        <v>2.4258749848863559E-2</v>
      </c>
      <c r="L3686">
        <v>2.4258999999999999</v>
      </c>
      <c r="M3686" t="s">
        <v>82</v>
      </c>
    </row>
    <row r="3687" spans="1:13">
      <c r="A3687" t="s">
        <v>2330</v>
      </c>
      <c r="B3687" t="s">
        <v>2331</v>
      </c>
      <c r="C3687" t="str">
        <f>TEXT(D3687, "mmm")</f>
        <v>Mar</v>
      </c>
      <c r="D3687" s="1">
        <v>45365</v>
      </c>
      <c r="E3687" t="s">
        <v>2332</v>
      </c>
      <c r="F3687" t="s">
        <v>118</v>
      </c>
      <c r="G3687">
        <v>2000</v>
      </c>
      <c r="H3687">
        <v>8.76</v>
      </c>
      <c r="I3687">
        <v>17520</v>
      </c>
      <c r="J3687" t="s">
        <v>81</v>
      </c>
      <c r="K3687">
        <v>2.1664717270921448E-2</v>
      </c>
      <c r="L3687">
        <v>2.1665000000000001</v>
      </c>
      <c r="M3687" t="s">
        <v>82</v>
      </c>
    </row>
    <row r="3688" spans="1:13">
      <c r="A3688" t="s">
        <v>2333</v>
      </c>
      <c r="B3688" t="s">
        <v>2334</v>
      </c>
      <c r="C3688" t="str">
        <f>TEXT(D3688, "mmm")</f>
        <v>Mar</v>
      </c>
      <c r="D3688" s="1">
        <v>45365</v>
      </c>
      <c r="E3688" t="s">
        <v>2335</v>
      </c>
      <c r="F3688" t="s">
        <v>80</v>
      </c>
      <c r="G3688">
        <v>3250</v>
      </c>
      <c r="H3688">
        <v>6.2</v>
      </c>
      <c r="I3688">
        <v>20150</v>
      </c>
      <c r="J3688" t="s">
        <v>81</v>
      </c>
      <c r="K3688">
        <v>4.838712500973763E-2</v>
      </c>
      <c r="L3688">
        <v>4.8387000000000002</v>
      </c>
      <c r="M3688" t="s">
        <v>82</v>
      </c>
    </row>
    <row r="3689" spans="1:13">
      <c r="A3689" t="s">
        <v>2336</v>
      </c>
      <c r="B3689" t="s">
        <v>2337</v>
      </c>
      <c r="C3689" t="str">
        <f>TEXT(D3689, "mmm")</f>
        <v>Mar</v>
      </c>
      <c r="D3689" s="1">
        <v>45365</v>
      </c>
      <c r="E3689" t="s">
        <v>2338</v>
      </c>
      <c r="F3689" t="s">
        <v>80</v>
      </c>
      <c r="G3689">
        <v>3000</v>
      </c>
      <c r="H3689">
        <v>28.85</v>
      </c>
      <c r="I3689">
        <v>86550</v>
      </c>
      <c r="J3689" t="s">
        <v>81</v>
      </c>
      <c r="K3689">
        <v>4.8679652740374779E-2</v>
      </c>
      <c r="L3689">
        <v>4.8680000000000003</v>
      </c>
      <c r="M3689" t="s">
        <v>82</v>
      </c>
    </row>
    <row r="3690" spans="1:13">
      <c r="A3690" t="s">
        <v>2339</v>
      </c>
      <c r="B3690" t="s">
        <v>2340</v>
      </c>
      <c r="C3690" t="str">
        <f>TEXT(D3690, "mmm")</f>
        <v>Mar</v>
      </c>
      <c r="D3690" s="1">
        <v>45365</v>
      </c>
      <c r="E3690" t="s">
        <v>2341</v>
      </c>
      <c r="F3690" t="s">
        <v>80</v>
      </c>
      <c r="G3690">
        <v>20000</v>
      </c>
      <c r="H3690">
        <v>8.14</v>
      </c>
      <c r="I3690">
        <v>162800</v>
      </c>
      <c r="J3690" t="s">
        <v>86</v>
      </c>
      <c r="K3690">
        <v>0.354961760511878</v>
      </c>
      <c r="L3690">
        <v>35.496200000000002</v>
      </c>
      <c r="M3690" t="s">
        <v>82</v>
      </c>
    </row>
    <row r="3691" spans="1:13">
      <c r="A3691" t="s">
        <v>2326</v>
      </c>
      <c r="B3691" t="s">
        <v>2327</v>
      </c>
      <c r="C3691" t="str">
        <f>TEXT(D3691, "mmm")</f>
        <v>Mar</v>
      </c>
      <c r="D3691" s="1">
        <v>45365</v>
      </c>
      <c r="E3691" t="s">
        <v>2342</v>
      </c>
      <c r="F3691" t="s">
        <v>128</v>
      </c>
      <c r="G3691">
        <v>37405</v>
      </c>
      <c r="H3691">
        <v>8.1199999999999992</v>
      </c>
      <c r="I3691">
        <v>303728.59999999998</v>
      </c>
      <c r="J3691" t="s">
        <v>81</v>
      </c>
      <c r="K3691">
        <v>0.3207777023284486</v>
      </c>
      <c r="L3691">
        <v>32.077800000000003</v>
      </c>
      <c r="M3691" t="s">
        <v>82</v>
      </c>
    </row>
    <row r="3692" spans="1:13">
      <c r="A3692" t="s">
        <v>2326</v>
      </c>
      <c r="B3692" t="s">
        <v>2327</v>
      </c>
      <c r="C3692" t="str">
        <f>TEXT(D3692, "mmm")</f>
        <v>Mar</v>
      </c>
      <c r="D3692" s="1">
        <v>45365</v>
      </c>
      <c r="E3692" t="s">
        <v>2343</v>
      </c>
      <c r="F3692" t="s">
        <v>118</v>
      </c>
      <c r="G3692">
        <v>12300</v>
      </c>
      <c r="H3692">
        <v>8.14</v>
      </c>
      <c r="I3692">
        <v>100122</v>
      </c>
      <c r="J3692" t="s">
        <v>81</v>
      </c>
      <c r="K3692">
        <v>0.3207777023284486</v>
      </c>
      <c r="L3692">
        <v>32.077800000000003</v>
      </c>
      <c r="M3692" t="s">
        <v>82</v>
      </c>
    </row>
    <row r="3693" spans="1:13">
      <c r="A3693" t="s">
        <v>2251</v>
      </c>
      <c r="B3693" t="s">
        <v>2252</v>
      </c>
      <c r="C3693" t="str">
        <f>TEXT(D3693, "mmm")</f>
        <v>Mar</v>
      </c>
      <c r="D3693" s="1">
        <v>45365</v>
      </c>
      <c r="E3693" t="s">
        <v>2253</v>
      </c>
      <c r="F3693" t="s">
        <v>128</v>
      </c>
      <c r="G3693">
        <v>212100</v>
      </c>
      <c r="H3693">
        <v>2.38</v>
      </c>
      <c r="I3693">
        <v>504798</v>
      </c>
      <c r="J3693" t="s">
        <v>86</v>
      </c>
      <c r="K3693">
        <v>5.8577347422839932E-2</v>
      </c>
      <c r="L3693">
        <v>5.8577000000000004</v>
      </c>
      <c r="M3693" t="s">
        <v>82</v>
      </c>
    </row>
    <row r="3694" spans="1:13">
      <c r="A3694" t="s">
        <v>2344</v>
      </c>
      <c r="B3694" t="s">
        <v>2345</v>
      </c>
      <c r="C3694" t="str">
        <f>TEXT(D3694, "mmm")</f>
        <v>Mar</v>
      </c>
      <c r="D3694" s="1">
        <v>45365</v>
      </c>
      <c r="E3694" t="s">
        <v>2346</v>
      </c>
      <c r="F3694" t="s">
        <v>128</v>
      </c>
      <c r="G3694">
        <v>300</v>
      </c>
      <c r="H3694">
        <v>39.94</v>
      </c>
      <c r="I3694">
        <v>11982</v>
      </c>
      <c r="J3694" t="s">
        <v>81</v>
      </c>
      <c r="K3694">
        <v>5.1611080595603147E-2</v>
      </c>
      <c r="L3694">
        <v>5.1611000000000002</v>
      </c>
      <c r="M3694" t="s">
        <v>82</v>
      </c>
    </row>
    <row r="3695" spans="1:13">
      <c r="A3695" t="s">
        <v>2257</v>
      </c>
      <c r="B3695" t="s">
        <v>2258</v>
      </c>
      <c r="C3695" t="str">
        <f>TEXT(D3695, "mmm")</f>
        <v>Mar</v>
      </c>
      <c r="D3695" s="1">
        <v>45365</v>
      </c>
      <c r="E3695" t="s">
        <v>313</v>
      </c>
      <c r="F3695" t="s">
        <v>314</v>
      </c>
      <c r="G3695">
        <v>50000</v>
      </c>
      <c r="H3695">
        <v>1.36</v>
      </c>
      <c r="I3695">
        <v>68000</v>
      </c>
      <c r="J3695" t="s">
        <v>81</v>
      </c>
      <c r="K3695">
        <v>0.20588232973867651</v>
      </c>
      <c r="L3695">
        <v>20.588200000000001</v>
      </c>
      <c r="M3695" t="s">
        <v>82</v>
      </c>
    </row>
    <row r="3696" spans="1:13">
      <c r="A3696" t="s">
        <v>468</v>
      </c>
      <c r="B3696" t="s">
        <v>469</v>
      </c>
      <c r="C3696" t="str">
        <f>TEXT(D3696, "mmm")</f>
        <v>Mar</v>
      </c>
      <c r="D3696" s="1">
        <v>45365</v>
      </c>
      <c r="E3696" t="s">
        <v>470</v>
      </c>
      <c r="F3696" t="s">
        <v>222</v>
      </c>
      <c r="G3696">
        <v>51300</v>
      </c>
      <c r="H3696">
        <v>2.93</v>
      </c>
      <c r="I3696">
        <v>150309</v>
      </c>
      <c r="J3696" t="s">
        <v>86</v>
      </c>
      <c r="K3696">
        <v>0.26643596988798213</v>
      </c>
      <c r="L3696">
        <v>26.643599999999999</v>
      </c>
      <c r="M3696" t="s">
        <v>82</v>
      </c>
    </row>
    <row r="3697" spans="1:13">
      <c r="A3697" t="s">
        <v>468</v>
      </c>
      <c r="B3697" t="s">
        <v>469</v>
      </c>
      <c r="C3697" t="str">
        <f>TEXT(D3697, "mmm")</f>
        <v>Mar</v>
      </c>
      <c r="D3697" s="1">
        <v>45365</v>
      </c>
      <c r="E3697" t="s">
        <v>471</v>
      </c>
      <c r="F3697" t="s">
        <v>222</v>
      </c>
      <c r="G3697">
        <v>51300</v>
      </c>
      <c r="H3697">
        <v>2.93</v>
      </c>
      <c r="I3697">
        <v>150309</v>
      </c>
      <c r="J3697" t="s">
        <v>86</v>
      </c>
      <c r="K3697">
        <v>0.26643596988798213</v>
      </c>
      <c r="L3697">
        <v>26.643599999999999</v>
      </c>
      <c r="M3697" t="s">
        <v>82</v>
      </c>
    </row>
    <row r="3698" spans="1:13">
      <c r="A3698" t="s">
        <v>468</v>
      </c>
      <c r="B3698" t="s">
        <v>469</v>
      </c>
      <c r="C3698" t="str">
        <f>TEXT(D3698, "mmm")</f>
        <v>Mar</v>
      </c>
      <c r="D3698" s="1">
        <v>45365</v>
      </c>
      <c r="E3698" t="s">
        <v>473</v>
      </c>
      <c r="F3698" t="s">
        <v>101</v>
      </c>
      <c r="G3698">
        <v>51300</v>
      </c>
      <c r="H3698">
        <v>2.93</v>
      </c>
      <c r="I3698">
        <v>150309</v>
      </c>
      <c r="J3698" t="s">
        <v>86</v>
      </c>
      <c r="K3698">
        <v>0.26643596988798213</v>
      </c>
      <c r="L3698">
        <v>26.643599999999999</v>
      </c>
      <c r="M3698" t="s">
        <v>82</v>
      </c>
    </row>
    <row r="3699" spans="1:13">
      <c r="A3699" t="s">
        <v>1216</v>
      </c>
      <c r="B3699" t="s">
        <v>1217</v>
      </c>
      <c r="C3699" t="str">
        <f>TEXT(D3699, "mmm")</f>
        <v>Mar</v>
      </c>
      <c r="D3699" s="1">
        <v>45365</v>
      </c>
      <c r="E3699" t="s">
        <v>1718</v>
      </c>
      <c r="F3699" t="s">
        <v>80</v>
      </c>
      <c r="G3699">
        <v>7500</v>
      </c>
      <c r="H3699">
        <v>14.48</v>
      </c>
      <c r="I3699">
        <v>108600</v>
      </c>
      <c r="J3699" t="s">
        <v>81</v>
      </c>
      <c r="K3699">
        <v>7.1881645423030882E-2</v>
      </c>
      <c r="L3699">
        <v>7.1882000000000001</v>
      </c>
      <c r="M3699" t="s">
        <v>82</v>
      </c>
    </row>
    <row r="3700" spans="1:13">
      <c r="A3700" t="s">
        <v>1961</v>
      </c>
      <c r="B3700" t="s">
        <v>1962</v>
      </c>
      <c r="C3700" t="str">
        <f>TEXT(D3700, "mmm")</f>
        <v>Mar</v>
      </c>
      <c r="D3700" s="1">
        <v>45365</v>
      </c>
      <c r="E3700" t="s">
        <v>2347</v>
      </c>
      <c r="F3700" t="s">
        <v>80</v>
      </c>
      <c r="G3700">
        <v>10000</v>
      </c>
      <c r="H3700">
        <v>8.65</v>
      </c>
      <c r="I3700">
        <v>86500</v>
      </c>
      <c r="J3700" t="s">
        <v>86</v>
      </c>
      <c r="K3700">
        <v>8.9244046982489333E-2</v>
      </c>
      <c r="L3700">
        <v>8.9244000000000003</v>
      </c>
      <c r="M3700" t="s">
        <v>82</v>
      </c>
    </row>
    <row r="3701" spans="1:13">
      <c r="A3701" t="s">
        <v>2348</v>
      </c>
      <c r="B3701" t="s">
        <v>2349</v>
      </c>
      <c r="C3701" t="str">
        <f>TEXT(D3701, "mmm")</f>
        <v>Mar</v>
      </c>
      <c r="D3701" s="1">
        <v>45365</v>
      </c>
      <c r="E3701" t="s">
        <v>2350</v>
      </c>
      <c r="F3701" t="s">
        <v>80</v>
      </c>
      <c r="G3701">
        <v>4000</v>
      </c>
      <c r="H3701">
        <v>21.58</v>
      </c>
      <c r="I3701">
        <v>86320</v>
      </c>
      <c r="J3701" t="s">
        <v>81</v>
      </c>
      <c r="K3701">
        <v>5.1753250537981188E-2</v>
      </c>
      <c r="L3701">
        <v>5.1753</v>
      </c>
      <c r="M3701" t="s">
        <v>82</v>
      </c>
    </row>
    <row r="3702" spans="1:13">
      <c r="A3702" t="s">
        <v>2351</v>
      </c>
      <c r="B3702" t="s">
        <v>2352</v>
      </c>
      <c r="C3702" t="str">
        <f>TEXT(D3702, "mmm")</f>
        <v>Mar</v>
      </c>
      <c r="D3702" s="1">
        <v>45365</v>
      </c>
      <c r="E3702" t="s">
        <v>2353</v>
      </c>
      <c r="F3702" t="s">
        <v>128</v>
      </c>
      <c r="G3702">
        <v>20460</v>
      </c>
      <c r="H3702">
        <v>11.61</v>
      </c>
      <c r="I3702">
        <v>237540.6</v>
      </c>
      <c r="J3702" t="s">
        <v>86</v>
      </c>
      <c r="K3702">
        <v>4.4827501000114678E-2</v>
      </c>
      <c r="L3702">
        <v>4.4828000000000001</v>
      </c>
      <c r="M3702" t="s">
        <v>82</v>
      </c>
    </row>
    <row r="3703" spans="1:13">
      <c r="A3703" t="s">
        <v>2354</v>
      </c>
      <c r="B3703" t="s">
        <v>2355</v>
      </c>
      <c r="C3703" t="str">
        <f>TEXT(D3703, "mmm")</f>
        <v>Mar</v>
      </c>
      <c r="D3703" s="1">
        <v>45365</v>
      </c>
      <c r="E3703" t="s">
        <v>2356</v>
      </c>
      <c r="F3703" t="s">
        <v>128</v>
      </c>
      <c r="G3703">
        <v>4400</v>
      </c>
      <c r="H3703">
        <v>11.31</v>
      </c>
      <c r="I3703">
        <v>49764</v>
      </c>
      <c r="J3703" t="s">
        <v>81</v>
      </c>
      <c r="K3703">
        <v>0</v>
      </c>
      <c r="L3703">
        <v>0</v>
      </c>
      <c r="M3703" t="s">
        <v>82</v>
      </c>
    </row>
    <row r="3704" spans="1:13">
      <c r="A3704" t="s">
        <v>2330</v>
      </c>
      <c r="B3704" t="s">
        <v>2331</v>
      </c>
      <c r="C3704" t="str">
        <f>TEXT(D3704, "mmm")</f>
        <v>Mar</v>
      </c>
      <c r="D3704" s="1">
        <v>45365</v>
      </c>
      <c r="E3704" t="s">
        <v>2357</v>
      </c>
      <c r="F3704" t="s">
        <v>128</v>
      </c>
      <c r="G3704">
        <v>2500</v>
      </c>
      <c r="H3704">
        <v>9.0399999999999991</v>
      </c>
      <c r="I3704">
        <v>22600</v>
      </c>
      <c r="J3704" t="s">
        <v>86</v>
      </c>
      <c r="K3704">
        <v>2.1664717270921448E-2</v>
      </c>
      <c r="L3704">
        <v>2.1665000000000001</v>
      </c>
      <c r="M3704" t="s">
        <v>82</v>
      </c>
    </row>
    <row r="3705" spans="1:13">
      <c r="A3705" t="s">
        <v>2130</v>
      </c>
      <c r="B3705" t="s">
        <v>2131</v>
      </c>
      <c r="C3705" t="str">
        <f>TEXT(D3705, "mmm")</f>
        <v>Mar</v>
      </c>
      <c r="D3705" s="1">
        <v>45365</v>
      </c>
      <c r="E3705" t="s">
        <v>2144</v>
      </c>
      <c r="F3705" t="s">
        <v>101</v>
      </c>
      <c r="G3705">
        <v>5000</v>
      </c>
      <c r="H3705">
        <v>7.45</v>
      </c>
      <c r="I3705">
        <v>37250</v>
      </c>
      <c r="J3705" t="s">
        <v>81</v>
      </c>
      <c r="K3705">
        <v>0.55733340709743873</v>
      </c>
      <c r="L3705">
        <v>55.7333</v>
      </c>
      <c r="M3705" t="s">
        <v>82</v>
      </c>
    </row>
    <row r="3706" spans="1:13">
      <c r="A3706" t="s">
        <v>1323</v>
      </c>
      <c r="B3706" t="s">
        <v>1324</v>
      </c>
      <c r="C3706" t="str">
        <f>TEXT(D3706, "mmm")</f>
        <v>Mar</v>
      </c>
      <c r="D3706" s="1">
        <v>45365</v>
      </c>
      <c r="E3706" t="s">
        <v>2358</v>
      </c>
      <c r="F3706" t="s">
        <v>128</v>
      </c>
      <c r="G3706">
        <v>1224</v>
      </c>
      <c r="H3706">
        <v>19.510000000000002</v>
      </c>
      <c r="I3706">
        <v>23880.240000000002</v>
      </c>
      <c r="J3706" t="s">
        <v>81</v>
      </c>
      <c r="K3706">
        <v>8.9019320854597517E-2</v>
      </c>
      <c r="L3706">
        <v>8.9018999999999995</v>
      </c>
      <c r="M3706" t="s">
        <v>82</v>
      </c>
    </row>
    <row r="3707" spans="1:13">
      <c r="A3707" t="s">
        <v>2359</v>
      </c>
      <c r="B3707" t="s">
        <v>2360</v>
      </c>
      <c r="C3707" t="str">
        <f>TEXT(D3707, "mmm")</f>
        <v>Mar</v>
      </c>
      <c r="D3707" s="1">
        <v>45365</v>
      </c>
      <c r="E3707" t="s">
        <v>2361</v>
      </c>
      <c r="F3707" t="s">
        <v>128</v>
      </c>
      <c r="G3707">
        <v>3354</v>
      </c>
      <c r="H3707">
        <v>14.91</v>
      </c>
      <c r="I3707">
        <v>50008.14</v>
      </c>
      <c r="J3707" t="s">
        <v>81</v>
      </c>
      <c r="K3707">
        <v>3.5708992695491881E-2</v>
      </c>
      <c r="L3707">
        <v>3.5709</v>
      </c>
      <c r="M3707" t="s">
        <v>82</v>
      </c>
    </row>
    <row r="3708" spans="1:13">
      <c r="A3708" t="s">
        <v>2159</v>
      </c>
      <c r="B3708" t="s">
        <v>2160</v>
      </c>
      <c r="C3708" t="str">
        <f>TEXT(D3708, "mmm")</f>
        <v>Mar</v>
      </c>
      <c r="D3708" s="1">
        <v>45365</v>
      </c>
      <c r="E3708" t="s">
        <v>2161</v>
      </c>
      <c r="F3708" t="s">
        <v>217</v>
      </c>
      <c r="G3708">
        <v>37500</v>
      </c>
      <c r="H3708">
        <v>2.84</v>
      </c>
      <c r="I3708">
        <v>106500</v>
      </c>
      <c r="J3708" t="s">
        <v>81</v>
      </c>
      <c r="K3708">
        <v>2.4647948513002671E-2</v>
      </c>
      <c r="L3708">
        <v>2.4647999999999999</v>
      </c>
      <c r="M3708" t="s">
        <v>82</v>
      </c>
    </row>
    <row r="3709" spans="1:13">
      <c r="A3709" t="s">
        <v>2159</v>
      </c>
      <c r="B3709" t="s">
        <v>2160</v>
      </c>
      <c r="C3709" t="str">
        <f>TEXT(D3709, "mmm")</f>
        <v>Mar</v>
      </c>
      <c r="D3709" s="1">
        <v>45365</v>
      </c>
      <c r="E3709" t="s">
        <v>2161</v>
      </c>
      <c r="F3709" t="s">
        <v>217</v>
      </c>
      <c r="G3709">
        <v>37500</v>
      </c>
      <c r="H3709">
        <v>2.84</v>
      </c>
      <c r="I3709">
        <v>106500</v>
      </c>
      <c r="J3709" t="s">
        <v>81</v>
      </c>
      <c r="K3709">
        <v>2.4647948513002671E-2</v>
      </c>
      <c r="L3709">
        <v>2.4647999999999999</v>
      </c>
      <c r="M3709" t="s">
        <v>82</v>
      </c>
    </row>
    <row r="3710" spans="1:13">
      <c r="A3710" t="s">
        <v>1940</v>
      </c>
      <c r="B3710" t="s">
        <v>1941</v>
      </c>
      <c r="C3710" t="str">
        <f>TEXT(D3710, "mmm")</f>
        <v>Mar</v>
      </c>
      <c r="D3710" s="1">
        <v>45365</v>
      </c>
      <c r="E3710" t="s">
        <v>2362</v>
      </c>
      <c r="F3710" t="s">
        <v>128</v>
      </c>
      <c r="G3710">
        <v>25000</v>
      </c>
      <c r="H3710">
        <v>1.76</v>
      </c>
      <c r="I3710">
        <v>44000</v>
      </c>
      <c r="J3710" t="s">
        <v>81</v>
      </c>
      <c r="K3710">
        <v>0.11299437844006351</v>
      </c>
      <c r="L3710">
        <v>11.2994</v>
      </c>
      <c r="M3710" t="s">
        <v>82</v>
      </c>
    </row>
    <row r="3711" spans="1:13">
      <c r="A3711" t="s">
        <v>2315</v>
      </c>
      <c r="B3711" t="s">
        <v>2316</v>
      </c>
      <c r="C3711" t="str">
        <f>TEXT(D3711, "mmm")</f>
        <v>Mar</v>
      </c>
      <c r="D3711" s="1">
        <v>45365</v>
      </c>
      <c r="E3711" t="s">
        <v>2363</v>
      </c>
      <c r="F3711" t="s">
        <v>80</v>
      </c>
      <c r="G3711">
        <v>170940</v>
      </c>
      <c r="H3711">
        <v>1.17</v>
      </c>
      <c r="I3711">
        <v>199999.8</v>
      </c>
      <c r="J3711" t="s">
        <v>81</v>
      </c>
      <c r="K3711">
        <v>0.67938942273217506</v>
      </c>
      <c r="L3711">
        <v>67.938900000000004</v>
      </c>
      <c r="M3711" t="s">
        <v>82</v>
      </c>
    </row>
    <row r="3712" spans="1:13">
      <c r="A3712" t="s">
        <v>2351</v>
      </c>
      <c r="B3712" t="s">
        <v>2352</v>
      </c>
      <c r="C3712" t="str">
        <f>TEXT(D3712, "mmm")</f>
        <v>Mar</v>
      </c>
      <c r="D3712" s="1">
        <v>45365</v>
      </c>
      <c r="E3712" t="s">
        <v>2364</v>
      </c>
      <c r="F3712" t="s">
        <v>118</v>
      </c>
      <c r="G3712">
        <v>20460</v>
      </c>
      <c r="H3712">
        <v>11.61</v>
      </c>
      <c r="I3712">
        <v>237540.6</v>
      </c>
      <c r="J3712" t="s">
        <v>86</v>
      </c>
      <c r="K3712">
        <v>4.4827501000114678E-2</v>
      </c>
      <c r="L3712">
        <v>4.4828000000000001</v>
      </c>
      <c r="M3712" t="s">
        <v>82</v>
      </c>
    </row>
    <row r="3713" spans="1:13">
      <c r="A3713" t="s">
        <v>2365</v>
      </c>
      <c r="B3713" t="s">
        <v>2366</v>
      </c>
      <c r="C3713" t="str">
        <f>TEXT(D3713, "mmm")</f>
        <v>Mar</v>
      </c>
      <c r="D3713" s="1">
        <v>45365</v>
      </c>
      <c r="E3713" t="s">
        <v>2367</v>
      </c>
      <c r="F3713" t="s">
        <v>80</v>
      </c>
      <c r="G3713">
        <v>1000</v>
      </c>
      <c r="H3713">
        <v>33.64</v>
      </c>
      <c r="I3713">
        <v>33640</v>
      </c>
      <c r="J3713" t="s">
        <v>86</v>
      </c>
      <c r="K3713">
        <v>8.623376590672005E-2</v>
      </c>
      <c r="L3713">
        <v>8.6234000000000002</v>
      </c>
      <c r="M3713" t="s">
        <v>82</v>
      </c>
    </row>
    <row r="3714" spans="1:13">
      <c r="A3714" t="s">
        <v>2368</v>
      </c>
      <c r="B3714" t="s">
        <v>2369</v>
      </c>
      <c r="C3714" t="str">
        <f>TEXT(D3714, "mmm")</f>
        <v>Mar</v>
      </c>
      <c r="D3714" s="1">
        <v>45365</v>
      </c>
      <c r="E3714" t="s">
        <v>2370</v>
      </c>
      <c r="F3714" t="s">
        <v>128</v>
      </c>
      <c r="G3714">
        <v>50000</v>
      </c>
      <c r="H3714">
        <v>12.48</v>
      </c>
      <c r="I3714">
        <v>624000</v>
      </c>
      <c r="J3714" t="s">
        <v>86</v>
      </c>
      <c r="K3714">
        <v>0.13141028874019309</v>
      </c>
      <c r="L3714">
        <v>13.141</v>
      </c>
      <c r="M3714" t="s">
        <v>82</v>
      </c>
    </row>
    <row r="3715" spans="1:13">
      <c r="A3715" t="s">
        <v>2130</v>
      </c>
      <c r="B3715" t="s">
        <v>2131</v>
      </c>
      <c r="C3715" t="str">
        <f>TEXT(D3715, "mmm")</f>
        <v>Mar</v>
      </c>
      <c r="D3715" s="1">
        <v>45365</v>
      </c>
      <c r="E3715" t="s">
        <v>2153</v>
      </c>
      <c r="F3715" t="s">
        <v>101</v>
      </c>
      <c r="G3715">
        <v>5000</v>
      </c>
      <c r="H3715">
        <v>7.45</v>
      </c>
      <c r="I3715">
        <v>37250</v>
      </c>
      <c r="J3715" t="s">
        <v>81</v>
      </c>
      <c r="K3715">
        <v>0.55733340709743873</v>
      </c>
      <c r="L3715">
        <v>55.7333</v>
      </c>
      <c r="M3715" t="s">
        <v>82</v>
      </c>
    </row>
    <row r="3716" spans="1:13">
      <c r="A3716" t="s">
        <v>2326</v>
      </c>
      <c r="B3716" t="s">
        <v>2327</v>
      </c>
      <c r="C3716" t="str">
        <f>TEXT(D3716, "mmm")</f>
        <v>Mar</v>
      </c>
      <c r="D3716" s="1">
        <v>45365</v>
      </c>
      <c r="E3716" t="s">
        <v>2342</v>
      </c>
      <c r="F3716" t="s">
        <v>128</v>
      </c>
      <c r="G3716">
        <v>37405</v>
      </c>
      <c r="H3716">
        <v>8.1199999999999992</v>
      </c>
      <c r="I3716">
        <v>303728.59999999998</v>
      </c>
      <c r="J3716" t="s">
        <v>81</v>
      </c>
      <c r="K3716">
        <v>0.3207777023284486</v>
      </c>
      <c r="L3716">
        <v>32.077800000000003</v>
      </c>
      <c r="M3716" t="s">
        <v>82</v>
      </c>
    </row>
    <row r="3717" spans="1:13">
      <c r="A3717" t="s">
        <v>2180</v>
      </c>
      <c r="B3717" t="s">
        <v>2181</v>
      </c>
      <c r="C3717" t="str">
        <f>TEXT(D3717, "mmm")</f>
        <v>Mar</v>
      </c>
      <c r="D3717" s="1">
        <v>45365</v>
      </c>
      <c r="E3717" t="s">
        <v>2269</v>
      </c>
      <c r="F3717" t="s">
        <v>80</v>
      </c>
      <c r="G3717">
        <v>2100</v>
      </c>
      <c r="H3717">
        <v>11.86</v>
      </c>
      <c r="I3717">
        <v>24906</v>
      </c>
      <c r="J3717" t="s">
        <v>81</v>
      </c>
      <c r="K3717">
        <v>2.8740586128355838E-2</v>
      </c>
      <c r="L3717">
        <v>2.8740999999999999</v>
      </c>
      <c r="M3717" t="s">
        <v>82</v>
      </c>
    </row>
    <row r="3718" spans="1:13">
      <c r="A3718" t="s">
        <v>2186</v>
      </c>
      <c r="B3718" t="s">
        <v>2187</v>
      </c>
      <c r="C3718" t="str">
        <f>TEXT(D3718, "mmm")</f>
        <v>Mar</v>
      </c>
      <c r="D3718" s="1">
        <v>45365</v>
      </c>
      <c r="E3718" t="s">
        <v>2371</v>
      </c>
      <c r="F3718" t="s">
        <v>80</v>
      </c>
      <c r="G3718">
        <v>2800</v>
      </c>
      <c r="H3718">
        <v>7.35</v>
      </c>
      <c r="I3718">
        <v>20580</v>
      </c>
      <c r="J3718" t="s">
        <v>81</v>
      </c>
      <c r="K3718">
        <v>-6.9156556850563664E-3</v>
      </c>
      <c r="L3718">
        <v>-0.69159999999999999</v>
      </c>
      <c r="M3718" t="s">
        <v>82</v>
      </c>
    </row>
    <row r="3719" spans="1:13">
      <c r="A3719" t="s">
        <v>265</v>
      </c>
      <c r="B3719" t="s">
        <v>266</v>
      </c>
      <c r="C3719" t="str">
        <f>TEXT(D3719, "mmm")</f>
        <v>Mar</v>
      </c>
      <c r="D3719" s="1">
        <v>45365</v>
      </c>
      <c r="E3719" t="s">
        <v>2372</v>
      </c>
      <c r="F3719" t="s">
        <v>118</v>
      </c>
      <c r="G3719">
        <v>450</v>
      </c>
      <c r="H3719">
        <v>55.33</v>
      </c>
      <c r="I3719">
        <v>24898.5</v>
      </c>
      <c r="J3719" t="s">
        <v>81</v>
      </c>
      <c r="K3719">
        <v>3.8802474956427968E-2</v>
      </c>
      <c r="L3719">
        <v>3.8801999999999999</v>
      </c>
      <c r="M3719" t="s">
        <v>82</v>
      </c>
    </row>
    <row r="3720" spans="1:13">
      <c r="A3720" t="s">
        <v>2373</v>
      </c>
      <c r="B3720" t="s">
        <v>2374</v>
      </c>
      <c r="C3720" t="str">
        <f>TEXT(D3720, "mmm")</f>
        <v>Mar</v>
      </c>
      <c r="D3720" s="1">
        <v>45365</v>
      </c>
      <c r="E3720" t="s">
        <v>2135</v>
      </c>
      <c r="F3720" t="s">
        <v>80</v>
      </c>
      <c r="G3720">
        <v>1972</v>
      </c>
      <c r="H3720">
        <v>126.75</v>
      </c>
      <c r="I3720">
        <v>249951</v>
      </c>
      <c r="J3720" t="s">
        <v>81</v>
      </c>
      <c r="K3720">
        <v>0.14136046900521329</v>
      </c>
      <c r="L3720">
        <v>14.135999999999999</v>
      </c>
      <c r="M3720" t="s">
        <v>82</v>
      </c>
    </row>
    <row r="3721" spans="1:13">
      <c r="A3721" t="s">
        <v>2123</v>
      </c>
      <c r="B3721" t="s">
        <v>2124</v>
      </c>
      <c r="C3721" t="str">
        <f>TEXT(D3721, "mmm")</f>
        <v>Mar</v>
      </c>
      <c r="D3721" s="1">
        <v>45365</v>
      </c>
      <c r="E3721" t="s">
        <v>2134</v>
      </c>
      <c r="F3721" t="s">
        <v>217</v>
      </c>
      <c r="G3721">
        <v>7705</v>
      </c>
      <c r="H3721">
        <v>5.89</v>
      </c>
      <c r="I3721">
        <v>45382.45</v>
      </c>
      <c r="J3721" t="s">
        <v>81</v>
      </c>
      <c r="K3721">
        <v>-3.8333286012962493E-2</v>
      </c>
      <c r="L3721">
        <v>-3.8332999999999999</v>
      </c>
      <c r="M3721" t="s">
        <v>82</v>
      </c>
    </row>
    <row r="3722" spans="1:13">
      <c r="A3722" t="s">
        <v>2299</v>
      </c>
      <c r="B3722" t="s">
        <v>2300</v>
      </c>
      <c r="C3722" t="str">
        <f>TEXT(D3722, "mmm")</f>
        <v>Mar</v>
      </c>
      <c r="D3722" s="1">
        <v>45365</v>
      </c>
      <c r="E3722" t="s">
        <v>2375</v>
      </c>
      <c r="F3722" t="s">
        <v>80</v>
      </c>
      <c r="G3722">
        <v>52603</v>
      </c>
      <c r="H3722">
        <v>2.25</v>
      </c>
      <c r="I3722">
        <v>118356.75</v>
      </c>
      <c r="J3722" t="s">
        <v>81</v>
      </c>
      <c r="K3722">
        <v>-0.23809522335073691</v>
      </c>
      <c r="L3722">
        <v>-23.8095</v>
      </c>
      <c r="M3722" t="s">
        <v>82</v>
      </c>
    </row>
    <row r="3723" spans="1:13">
      <c r="A3723" t="s">
        <v>2376</v>
      </c>
      <c r="B3723" t="s">
        <v>2377</v>
      </c>
      <c r="C3723" t="str">
        <f>TEXT(D3723, "mmm")</f>
        <v>Mar</v>
      </c>
      <c r="D3723" s="1">
        <v>45366</v>
      </c>
      <c r="E3723" t="s">
        <v>2378</v>
      </c>
      <c r="F3723" t="s">
        <v>128</v>
      </c>
      <c r="G3723">
        <v>13735</v>
      </c>
      <c r="H3723">
        <v>1.67</v>
      </c>
      <c r="I3723">
        <v>22937.45</v>
      </c>
      <c r="J3723" t="s">
        <v>86</v>
      </c>
      <c r="K3723">
        <v>0.102409686573637</v>
      </c>
      <c r="L3723">
        <v>10.241</v>
      </c>
      <c r="M3723" t="s">
        <v>82</v>
      </c>
    </row>
    <row r="3724" spans="1:13">
      <c r="A3724" t="s">
        <v>107</v>
      </c>
      <c r="B3724" t="s">
        <v>108</v>
      </c>
      <c r="C3724" t="str">
        <f>TEXT(D3724, "mmm")</f>
        <v>Mar</v>
      </c>
      <c r="D3724" s="1">
        <v>45366</v>
      </c>
      <c r="E3724" t="s">
        <v>111</v>
      </c>
      <c r="F3724" t="s">
        <v>101</v>
      </c>
      <c r="G3724">
        <v>10000</v>
      </c>
      <c r="H3724">
        <v>6.95</v>
      </c>
      <c r="I3724">
        <v>69500</v>
      </c>
      <c r="J3724" t="s">
        <v>81</v>
      </c>
      <c r="K3724">
        <v>1.443034506428464E-3</v>
      </c>
      <c r="L3724">
        <v>0.14430000000000001</v>
      </c>
      <c r="M3724" t="s">
        <v>82</v>
      </c>
    </row>
    <row r="3725" spans="1:13">
      <c r="A3725" t="s">
        <v>107</v>
      </c>
      <c r="B3725" t="s">
        <v>108</v>
      </c>
      <c r="C3725" t="str">
        <f>TEXT(D3725, "mmm")</f>
        <v>Mar</v>
      </c>
      <c r="D3725" s="1">
        <v>45366</v>
      </c>
      <c r="E3725" t="s">
        <v>109</v>
      </c>
      <c r="F3725" t="s">
        <v>101</v>
      </c>
      <c r="G3725">
        <v>10000</v>
      </c>
      <c r="H3725">
        <v>6.95</v>
      </c>
      <c r="I3725">
        <v>69500</v>
      </c>
      <c r="J3725" t="s">
        <v>81</v>
      </c>
      <c r="K3725">
        <v>1.443034506428464E-3</v>
      </c>
      <c r="L3725">
        <v>0.14430000000000001</v>
      </c>
      <c r="M3725" t="s">
        <v>82</v>
      </c>
    </row>
    <row r="3726" spans="1:13">
      <c r="A3726" t="s">
        <v>107</v>
      </c>
      <c r="B3726" t="s">
        <v>108</v>
      </c>
      <c r="C3726" t="str">
        <f>TEXT(D3726, "mmm")</f>
        <v>Mar</v>
      </c>
      <c r="D3726" s="1">
        <v>45366</v>
      </c>
      <c r="E3726" t="s">
        <v>110</v>
      </c>
      <c r="F3726" t="s">
        <v>101</v>
      </c>
      <c r="G3726">
        <v>10000</v>
      </c>
      <c r="H3726">
        <v>6.95</v>
      </c>
      <c r="I3726">
        <v>69500</v>
      </c>
      <c r="J3726" t="s">
        <v>81</v>
      </c>
      <c r="K3726">
        <v>1.443034506428464E-3</v>
      </c>
      <c r="L3726">
        <v>0.14430000000000001</v>
      </c>
      <c r="M3726" t="s">
        <v>82</v>
      </c>
    </row>
    <row r="3727" spans="1:13">
      <c r="A3727" t="s">
        <v>107</v>
      </c>
      <c r="B3727" t="s">
        <v>108</v>
      </c>
      <c r="C3727" t="str">
        <f>TEXT(D3727, "mmm")</f>
        <v>Mar</v>
      </c>
      <c r="D3727" s="1">
        <v>45366</v>
      </c>
      <c r="E3727" t="s">
        <v>111</v>
      </c>
      <c r="F3727" t="s">
        <v>101</v>
      </c>
      <c r="G3727">
        <v>35000</v>
      </c>
      <c r="H3727">
        <v>6.87</v>
      </c>
      <c r="I3727">
        <v>240450</v>
      </c>
      <c r="J3727" t="s">
        <v>86</v>
      </c>
      <c r="K3727">
        <v>1.443034506428464E-3</v>
      </c>
      <c r="L3727">
        <v>0.14430000000000001</v>
      </c>
      <c r="M3727" t="s">
        <v>82</v>
      </c>
    </row>
    <row r="3728" spans="1:13">
      <c r="A3728" t="s">
        <v>107</v>
      </c>
      <c r="B3728" t="s">
        <v>108</v>
      </c>
      <c r="C3728" t="str">
        <f>TEXT(D3728, "mmm")</f>
        <v>Mar</v>
      </c>
      <c r="D3728" s="1">
        <v>45366</v>
      </c>
      <c r="E3728" t="s">
        <v>109</v>
      </c>
      <c r="F3728" t="s">
        <v>101</v>
      </c>
      <c r="G3728">
        <v>35000</v>
      </c>
      <c r="H3728">
        <v>6.87</v>
      </c>
      <c r="I3728">
        <v>240450</v>
      </c>
      <c r="J3728" t="s">
        <v>86</v>
      </c>
      <c r="K3728">
        <v>1.443034506428464E-3</v>
      </c>
      <c r="L3728">
        <v>0.14430000000000001</v>
      </c>
      <c r="M3728" t="s">
        <v>82</v>
      </c>
    </row>
    <row r="3729" spans="1:13">
      <c r="A3729" t="s">
        <v>107</v>
      </c>
      <c r="B3729" t="s">
        <v>108</v>
      </c>
      <c r="C3729" t="str">
        <f>TEXT(D3729, "mmm")</f>
        <v>Mar</v>
      </c>
      <c r="D3729" s="1">
        <v>45366</v>
      </c>
      <c r="E3729" t="s">
        <v>110</v>
      </c>
      <c r="F3729" t="s">
        <v>101</v>
      </c>
      <c r="G3729">
        <v>35000</v>
      </c>
      <c r="H3729">
        <v>6.87</v>
      </c>
      <c r="I3729">
        <v>240450</v>
      </c>
      <c r="J3729" t="s">
        <v>86</v>
      </c>
      <c r="K3729">
        <v>1.443034506428464E-3</v>
      </c>
      <c r="L3729">
        <v>0.14430000000000001</v>
      </c>
      <c r="M3729" t="s">
        <v>82</v>
      </c>
    </row>
    <row r="3730" spans="1:13">
      <c r="A3730" t="s">
        <v>107</v>
      </c>
      <c r="B3730" t="s">
        <v>108</v>
      </c>
      <c r="C3730" t="str">
        <f>TEXT(D3730, "mmm")</f>
        <v>Mar</v>
      </c>
      <c r="D3730" s="1">
        <v>45366</v>
      </c>
      <c r="E3730" t="s">
        <v>111</v>
      </c>
      <c r="F3730" t="s">
        <v>101</v>
      </c>
      <c r="G3730">
        <v>25000</v>
      </c>
      <c r="H3730">
        <v>6.9</v>
      </c>
      <c r="I3730">
        <v>172500</v>
      </c>
      <c r="J3730" t="s">
        <v>81</v>
      </c>
      <c r="K3730">
        <v>1.443034506428464E-3</v>
      </c>
      <c r="L3730">
        <v>0.14430000000000001</v>
      </c>
      <c r="M3730" t="s">
        <v>82</v>
      </c>
    </row>
    <row r="3731" spans="1:13">
      <c r="A3731" t="s">
        <v>107</v>
      </c>
      <c r="B3731" t="s">
        <v>108</v>
      </c>
      <c r="C3731" t="str">
        <f>TEXT(D3731, "mmm")</f>
        <v>Mar</v>
      </c>
      <c r="D3731" s="1">
        <v>45366</v>
      </c>
      <c r="E3731" t="s">
        <v>109</v>
      </c>
      <c r="F3731" t="s">
        <v>101</v>
      </c>
      <c r="G3731">
        <v>25000</v>
      </c>
      <c r="H3731">
        <v>6.9</v>
      </c>
      <c r="I3731">
        <v>172500</v>
      </c>
      <c r="J3731" t="s">
        <v>81</v>
      </c>
      <c r="K3731">
        <v>1.443034506428464E-3</v>
      </c>
      <c r="L3731">
        <v>0.14430000000000001</v>
      </c>
      <c r="M3731" t="s">
        <v>82</v>
      </c>
    </row>
    <row r="3732" spans="1:13">
      <c r="A3732" t="s">
        <v>107</v>
      </c>
      <c r="B3732" t="s">
        <v>108</v>
      </c>
      <c r="C3732" t="str">
        <f>TEXT(D3732, "mmm")</f>
        <v>Mar</v>
      </c>
      <c r="D3732" s="1">
        <v>45366</v>
      </c>
      <c r="E3732" t="s">
        <v>110</v>
      </c>
      <c r="F3732" t="s">
        <v>101</v>
      </c>
      <c r="G3732">
        <v>25000</v>
      </c>
      <c r="H3732">
        <v>6.9</v>
      </c>
      <c r="I3732">
        <v>172500</v>
      </c>
      <c r="J3732" t="s">
        <v>81</v>
      </c>
      <c r="K3732">
        <v>1.443034506428464E-3</v>
      </c>
      <c r="L3732">
        <v>0.14430000000000001</v>
      </c>
      <c r="M3732" t="s">
        <v>82</v>
      </c>
    </row>
    <row r="3733" spans="1:13">
      <c r="A3733" t="s">
        <v>107</v>
      </c>
      <c r="B3733" t="s">
        <v>108</v>
      </c>
      <c r="C3733" t="str">
        <f>TEXT(D3733, "mmm")</f>
        <v>Mar</v>
      </c>
      <c r="D3733" s="1">
        <v>45366</v>
      </c>
      <c r="E3733" t="s">
        <v>111</v>
      </c>
      <c r="F3733" t="s">
        <v>101</v>
      </c>
      <c r="G3733">
        <v>35000</v>
      </c>
      <c r="H3733">
        <v>7.01</v>
      </c>
      <c r="I3733">
        <v>245350</v>
      </c>
      <c r="J3733" t="s">
        <v>86</v>
      </c>
      <c r="K3733">
        <v>1.443034506428464E-3</v>
      </c>
      <c r="L3733">
        <v>0.14430000000000001</v>
      </c>
      <c r="M3733" t="s">
        <v>82</v>
      </c>
    </row>
    <row r="3734" spans="1:13">
      <c r="A3734" t="s">
        <v>107</v>
      </c>
      <c r="B3734" t="s">
        <v>108</v>
      </c>
      <c r="C3734" t="str">
        <f>TEXT(D3734, "mmm")</f>
        <v>Mar</v>
      </c>
      <c r="D3734" s="1">
        <v>45366</v>
      </c>
      <c r="E3734" t="s">
        <v>109</v>
      </c>
      <c r="F3734" t="s">
        <v>101</v>
      </c>
      <c r="G3734">
        <v>35000</v>
      </c>
      <c r="H3734">
        <v>7.01</v>
      </c>
      <c r="I3734">
        <v>245350</v>
      </c>
      <c r="J3734" t="s">
        <v>86</v>
      </c>
      <c r="K3734">
        <v>1.443034506428464E-3</v>
      </c>
      <c r="L3734">
        <v>0.14430000000000001</v>
      </c>
      <c r="M3734" t="s">
        <v>82</v>
      </c>
    </row>
    <row r="3735" spans="1:13">
      <c r="A3735" t="s">
        <v>107</v>
      </c>
      <c r="B3735" t="s">
        <v>108</v>
      </c>
      <c r="C3735" t="str">
        <f>TEXT(D3735, "mmm")</f>
        <v>Mar</v>
      </c>
      <c r="D3735" s="1">
        <v>45366</v>
      </c>
      <c r="E3735" t="s">
        <v>110</v>
      </c>
      <c r="F3735" t="s">
        <v>101</v>
      </c>
      <c r="G3735">
        <v>35000</v>
      </c>
      <c r="H3735">
        <v>7.01</v>
      </c>
      <c r="I3735">
        <v>245350</v>
      </c>
      <c r="J3735" t="s">
        <v>86</v>
      </c>
      <c r="K3735">
        <v>1.443034506428464E-3</v>
      </c>
      <c r="L3735">
        <v>0.14430000000000001</v>
      </c>
      <c r="M3735" t="s">
        <v>82</v>
      </c>
    </row>
    <row r="3736" spans="1:13">
      <c r="A3736" t="s">
        <v>2278</v>
      </c>
      <c r="B3736" t="s">
        <v>2279</v>
      </c>
      <c r="C3736" t="str">
        <f>TEXT(D3736, "mmm")</f>
        <v>Mar</v>
      </c>
      <c r="D3736" s="1">
        <v>45366</v>
      </c>
      <c r="E3736" t="s">
        <v>2280</v>
      </c>
      <c r="F3736" t="s">
        <v>251</v>
      </c>
      <c r="G3736">
        <v>537500</v>
      </c>
      <c r="H3736">
        <v>0.59</v>
      </c>
      <c r="I3736">
        <v>317125</v>
      </c>
      <c r="J3736" t="s">
        <v>81</v>
      </c>
      <c r="K3736">
        <v>-3.4482781300222087E-2</v>
      </c>
      <c r="L3736">
        <v>-3.4483000000000001</v>
      </c>
      <c r="M3736" t="s">
        <v>82</v>
      </c>
    </row>
    <row r="3737" spans="1:13">
      <c r="A3737" t="s">
        <v>2284</v>
      </c>
      <c r="B3737" t="s">
        <v>2285</v>
      </c>
      <c r="C3737" t="str">
        <f>TEXT(D3737, "mmm")</f>
        <v>Mar</v>
      </c>
      <c r="D3737" s="1">
        <v>45366</v>
      </c>
      <c r="E3737" t="s">
        <v>2286</v>
      </c>
      <c r="F3737" t="s">
        <v>118</v>
      </c>
      <c r="G3737">
        <v>44882</v>
      </c>
      <c r="H3737">
        <v>1.75</v>
      </c>
      <c r="I3737">
        <v>78543.5</v>
      </c>
      <c r="J3737" t="s">
        <v>81</v>
      </c>
      <c r="K3737">
        <v>0.14054056116052571</v>
      </c>
      <c r="L3737">
        <v>14.0541</v>
      </c>
      <c r="M3737" t="s">
        <v>82</v>
      </c>
    </row>
    <row r="3738" spans="1:13">
      <c r="A3738" t="s">
        <v>2296</v>
      </c>
      <c r="B3738" t="s">
        <v>2297</v>
      </c>
      <c r="C3738" t="str">
        <f>TEXT(D3738, "mmm")</f>
        <v>Mar</v>
      </c>
      <c r="D3738" s="1">
        <v>45366</v>
      </c>
      <c r="E3738" t="s">
        <v>2379</v>
      </c>
      <c r="F3738" t="s">
        <v>80</v>
      </c>
      <c r="G3738">
        <v>13500</v>
      </c>
      <c r="H3738">
        <v>3.64</v>
      </c>
      <c r="I3738">
        <v>49140</v>
      </c>
      <c r="J3738" t="s">
        <v>86</v>
      </c>
      <c r="K3738">
        <v>0.1038251003035406</v>
      </c>
      <c r="L3738">
        <v>10.3825</v>
      </c>
      <c r="M3738" t="s">
        <v>82</v>
      </c>
    </row>
    <row r="3739" spans="1:13">
      <c r="A3739" t="s">
        <v>2380</v>
      </c>
      <c r="B3739" t="s">
        <v>2381</v>
      </c>
      <c r="C3739" t="str">
        <f>TEXT(D3739, "mmm")</f>
        <v>Mar</v>
      </c>
      <c r="D3739" s="1">
        <v>45366</v>
      </c>
      <c r="E3739" t="s">
        <v>2382</v>
      </c>
      <c r="F3739" t="s">
        <v>80</v>
      </c>
      <c r="G3739">
        <v>8850</v>
      </c>
      <c r="H3739">
        <v>2.27</v>
      </c>
      <c r="I3739">
        <v>20089.5</v>
      </c>
      <c r="J3739" t="s">
        <v>81</v>
      </c>
      <c r="K3739">
        <v>-0.1744548087615633</v>
      </c>
      <c r="L3739">
        <v>-17.445499999999999</v>
      </c>
      <c r="M3739" t="s">
        <v>82</v>
      </c>
    </row>
    <row r="3740" spans="1:13">
      <c r="A3740" t="s">
        <v>1767</v>
      </c>
      <c r="B3740" t="s">
        <v>1768</v>
      </c>
      <c r="C3740" t="str">
        <f>TEXT(D3740, "mmm")</f>
        <v>Mar</v>
      </c>
      <c r="D3740" s="1">
        <v>45366</v>
      </c>
      <c r="E3740" t="s">
        <v>2383</v>
      </c>
      <c r="F3740" t="s">
        <v>80</v>
      </c>
      <c r="G3740">
        <v>100000</v>
      </c>
      <c r="H3740">
        <v>2.89</v>
      </c>
      <c r="I3740">
        <v>289000</v>
      </c>
      <c r="J3740" t="s">
        <v>86</v>
      </c>
      <c r="K3740">
        <v>8.503401195044713E-2</v>
      </c>
      <c r="L3740">
        <v>8.5033999999999992</v>
      </c>
      <c r="M3740" t="s">
        <v>82</v>
      </c>
    </row>
    <row r="3741" spans="1:13">
      <c r="A3741" t="s">
        <v>1581</v>
      </c>
      <c r="B3741" t="s">
        <v>1582</v>
      </c>
      <c r="C3741" t="str">
        <f>TEXT(D3741, "mmm")</f>
        <v>Mar</v>
      </c>
      <c r="D3741" s="1">
        <v>45366</v>
      </c>
      <c r="E3741" t="s">
        <v>2384</v>
      </c>
      <c r="F3741" t="s">
        <v>128</v>
      </c>
      <c r="G3741">
        <v>1000</v>
      </c>
      <c r="H3741">
        <v>54.54</v>
      </c>
      <c r="I3741">
        <v>54540</v>
      </c>
      <c r="J3741" t="s">
        <v>86</v>
      </c>
      <c r="K3741">
        <v>4.4244512096740518E-2</v>
      </c>
      <c r="L3741">
        <v>4.4245000000000001</v>
      </c>
      <c r="M3741" t="s">
        <v>82</v>
      </c>
    </row>
    <row r="3742" spans="1:13">
      <c r="A3742" t="s">
        <v>999</v>
      </c>
      <c r="B3742" t="s">
        <v>1000</v>
      </c>
      <c r="C3742" t="str">
        <f>TEXT(D3742, "mmm")</f>
        <v>Mar</v>
      </c>
      <c r="D3742" s="1">
        <v>45366</v>
      </c>
      <c r="E3742" t="s">
        <v>1001</v>
      </c>
      <c r="F3742" t="s">
        <v>80</v>
      </c>
      <c r="G3742">
        <v>1400</v>
      </c>
      <c r="H3742">
        <v>7.3</v>
      </c>
      <c r="I3742">
        <v>10220</v>
      </c>
      <c r="J3742" t="s">
        <v>81</v>
      </c>
      <c r="K3742">
        <v>-4.1095915465265698E-2</v>
      </c>
      <c r="L3742">
        <v>-4.1096000000000004</v>
      </c>
      <c r="M3742" t="s">
        <v>82</v>
      </c>
    </row>
    <row r="3743" spans="1:13">
      <c r="A3743" t="s">
        <v>617</v>
      </c>
      <c r="B3743" t="s">
        <v>618</v>
      </c>
      <c r="C3743" t="str">
        <f>TEXT(D3743, "mmm")</f>
        <v>Mar</v>
      </c>
      <c r="D3743" s="1">
        <v>45366</v>
      </c>
      <c r="E3743" t="s">
        <v>709</v>
      </c>
      <c r="F3743" t="s">
        <v>80</v>
      </c>
      <c r="G3743">
        <v>3000</v>
      </c>
      <c r="H3743">
        <v>52</v>
      </c>
      <c r="I3743">
        <v>156000</v>
      </c>
      <c r="J3743" t="s">
        <v>86</v>
      </c>
      <c r="K3743">
        <v>4.2577475309615982E-2</v>
      </c>
      <c r="L3743">
        <v>4.2576999999999998</v>
      </c>
      <c r="M3743" t="s">
        <v>82</v>
      </c>
    </row>
    <row r="3744" spans="1:13">
      <c r="A3744" t="s">
        <v>2385</v>
      </c>
      <c r="B3744" t="s">
        <v>2386</v>
      </c>
      <c r="C3744" t="str">
        <f>TEXT(D3744, "mmm")</f>
        <v>Mar</v>
      </c>
      <c r="D3744" s="1">
        <v>45366</v>
      </c>
      <c r="E3744" t="s">
        <v>2387</v>
      </c>
      <c r="F3744" t="s">
        <v>314</v>
      </c>
      <c r="G3744">
        <v>191585</v>
      </c>
      <c r="H3744">
        <v>3.75</v>
      </c>
      <c r="I3744">
        <v>718443.75</v>
      </c>
      <c r="J3744" t="s">
        <v>86</v>
      </c>
      <c r="K3744">
        <v>0.41183878556182729</v>
      </c>
      <c r="L3744">
        <v>41.183900000000001</v>
      </c>
      <c r="M3744" t="s">
        <v>82</v>
      </c>
    </row>
    <row r="3745" spans="1:13">
      <c r="A3745" t="s">
        <v>2385</v>
      </c>
      <c r="B3745" t="s">
        <v>2386</v>
      </c>
      <c r="C3745" t="str">
        <f>TEXT(D3745, "mmm")</f>
        <v>Mar</v>
      </c>
      <c r="D3745" s="1">
        <v>45366</v>
      </c>
      <c r="E3745" t="s">
        <v>2388</v>
      </c>
      <c r="F3745" t="s">
        <v>314</v>
      </c>
      <c r="G3745">
        <v>191585</v>
      </c>
      <c r="H3745">
        <v>3.75</v>
      </c>
      <c r="I3745">
        <v>718443.75</v>
      </c>
      <c r="J3745" t="s">
        <v>86</v>
      </c>
      <c r="K3745">
        <v>0.41183878556182729</v>
      </c>
      <c r="L3745">
        <v>41.183900000000001</v>
      </c>
      <c r="M3745" t="s">
        <v>82</v>
      </c>
    </row>
    <row r="3746" spans="1:13">
      <c r="A3746" t="s">
        <v>2385</v>
      </c>
      <c r="B3746" t="s">
        <v>2386</v>
      </c>
      <c r="C3746" t="str">
        <f>TEXT(D3746, "mmm")</f>
        <v>Mar</v>
      </c>
      <c r="D3746" s="1">
        <v>45366</v>
      </c>
      <c r="E3746" t="s">
        <v>2389</v>
      </c>
      <c r="F3746" t="s">
        <v>314</v>
      </c>
      <c r="G3746">
        <v>191585</v>
      </c>
      <c r="H3746">
        <v>3.75</v>
      </c>
      <c r="I3746">
        <v>718443.75</v>
      </c>
      <c r="J3746" t="s">
        <v>86</v>
      </c>
      <c r="K3746">
        <v>0.41183878556182729</v>
      </c>
      <c r="L3746">
        <v>41.183900000000001</v>
      </c>
      <c r="M3746" t="s">
        <v>82</v>
      </c>
    </row>
    <row r="3747" spans="1:13">
      <c r="A3747" t="s">
        <v>2385</v>
      </c>
      <c r="B3747" t="s">
        <v>2386</v>
      </c>
      <c r="C3747" t="str">
        <f>TEXT(D3747, "mmm")</f>
        <v>Mar</v>
      </c>
      <c r="D3747" s="1">
        <v>45366</v>
      </c>
      <c r="E3747" t="s">
        <v>2390</v>
      </c>
      <c r="F3747" t="s">
        <v>314</v>
      </c>
      <c r="G3747">
        <v>191585</v>
      </c>
      <c r="H3747">
        <v>3.75</v>
      </c>
      <c r="I3747">
        <v>718443.75</v>
      </c>
      <c r="J3747" t="s">
        <v>86</v>
      </c>
      <c r="K3747">
        <v>0.41183878556182729</v>
      </c>
      <c r="L3747">
        <v>41.183900000000001</v>
      </c>
      <c r="M3747" t="s">
        <v>82</v>
      </c>
    </row>
    <row r="3748" spans="1:13">
      <c r="A3748" t="s">
        <v>2391</v>
      </c>
      <c r="B3748" t="s">
        <v>2392</v>
      </c>
      <c r="C3748" t="str">
        <f>TEXT(D3748, "mmm")</f>
        <v>Mar</v>
      </c>
      <c r="D3748" s="1">
        <v>45366</v>
      </c>
      <c r="E3748" t="s">
        <v>2393</v>
      </c>
      <c r="F3748" t="s">
        <v>80</v>
      </c>
      <c r="G3748">
        <v>146250</v>
      </c>
      <c r="H3748">
        <v>0.65</v>
      </c>
      <c r="I3748">
        <v>95062.5</v>
      </c>
      <c r="J3748" t="s">
        <v>86</v>
      </c>
      <c r="K3748">
        <v>0.23541249260918379</v>
      </c>
      <c r="L3748">
        <v>23.5412</v>
      </c>
      <c r="M3748" t="s">
        <v>82</v>
      </c>
    </row>
    <row r="3749" spans="1:13">
      <c r="A3749" t="s">
        <v>2299</v>
      </c>
      <c r="B3749" t="s">
        <v>2300</v>
      </c>
      <c r="C3749" t="str">
        <f>TEXT(D3749, "mmm")</f>
        <v>Mar</v>
      </c>
      <c r="D3749" s="1">
        <v>45366</v>
      </c>
      <c r="E3749" t="s">
        <v>2301</v>
      </c>
      <c r="F3749" t="s">
        <v>80</v>
      </c>
      <c r="G3749">
        <v>225000</v>
      </c>
      <c r="H3749">
        <v>2.2999999999999998</v>
      </c>
      <c r="I3749">
        <v>517499.99999999988</v>
      </c>
      <c r="J3749" t="s">
        <v>81</v>
      </c>
      <c r="K3749">
        <v>-0.10447763141460149</v>
      </c>
      <c r="L3749">
        <v>-10.447800000000001</v>
      </c>
      <c r="M3749" t="s">
        <v>82</v>
      </c>
    </row>
    <row r="3750" spans="1:13">
      <c r="A3750" t="s">
        <v>1875</v>
      </c>
      <c r="B3750" t="s">
        <v>1876</v>
      </c>
      <c r="C3750" t="str">
        <f>TEXT(D3750, "mmm")</f>
        <v>Mar</v>
      </c>
      <c r="D3750" s="1">
        <v>45366</v>
      </c>
      <c r="E3750" t="s">
        <v>1879</v>
      </c>
      <c r="F3750" t="s">
        <v>217</v>
      </c>
      <c r="G3750">
        <v>157</v>
      </c>
      <c r="H3750">
        <v>984.3</v>
      </c>
      <c r="I3750">
        <v>154535.1</v>
      </c>
      <c r="J3750" t="s">
        <v>81</v>
      </c>
      <c r="K3750">
        <v>2.222571292080477E-3</v>
      </c>
      <c r="L3750">
        <v>0.2223</v>
      </c>
      <c r="M3750" t="s">
        <v>82</v>
      </c>
    </row>
    <row r="3751" spans="1:13">
      <c r="A3751" t="s">
        <v>1875</v>
      </c>
      <c r="B3751" t="s">
        <v>1876</v>
      </c>
      <c r="C3751" t="str">
        <f>TEXT(D3751, "mmm")</f>
        <v>Mar</v>
      </c>
      <c r="D3751" s="1">
        <v>45366</v>
      </c>
      <c r="E3751" t="s">
        <v>1877</v>
      </c>
      <c r="F3751" t="s">
        <v>101</v>
      </c>
      <c r="G3751">
        <v>157</v>
      </c>
      <c r="H3751">
        <v>984.3</v>
      </c>
      <c r="I3751">
        <v>154535.1</v>
      </c>
      <c r="J3751" t="s">
        <v>81</v>
      </c>
      <c r="K3751">
        <v>2.222571292080477E-3</v>
      </c>
      <c r="L3751">
        <v>0.2223</v>
      </c>
      <c r="M3751" t="s">
        <v>82</v>
      </c>
    </row>
    <row r="3752" spans="1:13">
      <c r="A3752" t="s">
        <v>1875</v>
      </c>
      <c r="B3752" t="s">
        <v>1876</v>
      </c>
      <c r="C3752" t="str">
        <f>TEXT(D3752, "mmm")</f>
        <v>Mar</v>
      </c>
      <c r="D3752" s="1">
        <v>45366</v>
      </c>
      <c r="E3752" t="s">
        <v>1878</v>
      </c>
      <c r="F3752" t="s">
        <v>101</v>
      </c>
      <c r="G3752">
        <v>157</v>
      </c>
      <c r="H3752">
        <v>984.3</v>
      </c>
      <c r="I3752">
        <v>154535.1</v>
      </c>
      <c r="J3752" t="s">
        <v>81</v>
      </c>
      <c r="K3752">
        <v>2.222571292080477E-3</v>
      </c>
      <c r="L3752">
        <v>0.2223</v>
      </c>
      <c r="M3752" t="s">
        <v>82</v>
      </c>
    </row>
    <row r="3753" spans="1:13">
      <c r="A3753" t="s">
        <v>1875</v>
      </c>
      <c r="B3753" t="s">
        <v>1876</v>
      </c>
      <c r="C3753" t="str">
        <f>TEXT(D3753, "mmm")</f>
        <v>Mar</v>
      </c>
      <c r="D3753" s="1">
        <v>45366</v>
      </c>
      <c r="E3753" t="s">
        <v>1879</v>
      </c>
      <c r="F3753" t="s">
        <v>217</v>
      </c>
      <c r="G3753">
        <v>3873</v>
      </c>
      <c r="H3753">
        <v>192.37</v>
      </c>
      <c r="I3753">
        <v>745049.01</v>
      </c>
      <c r="J3753" t="s">
        <v>86</v>
      </c>
      <c r="K3753">
        <v>2.222571292080477E-3</v>
      </c>
      <c r="L3753">
        <v>0.2223</v>
      </c>
      <c r="M3753" t="s">
        <v>82</v>
      </c>
    </row>
    <row r="3754" spans="1:13">
      <c r="A3754" t="s">
        <v>1875</v>
      </c>
      <c r="B3754" t="s">
        <v>1876</v>
      </c>
      <c r="C3754" t="str">
        <f>TEXT(D3754, "mmm")</f>
        <v>Mar</v>
      </c>
      <c r="D3754" s="1">
        <v>45366</v>
      </c>
      <c r="E3754" t="s">
        <v>1877</v>
      </c>
      <c r="F3754" t="s">
        <v>101</v>
      </c>
      <c r="G3754">
        <v>3873</v>
      </c>
      <c r="H3754">
        <v>192.37</v>
      </c>
      <c r="I3754">
        <v>745049.01</v>
      </c>
      <c r="J3754" t="s">
        <v>86</v>
      </c>
      <c r="K3754">
        <v>2.222571292080477E-3</v>
      </c>
      <c r="L3754">
        <v>0.2223</v>
      </c>
      <c r="M3754" t="s">
        <v>82</v>
      </c>
    </row>
    <row r="3755" spans="1:13">
      <c r="A3755" t="s">
        <v>1875</v>
      </c>
      <c r="B3755" t="s">
        <v>1876</v>
      </c>
      <c r="C3755" t="str">
        <f>TEXT(D3755, "mmm")</f>
        <v>Mar</v>
      </c>
      <c r="D3755" s="1">
        <v>45366</v>
      </c>
      <c r="E3755" t="s">
        <v>1878</v>
      </c>
      <c r="F3755" t="s">
        <v>101</v>
      </c>
      <c r="G3755">
        <v>3873</v>
      </c>
      <c r="H3755">
        <v>192.37</v>
      </c>
      <c r="I3755">
        <v>745049.01</v>
      </c>
      <c r="J3755" t="s">
        <v>86</v>
      </c>
      <c r="K3755">
        <v>2.222571292080477E-3</v>
      </c>
      <c r="L3755">
        <v>0.2223</v>
      </c>
      <c r="M3755" t="s">
        <v>82</v>
      </c>
    </row>
    <row r="3756" spans="1:13">
      <c r="A3756" t="s">
        <v>2305</v>
      </c>
      <c r="B3756" t="s">
        <v>2306</v>
      </c>
      <c r="C3756" t="str">
        <f>TEXT(D3756, "mmm")</f>
        <v>Mar</v>
      </c>
      <c r="D3756" s="1">
        <v>45366</v>
      </c>
      <c r="E3756" t="s">
        <v>2307</v>
      </c>
      <c r="F3756" t="s">
        <v>80</v>
      </c>
      <c r="G3756">
        <v>40924</v>
      </c>
      <c r="H3756">
        <v>4.2300000000000004</v>
      </c>
      <c r="I3756">
        <v>173108.52</v>
      </c>
      <c r="J3756" t="s">
        <v>81</v>
      </c>
      <c r="K3756">
        <v>8.9805799960325228E-2</v>
      </c>
      <c r="L3756">
        <v>8.9806000000000008</v>
      </c>
      <c r="M3756" t="s">
        <v>82</v>
      </c>
    </row>
    <row r="3757" spans="1:13">
      <c r="A3757" t="s">
        <v>1310</v>
      </c>
      <c r="B3757" t="s">
        <v>1311</v>
      </c>
      <c r="C3757" t="str">
        <f>TEXT(D3757, "mmm")</f>
        <v>Mar</v>
      </c>
      <c r="D3757" s="1">
        <v>45366</v>
      </c>
      <c r="E3757" t="s">
        <v>1312</v>
      </c>
      <c r="F3757" t="s">
        <v>314</v>
      </c>
      <c r="G3757">
        <v>300</v>
      </c>
      <c r="H3757">
        <v>38.5</v>
      </c>
      <c r="I3757">
        <v>11550</v>
      </c>
      <c r="J3757" t="s">
        <v>81</v>
      </c>
      <c r="K3757">
        <v>-0.12876566226493411</v>
      </c>
      <c r="L3757">
        <v>-12.8766</v>
      </c>
      <c r="M3757" t="s">
        <v>82</v>
      </c>
    </row>
    <row r="3758" spans="1:13">
      <c r="A3758" t="s">
        <v>1310</v>
      </c>
      <c r="B3758" t="s">
        <v>1311</v>
      </c>
      <c r="C3758" t="str">
        <f>TEXT(D3758, "mmm")</f>
        <v>Mar</v>
      </c>
      <c r="D3758" s="1">
        <v>45366</v>
      </c>
      <c r="E3758" t="s">
        <v>1312</v>
      </c>
      <c r="F3758" t="s">
        <v>314</v>
      </c>
      <c r="G3758">
        <v>300</v>
      </c>
      <c r="H3758">
        <v>38.51</v>
      </c>
      <c r="I3758">
        <v>11553</v>
      </c>
      <c r="J3758" t="s">
        <v>81</v>
      </c>
      <c r="K3758">
        <v>-0.12876566226493411</v>
      </c>
      <c r="L3758">
        <v>-12.8766</v>
      </c>
      <c r="M3758" t="s">
        <v>82</v>
      </c>
    </row>
    <row r="3759" spans="1:13">
      <c r="A3759" t="s">
        <v>2394</v>
      </c>
      <c r="B3759" t="s">
        <v>2395</v>
      </c>
      <c r="C3759" t="str">
        <f>TEXT(D3759, "mmm")</f>
        <v>Mar</v>
      </c>
      <c r="D3759" s="1">
        <v>45366</v>
      </c>
      <c r="E3759" t="s">
        <v>2396</v>
      </c>
      <c r="F3759" t="s">
        <v>118</v>
      </c>
      <c r="G3759">
        <v>37879</v>
      </c>
      <c r="H3759">
        <v>0.33</v>
      </c>
      <c r="I3759">
        <v>12500.07</v>
      </c>
      <c r="J3759" t="s">
        <v>81</v>
      </c>
      <c r="K3759">
        <v>0.48484848484848492</v>
      </c>
      <c r="L3759">
        <v>48.4848</v>
      </c>
      <c r="M3759" t="s">
        <v>82</v>
      </c>
    </row>
    <row r="3760" spans="1:13">
      <c r="A3760" t="s">
        <v>2394</v>
      </c>
      <c r="B3760" t="s">
        <v>2395</v>
      </c>
      <c r="C3760" t="str">
        <f>TEXT(D3760, "mmm")</f>
        <v>Mar</v>
      </c>
      <c r="D3760" s="1">
        <v>45366</v>
      </c>
      <c r="E3760" t="s">
        <v>2397</v>
      </c>
      <c r="F3760" t="s">
        <v>128</v>
      </c>
      <c r="G3760">
        <v>75758</v>
      </c>
      <c r="H3760">
        <v>0.33</v>
      </c>
      <c r="I3760">
        <v>25000.14</v>
      </c>
      <c r="J3760" t="s">
        <v>86</v>
      </c>
      <c r="K3760">
        <v>0.48484848484848492</v>
      </c>
      <c r="L3760">
        <v>48.4848</v>
      </c>
      <c r="M3760" t="s">
        <v>82</v>
      </c>
    </row>
    <row r="3761" spans="1:13">
      <c r="A3761" t="s">
        <v>2398</v>
      </c>
      <c r="B3761" t="s">
        <v>2399</v>
      </c>
      <c r="C3761" t="str">
        <f>TEXT(D3761, "mmm")</f>
        <v>Mar</v>
      </c>
      <c r="D3761" s="1">
        <v>45366</v>
      </c>
      <c r="E3761" t="s">
        <v>2400</v>
      </c>
      <c r="F3761" t="s">
        <v>118</v>
      </c>
      <c r="G3761">
        <v>6200</v>
      </c>
      <c r="H3761">
        <v>3.23</v>
      </c>
      <c r="I3761">
        <v>20026</v>
      </c>
      <c r="J3761" t="s">
        <v>86</v>
      </c>
      <c r="K3761">
        <v>0.28220854005113999</v>
      </c>
      <c r="L3761">
        <v>28.2209</v>
      </c>
      <c r="M3761" t="s">
        <v>82</v>
      </c>
    </row>
    <row r="3762" spans="1:13">
      <c r="A3762" t="s">
        <v>2401</v>
      </c>
      <c r="B3762" t="s">
        <v>2402</v>
      </c>
      <c r="C3762" t="str">
        <f>TEXT(D3762, "mmm")</f>
        <v>Mar</v>
      </c>
      <c r="D3762" s="1">
        <v>45366</v>
      </c>
      <c r="E3762" t="s">
        <v>2403</v>
      </c>
      <c r="F3762" t="s">
        <v>101</v>
      </c>
      <c r="G3762">
        <v>11368</v>
      </c>
      <c r="H3762">
        <v>1.42</v>
      </c>
      <c r="I3762">
        <v>16142.56</v>
      </c>
      <c r="J3762" t="s">
        <v>81</v>
      </c>
      <c r="K3762">
        <v>0.27083331401701272</v>
      </c>
      <c r="L3762">
        <v>27.083300000000001</v>
      </c>
      <c r="M3762" t="s">
        <v>82</v>
      </c>
    </row>
    <row r="3763" spans="1:13">
      <c r="A3763" t="s">
        <v>2404</v>
      </c>
      <c r="B3763" t="s">
        <v>2405</v>
      </c>
      <c r="C3763" t="str">
        <f>TEXT(D3763, "mmm")</f>
        <v>Mar</v>
      </c>
      <c r="D3763" s="1">
        <v>45366</v>
      </c>
      <c r="E3763" t="s">
        <v>2048</v>
      </c>
      <c r="F3763" t="s">
        <v>80</v>
      </c>
      <c r="G3763">
        <v>80000</v>
      </c>
      <c r="H3763">
        <v>3.07</v>
      </c>
      <c r="I3763">
        <v>245600</v>
      </c>
      <c r="J3763" t="s">
        <v>86</v>
      </c>
      <c r="K3763">
        <v>3.2163711298809572E-2</v>
      </c>
      <c r="L3763">
        <v>3.2164000000000001</v>
      </c>
      <c r="M3763" t="s">
        <v>82</v>
      </c>
    </row>
    <row r="3764" spans="1:13">
      <c r="A3764" t="s">
        <v>2319</v>
      </c>
      <c r="B3764" t="s">
        <v>2320</v>
      </c>
      <c r="C3764" t="str">
        <f>TEXT(D3764, "mmm")</f>
        <v>Mar</v>
      </c>
      <c r="D3764" s="1">
        <v>45366</v>
      </c>
      <c r="E3764" t="s">
        <v>2321</v>
      </c>
      <c r="F3764" t="s">
        <v>80</v>
      </c>
      <c r="G3764">
        <v>1250</v>
      </c>
      <c r="H3764">
        <v>213.39</v>
      </c>
      <c r="I3764">
        <v>266737.5</v>
      </c>
      <c r="J3764" t="s">
        <v>81</v>
      </c>
      <c r="K3764">
        <v>-2.0201224024950611E-2</v>
      </c>
      <c r="L3764">
        <v>-2.0200999999999998</v>
      </c>
      <c r="M3764" t="s">
        <v>82</v>
      </c>
    </row>
    <row r="3765" spans="1:13">
      <c r="A3765" t="s">
        <v>2406</v>
      </c>
      <c r="B3765" t="s">
        <v>2407</v>
      </c>
      <c r="C3765" t="str">
        <f>TEXT(D3765, "mmm")</f>
        <v>Mar</v>
      </c>
      <c r="D3765" s="1">
        <v>45366</v>
      </c>
      <c r="E3765" t="s">
        <v>2408</v>
      </c>
      <c r="F3765" t="s">
        <v>101</v>
      </c>
      <c r="G3765">
        <v>244383591</v>
      </c>
      <c r="H3765">
        <v>29326030</v>
      </c>
      <c r="I3765">
        <v>7166800521173730</v>
      </c>
      <c r="J3765" t="s">
        <v>86</v>
      </c>
      <c r="K3765">
        <v>-9.999997764825852E-2</v>
      </c>
      <c r="L3765">
        <v>-10</v>
      </c>
      <c r="M3765" t="s">
        <v>82</v>
      </c>
    </row>
    <row r="3766" spans="1:13">
      <c r="A3766" t="s">
        <v>646</v>
      </c>
      <c r="B3766" t="s">
        <v>647</v>
      </c>
      <c r="C3766" t="str">
        <f>TEXT(D3766, "mmm")</f>
        <v>Mar</v>
      </c>
      <c r="D3766" s="1">
        <v>45366</v>
      </c>
      <c r="E3766" t="s">
        <v>668</v>
      </c>
      <c r="F3766" t="s">
        <v>80</v>
      </c>
      <c r="G3766">
        <v>1485</v>
      </c>
      <c r="H3766">
        <v>34</v>
      </c>
      <c r="I3766">
        <v>50490</v>
      </c>
      <c r="J3766" t="s">
        <v>81</v>
      </c>
      <c r="K3766">
        <v>-4.1327181560490978E-2</v>
      </c>
      <c r="L3766">
        <v>-4.1326999999999998</v>
      </c>
      <c r="M3766" t="s">
        <v>82</v>
      </c>
    </row>
    <row r="3767" spans="1:13">
      <c r="A3767" t="s">
        <v>646</v>
      </c>
      <c r="B3767" t="s">
        <v>647</v>
      </c>
      <c r="C3767" t="str">
        <f>TEXT(D3767, "mmm")</f>
        <v>Mar</v>
      </c>
      <c r="D3767" s="1">
        <v>45366</v>
      </c>
      <c r="E3767" t="s">
        <v>668</v>
      </c>
      <c r="F3767" t="s">
        <v>80</v>
      </c>
      <c r="G3767">
        <v>1000</v>
      </c>
      <c r="H3767">
        <v>34.51</v>
      </c>
      <c r="I3767">
        <v>34510</v>
      </c>
      <c r="J3767" t="s">
        <v>81</v>
      </c>
      <c r="K3767">
        <v>-4.1327181560490978E-2</v>
      </c>
      <c r="L3767">
        <v>-4.1326999999999998</v>
      </c>
      <c r="M3767" t="s">
        <v>82</v>
      </c>
    </row>
    <row r="3768" spans="1:13">
      <c r="A3768" t="s">
        <v>680</v>
      </c>
      <c r="B3768" t="s">
        <v>681</v>
      </c>
      <c r="C3768" t="str">
        <f>TEXT(D3768, "mmm")</f>
        <v>Mar</v>
      </c>
      <c r="D3768" s="1">
        <v>45366</v>
      </c>
      <c r="E3768" t="s">
        <v>2409</v>
      </c>
      <c r="F3768" t="s">
        <v>80</v>
      </c>
      <c r="G3768">
        <v>2000</v>
      </c>
      <c r="H3768">
        <v>20.420000000000002</v>
      </c>
      <c r="I3768">
        <v>40840</v>
      </c>
      <c r="J3768" t="s">
        <v>86</v>
      </c>
      <c r="K3768">
        <v>-3.3751158045833729E-2</v>
      </c>
      <c r="L3768">
        <v>-3.3751000000000002</v>
      </c>
      <c r="M3768" t="s">
        <v>82</v>
      </c>
    </row>
    <row r="3769" spans="1:13">
      <c r="A3769" t="s">
        <v>2404</v>
      </c>
      <c r="B3769" t="s">
        <v>2405</v>
      </c>
      <c r="C3769" t="str">
        <f>TEXT(D3769, "mmm")</f>
        <v>Mar</v>
      </c>
      <c r="D3769" s="1">
        <v>45366</v>
      </c>
      <c r="E3769" t="s">
        <v>2410</v>
      </c>
      <c r="F3769" t="s">
        <v>80</v>
      </c>
      <c r="G3769">
        <v>100000</v>
      </c>
      <c r="H3769">
        <v>3.32</v>
      </c>
      <c r="I3769">
        <v>332000</v>
      </c>
      <c r="J3769" t="s">
        <v>86</v>
      </c>
      <c r="K3769">
        <v>3.2163711298809572E-2</v>
      </c>
      <c r="L3769">
        <v>3.2164000000000001</v>
      </c>
      <c r="M3769" t="s">
        <v>82</v>
      </c>
    </row>
    <row r="3770" spans="1:13">
      <c r="A3770" t="s">
        <v>2411</v>
      </c>
      <c r="B3770" t="s">
        <v>2412</v>
      </c>
      <c r="C3770" t="str">
        <f>TEXT(D3770, "mmm")</f>
        <v>Mar</v>
      </c>
      <c r="D3770" s="1">
        <v>45366</v>
      </c>
      <c r="E3770" t="s">
        <v>2413</v>
      </c>
      <c r="F3770" t="s">
        <v>80</v>
      </c>
      <c r="G3770">
        <v>306</v>
      </c>
      <c r="H3770">
        <v>33.840000000000003</v>
      </c>
      <c r="I3770">
        <v>10355.040000000001</v>
      </c>
      <c r="J3770" t="s">
        <v>86</v>
      </c>
      <c r="K3770">
        <v>4.4780352752237462E-2</v>
      </c>
      <c r="L3770">
        <v>4.4779999999999998</v>
      </c>
      <c r="M3770" t="s">
        <v>82</v>
      </c>
    </row>
    <row r="3771" spans="1:13">
      <c r="A3771" t="s">
        <v>2414</v>
      </c>
      <c r="B3771" t="s">
        <v>2415</v>
      </c>
      <c r="C3771" t="str">
        <f>TEXT(D3771, "mmm")</f>
        <v>Mar</v>
      </c>
      <c r="D3771" s="1">
        <v>45366</v>
      </c>
      <c r="E3771" t="s">
        <v>2416</v>
      </c>
      <c r="F3771" t="s">
        <v>101</v>
      </c>
      <c r="G3771">
        <v>311715</v>
      </c>
      <c r="H3771">
        <v>13.71</v>
      </c>
      <c r="I3771">
        <v>4273612.6500000004</v>
      </c>
      <c r="J3771" t="s">
        <v>86</v>
      </c>
      <c r="K3771">
        <v>-2.7586180588294869E-3</v>
      </c>
      <c r="L3771">
        <v>-0.27589999999999998</v>
      </c>
      <c r="M3771" t="s">
        <v>82</v>
      </c>
    </row>
    <row r="3772" spans="1:13">
      <c r="A3772" t="s">
        <v>2333</v>
      </c>
      <c r="B3772" t="s">
        <v>2334</v>
      </c>
      <c r="C3772" t="str">
        <f>TEXT(D3772, "mmm")</f>
        <v>Mar</v>
      </c>
      <c r="D3772" s="1">
        <v>45366</v>
      </c>
      <c r="E3772" t="s">
        <v>2417</v>
      </c>
      <c r="F3772" t="s">
        <v>118</v>
      </c>
      <c r="G3772">
        <v>5000</v>
      </c>
      <c r="H3772">
        <v>6.2</v>
      </c>
      <c r="I3772">
        <v>31000</v>
      </c>
      <c r="J3772" t="s">
        <v>81</v>
      </c>
      <c r="K3772">
        <v>4.4799997638225397E-2</v>
      </c>
      <c r="L3772">
        <v>4.4800000000000004</v>
      </c>
      <c r="M3772" t="s">
        <v>82</v>
      </c>
    </row>
    <row r="3773" spans="1:13">
      <c r="A3773" t="s">
        <v>1392</v>
      </c>
      <c r="B3773" t="s">
        <v>1393</v>
      </c>
      <c r="C3773" t="str">
        <f>TEXT(D3773, "mmm")</f>
        <v>Mar</v>
      </c>
      <c r="D3773" s="1">
        <v>45366</v>
      </c>
      <c r="E3773" t="s">
        <v>1396</v>
      </c>
      <c r="F3773" t="s">
        <v>101</v>
      </c>
      <c r="G3773">
        <v>7843</v>
      </c>
      <c r="H3773">
        <v>2</v>
      </c>
      <c r="I3773">
        <v>15686</v>
      </c>
      <c r="J3773" t="s">
        <v>81</v>
      </c>
      <c r="K3773">
        <v>-0.1037735477721132</v>
      </c>
      <c r="L3773">
        <v>-10.3774</v>
      </c>
      <c r="M3773" t="s">
        <v>82</v>
      </c>
    </row>
    <row r="3774" spans="1:13">
      <c r="A3774" t="s">
        <v>1392</v>
      </c>
      <c r="B3774" t="s">
        <v>1393</v>
      </c>
      <c r="C3774" t="str">
        <f>TEXT(D3774, "mmm")</f>
        <v>Mar</v>
      </c>
      <c r="D3774" s="1">
        <v>45366</v>
      </c>
      <c r="E3774" t="s">
        <v>1397</v>
      </c>
      <c r="F3774" t="s">
        <v>101</v>
      </c>
      <c r="G3774">
        <v>7843</v>
      </c>
      <c r="H3774">
        <v>2</v>
      </c>
      <c r="I3774">
        <v>15686</v>
      </c>
      <c r="J3774" t="s">
        <v>81</v>
      </c>
      <c r="K3774">
        <v>-0.1037735477721132</v>
      </c>
      <c r="L3774">
        <v>-10.3774</v>
      </c>
      <c r="M3774" t="s">
        <v>82</v>
      </c>
    </row>
    <row r="3775" spans="1:13">
      <c r="A3775" t="s">
        <v>1392</v>
      </c>
      <c r="B3775" t="s">
        <v>1393</v>
      </c>
      <c r="C3775" t="str">
        <f>TEXT(D3775, "mmm")</f>
        <v>Mar</v>
      </c>
      <c r="D3775" s="1">
        <v>45366</v>
      </c>
      <c r="E3775" t="s">
        <v>1395</v>
      </c>
      <c r="F3775" t="s">
        <v>101</v>
      </c>
      <c r="G3775">
        <v>7843</v>
      </c>
      <c r="H3775">
        <v>2</v>
      </c>
      <c r="I3775">
        <v>15686</v>
      </c>
      <c r="J3775" t="s">
        <v>81</v>
      </c>
      <c r="K3775">
        <v>-0.1037735477721132</v>
      </c>
      <c r="L3775">
        <v>-10.3774</v>
      </c>
      <c r="M3775" t="s">
        <v>82</v>
      </c>
    </row>
    <row r="3776" spans="1:13">
      <c r="A3776" t="s">
        <v>1392</v>
      </c>
      <c r="B3776" t="s">
        <v>1393</v>
      </c>
      <c r="C3776" t="str">
        <f>TEXT(D3776, "mmm")</f>
        <v>Mar</v>
      </c>
      <c r="D3776" s="1">
        <v>45366</v>
      </c>
      <c r="E3776" t="s">
        <v>1394</v>
      </c>
      <c r="F3776" t="s">
        <v>217</v>
      </c>
      <c r="G3776">
        <v>7843</v>
      </c>
      <c r="H3776">
        <v>2</v>
      </c>
      <c r="I3776">
        <v>15686</v>
      </c>
      <c r="J3776" t="s">
        <v>81</v>
      </c>
      <c r="K3776">
        <v>-0.1037735477721132</v>
      </c>
      <c r="L3776">
        <v>-10.3774</v>
      </c>
      <c r="M3776" t="s">
        <v>82</v>
      </c>
    </row>
    <row r="3777" spans="1:13">
      <c r="A3777" t="s">
        <v>2391</v>
      </c>
      <c r="B3777" t="s">
        <v>2392</v>
      </c>
      <c r="C3777" t="str">
        <f>TEXT(D3777, "mmm")</f>
        <v>Mar</v>
      </c>
      <c r="D3777" s="1">
        <v>45366</v>
      </c>
      <c r="E3777" t="s">
        <v>2418</v>
      </c>
      <c r="F3777" t="s">
        <v>118</v>
      </c>
      <c r="G3777">
        <v>32500</v>
      </c>
      <c r="H3777">
        <v>0.65</v>
      </c>
      <c r="I3777">
        <v>21125</v>
      </c>
      <c r="J3777" t="s">
        <v>81</v>
      </c>
      <c r="K3777">
        <v>0.23541249260918379</v>
      </c>
      <c r="L3777">
        <v>23.5412</v>
      </c>
      <c r="M3777" t="s">
        <v>82</v>
      </c>
    </row>
    <row r="3778" spans="1:13">
      <c r="A3778" t="s">
        <v>2404</v>
      </c>
      <c r="B3778" t="s">
        <v>2405</v>
      </c>
      <c r="C3778" t="str">
        <f>TEXT(D3778, "mmm")</f>
        <v>Mar</v>
      </c>
      <c r="D3778" s="1">
        <v>45366</v>
      </c>
      <c r="E3778" t="s">
        <v>2419</v>
      </c>
      <c r="F3778" t="s">
        <v>80</v>
      </c>
      <c r="G3778">
        <v>15000</v>
      </c>
      <c r="H3778">
        <v>3.03</v>
      </c>
      <c r="I3778">
        <v>45450</v>
      </c>
      <c r="J3778" t="s">
        <v>81</v>
      </c>
      <c r="K3778">
        <v>3.2163711298809572E-2</v>
      </c>
      <c r="L3778">
        <v>3.2164000000000001</v>
      </c>
      <c r="M3778" t="s">
        <v>82</v>
      </c>
    </row>
    <row r="3779" spans="1:13">
      <c r="A3779" t="s">
        <v>2333</v>
      </c>
      <c r="B3779" t="s">
        <v>2334</v>
      </c>
      <c r="C3779" t="str">
        <f>TEXT(D3779, "mmm")</f>
        <v>Mar</v>
      </c>
      <c r="D3779" s="1">
        <v>45366</v>
      </c>
      <c r="E3779" t="s">
        <v>2420</v>
      </c>
      <c r="F3779" t="s">
        <v>118</v>
      </c>
      <c r="G3779">
        <v>5000</v>
      </c>
      <c r="H3779">
        <v>6.2</v>
      </c>
      <c r="I3779">
        <v>31000</v>
      </c>
      <c r="J3779" t="s">
        <v>81</v>
      </c>
      <c r="K3779">
        <v>4.4799997638225397E-2</v>
      </c>
      <c r="L3779">
        <v>4.4800000000000004</v>
      </c>
      <c r="M3779" t="s">
        <v>82</v>
      </c>
    </row>
    <row r="3780" spans="1:13">
      <c r="A3780" t="s">
        <v>2421</v>
      </c>
      <c r="B3780" t="s">
        <v>2422</v>
      </c>
      <c r="C3780" t="str">
        <f>TEXT(D3780, "mmm")</f>
        <v>Mar</v>
      </c>
      <c r="D3780" s="1">
        <v>45366</v>
      </c>
      <c r="E3780" t="s">
        <v>2423</v>
      </c>
      <c r="F3780" t="s">
        <v>80</v>
      </c>
      <c r="G3780">
        <v>10000</v>
      </c>
      <c r="H3780">
        <v>3.63</v>
      </c>
      <c r="I3780">
        <v>36300</v>
      </c>
      <c r="J3780" t="s">
        <v>81</v>
      </c>
      <c r="K3780">
        <v>-9.2140961332125348E-2</v>
      </c>
      <c r="L3780">
        <v>-9.2141000000000002</v>
      </c>
      <c r="M3780" t="s">
        <v>82</v>
      </c>
    </row>
    <row r="3781" spans="1:13">
      <c r="A3781" t="s">
        <v>857</v>
      </c>
      <c r="B3781" t="s">
        <v>858</v>
      </c>
      <c r="C3781" t="str">
        <f>TEXT(D3781, "mmm")</f>
        <v>Mar</v>
      </c>
      <c r="D3781" s="1">
        <v>45366</v>
      </c>
      <c r="E3781" t="s">
        <v>2424</v>
      </c>
      <c r="F3781" t="s">
        <v>80</v>
      </c>
      <c r="G3781">
        <v>300</v>
      </c>
      <c r="H3781">
        <v>83</v>
      </c>
      <c r="I3781">
        <v>24900</v>
      </c>
      <c r="J3781" t="s">
        <v>81</v>
      </c>
      <c r="K3781">
        <v>1.2576662475103809E-2</v>
      </c>
      <c r="L3781">
        <v>1.2577</v>
      </c>
      <c r="M3781" t="s">
        <v>82</v>
      </c>
    </row>
    <row r="3782" spans="1:13">
      <c r="A3782" t="s">
        <v>857</v>
      </c>
      <c r="B3782" t="s">
        <v>858</v>
      </c>
      <c r="C3782" t="str">
        <f>TEXT(D3782, "mmm")</f>
        <v>Mar</v>
      </c>
      <c r="D3782" s="1">
        <v>45366</v>
      </c>
      <c r="E3782" t="s">
        <v>2424</v>
      </c>
      <c r="F3782" t="s">
        <v>80</v>
      </c>
      <c r="G3782">
        <v>300</v>
      </c>
      <c r="H3782">
        <v>82.75</v>
      </c>
      <c r="I3782">
        <v>24825</v>
      </c>
      <c r="J3782" t="s">
        <v>81</v>
      </c>
      <c r="K3782">
        <v>1.2576662475103809E-2</v>
      </c>
      <c r="L3782">
        <v>1.2577</v>
      </c>
      <c r="M3782" t="s">
        <v>82</v>
      </c>
    </row>
    <row r="3783" spans="1:13">
      <c r="A3783" t="s">
        <v>1940</v>
      </c>
      <c r="B3783" t="s">
        <v>1941</v>
      </c>
      <c r="C3783" t="str">
        <f>TEXT(D3783, "mmm")</f>
        <v>Mar</v>
      </c>
      <c r="D3783" s="1">
        <v>45366</v>
      </c>
      <c r="E3783" t="s">
        <v>2425</v>
      </c>
      <c r="F3783" t="s">
        <v>118</v>
      </c>
      <c r="G3783">
        <v>10000</v>
      </c>
      <c r="H3783">
        <v>1.74</v>
      </c>
      <c r="I3783">
        <v>17400</v>
      </c>
      <c r="J3783" t="s">
        <v>81</v>
      </c>
      <c r="K3783">
        <v>6.9364163841245663E-2</v>
      </c>
      <c r="L3783">
        <v>6.9363999999999999</v>
      </c>
      <c r="M3783" t="s">
        <v>82</v>
      </c>
    </row>
    <row r="3784" spans="1:13">
      <c r="A3784" t="s">
        <v>2380</v>
      </c>
      <c r="B3784" t="s">
        <v>2381</v>
      </c>
      <c r="C3784" t="str">
        <f>TEXT(D3784, "mmm")</f>
        <v>Mar</v>
      </c>
      <c r="D3784" s="1">
        <v>45366</v>
      </c>
      <c r="E3784" t="s">
        <v>2426</v>
      </c>
      <c r="F3784" t="s">
        <v>80</v>
      </c>
      <c r="G3784">
        <v>42298</v>
      </c>
      <c r="H3784">
        <v>2.71</v>
      </c>
      <c r="I3784">
        <v>114627.58</v>
      </c>
      <c r="J3784" t="s">
        <v>86</v>
      </c>
      <c r="K3784">
        <v>-0.1744548087615633</v>
      </c>
      <c r="L3784">
        <v>-17.445499999999999</v>
      </c>
      <c r="M3784" t="s">
        <v>82</v>
      </c>
    </row>
    <row r="3785" spans="1:13">
      <c r="A3785" t="s">
        <v>2380</v>
      </c>
      <c r="B3785" t="s">
        <v>2381</v>
      </c>
      <c r="C3785" t="str">
        <f>TEXT(D3785, "mmm")</f>
        <v>Mar</v>
      </c>
      <c r="D3785" s="1">
        <v>45366</v>
      </c>
      <c r="E3785" t="s">
        <v>2426</v>
      </c>
      <c r="F3785" t="s">
        <v>80</v>
      </c>
      <c r="G3785">
        <v>7702</v>
      </c>
      <c r="H3785">
        <v>3.2</v>
      </c>
      <c r="I3785">
        <v>24646.400000000001</v>
      </c>
      <c r="J3785" t="s">
        <v>81</v>
      </c>
      <c r="K3785">
        <v>-0.1744548087615633</v>
      </c>
      <c r="L3785">
        <v>-17.445499999999999</v>
      </c>
      <c r="M3785" t="s">
        <v>82</v>
      </c>
    </row>
    <row r="3786" spans="1:13">
      <c r="A3786" t="s">
        <v>1912</v>
      </c>
      <c r="B3786" t="s">
        <v>1913</v>
      </c>
      <c r="C3786" t="str">
        <f>TEXT(D3786, "mmm")</f>
        <v>Mar</v>
      </c>
      <c r="D3786" s="1">
        <v>45366</v>
      </c>
      <c r="E3786" t="s">
        <v>1914</v>
      </c>
      <c r="F3786" t="s">
        <v>101</v>
      </c>
      <c r="G3786">
        <v>740500</v>
      </c>
      <c r="H3786">
        <v>5.2</v>
      </c>
      <c r="I3786">
        <v>3850600</v>
      </c>
      <c r="J3786" t="s">
        <v>81</v>
      </c>
      <c r="K3786">
        <v>-0.10358565396459229</v>
      </c>
      <c r="L3786">
        <v>-10.358599999999999</v>
      </c>
      <c r="M3786" t="s">
        <v>82</v>
      </c>
    </row>
    <row r="3787" spans="1:13">
      <c r="A3787" t="s">
        <v>1912</v>
      </c>
      <c r="B3787" t="s">
        <v>1913</v>
      </c>
      <c r="C3787" t="str">
        <f>TEXT(D3787, "mmm")</f>
        <v>Mar</v>
      </c>
      <c r="D3787" s="1">
        <v>45366</v>
      </c>
      <c r="E3787" t="s">
        <v>1917</v>
      </c>
      <c r="F3787" t="s">
        <v>101</v>
      </c>
      <c r="G3787">
        <v>740500</v>
      </c>
      <c r="H3787">
        <v>5.2</v>
      </c>
      <c r="I3787">
        <v>3850600</v>
      </c>
      <c r="J3787" t="s">
        <v>81</v>
      </c>
      <c r="K3787">
        <v>-0.10358565396459229</v>
      </c>
      <c r="L3787">
        <v>-10.358599999999999</v>
      </c>
      <c r="M3787" t="s">
        <v>82</v>
      </c>
    </row>
    <row r="3788" spans="1:13">
      <c r="A3788" t="s">
        <v>1912</v>
      </c>
      <c r="B3788" t="s">
        <v>1913</v>
      </c>
      <c r="C3788" t="str">
        <f>TEXT(D3788, "mmm")</f>
        <v>Mar</v>
      </c>
      <c r="D3788" s="1">
        <v>45366</v>
      </c>
      <c r="E3788" t="s">
        <v>1916</v>
      </c>
      <c r="F3788" t="s">
        <v>101</v>
      </c>
      <c r="G3788">
        <v>740500</v>
      </c>
      <c r="H3788">
        <v>5.2</v>
      </c>
      <c r="I3788">
        <v>3850600</v>
      </c>
      <c r="J3788" t="s">
        <v>81</v>
      </c>
      <c r="K3788">
        <v>-0.10358565396459229</v>
      </c>
      <c r="L3788">
        <v>-10.358599999999999</v>
      </c>
      <c r="M3788" t="s">
        <v>82</v>
      </c>
    </row>
    <row r="3789" spans="1:13">
      <c r="A3789" t="s">
        <v>1912</v>
      </c>
      <c r="B3789" t="s">
        <v>1913</v>
      </c>
      <c r="C3789" t="str">
        <f>TEXT(D3789, "mmm")</f>
        <v>Mar</v>
      </c>
      <c r="D3789" s="1">
        <v>45366</v>
      </c>
      <c r="E3789" t="s">
        <v>1915</v>
      </c>
      <c r="F3789" t="s">
        <v>101</v>
      </c>
      <c r="G3789">
        <v>740500</v>
      </c>
      <c r="H3789">
        <v>5.2</v>
      </c>
      <c r="I3789">
        <v>3850600</v>
      </c>
      <c r="J3789" t="s">
        <v>81</v>
      </c>
      <c r="K3789">
        <v>-0.10358565396459229</v>
      </c>
      <c r="L3789">
        <v>-10.358599999999999</v>
      </c>
      <c r="M3789" t="s">
        <v>82</v>
      </c>
    </row>
    <row r="3790" spans="1:13">
      <c r="A3790" t="s">
        <v>1912</v>
      </c>
      <c r="B3790" t="s">
        <v>1913</v>
      </c>
      <c r="C3790" t="str">
        <f>TEXT(D3790, "mmm")</f>
        <v>Mar</v>
      </c>
      <c r="D3790" s="1">
        <v>45366</v>
      </c>
      <c r="E3790" t="s">
        <v>1919</v>
      </c>
      <c r="F3790" t="s">
        <v>101</v>
      </c>
      <c r="G3790">
        <v>740500</v>
      </c>
      <c r="H3790">
        <v>5.2</v>
      </c>
      <c r="I3790">
        <v>3850600</v>
      </c>
      <c r="J3790" t="s">
        <v>81</v>
      </c>
      <c r="K3790">
        <v>-0.10358565396459229</v>
      </c>
      <c r="L3790">
        <v>-10.358599999999999</v>
      </c>
      <c r="M3790" t="s">
        <v>82</v>
      </c>
    </row>
    <row r="3791" spans="1:13">
      <c r="A3791" t="s">
        <v>1912</v>
      </c>
      <c r="B3791" t="s">
        <v>1913</v>
      </c>
      <c r="C3791" t="str">
        <f>TEXT(D3791, "mmm")</f>
        <v>Mar</v>
      </c>
      <c r="D3791" s="1">
        <v>45366</v>
      </c>
      <c r="E3791" t="s">
        <v>1918</v>
      </c>
      <c r="F3791" t="s">
        <v>101</v>
      </c>
      <c r="G3791">
        <v>740500</v>
      </c>
      <c r="H3791">
        <v>5.2</v>
      </c>
      <c r="I3791">
        <v>3850600</v>
      </c>
      <c r="J3791" t="s">
        <v>81</v>
      </c>
      <c r="K3791">
        <v>-0.10358565396459229</v>
      </c>
      <c r="L3791">
        <v>-10.358599999999999</v>
      </c>
      <c r="M3791" t="s">
        <v>82</v>
      </c>
    </row>
    <row r="3792" spans="1:13">
      <c r="A3792" t="s">
        <v>1912</v>
      </c>
      <c r="B3792" t="s">
        <v>1913</v>
      </c>
      <c r="C3792" t="str">
        <f>TEXT(D3792, "mmm")</f>
        <v>Mar</v>
      </c>
      <c r="D3792" s="1">
        <v>45366</v>
      </c>
      <c r="E3792" t="s">
        <v>1914</v>
      </c>
      <c r="F3792" t="s">
        <v>101</v>
      </c>
      <c r="G3792">
        <v>9500</v>
      </c>
      <c r="H3792">
        <v>4.92</v>
      </c>
      <c r="I3792">
        <v>46740</v>
      </c>
      <c r="J3792" t="s">
        <v>81</v>
      </c>
      <c r="K3792">
        <v>-0.10358565396459229</v>
      </c>
      <c r="L3792">
        <v>-10.358599999999999</v>
      </c>
      <c r="M3792" t="s">
        <v>82</v>
      </c>
    </row>
    <row r="3793" spans="1:13">
      <c r="A3793" t="s">
        <v>1912</v>
      </c>
      <c r="B3793" t="s">
        <v>1913</v>
      </c>
      <c r="C3793" t="str">
        <f>TEXT(D3793, "mmm")</f>
        <v>Mar</v>
      </c>
      <c r="D3793" s="1">
        <v>45366</v>
      </c>
      <c r="E3793" t="s">
        <v>1917</v>
      </c>
      <c r="F3793" t="s">
        <v>101</v>
      </c>
      <c r="G3793">
        <v>9500</v>
      </c>
      <c r="H3793">
        <v>4.92</v>
      </c>
      <c r="I3793">
        <v>46740</v>
      </c>
      <c r="J3793" t="s">
        <v>81</v>
      </c>
      <c r="K3793">
        <v>-0.10358565396459229</v>
      </c>
      <c r="L3793">
        <v>-10.358599999999999</v>
      </c>
      <c r="M3793" t="s">
        <v>82</v>
      </c>
    </row>
    <row r="3794" spans="1:13">
      <c r="A3794" t="s">
        <v>1912</v>
      </c>
      <c r="B3794" t="s">
        <v>1913</v>
      </c>
      <c r="C3794" t="str">
        <f>TEXT(D3794, "mmm")</f>
        <v>Mar</v>
      </c>
      <c r="D3794" s="1">
        <v>45366</v>
      </c>
      <c r="E3794" t="s">
        <v>1916</v>
      </c>
      <c r="F3794" t="s">
        <v>101</v>
      </c>
      <c r="G3794">
        <v>9500</v>
      </c>
      <c r="H3794">
        <v>4.92</v>
      </c>
      <c r="I3794">
        <v>46740</v>
      </c>
      <c r="J3794" t="s">
        <v>81</v>
      </c>
      <c r="K3794">
        <v>-0.10358565396459229</v>
      </c>
      <c r="L3794">
        <v>-10.358599999999999</v>
      </c>
      <c r="M3794" t="s">
        <v>82</v>
      </c>
    </row>
    <row r="3795" spans="1:13">
      <c r="A3795" t="s">
        <v>1912</v>
      </c>
      <c r="B3795" t="s">
        <v>1913</v>
      </c>
      <c r="C3795" t="str">
        <f>TEXT(D3795, "mmm")</f>
        <v>Mar</v>
      </c>
      <c r="D3795" s="1">
        <v>45366</v>
      </c>
      <c r="E3795" t="s">
        <v>1915</v>
      </c>
      <c r="F3795" t="s">
        <v>101</v>
      </c>
      <c r="G3795">
        <v>9500</v>
      </c>
      <c r="H3795">
        <v>4.92</v>
      </c>
      <c r="I3795">
        <v>46740</v>
      </c>
      <c r="J3795" t="s">
        <v>81</v>
      </c>
      <c r="K3795">
        <v>-0.10358565396459229</v>
      </c>
      <c r="L3795">
        <v>-10.358599999999999</v>
      </c>
      <c r="M3795" t="s">
        <v>82</v>
      </c>
    </row>
    <row r="3796" spans="1:13">
      <c r="A3796" t="s">
        <v>1912</v>
      </c>
      <c r="B3796" t="s">
        <v>1913</v>
      </c>
      <c r="C3796" t="str">
        <f>TEXT(D3796, "mmm")</f>
        <v>Mar</v>
      </c>
      <c r="D3796" s="1">
        <v>45366</v>
      </c>
      <c r="E3796" t="s">
        <v>1919</v>
      </c>
      <c r="F3796" t="s">
        <v>101</v>
      </c>
      <c r="G3796">
        <v>9500</v>
      </c>
      <c r="H3796">
        <v>4.92</v>
      </c>
      <c r="I3796">
        <v>46740</v>
      </c>
      <c r="J3796" t="s">
        <v>81</v>
      </c>
      <c r="K3796">
        <v>-0.10358565396459229</v>
      </c>
      <c r="L3796">
        <v>-10.358599999999999</v>
      </c>
      <c r="M3796" t="s">
        <v>82</v>
      </c>
    </row>
    <row r="3797" spans="1:13">
      <c r="A3797" t="s">
        <v>1912</v>
      </c>
      <c r="B3797" t="s">
        <v>1913</v>
      </c>
      <c r="C3797" t="str">
        <f>TEXT(D3797, "mmm")</f>
        <v>Mar</v>
      </c>
      <c r="D3797" s="1">
        <v>45366</v>
      </c>
      <c r="E3797" t="s">
        <v>1918</v>
      </c>
      <c r="F3797" t="s">
        <v>101</v>
      </c>
      <c r="G3797">
        <v>9500</v>
      </c>
      <c r="H3797">
        <v>4.92</v>
      </c>
      <c r="I3797">
        <v>46740</v>
      </c>
      <c r="J3797" t="s">
        <v>81</v>
      </c>
      <c r="K3797">
        <v>-0.10358565396459229</v>
      </c>
      <c r="L3797">
        <v>-10.358599999999999</v>
      </c>
      <c r="M3797" t="s">
        <v>82</v>
      </c>
    </row>
    <row r="3798" spans="1:13">
      <c r="A3798" t="s">
        <v>2427</v>
      </c>
      <c r="B3798" t="s">
        <v>2428</v>
      </c>
      <c r="C3798" t="str">
        <f>TEXT(D3798, "mmm")</f>
        <v>Mar</v>
      </c>
      <c r="D3798" s="1">
        <v>45366</v>
      </c>
      <c r="E3798" t="s">
        <v>2429</v>
      </c>
      <c r="F3798" t="s">
        <v>80</v>
      </c>
      <c r="G3798">
        <v>14200</v>
      </c>
      <c r="H3798">
        <v>0.77</v>
      </c>
      <c r="I3798">
        <v>10934</v>
      </c>
      <c r="J3798" t="s">
        <v>81</v>
      </c>
      <c r="K3798">
        <v>0.87499998987692851</v>
      </c>
      <c r="L3798">
        <v>87.5</v>
      </c>
      <c r="M3798" t="s">
        <v>82</v>
      </c>
    </row>
    <row r="3799" spans="1:13">
      <c r="A3799" t="s">
        <v>2404</v>
      </c>
      <c r="B3799" t="s">
        <v>2405</v>
      </c>
      <c r="C3799" t="str">
        <f>TEXT(D3799, "mmm")</f>
        <v>Mar</v>
      </c>
      <c r="D3799" s="1">
        <v>45366</v>
      </c>
      <c r="E3799" t="s">
        <v>2430</v>
      </c>
      <c r="F3799" t="s">
        <v>128</v>
      </c>
      <c r="G3799">
        <v>65300</v>
      </c>
      <c r="H3799">
        <v>3.06</v>
      </c>
      <c r="I3799">
        <v>199818</v>
      </c>
      <c r="J3799" t="s">
        <v>81</v>
      </c>
      <c r="K3799">
        <v>3.2163711298809572E-2</v>
      </c>
      <c r="L3799">
        <v>3.2164000000000001</v>
      </c>
      <c r="M3799" t="s">
        <v>82</v>
      </c>
    </row>
    <row r="3800" spans="1:13">
      <c r="A3800" t="s">
        <v>2404</v>
      </c>
      <c r="B3800" t="s">
        <v>2405</v>
      </c>
      <c r="C3800" t="str">
        <f>TEXT(D3800, "mmm")</f>
        <v>Mar</v>
      </c>
      <c r="D3800" s="1">
        <v>45366</v>
      </c>
      <c r="E3800" t="s">
        <v>2431</v>
      </c>
      <c r="F3800" t="s">
        <v>80</v>
      </c>
      <c r="G3800">
        <v>130000</v>
      </c>
      <c r="H3800">
        <v>3.16</v>
      </c>
      <c r="I3800">
        <v>410800</v>
      </c>
      <c r="J3800" t="s">
        <v>86</v>
      </c>
      <c r="K3800">
        <v>3.2163711298809572E-2</v>
      </c>
      <c r="L3800">
        <v>3.2164000000000001</v>
      </c>
      <c r="M3800" t="s">
        <v>82</v>
      </c>
    </row>
    <row r="3801" spans="1:13">
      <c r="A3801" t="s">
        <v>2333</v>
      </c>
      <c r="B3801" t="s">
        <v>2334</v>
      </c>
      <c r="C3801" t="str">
        <f>TEXT(D3801, "mmm")</f>
        <v>Mar</v>
      </c>
      <c r="D3801" s="1">
        <v>45366</v>
      </c>
      <c r="E3801" t="s">
        <v>2335</v>
      </c>
      <c r="F3801" t="s">
        <v>80</v>
      </c>
      <c r="G3801">
        <v>1650</v>
      </c>
      <c r="H3801">
        <v>6.22</v>
      </c>
      <c r="I3801">
        <v>10263</v>
      </c>
      <c r="J3801" t="s">
        <v>81</v>
      </c>
      <c r="K3801">
        <v>4.4799997638225397E-2</v>
      </c>
      <c r="L3801">
        <v>4.4800000000000004</v>
      </c>
      <c r="M3801" t="s">
        <v>82</v>
      </c>
    </row>
    <row r="3802" spans="1:13">
      <c r="A3802" t="s">
        <v>2284</v>
      </c>
      <c r="B3802" t="s">
        <v>2285</v>
      </c>
      <c r="C3802" t="str">
        <f>TEXT(D3802, "mmm")</f>
        <v>Mar</v>
      </c>
      <c r="D3802" s="1">
        <v>45366</v>
      </c>
      <c r="E3802" t="s">
        <v>2432</v>
      </c>
      <c r="F3802" t="s">
        <v>80</v>
      </c>
      <c r="G3802">
        <v>62500</v>
      </c>
      <c r="H3802">
        <v>1.84</v>
      </c>
      <c r="I3802">
        <v>115000</v>
      </c>
      <c r="J3802" t="s">
        <v>86</v>
      </c>
      <c r="K3802">
        <v>0.14054056116052571</v>
      </c>
      <c r="L3802">
        <v>14.0541</v>
      </c>
      <c r="M3802" t="s">
        <v>82</v>
      </c>
    </row>
    <row r="3803" spans="1:13">
      <c r="A3803" t="s">
        <v>1318</v>
      </c>
      <c r="B3803" t="s">
        <v>1319</v>
      </c>
      <c r="C3803" t="str">
        <f>TEXT(D3803, "mmm")</f>
        <v>Mar</v>
      </c>
      <c r="D3803" s="1">
        <v>45366</v>
      </c>
      <c r="E3803" t="s">
        <v>1320</v>
      </c>
      <c r="F3803" t="s">
        <v>118</v>
      </c>
      <c r="G3803">
        <v>20000</v>
      </c>
      <c r="H3803">
        <v>1.69</v>
      </c>
      <c r="I3803">
        <v>33800</v>
      </c>
      <c r="J3803" t="s">
        <v>81</v>
      </c>
      <c r="K3803">
        <v>0.35955062651179831</v>
      </c>
      <c r="L3803">
        <v>35.955100000000002</v>
      </c>
      <c r="M3803" t="s">
        <v>82</v>
      </c>
    </row>
    <row r="3804" spans="1:13">
      <c r="A3804" t="s">
        <v>2336</v>
      </c>
      <c r="B3804" t="s">
        <v>2337</v>
      </c>
      <c r="C3804" t="str">
        <f>TEXT(D3804, "mmm")</f>
        <v>Mar</v>
      </c>
      <c r="D3804" s="1">
        <v>45366</v>
      </c>
      <c r="E3804" t="s">
        <v>2338</v>
      </c>
      <c r="F3804" t="s">
        <v>80</v>
      </c>
      <c r="G3804">
        <v>7000</v>
      </c>
      <c r="H3804">
        <v>28.79</v>
      </c>
      <c r="I3804">
        <v>201530</v>
      </c>
      <c r="J3804" t="s">
        <v>86</v>
      </c>
      <c r="K3804">
        <v>3.8029118644782089E-2</v>
      </c>
      <c r="L3804">
        <v>3.8029000000000002</v>
      </c>
      <c r="M3804" t="s">
        <v>82</v>
      </c>
    </row>
    <row r="3805" spans="1:13">
      <c r="A3805" t="s">
        <v>2421</v>
      </c>
      <c r="B3805" t="s">
        <v>2422</v>
      </c>
      <c r="C3805" t="str">
        <f>TEXT(D3805, "mmm")</f>
        <v>Mar</v>
      </c>
      <c r="D3805" s="1">
        <v>45366</v>
      </c>
      <c r="E3805" t="s">
        <v>2433</v>
      </c>
      <c r="F3805" t="s">
        <v>118</v>
      </c>
      <c r="G3805">
        <v>30000</v>
      </c>
      <c r="H3805">
        <v>3.22</v>
      </c>
      <c r="I3805">
        <v>96600</v>
      </c>
      <c r="J3805" t="s">
        <v>86</v>
      </c>
      <c r="K3805">
        <v>-9.2140961332125348E-2</v>
      </c>
      <c r="L3805">
        <v>-9.2141000000000002</v>
      </c>
      <c r="M3805" t="s">
        <v>82</v>
      </c>
    </row>
    <row r="3806" spans="1:13">
      <c r="A3806" t="s">
        <v>2326</v>
      </c>
      <c r="B3806" t="s">
        <v>2327</v>
      </c>
      <c r="C3806" t="str">
        <f>TEXT(D3806, "mmm")</f>
        <v>Mar</v>
      </c>
      <c r="D3806" s="1">
        <v>45366</v>
      </c>
      <c r="E3806" t="s">
        <v>2342</v>
      </c>
      <c r="F3806" t="s">
        <v>128</v>
      </c>
      <c r="G3806">
        <v>18400</v>
      </c>
      <c r="H3806">
        <v>8.09</v>
      </c>
      <c r="I3806">
        <v>148856</v>
      </c>
      <c r="J3806" t="s">
        <v>81</v>
      </c>
      <c r="K3806">
        <v>0.33373787334788058</v>
      </c>
      <c r="L3806">
        <v>33.373800000000003</v>
      </c>
      <c r="M3806" t="s">
        <v>82</v>
      </c>
    </row>
    <row r="3807" spans="1:13">
      <c r="A3807" t="s">
        <v>2326</v>
      </c>
      <c r="B3807" t="s">
        <v>2327</v>
      </c>
      <c r="C3807" t="str">
        <f>TEXT(D3807, "mmm")</f>
        <v>Mar</v>
      </c>
      <c r="D3807" s="1">
        <v>45366</v>
      </c>
      <c r="E3807" t="s">
        <v>2342</v>
      </c>
      <c r="F3807" t="s">
        <v>128</v>
      </c>
      <c r="G3807">
        <v>18400</v>
      </c>
      <c r="H3807">
        <v>8.09</v>
      </c>
      <c r="I3807">
        <v>148856</v>
      </c>
      <c r="J3807" t="s">
        <v>81</v>
      </c>
      <c r="K3807">
        <v>0.33373787334788058</v>
      </c>
      <c r="L3807">
        <v>33.373800000000003</v>
      </c>
      <c r="M3807" t="s">
        <v>82</v>
      </c>
    </row>
    <row r="3808" spans="1:13">
      <c r="A3808" t="s">
        <v>737</v>
      </c>
      <c r="B3808" t="s">
        <v>738</v>
      </c>
      <c r="C3808" t="str">
        <f>TEXT(D3808, "mmm")</f>
        <v>Mar</v>
      </c>
      <c r="D3808" s="1">
        <v>45366</v>
      </c>
      <c r="E3808" t="s">
        <v>739</v>
      </c>
      <c r="F3808" t="s">
        <v>251</v>
      </c>
      <c r="G3808">
        <v>10000</v>
      </c>
      <c r="H3808">
        <v>29.75</v>
      </c>
      <c r="I3808">
        <v>297500</v>
      </c>
      <c r="J3808" t="s">
        <v>86</v>
      </c>
      <c r="K3808">
        <v>5.6328962925726866E-3</v>
      </c>
      <c r="L3808">
        <v>0.56330000000000002</v>
      </c>
      <c r="M3808" t="s">
        <v>82</v>
      </c>
    </row>
    <row r="3809" spans="1:13">
      <c r="A3809" t="s">
        <v>737</v>
      </c>
      <c r="B3809" t="s">
        <v>738</v>
      </c>
      <c r="C3809" t="str">
        <f>TEXT(D3809, "mmm")</f>
        <v>Mar</v>
      </c>
      <c r="D3809" s="1">
        <v>45366</v>
      </c>
      <c r="E3809" t="s">
        <v>739</v>
      </c>
      <c r="F3809" t="s">
        <v>251</v>
      </c>
      <c r="G3809">
        <v>5000</v>
      </c>
      <c r="H3809">
        <v>29.74</v>
      </c>
      <c r="I3809">
        <v>148700</v>
      </c>
      <c r="J3809" t="s">
        <v>86</v>
      </c>
      <c r="K3809">
        <v>5.6328962925726866E-3</v>
      </c>
      <c r="L3809">
        <v>0.56330000000000002</v>
      </c>
      <c r="M3809" t="s">
        <v>82</v>
      </c>
    </row>
    <row r="3810" spans="1:13">
      <c r="A3810" t="s">
        <v>2171</v>
      </c>
      <c r="B3810" t="s">
        <v>2172</v>
      </c>
      <c r="C3810" t="str">
        <f>TEXT(D3810, "mmm")</f>
        <v>Mar</v>
      </c>
      <c r="D3810" s="1">
        <v>45366</v>
      </c>
      <c r="E3810" t="s">
        <v>2434</v>
      </c>
      <c r="F3810" t="s">
        <v>128</v>
      </c>
      <c r="G3810">
        <v>1750</v>
      </c>
      <c r="H3810">
        <v>11.62</v>
      </c>
      <c r="I3810">
        <v>20335</v>
      </c>
      <c r="J3810" t="s">
        <v>81</v>
      </c>
      <c r="K3810">
        <v>1.484716848260415E-2</v>
      </c>
      <c r="L3810">
        <v>1.4846999999999999</v>
      </c>
      <c r="M3810" t="s">
        <v>82</v>
      </c>
    </row>
    <row r="3811" spans="1:13">
      <c r="A3811" t="s">
        <v>2435</v>
      </c>
      <c r="B3811" t="s">
        <v>2436</v>
      </c>
      <c r="C3811" t="str">
        <f>TEXT(D3811, "mmm")</f>
        <v>Mar</v>
      </c>
      <c r="D3811" s="1">
        <v>45366</v>
      </c>
      <c r="E3811" t="s">
        <v>2437</v>
      </c>
      <c r="F3811" t="s">
        <v>128</v>
      </c>
      <c r="G3811">
        <v>1560</v>
      </c>
      <c r="H3811">
        <v>12.85</v>
      </c>
      <c r="I3811">
        <v>20046</v>
      </c>
      <c r="J3811" t="s">
        <v>81</v>
      </c>
      <c r="K3811">
        <v>9.0272358986454249E-2</v>
      </c>
      <c r="L3811">
        <v>9.0272000000000006</v>
      </c>
      <c r="M3811" t="s">
        <v>82</v>
      </c>
    </row>
    <row r="3812" spans="1:13">
      <c r="A3812" t="s">
        <v>2391</v>
      </c>
      <c r="B3812" t="s">
        <v>2392</v>
      </c>
      <c r="C3812" t="str">
        <f>TEXT(D3812, "mmm")</f>
        <v>Mar</v>
      </c>
      <c r="D3812" s="1">
        <v>45366</v>
      </c>
      <c r="E3812" t="s">
        <v>2438</v>
      </c>
      <c r="F3812" t="s">
        <v>217</v>
      </c>
      <c r="G3812">
        <v>146250</v>
      </c>
      <c r="H3812">
        <v>0.65</v>
      </c>
      <c r="I3812">
        <v>95062.5</v>
      </c>
      <c r="J3812" t="s">
        <v>86</v>
      </c>
      <c r="K3812">
        <v>0.23541249260918379</v>
      </c>
      <c r="L3812">
        <v>23.5412</v>
      </c>
      <c r="M3812" t="s">
        <v>82</v>
      </c>
    </row>
    <row r="3813" spans="1:13">
      <c r="A3813" t="s">
        <v>468</v>
      </c>
      <c r="B3813" t="s">
        <v>469</v>
      </c>
      <c r="C3813" t="str">
        <f>TEXT(D3813, "mmm")</f>
        <v>Mar</v>
      </c>
      <c r="D3813" s="1">
        <v>45366</v>
      </c>
      <c r="E3813" t="s">
        <v>470</v>
      </c>
      <c r="F3813" t="s">
        <v>222</v>
      </c>
      <c r="G3813">
        <v>54183</v>
      </c>
      <c r="H3813">
        <v>2.97</v>
      </c>
      <c r="I3813">
        <v>160923.51</v>
      </c>
      <c r="J3813" t="s">
        <v>86</v>
      </c>
      <c r="K3813">
        <v>0.32580653546876398</v>
      </c>
      <c r="L3813">
        <v>32.5807</v>
      </c>
      <c r="M3813" t="s">
        <v>82</v>
      </c>
    </row>
    <row r="3814" spans="1:13">
      <c r="A3814" t="s">
        <v>468</v>
      </c>
      <c r="B3814" t="s">
        <v>469</v>
      </c>
      <c r="C3814" t="str">
        <f>TEXT(D3814, "mmm")</f>
        <v>Mar</v>
      </c>
      <c r="D3814" s="1">
        <v>45366</v>
      </c>
      <c r="E3814" t="s">
        <v>471</v>
      </c>
      <c r="F3814" t="s">
        <v>222</v>
      </c>
      <c r="G3814">
        <v>54183</v>
      </c>
      <c r="H3814">
        <v>2.97</v>
      </c>
      <c r="I3814">
        <v>160923.51</v>
      </c>
      <c r="J3814" t="s">
        <v>86</v>
      </c>
      <c r="K3814">
        <v>0.32580653546876398</v>
      </c>
      <c r="L3814">
        <v>32.5807</v>
      </c>
      <c r="M3814" t="s">
        <v>82</v>
      </c>
    </row>
    <row r="3815" spans="1:13">
      <c r="A3815" t="s">
        <v>468</v>
      </c>
      <c r="B3815" t="s">
        <v>469</v>
      </c>
      <c r="C3815" t="str">
        <f>TEXT(D3815, "mmm")</f>
        <v>Mar</v>
      </c>
      <c r="D3815" s="1">
        <v>45366</v>
      </c>
      <c r="E3815" t="s">
        <v>473</v>
      </c>
      <c r="F3815" t="s">
        <v>101</v>
      </c>
      <c r="G3815">
        <v>54183</v>
      </c>
      <c r="H3815">
        <v>2.97</v>
      </c>
      <c r="I3815">
        <v>160923.51</v>
      </c>
      <c r="J3815" t="s">
        <v>86</v>
      </c>
      <c r="K3815">
        <v>0.32580653546876398</v>
      </c>
      <c r="L3815">
        <v>32.5807</v>
      </c>
      <c r="M3815" t="s">
        <v>82</v>
      </c>
    </row>
    <row r="3816" spans="1:13">
      <c r="A3816" t="s">
        <v>2130</v>
      </c>
      <c r="B3816" t="s">
        <v>2131</v>
      </c>
      <c r="C3816" t="str">
        <f>TEXT(D3816, "mmm")</f>
        <v>Mar</v>
      </c>
      <c r="D3816" s="1">
        <v>45366</v>
      </c>
      <c r="E3816" t="s">
        <v>2136</v>
      </c>
      <c r="F3816" t="s">
        <v>217</v>
      </c>
      <c r="G3816">
        <v>3000</v>
      </c>
      <c r="H3816">
        <v>8.1</v>
      </c>
      <c r="I3816">
        <v>24300</v>
      </c>
      <c r="J3816" t="s">
        <v>81</v>
      </c>
      <c r="K3816">
        <v>0.54433498265298641</v>
      </c>
      <c r="L3816">
        <v>54.433500000000002</v>
      </c>
      <c r="M3816" t="s">
        <v>82</v>
      </c>
    </row>
    <row r="3817" spans="1:13">
      <c r="A3817" t="s">
        <v>2130</v>
      </c>
      <c r="B3817" t="s">
        <v>2131</v>
      </c>
      <c r="C3817" t="str">
        <f>TEXT(D3817, "mmm")</f>
        <v>Mar</v>
      </c>
      <c r="D3817" s="1">
        <v>45366</v>
      </c>
      <c r="E3817" t="s">
        <v>2132</v>
      </c>
      <c r="F3817" t="s">
        <v>101</v>
      </c>
      <c r="G3817">
        <v>3000</v>
      </c>
      <c r="H3817">
        <v>8.1</v>
      </c>
      <c r="I3817">
        <v>24300</v>
      </c>
      <c r="J3817" t="s">
        <v>81</v>
      </c>
      <c r="K3817">
        <v>0.54433498265298641</v>
      </c>
      <c r="L3817">
        <v>54.433500000000002</v>
      </c>
      <c r="M3817" t="s">
        <v>82</v>
      </c>
    </row>
    <row r="3818" spans="1:13">
      <c r="A3818" t="s">
        <v>2130</v>
      </c>
      <c r="B3818" t="s">
        <v>2131</v>
      </c>
      <c r="C3818" t="str">
        <f>TEXT(D3818, "mmm")</f>
        <v>Mar</v>
      </c>
      <c r="D3818" s="1">
        <v>45366</v>
      </c>
      <c r="E3818" t="s">
        <v>2144</v>
      </c>
      <c r="F3818" t="s">
        <v>101</v>
      </c>
      <c r="G3818">
        <v>3000</v>
      </c>
      <c r="H3818">
        <v>8.1</v>
      </c>
      <c r="I3818">
        <v>24300</v>
      </c>
      <c r="J3818" t="s">
        <v>81</v>
      </c>
      <c r="K3818">
        <v>0.54433498265298641</v>
      </c>
      <c r="L3818">
        <v>54.433500000000002</v>
      </c>
      <c r="M3818" t="s">
        <v>82</v>
      </c>
    </row>
    <row r="3819" spans="1:13">
      <c r="A3819" t="s">
        <v>2394</v>
      </c>
      <c r="B3819" t="s">
        <v>2395</v>
      </c>
      <c r="C3819" t="str">
        <f>TEXT(D3819, "mmm")</f>
        <v>Mar</v>
      </c>
      <c r="D3819" s="1">
        <v>45366</v>
      </c>
      <c r="E3819" t="s">
        <v>2439</v>
      </c>
      <c r="F3819" t="s">
        <v>80</v>
      </c>
      <c r="G3819">
        <v>90910</v>
      </c>
      <c r="H3819">
        <v>0.33</v>
      </c>
      <c r="I3819">
        <v>30000.3</v>
      </c>
      <c r="J3819" t="s">
        <v>86</v>
      </c>
      <c r="K3819">
        <v>0.48484848484848492</v>
      </c>
      <c r="L3819">
        <v>48.4848</v>
      </c>
      <c r="M3819" t="s">
        <v>82</v>
      </c>
    </row>
    <row r="3820" spans="1:13">
      <c r="A3820" t="s">
        <v>2333</v>
      </c>
      <c r="B3820" t="s">
        <v>2334</v>
      </c>
      <c r="C3820" t="str">
        <f>TEXT(D3820, "mmm")</f>
        <v>Mar</v>
      </c>
      <c r="D3820" s="1">
        <v>45366</v>
      </c>
      <c r="E3820" t="s">
        <v>2440</v>
      </c>
      <c r="F3820" t="s">
        <v>80</v>
      </c>
      <c r="G3820">
        <v>2000</v>
      </c>
      <c r="H3820">
        <v>6.19</v>
      </c>
      <c r="I3820">
        <v>12380</v>
      </c>
      <c r="J3820" t="s">
        <v>81</v>
      </c>
      <c r="K3820">
        <v>4.4799997638225397E-2</v>
      </c>
      <c r="L3820">
        <v>4.4800000000000004</v>
      </c>
      <c r="M3820" t="s">
        <v>82</v>
      </c>
    </row>
    <row r="3821" spans="1:13">
      <c r="A3821" t="s">
        <v>2284</v>
      </c>
      <c r="B3821" t="s">
        <v>2285</v>
      </c>
      <c r="C3821" t="str">
        <f>TEXT(D3821, "mmm")</f>
        <v>Mar</v>
      </c>
      <c r="D3821" s="1">
        <v>45366</v>
      </c>
      <c r="E3821" t="s">
        <v>2441</v>
      </c>
      <c r="F3821" t="s">
        <v>118</v>
      </c>
      <c r="G3821">
        <v>24000</v>
      </c>
      <c r="H3821">
        <v>1.84</v>
      </c>
      <c r="I3821">
        <v>44160</v>
      </c>
      <c r="J3821" t="s">
        <v>81</v>
      </c>
      <c r="K3821">
        <v>0.14054056116052571</v>
      </c>
      <c r="L3821">
        <v>14.0541</v>
      </c>
      <c r="M3821" t="s">
        <v>82</v>
      </c>
    </row>
    <row r="3822" spans="1:13">
      <c r="A3822" t="s">
        <v>465</v>
      </c>
      <c r="B3822" t="s">
        <v>466</v>
      </c>
      <c r="C3822" t="str">
        <f>TEXT(D3822, "mmm")</f>
        <v>Mar</v>
      </c>
      <c r="D3822" s="1">
        <v>45366</v>
      </c>
      <c r="E3822" t="s">
        <v>2442</v>
      </c>
      <c r="F3822" t="s">
        <v>118</v>
      </c>
      <c r="G3822">
        <v>2000</v>
      </c>
      <c r="H3822">
        <v>39.28</v>
      </c>
      <c r="I3822">
        <v>78560</v>
      </c>
      <c r="J3822" t="s">
        <v>86</v>
      </c>
      <c r="K3822">
        <v>6.4351400127670155E-2</v>
      </c>
      <c r="L3822">
        <v>6.4351000000000003</v>
      </c>
      <c r="M3822" t="s">
        <v>82</v>
      </c>
    </row>
    <row r="3823" spans="1:13">
      <c r="A3823" t="s">
        <v>2443</v>
      </c>
      <c r="B3823" t="s">
        <v>2444</v>
      </c>
      <c r="C3823" t="str">
        <f>TEXT(D3823, "mmm")</f>
        <v>Mar</v>
      </c>
      <c r="D3823" s="1">
        <v>45366</v>
      </c>
      <c r="E3823" t="s">
        <v>2445</v>
      </c>
      <c r="F3823" t="s">
        <v>118</v>
      </c>
      <c r="G3823">
        <v>1300</v>
      </c>
      <c r="H3823">
        <v>10.5</v>
      </c>
      <c r="I3823">
        <v>13650</v>
      </c>
      <c r="J3823" t="s">
        <v>81</v>
      </c>
      <c r="K3823">
        <v>-3.0697667321493479E-2</v>
      </c>
      <c r="L3823">
        <v>-3.0697999999999999</v>
      </c>
      <c r="M3823" t="s">
        <v>82</v>
      </c>
    </row>
    <row r="3824" spans="1:13">
      <c r="A3824" t="s">
        <v>188</v>
      </c>
      <c r="B3824" t="s">
        <v>189</v>
      </c>
      <c r="C3824" t="str">
        <f>TEXT(D3824, "mmm")</f>
        <v>Mar</v>
      </c>
      <c r="D3824" s="1">
        <v>45366</v>
      </c>
      <c r="E3824" t="s">
        <v>2446</v>
      </c>
      <c r="F3824" t="s">
        <v>80</v>
      </c>
      <c r="G3824">
        <v>4500</v>
      </c>
      <c r="H3824">
        <v>10.37</v>
      </c>
      <c r="I3824">
        <v>46665</v>
      </c>
      <c r="J3824" t="s">
        <v>81</v>
      </c>
      <c r="K3824">
        <v>4.4980182759231102E-3</v>
      </c>
      <c r="L3824">
        <v>0.44979999999999998</v>
      </c>
      <c r="M3824" t="s">
        <v>82</v>
      </c>
    </row>
    <row r="3825" spans="1:13">
      <c r="A3825" t="s">
        <v>2447</v>
      </c>
      <c r="B3825" t="s">
        <v>2448</v>
      </c>
      <c r="C3825" t="str">
        <f>TEXT(D3825, "mmm")</f>
        <v>Mar</v>
      </c>
      <c r="D3825" s="1">
        <v>45366</v>
      </c>
      <c r="E3825" t="s">
        <v>2449</v>
      </c>
      <c r="F3825" t="s">
        <v>80</v>
      </c>
      <c r="G3825">
        <v>5000</v>
      </c>
      <c r="H3825">
        <v>49.75</v>
      </c>
      <c r="I3825">
        <v>248750</v>
      </c>
      <c r="J3825" t="s">
        <v>86</v>
      </c>
      <c r="K3825">
        <v>6.0691887142996233E-2</v>
      </c>
      <c r="L3825">
        <v>6.0692000000000004</v>
      </c>
      <c r="M3825" t="s">
        <v>82</v>
      </c>
    </row>
    <row r="3826" spans="1:13">
      <c r="A3826" t="s">
        <v>356</v>
      </c>
      <c r="B3826" t="s">
        <v>357</v>
      </c>
      <c r="C3826" t="str">
        <f>TEXT(D3826, "mmm")</f>
        <v>Mar</v>
      </c>
      <c r="D3826" s="1">
        <v>45366</v>
      </c>
      <c r="E3826" t="s">
        <v>313</v>
      </c>
      <c r="F3826" t="s">
        <v>314</v>
      </c>
      <c r="G3826">
        <v>60556</v>
      </c>
      <c r="H3826">
        <v>12.82</v>
      </c>
      <c r="I3826">
        <v>776327.92</v>
      </c>
      <c r="J3826" t="s">
        <v>81</v>
      </c>
      <c r="K3826">
        <v>8.3268456269246949E-2</v>
      </c>
      <c r="L3826">
        <v>8.3268000000000004</v>
      </c>
      <c r="M3826" t="s">
        <v>82</v>
      </c>
    </row>
    <row r="3827" spans="1:13">
      <c r="A3827" t="s">
        <v>2450</v>
      </c>
      <c r="B3827" t="s">
        <v>2451</v>
      </c>
      <c r="C3827" t="str">
        <f>TEXT(D3827, "mmm")</f>
        <v>Mar</v>
      </c>
      <c r="D3827" s="1">
        <v>45366</v>
      </c>
      <c r="E3827" t="s">
        <v>2452</v>
      </c>
      <c r="F3827" t="s">
        <v>80</v>
      </c>
      <c r="G3827">
        <v>2683</v>
      </c>
      <c r="H3827">
        <v>80.569999999999993</v>
      </c>
      <c r="I3827">
        <v>216169.31</v>
      </c>
      <c r="J3827" t="s">
        <v>81</v>
      </c>
      <c r="K3827">
        <v>4.4759922941238539E-2</v>
      </c>
      <c r="L3827">
        <v>4.476</v>
      </c>
      <c r="M3827" t="s">
        <v>82</v>
      </c>
    </row>
    <row r="3828" spans="1:13">
      <c r="A3828" t="s">
        <v>2453</v>
      </c>
      <c r="B3828" t="s">
        <v>2454</v>
      </c>
      <c r="C3828" t="str">
        <f>TEXT(D3828, "mmm")</f>
        <v>Mar</v>
      </c>
      <c r="D3828" s="1">
        <v>45366</v>
      </c>
      <c r="E3828" t="s">
        <v>2455</v>
      </c>
      <c r="F3828" t="s">
        <v>101</v>
      </c>
      <c r="G3828">
        <v>40000</v>
      </c>
      <c r="H3828">
        <v>213.93</v>
      </c>
      <c r="I3828">
        <v>8557200</v>
      </c>
      <c r="J3828" t="s">
        <v>86</v>
      </c>
      <c r="K3828">
        <v>5.4342362217469457E-2</v>
      </c>
      <c r="L3828">
        <v>5.4341999999999997</v>
      </c>
      <c r="M3828" t="s">
        <v>82</v>
      </c>
    </row>
    <row r="3829" spans="1:13">
      <c r="A3829" t="s">
        <v>2159</v>
      </c>
      <c r="B3829" t="s">
        <v>2160</v>
      </c>
      <c r="C3829" t="str">
        <f>TEXT(D3829, "mmm")</f>
        <v>Mar</v>
      </c>
      <c r="D3829" s="1">
        <v>45366</v>
      </c>
      <c r="E3829" t="s">
        <v>2161</v>
      </c>
      <c r="F3829" t="s">
        <v>217</v>
      </c>
      <c r="G3829">
        <v>37500</v>
      </c>
      <c r="H3829">
        <v>2.99</v>
      </c>
      <c r="I3829">
        <v>112125</v>
      </c>
      <c r="J3829" t="s">
        <v>81</v>
      </c>
      <c r="K3829">
        <v>-1.003343521541278E-2</v>
      </c>
      <c r="L3829">
        <v>-1.0033000000000001</v>
      </c>
      <c r="M3829" t="s">
        <v>82</v>
      </c>
    </row>
    <row r="3830" spans="1:13">
      <c r="A3830" t="s">
        <v>2159</v>
      </c>
      <c r="B3830" t="s">
        <v>2160</v>
      </c>
      <c r="C3830" t="str">
        <f>TEXT(D3830, "mmm")</f>
        <v>Mar</v>
      </c>
      <c r="D3830" s="1">
        <v>45366</v>
      </c>
      <c r="E3830" t="s">
        <v>2161</v>
      </c>
      <c r="F3830" t="s">
        <v>217</v>
      </c>
      <c r="G3830">
        <v>37500</v>
      </c>
      <c r="H3830">
        <v>2.99</v>
      </c>
      <c r="I3830">
        <v>112125</v>
      </c>
      <c r="J3830" t="s">
        <v>81</v>
      </c>
      <c r="K3830">
        <v>-1.003343521541278E-2</v>
      </c>
      <c r="L3830">
        <v>-1.0033000000000001</v>
      </c>
      <c r="M3830" t="s">
        <v>82</v>
      </c>
    </row>
    <row r="3831" spans="1:13">
      <c r="A3831" t="s">
        <v>2186</v>
      </c>
      <c r="B3831" t="s">
        <v>2187</v>
      </c>
      <c r="C3831" t="str">
        <f>TEXT(D3831, "mmm")</f>
        <v>Mar</v>
      </c>
      <c r="D3831" s="1">
        <v>45366</v>
      </c>
      <c r="E3831" t="s">
        <v>2263</v>
      </c>
      <c r="F3831" t="s">
        <v>80</v>
      </c>
      <c r="G3831">
        <v>5500</v>
      </c>
      <c r="H3831">
        <v>7.31</v>
      </c>
      <c r="I3831">
        <v>40205</v>
      </c>
      <c r="J3831" t="s">
        <v>81</v>
      </c>
      <c r="K3831">
        <v>-2.257637072473229E-2</v>
      </c>
      <c r="L3831">
        <v>-2.2576000000000001</v>
      </c>
      <c r="M3831" t="s">
        <v>82</v>
      </c>
    </row>
    <row r="3832" spans="1:13">
      <c r="A3832" t="s">
        <v>2326</v>
      </c>
      <c r="B3832" t="s">
        <v>2327</v>
      </c>
      <c r="C3832" t="str">
        <f>TEXT(D3832, "mmm")</f>
        <v>Mar</v>
      </c>
      <c r="D3832" s="1">
        <v>45366</v>
      </c>
      <c r="E3832" t="s">
        <v>2456</v>
      </c>
      <c r="F3832" t="s">
        <v>118</v>
      </c>
      <c r="G3832">
        <v>3000</v>
      </c>
      <c r="H3832">
        <v>8.2100000000000009</v>
      </c>
      <c r="I3832">
        <v>24630</v>
      </c>
      <c r="J3832" t="s">
        <v>81</v>
      </c>
      <c r="K3832">
        <v>0.33373787334788058</v>
      </c>
      <c r="L3832">
        <v>33.373800000000003</v>
      </c>
      <c r="M3832" t="s">
        <v>82</v>
      </c>
    </row>
    <row r="3833" spans="1:13">
      <c r="A3833" t="s">
        <v>2180</v>
      </c>
      <c r="B3833" t="s">
        <v>2181</v>
      </c>
      <c r="C3833" t="str">
        <f>TEXT(D3833, "mmm")</f>
        <v>Mar</v>
      </c>
      <c r="D3833" s="1">
        <v>45366</v>
      </c>
      <c r="E3833" t="s">
        <v>2457</v>
      </c>
      <c r="F3833" t="s">
        <v>80</v>
      </c>
      <c r="G3833">
        <v>1650</v>
      </c>
      <c r="H3833">
        <v>12.01</v>
      </c>
      <c r="I3833">
        <v>19816.5</v>
      </c>
      <c r="J3833" t="s">
        <v>81</v>
      </c>
      <c r="K3833">
        <v>-8.4246019968869934E-4</v>
      </c>
      <c r="L3833">
        <v>-8.4199999999999997E-2</v>
      </c>
      <c r="M3833" t="s">
        <v>82</v>
      </c>
    </row>
    <row r="3834" spans="1:13">
      <c r="A3834" t="s">
        <v>2032</v>
      </c>
      <c r="B3834" t="s">
        <v>2033</v>
      </c>
      <c r="C3834" t="str">
        <f>TEXT(D3834, "mmm")</f>
        <v>Mar</v>
      </c>
      <c r="D3834" s="1">
        <v>45366</v>
      </c>
      <c r="E3834" t="s">
        <v>2458</v>
      </c>
      <c r="F3834" t="s">
        <v>128</v>
      </c>
      <c r="G3834">
        <v>2300</v>
      </c>
      <c r="H3834">
        <v>36.520000000000003</v>
      </c>
      <c r="I3834">
        <v>83996</v>
      </c>
      <c r="J3834" t="s">
        <v>81</v>
      </c>
      <c r="K3834">
        <v>3.2319457344160529E-2</v>
      </c>
      <c r="L3834">
        <v>3.2319</v>
      </c>
      <c r="M3834" t="s">
        <v>82</v>
      </c>
    </row>
    <row r="3835" spans="1:13">
      <c r="A3835" t="s">
        <v>2130</v>
      </c>
      <c r="B3835" t="s">
        <v>2131</v>
      </c>
      <c r="C3835" t="str">
        <f>TEXT(D3835, "mmm")</f>
        <v>Mar</v>
      </c>
      <c r="D3835" s="1">
        <v>45366</v>
      </c>
      <c r="E3835" t="s">
        <v>2153</v>
      </c>
      <c r="F3835" t="s">
        <v>101</v>
      </c>
      <c r="G3835">
        <v>3000</v>
      </c>
      <c r="H3835">
        <v>8.1</v>
      </c>
      <c r="I3835">
        <v>24300</v>
      </c>
      <c r="J3835" t="s">
        <v>81</v>
      </c>
      <c r="K3835">
        <v>0.54433498265298641</v>
      </c>
      <c r="L3835">
        <v>54.433500000000002</v>
      </c>
      <c r="M3835" t="s">
        <v>82</v>
      </c>
    </row>
    <row r="3836" spans="1:13">
      <c r="A3836" t="s">
        <v>2459</v>
      </c>
      <c r="B3836" t="s">
        <v>2460</v>
      </c>
      <c r="C3836" t="str">
        <f>TEXT(D3836, "mmm")</f>
        <v>Mar</v>
      </c>
      <c r="D3836" s="1">
        <v>45366</v>
      </c>
      <c r="E3836" t="s">
        <v>2461</v>
      </c>
      <c r="F3836" t="s">
        <v>118</v>
      </c>
      <c r="G3836">
        <v>27500</v>
      </c>
      <c r="H3836">
        <v>2.92</v>
      </c>
      <c r="I3836">
        <v>80300</v>
      </c>
      <c r="J3836" t="s">
        <v>86</v>
      </c>
      <c r="K3836">
        <v>0.31358889590760719</v>
      </c>
      <c r="L3836">
        <v>31.358899999999998</v>
      </c>
      <c r="M3836" t="s">
        <v>82</v>
      </c>
    </row>
    <row r="3837" spans="1:13">
      <c r="A3837" t="s">
        <v>2462</v>
      </c>
      <c r="B3837" t="s">
        <v>2463</v>
      </c>
      <c r="C3837" t="str">
        <f>TEXT(D3837, "mmm")</f>
        <v>Mar</v>
      </c>
      <c r="D3837" s="1">
        <v>45366</v>
      </c>
      <c r="E3837" t="s">
        <v>2464</v>
      </c>
      <c r="F3837" t="s">
        <v>428</v>
      </c>
      <c r="G3837">
        <v>4570</v>
      </c>
      <c r="H3837">
        <v>299.33999999999997</v>
      </c>
      <c r="I3837">
        <v>1367983.8</v>
      </c>
      <c r="J3837" t="s">
        <v>86</v>
      </c>
      <c r="K3837">
        <v>5.4924810958131509E-2</v>
      </c>
      <c r="L3837">
        <v>5.4924999999999997</v>
      </c>
      <c r="M3837" t="s">
        <v>82</v>
      </c>
    </row>
    <row r="3838" spans="1:13">
      <c r="A3838" t="s">
        <v>2462</v>
      </c>
      <c r="B3838" t="s">
        <v>2463</v>
      </c>
      <c r="C3838" t="str">
        <f>TEXT(D3838, "mmm")</f>
        <v>Mar</v>
      </c>
      <c r="D3838" s="1">
        <v>45366</v>
      </c>
      <c r="E3838" t="s">
        <v>2465</v>
      </c>
      <c r="F3838" t="s">
        <v>428</v>
      </c>
      <c r="G3838">
        <v>4570</v>
      </c>
      <c r="H3838">
        <v>299.33999999999997</v>
      </c>
      <c r="I3838">
        <v>1367983.8</v>
      </c>
      <c r="J3838" t="s">
        <v>86</v>
      </c>
      <c r="K3838">
        <v>5.4924810958131509E-2</v>
      </c>
      <c r="L3838">
        <v>5.4924999999999997</v>
      </c>
      <c r="M3838" t="s">
        <v>82</v>
      </c>
    </row>
    <row r="3839" spans="1:13">
      <c r="A3839" t="s">
        <v>2462</v>
      </c>
      <c r="B3839" t="s">
        <v>2463</v>
      </c>
      <c r="C3839" t="str">
        <f>TEXT(D3839, "mmm")</f>
        <v>Mar</v>
      </c>
      <c r="D3839" s="1">
        <v>45366</v>
      </c>
      <c r="E3839" t="s">
        <v>2466</v>
      </c>
      <c r="F3839" t="s">
        <v>428</v>
      </c>
      <c r="G3839">
        <v>4570</v>
      </c>
      <c r="H3839">
        <v>299.33999999999997</v>
      </c>
      <c r="I3839">
        <v>1367983.8</v>
      </c>
      <c r="J3839" t="s">
        <v>86</v>
      </c>
      <c r="K3839">
        <v>5.4924810958131509E-2</v>
      </c>
      <c r="L3839">
        <v>5.4924999999999997</v>
      </c>
      <c r="M3839" t="s">
        <v>82</v>
      </c>
    </row>
    <row r="3840" spans="1:13">
      <c r="A3840" t="s">
        <v>2462</v>
      </c>
      <c r="B3840" t="s">
        <v>2463</v>
      </c>
      <c r="C3840" t="str">
        <f>TEXT(D3840, "mmm")</f>
        <v>Mar</v>
      </c>
      <c r="D3840" s="1">
        <v>45366</v>
      </c>
      <c r="E3840" t="s">
        <v>2467</v>
      </c>
      <c r="F3840" t="s">
        <v>428</v>
      </c>
      <c r="G3840">
        <v>4570</v>
      </c>
      <c r="H3840">
        <v>299.33999999999997</v>
      </c>
      <c r="I3840">
        <v>1367983.8</v>
      </c>
      <c r="J3840" t="s">
        <v>86</v>
      </c>
      <c r="K3840">
        <v>5.4924810958131509E-2</v>
      </c>
      <c r="L3840">
        <v>5.4924999999999997</v>
      </c>
      <c r="M3840" t="s">
        <v>82</v>
      </c>
    </row>
    <row r="3841" spans="1:13">
      <c r="A3841" t="s">
        <v>2462</v>
      </c>
      <c r="B3841" t="s">
        <v>2463</v>
      </c>
      <c r="C3841" t="str">
        <f>TEXT(D3841, "mmm")</f>
        <v>Mar</v>
      </c>
      <c r="D3841" s="1">
        <v>45366</v>
      </c>
      <c r="E3841" t="s">
        <v>2468</v>
     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    </c>
      <c r="K3841">
        <v>5.4924810958131509E-2</v>
      </c>
      <c r="L3841">
        <v>5.4924999999999997</v>
      </c>
      <c r="M3841" t="s">
        <v>82</v>
      </c>
    </row>
    <row r="3842" spans="1:13">
      <c r="A3842" t="s">
        <v>2462</v>
      </c>
      <c r="B3842" t="s">
        <v>2463</v>
      </c>
      <c r="C3842" t="str">
        <f>TEXT(D3842, "mmm")</f>
        <v>Mar</v>
      </c>
      <c r="D3842" s="1">
        <v>45366</v>
      </c>
      <c r="E3842" t="s">
        <v>2469</v>
      </c>
      <c r="F3842" t="s">
        <v>428</v>
      </c>
      <c r="G3842">
        <v>4570</v>
      </c>
      <c r="H3842">
        <v>299.33999999999997</v>
      </c>
      <c r="I3842">
        <v>1367983.8</v>
      </c>
      <c r="J3842" t="s">
        <v>86</v>
      </c>
      <c r="K3842">
        <v>5.4924810958131509E-2</v>
      </c>
      <c r="L3842">
        <v>5.4924999999999997</v>
      </c>
      <c r="M3842" t="s">
        <v>82</v>
      </c>
    </row>
    <row r="3843" spans="1:13">
      <c r="A3843" t="s">
        <v>2462</v>
      </c>
      <c r="B3843" t="s">
        <v>2463</v>
      </c>
      <c r="C3843" t="str">
        <f>TEXT(D3843, "mmm")</f>
        <v>Mar</v>
      </c>
      <c r="D3843" s="1">
        <v>45366</v>
      </c>
      <c r="E3843" t="s">
        <v>2464</v>
      </c>
      <c r="F3843" t="s">
        <v>428</v>
      </c>
      <c r="G3843">
        <v>430</v>
      </c>
      <c r="H3843">
        <v>300.17</v>
      </c>
      <c r="I3843">
        <v>129073.1</v>
      </c>
      <c r="J3843" t="s">
        <v>81</v>
      </c>
      <c r="K3843">
        <v>5.4924810958131509E-2</v>
      </c>
      <c r="L3843">
        <v>5.4924999999999997</v>
      </c>
      <c r="M3843" t="s">
        <v>82</v>
      </c>
    </row>
    <row r="3844" spans="1:13">
      <c r="A3844" t="s">
        <v>2462</v>
      </c>
      <c r="B3844" t="s">
        <v>2463</v>
      </c>
      <c r="C3844" t="str">
        <f>TEXT(D3844, "mmm")</f>
        <v>Mar</v>
      </c>
      <c r="D3844" s="1">
        <v>45366</v>
      </c>
      <c r="E3844" t="s">
        <v>2465</v>
      </c>
      <c r="F3844" t="s">
        <v>428</v>
      </c>
      <c r="G3844">
        <v>430</v>
      </c>
      <c r="H3844">
        <v>300.17</v>
      </c>
      <c r="I3844">
        <v>129073.1</v>
      </c>
      <c r="J3844" t="s">
        <v>81</v>
      </c>
      <c r="K3844">
        <v>5.4924810958131509E-2</v>
      </c>
      <c r="L3844">
        <v>5.4924999999999997</v>
      </c>
      <c r="M3844" t="s">
        <v>82</v>
      </c>
    </row>
    <row r="3845" spans="1:13">
      <c r="A3845" t="s">
        <v>2462</v>
      </c>
      <c r="B3845" t="s">
        <v>2463</v>
      </c>
      <c r="C3845" t="str">
        <f>TEXT(D3845, "mmm")</f>
        <v>Mar</v>
      </c>
      <c r="D3845" s="1">
        <v>45366</v>
      </c>
      <c r="E3845" t="s">
        <v>2466</v>
      </c>
      <c r="F3845" t="s">
        <v>428</v>
      </c>
      <c r="G3845">
        <v>430</v>
      </c>
      <c r="H3845">
        <v>300.17</v>
      </c>
      <c r="I3845">
        <v>129073.1</v>
      </c>
      <c r="J3845" t="s">
        <v>81</v>
      </c>
      <c r="K3845">
        <v>5.4924810958131509E-2</v>
      </c>
      <c r="L3845">
        <v>5.4924999999999997</v>
      </c>
      <c r="M3845" t="s">
        <v>82</v>
      </c>
    </row>
    <row r="3846" spans="1:13">
      <c r="A3846" t="s">
        <v>2462</v>
      </c>
      <c r="B3846" t="s">
        <v>2463</v>
      </c>
      <c r="C3846" t="str">
        <f>TEXT(D3846, "mmm")</f>
        <v>Mar</v>
      </c>
      <c r="D3846" s="1">
        <v>45366</v>
      </c>
      <c r="E3846" t="s">
        <v>2467</v>
      </c>
      <c r="F3846" t="s">
        <v>428</v>
      </c>
      <c r="G3846">
        <v>430</v>
      </c>
      <c r="H3846">
        <v>300.17</v>
      </c>
      <c r="I3846">
        <v>129073.1</v>
      </c>
      <c r="J3846" t="s">
        <v>81</v>
      </c>
      <c r="K3846">
        <v>5.4924810958131509E-2</v>
      </c>
      <c r="L3846">
        <v>5.4924999999999997</v>
      </c>
      <c r="M3846" t="s">
        <v>82</v>
      </c>
    </row>
    <row r="3847" spans="1:13">
      <c r="A3847" t="s">
        <v>2462</v>
      </c>
      <c r="B3847" t="s">
        <v>2463</v>
      </c>
      <c r="C3847" t="str">
        <f>TEXT(D3847, "mmm")</f>
        <v>Mar</v>
      </c>
      <c r="D3847" s="1">
        <v>45366</v>
      </c>
      <c r="E3847" t="s">
        <v>2468</v>
      </c>
      <c r="F3847" t="s">
        <v>428</v>
      </c>
      <c r="G3847">
        <v>430</v>
      </c>
      <c r="H3847">
        <v>300.17</v>
      </c>
      <c r="I3847">
        <v>129073.1</v>
      </c>
      <c r="J3847" t="s">
        <v>81</v>
      </c>
      <c r="K3847">
        <v>5.4924810958131509E-2</v>
      </c>
      <c r="L3847">
        <v>5.4924999999999997</v>
      </c>
      <c r="M3847" t="s">
        <v>82</v>
      </c>
    </row>
    <row r="3848" spans="1:13">
      <c r="A3848" t="s">
        <v>2462</v>
      </c>
      <c r="B3848" t="s">
        <v>2463</v>
      </c>
      <c r="C3848" t="str">
        <f>TEXT(D3848, "mmm")</f>
        <v>Mar</v>
      </c>
      <c r="D3848" s="1">
        <v>45366</v>
      </c>
      <c r="E3848" t="s">
        <v>2469</v>
      </c>
      <c r="F3848" t="s">
        <v>428</v>
      </c>
      <c r="G3848">
        <v>430</v>
      </c>
      <c r="H3848">
        <v>300.17</v>
      </c>
      <c r="I3848">
        <v>129073.1</v>
      </c>
      <c r="J3848" t="s">
        <v>81</v>
      </c>
      <c r="K3848">
        <v>5.4924810958131509E-2</v>
      </c>
      <c r="L3848">
        <v>5.4924999999999997</v>
      </c>
      <c r="M3848" t="s">
        <v>82</v>
      </c>
    </row>
    <row r="3849" spans="1:13">
      <c r="A3849" t="s">
        <v>2462</v>
      </c>
      <c r="B3849" t="s">
        <v>2463</v>
      </c>
      <c r="C3849" t="str">
        <f>TEXT(D3849, "mmm")</f>
        <v>Mar</v>
      </c>
      <c r="D3849" s="1">
        <v>45366</v>
      </c>
      <c r="E3849" t="s">
        <v>2464</v>
      </c>
      <c r="F3849" t="s">
        <v>428</v>
      </c>
      <c r="G3849">
        <v>113</v>
      </c>
      <c r="H3849">
        <v>295.82</v>
      </c>
      <c r="I3849">
        <v>33427.660000000003</v>
      </c>
      <c r="J3849" t="s">
        <v>81</v>
      </c>
      <c r="K3849">
        <v>5.4924810958131509E-2</v>
      </c>
      <c r="L3849">
        <v>5.4924999999999997</v>
      </c>
      <c r="M3849" t="s">
        <v>82</v>
      </c>
    </row>
    <row r="3850" spans="1:13">
      <c r="A3850" t="s">
        <v>2462</v>
      </c>
      <c r="B3850" t="s">
        <v>2463</v>
      </c>
      <c r="C3850" t="str">
        <f>TEXT(D3850, "mmm")</f>
        <v>Mar</v>
      </c>
      <c r="D3850" s="1">
        <v>45366</v>
      </c>
      <c r="E3850" t="s">
        <v>2465</v>
      </c>
      <c r="F3850" t="s">
        <v>428</v>
      </c>
      <c r="G3850">
        <v>113</v>
      </c>
      <c r="H3850">
        <v>295.82</v>
      </c>
      <c r="I3850">
        <v>33427.660000000003</v>
      </c>
      <c r="J3850" t="s">
        <v>81</v>
      </c>
      <c r="K3850">
        <v>5.4924810958131509E-2</v>
      </c>
      <c r="L3850">
        <v>5.4924999999999997</v>
      </c>
      <c r="M3850" t="s">
        <v>82</v>
      </c>
    </row>
    <row r="3851" spans="1:13">
      <c r="A3851" t="s">
        <v>2462</v>
      </c>
      <c r="B3851" t="s">
        <v>2463</v>
      </c>
      <c r="C3851" t="str">
        <f>TEXT(D3851, "mmm")</f>
        <v>Mar</v>
      </c>
      <c r="D3851" s="1">
        <v>45366</v>
      </c>
      <c r="E3851" t="s">
        <v>2466</v>
      </c>
      <c r="F3851" t="s">
        <v>428</v>
      </c>
      <c r="G3851">
        <v>113</v>
      </c>
      <c r="H3851">
        <v>295.82</v>
      </c>
      <c r="I3851">
        <v>33427.660000000003</v>
      </c>
      <c r="J3851" t="s">
        <v>81</v>
      </c>
      <c r="K3851">
        <v>5.4924810958131509E-2</v>
      </c>
      <c r="L3851">
        <v>5.4924999999999997</v>
      </c>
      <c r="M3851" t="s">
        <v>82</v>
      </c>
    </row>
    <row r="3852" spans="1:13">
      <c r="A3852" t="s">
        <v>2462</v>
      </c>
      <c r="B3852" t="s">
        <v>2463</v>
      </c>
      <c r="C3852" t="str">
        <f>TEXT(D3852, "mmm")</f>
        <v>Mar</v>
      </c>
      <c r="D3852" s="1">
        <v>45366</v>
      </c>
      <c r="E3852" t="s">
        <v>2467</v>
      </c>
      <c r="F3852" t="s">
        <v>428</v>
      </c>
      <c r="G3852">
        <v>113</v>
      </c>
      <c r="H3852">
        <v>295.82</v>
      </c>
      <c r="I3852">
        <v>33427.660000000003</v>
      </c>
      <c r="J3852" t="s">
        <v>81</v>
      </c>
      <c r="K3852">
        <v>5.4924810958131509E-2</v>
      </c>
      <c r="L3852">
        <v>5.4924999999999997</v>
      </c>
      <c r="M3852" t="s">
        <v>82</v>
      </c>
    </row>
    <row r="3853" spans="1:13">
      <c r="A3853" t="s">
        <v>2462</v>
      </c>
      <c r="B3853" t="s">
        <v>2463</v>
      </c>
      <c r="C3853" t="str">
        <f>TEXT(D3853, "mmm")</f>
        <v>Mar</v>
      </c>
      <c r="D3853" s="1">
        <v>45366</v>
      </c>
      <c r="E3853" t="s">
        <v>2468</v>
      </c>
      <c r="F3853" t="s">
        <v>428</v>
      </c>
      <c r="G3853">
        <v>113</v>
      </c>
      <c r="H3853">
        <v>295.82</v>
      </c>
      <c r="I3853">
        <v>33427.660000000003</v>
      </c>
      <c r="J3853" t="s">
        <v>81</v>
      </c>
      <c r="K3853">
        <v>5.4924810958131509E-2</v>
      </c>
      <c r="L3853">
        <v>5.4924999999999997</v>
      </c>
      <c r="M3853" t="s">
        <v>82</v>
      </c>
    </row>
    <row r="3854" spans="1:13">
      <c r="A3854" t="s">
        <v>2462</v>
      </c>
      <c r="B3854" t="s">
        <v>2463</v>
      </c>
      <c r="C3854" t="str">
        <f>TEXT(D3854, "mmm")</f>
        <v>Mar</v>
      </c>
      <c r="D3854" s="1">
        <v>45366</v>
      </c>
      <c r="E3854" t="s">
        <v>2469</v>
      </c>
      <c r="F3854" t="s">
        <v>428</v>
      </c>
      <c r="G3854">
        <v>113</v>
      </c>
      <c r="H3854">
        <v>295.82</v>
      </c>
      <c r="I3854">
        <v>33427.660000000003</v>
      </c>
      <c r="J3854" t="s">
        <v>81</v>
      </c>
      <c r="K3854">
        <v>5.4924810958131509E-2</v>
      </c>
      <c r="L3854">
        <v>5.4924999999999997</v>
      </c>
      <c r="M3854" t="s">
        <v>82</v>
      </c>
    </row>
    <row r="3855" spans="1:13">
      <c r="A3855" t="s">
        <v>2462</v>
      </c>
      <c r="B3855" t="s">
        <v>2463</v>
      </c>
      <c r="C3855" t="str">
        <f>TEXT(D3855, "mmm")</f>
        <v>Mar</v>
      </c>
      <c r="D3855" s="1">
        <v>45366</v>
      </c>
      <c r="E3855" t="s">
        <v>2464</v>
      </c>
      <c r="F3855" t="s">
        <v>428</v>
      </c>
      <c r="G3855">
        <v>5716</v>
      </c>
      <c r="H3855">
        <v>295.24</v>
      </c>
      <c r="I3855">
        <v>1687591.84</v>
      </c>
      <c r="J3855" t="s">
        <v>86</v>
      </c>
      <c r="K3855">
        <v>5.4924810958131509E-2</v>
      </c>
      <c r="L3855">
        <v>5.4924999999999997</v>
      </c>
      <c r="M3855" t="s">
        <v>82</v>
      </c>
    </row>
    <row r="3856" spans="1:13">
      <c r="A3856" t="s">
        <v>2462</v>
      </c>
      <c r="B3856" t="s">
        <v>2463</v>
      </c>
      <c r="C3856" t="str">
        <f>TEXT(D3856, "mmm")</f>
        <v>Mar</v>
      </c>
      <c r="D3856" s="1">
        <v>45366</v>
      </c>
      <c r="E3856" t="s">
        <v>2465</v>
      </c>
      <c r="F3856" t="s">
        <v>428</v>
      </c>
      <c r="G3856">
        <v>5716</v>
      </c>
      <c r="H3856">
        <v>295.24</v>
      </c>
      <c r="I3856">
        <v>1687591.84</v>
      </c>
      <c r="J3856" t="s">
        <v>86</v>
      </c>
      <c r="K3856">
        <v>5.4924810958131509E-2</v>
      </c>
      <c r="L3856">
        <v>5.4924999999999997</v>
      </c>
      <c r="M3856" t="s">
        <v>82</v>
      </c>
    </row>
    <row r="3857" spans="1:13">
      <c r="A3857" t="s">
        <v>2462</v>
      </c>
      <c r="B3857" t="s">
        <v>2463</v>
      </c>
      <c r="C3857" t="str">
        <f>TEXT(D3857, "mmm")</f>
        <v>Mar</v>
      </c>
      <c r="D3857" s="1">
        <v>45366</v>
      </c>
      <c r="E3857" t="s">
        <v>2466</v>
      </c>
      <c r="F3857" t="s">
        <v>428</v>
      </c>
      <c r="G3857">
        <v>5716</v>
      </c>
      <c r="H3857">
        <v>295.24</v>
      </c>
      <c r="I3857">
        <v>1687591.84</v>
      </c>
      <c r="J3857" t="s">
        <v>86</v>
      </c>
      <c r="K3857">
        <v>5.4924810958131509E-2</v>
      </c>
      <c r="L3857">
        <v>5.4924999999999997</v>
      </c>
      <c r="M3857" t="s">
        <v>82</v>
      </c>
    </row>
    <row r="3858" spans="1:13">
      <c r="A3858" t="s">
        <v>2462</v>
      </c>
      <c r="B3858" t="s">
        <v>2463</v>
      </c>
      <c r="C3858" t="str">
        <f>TEXT(D3858, "mmm")</f>
        <v>Mar</v>
      </c>
      <c r="D3858" s="1">
        <v>45366</v>
      </c>
      <c r="E3858" t="s">
        <v>2467</v>
      </c>
      <c r="F3858" t="s">
        <v>428</v>
      </c>
      <c r="G3858">
        <v>5716</v>
      </c>
      <c r="H3858">
        <v>295.24</v>
      </c>
      <c r="I3858">
        <v>1687591.84</v>
      </c>
      <c r="J3858" t="s">
        <v>86</v>
      </c>
      <c r="K3858">
        <v>5.4924810958131509E-2</v>
      </c>
      <c r="L3858">
        <v>5.4924999999999997</v>
      </c>
      <c r="M3858" t="s">
        <v>82</v>
      </c>
    </row>
    <row r="3859" spans="1:13">
      <c r="A3859" t="s">
        <v>2462</v>
      </c>
      <c r="B3859" t="s">
        <v>2463</v>
      </c>
      <c r="C3859" t="str">
        <f>TEXT(D3859, "mmm")</f>
        <v>Mar</v>
      </c>
      <c r="D3859" s="1">
        <v>45366</v>
      </c>
      <c r="E3859" t="s">
        <v>2468</v>
      </c>
      <c r="F3859" t="s">
        <v>428</v>
      </c>
      <c r="G3859">
        <v>5716</v>
      </c>
      <c r="H3859">
        <v>295.24</v>
      </c>
      <c r="I3859">
        <v>1687591.84</v>
      </c>
      <c r="J3859" t="s">
        <v>86</v>
      </c>
      <c r="K3859">
        <v>5.4924810958131509E-2</v>
      </c>
      <c r="L3859">
        <v>5.4924999999999997</v>
      </c>
      <c r="M3859" t="s">
        <v>82</v>
      </c>
    </row>
    <row r="3860" spans="1:13">
      <c r="A3860" t="s">
        <v>2462</v>
      </c>
      <c r="B3860" t="s">
        <v>2463</v>
      </c>
      <c r="C3860" t="str">
        <f>TEXT(D3860, "mmm")</f>
        <v>Mar</v>
      </c>
      <c r="D3860" s="1">
        <v>45366</v>
      </c>
      <c r="E3860" t="s">
        <v>2469</v>
      </c>
      <c r="F3860" t="s">
        <v>428</v>
      </c>
      <c r="G3860">
        <v>5716</v>
      </c>
      <c r="H3860">
        <v>295.24</v>
      </c>
      <c r="I3860">
        <v>1687591.84</v>
      </c>
      <c r="J3860" t="s">
        <v>86</v>
      </c>
      <c r="K3860">
        <v>5.4924810958131509E-2</v>
      </c>
      <c r="L3860">
        <v>5.4924999999999997</v>
      </c>
      <c r="M3860" t="s">
        <v>82</v>
      </c>
    </row>
    <row r="3861" spans="1:13">
      <c r="A3861" t="s">
        <v>2462</v>
      </c>
      <c r="B3861" t="s">
        <v>2463</v>
      </c>
      <c r="C3861" t="str">
        <f>TEXT(D3861, "mmm")</f>
        <v>Mar</v>
      </c>
      <c r="D3861" s="1">
        <v>45366</v>
      </c>
      <c r="E3861" t="s">
        <v>2464</v>
      </c>
      <c r="F3861" t="s">
        <v>428</v>
      </c>
      <c r="G3861">
        <v>368</v>
      </c>
      <c r="H3861">
        <v>293.60000000000002</v>
      </c>
      <c r="I3861">
        <v>108044.8</v>
      </c>
      <c r="J3861" t="s">
        <v>81</v>
      </c>
      <c r="K3861">
        <v>5.4924810958131509E-2</v>
      </c>
      <c r="L3861">
        <v>5.4924999999999997</v>
      </c>
      <c r="M3861" t="s">
        <v>82</v>
      </c>
    </row>
    <row r="3862" spans="1:13">
      <c r="A3862" t="s">
        <v>2470</v>
      </c>
      <c r="B3862" t="s">
        <v>2471</v>
      </c>
      <c r="C3862" t="str">
        <f>TEXT(D3862, "mmm")</f>
        <v>Mar</v>
      </c>
      <c r="D3862" s="1">
        <v>45366</v>
      </c>
      <c r="E3862" t="s">
        <v>2472</v>
      </c>
      <c r="F3862" t="s">
        <v>80</v>
      </c>
      <c r="G3862">
        <v>1000</v>
      </c>
      <c r="H3862">
        <v>16.3</v>
      </c>
      <c r="I3862">
        <v>16300</v>
      </c>
      <c r="J3862" t="s">
        <v>86</v>
      </c>
      <c r="K3862">
        <v>5.4416261764323348E-2</v>
      </c>
      <c r="L3862">
        <v>5.4416000000000002</v>
      </c>
      <c r="M3862" t="s">
        <v>82</v>
      </c>
    </row>
    <row r="3863" spans="1:13">
      <c r="A3863" t="s">
        <v>2462</v>
      </c>
      <c r="B3863" t="s">
        <v>2463</v>
      </c>
      <c r="C3863" t="str">
        <f>TEXT(D3863, "mmm")</f>
        <v>Mar</v>
      </c>
      <c r="D3863" s="1">
        <v>45366</v>
      </c>
      <c r="E3863" t="s">
        <v>2465</v>
      </c>
      <c r="F3863" t="s">
        <v>428</v>
      </c>
      <c r="G3863">
        <v>368</v>
      </c>
      <c r="H3863">
        <v>293.60000000000002</v>
      </c>
      <c r="I3863">
        <v>108044.8</v>
      </c>
      <c r="J3863" t="s">
        <v>81</v>
      </c>
      <c r="K3863">
        <v>5.4924810958131509E-2</v>
      </c>
      <c r="L3863">
        <v>5.4924999999999997</v>
      </c>
      <c r="M3863" t="s">
        <v>82</v>
      </c>
    </row>
    <row r="3864" spans="1:13">
      <c r="A3864" t="s">
        <v>2462</v>
      </c>
      <c r="B3864" t="s">
        <v>2463</v>
      </c>
      <c r="C3864" t="str">
        <f>TEXT(D3864, "mmm")</f>
        <v>Mar</v>
      </c>
      <c r="D3864" s="1">
        <v>45366</v>
      </c>
      <c r="E3864" t="s">
        <v>2466</v>
      </c>
      <c r="F3864" t="s">
        <v>428</v>
      </c>
      <c r="G3864">
        <v>368</v>
      </c>
      <c r="H3864">
        <v>293.60000000000002</v>
      </c>
      <c r="I3864">
        <v>108044.8</v>
      </c>
      <c r="J3864" t="s">
        <v>81</v>
      </c>
      <c r="K3864">
        <v>5.4924810958131509E-2</v>
      </c>
      <c r="L3864">
        <v>5.4924999999999997</v>
      </c>
      <c r="M3864" t="s">
        <v>82</v>
      </c>
    </row>
    <row r="3865" spans="1:13">
      <c r="A3865" t="s">
        <v>2462</v>
      </c>
      <c r="B3865" t="s">
        <v>2463</v>
      </c>
      <c r="C3865" t="str">
        <f>TEXT(D3865, "mmm")</f>
        <v>Mar</v>
      </c>
      <c r="D3865" s="1">
        <v>45366</v>
      </c>
      <c r="E3865" t="s">
        <v>2467</v>
      </c>
      <c r="F3865" t="s">
        <v>428</v>
      </c>
      <c r="G3865">
        <v>368</v>
      </c>
      <c r="H3865">
        <v>293.60000000000002</v>
      </c>
      <c r="I3865">
        <v>108044.8</v>
      </c>
      <c r="J3865" t="s">
        <v>81</v>
      </c>
      <c r="K3865">
        <v>5.4924810958131509E-2</v>
      </c>
      <c r="L3865">
        <v>5.4924999999999997</v>
      </c>
      <c r="M3865" t="s">
        <v>82</v>
      </c>
    </row>
    <row r="3866" spans="1:13">
      <c r="A3866" t="s">
        <v>2462</v>
      </c>
      <c r="B3866" t="s">
        <v>2463</v>
      </c>
      <c r="C3866" t="str">
        <f>TEXT(D3866, "mmm")</f>
        <v>Mar</v>
      </c>
      <c r="D3866" s="1">
        <v>45366</v>
      </c>
      <c r="E3866" t="s">
        <v>2468</v>
      </c>
      <c r="F3866" t="s">
        <v>428</v>
      </c>
      <c r="G3866">
        <v>368</v>
      </c>
      <c r="H3866">
        <v>293.60000000000002</v>
      </c>
      <c r="I3866">
        <v>108044.8</v>
      </c>
      <c r="J3866" t="s">
        <v>81</v>
      </c>
      <c r="K3866">
        <v>5.4924810958131509E-2</v>
      </c>
      <c r="L3866">
        <v>5.4924999999999997</v>
      </c>
      <c r="M3866" t="s">
        <v>82</v>
      </c>
    </row>
    <row r="3867" spans="1:13">
      <c r="A3867" t="s">
        <v>2462</v>
      </c>
      <c r="B3867" t="s">
        <v>2463</v>
      </c>
      <c r="C3867" t="str">
        <f>TEXT(D3867, "mmm")</f>
        <v>Mar</v>
      </c>
      <c r="D3867" s="1">
        <v>45366</v>
      </c>
      <c r="E3867" t="s">
        <v>2469</v>
      </c>
      <c r="F3867" t="s">
        <v>428</v>
      </c>
      <c r="G3867">
        <v>368</v>
      </c>
      <c r="H3867">
        <v>293.60000000000002</v>
      </c>
      <c r="I3867">
        <v>108044.8</v>
      </c>
      <c r="J3867" t="s">
        <v>81</v>
      </c>
      <c r="K3867">
        <v>5.4924810958131509E-2</v>
      </c>
      <c r="L3867">
        <v>5.4924999999999997</v>
      </c>
      <c r="M3867" t="s">
        <v>82</v>
      </c>
    </row>
    <row r="3868" spans="1:13">
      <c r="A3868" t="s">
        <v>2462</v>
      </c>
      <c r="B3868" t="s">
        <v>2463</v>
      </c>
      <c r="C3868" t="str">
        <f>TEXT(D3868, "mmm")</f>
        <v>Mar</v>
      </c>
      <c r="D3868" s="1">
        <v>45366</v>
      </c>
      <c r="E3868" t="s">
        <v>2464</v>
      </c>
      <c r="F3868" t="s">
        <v>428</v>
      </c>
      <c r="G3868">
        <v>473</v>
      </c>
      <c r="H3868">
        <v>292.60000000000002</v>
      </c>
      <c r="I3868">
        <v>138399.79999999999</v>
      </c>
      <c r="J3868" t="s">
        <v>81</v>
      </c>
      <c r="K3868">
        <v>5.4924810958131509E-2</v>
      </c>
      <c r="L3868">
        <v>5.4924999999999997</v>
      </c>
      <c r="M3868" t="s">
        <v>82</v>
      </c>
    </row>
    <row r="3869" spans="1:13">
      <c r="A3869" t="s">
        <v>2462</v>
      </c>
      <c r="B3869" t="s">
        <v>2463</v>
      </c>
      <c r="C3869" t="str">
        <f>TEXT(D3869, "mmm")</f>
        <v>Mar</v>
      </c>
      <c r="D3869" s="1">
        <v>45366</v>
      </c>
      <c r="E3869" t="s">
        <v>2465</v>
      </c>
      <c r="F3869" t="s">
        <v>428</v>
      </c>
      <c r="G3869">
        <v>473</v>
      </c>
      <c r="H3869">
        <v>292.60000000000002</v>
      </c>
      <c r="I3869">
        <v>138399.79999999999</v>
      </c>
      <c r="J3869" t="s">
        <v>81</v>
      </c>
      <c r="K3869">
        <v>5.4924810958131509E-2</v>
      </c>
      <c r="L3869">
        <v>5.4924999999999997</v>
      </c>
      <c r="M3869" t="s">
        <v>82</v>
      </c>
    </row>
    <row r="3870" spans="1:13">
      <c r="A3870" t="s">
        <v>2462</v>
      </c>
      <c r="B3870" t="s">
        <v>2463</v>
      </c>
      <c r="C3870" t="str">
        <f>TEXT(D3870, "mmm")</f>
        <v>Mar</v>
      </c>
      <c r="D3870" s="1">
        <v>45366</v>
      </c>
      <c r="E3870" t="s">
        <v>2466</v>
      </c>
      <c r="F3870" t="s">
        <v>428</v>
      </c>
      <c r="G3870">
        <v>473</v>
      </c>
      <c r="H3870">
        <v>292.60000000000002</v>
      </c>
      <c r="I3870">
        <v>138399.79999999999</v>
      </c>
      <c r="J3870" t="s">
        <v>81</v>
      </c>
      <c r="K3870">
        <v>5.4924810958131509E-2</v>
      </c>
      <c r="L3870">
        <v>5.4924999999999997</v>
      </c>
      <c r="M3870" t="s">
        <v>82</v>
      </c>
    </row>
    <row r="3871" spans="1:13">
      <c r="A3871" t="s">
        <v>2462</v>
      </c>
      <c r="B3871" t="s">
        <v>2463</v>
      </c>
      <c r="C3871" t="str">
        <f>TEXT(D3871, "mmm")</f>
        <v>Mar</v>
      </c>
      <c r="D3871" s="1">
        <v>45366</v>
      </c>
      <c r="E3871" t="s">
        <v>2467</v>
      </c>
      <c r="F3871" t="s">
        <v>428</v>
      </c>
      <c r="G3871">
        <v>473</v>
      </c>
      <c r="H3871">
        <v>292.60000000000002</v>
      </c>
      <c r="I3871">
        <v>138399.79999999999</v>
      </c>
      <c r="J3871" t="s">
        <v>81</v>
      </c>
      <c r="K3871">
        <v>5.4924810958131509E-2</v>
      </c>
      <c r="L3871">
        <v>5.4924999999999997</v>
      </c>
      <c r="M3871" t="s">
        <v>82</v>
      </c>
    </row>
    <row r="3872" spans="1:13">
      <c r="A3872" t="s">
        <v>2462</v>
      </c>
      <c r="B3872" t="s">
        <v>2463</v>
      </c>
      <c r="C3872" t="str">
        <f>TEXT(D3872, "mmm")</f>
        <v>Mar</v>
      </c>
      <c r="D3872" s="1">
        <v>45366</v>
      </c>
      <c r="E3872" t="s">
        <v>2468</v>
      </c>
      <c r="F3872" t="s">
        <v>428</v>
      </c>
      <c r="G3872">
        <v>473</v>
      </c>
      <c r="H3872">
        <v>292.60000000000002</v>
      </c>
      <c r="I3872">
        <v>138399.79999999999</v>
      </c>
      <c r="J3872" t="s">
        <v>81</v>
      </c>
      <c r="K3872">
        <v>5.4924810958131509E-2</v>
      </c>
      <c r="L3872">
        <v>5.4924999999999997</v>
      </c>
      <c r="M3872" t="s">
        <v>82</v>
      </c>
    </row>
    <row r="3873" spans="1:13">
      <c r="A3873" t="s">
        <v>2462</v>
      </c>
      <c r="B3873" t="s">
        <v>2463</v>
      </c>
      <c r="C3873" t="str">
        <f>TEXT(D3873, "mmm")</f>
        <v>Mar</v>
      </c>
      <c r="D3873" s="1">
        <v>45366</v>
      </c>
      <c r="E3873" t="s">
        <v>2469</v>
      </c>
      <c r="F3873" t="s">
        <v>428</v>
      </c>
      <c r="G3873">
        <v>473</v>
      </c>
      <c r="H3873">
        <v>292.60000000000002</v>
      </c>
      <c r="I3873">
        <v>138399.79999999999</v>
      </c>
      <c r="J3873" t="s">
        <v>81</v>
      </c>
      <c r="K3873">
        <v>5.4924810958131509E-2</v>
      </c>
      <c r="L3873">
        <v>5.4924999999999997</v>
      </c>
      <c r="M3873" t="s">
        <v>82</v>
      </c>
    </row>
    <row r="3874" spans="1:13">
      <c r="A3874" t="s">
        <v>2462</v>
      </c>
      <c r="B3874" t="s">
        <v>2463</v>
      </c>
      <c r="C3874" t="str">
        <f>TEXT(D3874, "mmm")</f>
        <v>Mar</v>
      </c>
      <c r="D3874" s="1">
        <v>45366</v>
      </c>
      <c r="E3874" t="s">
        <v>2464</v>
      </c>
      <c r="F3874" t="s">
        <v>428</v>
      </c>
      <c r="G3874">
        <v>3330</v>
      </c>
      <c r="H3874">
        <v>291.35000000000002</v>
      </c>
      <c r="I3874">
        <v>970195.50000000012</v>
      </c>
      <c r="J3874" t="s">
        <v>86</v>
      </c>
      <c r="K3874">
        <v>5.4924810958131509E-2</v>
      </c>
      <c r="L3874">
        <v>5.4924999999999997</v>
      </c>
      <c r="M3874" t="s">
        <v>82</v>
      </c>
    </row>
    <row r="3875" spans="1:13">
      <c r="A3875" t="s">
        <v>2462</v>
      </c>
      <c r="B3875" t="s">
        <v>2463</v>
      </c>
      <c r="C3875" t="str">
        <f>TEXT(D3875, "mmm")</f>
        <v>Mar</v>
      </c>
      <c r="D3875" s="1">
        <v>45366</v>
      </c>
      <c r="E3875" t="s">
        <v>2465</v>
      </c>
      <c r="F3875" t="s">
        <v>428</v>
      </c>
      <c r="G3875">
        <v>3330</v>
      </c>
      <c r="H3875">
        <v>291.35000000000002</v>
      </c>
      <c r="I3875">
        <v>970195.50000000012</v>
      </c>
      <c r="J3875" t="s">
        <v>86</v>
      </c>
      <c r="K3875">
        <v>5.4924810958131509E-2</v>
      </c>
      <c r="L3875">
        <v>5.4924999999999997</v>
      </c>
      <c r="M3875" t="s">
        <v>82</v>
      </c>
    </row>
    <row r="3876" spans="1:13">
      <c r="A3876" t="s">
        <v>2462</v>
      </c>
      <c r="B3876" t="s">
        <v>2463</v>
      </c>
      <c r="C3876" t="str">
        <f>TEXT(D3876, "mmm")</f>
        <v>Mar</v>
      </c>
      <c r="D3876" s="1">
        <v>45366</v>
      </c>
      <c r="E3876" t="s">
        <v>2466</v>
      </c>
      <c r="F3876" t="s">
        <v>428</v>
      </c>
      <c r="G3876">
        <v>3330</v>
      </c>
      <c r="H3876">
        <v>291.35000000000002</v>
      </c>
      <c r="I3876">
        <v>970195.50000000012</v>
      </c>
      <c r="J3876" t="s">
        <v>86</v>
      </c>
      <c r="K3876">
        <v>5.4924810958131509E-2</v>
      </c>
      <c r="L3876">
        <v>5.4924999999999997</v>
      </c>
      <c r="M3876" t="s">
        <v>82</v>
      </c>
    </row>
    <row r="3877" spans="1:13">
      <c r="A3877" t="s">
        <v>2462</v>
      </c>
      <c r="B3877" t="s">
        <v>2463</v>
      </c>
      <c r="C3877" t="str">
        <f>TEXT(D3877, "mmm")</f>
        <v>Mar</v>
      </c>
      <c r="D3877" s="1">
        <v>45366</v>
      </c>
      <c r="E3877" t="s">
        <v>2467</v>
      </c>
      <c r="F3877" t="s">
        <v>428</v>
      </c>
      <c r="G3877">
        <v>3330</v>
      </c>
      <c r="H3877">
        <v>291.35000000000002</v>
      </c>
      <c r="I3877">
        <v>970195.50000000012</v>
      </c>
      <c r="J3877" t="s">
        <v>86</v>
      </c>
      <c r="K3877">
        <v>5.4924810958131509E-2</v>
      </c>
      <c r="L3877">
        <v>5.4924999999999997</v>
      </c>
      <c r="M3877" t="s">
        <v>82</v>
      </c>
    </row>
    <row r="3878" spans="1:13">
      <c r="A3878" t="s">
        <v>2462</v>
      </c>
      <c r="B3878" t="s">
        <v>2463</v>
      </c>
      <c r="C3878" t="str">
        <f>TEXT(D3878, "mmm")</f>
        <v>Mar</v>
      </c>
      <c r="D3878" s="1">
        <v>45366</v>
      </c>
      <c r="E3878" t="s">
        <v>2468</v>
      </c>
      <c r="F3878" t="s">
        <v>428</v>
      </c>
      <c r="G3878">
        <v>3330</v>
      </c>
      <c r="H3878">
        <v>291.35000000000002</v>
      </c>
      <c r="I3878">
        <v>970195.50000000012</v>
      </c>
      <c r="J3878" t="s">
        <v>86</v>
      </c>
      <c r="K3878">
        <v>5.4924810958131509E-2</v>
      </c>
      <c r="L3878">
        <v>5.4924999999999997</v>
      </c>
      <c r="M3878" t="s">
        <v>82</v>
      </c>
    </row>
    <row r="3879" spans="1:13">
      <c r="A3879" t="s">
        <v>2462</v>
      </c>
      <c r="B3879" t="s">
        <v>2463</v>
      </c>
      <c r="C3879" t="str">
        <f>TEXT(D3879, "mmm")</f>
        <v>Mar</v>
      </c>
      <c r="D3879" s="1">
        <v>45366</v>
      </c>
      <c r="E3879" t="s">
        <v>2469</v>
      </c>
      <c r="F3879" t="s">
        <v>428</v>
      </c>
      <c r="G3879">
        <v>3330</v>
      </c>
      <c r="H3879">
        <v>291.35000000000002</v>
      </c>
      <c r="I3879">
        <v>970195.50000000012</v>
      </c>
      <c r="J3879" t="s">
        <v>86</v>
      </c>
      <c r="K3879">
        <v>5.4924810958131509E-2</v>
      </c>
      <c r="L3879">
        <v>5.4924999999999997</v>
      </c>
      <c r="M3879" t="s">
        <v>82</v>
      </c>
    </row>
    <row r="3880" spans="1:13">
      <c r="A3880" t="s">
        <v>2186</v>
      </c>
      <c r="B3880" t="s">
        <v>2187</v>
      </c>
      <c r="C3880" t="str">
        <f>TEXT(D3880, "mmm")</f>
        <v>Mar</v>
      </c>
      <c r="D3880" s="1">
        <v>45366</v>
      </c>
      <c r="E3880" t="s">
        <v>2203</v>
      </c>
      <c r="F3880" t="s">
        <v>128</v>
      </c>
      <c r="G3880">
        <v>35277</v>
      </c>
      <c r="H3880">
        <v>7.52</v>
      </c>
      <c r="I3880">
        <v>265283.03999999998</v>
      </c>
      <c r="J3880" t="s">
        <v>86</v>
      </c>
      <c r="K3880">
        <v>-2.257637072473229E-2</v>
      </c>
      <c r="L3880">
        <v>-2.2576000000000001</v>
      </c>
      <c r="M3880" t="s">
        <v>82</v>
      </c>
    </row>
    <row r="3881" spans="1:13">
      <c r="A3881" t="s">
        <v>2473</v>
      </c>
      <c r="B3881" t="s">
        <v>2474</v>
      </c>
      <c r="C3881" t="str">
        <f>TEXT(D3881, "mmm")</f>
        <v>Mar</v>
      </c>
      <c r="D3881" s="1">
        <v>45366</v>
      </c>
      <c r="E3881" t="s">
        <v>2475</v>
      </c>
      <c r="F3881" t="s">
        <v>80</v>
      </c>
      <c r="G3881">
        <v>800000</v>
      </c>
      <c r="H3881">
        <v>0.1</v>
      </c>
      <c r="I3881">
        <v>80000</v>
      </c>
      <c r="J3881" t="s">
        <v>86</v>
      </c>
      <c r="K3881">
        <v>1.192748143701983E-2</v>
      </c>
      <c r="L3881">
        <v>1.1927000000000001</v>
      </c>
      <c r="M3881" t="s">
        <v>82</v>
      </c>
    </row>
    <row r="3882" spans="1:13">
      <c r="A3882" t="s">
        <v>2238</v>
      </c>
      <c r="B3882" t="s">
        <v>2239</v>
      </c>
      <c r="C3882" t="str">
        <f>TEXT(D3882, "mmm")</f>
        <v>Mar</v>
      </c>
      <c r="D3882" s="1">
        <v>45366</v>
      </c>
      <c r="E3882" t="s">
        <v>2476</v>
      </c>
      <c r="F3882" t="s">
        <v>80</v>
      </c>
      <c r="G3882">
        <v>5000</v>
      </c>
      <c r="H3882">
        <v>9.83</v>
      </c>
      <c r="I3882">
        <v>49150</v>
      </c>
      <c r="J3882" t="s">
        <v>86</v>
      </c>
      <c r="K3882">
        <v>0.1346899676894138</v>
      </c>
      <c r="L3882">
        <v>13.468999999999999</v>
      </c>
      <c r="M3882" t="s">
        <v>82</v>
      </c>
    </row>
    <row r="3883" spans="1:13">
      <c r="A3883" t="s">
        <v>2326</v>
      </c>
      <c r="B3883" t="s">
        <v>2327</v>
      </c>
      <c r="C3883" t="str">
        <f>TEXT(D3883, "mmm")</f>
        <v>Mar</v>
      </c>
      <c r="D3883" s="1">
        <v>45366</v>
      </c>
      <c r="E3883" t="s">
        <v>2328</v>
      </c>
      <c r="F3883" t="s">
        <v>118</v>
      </c>
      <c r="G3883">
        <v>6080</v>
      </c>
      <c r="H3883">
        <v>8.26</v>
      </c>
      <c r="I3883">
        <v>50220.800000000003</v>
      </c>
      <c r="J3883" t="s">
        <v>81</v>
      </c>
      <c r="K3883">
        <v>0.33373787334788058</v>
      </c>
      <c r="L3883">
        <v>33.373800000000003</v>
      </c>
      <c r="M3883" t="s">
        <v>82</v>
      </c>
    </row>
    <row r="3884" spans="1:13">
      <c r="A3884" t="s">
        <v>665</v>
      </c>
      <c r="B3884" t="s">
        <v>666</v>
      </c>
      <c r="C3884" t="str">
        <f>TEXT(D3884, "mmm")</f>
        <v>Mar</v>
      </c>
      <c r="D3884" s="1">
        <v>45366</v>
      </c>
      <c r="E3884" t="s">
        <v>667</v>
      </c>
      <c r="F3884" t="s">
        <v>80</v>
      </c>
      <c r="G3884">
        <v>688</v>
      </c>
      <c r="H3884">
        <v>16.68</v>
      </c>
      <c r="I3884">
        <v>11475.84</v>
      </c>
      <c r="J3884" t="s">
        <v>81</v>
      </c>
      <c r="K3884">
        <v>1.7482281837316149E-2</v>
      </c>
      <c r="L3884">
        <v>1.7482</v>
      </c>
      <c r="M3884" t="s">
        <v>82</v>
      </c>
    </row>
    <row r="3885" spans="1:13">
      <c r="A3885" t="s">
        <v>2284</v>
      </c>
      <c r="B3885" t="s">
        <v>2285</v>
      </c>
      <c r="C3885" t="str">
        <f>TEXT(D3885, "mmm")</f>
        <v>Mar</v>
      </c>
      <c r="D3885" s="1">
        <v>45366</v>
      </c>
      <c r="E3885" t="s">
        <v>2432</v>
      </c>
      <c r="F3885" t="s">
        <v>80</v>
      </c>
      <c r="G3885">
        <v>62500</v>
      </c>
      <c r="H3885">
        <v>1.84</v>
      </c>
      <c r="I3885">
        <v>115000</v>
      </c>
      <c r="J3885" t="s">
        <v>86</v>
      </c>
      <c r="K3885">
        <v>0.14054056116052571</v>
      </c>
      <c r="L3885">
        <v>14.0541</v>
      </c>
      <c r="M3885" t="s">
        <v>82</v>
      </c>
    </row>
    <row r="3886" spans="1:13">
      <c r="A3886" t="s">
        <v>2299</v>
      </c>
      <c r="B3886" t="s">
        <v>2300</v>
      </c>
      <c r="C3886" t="str">
        <f>TEXT(D3886, "mmm")</f>
        <v>Mar</v>
      </c>
      <c r="D3886" s="1">
        <v>45366</v>
      </c>
      <c r="E3886" t="s">
        <v>2375</v>
      </c>
      <c r="F3886" t="s">
        <v>80</v>
      </c>
      <c r="G3886">
        <v>225000</v>
      </c>
      <c r="H3886">
        <v>2.2999999999999998</v>
      </c>
      <c r="I3886">
        <v>517499.99999999988</v>
      </c>
      <c r="J3886" t="s">
        <v>81</v>
      </c>
      <c r="K3886">
        <v>-0.10447763141460149</v>
      </c>
      <c r="L3886">
        <v>-10.447800000000001</v>
      </c>
      <c r="M3886" t="s">
        <v>82</v>
      </c>
    </row>
    <row r="3887" spans="1:13">
      <c r="A3887" t="s">
        <v>2477</v>
      </c>
      <c r="B3887" t="s">
        <v>2478</v>
      </c>
      <c r="C3887" t="str">
        <f>TEXT(D3887, "mmm")</f>
        <v>Mar</v>
      </c>
      <c r="D3887" s="1">
        <v>45369</v>
      </c>
      <c r="E3887" t="s">
        <v>2479</v>
      </c>
      <c r="F3887" t="s">
        <v>128</v>
      </c>
      <c r="G3887">
        <v>2277</v>
      </c>
      <c r="H3887">
        <v>16.29</v>
      </c>
      <c r="I3887">
        <v>37092.329999999987</v>
      </c>
      <c r="J3887" t="s">
        <v>81</v>
      </c>
      <c r="K3887">
        <v>2.367284872973285E-2</v>
      </c>
      <c r="L3887">
        <v>2.3673000000000002</v>
      </c>
      <c r="M3887" t="s">
        <v>82</v>
      </c>
    </row>
    <row r="3888" spans="1:13">
      <c r="A3888" t="s">
        <v>2477</v>
      </c>
      <c r="B3888" t="s">
        <v>2478</v>
      </c>
      <c r="C3888" t="str">
        <f>TEXT(D3888, "mmm")</f>
        <v>Mar</v>
      </c>
      <c r="D3888" s="1">
        <v>45369</v>
      </c>
      <c r="E3888" t="s">
        <v>2480</v>
      </c>
      <c r="F3888" t="s">
        <v>101</v>
      </c>
      <c r="G3888">
        <v>2277</v>
      </c>
      <c r="H3888">
        <v>16.29</v>
      </c>
      <c r="I3888">
        <v>37092.329999999987</v>
      </c>
      <c r="J3888" t="s">
        <v>81</v>
      </c>
      <c r="K3888">
        <v>2.367284872973285E-2</v>
      </c>
      <c r="L3888">
        <v>2.3673000000000002</v>
      </c>
      <c r="M3888" t="s">
        <v>82</v>
      </c>
    </row>
    <row r="3889" spans="1:13">
      <c r="A3889" t="s">
        <v>2481</v>
      </c>
      <c r="B3889" t="s">
        <v>2482</v>
      </c>
      <c r="C3889" t="str">
        <f>TEXT(D3889, "mmm")</f>
        <v>Mar</v>
      </c>
      <c r="D3889" s="1">
        <v>45369</v>
      </c>
      <c r="E3889" t="s">
        <v>2483</v>
      </c>
      <c r="F3889" t="s">
        <v>80</v>
      </c>
      <c r="G3889">
        <v>57965</v>
      </c>
      <c r="H3889">
        <v>2.13</v>
      </c>
      <c r="I3889">
        <v>123465.45</v>
      </c>
      <c r="J3889" t="s">
        <v>86</v>
      </c>
      <c r="K3889">
        <v>-2.343747817212671E-2</v>
      </c>
      <c r="L3889">
        <v>-2.3437000000000001</v>
      </c>
      <c r="M3889" t="s">
        <v>82</v>
      </c>
    </row>
    <row r="3890" spans="1:13">
      <c r="A3890" t="s">
        <v>2481</v>
      </c>
      <c r="B3890" t="s">
        <v>2482</v>
      </c>
      <c r="C3890" t="str">
        <f>TEXT(D3890, "mmm")</f>
        <v>Mar</v>
      </c>
      <c r="D3890" s="1">
        <v>45369</v>
      </c>
      <c r="E3890" t="s">
        <v>2484</v>
      </c>
      <c r="F3890" t="s">
        <v>80</v>
      </c>
      <c r="G3890">
        <v>4976</v>
      </c>
      <c r="H3890">
        <v>3.05</v>
      </c>
      <c r="I3890">
        <v>15176.8</v>
      </c>
      <c r="J3890" t="s">
        <v>81</v>
      </c>
      <c r="K3890">
        <v>-2.343747817212671E-2</v>
      </c>
      <c r="L3890">
        <v>-2.3437000000000001</v>
      </c>
      <c r="M3890" t="s">
        <v>82</v>
      </c>
    </row>
    <row r="3891" spans="1:13">
      <c r="A3891" t="s">
        <v>2481</v>
      </c>
      <c r="B3891" t="s">
        <v>2482</v>
      </c>
      <c r="C3891" t="str">
        <f>TEXT(D3891, "mmm")</f>
        <v>Mar</v>
      </c>
      <c r="D3891" s="1">
        <v>45369</v>
      </c>
      <c r="E3891" t="s">
        <v>2484</v>
      </c>
      <c r="F3891" t="s">
        <v>80</v>
      </c>
      <c r="G3891">
        <v>45024</v>
      </c>
      <c r="H3891">
        <v>2.31</v>
      </c>
      <c r="I3891">
        <v>104005.44</v>
      </c>
      <c r="J3891" t="s">
        <v>86</v>
      </c>
      <c r="K3891">
        <v>-2.343747817212671E-2</v>
      </c>
      <c r="L3891">
        <v>-2.3437000000000001</v>
      </c>
      <c r="M3891" t="s">
        <v>82</v>
      </c>
    </row>
    <row r="3892" spans="1:13">
      <c r="A3892" t="s">
        <v>2485</v>
      </c>
      <c r="B3892" t="s">
        <v>2486</v>
      </c>
      <c r="C3892" t="str">
        <f>TEXT(D3892, "mmm")</f>
        <v>Mar</v>
      </c>
      <c r="D3892" s="1">
        <v>45369</v>
      </c>
      <c r="E3892" t="s">
        <v>2487</v>
      </c>
      <c r="F3892" t="s">
        <v>80</v>
      </c>
      <c r="G3892">
        <v>101800</v>
      </c>
      <c r="H3892">
        <v>0.49</v>
      </c>
      <c r="I3892">
        <v>49882</v>
      </c>
      <c r="J3892" t="s">
        <v>81</v>
      </c>
      <c r="K3892">
        <v>-2.4144847208223848E-2</v>
      </c>
      <c r="L3892">
        <v>-2.4144999999999999</v>
      </c>
      <c r="M3892" t="s">
        <v>82</v>
      </c>
    </row>
    <row r="3893" spans="1:13">
      <c r="A3893" t="s">
        <v>2488</v>
      </c>
      <c r="B3893" t="s">
        <v>2489</v>
      </c>
      <c r="C3893" t="str">
        <f>TEXT(D3893, "mmm")</f>
        <v>Mar</v>
      </c>
      <c r="D3893" s="1">
        <v>45369</v>
      </c>
      <c r="E3893" t="s">
        <v>2490</v>
      </c>
      <c r="F3893" t="s">
        <v>217</v>
      </c>
      <c r="G3893">
        <v>5000</v>
      </c>
      <c r="H3893">
        <v>10.29</v>
      </c>
      <c r="I3893">
        <v>51449.999999999993</v>
      </c>
      <c r="J3893" t="s">
        <v>81</v>
      </c>
      <c r="K3893">
        <v>-0.24019136821603301</v>
      </c>
      <c r="L3893">
        <v>-24.019100000000002</v>
      </c>
      <c r="M3893" t="s">
        <v>82</v>
      </c>
    </row>
    <row r="3894" spans="1:13">
      <c r="A3894" t="s">
        <v>2271</v>
      </c>
      <c r="B3894" t="s">
        <v>2272</v>
      </c>
      <c r="C3894" t="str">
        <f>TEXT(D3894, "mmm")</f>
        <v>Mar</v>
      </c>
      <c r="D3894" s="1">
        <v>45369</v>
      </c>
      <c r="E3894" t="s">
        <v>2273</v>
      </c>
      <c r="F3894" t="s">
        <v>101</v>
      </c>
      <c r="G3894">
        <v>118620</v>
      </c>
      <c r="H3894">
        <v>21.84</v>
      </c>
      <c r="I3894">
        <v>2590660.7999999998</v>
      </c>
      <c r="J3894" t="s">
        <v>86</v>
      </c>
      <c r="K3894">
        <v>6.5059159916173837E-2</v>
      </c>
      <c r="L3894">
        <v>6.5058999999999996</v>
      </c>
      <c r="M3894" t="s">
        <v>82</v>
      </c>
    </row>
    <row r="3895" spans="1:13">
      <c r="A3895" t="s">
        <v>2271</v>
      </c>
      <c r="B3895" t="s">
        <v>2272</v>
      </c>
      <c r="C3895" t="str">
        <f>TEXT(D3895, "mmm")</f>
        <v>Mar</v>
      </c>
      <c r="D3895" s="1">
        <v>45369</v>
      </c>
      <c r="E3895" t="s">
        <v>2274</v>
      </c>
      <c r="F3895" t="s">
        <v>101</v>
      </c>
      <c r="G3895">
        <v>118620</v>
      </c>
      <c r="H3895">
        <v>21.84</v>
      </c>
      <c r="I3895">
        <v>2590660.7999999998</v>
      </c>
      <c r="J3895" t="s">
        <v>86</v>
      </c>
      <c r="K3895">
        <v>6.5059159916173837E-2</v>
      </c>
      <c r="L3895">
        <v>6.5058999999999996</v>
      </c>
      <c r="M3895" t="s">
        <v>82</v>
      </c>
    </row>
    <row r="3896" spans="1:13">
      <c r="A3896" t="s">
        <v>2271</v>
      </c>
      <c r="B3896" t="s">
        <v>2272</v>
      </c>
      <c r="C3896" t="str">
        <f>TEXT(D3896, "mmm")</f>
        <v>Mar</v>
      </c>
      <c r="D3896" s="1">
        <v>45369</v>
      </c>
      <c r="E3896" t="s">
        <v>2275</v>
      </c>
      <c r="F3896" t="s">
        <v>101</v>
      </c>
      <c r="G3896">
        <v>118620</v>
      </c>
      <c r="H3896">
        <v>21.84</v>
      </c>
      <c r="I3896">
        <v>2590660.7999999998</v>
      </c>
      <c r="J3896" t="s">
        <v>86</v>
      </c>
      <c r="K3896">
        <v>6.5059159916173837E-2</v>
      </c>
      <c r="L3896">
        <v>6.5058999999999996</v>
      </c>
      <c r="M3896" t="s">
        <v>82</v>
      </c>
    </row>
    <row r="3897" spans="1:13">
      <c r="A3897" t="s">
        <v>2271</v>
      </c>
      <c r="B3897" t="s">
        <v>2272</v>
      </c>
      <c r="C3897" t="str">
        <f>TEXT(D3897, "mmm")</f>
        <v>Mar</v>
      </c>
      <c r="D3897" s="1">
        <v>45369</v>
      </c>
      <c r="E3897" t="s">
        <v>2276</v>
      </c>
      <c r="F3897" t="s">
        <v>101</v>
      </c>
      <c r="G3897">
        <v>118620</v>
      </c>
      <c r="H3897">
        <v>21.84</v>
      </c>
      <c r="I3897">
        <v>2590660.7999999998</v>
      </c>
      <c r="J3897" t="s">
        <v>86</v>
      </c>
      <c r="K3897">
        <v>6.5059159916173837E-2</v>
      </c>
      <c r="L3897">
        <v>6.5058999999999996</v>
      </c>
      <c r="M3897" t="s">
        <v>82</v>
      </c>
    </row>
    <row r="3898" spans="1:13">
      <c r="A3898" t="s">
        <v>2271</v>
      </c>
      <c r="B3898" t="s">
        <v>2272</v>
      </c>
      <c r="C3898" t="str">
        <f>TEXT(D3898, "mmm")</f>
        <v>Mar</v>
      </c>
      <c r="D3898" s="1">
        <v>45369</v>
      </c>
      <c r="E3898" t="s">
        <v>2277</v>
      </c>
      <c r="F3898" t="s">
        <v>101</v>
      </c>
      <c r="G3898">
        <v>118620</v>
      </c>
      <c r="H3898">
        <v>21.84</v>
      </c>
      <c r="I3898">
        <v>2590660.7999999998</v>
      </c>
      <c r="J3898" t="s">
        <v>86</v>
      </c>
      <c r="K3898">
        <v>6.5059159916173837E-2</v>
      </c>
      <c r="L3898">
        <v>6.5058999999999996</v>
      </c>
      <c r="M3898" t="s">
        <v>82</v>
      </c>
    </row>
    <row r="3899" spans="1:13">
      <c r="A3899" t="s">
        <v>107</v>
      </c>
      <c r="B3899" t="s">
        <v>108</v>
      </c>
      <c r="C3899" t="str">
        <f>TEXT(D3899, "mmm")</f>
        <v>Mar</v>
      </c>
      <c r="D3899" s="1">
        <v>45369</v>
      </c>
      <c r="E3899" t="s">
        <v>111</v>
      </c>
      <c r="F3899" t="s">
        <v>101</v>
      </c>
      <c r="G3899">
        <v>49500</v>
      </c>
      <c r="H3899">
        <v>6.84</v>
      </c>
      <c r="I3899">
        <v>338580</v>
      </c>
      <c r="J3899" t="s">
        <v>86</v>
      </c>
      <c r="K3899">
        <v>-7.3529690194699127E-3</v>
      </c>
      <c r="L3899">
        <v>-0.73529999999999995</v>
      </c>
      <c r="M3899" t="s">
        <v>82</v>
      </c>
    </row>
    <row r="3900" spans="1:13">
      <c r="A3900" t="s">
        <v>107</v>
      </c>
      <c r="B3900" t="s">
        <v>108</v>
      </c>
      <c r="C3900" t="str">
        <f>TEXT(D3900, "mmm")</f>
        <v>Mar</v>
      </c>
      <c r="D3900" s="1">
        <v>45369</v>
      </c>
      <c r="E3900" t="s">
        <v>109</v>
      </c>
      <c r="F3900" t="s">
        <v>101</v>
      </c>
      <c r="G3900">
        <v>49500</v>
      </c>
      <c r="H3900">
        <v>6.84</v>
      </c>
      <c r="I3900">
        <v>338580</v>
      </c>
      <c r="J3900" t="s">
        <v>86</v>
      </c>
      <c r="K3900">
        <v>-7.3529690194699127E-3</v>
      </c>
      <c r="L3900">
        <v>-0.73529999999999995</v>
      </c>
      <c r="M3900" t="s">
        <v>82</v>
      </c>
    </row>
    <row r="3901" spans="1:13">
      <c r="A3901" t="s">
        <v>107</v>
      </c>
      <c r="B3901" t="s">
        <v>108</v>
      </c>
      <c r="C3901" t="str">
        <f>TEXT(D3901, "mmm")</f>
        <v>Mar</v>
      </c>
      <c r="D3901" s="1">
        <v>45369</v>
      </c>
      <c r="E3901" t="s">
        <v>110</v>
      </c>
      <c r="F3901" t="s">
        <v>101</v>
      </c>
      <c r="G3901">
        <v>49500</v>
      </c>
      <c r="H3901">
        <v>6.84</v>
      </c>
      <c r="I3901">
        <v>338580</v>
      </c>
      <c r="J3901" t="s">
        <v>86</v>
      </c>
      <c r="K3901">
        <v>-7.3529690194699127E-3</v>
      </c>
      <c r="L3901">
        <v>-0.73529999999999995</v>
      </c>
      <c r="M3901" t="s">
        <v>82</v>
      </c>
    </row>
    <row r="3902" spans="1:13">
      <c r="A3902" t="s">
        <v>1652</v>
      </c>
      <c r="B3902" t="s">
        <v>1653</v>
      </c>
      <c r="C3902" t="str">
        <f>TEXT(D3902, "mmm")</f>
        <v>Mar</v>
      </c>
      <c r="D3902" s="1">
        <v>45369</v>
      </c>
      <c r="E3902" t="s">
        <v>2491</v>
      </c>
      <c r="F3902" t="s">
        <v>128</v>
      </c>
      <c r="G3902">
        <v>11780</v>
      </c>
      <c r="H3902">
        <v>12.66</v>
      </c>
      <c r="I3902">
        <v>149134.79999999999</v>
      </c>
      <c r="J3902" t="s">
        <v>81</v>
      </c>
      <c r="K3902">
        <v>3.1587119841745892E-2</v>
      </c>
      <c r="L3902">
        <v>3.1587000000000001</v>
      </c>
      <c r="M3902" t="s">
        <v>82</v>
      </c>
    </row>
    <row r="3903" spans="1:13">
      <c r="A3903" t="s">
        <v>2477</v>
      </c>
      <c r="B3903" t="s">
        <v>2478</v>
      </c>
      <c r="C3903" t="str">
        <f>TEXT(D3903, "mmm")</f>
        <v>Mar</v>
      </c>
      <c r="D3903" s="1">
        <v>45369</v>
      </c>
      <c r="E3903" t="s">
        <v>2492</v>
      </c>
      <c r="F3903" t="s">
        <v>128</v>
      </c>
      <c r="G3903">
        <v>2277</v>
      </c>
      <c r="H3903">
        <v>16.29</v>
      </c>
      <c r="I3903">
        <v>37092.329999999987</v>
      </c>
      <c r="J3903" t="s">
        <v>81</v>
      </c>
      <c r="K3903">
        <v>2.367284872973285E-2</v>
      </c>
      <c r="L3903">
        <v>2.3673000000000002</v>
      </c>
      <c r="M3903" t="s">
        <v>82</v>
      </c>
    </row>
    <row r="3904" spans="1:13">
      <c r="A3904" t="s">
        <v>2493</v>
      </c>
      <c r="B3904" t="s">
        <v>2494</v>
      </c>
      <c r="C3904" t="str">
        <f>TEXT(D3904, "mmm")</f>
        <v>Mar</v>
      </c>
      <c r="D3904" s="1">
        <v>45369</v>
      </c>
      <c r="E3904" t="s">
        <v>834</v>
      </c>
      <c r="F3904" t="s">
        <v>101</v>
      </c>
      <c r="G3904">
        <v>54000</v>
      </c>
      <c r="H3904">
        <v>7.64</v>
      </c>
      <c r="I3904">
        <v>412560</v>
      </c>
      <c r="J3904" t="s">
        <v>86</v>
      </c>
      <c r="K3904">
        <v>6.08931385970779E-2</v>
      </c>
      <c r="L3904">
        <v>6.0892999999999997</v>
      </c>
      <c r="M3904" t="s">
        <v>82</v>
      </c>
    </row>
    <row r="3905" spans="1:13">
      <c r="A3905" t="s">
        <v>2493</v>
      </c>
      <c r="B3905" t="s">
        <v>2494</v>
      </c>
      <c r="C3905" t="str">
        <f>TEXT(D3905, "mmm")</f>
        <v>Mar</v>
      </c>
      <c r="D3905" s="1">
        <v>45369</v>
      </c>
      <c r="E3905" t="s">
        <v>835</v>
      </c>
      <c r="F3905" t="s">
        <v>101</v>
      </c>
      <c r="G3905">
        <v>54000</v>
      </c>
      <c r="H3905">
        <v>7.64</v>
      </c>
      <c r="I3905">
        <v>412560</v>
      </c>
      <c r="J3905" t="s">
        <v>86</v>
      </c>
      <c r="K3905">
        <v>6.08931385970779E-2</v>
      </c>
      <c r="L3905">
        <v>6.0892999999999997</v>
      </c>
      <c r="M3905" t="s">
        <v>82</v>
      </c>
    </row>
    <row r="3906" spans="1:13">
      <c r="A3906" t="s">
        <v>2493</v>
      </c>
      <c r="B3906" t="s">
        <v>2494</v>
      </c>
      <c r="C3906" t="str">
        <f>TEXT(D3906, "mmm")</f>
        <v>Mar</v>
      </c>
      <c r="D3906" s="1">
        <v>45369</v>
      </c>
      <c r="E3906" t="s">
        <v>833</v>
      </c>
      <c r="F3906" t="s">
        <v>101</v>
      </c>
      <c r="G3906">
        <v>54000</v>
      </c>
      <c r="H3906">
        <v>7.64</v>
      </c>
      <c r="I3906">
        <v>412560</v>
      </c>
      <c r="J3906" t="s">
        <v>86</v>
      </c>
      <c r="K3906">
        <v>6.08931385970779E-2</v>
      </c>
      <c r="L3906">
        <v>6.0892999999999997</v>
      </c>
      <c r="M3906" t="s">
        <v>82</v>
      </c>
    </row>
    <row r="3907" spans="1:13">
      <c r="A3907" t="s">
        <v>2495</v>
      </c>
      <c r="B3907" t="s">
        <v>2496</v>
      </c>
      <c r="C3907" t="str">
        <f>TEXT(D3907, "mmm")</f>
        <v>Mar</v>
      </c>
      <c r="D3907" s="1">
        <v>45369</v>
      </c>
      <c r="E3907" t="s">
        <v>2497</v>
      </c>
      <c r="F3907" t="s">
        <v>80</v>
      </c>
      <c r="G3907">
        <v>1000</v>
      </c>
      <c r="H3907">
        <v>27.49</v>
      </c>
      <c r="I3907">
        <v>27490</v>
      </c>
      <c r="J3907" t="s">
        <v>81</v>
      </c>
      <c r="K3907">
        <v>-6.9296336101135281E-2</v>
      </c>
      <c r="L3907">
        <v>-6.9295999999999998</v>
      </c>
      <c r="M3907" t="s">
        <v>82</v>
      </c>
    </row>
    <row r="3908" spans="1:13">
      <c r="A3908" t="s">
        <v>2385</v>
      </c>
      <c r="B3908" t="s">
        <v>2386</v>
      </c>
      <c r="C3908" t="str">
        <f>TEXT(D3908, "mmm")</f>
        <v>Mar</v>
      </c>
      <c r="D3908" s="1">
        <v>45369</v>
      </c>
      <c r="E3908" t="s">
        <v>2387</v>
      </c>
      <c r="F3908" t="s">
        <v>314</v>
      </c>
      <c r="G3908">
        <v>73733</v>
      </c>
      <c r="H3908">
        <v>4.21</v>
      </c>
      <c r="I3908">
        <v>310415.93</v>
      </c>
      <c r="J3908" t="s">
        <v>86</v>
      </c>
      <c r="K3908">
        <v>0.36428578078341628</v>
      </c>
      <c r="L3908">
        <v>36.428600000000003</v>
      </c>
      <c r="M3908" t="s">
        <v>82</v>
      </c>
    </row>
    <row r="3909" spans="1:13">
      <c r="A3909" t="s">
        <v>2385</v>
      </c>
      <c r="B3909" t="s">
        <v>2386</v>
      </c>
      <c r="C3909" t="str">
        <f>TEXT(D3909, "mmm")</f>
        <v>Mar</v>
      </c>
      <c r="D3909" s="1">
        <v>45369</v>
      </c>
      <c r="E3909" t="s">
        <v>2388</v>
      </c>
      <c r="F3909" t="s">
        <v>314</v>
      </c>
      <c r="G3909">
        <v>73733</v>
      </c>
      <c r="H3909">
        <v>4.21</v>
      </c>
      <c r="I3909">
        <v>310415.93</v>
      </c>
      <c r="J3909" t="s">
        <v>86</v>
      </c>
      <c r="K3909">
        <v>0.36428578078341628</v>
      </c>
      <c r="L3909">
        <v>36.428600000000003</v>
      </c>
      <c r="M3909" t="s">
        <v>82</v>
      </c>
    </row>
    <row r="3910" spans="1:13">
      <c r="A3910" t="s">
        <v>2385</v>
      </c>
      <c r="B3910" t="s">
        <v>2386</v>
      </c>
      <c r="C3910" t="str">
        <f>TEXT(D3910, "mmm")</f>
        <v>Mar</v>
      </c>
      <c r="D3910" s="1">
        <v>45369</v>
      </c>
      <c r="E3910" t="s">
        <v>2389</v>
      </c>
      <c r="F3910" t="s">
        <v>314</v>
      </c>
      <c r="G3910">
        <v>73733</v>
      </c>
      <c r="H3910">
        <v>4.21</v>
      </c>
      <c r="I3910">
        <v>310415.93</v>
      </c>
      <c r="J3910" t="s">
        <v>86</v>
      </c>
      <c r="K3910">
        <v>0.36428578078341628</v>
      </c>
      <c r="L3910">
        <v>36.428600000000003</v>
      </c>
      <c r="M3910" t="s">
        <v>82</v>
      </c>
    </row>
    <row r="3911" spans="1:13">
      <c r="A3911" t="s">
        <v>2385</v>
      </c>
      <c r="B3911" t="s">
        <v>2386</v>
      </c>
      <c r="C3911" t="str">
        <f>TEXT(D3911, "mmm")</f>
        <v>Mar</v>
      </c>
      <c r="D3911" s="1">
        <v>45369</v>
      </c>
      <c r="E3911" t="s">
        <v>2390</v>
      </c>
      <c r="F3911" t="s">
        <v>314</v>
      </c>
      <c r="G3911">
        <v>73733</v>
      </c>
      <c r="H3911">
        <v>4.21</v>
      </c>
      <c r="I3911">
        <v>310415.93</v>
      </c>
      <c r="J3911" t="s">
        <v>86</v>
      </c>
      <c r="K3911">
        <v>0.36428578078341628</v>
      </c>
      <c r="L3911">
        <v>36.428600000000003</v>
      </c>
      <c r="M3911" t="s">
        <v>82</v>
      </c>
    </row>
    <row r="3912" spans="1:13">
      <c r="A3912" t="s">
        <v>2299</v>
      </c>
      <c r="B3912" t="s">
        <v>2300</v>
      </c>
      <c r="C3912" t="str">
        <f>TEXT(D3912, "mmm")</f>
        <v>Mar</v>
      </c>
      <c r="D3912" s="1">
        <v>45369</v>
      </c>
      <c r="E3912" t="s">
        <v>2301</v>
      </c>
      <c r="F3912" t="s">
        <v>80</v>
      </c>
      <c r="G3912">
        <v>264963</v>
      </c>
      <c r="H3912">
        <v>2.2999999999999998</v>
      </c>
      <c r="I3912">
        <v>609414.89999999991</v>
      </c>
      <c r="J3912" t="s">
        <v>86</v>
      </c>
      <c r="K3912">
        <v>-0.20454547178646709</v>
      </c>
      <c r="L3912">
        <v>-20.454499999999999</v>
      </c>
      <c r="M3912" t="s">
        <v>82</v>
      </c>
    </row>
    <row r="3913" spans="1:13">
      <c r="A3913" t="s">
        <v>2498</v>
      </c>
      <c r="B3913" t="s">
        <v>2499</v>
      </c>
      <c r="C3913" t="str">
        <f>TEXT(D3913, "mmm")</f>
        <v>Mar</v>
      </c>
      <c r="D3913" s="1">
        <v>45369</v>
      </c>
      <c r="E3913" t="s">
        <v>2500</v>
      </c>
      <c r="F3913" t="s">
        <v>118</v>
      </c>
      <c r="G3913">
        <v>2187</v>
      </c>
      <c r="H3913">
        <v>17.82</v>
      </c>
      <c r="I3913">
        <v>38972.339999999997</v>
      </c>
      <c r="J3913" t="s">
        <v>86</v>
      </c>
      <c r="K3913">
        <v>0.1914040118371472</v>
      </c>
      <c r="L3913">
        <v>19.1404</v>
      </c>
      <c r="M3913" t="s">
        <v>82</v>
      </c>
    </row>
    <row r="3914" spans="1:13">
      <c r="A3914" t="s">
        <v>1409</v>
      </c>
      <c r="B3914" t="s">
        <v>1410</v>
      </c>
      <c r="C3914" t="str">
        <f>TEXT(D3914, "mmm")</f>
        <v>Mar</v>
      </c>
      <c r="D3914" s="1">
        <v>45369</v>
      </c>
      <c r="E3914" t="s">
        <v>1411</v>
      </c>
      <c r="F3914" t="s">
        <v>217</v>
      </c>
      <c r="G3914">
        <v>50000</v>
      </c>
      <c r="H3914">
        <v>1.36</v>
      </c>
      <c r="I3914">
        <v>68000</v>
      </c>
      <c r="J3914" t="s">
        <v>81</v>
      </c>
      <c r="K3914">
        <v>-0.1379310628321726</v>
      </c>
      <c r="L3914">
        <v>-13.793100000000001</v>
      </c>
      <c r="M3914" t="s">
        <v>82</v>
      </c>
    </row>
    <row r="3915" spans="1:13">
      <c r="A3915" t="s">
        <v>157</v>
      </c>
      <c r="B3915" t="s">
        <v>158</v>
      </c>
      <c r="C3915" t="str">
        <f>TEXT(D3915, "mmm")</f>
        <v>Mar</v>
      </c>
      <c r="D3915" s="1">
        <v>45369</v>
      </c>
      <c r="E3915" t="s">
        <v>2501</v>
      </c>
      <c r="F3915" t="s">
        <v>222</v>
      </c>
      <c r="G3915">
        <v>2392</v>
      </c>
      <c r="H3915">
        <v>10.45</v>
      </c>
      <c r="I3915">
        <v>24996.400000000001</v>
      </c>
      <c r="J3915" t="s">
        <v>86</v>
      </c>
      <c r="K3915">
        <v>1.7257944580235881E-2</v>
      </c>
      <c r="L3915">
        <v>1.7258</v>
      </c>
      <c r="M3915" t="s">
        <v>82</v>
      </c>
    </row>
    <row r="3916" spans="1:13">
      <c r="A3916" t="s">
        <v>2502</v>
      </c>
      <c r="B3916" t="s">
        <v>2503</v>
      </c>
      <c r="C3916" t="str">
        <f>TEXT(D3916, "mmm")</f>
        <v>Mar</v>
      </c>
      <c r="D3916" s="1">
        <v>45369</v>
      </c>
      <c r="E3916" t="s">
        <v>2504</v>
      </c>
      <c r="F3916" t="s">
        <v>118</v>
      </c>
      <c r="G3916">
        <v>2000</v>
      </c>
      <c r="H3916">
        <v>25.8</v>
      </c>
      <c r="I3916">
        <v>51600</v>
      </c>
      <c r="J3916" t="s">
        <v>86</v>
      </c>
      <c r="K3916">
        <v>-2.9638201359929339E-2</v>
      </c>
      <c r="L3916">
        <v>-2.9638</v>
      </c>
      <c r="M3916" t="s">
        <v>82</v>
      </c>
    </row>
    <row r="3917" spans="1:13">
      <c r="A3917" t="s">
        <v>2450</v>
      </c>
      <c r="B3917" t="s">
        <v>2451</v>
      </c>
      <c r="C3917" t="str">
        <f>TEXT(D3917, "mmm")</f>
        <v>Mar</v>
      </c>
      <c r="D3917" s="1">
        <v>45369</v>
      </c>
      <c r="E3917" t="s">
        <v>2505</v>
      </c>
      <c r="F3917" t="s">
        <v>80</v>
      </c>
      <c r="G3917">
        <v>310</v>
      </c>
      <c r="H3917">
        <v>81.19</v>
      </c>
      <c r="I3917">
        <v>25168.9</v>
      </c>
      <c r="J3917" t="s">
        <v>81</v>
      </c>
      <c r="K3917">
        <v>-3.206931129224877E-3</v>
      </c>
      <c r="L3917">
        <v>-0.32069999999999999</v>
      </c>
      <c r="M3917" t="s">
        <v>82</v>
      </c>
    </row>
    <row r="3918" spans="1:13">
      <c r="A3918" t="s">
        <v>2506</v>
      </c>
      <c r="B3918" t="s">
        <v>2507</v>
      </c>
      <c r="C3918" t="str">
        <f>TEXT(D3918, "mmm")</f>
        <v>Mar</v>
      </c>
      <c r="D3918" s="1">
        <v>45369</v>
      </c>
      <c r="E3918" t="s">
        <v>2508</v>
      </c>
      <c r="F3918" t="s">
        <v>80</v>
      </c>
      <c r="G3918">
        <v>50000</v>
      </c>
      <c r="H3918">
        <v>0.26</v>
      </c>
      <c r="I3918">
        <v>13000</v>
      </c>
      <c r="J3918" t="s">
        <v>81</v>
      </c>
      <c r="K3918">
        <v>0.27340830198973493</v>
      </c>
      <c r="L3918">
        <v>27.340800000000002</v>
      </c>
      <c r="M3918" t="s">
        <v>82</v>
      </c>
    </row>
    <row r="3919" spans="1:13">
      <c r="A3919" t="s">
        <v>2506</v>
      </c>
      <c r="B3919" t="s">
        <v>2507</v>
      </c>
      <c r="C3919" t="str">
        <f>TEXT(D3919, "mmm")</f>
        <v>Mar</v>
      </c>
      <c r="D3919" s="1">
        <v>45369</v>
      </c>
      <c r="E3919" t="s">
        <v>2508</v>
      </c>
      <c r="F3919" t="s">
        <v>80</v>
      </c>
      <c r="G3919">
        <v>50000</v>
      </c>
      <c r="H3919">
        <v>0.26</v>
      </c>
      <c r="I3919">
        <v>13000</v>
      </c>
      <c r="J3919" t="s">
        <v>81</v>
      </c>
      <c r="K3919">
        <v>0.27340830198973493</v>
      </c>
      <c r="L3919">
        <v>27.340800000000002</v>
      </c>
      <c r="M3919" t="s">
        <v>82</v>
      </c>
    </row>
    <row r="3920" spans="1:13">
      <c r="A3920" t="s">
        <v>408</v>
      </c>
      <c r="B3920" t="s">
        <v>409</v>
      </c>
      <c r="C3920" t="str">
        <f>TEXT(D3920, "mmm")</f>
        <v>Mar</v>
      </c>
      <c r="D3920" s="1">
        <v>45369</v>
      </c>
      <c r="E3920" t="s">
        <v>410</v>
      </c>
      <c r="F3920" t="s">
        <v>101</v>
      </c>
      <c r="G3920">
        <v>183000</v>
      </c>
      <c r="H3920">
        <v>4.5199999999999996</v>
      </c>
      <c r="I3920">
        <v>827159.99999999988</v>
      </c>
      <c r="J3920" t="s">
        <v>86</v>
      </c>
      <c r="K3920">
        <v>0.48625796648207792</v>
      </c>
      <c r="L3920">
        <v>48.625799999999998</v>
      </c>
      <c r="M3920" t="s">
        <v>82</v>
      </c>
    </row>
    <row r="3921" spans="1:13">
      <c r="A3921" t="s">
        <v>408</v>
      </c>
      <c r="B3921" t="s">
        <v>409</v>
      </c>
      <c r="C3921" t="str">
        <f>TEXT(D3921, "mmm")</f>
        <v>Mar</v>
      </c>
      <c r="D3921" s="1">
        <v>45369</v>
      </c>
      <c r="E3921" t="s">
        <v>410</v>
      </c>
      <c r="F3921" t="s">
        <v>101</v>
      </c>
      <c r="G3921">
        <v>300000</v>
      </c>
      <c r="H3921">
        <v>4.5199999999999996</v>
      </c>
      <c r="I3921">
        <v>1356000</v>
      </c>
      <c r="J3921" t="s">
        <v>86</v>
      </c>
      <c r="K3921">
        <v>0.48625796648207792</v>
      </c>
      <c r="L3921">
        <v>48.625799999999998</v>
      </c>
      <c r="M3921" t="s">
        <v>82</v>
      </c>
    </row>
    <row r="3922" spans="1:13">
      <c r="A3922" t="s">
        <v>2284</v>
      </c>
      <c r="B3922" t="s">
        <v>2285</v>
      </c>
      <c r="C3922" t="str">
        <f>TEXT(D3922, "mmm")</f>
        <v>Mar</v>
      </c>
      <c r="D3922" s="1">
        <v>45369</v>
      </c>
      <c r="E3922" t="s">
        <v>2432</v>
      </c>
      <c r="F3922" t="s">
        <v>80</v>
      </c>
      <c r="G3922">
        <v>33800</v>
      </c>
      <c r="H3922">
        <v>1.81</v>
      </c>
      <c r="I3922">
        <v>61178</v>
      </c>
      <c r="J3922" t="s">
        <v>81</v>
      </c>
      <c r="K3922">
        <v>8.9887665733065836E-2</v>
      </c>
      <c r="L3922">
        <v>8.9887999999999995</v>
      </c>
      <c r="M3922" t="s">
        <v>82</v>
      </c>
    </row>
    <row r="3923" spans="1:13">
      <c r="A3923" t="s">
        <v>103</v>
      </c>
      <c r="B3923" t="s">
        <v>104</v>
      </c>
      <c r="C3923" t="str">
        <f>TEXT(D3923, "mmm")</f>
        <v>Mar</v>
      </c>
      <c r="D3923" s="1">
        <v>45369</v>
      </c>
      <c r="E3923" t="s">
        <v>102</v>
      </c>
      <c r="F3923" t="s">
        <v>101</v>
      </c>
      <c r="G3923">
        <v>36800</v>
      </c>
      <c r="H3923">
        <v>11.79</v>
      </c>
      <c r="I3923">
        <v>433871.99999999988</v>
      </c>
      <c r="J3923" t="s">
        <v>86</v>
      </c>
      <c r="K3923">
        <v>-2.542453852909965E-3</v>
      </c>
      <c r="L3923">
        <v>-0.25419999999999998</v>
      </c>
      <c r="M3923" t="s">
        <v>82</v>
      </c>
    </row>
    <row r="3924" spans="1:13">
      <c r="A3924" t="s">
        <v>103</v>
      </c>
      <c r="B3924" t="s">
        <v>104</v>
      </c>
      <c r="C3924" t="str">
        <f>TEXT(D3924, "mmm")</f>
        <v>Mar</v>
      </c>
      <c r="D3924" s="1">
        <v>45369</v>
      </c>
      <c r="E3924" t="s">
        <v>100</v>
      </c>
      <c r="F3924" t="s">
        <v>101</v>
      </c>
      <c r="G3924">
        <v>36800</v>
      </c>
      <c r="H3924">
        <v>11.79</v>
      </c>
      <c r="I3924">
        <v>433871.99999999988</v>
      </c>
      <c r="J3924" t="s">
        <v>86</v>
      </c>
      <c r="K3924">
        <v>-2.542453852909965E-3</v>
      </c>
      <c r="L3924">
        <v>-0.25419999999999998</v>
      </c>
      <c r="M3924" t="s">
        <v>82</v>
      </c>
    </row>
    <row r="3925" spans="1:13">
      <c r="A3925" t="s">
        <v>1652</v>
      </c>
      <c r="B3925" t="s">
        <v>1653</v>
      </c>
      <c r="C3925" t="str">
        <f>TEXT(D3925, "mmm")</f>
        <v>Mar</v>
      </c>
      <c r="D3925" s="1">
        <v>45369</v>
      </c>
      <c r="E3925" t="s">
        <v>1654</v>
      </c>
      <c r="F3925" t="s">
        <v>80</v>
      </c>
      <c r="G3925">
        <v>8000</v>
      </c>
      <c r="H3925">
        <v>12.75</v>
      </c>
      <c r="I3925">
        <v>102000</v>
      </c>
      <c r="J3925" t="s">
        <v>81</v>
      </c>
      <c r="K3925">
        <v>3.1587119841745892E-2</v>
      </c>
      <c r="L3925">
        <v>3.1587000000000001</v>
      </c>
      <c r="M3925" t="s">
        <v>82</v>
      </c>
    </row>
    <row r="3926" spans="1:13">
      <c r="A3926" t="s">
        <v>1560</v>
      </c>
      <c r="B3926" t="s">
        <v>1561</v>
      </c>
      <c r="C3926" t="str">
        <f>TEXT(D3926, "mmm")</f>
        <v>Mar</v>
      </c>
      <c r="D3926" s="1">
        <v>45369</v>
      </c>
      <c r="E3926" t="s">
        <v>1562</v>
      </c>
      <c r="F3926" t="s">
        <v>80</v>
      </c>
      <c r="G3926">
        <v>2000</v>
      </c>
      <c r="H3926">
        <v>17.73</v>
      </c>
      <c r="I3926">
        <v>35460</v>
      </c>
      <c r="J3926" t="s">
        <v>81</v>
      </c>
      <c r="K3926">
        <v>5.0704042326291672E-2</v>
      </c>
      <c r="L3926">
        <v>5.0704000000000002</v>
      </c>
      <c r="M3926" t="s">
        <v>82</v>
      </c>
    </row>
    <row r="3927" spans="1:13">
      <c r="A3927" t="s">
        <v>408</v>
      </c>
      <c r="B3927" t="s">
        <v>409</v>
      </c>
      <c r="C3927" t="str">
        <f>TEXT(D3927, "mmm")</f>
        <v>Mar</v>
      </c>
      <c r="D3927" s="1">
        <v>45369</v>
      </c>
      <c r="E3927" t="s">
        <v>2509</v>
      </c>
      <c r="F3927" t="s">
        <v>80</v>
      </c>
      <c r="G3927">
        <v>50000</v>
      </c>
      <c r="H3927">
        <v>4.28</v>
      </c>
      <c r="I3927">
        <v>214000</v>
      </c>
      <c r="J3927" t="s">
        <v>81</v>
      </c>
      <c r="K3927">
        <v>0.48625796648207792</v>
      </c>
      <c r="L3927">
        <v>48.625799999999998</v>
      </c>
      <c r="M3927" t="s">
        <v>82</v>
      </c>
    </row>
    <row r="3928" spans="1:13">
      <c r="A3928" t="s">
        <v>2510</v>
      </c>
      <c r="B3928" t="s">
        <v>2511</v>
      </c>
      <c r="C3928" t="str">
        <f>TEXT(D3928, "mmm")</f>
        <v>Mar</v>
      </c>
      <c r="D3928" s="1">
        <v>45369</v>
      </c>
      <c r="E3928" t="s">
        <v>2512</v>
      </c>
      <c r="F3928" t="s">
        <v>128</v>
      </c>
      <c r="G3928">
        <v>18248</v>
      </c>
      <c r="H3928">
        <v>2.76</v>
      </c>
      <c r="I3928">
        <v>50364.480000000003</v>
      </c>
      <c r="J3928" t="s">
        <v>86</v>
      </c>
      <c r="K3928">
        <v>0.11721609194398459</v>
      </c>
      <c r="L3928">
        <v>11.7216</v>
      </c>
      <c r="M3928" t="s">
        <v>82</v>
      </c>
    </row>
    <row r="3929" spans="1:13">
      <c r="A3929" t="s">
        <v>129</v>
      </c>
      <c r="B3929" t="s">
        <v>130</v>
      </c>
      <c r="C3929" t="str">
        <f>TEXT(D3929, "mmm")</f>
        <v>Mar</v>
      </c>
      <c r="D3929" s="1">
        <v>45369</v>
      </c>
      <c r="E3929" t="s">
        <v>110</v>
      </c>
      <c r="F3929" t="s">
        <v>101</v>
      </c>
      <c r="G3929">
        <v>242000</v>
      </c>
      <c r="H3929">
        <v>6.5</v>
      </c>
      <c r="I3929">
        <v>1573000</v>
      </c>
      <c r="J3929" t="s">
        <v>86</v>
      </c>
      <c r="K3929">
        <v>4.2360019261046711E-2</v>
      </c>
      <c r="L3929">
        <v>4.2359999999999998</v>
      </c>
      <c r="M3929" t="s">
        <v>82</v>
      </c>
    </row>
    <row r="3930" spans="1:13">
      <c r="A3930" t="s">
        <v>129</v>
      </c>
      <c r="B3930" t="s">
        <v>130</v>
      </c>
      <c r="C3930" t="str">
        <f>TEXT(D3930, "mmm")</f>
        <v>Mar</v>
      </c>
      <c r="D3930" s="1">
        <v>45369</v>
      </c>
      <c r="E3930" t="s">
        <v>111</v>
      </c>
      <c r="F3930" t="s">
        <v>101</v>
      </c>
      <c r="G3930">
        <v>242000</v>
      </c>
      <c r="H3930">
        <v>6.5</v>
      </c>
      <c r="I3930">
        <v>1573000</v>
      </c>
      <c r="J3930" t="s">
        <v>86</v>
      </c>
      <c r="K3930">
        <v>4.2360019261046711E-2</v>
      </c>
      <c r="L3930">
        <v>4.2359999999999998</v>
      </c>
      <c r="M3930" t="s">
        <v>82</v>
      </c>
    </row>
    <row r="3931" spans="1:13">
      <c r="A3931" t="s">
        <v>129</v>
      </c>
      <c r="B3931" t="s">
        <v>130</v>
      </c>
      <c r="C3931" t="str">
        <f>TEXT(D3931, "mmm")</f>
        <v>Mar</v>
      </c>
      <c r="D3931" s="1">
        <v>45369</v>
      </c>
      <c r="E3931" t="s">
        <v>109</v>
      </c>
      <c r="F3931" t="s">
        <v>101</v>
      </c>
      <c r="G3931">
        <v>242000</v>
      </c>
      <c r="H3931">
        <v>6.5</v>
      </c>
      <c r="I3931">
        <v>1573000</v>
      </c>
      <c r="J3931" t="s">
        <v>86</v>
      </c>
      <c r="K3931">
        <v>4.2360019261046711E-2</v>
      </c>
      <c r="L3931">
        <v>4.2359999999999998</v>
      </c>
      <c r="M3931" t="s">
        <v>82</v>
      </c>
    </row>
    <row r="3932" spans="1:13">
      <c r="A3932" t="s">
        <v>129</v>
      </c>
      <c r="B3932" t="s">
        <v>130</v>
      </c>
      <c r="C3932" t="str">
        <f>TEXT(D3932, "mmm")</f>
        <v>Mar</v>
      </c>
      <c r="D3932" s="1">
        <v>45369</v>
      </c>
      <c r="E3932" t="s">
        <v>110</v>
      </c>
      <c r="F3932" t="s">
        <v>101</v>
      </c>
      <c r="G3932">
        <v>37000</v>
      </c>
      <c r="H3932">
        <v>6.6</v>
      </c>
      <c r="I3932">
        <v>244200</v>
      </c>
      <c r="J3932" t="s">
        <v>86</v>
      </c>
      <c r="K3932">
        <v>4.2360019261046711E-2</v>
      </c>
      <c r="L3932">
        <v>4.2359999999999998</v>
      </c>
      <c r="M3932" t="s">
        <v>82</v>
      </c>
    </row>
    <row r="3933" spans="1:13">
      <c r="A3933" t="s">
        <v>129</v>
      </c>
      <c r="B3933" t="s">
        <v>130</v>
      </c>
      <c r="C3933" t="str">
        <f>TEXT(D3933, "mmm")</f>
        <v>Mar</v>
      </c>
      <c r="D3933" s="1">
        <v>45369</v>
      </c>
      <c r="E3933" t="s">
        <v>111</v>
      </c>
      <c r="F3933" t="s">
        <v>101</v>
      </c>
      <c r="G3933">
        <v>37000</v>
      </c>
      <c r="H3933">
        <v>6.6</v>
      </c>
      <c r="I3933">
        <v>244200</v>
      </c>
      <c r="J3933" t="s">
        <v>86</v>
      </c>
      <c r="K3933">
        <v>4.2360019261046711E-2</v>
      </c>
      <c r="L3933">
        <v>4.2359999999999998</v>
      </c>
      <c r="M3933" t="s">
        <v>82</v>
      </c>
    </row>
    <row r="3934" spans="1:13">
      <c r="A3934" t="s">
        <v>129</v>
      </c>
      <c r="B3934" t="s">
        <v>130</v>
      </c>
      <c r="C3934" t="str">
        <f>TEXT(D3934, "mmm")</f>
        <v>Mar</v>
      </c>
      <c r="D3934" s="1">
        <v>45369</v>
      </c>
      <c r="E3934" t="s">
        <v>109</v>
      </c>
      <c r="F3934" t="s">
        <v>101</v>
      </c>
      <c r="G3934">
        <v>37000</v>
      </c>
      <c r="H3934">
        <v>6.6</v>
      </c>
      <c r="I3934">
        <v>244200</v>
      </c>
      <c r="J3934" t="s">
        <v>86</v>
      </c>
      <c r="K3934">
        <v>4.2360019261046711E-2</v>
      </c>
      <c r="L3934">
        <v>4.2359999999999998</v>
      </c>
      <c r="M3934" t="s">
        <v>82</v>
      </c>
    </row>
    <row r="3935" spans="1:13">
      <c r="A3935" t="s">
        <v>2513</v>
      </c>
      <c r="B3935" t="s">
        <v>2514</v>
      </c>
      <c r="C3935" t="str">
        <f>TEXT(D3935, "mmm")</f>
        <v>Mar</v>
      </c>
      <c r="D3935" s="1">
        <v>45369</v>
      </c>
      <c r="E3935" t="s">
        <v>2515</v>
      </c>
      <c r="F3935" t="s">
        <v>80</v>
      </c>
      <c r="G3935">
        <v>3091</v>
      </c>
      <c r="H3935">
        <v>12.92</v>
      </c>
      <c r="I3935">
        <v>39935.72</v>
      </c>
      <c r="J3935" t="s">
        <v>81</v>
      </c>
      <c r="K3935">
        <v>1.172796588308622E-2</v>
      </c>
      <c r="L3935">
        <v>1.1728000000000001</v>
      </c>
      <c r="M3935" t="s">
        <v>82</v>
      </c>
    </row>
    <row r="3936" spans="1:13">
      <c r="A3936" t="s">
        <v>2513</v>
      </c>
      <c r="B3936" t="s">
        <v>2514</v>
      </c>
      <c r="C3936" t="str">
        <f>TEXT(D3936, "mmm")</f>
        <v>Mar</v>
      </c>
      <c r="D3936" s="1">
        <v>45369</v>
      </c>
      <c r="E3936" t="s">
        <v>2515</v>
      </c>
      <c r="F3936" t="s">
        <v>80</v>
      </c>
      <c r="G3936">
        <v>1630</v>
      </c>
      <c r="H3936">
        <v>12.93</v>
      </c>
      <c r="I3936">
        <v>21075.9</v>
      </c>
      <c r="J3936" t="s">
        <v>81</v>
      </c>
      <c r="K3936">
        <v>1.172796588308622E-2</v>
      </c>
      <c r="L3936">
        <v>1.1728000000000001</v>
      </c>
      <c r="M3936" t="s">
        <v>82</v>
      </c>
    </row>
    <row r="3937" spans="1:13">
      <c r="A3937" t="s">
        <v>2513</v>
      </c>
      <c r="B3937" t="s">
        <v>2514</v>
      </c>
      <c r="C3937" t="str">
        <f>TEXT(D3937, "mmm")</f>
        <v>Mar</v>
      </c>
      <c r="D3937" s="1">
        <v>45369</v>
      </c>
      <c r="E3937" t="s">
        <v>2515</v>
      </c>
      <c r="F3937" t="s">
        <v>80</v>
      </c>
      <c r="G3937">
        <v>5388</v>
      </c>
      <c r="H3937">
        <v>12.94</v>
      </c>
      <c r="I3937">
        <v>69720.72</v>
      </c>
      <c r="J3937" t="s">
        <v>86</v>
      </c>
      <c r="K3937">
        <v>1.172796588308622E-2</v>
      </c>
      <c r="L3937">
        <v>1.1728000000000001</v>
      </c>
      <c r="M3937" t="s">
        <v>82</v>
      </c>
    </row>
    <row r="3938" spans="1:13">
      <c r="A3938" t="s">
        <v>948</v>
      </c>
      <c r="B3938" t="s">
        <v>949</v>
      </c>
      <c r="C3938" t="str">
        <f>TEXT(D3938, "mmm")</f>
        <v>Mar</v>
      </c>
      <c r="D3938" s="1">
        <v>45369</v>
      </c>
      <c r="E3938" t="s">
        <v>2516</v>
      </c>
      <c r="F3938" t="s">
        <v>101</v>
      </c>
      <c r="G3938">
        <v>8000</v>
      </c>
      <c r="H3938">
        <v>13.36</v>
      </c>
      <c r="I3938">
        <v>106880</v>
      </c>
      <c r="J3938" t="s">
        <v>86</v>
      </c>
      <c r="K3938">
        <v>-8.9563287760737409E-2</v>
      </c>
      <c r="L3938">
        <v>-8.9563000000000006</v>
      </c>
      <c r="M3938" t="s">
        <v>82</v>
      </c>
    </row>
    <row r="3939" spans="1:13">
      <c r="A3939" t="s">
        <v>948</v>
      </c>
      <c r="B3939" t="s">
        <v>949</v>
      </c>
      <c r="C3939" t="str">
        <f>TEXT(D3939, "mmm")</f>
        <v>Mar</v>
      </c>
      <c r="D3939" s="1">
        <v>45369</v>
      </c>
      <c r="E3939" t="s">
        <v>2516</v>
      </c>
      <c r="F3939" t="s">
        <v>101</v>
      </c>
      <c r="G3939">
        <v>5000</v>
      </c>
      <c r="H3939">
        <v>13.25</v>
      </c>
      <c r="I3939">
        <v>66250</v>
      </c>
      <c r="J3939" t="s">
        <v>86</v>
      </c>
      <c r="K3939">
        <v>-8.9563287760737409E-2</v>
      </c>
      <c r="L3939">
        <v>-8.9563000000000006</v>
      </c>
      <c r="M3939" t="s">
        <v>82</v>
      </c>
    </row>
    <row r="3940" spans="1:13">
      <c r="A3940" t="s">
        <v>948</v>
      </c>
      <c r="B3940" t="s">
        <v>949</v>
      </c>
      <c r="C3940" t="str">
        <f>TEXT(D3940, "mmm")</f>
        <v>Mar</v>
      </c>
      <c r="D3940" s="1">
        <v>45369</v>
      </c>
      <c r="E3940" t="s">
        <v>2516</v>
      </c>
      <c r="F3940" t="s">
        <v>101</v>
      </c>
      <c r="G3940">
        <v>5000</v>
      </c>
      <c r="H3940">
        <v>12.57</v>
      </c>
      <c r="I3940">
        <v>62850</v>
      </c>
      <c r="J3940" t="s">
        <v>86</v>
      </c>
      <c r="K3940">
        <v>-8.9563287760737409E-2</v>
      </c>
      <c r="L3940">
        <v>-8.9563000000000006</v>
      </c>
      <c r="M3940" t="s">
        <v>82</v>
      </c>
    </row>
    <row r="3941" spans="1:13">
      <c r="A3941" t="s">
        <v>948</v>
      </c>
      <c r="B3941" t="s">
        <v>949</v>
      </c>
      <c r="C3941" t="str">
        <f>TEXT(D3941, "mmm")</f>
        <v>Mar</v>
      </c>
      <c r="D3941" s="1">
        <v>45369</v>
      </c>
      <c r="E3941" t="s">
        <v>2516</v>
      </c>
      <c r="F3941" t="s">
        <v>101</v>
      </c>
      <c r="G3941">
        <v>5000</v>
      </c>
      <c r="H3941">
        <v>12.43</v>
      </c>
      <c r="I3941">
        <v>62150</v>
      </c>
      <c r="J3941" t="s">
        <v>81</v>
      </c>
      <c r="K3941">
        <v>-8.9563287760737409E-2</v>
      </c>
      <c r="L3941">
        <v>-8.9563000000000006</v>
      </c>
      <c r="M3941" t="s">
        <v>82</v>
      </c>
    </row>
    <row r="3942" spans="1:13">
      <c r="A3942" t="s">
        <v>948</v>
      </c>
      <c r="B3942" t="s">
        <v>949</v>
      </c>
      <c r="C3942" t="str">
        <f>TEXT(D3942, "mmm")</f>
        <v>Mar</v>
      </c>
      <c r="D3942" s="1">
        <v>45369</v>
      </c>
      <c r="E3942" t="s">
        <v>2516</v>
      </c>
      <c r="F3942" t="s">
        <v>101</v>
      </c>
      <c r="G3942">
        <v>5000</v>
      </c>
      <c r="H3942">
        <v>12.23</v>
      </c>
      <c r="I3942">
        <v>61150</v>
      </c>
      <c r="J3942" t="s">
        <v>81</v>
      </c>
      <c r="K3942">
        <v>-8.9563287760737409E-2</v>
      </c>
      <c r="L3942">
        <v>-8.9563000000000006</v>
      </c>
      <c r="M3942" t="s">
        <v>82</v>
      </c>
    </row>
    <row r="3943" spans="1:13">
      <c r="A3943" t="s">
        <v>948</v>
      </c>
      <c r="B3943" t="s">
        <v>949</v>
      </c>
      <c r="C3943" t="str">
        <f>TEXT(D3943, "mmm")</f>
        <v>Mar</v>
      </c>
      <c r="D3943" s="1">
        <v>45369</v>
      </c>
      <c r="E3943" t="s">
        <v>2516</v>
      </c>
      <c r="F3943" t="s">
        <v>101</v>
      </c>
      <c r="G3943">
        <v>5000</v>
      </c>
      <c r="H3943">
        <v>12.25</v>
      </c>
      <c r="I3943">
        <v>61250</v>
      </c>
      <c r="J3943" t="s">
        <v>81</v>
      </c>
      <c r="K3943">
        <v>-8.9563287760737409E-2</v>
      </c>
      <c r="L3943">
        <v>-8.9563000000000006</v>
      </c>
      <c r="M3943" t="s">
        <v>82</v>
      </c>
    </row>
    <row r="3944" spans="1:13">
      <c r="A3944" t="s">
        <v>948</v>
      </c>
      <c r="B3944" t="s">
        <v>949</v>
      </c>
      <c r="C3944" t="str">
        <f>TEXT(D3944, "mmm")</f>
        <v>Mar</v>
      </c>
      <c r="D3944" s="1">
        <v>45369</v>
      </c>
      <c r="E3944" t="s">
        <v>2516</v>
      </c>
      <c r="F3944" t="s">
        <v>101</v>
      </c>
      <c r="G3944">
        <v>3000</v>
      </c>
      <c r="H3944">
        <v>13.49</v>
      </c>
      <c r="I3944">
        <v>40470</v>
      </c>
      <c r="J3944" t="s">
        <v>81</v>
      </c>
      <c r="K3944">
        <v>-8.9563287760737409E-2</v>
      </c>
      <c r="L3944">
        <v>-8.9563000000000006</v>
      </c>
      <c r="M3944" t="s">
        <v>82</v>
      </c>
    </row>
    <row r="3945" spans="1:13">
      <c r="A3945" t="s">
        <v>948</v>
      </c>
      <c r="B3945" t="s">
        <v>949</v>
      </c>
      <c r="C3945" t="str">
        <f>TEXT(D3945, "mmm")</f>
        <v>Mar</v>
      </c>
      <c r="D3945" s="1">
        <v>45369</v>
      </c>
      <c r="E3945" t="s">
        <v>2516</v>
      </c>
      <c r="F3945" t="s">
        <v>101</v>
      </c>
      <c r="G3945">
        <v>3000</v>
      </c>
      <c r="H3945">
        <v>13.71</v>
      </c>
      <c r="I3945">
        <v>41130</v>
      </c>
      <c r="J3945" t="s">
        <v>81</v>
      </c>
      <c r="K3945">
        <v>-8.9563287760737409E-2</v>
      </c>
      <c r="L3945">
        <v>-8.9563000000000006</v>
      </c>
      <c r="M3945" t="s">
        <v>82</v>
      </c>
    </row>
    <row r="3946" spans="1:13">
      <c r="A3946" t="s">
        <v>948</v>
      </c>
      <c r="B3946" t="s">
        <v>949</v>
      </c>
      <c r="C3946" t="str">
        <f>TEXT(D3946, "mmm")</f>
        <v>Mar</v>
      </c>
      <c r="D3946" s="1">
        <v>45369</v>
      </c>
      <c r="E3946" t="s">
        <v>2516</v>
      </c>
      <c r="F3946" t="s">
        <v>101</v>
      </c>
      <c r="G3946">
        <v>2500</v>
      </c>
      <c r="H3946">
        <v>13.74</v>
      </c>
      <c r="I3946">
        <v>34350</v>
      </c>
      <c r="J3946" t="s">
        <v>81</v>
      </c>
      <c r="K3946">
        <v>-8.9563287760737409E-2</v>
      </c>
      <c r="L3946">
        <v>-8.9563000000000006</v>
      </c>
      <c r="M3946" t="s">
        <v>82</v>
      </c>
    </row>
    <row r="3947" spans="1:13">
      <c r="A3947" t="s">
        <v>948</v>
      </c>
      <c r="B3947" t="s">
        <v>949</v>
      </c>
      <c r="C3947" t="str">
        <f>TEXT(D3947, "mmm")</f>
        <v>Mar</v>
      </c>
      <c r="D3947" s="1">
        <v>45369</v>
      </c>
      <c r="E3947" t="s">
        <v>2516</v>
      </c>
      <c r="F3947" t="s">
        <v>101</v>
      </c>
      <c r="G3947">
        <v>5000</v>
      </c>
      <c r="H3947">
        <v>12.89</v>
      </c>
      <c r="I3947">
        <v>64450</v>
      </c>
      <c r="J3947" t="s">
        <v>86</v>
      </c>
      <c r="K3947">
        <v>-8.9563287760737409E-2</v>
      </c>
      <c r="L3947">
        <v>-8.9563000000000006</v>
      </c>
      <c r="M3947" t="s">
        <v>82</v>
      </c>
    </row>
    <row r="3948" spans="1:13">
      <c r="A3948" t="s">
        <v>2414</v>
      </c>
      <c r="B3948" t="s">
        <v>2415</v>
      </c>
      <c r="C3948" t="str">
        <f>TEXT(D3948, "mmm")</f>
        <v>Mar</v>
      </c>
      <c r="D3948" s="1">
        <v>45369</v>
      </c>
      <c r="E3948" t="s">
        <v>2416</v>
      </c>
      <c r="F3948" t="s">
        <v>101</v>
      </c>
      <c r="G3948">
        <v>350000</v>
      </c>
      <c r="H3948">
        <v>13.4</v>
      </c>
      <c r="I3948">
        <v>4690000</v>
      </c>
      <c r="J3948" t="s">
        <v>86</v>
      </c>
      <c r="K3948">
        <v>4.5176047469904328E-2</v>
      </c>
      <c r="L3948">
        <v>4.5175999999999998</v>
      </c>
      <c r="M3948" t="s">
        <v>82</v>
      </c>
    </row>
    <row r="3949" spans="1:13">
      <c r="A3949" t="s">
        <v>1028</v>
      </c>
      <c r="B3949" t="s">
        <v>1029</v>
      </c>
      <c r="C3949" t="str">
        <f>TEXT(D3949, "mmm")</f>
        <v>Mar</v>
      </c>
      <c r="D3949" s="1">
        <v>45369</v>
      </c>
      <c r="E3949" t="s">
        <v>2517</v>
      </c>
      <c r="F3949" t="s">
        <v>118</v>
      </c>
      <c r="G3949">
        <v>2000</v>
      </c>
      <c r="H3949">
        <v>5.87</v>
      </c>
      <c r="I3949">
        <v>11740</v>
      </c>
      <c r="J3949" t="s">
        <v>81</v>
      </c>
      <c r="K3949">
        <v>6.1016973272200133E-2</v>
      </c>
      <c r="L3949">
        <v>6.1017000000000001</v>
      </c>
      <c r="M3949" t="s">
        <v>82</v>
      </c>
    </row>
    <row r="3950" spans="1:13">
      <c r="A3950" t="s">
        <v>1742</v>
      </c>
      <c r="B3950" t="s">
        <v>1743</v>
      </c>
      <c r="C3950" t="str">
        <f>TEXT(D3950, "mmm")</f>
        <v>Mar</v>
      </c>
      <c r="D3950" s="1">
        <v>45369</v>
      </c>
      <c r="E3950" t="s">
        <v>109</v>
      </c>
      <c r="F3950" t="s">
        <v>101</v>
      </c>
      <c r="G3950">
        <v>11000</v>
      </c>
      <c r="H3950">
        <v>29.5</v>
      </c>
      <c r="I3950">
        <v>324500</v>
      </c>
      <c r="J3950" t="s">
        <v>81</v>
      </c>
      <c r="K3950">
        <v>-0.1195829264395495</v>
      </c>
      <c r="L3950">
        <v>-11.958299999999999</v>
      </c>
      <c r="M3950" t="s">
        <v>82</v>
      </c>
    </row>
    <row r="3951" spans="1:13">
      <c r="A3951" t="s">
        <v>1742</v>
      </c>
      <c r="B3951" t="s">
        <v>1743</v>
      </c>
      <c r="C3951" t="str">
        <f>TEXT(D3951, "mmm")</f>
        <v>Mar</v>
      </c>
      <c r="D3951" s="1">
        <v>45369</v>
      </c>
      <c r="E3951" t="s">
        <v>111</v>
      </c>
      <c r="F3951" t="s">
        <v>101</v>
      </c>
      <c r="G3951">
        <v>11000</v>
      </c>
      <c r="H3951">
        <v>29.5</v>
      </c>
      <c r="I3951">
        <v>324500</v>
      </c>
      <c r="J3951" t="s">
        <v>81</v>
      </c>
      <c r="K3951">
        <v>-0.1195829264395495</v>
      </c>
      <c r="L3951">
        <v>-11.958299999999999</v>
      </c>
      <c r="M3951" t="s">
        <v>82</v>
      </c>
    </row>
    <row r="3952" spans="1:13">
      <c r="A3952" t="s">
        <v>1742</v>
      </c>
      <c r="B3952" t="s">
        <v>1743</v>
      </c>
      <c r="C3952" t="str">
        <f>TEXT(D3952, "mmm")</f>
        <v>Mar</v>
      </c>
      <c r="D3952" s="1">
        <v>45369</v>
      </c>
      <c r="E3952" t="s">
        <v>110</v>
      </c>
      <c r="F3952" t="s">
        <v>101</v>
      </c>
      <c r="G3952">
        <v>11000</v>
      </c>
      <c r="H3952">
        <v>29.5</v>
      </c>
      <c r="I3952">
        <v>324500</v>
      </c>
      <c r="J3952" t="s">
        <v>81</v>
      </c>
      <c r="K3952">
        <v>-0.1195829264395495</v>
      </c>
      <c r="L3952">
        <v>-11.958299999999999</v>
      </c>
      <c r="M3952" t="s">
        <v>82</v>
      </c>
    </row>
    <row r="3953" spans="1:13">
      <c r="A3953" t="s">
        <v>2518</v>
      </c>
      <c r="B3953" t="s">
        <v>2519</v>
      </c>
      <c r="C3953" t="str">
        <f>TEXT(D3953, "mmm")</f>
        <v>Mar</v>
      </c>
      <c r="D3953" s="1">
        <v>45369</v>
      </c>
      <c r="E3953" t="s">
        <v>2520</v>
      </c>
      <c r="F3953" t="s">
        <v>217</v>
      </c>
      <c r="G3953">
        <v>30000</v>
      </c>
      <c r="H3953">
        <v>0.79</v>
      </c>
      <c r="I3953">
        <v>23700</v>
      </c>
      <c r="J3953" t="s">
        <v>86</v>
      </c>
      <c r="K3953">
        <v>-9.0909083871942631E-2</v>
      </c>
      <c r="L3953">
        <v>-9.0908999999999995</v>
      </c>
      <c r="M3953" t="s">
        <v>82</v>
      </c>
    </row>
    <row r="3954" spans="1:13">
      <c r="A3954" t="s">
        <v>2506</v>
      </c>
      <c r="B3954" t="s">
        <v>2507</v>
      </c>
      <c r="C3954" t="str">
        <f>TEXT(D3954, "mmm")</f>
        <v>Mar</v>
      </c>
      <c r="D3954" s="1">
        <v>45369</v>
      </c>
      <c r="E3954" t="s">
        <v>2521</v>
      </c>
      <c r="F3954" t="s">
        <v>118</v>
      </c>
      <c r="G3954">
        <v>100000</v>
      </c>
      <c r="H3954">
        <v>0.26</v>
      </c>
      <c r="I3954">
        <v>26000</v>
      </c>
      <c r="J3954" t="s">
        <v>86</v>
      </c>
      <c r="K3954">
        <v>0.27340830198973493</v>
      </c>
      <c r="L3954">
        <v>27.340800000000002</v>
      </c>
      <c r="M3954" t="s">
        <v>82</v>
      </c>
    </row>
    <row r="3955" spans="1:13">
      <c r="A3955" t="s">
        <v>1652</v>
      </c>
      <c r="B3955" t="s">
        <v>1653</v>
      </c>
      <c r="C3955" t="str">
        <f>TEXT(D3955, "mmm")</f>
        <v>Mar</v>
      </c>
      <c r="D3955" s="1">
        <v>45369</v>
      </c>
      <c r="E3955" t="s">
        <v>2522</v>
      </c>
      <c r="F3955" t="s">
        <v>80</v>
      </c>
      <c r="G3955">
        <v>31370</v>
      </c>
      <c r="H3955">
        <v>12.7</v>
      </c>
      <c r="I3955">
        <v>398399</v>
      </c>
      <c r="J3955" t="s">
        <v>86</v>
      </c>
      <c r="K3955">
        <v>3.1587119841745892E-2</v>
      </c>
      <c r="L3955">
        <v>3.1587000000000001</v>
      </c>
      <c r="M3955" t="s">
        <v>82</v>
      </c>
    </row>
    <row r="3956" spans="1:13">
      <c r="A3956" t="s">
        <v>468</v>
      </c>
      <c r="B3956" t="s">
        <v>469</v>
      </c>
      <c r="C3956" t="str">
        <f>TEXT(D3956, "mmm")</f>
        <v>Mar</v>
      </c>
      <c r="D3956" s="1">
        <v>45369</v>
      </c>
      <c r="E3956" t="s">
        <v>470</v>
      </c>
      <c r="F3956" t="s">
        <v>222</v>
      </c>
      <c r="G3956">
        <v>7242</v>
      </c>
      <c r="H3956">
        <v>3.07</v>
      </c>
      <c r="I3956">
        <v>22232.94</v>
      </c>
      <c r="J3956" t="s">
        <v>81</v>
      </c>
      <c r="K3956">
        <v>0.37987016405056462</v>
      </c>
      <c r="L3956">
        <v>37.987000000000002</v>
      </c>
      <c r="M3956" t="s">
        <v>82</v>
      </c>
    </row>
    <row r="3957" spans="1:13">
      <c r="A3957" t="s">
        <v>468</v>
      </c>
      <c r="B3957" t="s">
        <v>469</v>
      </c>
      <c r="C3957" t="str">
        <f>TEXT(D3957, "mmm")</f>
        <v>Mar</v>
      </c>
      <c r="D3957" s="1">
        <v>45369</v>
      </c>
      <c r="E3957" t="s">
        <v>471</v>
      </c>
      <c r="F3957" t="s">
        <v>222</v>
      </c>
      <c r="G3957">
        <v>7242</v>
      </c>
      <c r="H3957">
        <v>3.07</v>
      </c>
      <c r="I3957">
        <v>22232.94</v>
      </c>
      <c r="J3957" t="s">
        <v>81</v>
      </c>
      <c r="K3957">
        <v>0.37987016405056462</v>
      </c>
      <c r="L3957">
        <v>37.987000000000002</v>
      </c>
      <c r="M3957" t="s">
        <v>82</v>
      </c>
    </row>
    <row r="3958" spans="1:13">
      <c r="A3958" t="s">
        <v>468</v>
      </c>
      <c r="B3958" t="s">
        <v>469</v>
      </c>
      <c r="C3958" t="str">
        <f>TEXT(D3958, "mmm")</f>
        <v>Mar</v>
      </c>
      <c r="D3958" s="1">
        <v>45369</v>
      </c>
      <c r="E3958" t="s">
        <v>473</v>
      </c>
      <c r="F3958" t="s">
        <v>101</v>
      </c>
      <c r="G3958">
        <v>7242</v>
      </c>
      <c r="H3958">
        <v>3.07</v>
      </c>
      <c r="I3958">
        <v>22232.94</v>
      </c>
      <c r="J3958" t="s">
        <v>81</v>
      </c>
      <c r="K3958">
        <v>0.37987016405056462</v>
      </c>
      <c r="L3958">
        <v>37.987000000000002</v>
      </c>
      <c r="M3958" t="s">
        <v>82</v>
      </c>
    </row>
    <row r="3959" spans="1:13">
      <c r="A3959" t="s">
        <v>2523</v>
      </c>
      <c r="B3959" t="s">
        <v>2524</v>
      </c>
      <c r="C3959" t="str">
        <f>TEXT(D3959, "mmm")</f>
        <v>Mar</v>
      </c>
      <c r="D3959" s="1">
        <v>45369</v>
      </c>
      <c r="E3959" t="s">
        <v>2525</v>
      </c>
      <c r="F3959" t="s">
        <v>128</v>
      </c>
      <c r="G3959">
        <v>14814</v>
      </c>
      <c r="H3959">
        <v>33.75</v>
      </c>
      <c r="I3959">
        <v>499972.5</v>
      </c>
      <c r="J3959" t="s">
        <v>86</v>
      </c>
      <c r="K3959">
        <v>8.1373346004178115E-2</v>
      </c>
      <c r="L3959">
        <v>8.1372999999999998</v>
      </c>
      <c r="M3959" t="s">
        <v>82</v>
      </c>
    </row>
    <row r="3960" spans="1:13">
      <c r="A3960" t="s">
        <v>2278</v>
      </c>
      <c r="B3960" t="s">
        <v>2279</v>
      </c>
      <c r="C3960" t="str">
        <f>TEXT(D3960, "mmm")</f>
        <v>Mar</v>
      </c>
      <c r="D3960" s="1">
        <v>45369</v>
      </c>
      <c r="E3960" t="s">
        <v>2280</v>
      </c>
      <c r="F3960" t="s">
        <v>251</v>
      </c>
      <c r="G3960">
        <v>19044</v>
      </c>
      <c r="H3960">
        <v>0.6</v>
      </c>
      <c r="I3960">
        <v>11426.4</v>
      </c>
      <c r="J3960" t="s">
        <v>81</v>
      </c>
      <c r="K3960">
        <v>-0.16139238468889891</v>
      </c>
      <c r="L3960">
        <v>-16.139199999999999</v>
      </c>
      <c r="M3960" t="s">
        <v>82</v>
      </c>
    </row>
    <row r="3961" spans="1:13">
      <c r="A3961" t="s">
        <v>142</v>
      </c>
      <c r="B3961" t="s">
        <v>143</v>
      </c>
      <c r="C3961" t="str">
        <f>TEXT(D3961, "mmm")</f>
        <v>Mar</v>
      </c>
      <c r="D3961" s="1">
        <v>45369</v>
      </c>
      <c r="E3961" t="s">
        <v>102</v>
      </c>
      <c r="F3961" t="s">
        <v>101</v>
      </c>
      <c r="G3961">
        <v>77855</v>
      </c>
      <c r="H3961">
        <v>16.68</v>
      </c>
      <c r="I3961">
        <v>1298621.3999999999</v>
      </c>
      <c r="J3961" t="s">
        <v>81</v>
      </c>
      <c r="K3961">
        <v>2.5194873683184401E-2</v>
      </c>
      <c r="L3961">
        <v>2.5194999999999999</v>
      </c>
      <c r="M3961" t="s">
        <v>82</v>
      </c>
    </row>
    <row r="3962" spans="1:13">
      <c r="A3962" t="s">
        <v>142</v>
      </c>
      <c r="B3962" t="s">
        <v>143</v>
      </c>
      <c r="C3962" t="str">
        <f>TEXT(D3962, "mmm")</f>
        <v>Mar</v>
      </c>
      <c r="D3962" s="1">
        <v>45369</v>
      </c>
      <c r="E3962" t="s">
        <v>100</v>
      </c>
      <c r="F3962" t="s">
        <v>101</v>
      </c>
      <c r="G3962">
        <v>77855</v>
      </c>
      <c r="H3962">
        <v>16.68</v>
      </c>
      <c r="I3962">
        <v>1298621.3999999999</v>
      </c>
      <c r="J3962" t="s">
        <v>81</v>
      </c>
      <c r="K3962">
        <v>2.5194873683184401E-2</v>
      </c>
      <c r="L3962">
        <v>2.5194999999999999</v>
      </c>
      <c r="M3962" t="s">
        <v>82</v>
      </c>
    </row>
    <row r="3963" spans="1:13">
      <c r="A3963" t="s">
        <v>2526</v>
      </c>
      <c r="B3963" t="s">
        <v>2527</v>
      </c>
      <c r="C3963" t="str">
        <f>TEXT(D3963, "mmm")</f>
        <v>Mar</v>
      </c>
      <c r="D3963" s="1">
        <v>45369</v>
      </c>
      <c r="E3963" t="s">
        <v>2528</v>
      </c>
      <c r="F3963" t="s">
        <v>80</v>
      </c>
      <c r="G3963">
        <v>1000</v>
      </c>
      <c r="H3963">
        <v>127.85</v>
      </c>
      <c r="I3963">
        <v>127850</v>
      </c>
      <c r="J3963" t="s">
        <v>81</v>
      </c>
      <c r="K3963">
        <v>5.8781891768479921E-2</v>
      </c>
      <c r="L3963">
        <v>5.8781999999999996</v>
      </c>
      <c r="M3963" t="s">
        <v>82</v>
      </c>
    </row>
    <row r="3964" spans="1:13">
      <c r="A3964" t="s">
        <v>2242</v>
      </c>
      <c r="B3964" t="s">
        <v>2243</v>
      </c>
      <c r="C3964" t="str">
        <f>TEXT(D3964, "mmm")</f>
        <v>Mar</v>
      </c>
      <c r="D3964" s="1">
        <v>45369</v>
      </c>
      <c r="E3964" t="s">
        <v>2529</v>
      </c>
      <c r="F3964" t="s">
        <v>80</v>
      </c>
      <c r="G3964">
        <v>11000</v>
      </c>
      <c r="H3964">
        <v>5.87</v>
      </c>
      <c r="I3964">
        <v>64570</v>
      </c>
      <c r="J3964" t="s">
        <v>86</v>
      </c>
      <c r="K3964">
        <v>6.6822128075614273E-3</v>
      </c>
      <c r="L3964">
        <v>0.66820000000000002</v>
      </c>
      <c r="M3964" t="s">
        <v>82</v>
      </c>
    </row>
    <row r="3965" spans="1:13">
      <c r="A3965" t="s">
        <v>831</v>
      </c>
      <c r="B3965" t="s">
        <v>832</v>
      </c>
      <c r="C3965" t="str">
        <f>TEXT(D3965, "mmm")</f>
        <v>Mar</v>
      </c>
      <c r="D3965" s="1">
        <v>45369</v>
      </c>
      <c r="E3965" t="s">
        <v>834</v>
      </c>
      <c r="F3965" t="s">
        <v>101</v>
      </c>
      <c r="G3965">
        <v>4500</v>
      </c>
      <c r="H3965">
        <v>60.75</v>
      </c>
      <c r="I3965">
        <v>273375</v>
      </c>
      <c r="J3965" t="s">
        <v>81</v>
      </c>
      <c r="K3965">
        <v>2.0584293313736349E-2</v>
      </c>
      <c r="L3965">
        <v>2.0583999999999998</v>
      </c>
      <c r="M3965" t="s">
        <v>82</v>
      </c>
    </row>
    <row r="3966" spans="1:13">
      <c r="A3966" t="s">
        <v>831</v>
      </c>
      <c r="B3966" t="s">
        <v>832</v>
      </c>
      <c r="C3966" t="str">
        <f>TEXT(D3966, "mmm")</f>
        <v>Mar</v>
      </c>
      <c r="D3966" s="1">
        <v>45369</v>
      </c>
      <c r="E3966" t="s">
        <v>833</v>
      </c>
      <c r="F3966" t="s">
        <v>101</v>
      </c>
      <c r="G3966">
        <v>4500</v>
      </c>
      <c r="H3966">
        <v>60.75</v>
      </c>
      <c r="I3966">
        <v>273375</v>
      </c>
      <c r="J3966" t="s">
        <v>81</v>
      </c>
      <c r="K3966">
        <v>2.0584293313736349E-2</v>
      </c>
      <c r="L3966">
        <v>2.0583999999999998</v>
      </c>
      <c r="M3966" t="s">
        <v>82</v>
      </c>
    </row>
    <row r="3967" spans="1:13">
      <c r="A3967" t="s">
        <v>831</v>
      </c>
      <c r="B3967" t="s">
        <v>832</v>
      </c>
      <c r="C3967" t="str">
        <f>TEXT(D3967, "mmm")</f>
        <v>Mar</v>
      </c>
      <c r="D3967" s="1">
        <v>45369</v>
      </c>
      <c r="E3967" t="s">
        <v>835</v>
      </c>
      <c r="F3967" t="s">
        <v>101</v>
      </c>
      <c r="G3967">
        <v>4500</v>
      </c>
      <c r="H3967">
        <v>60.75</v>
      </c>
      <c r="I3967">
        <v>273375</v>
      </c>
      <c r="J3967" t="s">
        <v>81</v>
      </c>
      <c r="K3967">
        <v>2.0584293313736349E-2</v>
      </c>
      <c r="L3967">
        <v>2.0583999999999998</v>
      </c>
      <c r="M3967" t="s">
        <v>82</v>
      </c>
    </row>
    <row r="3968" spans="1:13">
      <c r="A3968" t="s">
        <v>831</v>
      </c>
      <c r="B3968" t="s">
        <v>832</v>
      </c>
      <c r="C3968" t="str">
        <f>TEXT(D3968, "mmm")</f>
        <v>Mar</v>
      </c>
      <c r="D3968" s="1">
        <v>45369</v>
      </c>
      <c r="E3968" t="s">
        <v>834</v>
      </c>
      <c r="F3968" t="s">
        <v>101</v>
      </c>
      <c r="G3968">
        <v>3500</v>
      </c>
      <c r="H3968">
        <v>59.15</v>
      </c>
      <c r="I3968">
        <v>207025</v>
      </c>
      <c r="J3968" t="s">
        <v>81</v>
      </c>
      <c r="K3968">
        <v>2.0584293313736349E-2</v>
      </c>
      <c r="L3968">
        <v>2.0583999999999998</v>
      </c>
      <c r="M3968" t="s">
        <v>82</v>
      </c>
    </row>
    <row r="3969" spans="1:13">
      <c r="A3969" t="s">
        <v>831</v>
      </c>
      <c r="B3969" t="s">
        <v>832</v>
      </c>
      <c r="C3969" t="str">
        <f>TEXT(D3969, "mmm")</f>
        <v>Mar</v>
      </c>
      <c r="D3969" s="1">
        <v>45369</v>
      </c>
      <c r="E3969" t="s">
        <v>833</v>
      </c>
      <c r="F3969" t="s">
        <v>101</v>
      </c>
      <c r="G3969">
        <v>3500</v>
      </c>
      <c r="H3969">
        <v>59.15</v>
      </c>
      <c r="I3969">
        <v>207025</v>
      </c>
      <c r="J3969" t="s">
        <v>81</v>
      </c>
      <c r="K3969">
        <v>2.0584293313736349E-2</v>
      </c>
      <c r="L3969">
        <v>2.0583999999999998</v>
      </c>
      <c r="M3969" t="s">
        <v>82</v>
      </c>
    </row>
    <row r="3970" spans="1:13">
      <c r="A3970" t="s">
        <v>831</v>
      </c>
      <c r="B3970" t="s">
        <v>832</v>
      </c>
      <c r="C3970" t="str">
        <f>TEXT(D3970, "mmm")</f>
        <v>Mar</v>
      </c>
      <c r="D3970" s="1">
        <v>45369</v>
      </c>
      <c r="E3970" t="s">
        <v>835</v>
      </c>
      <c r="F3970" t="s">
        <v>101</v>
      </c>
      <c r="G3970">
        <v>3500</v>
      </c>
      <c r="H3970">
        <v>59.15</v>
      </c>
      <c r="I3970">
        <v>207025</v>
      </c>
      <c r="J3970" t="s">
        <v>81</v>
      </c>
      <c r="K3970">
        <v>2.0584293313736349E-2</v>
      </c>
      <c r="L3970">
        <v>2.0583999999999998</v>
      </c>
      <c r="M3970" t="s">
        <v>82</v>
      </c>
    </row>
    <row r="3971" spans="1:13">
      <c r="A3971" t="s">
        <v>831</v>
      </c>
      <c r="B3971" t="s">
        <v>832</v>
      </c>
      <c r="C3971" t="str">
        <f>TEXT(D3971, "mmm")</f>
        <v>Mar</v>
      </c>
      <c r="D3971" s="1">
        <v>45369</v>
      </c>
      <c r="E3971" t="s">
        <v>834</v>
      </c>
      <c r="F3971" t="s">
        <v>101</v>
      </c>
      <c r="G3971">
        <v>3500</v>
      </c>
      <c r="H3971">
        <v>60.45</v>
      </c>
      <c r="I3971">
        <v>211575</v>
      </c>
      <c r="J3971" t="s">
        <v>81</v>
      </c>
      <c r="K3971">
        <v>2.0584293313736349E-2</v>
      </c>
      <c r="L3971">
        <v>2.0583999999999998</v>
      </c>
      <c r="M3971" t="s">
        <v>82</v>
      </c>
    </row>
    <row r="3972" spans="1:13">
      <c r="A3972" t="s">
        <v>831</v>
      </c>
      <c r="B3972" t="s">
        <v>832</v>
      </c>
      <c r="C3972" t="str">
        <f>TEXT(D3972, "mmm")</f>
        <v>Mar</v>
      </c>
      <c r="D3972" s="1">
        <v>45369</v>
      </c>
      <c r="E3972" t="s">
        <v>833</v>
      </c>
      <c r="F3972" t="s">
        <v>101</v>
      </c>
      <c r="G3972">
        <v>3500</v>
      </c>
      <c r="H3972">
        <v>60.45</v>
      </c>
      <c r="I3972">
        <v>211575</v>
      </c>
      <c r="J3972" t="s">
        <v>81</v>
      </c>
      <c r="K3972">
        <v>2.0584293313736349E-2</v>
      </c>
      <c r="L3972">
        <v>2.0583999999999998</v>
      </c>
      <c r="M3972" t="s">
        <v>82</v>
      </c>
    </row>
    <row r="3973" spans="1:13">
      <c r="A3973" t="s">
        <v>831</v>
      </c>
      <c r="B3973" t="s">
        <v>832</v>
      </c>
      <c r="C3973" t="str">
        <f>TEXT(D3973, "mmm")</f>
        <v>Mar</v>
      </c>
      <c r="D3973" s="1">
        <v>45369</v>
      </c>
      <c r="E3973" t="s">
        <v>835</v>
      </c>
      <c r="F3973" t="s">
        <v>101</v>
      </c>
      <c r="G3973">
        <v>3500</v>
      </c>
      <c r="H3973">
        <v>60.45</v>
      </c>
      <c r="I3973">
        <v>211575</v>
      </c>
      <c r="J3973" t="s">
        <v>81</v>
      </c>
      <c r="K3973">
        <v>2.0584293313736349E-2</v>
      </c>
      <c r="L3973">
        <v>2.0583999999999998</v>
      </c>
      <c r="M3973" t="s">
        <v>82</v>
      </c>
    </row>
    <row r="3974" spans="1:13">
      <c r="A3974" t="s">
        <v>200</v>
      </c>
      <c r="B3974" t="s">
        <v>201</v>
      </c>
      <c r="C3974" t="str">
        <f>TEXT(D3974, "mmm")</f>
        <v>Mar</v>
      </c>
      <c r="D3974" s="1">
        <v>45369</v>
      </c>
      <c r="E3974" t="s">
        <v>219</v>
      </c>
      <c r="F3974" t="s">
        <v>217</v>
      </c>
      <c r="G3974">
        <v>500000</v>
      </c>
      <c r="H3974">
        <v>0.87</v>
      </c>
      <c r="I3974">
        <v>435000</v>
      </c>
      <c r="J3974" t="s">
        <v>81</v>
      </c>
      <c r="K3974">
        <v>0.55172415683064435</v>
      </c>
      <c r="L3974">
        <v>55.172400000000003</v>
      </c>
      <c r="M3974" t="s">
        <v>82</v>
      </c>
    </row>
    <row r="3975" spans="1:13">
      <c r="A3975" t="s">
        <v>200</v>
      </c>
      <c r="B3975" t="s">
        <v>201</v>
      </c>
      <c r="C3975" t="str">
        <f>TEXT(D3975, "mmm")</f>
        <v>Mar</v>
      </c>
      <c r="D3975" s="1">
        <v>45369</v>
      </c>
      <c r="E3975" t="s">
        <v>220</v>
      </c>
      <c r="F3975" t="s">
        <v>101</v>
      </c>
      <c r="G3975">
        <v>500000</v>
      </c>
      <c r="H3975">
        <v>0.87</v>
      </c>
      <c r="I3975">
        <v>435000</v>
      </c>
      <c r="J3975" t="s">
        <v>81</v>
      </c>
      <c r="K3975">
        <v>0.55172415683064435</v>
      </c>
      <c r="L3975">
        <v>55.172400000000003</v>
      </c>
      <c r="M3975" t="s">
        <v>82</v>
      </c>
    </row>
    <row r="3976" spans="1:13">
      <c r="A3976" t="s">
        <v>1028</v>
      </c>
      <c r="B3976" t="s">
        <v>1029</v>
      </c>
      <c r="C3976" t="str">
        <f>TEXT(D3976, "mmm")</f>
        <v>Mar</v>
      </c>
      <c r="D3976" s="1">
        <v>45369</v>
      </c>
      <c r="E3976" t="s">
        <v>2530</v>
      </c>
      <c r="F3976" t="s">
        <v>118</v>
      </c>
      <c r="G3976">
        <v>2000</v>
      </c>
      <c r="H3976">
        <v>5.85</v>
      </c>
      <c r="I3976">
        <v>11700</v>
      </c>
      <c r="J3976" t="s">
        <v>81</v>
      </c>
      <c r="K3976">
        <v>6.1016973272200133E-2</v>
      </c>
      <c r="L3976">
        <v>6.1017000000000001</v>
      </c>
      <c r="M3976" t="s">
        <v>82</v>
      </c>
    </row>
    <row r="3977" spans="1:13">
      <c r="A3977" t="s">
        <v>2284</v>
      </c>
      <c r="B3977" t="s">
        <v>2285</v>
      </c>
      <c r="C3977" t="str">
        <f>TEXT(D3977, "mmm")</f>
        <v>Mar</v>
      </c>
      <c r="D3977" s="1">
        <v>45369</v>
      </c>
      <c r="E3977" t="s">
        <v>2432</v>
      </c>
      <c r="F3977" t="s">
        <v>80</v>
      </c>
      <c r="G3977">
        <v>33800</v>
      </c>
      <c r="H3977">
        <v>1.81</v>
      </c>
      <c r="I3977">
        <v>61178</v>
      </c>
      <c r="J3977" t="s">
        <v>81</v>
      </c>
      <c r="K3977">
        <v>8.9887665733065836E-2</v>
      </c>
      <c r="L3977">
        <v>8.9887999999999995</v>
      </c>
      <c r="M3977" t="s">
        <v>82</v>
      </c>
    </row>
    <row r="3978" spans="1:13">
      <c r="A3978" t="s">
        <v>2299</v>
      </c>
      <c r="B3978" t="s">
        <v>2300</v>
      </c>
      <c r="C3978" t="str">
        <f>TEXT(D3978, "mmm")</f>
        <v>Mar</v>
      </c>
      <c r="D3978" s="1">
        <v>45369</v>
      </c>
      <c r="E3978" t="s">
        <v>2375</v>
      </c>
      <c r="F3978" t="s">
        <v>80</v>
      </c>
      <c r="G3978">
        <v>264963</v>
      </c>
      <c r="H3978">
        <v>2.2999999999999998</v>
      </c>
      <c r="I3978">
        <v>609414.89999999991</v>
      </c>
      <c r="J3978" t="s">
        <v>86</v>
      </c>
      <c r="K3978">
        <v>-0.20454547178646709</v>
      </c>
      <c r="L3978">
        <v>-20.454499999999999</v>
      </c>
      <c r="M3978" t="s">
        <v>82</v>
      </c>
    </row>
    <row r="3979" spans="1:13">
      <c r="A3979" t="s">
        <v>2477</v>
      </c>
      <c r="B3979" t="s">
        <v>2478</v>
      </c>
      <c r="C3979" t="str">
        <f>TEXT(D3979, "mmm")</f>
        <v>Mar</v>
      </c>
      <c r="D3979" s="1">
        <v>45370</v>
      </c>
      <c r="E3979" t="s">
        <v>2479</v>
      </c>
      <c r="F3979" t="s">
        <v>128</v>
      </c>
      <c r="G3979">
        <v>991</v>
      </c>
      <c r="H3979">
        <v>16.25</v>
      </c>
      <c r="I3979">
        <v>16103.75</v>
      </c>
      <c r="J3979" t="s">
        <v>81</v>
      </c>
      <c r="K3979">
        <v>4.8025047201273319E-2</v>
      </c>
      <c r="L3979">
        <v>4.8025000000000002</v>
      </c>
      <c r="M3979" t="s">
        <v>82</v>
      </c>
    </row>
    <row r="3980" spans="1:13">
      <c r="A3980" t="s">
        <v>2414</v>
      </c>
      <c r="B3980" t="s">
        <v>2415</v>
      </c>
      <c r="C3980" t="str">
        <f>TEXT(D3980, "mmm")</f>
        <v>Mar</v>
      </c>
      <c r="D3980" s="1">
        <v>45370</v>
      </c>
      <c r="E3980" t="s">
        <v>2416</v>
      </c>
      <c r="F3980" t="s">
        <v>101</v>
      </c>
      <c r="G3980">
        <v>350000</v>
      </c>
      <c r="H3980">
        <v>14.16</v>
      </c>
      <c r="I3980">
        <v>4956000</v>
      </c>
      <c r="J3980" t="s">
        <v>86</v>
      </c>
      <c r="K3980">
        <v>-5.6028364573042722E-2</v>
      </c>
      <c r="L3980">
        <v>-5.6028000000000002</v>
      </c>
      <c r="M3980" t="s">
        <v>82</v>
      </c>
    </row>
    <row r="3981" spans="1:13">
      <c r="A3981" t="s">
        <v>2531</v>
      </c>
      <c r="B3981" t="s">
        <v>2532</v>
      </c>
      <c r="C3981" t="str">
        <f>TEXT(D3981, "mmm")</f>
        <v>Mar</v>
      </c>
      <c r="D3981" s="1">
        <v>45370</v>
      </c>
      <c r="E3981" t="s">
        <v>2533</v>
      </c>
      <c r="F3981" t="s">
        <v>80</v>
      </c>
      <c r="G3981">
        <v>900</v>
      </c>
      <c r="H3981">
        <v>12.66</v>
      </c>
      <c r="I3981">
        <v>11394</v>
      </c>
      <c r="J3981" t="s">
        <v>81</v>
      </c>
      <c r="K3981">
        <v>8.740162417496844E-2</v>
      </c>
      <c r="L3981">
        <v>8.7401999999999997</v>
      </c>
      <c r="M3981" t="s">
        <v>82</v>
      </c>
    </row>
    <row r="3982" spans="1:13">
      <c r="A3982" t="s">
        <v>2534</v>
      </c>
      <c r="B3982" t="s">
        <v>2535</v>
      </c>
      <c r="C3982" t="str">
        <f>TEXT(D3982, "mmm")</f>
        <v>Mar</v>
      </c>
      <c r="D3982" s="1">
        <v>45370</v>
      </c>
      <c r="E3982" t="s">
        <v>2536</v>
      </c>
      <c r="F3982" t="s">
        <v>80</v>
      </c>
      <c r="G3982">
        <v>26882</v>
      </c>
      <c r="H3982">
        <v>3.72</v>
      </c>
      <c r="I3982">
        <v>100001.04</v>
      </c>
      <c r="J3982" t="s">
        <v>86</v>
      </c>
      <c r="K3982">
        <v>0.1378503847730306</v>
      </c>
      <c r="L3982">
        <v>13.785</v>
      </c>
      <c r="M3982" t="s">
        <v>82</v>
      </c>
    </row>
    <row r="3983" spans="1:13">
      <c r="A3983" t="s">
        <v>2477</v>
      </c>
      <c r="B3983" t="s">
        <v>2478</v>
      </c>
      <c r="C3983" t="str">
        <f>TEXT(D3983, "mmm")</f>
        <v>Mar</v>
      </c>
      <c r="D3983" s="1">
        <v>45370</v>
      </c>
      <c r="E3983" t="s">
        <v>2480</v>
      </c>
      <c r="F3983" t="s">
        <v>101</v>
      </c>
      <c r="G3983">
        <v>991</v>
      </c>
      <c r="H3983">
        <v>16.25</v>
      </c>
      <c r="I3983">
        <v>16103.75</v>
      </c>
      <c r="J3983" t="s">
        <v>81</v>
      </c>
      <c r="K3983">
        <v>4.8025047201273319E-2</v>
      </c>
      <c r="L3983">
        <v>4.8025000000000002</v>
      </c>
      <c r="M3983" t="s">
        <v>82</v>
      </c>
    </row>
    <row r="3984" spans="1:13">
      <c r="A3984" t="s">
        <v>98</v>
      </c>
      <c r="B3984" t="s">
        <v>99</v>
      </c>
      <c r="C3984" t="str">
        <f>TEXT(D3984, "mmm")</f>
        <v>Mar</v>
      </c>
      <c r="D3984" s="1">
        <v>45370</v>
      </c>
      <c r="E3984" t="s">
        <v>100</v>
      </c>
      <c r="F3984" t="s">
        <v>101</v>
      </c>
      <c r="G3984">
        <v>22144</v>
      </c>
      <c r="H3984">
        <v>12.3</v>
      </c>
      <c r="I3984">
        <v>272371.20000000001</v>
      </c>
      <c r="J3984" t="s">
        <v>81</v>
      </c>
      <c r="K3984">
        <v>4.4014999646235786E-3</v>
      </c>
      <c r="L3984">
        <v>0.44009999999999999</v>
      </c>
      <c r="M3984" t="s">
        <v>82</v>
      </c>
    </row>
    <row r="3985" spans="1:13">
      <c r="A3985" t="s">
        <v>98</v>
      </c>
      <c r="B3985" t="s">
        <v>99</v>
      </c>
      <c r="C3985" t="str">
        <f>TEXT(D3985, "mmm")</f>
        <v>Mar</v>
      </c>
      <c r="D3985" s="1">
        <v>45370</v>
      </c>
      <c r="E3985" t="s">
        <v>102</v>
      </c>
      <c r="F3985" t="s">
        <v>101</v>
      </c>
      <c r="G3985">
        <v>22144</v>
      </c>
      <c r="H3985">
        <v>12.3</v>
      </c>
      <c r="I3985">
        <v>272371.20000000001</v>
      </c>
      <c r="J3985" t="s">
        <v>81</v>
      </c>
      <c r="K3985">
        <v>4.4014999646235786E-3</v>
      </c>
      <c r="L3985">
        <v>0.44009999999999999</v>
      </c>
      <c r="M3985" t="s">
        <v>82</v>
      </c>
    </row>
    <row r="3986" spans="1:13">
      <c r="A3986" t="s">
        <v>2481</v>
      </c>
      <c r="B3986" t="s">
        <v>2482</v>
      </c>
      <c r="C3986" t="str">
        <f>TEXT(D3986, "mmm")</f>
        <v>Mar</v>
      </c>
      <c r="D3986" s="1">
        <v>45370</v>
      </c>
      <c r="E3986" t="s">
        <v>2484</v>
      </c>
      <c r="F3986" t="s">
        <v>80</v>
      </c>
      <c r="G3986">
        <v>25000</v>
      </c>
      <c r="H3986">
        <v>2.56</v>
      </c>
      <c r="I3986">
        <v>64000</v>
      </c>
      <c r="J3986" t="s">
        <v>86</v>
      </c>
      <c r="K3986">
        <v>-6.6147798556890347E-2</v>
      </c>
      <c r="L3986">
        <v>-6.6147999999999998</v>
      </c>
      <c r="M3986" t="s">
        <v>82</v>
      </c>
    </row>
    <row r="3987" spans="1:13">
      <c r="A3987" t="s">
        <v>2477</v>
      </c>
      <c r="B3987" t="s">
        <v>2478</v>
      </c>
      <c r="C3987" t="str">
        <f>TEXT(D3987, "mmm")</f>
        <v>Mar</v>
      </c>
      <c r="D3987" s="1">
        <v>45370</v>
      </c>
      <c r="E3987" t="s">
        <v>2492</v>
      </c>
      <c r="F3987" t="s">
        <v>128</v>
      </c>
      <c r="G3987">
        <v>991</v>
      </c>
      <c r="H3987">
        <v>16.25</v>
      </c>
      <c r="I3987">
        <v>16103.75</v>
      </c>
      <c r="J3987" t="s">
        <v>81</v>
      </c>
      <c r="K3987">
        <v>4.8025047201273319E-2</v>
      </c>
      <c r="L3987">
        <v>4.8025000000000002</v>
      </c>
      <c r="M3987" t="s">
        <v>82</v>
      </c>
    </row>
    <row r="3988" spans="1:13">
      <c r="A3988" t="s">
        <v>2495</v>
      </c>
      <c r="B3988" t="s">
        <v>2496</v>
      </c>
      <c r="C3988" t="str">
        <f>TEXT(D3988, "mmm")</f>
        <v>Mar</v>
      </c>
      <c r="D3988" s="1">
        <v>45370</v>
      </c>
      <c r="E3988" t="s">
        <v>2497</v>
      </c>
      <c r="F3988" t="s">
        <v>80</v>
      </c>
      <c r="G3988">
        <v>1000</v>
      </c>
      <c r="H3988">
        <v>28</v>
      </c>
      <c r="I3988">
        <v>28000</v>
      </c>
      <c r="J3988" t="s">
        <v>86</v>
      </c>
      <c r="K3988">
        <v>-4.6453039044394351E-2</v>
      </c>
      <c r="L3988">
        <v>-4.6452999999999998</v>
      </c>
      <c r="M3988" t="s">
        <v>82</v>
      </c>
    </row>
    <row r="3989" spans="1:13">
      <c r="A3989" t="s">
        <v>2385</v>
      </c>
      <c r="B3989" t="s">
        <v>2386</v>
      </c>
      <c r="C3989" t="str">
        <f>TEXT(D3989, "mmm")</f>
        <v>Mar</v>
      </c>
      <c r="D3989" s="1">
        <v>45370</v>
      </c>
      <c r="E3989" t="s">
        <v>2387</v>
      </c>
      <c r="F3989" t="s">
        <v>314</v>
      </c>
      <c r="G3989">
        <v>7103</v>
      </c>
      <c r="H3989">
        <v>4.1900000000000004</v>
      </c>
      <c r="I3989">
        <v>29761.57</v>
      </c>
      <c r="J3989" t="s">
        <v>81</v>
      </c>
      <c r="K3989">
        <v>0.32638884059809059</v>
      </c>
      <c r="L3989">
        <v>32.6389</v>
      </c>
      <c r="M3989" t="s">
        <v>82</v>
      </c>
    </row>
    <row r="3990" spans="1:13">
      <c r="A3990" t="s">
        <v>2385</v>
      </c>
      <c r="B3990" t="s">
        <v>2386</v>
      </c>
      <c r="C3990" t="str">
        <f>TEXT(D3990, "mmm")</f>
        <v>Mar</v>
      </c>
      <c r="D3990" s="1">
        <v>45370</v>
      </c>
      <c r="E3990" t="s">
        <v>2388</v>
      </c>
      <c r="F3990" t="s">
        <v>314</v>
      </c>
      <c r="G3990">
        <v>7103</v>
      </c>
      <c r="H3990">
        <v>4.1900000000000004</v>
      </c>
      <c r="I3990">
        <v>29761.57</v>
      </c>
      <c r="J3990" t="s">
        <v>81</v>
      </c>
      <c r="K3990">
        <v>0.32638884059809059</v>
      </c>
      <c r="L3990">
        <v>32.6389</v>
      </c>
      <c r="M3990" t="s">
        <v>82</v>
      </c>
    </row>
    <row r="3991" spans="1:13">
      <c r="A3991" t="s">
        <v>2385</v>
      </c>
      <c r="B3991" t="s">
        <v>2386</v>
      </c>
      <c r="C3991" t="str">
        <f>TEXT(D3991, "mmm")</f>
        <v>Mar</v>
      </c>
      <c r="D3991" s="1">
        <v>45370</v>
      </c>
      <c r="E3991" t="s">
        <v>2389</v>
      </c>
      <c r="F3991" t="s">
        <v>314</v>
      </c>
      <c r="G3991">
        <v>7103</v>
      </c>
      <c r="H3991">
        <v>4.1900000000000004</v>
      </c>
      <c r="I3991">
        <v>29761.57</v>
      </c>
      <c r="J3991" t="s">
        <v>81</v>
      </c>
      <c r="K3991">
        <v>0.32638884059809059</v>
      </c>
      <c r="L3991">
        <v>32.6389</v>
      </c>
      <c r="M3991" t="s">
        <v>82</v>
      </c>
    </row>
    <row r="3992" spans="1:13">
      <c r="A3992" t="s">
        <v>2385</v>
      </c>
      <c r="B3992" t="s">
        <v>2386</v>
      </c>
      <c r="C3992" t="str">
        <f>TEXT(D3992, "mmm")</f>
        <v>Mar</v>
      </c>
      <c r="D3992" s="1">
        <v>45370</v>
      </c>
      <c r="E3992" t="s">
        <v>2390</v>
      </c>
      <c r="F3992" t="s">
        <v>314</v>
      </c>
      <c r="G3992">
        <v>7103</v>
      </c>
      <c r="H3992">
        <v>4.1900000000000004</v>
      </c>
      <c r="I3992">
        <v>29761.57</v>
      </c>
      <c r="J3992" t="s">
        <v>81</v>
      </c>
      <c r="K3992">
        <v>0.32638884059809059</v>
      </c>
      <c r="L3992">
        <v>32.6389</v>
      </c>
      <c r="M3992" t="s">
        <v>82</v>
      </c>
    </row>
    <row r="3993" spans="1:13">
      <c r="A3993" t="s">
        <v>185</v>
      </c>
      <c r="B3993" t="s">
        <v>186</v>
      </c>
      <c r="C3993" t="str">
        <f>TEXT(D3993, "mmm")</f>
        <v>Mar</v>
      </c>
      <c r="D3993" s="1">
        <v>45370</v>
      </c>
      <c r="E3993" t="s">
        <v>2537</v>
      </c>
      <c r="F3993" t="s">
        <v>80</v>
      </c>
      <c r="G3993">
        <v>10000</v>
      </c>
      <c r="H3993">
        <v>13.5</v>
      </c>
      <c r="I3993">
        <v>135000</v>
      </c>
      <c r="J3993" t="s">
        <v>86</v>
      </c>
      <c r="K3993">
        <v>-9.5377994611169914E-3</v>
      </c>
      <c r="L3993">
        <v>-0.95379999999999998</v>
      </c>
      <c r="M3993" t="s">
        <v>82</v>
      </c>
    </row>
    <row r="3994" spans="1:13">
      <c r="A3994" t="s">
        <v>2235</v>
      </c>
      <c r="B3994" t="s">
        <v>2236</v>
      </c>
      <c r="C3994" t="str">
        <f>TEXT(D3994, "mmm")</f>
        <v>Mar</v>
      </c>
      <c r="D3994" s="1">
        <v>45370</v>
      </c>
      <c r="E3994" t="s">
        <v>2538</v>
      </c>
      <c r="F3994" t="s">
        <v>222</v>
      </c>
      <c r="G3994">
        <v>2940000</v>
      </c>
      <c r="H3994">
        <v>0.02</v>
      </c>
      <c r="I3994">
        <v>58800</v>
      </c>
      <c r="J3994" t="s">
        <v>81</v>
      </c>
      <c r="K3994">
        <v>-0.31806819990585178</v>
      </c>
      <c r="L3994">
        <v>-31.806799999999999</v>
      </c>
      <c r="M3994" t="s">
        <v>82</v>
      </c>
    </row>
    <row r="3995" spans="1:13">
      <c r="A3995" t="s">
        <v>2539</v>
      </c>
      <c r="B3995" t="s">
        <v>2540</v>
      </c>
      <c r="C3995" t="str">
        <f>TEXT(D3995, "mmm")</f>
        <v>Mar</v>
      </c>
      <c r="D3995" s="1">
        <v>45370</v>
      </c>
      <c r="E3995" t="s">
        <v>2541</v>
      </c>
      <c r="F3995" t="s">
        <v>80</v>
      </c>
      <c r="G3995">
        <v>39000</v>
      </c>
      <c r="H3995">
        <v>4.22</v>
      </c>
      <c r="I3995">
        <v>164580</v>
      </c>
      <c r="J3995" t="s">
        <v>86</v>
      </c>
      <c r="K3995">
        <v>0.1303319102939382</v>
      </c>
      <c r="L3995">
        <v>13.033200000000001</v>
      </c>
      <c r="M3995" t="s">
        <v>82</v>
      </c>
    </row>
    <row r="3996" spans="1:13">
      <c r="A3996" t="s">
        <v>2534</v>
      </c>
      <c r="B3996" t="s">
        <v>2535</v>
      </c>
      <c r="C3996" t="str">
        <f>TEXT(D3996, "mmm")</f>
        <v>Mar</v>
      </c>
      <c r="D3996" s="1">
        <v>45370</v>
      </c>
      <c r="E3996" t="s">
        <v>2542</v>
      </c>
      <c r="F3996" t="s">
        <v>80</v>
      </c>
      <c r="G3996">
        <v>26882</v>
      </c>
      <c r="H3996">
        <v>3.72</v>
      </c>
      <c r="I3996">
        <v>100001.04</v>
      </c>
      <c r="J3996" t="s">
        <v>86</v>
      </c>
      <c r="K3996">
        <v>0.1378503847730306</v>
      </c>
      <c r="L3996">
        <v>13.785</v>
      </c>
      <c r="M3996" t="s">
        <v>82</v>
      </c>
    </row>
    <row r="3997" spans="1:13">
      <c r="A3997" t="s">
        <v>146</v>
      </c>
      <c r="B3997" t="s">
        <v>147</v>
      </c>
      <c r="C3997" t="str">
        <f>TEXT(D3997, "mmm")</f>
        <v>Mar</v>
      </c>
      <c r="D3997" s="1">
        <v>45370</v>
      </c>
      <c r="E3997" t="s">
        <v>100</v>
      </c>
      <c r="F3997" t="s">
        <v>101</v>
      </c>
      <c r="G3997">
        <v>9550</v>
      </c>
      <c r="H3997">
        <v>12.22</v>
      </c>
      <c r="I3997">
        <v>116701</v>
      </c>
      <c r="J3997" t="s">
        <v>81</v>
      </c>
      <c r="K3997">
        <v>-1.7199170559813681E-2</v>
      </c>
      <c r="L3997">
        <v>-1.7199</v>
      </c>
      <c r="M3997" t="s">
        <v>82</v>
      </c>
    </row>
    <row r="3998" spans="1:13">
      <c r="A3998" t="s">
        <v>146</v>
      </c>
      <c r="B3998" t="s">
        <v>147</v>
      </c>
      <c r="C3998" t="str">
        <f>TEXT(D3998, "mmm")</f>
        <v>Mar</v>
      </c>
      <c r="D3998" s="1">
        <v>45370</v>
      </c>
      <c r="E3998" t="s">
        <v>102</v>
      </c>
      <c r="F3998" t="s">
        <v>101</v>
      </c>
      <c r="G3998">
        <v>9550</v>
      </c>
      <c r="H3998">
        <v>12.22</v>
      </c>
      <c r="I3998">
        <v>116701</v>
      </c>
      <c r="J3998" t="s">
        <v>81</v>
      </c>
      <c r="K3998">
        <v>-1.7199170559813681E-2</v>
      </c>
      <c r="L3998">
        <v>-1.7199</v>
      </c>
      <c r="M3998" t="s">
        <v>82</v>
      </c>
    </row>
    <row r="3999" spans="1:13">
      <c r="A3999" t="s">
        <v>103</v>
      </c>
      <c r="B3999" t="s">
        <v>104</v>
      </c>
      <c r="C3999" t="str">
        <f>TEXT(D3999, "mmm")</f>
        <v>Mar</v>
      </c>
      <c r="D3999" s="1">
        <v>45370</v>
      </c>
      <c r="E3999" t="s">
        <v>102</v>
      </c>
      <c r="F3999" t="s">
        <v>101</v>
      </c>
      <c r="G3999">
        <v>21700</v>
      </c>
      <c r="H3999">
        <v>11.85</v>
      </c>
      <c r="I3999">
        <v>257145</v>
      </c>
      <c r="J3999" t="s">
        <v>81</v>
      </c>
      <c r="K3999">
        <v>-9.2830535420459492E-3</v>
      </c>
      <c r="L3999">
        <v>-0.92830000000000001</v>
      </c>
      <c r="M3999" t="s">
        <v>82</v>
      </c>
    </row>
    <row r="4000" spans="1:13">
      <c r="A4000" t="s">
        <v>103</v>
      </c>
      <c r="B4000" t="s">
        <v>104</v>
      </c>
      <c r="C4000" t="str">
        <f>TEXT(D4000, "mmm")</f>
        <v>Mar</v>
      </c>
      <c r="D4000" s="1">
        <v>45370</v>
      </c>
      <c r="E4000" t="s">
        <v>100</v>
      </c>
      <c r="F4000" t="s">
        <v>101</v>
      </c>
      <c r="G4000">
        <v>21700</v>
      </c>
      <c r="H4000">
        <v>11.85</v>
      </c>
      <c r="I4000">
        <v>257145</v>
      </c>
      <c r="J4000" t="s">
        <v>81</v>
      </c>
      <c r="K4000">
        <v>-9.2830535420459492E-3</v>
      </c>
      <c r="L4000">
        <v>-0.92830000000000001</v>
      </c>
      <c r="M4000" t="s">
        <v>82</v>
      </c>
    </row>
    <row r="4001" spans="1:13">
      <c r="A4001" t="s">
        <v>2543</v>
      </c>
      <c r="B4001" t="s">
        <v>2544</v>
      </c>
      <c r="C4001" t="str">
        <f>TEXT(D4001, "mmm")</f>
        <v>Mar</v>
      </c>
      <c r="D4001" s="1">
        <v>45370</v>
      </c>
      <c r="E4001" t="s">
        <v>2545</v>
      </c>
      <c r="F4001" t="s">
        <v>128</v>
      </c>
      <c r="G4001">
        <v>759.37</v>
      </c>
      <c r="H4001">
        <v>24.8</v>
      </c>
      <c r="I4001">
        <v>18832.376</v>
      </c>
      <c r="J4001" t="s">
        <v>81</v>
      </c>
      <c r="K4001">
        <v>2.352947430507291E-2</v>
      </c>
      <c r="L4001">
        <v>2.3529</v>
      </c>
      <c r="M4001" t="s">
        <v>82</v>
      </c>
    </row>
    <row r="4002" spans="1:13">
      <c r="A4002" t="s">
        <v>408</v>
      </c>
      <c r="B4002" t="s">
        <v>409</v>
      </c>
      <c r="C4002" t="str">
        <f>TEXT(D4002, "mmm")</f>
        <v>Mar</v>
      </c>
      <c r="D4002" s="1">
        <v>45370</v>
      </c>
      <c r="E4002" t="s">
        <v>2509</v>
      </c>
      <c r="F4002" t="s">
        <v>80</v>
      </c>
      <c r="G4002">
        <v>50000</v>
      </c>
      <c r="H4002">
        <v>4.76</v>
      </c>
      <c r="I4002">
        <v>238000</v>
      </c>
      <c r="J4002" t="s">
        <v>81</v>
      </c>
      <c r="K4002">
        <v>0.55485237161108603</v>
      </c>
      <c r="L4002">
        <v>55.485199999999999</v>
      </c>
      <c r="M4002" t="s">
        <v>82</v>
      </c>
    </row>
    <row r="4003" spans="1:13">
      <c r="A4003" t="s">
        <v>2546</v>
      </c>
      <c r="B4003" t="s">
        <v>2547</v>
      </c>
      <c r="C4003" t="str">
        <f>TEXT(D4003, "mmm")</f>
        <v>Mar</v>
      </c>
      <c r="D4003" s="1">
        <v>45370</v>
      </c>
      <c r="E4003" t="s">
        <v>102</v>
      </c>
      <c r="F4003" t="s">
        <v>101</v>
      </c>
      <c r="G4003">
        <v>36975</v>
      </c>
      <c r="H4003">
        <v>17.75</v>
      </c>
      <c r="I4003">
        <v>656306.25</v>
      </c>
      <c r="J4003" t="s">
        <v>86</v>
      </c>
      <c r="K4003">
        <v>-1.0746373017747951E-2</v>
      </c>
      <c r="L4003">
        <v>-1.0746</v>
      </c>
      <c r="M4003" t="s">
        <v>82</v>
      </c>
    </row>
    <row r="4004" spans="1:13">
      <c r="A4004" t="s">
        <v>2546</v>
      </c>
      <c r="B4004" t="s">
        <v>2547</v>
      </c>
      <c r="C4004" t="str">
        <f>TEXT(D4004, "mmm")</f>
        <v>Mar</v>
      </c>
      <c r="D4004" s="1">
        <v>45370</v>
      </c>
      <c r="E4004" t="s">
        <v>100</v>
      </c>
      <c r="F4004" t="s">
        <v>101</v>
      </c>
      <c r="G4004">
        <v>36975</v>
      </c>
      <c r="H4004">
        <v>17.75</v>
      </c>
      <c r="I4004">
        <v>656306.25</v>
      </c>
      <c r="J4004" t="s">
        <v>86</v>
      </c>
      <c r="K4004">
        <v>-1.0746373017747951E-2</v>
      </c>
      <c r="L4004">
        <v>-1.0746</v>
      </c>
      <c r="M4004" t="s">
        <v>82</v>
      </c>
    </row>
    <row r="4005" spans="1:13">
      <c r="A4005" t="s">
        <v>2235</v>
      </c>
      <c r="B4005" t="s">
        <v>2236</v>
      </c>
      <c r="C4005" t="str">
        <f>TEXT(D4005, "mmm")</f>
        <v>Mar</v>
      </c>
      <c r="D4005" s="1">
        <v>45370</v>
      </c>
      <c r="E4005" t="s">
        <v>2548</v>
      </c>
      <c r="F4005" t="s">
        <v>101</v>
      </c>
      <c r="G4005">
        <v>9674000</v>
      </c>
      <c r="H4005">
        <v>0.02</v>
      </c>
      <c r="I4005">
        <v>193480</v>
      </c>
      <c r="J4005" t="s">
        <v>86</v>
      </c>
      <c r="K4005">
        <v>-0.31806819990585178</v>
      </c>
      <c r="L4005">
        <v>-31.806799999999999</v>
      </c>
      <c r="M4005" t="s">
        <v>82</v>
      </c>
    </row>
    <row r="4006" spans="1:13">
      <c r="A4006" t="s">
        <v>2174</v>
      </c>
      <c r="B4006" t="s">
        <v>2175</v>
      </c>
      <c r="C4006" t="str">
        <f>TEXT(D4006, "mmm")</f>
        <v>Mar</v>
      </c>
      <c r="D4006" s="1">
        <v>45370</v>
      </c>
      <c r="E4006" t="s">
        <v>2549</v>
      </c>
      <c r="F4006" t="s">
        <v>101</v>
      </c>
      <c r="G4006">
        <v>20342</v>
      </c>
      <c r="H4006">
        <v>5.71</v>
      </c>
      <c r="I4006">
        <v>116152.82</v>
      </c>
      <c r="J4006" t="s">
        <v>86</v>
      </c>
      <c r="K4006">
        <v>0.56379299940592675</v>
      </c>
      <c r="L4006">
        <v>56.379300000000001</v>
      </c>
      <c r="M4006" t="s">
        <v>82</v>
      </c>
    </row>
    <row r="4007" spans="1:13">
      <c r="A4007" t="s">
        <v>2174</v>
      </c>
      <c r="B4007" t="s">
        <v>2175</v>
      </c>
      <c r="C4007" t="str">
        <f>TEXT(D4007, "mmm")</f>
        <v>Mar</v>
      </c>
      <c r="D4007" s="1">
        <v>45370</v>
      </c>
      <c r="E4007" t="s">
        <v>2550</v>
      </c>
      <c r="F4007" t="s">
        <v>101</v>
      </c>
      <c r="G4007">
        <v>20342</v>
      </c>
      <c r="H4007">
        <v>5.71</v>
      </c>
      <c r="I4007">
        <v>116152.82</v>
      </c>
      <c r="J4007" t="s">
        <v>86</v>
      </c>
      <c r="K4007">
        <v>0.56379299940592675</v>
      </c>
      <c r="L4007">
        <v>56.379300000000001</v>
      </c>
      <c r="M4007" t="s">
        <v>82</v>
      </c>
    </row>
    <row r="4008" spans="1:13">
      <c r="A4008" t="s">
        <v>2174</v>
      </c>
      <c r="B4008" t="s">
        <v>2175</v>
      </c>
      <c r="C4008" t="str">
        <f>TEXT(D4008, "mmm")</f>
        <v>Mar</v>
      </c>
      <c r="D4008" s="1">
        <v>45370</v>
      </c>
      <c r="E4008" t="s">
        <v>2551</v>
      </c>
      <c r="F4008" t="s">
        <v>101</v>
      </c>
      <c r="G4008">
        <v>20342</v>
      </c>
      <c r="H4008">
        <v>5.71</v>
      </c>
      <c r="I4008">
        <v>116152.82</v>
      </c>
      <c r="J4008" t="s">
        <v>86</v>
      </c>
      <c r="K4008">
        <v>0.56379299940592675</v>
      </c>
      <c r="L4008">
        <v>56.379300000000001</v>
      </c>
      <c r="M4008" t="s">
        <v>82</v>
      </c>
    </row>
    <row r="4009" spans="1:13">
      <c r="A4009" t="s">
        <v>2174</v>
      </c>
      <c r="B4009" t="s">
        <v>2175</v>
      </c>
      <c r="C4009" t="str">
        <f>TEXT(D4009, "mmm")</f>
        <v>Mar</v>
      </c>
      <c r="D4009" s="1">
        <v>45370</v>
      </c>
      <c r="E4009" t="s">
        <v>2552</v>
      </c>
      <c r="F4009" t="s">
        <v>101</v>
      </c>
      <c r="G4009">
        <v>20342</v>
      </c>
      <c r="H4009">
        <v>5.71</v>
      </c>
      <c r="I4009">
        <v>116152.82</v>
      </c>
      <c r="J4009" t="s">
        <v>86</v>
      </c>
      <c r="K4009">
        <v>0.56379299940592675</v>
      </c>
      <c r="L4009">
        <v>56.379300000000001</v>
      </c>
      <c r="M4009" t="s">
        <v>82</v>
      </c>
    </row>
    <row r="4010" spans="1:13">
      <c r="A4010" t="s">
        <v>1742</v>
      </c>
      <c r="B4010" t="s">
        <v>1743</v>
      </c>
      <c r="C4010" t="str">
        <f>TEXT(D4010, "mmm")</f>
        <v>Mar</v>
      </c>
      <c r="D4010" s="1">
        <v>45370</v>
      </c>
      <c r="E4010" t="s">
        <v>109</v>
      </c>
      <c r="F4010" t="s">
        <v>101</v>
      </c>
      <c r="G4010">
        <v>85423</v>
      </c>
      <c r="H4010">
        <v>28.55</v>
      </c>
      <c r="I4010">
        <v>2438826.65</v>
      </c>
      <c r="J4010" t="s">
        <v>86</v>
      </c>
      <c r="K4010">
        <v>-6.3304337211277151E-2</v>
      </c>
      <c r="L4010">
        <v>-6.3304</v>
      </c>
      <c r="M4010" t="s">
        <v>82</v>
      </c>
    </row>
    <row r="4011" spans="1:13">
      <c r="A4011" t="s">
        <v>2174</v>
      </c>
      <c r="B4011" t="s">
        <v>2175</v>
      </c>
      <c r="C4011" t="str">
        <f>TEXT(D4011, "mmm")</f>
        <v>Mar</v>
      </c>
      <c r="D4011" s="1">
        <v>45370</v>
      </c>
      <c r="E4011" t="s">
        <v>2553</v>
      </c>
      <c r="F4011" t="s">
        <v>80</v>
      </c>
      <c r="G4011">
        <v>3000</v>
      </c>
      <c r="H4011">
        <v>5.5</v>
      </c>
      <c r="I4011">
        <v>16500</v>
      </c>
      <c r="J4011" t="s">
        <v>81</v>
      </c>
      <c r="K4011">
        <v>0.56379299940592675</v>
      </c>
      <c r="L4011">
        <v>56.379300000000001</v>
      </c>
      <c r="M4011" t="s">
        <v>82</v>
      </c>
    </row>
    <row r="4012" spans="1:13">
      <c r="A4012" t="s">
        <v>2242</v>
      </c>
      <c r="B4012" t="s">
        <v>2243</v>
      </c>
      <c r="C4012" t="str">
        <f>TEXT(D4012, "mmm")</f>
        <v>Mar</v>
      </c>
      <c r="D4012" s="1">
        <v>45370</v>
      </c>
      <c r="E4012" t="s">
        <v>2554</v>
      </c>
      <c r="F4012" t="s">
        <v>80</v>
      </c>
      <c r="G4012">
        <v>4100</v>
      </c>
      <c r="H4012">
        <v>5.96</v>
      </c>
      <c r="I4012">
        <v>24436</v>
      </c>
      <c r="J4012" t="s">
        <v>81</v>
      </c>
      <c r="K4012">
        <v>-1.01180733545736E-2</v>
      </c>
      <c r="L4012">
        <v>-1.0118</v>
      </c>
      <c r="M4012" t="s">
        <v>82</v>
      </c>
    </row>
    <row r="4013" spans="1:13">
      <c r="A4013" t="s">
        <v>1742</v>
      </c>
      <c r="B4013" t="s">
        <v>1743</v>
      </c>
      <c r="C4013" t="str">
        <f>TEXT(D4013, "mmm")</f>
        <v>Mar</v>
      </c>
      <c r="D4013" s="1">
        <v>45370</v>
      </c>
      <c r="E4013" t="s">
        <v>111</v>
      </c>
      <c r="F4013" t="s">
        <v>101</v>
      </c>
      <c r="G4013">
        <v>85423</v>
      </c>
      <c r="H4013">
        <v>28.55</v>
      </c>
      <c r="I4013">
        <v>2438826.65</v>
      </c>
      <c r="J4013" t="s">
        <v>86</v>
      </c>
      <c r="K4013">
        <v>-6.3304337211277151E-2</v>
      </c>
      <c r="L4013">
        <v>-6.3304</v>
      </c>
      <c r="M4013" t="s">
        <v>82</v>
      </c>
    </row>
    <row r="4014" spans="1:13">
      <c r="A4014" t="s">
        <v>1742</v>
      </c>
      <c r="B4014" t="s">
        <v>1743</v>
      </c>
      <c r="C4014" t="str">
        <f>TEXT(D4014, "mmm")</f>
        <v>Mar</v>
      </c>
      <c r="D4014" s="1">
        <v>45370</v>
      </c>
      <c r="E4014" t="s">
        <v>110</v>
      </c>
      <c r="F4014" t="s">
        <v>101</v>
      </c>
      <c r="G4014">
        <v>85423</v>
      </c>
      <c r="H4014">
        <v>28.55</v>
      </c>
      <c r="I4014">
        <v>2438826.65</v>
      </c>
      <c r="J4014" t="s">
        <v>86</v>
      </c>
      <c r="K4014">
        <v>-6.3304337211277151E-2</v>
      </c>
      <c r="L4014">
        <v>-6.3304</v>
      </c>
      <c r="M4014" t="s">
        <v>82</v>
      </c>
    </row>
    <row r="4015" spans="1:13">
      <c r="A4015" t="s">
        <v>2555</v>
      </c>
      <c r="B4015" t="s">
        <v>2556</v>
      </c>
      <c r="C4015" t="str">
        <f>TEXT(D4015, "mmm")</f>
        <v>Mar</v>
      </c>
      <c r="D4015" s="1">
        <v>45370</v>
      </c>
      <c r="E4015" t="s">
        <v>102</v>
      </c>
      <c r="F4015" t="s">
        <v>101</v>
      </c>
      <c r="G4015">
        <v>28148</v>
      </c>
      <c r="H4015">
        <v>11.93</v>
      </c>
      <c r="I4015">
        <v>335805.64</v>
      </c>
      <c r="J4015" t="s">
        <v>86</v>
      </c>
      <c r="K4015">
        <v>3.0859250834333048E-2</v>
      </c>
      <c r="L4015">
        <v>3.0859000000000001</v>
      </c>
      <c r="M4015" t="s">
        <v>82</v>
      </c>
    </row>
    <row r="4016" spans="1:13">
      <c r="A4016" t="s">
        <v>2481</v>
      </c>
      <c r="B4016" t="s">
        <v>2482</v>
      </c>
      <c r="C4016" t="str">
        <f>TEXT(D4016, "mmm")</f>
        <v>Mar</v>
      </c>
      <c r="D4016" s="1">
        <v>45370</v>
      </c>
      <c r="E4016" t="s">
        <v>2557</v>
      </c>
      <c r="F4016" t="s">
        <v>217</v>
      </c>
      <c r="G4016">
        <v>20000</v>
      </c>
      <c r="H4016">
        <v>2.77</v>
      </c>
      <c r="I4016">
        <v>55400</v>
      </c>
      <c r="J4016" t="s">
        <v>81</v>
      </c>
      <c r="K4016">
        <v>-6.6147798556890347E-2</v>
      </c>
      <c r="L4016">
        <v>-6.6147999999999998</v>
      </c>
      <c r="M4016" t="s">
        <v>82</v>
      </c>
    </row>
    <row r="4017" spans="1:13">
      <c r="A4017" t="s">
        <v>2555</v>
      </c>
      <c r="B4017" t="s">
        <v>2556</v>
      </c>
      <c r="C4017" t="str">
        <f>TEXT(D4017, "mmm")</f>
        <v>Mar</v>
      </c>
      <c r="D4017" s="1">
        <v>45370</v>
      </c>
      <c r="E4017" t="s">
        <v>100</v>
      </c>
      <c r="F4017" t="s">
        <v>101</v>
      </c>
      <c r="G4017">
        <v>28148</v>
      </c>
      <c r="H4017">
        <v>11.93</v>
      </c>
      <c r="I4017">
        <v>335805.64</v>
      </c>
      <c r="J4017" t="s">
        <v>86</v>
      </c>
      <c r="K4017">
        <v>3.0859250834333048E-2</v>
      </c>
      <c r="L4017">
        <v>3.0859000000000001</v>
      </c>
      <c r="M4017" t="s">
        <v>82</v>
      </c>
    </row>
    <row r="4018" spans="1:13">
      <c r="A4018" t="s">
        <v>2518</v>
      </c>
      <c r="B4018" t="s">
        <v>2519</v>
      </c>
      <c r="C4018" t="str">
        <f>TEXT(D4018, "mmm")</f>
        <v>Mar</v>
      </c>
      <c r="D4018" s="1">
        <v>45370</v>
      </c>
      <c r="E4018" t="s">
        <v>2520</v>
      </c>
      <c r="F4018" t="s">
        <v>217</v>
      </c>
      <c r="G4018">
        <v>25000</v>
      </c>
      <c r="H4018">
        <v>0.87</v>
      </c>
      <c r="I4018">
        <v>21750</v>
      </c>
      <c r="J4018" t="s">
        <v>81</v>
      </c>
      <c r="K4018">
        <v>-7.5067017274081382E-2</v>
      </c>
      <c r="L4018">
        <v>-7.5067000000000004</v>
      </c>
      <c r="M4018" t="s">
        <v>82</v>
      </c>
    </row>
    <row r="4019" spans="1:13">
      <c r="A4019" t="s">
        <v>2450</v>
      </c>
      <c r="B4019" t="s">
        <v>2451</v>
      </c>
      <c r="C4019" t="str">
        <f>TEXT(D4019, "mmm")</f>
        <v>Mar</v>
      </c>
      <c r="D4019" s="1">
        <v>45370</v>
      </c>
      <c r="E4019" t="s">
        <v>2452</v>
      </c>
      <c r="F4019" t="s">
        <v>80</v>
      </c>
      <c r="G4019">
        <v>2617</v>
      </c>
      <c r="H4019">
        <v>83</v>
      </c>
      <c r="I4019">
        <v>217211</v>
      </c>
      <c r="J4019" t="s">
        <v>86</v>
      </c>
      <c r="K4019">
        <v>3.9366559530145118E-3</v>
      </c>
      <c r="L4019">
        <v>0.39369999999999999</v>
      </c>
      <c r="M4019" t="s">
        <v>82</v>
      </c>
    </row>
    <row r="4020" spans="1:13">
      <c r="A4020" t="s">
        <v>2558</v>
      </c>
      <c r="B4020" t="s">
        <v>2559</v>
      </c>
      <c r="C4020" t="str">
        <f>TEXT(D4020, "mmm")</f>
        <v>Mar</v>
      </c>
      <c r="D4020" s="1">
        <v>45370</v>
      </c>
      <c r="E4020" t="s">
        <v>2560</v>
      </c>
      <c r="F4020" t="s">
        <v>118</v>
      </c>
      <c r="G4020">
        <v>5000</v>
      </c>
      <c r="H4020">
        <v>2.88</v>
      </c>
      <c r="I4020">
        <v>14400</v>
      </c>
      <c r="J4020" t="s">
        <v>81</v>
      </c>
      <c r="K4020">
        <v>-4.7445297076074588E-2</v>
      </c>
      <c r="L4020">
        <v>-4.7445000000000004</v>
      </c>
      <c r="M4020" t="s">
        <v>82</v>
      </c>
    </row>
    <row r="4021" spans="1:13">
      <c r="A4021" t="s">
        <v>142</v>
      </c>
      <c r="B4021" t="s">
        <v>143</v>
      </c>
      <c r="C4021" t="str">
        <f>TEXT(D4021, "mmm")</f>
        <v>Mar</v>
      </c>
      <c r="D4021" s="1">
        <v>45370</v>
      </c>
      <c r="E4021" t="s">
        <v>102</v>
      </c>
      <c r="F4021" t="s">
        <v>101</v>
      </c>
      <c r="G4021">
        <v>51583</v>
      </c>
      <c r="H4021">
        <v>16.71</v>
      </c>
      <c r="I4021">
        <v>861951.93</v>
      </c>
      <c r="J4021" t="s">
        <v>81</v>
      </c>
      <c r="K4021">
        <v>1.6736369203218079E-2</v>
      </c>
      <c r="L4021">
        <v>1.6736</v>
      </c>
      <c r="M4021" t="s">
        <v>82</v>
      </c>
    </row>
    <row r="4022" spans="1:13">
      <c r="A4022" t="s">
        <v>142</v>
      </c>
      <c r="B4022" t="s">
        <v>143</v>
      </c>
      <c r="C4022" t="str">
        <f>TEXT(D4022, "mmm")</f>
        <v>Mar</v>
      </c>
      <c r="D4022" s="1">
        <v>45370</v>
      </c>
      <c r="E4022" t="s">
        <v>100</v>
      </c>
      <c r="F4022" t="s">
        <v>101</v>
      </c>
      <c r="G4022">
        <v>51583</v>
      </c>
      <c r="H4022">
        <v>16.71</v>
      </c>
      <c r="I4022">
        <v>861951.93</v>
      </c>
      <c r="J4022" t="s">
        <v>81</v>
      </c>
      <c r="K4022">
        <v>1.6736369203218079E-2</v>
      </c>
      <c r="L4022">
        <v>1.6736</v>
      </c>
      <c r="M4022" t="s">
        <v>82</v>
      </c>
    </row>
    <row r="4023" spans="1:13">
      <c r="A4023" t="s">
        <v>2109</v>
      </c>
      <c r="B4023" t="s">
        <v>2110</v>
      </c>
      <c r="C4023" t="str">
        <f>TEXT(D4023, "mmm")</f>
        <v>Mar</v>
      </c>
      <c r="D4023" s="1">
        <v>45370</v>
      </c>
      <c r="E4023" t="s">
        <v>2111</v>
      </c>
      <c r="F4023" t="s">
        <v>80</v>
      </c>
      <c r="G4023">
        <v>6000</v>
      </c>
      <c r="H4023">
        <v>25.58</v>
      </c>
      <c r="I4023">
        <v>153480</v>
      </c>
      <c r="J4023" t="s">
        <v>86</v>
      </c>
      <c r="K4023">
        <v>-8.4680030221431224E-3</v>
      </c>
      <c r="L4023">
        <v>-0.8468</v>
      </c>
      <c r="M4023" t="s">
        <v>82</v>
      </c>
    </row>
    <row r="4024" spans="1:13">
      <c r="A4024" t="s">
        <v>2561</v>
      </c>
      <c r="B4024" t="s">
        <v>2562</v>
      </c>
      <c r="C4024" t="str">
        <f>TEXT(D4024, "mmm")</f>
        <v>Mar</v>
      </c>
      <c r="D4024" s="1">
        <v>45370</v>
      </c>
      <c r="E4024" t="s">
        <v>2563</v>
      </c>
      <c r="F4024" t="s">
        <v>80</v>
      </c>
      <c r="G4024">
        <v>370000</v>
      </c>
      <c r="H4024">
        <v>0.27</v>
      </c>
      <c r="I4024">
        <v>99900</v>
      </c>
      <c r="J4024" t="s">
        <v>86</v>
      </c>
      <c r="K4024">
        <v>0.29999993294477562</v>
      </c>
      <c r="L4024">
        <v>30</v>
      </c>
      <c r="M4024" t="s">
        <v>82</v>
      </c>
    </row>
    <row r="4025" spans="1:13">
      <c r="A4025" t="s">
        <v>133</v>
      </c>
      <c r="B4025" t="s">
        <v>134</v>
      </c>
      <c r="C4025" t="str">
        <f>TEXT(D4025, "mmm")</f>
        <v>Mar</v>
      </c>
      <c r="D4025" s="1">
        <v>45370</v>
      </c>
      <c r="E4025" t="s">
        <v>102</v>
      </c>
      <c r="F4025" t="s">
        <v>101</v>
      </c>
      <c r="G4025">
        <v>11342</v>
      </c>
      <c r="H4025">
        <v>10.210000000000001</v>
      </c>
      <c r="I4025">
        <v>115801.82</v>
      </c>
      <c r="J4025" t="s">
        <v>81</v>
      </c>
      <c r="K4025">
        <v>-1.077388345844355E-2</v>
      </c>
      <c r="L4025">
        <v>-1.0773999999999999</v>
      </c>
      <c r="M4025" t="s">
        <v>82</v>
      </c>
    </row>
    <row r="4026" spans="1:13">
      <c r="A4026" t="s">
        <v>133</v>
      </c>
      <c r="B4026" t="s">
        <v>134</v>
      </c>
      <c r="C4026" t="str">
        <f>TEXT(D4026, "mmm")</f>
        <v>Mar</v>
      </c>
      <c r="D4026" s="1">
        <v>45370</v>
      </c>
      <c r="E4026" t="s">
        <v>100</v>
      </c>
      <c r="F4026" t="s">
        <v>101</v>
      </c>
      <c r="G4026">
        <v>11342</v>
      </c>
      <c r="H4026">
        <v>10.210000000000001</v>
      </c>
      <c r="I4026">
        <v>115801.82</v>
      </c>
      <c r="J4026" t="s">
        <v>81</v>
      </c>
      <c r="K4026">
        <v>-1.077388345844355E-2</v>
      </c>
      <c r="L4026">
        <v>-1.0773999999999999</v>
      </c>
      <c r="M4026" t="s">
        <v>82</v>
      </c>
    </row>
    <row r="4027" spans="1:13">
      <c r="A4027" t="s">
        <v>2059</v>
      </c>
      <c r="B4027" t="s">
        <v>2060</v>
      </c>
      <c r="C4027" t="str">
        <f>TEXT(D4027, "mmm")</f>
        <v>Mar</v>
      </c>
      <c r="D4027" s="1">
        <v>45370</v>
      </c>
      <c r="E4027" t="s">
        <v>102</v>
      </c>
      <c r="F4027" t="s">
        <v>101</v>
      </c>
      <c r="G4027">
        <v>13886</v>
      </c>
      <c r="H4027">
        <v>10.28</v>
      </c>
      <c r="I4027">
        <v>142748.07999999999</v>
      </c>
      <c r="J4027" t="s">
        <v>81</v>
      </c>
      <c r="K4027">
        <v>4.8639129170624518E-3</v>
      </c>
      <c r="L4027">
        <v>0.4864</v>
      </c>
      <c r="M4027" t="s">
        <v>82</v>
      </c>
    </row>
    <row r="4028" spans="1:13">
      <c r="A4028" t="s">
        <v>2059</v>
      </c>
      <c r="B4028" t="s">
        <v>2060</v>
      </c>
      <c r="C4028" t="str">
        <f>TEXT(D4028, "mmm")</f>
        <v>Mar</v>
      </c>
      <c r="D4028" s="1">
        <v>45370</v>
      </c>
      <c r="E4028" t="s">
        <v>100</v>
      </c>
      <c r="F4028" t="s">
        <v>101</v>
      </c>
      <c r="G4028">
        <v>13886</v>
      </c>
      <c r="H4028">
        <v>10.28</v>
      </c>
      <c r="I4028">
        <v>142748.07999999999</v>
      </c>
      <c r="J4028" t="s">
        <v>81</v>
      </c>
      <c r="K4028">
        <v>4.8639129170624518E-3</v>
      </c>
      <c r="L4028">
        <v>0.4864</v>
      </c>
      <c r="M4028" t="s">
        <v>82</v>
      </c>
    </row>
    <row r="4029" spans="1:13">
      <c r="A4029" t="s">
        <v>1745</v>
      </c>
      <c r="B4029" t="s">
        <v>1746</v>
      </c>
      <c r="C4029" t="str">
        <f>TEXT(D4029, "mmm")</f>
        <v>Mar</v>
      </c>
      <c r="D4029" s="1">
        <v>45371</v>
      </c>
      <c r="E4029" t="s">
        <v>1747</v>
      </c>
      <c r="F4029" t="s">
        <v>101</v>
      </c>
      <c r="G4029">
        <v>5392</v>
      </c>
      <c r="H4029">
        <v>2</v>
      </c>
      <c r="I4029">
        <v>10784</v>
      </c>
      <c r="J4029" t="s">
        <v>81</v>
      </c>
      <c r="K4029">
        <v>0.144278588671132</v>
      </c>
      <c r="L4029">
        <v>14.427899999999999</v>
      </c>
      <c r="M4029" t="s">
        <v>82</v>
      </c>
    </row>
    <row r="4030" spans="1:13">
      <c r="A4030" t="s">
        <v>2531</v>
      </c>
      <c r="B4030" t="s">
        <v>2532</v>
      </c>
      <c r="C4030" t="str">
        <f>TEXT(D4030, "mmm")</f>
        <v>Mar</v>
      </c>
      <c r="D4030" s="1">
        <v>45371</v>
      </c>
      <c r="E4030" t="s">
        <v>2533</v>
      </c>
      <c r="F4030" t="s">
        <v>80</v>
      </c>
      <c r="G4030">
        <v>1128</v>
      </c>
      <c r="H4030">
        <v>12.66</v>
      </c>
      <c r="I4030">
        <v>14280.48</v>
      </c>
      <c r="J4030" t="s">
        <v>81</v>
      </c>
      <c r="K4030">
        <v>3.5955020862964433E-2</v>
      </c>
      <c r="L4030">
        <v>3.5954999999999999</v>
      </c>
      <c r="M4030" t="s">
        <v>82</v>
      </c>
    </row>
    <row r="4031" spans="1:13">
      <c r="A4031" t="s">
        <v>2481</v>
      </c>
      <c r="B4031" t="s">
        <v>2482</v>
      </c>
      <c r="C4031" t="str">
        <f>TEXT(D4031, "mmm")</f>
        <v>Mar</v>
      </c>
      <c r="D4031" s="1">
        <v>45371</v>
      </c>
      <c r="E4031" t="s">
        <v>2564</v>
      </c>
      <c r="F4031" t="s">
        <v>118</v>
      </c>
      <c r="G4031">
        <v>7000</v>
      </c>
      <c r="H4031">
        <v>2.86</v>
      </c>
      <c r="I4031">
        <v>20020</v>
      </c>
      <c r="J4031" t="s">
        <v>81</v>
      </c>
      <c r="K4031">
        <v>-0.15467628459803101</v>
      </c>
      <c r="L4031">
        <v>-15.467599999999999</v>
      </c>
      <c r="M4031" t="s">
        <v>82</v>
      </c>
    </row>
    <row r="4032" spans="1:13">
      <c r="A4032" t="s">
        <v>1536</v>
      </c>
      <c r="B4032" t="s">
        <v>1537</v>
      </c>
      <c r="C4032" t="str">
        <f>TEXT(D4032, "mmm")</f>
        <v>Mar</v>
      </c>
      <c r="D4032" s="1">
        <v>45371</v>
      </c>
      <c r="E4032" t="s">
        <v>1538</v>
      </c>
      <c r="F4032" t="s">
        <v>80</v>
      </c>
      <c r="G4032">
        <v>4000</v>
      </c>
      <c r="H4032">
        <v>8.09</v>
      </c>
      <c r="I4032">
        <v>32360</v>
      </c>
      <c r="J4032" t="s">
        <v>81</v>
      </c>
      <c r="K4032">
        <v>1.368147024489952E-2</v>
      </c>
      <c r="L4032">
        <v>1.3681000000000001</v>
      </c>
      <c r="M4032" t="s">
        <v>82</v>
      </c>
    </row>
    <row r="4033" spans="1:13">
      <c r="A4033" t="s">
        <v>2495</v>
      </c>
      <c r="B4033" t="s">
        <v>2496</v>
      </c>
      <c r="C4033" t="str">
        <f>TEXT(D4033, "mmm")</f>
        <v>Mar</v>
      </c>
      <c r="D4033" s="1">
        <v>45371</v>
      </c>
      <c r="E4033" t="s">
        <v>2497</v>
      </c>
      <c r="F4033" t="s">
        <v>80</v>
      </c>
      <c r="G4033">
        <v>1000</v>
      </c>
      <c r="H4033">
        <v>27.5</v>
      </c>
      <c r="I4033">
        <v>27500</v>
      </c>
      <c r="J4033" t="s">
        <v>86</v>
      </c>
      <c r="K4033">
        <v>-7.2798268755990048E-2</v>
      </c>
      <c r="L4033">
        <v>-7.2797999999999998</v>
      </c>
      <c r="M4033" t="s">
        <v>82</v>
      </c>
    </row>
    <row r="4034" spans="1:13">
      <c r="A4034" t="s">
        <v>129</v>
      </c>
      <c r="B4034" t="s">
        <v>130</v>
      </c>
      <c r="C4034" t="str">
        <f>TEXT(D4034, "mmm")</f>
        <v>Mar</v>
      </c>
      <c r="D4034" s="1">
        <v>45371</v>
      </c>
      <c r="E4034" t="s">
        <v>110</v>
      </c>
      <c r="F4034" t="s">
        <v>101</v>
      </c>
      <c r="G4034">
        <v>24000</v>
      </c>
      <c r="H4034">
        <v>6.89</v>
      </c>
      <c r="I4034">
        <v>165360</v>
      </c>
      <c r="J4034" t="s">
        <v>81</v>
      </c>
      <c r="K4034">
        <v>1.443034506428464E-3</v>
      </c>
      <c r="L4034">
        <v>0.14430000000000001</v>
      </c>
      <c r="M4034" t="s">
        <v>82</v>
      </c>
    </row>
    <row r="4035" spans="1:13">
      <c r="A4035" t="s">
        <v>129</v>
      </c>
      <c r="B4035" t="s">
        <v>130</v>
      </c>
      <c r="C4035" t="str">
        <f>TEXT(D4035, "mmm")</f>
        <v>Mar</v>
      </c>
      <c r="D4035" s="1">
        <v>45371</v>
      </c>
      <c r="E4035" t="s">
        <v>109</v>
      </c>
      <c r="F4035" t="s">
        <v>101</v>
      </c>
      <c r="G4035">
        <v>24000</v>
      </c>
      <c r="H4035">
        <v>6.89</v>
      </c>
      <c r="I4035">
        <v>165360</v>
      </c>
      <c r="J4035" t="s">
        <v>81</v>
      </c>
      <c r="K4035">
        <v>1.443034506428464E-3</v>
      </c>
      <c r="L4035">
        <v>0.14430000000000001</v>
      </c>
      <c r="M4035" t="s">
        <v>82</v>
      </c>
    </row>
    <row r="4036" spans="1:13">
      <c r="A4036" t="s">
        <v>129</v>
      </c>
      <c r="B4036" t="s">
        <v>130</v>
      </c>
      <c r="C4036" t="str">
        <f>TEXT(D4036, "mmm")</f>
        <v>Mar</v>
      </c>
      <c r="D4036" s="1">
        <v>45371</v>
      </c>
      <c r="E4036" t="s">
        <v>111</v>
      </c>
      <c r="F4036" t="s">
        <v>101</v>
      </c>
      <c r="G4036">
        <v>24000</v>
      </c>
      <c r="H4036">
        <v>6.89</v>
      </c>
      <c r="I4036">
        <v>165360</v>
      </c>
      <c r="J4036" t="s">
        <v>81</v>
      </c>
      <c r="K4036">
        <v>1.443034506428464E-3</v>
      </c>
      <c r="L4036">
        <v>0.14430000000000001</v>
      </c>
      <c r="M4036" t="s">
        <v>82</v>
      </c>
    </row>
    <row r="4037" spans="1:13">
      <c r="A4037" t="s">
        <v>2565</v>
      </c>
      <c r="B4037" t="s">
        <v>2566</v>
      </c>
      <c r="C4037" t="str">
        <f>TEXT(D4037, "mmm")</f>
        <v>Mar</v>
      </c>
      <c r="D4037" s="1">
        <v>45371</v>
      </c>
      <c r="E4037" t="s">
        <v>2567</v>
      </c>
      <c r="F4037" t="s">
        <v>101</v>
      </c>
      <c r="G4037">
        <v>50600</v>
      </c>
      <c r="H4037">
        <v>9.65</v>
      </c>
      <c r="I4037">
        <v>488290</v>
      </c>
      <c r="J4037" t="s">
        <v>86</v>
      </c>
      <c r="K4037">
        <v>0.24999990934655189</v>
      </c>
      <c r="L4037">
        <v>25</v>
      </c>
      <c r="M4037" t="s">
        <v>82</v>
      </c>
    </row>
    <row r="4038" spans="1:13">
      <c r="A4038" t="s">
        <v>2568</v>
      </c>
      <c r="B4038" t="s">
        <v>2569</v>
      </c>
      <c r="C4038" t="str">
        <f>TEXT(D4038, "mmm")</f>
        <v>Mar</v>
      </c>
      <c r="D4038" s="1">
        <v>45371</v>
      </c>
      <c r="E4038" t="s">
        <v>2570</v>
      </c>
      <c r="F4038" t="s">
        <v>118</v>
      </c>
      <c r="G4038">
        <v>4000</v>
      </c>
      <c r="H4038">
        <v>10.78</v>
      </c>
      <c r="I4038">
        <v>43120</v>
      </c>
      <c r="J4038" t="s">
        <v>86</v>
      </c>
      <c r="K4038">
        <v>4.4549741678992387E-2</v>
      </c>
      <c r="L4038">
        <v>4.4550000000000001</v>
      </c>
      <c r="M4038" t="s">
        <v>82</v>
      </c>
    </row>
    <row r="4039" spans="1:13">
      <c r="A4039" t="s">
        <v>2174</v>
      </c>
      <c r="B4039" t="s">
        <v>2175</v>
      </c>
      <c r="C4039" t="str">
        <f>TEXT(D4039, "mmm")</f>
        <v>Mar</v>
      </c>
      <c r="D4039" s="1">
        <v>45371</v>
      </c>
      <c r="E4039" t="s">
        <v>2045</v>
      </c>
      <c r="F4039" t="s">
        <v>80</v>
      </c>
      <c r="G4039">
        <v>2782</v>
      </c>
      <c r="H4039">
        <v>5.68</v>
      </c>
      <c r="I4039">
        <v>15801.76</v>
      </c>
      <c r="J4039" t="s">
        <v>81</v>
      </c>
      <c r="K4039">
        <v>0.42356676460304249</v>
      </c>
      <c r="L4039">
        <v>42.356699999999996</v>
      </c>
      <c r="M4039" t="s">
        <v>82</v>
      </c>
    </row>
    <row r="4040" spans="1:13">
      <c r="A4040" t="s">
        <v>1135</v>
      </c>
      <c r="B4040" t="s">
        <v>1136</v>
      </c>
      <c r="C4040" t="str">
        <f>TEXT(D4040, "mmm")</f>
        <v>Mar</v>
      </c>
      <c r="D4040" s="1">
        <v>45371</v>
      </c>
      <c r="E4040" t="s">
        <v>1110</v>
      </c>
      <c r="F4040" t="s">
        <v>222</v>
      </c>
      <c r="G4040">
        <v>20000</v>
      </c>
      <c r="H4040">
        <v>6.42</v>
      </c>
      <c r="I4040">
        <v>128400</v>
      </c>
      <c r="J4040" t="s">
        <v>81</v>
      </c>
      <c r="K4040">
        <v>-3.100757721435143E-3</v>
      </c>
      <c r="L4040">
        <v>-0.31009999999999999</v>
      </c>
      <c r="M4040" t="s">
        <v>82</v>
      </c>
    </row>
    <row r="4041" spans="1:13">
      <c r="A4041" t="s">
        <v>1567</v>
      </c>
      <c r="B4041" t="s">
        <v>1568</v>
      </c>
      <c r="C4041" t="str">
        <f>TEXT(D4041, "mmm")</f>
        <v>Mar</v>
      </c>
      <c r="D4041" s="1">
        <v>45371</v>
      </c>
      <c r="E4041" t="s">
        <v>2571</v>
      </c>
      <c r="F4041" t="s">
        <v>101</v>
      </c>
      <c r="G4041">
        <v>35780</v>
      </c>
      <c r="H4041">
        <v>6.43</v>
      </c>
      <c r="I4041">
        <v>230065.4</v>
      </c>
      <c r="J4041" t="s">
        <v>81</v>
      </c>
      <c r="K4041">
        <v>0.1080669740633253</v>
      </c>
      <c r="L4041">
        <v>10.806699999999999</v>
      </c>
      <c r="M4041" t="s">
        <v>82</v>
      </c>
    </row>
    <row r="4042" spans="1:13">
      <c r="A4042" t="s">
        <v>288</v>
      </c>
      <c r="B4042" t="s">
        <v>289</v>
      </c>
      <c r="C4042" t="str">
        <f>TEXT(D4042, "mmm")</f>
        <v>Mar</v>
      </c>
      <c r="D4042" s="1">
        <v>45371</v>
      </c>
      <c r="E4042" t="s">
        <v>290</v>
      </c>
      <c r="F4042" t="s">
        <v>101</v>
      </c>
      <c r="G4042">
        <v>250000</v>
      </c>
      <c r="H4042">
        <v>1</v>
      </c>
      <c r="I4042">
        <v>250000</v>
      </c>
      <c r="J4042" t="s">
        <v>86</v>
      </c>
      <c r="K4042">
        <v>0</v>
      </c>
      <c r="L4042">
        <v>0</v>
      </c>
      <c r="M4042" t="s">
        <v>82</v>
      </c>
    </row>
    <row r="4043" spans="1:13">
      <c r="A4043" t="s">
        <v>2572</v>
      </c>
      <c r="B4043" t="s">
        <v>2573</v>
      </c>
      <c r="C4043" t="str">
        <f>TEXT(D4043, "mmm")</f>
        <v>Mar</v>
      </c>
      <c r="D4043" s="1">
        <v>45371</v>
      </c>
      <c r="E4043" t="s">
        <v>2574</v>
      </c>
      <c r="F4043" t="s">
        <v>251</v>
      </c>
      <c r="G4043">
        <v>10000</v>
      </c>
      <c r="H4043">
        <v>9.94</v>
      </c>
      <c r="I4043">
        <v>99400</v>
      </c>
      <c r="J4043" t="s">
        <v>86</v>
      </c>
      <c r="K4043">
        <v>-7.7071078098420731E-3</v>
      </c>
      <c r="L4043">
        <v>-0.77070000000000005</v>
      </c>
      <c r="M4043" t="s">
        <v>82</v>
      </c>
    </row>
    <row r="4044" spans="1:13">
      <c r="A4044" t="s">
        <v>2572</v>
      </c>
      <c r="B4044" t="s">
        <v>2573</v>
      </c>
      <c r="C4044" t="str">
        <f>TEXT(D4044, "mmm")</f>
        <v>Mar</v>
      </c>
      <c r="D4044" s="1">
        <v>45371</v>
      </c>
      <c r="E4044" t="s">
        <v>2575</v>
      </c>
      <c r="F4044" t="s">
        <v>251</v>
      </c>
      <c r="G4044">
        <v>10000</v>
      </c>
      <c r="H4044">
        <v>9.94</v>
      </c>
      <c r="I4044">
        <v>99400</v>
      </c>
      <c r="J4044" t="s">
        <v>86</v>
      </c>
      <c r="K4044">
        <v>-7.7071078098420731E-3</v>
      </c>
      <c r="L4044">
        <v>-0.77070000000000005</v>
      </c>
      <c r="M4044" t="s">
        <v>82</v>
      </c>
    </row>
    <row r="4045" spans="1:13">
      <c r="A4045" t="s">
        <v>2572</v>
      </c>
      <c r="B4045" t="s">
        <v>2573</v>
      </c>
      <c r="C4045" t="str">
        <f>TEXT(D4045, "mmm")</f>
        <v>Mar</v>
      </c>
      <c r="D4045" s="1">
        <v>45371</v>
      </c>
      <c r="E4045" t="s">
        <v>2576</v>
      </c>
      <c r="F4045" t="s">
        <v>251</v>
      </c>
      <c r="G4045">
        <v>10000</v>
      </c>
      <c r="H4045">
        <v>9.94</v>
      </c>
      <c r="I4045">
        <v>99400</v>
      </c>
      <c r="J4045" t="s">
        <v>86</v>
      </c>
      <c r="K4045">
        <v>-7.7071078098420731E-3</v>
      </c>
      <c r="L4045">
        <v>-0.77070000000000005</v>
      </c>
      <c r="M4045" t="s">
        <v>82</v>
      </c>
    </row>
    <row r="4046" spans="1:13">
      <c r="A4046" t="s">
        <v>291</v>
      </c>
      <c r="B4046" t="s">
        <v>292</v>
      </c>
      <c r="C4046" t="str">
        <f>TEXT(D4046, "mmm")</f>
        <v>Mar</v>
      </c>
      <c r="D4046" s="1">
        <v>45371</v>
      </c>
      <c r="E4046" t="s">
        <v>102</v>
      </c>
      <c r="F4046" t="s">
        <v>101</v>
      </c>
      <c r="G4046">
        <v>241858</v>
      </c>
      <c r="H4046">
        <v>7.84</v>
      </c>
      <c r="I4046">
        <v>1896166.72</v>
      </c>
      <c r="J4046" t="s">
        <v>86</v>
      </c>
      <c r="K4046">
        <v>-1.891554458706712E-2</v>
      </c>
      <c r="L4046">
        <v>-1.8915999999999999</v>
      </c>
      <c r="M4046" t="s">
        <v>82</v>
      </c>
    </row>
    <row r="4047" spans="1:13">
      <c r="A4047" t="s">
        <v>291</v>
      </c>
      <c r="B4047" t="s">
        <v>292</v>
      </c>
      <c r="C4047" t="str">
        <f>TEXT(D4047, "mmm")</f>
        <v>Mar</v>
      </c>
      <c r="D4047" s="1">
        <v>45371</v>
      </c>
      <c r="E4047" t="s">
        <v>100</v>
      </c>
      <c r="F4047" t="s">
        <v>101</v>
      </c>
      <c r="G4047">
        <v>241858</v>
      </c>
      <c r="H4047">
        <v>7.84</v>
      </c>
      <c r="I4047">
        <v>1896166.72</v>
      </c>
      <c r="J4047" t="s">
        <v>86</v>
      </c>
      <c r="K4047">
        <v>-1.891554458706712E-2</v>
      </c>
      <c r="L4047">
        <v>-1.8915999999999999</v>
      </c>
      <c r="M4047" t="s">
        <v>82</v>
      </c>
    </row>
    <row r="4048" spans="1:13">
      <c r="A4048" t="s">
        <v>2481</v>
      </c>
      <c r="B4048" t="s">
        <v>2482</v>
      </c>
      <c r="C4048" t="str">
        <f>TEXT(D4048, "mmm")</f>
        <v>Mar</v>
      </c>
      <c r="D4048" s="1">
        <v>45371</v>
      </c>
      <c r="E4048" t="s">
        <v>2577</v>
      </c>
      <c r="F4048" t="s">
        <v>118</v>
      </c>
      <c r="G4048">
        <v>3818</v>
      </c>
      <c r="H4048">
        <v>2.88</v>
      </c>
      <c r="I4048">
        <v>10995.84</v>
      </c>
      <c r="J4048" t="s">
        <v>81</v>
      </c>
      <c r="K4048">
        <v>-0.15467628459803101</v>
      </c>
      <c r="L4048">
        <v>-15.467599999999999</v>
      </c>
      <c r="M4048" t="s">
        <v>82</v>
      </c>
    </row>
    <row r="4049" spans="1:13">
      <c r="A4049" t="s">
        <v>408</v>
      </c>
      <c r="B4049" t="s">
        <v>409</v>
      </c>
      <c r="C4049" t="str">
        <f>TEXT(D4049, "mmm")</f>
        <v>Mar</v>
      </c>
      <c r="D4049" s="1">
        <v>45371</v>
      </c>
      <c r="E4049" t="s">
        <v>2509</v>
      </c>
      <c r="F4049" t="s">
        <v>80</v>
      </c>
      <c r="G4049">
        <v>50000</v>
      </c>
      <c r="H4049">
        <v>4.72</v>
      </c>
      <c r="I4049">
        <v>236000</v>
      </c>
      <c r="J4049" t="s">
        <v>81</v>
      </c>
      <c r="K4049">
        <v>0.50414932402399493</v>
      </c>
      <c r="L4049">
        <v>50.414900000000003</v>
      </c>
      <c r="M4049" t="s">
        <v>82</v>
      </c>
    </row>
    <row r="4050" spans="1:13">
      <c r="A4050" t="s">
        <v>1108</v>
      </c>
      <c r="B4050" t="s">
        <v>1109</v>
      </c>
      <c r="C4050" t="str">
        <f>TEXT(D4050, "mmm")</f>
        <v>Mar</v>
      </c>
      <c r="D4050" s="1">
        <v>45371</v>
      </c>
      <c r="E4050" t="s">
        <v>1110</v>
      </c>
      <c r="F4050" t="s">
        <v>222</v>
      </c>
      <c r="G4050">
        <v>20000</v>
      </c>
      <c r="H4050">
        <v>5.01</v>
      </c>
      <c r="I4050">
        <v>100200</v>
      </c>
      <c r="J4050" t="s">
        <v>81</v>
      </c>
      <c r="K4050">
        <v>-7.9211312548258528E-3</v>
      </c>
      <c r="L4050">
        <v>-0.79210000000000003</v>
      </c>
      <c r="M4050" t="s">
        <v>82</v>
      </c>
    </row>
    <row r="4051" spans="1:13">
      <c r="A4051" t="s">
        <v>2578</v>
      </c>
      <c r="B4051" t="s">
        <v>2579</v>
      </c>
      <c r="C4051" t="str">
        <f>TEXT(D4051, "mmm")</f>
        <v>Mar</v>
      </c>
      <c r="D4051" s="1">
        <v>45371</v>
      </c>
      <c r="E4051" t="s">
        <v>2580</v>
      </c>
      <c r="F4051" t="s">
        <v>217</v>
      </c>
      <c r="G4051">
        <v>666667</v>
      </c>
      <c r="H4051">
        <v>0.02</v>
      </c>
      <c r="I4051">
        <v>13333.34</v>
      </c>
      <c r="J4051" t="s">
        <v>81</v>
      </c>
      <c r="K4051">
        <v>-0.12814072162618101</v>
      </c>
      <c r="L4051">
        <v>-12.8141</v>
      </c>
      <c r="M4051" t="s">
        <v>82</v>
      </c>
    </row>
    <row r="4052" spans="1:13">
      <c r="A4052" t="s">
        <v>2174</v>
      </c>
      <c r="B4052" t="s">
        <v>2175</v>
      </c>
      <c r="C4052" t="str">
        <f>TEXT(D4052, "mmm")</f>
        <v>Mar</v>
      </c>
      <c r="D4052" s="1">
        <v>45371</v>
      </c>
      <c r="E4052" t="s">
        <v>2549</v>
      </c>
      <c r="F4052" t="s">
        <v>101</v>
      </c>
      <c r="G4052">
        <v>30000</v>
      </c>
      <c r="H4052">
        <v>5.85</v>
      </c>
      <c r="I4052">
        <v>175500</v>
      </c>
      <c r="J4052" t="s">
        <v>86</v>
      </c>
      <c r="K4052">
        <v>0.42356676460304249</v>
      </c>
      <c r="L4052">
        <v>42.356699999999996</v>
      </c>
      <c r="M4052" t="s">
        <v>82</v>
      </c>
    </row>
    <row r="4053" spans="1:13">
      <c r="A4053" t="s">
        <v>2174</v>
      </c>
      <c r="B4053" t="s">
        <v>2175</v>
      </c>
      <c r="C4053" t="str">
        <f>TEXT(D4053, "mmm")</f>
        <v>Mar</v>
      </c>
      <c r="D4053" s="1">
        <v>45371</v>
      </c>
      <c r="E4053" t="s">
        <v>2550</v>
      </c>
      <c r="F4053" t="s">
        <v>101</v>
      </c>
      <c r="G4053">
        <v>30000</v>
      </c>
      <c r="H4053">
        <v>5.85</v>
      </c>
      <c r="I4053">
        <v>175500</v>
      </c>
      <c r="J4053" t="s">
        <v>86</v>
      </c>
      <c r="K4053">
        <v>0.42356676460304249</v>
      </c>
      <c r="L4053">
        <v>42.356699999999996</v>
      </c>
      <c r="M4053" t="s">
        <v>82</v>
      </c>
    </row>
    <row r="4054" spans="1:13">
      <c r="A4054" t="s">
        <v>2174</v>
      </c>
      <c r="B4054" t="s">
        <v>2175</v>
      </c>
      <c r="C4054" t="str">
        <f>TEXT(D4054, "mmm")</f>
        <v>Mar</v>
      </c>
      <c r="D4054" s="1">
        <v>45371</v>
      </c>
      <c r="E4054" t="s">
        <v>2551</v>
      </c>
      <c r="F4054" t="s">
        <v>101</v>
      </c>
      <c r="G4054">
        <v>30000</v>
      </c>
      <c r="H4054">
        <v>5.85</v>
      </c>
      <c r="I4054">
        <v>175500</v>
      </c>
      <c r="J4054" t="s">
        <v>86</v>
      </c>
      <c r="K4054">
        <v>0.42356676460304249</v>
      </c>
      <c r="L4054">
        <v>42.356699999999996</v>
      </c>
      <c r="M4054" t="s">
        <v>82</v>
      </c>
    </row>
    <row r="4055" spans="1:13">
      <c r="A4055" t="s">
        <v>2174</v>
      </c>
      <c r="B4055" t="s">
        <v>2175</v>
      </c>
      <c r="C4055" t="str">
        <f>TEXT(D4055, "mmm")</f>
        <v>Mar</v>
      </c>
      <c r="D4055" s="1">
        <v>45371</v>
      </c>
      <c r="E4055" t="s">
        <v>2552</v>
      </c>
      <c r="F4055" t="s">
        <v>101</v>
      </c>
      <c r="G4055">
        <v>30000</v>
      </c>
      <c r="H4055">
        <v>5.85</v>
      </c>
      <c r="I4055">
        <v>175500</v>
      </c>
      <c r="J4055" t="s">
        <v>86</v>
      </c>
      <c r="K4055">
        <v>0.42356676460304249</v>
      </c>
      <c r="L4055">
        <v>42.356699999999996</v>
      </c>
      <c r="M4055" t="s">
        <v>82</v>
      </c>
    </row>
    <row r="4056" spans="1:13">
      <c r="A4056" t="s">
        <v>2485</v>
      </c>
      <c r="B4056" t="s">
        <v>2486</v>
      </c>
      <c r="C4056" t="str">
        <f>TEXT(D4056, "mmm")</f>
        <v>Mar</v>
      </c>
      <c r="D4056" s="1">
        <v>45371</v>
      </c>
      <c r="E4056" t="s">
        <v>2487</v>
      </c>
      <c r="F4056" t="s">
        <v>80</v>
      </c>
      <c r="G4056">
        <v>92500</v>
      </c>
      <c r="H4056">
        <v>0.54</v>
      </c>
      <c r="I4056">
        <v>49950</v>
      </c>
      <c r="J4056" t="s">
        <v>81</v>
      </c>
      <c r="K4056">
        <v>-1.462521513245829E-2</v>
      </c>
      <c r="L4056">
        <v>-1.4624999999999999</v>
      </c>
      <c r="M4056" t="s">
        <v>82</v>
      </c>
    </row>
    <row r="4057" spans="1:13">
      <c r="A4057" t="s">
        <v>1742</v>
      </c>
      <c r="B4057" t="s">
        <v>1743</v>
      </c>
      <c r="C4057" t="str">
        <f>TEXT(D4057, "mmm")</f>
        <v>Mar</v>
      </c>
      <c r="D4057" s="1">
        <v>45371</v>
      </c>
      <c r="E4057" t="s">
        <v>109</v>
      </c>
      <c r="F4057" t="s">
        <v>101</v>
      </c>
      <c r="G4057">
        <v>14500</v>
      </c>
      <c r="H4057">
        <v>28.69</v>
      </c>
      <c r="I4057">
        <v>416005</v>
      </c>
      <c r="J4057" t="s">
        <v>81</v>
      </c>
      <c r="K4057">
        <v>-0.1164335622129432</v>
      </c>
      <c r="L4057">
        <v>-11.6434</v>
      </c>
      <c r="M4057" t="s">
        <v>82</v>
      </c>
    </row>
    <row r="4058" spans="1:13">
      <c r="A4058" t="s">
        <v>1742</v>
      </c>
      <c r="B4058" t="s">
        <v>1743</v>
      </c>
      <c r="C4058" t="str">
        <f>TEXT(D4058, "mmm")</f>
        <v>Mar</v>
      </c>
      <c r="D4058" s="1">
        <v>45371</v>
      </c>
      <c r="E4058" t="s">
        <v>111</v>
      </c>
      <c r="F4058" t="s">
        <v>101</v>
      </c>
      <c r="G4058">
        <v>14500</v>
      </c>
      <c r="H4058">
        <v>28.69</v>
      </c>
      <c r="I4058">
        <v>416005</v>
      </c>
      <c r="J4058" t="s">
        <v>81</v>
      </c>
      <c r="K4058">
        <v>-0.1164335622129432</v>
      </c>
      <c r="L4058">
        <v>-11.6434</v>
      </c>
      <c r="M4058" t="s">
        <v>82</v>
      </c>
    </row>
    <row r="4059" spans="1:13">
      <c r="A4059" t="s">
        <v>1742</v>
      </c>
      <c r="B4059" t="s">
        <v>1743</v>
      </c>
      <c r="C4059" t="str">
        <f>TEXT(D4059, "mmm")</f>
        <v>Mar</v>
      </c>
      <c r="D4059" s="1">
        <v>45371</v>
      </c>
      <c r="E4059" t="s">
        <v>110</v>
      </c>
      <c r="F4059" t="s">
        <v>101</v>
      </c>
      <c r="G4059">
        <v>14500</v>
      </c>
      <c r="H4059">
        <v>28.69</v>
      </c>
      <c r="I4059">
        <v>416005</v>
      </c>
      <c r="J4059" t="s">
        <v>81</v>
      </c>
      <c r="K4059">
        <v>-0.1164335622129432</v>
      </c>
      <c r="L4059">
        <v>-11.6434</v>
      </c>
      <c r="M4059" t="s">
        <v>82</v>
      </c>
    </row>
    <row r="4060" spans="1:13">
      <c r="A4060" t="s">
        <v>2257</v>
      </c>
      <c r="B4060" t="s">
        <v>2258</v>
      </c>
      <c r="C4060" t="str">
        <f>TEXT(D4060, "mmm")</f>
        <v>Mar</v>
      </c>
      <c r="D4060" s="1">
        <v>45371</v>
      </c>
      <c r="E4060" t="s">
        <v>313</v>
      </c>
      <c r="F4060" t="s">
        <v>314</v>
      </c>
      <c r="G4060">
        <v>33000</v>
      </c>
      <c r="H4060">
        <v>1.4</v>
      </c>
      <c r="I4060">
        <v>46200</v>
      </c>
      <c r="J4060" t="s">
        <v>81</v>
      </c>
      <c r="K4060">
        <v>-1.3698616715036249E-2</v>
      </c>
      <c r="L4060">
        <v>-1.3698999999999999</v>
      </c>
      <c r="M4060" t="s">
        <v>82</v>
      </c>
    </row>
    <row r="4061" spans="1:13">
      <c r="A4061" t="s">
        <v>919</v>
      </c>
      <c r="B4061" t="s">
        <v>920</v>
      </c>
      <c r="C4061" t="str">
        <f>TEXT(D4061, "mmm")</f>
        <v>Mar</v>
      </c>
      <c r="D4061" s="1">
        <v>45371</v>
      </c>
      <c r="E4061" t="s">
        <v>2581</v>
      </c>
      <c r="F4061" t="s">
        <v>118</v>
      </c>
      <c r="G4061">
        <v>30000</v>
      </c>
      <c r="H4061">
        <v>1.6</v>
      </c>
      <c r="I4061">
        <v>48000</v>
      </c>
      <c r="J4061" t="s">
        <v>81</v>
      </c>
      <c r="K4061">
        <v>-0.18404908836922149</v>
      </c>
      <c r="L4061">
        <v>-18.404900000000001</v>
      </c>
      <c r="M4061" t="s">
        <v>82</v>
      </c>
    </row>
    <row r="4062" spans="1:13">
      <c r="A4062" t="s">
        <v>1567</v>
      </c>
      <c r="B4062" t="s">
        <v>1568</v>
      </c>
      <c r="C4062" t="str">
        <f>TEXT(D4062, "mmm")</f>
        <v>Mar</v>
      </c>
      <c r="D4062" s="1">
        <v>45371</v>
      </c>
      <c r="E4062" t="s">
        <v>2582</v>
      </c>
      <c r="F4062" t="s">
        <v>80</v>
      </c>
      <c r="G4062">
        <v>75000</v>
      </c>
      <c r="H4062">
        <v>6.47</v>
      </c>
      <c r="I4062">
        <v>485250</v>
      </c>
      <c r="J4062" t="s">
        <v>81</v>
      </c>
      <c r="K4062">
        <v>0.1080669740633253</v>
      </c>
      <c r="L4062">
        <v>10.806699999999999</v>
      </c>
      <c r="M4062" t="s">
        <v>82</v>
      </c>
    </row>
    <row r="4063" spans="1:13">
      <c r="A4063" t="s">
        <v>1567</v>
      </c>
      <c r="B4063" t="s">
        <v>1568</v>
      </c>
      <c r="C4063" t="str">
        <f>TEXT(D4063, "mmm")</f>
        <v>Mar</v>
      </c>
      <c r="D4063" s="1">
        <v>45371</v>
      </c>
      <c r="E4063" t="s">
        <v>2582</v>
      </c>
      <c r="F4063" t="s">
        <v>80</v>
      </c>
      <c r="G4063">
        <v>125000</v>
      </c>
      <c r="H4063">
        <v>6.48</v>
      </c>
      <c r="I4063">
        <v>810000</v>
      </c>
      <c r="J4063" t="s">
        <v>86</v>
      </c>
      <c r="K4063">
        <v>0.1080669740633253</v>
      </c>
      <c r="L4063">
        <v>10.806699999999999</v>
      </c>
      <c r="M4063" t="s">
        <v>82</v>
      </c>
    </row>
    <row r="4064" spans="1:13">
      <c r="A4064" t="s">
        <v>2558</v>
      </c>
      <c r="B4064" t="s">
        <v>2559</v>
      </c>
      <c r="C4064" t="str">
        <f>TEXT(D4064, "mmm")</f>
        <v>Mar</v>
      </c>
      <c r="D4064" s="1">
        <v>45371</v>
      </c>
      <c r="E4064" t="s">
        <v>2583</v>
      </c>
      <c r="F4064" t="s">
        <v>128</v>
      </c>
      <c r="G4064">
        <v>7297</v>
      </c>
      <c r="H4064">
        <v>2.75</v>
      </c>
      <c r="I4064">
        <v>20066.75</v>
      </c>
      <c r="J4064" t="s">
        <v>86</v>
      </c>
      <c r="K4064">
        <v>-4.3636322021484382E-2</v>
      </c>
      <c r="L4064">
        <v>-4.3635999999999999</v>
      </c>
      <c r="M4064" t="s">
        <v>82</v>
      </c>
    </row>
    <row r="4065" spans="1:13">
      <c r="A4065" t="s">
        <v>1267</v>
      </c>
      <c r="B4065" t="s">
        <v>1268</v>
      </c>
      <c r="C4065" t="str">
        <f>TEXT(D4065, "mmm")</f>
        <v>Mar</v>
      </c>
      <c r="D4065" s="1">
        <v>45371</v>
      </c>
      <c r="E4065" t="s">
        <v>1269</v>
      </c>
      <c r="F4065" t="s">
        <v>217</v>
      </c>
      <c r="G4065">
        <v>1500</v>
      </c>
      <c r="H4065">
        <v>17.68</v>
      </c>
      <c r="I4065">
        <v>26520</v>
      </c>
      <c r="J4065" t="s">
        <v>81</v>
      </c>
      <c r="K4065">
        <v>-2.3394908458157612E-2</v>
      </c>
      <c r="L4065">
        <v>-2.3395000000000001</v>
      </c>
      <c r="M4065" t="s">
        <v>82</v>
      </c>
    </row>
    <row r="4066" spans="1:13">
      <c r="A4066" t="s">
        <v>142</v>
      </c>
      <c r="B4066" t="s">
        <v>143</v>
      </c>
      <c r="C4066" t="str">
        <f>TEXT(D4066, "mmm")</f>
        <v>Mar</v>
      </c>
      <c r="D4066" s="1">
        <v>45371</v>
      </c>
      <c r="E4066" t="s">
        <v>100</v>
      </c>
      <c r="F4066" t="s">
        <v>101</v>
      </c>
      <c r="G4066">
        <v>107194</v>
      </c>
      <c r="H4066">
        <v>16.86</v>
      </c>
      <c r="I4066">
        <v>1807290.84</v>
      </c>
      <c r="J4066" t="s">
        <v>86</v>
      </c>
      <c r="K4066">
        <v>-2.962008739095356E-3</v>
      </c>
      <c r="L4066">
        <v>-0.29620000000000002</v>
      </c>
      <c r="M4066" t="s">
        <v>82</v>
      </c>
    </row>
    <row r="4067" spans="1:13">
      <c r="A4067" t="s">
        <v>142</v>
      </c>
      <c r="B4067" t="s">
        <v>143</v>
      </c>
      <c r="C4067" t="str">
        <f>TEXT(D4067, "mmm")</f>
        <v>Mar</v>
      </c>
      <c r="D4067" s="1">
        <v>45371</v>
      </c>
      <c r="E4067" t="s">
        <v>102</v>
      </c>
      <c r="F4067" t="s">
        <v>101</v>
      </c>
      <c r="G4067">
        <v>107194</v>
      </c>
      <c r="H4067">
        <v>16.86</v>
      </c>
      <c r="I4067">
        <v>1807290.84</v>
      </c>
      <c r="J4067" t="s">
        <v>86</v>
      </c>
      <c r="K4067">
        <v>-2.962008739095356E-3</v>
      </c>
      <c r="L4067">
        <v>-0.29620000000000002</v>
      </c>
      <c r="M4067" t="s">
        <v>82</v>
      </c>
    </row>
    <row r="4068" spans="1:13">
      <c r="A4068" t="s">
        <v>2584</v>
      </c>
      <c r="B4068" t="s">
        <v>2585</v>
      </c>
      <c r="C4068" t="str">
        <f>TEXT(D4068, "mmm")</f>
        <v>Mar</v>
      </c>
      <c r="D4068" s="1">
        <v>45371</v>
      </c>
      <c r="E4068" t="s">
        <v>2586</v>
      </c>
      <c r="F4068" t="s">
        <v>128</v>
      </c>
      <c r="G4068">
        <v>29229</v>
      </c>
      <c r="H4068">
        <v>1.03</v>
      </c>
      <c r="I4068">
        <v>30105.87</v>
      </c>
      <c r="J4068" t="s">
        <v>86</v>
      </c>
      <c r="K4068">
        <v>6.4814750427083734E-2</v>
      </c>
      <c r="L4068">
        <v>6.4814999999999996</v>
      </c>
      <c r="M4068" t="s">
        <v>82</v>
      </c>
    </row>
    <row r="4069" spans="1:13">
      <c r="A4069" t="s">
        <v>2351</v>
      </c>
      <c r="B4069" t="s">
        <v>2352</v>
      </c>
      <c r="C4069" t="str">
        <f>TEXT(D4069, "mmm")</f>
        <v>Mar</v>
      </c>
      <c r="D4069" s="1">
        <v>45372</v>
      </c>
      <c r="E4069" t="s">
        <v>2353</v>
      </c>
      <c r="F4069" t="s">
        <v>128</v>
      </c>
      <c r="G4069">
        <v>5000</v>
      </c>
      <c r="H4069">
        <v>11.88</v>
      </c>
      <c r="I4069">
        <v>59400.000000000007</v>
      </c>
      <c r="J4069" t="s">
        <v>81</v>
      </c>
      <c r="K4069">
        <v>2.2406609393540441E-2</v>
      </c>
      <c r="L4069">
        <v>2.2406999999999999</v>
      </c>
      <c r="M4069" t="s">
        <v>82</v>
      </c>
    </row>
    <row r="4070" spans="1:13">
      <c r="A4070" t="s">
        <v>2174</v>
      </c>
      <c r="B4070" t="s">
        <v>2175</v>
      </c>
      <c r="C4070" t="str">
        <f>TEXT(D4070, "mmm")</f>
        <v>Mar</v>
      </c>
      <c r="D4070" s="1">
        <v>45372</v>
      </c>
      <c r="E4070" t="s">
        <v>2045</v>
      </c>
      <c r="F4070" t="s">
        <v>80</v>
      </c>
      <c r="G4070">
        <v>2218</v>
      </c>
      <c r="H4070">
        <v>6.49</v>
      </c>
      <c r="I4070">
        <v>14394.82</v>
      </c>
      <c r="J4070" t="s">
        <v>81</v>
      </c>
      <c r="K4070">
        <v>0.48562297934548693</v>
      </c>
      <c r="L4070">
        <v>48.5623</v>
      </c>
      <c r="M4070" t="s">
        <v>82</v>
      </c>
    </row>
    <row r="4071" spans="1:13">
      <c r="A4071" t="s">
        <v>2194</v>
      </c>
      <c r="B4071" t="s">
        <v>2195</v>
      </c>
      <c r="C4071" t="str">
        <f>TEXT(D4071, "mmm")</f>
        <v>Mar</v>
      </c>
      <c r="D4071" s="1">
        <v>45372</v>
      </c>
      <c r="E4071" t="s">
        <v>100</v>
      </c>
      <c r="F4071" t="s">
        <v>101</v>
      </c>
      <c r="G4071">
        <v>14317</v>
      </c>
      <c r="H4071">
        <v>11.68</v>
      </c>
      <c r="I4071">
        <v>167222.56</v>
      </c>
      <c r="J4071" t="s">
        <v>81</v>
      </c>
      <c r="K4071">
        <v>5.9880515703341084E-3</v>
      </c>
      <c r="L4071">
        <v>0.5988</v>
      </c>
      <c r="M4071" t="s">
        <v>82</v>
      </c>
    </row>
    <row r="4072" spans="1:13">
      <c r="A4072" t="s">
        <v>2194</v>
      </c>
      <c r="B4072" t="s">
        <v>2195</v>
      </c>
      <c r="C4072" t="str">
        <f>TEXT(D4072, "mmm")</f>
        <v>Mar</v>
      </c>
      <c r="D4072" s="1">
        <v>45372</v>
      </c>
      <c r="E4072" t="s">
        <v>102</v>
      </c>
      <c r="F4072" t="s">
        <v>101</v>
      </c>
      <c r="G4072">
        <v>14317</v>
      </c>
      <c r="H4072">
        <v>11.68</v>
      </c>
      <c r="I4072">
        <v>167222.56</v>
      </c>
      <c r="J4072" t="s">
        <v>81</v>
      </c>
      <c r="K4072">
        <v>5.9880515703341084E-3</v>
      </c>
      <c r="L4072">
        <v>0.5988</v>
      </c>
      <c r="M4072" t="s">
        <v>82</v>
      </c>
    </row>
    <row r="4073" spans="1:13">
      <c r="A4073" t="s">
        <v>2587</v>
      </c>
      <c r="B4073" t="s">
        <v>2588</v>
      </c>
      <c r="C4073" t="str">
        <f>TEXT(D4073, "mmm")</f>
        <v>Mar</v>
      </c>
      <c r="D4073" s="1">
        <v>45372</v>
      </c>
      <c r="E4073" t="s">
        <v>2589</v>
      </c>
      <c r="F4073" t="s">
        <v>118</v>
      </c>
      <c r="G4073">
        <v>2500</v>
      </c>
      <c r="H4073">
        <v>9.25</v>
      </c>
      <c r="I4073">
        <v>23125</v>
      </c>
      <c r="J4073" t="s">
        <v>81</v>
      </c>
      <c r="K4073">
        <v>-1.0752796147133091E-2</v>
      </c>
      <c r="L4073">
        <v>-1.0752999999999999</v>
      </c>
      <c r="M4073" t="s">
        <v>82</v>
      </c>
    </row>
    <row r="4074" spans="1:13">
      <c r="A4074" t="s">
        <v>2590</v>
      </c>
      <c r="B4074" t="s">
        <v>2591</v>
      </c>
      <c r="C4074" t="str">
        <f>TEXT(D4074, "mmm")</f>
        <v>Mar</v>
      </c>
      <c r="D4074" s="1">
        <v>45372</v>
      </c>
      <c r="E4074" t="s">
        <v>282</v>
      </c>
      <c r="F4074" t="s">
        <v>251</v>
      </c>
      <c r="G4074">
        <v>64971</v>
      </c>
      <c r="H4074">
        <v>15.03</v>
      </c>
      <c r="I4074">
        <v>976514.13</v>
      </c>
      <c r="J4074" t="s">
        <v>81</v>
      </c>
      <c r="K4074">
        <v>0.35083054259505492</v>
      </c>
      <c r="L4074">
        <v>35.083100000000002</v>
      </c>
      <c r="M4074" t="s">
        <v>82</v>
      </c>
    </row>
    <row r="4075" spans="1:13">
      <c r="A4075" t="s">
        <v>2590</v>
      </c>
      <c r="B4075" t="s">
        <v>2591</v>
      </c>
      <c r="C4075" t="str">
        <f>TEXT(D4075, "mmm")</f>
        <v>Mar</v>
      </c>
      <c r="D4075" s="1">
        <v>45372</v>
      </c>
      <c r="E4075" t="s">
        <v>283</v>
      </c>
      <c r="F4075" t="s">
        <v>251</v>
      </c>
      <c r="G4075">
        <v>64971</v>
      </c>
      <c r="H4075">
        <v>15.03</v>
      </c>
      <c r="I4075">
        <v>976514.13</v>
      </c>
      <c r="J4075" t="s">
        <v>81</v>
      </c>
      <c r="K4075">
        <v>0.35083054259505492</v>
      </c>
      <c r="L4075">
        <v>35.083100000000002</v>
      </c>
      <c r="M4075" t="s">
        <v>82</v>
      </c>
    </row>
    <row r="4076" spans="1:13">
      <c r="A4076" t="s">
        <v>2590</v>
      </c>
      <c r="B4076" t="s">
        <v>2591</v>
      </c>
      <c r="C4076" t="str">
        <f>TEXT(D4076, "mmm")</f>
        <v>Mar</v>
      </c>
      <c r="D4076" s="1">
        <v>45372</v>
      </c>
      <c r="E4076" t="s">
        <v>280</v>
      </c>
      <c r="F4076" t="s">
        <v>251</v>
      </c>
      <c r="G4076">
        <v>64971</v>
      </c>
      <c r="H4076">
        <v>15.03</v>
      </c>
      <c r="I4076">
        <v>976514.13</v>
      </c>
      <c r="J4076" t="s">
        <v>81</v>
      </c>
      <c r="K4076">
        <v>0.35083054259505492</v>
      </c>
      <c r="L4076">
        <v>35.083100000000002</v>
      </c>
      <c r="M4076" t="s">
        <v>82</v>
      </c>
    </row>
    <row r="4077" spans="1:13">
      <c r="A4077" t="s">
        <v>2590</v>
      </c>
      <c r="B4077" t="s">
        <v>2591</v>
      </c>
      <c r="C4077" t="str">
        <f>TEXT(D4077, "mmm")</f>
        <v>Mar</v>
      </c>
      <c r="D4077" s="1">
        <v>45372</v>
      </c>
      <c r="E4077" t="s">
        <v>281</v>
      </c>
      <c r="F4077" t="s">
        <v>251</v>
      </c>
      <c r="G4077">
        <v>64971</v>
      </c>
      <c r="H4077">
        <v>15.03</v>
      </c>
      <c r="I4077">
        <v>976514.13</v>
      </c>
      <c r="J4077" t="s">
        <v>81</v>
      </c>
      <c r="K4077">
        <v>0.35083054259505492</v>
      </c>
      <c r="L4077">
        <v>35.083100000000002</v>
      </c>
      <c r="M4077" t="s">
        <v>82</v>
      </c>
    </row>
    <row r="4078" spans="1:13">
      <c r="A4078" t="s">
        <v>2590</v>
      </c>
      <c r="B4078" t="s">
        <v>2591</v>
      </c>
      <c r="C4078" t="str">
        <f>TEXT(D4078, "mmm")</f>
        <v>Mar</v>
      </c>
      <c r="D4078" s="1">
        <v>45372</v>
      </c>
      <c r="E4078" t="s">
        <v>1078</v>
      </c>
      <c r="F4078" t="s">
        <v>251</v>
      </c>
      <c r="G4078">
        <v>64971</v>
      </c>
      <c r="H4078">
        <v>15.03</v>
      </c>
      <c r="I4078">
        <v>976514.13</v>
      </c>
      <c r="J4078" t="s">
        <v>81</v>
      </c>
      <c r="K4078">
        <v>0.35083054259505492</v>
      </c>
      <c r="L4078">
        <v>35.083100000000002</v>
      </c>
      <c r="M4078" t="s">
        <v>82</v>
      </c>
    </row>
    <row r="4079" spans="1:13">
      <c r="A4079" t="s">
        <v>2590</v>
      </c>
      <c r="B4079" t="s">
        <v>2591</v>
      </c>
      <c r="C4079" t="str">
        <f>TEXT(D4079, "mmm")</f>
        <v>Mar</v>
      </c>
      <c r="D4079" s="1">
        <v>45372</v>
      </c>
      <c r="E4079" t="s">
        <v>282</v>
      </c>
      <c r="F4079" t="s">
        <v>251</v>
      </c>
      <c r="G4079">
        <v>933038</v>
      </c>
      <c r="H4079">
        <v>15.03</v>
      </c>
      <c r="I4079">
        <v>14023561.140000001</v>
      </c>
      <c r="J4079" t="s">
        <v>86</v>
      </c>
      <c r="K4079">
        <v>0.35083054259505492</v>
      </c>
      <c r="L4079">
        <v>35.083100000000002</v>
      </c>
      <c r="M4079" t="s">
        <v>82</v>
      </c>
    </row>
    <row r="4080" spans="1:13">
      <c r="A4080" t="s">
        <v>2590</v>
      </c>
      <c r="B4080" t="s">
        <v>2591</v>
      </c>
      <c r="C4080" t="str">
        <f>TEXT(D4080, "mmm")</f>
        <v>Mar</v>
      </c>
      <c r="D4080" s="1">
        <v>45372</v>
      </c>
      <c r="E4080" t="s">
        <v>283</v>
      </c>
      <c r="F4080" t="s">
        <v>251</v>
      </c>
      <c r="G4080">
        <v>933038</v>
      </c>
      <c r="H4080">
        <v>15.03</v>
      </c>
      <c r="I4080">
        <v>14023561.140000001</v>
      </c>
      <c r="J4080" t="s">
        <v>86</v>
      </c>
      <c r="K4080">
        <v>0.35083054259505492</v>
      </c>
      <c r="L4080">
        <v>35.083100000000002</v>
      </c>
      <c r="M4080" t="s">
        <v>82</v>
      </c>
    </row>
    <row r="4081" spans="1:13">
      <c r="A4081" t="s">
        <v>2590</v>
      </c>
      <c r="B4081" t="s">
        <v>2591</v>
      </c>
      <c r="C4081" t="str">
        <f>TEXT(D4081, "mmm")</f>
        <v>Mar</v>
      </c>
      <c r="D4081" s="1">
        <v>45372</v>
      </c>
      <c r="E4081" t="s">
        <v>280</v>
      </c>
      <c r="F4081" t="s">
        <v>251</v>
      </c>
      <c r="G4081">
        <v>933038</v>
      </c>
      <c r="H4081">
        <v>15.03</v>
      </c>
      <c r="I4081">
        <v>14023561.140000001</v>
      </c>
      <c r="J4081" t="s">
        <v>86</v>
      </c>
      <c r="K4081">
        <v>0.35083054259505492</v>
      </c>
      <c r="L4081">
        <v>35.083100000000002</v>
      </c>
      <c r="M4081" t="s">
        <v>82</v>
      </c>
    </row>
    <row r="4082" spans="1:13">
      <c r="A4082" t="s">
        <v>2590</v>
      </c>
      <c r="B4082" t="s">
        <v>2591</v>
      </c>
      <c r="C4082" t="str">
        <f>TEXT(D4082, "mmm")</f>
        <v>Mar</v>
      </c>
      <c r="D4082" s="1">
        <v>45372</v>
      </c>
      <c r="E4082" t="s">
        <v>281</v>
      </c>
      <c r="F4082" t="s">
        <v>251</v>
      </c>
      <c r="G4082">
        <v>933038</v>
      </c>
      <c r="H4082">
        <v>15.03</v>
      </c>
      <c r="I4082">
        <v>14023561.140000001</v>
      </c>
      <c r="J4082" t="s">
        <v>86</v>
      </c>
      <c r="K4082">
        <v>0.35083054259505492</v>
      </c>
      <c r="L4082">
        <v>35.083100000000002</v>
      </c>
      <c r="M4082" t="s">
        <v>82</v>
      </c>
    </row>
    <row r="4083" spans="1:13">
      <c r="A4083" t="s">
        <v>2590</v>
      </c>
      <c r="B4083" t="s">
        <v>2591</v>
      </c>
      <c r="C4083" t="str">
        <f>TEXT(D4083, "mmm")</f>
        <v>Mar</v>
      </c>
      <c r="D4083" s="1">
        <v>45372</v>
      </c>
      <c r="E4083" t="s">
        <v>1078</v>
      </c>
      <c r="F4083" t="s">
        <v>251</v>
      </c>
      <c r="G4083">
        <v>933038</v>
      </c>
      <c r="H4083">
        <v>15.03</v>
      </c>
      <c r="I4083">
        <v>14023561.140000001</v>
      </c>
      <c r="J4083" t="s">
        <v>86</v>
      </c>
      <c r="K4083">
        <v>0.35083054259505492</v>
      </c>
      <c r="L4083">
        <v>35.083100000000002</v>
      </c>
      <c r="M4083" t="s">
        <v>82</v>
      </c>
    </row>
    <row r="4084" spans="1:13">
      <c r="A4084" t="s">
        <v>142</v>
      </c>
      <c r="B4084" t="s">
        <v>143</v>
      </c>
      <c r="C4084" t="str">
        <f>TEXT(D4084, "mmm")</f>
        <v>Mar</v>
      </c>
      <c r="D4084" s="1">
        <v>45372</v>
      </c>
      <c r="E4084" t="s">
        <v>102</v>
      </c>
      <c r="F4084" t="s">
        <v>101</v>
      </c>
      <c r="G4084">
        <v>97886</v>
      </c>
      <c r="H4084">
        <v>16.97</v>
      </c>
      <c r="I4084">
        <v>1661125.42</v>
      </c>
      <c r="J4084" t="s">
        <v>81</v>
      </c>
      <c r="K4084">
        <v>-5.8756027459009319E-3</v>
      </c>
      <c r="L4084">
        <v>-0.58760000000000001</v>
      </c>
      <c r="M4084" t="s">
        <v>82</v>
      </c>
    </row>
    <row r="4085" spans="1:13">
      <c r="A4085" t="s">
        <v>142</v>
      </c>
      <c r="B4085" t="s">
        <v>143</v>
      </c>
      <c r="C4085" t="str">
        <f>TEXT(D4085, "mmm")</f>
        <v>Mar</v>
      </c>
      <c r="D4085" s="1">
        <v>45372</v>
      </c>
      <c r="E4085" t="s">
        <v>100</v>
      </c>
      <c r="F4085" t="s">
        <v>101</v>
      </c>
      <c r="G4085">
        <v>97886</v>
      </c>
      <c r="H4085">
        <v>16.97</v>
      </c>
      <c r="I4085">
        <v>1661125.42</v>
      </c>
      <c r="J4085" t="s">
        <v>81</v>
      </c>
      <c r="K4085">
        <v>-5.8756027459009319E-3</v>
      </c>
      <c r="L4085">
        <v>-0.58760000000000001</v>
      </c>
      <c r="M4085" t="s">
        <v>82</v>
      </c>
    </row>
    <row r="4086" spans="1:13">
      <c r="A4086" t="s">
        <v>291</v>
      </c>
      <c r="B4086" t="s">
        <v>292</v>
      </c>
      <c r="C4086" t="str">
        <f>TEXT(D4086, "mmm")</f>
        <v>Mar</v>
      </c>
      <c r="D4086" s="1">
        <v>45372</v>
      </c>
      <c r="E4086" t="s">
        <v>100</v>
      </c>
      <c r="F4086" t="s">
        <v>101</v>
      </c>
      <c r="G4086">
        <v>193972</v>
      </c>
      <c r="H4086">
        <v>8.0500000000000007</v>
      </c>
      <c r="I4086">
        <v>1561474.6</v>
      </c>
      <c r="J4086" t="s">
        <v>86</v>
      </c>
      <c r="K4086">
        <v>-2.6054781358644918E-2</v>
      </c>
      <c r="L4086">
        <v>-2.6055000000000001</v>
      </c>
      <c r="M4086" t="s">
        <v>82</v>
      </c>
    </row>
    <row r="4087" spans="1:13">
      <c r="A4087" t="s">
        <v>291</v>
      </c>
      <c r="B4087" t="s">
        <v>292</v>
      </c>
      <c r="C4087" t="str">
        <f>TEXT(D4087, "mmm")</f>
        <v>Mar</v>
      </c>
      <c r="D4087" s="1">
        <v>45372</v>
      </c>
      <c r="E4087" t="s">
        <v>102</v>
      </c>
      <c r="F4087" t="s">
        <v>101</v>
      </c>
      <c r="G4087">
        <v>193972</v>
      </c>
      <c r="H4087">
        <v>8.0500000000000007</v>
      </c>
      <c r="I4087">
        <v>1561474.6</v>
      </c>
      <c r="J4087" t="s">
        <v>86</v>
      </c>
      <c r="K4087">
        <v>-2.6054781358644918E-2</v>
      </c>
      <c r="L4087">
        <v>-2.6055000000000001</v>
      </c>
      <c r="M4087" t="s">
        <v>82</v>
      </c>
    </row>
    <row r="4088" spans="1:13">
      <c r="A4088" t="s">
        <v>2592</v>
      </c>
      <c r="B4088" t="s">
        <v>2593</v>
      </c>
      <c r="C4088" t="str">
        <f>TEXT(D4088, "mmm")</f>
        <v>Mar</v>
      </c>
      <c r="D4088" s="1">
        <v>45372</v>
      </c>
      <c r="E4088" t="s">
        <v>2594</v>
      </c>
      <c r="F4088" t="s">
        <v>118</v>
      </c>
      <c r="G4088">
        <v>360000</v>
      </c>
      <c r="H4088">
        <v>0.05</v>
      </c>
      <c r="I4088">
        <v>18000</v>
      </c>
      <c r="J4088" t="s">
        <v>86</v>
      </c>
      <c r="K4088">
        <v>1.064205357778947</v>
      </c>
      <c r="L4088">
        <v>106.4205</v>
      </c>
      <c r="M4088" t="s">
        <v>82</v>
      </c>
    </row>
    <row r="4089" spans="1:13">
      <c r="A4089" t="s">
        <v>129</v>
      </c>
      <c r="B4089" t="s">
        <v>130</v>
      </c>
      <c r="C4089" t="str">
        <f>TEXT(D4089, "mmm")</f>
        <v>Mar</v>
      </c>
      <c r="D4089" s="1">
        <v>45372</v>
      </c>
      <c r="E4089" t="s">
        <v>110</v>
      </c>
      <c r="F4089" t="s">
        <v>101</v>
      </c>
      <c r="G4089">
        <v>119500</v>
      </c>
      <c r="H4089">
        <v>7</v>
      </c>
      <c r="I4089">
        <v>836500</v>
      </c>
      <c r="J4089" t="s">
        <v>86</v>
      </c>
      <c r="K4089">
        <v>-8.5714203970772562E-3</v>
      </c>
      <c r="L4089">
        <v>-0.85709999999999997</v>
      </c>
      <c r="M4089" t="s">
        <v>82</v>
      </c>
    </row>
    <row r="4090" spans="1:13">
      <c r="A4090" t="s">
        <v>129</v>
      </c>
      <c r="B4090" t="s">
        <v>130</v>
      </c>
      <c r="C4090" t="str">
        <f>TEXT(D4090, "mmm")</f>
        <v>Mar</v>
      </c>
      <c r="D4090" s="1">
        <v>45372</v>
      </c>
      <c r="E4090" t="s">
        <v>109</v>
      </c>
      <c r="F4090" t="s">
        <v>101</v>
      </c>
      <c r="G4090">
        <v>119500</v>
      </c>
      <c r="H4090">
        <v>7</v>
      </c>
      <c r="I4090">
        <v>836500</v>
      </c>
      <c r="J4090" t="s">
        <v>86</v>
      </c>
      <c r="K4090">
        <v>-8.5714203970772562E-3</v>
      </c>
      <c r="L4090">
        <v>-0.85709999999999997</v>
      </c>
      <c r="M4090" t="s">
        <v>82</v>
      </c>
    </row>
    <row r="4091" spans="1:13">
      <c r="A4091" t="s">
        <v>129</v>
      </c>
      <c r="B4091" t="s">
        <v>130</v>
      </c>
      <c r="C4091" t="str">
        <f>TEXT(D4091, "mmm")</f>
        <v>Mar</v>
      </c>
      <c r="D4091" s="1">
        <v>45372</v>
      </c>
      <c r="E4091" t="s">
        <v>111</v>
      </c>
      <c r="F4091" t="s">
        <v>101</v>
      </c>
      <c r="G4091">
        <v>119500</v>
      </c>
      <c r="H4091">
        <v>7</v>
      </c>
      <c r="I4091">
        <v>836500</v>
      </c>
      <c r="J4091" t="s">
        <v>86</v>
      </c>
      <c r="K4091">
        <v>-8.5714203970772562E-3</v>
      </c>
      <c r="L4091">
        <v>-0.85709999999999997</v>
      </c>
      <c r="M4091" t="s">
        <v>82</v>
      </c>
    </row>
    <row r="4092" spans="1:13">
      <c r="A4092" t="s">
        <v>2595</v>
      </c>
      <c r="B4092" t="s">
        <v>2596</v>
      </c>
      <c r="C4092" t="str">
        <f>TEXT(D4092, "mmm")</f>
        <v>Mar</v>
      </c>
      <c r="D4092" s="1">
        <v>45372</v>
      </c>
      <c r="E4092" t="s">
        <v>2589</v>
      </c>
      <c r="F4092" t="s">
        <v>118</v>
      </c>
      <c r="G4092">
        <v>2000</v>
      </c>
      <c r="H4092">
        <v>14.76</v>
      </c>
      <c r="I4092">
        <v>29520</v>
      </c>
      <c r="J4092" t="s">
        <v>81</v>
      </c>
      <c r="K4092">
        <v>0</v>
      </c>
      <c r="L4092">
        <v>0</v>
      </c>
      <c r="M4092" t="s">
        <v>82</v>
      </c>
    </row>
    <row r="4093" spans="1:13">
      <c r="A4093" t="s">
        <v>229</v>
      </c>
      <c r="B4093" t="s">
        <v>230</v>
      </c>
      <c r="C4093" t="str">
        <f>TEXT(D4093, "mmm")</f>
        <v>Mar</v>
      </c>
      <c r="D4093" s="1">
        <v>45372</v>
      </c>
      <c r="E4093" t="s">
        <v>412</v>
      </c>
      <c r="F4093" t="s">
        <v>118</v>
      </c>
      <c r="G4093">
        <v>430</v>
      </c>
      <c r="H4093">
        <v>46.19</v>
      </c>
      <c r="I4093">
        <v>19861.7</v>
      </c>
      <c r="J4093" t="s">
        <v>81</v>
      </c>
      <c r="K4093">
        <v>1.7301210260325379E-3</v>
      </c>
      <c r="L4093">
        <v>0.17299999999999999</v>
      </c>
      <c r="M4093" t="s">
        <v>82</v>
      </c>
    </row>
    <row r="4094" spans="1:13">
      <c r="A4094" t="s">
        <v>2584</v>
      </c>
      <c r="B4094" t="s">
        <v>2585</v>
      </c>
      <c r="C4094" t="str">
        <f>TEXT(D4094, "mmm")</f>
        <v>Mar</v>
      </c>
      <c r="D4094" s="1">
        <v>45372</v>
      </c>
      <c r="E4094" t="s">
        <v>2597</v>
      </c>
      <c r="F4094" t="s">
        <v>80</v>
      </c>
      <c r="G4094">
        <v>20000</v>
      </c>
      <c r="H4094">
        <v>1.1000000000000001</v>
      </c>
      <c r="I4094">
        <v>22000</v>
      </c>
      <c r="J4094" t="s">
        <v>81</v>
      </c>
      <c r="K4094">
        <v>6.6037788896981198E-2</v>
      </c>
      <c r="L4094">
        <v>6.6037999999999997</v>
      </c>
      <c r="M4094" t="s">
        <v>82</v>
      </c>
    </row>
    <row r="4095" spans="1:13">
      <c r="A4095" t="s">
        <v>1536</v>
      </c>
      <c r="B4095" t="s">
        <v>1537</v>
      </c>
      <c r="C4095" t="str">
        <f>TEXT(D4095, "mmm")</f>
        <v>Mar</v>
      </c>
      <c r="D4095" s="1">
        <v>45372</v>
      </c>
      <c r="E4095" t="s">
        <v>1538</v>
      </c>
      <c r="F4095" t="s">
        <v>80</v>
      </c>
      <c r="G4095">
        <v>10000</v>
      </c>
      <c r="H4095">
        <v>8.25</v>
      </c>
      <c r="I4095">
        <v>82500</v>
      </c>
      <c r="J4095" t="s">
        <v>81</v>
      </c>
      <c r="K4095">
        <v>-2.4389386354290998E-3</v>
      </c>
      <c r="L4095">
        <v>-0.24390000000000001</v>
      </c>
      <c r="M4095" t="s">
        <v>82</v>
      </c>
    </row>
    <row r="4096" spans="1:13">
      <c r="A4096" t="s">
        <v>2598</v>
      </c>
      <c r="B4096" t="s">
        <v>2599</v>
      </c>
      <c r="C4096" t="str">
        <f>TEXT(D4096, "mmm")</f>
        <v>Mar</v>
      </c>
      <c r="D4096" s="1">
        <v>45372</v>
      </c>
      <c r="E4096" t="s">
        <v>2600</v>
      </c>
      <c r="F4096" t="s">
        <v>118</v>
      </c>
      <c r="G4096">
        <v>1994</v>
      </c>
      <c r="H4096">
        <v>47.99</v>
      </c>
      <c r="I4096">
        <v>95692.06</v>
      </c>
      <c r="J4096" t="s">
        <v>81</v>
      </c>
      <c r="K4096">
        <v>5.1260875154640839E-2</v>
      </c>
      <c r="L4096">
        <v>5.1261000000000001</v>
      </c>
      <c r="M4096" t="s">
        <v>82</v>
      </c>
    </row>
    <row r="4097" spans="1:13">
      <c r="A4097" t="s">
        <v>2601</v>
      </c>
      <c r="B4097" t="s">
        <v>2602</v>
      </c>
      <c r="C4097" t="str">
        <f>TEXT(D4097, "mmm")</f>
        <v>Mar</v>
      </c>
      <c r="D4097" s="1">
        <v>45372</v>
      </c>
      <c r="E4097" t="s">
        <v>2603</v>
      </c>
      <c r="F4097" t="s">
        <v>80</v>
      </c>
      <c r="G4097">
        <v>12408.76</v>
      </c>
      <c r="H4097">
        <v>13.7</v>
      </c>
      <c r="I4097">
        <v>170000.01199999999</v>
      </c>
      <c r="J4097" t="s">
        <v>86</v>
      </c>
      <c r="K4097">
        <v>6.2043834955014088E-2</v>
      </c>
      <c r="L4097">
        <v>6.2043999999999997</v>
      </c>
      <c r="M4097" t="s">
        <v>82</v>
      </c>
    </row>
    <row r="4098" spans="1:13">
      <c r="A4098" t="s">
        <v>1567</v>
      </c>
      <c r="B4098" t="s">
        <v>1568</v>
      </c>
      <c r="C4098" t="str">
        <f>TEXT(D4098, "mmm")</f>
        <v>Mar</v>
      </c>
      <c r="D4098" s="1">
        <v>45372</v>
      </c>
      <c r="E4098" t="s">
        <v>2571</v>
      </c>
      <c r="F4098" t="s">
        <v>101</v>
      </c>
      <c r="G4098">
        <v>473084</v>
      </c>
      <c r="H4098">
        <v>6.79</v>
      </c>
      <c r="I4098">
        <v>3212240.36</v>
      </c>
      <c r="J4098" t="s">
        <v>86</v>
      </c>
      <c r="K4098">
        <v>8.3086118491632499E-2</v>
      </c>
      <c r="L4098">
        <v>8.3086000000000002</v>
      </c>
      <c r="M4098" t="s">
        <v>82</v>
      </c>
    </row>
    <row r="4099" spans="1:13">
      <c r="A4099" t="s">
        <v>2604</v>
      </c>
      <c r="B4099" t="s">
        <v>2605</v>
      </c>
      <c r="C4099" t="str">
        <f>TEXT(D4099, "mmm")</f>
        <v>Mar</v>
      </c>
      <c r="D4099" s="1">
        <v>45372</v>
      </c>
      <c r="E4099" t="s">
        <v>2606</v>
      </c>
      <c r="F4099" t="s">
        <v>128</v>
      </c>
      <c r="G4099">
        <v>16000</v>
      </c>
      <c r="H4099">
        <v>2.2200000000000002</v>
      </c>
      <c r="I4099">
        <v>35520</v>
      </c>
      <c r="J4099" t="s">
        <v>81</v>
      </c>
      <c r="K4099">
        <v>9.1370590935567764E-2</v>
      </c>
      <c r="L4099">
        <v>9.1371000000000002</v>
      </c>
      <c r="M4099" t="s">
        <v>82</v>
      </c>
    </row>
    <row r="4100" spans="1:13">
      <c r="A4100" t="s">
        <v>2607</v>
      </c>
      <c r="B4100" t="s">
        <v>2608</v>
      </c>
      <c r="C4100" t="str">
        <f>TEXT(D4100, "mmm")</f>
        <v>Mar</v>
      </c>
      <c r="D4100" s="1">
        <v>45372</v>
      </c>
      <c r="E4100" t="s">
        <v>2609</v>
      </c>
      <c r="F4100" t="s">
        <v>118</v>
      </c>
      <c r="G4100">
        <v>11363</v>
      </c>
      <c r="H4100">
        <v>1.73</v>
      </c>
      <c r="I4100">
        <v>19657.990000000002</v>
      </c>
      <c r="J4100" t="s">
        <v>86</v>
      </c>
      <c r="K4100">
        <v>-7.3446483849658351E-2</v>
      </c>
      <c r="L4100">
        <v>-7.3445999999999998</v>
      </c>
      <c r="M4100" t="s">
        <v>82</v>
      </c>
    </row>
    <row r="4101" spans="1:13">
      <c r="A4101" t="s">
        <v>2595</v>
      </c>
      <c r="B4101" t="s">
        <v>2596</v>
      </c>
      <c r="C4101" t="str">
        <f>TEXT(D4101, "mmm")</f>
        <v>Mar</v>
      </c>
      <c r="D4101" s="1">
        <v>45372</v>
      </c>
      <c r="E4101" t="s">
        <v>2610</v>
      </c>
      <c r="F4101" t="s">
        <v>276</v>
      </c>
      <c r="G4101">
        <v>3300</v>
      </c>
      <c r="H4101">
        <v>14.76</v>
      </c>
      <c r="I4101">
        <v>48708</v>
      </c>
      <c r="J4101" t="s">
        <v>81</v>
      </c>
      <c r="K4101">
        <v>0</v>
      </c>
      <c r="L4101">
        <v>0</v>
      </c>
      <c r="M4101" t="s">
        <v>82</v>
      </c>
    </row>
    <row r="4102" spans="1:13">
      <c r="A4102" t="s">
        <v>2587</v>
      </c>
      <c r="B4102" t="s">
        <v>2588</v>
      </c>
      <c r="C4102" t="str">
        <f>TEXT(D4102, "mmm")</f>
        <v>Mar</v>
      </c>
      <c r="D4102" s="1">
        <v>45372</v>
      </c>
      <c r="E4102" t="s">
        <v>2610</v>
      </c>
      <c r="F4102" t="s">
        <v>276</v>
      </c>
      <c r="G4102">
        <v>5000</v>
      </c>
      <c r="H4102">
        <v>9.24</v>
      </c>
      <c r="I4102">
        <v>46200</v>
      </c>
      <c r="J4102" t="s">
        <v>81</v>
      </c>
      <c r="K4102">
        <v>-1.0752796147133091E-2</v>
      </c>
      <c r="L4102">
        <v>-1.0752999999999999</v>
      </c>
      <c r="M4102" t="s">
        <v>82</v>
      </c>
    </row>
    <row r="4103" spans="1:13">
      <c r="A4103" t="s">
        <v>2174</v>
      </c>
      <c r="B4103" t="s">
        <v>2175</v>
      </c>
      <c r="C4103" t="str">
        <f>TEXT(D4103, "mmm")</f>
        <v>Mar</v>
      </c>
      <c r="D4103" s="1">
        <v>45372</v>
      </c>
      <c r="E4103" t="s">
        <v>2549</v>
      </c>
      <c r="F4103" t="s">
        <v>101</v>
      </c>
      <c r="G4103">
        <v>5250</v>
      </c>
      <c r="H4103">
        <v>6.26</v>
      </c>
      <c r="I4103">
        <v>32865</v>
      </c>
      <c r="J4103" t="s">
        <v>81</v>
      </c>
      <c r="K4103">
        <v>0.48562297934548693</v>
      </c>
      <c r="L4103">
        <v>48.5623</v>
      </c>
      <c r="M4103" t="s">
        <v>82</v>
      </c>
    </row>
    <row r="4104" spans="1:13">
      <c r="A4104" t="s">
        <v>2174</v>
      </c>
      <c r="B4104" t="s">
        <v>2175</v>
      </c>
      <c r="C4104" t="str">
        <f>TEXT(D4104, "mmm")</f>
        <v>Mar</v>
      </c>
      <c r="D4104" s="1">
        <v>45372</v>
      </c>
      <c r="E4104" t="s">
        <v>2550</v>
      </c>
      <c r="F4104" t="s">
        <v>101</v>
      </c>
      <c r="G4104">
        <v>5250</v>
      </c>
      <c r="H4104">
        <v>6.26</v>
      </c>
      <c r="I4104">
        <v>32865</v>
      </c>
      <c r="J4104" t="s">
        <v>81</v>
      </c>
      <c r="K4104">
        <v>0.48562297934548693</v>
      </c>
      <c r="L4104">
        <v>48.5623</v>
      </c>
      <c r="M4104" t="s">
        <v>82</v>
      </c>
    </row>
    <row r="4105" spans="1:13">
      <c r="A4105" t="s">
        <v>2174</v>
      </c>
      <c r="B4105" t="s">
        <v>2175</v>
      </c>
      <c r="C4105" t="str">
        <f>TEXT(D4105, "mmm")</f>
        <v>Mar</v>
      </c>
      <c r="D4105" s="1">
        <v>45372</v>
      </c>
      <c r="E4105" t="s">
        <v>2551</v>
      </c>
      <c r="F4105" t="s">
        <v>101</v>
      </c>
      <c r="G4105">
        <v>5250</v>
      </c>
      <c r="H4105">
        <v>6.26</v>
      </c>
      <c r="I4105">
        <v>32865</v>
      </c>
      <c r="J4105" t="s">
        <v>81</v>
      </c>
      <c r="K4105">
        <v>0.48562297934548693</v>
      </c>
      <c r="L4105">
        <v>48.5623</v>
      </c>
      <c r="M4105" t="s">
        <v>82</v>
      </c>
    </row>
    <row r="4106" spans="1:13">
      <c r="A4106" t="s">
        <v>2174</v>
      </c>
      <c r="B4106" t="s">
        <v>2175</v>
      </c>
      <c r="C4106" t="str">
        <f>TEXT(D4106, "mmm")</f>
        <v>Mar</v>
      </c>
      <c r="D4106" s="1">
        <v>45372</v>
      </c>
      <c r="E4106" t="s">
        <v>2552</v>
      </c>
      <c r="F4106" t="s">
        <v>101</v>
      </c>
      <c r="G4106">
        <v>5250</v>
      </c>
      <c r="H4106">
        <v>6.26</v>
      </c>
      <c r="I4106">
        <v>32865</v>
      </c>
      <c r="J4106" t="s">
        <v>81</v>
      </c>
      <c r="K4106">
        <v>0.48562297934548693</v>
      </c>
      <c r="L4106">
        <v>48.5623</v>
      </c>
      <c r="M4106" t="s">
        <v>82</v>
      </c>
    </row>
    <row r="4107" spans="1:13">
      <c r="A4107" t="s">
        <v>1466</v>
      </c>
      <c r="B4107" t="s">
        <v>1467</v>
      </c>
      <c r="C4107" t="str">
        <f>TEXT(D4107, "mmm")</f>
        <v>Mar</v>
      </c>
      <c r="D4107" s="1">
        <v>45372</v>
      </c>
      <c r="E4107" t="s">
        <v>1468</v>
      </c>
      <c r="F4107" t="s">
        <v>118</v>
      </c>
      <c r="G4107">
        <v>4230</v>
      </c>
      <c r="H4107">
        <v>22.16</v>
      </c>
      <c r="I4107">
        <v>93736.8</v>
      </c>
      <c r="J4107" t="s">
        <v>81</v>
      </c>
      <c r="K4107">
        <v>-2.2533298303930578E-3</v>
      </c>
      <c r="L4107">
        <v>-0.2253</v>
      </c>
      <c r="M4107" t="s">
        <v>82</v>
      </c>
    </row>
    <row r="4108" spans="1:13">
      <c r="A4108" t="s">
        <v>1567</v>
      </c>
      <c r="B4108" t="s">
        <v>1568</v>
      </c>
      <c r="C4108" t="str">
        <f>TEXT(D4108, "mmm")</f>
        <v>Mar</v>
      </c>
      <c r="D4108" s="1">
        <v>45372</v>
      </c>
      <c r="E4108" t="s">
        <v>2582</v>
      </c>
      <c r="F4108" t="s">
        <v>80</v>
      </c>
      <c r="G4108">
        <v>50000</v>
      </c>
      <c r="H4108">
        <v>6.77</v>
      </c>
      <c r="I4108">
        <v>338500</v>
      </c>
      <c r="J4108" t="s">
        <v>81</v>
      </c>
      <c r="K4108">
        <v>8.3086118491632499E-2</v>
      </c>
      <c r="L4108">
        <v>8.3086000000000002</v>
      </c>
      <c r="M4108" t="s">
        <v>82</v>
      </c>
    </row>
    <row r="4109" spans="1:13">
      <c r="A4109" t="s">
        <v>2477</v>
      </c>
      <c r="B4109" t="s">
        <v>2478</v>
      </c>
      <c r="C4109" t="str">
        <f>TEXT(D4109, "mmm")</f>
        <v>Mar</v>
      </c>
      <c r="D4109" s="1">
        <v>45372</v>
      </c>
      <c r="E4109" t="s">
        <v>2480</v>
      </c>
      <c r="F4109" t="s">
        <v>101</v>
      </c>
      <c r="G4109">
        <v>3471</v>
      </c>
      <c r="H4109">
        <v>16.260000000000002</v>
      </c>
      <c r="I4109">
        <v>56438.460000000006</v>
      </c>
      <c r="J4109" t="s">
        <v>81</v>
      </c>
      <c r="K4109">
        <v>1.308205911034821E-2</v>
      </c>
      <c r="L4109">
        <v>1.3082</v>
      </c>
      <c r="M4109" t="s">
        <v>82</v>
      </c>
    </row>
    <row r="4110" spans="1:13">
      <c r="A4110" t="s">
        <v>2611</v>
      </c>
      <c r="B4110" t="s">
        <v>2612</v>
      </c>
      <c r="C4110" t="str">
        <f>TEXT(D4110, "mmm")</f>
        <v>Mar</v>
      </c>
      <c r="D4110" s="1">
        <v>45372</v>
      </c>
      <c r="E4110" t="s">
        <v>2613</v>
      </c>
      <c r="F4110" t="s">
        <v>80</v>
      </c>
      <c r="G4110">
        <v>4900</v>
      </c>
      <c r="H4110">
        <v>21.11</v>
      </c>
      <c r="I4110">
        <v>103439</v>
      </c>
      <c r="J4110" t="s">
        <v>86</v>
      </c>
      <c r="K4110">
        <v>1.3422759880358241E-2</v>
      </c>
      <c r="L4110">
        <v>1.3423</v>
      </c>
      <c r="M4110" t="s">
        <v>82</v>
      </c>
    </row>
    <row r="4111" spans="1:13">
      <c r="A4111" t="s">
        <v>2614</v>
      </c>
      <c r="B4111" t="s">
        <v>2615</v>
      </c>
      <c r="C4111" t="str">
        <f>TEXT(D4111, "mmm")</f>
        <v>Mar</v>
      </c>
      <c r="D4111" s="1">
        <v>45372</v>
      </c>
      <c r="E4111" t="s">
        <v>2616</v>
      </c>
      <c r="F4111" t="s">
        <v>80</v>
      </c>
      <c r="G4111">
        <v>2100</v>
      </c>
      <c r="H4111">
        <v>5.25</v>
      </c>
      <c r="I4111">
        <v>11025</v>
      </c>
      <c r="J4111" t="s">
        <v>81</v>
      </c>
      <c r="K4111">
        <v>-6.0998139189211147E-2</v>
      </c>
      <c r="L4111">
        <v>-6.0998000000000001</v>
      </c>
      <c r="M4111" t="s">
        <v>82</v>
      </c>
    </row>
    <row r="4112" spans="1:13">
      <c r="A4112" t="s">
        <v>2394</v>
      </c>
      <c r="B4112" t="s">
        <v>2395</v>
      </c>
      <c r="C4112" t="str">
        <f>TEXT(D4112, "mmm")</f>
        <v>Mar</v>
      </c>
      <c r="D4112" s="1">
        <v>45372</v>
      </c>
      <c r="E4112" t="s">
        <v>2617</v>
      </c>
      <c r="F4112" t="s">
        <v>80</v>
      </c>
      <c r="G4112">
        <v>38462</v>
      </c>
      <c r="H4112">
        <v>0.39</v>
      </c>
      <c r="I4112">
        <v>15000.18</v>
      </c>
      <c r="J4112" t="s">
        <v>81</v>
      </c>
      <c r="K4112">
        <v>0.28947368421052633</v>
      </c>
      <c r="L4112">
        <v>28.947399999999998</v>
      </c>
      <c r="M4112" t="s">
        <v>82</v>
      </c>
    </row>
    <row r="4113" spans="1:13">
      <c r="A4113" t="s">
        <v>2477</v>
      </c>
      <c r="B4113" t="s">
        <v>2478</v>
      </c>
      <c r="C4113" t="str">
        <f>TEXT(D4113, "mmm")</f>
        <v>Mar</v>
      </c>
      <c r="D4113" s="1">
        <v>45373</v>
      </c>
      <c r="E4113" t="s">
        <v>2479</v>
      </c>
      <c r="F4113" t="s">
        <v>128</v>
      </c>
      <c r="G4113">
        <v>3471</v>
      </c>
      <c r="H4113">
        <v>16.260000000000002</v>
      </c>
      <c r="I4113">
        <v>56438.460000000006</v>
      </c>
      <c r="J4113" t="s">
        <v>81</v>
      </c>
      <c r="K4113">
        <v>6.4301813791884266E-2</v>
      </c>
      <c r="L4113">
        <v>6.4302000000000001</v>
      </c>
      <c r="M4113" t="s">
        <v>82</v>
      </c>
    </row>
    <row r="4114" spans="1:13">
      <c r="A4114" t="s">
        <v>2531</v>
      </c>
      <c r="B4114" t="s">
        <v>2532</v>
      </c>
      <c r="C4114" t="str">
        <f>TEXT(D4114, "mmm")</f>
        <v>Mar</v>
      </c>
      <c r="D4114" s="1">
        <v>45373</v>
      </c>
      <c r="E4114" t="s">
        <v>2533</v>
      </c>
      <c r="F4114" t="s">
        <v>80</v>
      </c>
      <c r="G4114">
        <v>3118</v>
      </c>
      <c r="H4114">
        <v>13.76</v>
      </c>
      <c r="I4114">
        <v>42903.68</v>
      </c>
      <c r="J4114" t="s">
        <v>86</v>
      </c>
      <c r="K4114">
        <v>-1.967933327323057E-2</v>
      </c>
      <c r="L4114">
        <v>-1.9679</v>
      </c>
      <c r="M4114" t="s">
        <v>82</v>
      </c>
    </row>
    <row r="4115" spans="1:13">
      <c r="A4115" t="s">
        <v>1961</v>
      </c>
      <c r="B4115" t="s">
        <v>1962</v>
      </c>
      <c r="C4115" t="str">
        <f>TEXT(D4115, "mmm")</f>
        <v>Mar</v>
      </c>
      <c r="D4115" s="1">
        <v>45373</v>
      </c>
      <c r="E4115" t="s">
        <v>2347</v>
      </c>
      <c r="F4115" t="s">
        <v>80</v>
      </c>
      <c r="G4115">
        <v>7000</v>
      </c>
      <c r="H4115">
        <v>9.1199999999999992</v>
      </c>
      <c r="I4115">
        <v>63839.999999999993</v>
      </c>
      <c r="J4115" t="s">
        <v>81</v>
      </c>
      <c r="K4115">
        <v>-7.7851050368810126E-3</v>
      </c>
      <c r="L4115">
        <v>-0.77849999999999997</v>
      </c>
      <c r="M4115" t="s">
        <v>82</v>
      </c>
    </row>
    <row r="4116" spans="1:13">
      <c r="A4116" t="s">
        <v>1961</v>
      </c>
      <c r="B4116" t="s">
        <v>1962</v>
      </c>
      <c r="C4116" t="str">
        <f>TEXT(D4116, "mmm")</f>
        <v>Mar</v>
      </c>
      <c r="D4116" s="1">
        <v>45373</v>
      </c>
      <c r="E4116" t="s">
        <v>2347</v>
      </c>
      <c r="F4116" t="s">
        <v>80</v>
      </c>
      <c r="G4116">
        <v>2150</v>
      </c>
      <c r="H4116">
        <v>9.1300000000000008</v>
      </c>
      <c r="I4116">
        <v>19629.5</v>
      </c>
      <c r="J4116" t="s">
        <v>81</v>
      </c>
      <c r="K4116">
        <v>-7.7851050368810126E-3</v>
      </c>
      <c r="L4116">
        <v>-0.77849999999999997</v>
      </c>
      <c r="M4116" t="s">
        <v>82</v>
      </c>
    </row>
    <row r="4117" spans="1:13">
      <c r="A4117" t="s">
        <v>718</v>
      </c>
      <c r="B4117" t="s">
        <v>719</v>
      </c>
      <c r="C4117" t="str">
        <f>TEXT(D4117, "mmm")</f>
        <v>Mar</v>
      </c>
      <c r="D4117" s="1">
        <v>45373</v>
      </c>
      <c r="E4117" t="s">
        <v>720</v>
      </c>
      <c r="F4117" t="s">
        <v>101</v>
      </c>
      <c r="G4117">
        <v>526316</v>
      </c>
      <c r="H4117">
        <v>9.5</v>
      </c>
      <c r="I4117">
        <v>5000002</v>
      </c>
      <c r="J4117" t="s">
        <v>86</v>
      </c>
      <c r="K4117">
        <v>-4.8622928003911992E-2</v>
      </c>
      <c r="L4117">
        <v>-4.8623000000000003</v>
      </c>
      <c r="M4117" t="s">
        <v>82</v>
      </c>
    </row>
    <row r="4118" spans="1:13">
      <c r="A4118" t="s">
        <v>2618</v>
      </c>
      <c r="B4118" t="s">
        <v>2619</v>
      </c>
      <c r="C4118" t="str">
        <f>TEXT(D4118, "mmm")</f>
        <v>Mar</v>
      </c>
      <c r="D4118" s="1">
        <v>45373</v>
      </c>
      <c r="E4118" t="s">
        <v>2620</v>
      </c>
      <c r="F4118" t="s">
        <v>128</v>
      </c>
      <c r="G4118">
        <v>10000</v>
      </c>
      <c r="H4118">
        <v>3.48</v>
      </c>
      <c r="I4118">
        <v>34800</v>
      </c>
      <c r="J4118" t="s">
        <v>81</v>
      </c>
      <c r="K4118">
        <v>0.24545460390979021</v>
      </c>
      <c r="L4118">
        <v>24.545500000000001</v>
      </c>
      <c r="M4118" t="s">
        <v>82</v>
      </c>
    </row>
    <row r="4119" spans="1:13">
      <c r="A4119" t="s">
        <v>2618</v>
      </c>
      <c r="B4119" t="s">
        <v>2619</v>
      </c>
      <c r="C4119" t="str">
        <f>TEXT(D4119, "mmm")</f>
        <v>Mar</v>
      </c>
      <c r="D4119" s="1">
        <v>45373</v>
      </c>
      <c r="E4119" t="s">
        <v>216</v>
      </c>
      <c r="F4119" t="s">
        <v>80</v>
      </c>
      <c r="G4119">
        <v>20000</v>
      </c>
      <c r="H4119">
        <v>3.4</v>
      </c>
      <c r="I4119">
        <v>68000</v>
      </c>
      <c r="J4119" t="s">
        <v>81</v>
      </c>
      <c r="K4119">
        <v>0.24545460390979021</v>
      </c>
      <c r="L4119">
        <v>24.545500000000001</v>
      </c>
      <c r="M4119" t="s">
        <v>82</v>
      </c>
    </row>
    <row r="4120" spans="1:13">
      <c r="A4120" t="s">
        <v>2194</v>
      </c>
      <c r="B4120" t="s">
        <v>2195</v>
      </c>
      <c r="C4120" t="str">
        <f>TEXT(D4120, "mmm")</f>
        <v>Mar</v>
      </c>
      <c r="D4120" s="1">
        <v>45373</v>
      </c>
      <c r="E4120" t="s">
        <v>100</v>
      </c>
      <c r="F4120" t="s">
        <v>101</v>
      </c>
      <c r="G4120">
        <v>17184</v>
      </c>
      <c r="H4120">
        <v>11.79</v>
      </c>
      <c r="I4120">
        <v>202599.36</v>
      </c>
      <c r="J4120" t="s">
        <v>81</v>
      </c>
      <c r="K4120">
        <v>-8.489003962253161E-4</v>
      </c>
      <c r="L4120">
        <v>-8.4900000000000003E-2</v>
      </c>
      <c r="M4120" t="s">
        <v>82</v>
      </c>
    </row>
    <row r="4121" spans="1:13">
      <c r="A4121" t="s">
        <v>2194</v>
      </c>
      <c r="B4121" t="s">
        <v>2195</v>
      </c>
      <c r="C4121" t="str">
        <f>TEXT(D4121, "mmm")</f>
        <v>Mar</v>
      </c>
      <c r="D4121" s="1">
        <v>45373</v>
      </c>
      <c r="E4121" t="s">
        <v>102</v>
      </c>
      <c r="F4121" t="s">
        <v>101</v>
      </c>
      <c r="G4121">
        <v>17184</v>
      </c>
      <c r="H4121">
        <v>11.79</v>
      </c>
      <c r="I4121">
        <v>202599.36</v>
      </c>
      <c r="J4121" t="s">
        <v>81</v>
      </c>
      <c r="K4121">
        <v>-8.489003962253161E-4</v>
      </c>
      <c r="L4121">
        <v>-8.4900000000000003E-2</v>
      </c>
      <c r="M4121" t="s">
        <v>82</v>
      </c>
    </row>
    <row r="4122" spans="1:13">
      <c r="A4122" t="s">
        <v>2587</v>
      </c>
      <c r="B4122" t="s">
        <v>2588</v>
      </c>
      <c r="C4122" t="str">
        <f>TEXT(D4122, "mmm")</f>
        <v>Mar</v>
      </c>
      <c r="D4122" s="1">
        <v>45373</v>
      </c>
      <c r="E4122" t="s">
        <v>2589</v>
      </c>
      <c r="F4122" t="s">
        <v>118</v>
      </c>
      <c r="G4122">
        <v>2500</v>
      </c>
      <c r="H4122">
        <v>9.2799999999999994</v>
      </c>
      <c r="I4122">
        <v>23200</v>
      </c>
      <c r="J4122" t="s">
        <v>81</v>
      </c>
      <c r="K4122">
        <v>4.3288851404335027E-3</v>
      </c>
      <c r="L4122">
        <v>0.43290000000000001</v>
      </c>
      <c r="M4122" t="s">
        <v>82</v>
      </c>
    </row>
    <row r="4123" spans="1:13">
      <c r="A4123" t="s">
        <v>2621</v>
      </c>
      <c r="B4123" t="s">
        <v>2622</v>
      </c>
      <c r="C4123" t="str">
        <f>TEXT(D4123, "mmm")</f>
        <v>Mar</v>
      </c>
      <c r="D4123" s="1">
        <v>45373</v>
      </c>
      <c r="E4123" t="s">
        <v>2623</v>
      </c>
      <c r="F4123" t="s">
        <v>80</v>
      </c>
      <c r="G4123">
        <v>36500</v>
      </c>
      <c r="H4123">
        <v>28.25</v>
      </c>
      <c r="I4123">
        <v>1031125</v>
      </c>
      <c r="J4123" t="s">
        <v>81</v>
      </c>
      <c r="K4123">
        <v>-4.2877360521410453E-2</v>
      </c>
      <c r="L4123">
        <v>-4.2877000000000001</v>
      </c>
      <c r="M4123" t="s">
        <v>82</v>
      </c>
    </row>
    <row r="4124" spans="1:13">
      <c r="A4124" t="s">
        <v>2477</v>
      </c>
      <c r="B4124" t="s">
        <v>2478</v>
      </c>
      <c r="C4124" t="str">
        <f>TEXT(D4124, "mmm")</f>
        <v>Mar</v>
      </c>
      <c r="D4124" s="1">
        <v>45373</v>
      </c>
      <c r="E4124" t="s">
        <v>2492</v>
      </c>
      <c r="F4124" t="s">
        <v>128</v>
      </c>
      <c r="G4124">
        <v>3471</v>
      </c>
      <c r="H4124">
        <v>16.260000000000002</v>
      </c>
      <c r="I4124">
        <v>56438.460000000006</v>
      </c>
      <c r="J4124" t="s">
        <v>81</v>
      </c>
      <c r="K4124">
        <v>6.4301813791884266E-2</v>
      </c>
      <c r="L4124">
        <v>6.4302000000000001</v>
      </c>
      <c r="M4124" t="s">
        <v>82</v>
      </c>
    </row>
    <row r="4125" spans="1:13">
      <c r="A4125" t="s">
        <v>2618</v>
      </c>
      <c r="B4125" t="s">
        <v>2619</v>
      </c>
      <c r="C4125" t="str">
        <f>TEXT(D4125, "mmm")</f>
        <v>Mar</v>
      </c>
      <c r="D4125" s="1">
        <v>45373</v>
      </c>
      <c r="E4125" t="s">
        <v>2624</v>
      </c>
      <c r="F4125" t="s">
        <v>80</v>
      </c>
      <c r="G4125">
        <v>30000</v>
      </c>
      <c r="H4125">
        <v>3.47</v>
      </c>
      <c r="I4125">
        <v>104100</v>
      </c>
      <c r="J4125" t="s">
        <v>86</v>
      </c>
      <c r="K4125">
        <v>0.24545460390979021</v>
      </c>
      <c r="L4125">
        <v>24.545500000000001</v>
      </c>
      <c r="M4125" t="s">
        <v>82</v>
      </c>
    </row>
    <row r="4126" spans="1:13">
      <c r="A4126" t="s">
        <v>142</v>
      </c>
      <c r="B4126" t="s">
        <v>143</v>
      </c>
      <c r="C4126" t="str">
        <f>TEXT(D4126, "mmm")</f>
        <v>Mar</v>
      </c>
      <c r="D4126" s="1">
        <v>45373</v>
      </c>
      <c r="E4126" t="s">
        <v>102</v>
      </c>
      <c r="F4126" t="s">
        <v>101</v>
      </c>
      <c r="G4126">
        <v>35187</v>
      </c>
      <c r="H4126">
        <v>17.02</v>
      </c>
      <c r="I4126">
        <v>598882.74</v>
      </c>
      <c r="J4126" t="s">
        <v>81</v>
      </c>
      <c r="K4126">
        <v>-5.8718383066591606E-4</v>
      </c>
      <c r="L4126">
        <v>-5.8700000000000002E-2</v>
      </c>
      <c r="M4126" t="s">
        <v>82</v>
      </c>
    </row>
    <row r="4127" spans="1:13">
      <c r="A4127" t="s">
        <v>142</v>
      </c>
      <c r="B4127" t="s">
        <v>143</v>
      </c>
      <c r="C4127" t="str">
        <f>TEXT(D4127, "mmm")</f>
        <v>Mar</v>
      </c>
      <c r="D4127" s="1">
        <v>45373</v>
      </c>
      <c r="E4127" t="s">
        <v>100</v>
      </c>
      <c r="F4127" t="s">
        <v>101</v>
      </c>
      <c r="G4127">
        <v>35187</v>
      </c>
      <c r="H4127">
        <v>17.02</v>
      </c>
      <c r="I4127">
        <v>598882.74</v>
      </c>
      <c r="J4127" t="s">
        <v>81</v>
      </c>
      <c r="K4127">
        <v>-5.8718383066591606E-4</v>
      </c>
      <c r="L4127">
        <v>-5.8700000000000002E-2</v>
      </c>
      <c r="M4127" t="s">
        <v>82</v>
      </c>
    </row>
    <row r="4128" spans="1:13">
      <c r="A4128" t="s">
        <v>291</v>
      </c>
      <c r="B4128" t="s">
        <v>292</v>
      </c>
      <c r="C4128" t="str">
        <f>TEXT(D4128, "mmm")</f>
        <v>Mar</v>
      </c>
      <c r="D4128" s="1">
        <v>45373</v>
      </c>
      <c r="E4128" t="s">
        <v>100</v>
      </c>
      <c r="F4128" t="s">
        <v>101</v>
      </c>
      <c r="G4128">
        <v>100000</v>
      </c>
      <c r="H4128">
        <v>7.97</v>
      </c>
      <c r="I4128">
        <v>797000</v>
      </c>
      <c r="J4128" t="s">
        <v>81</v>
      </c>
      <c r="K4128">
        <v>-1.509421999442029E-2</v>
      </c>
      <c r="L4128">
        <v>-1.5094000000000001</v>
      </c>
      <c r="M4128" t="s">
        <v>82</v>
      </c>
    </row>
    <row r="4129" spans="1:13">
      <c r="A4129" t="s">
        <v>291</v>
      </c>
      <c r="B4129" t="s">
        <v>292</v>
      </c>
      <c r="C4129" t="str">
        <f>TEXT(D4129, "mmm")</f>
        <v>Mar</v>
      </c>
      <c r="D4129" s="1">
        <v>45373</v>
      </c>
      <c r="E4129" t="s">
        <v>102</v>
      </c>
      <c r="F4129" t="s">
        <v>101</v>
      </c>
      <c r="G4129">
        <v>100000</v>
      </c>
      <c r="H4129">
        <v>7.97</v>
      </c>
      <c r="I4129">
        <v>797000</v>
      </c>
      <c r="J4129" t="s">
        <v>81</v>
      </c>
      <c r="K4129">
        <v>-1.509421999442029E-2</v>
      </c>
      <c r="L4129">
        <v>-1.5094000000000001</v>
      </c>
      <c r="M4129" t="s">
        <v>82</v>
      </c>
    </row>
    <row r="4130" spans="1:13">
      <c r="A4130" t="s">
        <v>2485</v>
      </c>
      <c r="B4130" t="s">
        <v>2486</v>
      </c>
      <c r="C4130" t="str">
        <f>TEXT(D4130, "mmm")</f>
        <v>Mar</v>
      </c>
      <c r="D4130" s="1">
        <v>45373</v>
      </c>
      <c r="E4130" t="s">
        <v>2487</v>
      </c>
      <c r="F4130" t="s">
        <v>80</v>
      </c>
      <c r="G4130">
        <v>92600</v>
      </c>
      <c r="H4130">
        <v>0.55000000000000004</v>
      </c>
      <c r="I4130">
        <v>50930.000000000007</v>
      </c>
      <c r="J4130" t="s">
        <v>86</v>
      </c>
      <c r="K4130">
        <v>0.1282052144182928</v>
      </c>
      <c r="L4130">
        <v>12.820499999999999</v>
      </c>
      <c r="M4130" t="s">
        <v>82</v>
      </c>
    </row>
    <row r="4131" spans="1:13">
      <c r="A4131" t="s">
        <v>2625</v>
      </c>
      <c r="B4131" t="s">
        <v>2626</v>
      </c>
      <c r="C4131" t="str">
        <f>TEXT(D4131, "mmm")</f>
        <v>Mar</v>
      </c>
      <c r="D4131" s="1">
        <v>45373</v>
      </c>
      <c r="E4131" t="s">
        <v>2627</v>
      </c>
      <c r="F4131" t="s">
        <v>128</v>
      </c>
      <c r="G4131">
        <v>225000</v>
      </c>
      <c r="H4131">
        <v>5.19</v>
      </c>
      <c r="I4131">
        <v>1167750</v>
      </c>
      <c r="J4131" t="s">
        <v>86</v>
      </c>
      <c r="K4131">
        <v>3.5087685053246893E-2</v>
      </c>
      <c r="L4131">
        <v>3.5087999999999999</v>
      </c>
      <c r="M4131" t="s">
        <v>82</v>
      </c>
    </row>
    <row r="4132" spans="1:13">
      <c r="A4132" t="s">
        <v>129</v>
      </c>
      <c r="B4132" t="s">
        <v>130</v>
      </c>
      <c r="C4132" t="str">
        <f>TEXT(D4132, "mmm")</f>
        <v>Mar</v>
      </c>
      <c r="D4132" s="1">
        <v>45373</v>
      </c>
      <c r="E4132" t="s">
        <v>110</v>
      </c>
      <c r="F4132" t="s">
        <v>101</v>
      </c>
      <c r="G4132">
        <v>37500</v>
      </c>
      <c r="H4132">
        <v>6.98</v>
      </c>
      <c r="I4132">
        <v>261750</v>
      </c>
      <c r="J4132" t="s">
        <v>86</v>
      </c>
      <c r="K4132">
        <v>1.430647955548592E-3</v>
      </c>
      <c r="L4132">
        <v>0.1431</v>
      </c>
      <c r="M4132" t="s">
        <v>82</v>
      </c>
    </row>
    <row r="4133" spans="1:13">
      <c r="A4133" t="s">
        <v>129</v>
      </c>
      <c r="B4133" t="s">
        <v>130</v>
      </c>
      <c r="C4133" t="str">
        <f>TEXT(D4133, "mmm")</f>
        <v>Mar</v>
      </c>
      <c r="D4133" s="1">
        <v>45373</v>
      </c>
      <c r="E4133" t="s">
        <v>109</v>
      </c>
      <c r="F4133" t="s">
        <v>101</v>
      </c>
      <c r="G4133">
        <v>37500</v>
      </c>
      <c r="H4133">
        <v>6.98</v>
      </c>
      <c r="I4133">
        <v>261750</v>
      </c>
      <c r="J4133" t="s">
        <v>86</v>
      </c>
      <c r="K4133">
        <v>1.430647955548592E-3</v>
      </c>
      <c r="L4133">
        <v>0.1431</v>
      </c>
      <c r="M4133" t="s">
        <v>82</v>
      </c>
    </row>
    <row r="4134" spans="1:13">
      <c r="A4134" t="s">
        <v>129</v>
      </c>
      <c r="B4134" t="s">
        <v>130</v>
      </c>
      <c r="C4134" t="str">
        <f>TEXT(D4134, "mmm")</f>
        <v>Mar</v>
      </c>
      <c r="D4134" s="1">
        <v>45373</v>
      </c>
      <c r="E4134" t="s">
        <v>111</v>
      </c>
      <c r="F4134" t="s">
        <v>101</v>
      </c>
      <c r="G4134">
        <v>37500</v>
      </c>
      <c r="H4134">
        <v>6.98</v>
      </c>
      <c r="I4134">
        <v>261750</v>
      </c>
      <c r="J4134" t="s">
        <v>86</v>
      </c>
      <c r="K4134">
        <v>1.430647955548592E-3</v>
      </c>
      <c r="L4134">
        <v>0.1431</v>
      </c>
      <c r="M4134" t="s">
        <v>82</v>
      </c>
    </row>
    <row r="4135" spans="1:13">
      <c r="A4135" t="s">
        <v>2595</v>
      </c>
      <c r="B4135" t="s">
        <v>2596</v>
      </c>
      <c r="C4135" t="str">
        <f>TEXT(D4135, "mmm")</f>
        <v>Mar</v>
      </c>
      <c r="D4135" s="1">
        <v>45373</v>
      </c>
      <c r="E4135" t="s">
        <v>2589</v>
      </c>
      <c r="F4135" t="s">
        <v>118</v>
      </c>
      <c r="G4135">
        <v>2000</v>
      </c>
      <c r="H4135">
        <v>14.81</v>
      </c>
      <c r="I4135">
        <v>29620</v>
      </c>
      <c r="J4135" t="s">
        <v>81</v>
      </c>
      <c r="K4135">
        <v>6.7659928490693133E-3</v>
      </c>
      <c r="L4135">
        <v>0.67659999999999998</v>
      </c>
      <c r="M4135" t="s">
        <v>82</v>
      </c>
    </row>
    <row r="4136" spans="1:13">
      <c r="A4136" t="s">
        <v>2601</v>
      </c>
      <c r="B4136" t="s">
        <v>2602</v>
      </c>
      <c r="C4136" t="str">
        <f>TEXT(D4136, "mmm")</f>
        <v>Mar</v>
      </c>
      <c r="D4136" s="1">
        <v>45373</v>
      </c>
      <c r="E4136" t="s">
        <v>2603</v>
      </c>
      <c r="F4136" t="s">
        <v>80</v>
      </c>
      <c r="G4136">
        <v>3360.12</v>
      </c>
      <c r="H4136">
        <v>13.69</v>
      </c>
      <c r="I4136">
        <v>46000.042800000003</v>
      </c>
      <c r="J4136" t="s">
        <v>81</v>
      </c>
      <c r="K4136">
        <v>6.2819625179246774E-2</v>
      </c>
      <c r="L4136">
        <v>6.282</v>
      </c>
      <c r="M4136" t="s">
        <v>82</v>
      </c>
    </row>
    <row r="4137" spans="1:13">
      <c r="A4137" t="s">
        <v>2481</v>
      </c>
      <c r="B4137" t="s">
        <v>2482</v>
      </c>
      <c r="C4137" t="str">
        <f>TEXT(D4137, "mmm")</f>
        <v>Mar</v>
      </c>
      <c r="D4137" s="1">
        <v>45373</v>
      </c>
      <c r="E4137" t="s">
        <v>2628</v>
      </c>
      <c r="F4137" t="s">
        <v>118</v>
      </c>
      <c r="G4137">
        <v>3900</v>
      </c>
      <c r="H4137">
        <v>2.57</v>
      </c>
      <c r="I4137">
        <v>10023</v>
      </c>
      <c r="J4137" t="s">
        <v>81</v>
      </c>
      <c r="K4137">
        <v>-0.16862748031293609</v>
      </c>
      <c r="L4137">
        <v>-16.8627</v>
      </c>
      <c r="M4137" t="s">
        <v>82</v>
      </c>
    </row>
    <row r="4138" spans="1:13">
      <c r="A4138" t="s">
        <v>2629</v>
      </c>
      <c r="B4138" t="s">
        <v>2630</v>
      </c>
      <c r="C4138" t="str">
        <f>TEXT(D4138, "mmm")</f>
        <v>Mar</v>
      </c>
      <c r="D4138" s="1">
        <v>45373</v>
      </c>
      <c r="E4138" t="s">
        <v>2631</v>
      </c>
      <c r="F4138" t="s">
        <v>80</v>
      </c>
      <c r="G4138">
        <v>10000</v>
      </c>
      <c r="H4138">
        <v>36</v>
      </c>
      <c r="I4138">
        <v>360000</v>
      </c>
      <c r="J4138" t="s">
        <v>81</v>
      </c>
      <c r="K4138">
        <v>-1.142883300781272E-3</v>
      </c>
      <c r="L4138">
        <v>-0.1143</v>
      </c>
      <c r="M4138" t="s">
        <v>82</v>
      </c>
    </row>
    <row r="4139" spans="1:13">
      <c r="A4139" t="s">
        <v>1567</v>
      </c>
      <c r="B4139" t="s">
        <v>1568</v>
      </c>
      <c r="C4139" t="str">
        <f>TEXT(D4139, "mmm")</f>
        <v>Mar</v>
      </c>
      <c r="D4139" s="1">
        <v>45373</v>
      </c>
      <c r="E4139" t="s">
        <v>2571</v>
      </c>
      <c r="F4139" t="s">
        <v>101</v>
      </c>
      <c r="G4139">
        <v>484673</v>
      </c>
      <c r="H4139">
        <v>6.72</v>
      </c>
      <c r="I4139">
        <v>3257002.56</v>
      </c>
      <c r="J4139" t="s">
        <v>86</v>
      </c>
      <c r="K4139">
        <v>0.1144578680969293</v>
      </c>
      <c r="L4139">
        <v>11.4458</v>
      </c>
      <c r="M4139" t="s">
        <v>82</v>
      </c>
    </row>
    <row r="4140" spans="1:13">
      <c r="A4140" t="s">
        <v>2632</v>
      </c>
      <c r="B4140" t="s">
        <v>2633</v>
      </c>
      <c r="C4140" t="str">
        <f>TEXT(D4140, "mmm")</f>
        <v>Mar</v>
      </c>
      <c r="D4140" s="1">
        <v>45373</v>
      </c>
      <c r="E4140" t="s">
        <v>2634</v>
      </c>
      <c r="F4140" t="s">
        <v>80</v>
      </c>
      <c r="G4140">
        <v>9156</v>
      </c>
      <c r="H4140">
        <v>3.62</v>
      </c>
      <c r="I4140">
        <v>33144.720000000001</v>
      </c>
      <c r="J4140" t="s">
        <v>81</v>
      </c>
      <c r="K4140">
        <v>-1.052630588288439E-2</v>
      </c>
      <c r="L4140">
        <v>-1.0526</v>
      </c>
      <c r="M4140" t="s">
        <v>82</v>
      </c>
    </row>
    <row r="4141" spans="1:13">
      <c r="A4141" t="s">
        <v>2481</v>
      </c>
      <c r="B4141" t="s">
        <v>2482</v>
      </c>
      <c r="C4141" t="str">
        <f>TEXT(D4141, "mmm")</f>
        <v>Mar</v>
      </c>
      <c r="D4141" s="1">
        <v>45373</v>
      </c>
      <c r="E4141" t="s">
        <v>2484</v>
      </c>
      <c r="F4141" t="s">
        <v>80</v>
      </c>
      <c r="G4141">
        <v>25000</v>
      </c>
      <c r="H4141">
        <v>2.5499999999999998</v>
      </c>
      <c r="I4141">
        <v>63749.999999999993</v>
      </c>
      <c r="J4141" t="s">
        <v>81</v>
      </c>
      <c r="K4141">
        <v>-0.16862748031293609</v>
      </c>
      <c r="L4141">
        <v>-16.8627</v>
      </c>
      <c r="M4141" t="s">
        <v>82</v>
      </c>
    </row>
    <row r="4142" spans="1:13">
      <c r="A4142" t="s">
        <v>2565</v>
      </c>
      <c r="B4142" t="s">
        <v>2566</v>
      </c>
      <c r="C4142" t="str">
        <f>TEXT(D4142, "mmm")</f>
        <v>Mar</v>
      </c>
      <c r="D4142" s="1">
        <v>45373</v>
      </c>
      <c r="E4142" t="s">
        <v>2635</v>
      </c>
      <c r="F4142" t="s">
        <v>128</v>
      </c>
      <c r="G4142">
        <v>9000</v>
      </c>
      <c r="H4142">
        <v>11.59</v>
      </c>
      <c r="I4142">
        <v>104310</v>
      </c>
      <c r="J4142" t="s">
        <v>81</v>
      </c>
      <c r="K4142">
        <v>0.148695655491041</v>
      </c>
      <c r="L4142">
        <v>14.8696</v>
      </c>
      <c r="M4142" t="s">
        <v>82</v>
      </c>
    </row>
    <row r="4143" spans="1:13">
      <c r="A4143" t="s">
        <v>2629</v>
      </c>
      <c r="B4143" t="s">
        <v>2630</v>
      </c>
      <c r="C4143" t="str">
        <f>TEXT(D4143, "mmm")</f>
        <v>Mar</v>
      </c>
      <c r="D4143" s="1">
        <v>45373</v>
      </c>
      <c r="E4143" t="s">
        <v>2636</v>
      </c>
      <c r="F4143" t="s">
        <v>80</v>
      </c>
      <c r="G4143">
        <v>21747</v>
      </c>
      <c r="H4143">
        <v>36</v>
      </c>
      <c r="I4143">
        <v>782892</v>
      </c>
      <c r="J4143" t="s">
        <v>86</v>
      </c>
      <c r="K4143">
        <v>-1.142883300781272E-3</v>
      </c>
      <c r="L4143">
        <v>-0.1143</v>
      </c>
      <c r="M4143" t="s">
        <v>82</v>
      </c>
    </row>
    <row r="4144" spans="1:13">
      <c r="A4144" t="s">
        <v>2629</v>
      </c>
      <c r="B4144" t="s">
        <v>2630</v>
      </c>
      <c r="C4144" t="str">
        <f>TEXT(D4144, "mmm")</f>
        <v>Mar</v>
      </c>
      <c r="D4144" s="1">
        <v>45373</v>
      </c>
      <c r="E4144" t="s">
        <v>2637</v>
      </c>
      <c r="F4144" t="s">
        <v>80</v>
      </c>
      <c r="G4144">
        <v>5000</v>
      </c>
      <c r="H4144">
        <v>36</v>
      </c>
      <c r="I4144">
        <v>180000</v>
      </c>
      <c r="J4144" t="s">
        <v>81</v>
      </c>
      <c r="K4144">
        <v>-1.142883300781272E-3</v>
      </c>
      <c r="L4144">
        <v>-0.1143</v>
      </c>
      <c r="M4144" t="s">
        <v>82</v>
      </c>
    </row>
    <row r="4145" spans="1:13">
      <c r="A4145" t="s">
        <v>2257</v>
      </c>
      <c r="B4145" t="s">
        <v>2258</v>
      </c>
      <c r="C4145" t="str">
        <f>TEXT(D4145, "mmm")</f>
        <v>Mar</v>
      </c>
      <c r="D4145" s="1">
        <v>45373</v>
      </c>
      <c r="E4145" t="s">
        <v>313</v>
      </c>
      <c r="F4145" t="s">
        <v>314</v>
      </c>
      <c r="G4145">
        <v>14000</v>
      </c>
      <c r="H4145">
        <v>1.4</v>
      </c>
      <c r="I4145">
        <v>19600</v>
      </c>
      <c r="J4145" t="s">
        <v>81</v>
      </c>
      <c r="K4145">
        <v>5.0000038317272288E-2</v>
      </c>
      <c r="L4145">
        <v>5</v>
      </c>
      <c r="M4145" t="s">
        <v>82</v>
      </c>
    </row>
    <row r="4146" spans="1:13">
      <c r="A4146" t="s">
        <v>2174</v>
      </c>
      <c r="B4146" t="s">
        <v>2175</v>
      </c>
      <c r="C4146" t="str">
        <f>TEXT(D4146, "mmm")</f>
        <v>Mar</v>
      </c>
      <c r="D4146" s="1">
        <v>45373</v>
      </c>
      <c r="E4146" t="s">
        <v>2638</v>
      </c>
      <c r="F4146" t="s">
        <v>80</v>
      </c>
      <c r="G4146">
        <v>2098</v>
      </c>
      <c r="H4146">
        <v>5.12</v>
      </c>
      <c r="I4146">
        <v>10741.76</v>
      </c>
      <c r="J4146" t="s">
        <v>81</v>
      </c>
      <c r="K4146">
        <v>0.1559370798682482</v>
      </c>
      <c r="L4146">
        <v>15.5937</v>
      </c>
      <c r="M4146" t="s">
        <v>82</v>
      </c>
    </row>
    <row r="4147" spans="1:13">
      <c r="A4147" t="s">
        <v>210</v>
      </c>
      <c r="B4147" t="s">
        <v>211</v>
      </c>
      <c r="C4147" t="str">
        <f>TEXT(D4147, "mmm")</f>
        <v>Mar</v>
      </c>
      <c r="D4147" s="1">
        <v>45373</v>
      </c>
      <c r="E4147" t="s">
        <v>213</v>
      </c>
      <c r="F4147" t="s">
        <v>101</v>
      </c>
      <c r="G4147">
        <v>1690</v>
      </c>
      <c r="H4147">
        <v>20.16</v>
      </c>
      <c r="I4147">
        <v>34070.400000000001</v>
      </c>
      <c r="J4147" t="s">
        <v>81</v>
      </c>
      <c r="K4147">
        <v>5.965079981451904E-2</v>
      </c>
      <c r="L4147">
        <v>5.9650999999999996</v>
      </c>
      <c r="M4147" t="s">
        <v>82</v>
      </c>
    </row>
    <row r="4148" spans="1:13">
      <c r="A4148" t="s">
        <v>210</v>
      </c>
      <c r="B4148" t="s">
        <v>211</v>
      </c>
      <c r="C4148" t="str">
        <f>TEXT(D4148, "mmm")</f>
        <v>Mar</v>
      </c>
      <c r="D4148" s="1">
        <v>45373</v>
      </c>
      <c r="E4148" t="s">
        <v>212</v>
      </c>
      <c r="F4148" t="s">
        <v>101</v>
      </c>
      <c r="G4148">
        <v>1690</v>
      </c>
      <c r="H4148">
        <v>20.16</v>
      </c>
      <c r="I4148">
        <v>34070.400000000001</v>
      </c>
      <c r="J4148" t="s">
        <v>81</v>
      </c>
      <c r="K4148">
        <v>5.965079981451904E-2</v>
      </c>
      <c r="L4148">
        <v>5.9650999999999996</v>
      </c>
      <c r="M4148" t="s">
        <v>82</v>
      </c>
    </row>
    <row r="4149" spans="1:13">
      <c r="A4149" t="s">
        <v>210</v>
      </c>
      <c r="B4149" t="s">
        <v>211</v>
      </c>
      <c r="C4149" t="str">
        <f>TEXT(D4149, "mmm")</f>
        <v>Mar</v>
      </c>
      <c r="D4149" s="1">
        <v>45373</v>
      </c>
      <c r="E4149" t="s">
        <v>213</v>
      </c>
      <c r="F4149" t="s">
        <v>101</v>
      </c>
      <c r="G4149">
        <v>1810</v>
      </c>
      <c r="H4149">
        <v>20.94</v>
      </c>
      <c r="I4149">
        <v>37901.4</v>
      </c>
      <c r="J4149" t="s">
        <v>81</v>
      </c>
      <c r="K4149">
        <v>5.965079981451904E-2</v>
      </c>
      <c r="L4149">
        <v>5.9650999999999996</v>
      </c>
      <c r="M4149" t="s">
        <v>82</v>
      </c>
    </row>
    <row r="4150" spans="1:13">
      <c r="A4150" t="s">
        <v>210</v>
      </c>
      <c r="B4150" t="s">
        <v>211</v>
      </c>
      <c r="C4150" t="str">
        <f>TEXT(D4150, "mmm")</f>
        <v>Mar</v>
      </c>
      <c r="D4150" s="1">
        <v>45373</v>
      </c>
      <c r="E4150" t="s">
        <v>212</v>
      </c>
      <c r="F4150" t="s">
        <v>101</v>
      </c>
      <c r="G4150">
        <v>1810</v>
      </c>
      <c r="H4150">
        <v>20.94</v>
      </c>
      <c r="I4150">
        <v>37901.4</v>
      </c>
      <c r="J4150" t="s">
        <v>81</v>
      </c>
      <c r="K4150">
        <v>5.965079981451904E-2</v>
      </c>
      <c r="L4150">
        <v>5.9650999999999996</v>
      </c>
      <c r="M4150" t="s">
        <v>82</v>
      </c>
    </row>
    <row r="4151" spans="1:13">
      <c r="A4151" t="s">
        <v>1567</v>
      </c>
      <c r="B4151" t="s">
        <v>1568</v>
      </c>
      <c r="C4151" t="str">
        <f>TEXT(D4151, "mmm")</f>
        <v>Mar</v>
      </c>
      <c r="D4151" s="1">
        <v>45373</v>
      </c>
      <c r="E4151" t="s">
        <v>2582</v>
      </c>
      <c r="F4151" t="s">
        <v>80</v>
      </c>
      <c r="G4151">
        <v>50000</v>
      </c>
      <c r="H4151">
        <v>6.68</v>
      </c>
      <c r="I4151">
        <v>334000</v>
      </c>
      <c r="J4151" t="s">
        <v>81</v>
      </c>
      <c r="K4151">
        <v>0.1144578680969293</v>
      </c>
      <c r="L4151">
        <v>11.4458</v>
      </c>
      <c r="M4151" t="s">
        <v>82</v>
      </c>
    </row>
    <row r="4152" spans="1:13">
      <c r="A4152" t="s">
        <v>263</v>
      </c>
      <c r="B4152" t="s">
        <v>264</v>
      </c>
      <c r="C4152" t="str">
        <f>TEXT(D4152, "mmm")</f>
        <v>Mar</v>
      </c>
      <c r="D4152" s="1">
        <v>45373</v>
      </c>
      <c r="E4152" t="s">
        <v>100</v>
      </c>
      <c r="F4152" t="s">
        <v>101</v>
      </c>
      <c r="G4152">
        <v>4217</v>
      </c>
      <c r="H4152">
        <v>12.12</v>
      </c>
      <c r="I4152">
        <v>51110.039999999994</v>
      </c>
      <c r="J4152" t="s">
        <v>81</v>
      </c>
      <c r="K4152">
        <v>-1.155126967215914E-2</v>
      </c>
      <c r="L4152">
        <v>-1.1551</v>
      </c>
      <c r="M4152" t="s">
        <v>82</v>
      </c>
    </row>
    <row r="4153" spans="1:13">
      <c r="A4153" t="s">
        <v>263</v>
      </c>
      <c r="B4153" t="s">
        <v>264</v>
      </c>
      <c r="C4153" t="str">
        <f>TEXT(D4153, "mmm")</f>
        <v>Mar</v>
      </c>
      <c r="D4153" s="1">
        <v>45373</v>
      </c>
      <c r="E4153" t="s">
        <v>102</v>
      </c>
      <c r="F4153" t="s">
        <v>101</v>
      </c>
      <c r="G4153">
        <v>4217</v>
      </c>
      <c r="H4153">
        <v>12.12</v>
      </c>
      <c r="I4153">
        <v>51110.039999999994</v>
      </c>
      <c r="J4153" t="s">
        <v>81</v>
      </c>
      <c r="K4153">
        <v>-1.155126967215914E-2</v>
      </c>
      <c r="L4153">
        <v>-1.1551</v>
      </c>
      <c r="M4153" t="s">
        <v>82</v>
      </c>
    </row>
    <row r="4154" spans="1:13">
      <c r="A4154" t="s">
        <v>948</v>
      </c>
      <c r="B4154" t="s">
        <v>949</v>
      </c>
      <c r="C4154" t="str">
        <f>TEXT(D4154, "mmm")</f>
        <v>Mar</v>
      </c>
      <c r="D4154" s="1">
        <v>45373</v>
      </c>
      <c r="E4154" t="s">
        <v>2516</v>
      </c>
      <c r="F4154" t="s">
        <v>101</v>
      </c>
      <c r="G4154">
        <v>3000</v>
      </c>
      <c r="H4154">
        <v>14.21</v>
      </c>
      <c r="I4154">
        <v>42630</v>
      </c>
      <c r="J4154" t="s">
        <v>81</v>
      </c>
      <c r="K4154">
        <v>-0.12765958454160251</v>
      </c>
      <c r="L4154">
        <v>-12.766</v>
      </c>
      <c r="M4154" t="s">
        <v>82</v>
      </c>
    </row>
    <row r="4155" spans="1:13">
      <c r="A4155" t="s">
        <v>948</v>
      </c>
      <c r="B4155" t="s">
        <v>949</v>
      </c>
      <c r="C4155" t="str">
        <f>TEXT(D4155, "mmm")</f>
        <v>Mar</v>
      </c>
      <c r="D4155" s="1">
        <v>45373</v>
      </c>
      <c r="E4155" t="s">
        <v>2516</v>
      </c>
      <c r="F4155" t="s">
        <v>101</v>
      </c>
      <c r="G4155">
        <v>2000</v>
      </c>
      <c r="H4155">
        <v>14.11</v>
      </c>
      <c r="I4155">
        <v>28220</v>
      </c>
      <c r="J4155" t="s">
        <v>81</v>
      </c>
      <c r="K4155">
        <v>-0.12765958454160251</v>
      </c>
      <c r="L4155">
        <v>-12.766</v>
      </c>
      <c r="M4155" t="s">
        <v>82</v>
      </c>
    </row>
    <row r="4156" spans="1:13">
      <c r="A4156" t="s">
        <v>948</v>
      </c>
      <c r="B4156" t="s">
        <v>949</v>
      </c>
      <c r="C4156" t="str">
        <f>TEXT(D4156, "mmm")</f>
        <v>Mar</v>
      </c>
      <c r="D4156" s="1">
        <v>45373</v>
      </c>
      <c r="E4156" t="s">
        <v>2516</v>
      </c>
      <c r="F4156" t="s">
        <v>101</v>
      </c>
      <c r="G4156">
        <v>3000</v>
      </c>
      <c r="H4156">
        <v>14.38</v>
      </c>
      <c r="I4156">
        <v>43140</v>
      </c>
      <c r="J4156" t="s">
        <v>81</v>
      </c>
      <c r="K4156">
        <v>-0.12765958454160251</v>
      </c>
      <c r="L4156">
        <v>-12.766</v>
      </c>
      <c r="M4156" t="s">
        <v>82</v>
      </c>
    </row>
    <row r="4157" spans="1:13">
      <c r="A4157" t="s">
        <v>948</v>
      </c>
      <c r="B4157" t="s">
        <v>949</v>
      </c>
      <c r="C4157" t="str">
        <f>TEXT(D4157, "mmm")</f>
        <v>Mar</v>
      </c>
      <c r="D4157" s="1">
        <v>45373</v>
      </c>
      <c r="E4157" t="s">
        <v>2516</v>
      </c>
      <c r="F4157" t="s">
        <v>101</v>
      </c>
      <c r="G4157">
        <v>4000</v>
      </c>
      <c r="H4157">
        <v>14.51</v>
      </c>
      <c r="I4157">
        <v>58040</v>
      </c>
      <c r="J4157" t="s">
        <v>81</v>
      </c>
      <c r="K4157">
        <v>-0.12765958454160251</v>
      </c>
      <c r="L4157">
        <v>-12.766</v>
      </c>
      <c r="M4157" t="s">
        <v>82</v>
      </c>
    </row>
    <row r="4158" spans="1:13">
      <c r="A4158" t="s">
        <v>948</v>
      </c>
      <c r="B4158" t="s">
        <v>949</v>
      </c>
      <c r="C4158" t="str">
        <f>TEXT(D4158, "mmm")</f>
        <v>Mar</v>
      </c>
      <c r="D4158" s="1">
        <v>45373</v>
      </c>
      <c r="E4158" t="s">
        <v>2516</v>
      </c>
      <c r="F4158" t="s">
        <v>101</v>
      </c>
      <c r="G4158">
        <v>5000</v>
      </c>
      <c r="H4158">
        <v>13.79</v>
      </c>
      <c r="I4158">
        <v>68950</v>
      </c>
      <c r="J4158" t="s">
        <v>86</v>
      </c>
      <c r="K4158">
        <v>-0.12765958454160251</v>
      </c>
      <c r="L4158">
        <v>-12.766</v>
      </c>
      <c r="M4158" t="s">
        <v>82</v>
      </c>
    </row>
    <row r="4159" spans="1:13">
      <c r="A4159" t="s">
        <v>948</v>
      </c>
      <c r="B4159" t="s">
        <v>949</v>
      </c>
      <c r="C4159" t="str">
        <f>TEXT(D4159, "mmm")</f>
        <v>Mar</v>
      </c>
      <c r="D4159" s="1">
        <v>45373</v>
      </c>
      <c r="E4159" t="s">
        <v>2516</v>
      </c>
      <c r="F4159" t="s">
        <v>101</v>
      </c>
      <c r="G4159">
        <v>2000</v>
      </c>
      <c r="H4159">
        <v>13.8</v>
      </c>
      <c r="I4159">
        <v>27600</v>
      </c>
      <c r="J4159" t="s">
        <v>81</v>
      </c>
      <c r="K4159">
        <v>-0.12765958454160251</v>
      </c>
      <c r="L4159">
        <v>-12.766</v>
      </c>
      <c r="M4159" t="s">
        <v>82</v>
      </c>
    </row>
    <row r="4160" spans="1:13">
      <c r="A4160" t="s">
        <v>948</v>
      </c>
      <c r="B4160" t="s">
        <v>949</v>
      </c>
      <c r="C4160" t="str">
        <f>TEXT(D4160, "mmm")</f>
        <v>Mar</v>
      </c>
      <c r="D4160" s="1">
        <v>45373</v>
      </c>
      <c r="E4160" t="s">
        <v>2516</v>
      </c>
      <c r="F4160" t="s">
        <v>101</v>
      </c>
      <c r="G4160">
        <v>3000</v>
      </c>
      <c r="H4160">
        <v>13.9</v>
      </c>
      <c r="I4160">
        <v>41700</v>
      </c>
      <c r="J4160" t="s">
        <v>81</v>
      </c>
      <c r="K4160">
        <v>-0.12765958454160251</v>
      </c>
      <c r="L4160">
        <v>-12.766</v>
      </c>
      <c r="M4160" t="s">
        <v>82</v>
      </c>
    </row>
    <row r="4161" spans="1:13">
      <c r="A4161" t="s">
        <v>1267</v>
      </c>
      <c r="B4161" t="s">
        <v>1268</v>
      </c>
      <c r="C4161" t="str">
        <f>TEXT(D4161, "mmm")</f>
        <v>Mar</v>
      </c>
      <c r="D4161" s="1">
        <v>45373</v>
      </c>
      <c r="E4161" t="s">
        <v>1269</v>
      </c>
      <c r="F4161" t="s">
        <v>217</v>
      </c>
      <c r="G4161">
        <v>2500</v>
      </c>
      <c r="H4161">
        <v>19.98</v>
      </c>
      <c r="I4161">
        <v>49950</v>
      </c>
      <c r="J4161" t="s">
        <v>81</v>
      </c>
      <c r="K4161">
        <v>-0.16156982368497211</v>
      </c>
      <c r="L4161">
        <v>-16.157</v>
      </c>
      <c r="M4161" t="s">
        <v>82</v>
      </c>
    </row>
    <row r="4162" spans="1:13">
      <c r="A4162" t="s">
        <v>2495</v>
      </c>
      <c r="B4162" t="s">
        <v>2496</v>
      </c>
      <c r="C4162" t="str">
        <f>TEXT(D4162, "mmm")</f>
        <v>Mar</v>
      </c>
      <c r="D4162" s="1">
        <v>45373</v>
      </c>
      <c r="E4162" t="s">
        <v>2497</v>
      </c>
      <c r="F4162" t="s">
        <v>80</v>
      </c>
      <c r="G4162">
        <v>400</v>
      </c>
      <c r="H4162">
        <v>28</v>
      </c>
      <c r="I4162">
        <v>11200</v>
      </c>
      <c r="J4162" t="s">
        <v>81</v>
      </c>
      <c r="K4162">
        <v>-5.5494243746405769E-2</v>
      </c>
      <c r="L4162">
        <v>-5.5494000000000003</v>
      </c>
      <c r="M4162" t="s">
        <v>82</v>
      </c>
    </row>
    <row r="4163" spans="1:13">
      <c r="A4163" t="s">
        <v>2174</v>
      </c>
      <c r="B4163" t="s">
        <v>2175</v>
      </c>
      <c r="C4163" t="str">
        <f>TEXT(D4163, "mmm")</f>
        <v>Mar</v>
      </c>
      <c r="D4163" s="1">
        <v>45373</v>
      </c>
      <c r="E4163" t="s">
        <v>2550</v>
      </c>
      <c r="F4163" t="s">
        <v>101</v>
      </c>
      <c r="G4163">
        <v>4701</v>
      </c>
      <c r="H4163">
        <v>6.9</v>
      </c>
      <c r="I4163">
        <v>32436.9</v>
      </c>
      <c r="J4163" t="s">
        <v>81</v>
      </c>
      <c r="K4163">
        <v>0.1559370798682482</v>
      </c>
      <c r="L4163">
        <v>15.5937</v>
      </c>
      <c r="M4163" t="s">
        <v>82</v>
      </c>
    </row>
    <row r="4164" spans="1:13">
      <c r="A4164" t="s">
        <v>2174</v>
      </c>
      <c r="B4164" t="s">
        <v>2175</v>
      </c>
      <c r="C4164" t="str">
        <f>TEXT(D4164, "mmm")</f>
        <v>Mar</v>
      </c>
      <c r="D4164" s="1">
        <v>45373</v>
      </c>
      <c r="E4164" t="s">
        <v>2551</v>
      </c>
      <c r="F4164" t="s">
        <v>101</v>
      </c>
      <c r="G4164">
        <v>4701</v>
      </c>
      <c r="H4164">
        <v>6.9</v>
      </c>
      <c r="I4164">
        <v>32436.9</v>
      </c>
      <c r="J4164" t="s">
        <v>81</v>
      </c>
      <c r="K4164">
        <v>0.1559370798682482</v>
      </c>
      <c r="L4164">
        <v>15.5937</v>
      </c>
      <c r="M4164" t="s">
        <v>82</v>
      </c>
    </row>
    <row r="4165" spans="1:13">
      <c r="A4165" t="s">
        <v>2174</v>
      </c>
      <c r="B4165" t="s">
        <v>2175</v>
      </c>
      <c r="C4165" t="str">
        <f>TEXT(D4165, "mmm")</f>
        <v>Mar</v>
      </c>
      <c r="D4165" s="1">
        <v>45373</v>
      </c>
      <c r="E4165" t="s">
        <v>2549</v>
      </c>
      <c r="F4165" t="s">
        <v>101</v>
      </c>
      <c r="G4165">
        <v>4701</v>
      </c>
      <c r="H4165">
        <v>6.9</v>
      </c>
      <c r="I4165">
        <v>32436.9</v>
      </c>
      <c r="J4165" t="s">
        <v>81</v>
      </c>
      <c r="K4165">
        <v>0.1559370798682482</v>
      </c>
      <c r="L4165">
        <v>15.5937</v>
      </c>
      <c r="M4165" t="s">
        <v>82</v>
      </c>
    </row>
    <row r="4166" spans="1:13">
      <c r="A4166" t="s">
        <v>2174</v>
      </c>
      <c r="B4166" t="s">
        <v>2175</v>
      </c>
      <c r="C4166" t="str">
        <f>TEXT(D4166, "mmm")</f>
        <v>Mar</v>
      </c>
      <c r="D4166" s="1">
        <v>45373</v>
      </c>
      <c r="E4166" t="s">
        <v>2552</v>
      </c>
      <c r="F4166" t="s">
        <v>101</v>
      </c>
      <c r="G4166">
        <v>4701</v>
      </c>
      <c r="H4166">
        <v>6.9</v>
      </c>
      <c r="I4166">
        <v>32436.9</v>
      </c>
      <c r="J4166" t="s">
        <v>81</v>
      </c>
      <c r="K4166">
        <v>0.1559370798682482</v>
      </c>
      <c r="L4166">
        <v>15.5937</v>
      </c>
      <c r="M4166" t="s">
        <v>82</v>
      </c>
    </row>
    <row r="4167" spans="1:13">
      <c r="A4167" t="s">
        <v>2614</v>
      </c>
      <c r="B4167" t="s">
        <v>2615</v>
      </c>
      <c r="C4167" t="str">
        <f>TEXT(D4167, "mmm")</f>
        <v>Mar</v>
      </c>
      <c r="D4167" s="1">
        <v>45373</v>
      </c>
      <c r="E4167" t="s">
        <v>2616</v>
      </c>
      <c r="F4167" t="s">
        <v>80</v>
      </c>
      <c r="G4167">
        <v>44000</v>
      </c>
      <c r="H4167">
        <v>5.21</v>
      </c>
      <c r="I4167">
        <v>229240</v>
      </c>
      <c r="J4167" t="s">
        <v>86</v>
      </c>
      <c r="K4167">
        <v>-2.3762447101765009E-2</v>
      </c>
      <c r="L4167">
        <v>-2.3761999999999999</v>
      </c>
      <c r="M4167" t="s">
        <v>82</v>
      </c>
    </row>
    <row r="4168" spans="1:13">
      <c r="A4168" t="s">
        <v>2477</v>
      </c>
      <c r="B4168" t="s">
        <v>2478</v>
      </c>
      <c r="C4168" t="str">
        <f>TEXT(D4168, "mmm")</f>
        <v>Mar</v>
      </c>
      <c r="D4168" s="1">
        <v>45376</v>
      </c>
      <c r="E4168" t="s">
        <v>2479</v>
      </c>
      <c r="F4168" t="s">
        <v>128</v>
      </c>
      <c r="G4168">
        <v>4275</v>
      </c>
      <c r="H4168">
        <v>16.48</v>
      </c>
      <c r="I4168">
        <v>70452</v>
      </c>
      <c r="J4168" t="s">
        <v>81</v>
      </c>
      <c r="K4168">
        <v>9.7394589786065078E-2</v>
      </c>
      <c r="L4168">
        <v>9.7394999999999996</v>
      </c>
      <c r="M4168" t="s">
        <v>82</v>
      </c>
    </row>
    <row r="4169" spans="1:13">
      <c r="A4169" t="s">
        <v>263</v>
      </c>
      <c r="B4169" t="s">
        <v>264</v>
      </c>
      <c r="C4169" t="str">
        <f>TEXT(D4169, "mmm")</f>
        <v>Mar</v>
      </c>
      <c r="D4169" s="1">
        <v>45376</v>
      </c>
      <c r="E4169" t="s">
        <v>102</v>
      </c>
      <c r="F4169" t="s">
        <v>101</v>
      </c>
      <c r="G4169">
        <v>3691</v>
      </c>
      <c r="H4169">
        <v>12.12</v>
      </c>
      <c r="I4169">
        <v>44734.92</v>
      </c>
      <c r="J4169" t="s">
        <v>81</v>
      </c>
      <c r="K4169">
        <v>-9.9011510583500995E-3</v>
      </c>
      <c r="L4169">
        <v>-0.99009999999999998</v>
      </c>
      <c r="M4169" t="s">
        <v>82</v>
      </c>
    </row>
    <row r="4170" spans="1:13">
      <c r="A4170" t="s">
        <v>263</v>
      </c>
      <c r="B4170" t="s">
        <v>264</v>
      </c>
      <c r="C4170" t="str">
        <f>TEXT(D4170, "mmm")</f>
        <v>Mar</v>
      </c>
      <c r="D4170" s="1">
        <v>45376</v>
      </c>
      <c r="E4170" t="s">
        <v>100</v>
      </c>
      <c r="F4170" t="s">
        <v>101</v>
      </c>
      <c r="G4170">
        <v>3691</v>
      </c>
      <c r="H4170">
        <v>12.12</v>
      </c>
      <c r="I4170">
        <v>44734.92</v>
      </c>
      <c r="J4170" t="s">
        <v>81</v>
      </c>
      <c r="K4170">
        <v>-9.9011510583500995E-3</v>
      </c>
      <c r="L4170">
        <v>-0.99009999999999998</v>
      </c>
      <c r="M4170" t="s">
        <v>82</v>
      </c>
    </row>
    <row r="4171" spans="1:13">
      <c r="A4171" t="s">
        <v>2531</v>
      </c>
      <c r="B4171" t="s">
        <v>2532</v>
      </c>
      <c r="C4171" t="str">
        <f>TEXT(D4171, "mmm")</f>
        <v>Mar</v>
      </c>
      <c r="D4171" s="1">
        <v>45376</v>
      </c>
      <c r="E4171" t="s">
        <v>2533</v>
      </c>
      <c r="F4171" t="s">
        <v>80</v>
      </c>
      <c r="G4171">
        <v>3180</v>
      </c>
      <c r="H4171">
        <v>13.36</v>
      </c>
      <c r="I4171">
        <v>42484.800000000003</v>
      </c>
      <c r="J4171" t="s">
        <v>86</v>
      </c>
      <c r="K4171">
        <v>-7.4738700010770209E-3</v>
      </c>
      <c r="L4171">
        <v>-0.74739999999999995</v>
      </c>
      <c r="M4171" t="s">
        <v>82</v>
      </c>
    </row>
    <row r="4172" spans="1:13">
      <c r="A4172" t="s">
        <v>2639</v>
      </c>
      <c r="B4172" t="s">
        <v>2640</v>
      </c>
      <c r="C4172" t="str">
        <f>TEXT(D4172, "mmm")</f>
        <v>Mar</v>
      </c>
      <c r="D4172" s="1">
        <v>45376</v>
      </c>
      <c r="E4172" t="s">
        <v>2641</v>
      </c>
      <c r="F4172" t="s">
        <v>80</v>
      </c>
      <c r="G4172">
        <v>7394.83</v>
      </c>
      <c r="H4172">
        <v>1.36</v>
      </c>
      <c r="I4172">
        <v>10056.968800000001</v>
      </c>
      <c r="J4172" t="s">
        <v>81</v>
      </c>
      <c r="K4172">
        <v>0.17142858115994211</v>
      </c>
      <c r="L4172">
        <v>17.142900000000001</v>
      </c>
      <c r="M4172" t="s">
        <v>82</v>
      </c>
    </row>
    <row r="4173" spans="1:13">
      <c r="A4173" t="s">
        <v>1891</v>
      </c>
      <c r="B4173" t="s">
        <v>1892</v>
      </c>
      <c r="C4173" t="str">
        <f>TEXT(D4173, "mmm")</f>
        <v>Mar</v>
      </c>
      <c r="D4173" s="1">
        <v>45376</v>
      </c>
      <c r="E4173" t="s">
        <v>2642</v>
      </c>
      <c r="F4173" t="s">
        <v>80</v>
      </c>
      <c r="G4173">
        <v>2000</v>
      </c>
      <c r="H4173">
        <v>7.87</v>
      </c>
      <c r="I4173">
        <v>15740</v>
      </c>
      <c r="J4173" t="s">
        <v>81</v>
      </c>
      <c r="K4173">
        <v>-0.14107366818373501</v>
      </c>
      <c r="L4173">
        <v>-14.1074</v>
      </c>
      <c r="M4173" t="s">
        <v>82</v>
      </c>
    </row>
    <row r="4174" spans="1:13">
      <c r="A4174" t="s">
        <v>2643</v>
      </c>
      <c r="B4174" t="s">
        <v>2644</v>
      </c>
      <c r="C4174" t="str">
        <f>TEXT(D4174, "mmm")</f>
        <v>Mar</v>
      </c>
      <c r="D4174" s="1">
        <v>45376</v>
      </c>
      <c r="E4174" t="s">
        <v>283</v>
      </c>
      <c r="F4174" t="s">
        <v>80</v>
      </c>
      <c r="G4174">
        <v>437600</v>
      </c>
      <c r="H4174">
        <v>9.06</v>
      </c>
      <c r="I4174">
        <v>3964656</v>
      </c>
      <c r="J4174" t="s">
        <v>81</v>
      </c>
      <c r="K4174">
        <v>2.190578387275122E-2</v>
      </c>
      <c r="L4174">
        <v>2.1905999999999999</v>
      </c>
      <c r="M4174" t="s">
        <v>82</v>
      </c>
    </row>
    <row r="4175" spans="1:13">
      <c r="A4175" t="s">
        <v>2643</v>
      </c>
      <c r="B4175" t="s">
        <v>2644</v>
      </c>
      <c r="C4175" t="str">
        <f>TEXT(D4175, "mmm")</f>
        <v>Mar</v>
      </c>
      <c r="D4175" s="1">
        <v>45376</v>
      </c>
      <c r="E4175" t="s">
        <v>1078</v>
      </c>
      <c r="F4175" t="s">
        <v>80</v>
      </c>
      <c r="G4175">
        <v>437600</v>
      </c>
      <c r="H4175">
        <v>9.06</v>
      </c>
      <c r="I4175">
        <v>3964656</v>
      </c>
      <c r="J4175" t="s">
        <v>81</v>
      </c>
      <c r="K4175">
        <v>2.190578387275122E-2</v>
      </c>
      <c r="L4175">
        <v>2.1905999999999999</v>
      </c>
      <c r="M4175" t="s">
        <v>82</v>
      </c>
    </row>
    <row r="4176" spans="1:13">
      <c r="A4176" t="s">
        <v>2643</v>
      </c>
      <c r="B4176" t="s">
        <v>2644</v>
      </c>
      <c r="C4176" t="str">
        <f>TEXT(D4176, "mmm")</f>
        <v>Mar</v>
      </c>
      <c r="D4176" s="1">
        <v>45376</v>
      </c>
      <c r="E4176" t="s">
        <v>281</v>
      </c>
      <c r="F4176" t="s">
        <v>251</v>
      </c>
      <c r="G4176">
        <v>437600</v>
      </c>
      <c r="H4176">
        <v>9.06</v>
      </c>
      <c r="I4176">
        <v>3964656</v>
      </c>
      <c r="J4176" t="s">
        <v>81</v>
      </c>
      <c r="K4176">
        <v>2.190578387275122E-2</v>
      </c>
      <c r="L4176">
        <v>2.1905999999999999</v>
      </c>
      <c r="M4176" t="s">
        <v>82</v>
      </c>
    </row>
    <row r="4177" spans="1:13">
      <c r="A4177" t="s">
        <v>2643</v>
      </c>
      <c r="B4177" t="s">
        <v>2644</v>
      </c>
      <c r="C4177" t="str">
        <f>TEXT(D4177, "mmm")</f>
        <v>Mar</v>
      </c>
      <c r="D4177" s="1">
        <v>45376</v>
      </c>
      <c r="E4177" t="s">
        <v>282</v>
      </c>
      <c r="F4177" t="s">
        <v>251</v>
      </c>
      <c r="G4177">
        <v>437600</v>
      </c>
      <c r="H4177">
        <v>9.06</v>
      </c>
      <c r="I4177">
        <v>3964656</v>
      </c>
      <c r="J4177" t="s">
        <v>81</v>
      </c>
      <c r="K4177">
        <v>2.190578387275122E-2</v>
      </c>
      <c r="L4177">
        <v>2.1905999999999999</v>
      </c>
      <c r="M4177" t="s">
        <v>82</v>
      </c>
    </row>
    <row r="4178" spans="1:13">
      <c r="A4178" t="s">
        <v>2643</v>
      </c>
      <c r="B4178" t="s">
        <v>2644</v>
      </c>
      <c r="C4178" t="str">
        <f>TEXT(D4178, "mmm")</f>
        <v>Mar</v>
      </c>
      <c r="D4178" s="1">
        <v>45376</v>
      </c>
      <c r="E4178" t="s">
        <v>280</v>
      </c>
      <c r="F4178" t="s">
        <v>251</v>
      </c>
      <c r="G4178">
        <v>437600</v>
      </c>
      <c r="H4178">
        <v>9.06</v>
      </c>
      <c r="I4178">
        <v>3964656</v>
      </c>
      <c r="J4178" t="s">
        <v>81</v>
      </c>
      <c r="K4178">
        <v>2.190578387275122E-2</v>
      </c>
      <c r="L4178">
        <v>2.1905999999999999</v>
      </c>
      <c r="M4178" t="s">
        <v>82</v>
      </c>
    </row>
    <row r="4179" spans="1:13">
      <c r="A4179" t="s">
        <v>2645</v>
      </c>
      <c r="B4179" t="s">
        <v>2646</v>
      </c>
      <c r="C4179" t="str">
        <f>TEXT(D4179, "mmm")</f>
        <v>Mar</v>
      </c>
      <c r="D4179" s="1">
        <v>45376</v>
      </c>
      <c r="E4179" t="s">
        <v>2647</v>
      </c>
      <c r="F4179" t="s">
        <v>80</v>
      </c>
      <c r="G4179">
        <v>500</v>
      </c>
      <c r="H4179">
        <v>584.97</v>
      </c>
      <c r="I4179">
        <v>292485</v>
      </c>
      <c r="J4179" t="s">
        <v>86</v>
      </c>
      <c r="K4179">
        <v>-2.6235653233995241E-2</v>
      </c>
      <c r="L4179">
        <v>-2.6236000000000002</v>
      </c>
      <c r="M4179" t="s">
        <v>82</v>
      </c>
    </row>
    <row r="4180" spans="1:13">
      <c r="A4180" t="s">
        <v>2645</v>
      </c>
      <c r="B4180" t="s">
        <v>2646</v>
      </c>
      <c r="C4180" t="str">
        <f>TEXT(D4180, "mmm")</f>
        <v>Mar</v>
      </c>
      <c r="D4180" s="1">
        <v>45376</v>
      </c>
      <c r="E4180" t="s">
        <v>2647</v>
      </c>
      <c r="F4180" t="s">
        <v>80</v>
      </c>
      <c r="G4180">
        <v>250</v>
      </c>
      <c r="H4180">
        <v>586.4</v>
      </c>
      <c r="I4180">
        <v>146600</v>
      </c>
      <c r="J4180" t="s">
        <v>81</v>
      </c>
      <c r="K4180">
        <v>-2.6235653233995241E-2</v>
      </c>
      <c r="L4180">
        <v>-2.6236000000000002</v>
      </c>
      <c r="M4180" t="s">
        <v>82</v>
      </c>
    </row>
    <row r="4181" spans="1:13">
      <c r="A4181" t="s">
        <v>291</v>
      </c>
      <c r="B4181" t="s">
        <v>292</v>
      </c>
      <c r="C4181" t="str">
        <f>TEXT(D4181, "mmm")</f>
        <v>Mar</v>
      </c>
      <c r="D4181" s="1">
        <v>45376</v>
      </c>
      <c r="E4181" t="s">
        <v>100</v>
      </c>
      <c r="F4181" t="s">
        <v>101</v>
      </c>
      <c r="G4181">
        <v>152676</v>
      </c>
      <c r="H4181">
        <v>7.98</v>
      </c>
      <c r="I4181">
        <v>1218354.48</v>
      </c>
      <c r="J4181" t="s">
        <v>81</v>
      </c>
      <c r="K4181">
        <v>-2.3779548303054399E-2</v>
      </c>
      <c r="L4181">
        <v>-2.3780000000000001</v>
      </c>
      <c r="M4181" t="s">
        <v>82</v>
      </c>
    </row>
    <row r="4182" spans="1:13">
      <c r="A4182" t="s">
        <v>291</v>
      </c>
      <c r="B4182" t="s">
        <v>292</v>
      </c>
      <c r="C4182" t="str">
        <f>TEXT(D4182, "mmm")</f>
        <v>Mar</v>
      </c>
      <c r="D4182" s="1">
        <v>45376</v>
      </c>
      <c r="E4182" t="s">
        <v>102</v>
      </c>
      <c r="F4182" t="s">
        <v>101</v>
      </c>
      <c r="G4182">
        <v>152676</v>
      </c>
      <c r="H4182">
        <v>7.98</v>
      </c>
      <c r="I4182">
        <v>1218354.48</v>
      </c>
      <c r="J4182" t="s">
        <v>81</v>
      </c>
      <c r="K4182">
        <v>-2.3779548303054399E-2</v>
      </c>
      <c r="L4182">
        <v>-2.3780000000000001</v>
      </c>
      <c r="M4182" t="s">
        <v>82</v>
      </c>
    </row>
    <row r="4183" spans="1:13">
      <c r="A4183" t="s">
        <v>2477</v>
      </c>
      <c r="B4183" t="s">
        <v>2478</v>
      </c>
      <c r="C4183" t="str">
        <f>TEXT(D4183, "mmm")</f>
        <v>Mar</v>
      </c>
      <c r="D4183" s="1">
        <v>45376</v>
      </c>
      <c r="E4183" t="s">
        <v>2492</v>
      </c>
      <c r="F4183" t="s">
        <v>128</v>
      </c>
      <c r="G4183">
        <v>4275</v>
      </c>
      <c r="H4183">
        <v>16.48</v>
      </c>
      <c r="I4183">
        <v>70452</v>
      </c>
      <c r="J4183" t="s">
        <v>81</v>
      </c>
      <c r="K4183">
        <v>9.7394589786065078E-2</v>
      </c>
      <c r="L4183">
        <v>9.7394999999999996</v>
      </c>
      <c r="M4183" t="s">
        <v>82</v>
      </c>
    </row>
    <row r="4184" spans="1:13">
      <c r="A4184" t="s">
        <v>2174</v>
      </c>
      <c r="B4184" t="s">
        <v>2175</v>
      </c>
      <c r="C4184" t="str">
        <f>TEXT(D4184, "mmm")</f>
        <v>Mar</v>
      </c>
      <c r="D4184" s="1">
        <v>45376</v>
      </c>
      <c r="E4184" t="s">
        <v>2176</v>
      </c>
      <c r="F4184" t="s">
        <v>80</v>
      </c>
      <c r="G4184">
        <v>3000</v>
      </c>
      <c r="H4184">
        <v>7.13</v>
      </c>
      <c r="I4184">
        <v>21390</v>
      </c>
      <c r="J4184" t="s">
        <v>81</v>
      </c>
      <c r="K4184">
        <v>0.1202898423528003</v>
      </c>
      <c r="L4184">
        <v>12.029</v>
      </c>
      <c r="M4184" t="s">
        <v>82</v>
      </c>
    </row>
    <row r="4185" spans="1:13">
      <c r="A4185" t="s">
        <v>1950</v>
      </c>
      <c r="B4185" t="s">
        <v>1951</v>
      </c>
      <c r="C4185" t="str">
        <f>TEXT(D4185, "mmm")</f>
        <v>Mar</v>
      </c>
      <c r="D4185" s="1">
        <v>45376</v>
      </c>
      <c r="E4185" t="s">
        <v>2648</v>
      </c>
      <c r="F4185" t="s">
        <v>222</v>
      </c>
      <c r="G4185">
        <v>10000</v>
      </c>
      <c r="H4185">
        <v>8.1199999999999992</v>
      </c>
      <c r="I4185">
        <v>81199.999999999985</v>
      </c>
      <c r="J4185" t="s">
        <v>81</v>
      </c>
      <c r="K4185">
        <v>3.3707843249973113E-2</v>
      </c>
      <c r="L4185">
        <v>3.3708</v>
      </c>
      <c r="M4185" t="s">
        <v>82</v>
      </c>
    </row>
    <row r="4186" spans="1:13">
      <c r="A4186" t="s">
        <v>2649</v>
      </c>
      <c r="B4186" t="s">
        <v>2650</v>
      </c>
      <c r="C4186" t="str">
        <f>TEXT(D4186, "mmm")</f>
        <v>Mar</v>
      </c>
      <c r="D4186" s="1">
        <v>45376</v>
      </c>
      <c r="E4186" t="s">
        <v>2651</v>
      </c>
      <c r="F4186" t="s">
        <v>80</v>
      </c>
      <c r="G4186">
        <v>10000</v>
      </c>
      <c r="H4186">
        <v>34</v>
      </c>
      <c r="I4186">
        <v>340000</v>
      </c>
      <c r="J4186" t="s">
        <v>86</v>
      </c>
      <c r="K4186">
        <v>-0.2474916291953457</v>
      </c>
      <c r="L4186">
        <v>-24.749199999999998</v>
      </c>
      <c r="M4186" t="s">
        <v>82</v>
      </c>
    </row>
    <row r="4187" spans="1:13">
      <c r="A4187" t="s">
        <v>1989</v>
      </c>
      <c r="B4187" t="s">
        <v>1990</v>
      </c>
      <c r="C4187" t="str">
        <f>TEXT(D4187, "mmm")</f>
        <v>Mar</v>
      </c>
      <c r="D4187" s="1">
        <v>45376</v>
      </c>
      <c r="E4187" t="s">
        <v>2652</v>
      </c>
      <c r="F4187" t="s">
        <v>128</v>
      </c>
      <c r="G4187">
        <v>31542</v>
      </c>
      <c r="H4187">
        <v>158.52000000000001</v>
      </c>
      <c r="I4187">
        <v>5000037.8400000008</v>
      </c>
      <c r="J4187" t="s">
        <v>81</v>
      </c>
      <c r="K4187">
        <v>-1.6188172306021431E-2</v>
      </c>
      <c r="L4187">
        <v>-1.6188</v>
      </c>
      <c r="M4187" t="s">
        <v>82</v>
      </c>
    </row>
    <row r="4188" spans="1:13">
      <c r="A4188" t="s">
        <v>2611</v>
      </c>
      <c r="B4188" t="s">
        <v>2612</v>
      </c>
      <c r="C4188" t="str">
        <f>TEXT(D4188, "mmm")</f>
        <v>Mar</v>
      </c>
      <c r="D4188" s="1">
        <v>45376</v>
      </c>
      <c r="E4188" t="s">
        <v>2653</v>
      </c>
      <c r="F4188" t="s">
        <v>80</v>
      </c>
      <c r="G4188">
        <v>1650</v>
      </c>
      <c r="H4188">
        <v>20.02</v>
      </c>
      <c r="I4188">
        <v>33033</v>
      </c>
      <c r="J4188" t="s">
        <v>81</v>
      </c>
      <c r="K4188">
        <v>7.8954065969568443E-2</v>
      </c>
      <c r="L4188">
        <v>7.8954000000000004</v>
      </c>
      <c r="M4188" t="s">
        <v>82</v>
      </c>
    </row>
    <row r="4189" spans="1:13">
      <c r="A4189" t="s">
        <v>2632</v>
      </c>
      <c r="B4189" t="s">
        <v>2633</v>
      </c>
      <c r="C4189" t="str">
        <f>TEXT(D4189, "mmm")</f>
        <v>Mar</v>
      </c>
      <c r="D4189" s="1">
        <v>45376</v>
      </c>
      <c r="E4189" t="s">
        <v>2634</v>
      </c>
      <c r="F4189" t="s">
        <v>80</v>
      </c>
      <c r="G4189">
        <v>17809</v>
      </c>
      <c r="H4189">
        <v>3.74</v>
      </c>
      <c r="I4189">
        <v>66605.66</v>
      </c>
      <c r="J4189" t="s">
        <v>86</v>
      </c>
      <c r="K4189">
        <v>-2.6737942346944932E-3</v>
      </c>
      <c r="L4189">
        <v>-0.26740000000000003</v>
      </c>
      <c r="M4189" t="s">
        <v>82</v>
      </c>
    </row>
    <row r="4190" spans="1:13">
      <c r="A4190" t="s">
        <v>2194</v>
      </c>
      <c r="B4190" t="s">
        <v>2195</v>
      </c>
      <c r="C4190" t="str">
        <f>TEXT(D4190, "mmm")</f>
        <v>Mar</v>
      </c>
      <c r="D4190" s="1">
        <v>45376</v>
      </c>
      <c r="E4190" t="s">
        <v>100</v>
      </c>
      <c r="F4190" t="s">
        <v>101</v>
      </c>
      <c r="G4190">
        <v>23774</v>
      </c>
      <c r="H4190">
        <v>11.77</v>
      </c>
      <c r="I4190">
        <v>279819.98</v>
      </c>
      <c r="J4190" t="s">
        <v>81</v>
      </c>
      <c r="K4190">
        <v>-1.6977110471925181E-3</v>
      </c>
      <c r="L4190">
        <v>-0.16980000000000001</v>
      </c>
      <c r="M4190" t="s">
        <v>82</v>
      </c>
    </row>
    <row r="4191" spans="1:13">
      <c r="A4191" t="s">
        <v>2194</v>
      </c>
      <c r="B4191" t="s">
        <v>2195</v>
      </c>
      <c r="C4191" t="str">
        <f>TEXT(D4191, "mmm")</f>
        <v>Mar</v>
      </c>
      <c r="D4191" s="1">
        <v>45376</v>
      </c>
      <c r="E4191" t="s">
        <v>102</v>
      </c>
      <c r="F4191" t="s">
        <v>101</v>
      </c>
      <c r="G4191">
        <v>23774</v>
      </c>
      <c r="H4191">
        <v>11.77</v>
      </c>
      <c r="I4191">
        <v>279819.98</v>
      </c>
      <c r="J4191" t="s">
        <v>81</v>
      </c>
      <c r="K4191">
        <v>-1.6977110471925181E-3</v>
      </c>
      <c r="L4191">
        <v>-0.16980000000000001</v>
      </c>
      <c r="M4191" t="s">
        <v>82</v>
      </c>
    </row>
    <row r="4192" spans="1:13">
      <c r="A4192" t="s">
        <v>2654</v>
      </c>
      <c r="B4192" t="s">
        <v>2655</v>
      </c>
      <c r="C4192" t="str">
        <f>TEXT(D4192, "mmm")</f>
        <v>Mar</v>
      </c>
      <c r="D4192" s="1">
        <v>45376</v>
      </c>
      <c r="E4192" t="s">
        <v>2656</v>
      </c>
      <c r="F4192" t="s">
        <v>80</v>
      </c>
      <c r="G4192">
        <v>1890</v>
      </c>
      <c r="H4192">
        <v>26.46</v>
      </c>
      <c r="I4192">
        <v>50009.4</v>
      </c>
      <c r="J4192" t="s">
        <v>86</v>
      </c>
      <c r="K4192">
        <v>1.3983391908713999E-2</v>
      </c>
      <c r="L4192">
        <v>1.3983000000000001</v>
      </c>
      <c r="M4192" t="s">
        <v>82</v>
      </c>
    </row>
    <row r="4193" spans="1:13">
      <c r="A4193" t="s">
        <v>948</v>
      </c>
      <c r="B4193" t="s">
        <v>949</v>
      </c>
      <c r="C4193" t="str">
        <f>TEXT(D4193, "mmm")</f>
        <v>Mar</v>
      </c>
      <c r="D4193" s="1">
        <v>45376</v>
      </c>
      <c r="E4193" t="s">
        <v>2516</v>
      </c>
      <c r="F4193" t="s">
        <v>101</v>
      </c>
      <c r="G4193">
        <v>3000</v>
      </c>
      <c r="H4193">
        <v>14.96</v>
      </c>
      <c r="I4193">
        <v>44880</v>
      </c>
      <c r="J4193" t="s">
        <v>81</v>
      </c>
      <c r="K4193">
        <v>-0.19430052341526841</v>
      </c>
      <c r="L4193">
        <v>-19.430099999999999</v>
      </c>
      <c r="M4193" t="s">
        <v>82</v>
      </c>
    </row>
    <row r="4194" spans="1:13">
      <c r="A4194" t="s">
        <v>948</v>
      </c>
      <c r="B4194" t="s">
        <v>949</v>
      </c>
      <c r="C4194" t="str">
        <f>TEXT(D4194, "mmm")</f>
        <v>Mar</v>
      </c>
      <c r="D4194" s="1">
        <v>45376</v>
      </c>
      <c r="E4194" t="s">
        <v>2516</v>
      </c>
      <c r="F4194" t="s">
        <v>101</v>
      </c>
      <c r="G4194">
        <v>4000</v>
      </c>
      <c r="H4194">
        <v>14.62</v>
      </c>
      <c r="I4194">
        <v>58480</v>
      </c>
      <c r="J4194" t="s">
        <v>81</v>
      </c>
      <c r="K4194">
        <v>-0.19430052341526841</v>
      </c>
      <c r="L4194">
        <v>-19.430099999999999</v>
      </c>
      <c r="M4194" t="s">
        <v>82</v>
      </c>
    </row>
    <row r="4195" spans="1:13">
      <c r="A4195" t="s">
        <v>948</v>
      </c>
      <c r="B4195" t="s">
        <v>949</v>
      </c>
      <c r="C4195" t="str">
        <f>TEXT(D4195, "mmm")</f>
        <v>Mar</v>
      </c>
      <c r="D4195" s="1">
        <v>45376</v>
      </c>
      <c r="E4195" t="s">
        <v>2516</v>
      </c>
      <c r="F4195" t="s">
        <v>101</v>
      </c>
      <c r="G4195">
        <v>3000</v>
      </c>
      <c r="H4195">
        <v>14.64</v>
      </c>
      <c r="I4195">
        <v>43920</v>
      </c>
      <c r="J4195" t="s">
        <v>81</v>
      </c>
      <c r="K4195">
        <v>-0.19430052341526841</v>
      </c>
      <c r="L4195">
        <v>-19.430099999999999</v>
      </c>
      <c r="M4195" t="s">
        <v>82</v>
      </c>
    </row>
    <row r="4196" spans="1:13">
      <c r="A4196" t="s">
        <v>948</v>
      </c>
      <c r="B4196" t="s">
        <v>949</v>
      </c>
      <c r="C4196" t="str">
        <f>TEXT(D4196, "mmm")</f>
        <v>Mar</v>
      </c>
      <c r="D4196" s="1">
        <v>45376</v>
      </c>
      <c r="E4196" t="s">
        <v>2516</v>
      </c>
      <c r="F4196" t="s">
        <v>101</v>
      </c>
      <c r="G4196">
        <v>3000</v>
      </c>
      <c r="H4196">
        <v>15.42</v>
      </c>
      <c r="I4196">
        <v>46260</v>
      </c>
      <c r="J4196" t="s">
        <v>81</v>
      </c>
      <c r="K4196">
        <v>-0.19430052341526841</v>
      </c>
      <c r="L4196">
        <v>-19.430099999999999</v>
      </c>
      <c r="M4196" t="s">
        <v>82</v>
      </c>
    </row>
    <row r="4197" spans="1:13">
      <c r="A4197" t="s">
        <v>2477</v>
      </c>
      <c r="B4197" t="s">
        <v>2478</v>
      </c>
      <c r="C4197" t="str">
        <f>TEXT(D4197, "mmm")</f>
        <v>Mar</v>
      </c>
      <c r="D4197" s="1">
        <v>45376</v>
      </c>
      <c r="E4197" t="s">
        <v>2480</v>
      </c>
      <c r="F4197" t="s">
        <v>101</v>
      </c>
      <c r="G4197">
        <v>2300</v>
      </c>
      <c r="H4197">
        <v>16</v>
      </c>
      <c r="I4197">
        <v>36800</v>
      </c>
      <c r="J4197" t="s">
        <v>81</v>
      </c>
      <c r="K4197">
        <v>9.7394589786065078E-2</v>
      </c>
      <c r="L4197">
        <v>9.7394999999999996</v>
      </c>
      <c r="M4197" t="s">
        <v>82</v>
      </c>
    </row>
    <row r="4198" spans="1:13">
      <c r="A4198" t="s">
        <v>2477</v>
      </c>
      <c r="B4198" t="s">
        <v>2478</v>
      </c>
      <c r="C4198" t="str">
        <f>TEXT(D4198, "mmm")</f>
        <v>Mar</v>
      </c>
      <c r="D4198" s="1">
        <v>45376</v>
      </c>
      <c r="E4198" t="s">
        <v>2480</v>
      </c>
      <c r="F4198" t="s">
        <v>101</v>
      </c>
      <c r="G4198">
        <v>1000</v>
      </c>
      <c r="H4198">
        <v>16.09</v>
      </c>
      <c r="I4198">
        <v>16090</v>
      </c>
      <c r="J4198" t="s">
        <v>81</v>
      </c>
      <c r="K4198">
        <v>9.7394589786065078E-2</v>
      </c>
      <c r="L4198">
        <v>9.7394999999999996</v>
      </c>
      <c r="M4198" t="s">
        <v>82</v>
      </c>
    </row>
    <row r="4199" spans="1:13">
      <c r="A4199" t="s">
        <v>2657</v>
      </c>
      <c r="B4199" t="s">
        <v>2658</v>
      </c>
      <c r="C4199" t="str">
        <f>TEXT(D4199, "mmm")</f>
        <v>Mar</v>
      </c>
      <c r="D4199" s="1">
        <v>45376</v>
      </c>
      <c r="E4199" t="s">
        <v>2659</v>
      </c>
      <c r="F4199" t="s">
        <v>101</v>
      </c>
      <c r="G4199">
        <v>5000</v>
      </c>
      <c r="H4199">
        <v>4</v>
      </c>
      <c r="I4199">
        <v>20000</v>
      </c>
      <c r="J4199" t="s">
        <v>86</v>
      </c>
      <c r="K4199">
        <v>8.6124437392020026E-2</v>
      </c>
      <c r="L4199">
        <v>8.6123999999999992</v>
      </c>
      <c r="M4199" t="s">
        <v>82</v>
      </c>
    </row>
    <row r="4200" spans="1:13">
      <c r="A4200" t="s">
        <v>2657</v>
      </c>
      <c r="B4200" t="s">
        <v>2658</v>
      </c>
      <c r="C4200" t="str">
        <f>TEXT(D4200, "mmm")</f>
        <v>Mar</v>
      </c>
      <c r="D4200" s="1">
        <v>45376</v>
      </c>
      <c r="E4200" t="s">
        <v>2660</v>
      </c>
      <c r="F4200" t="s">
        <v>217</v>
      </c>
      <c r="G4200">
        <v>5000</v>
      </c>
      <c r="H4200">
        <v>4</v>
      </c>
      <c r="I4200">
        <v>20000</v>
      </c>
      <c r="J4200" t="s">
        <v>86</v>
      </c>
      <c r="K4200">
        <v>8.6124437392020026E-2</v>
      </c>
      <c r="L4200">
        <v>8.6123999999999992</v>
      </c>
      <c r="M4200" t="s">
        <v>82</v>
      </c>
    </row>
    <row r="4201" spans="1:13">
      <c r="A4201" t="s">
        <v>948</v>
      </c>
      <c r="B4201" t="s">
        <v>949</v>
      </c>
      <c r="C4201" t="str">
        <f>TEXT(D4201, "mmm")</f>
        <v>Mar</v>
      </c>
      <c r="D4201" s="1">
        <v>45376</v>
      </c>
      <c r="E4201" t="s">
        <v>2516</v>
      </c>
      <c r="F4201" t="s">
        <v>101</v>
      </c>
      <c r="G4201">
        <v>3000</v>
      </c>
      <c r="H4201">
        <v>15.19</v>
      </c>
      <c r="I4201">
        <v>45570</v>
      </c>
      <c r="J4201" t="s">
        <v>81</v>
      </c>
      <c r="K4201">
        <v>-0.19430052341526841</v>
      </c>
      <c r="L4201">
        <v>-19.430099999999999</v>
      </c>
      <c r="M4201" t="s">
        <v>82</v>
      </c>
    </row>
    <row r="4202" spans="1:13">
      <c r="A4202" t="s">
        <v>948</v>
      </c>
      <c r="B4202" t="s">
        <v>949</v>
      </c>
      <c r="C4202" t="str">
        <f>TEXT(D4202, "mmm")</f>
        <v>Mar</v>
      </c>
      <c r="D4202" s="1">
        <v>45376</v>
      </c>
      <c r="E4202" t="s">
        <v>2516</v>
      </c>
      <c r="F4202" t="s">
        <v>101</v>
      </c>
      <c r="G4202">
        <v>4000</v>
      </c>
      <c r="H4202">
        <v>14.83</v>
      </c>
      <c r="I4202">
        <v>59320</v>
      </c>
      <c r="J4202" t="s">
        <v>81</v>
      </c>
      <c r="K4202">
        <v>-0.19430052341526841</v>
      </c>
      <c r="L4202">
        <v>-19.430099999999999</v>
      </c>
      <c r="M4202" t="s">
        <v>82</v>
      </c>
    </row>
    <row r="4203" spans="1:13">
      <c r="A4203" t="s">
        <v>2649</v>
      </c>
      <c r="B4203" t="s">
        <v>2650</v>
      </c>
      <c r="C4203" t="str">
        <f>TEXT(D4203, "mmm")</f>
        <v>Mar</v>
      </c>
      <c r="D4203" s="1">
        <v>45376</v>
      </c>
      <c r="E4203" t="s">
        <v>2661</v>
      </c>
      <c r="F4203" t="s">
        <v>80</v>
      </c>
      <c r="G4203">
        <v>3000</v>
      </c>
      <c r="H4203">
        <v>34</v>
      </c>
      <c r="I4203">
        <v>102000</v>
      </c>
      <c r="J4203" t="s">
        <v>81</v>
      </c>
      <c r="K4203">
        <v>-0.2474916291953457</v>
      </c>
      <c r="L4203">
        <v>-24.749199999999998</v>
      </c>
      <c r="M4203" t="s">
        <v>82</v>
      </c>
    </row>
    <row r="4204" spans="1:13">
      <c r="A4204" t="s">
        <v>2477</v>
      </c>
      <c r="B4204" t="s">
        <v>2478</v>
      </c>
      <c r="C4204" t="str">
        <f>TEXT(D4204, "mmm")</f>
        <v>Mar</v>
      </c>
      <c r="D4204" s="1">
        <v>45376</v>
      </c>
      <c r="E4204" t="s">
        <v>2480</v>
      </c>
      <c r="F4204" t="s">
        <v>101</v>
      </c>
      <c r="G4204">
        <v>4275</v>
      </c>
      <c r="H4204">
        <v>16.48</v>
      </c>
      <c r="I4204">
        <v>70452</v>
      </c>
      <c r="J4204" t="s">
        <v>81</v>
      </c>
      <c r="K4204">
        <v>9.7394589786065078E-2</v>
      </c>
      <c r="L4204">
        <v>9.7394999999999996</v>
      </c>
      <c r="M4204" t="s">
        <v>82</v>
      </c>
    </row>
    <row r="4205" spans="1:13">
      <c r="A4205" t="s">
        <v>2477</v>
      </c>
      <c r="B4205" t="s">
        <v>2478</v>
      </c>
      <c r="C4205" t="str">
        <f>TEXT(D4205, "mmm")</f>
        <v>Mar</v>
      </c>
      <c r="D4205" s="1">
        <v>45376</v>
      </c>
      <c r="E4205" t="s">
        <v>2480</v>
      </c>
      <c r="F4205" t="s">
        <v>101</v>
      </c>
      <c r="G4205">
        <v>11200</v>
      </c>
      <c r="H4205">
        <v>16.14</v>
      </c>
      <c r="I4205">
        <v>180768</v>
      </c>
      <c r="J4205" t="s">
        <v>81</v>
      </c>
      <c r="K4205">
        <v>9.7394589786065078E-2</v>
      </c>
      <c r="L4205">
        <v>9.7394999999999996</v>
      </c>
      <c r="M4205" t="s">
        <v>82</v>
      </c>
    </row>
    <row r="4206" spans="1:13">
      <c r="A4206" t="s">
        <v>2257</v>
      </c>
      <c r="B4206" t="s">
        <v>2258</v>
      </c>
      <c r="C4206" t="str">
        <f>TEXT(D4206, "mmm")</f>
        <v>Mar</v>
      </c>
      <c r="D4206" s="1">
        <v>45376</v>
      </c>
      <c r="E4206" t="s">
        <v>313</v>
      </c>
      <c r="F4206" t="s">
        <v>314</v>
      </c>
      <c r="G4206">
        <v>30000</v>
      </c>
      <c r="H4206">
        <v>1.43</v>
      </c>
      <c r="I4206">
        <v>42900</v>
      </c>
      <c r="J4206" t="s">
        <v>81</v>
      </c>
      <c r="K4206">
        <v>3.4722187728794873E-2</v>
      </c>
      <c r="L4206">
        <v>3.4722</v>
      </c>
      <c r="M4206" t="s">
        <v>82</v>
      </c>
    </row>
    <row r="4207" spans="1:13">
      <c r="A4207" t="s">
        <v>2662</v>
      </c>
      <c r="B4207" t="s">
        <v>2663</v>
      </c>
      <c r="C4207" t="str">
        <f>TEXT(D4207, "mmm")</f>
        <v>Mar</v>
      </c>
      <c r="D4207" s="1">
        <v>45376</v>
      </c>
      <c r="E4207" t="s">
        <v>2664</v>
      </c>
      <c r="F4207" t="s">
        <v>101</v>
      </c>
      <c r="G4207">
        <v>12500000</v>
      </c>
      <c r="H4207">
        <v>8.0399999999999991</v>
      </c>
      <c r="I4207">
        <v>100500000</v>
      </c>
      <c r="J4207" t="s">
        <v>86</v>
      </c>
      <c r="K4207">
        <v>0.1248542224738647</v>
      </c>
      <c r="L4207">
        <v>12.4854</v>
      </c>
      <c r="M4207" t="s">
        <v>82</v>
      </c>
    </row>
    <row r="4208" spans="1:13">
      <c r="A4208" t="s">
        <v>2662</v>
      </c>
      <c r="B4208" t="s">
        <v>2663</v>
      </c>
      <c r="C4208" t="str">
        <f>TEXT(D4208, "mmm")</f>
        <v>Mar</v>
      </c>
      <c r="D4208" s="1">
        <v>45376</v>
      </c>
      <c r="E4208" t="s">
        <v>2665</v>
      </c>
      <c r="F4208" t="s">
        <v>101</v>
      </c>
      <c r="G4208">
        <v>12500000</v>
      </c>
      <c r="H4208">
        <v>8.0399999999999991</v>
      </c>
      <c r="I4208">
        <v>100500000</v>
      </c>
      <c r="J4208" t="s">
        <v>86</v>
      </c>
      <c r="K4208">
        <v>0.1248542224738647</v>
      </c>
      <c r="L4208">
        <v>12.4854</v>
      </c>
      <c r="M4208" t="s">
        <v>82</v>
      </c>
    </row>
    <row r="4209" spans="1:13">
      <c r="A4209" t="s">
        <v>2662</v>
      </c>
      <c r="B4209" t="s">
        <v>2663</v>
      </c>
      <c r="C4209" t="str">
        <f>TEXT(D4209, "mmm")</f>
        <v>Mar</v>
      </c>
      <c r="D4209" s="1">
        <v>45376</v>
      </c>
      <c r="E4209" t="s">
        <v>2666</v>
      </c>
      <c r="F4209" t="s">
        <v>101</v>
      </c>
      <c r="G4209">
        <v>12500000</v>
      </c>
      <c r="H4209">
        <v>8.0399999999999991</v>
      </c>
      <c r="I4209">
        <v>100500000</v>
      </c>
      <c r="J4209" t="s">
        <v>86</v>
      </c>
      <c r="K4209">
        <v>0.1248542224738647</v>
      </c>
      <c r="L4209">
        <v>12.4854</v>
      </c>
      <c r="M4209" t="s">
        <v>82</v>
      </c>
    </row>
    <row r="4210" spans="1:13">
      <c r="A4210" t="s">
        <v>2662</v>
      </c>
      <c r="B4210" t="s">
        <v>2663</v>
      </c>
      <c r="C4210" t="str">
        <f>TEXT(D4210, "mmm")</f>
        <v>Mar</v>
      </c>
      <c r="D4210" s="1">
        <v>45376</v>
      </c>
      <c r="E4210" t="s">
        <v>2667</v>
      </c>
      <c r="F4210" t="s">
        <v>101</v>
      </c>
      <c r="G4210">
        <v>12500000</v>
      </c>
      <c r="H4210">
        <v>8.0399999999999991</v>
      </c>
      <c r="I4210">
        <v>100500000</v>
      </c>
      <c r="J4210" t="s">
        <v>86</v>
      </c>
      <c r="K4210">
        <v>0.1248542224738647</v>
      </c>
      <c r="L4210">
        <v>12.4854</v>
      </c>
      <c r="M4210" t="s">
        <v>82</v>
      </c>
    </row>
    <row r="4211" spans="1:13">
      <c r="A4211" t="s">
        <v>210</v>
      </c>
      <c r="B4211" t="s">
        <v>211</v>
      </c>
      <c r="C4211" t="str">
        <f>TEXT(D4211, "mmm")</f>
        <v>Mar</v>
      </c>
      <c r="D4211" s="1">
        <v>45376</v>
      </c>
      <c r="E4211" t="s">
        <v>213</v>
      </c>
      <c r="F4211" t="s">
        <v>101</v>
      </c>
      <c r="G4211">
        <v>2800</v>
      </c>
      <c r="H4211">
        <v>20.54</v>
      </c>
      <c r="I4211">
        <v>57512</v>
      </c>
      <c r="J4211" t="s">
        <v>81</v>
      </c>
      <c r="K4211">
        <v>3.613885896658342E-2</v>
      </c>
      <c r="L4211">
        <v>3.6139000000000001</v>
      </c>
      <c r="M4211" t="s">
        <v>82</v>
      </c>
    </row>
    <row r="4212" spans="1:13">
      <c r="A4212" t="s">
        <v>210</v>
      </c>
      <c r="B4212" t="s">
        <v>211</v>
      </c>
      <c r="C4212" t="str">
        <f>TEXT(D4212, "mmm")</f>
        <v>Mar</v>
      </c>
      <c r="D4212" s="1">
        <v>45376</v>
      </c>
      <c r="E4212" t="s">
        <v>212</v>
      </c>
      <c r="F4212" t="s">
        <v>101</v>
      </c>
      <c r="G4212">
        <v>2800</v>
      </c>
      <c r="H4212">
        <v>20.54</v>
      </c>
      <c r="I4212">
        <v>57512</v>
      </c>
      <c r="J4212" t="s">
        <v>81</v>
      </c>
      <c r="K4212">
        <v>3.613885896658342E-2</v>
      </c>
      <c r="L4212">
        <v>3.6139000000000001</v>
      </c>
      <c r="M4212" t="s">
        <v>82</v>
      </c>
    </row>
    <row r="4213" spans="1:13">
      <c r="A4213" t="s">
        <v>142</v>
      </c>
      <c r="B4213" t="s">
        <v>143</v>
      </c>
      <c r="C4213" t="str">
        <f>TEXT(D4213, "mmm")</f>
        <v>Mar</v>
      </c>
      <c r="D4213" s="1">
        <v>45376</v>
      </c>
      <c r="E4213" t="s">
        <v>100</v>
      </c>
      <c r="F4213" t="s">
        <v>101</v>
      </c>
      <c r="G4213">
        <v>40881</v>
      </c>
      <c r="H4213">
        <v>17.09</v>
      </c>
      <c r="I4213">
        <v>698656.29</v>
      </c>
      <c r="J4213" t="s">
        <v>81</v>
      </c>
      <c r="K4213">
        <v>-1.051398115331292E-2</v>
      </c>
      <c r="L4213">
        <v>-1.0513999999999999</v>
      </c>
      <c r="M4213" t="s">
        <v>82</v>
      </c>
    </row>
    <row r="4214" spans="1:13">
      <c r="A4214" t="s">
        <v>142</v>
      </c>
      <c r="B4214" t="s">
        <v>143</v>
      </c>
      <c r="C4214" t="str">
        <f>TEXT(D4214, "mmm")</f>
        <v>Mar</v>
      </c>
      <c r="D4214" s="1">
        <v>45376</v>
      </c>
      <c r="E4214" t="s">
        <v>102</v>
      </c>
      <c r="F4214" t="s">
        <v>101</v>
      </c>
      <c r="G4214">
        <v>40881</v>
      </c>
      <c r="H4214">
        <v>17.09</v>
      </c>
      <c r="I4214">
        <v>698656.29</v>
      </c>
      <c r="J4214" t="s">
        <v>81</v>
      </c>
      <c r="K4214">
        <v>-1.051398115331292E-2</v>
      </c>
      <c r="L4214">
        <v>-1.0513999999999999</v>
      </c>
      <c r="M4214" t="s">
        <v>82</v>
      </c>
    </row>
    <row r="4215" spans="1:13">
      <c r="A4215" t="s">
        <v>2174</v>
      </c>
      <c r="B4215" t="s">
        <v>2175</v>
      </c>
      <c r="C4215" t="str">
        <f>TEXT(D4215, "mmm")</f>
        <v>Mar</v>
      </c>
      <c r="D4215" s="1">
        <v>45376</v>
      </c>
      <c r="E4215" t="s">
        <v>2045</v>
      </c>
      <c r="F4215" t="s">
        <v>80</v>
      </c>
      <c r="G4215">
        <v>2404</v>
      </c>
      <c r="H4215">
        <v>7</v>
      </c>
      <c r="I4215">
        <v>16828</v>
      </c>
      <c r="J4215" t="s">
        <v>81</v>
      </c>
      <c r="K4215">
        <v>0.1202898423528003</v>
      </c>
      <c r="L4215">
        <v>12.029</v>
      </c>
      <c r="M4215" t="s">
        <v>82</v>
      </c>
    </row>
    <row r="4216" spans="1:13">
      <c r="A4216" t="s">
        <v>2618</v>
      </c>
      <c r="B4216" t="s">
        <v>2619</v>
      </c>
      <c r="C4216" t="str">
        <f>TEXT(D4216, "mmm")</f>
        <v>Mar</v>
      </c>
      <c r="D4216" s="1">
        <v>45376</v>
      </c>
      <c r="E4216" t="s">
        <v>216</v>
      </c>
      <c r="F4216" t="s">
        <v>80</v>
      </c>
      <c r="G4216">
        <v>10000</v>
      </c>
      <c r="H4216">
        <v>3.04</v>
      </c>
      <c r="I4216">
        <v>30400</v>
      </c>
      <c r="J4216" t="s">
        <v>81</v>
      </c>
      <c r="K4216">
        <v>0.36986297790676331</v>
      </c>
      <c r="L4216">
        <v>36.9863</v>
      </c>
      <c r="M4216" t="s">
        <v>82</v>
      </c>
    </row>
    <row r="4217" spans="1:13">
      <c r="A4217" t="s">
        <v>2174</v>
      </c>
      <c r="B4217" t="s">
        <v>2175</v>
      </c>
      <c r="C4217" t="str">
        <f>TEXT(D4217, "mmm")</f>
        <v>Mar</v>
      </c>
      <c r="D4217" s="1">
        <v>45376</v>
      </c>
      <c r="E4217" t="s">
        <v>2550</v>
      </c>
      <c r="F4217" t="s">
        <v>101</v>
      </c>
      <c r="G4217">
        <v>4580</v>
      </c>
      <c r="H4217">
        <v>6.9</v>
      </c>
      <c r="I4217">
        <v>31602</v>
      </c>
      <c r="J4217" t="s">
        <v>81</v>
      </c>
      <c r="K4217">
        <v>0.1202898423528003</v>
      </c>
      <c r="L4217">
        <v>12.029</v>
      </c>
      <c r="M4217" t="s">
        <v>82</v>
      </c>
    </row>
    <row r="4218" spans="1:13">
      <c r="A4218" t="s">
        <v>2174</v>
      </c>
      <c r="B4218" t="s">
        <v>2175</v>
      </c>
      <c r="C4218" t="str">
        <f>TEXT(D4218, "mmm")</f>
        <v>Mar</v>
      </c>
      <c r="D4218" s="1">
        <v>45376</v>
      </c>
      <c r="E4218" t="s">
        <v>2551</v>
      </c>
      <c r="F4218" t="s">
        <v>101</v>
      </c>
      <c r="G4218">
        <v>4580</v>
      </c>
      <c r="H4218">
        <v>6.9</v>
      </c>
      <c r="I4218">
        <v>31602</v>
      </c>
      <c r="J4218" t="s">
        <v>81</v>
      </c>
      <c r="K4218">
        <v>0.1202898423528003</v>
      </c>
      <c r="L4218">
        <v>12.029</v>
      </c>
      <c r="M4218" t="s">
        <v>82</v>
      </c>
    </row>
    <row r="4219" spans="1:13">
      <c r="A4219" t="s">
        <v>2174</v>
      </c>
      <c r="B4219" t="s">
        <v>2175</v>
      </c>
      <c r="C4219" t="str">
        <f>TEXT(D4219, "mmm")</f>
        <v>Mar</v>
      </c>
      <c r="D4219" s="1">
        <v>45376</v>
      </c>
      <c r="E4219" t="s">
        <v>2549</v>
      </c>
      <c r="F4219" t="s">
        <v>101</v>
      </c>
      <c r="G4219">
        <v>4580</v>
      </c>
      <c r="H4219">
        <v>6.9</v>
      </c>
      <c r="I4219">
        <v>31602</v>
      </c>
      <c r="J4219" t="s">
        <v>81</v>
      </c>
      <c r="K4219">
        <v>0.1202898423528003</v>
      </c>
      <c r="L4219">
        <v>12.029</v>
      </c>
      <c r="M4219" t="s">
        <v>82</v>
      </c>
    </row>
    <row r="4220" spans="1:13">
      <c r="A4220" t="s">
        <v>2174</v>
      </c>
      <c r="B4220" t="s">
        <v>2175</v>
      </c>
      <c r="C4220" t="str">
        <f>TEXT(D4220, "mmm")</f>
        <v>Mar</v>
      </c>
      <c r="D4220" s="1">
        <v>45376</v>
      </c>
      <c r="E4220" t="s">
        <v>2552</v>
      </c>
      <c r="F4220" t="s">
        <v>101</v>
      </c>
      <c r="G4220">
        <v>4580</v>
      </c>
      <c r="H4220">
        <v>6.9</v>
      </c>
      <c r="I4220">
        <v>31602</v>
      </c>
      <c r="J4220" t="s">
        <v>81</v>
      </c>
      <c r="K4220">
        <v>0.1202898423528003</v>
      </c>
      <c r="L4220">
        <v>12.029</v>
      </c>
      <c r="M4220" t="s">
        <v>82</v>
      </c>
    </row>
    <row r="4221" spans="1:13">
      <c r="A4221" t="s">
        <v>210</v>
      </c>
      <c r="B4221" t="s">
        <v>211</v>
      </c>
      <c r="C4221" t="str">
        <f>TEXT(D4221, "mmm")</f>
        <v>Mar</v>
      </c>
      <c r="D4221" s="1">
        <v>45377</v>
      </c>
      <c r="E4221" t="s">
        <v>212</v>
      </c>
      <c r="F4221" t="s">
        <v>101</v>
      </c>
      <c r="G4221">
        <v>2500</v>
      </c>
      <c r="H4221">
        <v>21.43</v>
      </c>
      <c r="I4221">
        <v>53575</v>
      </c>
      <c r="J4221" t="s">
        <v>81</v>
      </c>
      <c r="K4221">
        <v>-1.1235955056179799E-2</v>
      </c>
      <c r="L4221">
        <v>-1.1235999999999999</v>
      </c>
      <c r="M4221" t="s">
        <v>82</v>
      </c>
    </row>
    <row r="4222" spans="1:13">
      <c r="A4222" t="s">
        <v>210</v>
      </c>
      <c r="B4222" t="s">
        <v>211</v>
      </c>
      <c r="C4222" t="str">
        <f>TEXT(D4222, "mmm")</f>
        <v>Mar</v>
      </c>
      <c r="D4222" s="1">
        <v>45377</v>
      </c>
      <c r="E4222" t="s">
        <v>213</v>
      </c>
      <c r="F4222" t="s">
        <v>101</v>
      </c>
      <c r="G4222">
        <v>2500</v>
      </c>
      <c r="H4222">
        <v>21.43</v>
      </c>
      <c r="I4222">
        <v>53575</v>
      </c>
      <c r="J4222" t="s">
        <v>81</v>
      </c>
      <c r="K4222">
        <v>-1.1235955056179799E-2</v>
      </c>
      <c r="L4222">
        <v>-1.1235999999999999</v>
      </c>
      <c r="M4222" t="s">
        <v>82</v>
      </c>
    </row>
    <row r="4223" spans="1:13">
      <c r="A4223" t="s">
        <v>2477</v>
      </c>
      <c r="B4223" t="s">
        <v>2478</v>
      </c>
      <c r="C4223" t="str">
        <f>TEXT(D4223, "mmm")</f>
        <v>Mar</v>
      </c>
      <c r="D4223" s="1">
        <v>45377</v>
      </c>
      <c r="E4223" t="s">
        <v>2479</v>
      </c>
      <c r="F4223" t="s">
        <v>128</v>
      </c>
      <c r="G4223">
        <v>11200</v>
      </c>
      <c r="H4223">
        <v>16.14</v>
      </c>
      <c r="I4223">
        <v>180768</v>
      </c>
      <c r="J4223" t="s">
        <v>81</v>
      </c>
      <c r="K4223">
        <v>6.9576129722376923E-2</v>
      </c>
      <c r="L4223">
        <v>6.9576000000000002</v>
      </c>
      <c r="M4223" t="s">
        <v>82</v>
      </c>
    </row>
    <row r="4224" spans="1:13">
      <c r="A4224" t="s">
        <v>263</v>
      </c>
      <c r="B4224" t="s">
        <v>264</v>
      </c>
      <c r="C4224" t="str">
        <f>TEXT(D4224, "mmm")</f>
        <v>Mar</v>
      </c>
      <c r="D4224" s="1">
        <v>45377</v>
      </c>
      <c r="E4224" t="s">
        <v>102</v>
      </c>
      <c r="F4224" t="s">
        <v>101</v>
      </c>
      <c r="G4224">
        <v>16674</v>
      </c>
      <c r="H4224">
        <v>12.14</v>
      </c>
      <c r="I4224">
        <v>202422.36</v>
      </c>
      <c r="J4224" t="s">
        <v>81</v>
      </c>
      <c r="K4224">
        <v>-2.1452244980310731E-2</v>
      </c>
      <c r="L4224">
        <v>-2.1452</v>
      </c>
      <c r="M4224" t="s">
        <v>82</v>
      </c>
    </row>
    <row r="4225" spans="1:13">
      <c r="A4225" t="s">
        <v>263</v>
      </c>
      <c r="B4225" t="s">
        <v>264</v>
      </c>
      <c r="C4225" t="str">
        <f>TEXT(D4225, "mmm")</f>
        <v>Mar</v>
      </c>
      <c r="D4225" s="1">
        <v>45377</v>
      </c>
      <c r="E4225" t="s">
        <v>100</v>
      </c>
      <c r="F4225" t="s">
        <v>101</v>
      </c>
      <c r="G4225">
        <v>16674</v>
      </c>
      <c r="H4225">
        <v>12.14</v>
      </c>
      <c r="I4225">
        <v>202422.36</v>
      </c>
      <c r="J4225" t="s">
        <v>81</v>
      </c>
      <c r="K4225">
        <v>-2.1452244980310731E-2</v>
      </c>
      <c r="L4225">
        <v>-2.1452</v>
      </c>
      <c r="M4225" t="s">
        <v>82</v>
      </c>
    </row>
    <row r="4226" spans="1:13">
      <c r="A4226" t="s">
        <v>2531</v>
      </c>
      <c r="B4226" t="s">
        <v>2532</v>
      </c>
      <c r="C4226" t="str">
        <f>TEXT(D4226, "mmm")</f>
        <v>Mar</v>
      </c>
      <c r="D4226" s="1">
        <v>45377</v>
      </c>
      <c r="E4226" t="s">
        <v>2533</v>
      </c>
      <c r="F4226" t="s">
        <v>80</v>
      </c>
      <c r="G4226">
        <v>2750</v>
      </c>
      <c r="H4226">
        <v>13.64</v>
      </c>
      <c r="I4226">
        <v>37510</v>
      </c>
      <c r="J4226" t="s">
        <v>81</v>
      </c>
      <c r="K4226">
        <v>-9.0116260936932369E-2</v>
      </c>
      <c r="L4226">
        <v>-9.0115999999999996</v>
      </c>
      <c r="M4226" t="s">
        <v>82</v>
      </c>
    </row>
    <row r="4227" spans="1:13">
      <c r="A4227" t="s">
        <v>2611</v>
      </c>
      <c r="B4227" t="s">
        <v>2612</v>
      </c>
      <c r="C4227" t="str">
        <f>TEXT(D4227, "mmm")</f>
        <v>Mar</v>
      </c>
      <c r="D4227" s="1">
        <v>45377</v>
      </c>
      <c r="E4227" t="s">
        <v>2613</v>
      </c>
      <c r="F4227" t="s">
        <v>80</v>
      </c>
      <c r="G4227">
        <v>5050</v>
      </c>
      <c r="H4227">
        <v>19.899999999999999</v>
      </c>
      <c r="I4227">
        <v>100495</v>
      </c>
      <c r="J4227" t="s">
        <v>81</v>
      </c>
      <c r="K4227">
        <v>3.0808112821024691E-2</v>
      </c>
      <c r="L4227">
        <v>3.0808</v>
      </c>
      <c r="M4227" t="s">
        <v>82</v>
      </c>
    </row>
    <row r="4228" spans="1:13">
      <c r="A4228" t="s">
        <v>2668</v>
      </c>
      <c r="B4228" t="s">
        <v>2669</v>
      </c>
      <c r="C4228" t="str">
        <f>TEXT(D4228, "mmm")</f>
        <v>Mar</v>
      </c>
      <c r="D4228" s="1">
        <v>45377</v>
      </c>
      <c r="E4228" t="s">
        <v>2670</v>
      </c>
      <c r="F4228" t="s">
        <v>128</v>
      </c>
      <c r="G4228">
        <v>30000</v>
      </c>
      <c r="H4228">
        <v>3.75</v>
      </c>
      <c r="I4228">
        <v>112500</v>
      </c>
      <c r="J4228" t="s">
        <v>81</v>
      </c>
      <c r="K4228">
        <v>6.9518713850340808E-2</v>
      </c>
      <c r="L4228">
        <v>6.9519000000000002</v>
      </c>
      <c r="M4228" t="s">
        <v>82</v>
      </c>
    </row>
    <row r="4229" spans="1:13">
      <c r="A4229" t="s">
        <v>2643</v>
      </c>
      <c r="B4229" t="s">
        <v>2644</v>
      </c>
      <c r="C4229" t="str">
        <f>TEXT(D4229, "mmm")</f>
        <v>Mar</v>
      </c>
      <c r="D4229" s="1">
        <v>45377</v>
      </c>
      <c r="E4229" t="s">
        <v>283</v>
      </c>
      <c r="F4229" t="s">
        <v>80</v>
      </c>
      <c r="G4229">
        <v>457745</v>
      </c>
      <c r="H4229">
        <v>9.5500000000000007</v>
      </c>
      <c r="I4229">
        <v>4371464.75</v>
      </c>
      <c r="J4229" t="s">
        <v>81</v>
      </c>
      <c r="K4229">
        <v>-7.2999954223632813E-2</v>
      </c>
      <c r="L4229">
        <v>-7.3</v>
      </c>
      <c r="M4229" t="s">
        <v>82</v>
      </c>
    </row>
    <row r="4230" spans="1:13">
      <c r="A4230" t="s">
        <v>2643</v>
      </c>
      <c r="B4230" t="s">
        <v>2644</v>
      </c>
      <c r="C4230" t="str">
        <f>TEXT(D4230, "mmm")</f>
        <v>Mar</v>
      </c>
      <c r="D4230" s="1">
        <v>45377</v>
      </c>
      <c r="E4230" t="s">
        <v>1078</v>
      </c>
      <c r="F4230" t="s">
        <v>80</v>
      </c>
      <c r="G4230">
        <v>457745</v>
      </c>
      <c r="H4230">
        <v>9.5500000000000007</v>
      </c>
      <c r="I4230">
        <v>4371464.75</v>
      </c>
      <c r="J4230" t="s">
        <v>81</v>
      </c>
      <c r="K4230">
        <v>-7.2999954223632813E-2</v>
      </c>
      <c r="L4230">
        <v>-7.3</v>
      </c>
      <c r="M4230" t="s">
        <v>82</v>
      </c>
    </row>
    <row r="4231" spans="1:13">
      <c r="A4231" t="s">
        <v>2643</v>
      </c>
      <c r="B4231" t="s">
        <v>2644</v>
      </c>
      <c r="C4231" t="str">
        <f>TEXT(D4231, "mmm")</f>
        <v>Mar</v>
      </c>
      <c r="D4231" s="1">
        <v>45377</v>
      </c>
      <c r="E4231" t="s">
        <v>281</v>
      </c>
      <c r="F4231" t="s">
        <v>251</v>
      </c>
      <c r="G4231">
        <v>457745</v>
      </c>
      <c r="H4231">
        <v>9.5500000000000007</v>
      </c>
      <c r="I4231">
        <v>4371464.75</v>
      </c>
      <c r="J4231" t="s">
        <v>81</v>
      </c>
      <c r="K4231">
        <v>-7.2999954223632813E-2</v>
      </c>
      <c r="L4231">
        <v>-7.3</v>
      </c>
      <c r="M4231" t="s">
        <v>82</v>
      </c>
    </row>
    <row r="4232" spans="1:13">
      <c r="A4232" t="s">
        <v>2643</v>
      </c>
      <c r="B4232" t="s">
        <v>2644</v>
      </c>
      <c r="C4232" t="str">
        <f>TEXT(D4232, "mmm")</f>
        <v>Mar</v>
      </c>
      <c r="D4232" s="1">
        <v>45377</v>
      </c>
      <c r="E4232" t="s">
        <v>282</v>
      </c>
      <c r="F4232" t="s">
        <v>251</v>
      </c>
      <c r="G4232">
        <v>457745</v>
      </c>
      <c r="H4232">
        <v>9.5500000000000007</v>
      </c>
      <c r="I4232">
        <v>4371464.75</v>
      </c>
      <c r="J4232" t="s">
        <v>81</v>
      </c>
      <c r="K4232">
        <v>-7.2999954223632813E-2</v>
      </c>
      <c r="L4232">
        <v>-7.3</v>
      </c>
      <c r="M4232" t="s">
        <v>82</v>
      </c>
    </row>
    <row r="4233" spans="1:13">
      <c r="A4233" t="s">
        <v>2643</v>
      </c>
      <c r="B4233" t="s">
        <v>2644</v>
      </c>
      <c r="C4233" t="str">
        <f>TEXT(D4233, "mmm")</f>
        <v>Mar</v>
      </c>
      <c r="D4233" s="1">
        <v>45377</v>
      </c>
      <c r="E4233" t="s">
        <v>280</v>
      </c>
      <c r="F4233" t="s">
        <v>251</v>
      </c>
      <c r="G4233">
        <v>457745</v>
      </c>
      <c r="H4233">
        <v>9.5500000000000007</v>
      </c>
      <c r="I4233">
        <v>4371464.75</v>
      </c>
      <c r="J4233" t="s">
        <v>81</v>
      </c>
      <c r="K4233">
        <v>-7.2999954223632813E-2</v>
      </c>
      <c r="L4233">
        <v>-7.3</v>
      </c>
      <c r="M4233" t="s">
        <v>82</v>
      </c>
    </row>
    <row r="4234" spans="1:13">
      <c r="A4234" t="s">
        <v>2477</v>
      </c>
      <c r="B4234" t="s">
        <v>2478</v>
      </c>
      <c r="C4234" t="str">
        <f>TEXT(D4234, "mmm")</f>
        <v>Mar</v>
      </c>
      <c r="D4234" s="1">
        <v>45377</v>
      </c>
      <c r="E4234" t="s">
        <v>2492</v>
      </c>
      <c r="F4234" t="s">
        <v>128</v>
      </c>
      <c r="G4234">
        <v>11200</v>
      </c>
      <c r="H4234">
        <v>16.14</v>
      </c>
      <c r="I4234">
        <v>180768</v>
      </c>
      <c r="J4234" t="s">
        <v>81</v>
      </c>
      <c r="K4234">
        <v>6.9576129722376923E-2</v>
      </c>
      <c r="L4234">
        <v>6.9576000000000002</v>
      </c>
      <c r="M4234" t="s">
        <v>82</v>
      </c>
    </row>
    <row r="4235" spans="1:13">
      <c r="A4235" t="s">
        <v>291</v>
      </c>
      <c r="B4235" t="s">
        <v>292</v>
      </c>
      <c r="C4235" t="str">
        <f>TEXT(D4235, "mmm")</f>
        <v>Mar</v>
      </c>
      <c r="D4235" s="1">
        <v>45377</v>
      </c>
      <c r="E4235" t="s">
        <v>100</v>
      </c>
      <c r="F4235" t="s">
        <v>101</v>
      </c>
      <c r="G4235">
        <v>100100</v>
      </c>
      <c r="H4235">
        <v>8.02</v>
      </c>
      <c r="I4235">
        <v>802802</v>
      </c>
      <c r="J4235" t="s">
        <v>81</v>
      </c>
      <c r="K4235">
        <v>-4.7559318738309868E-2</v>
      </c>
      <c r="L4235">
        <v>-4.7558999999999996</v>
      </c>
      <c r="M4235" t="s">
        <v>82</v>
      </c>
    </row>
    <row r="4236" spans="1:13">
      <c r="A4236" t="s">
        <v>291</v>
      </c>
      <c r="B4236" t="s">
        <v>292</v>
      </c>
      <c r="C4236" t="str">
        <f>TEXT(D4236, "mmm")</f>
        <v>Mar</v>
      </c>
      <c r="D4236" s="1">
        <v>45377</v>
      </c>
      <c r="E4236" t="s">
        <v>102</v>
      </c>
      <c r="F4236" t="s">
        <v>101</v>
      </c>
      <c r="G4236">
        <v>100100</v>
      </c>
      <c r="H4236">
        <v>8.02</v>
      </c>
      <c r="I4236">
        <v>802802</v>
      </c>
      <c r="J4236" t="s">
        <v>81</v>
      </c>
      <c r="K4236">
        <v>-4.7559318738309868E-2</v>
      </c>
      <c r="L4236">
        <v>-4.7558999999999996</v>
      </c>
      <c r="M4236" t="s">
        <v>82</v>
      </c>
    </row>
    <row r="4237" spans="1:13">
      <c r="A4237" t="s">
        <v>2604</v>
      </c>
      <c r="B4237" t="s">
        <v>2605</v>
      </c>
      <c r="C4237" t="str">
        <f>TEXT(D4237, "mmm")</f>
        <v>Mar</v>
      </c>
      <c r="D4237" s="1">
        <v>45377</v>
      </c>
      <c r="E4237" t="s">
        <v>2671</v>
      </c>
      <c r="F4237" t="s">
        <v>80</v>
      </c>
      <c r="G4237">
        <v>5000</v>
      </c>
      <c r="H4237">
        <v>2.11</v>
      </c>
      <c r="I4237">
        <v>10550</v>
      </c>
      <c r="J4237" t="s">
        <v>81</v>
      </c>
      <c r="K4237">
        <v>-2.3809502184254931E-2</v>
      </c>
      <c r="L4237">
        <v>-2.3809999999999998</v>
      </c>
      <c r="M4237" t="s">
        <v>82</v>
      </c>
    </row>
    <row r="4238" spans="1:13">
      <c r="A4238" t="s">
        <v>1567</v>
      </c>
      <c r="B4238" t="s">
        <v>1568</v>
      </c>
      <c r="C4238" t="str">
        <f>TEXT(D4238, "mmm")</f>
        <v>Mar</v>
      </c>
      <c r="D4238" s="1">
        <v>45377</v>
      </c>
      <c r="E4238" t="s">
        <v>2571</v>
      </c>
      <c r="F4238" t="s">
        <v>101</v>
      </c>
      <c r="G4238">
        <v>342703</v>
      </c>
      <c r="H4238">
        <v>6.96</v>
      </c>
      <c r="I4238">
        <v>2385212.88</v>
      </c>
      <c r="J4238" t="s">
        <v>86</v>
      </c>
      <c r="K4238">
        <v>6.0957922268897853E-2</v>
      </c>
      <c r="L4238">
        <v>6.0957999999999997</v>
      </c>
      <c r="M4238" t="s">
        <v>82</v>
      </c>
    </row>
    <row r="4239" spans="1:13">
      <c r="A4239" t="s">
        <v>285</v>
      </c>
      <c r="B4239" t="s">
        <v>286</v>
      </c>
      <c r="C4239" t="str">
        <f>TEXT(D4239, "mmm")</f>
        <v>Mar</v>
      </c>
      <c r="D4239" s="1">
        <v>45377</v>
      </c>
      <c r="E4239" t="s">
        <v>102</v>
      </c>
      <c r="F4239" t="s">
        <v>101</v>
      </c>
      <c r="G4239">
        <v>129372</v>
      </c>
      <c r="H4239">
        <v>16.32</v>
      </c>
      <c r="I4239">
        <v>2111351.04</v>
      </c>
      <c r="J4239" t="s">
        <v>86</v>
      </c>
      <c r="K4239">
        <v>-3.9628398404034093E-2</v>
      </c>
      <c r="L4239">
        <v>-3.9628000000000001</v>
      </c>
      <c r="M4239" t="s">
        <v>82</v>
      </c>
    </row>
    <row r="4240" spans="1:13">
      <c r="A4240" t="s">
        <v>285</v>
      </c>
      <c r="B4240" t="s">
        <v>286</v>
      </c>
      <c r="C4240" t="str">
        <f>TEXT(D4240, "mmm")</f>
        <v>Mar</v>
      </c>
      <c r="D4240" s="1">
        <v>45377</v>
      </c>
      <c r="E4240" t="s">
        <v>100</v>
      </c>
      <c r="F4240" t="s">
        <v>101</v>
      </c>
      <c r="G4240">
        <v>129372</v>
      </c>
      <c r="H4240">
        <v>16.32</v>
      </c>
      <c r="I4240">
        <v>2111351.04</v>
      </c>
      <c r="J4240" t="s">
        <v>86</v>
      </c>
      <c r="K4240">
        <v>-3.9628398404034093E-2</v>
      </c>
      <c r="L4240">
        <v>-3.9628000000000001</v>
      </c>
      <c r="M4240" t="s">
        <v>82</v>
      </c>
    </row>
    <row r="4241" spans="1:13">
      <c r="A4241" t="s">
        <v>1169</v>
      </c>
      <c r="B4241" t="s">
        <v>1170</v>
      </c>
      <c r="C4241" t="str">
        <f>TEXT(D4241, "mmm")</f>
        <v>Mar</v>
      </c>
      <c r="D4241" s="1">
        <v>45377</v>
      </c>
      <c r="E4241" t="s">
        <v>2672</v>
      </c>
      <c r="F4241" t="s">
        <v>80</v>
      </c>
      <c r="G4241">
        <v>8429</v>
      </c>
      <c r="H4241">
        <v>21.5</v>
      </c>
      <c r="I4241">
        <v>181223.5</v>
      </c>
      <c r="J4241" t="s">
        <v>86</v>
      </c>
      <c r="K4241">
        <v>-0.1593309437186903</v>
      </c>
      <c r="L4241">
        <v>-15.9331</v>
      </c>
      <c r="M4241" t="s">
        <v>82</v>
      </c>
    </row>
    <row r="4242" spans="1:13">
      <c r="A4242" t="s">
        <v>103</v>
      </c>
      <c r="B4242" t="s">
        <v>104</v>
      </c>
      <c r="C4242" t="str">
        <f>TEXT(D4242, "mmm")</f>
        <v>Mar</v>
      </c>
      <c r="D4242" s="1">
        <v>45377</v>
      </c>
      <c r="E4242" t="s">
        <v>102</v>
      </c>
      <c r="F4242" t="s">
        <v>101</v>
      </c>
      <c r="G4242">
        <v>29911</v>
      </c>
      <c r="H4242">
        <v>11.79</v>
      </c>
      <c r="I4242">
        <v>352650.69</v>
      </c>
      <c r="J4242" t="s">
        <v>81</v>
      </c>
      <c r="K4242">
        <v>-1.188443915183723E-2</v>
      </c>
      <c r="L4242">
        <v>-1.1883999999999999</v>
      </c>
      <c r="M4242" t="s">
        <v>82</v>
      </c>
    </row>
    <row r="4243" spans="1:13">
      <c r="A4243" t="s">
        <v>103</v>
      </c>
      <c r="B4243" t="s">
        <v>104</v>
      </c>
      <c r="C4243" t="str">
        <f>TEXT(D4243, "mmm")</f>
        <v>Mar</v>
      </c>
      <c r="D4243" s="1">
        <v>45377</v>
      </c>
      <c r="E4243" t="s">
        <v>100</v>
      </c>
      <c r="F4243" t="s">
        <v>101</v>
      </c>
      <c r="G4243">
        <v>29911</v>
      </c>
      <c r="H4243">
        <v>11.79</v>
      </c>
      <c r="I4243">
        <v>352650.69</v>
      </c>
      <c r="J4243" t="s">
        <v>81</v>
      </c>
      <c r="K4243">
        <v>-1.188443915183723E-2</v>
      </c>
      <c r="L4243">
        <v>-1.1883999999999999</v>
      </c>
      <c r="M4243" t="s">
        <v>82</v>
      </c>
    </row>
    <row r="4244" spans="1:13">
      <c r="A4244" t="s">
        <v>948</v>
      </c>
      <c r="B4244" t="s">
        <v>949</v>
      </c>
      <c r="C4244" t="str">
        <f>TEXT(D4244, "mmm")</f>
        <v>Mar</v>
      </c>
      <c r="D4244" s="1">
        <v>45377</v>
      </c>
      <c r="E4244" t="s">
        <v>2516</v>
      </c>
      <c r="F4244" t="s">
        <v>101</v>
      </c>
      <c r="G4244">
        <v>2000</v>
      </c>
      <c r="H4244">
        <v>15.75</v>
      </c>
      <c r="I4244">
        <v>31500</v>
      </c>
      <c r="J4244" t="s">
        <v>81</v>
      </c>
      <c r="K4244">
        <v>-0.18945311930049979</v>
      </c>
      <c r="L4244">
        <v>-18.9453</v>
      </c>
      <c r="M4244" t="s">
        <v>82</v>
      </c>
    </row>
    <row r="4245" spans="1:13">
      <c r="A4245" t="s">
        <v>948</v>
      </c>
      <c r="B4245" t="s">
        <v>949</v>
      </c>
      <c r="C4245" t="str">
        <f>TEXT(D4245, "mmm")</f>
        <v>Mar</v>
      </c>
      <c r="D4245" s="1">
        <v>45377</v>
      </c>
      <c r="E4245" t="s">
        <v>2516</v>
      </c>
      <c r="F4245" t="s">
        <v>101</v>
      </c>
      <c r="G4245">
        <v>5000</v>
      </c>
      <c r="H4245">
        <v>15.72</v>
      </c>
      <c r="I4245">
        <v>78600</v>
      </c>
      <c r="J4245" t="s">
        <v>86</v>
      </c>
      <c r="K4245">
        <v>-0.18945311930049979</v>
      </c>
      <c r="L4245">
        <v>-18.9453</v>
      </c>
      <c r="M4245" t="s">
        <v>82</v>
      </c>
    </row>
    <row r="4246" spans="1:13">
      <c r="A4246" t="s">
        <v>948</v>
      </c>
      <c r="B4246" t="s">
        <v>949</v>
      </c>
      <c r="C4246" t="str">
        <f>TEXT(D4246, "mmm")</f>
        <v>Mar</v>
      </c>
      <c r="D4246" s="1">
        <v>45377</v>
      </c>
      <c r="E4246" t="s">
        <v>2516</v>
      </c>
      <c r="F4246" t="s">
        <v>101</v>
      </c>
      <c r="G4246">
        <v>5000</v>
      </c>
      <c r="H4246">
        <v>15.62</v>
      </c>
      <c r="I4246">
        <v>78100</v>
      </c>
      <c r="J4246" t="s">
        <v>86</v>
      </c>
      <c r="K4246">
        <v>-0.18945311930049979</v>
      </c>
      <c r="L4246">
        <v>-18.9453</v>
      </c>
      <c r="M4246" t="s">
        <v>82</v>
      </c>
    </row>
    <row r="4247" spans="1:13">
      <c r="A4247" t="s">
        <v>948</v>
      </c>
      <c r="B4247" t="s">
        <v>949</v>
      </c>
      <c r="C4247" t="str">
        <f>TEXT(D4247, "mmm")</f>
        <v>Mar</v>
      </c>
      <c r="D4247" s="1">
        <v>45377</v>
      </c>
      <c r="E4247" t="s">
        <v>2516</v>
      </c>
      <c r="F4247" t="s">
        <v>101</v>
      </c>
      <c r="G4247">
        <v>5000</v>
      </c>
      <c r="H4247">
        <v>15.43</v>
      </c>
      <c r="I4247">
        <v>77150</v>
      </c>
      <c r="J4247" t="s">
        <v>86</v>
      </c>
      <c r="K4247">
        <v>-0.18945311930049979</v>
      </c>
      <c r="L4247">
        <v>-18.9453</v>
      </c>
      <c r="M4247" t="s">
        <v>82</v>
      </c>
    </row>
    <row r="4248" spans="1:13">
      <c r="A4248" t="s">
        <v>146</v>
      </c>
      <c r="B4248" t="s">
        <v>147</v>
      </c>
      <c r="C4248" t="str">
        <f>TEXT(D4248, "mmm")</f>
        <v>Mar</v>
      </c>
      <c r="D4248" s="1">
        <v>45377</v>
      </c>
      <c r="E4248" t="s">
        <v>102</v>
      </c>
      <c r="F4248" t="s">
        <v>101</v>
      </c>
      <c r="G4248">
        <v>6788</v>
      </c>
      <c r="H4248">
        <v>12.18</v>
      </c>
      <c r="I4248">
        <v>82677.84</v>
      </c>
      <c r="J4248" t="s">
        <v>81</v>
      </c>
      <c r="K4248">
        <v>-1.972073696164767E-2</v>
      </c>
      <c r="L4248">
        <v>-1.9721</v>
      </c>
      <c r="M4248" t="s">
        <v>82</v>
      </c>
    </row>
    <row r="4249" spans="1:13">
      <c r="A4249" t="s">
        <v>146</v>
      </c>
      <c r="B4249" t="s">
        <v>147</v>
      </c>
      <c r="C4249" t="str">
        <f>TEXT(D4249, "mmm")</f>
        <v>Mar</v>
      </c>
      <c r="D4249" s="1">
        <v>45377</v>
      </c>
      <c r="E4249" t="s">
        <v>100</v>
      </c>
      <c r="F4249" t="s">
        <v>101</v>
      </c>
      <c r="G4249">
        <v>6788</v>
      </c>
      <c r="H4249">
        <v>12.18</v>
      </c>
      <c r="I4249">
        <v>82677.84</v>
      </c>
      <c r="J4249" t="s">
        <v>81</v>
      </c>
      <c r="K4249">
        <v>-1.972073696164767E-2</v>
      </c>
      <c r="L4249">
        <v>-1.9721</v>
      </c>
      <c r="M4249" t="s">
        <v>82</v>
      </c>
    </row>
    <row r="4250" spans="1:13">
      <c r="A4250" t="s">
        <v>129</v>
      </c>
      <c r="B4250" t="s">
        <v>130</v>
      </c>
      <c r="C4250" t="str">
        <f>TEXT(D4250, "mmm")</f>
        <v>Mar</v>
      </c>
      <c r="D4250" s="1">
        <v>45377</v>
      </c>
      <c r="E4250" t="s">
        <v>110</v>
      </c>
      <c r="F4250" t="s">
        <v>101</v>
      </c>
      <c r="G4250">
        <v>20000</v>
      </c>
      <c r="H4250">
        <v>6.96</v>
      </c>
      <c r="I4250">
        <v>139200</v>
      </c>
      <c r="J4250" t="s">
        <v>81</v>
      </c>
      <c r="K4250">
        <v>-1.5804616797630119E-2</v>
      </c>
      <c r="L4250">
        <v>-1.5805</v>
      </c>
      <c r="M4250" t="s">
        <v>82</v>
      </c>
    </row>
    <row r="4251" spans="1:13">
      <c r="A4251" t="s">
        <v>129</v>
      </c>
      <c r="B4251" t="s">
        <v>130</v>
      </c>
      <c r="C4251" t="str">
        <f>TEXT(D4251, "mmm")</f>
        <v>Mar</v>
      </c>
      <c r="D4251" s="1">
        <v>45377</v>
      </c>
      <c r="E4251" t="s">
        <v>111</v>
      </c>
      <c r="F4251" t="s">
        <v>101</v>
      </c>
      <c r="G4251">
        <v>20000</v>
      </c>
      <c r="H4251">
        <v>6.96</v>
      </c>
      <c r="I4251">
        <v>139200</v>
      </c>
      <c r="J4251" t="s">
        <v>81</v>
      </c>
      <c r="K4251">
        <v>-1.5804616797630119E-2</v>
      </c>
      <c r="L4251">
        <v>-1.5805</v>
      </c>
      <c r="M4251" t="s">
        <v>82</v>
      </c>
    </row>
    <row r="4252" spans="1:13">
      <c r="A4252" t="s">
        <v>129</v>
      </c>
      <c r="B4252" t="s">
        <v>130</v>
      </c>
      <c r="C4252" t="str">
        <f>TEXT(D4252, "mmm")</f>
        <v>Mar</v>
      </c>
      <c r="D4252" s="1">
        <v>45377</v>
      </c>
      <c r="E4252" t="s">
        <v>109</v>
      </c>
      <c r="F4252" t="s">
        <v>101</v>
      </c>
      <c r="G4252">
        <v>20000</v>
      </c>
      <c r="H4252">
        <v>6.96</v>
      </c>
      <c r="I4252">
        <v>139200</v>
      </c>
      <c r="J4252" t="s">
        <v>81</v>
      </c>
      <c r="K4252">
        <v>-1.5804616797630119E-2</v>
      </c>
      <c r="L4252">
        <v>-1.5805</v>
      </c>
      <c r="M4252" t="s">
        <v>82</v>
      </c>
    </row>
    <row r="4253" spans="1:13">
      <c r="A4253" t="s">
        <v>1270</v>
      </c>
      <c r="B4253" t="s">
        <v>1271</v>
      </c>
      <c r="C4253" t="str">
        <f>TEXT(D4253, "mmm")</f>
        <v>Mar</v>
      </c>
      <c r="D4253" s="1">
        <v>45377</v>
      </c>
      <c r="E4253" t="s">
        <v>2673</v>
      </c>
      <c r="F4253" t="s">
        <v>118</v>
      </c>
      <c r="G4253">
        <v>2778</v>
      </c>
      <c r="H4253">
        <v>9.3000000000000007</v>
      </c>
      <c r="I4253">
        <v>25835.4</v>
      </c>
      <c r="J4253" t="s">
        <v>81</v>
      </c>
      <c r="K4253">
        <v>-7.4273367407600044E-2</v>
      </c>
      <c r="L4253">
        <v>-7.4272999999999998</v>
      </c>
      <c r="M4253" t="s">
        <v>82</v>
      </c>
    </row>
    <row r="4254" spans="1:13">
      <c r="A4254" t="s">
        <v>2178</v>
      </c>
      <c r="B4254" t="s">
        <v>2179</v>
      </c>
      <c r="C4254" t="str">
        <f>TEXT(D4254, "mmm")</f>
        <v>Mar</v>
      </c>
      <c r="D4254" s="1">
        <v>45377</v>
      </c>
      <c r="E4254" t="s">
        <v>2674</v>
      </c>
      <c r="F4254" t="s">
        <v>222</v>
      </c>
      <c r="G4254">
        <v>4000</v>
      </c>
      <c r="H4254">
        <v>7.09</v>
      </c>
      <c r="I4254">
        <v>28360</v>
      </c>
      <c r="J4254" t="s">
        <v>86</v>
      </c>
      <c r="K4254">
        <v>-5.6497407471465264E-3</v>
      </c>
      <c r="L4254">
        <v>-0.56499999999999995</v>
      </c>
      <c r="M4254" t="s">
        <v>82</v>
      </c>
    </row>
    <row r="4255" spans="1:13">
      <c r="A4255" t="s">
        <v>1270</v>
      </c>
      <c r="B4255" t="s">
        <v>1271</v>
      </c>
      <c r="C4255" t="str">
        <f>TEXT(D4255, "mmm")</f>
        <v>Mar</v>
      </c>
      <c r="D4255" s="1">
        <v>45377</v>
      </c>
      <c r="E4255" t="s">
        <v>2108</v>
      </c>
      <c r="F4255" t="s">
        <v>80</v>
      </c>
      <c r="G4255">
        <v>16079</v>
      </c>
      <c r="H4255">
        <v>9.4</v>
      </c>
      <c r="I4255">
        <v>151142.6</v>
      </c>
      <c r="J4255" t="s">
        <v>86</v>
      </c>
      <c r="K4255">
        <v>-7.4273367407600044E-2</v>
      </c>
      <c r="L4255">
        <v>-7.4272999999999998</v>
      </c>
      <c r="M4255" t="s">
        <v>82</v>
      </c>
    </row>
    <row r="4256" spans="1:13">
      <c r="A4256" t="s">
        <v>1270</v>
      </c>
      <c r="B4256" t="s">
        <v>1271</v>
      </c>
      <c r="C4256" t="str">
        <f>TEXT(D4256, "mmm")</f>
        <v>Mar</v>
      </c>
      <c r="D4256" s="1">
        <v>45377</v>
      </c>
      <c r="E4256" t="s">
        <v>2675</v>
      </c>
      <c r="F4256" t="s">
        <v>80</v>
      </c>
      <c r="G4256">
        <v>1888</v>
      </c>
      <c r="H4256">
        <v>9.42</v>
      </c>
      <c r="I4256">
        <v>17784.96</v>
      </c>
      <c r="J4256" t="s">
        <v>81</v>
      </c>
      <c r="K4256">
        <v>-7.4273367407600044E-2</v>
      </c>
      <c r="L4256">
        <v>-7.4272999999999998</v>
      </c>
      <c r="M4256" t="s">
        <v>82</v>
      </c>
    </row>
    <row r="4257" spans="1:13">
      <c r="A4257" t="s">
        <v>2676</v>
      </c>
      <c r="B4257" t="s">
        <v>2677</v>
      </c>
      <c r="C4257" t="str">
        <f>TEXT(D4257, "mmm")</f>
        <v>Mar</v>
      </c>
      <c r="D4257" s="1">
        <v>45377</v>
      </c>
      <c r="E4257" t="s">
        <v>2678</v>
      </c>
      <c r="F4257" t="s">
        <v>128</v>
      </c>
      <c r="G4257">
        <v>12100</v>
      </c>
      <c r="H4257">
        <v>5.27</v>
      </c>
      <c r="I4257">
        <v>63766.999999999993</v>
      </c>
      <c r="J4257" t="s">
        <v>86</v>
      </c>
      <c r="K4257">
        <v>-3.2504794583932177E-2</v>
      </c>
      <c r="L4257">
        <v>-3.2505000000000002</v>
      </c>
      <c r="M4257" t="s">
        <v>82</v>
      </c>
    </row>
    <row r="4258" spans="1:13">
      <c r="A4258" t="s">
        <v>631</v>
      </c>
      <c r="B4258" t="s">
        <v>632</v>
      </c>
      <c r="C4258" t="str">
        <f>TEXT(D4258, "mmm")</f>
        <v>Mar</v>
      </c>
      <c r="D4258" s="1">
        <v>45377</v>
      </c>
      <c r="E4258" t="s">
        <v>633</v>
      </c>
      <c r="F4258" t="s">
        <v>128</v>
      </c>
      <c r="G4258">
        <v>18500</v>
      </c>
      <c r="H4258">
        <v>5.25</v>
      </c>
      <c r="I4258">
        <v>97125</v>
      </c>
      <c r="J4258" t="s">
        <v>81</v>
      </c>
      <c r="K4258">
        <v>5.5133031194050768E-2</v>
      </c>
      <c r="L4258">
        <v>5.5133000000000001</v>
      </c>
      <c r="M4258" t="s">
        <v>82</v>
      </c>
    </row>
    <row r="4259" spans="1:13">
      <c r="A4259" t="s">
        <v>368</v>
      </c>
      <c r="B4259" t="s">
        <v>369</v>
      </c>
      <c r="C4259" t="str">
        <f>TEXT(D4259, "mmm")</f>
        <v>Mar</v>
      </c>
      <c r="D4259" s="1">
        <v>45377</v>
      </c>
      <c r="E4259" t="s">
        <v>100</v>
      </c>
      <c r="F4259" t="s">
        <v>101</v>
      </c>
      <c r="G4259">
        <v>6042</v>
      </c>
      <c r="H4259">
        <v>11.05</v>
      </c>
      <c r="I4259">
        <v>66764.100000000006</v>
      </c>
      <c r="J4259" t="s">
        <v>81</v>
      </c>
      <c r="K4259">
        <v>-1.265841801769052E-2</v>
      </c>
      <c r="L4259">
        <v>-1.2658</v>
      </c>
      <c r="M4259" t="s">
        <v>82</v>
      </c>
    </row>
    <row r="4260" spans="1:13">
      <c r="A4260" t="s">
        <v>368</v>
      </c>
      <c r="B4260" t="s">
        <v>369</v>
      </c>
      <c r="C4260" t="str">
        <f>TEXT(D4260, "mmm")</f>
        <v>Mar</v>
      </c>
      <c r="D4260" s="1">
        <v>45377</v>
      </c>
      <c r="E4260" t="s">
        <v>102</v>
      </c>
      <c r="F4260" t="s">
        <v>101</v>
      </c>
      <c r="G4260">
        <v>6042</v>
      </c>
      <c r="H4260">
        <v>11.05</v>
      </c>
      <c r="I4260">
        <v>66764.100000000006</v>
      </c>
      <c r="J4260" t="s">
        <v>81</v>
      </c>
      <c r="K4260">
        <v>-1.265841801769052E-2</v>
      </c>
      <c r="L4260">
        <v>-1.2658</v>
      </c>
      <c r="M4260" t="s">
        <v>82</v>
      </c>
    </row>
    <row r="4261" spans="1:13">
      <c r="A4261" t="s">
        <v>2485</v>
      </c>
      <c r="B4261" t="s">
        <v>2486</v>
      </c>
      <c r="C4261" t="str">
        <f>TEXT(D4261, "mmm")</f>
        <v>Mar</v>
      </c>
      <c r="D4261" s="1">
        <v>45377</v>
      </c>
      <c r="E4261" t="s">
        <v>2487</v>
      </c>
      <c r="F4261" t="s">
        <v>80</v>
      </c>
      <c r="G4261">
        <v>97400</v>
      </c>
      <c r="H4261">
        <v>0.51</v>
      </c>
      <c r="I4261">
        <v>49674</v>
      </c>
      <c r="J4261" t="s">
        <v>81</v>
      </c>
      <c r="K4261">
        <v>-1.7341069671604311E-2</v>
      </c>
      <c r="L4261">
        <v>-1.7341</v>
      </c>
      <c r="M4261" t="s">
        <v>82</v>
      </c>
    </row>
    <row r="4262" spans="1:13">
      <c r="A4262" t="s">
        <v>2679</v>
      </c>
      <c r="B4262" t="s">
        <v>2680</v>
      </c>
      <c r="C4262" t="str">
        <f>TEXT(D4262, "mmm")</f>
        <v>Mar</v>
      </c>
      <c r="D4262" s="1">
        <v>45377</v>
      </c>
      <c r="E4262" t="s">
        <v>2681</v>
      </c>
      <c r="F4262" t="s">
        <v>80</v>
      </c>
      <c r="G4262">
        <v>200</v>
      </c>
      <c r="H4262">
        <v>389.98</v>
      </c>
      <c r="I4262">
        <v>77996</v>
      </c>
      <c r="J4262" t="s">
        <v>81</v>
      </c>
      <c r="K4262">
        <v>-9.2945598194773216E-2</v>
      </c>
      <c r="L4262">
        <v>-9.2946000000000009</v>
      </c>
      <c r="M4262" t="s">
        <v>82</v>
      </c>
    </row>
    <row r="4263" spans="1:13">
      <c r="A4263" t="s">
        <v>2679</v>
      </c>
      <c r="B4263" t="s">
        <v>2680</v>
      </c>
      <c r="C4263" t="str">
        <f>TEXT(D4263, "mmm")</f>
        <v>Mar</v>
      </c>
      <c r="D4263" s="1">
        <v>45377</v>
      </c>
      <c r="E4263" t="s">
        <v>2681</v>
      </c>
      <c r="F4263" t="s">
        <v>80</v>
      </c>
      <c r="G4263">
        <v>300</v>
      </c>
      <c r="H4263">
        <v>389.75</v>
      </c>
      <c r="I4263">
        <v>116925</v>
      </c>
      <c r="J4263" t="s">
        <v>81</v>
      </c>
      <c r="K4263">
        <v>-9.2945598194773216E-2</v>
      </c>
      <c r="L4263">
        <v>-9.2946000000000009</v>
      </c>
      <c r="M4263" t="s">
        <v>82</v>
      </c>
    </row>
    <row r="4264" spans="1:13">
      <c r="A4264" t="s">
        <v>2679</v>
      </c>
      <c r="B4264" t="s">
        <v>2680</v>
      </c>
      <c r="C4264" t="str">
        <f>TEXT(D4264, "mmm")</f>
        <v>Mar</v>
      </c>
      <c r="D4264" s="1">
        <v>45377</v>
      </c>
      <c r="E4264" t="s">
        <v>2681</v>
      </c>
      <c r="F4264" t="s">
        <v>80</v>
      </c>
      <c r="G4264">
        <v>200</v>
      </c>
      <c r="H4264">
        <v>387.9</v>
      </c>
      <c r="I4264">
        <v>77580</v>
      </c>
      <c r="J4264" t="s">
        <v>81</v>
      </c>
      <c r="K4264">
        <v>-9.2945598194773216E-2</v>
      </c>
      <c r="L4264">
        <v>-9.2946000000000009</v>
      </c>
      <c r="M4264" t="s">
        <v>82</v>
      </c>
    </row>
    <row r="4265" spans="1:13">
      <c r="A4265" t="s">
        <v>1270</v>
      </c>
      <c r="B4265" t="s">
        <v>1271</v>
      </c>
      <c r="C4265" t="str">
        <f>TEXT(D4265, "mmm")</f>
        <v>Mar</v>
      </c>
      <c r="D4265" s="1">
        <v>45377</v>
      </c>
      <c r="E4265" t="s">
        <v>2158</v>
      </c>
      <c r="F4265" t="s">
        <v>80</v>
      </c>
      <c r="G4265">
        <v>5332</v>
      </c>
      <c r="H4265">
        <v>9.4</v>
      </c>
      <c r="I4265">
        <v>50120.800000000003</v>
      </c>
      <c r="J4265" t="s">
        <v>81</v>
      </c>
      <c r="K4265">
        <v>-7.4273367407600044E-2</v>
      </c>
      <c r="L4265">
        <v>-7.4272999999999998</v>
      </c>
      <c r="M4265" t="s">
        <v>82</v>
      </c>
    </row>
    <row r="4266" spans="1:13">
      <c r="A4266" t="s">
        <v>142</v>
      </c>
      <c r="B4266" t="s">
        <v>143</v>
      </c>
      <c r="C4266" t="str">
        <f>TEXT(D4266, "mmm")</f>
        <v>Mar</v>
      </c>
      <c r="D4266" s="1">
        <v>45377</v>
      </c>
      <c r="E4266" t="s">
        <v>100</v>
      </c>
      <c r="F4266" t="s">
        <v>101</v>
      </c>
      <c r="G4266">
        <v>98314</v>
      </c>
      <c r="H4266">
        <v>17.18</v>
      </c>
      <c r="I4266">
        <v>1689034.52</v>
      </c>
      <c r="J4266" t="s">
        <v>81</v>
      </c>
      <c r="K4266">
        <v>-2.511679790672627E-2</v>
      </c>
      <c r="L4266">
        <v>-2.5116999999999998</v>
      </c>
      <c r="M4266" t="s">
        <v>82</v>
      </c>
    </row>
    <row r="4267" spans="1:13">
      <c r="A4267" t="s">
        <v>142</v>
      </c>
      <c r="B4267" t="s">
        <v>143</v>
      </c>
      <c r="C4267" t="str">
        <f>TEXT(D4267, "mmm")</f>
        <v>Mar</v>
      </c>
      <c r="D4267" s="1">
        <v>45377</v>
      </c>
      <c r="E4267" t="s">
        <v>102</v>
      </c>
      <c r="F4267" t="s">
        <v>101</v>
      </c>
      <c r="G4267">
        <v>98314</v>
      </c>
      <c r="H4267">
        <v>17.18</v>
      </c>
      <c r="I4267">
        <v>1689034.52</v>
      </c>
      <c r="J4267" t="s">
        <v>81</v>
      </c>
      <c r="K4267">
        <v>-2.511679790672627E-2</v>
      </c>
      <c r="L4267">
        <v>-2.5116999999999998</v>
      </c>
      <c r="M4267" t="s">
        <v>82</v>
      </c>
    </row>
    <row r="4268" spans="1:13">
      <c r="A4268" t="s">
        <v>2495</v>
      </c>
      <c r="B4268" t="s">
        <v>2496</v>
      </c>
      <c r="C4268" t="str">
        <f>TEXT(D4268, "mmm")</f>
        <v>Mar</v>
      </c>
      <c r="D4268" s="1">
        <v>45377</v>
      </c>
      <c r="E4268" t="s">
        <v>2497</v>
      </c>
      <c r="F4268" t="s">
        <v>80</v>
      </c>
      <c r="G4268">
        <v>850</v>
      </c>
      <c r="H4268">
        <v>27.5</v>
      </c>
      <c r="I4268">
        <v>23375</v>
      </c>
      <c r="J4268" t="s">
        <v>81</v>
      </c>
      <c r="K4268">
        <v>-8.800290048531878E-2</v>
      </c>
      <c r="L4268">
        <v>-8.8003</v>
      </c>
      <c r="M4268" t="s">
        <v>82</v>
      </c>
    </row>
    <row r="4269" spans="1:13">
      <c r="A4269" t="s">
        <v>2682</v>
      </c>
      <c r="B4269" t="s">
        <v>2683</v>
      </c>
      <c r="C4269" t="str">
        <f>TEXT(D4269, "mmm")</f>
        <v>Mar</v>
      </c>
      <c r="D4269" s="1">
        <v>45377</v>
      </c>
      <c r="E4269" t="s">
        <v>2684</v>
      </c>
      <c r="F4269" t="s">
        <v>426</v>
      </c>
      <c r="G4269">
        <v>50000</v>
      </c>
      <c r="H4269">
        <v>14.5</v>
      </c>
      <c r="I4269">
        <v>725000</v>
      </c>
      <c r="J4269" t="s">
        <v>86</v>
      </c>
      <c r="K4269">
        <v>-8.3871875788243955E-3</v>
      </c>
      <c r="L4269">
        <v>-0.8387</v>
      </c>
      <c r="M4269" t="s">
        <v>82</v>
      </c>
    </row>
    <row r="4270" spans="1:13">
      <c r="A4270" t="s">
        <v>385</v>
      </c>
      <c r="B4270" t="s">
        <v>386</v>
      </c>
      <c r="C4270" t="str">
        <f>TEXT(D4270, "mmm")</f>
        <v>Mar</v>
      </c>
      <c r="D4270" s="1">
        <v>45377</v>
      </c>
      <c r="E4270" t="s">
        <v>387</v>
      </c>
      <c r="F4270" t="s">
        <v>80</v>
      </c>
      <c r="G4270">
        <v>282.06</v>
      </c>
      <c r="H4270">
        <v>214.71</v>
      </c>
      <c r="I4270">
        <v>60561.102600000013</v>
      </c>
      <c r="J4270" t="s">
        <v>81</v>
      </c>
      <c r="K4270">
        <v>-4.1338633193039884E-3</v>
      </c>
      <c r="L4270">
        <v>-0.41339999999999999</v>
      </c>
      <c r="M4270" t="s">
        <v>82</v>
      </c>
    </row>
    <row r="4271" spans="1:13">
      <c r="A4271" t="s">
        <v>2668</v>
      </c>
      <c r="B4271" t="s">
        <v>2669</v>
      </c>
      <c r="C4271" t="str">
        <f>TEXT(D4271, "mmm")</f>
        <v>Mar</v>
      </c>
      <c r="D4271" s="1">
        <v>45377</v>
      </c>
      <c r="E4271" t="s">
        <v>2685</v>
      </c>
      <c r="F4271" t="s">
        <v>118</v>
      </c>
      <c r="G4271">
        <v>100000</v>
      </c>
      <c r="H4271">
        <v>3.75</v>
      </c>
      <c r="I4271">
        <v>375000</v>
      </c>
      <c r="J4271" t="s">
        <v>86</v>
      </c>
      <c r="K4271">
        <v>6.9518713850340808E-2</v>
      </c>
      <c r="L4271">
        <v>6.9519000000000002</v>
      </c>
      <c r="M4271" t="s">
        <v>82</v>
      </c>
    </row>
    <row r="4272" spans="1:13">
      <c r="A4272" t="s">
        <v>2174</v>
      </c>
      <c r="B4272" t="s">
        <v>2175</v>
      </c>
      <c r="C4272" t="str">
        <f>TEXT(D4272, "mmm")</f>
        <v>Mar</v>
      </c>
      <c r="D4272" s="1">
        <v>45377</v>
      </c>
      <c r="E4272" t="s">
        <v>2550</v>
      </c>
      <c r="F4272" t="s">
        <v>101</v>
      </c>
      <c r="G4272">
        <v>10093</v>
      </c>
      <c r="H4272">
        <v>6.85</v>
      </c>
      <c r="I4272">
        <v>69137.05</v>
      </c>
      <c r="J4272" t="s">
        <v>86</v>
      </c>
      <c r="K4272">
        <v>7.0911759591258727E-2</v>
      </c>
      <c r="L4272">
        <v>7.0911999999999997</v>
      </c>
      <c r="M4272" t="s">
        <v>82</v>
      </c>
    </row>
    <row r="4273" spans="1:13">
      <c r="A4273" t="s">
        <v>2174</v>
      </c>
      <c r="B4273" t="s">
        <v>2175</v>
      </c>
      <c r="C4273" t="str">
        <f>TEXT(D4273, "mmm")</f>
        <v>Mar</v>
      </c>
      <c r="D4273" s="1">
        <v>45377</v>
      </c>
      <c r="E4273" t="s">
        <v>2551</v>
      </c>
      <c r="F4273" t="s">
        <v>101</v>
      </c>
      <c r="G4273">
        <v>10093</v>
      </c>
      <c r="H4273">
        <v>6.85</v>
      </c>
      <c r="I4273">
        <v>69137.05</v>
      </c>
      <c r="J4273" t="s">
        <v>86</v>
      </c>
      <c r="K4273">
        <v>7.0911759591258727E-2</v>
      </c>
      <c r="L4273">
        <v>7.0911999999999997</v>
      </c>
      <c r="M4273" t="s">
        <v>82</v>
      </c>
    </row>
    <row r="4274" spans="1:13">
      <c r="A4274" t="s">
        <v>2174</v>
      </c>
      <c r="B4274" t="s">
        <v>2175</v>
      </c>
      <c r="C4274" t="str">
        <f>TEXT(D4274, "mmm")</f>
        <v>Mar</v>
      </c>
      <c r="D4274" s="1">
        <v>45377</v>
      </c>
      <c r="E4274" t="s">
        <v>2549</v>
      </c>
      <c r="F4274" t="s">
        <v>101</v>
      </c>
      <c r="G4274">
        <v>10093</v>
      </c>
      <c r="H4274">
        <v>6.85</v>
      </c>
      <c r="I4274">
        <v>69137.05</v>
      </c>
      <c r="J4274" t="s">
        <v>86</v>
      </c>
      <c r="K4274">
        <v>7.0911759591258727E-2</v>
      </c>
      <c r="L4274">
        <v>7.0911999999999997</v>
      </c>
      <c r="M4274" t="s">
        <v>82</v>
      </c>
    </row>
    <row r="4275" spans="1:13">
      <c r="A4275" t="s">
        <v>2174</v>
      </c>
      <c r="B4275" t="s">
        <v>2175</v>
      </c>
      <c r="C4275" t="str">
        <f>TEXT(D4275, "mmm")</f>
        <v>Mar</v>
      </c>
      <c r="D4275" s="1">
        <v>45377</v>
      </c>
      <c r="E4275" t="s">
        <v>2552</v>
      </c>
      <c r="F4275" t="s">
        <v>101</v>
      </c>
      <c r="G4275">
        <v>10093</v>
      </c>
      <c r="H4275">
        <v>6.85</v>
      </c>
      <c r="I4275">
        <v>69137.05</v>
      </c>
      <c r="J4275" t="s">
        <v>86</v>
      </c>
      <c r="K4275">
        <v>7.0911759591258727E-2</v>
      </c>
      <c r="L4275">
        <v>7.0911999999999997</v>
      </c>
      <c r="M4275" t="s">
        <v>82</v>
      </c>
    </row>
    <row r="4276" spans="1:13">
      <c r="A4276" t="s">
        <v>495</v>
      </c>
      <c r="B4276" t="s">
        <v>496</v>
      </c>
      <c r="C4276" t="str">
        <f>TEXT(D4276, "mmm")</f>
        <v>Mar</v>
      </c>
      <c r="D4276" s="1">
        <v>45377</v>
      </c>
      <c r="E4276" t="s">
        <v>2674</v>
      </c>
      <c r="F4276" t="s">
        <v>222</v>
      </c>
      <c r="G4276">
        <v>3500</v>
      </c>
      <c r="H4276">
        <v>5.45</v>
      </c>
      <c r="I4276">
        <v>19075</v>
      </c>
      <c r="J4276" t="s">
        <v>86</v>
      </c>
      <c r="K4276">
        <v>-1.1029460894689921E-2</v>
      </c>
      <c r="L4276">
        <v>-1.1029</v>
      </c>
      <c r="M4276" t="s">
        <v>82</v>
      </c>
    </row>
    <row r="4277" spans="1:13">
      <c r="A4277" t="s">
        <v>2686</v>
      </c>
      <c r="B4277" t="s">
        <v>2687</v>
      </c>
      <c r="C4277" t="str">
        <f>TEXT(D4277, "mmm")</f>
        <v>Mar</v>
      </c>
      <c r="D4277" s="1">
        <v>45378</v>
      </c>
      <c r="E4277" t="s">
        <v>281</v>
      </c>
      <c r="F4277" t="s">
        <v>251</v>
      </c>
      <c r="G4277">
        <v>3000000</v>
      </c>
      <c r="H4277">
        <v>10</v>
      </c>
      <c r="I4277">
        <v>30000000</v>
      </c>
      <c r="J4277" t="s">
        <v>86</v>
      </c>
      <c r="K4277">
        <v>-0.2061344014026798</v>
      </c>
      <c r="L4277">
        <v>-20.613399999999999</v>
      </c>
      <c r="M4277" t="s">
        <v>82</v>
      </c>
    </row>
    <row r="4278" spans="1:13">
      <c r="A4278" t="s">
        <v>2686</v>
      </c>
      <c r="B4278" t="s">
        <v>2687</v>
      </c>
      <c r="C4278" t="str">
        <f>TEXT(D4278, "mmm")</f>
        <v>Mar</v>
      </c>
      <c r="D4278" s="1">
        <v>45378</v>
      </c>
      <c r="E4278" t="s">
        <v>282</v>
      </c>
      <c r="F4278" t="s">
        <v>251</v>
      </c>
      <c r="G4278">
        <v>3000000</v>
      </c>
      <c r="H4278">
        <v>10</v>
      </c>
      <c r="I4278">
        <v>30000000</v>
      </c>
      <c r="J4278" t="s">
        <v>86</v>
      </c>
      <c r="K4278">
        <v>-0.2061344014026798</v>
      </c>
      <c r="L4278">
        <v>-20.613399999999999</v>
      </c>
      <c r="M4278" t="s">
        <v>82</v>
      </c>
    </row>
    <row r="4279" spans="1:13">
      <c r="A4279" t="s">
        <v>2686</v>
      </c>
      <c r="B4279" t="s">
        <v>2687</v>
      </c>
      <c r="C4279" t="str">
        <f>TEXT(D4279, "mmm")</f>
        <v>Mar</v>
      </c>
      <c r="D4279" s="1">
        <v>45378</v>
      </c>
      <c r="E4279" t="s">
        <v>284</v>
      </c>
      <c r="F4279" t="s">
        <v>251</v>
      </c>
      <c r="G4279">
        <v>3000000</v>
      </c>
      <c r="H4279">
        <v>10</v>
      </c>
      <c r="I4279">
        <v>30000000</v>
      </c>
      <c r="J4279" t="s">
        <v>86</v>
      </c>
      <c r="K4279">
        <v>-0.2061344014026798</v>
      </c>
      <c r="L4279">
        <v>-20.613399999999999</v>
      </c>
      <c r="M4279" t="s">
        <v>82</v>
      </c>
    </row>
    <row r="4280" spans="1:13">
      <c r="A4280" t="s">
        <v>2686</v>
      </c>
      <c r="B4280" t="s">
        <v>2687</v>
      </c>
      <c r="C4280" t="str">
        <f>TEXT(D4280, "mmm")</f>
        <v>Mar</v>
      </c>
      <c r="D4280" s="1">
        <v>45378</v>
      </c>
      <c r="E4280" t="s">
        <v>283</v>
      </c>
      <c r="F4280" t="s">
        <v>251</v>
      </c>
      <c r="G4280">
        <v>3000000</v>
      </c>
      <c r="H4280">
        <v>10</v>
      </c>
      <c r="I4280">
        <v>30000000</v>
      </c>
      <c r="J4280" t="s">
        <v>86</v>
      </c>
      <c r="K4280">
        <v>-0.2061344014026798</v>
      </c>
      <c r="L4280">
        <v>-20.613399999999999</v>
      </c>
      <c r="M4280" t="s">
        <v>82</v>
      </c>
    </row>
    <row r="4281" spans="1:13">
      <c r="A4281" t="s">
        <v>2686</v>
      </c>
      <c r="B4281" t="s">
        <v>2687</v>
      </c>
      <c r="C4281" t="str">
        <f>TEXT(D4281, "mmm")</f>
        <v>Mar</v>
      </c>
      <c r="D4281" s="1">
        <v>45378</v>
      </c>
      <c r="E4281" t="s">
        <v>280</v>
      </c>
      <c r="F4281" t="s">
        <v>251</v>
      </c>
      <c r="G4281">
        <v>3000000</v>
      </c>
      <c r="H4281">
        <v>10</v>
      </c>
      <c r="I4281">
        <v>30000000</v>
      </c>
      <c r="J4281" t="s">
        <v>86</v>
      </c>
      <c r="K4281">
        <v>-0.2061344014026798</v>
      </c>
      <c r="L4281">
        <v>-20.613399999999999</v>
      </c>
      <c r="M4281" t="s">
        <v>82</v>
      </c>
    </row>
    <row r="4282" spans="1:13">
      <c r="A4282" t="s">
        <v>2686</v>
      </c>
      <c r="B4282" t="s">
        <v>2687</v>
      </c>
      <c r="C4282" t="str">
        <f>TEXT(D4282, "mmm")</f>
        <v>Mar</v>
      </c>
      <c r="D4282" s="1">
        <v>45378</v>
      </c>
      <c r="E4282" t="s">
        <v>2688</v>
      </c>
      <c r="F4282" t="s">
        <v>80</v>
      </c>
      <c r="G4282">
        <v>1548341</v>
      </c>
      <c r="H4282">
        <v>10</v>
      </c>
      <c r="I4282">
        <v>15483410</v>
      </c>
      <c r="J4282" t="s">
        <v>81</v>
      </c>
      <c r="K4282">
        <v>-0.2061344014026798</v>
      </c>
      <c r="L4282">
        <v>-20.613399999999999</v>
      </c>
      <c r="M4282" t="s">
        <v>82</v>
      </c>
    </row>
    <row r="4283" spans="1:13">
      <c r="A4283" t="s">
        <v>2686</v>
      </c>
      <c r="B4283" t="s">
        <v>2687</v>
      </c>
      <c r="C4283" t="str">
        <f>TEXT(D4283, "mmm")</f>
        <v>Mar</v>
      </c>
      <c r="D4283" s="1">
        <v>45378</v>
      </c>
      <c r="E4283" t="s">
        <v>2688</v>
      </c>
      <c r="F4283" t="s">
        <v>80</v>
      </c>
      <c r="G4283">
        <v>451659</v>
      </c>
      <c r="H4283">
        <v>10</v>
      </c>
      <c r="I4283">
        <v>4516590</v>
      </c>
      <c r="J4283" t="s">
        <v>81</v>
      </c>
      <c r="K4283">
        <v>-0.2061344014026798</v>
      </c>
      <c r="L4283">
        <v>-20.613399999999999</v>
      </c>
      <c r="M4283" t="s">
        <v>82</v>
      </c>
    </row>
    <row r="4284" spans="1:13">
      <c r="A4284" t="s">
        <v>2668</v>
      </c>
      <c r="B4284" t="s">
        <v>2669</v>
      </c>
      <c r="C4284" t="str">
        <f>TEXT(D4284, "mmm")</f>
        <v>Mar</v>
      </c>
      <c r="D4284" s="1">
        <v>45378</v>
      </c>
      <c r="E4284" t="s">
        <v>2670</v>
      </c>
      <c r="F4284" t="s">
        <v>128</v>
      </c>
      <c r="G4284">
        <v>20000</v>
      </c>
      <c r="H4284">
        <v>3.71</v>
      </c>
      <c r="I4284">
        <v>74200</v>
      </c>
      <c r="J4284" t="s">
        <v>81</v>
      </c>
      <c r="K4284">
        <v>7.4666722615559955E-2</v>
      </c>
      <c r="L4284">
        <v>7.4667000000000003</v>
      </c>
      <c r="M4284" t="s">
        <v>82</v>
      </c>
    </row>
    <row r="4285" spans="1:13">
      <c r="A4285" t="s">
        <v>2668</v>
      </c>
      <c r="B4285" t="s">
        <v>2669</v>
      </c>
      <c r="C4285" t="str">
        <f>TEXT(D4285, "mmm")</f>
        <v>Mar</v>
      </c>
      <c r="D4285" s="1">
        <v>45378</v>
      </c>
      <c r="E4285" t="s">
        <v>2670</v>
      </c>
      <c r="F4285" t="s">
        <v>128</v>
      </c>
      <c r="G4285">
        <v>34321</v>
      </c>
      <c r="H4285">
        <v>3.72</v>
      </c>
      <c r="I4285">
        <v>127674.12</v>
      </c>
      <c r="J4285" t="s">
        <v>86</v>
      </c>
      <c r="K4285">
        <v>7.4666722615559955E-2</v>
      </c>
      <c r="L4285">
        <v>7.4667000000000003</v>
      </c>
      <c r="M4285" t="s">
        <v>82</v>
      </c>
    </row>
    <row r="4286" spans="1:13">
      <c r="A4286" t="s">
        <v>2668</v>
      </c>
      <c r="B4286" t="s">
        <v>2669</v>
      </c>
      <c r="C4286" t="str">
        <f>TEXT(D4286, "mmm")</f>
        <v>Mar</v>
      </c>
      <c r="D4286" s="1">
        <v>45378</v>
      </c>
      <c r="E4286" t="s">
        <v>2670</v>
      </c>
      <c r="F4286" t="s">
        <v>128</v>
      </c>
      <c r="G4286">
        <v>26000</v>
      </c>
      <c r="H4286">
        <v>3.72</v>
      </c>
      <c r="I4286">
        <v>96720</v>
      </c>
      <c r="J4286" t="s">
        <v>81</v>
      </c>
      <c r="K4286">
        <v>7.4666722615559955E-2</v>
      </c>
      <c r="L4286">
        <v>7.4667000000000003</v>
      </c>
      <c r="M4286" t="s">
        <v>82</v>
      </c>
    </row>
    <row r="4287" spans="1:13">
      <c r="A4287" t="s">
        <v>2643</v>
      </c>
      <c r="B4287" t="s">
        <v>2644</v>
      </c>
      <c r="C4287" t="str">
        <f>TEXT(D4287, "mmm")</f>
        <v>Mar</v>
      </c>
      <c r="D4287" s="1">
        <v>45378</v>
      </c>
      <c r="E4287" t="s">
        <v>283</v>
      </c>
      <c r="F4287" t="s">
        <v>80</v>
      </c>
      <c r="G4287">
        <v>505954</v>
      </c>
      <c r="H4287">
        <v>9.7899999999999991</v>
      </c>
      <c r="I4287">
        <v>4953289.6599999992</v>
      </c>
      <c r="J4287" t="s">
        <v>86</v>
      </c>
      <c r="K4287">
        <v>-7.2289183159758519E-2</v>
      </c>
      <c r="L4287">
        <v>-7.2289000000000003</v>
      </c>
      <c r="M4287" t="s">
        <v>82</v>
      </c>
    </row>
    <row r="4288" spans="1:13">
      <c r="A4288" t="s">
        <v>2643</v>
      </c>
      <c r="B4288" t="s">
        <v>2644</v>
      </c>
      <c r="C4288" t="str">
        <f>TEXT(D4288, "mmm")</f>
        <v>Mar</v>
      </c>
      <c r="D4288" s="1">
        <v>45378</v>
      </c>
      <c r="E4288" t="s">
        <v>1078</v>
      </c>
      <c r="F4288" t="s">
        <v>80</v>
      </c>
      <c r="G4288">
        <v>505954</v>
      </c>
      <c r="H4288">
        <v>9.7899999999999991</v>
      </c>
      <c r="I4288">
        <v>4953289.6599999992</v>
      </c>
      <c r="J4288" t="s">
        <v>86</v>
      </c>
      <c r="K4288">
        <v>-7.2289183159758519E-2</v>
      </c>
      <c r="L4288">
        <v>-7.2289000000000003</v>
      </c>
      <c r="M4288" t="s">
        <v>82</v>
      </c>
    </row>
    <row r="4289" spans="1:13">
      <c r="A4289" t="s">
        <v>2643</v>
      </c>
      <c r="B4289" t="s">
        <v>2644</v>
      </c>
      <c r="C4289" t="str">
        <f>TEXT(D4289, "mmm")</f>
        <v>Mar</v>
      </c>
      <c r="D4289" s="1">
        <v>45378</v>
      </c>
      <c r="E4289" t="s">
        <v>281</v>
      </c>
      <c r="F4289" t="s">
        <v>251</v>
      </c>
      <c r="G4289">
        <v>505954</v>
      </c>
      <c r="H4289">
        <v>9.7899999999999991</v>
      </c>
      <c r="I4289">
        <v>4953289.6599999992</v>
      </c>
      <c r="J4289" t="s">
        <v>86</v>
      </c>
      <c r="K4289">
        <v>-7.2289183159758519E-2</v>
      </c>
      <c r="L4289">
        <v>-7.2289000000000003</v>
      </c>
      <c r="M4289" t="s">
        <v>82</v>
      </c>
    </row>
    <row r="4290" spans="1:13">
      <c r="A4290" t="s">
        <v>2643</v>
      </c>
      <c r="B4290" t="s">
        <v>2644</v>
      </c>
      <c r="C4290" t="str">
        <f>TEXT(D4290, "mmm")</f>
        <v>Mar</v>
      </c>
      <c r="D4290" s="1">
        <v>45378</v>
      </c>
      <c r="E4290" t="s">
        <v>282</v>
      </c>
      <c r="F4290" t="s">
        <v>251</v>
      </c>
      <c r="G4290">
        <v>505954</v>
      </c>
      <c r="H4290">
        <v>9.7899999999999991</v>
      </c>
      <c r="I4290">
        <v>4953289.6599999992</v>
      </c>
      <c r="J4290" t="s">
        <v>86</v>
      </c>
      <c r="K4290">
        <v>-7.2289183159758519E-2</v>
      </c>
      <c r="L4290">
        <v>-7.2289000000000003</v>
      </c>
      <c r="M4290" t="s">
        <v>82</v>
      </c>
    </row>
    <row r="4291" spans="1:13">
      <c r="A4291" t="s">
        <v>2643</v>
      </c>
      <c r="B4291" t="s">
        <v>2644</v>
      </c>
      <c r="C4291" t="str">
        <f>TEXT(D4291, "mmm")</f>
        <v>Mar</v>
      </c>
      <c r="D4291" s="1">
        <v>45378</v>
      </c>
      <c r="E4291" t="s">
        <v>280</v>
      </c>
      <c r="F4291" t="s">
        <v>251</v>
      </c>
      <c r="G4291">
        <v>505954</v>
      </c>
      <c r="H4291">
        <v>9.7899999999999991</v>
      </c>
      <c r="I4291">
        <v>4953289.6599999992</v>
      </c>
      <c r="J4291" t="s">
        <v>86</v>
      </c>
      <c r="K4291">
        <v>-7.2289183159758519E-2</v>
      </c>
      <c r="L4291">
        <v>-7.2289000000000003</v>
      </c>
      <c r="M4291" t="s">
        <v>82</v>
      </c>
    </row>
    <row r="4292" spans="1:13">
      <c r="A4292" t="s">
        <v>2477</v>
      </c>
      <c r="B4292" t="s">
        <v>2478</v>
      </c>
      <c r="C4292" t="str">
        <f>TEXT(D4292, "mmm")</f>
        <v>Mar</v>
      </c>
      <c r="D4292" s="1">
        <v>45378</v>
      </c>
      <c r="E4292" t="s">
        <v>2479</v>
      </c>
      <c r="F4292" t="s">
        <v>128</v>
      </c>
      <c r="G4292">
        <v>2300</v>
      </c>
      <c r="H4292">
        <v>16</v>
      </c>
      <c r="I4292">
        <v>36800</v>
      </c>
      <c r="J4292" t="s">
        <v>81</v>
      </c>
      <c r="K4292">
        <v>5.0455740015854962E-2</v>
      </c>
      <c r="L4292">
        <v>5.0456000000000003</v>
      </c>
      <c r="M4292" t="s">
        <v>82</v>
      </c>
    </row>
    <row r="4293" spans="1:13">
      <c r="A4293" t="s">
        <v>2477</v>
      </c>
      <c r="B4293" t="s">
        <v>2478</v>
      </c>
      <c r="C4293" t="str">
        <f>TEXT(D4293, "mmm")</f>
        <v>Mar</v>
      </c>
      <c r="D4293" s="1">
        <v>45378</v>
      </c>
      <c r="E4293" t="s">
        <v>2479</v>
      </c>
      <c r="F4293" t="s">
        <v>128</v>
      </c>
      <c r="G4293">
        <v>1000</v>
      </c>
      <c r="H4293">
        <v>16.09</v>
      </c>
      <c r="I4293">
        <v>16090</v>
      </c>
      <c r="J4293" t="s">
        <v>81</v>
      </c>
      <c r="K4293">
        <v>5.0455740015854962E-2</v>
      </c>
      <c r="L4293">
        <v>5.0456000000000003</v>
      </c>
      <c r="M4293" t="s">
        <v>82</v>
      </c>
    </row>
    <row r="4294" spans="1:13">
      <c r="A4294" t="s">
        <v>1975</v>
      </c>
      <c r="B4294" t="s">
        <v>1976</v>
      </c>
      <c r="C4294" t="str">
        <f>TEXT(D4294, "mmm")</f>
        <v>Mar</v>
      </c>
      <c r="D4294" s="1">
        <v>45378</v>
      </c>
      <c r="E4294" t="s">
        <v>2689</v>
      </c>
      <c r="F4294" t="s">
        <v>118</v>
      </c>
      <c r="G4294">
        <v>11600</v>
      </c>
      <c r="H4294">
        <v>1.25</v>
      </c>
      <c r="I4294">
        <v>14500</v>
      </c>
      <c r="J4294" t="s">
        <v>81</v>
      </c>
      <c r="K4294">
        <v>-0.11023621086415281</v>
      </c>
      <c r="L4294">
        <v>-11.0236</v>
      </c>
      <c r="M4294" t="s">
        <v>82</v>
      </c>
    </row>
    <row r="4295" spans="1:13">
      <c r="A4295" t="s">
        <v>1567</v>
      </c>
      <c r="B4295" t="s">
        <v>1568</v>
      </c>
      <c r="C4295" t="str">
        <f>TEXT(D4295, "mmm")</f>
        <v>Mar</v>
      </c>
      <c r="D4295" s="1">
        <v>45378</v>
      </c>
      <c r="E4295" t="s">
        <v>2571</v>
      </c>
      <c r="F4295" t="s">
        <v>101</v>
      </c>
      <c r="G4295">
        <v>17756</v>
      </c>
      <c r="H4295">
        <v>6.96</v>
      </c>
      <c r="I4295">
        <v>123581.75999999999</v>
      </c>
      <c r="J4295" t="s">
        <v>81</v>
      </c>
      <c r="K4295">
        <v>8.6770930081362829E-2</v>
      </c>
      <c r="L4295">
        <v>8.6770999999999994</v>
      </c>
      <c r="M4295" t="s">
        <v>82</v>
      </c>
    </row>
    <row r="4296" spans="1:13">
      <c r="A4296" t="s">
        <v>1950</v>
      </c>
      <c r="B4296" t="s">
        <v>1951</v>
      </c>
      <c r="C4296" t="str">
        <f>TEXT(D4296, "mmm")</f>
        <v>Mar</v>
      </c>
      <c r="D4296" s="1">
        <v>45378</v>
      </c>
      <c r="E4296" t="s">
        <v>2690</v>
      </c>
      <c r="F4296" t="s">
        <v>118</v>
      </c>
      <c r="G4296">
        <v>55000</v>
      </c>
      <c r="H4296">
        <v>8.35</v>
      </c>
      <c r="I4296">
        <v>459250</v>
      </c>
      <c r="J4296" t="s">
        <v>86</v>
      </c>
      <c r="K4296">
        <v>-6.8019053166295862E-2</v>
      </c>
      <c r="L4296">
        <v>-6.8018999999999998</v>
      </c>
      <c r="M4296" t="s">
        <v>82</v>
      </c>
    </row>
    <row r="4297" spans="1:13">
      <c r="A4297" t="s">
        <v>2450</v>
      </c>
      <c r="B4297" t="s">
        <v>2451</v>
      </c>
      <c r="C4297" t="str">
        <f>TEXT(D4297, "mmm")</f>
        <v>Mar</v>
      </c>
      <c r="D4297" s="1">
        <v>45378</v>
      </c>
      <c r="E4297" t="s">
        <v>2452</v>
      </c>
      <c r="F4297" t="s">
        <v>80</v>
      </c>
      <c r="G4297">
        <v>4700</v>
      </c>
      <c r="H4297">
        <v>85.34</v>
      </c>
      <c r="I4297">
        <v>401098</v>
      </c>
      <c r="J4297" t="s">
        <v>86</v>
      </c>
      <c r="K4297">
        <v>-0.1257708038915383</v>
      </c>
      <c r="L4297">
        <v>-12.5771</v>
      </c>
      <c r="M4297" t="s">
        <v>82</v>
      </c>
    </row>
    <row r="4298" spans="1:13">
      <c r="A4298" t="s">
        <v>103</v>
      </c>
      <c r="B4298" t="s">
        <v>104</v>
      </c>
      <c r="C4298" t="str">
        <f>TEXT(D4298, "mmm")</f>
        <v>Mar</v>
      </c>
      <c r="D4298" s="1">
        <v>45378</v>
      </c>
      <c r="E4298" t="s">
        <v>102</v>
      </c>
      <c r="F4298" t="s">
        <v>101</v>
      </c>
      <c r="G4298">
        <v>34489</v>
      </c>
      <c r="H4298">
        <v>11.81</v>
      </c>
      <c r="I4298">
        <v>407315.09</v>
      </c>
      <c r="J4298" t="s">
        <v>81</v>
      </c>
      <c r="K4298">
        <v>-1.6074714136963819E-2</v>
      </c>
      <c r="L4298">
        <v>-1.6074999999999999</v>
      </c>
      <c r="M4298" t="s">
        <v>82</v>
      </c>
    </row>
    <row r="4299" spans="1:13">
      <c r="A4299" t="s">
        <v>103</v>
      </c>
      <c r="B4299" t="s">
        <v>104</v>
      </c>
      <c r="C4299" t="str">
        <f>TEXT(D4299, "mmm")</f>
        <v>Mar</v>
      </c>
      <c r="D4299" s="1">
        <v>45378</v>
      </c>
      <c r="E4299" t="s">
        <v>100</v>
      </c>
      <c r="F4299" t="s">
        <v>101</v>
      </c>
      <c r="G4299">
        <v>34489</v>
      </c>
      <c r="H4299">
        <v>11.81</v>
      </c>
      <c r="I4299">
        <v>407315.09</v>
      </c>
      <c r="J4299" t="s">
        <v>81</v>
      </c>
      <c r="K4299">
        <v>-1.6074714136963819E-2</v>
      </c>
      <c r="L4299">
        <v>-1.6074999999999999</v>
      </c>
      <c r="M4299" t="s">
        <v>82</v>
      </c>
    </row>
    <row r="4300" spans="1:13">
      <c r="A4300" t="s">
        <v>291</v>
      </c>
      <c r="B4300" t="s">
        <v>292</v>
      </c>
      <c r="C4300" t="str">
        <f>TEXT(D4300, "mmm")</f>
        <v>Mar</v>
      </c>
      <c r="D4300" s="1">
        <v>45378</v>
      </c>
      <c r="E4300" t="s">
        <v>102</v>
      </c>
      <c r="F4300" t="s">
        <v>101</v>
      </c>
      <c r="G4300">
        <v>185987</v>
      </c>
      <c r="H4300">
        <v>8.06</v>
      </c>
      <c r="I4300">
        <v>1499055.22</v>
      </c>
      <c r="J4300" t="s">
        <v>86</v>
      </c>
      <c r="K4300">
        <v>-5.3283652576621147E-2</v>
      </c>
      <c r="L4300">
        <v>-5.3284000000000002</v>
      </c>
      <c r="M4300" t="s">
        <v>82</v>
      </c>
    </row>
    <row r="4301" spans="1:13">
      <c r="A4301" t="s">
        <v>291</v>
      </c>
      <c r="B4301" t="s">
        <v>292</v>
      </c>
      <c r="C4301" t="str">
        <f>TEXT(D4301, "mmm")</f>
        <v>Mar</v>
      </c>
      <c r="D4301" s="1">
        <v>45378</v>
      </c>
      <c r="E4301" t="s">
        <v>100</v>
      </c>
      <c r="F4301" t="s">
        <v>101</v>
      </c>
      <c r="G4301">
        <v>185987</v>
      </c>
      <c r="H4301">
        <v>8.06</v>
      </c>
      <c r="I4301">
        <v>1499055.22</v>
      </c>
      <c r="J4301" t="s">
        <v>86</v>
      </c>
      <c r="K4301">
        <v>-5.3283652576621147E-2</v>
      </c>
      <c r="L4301">
        <v>-5.3284000000000002</v>
      </c>
      <c r="M4301" t="s">
        <v>82</v>
      </c>
    </row>
    <row r="4302" spans="1:13">
      <c r="A4302" t="s">
        <v>2477</v>
      </c>
      <c r="B4302" t="s">
        <v>2478</v>
      </c>
      <c r="C4302" t="str">
        <f>TEXT(D4302, "mmm")</f>
        <v>Mar</v>
      </c>
      <c r="D4302" s="1">
        <v>45378</v>
      </c>
      <c r="E4302" t="s">
        <v>2492</v>
      </c>
      <c r="F4302" t="s">
        <v>128</v>
      </c>
      <c r="G4302">
        <v>1000</v>
      </c>
      <c r="H4302">
        <v>16.09</v>
      </c>
      <c r="I4302">
        <v>16090</v>
      </c>
      <c r="J4302" t="s">
        <v>81</v>
      </c>
      <c r="K4302">
        <v>5.0455740015854962E-2</v>
      </c>
      <c r="L4302">
        <v>5.0456000000000003</v>
      </c>
      <c r="M4302" t="s">
        <v>82</v>
      </c>
    </row>
    <row r="4303" spans="1:13">
      <c r="A4303" t="s">
        <v>2477</v>
      </c>
      <c r="B4303" t="s">
        <v>2478</v>
      </c>
      <c r="C4303" t="str">
        <f>TEXT(D4303, "mmm")</f>
        <v>Mar</v>
      </c>
      <c r="D4303" s="1">
        <v>45378</v>
      </c>
      <c r="E4303" t="s">
        <v>2492</v>
      </c>
      <c r="F4303" t="s">
        <v>128</v>
      </c>
      <c r="G4303">
        <v>2300</v>
      </c>
      <c r="H4303">
        <v>16</v>
      </c>
      <c r="I4303">
        <v>36800</v>
      </c>
      <c r="J4303" t="s">
        <v>81</v>
      </c>
      <c r="K4303">
        <v>5.0455740015854962E-2</v>
      </c>
      <c r="L4303">
        <v>5.0456000000000003</v>
      </c>
      <c r="M4303" t="s">
        <v>82</v>
      </c>
    </row>
    <row r="4304" spans="1:13">
      <c r="A4304" t="s">
        <v>142</v>
      </c>
      <c r="B4304" t="s">
        <v>143</v>
      </c>
      <c r="C4304" t="str">
        <f>TEXT(D4304, "mmm")</f>
        <v>Mar</v>
      </c>
      <c r="D4304" s="1">
        <v>45378</v>
      </c>
      <c r="E4304" t="s">
        <v>100</v>
      </c>
      <c r="F4304" t="s">
        <v>101</v>
      </c>
      <c r="G4304">
        <v>110651</v>
      </c>
      <c r="H4304">
        <v>17.23</v>
      </c>
      <c r="I4304">
        <v>1906516.73</v>
      </c>
      <c r="J4304" t="s">
        <v>86</v>
      </c>
      <c r="K4304">
        <v>-2.7167471698422711E-2</v>
      </c>
      <c r="L4304">
        <v>-2.7166999999999999</v>
      </c>
      <c r="M4304" t="s">
        <v>82</v>
      </c>
    </row>
    <row r="4305" spans="1:13">
      <c r="A4305" t="s">
        <v>142</v>
      </c>
      <c r="B4305" t="s">
        <v>143</v>
      </c>
      <c r="C4305" t="str">
        <f>TEXT(D4305, "mmm")</f>
        <v>Mar</v>
      </c>
      <c r="D4305" s="1">
        <v>45378</v>
      </c>
      <c r="E4305" t="s">
        <v>102</v>
      </c>
      <c r="F4305" t="s">
        <v>101</v>
      </c>
      <c r="G4305">
        <v>110651</v>
      </c>
      <c r="H4305">
        <v>17.23</v>
      </c>
      <c r="I4305">
        <v>1906516.73</v>
      </c>
      <c r="J4305" t="s">
        <v>86</v>
      </c>
      <c r="K4305">
        <v>-2.7167471698422711E-2</v>
      </c>
      <c r="L4305">
        <v>-2.7166999999999999</v>
      </c>
      <c r="M4305" t="s">
        <v>82</v>
      </c>
    </row>
    <row r="4306" spans="1:13">
      <c r="A4306" t="s">
        <v>631</v>
      </c>
      <c r="B4306" t="s">
        <v>632</v>
      </c>
      <c r="C4306" t="str">
        <f>TEXT(D4306, "mmm")</f>
        <v>Mar</v>
      </c>
      <c r="D4306" s="1">
        <v>45378</v>
      </c>
      <c r="E4306" t="s">
        <v>633</v>
      </c>
      <c r="F4306" t="s">
        <v>128</v>
      </c>
      <c r="G4306">
        <v>17966</v>
      </c>
      <c r="H4306">
        <v>5.25</v>
      </c>
      <c r="I4306">
        <v>94321.5</v>
      </c>
      <c r="J4306" t="s">
        <v>81</v>
      </c>
      <c r="K4306">
        <v>3.2197000672875342E-2</v>
      </c>
      <c r="L4306">
        <v>3.2197</v>
      </c>
      <c r="M4306" t="s">
        <v>82</v>
      </c>
    </row>
    <row r="4307" spans="1:13">
      <c r="A4307" t="s">
        <v>2679</v>
      </c>
      <c r="B4307" t="s">
        <v>2680</v>
      </c>
      <c r="C4307" t="str">
        <f>TEXT(D4307, "mmm")</f>
        <v>Mar</v>
      </c>
      <c r="D4307" s="1">
        <v>45378</v>
      </c>
      <c r="E4307" t="s">
        <v>2681</v>
      </c>
      <c r="F4307" t="s">
        <v>80</v>
      </c>
      <c r="G4307">
        <v>3000</v>
      </c>
      <c r="H4307">
        <v>389</v>
      </c>
      <c r="I4307">
        <v>1167000</v>
      </c>
      <c r="J4307" t="s">
        <v>86</v>
      </c>
      <c r="K4307">
        <v>-0.1015251345320908</v>
      </c>
      <c r="L4307">
        <v>-10.1525</v>
      </c>
      <c r="M4307" t="s">
        <v>82</v>
      </c>
    </row>
    <row r="4308" spans="1:13">
      <c r="A4308" t="s">
        <v>2691</v>
      </c>
      <c r="B4308" t="s">
        <v>2692</v>
      </c>
      <c r="C4308" t="str">
        <f>TEXT(D4308, "mmm")</f>
        <v>Mar</v>
      </c>
      <c r="D4308" s="1">
        <v>45378</v>
      </c>
      <c r="E4308" t="s">
        <v>2693</v>
      </c>
      <c r="F4308" t="s">
        <v>118</v>
      </c>
      <c r="G4308">
        <v>6000</v>
      </c>
      <c r="H4308">
        <v>11.04</v>
      </c>
      <c r="I4308">
        <v>66240</v>
      </c>
      <c r="J4308" t="s">
        <v>86</v>
      </c>
      <c r="K4308">
        <v>-2.4478940820519601E-2</v>
      </c>
      <c r="L4308">
        <v>-2.4479000000000002</v>
      </c>
      <c r="M4308" t="s">
        <v>82</v>
      </c>
    </row>
    <row r="4309" spans="1:13">
      <c r="A4309" t="s">
        <v>2568</v>
      </c>
      <c r="B4309" t="s">
        <v>2569</v>
      </c>
      <c r="C4309" t="str">
        <f>TEXT(D4309, "mmm")</f>
        <v>Mar</v>
      </c>
      <c r="D4309" s="1">
        <v>45378</v>
      </c>
      <c r="E4309" t="s">
        <v>2694</v>
      </c>
      <c r="F4309" t="s">
        <v>128</v>
      </c>
      <c r="G4309">
        <v>1000</v>
      </c>
      <c r="H4309">
        <v>11.02</v>
      </c>
      <c r="I4309">
        <v>11020</v>
      </c>
      <c r="J4309" t="s">
        <v>81</v>
      </c>
      <c r="K4309">
        <v>2.704875423959141E-3</v>
      </c>
      <c r="L4309">
        <v>0.27050000000000002</v>
      </c>
      <c r="M4309" t="s">
        <v>82</v>
      </c>
    </row>
    <row r="4310" spans="1:13">
      <c r="A4310" t="s">
        <v>2502</v>
      </c>
      <c r="B4310" t="s">
        <v>2503</v>
      </c>
      <c r="C4310" t="str">
        <f>TEXT(D4310, "mmm")</f>
        <v>Mar</v>
      </c>
      <c r="D4310" s="1">
        <v>45378</v>
      </c>
      <c r="E4310" t="s">
        <v>2504</v>
      </c>
      <c r="F4310" t="s">
        <v>118</v>
      </c>
      <c r="G4310">
        <v>2000</v>
      </c>
      <c r="H4310">
        <v>24.8</v>
      </c>
      <c r="I4310">
        <v>49600</v>
      </c>
      <c r="J4310" t="s">
        <v>81</v>
      </c>
      <c r="K4310">
        <v>2.8264293819757921E-2</v>
      </c>
      <c r="L4310">
        <v>2.8264</v>
      </c>
      <c r="M4310" t="s">
        <v>82</v>
      </c>
    </row>
    <row r="4311" spans="1:13">
      <c r="A4311" t="s">
        <v>2069</v>
      </c>
      <c r="B4311" t="s">
        <v>2070</v>
      </c>
      <c r="C4311" t="str">
        <f>TEXT(D4311, "mmm")</f>
        <v>Mar</v>
      </c>
      <c r="D4311" s="1">
        <v>45379</v>
      </c>
      <c r="E4311" t="s">
        <v>2695</v>
      </c>
      <c r="F4311" t="s">
        <v>80</v>
      </c>
      <c r="G4311">
        <v>1881.71</v>
      </c>
      <c r="H4311">
        <v>11.82</v>
      </c>
      <c r="I4311">
        <v>22241.8122</v>
      </c>
      <c r="J4311" t="s">
        <v>81</v>
      </c>
      <c r="K4311">
        <v>-0.27135677428676702</v>
      </c>
      <c r="L4311">
        <v>-27.1357</v>
      </c>
      <c r="M4311" t="s">
        <v>82</v>
      </c>
    </row>
    <row r="4312" spans="1:13">
      <c r="A4312" t="s">
        <v>2696</v>
      </c>
      <c r="B4312" t="s">
        <v>2697</v>
      </c>
      <c r="C4312" t="str">
        <f>TEXT(D4312, "mmm")</f>
        <v>Mar</v>
      </c>
      <c r="D4312" s="1">
        <v>45379</v>
      </c>
      <c r="E4312" t="s">
        <v>2698</v>
      </c>
      <c r="F4312" t="s">
        <v>80</v>
      </c>
      <c r="G4312">
        <v>800000</v>
      </c>
      <c r="H4312">
        <v>0.03</v>
      </c>
      <c r="I4312">
        <v>24000</v>
      </c>
      <c r="J4312" t="s">
        <v>81</v>
      </c>
      <c r="K4312">
        <v>0.81818178739429492</v>
      </c>
      <c r="L4312">
        <v>81.818200000000004</v>
      </c>
      <c r="M4312" t="s">
        <v>82</v>
      </c>
    </row>
    <row r="4313" spans="1:13">
      <c r="A4313" t="s">
        <v>549</v>
      </c>
      <c r="B4313" t="s">
        <v>550</v>
      </c>
      <c r="C4313" t="str">
        <f>TEXT(D4313, "mmm")</f>
        <v>Mar</v>
      </c>
      <c r="D4313" s="1">
        <v>45379</v>
      </c>
      <c r="E4313" t="s">
        <v>2699</v>
      </c>
      <c r="F4313" t="s">
        <v>128</v>
      </c>
      <c r="G4313">
        <v>747.95</v>
      </c>
      <c r="H4313">
        <v>20.440000000000001</v>
      </c>
      <c r="I4313">
        <v>15288.098</v>
      </c>
      <c r="J4313" t="s">
        <v>81</v>
      </c>
      <c r="K4313">
        <v>-7.6922945582196145E-2</v>
      </c>
      <c r="L4313">
        <v>-7.6923000000000004</v>
      </c>
      <c r="M4313" t="s">
        <v>82</v>
      </c>
    </row>
    <row r="4314" spans="1:13">
      <c r="A4314" t="s">
        <v>2700</v>
      </c>
      <c r="B4314" t="s">
        <v>2701</v>
      </c>
      <c r="C4314" t="str">
        <f>TEXT(D4314, "mmm")</f>
        <v>Mar</v>
      </c>
      <c r="D4314" s="1">
        <v>45379</v>
      </c>
      <c r="E4314" t="s">
        <v>2702</v>
      </c>
      <c r="F4314" t="s">
        <v>251</v>
      </c>
      <c r="G4314">
        <v>196964</v>
      </c>
      <c r="H4314">
        <v>22.86</v>
      </c>
      <c r="I4314">
        <v>4502597.04</v>
      </c>
      <c r="J4314" t="s">
        <v>86</v>
      </c>
      <c r="K4314">
        <v>-9.9782830827310764E-3</v>
      </c>
      <c r="L4314">
        <v>-0.99780000000000002</v>
      </c>
      <c r="M4314" t="s">
        <v>82</v>
      </c>
    </row>
    <row r="4315" spans="1:13">
      <c r="A4315" t="s">
        <v>2700</v>
      </c>
      <c r="B4315" t="s">
        <v>2701</v>
      </c>
      <c r="C4315" t="str">
        <f>TEXT(D4315, "mmm")</f>
        <v>Mar</v>
      </c>
      <c r="D4315" s="1">
        <v>45379</v>
      </c>
      <c r="E4315" t="s">
        <v>2703</v>
      </c>
      <c r="F4315" t="s">
        <v>251</v>
      </c>
      <c r="G4315">
        <v>196964</v>
      </c>
      <c r="H4315">
        <v>22.86</v>
      </c>
      <c r="I4315">
        <v>4502597.04</v>
      </c>
      <c r="J4315" t="s">
        <v>86</v>
      </c>
      <c r="K4315">
        <v>-9.9782830827310764E-3</v>
      </c>
      <c r="L4315">
        <v>-0.99780000000000002</v>
      </c>
      <c r="M4315" t="s">
        <v>82</v>
      </c>
    </row>
    <row r="4316" spans="1:13">
      <c r="A4316" t="s">
        <v>2700</v>
      </c>
      <c r="B4316" t="s">
        <v>2701</v>
      </c>
      <c r="C4316" t="str">
        <f>TEXT(D4316, "mmm")</f>
        <v>Mar</v>
      </c>
      <c r="D4316" s="1">
        <v>45379</v>
      </c>
      <c r="E4316" t="s">
        <v>2704</v>
      </c>
      <c r="F4316" t="s">
        <v>251</v>
      </c>
      <c r="G4316">
        <v>196964</v>
      </c>
      <c r="H4316">
        <v>22.86</v>
      </c>
      <c r="I4316">
        <v>4502597.04</v>
      </c>
      <c r="J4316" t="s">
        <v>86</v>
      </c>
      <c r="K4316">
        <v>-9.9782830827310764E-3</v>
      </c>
      <c r="L4316">
        <v>-0.99780000000000002</v>
      </c>
      <c r="M4316" t="s">
        <v>82</v>
      </c>
    </row>
    <row r="4317" spans="1:13">
      <c r="A4317" t="s">
        <v>2700</v>
      </c>
      <c r="B4317" t="s">
        <v>2701</v>
      </c>
      <c r="C4317" t="str">
        <f>TEXT(D4317, "mmm")</f>
        <v>Mar</v>
      </c>
      <c r="D4317" s="1">
        <v>45379</v>
      </c>
      <c r="E4317" t="s">
        <v>2705</v>
      </c>
      <c r="F4317" t="s">
        <v>251</v>
      </c>
      <c r="G4317">
        <v>196964</v>
      </c>
      <c r="H4317">
        <v>22.86</v>
      </c>
      <c r="I4317">
        <v>4502597.04</v>
      </c>
      <c r="J4317" t="s">
        <v>86</v>
      </c>
      <c r="K4317">
        <v>-9.9782830827310764E-3</v>
      </c>
      <c r="L4317">
        <v>-0.99780000000000002</v>
      </c>
      <c r="M4317" t="s">
        <v>82</v>
      </c>
    </row>
    <row r="4318" spans="1:13">
      <c r="A4318" t="s">
        <v>2700</v>
      </c>
      <c r="B4318" t="s">
        <v>2701</v>
      </c>
      <c r="C4318" t="str">
        <f>TEXT(D4318, "mmm")</f>
        <v>Mar</v>
      </c>
      <c r="D4318" s="1">
        <v>45379</v>
      </c>
      <c r="E4318" t="s">
        <v>2706</v>
      </c>
      <c r="F4318" t="s">
        <v>251</v>
      </c>
      <c r="G4318">
        <v>196964</v>
      </c>
      <c r="H4318">
        <v>22.86</v>
      </c>
      <c r="I4318">
        <v>4502597.04</v>
      </c>
      <c r="J4318" t="s">
        <v>86</v>
      </c>
      <c r="K4318">
        <v>-9.9782830827310764E-3</v>
      </c>
      <c r="L4318">
        <v>-0.99780000000000002</v>
      </c>
      <c r="M4318" t="s">
        <v>82</v>
      </c>
    </row>
    <row r="4319" spans="1:13">
      <c r="A4319" t="s">
        <v>1348</v>
      </c>
      <c r="B4319" t="s">
        <v>1349</v>
      </c>
      <c r="C4319" t="str">
        <f>TEXT(D4319, "mmm")</f>
        <v>Mar</v>
      </c>
      <c r="D4319" s="1">
        <v>45379</v>
      </c>
      <c r="E4319" t="s">
        <v>1350</v>
      </c>
      <c r="F4319" t="s">
        <v>128</v>
      </c>
      <c r="G4319">
        <v>232.33</v>
      </c>
      <c r="H4319">
        <v>48.84</v>
      </c>
      <c r="I4319">
        <v>11346.9972</v>
      </c>
      <c r="J4319" t="s">
        <v>81</v>
      </c>
      <c r="K4319">
        <v>-5.5543998335760403E-2</v>
      </c>
      <c r="L4319">
        <v>-5.5544000000000002</v>
      </c>
      <c r="M4319" t="s">
        <v>82</v>
      </c>
    </row>
    <row r="4320" spans="1:13">
      <c r="A4320" t="s">
        <v>906</v>
      </c>
      <c r="B4320" t="s">
        <v>907</v>
      </c>
      <c r="C4320" t="str">
        <f>TEXT(D4320, "mmm")</f>
        <v>Mar</v>
      </c>
      <c r="D4320" s="1">
        <v>45379</v>
      </c>
      <c r="E4320" t="s">
        <v>2707</v>
      </c>
      <c r="F4320" t="s">
        <v>80</v>
      </c>
      <c r="G4320">
        <v>4598</v>
      </c>
      <c r="H4320">
        <v>21.75</v>
      </c>
      <c r="I4320">
        <v>100006.5</v>
      </c>
      <c r="J4320" t="s">
        <v>81</v>
      </c>
      <c r="K4320">
        <v>-4.8000052720887587E-2</v>
      </c>
      <c r="L4320">
        <v>-4.8</v>
      </c>
      <c r="M4320" t="s">
        <v>82</v>
      </c>
    </row>
    <row r="4321" spans="1:13">
      <c r="A4321" t="s">
        <v>2194</v>
      </c>
      <c r="B4321" t="s">
        <v>2195</v>
      </c>
      <c r="C4321" t="str">
        <f>TEXT(D4321, "mmm")</f>
        <v>Mar</v>
      </c>
      <c r="D4321" s="1">
        <v>45379</v>
      </c>
      <c r="E4321" t="s">
        <v>102</v>
      </c>
      <c r="F4321" t="s">
        <v>101</v>
      </c>
      <c r="G4321">
        <v>40094</v>
      </c>
      <c r="H4321">
        <v>11.82</v>
      </c>
      <c r="I4321">
        <v>473911.08</v>
      </c>
      <c r="J4321" t="s">
        <v>86</v>
      </c>
      <c r="K4321">
        <v>-1.7678122400045959E-2</v>
      </c>
      <c r="L4321">
        <v>-1.7678</v>
      </c>
      <c r="M4321" t="s">
        <v>82</v>
      </c>
    </row>
    <row r="4322" spans="1:13">
      <c r="A4322" t="s">
        <v>2194</v>
      </c>
      <c r="B4322" t="s">
        <v>2195</v>
      </c>
      <c r="C4322" t="str">
        <f>TEXT(D4322, "mmm")</f>
        <v>Mar</v>
      </c>
      <c r="D4322" s="1">
        <v>45379</v>
      </c>
      <c r="E4322" t="s">
        <v>100</v>
      </c>
      <c r="F4322" t="s">
        <v>101</v>
      </c>
      <c r="G4322">
        <v>40094</v>
      </c>
      <c r="H4322">
        <v>11.82</v>
      </c>
      <c r="I4322">
        <v>473911.08</v>
      </c>
      <c r="J4322" t="s">
        <v>86</v>
      </c>
      <c r="K4322">
        <v>-1.7678122400045959E-2</v>
      </c>
      <c r="L4322">
        <v>-1.7678</v>
      </c>
      <c r="M4322" t="s">
        <v>82</v>
      </c>
    </row>
    <row r="4323" spans="1:13">
      <c r="A4323" t="s">
        <v>65</v>
      </c>
      <c r="B4323" t="s">
        <v>2708</v>
      </c>
      <c r="C4323" t="str">
        <f>TEXT(D4323, "mmm")</f>
        <v>Mar</v>
      </c>
      <c r="D4323" s="1">
        <v>45379</v>
      </c>
      <c r="E4323" t="s">
        <v>2709</v>
      </c>
      <c r="F4323" t="s">
        <v>217</v>
      </c>
      <c r="G4323">
        <v>17242</v>
      </c>
      <c r="H4323">
        <v>7.25</v>
      </c>
      <c r="I4323">
        <v>125004.5</v>
      </c>
      <c r="J4323" t="s">
        <v>81</v>
      </c>
      <c r="K4323">
        <v>1.0952380952380949</v>
      </c>
      <c r="L4323">
        <v>109.52379999999999</v>
      </c>
      <c r="M4323" t="s">
        <v>82</v>
      </c>
    </row>
    <row r="4324" spans="1:13">
      <c r="A4324" t="s">
        <v>1567</v>
      </c>
      <c r="B4324" t="s">
        <v>1568</v>
      </c>
      <c r="C4324" t="str">
        <f>TEXT(D4324, "mmm")</f>
        <v>Mar</v>
      </c>
      <c r="D4324" s="1">
        <v>45379</v>
      </c>
      <c r="E4324" t="s">
        <v>2571</v>
      </c>
      <c r="F4324" t="s">
        <v>101</v>
      </c>
      <c r="G4324">
        <v>106900</v>
      </c>
      <c r="H4324">
        <v>6.99</v>
      </c>
      <c r="I4324">
        <v>747231</v>
      </c>
      <c r="J4324" t="s">
        <v>81</v>
      </c>
      <c r="K4324">
        <v>3.730275992944998E-2</v>
      </c>
      <c r="L4324">
        <v>3.7303000000000002</v>
      </c>
      <c r="M4324" t="s">
        <v>82</v>
      </c>
    </row>
    <row r="4325" spans="1:13">
      <c r="A4325" t="s">
        <v>2700</v>
      </c>
      <c r="B4325" t="s">
        <v>2701</v>
      </c>
      <c r="C4325" t="str">
        <f>TEXT(D4325, "mmm")</f>
        <v>Mar</v>
      </c>
      <c r="D4325" s="1">
        <v>45379</v>
      </c>
      <c r="E4325" t="s">
        <v>2710</v>
      </c>
      <c r="F4325" t="s">
        <v>251</v>
      </c>
      <c r="G4325">
        <v>196964</v>
      </c>
      <c r="H4325">
        <v>22.86</v>
      </c>
      <c r="I4325">
        <v>4502597.04</v>
      </c>
      <c r="J4325" t="s">
        <v>86</v>
      </c>
      <c r="K4325">
        <v>-9.9782830827310764E-3</v>
      </c>
      <c r="L4325">
        <v>-0.99780000000000002</v>
      </c>
      <c r="M4325" t="s">
        <v>82</v>
      </c>
    </row>
    <row r="4326" spans="1:13">
      <c r="A4326" t="s">
        <v>2700</v>
      </c>
      <c r="B4326" t="s">
        <v>2701</v>
      </c>
      <c r="C4326" t="str">
        <f>TEXT(D4326, "mmm")</f>
        <v>Mar</v>
      </c>
      <c r="D4326" s="1">
        <v>45379</v>
      </c>
      <c r="E4326" t="s">
        <v>2711</v>
      </c>
      <c r="F4326" t="s">
        <v>251</v>
      </c>
      <c r="G4326">
        <v>196964</v>
      </c>
      <c r="H4326">
        <v>22.86</v>
      </c>
      <c r="I4326">
        <v>4502597.04</v>
      </c>
      <c r="J4326" t="s">
        <v>86</v>
      </c>
      <c r="K4326">
        <v>-9.9782830827310764E-3</v>
      </c>
      <c r="L4326">
        <v>-0.99780000000000002</v>
      </c>
      <c r="M4326" t="s">
        <v>82</v>
      </c>
    </row>
    <row r="4327" spans="1:13">
      <c r="A4327" t="s">
        <v>2700</v>
      </c>
      <c r="B4327" t="s">
        <v>2701</v>
      </c>
      <c r="C4327" t="str">
        <f>TEXT(D4327, "mmm")</f>
        <v>Mar</v>
      </c>
      <c r="D4327" s="1">
        <v>45379</v>
      </c>
      <c r="E4327" t="s">
        <v>2712</v>
      </c>
      <c r="F4327" t="s">
        <v>251</v>
      </c>
      <c r="G4327">
        <v>196964</v>
      </c>
      <c r="H4327">
        <v>22.86</v>
      </c>
      <c r="I4327">
        <v>4502597.04</v>
      </c>
      <c r="J4327" t="s">
        <v>86</v>
      </c>
      <c r="K4327">
        <v>-9.9782830827310764E-3</v>
      </c>
      <c r="L4327">
        <v>-0.99780000000000002</v>
      </c>
      <c r="M4327" t="s">
        <v>82</v>
      </c>
    </row>
    <row r="4328" spans="1:13">
      <c r="A4328" t="s">
        <v>2700</v>
      </c>
      <c r="B4328" t="s">
        <v>2701</v>
      </c>
      <c r="C4328" t="str">
        <f>TEXT(D4328, "mmm")</f>
        <v>Mar</v>
      </c>
      <c r="D4328" s="1">
        <v>45379</v>
      </c>
      <c r="E4328" t="s">
        <v>2713</v>
      </c>
      <c r="F4328" t="s">
        <v>251</v>
      </c>
      <c r="G4328">
        <v>196964</v>
      </c>
      <c r="H4328">
        <v>22.86</v>
      </c>
      <c r="I4328">
        <v>4502597.04</v>
      </c>
      <c r="J4328" t="s">
        <v>86</v>
      </c>
      <c r="K4328">
        <v>-9.9782830827310764E-3</v>
      </c>
      <c r="L4328">
        <v>-0.99780000000000002</v>
      </c>
      <c r="M4328" t="s">
        <v>82</v>
      </c>
    </row>
    <row r="4329" spans="1:13">
      <c r="A4329" t="s">
        <v>2700</v>
      </c>
      <c r="B4329" t="s">
        <v>2701</v>
      </c>
      <c r="C4329" t="str">
        <f>TEXT(D4329, "mmm")</f>
        <v>Mar</v>
      </c>
      <c r="D4329" s="1">
        <v>45379</v>
      </c>
      <c r="E4329" t="s">
        <v>2714</v>
      </c>
      <c r="F4329" t="s">
        <v>251</v>
      </c>
      <c r="G4329">
        <v>196964</v>
      </c>
      <c r="H4329">
        <v>22.86</v>
      </c>
      <c r="I4329">
        <v>4502597.04</v>
      </c>
      <c r="J4329" t="s">
        <v>86</v>
      </c>
      <c r="K4329">
        <v>-9.9782830827310764E-3</v>
      </c>
      <c r="L4329">
        <v>-0.99780000000000002</v>
      </c>
      <c r="M4329" t="s">
        <v>82</v>
      </c>
    </row>
    <row r="4330" spans="1:13">
      <c r="A4330" t="s">
        <v>2700</v>
      </c>
      <c r="B4330" t="s">
        <v>2701</v>
      </c>
      <c r="C4330" t="str">
        <f>TEXT(D4330, "mmm")</f>
        <v>Mar</v>
      </c>
      <c r="D4330" s="1">
        <v>45379</v>
      </c>
      <c r="E4330" t="s">
        <v>2715</v>
      </c>
      <c r="F4330" t="s">
        <v>251</v>
      </c>
      <c r="G4330">
        <v>196964</v>
      </c>
      <c r="H4330">
        <v>22.86</v>
      </c>
      <c r="I4330">
        <v>4502597.04</v>
      </c>
      <c r="J4330" t="s">
        <v>86</v>
      </c>
      <c r="K4330">
        <v>-9.9782830827310764E-3</v>
      </c>
      <c r="L4330">
        <v>-0.99780000000000002</v>
      </c>
      <c r="M4330" t="s">
        <v>82</v>
      </c>
    </row>
    <row r="4331" spans="1:13">
      <c r="A4331" t="s">
        <v>549</v>
      </c>
      <c r="B4331" t="s">
        <v>550</v>
      </c>
      <c r="C4331" t="str">
        <f>TEXT(D4331, "mmm")</f>
        <v>Mar</v>
      </c>
      <c r="D4331" s="1">
        <v>45379</v>
      </c>
      <c r="E4331" t="s">
        <v>2716</v>
      </c>
      <c r="F4331" t="s">
        <v>118</v>
      </c>
      <c r="G4331">
        <v>594.61</v>
      </c>
      <c r="H4331">
        <v>20.440000000000001</v>
      </c>
      <c r="I4331">
        <v>12153.8284</v>
      </c>
      <c r="J4331" t="s">
        <v>81</v>
      </c>
      <c r="K4331">
        <v>-7.6922945582196145E-2</v>
      </c>
      <c r="L4331">
        <v>-7.6923000000000004</v>
      </c>
      <c r="M4331" t="s">
        <v>82</v>
      </c>
    </row>
    <row r="4332" spans="1:13">
      <c r="A4332" t="s">
        <v>2565</v>
      </c>
      <c r="B4332" t="s">
        <v>2566</v>
      </c>
      <c r="C4332" t="str">
        <f>TEXT(D4332, "mmm")</f>
        <v>Mar</v>
      </c>
      <c r="D4332" s="1">
        <v>45379</v>
      </c>
      <c r="E4332" t="s">
        <v>2567</v>
      </c>
      <c r="F4332" t="s">
        <v>101</v>
      </c>
      <c r="G4332">
        <v>50000</v>
      </c>
      <c r="H4332">
        <v>12.82</v>
      </c>
      <c r="I4332">
        <v>641000</v>
      </c>
      <c r="J4332" t="s">
        <v>86</v>
      </c>
      <c r="K4332">
        <v>-4.3839753875608567E-2</v>
      </c>
      <c r="L4332">
        <v>-4.3840000000000003</v>
      </c>
      <c r="M4332" t="s">
        <v>82</v>
      </c>
    </row>
    <row r="4333" spans="1:13">
      <c r="A4333" t="s">
        <v>906</v>
      </c>
      <c r="B4333" t="s">
        <v>907</v>
      </c>
      <c r="C4333" t="str">
        <f>TEXT(D4333, "mmm")</f>
        <v>Mar</v>
      </c>
      <c r="D4333" s="1">
        <v>45379</v>
      </c>
      <c r="E4333" t="s">
        <v>2717</v>
      </c>
      <c r="F4333" t="s">
        <v>251</v>
      </c>
      <c r="G4333">
        <v>22988</v>
      </c>
      <c r="H4333">
        <v>21.75</v>
      </c>
      <c r="I4333">
        <v>499989</v>
      </c>
      <c r="J4333" t="s">
        <v>81</v>
      </c>
      <c r="K4333">
        <v>-4.8000052720887587E-2</v>
      </c>
      <c r="L4333">
        <v>-4.8</v>
      </c>
      <c r="M4333" t="s">
        <v>82</v>
      </c>
    </row>
    <row r="4334" spans="1:13">
      <c r="A4334" t="s">
        <v>906</v>
      </c>
      <c r="B4334" t="s">
        <v>907</v>
      </c>
      <c r="C4334" t="str">
        <f>TEXT(D4334, "mmm")</f>
        <v>Mar</v>
      </c>
      <c r="D4334" s="1">
        <v>45379</v>
      </c>
      <c r="E4334" t="s">
        <v>2717</v>
      </c>
      <c r="F4334" t="s">
        <v>251</v>
      </c>
      <c r="G4334">
        <v>114943</v>
      </c>
      <c r="H4334">
        <v>21.75</v>
      </c>
      <c r="I4334">
        <v>2500010.25</v>
      </c>
      <c r="J4334" t="s">
        <v>86</v>
      </c>
      <c r="K4334">
        <v>-4.8000052720887587E-2</v>
      </c>
      <c r="L4334">
        <v>-4.8</v>
      </c>
      <c r="M4334" t="s">
        <v>82</v>
      </c>
    </row>
    <row r="4335" spans="1:13">
      <c r="A4335" t="s">
        <v>906</v>
      </c>
      <c r="B4335" t="s">
        <v>907</v>
      </c>
      <c r="C4335" t="str">
        <f>TEXT(D4335, "mmm")</f>
        <v>Mar</v>
      </c>
      <c r="D4335" s="1">
        <v>45379</v>
      </c>
      <c r="E4335" t="s">
        <v>2718</v>
      </c>
      <c r="F4335" t="s">
        <v>80</v>
      </c>
      <c r="G4335">
        <v>13793</v>
      </c>
      <c r="H4335">
        <v>21.75</v>
      </c>
      <c r="I4335">
        <v>299997.75</v>
      </c>
      <c r="J4335" t="s">
        <v>81</v>
      </c>
      <c r="K4335">
        <v>-4.8000052720887587E-2</v>
      </c>
      <c r="L4335">
        <v>-4.8</v>
      </c>
      <c r="M4335" t="s">
        <v>82</v>
      </c>
    </row>
    <row r="4336" spans="1:13">
      <c r="A4336" t="s">
        <v>103</v>
      </c>
      <c r="B4336" t="s">
        <v>104</v>
      </c>
      <c r="C4336" t="str">
        <f>TEXT(D4336, "mmm")</f>
        <v>Mar</v>
      </c>
      <c r="D4336" s="1">
        <v>45379</v>
      </c>
      <c r="E4336" t="s">
        <v>102</v>
      </c>
      <c r="F4336" t="s">
        <v>101</v>
      </c>
      <c r="G4336">
        <v>12368</v>
      </c>
      <c r="H4336">
        <v>11.81</v>
      </c>
      <c r="I4336">
        <v>146066.07999999999</v>
      </c>
      <c r="J4336" t="s">
        <v>81</v>
      </c>
      <c r="K4336">
        <v>-1.4715756670213961E-2</v>
      </c>
      <c r="L4336">
        <v>-1.4716</v>
      </c>
      <c r="M4336" t="s">
        <v>82</v>
      </c>
    </row>
    <row r="4337" spans="1:13">
      <c r="A4337" t="s">
        <v>103</v>
      </c>
      <c r="B4337" t="s">
        <v>104</v>
      </c>
      <c r="C4337" t="str">
        <f>TEXT(D4337, "mmm")</f>
        <v>Mar</v>
      </c>
      <c r="D4337" s="1">
        <v>45379</v>
      </c>
      <c r="E4337" t="s">
        <v>100</v>
      </c>
      <c r="F4337" t="s">
        <v>101</v>
      </c>
      <c r="G4337">
        <v>12368</v>
      </c>
      <c r="H4337">
        <v>11.81</v>
      </c>
      <c r="I4337">
        <v>146066.07999999999</v>
      </c>
      <c r="J4337" t="s">
        <v>81</v>
      </c>
      <c r="K4337">
        <v>-1.4715756670213961E-2</v>
      </c>
      <c r="L4337">
        <v>-1.4716</v>
      </c>
      <c r="M4337" t="s">
        <v>82</v>
      </c>
    </row>
    <row r="4338" spans="1:13">
      <c r="A4338" t="s">
        <v>291</v>
      </c>
      <c r="B4338" t="s">
        <v>292</v>
      </c>
      <c r="C4338" t="str">
        <f>TEXT(D4338, "mmm")</f>
        <v>Mar</v>
      </c>
      <c r="D4338" s="1">
        <v>45379</v>
      </c>
      <c r="E4338" t="s">
        <v>102</v>
      </c>
      <c r="F4338" t="s">
        <v>101</v>
      </c>
      <c r="G4338">
        <v>106263</v>
      </c>
      <c r="H4338">
        <v>8.15</v>
      </c>
      <c r="I4338">
        <v>866043.45000000007</v>
      </c>
      <c r="J4338" t="s">
        <v>81</v>
      </c>
      <c r="K4338">
        <v>-8.0642394775905513E-2</v>
      </c>
      <c r="L4338">
        <v>-8.0641999999999996</v>
      </c>
      <c r="M4338" t="s">
        <v>82</v>
      </c>
    </row>
    <row r="4339" spans="1:13">
      <c r="A4339" t="s">
        <v>291</v>
      </c>
      <c r="B4339" t="s">
        <v>292</v>
      </c>
      <c r="C4339" t="str">
        <f>TEXT(D4339, "mmm")</f>
        <v>Mar</v>
      </c>
      <c r="D4339" s="1">
        <v>45379</v>
      </c>
      <c r="E4339" t="s">
        <v>100</v>
      </c>
      <c r="F4339" t="s">
        <v>101</v>
      </c>
      <c r="G4339">
        <v>106263</v>
      </c>
      <c r="H4339">
        <v>8.15</v>
      </c>
      <c r="I4339">
        <v>866043.45000000007</v>
      </c>
      <c r="J4339" t="s">
        <v>81</v>
      </c>
      <c r="K4339">
        <v>-8.0642394775905513E-2</v>
      </c>
      <c r="L4339">
        <v>-8.0641999999999996</v>
      </c>
      <c r="M4339" t="s">
        <v>82</v>
      </c>
    </row>
    <row r="4340" spans="1:13">
      <c r="A4340" t="s">
        <v>2531</v>
      </c>
      <c r="B4340" t="s">
        <v>2532</v>
      </c>
      <c r="C4340" t="str">
        <f>TEXT(D4340, "mmm")</f>
        <v>Mar</v>
      </c>
      <c r="D4340" s="1">
        <v>45379</v>
      </c>
      <c r="E4340" t="s">
        <v>2533</v>
      </c>
      <c r="F4340" t="s">
        <v>80</v>
      </c>
      <c r="G4340">
        <v>1512</v>
      </c>
      <c r="H4340">
        <v>13.75</v>
      </c>
      <c r="I4340">
        <v>20790</v>
      </c>
      <c r="J4340" t="s">
        <v>81</v>
      </c>
      <c r="K4340">
        <v>-8.609740723077608E-2</v>
      </c>
      <c r="L4340">
        <v>-8.6097000000000001</v>
      </c>
      <c r="M4340" t="s">
        <v>82</v>
      </c>
    </row>
    <row r="4341" spans="1:13">
      <c r="A4341" t="s">
        <v>2719</v>
      </c>
      <c r="B4341" t="s">
        <v>2720</v>
      </c>
      <c r="C4341" t="str">
        <f>TEXT(D4341, "mmm")</f>
        <v>Mar</v>
      </c>
      <c r="D4341" s="1">
        <v>45379</v>
      </c>
      <c r="E4341" t="s">
        <v>2721</v>
      </c>
      <c r="F4341" t="s">
        <v>217</v>
      </c>
      <c r="G4341">
        <v>3000</v>
      </c>
      <c r="H4341">
        <v>3.53</v>
      </c>
      <c r="I4341">
        <v>10590</v>
      </c>
      <c r="J4341" t="s">
        <v>86</v>
      </c>
      <c r="K4341">
        <v>-0.2253521126760564</v>
      </c>
      <c r="L4341">
        <v>-22.5352</v>
      </c>
      <c r="M4341" t="s">
        <v>82</v>
      </c>
    </row>
    <row r="4342" spans="1:13">
      <c r="A4342" t="s">
        <v>860</v>
      </c>
      <c r="B4342" t="s">
        <v>861</v>
      </c>
      <c r="C4342" t="str">
        <f>TEXT(D4342, "mmm")</f>
        <v>Mar</v>
      </c>
      <c r="D4342" s="1">
        <v>45379</v>
      </c>
      <c r="E4342" t="s">
        <v>862</v>
      </c>
      <c r="F4342" t="s">
        <v>118</v>
      </c>
      <c r="G4342">
        <v>1600</v>
      </c>
      <c r="H4342">
        <v>15.8</v>
      </c>
      <c r="I4342">
        <v>25280</v>
      </c>
      <c r="J4342" t="s">
        <v>81</v>
      </c>
      <c r="K4342">
        <v>-7.0358299470129837E-2</v>
      </c>
      <c r="L4342">
        <v>-7.0358000000000001</v>
      </c>
      <c r="M4342" t="s">
        <v>82</v>
      </c>
    </row>
    <row r="4343" spans="1:13">
      <c r="A4343" t="s">
        <v>860</v>
      </c>
      <c r="B4343" t="s">
        <v>861</v>
      </c>
      <c r="C4343" t="str">
        <f>TEXT(D4343, "mmm")</f>
        <v>Mar</v>
      </c>
      <c r="D4343" s="1">
        <v>45379</v>
      </c>
      <c r="E4343" t="s">
        <v>862</v>
      </c>
      <c r="F4343" t="s">
        <v>118</v>
      </c>
      <c r="G4343">
        <v>4550</v>
      </c>
      <c r="H4343">
        <v>16.559999999999999</v>
      </c>
      <c r="I4343">
        <v>75348</v>
      </c>
      <c r="J4343" t="s">
        <v>81</v>
      </c>
      <c r="K4343">
        <v>-7.0358299470129837E-2</v>
      </c>
      <c r="L4343">
        <v>-7.0358000000000001</v>
      </c>
      <c r="M4343" t="s">
        <v>82</v>
      </c>
    </row>
    <row r="4344" spans="1:13">
      <c r="A4344" t="s">
        <v>906</v>
      </c>
      <c r="B4344" t="s">
        <v>907</v>
      </c>
      <c r="C4344" t="str">
        <f>TEXT(D4344, "mmm")</f>
        <v>Mar</v>
      </c>
      <c r="D4344" s="1">
        <v>45379</v>
      </c>
      <c r="E4344" t="s">
        <v>2722</v>
      </c>
      <c r="F4344" t="s">
        <v>80</v>
      </c>
      <c r="G4344">
        <v>13793</v>
      </c>
      <c r="H4344">
        <v>21.75</v>
      </c>
      <c r="I4344">
        <v>299997.75</v>
      </c>
      <c r="J4344" t="s">
        <v>81</v>
      </c>
      <c r="K4344">
        <v>-4.8000052720887587E-2</v>
      </c>
      <c r="L4344">
        <v>-4.8</v>
      </c>
      <c r="M4344" t="s">
        <v>82</v>
      </c>
    </row>
    <row r="4345" spans="1:13">
      <c r="A4345" t="s">
        <v>65</v>
      </c>
      <c r="B4345" t="s">
        <v>2708</v>
      </c>
      <c r="C4345" t="str">
        <f>TEXT(D4345, "mmm")</f>
        <v>Mar</v>
      </c>
      <c r="D4345" s="1">
        <v>45379</v>
      </c>
      <c r="E4345" t="s">
        <v>2723</v>
      </c>
      <c r="F4345" t="s">
        <v>80</v>
      </c>
      <c r="G4345">
        <v>30000</v>
      </c>
      <c r="H4345">
        <v>7.25</v>
      </c>
      <c r="I4345">
        <v>217500</v>
      </c>
      <c r="J4345" t="s">
        <v>81</v>
      </c>
      <c r="K4345">
        <v>1.0952380952380949</v>
      </c>
      <c r="L4345">
        <v>109.52379999999999</v>
      </c>
      <c r="M4345" t="s">
        <v>82</v>
      </c>
    </row>
    <row r="4346" spans="1:13">
      <c r="A4346" t="s">
        <v>65</v>
      </c>
      <c r="B4346" t="s">
        <v>2708</v>
      </c>
      <c r="C4346" t="str">
        <f>TEXT(D4346, "mmm")</f>
        <v>Mar</v>
      </c>
      <c r="D4346" s="1">
        <v>45379</v>
      </c>
      <c r="E4346" t="s">
        <v>2724</v>
      </c>
      <c r="F4346" t="s">
        <v>217</v>
      </c>
      <c r="G4346">
        <v>17242</v>
      </c>
      <c r="H4346">
        <v>7.25</v>
      </c>
      <c r="I4346">
        <v>125004.5</v>
      </c>
      <c r="J4346" t="s">
        <v>81</v>
      </c>
      <c r="K4346">
        <v>1.0952380952380949</v>
      </c>
      <c r="L4346">
        <v>109.52379999999999</v>
      </c>
      <c r="M4346" t="s">
        <v>82</v>
      </c>
    </row>
    <row r="4347" spans="1:13">
      <c r="A4347" t="s">
        <v>129</v>
      </c>
      <c r="B4347" t="s">
        <v>130</v>
      </c>
      <c r="C4347" t="str">
        <f>TEXT(D4347, "mmm")</f>
        <v>Mar</v>
      </c>
      <c r="D4347" s="1">
        <v>45379</v>
      </c>
      <c r="E4347" t="s">
        <v>110</v>
      </c>
      <c r="F4347" t="s">
        <v>101</v>
      </c>
      <c r="G4347">
        <v>168500</v>
      </c>
      <c r="H4347">
        <v>7.03</v>
      </c>
      <c r="I4347">
        <v>1184555</v>
      </c>
      <c r="J4347" t="s">
        <v>86</v>
      </c>
      <c r="K4347">
        <v>-1.422480490544009E-2</v>
      </c>
      <c r="L4347">
        <v>-1.4225000000000001</v>
      </c>
      <c r="M4347" t="s">
        <v>82</v>
      </c>
    </row>
    <row r="4348" spans="1:13">
      <c r="A4348" t="s">
        <v>129</v>
      </c>
      <c r="B4348" t="s">
        <v>130</v>
      </c>
      <c r="C4348" t="str">
        <f>TEXT(D4348, "mmm")</f>
        <v>Mar</v>
      </c>
      <c r="D4348" s="1">
        <v>45379</v>
      </c>
      <c r="E4348" t="s">
        <v>111</v>
      </c>
      <c r="F4348" t="s">
        <v>101</v>
      </c>
      <c r="G4348">
        <v>168500</v>
      </c>
      <c r="H4348">
        <v>7.03</v>
      </c>
      <c r="I4348">
        <v>1184555</v>
      </c>
      <c r="J4348" t="s">
        <v>86</v>
      </c>
      <c r="K4348">
        <v>-1.422480490544009E-2</v>
      </c>
      <c r="L4348">
        <v>-1.4225000000000001</v>
      </c>
      <c r="M4348" t="s">
        <v>82</v>
      </c>
    </row>
    <row r="4349" spans="1:13">
      <c r="A4349" t="s">
        <v>129</v>
      </c>
      <c r="B4349" t="s">
        <v>130</v>
      </c>
      <c r="C4349" t="str">
        <f>TEXT(D4349, "mmm")</f>
        <v>Mar</v>
      </c>
      <c r="D4349" s="1">
        <v>45379</v>
      </c>
      <c r="E4349" t="s">
        <v>109</v>
      </c>
      <c r="F4349" t="s">
        <v>101</v>
      </c>
      <c r="G4349">
        <v>168500</v>
      </c>
      <c r="H4349">
        <v>7.03</v>
      </c>
      <c r="I4349">
        <v>1184555</v>
      </c>
      <c r="J4349" t="s">
        <v>86</v>
      </c>
      <c r="K4349">
        <v>-1.422480490544009E-2</v>
      </c>
      <c r="L4349">
        <v>-1.4225000000000001</v>
      </c>
      <c r="M4349" t="s">
        <v>82</v>
      </c>
    </row>
    <row r="4350" spans="1:13">
      <c r="A4350" t="s">
        <v>129</v>
      </c>
      <c r="B4350" t="s">
        <v>130</v>
      </c>
      <c r="C4350" t="str">
        <f>TEXT(D4350, "mmm")</f>
        <v>Mar</v>
      </c>
      <c r="D4350" s="1">
        <v>45379</v>
      </c>
      <c r="E4350" t="s">
        <v>110</v>
      </c>
      <c r="F4350" t="s">
        <v>101</v>
      </c>
      <c r="G4350">
        <v>30493</v>
      </c>
      <c r="H4350">
        <v>7</v>
      </c>
      <c r="I4350">
        <v>213451</v>
      </c>
      <c r="J4350" t="s">
        <v>81</v>
      </c>
      <c r="K4350">
        <v>-1.422480490544009E-2</v>
      </c>
      <c r="L4350">
        <v>-1.4225000000000001</v>
      </c>
      <c r="M4350" t="s">
        <v>82</v>
      </c>
    </row>
    <row r="4351" spans="1:13">
      <c r="A4351" t="s">
        <v>129</v>
      </c>
      <c r="B4351" t="s">
        <v>130</v>
      </c>
      <c r="C4351" t="str">
        <f>TEXT(D4351, "mmm")</f>
        <v>Mar</v>
      </c>
      <c r="D4351" s="1">
        <v>45379</v>
      </c>
      <c r="E4351" t="s">
        <v>111</v>
      </c>
      <c r="F4351" t="s">
        <v>101</v>
      </c>
      <c r="G4351">
        <v>30493</v>
      </c>
      <c r="H4351">
        <v>7</v>
      </c>
      <c r="I4351">
        <v>213451</v>
      </c>
      <c r="J4351" t="s">
        <v>81</v>
      </c>
      <c r="K4351">
        <v>-1.422480490544009E-2</v>
      </c>
      <c r="L4351">
        <v>-1.4225000000000001</v>
      </c>
      <c r="M4351" t="s">
        <v>82</v>
      </c>
    </row>
    <row r="4352" spans="1:13">
      <c r="A4352" t="s">
        <v>129</v>
      </c>
      <c r="B4352" t="s">
        <v>130</v>
      </c>
      <c r="C4352" t="str">
        <f>TEXT(D4352, "mmm")</f>
        <v>Mar</v>
      </c>
      <c r="D4352" s="1">
        <v>45379</v>
      </c>
      <c r="E4352" t="s">
        <v>109</v>
      </c>
      <c r="F4352" t="s">
        <v>101</v>
      </c>
      <c r="G4352">
        <v>30493</v>
      </c>
      <c r="H4352">
        <v>7</v>
      </c>
      <c r="I4352">
        <v>213451</v>
      </c>
      <c r="J4352" t="s">
        <v>81</v>
      </c>
      <c r="K4352">
        <v>-1.422480490544009E-2</v>
      </c>
      <c r="L4352">
        <v>-1.4225000000000001</v>
      </c>
      <c r="M4352" t="s">
        <v>82</v>
      </c>
    </row>
    <row r="4353" spans="1:13">
      <c r="A4353" t="s">
        <v>65</v>
      </c>
      <c r="B4353" t="s">
        <v>2708</v>
      </c>
      <c r="C4353" t="str">
        <f>TEXT(D4353, "mmm")</f>
        <v>Mar</v>
      </c>
      <c r="D4353" s="1">
        <v>45379</v>
      </c>
      <c r="E4353" t="s">
        <v>2725</v>
      </c>
      <c r="F4353" t="s">
        <v>101</v>
      </c>
      <c r="G4353">
        <v>150000</v>
      </c>
      <c r="H4353">
        <v>7.25</v>
      </c>
      <c r="I4353">
        <v>1087500</v>
      </c>
      <c r="J4353" t="s">
        <v>86</v>
      </c>
      <c r="K4353">
        <v>1.0952380952380949</v>
      </c>
      <c r="L4353">
        <v>109.52379999999999</v>
      </c>
      <c r="M4353" t="s">
        <v>82</v>
      </c>
    </row>
    <row r="4354" spans="1:13">
      <c r="A4354" t="s">
        <v>2726</v>
      </c>
      <c r="B4354" t="s">
        <v>2727</v>
      </c>
      <c r="C4354" t="str">
        <f>TEXT(D4354, "mmm")</f>
        <v>Mar</v>
      </c>
      <c r="D4354" s="1">
        <v>45379</v>
      </c>
      <c r="E4354" t="s">
        <v>2728</v>
      </c>
      <c r="F4354" t="s">
        <v>80</v>
      </c>
      <c r="G4354">
        <v>30000</v>
      </c>
      <c r="H4354">
        <v>3.86</v>
      </c>
      <c r="I4354">
        <v>115800</v>
      </c>
      <c r="J4354" t="s">
        <v>86</v>
      </c>
      <c r="K4354">
        <v>-0.16445620389809959</v>
      </c>
      <c r="L4354">
        <v>-16.445599999999999</v>
      </c>
      <c r="M4354" t="s">
        <v>82</v>
      </c>
    </row>
    <row r="4355" spans="1:13">
      <c r="A4355" t="s">
        <v>680</v>
      </c>
      <c r="B4355" t="s">
        <v>681</v>
      </c>
      <c r="C4355" t="str">
        <f>TEXT(D4355, "mmm")</f>
        <v>Mar</v>
      </c>
      <c r="D4355" s="1">
        <v>45379</v>
      </c>
      <c r="E4355" t="s">
        <v>2729</v>
      </c>
      <c r="F4355" t="s">
        <v>80</v>
      </c>
      <c r="G4355">
        <v>500</v>
      </c>
      <c r="H4355">
        <v>20.010000000000002</v>
      </c>
      <c r="I4355">
        <v>10005</v>
      </c>
      <c r="J4355" t="s">
        <v>81</v>
      </c>
      <c r="K4355">
        <v>-1.6491741329553E-2</v>
      </c>
      <c r="L4355">
        <v>-1.6492</v>
      </c>
      <c r="M4355" t="s">
        <v>82</v>
      </c>
    </row>
    <row r="4356" spans="1:13">
      <c r="A4356" t="s">
        <v>142</v>
      </c>
      <c r="B4356" t="s">
        <v>143</v>
      </c>
      <c r="C4356" t="str">
        <f>TEXT(D4356, "mmm")</f>
        <v>Mar</v>
      </c>
      <c r="D4356" s="1">
        <v>45379</v>
      </c>
      <c r="E4356" t="s">
        <v>100</v>
      </c>
      <c r="F4356" t="s">
        <v>101</v>
      </c>
      <c r="G4356">
        <v>203385</v>
      </c>
      <c r="H4356">
        <v>17.37</v>
      </c>
      <c r="I4356">
        <v>3532797.45</v>
      </c>
      <c r="J4356" t="s">
        <v>86</v>
      </c>
      <c r="K4356">
        <v>-4.4479055962409197E-2</v>
      </c>
      <c r="L4356">
        <v>-4.4478999999999997</v>
      </c>
      <c r="M4356" t="s">
        <v>82</v>
      </c>
    </row>
    <row r="4357" spans="1:13">
      <c r="A4357" t="s">
        <v>142</v>
      </c>
      <c r="B4357" t="s">
        <v>143</v>
      </c>
      <c r="C4357" t="str">
        <f>TEXT(D4357, "mmm")</f>
        <v>Mar</v>
      </c>
      <c r="D4357" s="1">
        <v>45379</v>
      </c>
      <c r="E4357" t="s">
        <v>102</v>
      </c>
      <c r="F4357" t="s">
        <v>101</v>
      </c>
      <c r="G4357">
        <v>203385</v>
      </c>
      <c r="H4357">
        <v>17.37</v>
      </c>
      <c r="I4357">
        <v>3532797.45</v>
      </c>
      <c r="J4357" t="s">
        <v>86</v>
      </c>
      <c r="K4357">
        <v>-4.4479055962409197E-2</v>
      </c>
      <c r="L4357">
        <v>-4.4478999999999997</v>
      </c>
      <c r="M4357" t="s">
        <v>82</v>
      </c>
    </row>
    <row r="4358" spans="1:13">
      <c r="A4358" t="s">
        <v>65</v>
      </c>
      <c r="B4358" t="s">
        <v>2708</v>
      </c>
      <c r="C4358" t="str">
        <f>TEXT(D4358, "mmm")</f>
        <v>Mar</v>
      </c>
      <c r="D4358" s="1">
        <v>45379</v>
      </c>
      <c r="E4358" t="s">
        <v>2730</v>
      </c>
      <c r="F4358" t="s">
        <v>80</v>
      </c>
      <c r="G4358">
        <v>13794</v>
      </c>
      <c r="H4358">
        <v>7.25</v>
      </c>
      <c r="I4358">
        <v>100006.5</v>
      </c>
      <c r="J4358" t="s">
        <v>81</v>
      </c>
      <c r="K4358">
        <v>1.0952380952380949</v>
      </c>
      <c r="L4358">
        <v>109.52379999999999</v>
      </c>
      <c r="M4358" t="s">
        <v>82</v>
      </c>
    </row>
    <row r="4359" spans="1:13">
      <c r="A4359" t="s">
        <v>653</v>
      </c>
      <c r="B4359" t="s">
        <v>654</v>
      </c>
      <c r="C4359" t="str">
        <f>TEXT(D4359, "mmm")</f>
        <v>Mar</v>
      </c>
      <c r="D4359" s="1">
        <v>45379</v>
      </c>
      <c r="E4359" t="s">
        <v>655</v>
      </c>
      <c r="F4359" t="s">
        <v>80</v>
      </c>
      <c r="G4359">
        <v>426.44</v>
      </c>
      <c r="H4359">
        <v>23.45</v>
      </c>
      <c r="I4359">
        <v>10000.018</v>
      </c>
      <c r="J4359" t="s">
        <v>81</v>
      </c>
      <c r="K4359">
        <v>-1.8189446655217711E-2</v>
      </c>
      <c r="L4359">
        <v>-1.8189</v>
      </c>
      <c r="M4359" t="s">
        <v>82</v>
      </c>
    </row>
    <row r="4360" spans="1:13">
      <c r="A4360" t="s">
        <v>2174</v>
      </c>
      <c r="B4360" t="s">
        <v>2175</v>
      </c>
      <c r="C4360" t="str">
        <f>TEXT(D4360, "mmm")</f>
        <v>Mar</v>
      </c>
      <c r="D4360" s="1">
        <v>45379</v>
      </c>
      <c r="E4360" t="s">
        <v>2552</v>
      </c>
      <c r="F4360" t="s">
        <v>101</v>
      </c>
      <c r="G4360">
        <v>12857</v>
      </c>
      <c r="H4360">
        <v>7.1</v>
      </c>
      <c r="I4360">
        <v>91284.7</v>
      </c>
      <c r="J4360" t="s">
        <v>86</v>
      </c>
      <c r="K4360">
        <v>1.2482684065425079E-2</v>
      </c>
      <c r="L4360">
        <v>1.2483</v>
      </c>
      <c r="M4360" t="s">
        <v>82</v>
      </c>
    </row>
    <row r="4361" spans="1:13">
      <c r="A4361" t="s">
        <v>2174</v>
      </c>
      <c r="B4361" t="s">
        <v>2175</v>
      </c>
      <c r="C4361" t="str">
        <f>TEXT(D4361, "mmm")</f>
        <v>Mar</v>
      </c>
      <c r="D4361" s="1">
        <v>45379</v>
      </c>
      <c r="E4361" t="s">
        <v>2550</v>
      </c>
      <c r="F4361" t="s">
        <v>101</v>
      </c>
      <c r="G4361">
        <v>12857</v>
      </c>
      <c r="H4361">
        <v>7.1</v>
      </c>
      <c r="I4361">
        <v>91284.7</v>
      </c>
      <c r="J4361" t="s">
        <v>86</v>
      </c>
      <c r="K4361">
        <v>1.2482684065425079E-2</v>
      </c>
      <c r="L4361">
        <v>1.2483</v>
      </c>
      <c r="M4361" t="s">
        <v>82</v>
      </c>
    </row>
    <row r="4362" spans="1:13">
      <c r="A4362" t="s">
        <v>2174</v>
      </c>
      <c r="B4362" t="s">
        <v>2175</v>
      </c>
      <c r="C4362" t="str">
        <f>TEXT(D4362, "mmm")</f>
        <v>Mar</v>
      </c>
      <c r="D4362" s="1">
        <v>45379</v>
      </c>
      <c r="E4362" t="s">
        <v>2551</v>
      </c>
      <c r="F4362" t="s">
        <v>101</v>
      </c>
      <c r="G4362">
        <v>12857</v>
      </c>
      <c r="H4362">
        <v>7.1</v>
      </c>
      <c r="I4362">
        <v>91284.7</v>
      </c>
      <c r="J4362" t="s">
        <v>86</v>
      </c>
      <c r="K4362">
        <v>1.2482684065425079E-2</v>
      </c>
      <c r="L4362">
        <v>1.2483</v>
      </c>
      <c r="M4362" t="s">
        <v>82</v>
      </c>
    </row>
    <row r="4363" spans="1:13">
      <c r="A4363" t="s">
        <v>2174</v>
      </c>
      <c r="B4363" t="s">
        <v>2175</v>
      </c>
      <c r="C4363" t="str">
        <f>TEXT(D4363, "mmm")</f>
        <v>Mar</v>
      </c>
      <c r="D4363" s="1">
        <v>45379</v>
      </c>
      <c r="E4363" t="s">
        <v>2549</v>
      </c>
      <c r="F4363" t="s">
        <v>101</v>
      </c>
      <c r="G4363">
        <v>12857</v>
      </c>
      <c r="H4363">
        <v>7.1</v>
      </c>
      <c r="I4363">
        <v>91284.7</v>
      </c>
      <c r="J4363" t="s">
        <v>86</v>
      </c>
      <c r="K4363">
        <v>1.2482684065425079E-2</v>
      </c>
      <c r="L4363">
        <v>1.2483</v>
      </c>
      <c r="M4363" t="s">
        <v>82</v>
      </c>
    </row>
    <row r="4364" spans="1:13">
      <c r="A4364" t="s">
        <v>65</v>
      </c>
      <c r="B4364" t="s">
        <v>2708</v>
      </c>
      <c r="C4364" t="str">
        <f>TEXT(D4364, "mmm")</f>
        <v>Mar</v>
      </c>
      <c r="D4364" s="1">
        <v>45379</v>
      </c>
      <c r="E4364" t="s">
        <v>2731</v>
      </c>
      <c r="F4364" t="s">
        <v>251</v>
      </c>
      <c r="G4364">
        <v>68966</v>
      </c>
      <c r="H4364">
        <v>7.25</v>
      </c>
      <c r="I4364">
        <v>500003.5</v>
      </c>
      <c r="J4364" t="s">
        <v>86</v>
      </c>
      <c r="K4364">
        <v>1.0952380952380949</v>
      </c>
      <c r="L4364">
        <v>109.52379999999999</v>
      </c>
      <c r="M4364" t="s">
        <v>82</v>
      </c>
    </row>
    <row r="4365" spans="1:13">
      <c r="A4365" t="s">
        <v>549</v>
      </c>
      <c r="B4365" t="s">
        <v>550</v>
      </c>
      <c r="C4365" t="str">
        <f>TEXT(D4365, "mmm")</f>
        <v>Mar</v>
      </c>
      <c r="D4365" s="1">
        <v>45379</v>
      </c>
      <c r="E4365" t="s">
        <v>2732</v>
      </c>
      <c r="F4365" t="s">
        <v>118</v>
      </c>
      <c r="G4365">
        <v>1004.82</v>
      </c>
      <c r="H4365">
        <v>20.440000000000001</v>
      </c>
      <c r="I4365">
        <v>20538.520799999998</v>
      </c>
      <c r="J4365" t="s">
        <v>81</v>
      </c>
      <c r="K4365">
        <v>-7.6922945582196145E-2</v>
      </c>
      <c r="L4365">
        <v>-7.6923000000000004</v>
      </c>
      <c r="M4365" t="s">
        <v>82</v>
      </c>
    </row>
    <row r="4366" spans="1:13">
      <c r="A4366" t="s">
        <v>549</v>
      </c>
      <c r="B4366" t="s">
        <v>550</v>
      </c>
      <c r="C4366" t="str">
        <f>TEXT(D4366, "mmm")</f>
        <v>Mar</v>
      </c>
      <c r="D4366" s="1">
        <v>45379</v>
      </c>
      <c r="E4366" t="s">
        <v>2733</v>
      </c>
      <c r="F4366" t="s">
        <v>118</v>
      </c>
      <c r="G4366">
        <v>1004.82</v>
      </c>
      <c r="H4366">
        <v>20.440000000000001</v>
      </c>
      <c r="I4366">
        <v>20538.520799999998</v>
      </c>
      <c r="J4366" t="s">
        <v>81</v>
      </c>
      <c r="K4366">
        <v>-7.6922945582196145E-2</v>
      </c>
      <c r="L4366">
        <v>-7.6923000000000004</v>
      </c>
      <c r="M4366" t="s">
        <v>82</v>
      </c>
    </row>
    <row r="4367" spans="1:13">
      <c r="A4367" t="s">
        <v>2734</v>
      </c>
      <c r="B4367" t="s">
        <v>2735</v>
      </c>
      <c r="C4367" t="str">
        <f>TEXT(D4367, "mmm")</f>
        <v>Mar</v>
      </c>
      <c r="D4367" s="1">
        <v>45379</v>
      </c>
      <c r="E4367" t="s">
        <v>2736</v>
      </c>
      <c r="F4367" t="s">
        <v>128</v>
      </c>
      <c r="G4367">
        <v>10000</v>
      </c>
      <c r="H4367">
        <v>8.09</v>
      </c>
      <c r="I4367">
        <v>80900</v>
      </c>
      <c r="J4367" t="s">
        <v>86</v>
      </c>
      <c r="K4367">
        <v>-0.1202531507329883</v>
      </c>
      <c r="L4367">
        <v>-12.0253</v>
      </c>
      <c r="M4367" t="s">
        <v>82</v>
      </c>
    </row>
    <row r="4368" spans="1:13">
      <c r="A4368" t="s">
        <v>2734</v>
      </c>
      <c r="B4368" t="s">
        <v>2735</v>
      </c>
      <c r="C4368" t="str">
        <f>TEXT(D4368, "mmm")</f>
        <v>Mar</v>
      </c>
      <c r="D4368" s="1">
        <v>45379</v>
      </c>
      <c r="E4368" t="s">
        <v>2737</v>
      </c>
      <c r="F4368" t="s">
        <v>80</v>
      </c>
      <c r="G4368">
        <v>10000</v>
      </c>
      <c r="H4368">
        <v>8.09</v>
      </c>
      <c r="I4368">
        <v>80900</v>
      </c>
      <c r="J4368" t="s">
        <v>86</v>
      </c>
      <c r="K4368">
        <v>-0.1202531507329883</v>
      </c>
      <c r="L4368">
        <v>-12.0253</v>
      </c>
      <c r="M4368" t="s">
        <v>82</v>
      </c>
    </row>
    <row r="4369" spans="1:13">
      <c r="A4369" t="s">
        <v>906</v>
      </c>
      <c r="B4369" t="s">
        <v>907</v>
      </c>
      <c r="C4369" t="str">
        <f>TEXT(D4369, "mmm")</f>
        <v>Mar</v>
      </c>
      <c r="D4369" s="1">
        <v>45379</v>
      </c>
      <c r="E4369" t="s">
        <v>2738</v>
      </c>
      <c r="F4369" t="s">
        <v>80</v>
      </c>
      <c r="G4369">
        <v>2298</v>
      </c>
      <c r="H4369">
        <v>21.75</v>
      </c>
      <c r="I4369">
        <v>49981.5</v>
      </c>
      <c r="J4369" t="s">
        <v>81</v>
      </c>
      <c r="K4369">
        <v>-4.8000052720887587E-2</v>
      </c>
      <c r="L4369">
        <v>-4.8</v>
      </c>
      <c r="M4369" t="s">
        <v>82</v>
      </c>
    </row>
    <row r="4370" spans="1:13">
      <c r="A4370" t="s">
        <v>285</v>
      </c>
      <c r="B4370" t="s">
        <v>286</v>
      </c>
      <c r="C4370" t="str">
        <f>TEXT(D4370, "mmm")</f>
        <v>Mar</v>
      </c>
      <c r="D4370" s="1">
        <v>45379</v>
      </c>
      <c r="E4370" t="s">
        <v>100</v>
      </c>
      <c r="F4370" t="s">
        <v>101</v>
      </c>
      <c r="G4370">
        <v>16297</v>
      </c>
      <c r="H4370">
        <v>16.329999999999998</v>
      </c>
      <c r="I4370">
        <v>266130.01</v>
      </c>
      <c r="J4370" t="s">
        <v>81</v>
      </c>
      <c r="K4370">
        <v>-7.3946319712784314E-2</v>
      </c>
      <c r="L4370">
        <v>-7.3945999999999996</v>
      </c>
      <c r="M4370" t="s">
        <v>82</v>
      </c>
    </row>
    <row r="4371" spans="1:13">
      <c r="A4371" t="s">
        <v>285</v>
      </c>
      <c r="B4371" t="s">
        <v>286</v>
      </c>
      <c r="C4371" t="str">
        <f>TEXT(D4371, "mmm")</f>
        <v>Mar</v>
      </c>
      <c r="D4371" s="1">
        <v>45379</v>
      </c>
      <c r="E4371" t="s">
        <v>102</v>
      </c>
      <c r="F4371" t="s">
        <v>101</v>
      </c>
      <c r="G4371">
        <v>16297</v>
      </c>
      <c r="H4371">
        <v>16.329999999999998</v>
      </c>
      <c r="I4371">
        <v>266130.01</v>
      </c>
      <c r="J4371" t="s">
        <v>81</v>
      </c>
      <c r="K4371">
        <v>-7.3946319712784314E-2</v>
      </c>
      <c r="L4371">
        <v>-7.3945999999999996</v>
      </c>
      <c r="M4371" t="s">
        <v>82</v>
      </c>
    </row>
    <row r="4372" spans="1:13">
      <c r="A4372" t="s">
        <v>1742</v>
      </c>
      <c r="B4372" t="s">
        <v>1743</v>
      </c>
      <c r="C4372" t="str">
        <f>TEXT(D4372, "mmm")</f>
        <v>Mar</v>
      </c>
      <c r="D4372" s="1">
        <v>45379</v>
      </c>
      <c r="E4372" t="s">
        <v>110</v>
      </c>
      <c r="F4372" t="s">
        <v>101</v>
      </c>
      <c r="G4372">
        <v>16000</v>
      </c>
      <c r="H4372">
        <v>27.12</v>
      </c>
      <c r="I4372">
        <v>433920</v>
      </c>
      <c r="J4372" t="s">
        <v>81</v>
      </c>
      <c r="K4372">
        <v>-0.15444153174793501</v>
      </c>
      <c r="L4372">
        <v>-15.4442</v>
      </c>
      <c r="M4372" t="s">
        <v>82</v>
      </c>
    </row>
    <row r="4373" spans="1:13">
      <c r="A4373" t="s">
        <v>1742</v>
      </c>
      <c r="B4373" t="s">
        <v>1743</v>
      </c>
      <c r="C4373" t="str">
        <f>TEXT(D4373, "mmm")</f>
        <v>Mar</v>
      </c>
      <c r="D4373" s="1">
        <v>45379</v>
      </c>
      <c r="E4373" t="s">
        <v>109</v>
      </c>
      <c r="F4373" t="s">
        <v>101</v>
      </c>
      <c r="G4373">
        <v>16000</v>
      </c>
      <c r="H4373">
        <v>27.12</v>
      </c>
      <c r="I4373">
        <v>433920</v>
      </c>
      <c r="J4373" t="s">
        <v>81</v>
      </c>
      <c r="K4373">
        <v>-0.15444153174793501</v>
      </c>
      <c r="L4373">
        <v>-15.4442</v>
      </c>
      <c r="M4373" t="s">
        <v>82</v>
      </c>
    </row>
    <row r="4374" spans="1:13">
      <c r="A4374" t="s">
        <v>1742</v>
      </c>
      <c r="B4374" t="s">
        <v>1743</v>
      </c>
      <c r="C4374" t="str">
        <f>TEXT(D4374, "mmm")</f>
        <v>Mar</v>
      </c>
      <c r="D4374" s="1">
        <v>45379</v>
      </c>
      <c r="E4374" t="s">
        <v>111</v>
      </c>
      <c r="F4374" t="s">
        <v>101</v>
      </c>
      <c r="G4374">
        <v>16000</v>
      </c>
      <c r="H4374">
        <v>27.12</v>
      </c>
      <c r="I4374">
        <v>433920</v>
      </c>
      <c r="J4374" t="s">
        <v>81</v>
      </c>
      <c r="K4374">
        <v>-0.15444153174793501</v>
      </c>
      <c r="L4374">
        <v>-15.4442</v>
      </c>
      <c r="M4374" t="s">
        <v>82</v>
      </c>
    </row>
    <row r="4375" spans="1:13">
      <c r="A4375" t="s">
        <v>906</v>
      </c>
      <c r="B4375" t="s">
        <v>907</v>
      </c>
      <c r="C4375" t="str">
        <f>TEXT(D4375, "mmm")</f>
        <v>Mar</v>
      </c>
      <c r="D4375" s="1">
        <v>45379</v>
      </c>
      <c r="E4375" t="s">
        <v>908</v>
      </c>
      <c r="F4375" t="s">
        <v>80</v>
      </c>
      <c r="G4375">
        <v>80460</v>
      </c>
      <c r="H4375">
        <v>21.75</v>
      </c>
      <c r="I4375">
        <v>1750005</v>
      </c>
      <c r="J4375" t="s">
        <v>86</v>
      </c>
      <c r="K4375">
        <v>-4.8000052720887587E-2</v>
      </c>
      <c r="L4375">
        <v>-4.8</v>
      </c>
      <c r="M4375" t="s">
        <v>82</v>
      </c>
    </row>
    <row r="4376" spans="1:13">
      <c r="A4376" t="s">
        <v>1466</v>
      </c>
      <c r="B4376" t="s">
        <v>1467</v>
      </c>
      <c r="C4376" t="str">
        <f>TEXT(D4376, "mmm")</f>
        <v>Mar</v>
      </c>
      <c r="D4376" s="1">
        <v>45379</v>
      </c>
      <c r="E4376" t="s">
        <v>1468</v>
      </c>
      <c r="F4376" t="s">
        <v>118</v>
      </c>
      <c r="G4376">
        <v>5000</v>
      </c>
      <c r="H4376">
        <v>22.23</v>
      </c>
      <c r="I4376">
        <v>111150</v>
      </c>
      <c r="J4376" t="s">
        <v>81</v>
      </c>
      <c r="K4376">
        <v>-9.9098655233582633E-3</v>
      </c>
      <c r="L4376">
        <v>-0.99099999999999999</v>
      </c>
      <c r="M4376" t="s">
        <v>82</v>
      </c>
    </row>
    <row r="4377" spans="1:13">
      <c r="A4377" t="s">
        <v>2578</v>
      </c>
      <c r="B4377" t="s">
        <v>2579</v>
      </c>
      <c r="C4377" t="str">
        <f>TEXT(D4377, "mmm")</f>
        <v>Mar</v>
      </c>
      <c r="D4377" s="1">
        <v>45380</v>
      </c>
      <c r="E4377" t="s">
        <v>2580</v>
      </c>
      <c r="F4377" t="s">
        <v>217</v>
      </c>
      <c r="G4377">
        <v>2500000</v>
      </c>
      <c r="H4377">
        <v>0.01</v>
      </c>
      <c r="I4377">
        <v>25000</v>
      </c>
      <c r="J4377" t="s">
        <v>81</v>
      </c>
      <c r="K4377">
        <v>-0.1379310658590637</v>
      </c>
      <c r="L4377">
        <v>-13.793100000000001</v>
      </c>
      <c r="M4377" t="s">
        <v>82</v>
      </c>
    </row>
    <row r="4378" spans="1:13">
      <c r="A4378" t="s">
        <v>2739</v>
      </c>
      <c r="B4378" t="s">
        <v>2740</v>
      </c>
      <c r="C4378" t="str">
        <f>TEXT(D4378, "mmm")</f>
        <v>Mar</v>
      </c>
      <c r="D4378" s="1">
        <v>45380</v>
      </c>
      <c r="E4378" t="s">
        <v>2741</v>
      </c>
      <c r="F4378" t="s">
        <v>118</v>
      </c>
      <c r="G4378">
        <v>155.80000000000001</v>
      </c>
      <c r="H4378">
        <v>90.81</v>
      </c>
      <c r="I4378">
        <v>14148.198</v>
      </c>
      <c r="J4378" t="s">
        <v>86</v>
      </c>
      <c r="K4378">
        <v>-1.1181232921680721E-2</v>
      </c>
      <c r="L4378">
        <v>-1.1181000000000001</v>
      </c>
      <c r="M4378" t="s">
        <v>82</v>
      </c>
    </row>
    <row r="4379" spans="1:13">
      <c r="A4379" t="s">
        <v>2742</v>
      </c>
      <c r="B4379" t="s">
        <v>2743</v>
      </c>
      <c r="C4379" t="str">
        <f>TEXT(D4379, "mmm")</f>
        <v>Mar</v>
      </c>
      <c r="D4379" s="1">
        <v>45382</v>
      </c>
      <c r="E4379" t="s">
        <v>2744</v>
      </c>
      <c r="F4379" t="s">
        <v>251</v>
      </c>
      <c r="G4379">
        <v>550122</v>
      </c>
      <c r="H4379">
        <v>0.4</v>
      </c>
      <c r="I4379">
        <v>220048.8</v>
      </c>
      <c r="J4379" t="s">
        <v>81</v>
      </c>
      <c r="K4379">
        <v>0.1000000238418579</v>
      </c>
      <c r="L4379">
        <v>10</v>
      </c>
      <c r="M4379" t="s">
        <v>82</v>
      </c>
    </row>
    <row r="4380" spans="1:13">
      <c r="A4380" t="s">
        <v>2742</v>
      </c>
      <c r="B4380" t="s">
        <v>2743</v>
      </c>
      <c r="C4380" t="str">
        <f>TEXT(D4380, "mmm")</f>
        <v>Mar</v>
      </c>
      <c r="D4380" s="1">
        <v>45382</v>
      </c>
      <c r="E4380" t="s">
        <v>2744</v>
      </c>
      <c r="F4380" t="s">
        <v>251</v>
      </c>
      <c r="G4380">
        <v>25466</v>
      </c>
      <c r="H4380">
        <v>0.4</v>
      </c>
      <c r="I4380">
        <v>10186.4</v>
      </c>
      <c r="J4380" t="s">
        <v>81</v>
      </c>
      <c r="K4380">
        <v>0.1000000238418579</v>
      </c>
      <c r="L4380">
        <v>10</v>
      </c>
      <c r="M4380" t="s">
        <v>82</v>
      </c>
    </row>
    <row r="4381" spans="1:13">
      <c r="A4381" t="s">
        <v>728</v>
      </c>
      <c r="B4381" t="s">
        <v>729</v>
      </c>
      <c r="C4381" t="str">
        <f>TEXT(D4381, "mmm")</f>
        <v>Mar</v>
      </c>
      <c r="D4381" s="1">
        <v>45382</v>
      </c>
      <c r="E4381" t="s">
        <v>730</v>
      </c>
      <c r="F4381" t="s">
        <v>251</v>
      </c>
      <c r="G4381">
        <v>19639</v>
      </c>
      <c r="H4381">
        <v>2.5</v>
      </c>
      <c r="I4381">
        <v>49097.5</v>
      </c>
      <c r="J4381" t="s">
        <v>81</v>
      </c>
      <c r="K4381">
        <v>-8.0000203707396578E-3</v>
      </c>
      <c r="L4381">
        <v>-0.8</v>
      </c>
      <c r="M4381" t="s">
        <v>82</v>
      </c>
    </row>
    <row r="4382" spans="1:13">
      <c r="A4382" t="s">
        <v>2477</v>
      </c>
      <c r="B4382" t="s">
        <v>2478</v>
      </c>
      <c r="C4382" t="str">
        <f>TEXT(D4382, "mmm")</f>
        <v>Apr</v>
      </c>
      <c r="D4382" s="1">
        <v>45383</v>
      </c>
      <c r="E4382" t="s">
        <v>2492</v>
      </c>
      <c r="F4382" t="s">
        <v>128</v>
      </c>
      <c r="G4382">
        <v>4770</v>
      </c>
      <c r="H4382">
        <v>16.489999999999998</v>
      </c>
      <c r="I4382">
        <v>78657.299999999988</v>
      </c>
      <c r="J4382" t="s">
        <v>81</v>
      </c>
      <c r="K4382">
        <v>3.2806749925182288E-2</v>
      </c>
      <c r="L4382">
        <v>3.2806999999999999</v>
      </c>
      <c r="M4382" t="s">
        <v>82</v>
      </c>
    </row>
    <row r="4383" spans="1:13">
      <c r="A4383" t="s">
        <v>2477</v>
      </c>
      <c r="B4383" t="s">
        <v>2478</v>
      </c>
      <c r="C4383" t="str">
        <f>TEXT(D4383, "mmm")</f>
        <v>Apr</v>
      </c>
      <c r="D4383" s="1">
        <v>45383</v>
      </c>
      <c r="E4383" t="s">
        <v>2479</v>
      </c>
      <c r="F4383" t="s">
        <v>128</v>
      </c>
      <c r="G4383">
        <v>4770</v>
      </c>
      <c r="H4383">
        <v>16.489999999999998</v>
      </c>
      <c r="I4383">
        <v>78657.299999999988</v>
      </c>
      <c r="J4383" t="s">
        <v>81</v>
      </c>
      <c r="K4383">
        <v>3.2806749925182288E-2</v>
      </c>
      <c r="L4383">
        <v>3.2806999999999999</v>
      </c>
      <c r="M4383" t="s">
        <v>82</v>
      </c>
    </row>
    <row r="4384" spans="1:13">
      <c r="A4384" t="s">
        <v>2477</v>
      </c>
      <c r="B4384" t="s">
        <v>2478</v>
      </c>
      <c r="C4384" t="str">
        <f>TEXT(D4384, "mmm")</f>
        <v>Apr</v>
      </c>
      <c r="D4384" s="1">
        <v>45383</v>
      </c>
      <c r="E4384" t="s">
        <v>2480</v>
      </c>
      <c r="F4384" t="s">
        <v>101</v>
      </c>
      <c r="G4384">
        <v>4770</v>
      </c>
      <c r="H4384">
        <v>16.489999999999998</v>
      </c>
      <c r="I4384">
        <v>78657.299999999988</v>
      </c>
      <c r="J4384" t="s">
        <v>81</v>
      </c>
      <c r="K4384">
        <v>3.2806749925182288E-2</v>
      </c>
      <c r="L4384">
        <v>3.2806999999999999</v>
      </c>
      <c r="M4384" t="s">
        <v>82</v>
      </c>
    </row>
    <row r="4385" spans="1:13">
      <c r="A4385" t="s">
        <v>291</v>
      </c>
      <c r="B4385" t="s">
        <v>292</v>
      </c>
      <c r="C4385" t="str">
        <f>TEXT(D4385, "mmm")</f>
        <v>Apr</v>
      </c>
      <c r="D4385" s="1">
        <v>45383</v>
      </c>
      <c r="E4385" t="s">
        <v>102</v>
      </c>
      <c r="F4385" t="s">
        <v>101</v>
      </c>
      <c r="G4385">
        <v>139326</v>
      </c>
      <c r="H4385">
        <v>8.1</v>
      </c>
      <c r="I4385">
        <v>1128540.6000000001</v>
      </c>
      <c r="J4385" t="s">
        <v>81</v>
      </c>
      <c r="K4385">
        <v>-9.9566554822083098E-2</v>
      </c>
      <c r="L4385">
        <v>-9.9566999999999997</v>
      </c>
      <c r="M4385" t="s">
        <v>82</v>
      </c>
    </row>
    <row r="4386" spans="1:13">
      <c r="A4386" t="s">
        <v>291</v>
      </c>
      <c r="B4386" t="s">
        <v>292</v>
      </c>
      <c r="C4386" t="str">
        <f>TEXT(D4386, "mmm")</f>
        <v>Apr</v>
      </c>
      <c r="D4386" s="1">
        <v>45383</v>
      </c>
      <c r="E4386" t="s">
        <v>100</v>
      </c>
      <c r="F4386" t="s">
        <v>101</v>
      </c>
      <c r="G4386">
        <v>139326</v>
      </c>
      <c r="H4386">
        <v>8.1</v>
      </c>
      <c r="I4386">
        <v>1128540.6000000001</v>
      </c>
      <c r="J4386" t="s">
        <v>81</v>
      </c>
      <c r="K4386">
        <v>-9.9566554822083098E-2</v>
      </c>
      <c r="L4386">
        <v>-9.9566999999999997</v>
      </c>
      <c r="M4386" t="s">
        <v>82</v>
      </c>
    </row>
    <row r="4387" spans="1:13">
      <c r="A4387" t="s">
        <v>2745</v>
      </c>
      <c r="B4387" t="s">
        <v>2746</v>
      </c>
      <c r="C4387" t="str">
        <f>TEXT(D4387, "mmm")</f>
        <v>Apr</v>
      </c>
      <c r="D4387" s="1">
        <v>45383</v>
      </c>
      <c r="E4387" t="s">
        <v>2747</v>
      </c>
      <c r="F4387" t="s">
        <v>80</v>
      </c>
      <c r="G4387">
        <v>166</v>
      </c>
      <c r="H4387">
        <v>154.19</v>
      </c>
      <c r="I4387">
        <v>25595.54</v>
      </c>
      <c r="J4387" t="s">
        <v>81</v>
      </c>
      <c r="K4387">
        <v>-7.2256771985475199E-2</v>
      </c>
      <c r="L4387">
        <v>-7.2256999999999998</v>
      </c>
      <c r="M4387" t="s">
        <v>82</v>
      </c>
    </row>
    <row r="4388" spans="1:13">
      <c r="A4388" t="s">
        <v>2745</v>
      </c>
      <c r="B4388" t="s">
        <v>2746</v>
      </c>
      <c r="C4388" t="str">
        <f>TEXT(D4388, "mmm")</f>
        <v>Apr</v>
      </c>
      <c r="D4388" s="1">
        <v>45383</v>
      </c>
      <c r="E4388" t="s">
        <v>2748</v>
      </c>
      <c r="F4388" t="s">
        <v>80</v>
      </c>
      <c r="G4388">
        <v>192</v>
      </c>
      <c r="H4388">
        <v>154.19</v>
      </c>
      <c r="I4388">
        <v>29604.48</v>
      </c>
      <c r="J4388" t="s">
        <v>81</v>
      </c>
      <c r="K4388">
        <v>-7.2256771985475199E-2</v>
      </c>
      <c r="L4388">
        <v>-7.2256999999999998</v>
      </c>
      <c r="M4388" t="s">
        <v>82</v>
      </c>
    </row>
    <row r="4389" spans="1:13">
      <c r="A4389" t="s">
        <v>2749</v>
      </c>
      <c r="B4389" t="s">
        <v>2750</v>
      </c>
      <c r="C4389" t="str">
        <f>TEXT(D4389, "mmm")</f>
        <v>Apr</v>
      </c>
      <c r="D4389" s="1">
        <v>45383</v>
      </c>
      <c r="E4389" t="s">
        <v>2751</v>
      </c>
      <c r="F4389" t="s">
        <v>314</v>
      </c>
      <c r="G4389">
        <v>2800000</v>
      </c>
      <c r="H4389">
        <v>10</v>
      </c>
      <c r="I4389">
        <v>28000000</v>
      </c>
      <c r="J4389" t="s">
        <v>86</v>
      </c>
      <c r="K4389">
        <v>4.0000159996196327E-3</v>
      </c>
      <c r="L4389">
        <v>0.4</v>
      </c>
      <c r="M4389" t="s">
        <v>82</v>
      </c>
    </row>
    <row r="4390" spans="1:13">
      <c r="A4390" t="s">
        <v>2752</v>
      </c>
      <c r="B4390" t="s">
        <v>2753</v>
      </c>
      <c r="C4390" t="str">
        <f>TEXT(D4390, "mmm")</f>
        <v>Apr</v>
      </c>
      <c r="D4390" s="1">
        <v>45383</v>
      </c>
      <c r="E4390" t="s">
        <v>2754</v>
      </c>
      <c r="F4390" t="s">
        <v>118</v>
      </c>
      <c r="G4390">
        <v>417</v>
      </c>
      <c r="H4390">
        <v>24</v>
      </c>
      <c r="I4390">
        <v>10008</v>
      </c>
      <c r="J4390" t="s">
        <v>81</v>
      </c>
      <c r="K4390">
        <v>-3.083332379659021E-2</v>
      </c>
      <c r="L4390">
        <v>-3.0832999999999999</v>
      </c>
      <c r="M4390" t="s">
        <v>82</v>
      </c>
    </row>
    <row r="4391" spans="1:13">
      <c r="A4391" t="s">
        <v>129</v>
      </c>
      <c r="B4391" t="s">
        <v>130</v>
      </c>
      <c r="C4391" t="str">
        <f>TEXT(D4391, "mmm")</f>
        <v>Apr</v>
      </c>
      <c r="D4391" s="1">
        <v>45383</v>
      </c>
      <c r="E4391" t="s">
        <v>109</v>
      </c>
      <c r="F4391" t="s">
        <v>101</v>
      </c>
      <c r="G4391">
        <v>25000</v>
      </c>
      <c r="H4391">
        <v>7.01</v>
      </c>
      <c r="I4391">
        <v>175250</v>
      </c>
      <c r="J4391" t="s">
        <v>81</v>
      </c>
      <c r="K4391">
        <v>-2.005728740731139E-2</v>
      </c>
      <c r="L4391">
        <v>-2.0057</v>
      </c>
      <c r="M4391" t="s">
        <v>82</v>
      </c>
    </row>
    <row r="4392" spans="1:13">
      <c r="A4392" t="s">
        <v>129</v>
      </c>
      <c r="B4392" t="s">
        <v>130</v>
      </c>
      <c r="C4392" t="str">
        <f>TEXT(D4392, "mmm")</f>
        <v>Apr</v>
      </c>
      <c r="D4392" s="1">
        <v>45383</v>
      </c>
      <c r="E4392" t="s">
        <v>110</v>
      </c>
      <c r="F4392" t="s">
        <v>101</v>
      </c>
      <c r="G4392">
        <v>25000</v>
      </c>
      <c r="H4392">
        <v>7.01</v>
      </c>
      <c r="I4392">
        <v>175250</v>
      </c>
      <c r="J4392" t="s">
        <v>81</v>
      </c>
      <c r="K4392">
        <v>-2.005728740731139E-2</v>
      </c>
      <c r="L4392">
        <v>-2.0057</v>
      </c>
      <c r="M4392" t="s">
        <v>82</v>
      </c>
    </row>
    <row r="4393" spans="1:13">
      <c r="A4393" t="s">
        <v>129</v>
      </c>
      <c r="B4393" t="s">
        <v>130</v>
      </c>
      <c r="C4393" t="str">
        <f>TEXT(D4393, "mmm")</f>
        <v>Apr</v>
      </c>
      <c r="D4393" s="1">
        <v>45383</v>
      </c>
      <c r="E4393" t="s">
        <v>111</v>
      </c>
      <c r="F4393" t="s">
        <v>101</v>
      </c>
      <c r="G4393">
        <v>25000</v>
      </c>
      <c r="H4393">
        <v>7.01</v>
      </c>
      <c r="I4393">
        <v>175250</v>
      </c>
      <c r="J4393" t="s">
        <v>81</v>
      </c>
      <c r="K4393">
        <v>-2.005728740731139E-2</v>
      </c>
      <c r="L4393">
        <v>-2.0057</v>
      </c>
      <c r="M4393" t="s">
        <v>82</v>
      </c>
    </row>
    <row r="4394" spans="1:13">
      <c r="A4394" t="s">
        <v>368</v>
      </c>
      <c r="B4394" t="s">
        <v>369</v>
      </c>
      <c r="C4394" t="str">
        <f>TEXT(D4394, "mmm")</f>
        <v>Apr</v>
      </c>
      <c r="D4394" s="1">
        <v>45383</v>
      </c>
      <c r="E4394" t="s">
        <v>102</v>
      </c>
      <c r="F4394" t="s">
        <v>101</v>
      </c>
      <c r="G4394">
        <v>9808</v>
      </c>
      <c r="H4394">
        <v>11.03</v>
      </c>
      <c r="I4394">
        <v>108182.24</v>
      </c>
      <c r="J4394" t="s">
        <v>81</v>
      </c>
      <c r="K4394">
        <v>-9.0498552364742801E-3</v>
      </c>
      <c r="L4394">
        <v>-0.90500000000000003</v>
      </c>
      <c r="M4394" t="s">
        <v>82</v>
      </c>
    </row>
    <row r="4395" spans="1:13">
      <c r="A4395" t="s">
        <v>368</v>
      </c>
      <c r="B4395" t="s">
        <v>369</v>
      </c>
      <c r="C4395" t="str">
        <f>TEXT(D4395, "mmm")</f>
        <v>Apr</v>
      </c>
      <c r="D4395" s="1">
        <v>45383</v>
      </c>
      <c r="E4395" t="s">
        <v>100</v>
      </c>
      <c r="F4395" t="s">
        <v>101</v>
      </c>
      <c r="G4395">
        <v>9808</v>
      </c>
      <c r="H4395">
        <v>11.03</v>
      </c>
      <c r="I4395">
        <v>108182.24</v>
      </c>
      <c r="J4395" t="s">
        <v>81</v>
      </c>
      <c r="K4395">
        <v>-9.0498552364742801E-3</v>
      </c>
      <c r="L4395">
        <v>-0.90500000000000003</v>
      </c>
      <c r="M4395" t="s">
        <v>82</v>
      </c>
    </row>
    <row r="4396" spans="1:13">
      <c r="A4396" t="s">
        <v>2194</v>
      </c>
      <c r="B4396" t="s">
        <v>2195</v>
      </c>
      <c r="C4396" t="str">
        <f>TEXT(D4396, "mmm")</f>
        <v>Apr</v>
      </c>
      <c r="D4396" s="1">
        <v>45383</v>
      </c>
      <c r="E4396" t="s">
        <v>100</v>
      </c>
      <c r="F4396" t="s">
        <v>101</v>
      </c>
      <c r="G4396">
        <v>6109</v>
      </c>
      <c r="H4396">
        <v>11.76</v>
      </c>
      <c r="I4396">
        <v>71841.84</v>
      </c>
      <c r="J4396" t="s">
        <v>81</v>
      </c>
      <c r="K4396">
        <v>-2.447594854105628E-2</v>
      </c>
      <c r="L4396">
        <v>-2.4476</v>
      </c>
      <c r="M4396" t="s">
        <v>82</v>
      </c>
    </row>
    <row r="4397" spans="1:13">
      <c r="A4397" t="s">
        <v>2194</v>
      </c>
      <c r="B4397" t="s">
        <v>2195</v>
      </c>
      <c r="C4397" t="str">
        <f>TEXT(D4397, "mmm")</f>
        <v>Apr</v>
      </c>
      <c r="D4397" s="1">
        <v>45383</v>
      </c>
      <c r="E4397" t="s">
        <v>102</v>
      </c>
      <c r="F4397" t="s">
        <v>101</v>
      </c>
      <c r="G4397">
        <v>6109</v>
      </c>
      <c r="H4397">
        <v>11.76</v>
      </c>
      <c r="I4397">
        <v>71841.84</v>
      </c>
      <c r="J4397" t="s">
        <v>81</v>
      </c>
      <c r="K4397">
        <v>-2.447594854105628E-2</v>
      </c>
      <c r="L4397">
        <v>-2.4476</v>
      </c>
      <c r="M4397" t="s">
        <v>82</v>
      </c>
    </row>
    <row r="4398" spans="1:13">
      <c r="A4398" t="s">
        <v>2546</v>
      </c>
      <c r="B4398" t="s">
        <v>2547</v>
      </c>
      <c r="C4398" t="str">
        <f>TEXT(D4398, "mmm")</f>
        <v>Apr</v>
      </c>
      <c r="D4398" s="1">
        <v>45383</v>
      </c>
      <c r="E4398" t="s">
        <v>102</v>
      </c>
      <c r="F4398" t="s">
        <v>101</v>
      </c>
      <c r="G4398">
        <v>25229</v>
      </c>
      <c r="H4398">
        <v>17.72</v>
      </c>
      <c r="I4398">
        <v>447057.87999999989</v>
      </c>
      <c r="J4398" t="s">
        <v>81</v>
      </c>
      <c r="K4398">
        <v>-5.4237410921000317E-2</v>
      </c>
      <c r="L4398">
        <v>-5.4237000000000002</v>
      </c>
      <c r="M4398" t="s">
        <v>82</v>
      </c>
    </row>
    <row r="4399" spans="1:13">
      <c r="A4399" t="s">
        <v>2546</v>
      </c>
      <c r="B4399" t="s">
        <v>2547</v>
      </c>
      <c r="C4399" t="str">
        <f>TEXT(D4399, "mmm")</f>
        <v>Apr</v>
      </c>
      <c r="D4399" s="1">
        <v>45383</v>
      </c>
      <c r="E4399" t="s">
        <v>100</v>
      </c>
      <c r="F4399" t="s">
        <v>101</v>
      </c>
      <c r="G4399">
        <v>25229</v>
      </c>
      <c r="H4399">
        <v>17.72</v>
      </c>
      <c r="I4399">
        <v>447057.87999999989</v>
      </c>
      <c r="J4399" t="s">
        <v>81</v>
      </c>
      <c r="K4399">
        <v>-5.4237410921000317E-2</v>
      </c>
      <c r="L4399">
        <v>-5.4237000000000002</v>
      </c>
      <c r="M4399" t="s">
        <v>82</v>
      </c>
    </row>
    <row r="4400" spans="1:13">
      <c r="A4400" t="s">
        <v>2526</v>
      </c>
      <c r="B4400" t="s">
        <v>2527</v>
      </c>
      <c r="C4400" t="str">
        <f>TEXT(D4400, "mmm")</f>
        <v>Apr</v>
      </c>
      <c r="D4400" s="1">
        <v>45383</v>
      </c>
      <c r="E4400" t="s">
        <v>2755</v>
      </c>
      <c r="F4400" t="s">
        <v>118</v>
      </c>
      <c r="G4400">
        <v>1800</v>
      </c>
      <c r="H4400">
        <v>136</v>
      </c>
      <c r="I4400">
        <v>244800</v>
      </c>
      <c r="J4400" t="s">
        <v>86</v>
      </c>
      <c r="K4400">
        <v>-7.7624919192751607E-2</v>
      </c>
      <c r="L4400">
        <v>-7.7625000000000002</v>
      </c>
      <c r="M4400" t="s">
        <v>82</v>
      </c>
    </row>
    <row r="4401" spans="1:13">
      <c r="A4401" t="s">
        <v>2745</v>
      </c>
      <c r="B4401" t="s">
        <v>2746</v>
      </c>
      <c r="C4401" t="str">
        <f>TEXT(D4401, "mmm")</f>
        <v>Apr</v>
      </c>
      <c r="D4401" s="1">
        <v>45383</v>
      </c>
      <c r="E4401" t="s">
        <v>2756</v>
      </c>
      <c r="F4401" t="s">
        <v>80</v>
      </c>
      <c r="G4401">
        <v>321</v>
      </c>
      <c r="H4401">
        <v>154.19</v>
      </c>
      <c r="I4401">
        <v>49494.99</v>
      </c>
      <c r="J4401" t="s">
        <v>81</v>
      </c>
      <c r="K4401">
        <v>-7.2256771985475199E-2</v>
      </c>
      <c r="L4401">
        <v>-7.2256999999999998</v>
      </c>
      <c r="M4401" t="s">
        <v>82</v>
      </c>
    </row>
    <row r="4402" spans="1:13">
      <c r="A4402" t="s">
        <v>2745</v>
      </c>
      <c r="B4402" t="s">
        <v>2746</v>
      </c>
      <c r="C4402" t="str">
        <f>TEXT(D4402, "mmm")</f>
        <v>Apr</v>
      </c>
      <c r="D4402" s="1">
        <v>45383</v>
      </c>
      <c r="E4402" t="s">
        <v>2757</v>
      </c>
      <c r="F4402" t="s">
        <v>80</v>
      </c>
      <c r="G4402">
        <v>181</v>
      </c>
      <c r="H4402">
        <v>154.19</v>
      </c>
      <c r="I4402">
        <v>27908.39</v>
      </c>
      <c r="J4402" t="s">
        <v>81</v>
      </c>
      <c r="K4402">
        <v>-7.2256771985475199E-2</v>
      </c>
      <c r="L4402">
        <v>-7.2256999999999998</v>
      </c>
      <c r="M4402" t="s">
        <v>82</v>
      </c>
    </row>
    <row r="4403" spans="1:13">
      <c r="A4403" t="s">
        <v>2758</v>
      </c>
      <c r="B4403" t="s">
        <v>2759</v>
      </c>
      <c r="C4403" t="str">
        <f>TEXT(D4403, "mmm")</f>
        <v>Apr</v>
      </c>
      <c r="D4403" s="1">
        <v>45383</v>
      </c>
      <c r="E4403" t="s">
        <v>297</v>
      </c>
      <c r="F4403" t="s">
        <v>101</v>
      </c>
      <c r="G4403">
        <v>8374</v>
      </c>
      <c r="H4403">
        <v>3.25</v>
      </c>
      <c r="I4403">
        <v>27215.5</v>
      </c>
      <c r="J4403" t="s">
        <v>81</v>
      </c>
      <c r="K4403">
        <v>0.27217121458007631</v>
      </c>
      <c r="L4403">
        <v>27.217099999999999</v>
      </c>
      <c r="M4403" t="s">
        <v>82</v>
      </c>
    </row>
    <row r="4404" spans="1:13">
      <c r="A4404" t="s">
        <v>2758</v>
      </c>
      <c r="B4404" t="s">
        <v>2759</v>
      </c>
      <c r="C4404" t="str">
        <f>TEXT(D4404, "mmm")</f>
        <v>Apr</v>
      </c>
      <c r="D4404" s="1">
        <v>45383</v>
      </c>
      <c r="E4404" t="s">
        <v>296</v>
      </c>
      <c r="F4404" t="s">
        <v>101</v>
      </c>
      <c r="G4404">
        <v>8374</v>
      </c>
      <c r="H4404">
        <v>3.25</v>
      </c>
      <c r="I4404">
        <v>27215.5</v>
      </c>
      <c r="J4404" t="s">
        <v>81</v>
      </c>
      <c r="K4404">
        <v>0.27217121458007631</v>
      </c>
      <c r="L4404">
        <v>27.217099999999999</v>
      </c>
      <c r="M4404" t="s">
        <v>82</v>
      </c>
    </row>
    <row r="4405" spans="1:13">
      <c r="A4405" t="s">
        <v>2758</v>
      </c>
      <c r="B4405" t="s">
        <v>2759</v>
      </c>
      <c r="C4405" t="str">
        <f>TEXT(D4405, "mmm")</f>
        <v>Apr</v>
      </c>
      <c r="D4405" s="1">
        <v>45383</v>
      </c>
      <c r="E4405" t="s">
        <v>298</v>
      </c>
      <c r="F4405" t="s">
        <v>101</v>
      </c>
      <c r="G4405">
        <v>8374</v>
      </c>
      <c r="H4405">
        <v>3.25</v>
      </c>
      <c r="I4405">
        <v>27215.5</v>
      </c>
      <c r="J4405" t="s">
        <v>81</v>
      </c>
      <c r="K4405">
        <v>0.27217121458007631</v>
      </c>
      <c r="L4405">
        <v>27.217099999999999</v>
      </c>
      <c r="M4405" t="s">
        <v>82</v>
      </c>
    </row>
    <row r="4406" spans="1:13">
      <c r="A4406" t="s">
        <v>614</v>
      </c>
      <c r="B4406" t="s">
        <v>615</v>
      </c>
      <c r="C4406" t="str">
        <f>TEXT(D4406, "mmm")</f>
        <v>Apr</v>
      </c>
      <c r="D4406" s="1">
        <v>45383</v>
      </c>
      <c r="E4406" t="s">
        <v>2760</v>
      </c>
      <c r="F4406" t="s">
        <v>80</v>
      </c>
      <c r="G4406">
        <v>379.02</v>
      </c>
      <c r="H4406">
        <v>65.959999999999994</v>
      </c>
      <c r="I4406">
        <v>25000.159199999998</v>
      </c>
      <c r="J4406" t="s">
        <v>81</v>
      </c>
      <c r="K4406">
        <v>-9.3562546805371238E-2</v>
      </c>
      <c r="L4406">
        <v>-9.3562999999999992</v>
      </c>
      <c r="M4406" t="s">
        <v>82</v>
      </c>
    </row>
    <row r="4407" spans="1:13">
      <c r="A4407" t="s">
        <v>2745</v>
      </c>
      <c r="B4407" t="s">
        <v>2746</v>
      </c>
      <c r="C4407" t="str">
        <f>TEXT(D4407, "mmm")</f>
        <v>Apr</v>
      </c>
      <c r="D4407" s="1">
        <v>45383</v>
      </c>
      <c r="E4407" t="s">
        <v>2761</v>
      </c>
      <c r="F4407" t="s">
        <v>80</v>
      </c>
      <c r="G4407">
        <v>357</v>
      </c>
      <c r="H4407">
        <v>154.19</v>
      </c>
      <c r="I4407">
        <v>55045.83</v>
      </c>
      <c r="J4407" t="s">
        <v>86</v>
      </c>
      <c r="K4407">
        <v>-7.2256771985475199E-2</v>
      </c>
      <c r="L4407">
        <v>-7.2256999999999998</v>
      </c>
      <c r="M4407" t="s">
        <v>82</v>
      </c>
    </row>
    <row r="4408" spans="1:13">
      <c r="A4408" t="s">
        <v>2762</v>
      </c>
      <c r="B4408" t="s">
        <v>2763</v>
      </c>
      <c r="C4408" t="str">
        <f>TEXT(D4408, "mmm")</f>
        <v>Apr</v>
      </c>
      <c r="D4408" s="1">
        <v>45383</v>
      </c>
      <c r="E4408" t="s">
        <v>2764</v>
      </c>
      <c r="F4408" t="s">
        <v>101</v>
      </c>
      <c r="G4408">
        <v>171248</v>
      </c>
      <c r="H4408">
        <v>4.96</v>
      </c>
      <c r="I4408">
        <v>849390.07999999996</v>
      </c>
      <c r="J4408" t="s">
        <v>86</v>
      </c>
      <c r="K4408">
        <v>-2.439022026387316E-2</v>
      </c>
      <c r="L4408">
        <v>-2.4390000000000001</v>
      </c>
      <c r="M4408" t="s">
        <v>82</v>
      </c>
    </row>
    <row r="4409" spans="1:13">
      <c r="A4409" t="s">
        <v>2762</v>
      </c>
      <c r="B4409" t="s">
        <v>2763</v>
      </c>
      <c r="C4409" t="str">
        <f>TEXT(D4409, "mmm")</f>
        <v>Apr</v>
      </c>
      <c r="D4409" s="1">
        <v>45383</v>
      </c>
      <c r="E4409" t="s">
        <v>2765</v>
      </c>
      <c r="F4409" t="s">
        <v>101</v>
      </c>
      <c r="G4409">
        <v>171248</v>
      </c>
      <c r="H4409">
        <v>4.96</v>
      </c>
      <c r="I4409">
        <v>849390.07999999996</v>
      </c>
      <c r="J4409" t="s">
        <v>86</v>
      </c>
      <c r="K4409">
        <v>-2.439022026387316E-2</v>
      </c>
      <c r="L4409">
        <v>-2.4390000000000001</v>
      </c>
      <c r="M4409" t="s">
        <v>82</v>
      </c>
    </row>
    <row r="4410" spans="1:13">
      <c r="A4410" t="s">
        <v>285</v>
      </c>
      <c r="B4410" t="s">
        <v>286</v>
      </c>
      <c r="C4410" t="str">
        <f>TEXT(D4410, "mmm")</f>
        <v>Apr</v>
      </c>
      <c r="D4410" s="1">
        <v>45383</v>
      </c>
      <c r="E4410" t="s">
        <v>100</v>
      </c>
      <c r="F4410" t="s">
        <v>101</v>
      </c>
      <c r="G4410">
        <v>46421</v>
      </c>
      <c r="H4410">
        <v>16.329999999999998</v>
      </c>
      <c r="I4410">
        <v>758054.92999999993</v>
      </c>
      <c r="J4410" t="s">
        <v>81</v>
      </c>
      <c r="K4410">
        <v>-9.265782636593467E-2</v>
      </c>
      <c r="L4410">
        <v>-9.2658000000000005</v>
      </c>
      <c r="M4410" t="s">
        <v>82</v>
      </c>
    </row>
    <row r="4411" spans="1:13">
      <c r="A4411" t="s">
        <v>285</v>
      </c>
      <c r="B4411" t="s">
        <v>286</v>
      </c>
      <c r="C4411" t="str">
        <f>TEXT(D4411, "mmm")</f>
        <v>Apr</v>
      </c>
      <c r="D4411" s="1">
        <v>45383</v>
      </c>
      <c r="E4411" t="s">
        <v>102</v>
      </c>
      <c r="F4411" t="s">
        <v>101</v>
      </c>
      <c r="G4411">
        <v>46421</v>
      </c>
      <c r="H4411">
        <v>16.329999999999998</v>
      </c>
      <c r="I4411">
        <v>758054.92999999993</v>
      </c>
      <c r="J4411" t="s">
        <v>81</v>
      </c>
      <c r="K4411">
        <v>-9.265782636593467E-2</v>
      </c>
      <c r="L4411">
        <v>-9.2658000000000005</v>
      </c>
      <c r="M4411" t="s">
        <v>82</v>
      </c>
    </row>
    <row r="4412" spans="1:13">
      <c r="A4412" t="s">
        <v>103</v>
      </c>
      <c r="B4412" t="s">
        <v>104</v>
      </c>
      <c r="C4412" t="str">
        <f>TEXT(D4412, "mmm")</f>
        <v>Apr</v>
      </c>
      <c r="D4412" s="1">
        <v>45383</v>
      </c>
      <c r="E4412" t="s">
        <v>100</v>
      </c>
      <c r="F4412" t="s">
        <v>101</v>
      </c>
      <c r="G4412">
        <v>35421</v>
      </c>
      <c r="H4412">
        <v>11.77</v>
      </c>
      <c r="I4412">
        <v>416905.17</v>
      </c>
      <c r="J4412" t="s">
        <v>86</v>
      </c>
      <c r="K4412">
        <v>-1.9851976524976171E-2</v>
      </c>
      <c r="L4412">
        <v>-1.9852000000000001</v>
      </c>
      <c r="M4412" t="s">
        <v>82</v>
      </c>
    </row>
    <row r="4413" spans="1:13">
      <c r="A4413" t="s">
        <v>103</v>
      </c>
      <c r="B4413" t="s">
        <v>104</v>
      </c>
      <c r="C4413" t="str">
        <f>TEXT(D4413, "mmm")</f>
        <v>Apr</v>
      </c>
      <c r="D4413" s="1">
        <v>45383</v>
      </c>
      <c r="E4413" t="s">
        <v>102</v>
      </c>
      <c r="F4413" t="s">
        <v>101</v>
      </c>
      <c r="G4413">
        <v>35421</v>
      </c>
      <c r="H4413">
        <v>11.77</v>
      </c>
      <c r="I4413">
        <v>416905.17</v>
      </c>
      <c r="J4413" t="s">
        <v>86</v>
      </c>
      <c r="K4413">
        <v>-1.9851976524976171E-2</v>
      </c>
      <c r="L4413">
        <v>-1.9852000000000001</v>
      </c>
      <c r="M4413" t="s">
        <v>82</v>
      </c>
    </row>
    <row r="4414" spans="1:13">
      <c r="A4414" t="s">
        <v>1267</v>
      </c>
      <c r="B4414" t="s">
        <v>1268</v>
      </c>
      <c r="C4414" t="str">
        <f>TEXT(D4414, "mmm")</f>
        <v>Apr</v>
      </c>
      <c r="D4414" s="1">
        <v>45383</v>
      </c>
      <c r="E4414" t="s">
        <v>1269</v>
      </c>
      <c r="F4414" t="s">
        <v>217</v>
      </c>
      <c r="G4414">
        <v>3000</v>
      </c>
      <c r="H4414">
        <v>19.079999999999998</v>
      </c>
      <c r="I4414">
        <v>57239.999999999993</v>
      </c>
      <c r="J4414" t="s">
        <v>81</v>
      </c>
      <c r="K4414">
        <v>-0.25105044415976691</v>
      </c>
      <c r="L4414">
        <v>-25.105</v>
      </c>
      <c r="M4414" t="s">
        <v>82</v>
      </c>
    </row>
    <row r="4415" spans="1:13">
      <c r="A4415" t="s">
        <v>2745</v>
      </c>
      <c r="B4415" t="s">
        <v>2746</v>
      </c>
      <c r="C4415" t="str">
        <f>TEXT(D4415, "mmm")</f>
        <v>Apr</v>
      </c>
      <c r="D4415" s="1">
        <v>45383</v>
      </c>
      <c r="E4415" t="s">
        <v>2766</v>
      </c>
      <c r="F4415" t="s">
        <v>80</v>
      </c>
      <c r="G4415">
        <v>156</v>
      </c>
      <c r="H4415">
        <v>154.19</v>
      </c>
      <c r="I4415">
        <v>24053.64</v>
      </c>
      <c r="J4415" t="s">
        <v>81</v>
      </c>
      <c r="K4415">
        <v>-7.2256771985475199E-2</v>
      </c>
      <c r="L4415">
        <v>-7.2256999999999998</v>
      </c>
      <c r="M4415" t="s">
        <v>82</v>
      </c>
    </row>
    <row r="4416" spans="1:13">
      <c r="A4416" t="s">
        <v>2745</v>
      </c>
      <c r="B4416" t="s">
        <v>2746</v>
      </c>
      <c r="C4416" t="str">
        <f>TEXT(D4416, "mmm")</f>
        <v>Apr</v>
      </c>
      <c r="D4416" s="1">
        <v>45383</v>
      </c>
      <c r="E4416" t="s">
        <v>2767</v>
      </c>
      <c r="F4416" t="s">
        <v>80</v>
      </c>
      <c r="G4416">
        <v>310</v>
      </c>
      <c r="H4416">
        <v>154.19</v>
      </c>
      <c r="I4416">
        <v>47798.9</v>
      </c>
      <c r="J4416" t="s">
        <v>81</v>
      </c>
      <c r="K4416">
        <v>-7.2256771985475199E-2</v>
      </c>
      <c r="L4416">
        <v>-7.2256999999999998</v>
      </c>
      <c r="M4416" t="s">
        <v>82</v>
      </c>
    </row>
    <row r="4417" spans="1:13">
      <c r="A4417" t="s">
        <v>2745</v>
      </c>
      <c r="B4417" t="s">
        <v>2746</v>
      </c>
      <c r="C4417" t="str">
        <f>TEXT(D4417, "mmm")</f>
        <v>Apr</v>
      </c>
      <c r="D4417" s="1">
        <v>45383</v>
      </c>
      <c r="E4417" t="s">
        <v>2768</v>
      </c>
      <c r="F4417" t="s">
        <v>80</v>
      </c>
      <c r="G4417">
        <v>438</v>
      </c>
      <c r="H4417">
        <v>154.19</v>
      </c>
      <c r="I4417">
        <v>67535.22</v>
      </c>
      <c r="J4417" t="s">
        <v>86</v>
      </c>
      <c r="K4417">
        <v>-7.2256771985475199E-2</v>
      </c>
      <c r="L4417">
        <v>-7.2256999999999998</v>
      </c>
      <c r="M4417" t="s">
        <v>82</v>
      </c>
    </row>
    <row r="4418" spans="1:13">
      <c r="A4418" t="s">
        <v>146</v>
      </c>
      <c r="B4418" t="s">
        <v>147</v>
      </c>
      <c r="C4418" t="str">
        <f>TEXT(D4418, "mmm")</f>
        <v>Apr</v>
      </c>
      <c r="D4418" s="1">
        <v>45383</v>
      </c>
      <c r="E4418" t="s">
        <v>100</v>
      </c>
      <c r="F4418" t="s">
        <v>101</v>
      </c>
      <c r="G4418">
        <v>54332</v>
      </c>
      <c r="H4418">
        <v>12.03</v>
      </c>
      <c r="I4418">
        <v>653613.96</v>
      </c>
      <c r="J4418" t="s">
        <v>86</v>
      </c>
      <c r="K4418">
        <v>-1.4416561359759109E-2</v>
      </c>
      <c r="L4418">
        <v>-1.4417</v>
      </c>
      <c r="M4418" t="s">
        <v>82</v>
      </c>
    </row>
    <row r="4419" spans="1:13">
      <c r="A4419" t="s">
        <v>146</v>
      </c>
      <c r="B4419" t="s">
        <v>147</v>
      </c>
      <c r="C4419" t="str">
        <f>TEXT(D4419, "mmm")</f>
        <v>Apr</v>
      </c>
      <c r="D4419" s="1">
        <v>45383</v>
      </c>
      <c r="E4419" t="s">
        <v>102</v>
      </c>
      <c r="F4419" t="s">
        <v>101</v>
      </c>
      <c r="G4419">
        <v>54332</v>
      </c>
      <c r="H4419">
        <v>12.03</v>
      </c>
      <c r="I4419">
        <v>653613.96</v>
      </c>
      <c r="J4419" t="s">
        <v>86</v>
      </c>
      <c r="K4419">
        <v>-1.4416561359759109E-2</v>
      </c>
      <c r="L4419">
        <v>-1.4417</v>
      </c>
      <c r="M4419" t="s">
        <v>82</v>
      </c>
    </row>
    <row r="4420" spans="1:13">
      <c r="A4420" t="s">
        <v>142</v>
      </c>
      <c r="B4420" t="s">
        <v>143</v>
      </c>
      <c r="C4420" t="str">
        <f>TEXT(D4420, "mmm")</f>
        <v>Apr</v>
      </c>
      <c r="D4420" s="1">
        <v>45383</v>
      </c>
      <c r="E4420" t="s">
        <v>102</v>
      </c>
      <c r="F4420" t="s">
        <v>101</v>
      </c>
      <c r="G4420">
        <v>55980</v>
      </c>
      <c r="H4420">
        <v>17.34</v>
      </c>
      <c r="I4420">
        <v>970693.2</v>
      </c>
      <c r="J4420" t="s">
        <v>81</v>
      </c>
      <c r="K4420">
        <v>-5.6028697871802979E-2</v>
      </c>
      <c r="L4420">
        <v>-5.6029</v>
      </c>
      <c r="M4420" t="s">
        <v>82</v>
      </c>
    </row>
    <row r="4421" spans="1:13">
      <c r="A4421" t="s">
        <v>142</v>
      </c>
      <c r="B4421" t="s">
        <v>143</v>
      </c>
      <c r="C4421" t="str">
        <f>TEXT(D4421, "mmm")</f>
        <v>Apr</v>
      </c>
      <c r="D4421" s="1">
        <v>45383</v>
      </c>
      <c r="E4421" t="s">
        <v>100</v>
      </c>
      <c r="F4421" t="s">
        <v>101</v>
      </c>
      <c r="G4421">
        <v>55980</v>
      </c>
      <c r="H4421">
        <v>17.34</v>
      </c>
      <c r="I4421">
        <v>970693.2</v>
      </c>
      <c r="J4421" t="s">
        <v>81</v>
      </c>
      <c r="K4421">
        <v>-5.6028697871802979E-2</v>
      </c>
      <c r="L4421">
        <v>-5.6029</v>
      </c>
      <c r="M4421" t="s">
        <v>82</v>
      </c>
    </row>
    <row r="4422" spans="1:13">
      <c r="A4422" t="s">
        <v>210</v>
      </c>
      <c r="B4422" t="s">
        <v>211</v>
      </c>
      <c r="C4422" t="str">
        <f>TEXT(D4422, "mmm")</f>
        <v>Apr</v>
      </c>
      <c r="D4422" s="1">
        <v>45383</v>
      </c>
      <c r="E4422" t="s">
        <v>212</v>
      </c>
      <c r="F4422" t="s">
        <v>101</v>
      </c>
      <c r="G4422">
        <v>5000</v>
      </c>
      <c r="H4422">
        <v>23.5</v>
      </c>
      <c r="I4422">
        <v>117500</v>
      </c>
      <c r="J4422" t="s">
        <v>86</v>
      </c>
      <c r="K4422">
        <v>-9.8494663033434127E-2</v>
      </c>
      <c r="L4422">
        <v>-9.8495000000000008</v>
      </c>
      <c r="M4422" t="s">
        <v>82</v>
      </c>
    </row>
    <row r="4423" spans="1:13">
      <c r="A4423" t="s">
        <v>210</v>
      </c>
      <c r="B4423" t="s">
        <v>211</v>
      </c>
      <c r="C4423" t="str">
        <f>TEXT(D4423, "mmm")</f>
        <v>Apr</v>
      </c>
      <c r="D4423" s="1">
        <v>45383</v>
      </c>
      <c r="E4423" t="s">
        <v>213</v>
      </c>
      <c r="F4423" t="s">
        <v>101</v>
      </c>
      <c r="G4423">
        <v>5000</v>
      </c>
      <c r="H4423">
        <v>23.5</v>
      </c>
      <c r="I4423">
        <v>117500</v>
      </c>
      <c r="J4423" t="s">
        <v>86</v>
      </c>
      <c r="K4423">
        <v>-9.8494663033434127E-2</v>
      </c>
      <c r="L4423">
        <v>-9.8495000000000008</v>
      </c>
      <c r="M4423" t="s">
        <v>82</v>
      </c>
    </row>
    <row r="4424" spans="1:13">
      <c r="A4424" t="s">
        <v>2769</v>
      </c>
      <c r="B4424" t="s">
        <v>2770</v>
      </c>
      <c r="C4424" t="str">
        <f>TEXT(D4424, "mmm")</f>
        <v>Apr</v>
      </c>
      <c r="D4424" s="1">
        <v>45384</v>
      </c>
      <c r="E4424" t="s">
        <v>2771</v>
      </c>
      <c r="F4424" t="s">
        <v>80</v>
      </c>
      <c r="G4424">
        <v>25000</v>
      </c>
      <c r="H4424">
        <v>5.43</v>
      </c>
      <c r="I4424">
        <v>135750</v>
      </c>
      <c r="J4424" t="s">
        <v>86</v>
      </c>
      <c r="K4424">
        <v>-0.1164658476876798</v>
      </c>
      <c r="L4424">
        <v>-11.646599999999999</v>
      </c>
      <c r="M4424" t="s">
        <v>82</v>
      </c>
    </row>
    <row r="4425" spans="1:13">
      <c r="A4425" t="s">
        <v>2772</v>
      </c>
      <c r="B4425" t="s">
        <v>2773</v>
      </c>
      <c r="C4425" t="str">
        <f>TEXT(D4425, "mmm")</f>
        <v>Apr</v>
      </c>
      <c r="D4425" s="1">
        <v>45384</v>
      </c>
      <c r="E4425" t="s">
        <v>1025</v>
      </c>
      <c r="F4425" t="s">
        <v>101</v>
      </c>
      <c r="G4425">
        <v>133333</v>
      </c>
      <c r="H4425">
        <v>16</v>
      </c>
      <c r="I4425">
        <v>2133328</v>
      </c>
      <c r="J4425" t="s">
        <v>86</v>
      </c>
      <c r="K4425">
        <v>-0.22466956620071771</v>
      </c>
      <c r="L4425">
        <v>-22.466999999999999</v>
      </c>
      <c r="M4425" t="s">
        <v>82</v>
      </c>
    </row>
    <row r="4426" spans="1:13">
      <c r="A4426" t="s">
        <v>2772</v>
      </c>
      <c r="B4426" t="s">
        <v>2773</v>
      </c>
      <c r="C4426" t="str">
        <f>TEXT(D4426, "mmm")</f>
        <v>Apr</v>
      </c>
      <c r="D4426" s="1">
        <v>45384</v>
      </c>
      <c r="E4426" t="s">
        <v>1024</v>
      </c>
      <c r="F4426" t="s">
        <v>101</v>
      </c>
      <c r="G4426">
        <v>133333</v>
      </c>
      <c r="H4426">
        <v>16</v>
      </c>
      <c r="I4426">
        <v>2133328</v>
      </c>
      <c r="J4426" t="s">
        <v>86</v>
      </c>
      <c r="K4426">
        <v>-0.22466956620071771</v>
      </c>
      <c r="L4426">
        <v>-22.466999999999999</v>
      </c>
      <c r="M4426" t="s">
        <v>82</v>
      </c>
    </row>
    <row r="4427" spans="1:13">
      <c r="A4427" t="s">
        <v>2772</v>
      </c>
      <c r="B4427" t="s">
        <v>2773</v>
      </c>
      <c r="C4427" t="str">
        <f>TEXT(D4427, "mmm")</f>
        <v>Apr</v>
      </c>
      <c r="D4427" s="1">
        <v>45384</v>
      </c>
      <c r="E4427" t="s">
        <v>1007</v>
      </c>
      <c r="F4427" t="s">
        <v>101</v>
      </c>
      <c r="G4427">
        <v>133333</v>
      </c>
      <c r="H4427">
        <v>16</v>
      </c>
      <c r="I4427">
        <v>2133328</v>
      </c>
      <c r="J4427" t="s">
        <v>86</v>
      </c>
      <c r="K4427">
        <v>-0.22466956620071771</v>
      </c>
      <c r="L4427">
        <v>-22.466999999999999</v>
      </c>
      <c r="M4427" t="s">
        <v>82</v>
      </c>
    </row>
    <row r="4428" spans="1:13">
      <c r="A4428" t="s">
        <v>2772</v>
      </c>
      <c r="B4428" t="s">
        <v>2773</v>
      </c>
      <c r="C4428" t="str">
        <f>TEXT(D4428, "mmm")</f>
        <v>Apr</v>
      </c>
      <c r="D4428" s="1">
        <v>45384</v>
      </c>
      <c r="E4428" t="s">
        <v>1026</v>
      </c>
      <c r="F4428" t="s">
        <v>101</v>
      </c>
      <c r="G4428">
        <v>133333</v>
      </c>
      <c r="H4428">
        <v>16</v>
      </c>
      <c r="I4428">
        <v>2133328</v>
      </c>
      <c r="J4428" t="s">
        <v>86</v>
      </c>
      <c r="K4428">
        <v>-0.22466956620071771</v>
      </c>
      <c r="L4428">
        <v>-22.466999999999999</v>
      </c>
      <c r="M4428" t="s">
        <v>82</v>
      </c>
    </row>
    <row r="4429" spans="1:13">
      <c r="A4429" t="s">
        <v>2772</v>
      </c>
      <c r="B4429" t="s">
        <v>2773</v>
      </c>
      <c r="C4429" t="str">
        <f>TEXT(D4429, "mmm")</f>
        <v>Apr</v>
      </c>
      <c r="D4429" s="1">
        <v>45384</v>
      </c>
      <c r="E4429" t="s">
        <v>1025</v>
      </c>
      <c r="F4429" t="s">
        <v>101</v>
      </c>
      <c r="G4429">
        <v>66667</v>
      </c>
      <c r="H4429">
        <v>16</v>
      </c>
      <c r="I4429">
        <v>1066672</v>
      </c>
      <c r="J4429" t="s">
        <v>81</v>
      </c>
      <c r="K4429">
        <v>-0.22466956620071771</v>
      </c>
      <c r="L4429">
        <v>-22.466999999999999</v>
      </c>
      <c r="M4429" t="s">
        <v>82</v>
      </c>
    </row>
    <row r="4430" spans="1:13">
      <c r="A4430" t="s">
        <v>2772</v>
      </c>
      <c r="B4430" t="s">
        <v>2773</v>
      </c>
      <c r="C4430" t="str">
        <f>TEXT(D4430, "mmm")</f>
        <v>Apr</v>
      </c>
      <c r="D4430" s="1">
        <v>45384</v>
      </c>
      <c r="E4430" t="s">
        <v>1024</v>
      </c>
      <c r="F4430" t="s">
        <v>101</v>
      </c>
      <c r="G4430">
        <v>66667</v>
      </c>
      <c r="H4430">
        <v>16</v>
      </c>
      <c r="I4430">
        <v>1066672</v>
      </c>
      <c r="J4430" t="s">
        <v>81</v>
      </c>
      <c r="K4430">
        <v>-0.22466956620071771</v>
      </c>
      <c r="L4430">
        <v>-22.466999999999999</v>
      </c>
      <c r="M4430" t="s">
        <v>82</v>
      </c>
    </row>
    <row r="4431" spans="1:13">
      <c r="A4431" t="s">
        <v>2772</v>
      </c>
      <c r="B4431" t="s">
        <v>2773</v>
      </c>
      <c r="C4431" t="str">
        <f>TEXT(D4431, "mmm")</f>
        <v>Apr</v>
      </c>
      <c r="D4431" s="1">
        <v>45384</v>
      </c>
      <c r="E4431" t="s">
        <v>1007</v>
      </c>
      <c r="F4431" t="s">
        <v>101</v>
      </c>
      <c r="G4431">
        <v>66667</v>
      </c>
      <c r="H4431">
        <v>16</v>
      </c>
      <c r="I4431">
        <v>1066672</v>
      </c>
      <c r="J4431" t="s">
        <v>81</v>
      </c>
      <c r="K4431">
        <v>-0.22466956620071771</v>
      </c>
      <c r="L4431">
        <v>-22.466999999999999</v>
      </c>
      <c r="M4431" t="s">
        <v>82</v>
      </c>
    </row>
    <row r="4432" spans="1:13">
      <c r="A4432" t="s">
        <v>2772</v>
      </c>
      <c r="B4432" t="s">
        <v>2773</v>
      </c>
      <c r="C4432" t="str">
        <f>TEXT(D4432, "mmm")</f>
        <v>Apr</v>
      </c>
      <c r="D4432" s="1">
        <v>45384</v>
      </c>
      <c r="E4432" t="s">
        <v>1026</v>
      </c>
      <c r="F4432" t="s">
        <v>101</v>
      </c>
      <c r="G4432">
        <v>66667</v>
      </c>
      <c r="H4432">
        <v>16</v>
      </c>
      <c r="I4432">
        <v>1066672</v>
      </c>
      <c r="J4432" t="s">
        <v>81</v>
      </c>
      <c r="K4432">
        <v>-0.22466956620071771</v>
      </c>
      <c r="L4432">
        <v>-22.466999999999999</v>
      </c>
      <c r="M4432" t="s">
        <v>82</v>
      </c>
    </row>
    <row r="4433" spans="1:13">
      <c r="A4433" t="s">
        <v>2772</v>
      </c>
      <c r="B4433" t="s">
        <v>2773</v>
      </c>
      <c r="C4433" t="str">
        <f>TEXT(D4433, "mmm")</f>
        <v>Apr</v>
      </c>
      <c r="D4433" s="1">
        <v>45384</v>
      </c>
      <c r="E4433" t="s">
        <v>974</v>
      </c>
      <c r="F4433" t="s">
        <v>101</v>
      </c>
      <c r="G4433">
        <v>66667</v>
      </c>
      <c r="H4433">
        <v>16</v>
      </c>
      <c r="I4433">
        <v>1066672</v>
      </c>
      <c r="J4433" t="s">
        <v>81</v>
      </c>
      <c r="K4433">
        <v>-0.22466956620071771</v>
      </c>
      <c r="L4433">
        <v>-22.466999999999999</v>
      </c>
      <c r="M4433" t="s">
        <v>82</v>
      </c>
    </row>
    <row r="4434" spans="1:13">
      <c r="A4434" t="s">
        <v>2772</v>
      </c>
      <c r="B4434" t="s">
        <v>2773</v>
      </c>
      <c r="C4434" t="str">
        <f>TEXT(D4434, "mmm")</f>
        <v>Apr</v>
      </c>
      <c r="D4434" s="1">
        <v>45384</v>
      </c>
      <c r="E4434" t="s">
        <v>975</v>
      </c>
      <c r="F4434" t="s">
        <v>101</v>
      </c>
      <c r="G4434">
        <v>66667</v>
      </c>
      <c r="H4434">
        <v>16</v>
      </c>
      <c r="I4434">
        <v>1066672</v>
      </c>
      <c r="J4434" t="s">
        <v>81</v>
      </c>
      <c r="K4434">
        <v>-0.22466956620071771</v>
      </c>
      <c r="L4434">
        <v>-22.466999999999999</v>
      </c>
      <c r="M4434" t="s">
        <v>82</v>
      </c>
    </row>
    <row r="4435" spans="1:13">
      <c r="A4435" t="s">
        <v>2772</v>
      </c>
      <c r="B4435" t="s">
        <v>2773</v>
      </c>
      <c r="C4435" t="str">
        <f>TEXT(D4435, "mmm")</f>
        <v>Apr</v>
      </c>
      <c r="D4435" s="1">
        <v>45384</v>
      </c>
      <c r="E4435" t="s">
        <v>976</v>
      </c>
      <c r="F4435" t="s">
        <v>101</v>
      </c>
      <c r="G4435">
        <v>66667</v>
      </c>
      <c r="H4435">
        <v>16</v>
      </c>
      <c r="I4435">
        <v>1066672</v>
      </c>
      <c r="J4435" t="s">
        <v>81</v>
      </c>
      <c r="K4435">
        <v>-0.22466956620071771</v>
      </c>
      <c r="L4435">
        <v>-22.466999999999999</v>
      </c>
      <c r="M4435" t="s">
        <v>82</v>
      </c>
    </row>
    <row r="4436" spans="1:13">
      <c r="A4436" t="s">
        <v>2772</v>
      </c>
      <c r="B4436" t="s">
        <v>2773</v>
      </c>
      <c r="C4436" t="str">
        <f>TEXT(D4436, "mmm")</f>
        <v>Apr</v>
      </c>
      <c r="D4436" s="1">
        <v>45384</v>
      </c>
      <c r="E4436" t="s">
        <v>978</v>
      </c>
      <c r="F4436" t="s">
        <v>101</v>
      </c>
      <c r="G4436">
        <v>66667</v>
      </c>
      <c r="H4436">
        <v>16</v>
      </c>
      <c r="I4436">
        <v>1066672</v>
      </c>
      <c r="J4436" t="s">
        <v>81</v>
      </c>
      <c r="K4436">
        <v>-0.22466956620071771</v>
      </c>
      <c r="L4436">
        <v>-22.466999999999999</v>
      </c>
      <c r="M4436" t="s">
        <v>82</v>
      </c>
    </row>
    <row r="4437" spans="1:13">
      <c r="A4437" t="s">
        <v>2772</v>
      </c>
      <c r="B4437" t="s">
        <v>2773</v>
      </c>
      <c r="C4437" t="str">
        <f>TEXT(D4437, "mmm")</f>
        <v>Apr</v>
      </c>
      <c r="D4437" s="1">
        <v>45384</v>
      </c>
      <c r="E4437" t="s">
        <v>977</v>
      </c>
      <c r="F4437" t="s">
        <v>101</v>
      </c>
      <c r="G4437">
        <v>66667</v>
      </c>
      <c r="H4437">
        <v>16</v>
      </c>
      <c r="I4437">
        <v>1066672</v>
      </c>
      <c r="J4437" t="s">
        <v>81</v>
      </c>
      <c r="K4437">
        <v>-0.22466956620071771</v>
      </c>
      <c r="L4437">
        <v>-22.466999999999999</v>
      </c>
      <c r="M4437" t="s">
        <v>82</v>
      </c>
    </row>
    <row r="4438" spans="1:13">
      <c r="A4438" t="s">
        <v>2772</v>
      </c>
      <c r="B4438" t="s">
        <v>2773</v>
      </c>
      <c r="C4438" t="str">
        <f>TEXT(D4438, "mmm")</f>
        <v>Apr</v>
      </c>
      <c r="D4438" s="1">
        <v>45384</v>
      </c>
      <c r="E4438" t="s">
        <v>979</v>
      </c>
      <c r="F4438" t="s">
        <v>101</v>
      </c>
      <c r="G4438">
        <v>66667</v>
      </c>
      <c r="H4438">
        <v>16</v>
      </c>
      <c r="I4438">
        <v>1066672</v>
      </c>
      <c r="J4438" t="s">
        <v>81</v>
      </c>
      <c r="K4438">
        <v>-0.22466956620071771</v>
      </c>
      <c r="L4438">
        <v>-22.466999999999999</v>
      </c>
      <c r="M4438" t="s">
        <v>82</v>
      </c>
    </row>
    <row r="4439" spans="1:13">
      <c r="A4439" t="s">
        <v>2772</v>
      </c>
      <c r="B4439" t="s">
        <v>2773</v>
      </c>
      <c r="C4439" t="str">
        <f>TEXT(D4439, "mmm")</f>
        <v>Apr</v>
      </c>
      <c r="D4439" s="1">
        <v>45384</v>
      </c>
      <c r="E4439" t="s">
        <v>980</v>
      </c>
      <c r="F4439" t="s">
        <v>101</v>
      </c>
      <c r="G4439">
        <v>66667</v>
      </c>
      <c r="H4439">
        <v>16</v>
      </c>
      <c r="I4439">
        <v>1066672</v>
      </c>
      <c r="J4439" t="s">
        <v>81</v>
      </c>
      <c r="K4439">
        <v>-0.22466956620071771</v>
      </c>
      <c r="L4439">
        <v>-22.466999999999999</v>
      </c>
      <c r="M4439" t="s">
        <v>82</v>
      </c>
    </row>
    <row r="4440" spans="1:13">
      <c r="A4440" t="s">
        <v>2772</v>
      </c>
      <c r="B4440" t="s">
        <v>2773</v>
      </c>
      <c r="C4440" t="str">
        <f>TEXT(D4440, "mmm")</f>
        <v>Apr</v>
      </c>
      <c r="D4440" s="1">
        <v>45384</v>
      </c>
      <c r="E4440" t="s">
        <v>973</v>
      </c>
      <c r="F4440" t="s">
        <v>101</v>
      </c>
      <c r="G4440">
        <v>66667</v>
      </c>
      <c r="H4440">
        <v>16</v>
      </c>
      <c r="I4440">
        <v>1066672</v>
      </c>
      <c r="J4440" t="s">
        <v>81</v>
      </c>
      <c r="K4440">
        <v>-0.22466956620071771</v>
      </c>
      <c r="L4440">
        <v>-22.466999999999999</v>
      </c>
      <c r="M4440" t="s">
        <v>82</v>
      </c>
    </row>
    <row r="4441" spans="1:13">
      <c r="A4441" t="s">
        <v>2772</v>
      </c>
      <c r="B4441" t="s">
        <v>2773</v>
      </c>
      <c r="C4441" t="str">
        <f>TEXT(D4441, "mmm")</f>
        <v>Apr</v>
      </c>
      <c r="D4441" s="1">
        <v>45384</v>
      </c>
      <c r="E4441" t="s">
        <v>974</v>
      </c>
      <c r="F4441" t="s">
        <v>101</v>
      </c>
      <c r="G4441">
        <v>133333</v>
      </c>
      <c r="H4441">
        <v>16</v>
      </c>
      <c r="I4441">
        <v>2133328</v>
      </c>
      <c r="J4441" t="s">
        <v>86</v>
      </c>
      <c r="K4441">
        <v>-0.22466956620071771</v>
      </c>
      <c r="L4441">
        <v>-22.466999999999999</v>
      </c>
      <c r="M4441" t="s">
        <v>82</v>
      </c>
    </row>
    <row r="4442" spans="1:13">
      <c r="A4442" t="s">
        <v>2772</v>
      </c>
      <c r="B4442" t="s">
        <v>2773</v>
      </c>
      <c r="C4442" t="str">
        <f>TEXT(D4442, "mmm")</f>
        <v>Apr</v>
      </c>
      <c r="D4442" s="1">
        <v>45384</v>
      </c>
      <c r="E4442" t="s">
        <v>975</v>
      </c>
      <c r="F4442" t="s">
        <v>101</v>
      </c>
      <c r="G4442">
        <v>133333</v>
      </c>
      <c r="H4442">
        <v>16</v>
      </c>
      <c r="I4442">
        <v>2133328</v>
      </c>
      <c r="J4442" t="s">
        <v>86</v>
      </c>
      <c r="K4442">
        <v>-0.22466956620071771</v>
      </c>
      <c r="L4442">
        <v>-22.466999999999999</v>
      </c>
      <c r="M4442" t="s">
        <v>82</v>
      </c>
    </row>
    <row r="4443" spans="1:13">
      <c r="A4443" t="s">
        <v>2772</v>
      </c>
      <c r="B4443" t="s">
        <v>2773</v>
      </c>
      <c r="C4443" t="str">
        <f>TEXT(D4443, "mmm")</f>
        <v>Apr</v>
      </c>
      <c r="D4443" s="1">
        <v>45384</v>
      </c>
      <c r="E4443" t="s">
        <v>976</v>
      </c>
      <c r="F4443" t="s">
        <v>101</v>
      </c>
      <c r="G4443">
        <v>133333</v>
      </c>
      <c r="H4443">
        <v>16</v>
      </c>
      <c r="I4443">
        <v>2133328</v>
      </c>
      <c r="J4443" t="s">
        <v>86</v>
      </c>
      <c r="K4443">
        <v>-0.22466956620071771</v>
      </c>
      <c r="L4443">
        <v>-22.466999999999999</v>
      </c>
      <c r="M4443" t="s">
        <v>82</v>
      </c>
    </row>
    <row r="4444" spans="1:13">
      <c r="A4444" t="s">
        <v>2772</v>
      </c>
      <c r="B4444" t="s">
        <v>2773</v>
      </c>
      <c r="C4444" t="str">
        <f>TEXT(D4444, "mmm")</f>
        <v>Apr</v>
      </c>
      <c r="D4444" s="1">
        <v>45384</v>
      </c>
      <c r="E4444" t="s">
        <v>978</v>
      </c>
      <c r="F4444" t="s">
        <v>101</v>
      </c>
      <c r="G4444">
        <v>133333</v>
      </c>
      <c r="H4444">
        <v>16</v>
      </c>
      <c r="I4444">
        <v>2133328</v>
      </c>
      <c r="J4444" t="s">
        <v>86</v>
      </c>
      <c r="K4444">
        <v>-0.22466956620071771</v>
      </c>
      <c r="L4444">
        <v>-22.466999999999999</v>
      </c>
      <c r="M4444" t="s">
        <v>82</v>
      </c>
    </row>
    <row r="4445" spans="1:13">
      <c r="A4445" t="s">
        <v>2772</v>
      </c>
      <c r="B4445" t="s">
        <v>2773</v>
      </c>
      <c r="C4445" t="str">
        <f>TEXT(D4445, "mmm")</f>
        <v>Apr</v>
      </c>
      <c r="D4445" s="1">
        <v>45384</v>
      </c>
      <c r="E4445" t="s">
        <v>977</v>
      </c>
      <c r="F4445" t="s">
        <v>101</v>
      </c>
      <c r="G4445">
        <v>133333</v>
      </c>
      <c r="H4445">
        <v>16</v>
      </c>
      <c r="I4445">
        <v>2133328</v>
      </c>
      <c r="J4445" t="s">
        <v>86</v>
      </c>
      <c r="K4445">
        <v>-0.22466956620071771</v>
      </c>
      <c r="L4445">
        <v>-22.466999999999999</v>
      </c>
      <c r="M4445" t="s">
        <v>82</v>
      </c>
    </row>
    <row r="4446" spans="1:13">
      <c r="A4446" t="s">
        <v>2772</v>
      </c>
      <c r="B4446" t="s">
        <v>2773</v>
      </c>
      <c r="C4446" t="str">
        <f>TEXT(D4446, "mmm")</f>
        <v>Apr</v>
      </c>
      <c r="D4446" s="1">
        <v>45384</v>
      </c>
      <c r="E4446" t="s">
        <v>979</v>
      </c>
      <c r="F4446" t="s">
        <v>101</v>
      </c>
      <c r="G4446">
        <v>133333</v>
      </c>
      <c r="H4446">
        <v>16</v>
      </c>
      <c r="I4446">
        <v>2133328</v>
      </c>
      <c r="J4446" t="s">
        <v>86</v>
      </c>
      <c r="K4446">
        <v>-0.22466956620071771</v>
      </c>
      <c r="L4446">
        <v>-22.466999999999999</v>
      </c>
      <c r="M4446" t="s">
        <v>82</v>
      </c>
    </row>
    <row r="4447" spans="1:13">
      <c r="A4447" t="s">
        <v>2772</v>
      </c>
      <c r="B4447" t="s">
        <v>2773</v>
      </c>
      <c r="C4447" t="str">
        <f>TEXT(D4447, "mmm")</f>
        <v>Apr</v>
      </c>
      <c r="D4447" s="1">
        <v>45384</v>
      </c>
      <c r="E4447" t="s">
        <v>980</v>
      </c>
      <c r="F4447" t="s">
        <v>101</v>
      </c>
      <c r="G4447">
        <v>133333</v>
      </c>
      <c r="H4447">
        <v>16</v>
      </c>
      <c r="I4447">
        <v>2133328</v>
      </c>
      <c r="J4447" t="s">
        <v>86</v>
      </c>
      <c r="K4447">
        <v>-0.22466956620071771</v>
      </c>
      <c r="L4447">
        <v>-22.466999999999999</v>
      </c>
      <c r="M4447" t="s">
        <v>82</v>
      </c>
    </row>
    <row r="4448" spans="1:13">
      <c r="A4448" t="s">
        <v>2772</v>
      </c>
      <c r="B4448" t="s">
        <v>2773</v>
      </c>
      <c r="C4448" t="str">
        <f>TEXT(D4448, "mmm")</f>
        <v>Apr</v>
      </c>
      <c r="D4448" s="1">
        <v>45384</v>
      </c>
      <c r="E4448" t="s">
        <v>973</v>
      </c>
      <c r="F4448" t="s">
        <v>101</v>
      </c>
      <c r="G4448">
        <v>133333</v>
      </c>
      <c r="H4448">
        <v>16</v>
      </c>
      <c r="I4448">
        <v>2133328</v>
      </c>
      <c r="J4448" t="s">
        <v>86</v>
      </c>
      <c r="K4448">
        <v>-0.22466956620071771</v>
      </c>
      <c r="L4448">
        <v>-22.466999999999999</v>
      </c>
      <c r="M4448" t="s">
        <v>82</v>
      </c>
    </row>
    <row r="4449" spans="1:13">
      <c r="A4449" t="s">
        <v>2769</v>
      </c>
      <c r="B4449" t="s">
        <v>2770</v>
      </c>
      <c r="C4449" t="str">
        <f>TEXT(D4449, "mmm")</f>
        <v>Apr</v>
      </c>
      <c r="D4449" s="1">
        <v>45384</v>
      </c>
      <c r="E4449" t="s">
        <v>2774</v>
      </c>
      <c r="F4449" t="s">
        <v>101</v>
      </c>
      <c r="G4449">
        <v>20000</v>
      </c>
      <c r="H4449">
        <v>5.15</v>
      </c>
      <c r="I4449">
        <v>103000</v>
      </c>
      <c r="J4449" t="s">
        <v>81</v>
      </c>
      <c r="K4449">
        <v>-0.1164658476876798</v>
      </c>
      <c r="L4449">
        <v>-11.646599999999999</v>
      </c>
      <c r="M4449" t="s">
        <v>82</v>
      </c>
    </row>
    <row r="4450" spans="1:13">
      <c r="A4450" t="s">
        <v>2769</v>
      </c>
      <c r="B4450" t="s">
        <v>2770</v>
      </c>
      <c r="C4450" t="str">
        <f>TEXT(D4450, "mmm")</f>
        <v>Apr</v>
      </c>
      <c r="D4450" s="1">
        <v>45384</v>
      </c>
      <c r="E4450" t="s">
        <v>2775</v>
      </c>
      <c r="F4450" t="s">
        <v>101</v>
      </c>
      <c r="G4450">
        <v>20000</v>
      </c>
      <c r="H4450">
        <v>5.15</v>
      </c>
      <c r="I4450">
        <v>103000</v>
      </c>
      <c r="J4450" t="s">
        <v>81</v>
      </c>
      <c r="K4450">
        <v>-0.1164658476876798</v>
      </c>
      <c r="L4450">
        <v>-11.646599999999999</v>
      </c>
      <c r="M4450" t="s">
        <v>82</v>
      </c>
    </row>
    <row r="4451" spans="1:13">
      <c r="A4451" t="s">
        <v>2477</v>
      </c>
      <c r="B4451" t="s">
        <v>2478</v>
      </c>
      <c r="C4451" t="str">
        <f>TEXT(D4451, "mmm")</f>
        <v>Apr</v>
      </c>
      <c r="D4451" s="1">
        <v>45384</v>
      </c>
      <c r="E4451" t="s">
        <v>2492</v>
      </c>
      <c r="F4451" t="s">
        <v>128</v>
      </c>
      <c r="G4451">
        <v>12299</v>
      </c>
      <c r="H4451">
        <v>16.73</v>
      </c>
      <c r="I4451">
        <v>205762.27</v>
      </c>
      <c r="J4451" t="s">
        <v>81</v>
      </c>
      <c r="K4451">
        <v>3.1902015361621849E-2</v>
      </c>
      <c r="L4451">
        <v>3.1901999999999999</v>
      </c>
      <c r="M4451" t="s">
        <v>82</v>
      </c>
    </row>
    <row r="4452" spans="1:13">
      <c r="A4452" t="s">
        <v>2772</v>
      </c>
      <c r="B4452" t="s">
        <v>2773</v>
      </c>
      <c r="C4452" t="str">
        <f>TEXT(D4452, "mmm")</f>
        <v>Apr</v>
      </c>
      <c r="D4452" s="1">
        <v>45384</v>
      </c>
      <c r="E4452" t="s">
        <v>283</v>
      </c>
      <c r="F4452" t="s">
        <v>101</v>
      </c>
      <c r="G4452">
        <v>15625</v>
      </c>
      <c r="H4452">
        <v>16</v>
      </c>
      <c r="I4452">
        <v>250000</v>
      </c>
      <c r="J4452" t="s">
        <v>81</v>
      </c>
      <c r="K4452">
        <v>-0.22466956620071771</v>
      </c>
      <c r="L4452">
        <v>-22.466999999999999</v>
      </c>
      <c r="M4452" t="s">
        <v>82</v>
      </c>
    </row>
    <row r="4453" spans="1:13">
      <c r="A4453" t="s">
        <v>2772</v>
      </c>
      <c r="B4453" t="s">
        <v>2773</v>
      </c>
      <c r="C4453" t="str">
        <f>TEXT(D4453, "mmm")</f>
        <v>Apr</v>
      </c>
      <c r="D4453" s="1">
        <v>45384</v>
      </c>
      <c r="E4453" t="s">
        <v>280</v>
      </c>
      <c r="F4453" t="s">
        <v>101</v>
      </c>
      <c r="G4453">
        <v>15625</v>
      </c>
      <c r="H4453">
        <v>16</v>
      </c>
      <c r="I4453">
        <v>250000</v>
      </c>
      <c r="J4453" t="s">
        <v>81</v>
      </c>
      <c r="K4453">
        <v>-0.22466956620071771</v>
      </c>
      <c r="L4453">
        <v>-22.466999999999999</v>
      </c>
      <c r="M4453" t="s">
        <v>82</v>
      </c>
    </row>
    <row r="4454" spans="1:13">
      <c r="A4454" t="s">
        <v>2772</v>
      </c>
      <c r="B4454" t="s">
        <v>2773</v>
      </c>
      <c r="C4454" t="str">
        <f>TEXT(D4454, "mmm")</f>
        <v>Apr</v>
      </c>
      <c r="D4454" s="1">
        <v>45384</v>
      </c>
      <c r="E4454" t="s">
        <v>1078</v>
      </c>
      <c r="F4454" t="s">
        <v>101</v>
      </c>
      <c r="G4454">
        <v>15625</v>
      </c>
      <c r="H4454">
        <v>16</v>
      </c>
      <c r="I4454">
        <v>250000</v>
      </c>
      <c r="J4454" t="s">
        <v>81</v>
      </c>
      <c r="K4454">
        <v>-0.22466956620071771</v>
      </c>
      <c r="L4454">
        <v>-22.466999999999999</v>
      </c>
      <c r="M4454" t="s">
        <v>82</v>
      </c>
    </row>
    <row r="4455" spans="1:13">
      <c r="A4455" t="s">
        <v>2772</v>
      </c>
      <c r="B4455" t="s">
        <v>2773</v>
      </c>
      <c r="C4455" t="str">
        <f>TEXT(D4455, "mmm")</f>
        <v>Apr</v>
      </c>
      <c r="D4455" s="1">
        <v>45384</v>
      </c>
      <c r="E4455" t="s">
        <v>282</v>
      </c>
      <c r="F4455" t="s">
        <v>101</v>
      </c>
      <c r="G4455">
        <v>15625</v>
      </c>
      <c r="H4455">
        <v>16</v>
      </c>
      <c r="I4455">
        <v>250000</v>
      </c>
      <c r="J4455" t="s">
        <v>81</v>
      </c>
      <c r="K4455">
        <v>-0.22466956620071771</v>
      </c>
      <c r="L4455">
        <v>-22.466999999999999</v>
      </c>
      <c r="M4455" t="s">
        <v>82</v>
      </c>
    </row>
    <row r="4456" spans="1:13">
      <c r="A4456" t="s">
        <v>2772</v>
      </c>
      <c r="B4456" t="s">
        <v>2773</v>
      </c>
      <c r="C4456" t="str">
        <f>TEXT(D4456, "mmm")</f>
        <v>Apr</v>
      </c>
      <c r="D4456" s="1">
        <v>45384</v>
      </c>
      <c r="E4456" t="s">
        <v>281</v>
      </c>
      <c r="F4456" t="s">
        <v>101</v>
      </c>
      <c r="G4456">
        <v>15625</v>
      </c>
      <c r="H4456">
        <v>16</v>
      </c>
      <c r="I4456">
        <v>250000</v>
      </c>
      <c r="J4456" t="s">
        <v>81</v>
      </c>
      <c r="K4456">
        <v>-0.22466956620071771</v>
      </c>
      <c r="L4456">
        <v>-22.466999999999999</v>
      </c>
      <c r="M4456" t="s">
        <v>82</v>
      </c>
    </row>
    <row r="4457" spans="1:13">
      <c r="A4457" t="s">
        <v>2772</v>
      </c>
      <c r="B4457" t="s">
        <v>2773</v>
      </c>
      <c r="C4457" t="str">
        <f>TEXT(D4457, "mmm")</f>
        <v>Apr</v>
      </c>
      <c r="D4457" s="1">
        <v>45384</v>
      </c>
      <c r="E4457" t="s">
        <v>283</v>
      </c>
      <c r="F4457" t="s">
        <v>101</v>
      </c>
      <c r="G4457">
        <v>296875</v>
      </c>
      <c r="H4457">
        <v>16</v>
      </c>
      <c r="I4457">
        <v>4750000</v>
      </c>
      <c r="J4457" t="s">
        <v>86</v>
      </c>
      <c r="K4457">
        <v>-0.22466956620071771</v>
      </c>
      <c r="L4457">
        <v>-22.466999999999999</v>
      </c>
      <c r="M4457" t="s">
        <v>82</v>
      </c>
    </row>
    <row r="4458" spans="1:13">
      <c r="A4458" t="s">
        <v>2772</v>
      </c>
      <c r="B4458" t="s">
        <v>2773</v>
      </c>
      <c r="C4458" t="str">
        <f>TEXT(D4458, "mmm")</f>
        <v>Apr</v>
      </c>
      <c r="D4458" s="1">
        <v>45384</v>
      </c>
      <c r="E4458" t="s">
        <v>280</v>
      </c>
      <c r="F4458" t="s">
        <v>101</v>
      </c>
      <c r="G4458">
        <v>296875</v>
      </c>
      <c r="H4458">
        <v>16</v>
      </c>
      <c r="I4458">
        <v>4750000</v>
      </c>
      <c r="J4458" t="s">
        <v>86</v>
      </c>
      <c r="K4458">
        <v>-0.22466956620071771</v>
      </c>
      <c r="L4458">
        <v>-22.466999999999999</v>
      </c>
      <c r="M4458" t="s">
        <v>82</v>
      </c>
    </row>
    <row r="4459" spans="1:13">
      <c r="A4459" t="s">
        <v>2772</v>
      </c>
      <c r="B4459" t="s">
        <v>2773</v>
      </c>
      <c r="C4459" t="str">
        <f>TEXT(D4459, "mmm")</f>
        <v>Apr</v>
      </c>
      <c r="D4459" s="1">
        <v>45384</v>
      </c>
      <c r="E4459" t="s">
        <v>1078</v>
      </c>
      <c r="F4459" t="s">
        <v>101</v>
      </c>
      <c r="G4459">
        <v>296875</v>
      </c>
      <c r="H4459">
        <v>16</v>
      </c>
      <c r="I4459">
        <v>4750000</v>
      </c>
      <c r="J4459" t="s">
        <v>86</v>
      </c>
      <c r="K4459">
        <v>-0.22466956620071771</v>
      </c>
      <c r="L4459">
        <v>-22.466999999999999</v>
      </c>
      <c r="M4459" t="s">
        <v>82</v>
      </c>
    </row>
    <row r="4460" spans="1:13">
      <c r="A4460" t="s">
        <v>2772</v>
      </c>
      <c r="B4460" t="s">
        <v>2773</v>
      </c>
      <c r="C4460" t="str">
        <f>TEXT(D4460, "mmm")</f>
        <v>Apr</v>
      </c>
      <c r="D4460" s="1">
        <v>45384</v>
      </c>
      <c r="E4460" t="s">
        <v>282</v>
      </c>
      <c r="F4460" t="s">
        <v>101</v>
      </c>
      <c r="G4460">
        <v>296875</v>
      </c>
      <c r="H4460">
        <v>16</v>
      </c>
      <c r="I4460">
        <v>4750000</v>
      </c>
      <c r="J4460" t="s">
        <v>86</v>
      </c>
      <c r="K4460">
        <v>-0.22466956620071771</v>
      </c>
      <c r="L4460">
        <v>-22.466999999999999</v>
      </c>
      <c r="M4460" t="s">
        <v>82</v>
      </c>
    </row>
    <row r="4461" spans="1:13">
      <c r="A4461" t="s">
        <v>2772</v>
      </c>
      <c r="B4461" t="s">
        <v>2773</v>
      </c>
      <c r="C4461" t="str">
        <f>TEXT(D4461, "mmm")</f>
        <v>Apr</v>
      </c>
      <c r="D4461" s="1">
        <v>45384</v>
      </c>
      <c r="E4461" t="s">
        <v>281</v>
      </c>
      <c r="F4461" t="s">
        <v>101</v>
      </c>
      <c r="G4461">
        <v>296875</v>
      </c>
      <c r="H4461">
        <v>16</v>
      </c>
      <c r="I4461">
        <v>4750000</v>
      </c>
      <c r="J4461" t="s">
        <v>86</v>
      </c>
      <c r="K4461">
        <v>-0.22466956620071771</v>
      </c>
      <c r="L4461">
        <v>-22.466999999999999</v>
      </c>
      <c r="M4461" t="s">
        <v>82</v>
      </c>
    </row>
    <row r="4462" spans="1:13">
      <c r="A4462" t="s">
        <v>2477</v>
      </c>
      <c r="B4462" t="s">
        <v>2478</v>
      </c>
      <c r="C4462" t="str">
        <f>TEXT(D4462, "mmm")</f>
        <v>Apr</v>
      </c>
      <c r="D4462" s="1">
        <v>45384</v>
      </c>
      <c r="E4462" t="s">
        <v>2479</v>
      </c>
      <c r="F4462" t="s">
        <v>128</v>
      </c>
      <c r="G4462">
        <v>12299</v>
      </c>
      <c r="H4462">
        <v>16.73</v>
      </c>
      <c r="I4462">
        <v>205762.27</v>
      </c>
      <c r="J4462" t="s">
        <v>81</v>
      </c>
      <c r="K4462">
        <v>3.1902015361621849E-2</v>
      </c>
      <c r="L4462">
        <v>3.1901999999999999</v>
      </c>
      <c r="M4462" t="s">
        <v>82</v>
      </c>
    </row>
    <row r="4463" spans="1:13">
      <c r="A4463" t="s">
        <v>2477</v>
      </c>
      <c r="B4463" t="s">
        <v>2478</v>
      </c>
      <c r="C4463" t="str">
        <f>TEXT(D4463, "mmm")</f>
        <v>Apr</v>
      </c>
      <c r="D4463" s="1">
        <v>45384</v>
      </c>
      <c r="E4463" t="s">
        <v>2480</v>
      </c>
      <c r="F4463" t="s">
        <v>101</v>
      </c>
      <c r="G4463">
        <v>12299</v>
      </c>
      <c r="H4463">
        <v>16.73</v>
      </c>
      <c r="I4463">
        <v>205762.27</v>
      </c>
      <c r="J4463" t="s">
        <v>81</v>
      </c>
      <c r="K4463">
        <v>3.1902015361621849E-2</v>
      </c>
      <c r="L4463">
        <v>3.1901999999999999</v>
      </c>
      <c r="M4463" t="s">
        <v>82</v>
      </c>
    </row>
    <row r="4464" spans="1:13">
      <c r="A4464" t="s">
        <v>129</v>
      </c>
      <c r="B4464" t="s">
        <v>130</v>
      </c>
      <c r="C4464" t="str">
        <f>TEXT(D4464, "mmm")</f>
        <v>Apr</v>
      </c>
      <c r="D4464" s="1">
        <v>45384</v>
      </c>
      <c r="E4464" t="s">
        <v>109</v>
      </c>
      <c r="F4464" t="s">
        <v>101</v>
      </c>
      <c r="G4464">
        <v>25000</v>
      </c>
      <c r="H4464">
        <v>6.85</v>
      </c>
      <c r="I4464">
        <v>171250</v>
      </c>
      <c r="J4464" t="s">
        <v>81</v>
      </c>
      <c r="K4464">
        <v>-2.322203926162358E-2</v>
      </c>
      <c r="L4464">
        <v>-2.3222</v>
      </c>
      <c r="M4464" t="s">
        <v>82</v>
      </c>
    </row>
    <row r="4465" spans="1:13">
      <c r="A4465" t="s">
        <v>129</v>
      </c>
      <c r="B4465" t="s">
        <v>130</v>
      </c>
      <c r="C4465" t="str">
        <f>TEXT(D4465, "mmm")</f>
        <v>Apr</v>
      </c>
      <c r="D4465" s="1">
        <v>45384</v>
      </c>
      <c r="E4465" t="s">
        <v>110</v>
      </c>
      <c r="F4465" t="s">
        <v>101</v>
      </c>
      <c r="G4465">
        <v>25000</v>
      </c>
      <c r="H4465">
        <v>6.85</v>
      </c>
      <c r="I4465">
        <v>171250</v>
      </c>
      <c r="J4465" t="s">
        <v>81</v>
      </c>
      <c r="K4465">
        <v>-2.322203926162358E-2</v>
      </c>
      <c r="L4465">
        <v>-2.3222</v>
      </c>
      <c r="M4465" t="s">
        <v>82</v>
      </c>
    </row>
    <row r="4466" spans="1:13">
      <c r="A4466" t="s">
        <v>129</v>
      </c>
      <c r="B4466" t="s">
        <v>130</v>
      </c>
      <c r="C4466" t="str">
        <f>TEXT(D4466, "mmm")</f>
        <v>Apr</v>
      </c>
      <c r="D4466" s="1">
        <v>45384</v>
      </c>
      <c r="E4466" t="s">
        <v>111</v>
      </c>
      <c r="F4466" t="s">
        <v>101</v>
      </c>
      <c r="G4466">
        <v>25000</v>
      </c>
      <c r="H4466">
        <v>6.85</v>
      </c>
      <c r="I4466">
        <v>171250</v>
      </c>
      <c r="J4466" t="s">
        <v>81</v>
      </c>
      <c r="K4466">
        <v>-2.322203926162358E-2</v>
      </c>
      <c r="L4466">
        <v>-2.3222</v>
      </c>
      <c r="M4466" t="s">
        <v>82</v>
      </c>
    </row>
    <row r="4467" spans="1:13">
      <c r="A4467" t="s">
        <v>368</v>
      </c>
      <c r="B4467" t="s">
        <v>369</v>
      </c>
      <c r="C4467" t="str">
        <f>TEXT(D4467, "mmm")</f>
        <v>Apr</v>
      </c>
      <c r="D4467" s="1">
        <v>45384</v>
      </c>
      <c r="E4467" t="s">
        <v>102</v>
      </c>
      <c r="F4467" t="s">
        <v>101</v>
      </c>
      <c r="G4467">
        <v>10726</v>
      </c>
      <c r="H4467">
        <v>11.02</v>
      </c>
      <c r="I4467">
        <v>118200.52</v>
      </c>
      <c r="J4467" t="s">
        <v>86</v>
      </c>
      <c r="K4467">
        <v>-6.3520889724317797E-3</v>
      </c>
      <c r="L4467">
        <v>-0.63519999999999999</v>
      </c>
      <c r="M4467" t="s">
        <v>82</v>
      </c>
    </row>
    <row r="4468" spans="1:13">
      <c r="A4468" t="s">
        <v>368</v>
      </c>
      <c r="B4468" t="s">
        <v>369</v>
      </c>
      <c r="C4468" t="str">
        <f>TEXT(D4468, "mmm")</f>
        <v>Apr</v>
      </c>
      <c r="D4468" s="1">
        <v>45384</v>
      </c>
      <c r="E4468" t="s">
        <v>100</v>
      </c>
      <c r="F4468" t="s">
        <v>101</v>
      </c>
      <c r="G4468">
        <v>10726</v>
      </c>
      <c r="H4468">
        <v>11.02</v>
      </c>
      <c r="I4468">
        <v>118200.52</v>
      </c>
      <c r="J4468" t="s">
        <v>86</v>
      </c>
      <c r="K4468">
        <v>-6.3520889724317797E-3</v>
      </c>
      <c r="L4468">
        <v>-0.63519999999999999</v>
      </c>
      <c r="M4468" t="s">
        <v>82</v>
      </c>
    </row>
    <row r="4469" spans="1:13">
      <c r="A4469" t="s">
        <v>2194</v>
      </c>
      <c r="B4469" t="s">
        <v>2195</v>
      </c>
      <c r="C4469" t="str">
        <f>TEXT(D4469, "mmm")</f>
        <v>Apr</v>
      </c>
      <c r="D4469" s="1">
        <v>45384</v>
      </c>
      <c r="E4469" t="s">
        <v>100</v>
      </c>
      <c r="F4469" t="s">
        <v>101</v>
      </c>
      <c r="G4469">
        <v>8359</v>
      </c>
      <c r="H4469">
        <v>11.79</v>
      </c>
      <c r="I4469">
        <v>98552.609999999986</v>
      </c>
      <c r="J4469" t="s">
        <v>81</v>
      </c>
      <c r="K4469">
        <v>-1.5960937784853971E-2</v>
      </c>
      <c r="L4469">
        <v>-1.5961000000000001</v>
      </c>
      <c r="M4469" t="s">
        <v>82</v>
      </c>
    </row>
    <row r="4470" spans="1:13">
      <c r="A4470" t="s">
        <v>2194</v>
      </c>
      <c r="B4470" t="s">
        <v>2195</v>
      </c>
      <c r="C4470" t="str">
        <f>TEXT(D4470, "mmm")</f>
        <v>Apr</v>
      </c>
      <c r="D4470" s="1">
        <v>45384</v>
      </c>
      <c r="E4470" t="s">
        <v>102</v>
      </c>
      <c r="F4470" t="s">
        <v>101</v>
      </c>
      <c r="G4470">
        <v>8359</v>
      </c>
      <c r="H4470">
        <v>11.79</v>
      </c>
      <c r="I4470">
        <v>98552.609999999986</v>
      </c>
      <c r="J4470" t="s">
        <v>81</v>
      </c>
      <c r="K4470">
        <v>-1.5960937784853971E-2</v>
      </c>
      <c r="L4470">
        <v>-1.5961000000000001</v>
      </c>
      <c r="M4470" t="s">
        <v>82</v>
      </c>
    </row>
    <row r="4471" spans="1:13">
      <c r="A4471" t="s">
        <v>2546</v>
      </c>
      <c r="B4471" t="s">
        <v>2547</v>
      </c>
      <c r="C4471" t="str">
        <f>TEXT(D4471, "mmm")</f>
        <v>Apr</v>
      </c>
      <c r="D4471" s="1">
        <v>45384</v>
      </c>
      <c r="E4471" t="s">
        <v>102</v>
      </c>
      <c r="F4471" t="s">
        <v>101</v>
      </c>
      <c r="G4471">
        <v>65691</v>
      </c>
      <c r="H4471">
        <v>17.670000000000002</v>
      </c>
      <c r="I4471">
        <v>1160759.97</v>
      </c>
      <c r="J4471" t="s">
        <v>86</v>
      </c>
      <c r="K4471">
        <v>-6.0802822591598298E-2</v>
      </c>
      <c r="L4471">
        <v>-6.0803000000000003</v>
      </c>
      <c r="M4471" t="s">
        <v>82</v>
      </c>
    </row>
    <row r="4472" spans="1:13">
      <c r="A4472" t="s">
        <v>2546</v>
      </c>
      <c r="B4472" t="s">
        <v>2547</v>
      </c>
      <c r="C4472" t="str">
        <f>TEXT(D4472, "mmm")</f>
        <v>Apr</v>
      </c>
      <c r="D4472" s="1">
        <v>45384</v>
      </c>
      <c r="E4472" t="s">
        <v>100</v>
      </c>
      <c r="F4472" t="s">
        <v>101</v>
      </c>
      <c r="G4472">
        <v>65691</v>
      </c>
      <c r="H4472">
        <v>17.670000000000002</v>
      </c>
      <c r="I4472">
        <v>1160759.97</v>
      </c>
      <c r="J4472" t="s">
        <v>86</v>
      </c>
      <c r="K4472">
        <v>-6.0802822591598298E-2</v>
      </c>
      <c r="L4472">
        <v>-6.0803000000000003</v>
      </c>
      <c r="M4472" t="s">
        <v>82</v>
      </c>
    </row>
    <row r="4473" spans="1:13">
      <c r="A4473" t="s">
        <v>2772</v>
      </c>
      <c r="B4473" t="s">
        <v>2773</v>
      </c>
      <c r="C4473" t="str">
        <f>TEXT(D4473, "mmm")</f>
        <v>Apr</v>
      </c>
      <c r="D4473" s="1">
        <v>45384</v>
      </c>
      <c r="E4473" t="s">
        <v>1027</v>
      </c>
      <c r="F4473" t="s">
        <v>251</v>
      </c>
      <c r="G4473">
        <v>66667</v>
      </c>
      <c r="H4473">
        <v>16</v>
      </c>
      <c r="I4473">
        <v>1066672</v>
      </c>
      <c r="J4473" t="s">
        <v>81</v>
      </c>
      <c r="K4473">
        <v>-0.22466956620071771</v>
      </c>
      <c r="L4473">
        <v>-22.466999999999999</v>
      </c>
      <c r="M4473" t="s">
        <v>82</v>
      </c>
    </row>
    <row r="4474" spans="1:13">
      <c r="A4474" t="s">
        <v>2772</v>
      </c>
      <c r="B4474" t="s">
        <v>2773</v>
      </c>
      <c r="C4474" t="str">
        <f>TEXT(D4474, "mmm")</f>
        <v>Apr</v>
      </c>
      <c r="D4474" s="1">
        <v>45384</v>
      </c>
      <c r="E4474" t="s">
        <v>1027</v>
      </c>
      <c r="F4474" t="s">
        <v>251</v>
      </c>
      <c r="G4474">
        <v>133333</v>
      </c>
      <c r="H4474">
        <v>16</v>
      </c>
      <c r="I4474">
        <v>2133328</v>
      </c>
      <c r="J4474" t="s">
        <v>86</v>
      </c>
      <c r="K4474">
        <v>-0.22466956620071771</v>
      </c>
      <c r="L4474">
        <v>-22.466999999999999</v>
      </c>
      <c r="M4474" t="s">
        <v>82</v>
      </c>
    </row>
    <row r="4475" spans="1:13">
      <c r="A4475" t="s">
        <v>2776</v>
      </c>
      <c r="B4475" t="s">
        <v>2777</v>
      </c>
      <c r="C4475" t="str">
        <f>TEXT(D4475, "mmm")</f>
        <v>Apr</v>
      </c>
      <c r="D4475" s="1">
        <v>45384</v>
      </c>
      <c r="E4475" t="s">
        <v>585</v>
      </c>
      <c r="F4475" t="s">
        <v>101</v>
      </c>
      <c r="G4475">
        <v>485250</v>
      </c>
      <c r="H4475">
        <v>0.76</v>
      </c>
      <c r="I4475">
        <v>368790</v>
      </c>
      <c r="J4475" t="s">
        <v>81</v>
      </c>
      <c r="K4475">
        <v>-0.12162166516044121</v>
      </c>
      <c r="L4475">
        <v>-12.1622</v>
      </c>
      <c r="M4475" t="s">
        <v>82</v>
      </c>
    </row>
    <row r="4476" spans="1:13">
      <c r="A4476" t="s">
        <v>2758</v>
      </c>
      <c r="B4476" t="s">
        <v>2759</v>
      </c>
      <c r="C4476" t="str">
        <f>TEXT(D4476, "mmm")</f>
        <v>Apr</v>
      </c>
      <c r="D4476" s="1">
        <v>45384</v>
      </c>
      <c r="E4476" t="s">
        <v>297</v>
      </c>
      <c r="F4476" t="s">
        <v>101</v>
      </c>
      <c r="G4476">
        <v>186051</v>
      </c>
      <c r="H4476">
        <v>3.44</v>
      </c>
      <c r="I4476">
        <v>640015.43999999994</v>
      </c>
      <c r="J4476" t="s">
        <v>81</v>
      </c>
      <c r="K4476">
        <v>9.0140827476351326E-2</v>
      </c>
      <c r="L4476">
        <v>9.0140999999999991</v>
      </c>
      <c r="M4476" t="s">
        <v>82</v>
      </c>
    </row>
    <row r="4477" spans="1:13">
      <c r="A4477" t="s">
        <v>2758</v>
      </c>
      <c r="B4477" t="s">
        <v>2759</v>
      </c>
      <c r="C4477" t="str">
        <f>TEXT(D4477, "mmm")</f>
        <v>Apr</v>
      </c>
      <c r="D4477" s="1">
        <v>45384</v>
      </c>
      <c r="E4477" t="s">
        <v>296</v>
      </c>
      <c r="F4477" t="s">
        <v>101</v>
      </c>
      <c r="G4477">
        <v>186051</v>
      </c>
      <c r="H4477">
        <v>3.44</v>
      </c>
      <c r="I4477">
        <v>640015.43999999994</v>
      </c>
      <c r="J4477" t="s">
        <v>81</v>
      </c>
      <c r="K4477">
        <v>9.0140827476351326E-2</v>
      </c>
      <c r="L4477">
        <v>9.0140999999999991</v>
      </c>
      <c r="M4477" t="s">
        <v>82</v>
      </c>
    </row>
    <row r="4478" spans="1:13">
      <c r="A4478" t="s">
        <v>2758</v>
      </c>
      <c r="B4478" t="s">
        <v>2759</v>
      </c>
      <c r="C4478" t="str">
        <f>TEXT(D4478, "mmm")</f>
        <v>Apr</v>
      </c>
      <c r="D4478" s="1">
        <v>45384</v>
      </c>
      <c r="E4478" t="s">
        <v>298</v>
      </c>
      <c r="F4478" t="s">
        <v>101</v>
      </c>
      <c r="G4478">
        <v>186051</v>
      </c>
      <c r="H4478">
        <v>3.44</v>
      </c>
      <c r="I4478">
        <v>640015.43999999994</v>
      </c>
      <c r="J4478" t="s">
        <v>81</v>
      </c>
      <c r="K4478">
        <v>9.0140827476351326E-2</v>
      </c>
      <c r="L4478">
        <v>9.0140999999999991</v>
      </c>
      <c r="M4478" t="s">
        <v>82</v>
      </c>
    </row>
    <row r="4479" spans="1:13">
      <c r="A4479" t="s">
        <v>2778</v>
      </c>
      <c r="B4479" t="s">
        <v>2779</v>
      </c>
      <c r="C4479" t="str">
        <f>TEXT(D4479, "mmm")</f>
        <v>Apr</v>
      </c>
      <c r="D4479" s="1">
        <v>45384</v>
      </c>
      <c r="E4479" t="s">
        <v>2780</v>
      </c>
      <c r="F4479" t="s">
        <v>101</v>
      </c>
      <c r="G4479">
        <v>500</v>
      </c>
      <c r="H4479">
        <v>41.25</v>
      </c>
      <c r="I4479">
        <v>20625</v>
      </c>
      <c r="J4479" t="s">
        <v>81</v>
      </c>
      <c r="K4479">
        <v>-3.7968640182613027E-2</v>
      </c>
      <c r="L4479">
        <v>-3.7968999999999999</v>
      </c>
      <c r="M4479" t="s">
        <v>82</v>
      </c>
    </row>
    <row r="4480" spans="1:13">
      <c r="A4480" t="s">
        <v>2778</v>
      </c>
      <c r="B4480" t="s">
        <v>2779</v>
      </c>
      <c r="C4480" t="str">
        <f>TEXT(D4480, "mmm")</f>
        <v>Apr</v>
      </c>
      <c r="D4480" s="1">
        <v>45384</v>
      </c>
      <c r="E4480" t="s">
        <v>2781</v>
      </c>
      <c r="F4480" t="s">
        <v>101</v>
      </c>
      <c r="G4480">
        <v>500</v>
      </c>
      <c r="H4480">
        <v>41.25</v>
      </c>
      <c r="I4480">
        <v>20625</v>
      </c>
      <c r="J4480" t="s">
        <v>81</v>
      </c>
      <c r="K4480">
        <v>-3.7968640182613027E-2</v>
      </c>
      <c r="L4480">
        <v>-3.7968999999999999</v>
      </c>
      <c r="M4480" t="s">
        <v>82</v>
      </c>
    </row>
    <row r="4481" spans="1:13">
      <c r="A4481" t="s">
        <v>2778</v>
      </c>
      <c r="B4481" t="s">
        <v>2779</v>
      </c>
      <c r="C4481" t="str">
        <f>TEXT(D4481, "mmm")</f>
        <v>Apr</v>
      </c>
      <c r="D4481" s="1">
        <v>45384</v>
      </c>
      <c r="E4481" t="s">
        <v>2782</v>
      </c>
      <c r="F4481" t="s">
        <v>101</v>
      </c>
      <c r="G4481">
        <v>500</v>
      </c>
      <c r="H4481">
        <v>41.25</v>
      </c>
      <c r="I4481">
        <v>20625</v>
      </c>
      <c r="J4481" t="s">
        <v>81</v>
      </c>
      <c r="K4481">
        <v>-3.7968640182613027E-2</v>
      </c>
      <c r="L4481">
        <v>-3.7968999999999999</v>
      </c>
      <c r="M4481" t="s">
        <v>82</v>
      </c>
    </row>
    <row r="4482" spans="1:13">
      <c r="A4482" t="s">
        <v>2778</v>
      </c>
      <c r="B4482" t="s">
        <v>2779</v>
      </c>
      <c r="C4482" t="str">
        <f>TEXT(D4482, "mmm")</f>
        <v>Apr</v>
      </c>
      <c r="D4482" s="1">
        <v>45384</v>
      </c>
      <c r="E4482" t="s">
        <v>2783</v>
      </c>
      <c r="F4482" t="s">
        <v>101</v>
      </c>
      <c r="G4482">
        <v>500</v>
      </c>
      <c r="H4482">
        <v>41.25</v>
      </c>
      <c r="I4482">
        <v>20625</v>
      </c>
      <c r="J4482" t="s">
        <v>81</v>
      </c>
      <c r="K4482">
        <v>-3.7968640182613027E-2</v>
      </c>
      <c r="L4482">
        <v>-3.7968999999999999</v>
      </c>
      <c r="M4482" t="s">
        <v>82</v>
      </c>
    </row>
    <row r="4483" spans="1:13">
      <c r="A4483" t="s">
        <v>2762</v>
      </c>
      <c r="B4483" t="s">
        <v>2763</v>
      </c>
      <c r="C4483" t="str">
        <f>TEXT(D4483, "mmm")</f>
        <v>Apr</v>
      </c>
      <c r="D4483" s="1">
        <v>45384</v>
      </c>
      <c r="E4483" t="s">
        <v>2764</v>
      </c>
      <c r="F4483" t="s">
        <v>101</v>
      </c>
      <c r="G4483">
        <v>46306</v>
      </c>
      <c r="H4483">
        <v>5.07</v>
      </c>
      <c r="I4483">
        <v>234771.42</v>
      </c>
      <c r="J4483" t="s">
        <v>81</v>
      </c>
      <c r="K4483">
        <v>-0.15582196925902769</v>
      </c>
      <c r="L4483">
        <v>-15.5822</v>
      </c>
      <c r="M4483" t="s">
        <v>82</v>
      </c>
    </row>
    <row r="4484" spans="1:13">
      <c r="A4484" t="s">
        <v>2762</v>
      </c>
      <c r="B4484" t="s">
        <v>2763</v>
      </c>
      <c r="C4484" t="str">
        <f>TEXT(D4484, "mmm")</f>
        <v>Apr</v>
      </c>
      <c r="D4484" s="1">
        <v>45384</v>
      </c>
      <c r="E4484" t="s">
        <v>2765</v>
      </c>
      <c r="F4484" t="s">
        <v>101</v>
      </c>
      <c r="G4484">
        <v>46306</v>
      </c>
      <c r="H4484">
        <v>5.07</v>
      </c>
      <c r="I4484">
        <v>234771.42</v>
      </c>
      <c r="J4484" t="s">
        <v>81</v>
      </c>
      <c r="K4484">
        <v>-0.15582196925902769</v>
      </c>
      <c r="L4484">
        <v>-15.5822</v>
      </c>
      <c r="M4484" t="s">
        <v>82</v>
      </c>
    </row>
    <row r="4485" spans="1:13">
      <c r="A4485" t="s">
        <v>263</v>
      </c>
      <c r="B4485" t="s">
        <v>264</v>
      </c>
      <c r="C4485" t="str">
        <f>TEXT(D4485, "mmm")</f>
        <v>Apr</v>
      </c>
      <c r="D4485" s="1">
        <v>45384</v>
      </c>
      <c r="E4485" t="s">
        <v>100</v>
      </c>
      <c r="F4485" t="s">
        <v>101</v>
      </c>
      <c r="G4485">
        <v>6940</v>
      </c>
      <c r="H4485">
        <v>12.03</v>
      </c>
      <c r="I4485">
        <v>83488.2</v>
      </c>
      <c r="J4485" t="s">
        <v>81</v>
      </c>
      <c r="K4485">
        <v>1.0670544945536211E-2</v>
      </c>
      <c r="L4485">
        <v>1.0670999999999999</v>
      </c>
      <c r="M4485" t="s">
        <v>82</v>
      </c>
    </row>
    <row r="4486" spans="1:13">
      <c r="A4486" t="s">
        <v>263</v>
      </c>
      <c r="B4486" t="s">
        <v>264</v>
      </c>
      <c r="C4486" t="str">
        <f>TEXT(D4486, "mmm")</f>
        <v>Apr</v>
      </c>
      <c r="D4486" s="1">
        <v>45384</v>
      </c>
      <c r="E4486" t="s">
        <v>102</v>
      </c>
      <c r="F4486" t="s">
        <v>101</v>
      </c>
      <c r="G4486">
        <v>6940</v>
      </c>
      <c r="H4486">
        <v>12.03</v>
      </c>
      <c r="I4486">
        <v>83488.2</v>
      </c>
      <c r="J4486" t="s">
        <v>81</v>
      </c>
      <c r="K4486">
        <v>1.0670544945536211E-2</v>
      </c>
      <c r="L4486">
        <v>1.0670999999999999</v>
      </c>
      <c r="M4486" t="s">
        <v>82</v>
      </c>
    </row>
    <row r="4487" spans="1:13">
      <c r="A4487" t="s">
        <v>103</v>
      </c>
      <c r="B4487" t="s">
        <v>104</v>
      </c>
      <c r="C4487" t="str">
        <f>TEXT(D4487, "mmm")</f>
        <v>Apr</v>
      </c>
      <c r="D4487" s="1">
        <v>45384</v>
      </c>
      <c r="E4487" t="s">
        <v>100</v>
      </c>
      <c r="F4487" t="s">
        <v>101</v>
      </c>
      <c r="G4487">
        <v>49402</v>
      </c>
      <c r="H4487">
        <v>11.76</v>
      </c>
      <c r="I4487">
        <v>580967.52</v>
      </c>
      <c r="J4487" t="s">
        <v>86</v>
      </c>
      <c r="K4487">
        <v>-1.9059626128042129E-2</v>
      </c>
      <c r="L4487">
        <v>-1.9059999999999999</v>
      </c>
      <c r="M4487" t="s">
        <v>82</v>
      </c>
    </row>
    <row r="4488" spans="1:13">
      <c r="A4488" t="s">
        <v>103</v>
      </c>
      <c r="B4488" t="s">
        <v>104</v>
      </c>
      <c r="C4488" t="str">
        <f>TEXT(D4488, "mmm")</f>
        <v>Apr</v>
      </c>
      <c r="D4488" s="1">
        <v>45384</v>
      </c>
      <c r="E4488" t="s">
        <v>102</v>
      </c>
      <c r="F4488" t="s">
        <v>101</v>
      </c>
      <c r="G4488">
        <v>49402</v>
      </c>
      <c r="H4488">
        <v>11.76</v>
      </c>
      <c r="I4488">
        <v>580967.52</v>
      </c>
      <c r="J4488" t="s">
        <v>86</v>
      </c>
      <c r="K4488">
        <v>-1.9059626128042129E-2</v>
      </c>
      <c r="L4488">
        <v>-1.9059999999999999</v>
      </c>
      <c r="M4488" t="s">
        <v>82</v>
      </c>
    </row>
    <row r="4489" spans="1:13">
      <c r="A4489" t="s">
        <v>2059</v>
      </c>
      <c r="B4489" t="s">
        <v>2060</v>
      </c>
      <c r="C4489" t="str">
        <f>TEXT(D4489, "mmm")</f>
        <v>Apr</v>
      </c>
      <c r="D4489" s="1">
        <v>45384</v>
      </c>
      <c r="E4489" t="s">
        <v>100</v>
      </c>
      <c r="F4489" t="s">
        <v>101</v>
      </c>
      <c r="G4489">
        <v>30848</v>
      </c>
      <c r="H4489">
        <v>10.26</v>
      </c>
      <c r="I4489">
        <v>316500.47999999998</v>
      </c>
      <c r="J4489" t="s">
        <v>81</v>
      </c>
      <c r="K4489">
        <v>-3.100547940092124E-2</v>
      </c>
      <c r="L4489">
        <v>-3.1004999999999998</v>
      </c>
      <c r="M4489" t="s">
        <v>82</v>
      </c>
    </row>
    <row r="4490" spans="1:13">
      <c r="A4490" t="s">
        <v>2059</v>
      </c>
      <c r="B4490" t="s">
        <v>2060</v>
      </c>
      <c r="C4490" t="str">
        <f>TEXT(D4490, "mmm")</f>
        <v>Apr</v>
      </c>
      <c r="D4490" s="1">
        <v>45384</v>
      </c>
      <c r="E4490" t="s">
        <v>102</v>
      </c>
      <c r="F4490" t="s">
        <v>101</v>
      </c>
      <c r="G4490">
        <v>30848</v>
      </c>
      <c r="H4490">
        <v>10.26</v>
      </c>
      <c r="I4490">
        <v>316500.47999999998</v>
      </c>
      <c r="J4490" t="s">
        <v>81</v>
      </c>
      <c r="K4490">
        <v>-3.100547940092124E-2</v>
      </c>
      <c r="L4490">
        <v>-3.1004999999999998</v>
      </c>
      <c r="M4490" t="s">
        <v>82</v>
      </c>
    </row>
    <row r="4491" spans="1:13">
      <c r="A4491" t="s">
        <v>455</v>
      </c>
      <c r="B4491" t="s">
        <v>456</v>
      </c>
      <c r="C4491" t="str">
        <f>TEXT(D4491, "mmm")</f>
        <v>Apr</v>
      </c>
      <c r="D4491" s="1">
        <v>45384</v>
      </c>
      <c r="E4491" t="s">
        <v>2784</v>
      </c>
      <c r="F4491" t="s">
        <v>217</v>
      </c>
      <c r="G4491">
        <v>3254</v>
      </c>
      <c r="H4491">
        <v>3.9</v>
      </c>
      <c r="I4491">
        <v>12690.6</v>
      </c>
      <c r="J4491" t="s">
        <v>81</v>
      </c>
      <c r="K4491">
        <v>7.425747365533697E-2</v>
      </c>
      <c r="L4491">
        <v>7.4257</v>
      </c>
      <c r="M4491" t="s">
        <v>82</v>
      </c>
    </row>
    <row r="4492" spans="1:13">
      <c r="A4492" t="s">
        <v>381</v>
      </c>
      <c r="B4492" t="s">
        <v>382</v>
      </c>
      <c r="C4492" t="str">
        <f>TEXT(D4492, "mmm")</f>
        <v>Apr</v>
      </c>
      <c r="D4492" s="1">
        <v>45384</v>
      </c>
      <c r="E4492" t="s">
        <v>413</v>
      </c>
      <c r="F4492" t="s">
        <v>222</v>
      </c>
      <c r="G4492">
        <v>4250</v>
      </c>
      <c r="H4492">
        <v>23.46</v>
      </c>
      <c r="I4492">
        <v>99705</v>
      </c>
      <c r="J4492" t="s">
        <v>81</v>
      </c>
      <c r="K4492">
        <v>-5.3276889521814641E-2</v>
      </c>
      <c r="L4492">
        <v>-5.3277000000000001</v>
      </c>
      <c r="M4492" t="s">
        <v>82</v>
      </c>
    </row>
    <row r="4493" spans="1:13">
      <c r="A4493" t="s">
        <v>146</v>
      </c>
      <c r="B4493" t="s">
        <v>147</v>
      </c>
      <c r="C4493" t="str">
        <f>TEXT(D4493, "mmm")</f>
        <v>Apr</v>
      </c>
      <c r="D4493" s="1">
        <v>45384</v>
      </c>
      <c r="E4493" t="s">
        <v>100</v>
      </c>
      <c r="F4493" t="s">
        <v>101</v>
      </c>
      <c r="G4493">
        <v>27925</v>
      </c>
      <c r="H4493">
        <v>11.99</v>
      </c>
      <c r="I4493">
        <v>334820.75</v>
      </c>
      <c r="J4493" t="s">
        <v>86</v>
      </c>
      <c r="K4493">
        <v>-1.440169872595554E-2</v>
      </c>
      <c r="L4493">
        <v>-1.4401999999999999</v>
      </c>
      <c r="M4493" t="s">
        <v>82</v>
      </c>
    </row>
    <row r="4494" spans="1:13">
      <c r="A4494" t="s">
        <v>146</v>
      </c>
      <c r="B4494" t="s">
        <v>147</v>
      </c>
      <c r="C4494" t="str">
        <f>TEXT(D4494, "mmm")</f>
        <v>Apr</v>
      </c>
      <c r="D4494" s="1">
        <v>45384</v>
      </c>
      <c r="E4494" t="s">
        <v>102</v>
      </c>
      <c r="F4494" t="s">
        <v>101</v>
      </c>
      <c r="G4494">
        <v>27925</v>
      </c>
      <c r="H4494">
        <v>11.99</v>
      </c>
      <c r="I4494">
        <v>334820.75</v>
      </c>
      <c r="J4494" t="s">
        <v>86</v>
      </c>
      <c r="K4494">
        <v>-1.440169872595554E-2</v>
      </c>
      <c r="L4494">
        <v>-1.4401999999999999</v>
      </c>
      <c r="M4494" t="s">
        <v>82</v>
      </c>
    </row>
    <row r="4495" spans="1:13">
      <c r="A4495" t="s">
        <v>2785</v>
      </c>
      <c r="B4495" t="s">
        <v>2786</v>
      </c>
      <c r="C4495" t="str">
        <f>TEXT(D4495, "mmm")</f>
        <v>Apr</v>
      </c>
      <c r="D4495" s="1">
        <v>45384</v>
      </c>
      <c r="E4495" t="s">
        <v>2787</v>
      </c>
      <c r="F4495" t="s">
        <v>80</v>
      </c>
      <c r="G4495">
        <v>5000</v>
      </c>
      <c r="H4495">
        <v>23.55</v>
      </c>
      <c r="I4495">
        <v>117750</v>
      </c>
      <c r="J4495" t="s">
        <v>86</v>
      </c>
      <c r="K4495">
        <v>-1.488114002971952E-2</v>
      </c>
      <c r="L4495">
        <v>-1.4881</v>
      </c>
      <c r="M4495" t="s">
        <v>82</v>
      </c>
    </row>
    <row r="4496" spans="1:13">
      <c r="A4496" t="s">
        <v>1742</v>
      </c>
      <c r="B4496" t="s">
        <v>1743</v>
      </c>
      <c r="C4496" t="str">
        <f>TEXT(D4496, "mmm")</f>
        <v>Apr</v>
      </c>
      <c r="D4496" s="1">
        <v>45384</v>
      </c>
      <c r="E4496" t="s">
        <v>110</v>
      </c>
      <c r="F4496" t="s">
        <v>101</v>
      </c>
      <c r="G4496">
        <v>2000</v>
      </c>
      <c r="H4496">
        <v>26.92</v>
      </c>
      <c r="I4496">
        <v>53840</v>
      </c>
      <c r="J4496" t="s">
        <v>81</v>
      </c>
      <c r="K4496">
        <v>-0.16025165989447321</v>
      </c>
      <c r="L4496">
        <v>-16.025200000000002</v>
      </c>
      <c r="M4496" t="s">
        <v>82</v>
      </c>
    </row>
    <row r="4497" spans="1:13">
      <c r="A4497" t="s">
        <v>1742</v>
      </c>
      <c r="B4497" t="s">
        <v>1743</v>
      </c>
      <c r="C4497" t="str">
        <f>TEXT(D4497, "mmm")</f>
        <v>Apr</v>
      </c>
      <c r="D4497" s="1">
        <v>45384</v>
      </c>
      <c r="E4497" t="s">
        <v>109</v>
      </c>
      <c r="F4497" t="s">
        <v>101</v>
      </c>
      <c r="G4497">
        <v>2000</v>
      </c>
      <c r="H4497">
        <v>26.92</v>
      </c>
      <c r="I4497">
        <v>53840</v>
      </c>
      <c r="J4497" t="s">
        <v>81</v>
      </c>
      <c r="K4497">
        <v>-0.16025165989447321</v>
      </c>
      <c r="L4497">
        <v>-16.025200000000002</v>
      </c>
      <c r="M4497" t="s">
        <v>82</v>
      </c>
    </row>
    <row r="4498" spans="1:13">
      <c r="A4498" t="s">
        <v>1742</v>
      </c>
      <c r="B4498" t="s">
        <v>1743</v>
      </c>
      <c r="C4498" t="str">
        <f>TEXT(D4498, "mmm")</f>
        <v>Apr</v>
      </c>
      <c r="D4498" s="1">
        <v>45384</v>
      </c>
      <c r="E4498" t="s">
        <v>111</v>
      </c>
      <c r="F4498" t="s">
        <v>101</v>
      </c>
      <c r="G4498">
        <v>2000</v>
      </c>
      <c r="H4498">
        <v>26.92</v>
      </c>
      <c r="I4498">
        <v>53840</v>
      </c>
      <c r="J4498" t="s">
        <v>81</v>
      </c>
      <c r="K4498">
        <v>-0.16025165989447321</v>
      </c>
      <c r="L4498">
        <v>-16.025200000000002</v>
      </c>
      <c r="M4498" t="s">
        <v>82</v>
      </c>
    </row>
    <row r="4499" spans="1:13">
      <c r="A4499" t="s">
        <v>2477</v>
      </c>
      <c r="B4499" t="s">
        <v>2478</v>
      </c>
      <c r="C4499" t="str">
        <f>TEXT(D4499, "mmm")</f>
        <v>Apr</v>
      </c>
      <c r="D4499" s="1">
        <v>45385</v>
      </c>
      <c r="E4499" t="s">
        <v>2479</v>
      </c>
      <c r="F4499" t="s">
        <v>128</v>
      </c>
      <c r="G4499">
        <v>12299</v>
      </c>
      <c r="H4499">
        <v>16.489999999999998</v>
      </c>
      <c r="I4499">
        <v>202810.51</v>
      </c>
      <c r="J4499" t="s">
        <v>81</v>
      </c>
      <c r="K4499">
        <v>-1.431989410419188E-2</v>
      </c>
      <c r="L4499">
        <v>-1.4319999999999999</v>
      </c>
      <c r="M4499" t="s">
        <v>82</v>
      </c>
    </row>
    <row r="4500" spans="1:13">
      <c r="A4500" t="s">
        <v>2477</v>
      </c>
      <c r="B4500" t="s">
        <v>2478</v>
      </c>
      <c r="C4500" t="str">
        <f>TEXT(D4500, "mmm")</f>
        <v>Apr</v>
      </c>
      <c r="D4500" s="1">
        <v>45385</v>
      </c>
      <c r="E4500" t="s">
        <v>2480</v>
      </c>
      <c r="F4500" t="s">
        <v>101</v>
      </c>
      <c r="G4500">
        <v>12299</v>
      </c>
      <c r="H4500">
        <v>16.809999999999999</v>
      </c>
      <c r="I4500">
        <v>206746.19</v>
      </c>
      <c r="J4500" t="s">
        <v>81</v>
      </c>
      <c r="K4500">
        <v>-1.431989410419188E-2</v>
      </c>
      <c r="L4500">
        <v>-1.4319999999999999</v>
      </c>
      <c r="M4500" t="s">
        <v>82</v>
      </c>
    </row>
    <row r="4501" spans="1:13">
      <c r="A4501" t="s">
        <v>2769</v>
      </c>
      <c r="B4501" t="s">
        <v>2770</v>
      </c>
      <c r="C4501" t="str">
        <f>TEXT(D4501, "mmm")</f>
        <v>Apr</v>
      </c>
      <c r="D4501" s="1">
        <v>45385</v>
      </c>
      <c r="E4501" t="s">
        <v>2774</v>
      </c>
      <c r="F4501" t="s">
        <v>101</v>
      </c>
      <c r="G4501">
        <v>20000</v>
      </c>
      <c r="H4501">
        <v>4.99</v>
      </c>
      <c r="I4501">
        <v>99800</v>
      </c>
      <c r="J4501" t="s">
        <v>81</v>
      </c>
      <c r="K4501">
        <v>-7.1138190895356779E-2</v>
      </c>
      <c r="L4501">
        <v>-7.1138000000000003</v>
      </c>
      <c r="M4501" t="s">
        <v>82</v>
      </c>
    </row>
    <row r="4502" spans="1:13">
      <c r="A4502" t="s">
        <v>2769</v>
      </c>
      <c r="B4502" t="s">
        <v>2770</v>
      </c>
      <c r="C4502" t="str">
        <f>TEXT(D4502, "mmm")</f>
        <v>Apr</v>
      </c>
      <c r="D4502" s="1">
        <v>45385</v>
      </c>
      <c r="E4502" t="s">
        <v>2775</v>
      </c>
      <c r="F4502" t="s">
        <v>101</v>
      </c>
      <c r="G4502">
        <v>20000</v>
      </c>
      <c r="H4502">
        <v>4.99</v>
      </c>
      <c r="I4502">
        <v>99800</v>
      </c>
      <c r="J4502" t="s">
        <v>81</v>
      </c>
      <c r="K4502">
        <v>-7.1138190895356779E-2</v>
      </c>
      <c r="L4502">
        <v>-7.1138000000000003</v>
      </c>
      <c r="M4502" t="s">
        <v>82</v>
      </c>
    </row>
    <row r="4503" spans="1:13">
      <c r="A4503" t="s">
        <v>157</v>
      </c>
      <c r="B4503" t="s">
        <v>158</v>
      </c>
      <c r="C4503" t="str">
        <f>TEXT(D4503, "mmm")</f>
        <v>Apr</v>
      </c>
      <c r="D4503" s="1">
        <v>45385</v>
      </c>
      <c r="E4503" t="s">
        <v>2788</v>
      </c>
      <c r="F4503" t="s">
        <v>118</v>
      </c>
      <c r="G4503">
        <v>1079</v>
      </c>
      <c r="H4503">
        <v>10.62</v>
      </c>
      <c r="I4503">
        <v>11458.98</v>
      </c>
      <c r="J4503" t="s">
        <v>81</v>
      </c>
      <c r="K4503">
        <v>-4.3098309764246327E-2</v>
      </c>
      <c r="L4503">
        <v>-4.3098000000000001</v>
      </c>
      <c r="M4503" t="s">
        <v>82</v>
      </c>
    </row>
    <row r="4504" spans="1:13">
      <c r="A4504" t="s">
        <v>2682</v>
      </c>
      <c r="B4504" t="s">
        <v>2683</v>
      </c>
      <c r="C4504" t="str">
        <f>TEXT(D4504, "mmm")</f>
        <v>Apr</v>
      </c>
      <c r="D4504" s="1">
        <v>45385</v>
      </c>
      <c r="E4504" t="s">
        <v>2684</v>
      </c>
      <c r="F4504" t="s">
        <v>426</v>
      </c>
      <c r="G4504">
        <v>16000</v>
      </c>
      <c r="H4504">
        <v>14.25</v>
      </c>
      <c r="I4504">
        <v>228000</v>
      </c>
      <c r="J4504" t="s">
        <v>81</v>
      </c>
      <c r="K4504">
        <v>-1.3324061402098519E-2</v>
      </c>
      <c r="L4504">
        <v>-1.3324</v>
      </c>
      <c r="M4504" t="s">
        <v>82</v>
      </c>
    </row>
    <row r="4505" spans="1:13">
      <c r="A4505" t="s">
        <v>2789</v>
      </c>
      <c r="B4505" t="s">
        <v>2790</v>
      </c>
      <c r="C4505" t="str">
        <f>TEXT(D4505, "mmm")</f>
        <v>Apr</v>
      </c>
      <c r="D4505" s="1">
        <v>45385</v>
      </c>
      <c r="E4505" t="s">
        <v>2791</v>
      </c>
      <c r="F4505" t="s">
        <v>80</v>
      </c>
      <c r="G4505">
        <v>10000</v>
      </c>
      <c r="H4505">
        <v>22.36</v>
      </c>
      <c r="I4505">
        <v>223600</v>
      </c>
      <c r="J4505" t="s">
        <v>86</v>
      </c>
      <c r="K4505">
        <v>-7.6957547711237195E-2</v>
      </c>
      <c r="L4505">
        <v>-7.6958000000000002</v>
      </c>
      <c r="M4505" t="s">
        <v>82</v>
      </c>
    </row>
    <row r="4506" spans="1:13">
      <c r="A4506" t="s">
        <v>210</v>
      </c>
      <c r="B4506" t="s">
        <v>211</v>
      </c>
      <c r="C4506" t="str">
        <f>TEXT(D4506, "mmm")</f>
        <v>Apr</v>
      </c>
      <c r="D4506" s="1">
        <v>45385</v>
      </c>
      <c r="E4506" t="s">
        <v>212</v>
      </c>
      <c r="F4506" t="s">
        <v>101</v>
      </c>
      <c r="G4506">
        <v>3000</v>
      </c>
      <c r="H4506">
        <v>22.2</v>
      </c>
      <c r="I4506">
        <v>66600</v>
      </c>
      <c r="J4506" t="s">
        <v>81</v>
      </c>
      <c r="K4506">
        <v>-1.7743375694754811E-2</v>
      </c>
      <c r="L4506">
        <v>-1.7743</v>
      </c>
      <c r="M4506" t="s">
        <v>82</v>
      </c>
    </row>
    <row r="4507" spans="1:13">
      <c r="A4507" t="s">
        <v>2477</v>
      </c>
      <c r="B4507" t="s">
        <v>2478</v>
      </c>
      <c r="C4507" t="str">
        <f>TEXT(D4507, "mmm")</f>
        <v>Apr</v>
      </c>
      <c r="D4507" s="1">
        <v>45385</v>
      </c>
      <c r="E4507" t="s">
        <v>2492</v>
      </c>
      <c r="F4507" t="s">
        <v>128</v>
      </c>
      <c r="G4507">
        <v>12299</v>
      </c>
      <c r="H4507">
        <v>16.809999999999999</v>
      </c>
      <c r="I4507">
        <v>206746.19</v>
      </c>
      <c r="J4507" t="s">
        <v>81</v>
      </c>
      <c r="K4507">
        <v>-1.431989410419188E-2</v>
      </c>
      <c r="L4507">
        <v>-1.4319999999999999</v>
      </c>
      <c r="M4507" t="s">
        <v>82</v>
      </c>
    </row>
    <row r="4508" spans="1:13">
      <c r="A4508" t="s">
        <v>210</v>
      </c>
      <c r="B4508" t="s">
        <v>211</v>
      </c>
      <c r="C4508" t="str">
        <f>TEXT(D4508, "mmm")</f>
        <v>Apr</v>
      </c>
      <c r="D4508" s="1">
        <v>45385</v>
      </c>
      <c r="E4508" t="s">
        <v>213</v>
      </c>
      <c r="F4508" t="s">
        <v>101</v>
      </c>
      <c r="G4508">
        <v>3000</v>
      </c>
      <c r="H4508">
        <v>22.2</v>
      </c>
      <c r="I4508">
        <v>66600</v>
      </c>
      <c r="J4508" t="s">
        <v>81</v>
      </c>
      <c r="K4508">
        <v>-1.7743375694754811E-2</v>
      </c>
      <c r="L4508">
        <v>-1.7743</v>
      </c>
      <c r="M4508" t="s">
        <v>82</v>
      </c>
    </row>
    <row r="4509" spans="1:13">
      <c r="A4509" t="s">
        <v>129</v>
      </c>
      <c r="B4509" t="s">
        <v>130</v>
      </c>
      <c r="C4509" t="str">
        <f>TEXT(D4509, "mmm")</f>
        <v>Apr</v>
      </c>
      <c r="D4509" s="1">
        <v>45385</v>
      </c>
      <c r="E4509" t="s">
        <v>109</v>
      </c>
      <c r="F4509" t="s">
        <v>101</v>
      </c>
      <c r="G4509">
        <v>50000</v>
      </c>
      <c r="H4509">
        <v>6.98</v>
      </c>
      <c r="I4509">
        <v>349000</v>
      </c>
      <c r="J4509" t="s">
        <v>86</v>
      </c>
      <c r="K4509">
        <v>-4.7277925903194802E-2</v>
      </c>
      <c r="L4509">
        <v>-4.7278000000000002</v>
      </c>
      <c r="M4509" t="s">
        <v>82</v>
      </c>
    </row>
    <row r="4510" spans="1:13">
      <c r="A4510" t="s">
        <v>129</v>
      </c>
      <c r="B4510" t="s">
        <v>130</v>
      </c>
      <c r="C4510" t="str">
        <f>TEXT(D4510, "mmm")</f>
        <v>Apr</v>
      </c>
      <c r="D4510" s="1">
        <v>45385</v>
      </c>
      <c r="E4510" t="s">
        <v>110</v>
      </c>
      <c r="F4510" t="s">
        <v>101</v>
      </c>
      <c r="G4510">
        <v>50000</v>
      </c>
      <c r="H4510">
        <v>6.98</v>
      </c>
      <c r="I4510">
        <v>349000</v>
      </c>
      <c r="J4510" t="s">
        <v>86</v>
      </c>
      <c r="K4510">
        <v>-4.7277925903194802E-2</v>
      </c>
      <c r="L4510">
        <v>-4.7278000000000002</v>
      </c>
      <c r="M4510" t="s">
        <v>82</v>
      </c>
    </row>
    <row r="4511" spans="1:13">
      <c r="A4511" t="s">
        <v>129</v>
      </c>
      <c r="B4511" t="s">
        <v>130</v>
      </c>
      <c r="C4511" t="str">
        <f>TEXT(D4511, "mmm")</f>
        <v>Apr</v>
      </c>
      <c r="D4511" s="1">
        <v>45385</v>
      </c>
      <c r="E4511" t="s">
        <v>111</v>
      </c>
      <c r="F4511" t="s">
        <v>101</v>
      </c>
      <c r="G4511">
        <v>50000</v>
      </c>
      <c r="H4511">
        <v>6.98</v>
      </c>
      <c r="I4511">
        <v>349000</v>
      </c>
      <c r="J4511" t="s">
        <v>86</v>
      </c>
      <c r="K4511">
        <v>-4.7277925903194802E-2</v>
      </c>
      <c r="L4511">
        <v>-4.7278000000000002</v>
      </c>
      <c r="M4511" t="s">
        <v>82</v>
      </c>
    </row>
    <row r="4512" spans="1:13">
      <c r="A4512" t="s">
        <v>2792</v>
      </c>
      <c r="B4512" t="s">
        <v>2793</v>
      </c>
      <c r="C4512" t="str">
        <f>TEXT(D4512, "mmm")</f>
        <v>Apr</v>
      </c>
      <c r="D4512" s="1">
        <v>45385</v>
      </c>
      <c r="E4512" t="s">
        <v>2794</v>
      </c>
      <c r="F4512" t="s">
        <v>128</v>
      </c>
      <c r="G4512">
        <v>60000</v>
      </c>
      <c r="H4512">
        <v>10.17</v>
      </c>
      <c r="I4512">
        <v>610200</v>
      </c>
      <c r="J4512" t="s">
        <v>86</v>
      </c>
      <c r="K4512">
        <v>2.783297428349996E-2</v>
      </c>
      <c r="L4512">
        <v>2.7833000000000001</v>
      </c>
      <c r="M4512" t="s">
        <v>82</v>
      </c>
    </row>
    <row r="4513" spans="1:13">
      <c r="A4513" t="s">
        <v>2758</v>
      </c>
      <c r="B4513" t="s">
        <v>2759</v>
      </c>
      <c r="C4513" t="str">
        <f>TEXT(D4513, "mmm")</f>
        <v>Apr</v>
      </c>
      <c r="D4513" s="1">
        <v>45385</v>
      </c>
      <c r="E4513" t="s">
        <v>297</v>
      </c>
      <c r="F4513" t="s">
        <v>101</v>
      </c>
      <c r="G4513">
        <v>309847</v>
      </c>
      <c r="H4513">
        <v>4.09</v>
      </c>
      <c r="I4513">
        <v>1267274.23</v>
      </c>
      <c r="J4513" t="s">
        <v>86</v>
      </c>
      <c r="K4513">
        <v>-4.3373509065248617E-2</v>
      </c>
      <c r="L4513">
        <v>-4.3373999999999997</v>
      </c>
      <c r="M4513" t="s">
        <v>82</v>
      </c>
    </row>
    <row r="4514" spans="1:13">
      <c r="A4514" t="s">
        <v>2758</v>
      </c>
      <c r="B4514" t="s">
        <v>2759</v>
      </c>
      <c r="C4514" t="str">
        <f>TEXT(D4514, "mmm")</f>
        <v>Apr</v>
      </c>
      <c r="D4514" s="1">
        <v>45385</v>
      </c>
      <c r="E4514" t="s">
        <v>296</v>
      </c>
      <c r="F4514" t="s">
        <v>101</v>
      </c>
      <c r="G4514">
        <v>309847</v>
      </c>
      <c r="H4514">
        <v>4.09</v>
      </c>
      <c r="I4514">
        <v>1267274.23</v>
      </c>
      <c r="J4514" t="s">
        <v>86</v>
      </c>
      <c r="K4514">
        <v>-4.3373509065248617E-2</v>
      </c>
      <c r="L4514">
        <v>-4.3373999999999997</v>
      </c>
      <c r="M4514" t="s">
        <v>82</v>
      </c>
    </row>
    <row r="4515" spans="1:13">
      <c r="A4515" t="s">
        <v>2758</v>
      </c>
      <c r="B4515" t="s">
        <v>2759</v>
      </c>
      <c r="C4515" t="str">
        <f>TEXT(D4515, "mmm")</f>
        <v>Apr</v>
      </c>
      <c r="D4515" s="1">
        <v>45385</v>
      </c>
      <c r="E4515" t="s">
        <v>298</v>
      </c>
      <c r="F4515" t="s">
        <v>101</v>
      </c>
      <c r="G4515">
        <v>309847</v>
      </c>
      <c r="H4515">
        <v>4.09</v>
      </c>
      <c r="I4515">
        <v>1267274.23</v>
      </c>
      <c r="J4515" t="s">
        <v>86</v>
      </c>
      <c r="K4515">
        <v>-4.3373509065248617E-2</v>
      </c>
      <c r="L4515">
        <v>-4.3373999999999997</v>
      </c>
      <c r="M4515" t="s">
        <v>82</v>
      </c>
    </row>
    <row r="4516" spans="1:13">
      <c r="A4516" t="s">
        <v>229</v>
      </c>
      <c r="B4516" t="s">
        <v>230</v>
      </c>
      <c r="C4516" t="str">
        <f>TEXT(D4516, "mmm")</f>
        <v>Apr</v>
      </c>
      <c r="D4516" s="1">
        <v>45385</v>
      </c>
      <c r="E4516" t="s">
        <v>231</v>
      </c>
      <c r="F4516" t="s">
        <v>118</v>
      </c>
      <c r="G4516">
        <v>4000</v>
      </c>
      <c r="H4516">
        <v>25.09</v>
      </c>
      <c r="I4516">
        <v>100360</v>
      </c>
      <c r="J4516" t="s">
        <v>86</v>
      </c>
      <c r="K4516">
        <v>-3.0224674806441532E-2</v>
      </c>
      <c r="L4516">
        <v>-3.0225</v>
      </c>
      <c r="M4516" t="s">
        <v>82</v>
      </c>
    </row>
    <row r="4517" spans="1:13">
      <c r="A4517" t="s">
        <v>614</v>
      </c>
      <c r="B4517" t="s">
        <v>615</v>
      </c>
      <c r="C4517" t="str">
        <f>TEXT(D4517, "mmm")</f>
        <v>Apr</v>
      </c>
      <c r="D4517" s="1">
        <v>45385</v>
      </c>
      <c r="E4517" t="s">
        <v>616</v>
      </c>
      <c r="F4517" t="s">
        <v>118</v>
      </c>
      <c r="G4517">
        <v>400</v>
      </c>
      <c r="H4517">
        <v>61.04</v>
      </c>
      <c r="I4517">
        <v>24416</v>
      </c>
      <c r="J4517" t="s">
        <v>81</v>
      </c>
      <c r="K4517">
        <v>-3.8963265635246103E-2</v>
      </c>
      <c r="L4517">
        <v>-3.8963000000000001</v>
      </c>
      <c r="M4517" t="s">
        <v>82</v>
      </c>
    </row>
    <row r="4518" spans="1:13">
      <c r="A4518" t="s">
        <v>2795</v>
      </c>
      <c r="B4518" t="s">
        <v>2796</v>
      </c>
      <c r="C4518" t="str">
        <f>TEXT(D4518, "mmm")</f>
        <v>Apr</v>
      </c>
      <c r="D4518" s="1">
        <v>45385</v>
      </c>
      <c r="E4518" t="s">
        <v>2797</v>
      </c>
      <c r="F4518" t="s">
        <v>118</v>
      </c>
      <c r="G4518">
        <v>948</v>
      </c>
      <c r="H4518">
        <v>23.73</v>
      </c>
      <c r="I4518">
        <v>22496.04</v>
      </c>
      <c r="J4518" t="s">
        <v>81</v>
      </c>
      <c r="K4518">
        <v>-6.4345528344406766E-2</v>
      </c>
      <c r="L4518">
        <v>-6.4345999999999997</v>
      </c>
      <c r="M4518" t="s">
        <v>82</v>
      </c>
    </row>
    <row r="4519" spans="1:13">
      <c r="A4519" t="s">
        <v>2059</v>
      </c>
      <c r="B4519" t="s">
        <v>2060</v>
      </c>
      <c r="C4519" t="str">
        <f>TEXT(D4519, "mmm")</f>
        <v>Apr</v>
      </c>
      <c r="D4519" s="1">
        <v>45385</v>
      </c>
      <c r="E4519" t="s">
        <v>100</v>
      </c>
      <c r="F4519" t="s">
        <v>101</v>
      </c>
      <c r="G4519">
        <v>28324</v>
      </c>
      <c r="H4519">
        <v>10.29</v>
      </c>
      <c r="I4519">
        <v>291453.96000000002</v>
      </c>
      <c r="J4519" t="s">
        <v>81</v>
      </c>
      <c r="K4519">
        <v>-2.5594589300183771E-2</v>
      </c>
      <c r="L4519">
        <v>-2.5594999999999999</v>
      </c>
      <c r="M4519" t="s">
        <v>82</v>
      </c>
    </row>
    <row r="4520" spans="1:13">
      <c r="A4520" t="s">
        <v>2059</v>
      </c>
      <c r="B4520" t="s">
        <v>2060</v>
      </c>
      <c r="C4520" t="str">
        <f>TEXT(D4520, "mmm")</f>
        <v>Apr</v>
      </c>
      <c r="D4520" s="1">
        <v>45385</v>
      </c>
      <c r="E4520" t="s">
        <v>102</v>
      </c>
      <c r="F4520" t="s">
        <v>101</v>
      </c>
      <c r="G4520">
        <v>28324</v>
      </c>
      <c r="H4520">
        <v>10.29</v>
      </c>
      <c r="I4520">
        <v>291453.96000000002</v>
      </c>
      <c r="J4520" t="s">
        <v>81</v>
      </c>
      <c r="K4520">
        <v>-2.5594589300183771E-2</v>
      </c>
      <c r="L4520">
        <v>-2.5594999999999999</v>
      </c>
      <c r="M4520" t="s">
        <v>82</v>
      </c>
    </row>
    <row r="4521" spans="1:13">
      <c r="A4521" t="s">
        <v>2798</v>
      </c>
      <c r="B4521" t="s">
        <v>2799</v>
      </c>
      <c r="C4521" t="str">
        <f>TEXT(D4521, "mmm")</f>
        <v>Apr</v>
      </c>
      <c r="D4521" s="1">
        <v>45385</v>
      </c>
      <c r="E4521" t="s">
        <v>2800</v>
      </c>
      <c r="F4521" t="s">
        <v>222</v>
      </c>
      <c r="G4521">
        <v>1417</v>
      </c>
      <c r="H4521">
        <v>14.94</v>
      </c>
      <c r="I4521">
        <v>21169.98</v>
      </c>
      <c r="J4521" t="s">
        <v>86</v>
      </c>
      <c r="K4521">
        <v>-4.71881372533971E-2</v>
      </c>
      <c r="L4521">
        <v>-4.7187999999999999</v>
      </c>
      <c r="M4521" t="s">
        <v>82</v>
      </c>
    </row>
    <row r="4522" spans="1:13">
      <c r="A4522" t="s">
        <v>2798</v>
      </c>
      <c r="B4522" t="s">
        <v>2799</v>
      </c>
      <c r="C4522" t="str">
        <f>TEXT(D4522, "mmm")</f>
        <v>Apr</v>
      </c>
      <c r="D4522" s="1">
        <v>45385</v>
      </c>
      <c r="E4522" t="s">
        <v>2801</v>
      </c>
      <c r="F4522" t="s">
        <v>222</v>
      </c>
      <c r="G4522">
        <v>1417</v>
      </c>
      <c r="H4522">
        <v>14.94</v>
      </c>
      <c r="I4522">
        <v>21169.98</v>
      </c>
      <c r="J4522" t="s">
        <v>86</v>
      </c>
      <c r="K4522">
        <v>-4.71881372533971E-2</v>
      </c>
      <c r="L4522">
        <v>-4.7187999999999999</v>
      </c>
      <c r="M4522" t="s">
        <v>82</v>
      </c>
    </row>
    <row r="4523" spans="1:13">
      <c r="A4523" t="s">
        <v>2798</v>
      </c>
      <c r="B4523" t="s">
        <v>2799</v>
      </c>
      <c r="C4523" t="str">
        <f>TEXT(D4523, "mmm")</f>
        <v>Apr</v>
      </c>
      <c r="D4523" s="1">
        <v>45385</v>
      </c>
      <c r="E4523" t="s">
        <v>114</v>
      </c>
      <c r="F4523" t="s">
        <v>222</v>
      </c>
      <c r="G4523">
        <v>1417</v>
      </c>
      <c r="H4523">
        <v>14.94</v>
      </c>
      <c r="I4523">
        <v>21169.98</v>
      </c>
      <c r="J4523" t="s">
        <v>86</v>
      </c>
      <c r="K4523">
        <v>-4.71881372533971E-2</v>
      </c>
      <c r="L4523">
        <v>-4.7187999999999999</v>
      </c>
      <c r="M4523" t="s">
        <v>82</v>
      </c>
    </row>
    <row r="4524" spans="1:13">
      <c r="A4524" t="s">
        <v>2477</v>
      </c>
      <c r="B4524" t="s">
        <v>2478</v>
      </c>
      <c r="C4524" t="str">
        <f>TEXT(D4524, "mmm")</f>
        <v>Apr</v>
      </c>
      <c r="D4524" s="1">
        <v>45386</v>
      </c>
      <c r="E4524" t="s">
        <v>2479</v>
      </c>
      <c r="F4524" t="s">
        <v>128</v>
      </c>
      <c r="G4524">
        <v>12299</v>
      </c>
      <c r="H4524">
        <v>16.850000000000001</v>
      </c>
      <c r="I4524">
        <v>207238.15</v>
      </c>
      <c r="J4524" t="s">
        <v>86</v>
      </c>
      <c r="K4524">
        <v>0</v>
      </c>
      <c r="L4524">
        <v>0</v>
      </c>
      <c r="M4524" t="s">
        <v>82</v>
      </c>
    </row>
    <row r="4525" spans="1:13">
      <c r="A4525" t="s">
        <v>2792</v>
      </c>
      <c r="B4525" t="s">
        <v>2793</v>
      </c>
      <c r="C4525" t="str">
        <f>TEXT(D4525, "mmm")</f>
        <v>Apr</v>
      </c>
      <c r="D4525" s="1">
        <v>45386</v>
      </c>
      <c r="E4525" t="s">
        <v>2802</v>
      </c>
      <c r="F4525" t="s">
        <v>128</v>
      </c>
      <c r="G4525">
        <v>33600</v>
      </c>
      <c r="H4525">
        <v>10.36</v>
      </c>
      <c r="I4525">
        <v>348096</v>
      </c>
      <c r="J4525" t="s">
        <v>81</v>
      </c>
      <c r="K4525">
        <v>-5.2274924089185659E-2</v>
      </c>
      <c r="L4525">
        <v>-5.2275</v>
      </c>
      <c r="M4525" t="s">
        <v>82</v>
      </c>
    </row>
    <row r="4526" spans="1:13">
      <c r="A4526" t="s">
        <v>831</v>
      </c>
      <c r="B4526" t="s">
        <v>832</v>
      </c>
      <c r="C4526" t="str">
        <f>TEXT(D4526, "mmm")</f>
        <v>Apr</v>
      </c>
      <c r="D4526" s="1">
        <v>45386</v>
      </c>
      <c r="E4526" t="s">
        <v>834</v>
      </c>
      <c r="F4526" t="s">
        <v>101</v>
      </c>
      <c r="G4526">
        <v>8500</v>
      </c>
      <c r="H4526">
        <v>57.85</v>
      </c>
      <c r="I4526">
        <v>491725</v>
      </c>
      <c r="J4526" t="s">
        <v>81</v>
      </c>
      <c r="K4526">
        <v>-4.2291943520622162E-2</v>
      </c>
      <c r="L4526">
        <v>-4.2291999999999996</v>
      </c>
      <c r="M4526" t="s">
        <v>82</v>
      </c>
    </row>
    <row r="4527" spans="1:13">
      <c r="A4527" t="s">
        <v>831</v>
      </c>
      <c r="B4527" t="s">
        <v>832</v>
      </c>
      <c r="C4527" t="str">
        <f>TEXT(D4527, "mmm")</f>
        <v>Apr</v>
      </c>
      <c r="D4527" s="1">
        <v>45386</v>
      </c>
      <c r="E4527" t="s">
        <v>833</v>
      </c>
      <c r="F4527" t="s">
        <v>101</v>
      </c>
      <c r="G4527">
        <v>8500</v>
      </c>
      <c r="H4527">
        <v>57.85</v>
      </c>
      <c r="I4527">
        <v>491725</v>
      </c>
      <c r="J4527" t="s">
        <v>81</v>
      </c>
      <c r="K4527">
        <v>-4.2291943520622162E-2</v>
      </c>
      <c r="L4527">
        <v>-4.2291999999999996</v>
      </c>
      <c r="M4527" t="s">
        <v>82</v>
      </c>
    </row>
    <row r="4528" spans="1:13">
      <c r="A4528" t="s">
        <v>831</v>
      </c>
      <c r="B4528" t="s">
        <v>832</v>
      </c>
      <c r="C4528" t="str">
        <f>TEXT(D4528, "mmm")</f>
        <v>Apr</v>
      </c>
      <c r="D4528" s="1">
        <v>45386</v>
      </c>
      <c r="E4528" t="s">
        <v>835</v>
      </c>
      <c r="F4528" t="s">
        <v>101</v>
      </c>
      <c r="G4528">
        <v>8500</v>
      </c>
      <c r="H4528">
        <v>57.85</v>
      </c>
      <c r="I4528">
        <v>491725</v>
      </c>
      <c r="J4528" t="s">
        <v>81</v>
      </c>
      <c r="K4528">
        <v>-4.2291943520622162E-2</v>
      </c>
      <c r="L4528">
        <v>-4.2291999999999996</v>
      </c>
      <c r="M4528" t="s">
        <v>82</v>
      </c>
    </row>
    <row r="4529" spans="1:13">
      <c r="A4529" t="s">
        <v>2477</v>
      </c>
      <c r="B4529" t="s">
        <v>2478</v>
      </c>
      <c r="C4529" t="str">
        <f>TEXT(D4529, "mmm")</f>
        <v>Apr</v>
      </c>
      <c r="D4529" s="1">
        <v>45386</v>
      </c>
      <c r="E4529" t="s">
        <v>2479</v>
      </c>
      <c r="F4529" t="s">
        <v>128</v>
      </c>
      <c r="G4529">
        <v>12299</v>
      </c>
      <c r="H4529">
        <v>16.73</v>
      </c>
      <c r="I4529">
        <v>205762.27</v>
      </c>
      <c r="J4529" t="s">
        <v>81</v>
      </c>
      <c r="K4529">
        <v>0</v>
      </c>
      <c r="L4529">
        <v>0</v>
      </c>
      <c r="M4529" t="s">
        <v>82</v>
      </c>
    </row>
    <row r="4530" spans="1:13">
      <c r="A4530" t="s">
        <v>2477</v>
      </c>
      <c r="B4530" t="s">
        <v>2478</v>
      </c>
      <c r="C4530" t="str">
        <f>TEXT(D4530, "mmm")</f>
        <v>Apr</v>
      </c>
      <c r="D4530" s="1">
        <v>45386</v>
      </c>
      <c r="E4530" t="s">
        <v>2480</v>
      </c>
      <c r="F4530" t="s">
        <v>101</v>
      </c>
      <c r="G4530">
        <v>12299</v>
      </c>
      <c r="H4530">
        <v>16.89</v>
      </c>
      <c r="I4530">
        <v>207730.11</v>
      </c>
      <c r="J4530" t="s">
        <v>86</v>
      </c>
      <c r="K4530">
        <v>0</v>
      </c>
      <c r="L4530">
        <v>0</v>
      </c>
      <c r="M4530" t="s">
        <v>82</v>
      </c>
    </row>
    <row r="4531" spans="1:13">
      <c r="A4531" t="s">
        <v>263</v>
      </c>
      <c r="B4531" t="s">
        <v>264</v>
      </c>
      <c r="C4531" t="str">
        <f>TEXT(D4531, "mmm")</f>
        <v>Apr</v>
      </c>
      <c r="D4531" s="1">
        <v>45386</v>
      </c>
      <c r="E4531" t="s">
        <v>100</v>
      </c>
      <c r="F4531" t="s">
        <v>101</v>
      </c>
      <c r="G4531">
        <v>3703</v>
      </c>
      <c r="H4531">
        <v>12</v>
      </c>
      <c r="I4531">
        <v>44436</v>
      </c>
      <c r="J4531" t="s">
        <v>81</v>
      </c>
      <c r="K4531">
        <v>2.0718651681646879E-2</v>
      </c>
      <c r="L4531">
        <v>2.0718999999999999</v>
      </c>
      <c r="M4531" t="s">
        <v>82</v>
      </c>
    </row>
    <row r="4532" spans="1:13">
      <c r="A4532" t="s">
        <v>263</v>
      </c>
      <c r="B4532" t="s">
        <v>264</v>
      </c>
      <c r="C4532" t="str">
        <f>TEXT(D4532, "mmm")</f>
        <v>Apr</v>
      </c>
      <c r="D4532" s="1">
        <v>45386</v>
      </c>
      <c r="E4532" t="s">
        <v>102</v>
      </c>
      <c r="F4532" t="s">
        <v>101</v>
      </c>
      <c r="G4532">
        <v>3703</v>
      </c>
      <c r="H4532">
        <v>12</v>
      </c>
      <c r="I4532">
        <v>44436</v>
      </c>
      <c r="J4532" t="s">
        <v>81</v>
      </c>
      <c r="K4532">
        <v>2.0718651681646879E-2</v>
      </c>
      <c r="L4532">
        <v>2.0718999999999999</v>
      </c>
      <c r="M4532" t="s">
        <v>82</v>
      </c>
    </row>
    <row r="4533" spans="1:13">
      <c r="A4533" t="s">
        <v>1742</v>
      </c>
      <c r="B4533" t="s">
        <v>1743</v>
      </c>
      <c r="C4533" t="str">
        <f>TEXT(D4533, "mmm")</f>
        <v>Apr</v>
      </c>
      <c r="D4533" s="1">
        <v>45386</v>
      </c>
      <c r="E4533" t="s">
        <v>109</v>
      </c>
      <c r="F4533" t="s">
        <v>101</v>
      </c>
      <c r="G4533">
        <v>5000</v>
      </c>
      <c r="H4533">
        <v>25.19</v>
      </c>
      <c r="I4533">
        <v>125950</v>
      </c>
      <c r="J4533" t="s">
        <v>81</v>
      </c>
      <c r="K4533">
        <v>-0.1218836512826335</v>
      </c>
      <c r="L4533">
        <v>-12.1884</v>
      </c>
      <c r="M4533" t="s">
        <v>82</v>
      </c>
    </row>
    <row r="4534" spans="1:13">
      <c r="A4534" t="s">
        <v>1742</v>
      </c>
      <c r="B4534" t="s">
        <v>1743</v>
      </c>
      <c r="C4534" t="str">
        <f>TEXT(D4534, "mmm")</f>
        <v>Apr</v>
      </c>
      <c r="D4534" s="1">
        <v>45386</v>
      </c>
      <c r="E4534" t="s">
        <v>110</v>
      </c>
      <c r="F4534" t="s">
        <v>101</v>
      </c>
      <c r="G4534">
        <v>5000</v>
      </c>
      <c r="H4534">
        <v>25.19</v>
      </c>
      <c r="I4534">
        <v>125950</v>
      </c>
      <c r="J4534" t="s">
        <v>81</v>
      </c>
      <c r="K4534">
        <v>-0.1218836512826335</v>
      </c>
      <c r="L4534">
        <v>-12.1884</v>
      </c>
      <c r="M4534" t="s">
        <v>82</v>
      </c>
    </row>
    <row r="4535" spans="1:13">
      <c r="A4535" t="s">
        <v>1742</v>
      </c>
      <c r="B4535" t="s">
        <v>1743</v>
      </c>
      <c r="C4535" t="str">
        <f>TEXT(D4535, "mmm")</f>
        <v>Apr</v>
      </c>
      <c r="D4535" s="1">
        <v>45386</v>
      </c>
      <c r="E4535" t="s">
        <v>111</v>
      </c>
      <c r="F4535" t="s">
        <v>101</v>
      </c>
      <c r="G4535">
        <v>5000</v>
      </c>
      <c r="H4535">
        <v>25.19</v>
      </c>
      <c r="I4535">
        <v>125950</v>
      </c>
      <c r="J4535" t="s">
        <v>81</v>
      </c>
      <c r="K4535">
        <v>-0.1218836512826335</v>
      </c>
      <c r="L4535">
        <v>-12.1884</v>
      </c>
      <c r="M4535" t="s">
        <v>82</v>
      </c>
    </row>
    <row r="4536" spans="1:13">
      <c r="A4536" t="s">
        <v>2803</v>
      </c>
      <c r="B4536" t="s">
        <v>2804</v>
      </c>
      <c r="C4536" t="str">
        <f>TEXT(D4536, "mmm")</f>
        <v>Apr</v>
      </c>
      <c r="D4536" s="1">
        <v>45386</v>
      </c>
      <c r="E4536" t="s">
        <v>2805</v>
      </c>
      <c r="F4536" t="s">
        <v>101</v>
      </c>
      <c r="G4536">
        <v>75000</v>
      </c>
      <c r="H4536">
        <v>27</v>
      </c>
      <c r="I4536">
        <v>2025000</v>
      </c>
      <c r="J4536" t="s">
        <v>86</v>
      </c>
      <c r="K4536">
        <v>6.5216804371277526E-3</v>
      </c>
      <c r="L4536">
        <v>0.6522</v>
      </c>
      <c r="M4536" t="s">
        <v>82</v>
      </c>
    </row>
    <row r="4537" spans="1:13">
      <c r="A4537" t="s">
        <v>2803</v>
      </c>
      <c r="B4537" t="s">
        <v>2804</v>
      </c>
      <c r="C4537" t="str">
        <f>TEXT(D4537, "mmm")</f>
        <v>Apr</v>
      </c>
      <c r="D4537" s="1">
        <v>45386</v>
      </c>
      <c r="E4537" t="s">
        <v>2806</v>
      </c>
      <c r="F4537" t="s">
        <v>101</v>
      </c>
      <c r="G4537">
        <v>75000</v>
      </c>
      <c r="H4537">
        <v>27</v>
      </c>
      <c r="I4537">
        <v>2025000</v>
      </c>
      <c r="J4537" t="s">
        <v>86</v>
      </c>
      <c r="K4537">
        <v>6.5216804371277526E-3</v>
      </c>
      <c r="L4537">
        <v>0.6522</v>
      </c>
      <c r="M4537" t="s">
        <v>82</v>
      </c>
    </row>
    <row r="4538" spans="1:13">
      <c r="A4538" t="s">
        <v>2807</v>
      </c>
      <c r="B4538" t="s">
        <v>2808</v>
      </c>
      <c r="C4538" t="str">
        <f>TEXT(D4538, "mmm")</f>
        <v>Apr</v>
      </c>
      <c r="D4538" s="1">
        <v>45386</v>
      </c>
      <c r="E4538" t="s">
        <v>2809</v>
      </c>
      <c r="F4538" t="s">
        <v>101</v>
      </c>
      <c r="G4538">
        <v>9584227</v>
      </c>
      <c r="H4538">
        <v>0.01</v>
      </c>
      <c r="I4538">
        <v>95842.27</v>
      </c>
      <c r="J4538" t="s">
        <v>86</v>
      </c>
      <c r="K4538">
        <v>0.92957732437906504</v>
      </c>
      <c r="L4538">
        <v>92.957700000000003</v>
      </c>
      <c r="M4538" t="s">
        <v>82</v>
      </c>
    </row>
    <row r="4539" spans="1:13">
      <c r="A4539" t="s">
        <v>2810</v>
      </c>
      <c r="B4539" t="s">
        <v>2811</v>
      </c>
      <c r="C4539" t="str">
        <f>TEXT(D4539, "mmm")</f>
        <v>Apr</v>
      </c>
      <c r="D4539" s="1">
        <v>45386</v>
      </c>
      <c r="E4539" t="s">
        <v>2812</v>
      </c>
      <c r="F4539" t="s">
        <v>251</v>
      </c>
      <c r="G4539">
        <v>102651</v>
      </c>
      <c r="H4539">
        <v>15.5</v>
      </c>
      <c r="I4539">
        <v>1591090.5</v>
      </c>
      <c r="J4539" t="s">
        <v>86</v>
      </c>
      <c r="K4539">
        <v>-0.1765225078082612</v>
      </c>
      <c r="L4539">
        <v>-17.6523</v>
      </c>
      <c r="M4539" t="s">
        <v>82</v>
      </c>
    </row>
    <row r="4540" spans="1:13">
      <c r="A4540" t="s">
        <v>2810</v>
      </c>
      <c r="B4540" t="s">
        <v>2811</v>
      </c>
      <c r="C4540" t="str">
        <f>TEXT(D4540, "mmm")</f>
        <v>Apr</v>
      </c>
      <c r="D4540" s="1">
        <v>45386</v>
      </c>
      <c r="E4540" t="s">
        <v>2812</v>
      </c>
      <c r="F4540" t="s">
        <v>251</v>
      </c>
      <c r="G4540">
        <v>90897</v>
      </c>
      <c r="H4540">
        <v>15.5</v>
      </c>
      <c r="I4540">
        <v>1408903.5</v>
      </c>
      <c r="J4540" t="s">
        <v>81</v>
      </c>
      <c r="K4540">
        <v>-0.1765225078082612</v>
      </c>
      <c r="L4540">
        <v>-17.6523</v>
      </c>
      <c r="M4540" t="s">
        <v>82</v>
      </c>
    </row>
    <row r="4541" spans="1:13">
      <c r="A4541" t="s">
        <v>2477</v>
      </c>
      <c r="B4541" t="s">
        <v>2478</v>
      </c>
      <c r="C4541" t="str">
        <f>TEXT(D4541, "mmm")</f>
        <v>Apr</v>
      </c>
      <c r="D4541" s="1">
        <v>45386</v>
      </c>
      <c r="E4541" t="s">
        <v>2492</v>
      </c>
      <c r="F4541" t="s">
        <v>128</v>
      </c>
      <c r="G4541">
        <v>12299</v>
      </c>
      <c r="H4541">
        <v>16.899999999999999</v>
      </c>
      <c r="I4541">
        <v>207853.1</v>
      </c>
      <c r="J4541" t="s">
        <v>86</v>
      </c>
      <c r="K4541">
        <v>0</v>
      </c>
      <c r="L4541">
        <v>0</v>
      </c>
      <c r="M4541" t="s">
        <v>82</v>
      </c>
    </row>
    <row r="4542" spans="1:13">
      <c r="A4542" t="s">
        <v>2546</v>
      </c>
      <c r="B4542" t="s">
        <v>2547</v>
      </c>
      <c r="C4542" t="str">
        <f>TEXT(D4542, "mmm")</f>
        <v>Apr</v>
      </c>
      <c r="D4542" s="1">
        <v>45386</v>
      </c>
      <c r="E4542" t="s">
        <v>102</v>
      </c>
      <c r="F4542" t="s">
        <v>101</v>
      </c>
      <c r="G4542">
        <v>15151</v>
      </c>
      <c r="H4542">
        <v>17.57</v>
      </c>
      <c r="I4542">
        <v>266203.07</v>
      </c>
      <c r="J4542" t="s">
        <v>81</v>
      </c>
      <c r="K4542">
        <v>-4.0687695857527073E-2</v>
      </c>
      <c r="L4542">
        <v>-4.0688000000000004</v>
      </c>
      <c r="M4542" t="s">
        <v>82</v>
      </c>
    </row>
    <row r="4543" spans="1:13">
      <c r="A4543" t="s">
        <v>2546</v>
      </c>
      <c r="B4543" t="s">
        <v>2547</v>
      </c>
      <c r="C4543" t="str">
        <f>TEXT(D4543, "mmm")</f>
        <v>Apr</v>
      </c>
      <c r="D4543" s="1">
        <v>45386</v>
      </c>
      <c r="E4543" t="s">
        <v>100</v>
      </c>
      <c r="F4543" t="s">
        <v>101</v>
      </c>
      <c r="G4543">
        <v>15151</v>
      </c>
      <c r="H4543">
        <v>17.57</v>
      </c>
      <c r="I4543">
        <v>266203.07</v>
      </c>
      <c r="J4543" t="s">
        <v>81</v>
      </c>
      <c r="K4543">
        <v>-4.0687695857527073E-2</v>
      </c>
      <c r="L4543">
        <v>-4.0688000000000004</v>
      </c>
      <c r="M4543" t="s">
        <v>82</v>
      </c>
    </row>
    <row r="4544" spans="1:13">
      <c r="A4544" t="s">
        <v>2813</v>
      </c>
      <c r="B4544" t="s">
        <v>2814</v>
      </c>
      <c r="C4544" t="str">
        <f>TEXT(D4544, "mmm")</f>
        <v>Apr</v>
      </c>
      <c r="D4544" s="1">
        <v>45386</v>
      </c>
      <c r="E4544" t="s">
        <v>2815</v>
      </c>
      <c r="F4544" t="s">
        <v>251</v>
      </c>
      <c r="G4544">
        <v>26200</v>
      </c>
      <c r="H4544">
        <v>0.8</v>
      </c>
      <c r="I4544">
        <v>20960</v>
      </c>
      <c r="J4544" t="s">
        <v>81</v>
      </c>
      <c r="K4544">
        <v>6.329107716228477E-2</v>
      </c>
      <c r="L4544">
        <v>6.3291000000000004</v>
      </c>
      <c r="M4544" t="s">
        <v>82</v>
      </c>
    </row>
    <row r="4545" spans="1:13">
      <c r="A4545" t="s">
        <v>2813</v>
      </c>
      <c r="B4545" t="s">
        <v>2814</v>
      </c>
      <c r="C4545" t="str">
        <f>TEXT(D4545, "mmm")</f>
        <v>Apr</v>
      </c>
      <c r="D4545" s="1">
        <v>45386</v>
      </c>
      <c r="E4545" t="s">
        <v>2815</v>
      </c>
      <c r="F4545" t="s">
        <v>251</v>
      </c>
      <c r="G4545">
        <v>39600</v>
      </c>
      <c r="H4545">
        <v>0.78</v>
      </c>
      <c r="I4545">
        <v>30888</v>
      </c>
      <c r="J4545" t="s">
        <v>81</v>
      </c>
      <c r="K4545">
        <v>6.329107716228477E-2</v>
      </c>
      <c r="L4545">
        <v>6.3291000000000004</v>
      </c>
      <c r="M4545" t="s">
        <v>82</v>
      </c>
    </row>
    <row r="4546" spans="1:13">
      <c r="A4546" t="s">
        <v>2758</v>
      </c>
      <c r="B4546" t="s">
        <v>2759</v>
      </c>
      <c r="C4546" t="str">
        <f>TEXT(D4546, "mmm")</f>
        <v>Apr</v>
      </c>
      <c r="D4546" s="1">
        <v>45386</v>
      </c>
      <c r="E4546" t="s">
        <v>297</v>
      </c>
      <c r="F4546" t="s">
        <v>101</v>
      </c>
      <c r="G4546">
        <v>140281</v>
      </c>
      <c r="H4546">
        <v>4.67</v>
      </c>
      <c r="I4546">
        <v>655112.27</v>
      </c>
      <c r="J4546" t="s">
        <v>86</v>
      </c>
      <c r="K4546">
        <v>-0.15048024168977661</v>
      </c>
      <c r="L4546">
        <v>-15.048</v>
      </c>
      <c r="M4546" t="s">
        <v>82</v>
      </c>
    </row>
    <row r="4547" spans="1:13">
      <c r="A4547" t="s">
        <v>2810</v>
      </c>
      <c r="B4547" t="s">
        <v>2811</v>
      </c>
      <c r="C4547" t="str">
        <f>TEXT(D4547, "mmm")</f>
        <v>Apr</v>
      </c>
      <c r="D4547" s="1">
        <v>45386</v>
      </c>
      <c r="E4547" t="s">
        <v>1107</v>
      </c>
      <c r="F4547" t="s">
        <v>101</v>
      </c>
      <c r="G4547">
        <v>102651</v>
      </c>
      <c r="H4547">
        <v>15.5</v>
      </c>
      <c r="I4547">
        <v>1591090.5</v>
      </c>
      <c r="J4547" t="s">
        <v>86</v>
      </c>
      <c r="K4547">
        <v>-0.1765225078082612</v>
      </c>
      <c r="L4547">
        <v>-17.6523</v>
      </c>
      <c r="M4547" t="s">
        <v>82</v>
      </c>
    </row>
    <row r="4548" spans="1:13">
      <c r="A4548" t="s">
        <v>2810</v>
      </c>
      <c r="B4548" t="s">
        <v>2811</v>
      </c>
      <c r="C4548" t="str">
        <f>TEXT(D4548, "mmm")</f>
        <v>Apr</v>
      </c>
      <c r="D4548" s="1">
        <v>45386</v>
      </c>
      <c r="E4548" t="s">
        <v>1103</v>
      </c>
      <c r="F4548" t="s">
        <v>101</v>
      </c>
      <c r="G4548">
        <v>102651</v>
      </c>
      <c r="H4548">
        <v>15.5</v>
      </c>
      <c r="I4548">
        <v>1591090.5</v>
      </c>
      <c r="J4548" t="s">
        <v>86</v>
      </c>
      <c r="K4548">
        <v>-0.1765225078082612</v>
      </c>
      <c r="L4548">
        <v>-17.6523</v>
      </c>
      <c r="M4548" t="s">
        <v>82</v>
      </c>
    </row>
    <row r="4549" spans="1:13">
      <c r="A4549" t="s">
        <v>2810</v>
      </c>
      <c r="B4549" t="s">
        <v>2811</v>
      </c>
      <c r="C4549" t="str">
        <f>TEXT(D4549, "mmm")</f>
        <v>Apr</v>
      </c>
      <c r="D4549" s="1">
        <v>45386</v>
      </c>
      <c r="E4549" t="s">
        <v>1106</v>
      </c>
      <c r="F4549" t="s">
        <v>101</v>
      </c>
      <c r="G4549">
        <v>102651</v>
      </c>
      <c r="H4549">
        <v>15.5</v>
      </c>
      <c r="I4549">
        <v>1591090.5</v>
      </c>
      <c r="J4549" t="s">
        <v>86</v>
      </c>
      <c r="K4549">
        <v>-0.1765225078082612</v>
      </c>
      <c r="L4549">
        <v>-17.6523</v>
      </c>
      <c r="M4549" t="s">
        <v>82</v>
      </c>
    </row>
    <row r="4550" spans="1:13">
      <c r="A4550" t="s">
        <v>2810</v>
      </c>
      <c r="B4550" t="s">
        <v>2811</v>
      </c>
      <c r="C4550" t="str">
        <f>TEXT(D4550, "mmm")</f>
        <v>Apr</v>
      </c>
      <c r="D4550" s="1">
        <v>45386</v>
      </c>
      <c r="E4550" t="s">
        <v>1107</v>
      </c>
      <c r="F4550" t="s">
        <v>101</v>
      </c>
      <c r="G4550">
        <v>90897</v>
      </c>
      <c r="H4550">
        <v>15.5</v>
      </c>
      <c r="I4550">
        <v>1408903.5</v>
      </c>
      <c r="J4550" t="s">
        <v>81</v>
      </c>
      <c r="K4550">
        <v>-0.1765225078082612</v>
      </c>
      <c r="L4550">
        <v>-17.6523</v>
      </c>
      <c r="M4550" t="s">
        <v>82</v>
      </c>
    </row>
    <row r="4551" spans="1:13">
      <c r="A4551" t="s">
        <v>2810</v>
      </c>
      <c r="B4551" t="s">
        <v>2811</v>
      </c>
      <c r="C4551" t="str">
        <f>TEXT(D4551, "mmm")</f>
        <v>Apr</v>
      </c>
      <c r="D4551" s="1">
        <v>45386</v>
      </c>
      <c r="E4551" t="s">
        <v>1103</v>
      </c>
      <c r="F4551" t="s">
        <v>101</v>
      </c>
      <c r="G4551">
        <v>90897</v>
      </c>
      <c r="H4551">
        <v>15.5</v>
      </c>
      <c r="I4551">
        <v>1408903.5</v>
      </c>
      <c r="J4551" t="s">
        <v>81</v>
      </c>
      <c r="K4551">
        <v>-0.1765225078082612</v>
      </c>
      <c r="L4551">
        <v>-17.6523</v>
      </c>
      <c r="M4551" t="s">
        <v>82</v>
      </c>
    </row>
    <row r="4552" spans="1:13">
      <c r="A4552" t="s">
        <v>2810</v>
      </c>
      <c r="B4552" t="s">
        <v>2811</v>
      </c>
      <c r="C4552" t="str">
        <f>TEXT(D4552, "mmm")</f>
        <v>Apr</v>
      </c>
      <c r="D4552" s="1">
        <v>45386</v>
      </c>
      <c r="E4552" t="s">
        <v>1106</v>
      </c>
      <c r="F4552" t="s">
        <v>101</v>
      </c>
      <c r="G4552">
        <v>90897</v>
      </c>
      <c r="H4552">
        <v>15.5</v>
      </c>
      <c r="I4552">
        <v>1408903.5</v>
      </c>
      <c r="J4552" t="s">
        <v>81</v>
      </c>
      <c r="K4552">
        <v>-0.1765225078082612</v>
      </c>
      <c r="L4552">
        <v>-17.6523</v>
      </c>
      <c r="M4552" t="s">
        <v>82</v>
      </c>
    </row>
    <row r="4553" spans="1:13">
      <c r="A4553" t="s">
        <v>2816</v>
      </c>
      <c r="B4553" t="s">
        <v>2817</v>
      </c>
      <c r="C4553" t="str">
        <f>TEXT(D4553, "mmm")</f>
        <v>Apr</v>
      </c>
      <c r="D4553" s="1">
        <v>45386</v>
      </c>
      <c r="E4553" t="s">
        <v>2818</v>
      </c>
      <c r="F4553" t="s">
        <v>251</v>
      </c>
      <c r="G4553">
        <v>9500</v>
      </c>
      <c r="H4553">
        <v>2.9</v>
      </c>
      <c r="I4553">
        <v>27550</v>
      </c>
      <c r="J4553" t="s">
        <v>86</v>
      </c>
      <c r="K4553">
        <v>-3.5587792018964E-3</v>
      </c>
      <c r="L4553">
        <v>-0.35589999999999999</v>
      </c>
      <c r="M4553" t="s">
        <v>82</v>
      </c>
    </row>
    <row r="4554" spans="1:13">
      <c r="A4554" t="s">
        <v>2816</v>
      </c>
      <c r="B4554" t="s">
        <v>2817</v>
      </c>
      <c r="C4554" t="str">
        <f>TEXT(D4554, "mmm")</f>
        <v>Apr</v>
      </c>
      <c r="D4554" s="1">
        <v>45386</v>
      </c>
      <c r="E4554" t="s">
        <v>2819</v>
      </c>
      <c r="F4554" t="s">
        <v>217</v>
      </c>
      <c r="G4554">
        <v>9500</v>
      </c>
      <c r="H4554">
        <v>2.9</v>
      </c>
      <c r="I4554">
        <v>27550</v>
      </c>
      <c r="J4554" t="s">
        <v>86</v>
      </c>
      <c r="K4554">
        <v>-3.5587792018964E-3</v>
      </c>
      <c r="L4554">
        <v>-0.35589999999999999</v>
      </c>
      <c r="M4554" t="s">
        <v>82</v>
      </c>
    </row>
    <row r="4555" spans="1:13">
      <c r="A4555" t="s">
        <v>2816</v>
      </c>
      <c r="B4555" t="s">
        <v>2817</v>
      </c>
      <c r="C4555" t="str">
        <f>TEXT(D4555, "mmm")</f>
        <v>Apr</v>
      </c>
      <c r="D4555" s="1">
        <v>45386</v>
      </c>
      <c r="E4555" t="s">
        <v>2818</v>
      </c>
      <c r="F4555" t="s">
        <v>251</v>
      </c>
      <c r="G4555">
        <v>9500</v>
      </c>
      <c r="H4555">
        <v>2.84</v>
      </c>
      <c r="I4555">
        <v>26980</v>
      </c>
      <c r="J4555" t="s">
        <v>81</v>
      </c>
      <c r="K4555">
        <v>-3.5587792018964E-3</v>
      </c>
      <c r="L4555">
        <v>-0.35589999999999999</v>
      </c>
      <c r="M4555" t="s">
        <v>82</v>
      </c>
    </row>
    <row r="4556" spans="1:13">
      <c r="A4556" t="s">
        <v>2816</v>
      </c>
      <c r="B4556" t="s">
        <v>2817</v>
      </c>
      <c r="C4556" t="str">
        <f>TEXT(D4556, "mmm")</f>
        <v>Apr</v>
      </c>
      <c r="D4556" s="1">
        <v>45386</v>
      </c>
      <c r="E4556" t="s">
        <v>2819</v>
      </c>
      <c r="F4556" t="s">
        <v>217</v>
      </c>
      <c r="G4556">
        <v>9500</v>
      </c>
      <c r="H4556">
        <v>2.84</v>
      </c>
      <c r="I4556">
        <v>26980</v>
      </c>
      <c r="J4556" t="s">
        <v>81</v>
      </c>
      <c r="K4556">
        <v>-3.5587792018964E-3</v>
      </c>
      <c r="L4556">
        <v>-0.35589999999999999</v>
      </c>
      <c r="M4556" t="s">
        <v>82</v>
      </c>
    </row>
    <row r="4557" spans="1:13">
      <c r="A4557" t="s">
        <v>2758</v>
      </c>
      <c r="B4557" t="s">
        <v>2759</v>
      </c>
      <c r="C4557" t="str">
        <f>TEXT(D4557, "mmm")</f>
        <v>Apr</v>
      </c>
      <c r="D4557" s="1">
        <v>45386</v>
      </c>
      <c r="E4557" t="s">
        <v>298</v>
      </c>
      <c r="F4557" t="s">
        <v>101</v>
      </c>
      <c r="G4557">
        <v>140281</v>
      </c>
      <c r="H4557">
        <v>4.67</v>
      </c>
      <c r="I4557">
        <v>655112.27</v>
      </c>
      <c r="J4557" t="s">
        <v>86</v>
      </c>
      <c r="K4557">
        <v>-0.15048024168977661</v>
      </c>
      <c r="L4557">
        <v>-15.048</v>
      </c>
      <c r="M4557" t="s">
        <v>82</v>
      </c>
    </row>
    <row r="4558" spans="1:13">
      <c r="A4558" t="s">
        <v>2758</v>
      </c>
      <c r="B4558" t="s">
        <v>2759</v>
      </c>
      <c r="C4558" t="str">
        <f>TEXT(D4558, "mmm")</f>
        <v>Apr</v>
      </c>
      <c r="D4558" s="1">
        <v>45386</v>
      </c>
      <c r="E4558" t="s">
        <v>296</v>
      </c>
      <c r="F4558" t="s">
        <v>101</v>
      </c>
      <c r="G4558">
        <v>140281</v>
      </c>
      <c r="H4558">
        <v>4.67</v>
      </c>
      <c r="I4558">
        <v>655112.27</v>
      </c>
      <c r="J4558" t="s">
        <v>86</v>
      </c>
      <c r="K4558">
        <v>-0.15048024168977661</v>
      </c>
      <c r="L4558">
        <v>-15.048</v>
      </c>
      <c r="M4558" t="s">
        <v>82</v>
      </c>
    </row>
    <row r="4559" spans="1:13">
      <c r="A4559" t="s">
        <v>2820</v>
      </c>
      <c r="B4559" t="s">
        <v>2821</v>
      </c>
      <c r="C4559" t="str">
        <f>TEXT(D4559, "mmm")</f>
        <v>Apr</v>
      </c>
      <c r="D4559" s="1">
        <v>45386</v>
      </c>
      <c r="E4559" t="s">
        <v>2822</v>
      </c>
      <c r="F4559" t="s">
        <v>118</v>
      </c>
      <c r="G4559">
        <v>10000</v>
      </c>
      <c r="H4559">
        <v>14.31</v>
      </c>
      <c r="I4559">
        <v>143100</v>
      </c>
      <c r="J4559" t="s">
        <v>86</v>
      </c>
      <c r="K4559">
        <v>1.4124280467537441E-2</v>
      </c>
      <c r="L4559">
        <v>1.4124000000000001</v>
      </c>
      <c r="M4559" t="s">
        <v>82</v>
      </c>
    </row>
    <row r="4560" spans="1:13">
      <c r="A4560" t="s">
        <v>2823</v>
      </c>
      <c r="B4560" t="s">
        <v>2824</v>
      </c>
      <c r="C4560" t="str">
        <f>TEXT(D4560, "mmm")</f>
        <v>Apr</v>
      </c>
      <c r="D4560" s="1">
        <v>45386</v>
      </c>
      <c r="E4560" t="s">
        <v>2825</v>
      </c>
      <c r="F4560" t="s">
        <v>80</v>
      </c>
      <c r="G4560">
        <v>1000</v>
      </c>
      <c r="H4560">
        <v>14.67</v>
      </c>
      <c r="I4560">
        <v>14670</v>
      </c>
      <c r="J4560" t="s">
        <v>81</v>
      </c>
      <c r="K4560">
        <v>-7.0629379480166232E-2</v>
      </c>
      <c r="L4560">
        <v>-7.0629</v>
      </c>
      <c r="M4560" t="s">
        <v>82</v>
      </c>
    </row>
    <row r="4561" spans="1:13">
      <c r="A4561" t="s">
        <v>2810</v>
      </c>
      <c r="B4561" t="s">
        <v>2811</v>
      </c>
      <c r="C4561" t="str">
        <f>TEXT(D4561, "mmm")</f>
        <v>Apr</v>
      </c>
      <c r="D4561" s="1">
        <v>45386</v>
      </c>
      <c r="E4561" t="s">
        <v>2812</v>
      </c>
      <c r="F4561" t="s">
        <v>251</v>
      </c>
      <c r="G4561">
        <v>90897</v>
      </c>
      <c r="H4561">
        <v>15.5</v>
      </c>
      <c r="I4561">
        <v>1408903.5</v>
      </c>
      <c r="J4561" t="s">
        <v>81</v>
      </c>
      <c r="K4561">
        <v>-0.1765225078082612</v>
      </c>
      <c r="L4561">
        <v>-17.6523</v>
      </c>
      <c r="M4561" t="s">
        <v>82</v>
      </c>
    </row>
    <row r="4562" spans="1:13">
      <c r="A4562" t="s">
        <v>2810</v>
      </c>
      <c r="B4562" t="s">
        <v>2811</v>
      </c>
      <c r="C4562" t="str">
        <f>TEXT(D4562, "mmm")</f>
        <v>Apr</v>
      </c>
      <c r="D4562" s="1">
        <v>45386</v>
      </c>
      <c r="E4562" t="s">
        <v>2812</v>
      </c>
      <c r="F4562" t="s">
        <v>251</v>
      </c>
      <c r="G4562">
        <v>102651</v>
      </c>
      <c r="H4562">
        <v>15.5</v>
      </c>
      <c r="I4562">
        <v>1591090.5</v>
      </c>
      <c r="J4562" t="s">
        <v>86</v>
      </c>
      <c r="K4562">
        <v>-0.1765225078082612</v>
      </c>
      <c r="L4562">
        <v>-17.6523</v>
      </c>
      <c r="M4562" t="s">
        <v>82</v>
      </c>
    </row>
    <row r="4563" spans="1:13">
      <c r="A4563" t="s">
        <v>2807</v>
      </c>
      <c r="B4563" t="s">
        <v>2808</v>
      </c>
      <c r="C4563" t="str">
        <f>TEXT(D4563, "mmm")</f>
        <v>Apr</v>
      </c>
      <c r="D4563" s="1">
        <v>45386</v>
      </c>
      <c r="E4563" t="s">
        <v>2826</v>
      </c>
      <c r="F4563" t="s">
        <v>217</v>
      </c>
      <c r="G4563">
        <v>9584227</v>
      </c>
      <c r="H4563">
        <v>0.01</v>
      </c>
      <c r="I4563">
        <v>95842.27</v>
      </c>
      <c r="J4563" t="s">
        <v>86</v>
      </c>
      <c r="K4563">
        <v>0.92957732437906504</v>
      </c>
      <c r="L4563">
        <v>92.957700000000003</v>
      </c>
      <c r="M4563" t="s">
        <v>82</v>
      </c>
    </row>
    <row r="4564" spans="1:13">
      <c r="A4564" t="s">
        <v>2792</v>
      </c>
      <c r="B4564" t="s">
        <v>2793</v>
      </c>
      <c r="C4564" t="str">
        <f>TEXT(D4564, "mmm")</f>
        <v>Apr</v>
      </c>
      <c r="D4564" s="1">
        <v>45386</v>
      </c>
      <c r="E4564" t="s">
        <v>2827</v>
      </c>
      <c r="F4564" t="s">
        <v>80</v>
      </c>
      <c r="G4564">
        <v>30000</v>
      </c>
      <c r="H4564">
        <v>10.35</v>
      </c>
      <c r="I4564">
        <v>310500</v>
      </c>
      <c r="J4564" t="s">
        <v>81</v>
      </c>
      <c r="K4564">
        <v>-5.2274924089185659E-2</v>
      </c>
      <c r="L4564">
        <v>-5.2275</v>
      </c>
      <c r="M4564" t="s">
        <v>82</v>
      </c>
    </row>
    <row r="4565" spans="1:13">
      <c r="A4565" t="s">
        <v>2816</v>
      </c>
      <c r="B4565" t="s">
        <v>2817</v>
      </c>
      <c r="C4565" t="str">
        <f>TEXT(D4565, "mmm")</f>
        <v>Apr</v>
      </c>
      <c r="D4565" s="1">
        <v>45386</v>
      </c>
      <c r="E4565" t="s">
        <v>2828</v>
      </c>
      <c r="F4565" t="s">
        <v>128</v>
      </c>
      <c r="G4565">
        <v>3944</v>
      </c>
      <c r="H4565">
        <v>2.62</v>
      </c>
      <c r="I4565">
        <v>10333.280000000001</v>
      </c>
      <c r="J4565" t="s">
        <v>81</v>
      </c>
      <c r="K4565">
        <v>-3.5587792018964E-3</v>
      </c>
      <c r="L4565">
        <v>-0.35589999999999999</v>
      </c>
      <c r="M4565" t="s">
        <v>82</v>
      </c>
    </row>
    <row r="4566" spans="1:13">
      <c r="A4566" t="s">
        <v>2810</v>
      </c>
      <c r="B4566" t="s">
        <v>2811</v>
      </c>
      <c r="C4566" t="str">
        <f>TEXT(D4566, "mmm")</f>
        <v>Apr</v>
      </c>
      <c r="D4566" s="1">
        <v>45386</v>
      </c>
      <c r="E4566" t="s">
        <v>1103</v>
      </c>
      <c r="F4566" t="s">
        <v>101</v>
      </c>
      <c r="G4566">
        <v>90897</v>
      </c>
      <c r="H4566">
        <v>15.5</v>
      </c>
      <c r="I4566">
        <v>1408903.5</v>
      </c>
      <c r="J4566" t="s">
        <v>81</v>
      </c>
      <c r="K4566">
        <v>-0.1765225078082612</v>
      </c>
      <c r="L4566">
        <v>-17.6523</v>
      </c>
      <c r="M4566" t="s">
        <v>82</v>
      </c>
    </row>
    <row r="4567" spans="1:13">
      <c r="A4567" t="s">
        <v>2810</v>
      </c>
      <c r="B4567" t="s">
        <v>2811</v>
      </c>
      <c r="C4567" t="str">
        <f>TEXT(D4567, "mmm")</f>
        <v>Apr</v>
      </c>
      <c r="D4567" s="1">
        <v>45386</v>
      </c>
      <c r="E4567" t="s">
        <v>1106</v>
      </c>
      <c r="F4567" t="s">
        <v>101</v>
      </c>
      <c r="G4567">
        <v>90897</v>
      </c>
      <c r="H4567">
        <v>15.5</v>
      </c>
      <c r="I4567">
        <v>1408903.5</v>
      </c>
      <c r="J4567" t="s">
        <v>81</v>
      </c>
      <c r="K4567">
        <v>-0.1765225078082612</v>
      </c>
      <c r="L4567">
        <v>-17.6523</v>
      </c>
      <c r="M4567" t="s">
        <v>82</v>
      </c>
    </row>
    <row r="4568" spans="1:13">
      <c r="A4568" t="s">
        <v>2810</v>
      </c>
      <c r="B4568" t="s">
        <v>2811</v>
      </c>
      <c r="C4568" t="str">
        <f>TEXT(D4568, "mmm")</f>
        <v>Apr</v>
      </c>
      <c r="D4568" s="1">
        <v>45386</v>
      </c>
      <c r="E4568" t="s">
        <v>1107</v>
      </c>
      <c r="F4568" t="s">
        <v>101</v>
      </c>
      <c r="G4568">
        <v>90897</v>
      </c>
      <c r="H4568">
        <v>15.5</v>
      </c>
      <c r="I4568">
        <v>1408903.5</v>
      </c>
      <c r="J4568" t="s">
        <v>81</v>
      </c>
      <c r="K4568">
        <v>-0.1765225078082612</v>
      </c>
      <c r="L4568">
        <v>-17.6523</v>
      </c>
      <c r="M4568" t="s">
        <v>82</v>
      </c>
    </row>
    <row r="4569" spans="1:13">
      <c r="A4569" t="s">
        <v>2810</v>
      </c>
      <c r="B4569" t="s">
        <v>2811</v>
      </c>
      <c r="C4569" t="str">
        <f>TEXT(D4569, "mmm")</f>
        <v>Apr</v>
      </c>
      <c r="D4569" s="1">
        <v>45386</v>
      </c>
      <c r="E4569" t="s">
        <v>1103</v>
      </c>
      <c r="F4569" t="s">
        <v>101</v>
      </c>
      <c r="G4569">
        <v>102651</v>
      </c>
      <c r="H4569">
        <v>15.5</v>
      </c>
      <c r="I4569">
        <v>1591090.5</v>
      </c>
      <c r="J4569" t="s">
        <v>86</v>
      </c>
      <c r="K4569">
        <v>-0.1765225078082612</v>
      </c>
      <c r="L4569">
        <v>-17.6523</v>
      </c>
      <c r="M4569" t="s">
        <v>82</v>
      </c>
    </row>
    <row r="4570" spans="1:13">
      <c r="A4570" t="s">
        <v>2810</v>
      </c>
      <c r="B4570" t="s">
        <v>2811</v>
      </c>
      <c r="C4570" t="str">
        <f>TEXT(D4570, "mmm")</f>
        <v>Apr</v>
      </c>
      <c r="D4570" s="1">
        <v>45386</v>
      </c>
      <c r="E4570" t="s">
        <v>1106</v>
      </c>
      <c r="F4570" t="s">
        <v>101</v>
      </c>
      <c r="G4570">
        <v>102651</v>
      </c>
      <c r="H4570">
        <v>15.5</v>
      </c>
      <c r="I4570">
        <v>1591090.5</v>
      </c>
      <c r="J4570" t="s">
        <v>86</v>
      </c>
      <c r="K4570">
        <v>-0.1765225078082612</v>
      </c>
      <c r="L4570">
        <v>-17.6523</v>
      </c>
      <c r="M4570" t="s">
        <v>82</v>
      </c>
    </row>
    <row r="4571" spans="1:13">
      <c r="A4571" t="s">
        <v>2810</v>
      </c>
      <c r="B4571" t="s">
        <v>2811</v>
      </c>
      <c r="C4571" t="str">
        <f>TEXT(D4571, "mmm")</f>
        <v>Apr</v>
      </c>
      <c r="D4571" s="1">
        <v>45386</v>
      </c>
      <c r="E4571" t="s">
        <v>1107</v>
      </c>
      <c r="F4571" t="s">
        <v>101</v>
      </c>
      <c r="G4571">
        <v>102651</v>
      </c>
      <c r="H4571">
        <v>15.5</v>
      </c>
      <c r="I4571">
        <v>1591090.5</v>
      </c>
      <c r="J4571" t="s">
        <v>86</v>
      </c>
      <c r="K4571">
        <v>-0.1765225078082612</v>
      </c>
      <c r="L4571">
        <v>-17.6523</v>
      </c>
      <c r="M4571" t="s">
        <v>82</v>
      </c>
    </row>
    <row r="4572" spans="1:13">
      <c r="A4572" t="s">
        <v>2792</v>
      </c>
      <c r="B4572" t="s">
        <v>2793</v>
      </c>
      <c r="C4572" t="str">
        <f>TEXT(D4572, "mmm")</f>
        <v>Apr</v>
      </c>
      <c r="D4572" s="1">
        <v>45386</v>
      </c>
      <c r="E4572" t="s">
        <v>2829</v>
      </c>
      <c r="F4572" t="s">
        <v>128</v>
      </c>
      <c r="G4572">
        <v>38480</v>
      </c>
      <c r="H4572">
        <v>10.36</v>
      </c>
      <c r="I4572">
        <v>398652.8</v>
      </c>
      <c r="J4572" t="s">
        <v>86</v>
      </c>
      <c r="K4572">
        <v>-5.2274924089185659E-2</v>
      </c>
      <c r="L4572">
        <v>-5.2275</v>
      </c>
      <c r="M4572" t="s">
        <v>82</v>
      </c>
    </row>
    <row r="4573" spans="1:13">
      <c r="A4573" t="s">
        <v>2830</v>
      </c>
      <c r="B4573" t="s">
        <v>2831</v>
      </c>
      <c r="C4573" t="str">
        <f>TEXT(D4573, "mmm")</f>
        <v>Apr</v>
      </c>
      <c r="D4573" s="1">
        <v>45386</v>
      </c>
      <c r="E4573" t="s">
        <v>2832</v>
      </c>
      <c r="F4573" t="s">
        <v>118</v>
      </c>
      <c r="G4573">
        <v>1000</v>
      </c>
      <c r="H4573">
        <v>11.6</v>
      </c>
      <c r="I4573">
        <v>11600</v>
      </c>
      <c r="J4573" t="s">
        <v>86</v>
      </c>
      <c r="K4573">
        <v>-4.9491039252881668E-2</v>
      </c>
      <c r="L4573">
        <v>-4.9490999999999996</v>
      </c>
      <c r="M4573" t="s">
        <v>82</v>
      </c>
    </row>
    <row r="4574" spans="1:13">
      <c r="A4574" t="s">
        <v>129</v>
      </c>
      <c r="B4574" t="s">
        <v>130</v>
      </c>
      <c r="C4574" t="str">
        <f>TEXT(D4574, "mmm")</f>
        <v>Apr</v>
      </c>
      <c r="D4574" s="1">
        <v>45387</v>
      </c>
      <c r="E4574" t="s">
        <v>111</v>
      </c>
      <c r="F4574" t="s">
        <v>101</v>
      </c>
      <c r="G4574">
        <v>57500</v>
      </c>
      <c r="H4574">
        <v>6.96</v>
      </c>
      <c r="I4574">
        <v>400200</v>
      </c>
      <c r="J4574" t="s">
        <v>86</v>
      </c>
      <c r="K4574">
        <v>-8.6455316957572803E-2</v>
      </c>
      <c r="L4574">
        <v>-8.6455000000000002</v>
      </c>
      <c r="M4574" t="s">
        <v>82</v>
      </c>
    </row>
    <row r="4575" spans="1:13">
      <c r="A4575" t="s">
        <v>129</v>
      </c>
      <c r="B4575" t="s">
        <v>130</v>
      </c>
      <c r="C4575" t="str">
        <f>TEXT(D4575, "mmm")</f>
        <v>Apr</v>
      </c>
      <c r="D4575" s="1">
        <v>45387</v>
      </c>
      <c r="E4575" t="s">
        <v>109</v>
      </c>
      <c r="F4575" t="s">
        <v>101</v>
      </c>
      <c r="G4575">
        <v>57500</v>
      </c>
      <c r="H4575">
        <v>6.96</v>
      </c>
      <c r="I4575">
        <v>400200</v>
      </c>
      <c r="J4575" t="s">
        <v>86</v>
      </c>
      <c r="K4575">
        <v>-8.6455316957572803E-2</v>
      </c>
      <c r="L4575">
        <v>-8.6455000000000002</v>
      </c>
      <c r="M4575" t="s">
        <v>82</v>
      </c>
    </row>
    <row r="4576" spans="1:13">
      <c r="A4576" t="s">
        <v>129</v>
      </c>
      <c r="B4576" t="s">
        <v>130</v>
      </c>
      <c r="C4576" t="str">
        <f>TEXT(D4576, "mmm")</f>
        <v>Apr</v>
      </c>
      <c r="D4576" s="1">
        <v>45387</v>
      </c>
      <c r="E4576" t="s">
        <v>110</v>
      </c>
      <c r="F4576" t="s">
        <v>101</v>
      </c>
      <c r="G4576">
        <v>57500</v>
      </c>
      <c r="H4576">
        <v>6.96</v>
      </c>
      <c r="I4576">
        <v>400200</v>
      </c>
      <c r="J4576" t="s">
        <v>86</v>
      </c>
      <c r="K4576">
        <v>-8.6455316957572803E-2</v>
      </c>
      <c r="L4576">
        <v>-8.6455000000000002</v>
      </c>
      <c r="M4576" t="s">
        <v>82</v>
      </c>
    </row>
    <row r="4577" spans="1:13">
      <c r="A4577" t="s">
        <v>1742</v>
      </c>
      <c r="B4577" t="s">
        <v>1743</v>
      </c>
      <c r="C4577" t="str">
        <f>TEXT(D4577, "mmm")</f>
        <v>Apr</v>
      </c>
      <c r="D4577" s="1">
        <v>45387</v>
      </c>
      <c r="E4577" t="s">
        <v>109</v>
      </c>
      <c r="F4577" t="s">
        <v>101</v>
      </c>
      <c r="G4577">
        <v>11700</v>
      </c>
      <c r="H4577">
        <v>25.27</v>
      </c>
      <c r="I4577">
        <v>295659</v>
      </c>
      <c r="J4577" t="s">
        <v>81</v>
      </c>
      <c r="K4577">
        <v>-0.111642713141077</v>
      </c>
      <c r="L4577">
        <v>-11.164300000000001</v>
      </c>
      <c r="M4577" t="s">
        <v>82</v>
      </c>
    </row>
    <row r="4578" spans="1:13">
      <c r="A4578" t="s">
        <v>1742</v>
      </c>
      <c r="B4578" t="s">
        <v>1743</v>
      </c>
      <c r="C4578" t="str">
        <f>TEXT(D4578, "mmm")</f>
        <v>Apr</v>
      </c>
      <c r="D4578" s="1">
        <v>45387</v>
      </c>
      <c r="E4578" t="s">
        <v>110</v>
      </c>
      <c r="F4578" t="s">
        <v>101</v>
      </c>
      <c r="G4578">
        <v>11700</v>
      </c>
      <c r="H4578">
        <v>25.27</v>
      </c>
      <c r="I4578">
        <v>295659</v>
      </c>
      <c r="J4578" t="s">
        <v>81</v>
      </c>
      <c r="K4578">
        <v>-0.111642713141077</v>
      </c>
      <c r="L4578">
        <v>-11.164300000000001</v>
      </c>
      <c r="M4578" t="s">
        <v>82</v>
      </c>
    </row>
    <row r="4579" spans="1:13">
      <c r="A4579" t="s">
        <v>1742</v>
      </c>
      <c r="B4579" t="s">
        <v>1743</v>
      </c>
      <c r="C4579" t="str">
        <f>TEXT(D4579, "mmm")</f>
        <v>Apr</v>
      </c>
      <c r="D4579" s="1">
        <v>45387</v>
      </c>
      <c r="E4579" t="s">
        <v>111</v>
      </c>
      <c r="F4579" t="s">
        <v>101</v>
      </c>
      <c r="G4579">
        <v>11700</v>
      </c>
      <c r="H4579">
        <v>25.27</v>
      </c>
      <c r="I4579">
        <v>295659</v>
      </c>
      <c r="J4579" t="s">
        <v>81</v>
      </c>
      <c r="K4579">
        <v>-0.111642713141077</v>
      </c>
      <c r="L4579">
        <v>-11.164300000000001</v>
      </c>
      <c r="M4579" t="s">
        <v>82</v>
      </c>
    </row>
    <row r="4580" spans="1:13">
      <c r="A4580" t="s">
        <v>2477</v>
      </c>
      <c r="B4580" t="s">
        <v>2478</v>
      </c>
      <c r="C4580" t="str">
        <f>TEXT(D4580, "mmm")</f>
        <v>Apr</v>
      </c>
      <c r="D4580" s="1">
        <v>45387</v>
      </c>
      <c r="E4580" t="s">
        <v>2492</v>
      </c>
      <c r="F4580" t="s">
        <v>128</v>
      </c>
      <c r="G4580">
        <v>12299</v>
      </c>
      <c r="H4580">
        <v>16.850000000000001</v>
      </c>
      <c r="I4580">
        <v>207238.15</v>
      </c>
      <c r="J4580" t="s">
        <v>86</v>
      </c>
      <c r="K4580">
        <v>4.011985672013707E-2</v>
      </c>
      <c r="L4580">
        <v>4.0119999999999996</v>
      </c>
      <c r="M4580" t="s">
        <v>82</v>
      </c>
    </row>
    <row r="4581" spans="1:13">
      <c r="A4581" t="s">
        <v>2792</v>
      </c>
      <c r="B4581" t="s">
        <v>2793</v>
      </c>
      <c r="C4581" t="str">
        <f>TEXT(D4581, "mmm")</f>
        <v>Apr</v>
      </c>
      <c r="D4581" s="1">
        <v>45387</v>
      </c>
      <c r="E4581" t="s">
        <v>2833</v>
      </c>
      <c r="F4581" t="s">
        <v>118</v>
      </c>
      <c r="G4581">
        <v>22727</v>
      </c>
      <c r="H4581">
        <v>10.57</v>
      </c>
      <c r="I4581">
        <v>240224.39</v>
      </c>
      <c r="J4581" t="s">
        <v>81</v>
      </c>
      <c r="K4581">
        <v>-0.1143392931870115</v>
      </c>
      <c r="L4581">
        <v>-11.4339</v>
      </c>
      <c r="M4581" t="s">
        <v>82</v>
      </c>
    </row>
    <row r="4582" spans="1:13">
      <c r="A4582" t="s">
        <v>2758</v>
      </c>
      <c r="B4582" t="s">
        <v>2759</v>
      </c>
      <c r="C4582" t="str">
        <f>TEXT(D4582, "mmm")</f>
        <v>Apr</v>
      </c>
      <c r="D4582" s="1">
        <v>45387</v>
      </c>
      <c r="E4582" t="s">
        <v>297</v>
      </c>
      <c r="F4582" t="s">
        <v>101</v>
      </c>
      <c r="G4582">
        <v>37712</v>
      </c>
      <c r="H4582">
        <v>4.74</v>
      </c>
      <c r="I4582">
        <v>178754.88</v>
      </c>
      <c r="J4582" t="s">
        <v>81</v>
      </c>
      <c r="K4582">
        <v>-0.18220337570415571</v>
      </c>
      <c r="L4582">
        <v>-18.220300000000002</v>
      </c>
      <c r="M4582" t="s">
        <v>82</v>
      </c>
    </row>
    <row r="4583" spans="1:13">
      <c r="A4583" t="s">
        <v>2758</v>
      </c>
      <c r="B4583" t="s">
        <v>2759</v>
      </c>
      <c r="C4583" t="str">
        <f>TEXT(D4583, "mmm")</f>
        <v>Apr</v>
      </c>
      <c r="D4583" s="1">
        <v>45387</v>
      </c>
      <c r="E4583" t="s">
        <v>298</v>
      </c>
      <c r="F4583" t="s">
        <v>101</v>
      </c>
      <c r="G4583">
        <v>37712</v>
      </c>
      <c r="H4583">
        <v>4.74</v>
      </c>
      <c r="I4583">
        <v>178754.88</v>
      </c>
      <c r="J4583" t="s">
        <v>81</v>
      </c>
      <c r="K4583">
        <v>-0.18220337570415571</v>
      </c>
      <c r="L4583">
        <v>-18.220300000000002</v>
      </c>
      <c r="M4583" t="s">
        <v>82</v>
      </c>
    </row>
    <row r="4584" spans="1:13">
      <c r="A4584" t="s">
        <v>2758</v>
      </c>
      <c r="B4584" t="s">
        <v>2759</v>
      </c>
      <c r="C4584" t="str">
        <f>TEXT(D4584, "mmm")</f>
        <v>Apr</v>
      </c>
      <c r="D4584" s="1">
        <v>45387</v>
      </c>
      <c r="E4584" t="s">
        <v>296</v>
      </c>
      <c r="F4584" t="s">
        <v>101</v>
      </c>
      <c r="G4584">
        <v>37712</v>
      </c>
      <c r="H4584">
        <v>4.74</v>
      </c>
      <c r="I4584">
        <v>178754.88</v>
      </c>
      <c r="J4584" t="s">
        <v>81</v>
      </c>
      <c r="K4584">
        <v>-0.18220337570415571</v>
      </c>
      <c r="L4584">
        <v>-18.220300000000002</v>
      </c>
      <c r="M4584" t="s">
        <v>82</v>
      </c>
    </row>
    <row r="4585" spans="1:13">
      <c r="A4585" t="s">
        <v>2477</v>
      </c>
      <c r="B4585" t="s">
        <v>2478</v>
      </c>
      <c r="C4585" t="str">
        <f>TEXT(D4585, "mmm")</f>
        <v>Apr</v>
      </c>
      <c r="D4585" s="1">
        <v>45387</v>
      </c>
      <c r="E4585" t="s">
        <v>2480</v>
      </c>
      <c r="F4585" t="s">
        <v>101</v>
      </c>
      <c r="G4585">
        <v>12299</v>
      </c>
      <c r="H4585">
        <v>16.850000000000001</v>
      </c>
      <c r="I4585">
        <v>207238.15</v>
      </c>
      <c r="J4585" t="s">
        <v>86</v>
      </c>
      <c r="K4585">
        <v>4.011985672013707E-2</v>
      </c>
      <c r="L4585">
        <v>4.0119999999999996</v>
      </c>
      <c r="M4585" t="s">
        <v>82</v>
      </c>
    </row>
    <row r="4586" spans="1:13">
      <c r="A4586" t="s">
        <v>2816</v>
      </c>
      <c r="B4586" t="s">
        <v>2817</v>
      </c>
      <c r="C4586" t="str">
        <f>TEXT(D4586, "mmm")</f>
        <v>Apr</v>
      </c>
      <c r="D4586" s="1">
        <v>45387</v>
      </c>
      <c r="E4586" t="s">
        <v>2828</v>
      </c>
      <c r="F4586" t="s">
        <v>128</v>
      </c>
      <c r="G4586">
        <v>13500</v>
      </c>
      <c r="H4586">
        <v>2.88</v>
      </c>
      <c r="I4586">
        <v>38880</v>
      </c>
      <c r="J4586" t="s">
        <v>86</v>
      </c>
      <c r="K4586">
        <v>-0.140127459584485</v>
      </c>
      <c r="L4586">
        <v>-14.012700000000001</v>
      </c>
      <c r="M4586" t="s">
        <v>82</v>
      </c>
    </row>
    <row r="4587" spans="1:13">
      <c r="A4587" t="s">
        <v>2834</v>
      </c>
      <c r="B4587" t="s">
        <v>2835</v>
      </c>
      <c r="C4587" t="str">
        <f>TEXT(D4587, "mmm")</f>
        <v>Apr</v>
      </c>
      <c r="D4587" s="1">
        <v>45387</v>
      </c>
      <c r="E4587" t="s">
        <v>2832</v>
      </c>
      <c r="F4587" t="s">
        <v>118</v>
      </c>
      <c r="G4587">
        <v>1000</v>
      </c>
      <c r="H4587">
        <v>11.19</v>
      </c>
      <c r="I4587">
        <v>11190</v>
      </c>
      <c r="J4587" t="s">
        <v>81</v>
      </c>
      <c r="K4587">
        <v>-1.505124962577231E-2</v>
      </c>
      <c r="L4587">
        <v>-1.5051000000000001</v>
      </c>
      <c r="M4587" t="s">
        <v>82</v>
      </c>
    </row>
    <row r="4588" spans="1:13">
      <c r="A4588" t="s">
        <v>2792</v>
      </c>
      <c r="B4588" t="s">
        <v>2793</v>
      </c>
      <c r="C4588" t="str">
        <f>TEXT(D4588, "mmm")</f>
        <v>Apr</v>
      </c>
      <c r="D4588" s="1">
        <v>45387</v>
      </c>
      <c r="E4588" t="s">
        <v>2836</v>
      </c>
      <c r="F4588" t="s">
        <v>118</v>
      </c>
      <c r="G4588">
        <v>10000</v>
      </c>
      <c r="H4588">
        <v>10.47</v>
      </c>
      <c r="I4588">
        <v>104700</v>
      </c>
      <c r="J4588" t="s">
        <v>81</v>
      </c>
      <c r="K4588">
        <v>-0.1143392931870115</v>
      </c>
      <c r="L4588">
        <v>-11.4339</v>
      </c>
      <c r="M4588" t="s">
        <v>82</v>
      </c>
    </row>
    <row r="4589" spans="1:13">
      <c r="A4589" t="s">
        <v>1851</v>
      </c>
      <c r="B4589" t="s">
        <v>1852</v>
      </c>
      <c r="C4589" t="str">
        <f>TEXT(D4589, "mmm")</f>
        <v>Apr</v>
      </c>
      <c r="D4589" s="1">
        <v>45387</v>
      </c>
      <c r="E4589" t="s">
        <v>1853</v>
      </c>
      <c r="F4589" t="s">
        <v>222</v>
      </c>
      <c r="G4589">
        <v>2000</v>
      </c>
      <c r="H4589">
        <v>17.559999999999999</v>
      </c>
      <c r="I4589">
        <v>35120</v>
      </c>
      <c r="J4589" t="s">
        <v>81</v>
      </c>
      <c r="K4589">
        <v>-3.0130820391854329E-2</v>
      </c>
      <c r="L4589">
        <v>-3.0131000000000001</v>
      </c>
      <c r="M4589" t="s">
        <v>82</v>
      </c>
    </row>
    <row r="4590" spans="1:13">
      <c r="A4590" t="s">
        <v>1851</v>
      </c>
      <c r="B4590" t="s">
        <v>1852</v>
      </c>
      <c r="C4590" t="str">
        <f>TEXT(D4590, "mmm")</f>
        <v>Apr</v>
      </c>
      <c r="D4590" s="1">
        <v>45387</v>
      </c>
      <c r="E4590" t="s">
        <v>1853</v>
      </c>
      <c r="F4590" t="s">
        <v>222</v>
      </c>
      <c r="G4590">
        <v>1500</v>
      </c>
      <c r="H4590">
        <v>17.57</v>
      </c>
      <c r="I4590">
        <v>26355</v>
      </c>
      <c r="J4590" t="s">
        <v>81</v>
      </c>
      <c r="K4590">
        <v>-3.0130820391854329E-2</v>
      </c>
      <c r="L4590">
        <v>-3.0131000000000001</v>
      </c>
      <c r="M4590" t="s">
        <v>82</v>
      </c>
    </row>
    <row r="4591" spans="1:13">
      <c r="A4591" t="s">
        <v>913</v>
      </c>
      <c r="B4591" t="s">
        <v>914</v>
      </c>
      <c r="C4591" t="str">
        <f>TEXT(D4591, "mmm")</f>
        <v>Apr</v>
      </c>
      <c r="D4591" s="1">
        <v>45387</v>
      </c>
      <c r="E4591" t="s">
        <v>915</v>
      </c>
      <c r="F4591" t="s">
        <v>217</v>
      </c>
      <c r="G4591">
        <v>30491</v>
      </c>
      <c r="H4591">
        <v>1.0900000000000001</v>
      </c>
      <c r="I4591">
        <v>33235.19</v>
      </c>
      <c r="J4591" t="s">
        <v>86</v>
      </c>
      <c r="K4591">
        <v>-1.851861050099135E-2</v>
      </c>
      <c r="L4591">
        <v>-1.8519000000000001</v>
      </c>
      <c r="M4591" t="s">
        <v>82</v>
      </c>
    </row>
    <row r="4592" spans="1:13">
      <c r="A4592" t="s">
        <v>2816</v>
      </c>
      <c r="B4592" t="s">
        <v>2817</v>
      </c>
      <c r="C4592" t="str">
        <f>TEXT(D4592, "mmm")</f>
        <v>Apr</v>
      </c>
      <c r="D4592" s="1">
        <v>45390</v>
      </c>
      <c r="E4592" t="s">
        <v>2818</v>
      </c>
      <c r="F4592" t="s">
        <v>251</v>
      </c>
      <c r="G4592">
        <v>4250</v>
      </c>
      <c r="H4592">
        <v>2.99</v>
      </c>
      <c r="I4592">
        <v>12707.5</v>
      </c>
      <c r="J4592" t="s">
        <v>81</v>
      </c>
      <c r="K4592">
        <v>-2.473485724062241E-2</v>
      </c>
      <c r="L4592">
        <v>-2.4735</v>
      </c>
      <c r="M4592" t="s">
        <v>82</v>
      </c>
    </row>
    <row r="4593" spans="1:13">
      <c r="A4593" t="s">
        <v>2816</v>
      </c>
      <c r="B4593" t="s">
        <v>2817</v>
      </c>
      <c r="C4593" t="str">
        <f>TEXT(D4593, "mmm")</f>
        <v>Apr</v>
      </c>
      <c r="D4593" s="1">
        <v>45390</v>
      </c>
      <c r="E4593" t="s">
        <v>2819</v>
      </c>
      <c r="F4593" t="s">
        <v>217</v>
      </c>
      <c r="G4593">
        <v>4250</v>
      </c>
      <c r="H4593">
        <v>2.99</v>
      </c>
      <c r="I4593">
        <v>12707.5</v>
      </c>
      <c r="J4593" t="s">
        <v>81</v>
      </c>
      <c r="K4593">
        <v>-2.473485724062241E-2</v>
      </c>
      <c r="L4593">
        <v>-2.4735</v>
      </c>
      <c r="M4593" t="s">
        <v>82</v>
      </c>
    </row>
    <row r="4594" spans="1:13">
      <c r="A4594" t="s">
        <v>2816</v>
      </c>
      <c r="B4594" t="s">
        <v>2817</v>
      </c>
      <c r="C4594" t="str">
        <f>TEXT(D4594, "mmm")</f>
        <v>Apr</v>
      </c>
      <c r="D4594" s="1">
        <v>45390</v>
      </c>
      <c r="E4594" t="s">
        <v>2818</v>
      </c>
      <c r="F4594" t="s">
        <v>251</v>
      </c>
      <c r="G4594">
        <v>4250</v>
      </c>
      <c r="H4594">
        <v>2.99</v>
      </c>
      <c r="I4594">
        <v>12707.5</v>
      </c>
      <c r="J4594" t="s">
        <v>81</v>
      </c>
      <c r="K4594">
        <v>-2.473485724062241E-2</v>
      </c>
      <c r="L4594">
        <v>-2.4735</v>
      </c>
      <c r="M4594" t="s">
        <v>82</v>
      </c>
    </row>
    <row r="4595" spans="1:13">
      <c r="A4595" t="s">
        <v>2816</v>
      </c>
      <c r="B4595" t="s">
        <v>2817</v>
      </c>
      <c r="C4595" t="str">
        <f>TEXT(D4595, "mmm")</f>
        <v>Apr</v>
      </c>
      <c r="D4595" s="1">
        <v>45390</v>
      </c>
      <c r="E4595" t="s">
        <v>2819</v>
      </c>
      <c r="F4595" t="s">
        <v>217</v>
      </c>
      <c r="G4595">
        <v>4250</v>
      </c>
      <c r="H4595">
        <v>2.99</v>
      </c>
      <c r="I4595">
        <v>12707.5</v>
      </c>
      <c r="J4595" t="s">
        <v>81</v>
      </c>
      <c r="K4595">
        <v>-2.473485724062241E-2</v>
      </c>
      <c r="L4595">
        <v>-2.4735</v>
      </c>
      <c r="M4595" t="s">
        <v>82</v>
      </c>
    </row>
    <row r="4596" spans="1:13">
      <c r="A4596" t="s">
        <v>129</v>
      </c>
      <c r="B4596" t="s">
        <v>130</v>
      </c>
      <c r="C4596" t="str">
        <f>TEXT(D4596, "mmm")</f>
        <v>Apr</v>
      </c>
      <c r="D4596" s="1">
        <v>45390</v>
      </c>
      <c r="E4596" t="s">
        <v>111</v>
      </c>
      <c r="F4596" t="s">
        <v>101</v>
      </c>
      <c r="G4596">
        <v>5000</v>
      </c>
      <c r="H4596">
        <v>7</v>
      </c>
      <c r="I4596">
        <v>35000</v>
      </c>
      <c r="J4596" t="s">
        <v>81</v>
      </c>
      <c r="K4596">
        <v>-8.857141222272602E-2</v>
      </c>
      <c r="L4596">
        <v>-8.8571000000000009</v>
      </c>
      <c r="M4596" t="s">
        <v>82</v>
      </c>
    </row>
    <row r="4597" spans="1:13">
      <c r="A4597" t="s">
        <v>129</v>
      </c>
      <c r="B4597" t="s">
        <v>130</v>
      </c>
      <c r="C4597" t="str">
        <f>TEXT(D4597, "mmm")</f>
        <v>Apr</v>
      </c>
      <c r="D4597" s="1">
        <v>45390</v>
      </c>
      <c r="E4597" t="s">
        <v>109</v>
      </c>
      <c r="F4597" t="s">
        <v>101</v>
      </c>
      <c r="G4597">
        <v>5000</v>
      </c>
      <c r="H4597">
        <v>7</v>
      </c>
      <c r="I4597">
        <v>35000</v>
      </c>
      <c r="J4597" t="s">
        <v>81</v>
      </c>
      <c r="K4597">
        <v>-8.857141222272602E-2</v>
      </c>
      <c r="L4597">
        <v>-8.8571000000000009</v>
      </c>
      <c r="M4597" t="s">
        <v>82</v>
      </c>
    </row>
    <row r="4598" spans="1:13">
      <c r="A4598" t="s">
        <v>129</v>
      </c>
      <c r="B4598" t="s">
        <v>130</v>
      </c>
      <c r="C4598" t="str">
        <f>TEXT(D4598, "mmm")</f>
        <v>Apr</v>
      </c>
      <c r="D4598" s="1">
        <v>45390</v>
      </c>
      <c r="E4598" t="s">
        <v>110</v>
      </c>
      <c r="F4598" t="s">
        <v>101</v>
      </c>
      <c r="G4598">
        <v>5000</v>
      </c>
      <c r="H4598">
        <v>7</v>
      </c>
      <c r="I4598">
        <v>35000</v>
      </c>
      <c r="J4598" t="s">
        <v>81</v>
      </c>
      <c r="K4598">
        <v>-8.857141222272602E-2</v>
      </c>
      <c r="L4598">
        <v>-8.8571000000000009</v>
      </c>
      <c r="M4598" t="s">
        <v>82</v>
      </c>
    </row>
    <row r="4599" spans="1:13">
      <c r="A4599" t="s">
        <v>2837</v>
      </c>
      <c r="B4599" t="s">
        <v>2838</v>
      </c>
      <c r="C4599" t="str">
        <f>TEXT(D4599, "mmm")</f>
        <v>Apr</v>
      </c>
      <c r="D4599" s="1">
        <v>45390</v>
      </c>
      <c r="E4599" t="s">
        <v>2839</v>
      </c>
      <c r="F4599" t="s">
        <v>128</v>
      </c>
      <c r="G4599">
        <v>526315</v>
      </c>
      <c r="H4599">
        <v>1.9</v>
      </c>
      <c r="I4599">
        <v>999998.5</v>
      </c>
      <c r="J4599" t="s">
        <v>86</v>
      </c>
      <c r="K4599">
        <v>-0.27753304002721868</v>
      </c>
      <c r="L4599">
        <v>-27.753299999999999</v>
      </c>
      <c r="M4599" t="s">
        <v>82</v>
      </c>
    </row>
    <row r="4600" spans="1:13">
      <c r="A4600" t="s">
        <v>2682</v>
      </c>
      <c r="B4600" t="s">
        <v>2683</v>
      </c>
      <c r="C4600" t="str">
        <f>TEXT(D4600, "mmm")</f>
        <v>Apr</v>
      </c>
      <c r="D4600" s="1">
        <v>45390</v>
      </c>
      <c r="E4600" t="s">
        <v>2840</v>
      </c>
      <c r="F4600" t="s">
        <v>118</v>
      </c>
      <c r="G4600">
        <v>1100</v>
      </c>
      <c r="H4600">
        <v>14.3</v>
      </c>
      <c r="I4600">
        <v>15730</v>
      </c>
      <c r="J4600" t="s">
        <v>81</v>
      </c>
      <c r="K4600">
        <v>-1.331464544157579E-2</v>
      </c>
      <c r="L4600">
        <v>-1.3314999999999999</v>
      </c>
      <c r="M4600" t="s">
        <v>82</v>
      </c>
    </row>
    <row r="4601" spans="1:13">
      <c r="A4601" t="s">
        <v>2682</v>
      </c>
      <c r="B4601" t="s">
        <v>2683</v>
      </c>
      <c r="C4601" t="str">
        <f>TEXT(D4601, "mmm")</f>
        <v>Apr</v>
      </c>
      <c r="D4601" s="1">
        <v>45390</v>
      </c>
      <c r="E4601" t="s">
        <v>2840</v>
      </c>
      <c r="F4601" t="s">
        <v>118</v>
      </c>
      <c r="G4601">
        <v>2400</v>
      </c>
      <c r="H4601">
        <v>14.3</v>
      </c>
      <c r="I4601">
        <v>34320</v>
      </c>
      <c r="J4601" t="s">
        <v>81</v>
      </c>
      <c r="K4601">
        <v>-1.331464544157579E-2</v>
      </c>
      <c r="L4601">
        <v>-1.3314999999999999</v>
      </c>
      <c r="M4601" t="s">
        <v>82</v>
      </c>
    </row>
    <row r="4602" spans="1:13">
      <c r="A4602" t="s">
        <v>1742</v>
      </c>
      <c r="B4602" t="s">
        <v>1743</v>
      </c>
      <c r="C4602" t="str">
        <f>TEXT(D4602, "mmm")</f>
        <v>Apr</v>
      </c>
      <c r="D4602" s="1">
        <v>45390</v>
      </c>
      <c r="E4602" t="s">
        <v>109</v>
      </c>
      <c r="F4602" t="s">
        <v>101</v>
      </c>
      <c r="G4602">
        <v>6000</v>
      </c>
      <c r="H4602">
        <v>24.35</v>
      </c>
      <c r="I4602">
        <v>146100</v>
      </c>
      <c r="J4602" t="s">
        <v>81</v>
      </c>
      <c r="K4602">
        <v>-8.2955025458342213E-2</v>
      </c>
      <c r="L4602">
        <v>-8.2955000000000005</v>
      </c>
      <c r="M4602" t="s">
        <v>82</v>
      </c>
    </row>
    <row r="4603" spans="1:13">
      <c r="A4603" t="s">
        <v>1742</v>
      </c>
      <c r="B4603" t="s">
        <v>1743</v>
      </c>
      <c r="C4603" t="str">
        <f>TEXT(D4603, "mmm")</f>
        <v>Apr</v>
      </c>
      <c r="D4603" s="1">
        <v>45390</v>
      </c>
      <c r="E4603" t="s">
        <v>110</v>
      </c>
      <c r="F4603" t="s">
        <v>101</v>
      </c>
      <c r="G4603">
        <v>6000</v>
      </c>
      <c r="H4603">
        <v>24.35</v>
      </c>
      <c r="I4603">
        <v>146100</v>
      </c>
      <c r="J4603" t="s">
        <v>81</v>
      </c>
      <c r="K4603">
        <v>-8.2955025458342213E-2</v>
      </c>
      <c r="L4603">
        <v>-8.2955000000000005</v>
      </c>
      <c r="M4603" t="s">
        <v>82</v>
      </c>
    </row>
    <row r="4604" spans="1:13">
      <c r="A4604" t="s">
        <v>1742</v>
      </c>
      <c r="B4604" t="s">
        <v>1743</v>
      </c>
      <c r="C4604" t="str">
        <f>TEXT(D4604, "mmm")</f>
        <v>Apr</v>
      </c>
      <c r="D4604" s="1">
        <v>45390</v>
      </c>
      <c r="E4604" t="s">
        <v>111</v>
      </c>
      <c r="F4604" t="s">
        <v>101</v>
      </c>
      <c r="G4604">
        <v>6000</v>
      </c>
      <c r="H4604">
        <v>24.35</v>
      </c>
      <c r="I4604">
        <v>146100</v>
      </c>
      <c r="J4604" t="s">
        <v>81</v>
      </c>
      <c r="K4604">
        <v>-8.2955025458342213E-2</v>
      </c>
      <c r="L4604">
        <v>-8.2955000000000005</v>
      </c>
      <c r="M4604" t="s">
        <v>82</v>
      </c>
    </row>
    <row r="4605" spans="1:13">
      <c r="A4605" t="s">
        <v>2841</v>
      </c>
      <c r="B4605" t="s">
        <v>2842</v>
      </c>
      <c r="C4605" t="str">
        <f>TEXT(D4605, "mmm")</f>
        <v>Apr</v>
      </c>
      <c r="D4605" s="1">
        <v>45390</v>
      </c>
      <c r="E4605" t="s">
        <v>2843</v>
      </c>
      <c r="F4605" t="s">
        <v>80</v>
      </c>
      <c r="G4605">
        <v>3200</v>
      </c>
      <c r="H4605">
        <v>6.07</v>
      </c>
      <c r="I4605">
        <v>19424</v>
      </c>
      <c r="J4605" t="s">
        <v>86</v>
      </c>
      <c r="K4605">
        <v>-0.24876034165184269</v>
      </c>
      <c r="L4605">
        <v>-24.876000000000001</v>
      </c>
      <c r="M4605" t="s">
        <v>82</v>
      </c>
    </row>
    <row r="4606" spans="1:13">
      <c r="A4606" t="s">
        <v>2844</v>
      </c>
      <c r="B4606" t="s">
        <v>2845</v>
      </c>
      <c r="C4606" t="str">
        <f>TEXT(D4606, "mmm")</f>
        <v>Apr</v>
      </c>
      <c r="D4606" s="1">
        <v>45390</v>
      </c>
      <c r="E4606" t="s">
        <v>2846</v>
      </c>
      <c r="F4606" t="s">
        <v>101</v>
      </c>
      <c r="G4606">
        <v>60000</v>
      </c>
      <c r="H4606">
        <v>23.68</v>
      </c>
      <c r="I4606">
        <v>1420800</v>
      </c>
      <c r="J4606" t="s">
        <v>86</v>
      </c>
      <c r="K4606">
        <v>2.112910954614744E-4</v>
      </c>
      <c r="L4606">
        <v>2.1100000000000001E-2</v>
      </c>
      <c r="M4606" t="s">
        <v>82</v>
      </c>
    </row>
    <row r="4607" spans="1:13">
      <c r="A4607" t="s">
        <v>2844</v>
      </c>
      <c r="B4607" t="s">
        <v>2845</v>
      </c>
      <c r="C4607" t="str">
        <f>TEXT(D4607, "mmm")</f>
        <v>Apr</v>
      </c>
      <c r="D4607" s="1">
        <v>45390</v>
      </c>
      <c r="E4607" t="s">
        <v>2847</v>
      </c>
      <c r="F4607" t="s">
        <v>80</v>
      </c>
      <c r="G4607">
        <v>60000</v>
      </c>
      <c r="H4607">
        <v>23.68</v>
      </c>
      <c r="I4607">
        <v>1420800</v>
      </c>
      <c r="J4607" t="s">
        <v>86</v>
      </c>
      <c r="K4607">
        <v>2.112910954614744E-4</v>
      </c>
      <c r="L4607">
        <v>2.1100000000000001E-2</v>
      </c>
      <c r="M4607" t="s">
        <v>82</v>
      </c>
    </row>
    <row r="4608" spans="1:13">
      <c r="A4608" t="s">
        <v>2844</v>
      </c>
      <c r="B4608" t="s">
        <v>2845</v>
      </c>
      <c r="C4608" t="str">
        <f>TEXT(D4608, "mmm")</f>
        <v>Apr</v>
      </c>
      <c r="D4608" s="1">
        <v>45390</v>
      </c>
      <c r="E4608" t="s">
        <v>2848</v>
      </c>
      <c r="F4608" t="s">
        <v>101</v>
      </c>
      <c r="G4608">
        <v>60000</v>
      </c>
      <c r="H4608">
        <v>23.68</v>
      </c>
      <c r="I4608">
        <v>1420800</v>
      </c>
      <c r="J4608" t="s">
        <v>86</v>
      </c>
      <c r="K4608">
        <v>2.112910954614744E-4</v>
      </c>
      <c r="L4608">
        <v>2.1100000000000001E-2</v>
      </c>
      <c r="M4608" t="s">
        <v>82</v>
      </c>
    </row>
    <row r="4609" spans="1:13">
      <c r="A4609" t="s">
        <v>2844</v>
      </c>
      <c r="B4609" t="s">
        <v>2845</v>
      </c>
      <c r="C4609" t="str">
        <f>TEXT(D4609, "mmm")</f>
        <v>Apr</v>
      </c>
      <c r="D4609" s="1">
        <v>45390</v>
      </c>
      <c r="E4609" t="s">
        <v>2849</v>
      </c>
      <c r="F4609" t="s">
        <v>80</v>
      </c>
      <c r="G4609">
        <v>60000</v>
      </c>
      <c r="H4609">
        <v>23.68</v>
      </c>
      <c r="I4609">
        <v>1420800</v>
      </c>
      <c r="J4609" t="s">
        <v>86</v>
      </c>
      <c r="K4609">
        <v>2.112910954614744E-4</v>
      </c>
      <c r="L4609">
        <v>2.1100000000000001E-2</v>
      </c>
      <c r="M4609" t="s">
        <v>82</v>
      </c>
    </row>
    <row r="4610" spans="1:13">
      <c r="A4610" t="s">
        <v>2850</v>
      </c>
      <c r="B4610" t="s">
        <v>2851</v>
      </c>
      <c r="C4610" t="str">
        <f>TEXT(D4610, "mmm")</f>
        <v>Apr</v>
      </c>
      <c r="D4610" s="1">
        <v>45390</v>
      </c>
      <c r="E4610" t="s">
        <v>2852</v>
      </c>
      <c r="F4610" t="s">
        <v>80</v>
      </c>
      <c r="G4610">
        <v>4829</v>
      </c>
      <c r="H4610">
        <v>11.22</v>
      </c>
      <c r="I4610">
        <v>54181.38</v>
      </c>
      <c r="J4610" t="s">
        <v>81</v>
      </c>
      <c r="K4610">
        <v>-7.5715577156127312E-2</v>
      </c>
      <c r="L4610">
        <v>-7.5716000000000001</v>
      </c>
      <c r="M4610" t="s">
        <v>82</v>
      </c>
    </row>
    <row r="4611" spans="1:13">
      <c r="A4611" t="s">
        <v>2850</v>
      </c>
      <c r="B4611" t="s">
        <v>2851</v>
      </c>
      <c r="C4611" t="str">
        <f>TEXT(D4611, "mmm")</f>
        <v>Apr</v>
      </c>
      <c r="D4611" s="1">
        <v>45390</v>
      </c>
      <c r="E4611" t="s">
        <v>2852</v>
      </c>
      <c r="F4611" t="s">
        <v>80</v>
      </c>
      <c r="G4611">
        <v>4358</v>
      </c>
      <c r="H4611">
        <v>11.23</v>
      </c>
      <c r="I4611">
        <v>48940.34</v>
      </c>
      <c r="J4611" t="s">
        <v>81</v>
      </c>
      <c r="K4611">
        <v>-7.5715577156127312E-2</v>
      </c>
      <c r="L4611">
        <v>-7.5716000000000001</v>
      </c>
      <c r="M4611" t="s">
        <v>82</v>
      </c>
    </row>
    <row r="4612" spans="1:13">
      <c r="A4612" t="s">
        <v>831</v>
      </c>
      <c r="B4612" t="s">
        <v>832</v>
      </c>
      <c r="C4612" t="str">
        <f>TEXT(D4612, "mmm")</f>
        <v>Apr</v>
      </c>
      <c r="D4612" s="1">
        <v>45390</v>
      </c>
      <c r="E4612" t="s">
        <v>2853</v>
      </c>
      <c r="F4612" t="s">
        <v>128</v>
      </c>
      <c r="G4612">
        <v>705</v>
      </c>
      <c r="H4612">
        <v>60.28</v>
      </c>
      <c r="I4612">
        <v>42497.4</v>
      </c>
      <c r="J4612" t="s">
        <v>81</v>
      </c>
      <c r="K4612">
        <v>-7.1078467885454133E-2</v>
      </c>
      <c r="L4612">
        <v>-7.1078000000000001</v>
      </c>
      <c r="M4612" t="s">
        <v>82</v>
      </c>
    </row>
    <row r="4613" spans="1:13">
      <c r="A4613" t="s">
        <v>831</v>
      </c>
      <c r="B4613" t="s">
        <v>832</v>
      </c>
      <c r="C4613" t="str">
        <f>TEXT(D4613, "mmm")</f>
        <v>Apr</v>
      </c>
      <c r="D4613" s="1">
        <v>45390</v>
      </c>
      <c r="E4613" t="s">
        <v>2853</v>
      </c>
      <c r="F4613" t="s">
        <v>128</v>
      </c>
      <c r="G4613">
        <v>2524</v>
      </c>
      <c r="H4613">
        <v>62</v>
      </c>
      <c r="I4613">
        <v>156488</v>
      </c>
      <c r="J4613" t="s">
        <v>81</v>
      </c>
      <c r="K4613">
        <v>-7.1078467885454133E-2</v>
      </c>
      <c r="L4613">
        <v>-7.1078000000000001</v>
      </c>
      <c r="M4613" t="s">
        <v>82</v>
      </c>
    </row>
    <row r="4614" spans="1:13">
      <c r="A4614" t="s">
        <v>263</v>
      </c>
      <c r="B4614" t="s">
        <v>264</v>
      </c>
      <c r="C4614" t="str">
        <f>TEXT(D4614, "mmm")</f>
        <v>Apr</v>
      </c>
      <c r="D4614" s="1">
        <v>45390</v>
      </c>
      <c r="E4614" t="s">
        <v>102</v>
      </c>
      <c r="F4614" t="s">
        <v>101</v>
      </c>
      <c r="G4614">
        <v>5129</v>
      </c>
      <c r="H4614">
        <v>11.96</v>
      </c>
      <c r="I4614">
        <v>61342.84</v>
      </c>
      <c r="J4614" t="s">
        <v>81</v>
      </c>
      <c r="K4614">
        <v>2.2436738870821541E-2</v>
      </c>
      <c r="L4614">
        <v>2.2437</v>
      </c>
      <c r="M4614" t="s">
        <v>82</v>
      </c>
    </row>
    <row r="4615" spans="1:13">
      <c r="A4615" t="s">
        <v>263</v>
      </c>
      <c r="B4615" t="s">
        <v>264</v>
      </c>
      <c r="C4615" t="str">
        <f>TEXT(D4615, "mmm")</f>
        <v>Apr</v>
      </c>
      <c r="D4615" s="1">
        <v>45390</v>
      </c>
      <c r="E4615" t="s">
        <v>100</v>
      </c>
      <c r="F4615" t="s">
        <v>101</v>
      </c>
      <c r="G4615">
        <v>5129</v>
      </c>
      <c r="H4615">
        <v>11.96</v>
      </c>
      <c r="I4615">
        <v>61342.84</v>
      </c>
      <c r="J4615" t="s">
        <v>81</v>
      </c>
      <c r="K4615">
        <v>2.2436738870821541E-2</v>
      </c>
      <c r="L4615">
        <v>2.2437</v>
      </c>
      <c r="M4615" t="s">
        <v>82</v>
      </c>
    </row>
    <row r="4616" spans="1:13">
      <c r="A4616" t="s">
        <v>432</v>
      </c>
      <c r="B4616" t="s">
        <v>2854</v>
      </c>
      <c r="C4616" t="str">
        <f>TEXT(D4616, "mmm")</f>
        <v>Apr</v>
      </c>
      <c r="D4616" s="1">
        <v>45390</v>
      </c>
      <c r="E4616" t="s">
        <v>434</v>
      </c>
      <c r="F4616" t="s">
        <v>80</v>
      </c>
      <c r="G4616">
        <v>6911.79</v>
      </c>
      <c r="H4616">
        <v>14.47</v>
      </c>
      <c r="I4616">
        <v>100013.60129999999</v>
      </c>
      <c r="J4616" t="s">
        <v>81</v>
      </c>
      <c r="K4616">
        <v>-1.7035671721476801E-2</v>
      </c>
      <c r="L4616">
        <v>-1.7036</v>
      </c>
      <c r="M4616" t="s">
        <v>82</v>
      </c>
    </row>
    <row r="4617" spans="1:13">
      <c r="A4617" t="s">
        <v>432</v>
      </c>
      <c r="B4617" t="s">
        <v>433</v>
      </c>
      <c r="C4617" t="str">
        <f>TEXT(D4617, "mmm")</f>
        <v>Apr</v>
      </c>
      <c r="D4617" s="1">
        <v>45390</v>
      </c>
      <c r="E4617" t="s">
        <v>434</v>
      </c>
      <c r="F4617" t="s">
        <v>80</v>
      </c>
      <c r="G4617">
        <v>6224.51</v>
      </c>
      <c r="H4617">
        <v>14.46</v>
      </c>
      <c r="I4617">
        <v>90006.414600000004</v>
      </c>
      <c r="J4617" t="s">
        <v>81</v>
      </c>
      <c r="K4617">
        <v>-1.7035671721476801E-2</v>
      </c>
      <c r="L4617">
        <v>-1.7036</v>
      </c>
      <c r="M4617" t="s">
        <v>82</v>
      </c>
    </row>
    <row r="4618" spans="1:13">
      <c r="A4618" t="s">
        <v>1406</v>
      </c>
      <c r="B4618" t="s">
        <v>1407</v>
      </c>
      <c r="C4618" t="str">
        <f>TEXT(D4618, "mmm")</f>
        <v>Apr</v>
      </c>
      <c r="D4618" s="1">
        <v>45390</v>
      </c>
      <c r="E4618" t="s">
        <v>1408</v>
      </c>
      <c r="F4618" t="s">
        <v>80</v>
      </c>
      <c r="G4618">
        <v>998</v>
      </c>
      <c r="H4618">
        <v>16.600000000000001</v>
      </c>
      <c r="I4618">
        <v>16566.8</v>
      </c>
      <c r="J4618" t="s">
        <v>86</v>
      </c>
      <c r="K4618">
        <v>-3.844415174785587E-2</v>
      </c>
      <c r="L4618">
        <v>-3.8443999999999998</v>
      </c>
      <c r="M4618" t="s">
        <v>82</v>
      </c>
    </row>
    <row r="4619" spans="1:13">
      <c r="A4619" t="s">
        <v>2855</v>
      </c>
      <c r="B4619" t="s">
        <v>2856</v>
      </c>
      <c r="C4619" t="str">
        <f>TEXT(D4619, "mmm")</f>
        <v>Apr</v>
      </c>
      <c r="D4619" s="1">
        <v>45390</v>
      </c>
      <c r="E4619" t="s">
        <v>2857</v>
      </c>
      <c r="F4619" t="s">
        <v>118</v>
      </c>
      <c r="G4619">
        <v>1000</v>
      </c>
      <c r="H4619">
        <v>33.229999999999997</v>
      </c>
      <c r="I4619">
        <v>33230</v>
      </c>
      <c r="J4619" t="s">
        <v>86</v>
      </c>
      <c r="K4619">
        <v>-5.2864763238666623E-2</v>
      </c>
      <c r="L4619">
        <v>-5.2865000000000002</v>
      </c>
      <c r="M4619" t="s">
        <v>82</v>
      </c>
    </row>
    <row r="4620" spans="1:13">
      <c r="A4620" t="s">
        <v>2858</v>
      </c>
      <c r="B4620" t="s">
        <v>2859</v>
      </c>
      <c r="C4620" t="str">
        <f>TEXT(D4620, "mmm")</f>
        <v>Apr</v>
      </c>
      <c r="D4620" s="1">
        <v>45390</v>
      </c>
      <c r="E4620" t="s">
        <v>2860</v>
      </c>
      <c r="F4620" t="s">
        <v>128</v>
      </c>
      <c r="G4620">
        <v>10000</v>
      </c>
      <c r="H4620">
        <v>6.7</v>
      </c>
      <c r="I4620">
        <v>67000</v>
      </c>
      <c r="J4620" t="s">
        <v>81</v>
      </c>
      <c r="K4620">
        <v>-5.2950060145684263E-2</v>
      </c>
      <c r="L4620">
        <v>-5.2949999999999999</v>
      </c>
      <c r="M4620" t="s">
        <v>82</v>
      </c>
    </row>
    <row r="4621" spans="1:13">
      <c r="A4621" t="s">
        <v>2531</v>
      </c>
      <c r="B4621" t="s">
        <v>2532</v>
      </c>
      <c r="C4621" t="str">
        <f>TEXT(D4621, "mmm")</f>
        <v>Apr</v>
      </c>
      <c r="D4621" s="1">
        <v>45390</v>
      </c>
      <c r="E4621" t="s">
        <v>2533</v>
      </c>
      <c r="F4621" t="s">
        <v>80</v>
      </c>
      <c r="G4621">
        <v>2600</v>
      </c>
      <c r="H4621">
        <v>13.57</v>
      </c>
      <c r="I4621">
        <v>35282</v>
      </c>
      <c r="J4621" t="s">
        <v>81</v>
      </c>
      <c r="K4621">
        <v>-2.602226265864405E-2</v>
      </c>
      <c r="L4621">
        <v>-2.6021999999999998</v>
      </c>
      <c r="M4621" t="s">
        <v>82</v>
      </c>
    </row>
    <row r="4622" spans="1:13">
      <c r="A4622" t="s">
        <v>2861</v>
      </c>
      <c r="B4622" t="s">
        <v>2862</v>
      </c>
      <c r="C4622" t="str">
        <f>TEXT(D4622, "mmm")</f>
        <v>Apr</v>
      </c>
      <c r="D4622" s="1">
        <v>45390</v>
      </c>
      <c r="E4622" t="s">
        <v>2641</v>
      </c>
      <c r="F4622" t="s">
        <v>80</v>
      </c>
      <c r="G4622">
        <v>20000</v>
      </c>
      <c r="H4622">
        <v>6.12</v>
      </c>
      <c r="I4622">
        <v>122400</v>
      </c>
      <c r="J4622" t="s">
        <v>86</v>
      </c>
      <c r="K4622">
        <v>4.8309132269166437E-2</v>
      </c>
      <c r="L4622">
        <v>4.8308999999999997</v>
      </c>
      <c r="M4622" t="s">
        <v>82</v>
      </c>
    </row>
    <row r="4623" spans="1:13">
      <c r="A4623" t="s">
        <v>138</v>
      </c>
      <c r="B4623" t="s">
        <v>139</v>
      </c>
      <c r="C4623" t="str">
        <f>TEXT(D4623, "mmm")</f>
        <v>Apr</v>
      </c>
      <c r="D4623" s="1">
        <v>45391</v>
      </c>
      <c r="E4623" t="s">
        <v>2863</v>
      </c>
      <c r="F4623" t="s">
        <v>80</v>
      </c>
      <c r="G4623">
        <v>600</v>
      </c>
      <c r="H4623">
        <v>19.54</v>
      </c>
      <c r="I4623">
        <v>11724</v>
      </c>
      <c r="J4623" t="s">
        <v>81</v>
      </c>
      <c r="K4623">
        <v>-4.4418873886713506E-3</v>
      </c>
      <c r="L4623">
        <v>-0.44419999999999998</v>
      </c>
      <c r="M4623" t="s">
        <v>82</v>
      </c>
    </row>
    <row r="4624" spans="1:13">
      <c r="A4624" t="s">
        <v>2864</v>
      </c>
      <c r="B4624" t="s">
        <v>2865</v>
      </c>
      <c r="C4624" t="str">
        <f>TEXT(D4624, "mmm")</f>
        <v>Apr</v>
      </c>
      <c r="D4624" s="1">
        <v>45391</v>
      </c>
      <c r="E4624" t="s">
        <v>2866</v>
      </c>
      <c r="F4624" t="s">
        <v>217</v>
      </c>
      <c r="G4624">
        <v>1642970</v>
      </c>
      <c r="H4624">
        <v>89.01</v>
      </c>
      <c r="I4624">
        <v>146240759.69999999</v>
      </c>
      <c r="J4624" t="s">
        <v>86</v>
      </c>
      <c r="K4624">
        <v>-1.887176431573034E-2</v>
      </c>
      <c r="L4624">
        <v>-1.8872</v>
      </c>
      <c r="M4624" t="s">
        <v>82</v>
      </c>
    </row>
    <row r="4625" spans="1:13">
      <c r="A4625" t="s">
        <v>2864</v>
      </c>
      <c r="B4625" t="s">
        <v>2865</v>
      </c>
      <c r="C4625" t="str">
        <f>TEXT(D4625, "mmm")</f>
        <v>Apr</v>
      </c>
      <c r="D4625" s="1">
        <v>45391</v>
      </c>
      <c r="E4625" t="s">
        <v>2867</v>
      </c>
      <c r="F4625" t="s">
        <v>101</v>
      </c>
      <c r="G4625">
        <v>1642970</v>
      </c>
      <c r="H4625">
        <v>89.01</v>
      </c>
      <c r="I4625">
        <v>146240759.69999999</v>
      </c>
      <c r="J4625" t="s">
        <v>86</v>
      </c>
      <c r="K4625">
        <v>-1.887176431573034E-2</v>
      </c>
      <c r="L4625">
        <v>-1.8872</v>
      </c>
      <c r="M4625" t="s">
        <v>82</v>
      </c>
    </row>
    <row r="4626" spans="1:13">
      <c r="A4626" t="s">
        <v>2864</v>
      </c>
      <c r="B4626" t="s">
        <v>2865</v>
      </c>
      <c r="C4626" t="str">
        <f>TEXT(D4626, "mmm")</f>
        <v>Apr</v>
      </c>
      <c r="D4626" s="1">
        <v>45391</v>
      </c>
      <c r="E4626" t="s">
        <v>2868</v>
      </c>
      <c r="F4626" t="s">
        <v>101</v>
      </c>
      <c r="G4626">
        <v>1642970</v>
      </c>
      <c r="H4626">
        <v>89.01</v>
      </c>
      <c r="I4626">
        <v>146240759.69999999</v>
      </c>
      <c r="J4626" t="s">
        <v>86</v>
      </c>
      <c r="K4626">
        <v>-1.887176431573034E-2</v>
      </c>
      <c r="L4626">
        <v>-1.8872</v>
      </c>
      <c r="M4626" t="s">
        <v>82</v>
      </c>
    </row>
    <row r="4627" spans="1:13">
      <c r="A4627" t="s">
        <v>129</v>
      </c>
      <c r="B4627" t="s">
        <v>130</v>
      </c>
      <c r="C4627" t="str">
        <f>TEXT(D4627, "mmm")</f>
        <v>Apr</v>
      </c>
      <c r="D4627" s="1">
        <v>45391</v>
      </c>
      <c r="E4627" t="s">
        <v>111</v>
      </c>
      <c r="F4627" t="s">
        <v>101</v>
      </c>
      <c r="G4627">
        <v>15000</v>
      </c>
      <c r="H4627">
        <v>7</v>
      </c>
      <c r="I4627">
        <v>105000</v>
      </c>
      <c r="J4627" t="s">
        <v>81</v>
      </c>
      <c r="K4627">
        <v>-4.9999986376081162E-2</v>
      </c>
      <c r="L4627">
        <v>-5</v>
      </c>
      <c r="M4627" t="s">
        <v>82</v>
      </c>
    </row>
    <row r="4628" spans="1:13">
      <c r="A4628" t="s">
        <v>129</v>
      </c>
      <c r="B4628" t="s">
        <v>130</v>
      </c>
      <c r="C4628" t="str">
        <f>TEXT(D4628, "mmm")</f>
        <v>Apr</v>
      </c>
      <c r="D4628" s="1">
        <v>45391</v>
      </c>
      <c r="E4628" t="s">
        <v>109</v>
      </c>
      <c r="F4628" t="s">
        <v>101</v>
      </c>
      <c r="G4628">
        <v>15000</v>
      </c>
      <c r="H4628">
        <v>7</v>
      </c>
      <c r="I4628">
        <v>105000</v>
      </c>
      <c r="J4628" t="s">
        <v>81</v>
      </c>
      <c r="K4628">
        <v>-4.9999986376081162E-2</v>
      </c>
      <c r="L4628">
        <v>-5</v>
      </c>
      <c r="M4628" t="s">
        <v>82</v>
      </c>
    </row>
    <row r="4629" spans="1:13">
      <c r="A4629" t="s">
        <v>129</v>
      </c>
      <c r="B4629" t="s">
        <v>130</v>
      </c>
      <c r="C4629" t="str">
        <f>TEXT(D4629, "mmm")</f>
        <v>Apr</v>
      </c>
      <c r="D4629" s="1">
        <v>45391</v>
      </c>
      <c r="E4629" t="s">
        <v>110</v>
      </c>
      <c r="F4629" t="s">
        <v>101</v>
      </c>
      <c r="G4629">
        <v>15000</v>
      </c>
      <c r="H4629">
        <v>7</v>
      </c>
      <c r="I4629">
        <v>105000</v>
      </c>
      <c r="J4629" t="s">
        <v>81</v>
      </c>
      <c r="K4629">
        <v>-4.9999986376081162E-2</v>
      </c>
      <c r="L4629">
        <v>-5</v>
      </c>
      <c r="M4629" t="s">
        <v>82</v>
      </c>
    </row>
    <row r="4630" spans="1:13">
      <c r="A4630" t="s">
        <v>2869</v>
      </c>
      <c r="B4630" t="s">
        <v>2870</v>
      </c>
      <c r="C4630" t="str">
        <f>TEXT(D4630, "mmm")</f>
        <v>Apr</v>
      </c>
      <c r="D4630" s="1">
        <v>45391</v>
      </c>
      <c r="E4630" t="s">
        <v>2871</v>
      </c>
      <c r="F4630" t="s">
        <v>101</v>
      </c>
      <c r="G4630">
        <v>2700000</v>
      </c>
      <c r="H4630">
        <v>0.1</v>
      </c>
      <c r="I4630">
        <v>270000</v>
      </c>
      <c r="J4630" t="s">
        <v>86</v>
      </c>
      <c r="K4630">
        <v>0.16666669771075321</v>
      </c>
      <c r="L4630">
        <v>16.666699999999999</v>
      </c>
      <c r="M4630" t="s">
        <v>82</v>
      </c>
    </row>
    <row r="4631" spans="1:13">
      <c r="A4631" t="s">
        <v>2869</v>
      </c>
      <c r="B4631" t="s">
        <v>2870</v>
      </c>
      <c r="C4631" t="str">
        <f>TEXT(D4631, "mmm")</f>
        <v>Apr</v>
      </c>
      <c r="D4631" s="1">
        <v>45391</v>
      </c>
      <c r="E4631" t="s">
        <v>2872</v>
      </c>
      <c r="F4631" t="s">
        <v>251</v>
      </c>
      <c r="G4631">
        <v>2700000</v>
      </c>
      <c r="H4631">
        <v>0.1</v>
      </c>
      <c r="I4631">
        <v>270000</v>
      </c>
      <c r="J4631" t="s">
        <v>86</v>
      </c>
      <c r="K4631">
        <v>0.16666669771075321</v>
      </c>
      <c r="L4631">
        <v>16.666699999999999</v>
      </c>
      <c r="M4631" t="s">
        <v>82</v>
      </c>
    </row>
    <row r="4632" spans="1:13">
      <c r="A4632" t="s">
        <v>2869</v>
      </c>
      <c r="B4632" t="s">
        <v>2870</v>
      </c>
      <c r="C4632" t="str">
        <f>TEXT(D4632, "mmm")</f>
        <v>Apr</v>
      </c>
      <c r="D4632" s="1">
        <v>45391</v>
      </c>
      <c r="E4632" t="s">
        <v>2873</v>
      </c>
      <c r="F4632" t="s">
        <v>101</v>
      </c>
      <c r="G4632">
        <v>2700000</v>
      </c>
      <c r="H4632">
        <v>0.1</v>
      </c>
      <c r="I4632">
        <v>270000</v>
      </c>
      <c r="J4632" t="s">
        <v>86</v>
      </c>
      <c r="K4632">
        <v>0.16666669771075321</v>
      </c>
      <c r="L4632">
        <v>16.666699999999999</v>
      </c>
      <c r="M4632" t="s">
        <v>82</v>
      </c>
    </row>
    <row r="4633" spans="1:13">
      <c r="A4633" t="s">
        <v>2874</v>
      </c>
      <c r="B4633" t="s">
        <v>2875</v>
      </c>
      <c r="C4633" t="str">
        <f>TEXT(D4633, "mmm")</f>
        <v>Apr</v>
      </c>
      <c r="D4633" s="1">
        <v>45391</v>
      </c>
      <c r="E4633" t="s">
        <v>2876</v>
      </c>
      <c r="F4633" t="s">
        <v>118</v>
      </c>
      <c r="G4633">
        <v>3000</v>
      </c>
      <c r="H4633">
        <v>9.42</v>
      </c>
      <c r="I4633">
        <v>28260</v>
      </c>
      <c r="J4633" t="s">
        <v>86</v>
      </c>
      <c r="K4633">
        <v>5.3133165746983568E-3</v>
      </c>
      <c r="L4633">
        <v>0.53129999999999999</v>
      </c>
      <c r="M4633" t="s">
        <v>82</v>
      </c>
    </row>
    <row r="4634" spans="1:13">
      <c r="A4634" t="s">
        <v>2869</v>
      </c>
      <c r="B4634" t="s">
        <v>2870</v>
      </c>
      <c r="C4634" t="str">
        <f>TEXT(D4634, "mmm")</f>
        <v>Apr</v>
      </c>
      <c r="D4634" s="1">
        <v>45391</v>
      </c>
      <c r="E4634" t="s">
        <v>2873</v>
      </c>
      <c r="F4634" t="s">
        <v>101</v>
      </c>
      <c r="G4634">
        <v>2700000</v>
      </c>
      <c r="H4634">
        <v>0.1</v>
      </c>
      <c r="I4634">
        <v>270000</v>
      </c>
      <c r="J4634" t="s">
        <v>86</v>
      </c>
      <c r="K4634">
        <v>0.16666669771075321</v>
      </c>
      <c r="L4634">
        <v>16.666699999999999</v>
      </c>
      <c r="M4634" t="s">
        <v>82</v>
      </c>
    </row>
    <row r="4635" spans="1:13">
      <c r="A4635" t="s">
        <v>2869</v>
      </c>
      <c r="B4635" t="s">
        <v>2870</v>
      </c>
      <c r="C4635" t="str">
        <f>TEXT(D4635, "mmm")</f>
        <v>Apr</v>
      </c>
      <c r="D4635" s="1">
        <v>45391</v>
      </c>
      <c r="E4635" t="s">
        <v>2871</v>
      </c>
      <c r="F4635" t="s">
        <v>101</v>
      </c>
      <c r="G4635">
        <v>2700000</v>
      </c>
      <c r="H4635">
        <v>0.1</v>
      </c>
      <c r="I4635">
        <v>270000</v>
      </c>
      <c r="J4635" t="s">
        <v>86</v>
      </c>
      <c r="K4635">
        <v>0.16666669771075321</v>
      </c>
      <c r="L4635">
        <v>16.666699999999999</v>
      </c>
      <c r="M4635" t="s">
        <v>82</v>
      </c>
    </row>
    <row r="4636" spans="1:13">
      <c r="A4636" t="s">
        <v>2869</v>
      </c>
      <c r="B4636" t="s">
        <v>2870</v>
      </c>
      <c r="C4636" t="str">
        <f>TEXT(D4636, "mmm")</f>
        <v>Apr</v>
      </c>
      <c r="D4636" s="1">
        <v>45391</v>
      </c>
      <c r="E4636" t="s">
        <v>2872</v>
      </c>
      <c r="F4636" t="s">
        <v>251</v>
      </c>
      <c r="G4636">
        <v>2700000</v>
      </c>
      <c r="H4636">
        <v>0.1</v>
      </c>
      <c r="I4636">
        <v>270000</v>
      </c>
      <c r="J4636" t="s">
        <v>86</v>
      </c>
      <c r="K4636">
        <v>0.16666669771075321</v>
      </c>
      <c r="L4636">
        <v>16.666699999999999</v>
      </c>
      <c r="M4636" t="s">
        <v>82</v>
      </c>
    </row>
    <row r="4637" spans="1:13">
      <c r="A4637" t="s">
        <v>2749</v>
      </c>
      <c r="B4637" t="s">
        <v>2750</v>
      </c>
      <c r="C4637" t="str">
        <f>TEXT(D4637, "mmm")</f>
        <v>Apr</v>
      </c>
      <c r="D4637" s="1">
        <v>45391</v>
      </c>
      <c r="E4637" t="s">
        <v>2751</v>
      </c>
      <c r="F4637" t="s">
        <v>314</v>
      </c>
      <c r="G4637">
        <v>199600.8</v>
      </c>
      <c r="H4637">
        <v>10.02</v>
      </c>
      <c r="I4637">
        <v>2000000.0160000001</v>
      </c>
      <c r="J4637" t="s">
        <v>81</v>
      </c>
      <c r="K4637">
        <v>3.9921430119089774E-3</v>
      </c>
      <c r="L4637">
        <v>0.3992</v>
      </c>
      <c r="M4637" t="s">
        <v>82</v>
      </c>
    </row>
    <row r="4638" spans="1:13">
      <c r="A4638" t="s">
        <v>2869</v>
      </c>
      <c r="B4638" t="s">
        <v>2870</v>
      </c>
      <c r="C4638" t="str">
        <f>TEXT(D4638, "mmm")</f>
        <v>Apr</v>
      </c>
      <c r="D4638" s="1">
        <v>45391</v>
      </c>
      <c r="E4638" t="s">
        <v>2877</v>
      </c>
      <c r="F4638" t="s">
        <v>118</v>
      </c>
      <c r="G4638">
        <v>210527</v>
      </c>
      <c r="H4638">
        <v>0.1</v>
      </c>
      <c r="I4638">
        <v>21052.7</v>
      </c>
      <c r="J4638" t="s">
        <v>81</v>
      </c>
      <c r="K4638">
        <v>0.16666669771075321</v>
      </c>
      <c r="L4638">
        <v>16.666699999999999</v>
      </c>
      <c r="M4638" t="s">
        <v>82</v>
      </c>
    </row>
    <row r="4639" spans="1:13">
      <c r="A4639" t="s">
        <v>2869</v>
      </c>
      <c r="B4639" t="s">
        <v>2870</v>
      </c>
      <c r="C4639" t="str">
        <f>TEXT(D4639, "mmm")</f>
        <v>Apr</v>
      </c>
      <c r="D4639" s="1">
        <v>45391</v>
      </c>
      <c r="E4639" t="s">
        <v>2873</v>
      </c>
      <c r="F4639" t="s">
        <v>101</v>
      </c>
      <c r="G4639">
        <v>2700000</v>
      </c>
      <c r="H4639">
        <v>0.1</v>
      </c>
      <c r="I4639">
        <v>270000</v>
      </c>
      <c r="J4639" t="s">
        <v>86</v>
      </c>
      <c r="K4639">
        <v>0.16666669771075321</v>
      </c>
      <c r="L4639">
        <v>16.666699999999999</v>
      </c>
      <c r="M4639" t="s">
        <v>82</v>
      </c>
    </row>
    <row r="4640" spans="1:13">
      <c r="A4640" t="s">
        <v>2869</v>
      </c>
      <c r="B4640" t="s">
        <v>2870</v>
      </c>
      <c r="C4640" t="str">
        <f>TEXT(D4640, "mmm")</f>
        <v>Apr</v>
      </c>
      <c r="D4640" s="1">
        <v>45391</v>
      </c>
      <c r="E4640" t="s">
        <v>2871</v>
      </c>
      <c r="F4640" t="s">
        <v>101</v>
      </c>
      <c r="G4640">
        <v>2700000</v>
      </c>
      <c r="H4640">
        <v>0.1</v>
      </c>
      <c r="I4640">
        <v>270000</v>
      </c>
      <c r="J4640" t="s">
        <v>86</v>
      </c>
      <c r="K4640">
        <v>0.16666669771075321</v>
      </c>
      <c r="L4640">
        <v>16.666699999999999</v>
      </c>
      <c r="M4640" t="s">
        <v>82</v>
      </c>
    </row>
    <row r="4641" spans="1:13">
      <c r="A4641" t="s">
        <v>2869</v>
      </c>
      <c r="B4641" t="s">
        <v>2870</v>
      </c>
      <c r="C4641" t="str">
        <f>TEXT(D4641, "mmm")</f>
        <v>Apr</v>
      </c>
      <c r="D4641" s="1">
        <v>45391</v>
      </c>
      <c r="E4641" t="s">
        <v>2872</v>
      </c>
      <c r="F4641" t="s">
        <v>251</v>
      </c>
      <c r="G4641">
        <v>2700000</v>
      </c>
      <c r="H4641">
        <v>0.1</v>
      </c>
      <c r="I4641">
        <v>270000</v>
      </c>
      <c r="J4641" t="s">
        <v>86</v>
      </c>
      <c r="K4641">
        <v>0.16666669771075321</v>
      </c>
      <c r="L4641">
        <v>16.666699999999999</v>
      </c>
      <c r="M4641" t="s">
        <v>82</v>
      </c>
    </row>
    <row r="4642" spans="1:13">
      <c r="A4642" t="s">
        <v>263</v>
      </c>
      <c r="B4642" t="s">
        <v>264</v>
      </c>
      <c r="C4642" t="str">
        <f>TEXT(D4642, "mmm")</f>
        <v>Apr</v>
      </c>
      <c r="D4642" s="1">
        <v>45391</v>
      </c>
      <c r="E4642" t="s">
        <v>102</v>
      </c>
      <c r="F4642" t="s">
        <v>101</v>
      </c>
      <c r="G4642">
        <v>19337</v>
      </c>
      <c r="H4642">
        <v>11.99</v>
      </c>
      <c r="I4642">
        <v>231850.63</v>
      </c>
      <c r="J4642" t="s">
        <v>86</v>
      </c>
      <c r="K4642">
        <v>3.1609245135067798E-2</v>
      </c>
      <c r="L4642">
        <v>3.1608999999999998</v>
      </c>
      <c r="M4642" t="s">
        <v>82</v>
      </c>
    </row>
    <row r="4643" spans="1:13">
      <c r="A4643" t="s">
        <v>263</v>
      </c>
      <c r="B4643" t="s">
        <v>264</v>
      </c>
      <c r="C4643" t="str">
        <f>TEXT(D4643, "mmm")</f>
        <v>Apr</v>
      </c>
      <c r="D4643" s="1">
        <v>45391</v>
      </c>
      <c r="E4643" t="s">
        <v>100</v>
      </c>
      <c r="F4643" t="s">
        <v>101</v>
      </c>
      <c r="G4643">
        <v>19337</v>
      </c>
      <c r="H4643">
        <v>11.99</v>
      </c>
      <c r="I4643">
        <v>231850.63</v>
      </c>
      <c r="J4643" t="s">
        <v>86</v>
      </c>
      <c r="K4643">
        <v>3.1609245135067798E-2</v>
      </c>
      <c r="L4643">
        <v>3.1608999999999998</v>
      </c>
      <c r="M4643" t="s">
        <v>82</v>
      </c>
    </row>
    <row r="4644" spans="1:13">
      <c r="A4644" t="s">
        <v>2878</v>
      </c>
      <c r="B4644" t="s">
        <v>2879</v>
      </c>
      <c r="C4644" t="str">
        <f>TEXT(D4644, "mmm")</f>
        <v>Apr</v>
      </c>
      <c r="D4644" s="1">
        <v>45391</v>
      </c>
      <c r="E4644" t="s">
        <v>2880</v>
      </c>
      <c r="F4644" t="s">
        <v>217</v>
      </c>
      <c r="G4644">
        <v>1000</v>
      </c>
      <c r="H4644">
        <v>114.9</v>
      </c>
      <c r="I4644">
        <v>114900</v>
      </c>
      <c r="J4644" t="s">
        <v>86</v>
      </c>
      <c r="K4644">
        <v>-4.6821874137277231E-3</v>
      </c>
      <c r="L4644">
        <v>-0.46820000000000001</v>
      </c>
      <c r="M4644" t="s">
        <v>82</v>
      </c>
    </row>
    <row r="4645" spans="1:13">
      <c r="A4645" t="s">
        <v>2864</v>
      </c>
      <c r="B4645" t="s">
        <v>2865</v>
      </c>
      <c r="C4645" t="str">
        <f>TEXT(D4645, "mmm")</f>
        <v>Apr</v>
      </c>
      <c r="D4645" s="1">
        <v>45391</v>
      </c>
      <c r="E4645" t="s">
        <v>2881</v>
      </c>
      <c r="F4645" t="s">
        <v>251</v>
      </c>
      <c r="G4645">
        <v>1642970</v>
      </c>
      <c r="H4645">
        <v>89.01</v>
      </c>
      <c r="I4645">
        <v>146240759.69999999</v>
      </c>
      <c r="J4645" t="s">
        <v>86</v>
      </c>
      <c r="K4645">
        <v>-1.887176431573034E-2</v>
      </c>
      <c r="L4645">
        <v>-1.8872</v>
      </c>
      <c r="M4645" t="s">
        <v>82</v>
      </c>
    </row>
    <row r="4646" spans="1:13">
      <c r="A4646" t="s">
        <v>2864</v>
      </c>
      <c r="B4646" t="s">
        <v>2865</v>
      </c>
      <c r="C4646" t="str">
        <f>TEXT(D4646, "mmm")</f>
        <v>Apr</v>
      </c>
      <c r="D4646" s="1">
        <v>45391</v>
      </c>
      <c r="E4646" t="s">
        <v>2882</v>
      </c>
      <c r="F4646" t="s">
        <v>101</v>
      </c>
      <c r="G4646">
        <v>1642970</v>
      </c>
      <c r="H4646">
        <v>89.01</v>
      </c>
      <c r="I4646">
        <v>146240759.69999999</v>
      </c>
      <c r="J4646" t="s">
        <v>86</v>
      </c>
      <c r="K4646">
        <v>-1.887176431573034E-2</v>
      </c>
      <c r="L4646">
        <v>-1.8872</v>
      </c>
      <c r="M4646" t="s">
        <v>82</v>
      </c>
    </row>
    <row r="4647" spans="1:13">
      <c r="A4647" t="s">
        <v>2864</v>
      </c>
      <c r="B4647" t="s">
        <v>2865</v>
      </c>
      <c r="C4647" t="str">
        <f>TEXT(D4647, "mmm")</f>
        <v>Apr</v>
      </c>
      <c r="D4647" s="1">
        <v>45391</v>
      </c>
      <c r="E4647" t="s">
        <v>2883</v>
      </c>
      <c r="F4647" t="s">
        <v>101</v>
      </c>
      <c r="G4647">
        <v>1642970</v>
      </c>
      <c r="H4647">
        <v>89.01</v>
      </c>
      <c r="I4647">
        <v>146240759.69999999</v>
      </c>
      <c r="J4647" t="s">
        <v>86</v>
      </c>
      <c r="K4647">
        <v>-1.887176431573034E-2</v>
      </c>
      <c r="L4647">
        <v>-1.8872</v>
      </c>
      <c r="M4647" t="s">
        <v>82</v>
      </c>
    </row>
    <row r="4648" spans="1:13">
      <c r="A4648" t="s">
        <v>2864</v>
      </c>
      <c r="B4648" t="s">
        <v>2865</v>
      </c>
      <c r="C4648" t="str">
        <f>TEXT(D4648, "mmm")</f>
        <v>Apr</v>
      </c>
      <c r="D4648" s="1">
        <v>45391</v>
      </c>
      <c r="E4648" t="s">
        <v>2884</v>
      </c>
      <c r="F4648" t="s">
        <v>101</v>
      </c>
      <c r="G4648">
        <v>1642970</v>
      </c>
      <c r="H4648">
        <v>89.01</v>
      </c>
      <c r="I4648">
        <v>146240759.69999999</v>
      </c>
      <c r="J4648" t="s">
        <v>86</v>
      </c>
      <c r="K4648">
        <v>-1.887176431573034E-2</v>
      </c>
      <c r="L4648">
        <v>-1.8872</v>
      </c>
      <c r="M4648" t="s">
        <v>82</v>
      </c>
    </row>
    <row r="4649" spans="1:13">
      <c r="A4649" t="s">
        <v>2885</v>
      </c>
      <c r="B4649" t="s">
        <v>2886</v>
      </c>
      <c r="C4649" t="str">
        <f>TEXT(D4649, "mmm")</f>
        <v>Apr</v>
      </c>
      <c r="D4649" s="1">
        <v>45391</v>
      </c>
      <c r="E4649" t="s">
        <v>2887</v>
      </c>
      <c r="F4649" t="s">
        <v>101</v>
      </c>
      <c r="G4649">
        <v>263432</v>
      </c>
      <c r="H4649">
        <v>28.21</v>
      </c>
      <c r="I4649">
        <v>7431416.7200000007</v>
      </c>
      <c r="J4649" t="s">
        <v>86</v>
      </c>
      <c r="K4649">
        <v>-0.140021233030276</v>
      </c>
      <c r="L4649">
        <v>-14.0021</v>
      </c>
      <c r="M4649" t="s">
        <v>82</v>
      </c>
    </row>
    <row r="4650" spans="1:13">
      <c r="A4650" t="s">
        <v>2546</v>
      </c>
      <c r="B4650" t="s">
        <v>2547</v>
      </c>
      <c r="C4650" t="str">
        <f>TEXT(D4650, "mmm")</f>
        <v>Apr</v>
      </c>
      <c r="D4650" s="1">
        <v>45391</v>
      </c>
      <c r="E4650" t="s">
        <v>100</v>
      </c>
      <c r="F4650" t="s">
        <v>101</v>
      </c>
      <c r="G4650">
        <v>3117</v>
      </c>
      <c r="H4650">
        <v>17.53</v>
      </c>
      <c r="I4650">
        <v>54641.01</v>
      </c>
      <c r="J4650" t="s">
        <v>81</v>
      </c>
      <c r="K4650">
        <v>-1.005955278842385E-2</v>
      </c>
      <c r="L4650">
        <v>-1.006</v>
      </c>
      <c r="M4650" t="s">
        <v>82</v>
      </c>
    </row>
    <row r="4651" spans="1:13">
      <c r="A4651" t="s">
        <v>2546</v>
      </c>
      <c r="B4651" t="s">
        <v>2547</v>
      </c>
      <c r="C4651" t="str">
        <f>TEXT(D4651, "mmm")</f>
        <v>Apr</v>
      </c>
      <c r="D4651" s="1">
        <v>45391</v>
      </c>
      <c r="E4651" t="s">
        <v>102</v>
      </c>
      <c r="F4651" t="s">
        <v>101</v>
      </c>
      <c r="G4651">
        <v>3117</v>
      </c>
      <c r="H4651">
        <v>17.53</v>
      </c>
      <c r="I4651">
        <v>54641.01</v>
      </c>
      <c r="J4651" t="s">
        <v>81</v>
      </c>
      <c r="K4651">
        <v>-1.005955278842385E-2</v>
      </c>
      <c r="L4651">
        <v>-1.006</v>
      </c>
      <c r="M4651" t="s">
        <v>82</v>
      </c>
    </row>
    <row r="4652" spans="1:13">
      <c r="A4652" t="s">
        <v>2421</v>
      </c>
      <c r="B4652" t="s">
        <v>2422</v>
      </c>
      <c r="C4652" t="str">
        <f>TEXT(D4652, "mmm")</f>
        <v>Apr</v>
      </c>
      <c r="D4652" s="1">
        <v>45391</v>
      </c>
      <c r="E4652" t="s">
        <v>2888</v>
      </c>
      <c r="F4652" t="s">
        <v>80</v>
      </c>
      <c r="G4652">
        <v>15009</v>
      </c>
      <c r="H4652">
        <v>3.28</v>
      </c>
      <c r="I4652">
        <v>49229.52</v>
      </c>
      <c r="J4652" t="s">
        <v>81</v>
      </c>
      <c r="K4652">
        <v>-5.5384635925292969E-2</v>
      </c>
      <c r="L4652">
        <v>-5.5385</v>
      </c>
      <c r="M4652" t="s">
        <v>82</v>
      </c>
    </row>
    <row r="4653" spans="1:13">
      <c r="A4653" t="s">
        <v>2889</v>
      </c>
      <c r="B4653" t="s">
        <v>2890</v>
      </c>
      <c r="C4653" t="str">
        <f>TEXT(D4653, "mmm")</f>
        <v>Apr</v>
      </c>
      <c r="D4653" s="1">
        <v>45391</v>
      </c>
      <c r="E4653" t="s">
        <v>2891</v>
      </c>
      <c r="F4653" t="s">
        <v>251</v>
      </c>
      <c r="G4653">
        <v>4974700</v>
      </c>
      <c r="H4653">
        <v>0.06</v>
      </c>
      <c r="I4653">
        <v>298482</v>
      </c>
      <c r="J4653" t="s">
        <v>86</v>
      </c>
      <c r="K4653">
        <v>0</v>
      </c>
      <c r="L4653">
        <v>0</v>
      </c>
      <c r="M4653" t="s">
        <v>82</v>
      </c>
    </row>
    <row r="4654" spans="1:13">
      <c r="A4654" t="s">
        <v>2889</v>
      </c>
      <c r="B4654" t="s">
        <v>2890</v>
      </c>
      <c r="C4654" t="str">
        <f>TEXT(D4654, "mmm")</f>
        <v>Apr</v>
      </c>
      <c r="D4654" s="1">
        <v>45391</v>
      </c>
      <c r="E4654" t="s">
        <v>2892</v>
      </c>
      <c r="F4654" t="s">
        <v>101</v>
      </c>
      <c r="G4654">
        <v>4974700</v>
      </c>
      <c r="H4654">
        <v>0.06</v>
      </c>
      <c r="I4654">
        <v>298482</v>
      </c>
      <c r="J4654" t="s">
        <v>86</v>
      </c>
      <c r="K4654">
        <v>0</v>
      </c>
      <c r="L4654">
        <v>0</v>
      </c>
      <c r="M4654" t="s">
        <v>82</v>
      </c>
    </row>
    <row r="4655" spans="1:13">
      <c r="A4655" t="s">
        <v>2861</v>
      </c>
      <c r="B4655" t="s">
        <v>2862</v>
      </c>
      <c r="C4655" t="str">
        <f>TEXT(D4655, "mmm")</f>
        <v>Apr</v>
      </c>
      <c r="D4655" s="1">
        <v>45391</v>
      </c>
      <c r="E4655" t="s">
        <v>2641</v>
      </c>
      <c r="F4655" t="s">
        <v>80</v>
      </c>
      <c r="G4655">
        <v>20000</v>
      </c>
      <c r="H4655">
        <v>6.17</v>
      </c>
      <c r="I4655">
        <v>123400</v>
      </c>
      <c r="J4655" t="s">
        <v>86</v>
      </c>
      <c r="K4655">
        <v>4.7999956303025337E-2</v>
      </c>
      <c r="L4655">
        <v>4.8</v>
      </c>
      <c r="M4655" t="s">
        <v>82</v>
      </c>
    </row>
    <row r="4656" spans="1:13">
      <c r="A4656" t="s">
        <v>2893</v>
      </c>
      <c r="B4656" t="s">
        <v>2894</v>
      </c>
      <c r="C4656" t="str">
        <f>TEXT(D4656, "mmm")</f>
        <v>Apr</v>
      </c>
      <c r="D4656" s="1">
        <v>45392</v>
      </c>
      <c r="E4656" t="s">
        <v>2895</v>
      </c>
      <c r="F4656" t="s">
        <v>217</v>
      </c>
      <c r="G4656">
        <v>106383</v>
      </c>
      <c r="H4656">
        <v>2.35</v>
      </c>
      <c r="I4656">
        <v>250000.05</v>
      </c>
      <c r="J4656" t="s">
        <v>86</v>
      </c>
      <c r="K4656">
        <v>-0.23555554283989799</v>
      </c>
      <c r="L4656">
        <v>-23.555599999999998</v>
      </c>
      <c r="M4656" t="s">
        <v>82</v>
      </c>
    </row>
    <row r="4657" spans="1:13">
      <c r="A4657" t="s">
        <v>2893</v>
      </c>
      <c r="B4657" t="s">
        <v>2894</v>
      </c>
      <c r="C4657" t="str">
        <f>TEXT(D4657, "mmm")</f>
        <v>Apr</v>
      </c>
      <c r="D4657" s="1">
        <v>45392</v>
      </c>
      <c r="E4657" t="s">
        <v>2896</v>
      </c>
      <c r="F4657" t="s">
        <v>80</v>
      </c>
      <c r="G4657">
        <v>106383</v>
      </c>
      <c r="H4657">
        <v>2.35</v>
      </c>
      <c r="I4657">
        <v>250000.05</v>
      </c>
      <c r="J4657" t="s">
        <v>86</v>
      </c>
      <c r="K4657">
        <v>-0.23555554283989799</v>
      </c>
      <c r="L4657">
        <v>-23.555599999999998</v>
      </c>
      <c r="M4657" t="s">
        <v>82</v>
      </c>
    </row>
    <row r="4658" spans="1:13">
      <c r="A4658" t="s">
        <v>2546</v>
      </c>
      <c r="B4658" t="s">
        <v>2547</v>
      </c>
      <c r="C4658" t="str">
        <f>TEXT(D4658, "mmm")</f>
        <v>Apr</v>
      </c>
      <c r="D4658" s="1">
        <v>45392</v>
      </c>
      <c r="E4658" t="s">
        <v>102</v>
      </c>
      <c r="F4658" t="s">
        <v>101</v>
      </c>
      <c r="G4658">
        <v>2295</v>
      </c>
      <c r="H4658">
        <v>17.350000000000001</v>
      </c>
      <c r="I4658">
        <v>39818.25</v>
      </c>
      <c r="J4658" t="s">
        <v>81</v>
      </c>
      <c r="K4658">
        <v>1.011153459544656E-2</v>
      </c>
      <c r="L4658">
        <v>1.0112000000000001</v>
      </c>
      <c r="M4658" t="s">
        <v>82</v>
      </c>
    </row>
    <row r="4659" spans="1:13">
      <c r="A4659" t="s">
        <v>2546</v>
      </c>
      <c r="B4659" t="s">
        <v>2547</v>
      </c>
      <c r="C4659" t="str">
        <f>TEXT(D4659, "mmm")</f>
        <v>Apr</v>
      </c>
      <c r="D4659" s="1">
        <v>45392</v>
      </c>
      <c r="E4659" t="s">
        <v>100</v>
      </c>
      <c r="F4659" t="s">
        <v>101</v>
      </c>
      <c r="G4659">
        <v>2295</v>
      </c>
      <c r="H4659">
        <v>17.350000000000001</v>
      </c>
      <c r="I4659">
        <v>39818.25</v>
      </c>
      <c r="J4659" t="s">
        <v>81</v>
      </c>
      <c r="K4659">
        <v>1.011153459544656E-2</v>
      </c>
      <c r="L4659">
        <v>1.0112000000000001</v>
      </c>
      <c r="M4659" t="s">
        <v>82</v>
      </c>
    </row>
    <row r="4660" spans="1:13">
      <c r="A4660" t="s">
        <v>1742</v>
      </c>
      <c r="B4660" t="s">
        <v>1743</v>
      </c>
      <c r="C4660" t="str">
        <f>TEXT(D4660, "mmm")</f>
        <v>Apr</v>
      </c>
      <c r="D4660" s="1">
        <v>45392</v>
      </c>
      <c r="E4660" t="s">
        <v>111</v>
      </c>
      <c r="F4660" t="s">
        <v>101</v>
      </c>
      <c r="G4660">
        <v>20282</v>
      </c>
      <c r="H4660">
        <v>23.12</v>
      </c>
      <c r="I4660">
        <v>468919.84</v>
      </c>
      <c r="J4660" t="s">
        <v>86</v>
      </c>
      <c r="K4660">
        <v>-5.9275106685447887E-2</v>
      </c>
      <c r="L4660">
        <v>-5.9275000000000002</v>
      </c>
      <c r="M4660" t="s">
        <v>82</v>
      </c>
    </row>
    <row r="4661" spans="1:13">
      <c r="A4661" t="s">
        <v>1742</v>
      </c>
      <c r="B4661" t="s">
        <v>1743</v>
      </c>
      <c r="C4661" t="str">
        <f>TEXT(D4661, "mmm")</f>
        <v>Apr</v>
      </c>
      <c r="D4661" s="1">
        <v>45392</v>
      </c>
      <c r="E4661" t="s">
        <v>110</v>
      </c>
      <c r="F4661" t="s">
        <v>101</v>
      </c>
      <c r="G4661">
        <v>20282</v>
      </c>
      <c r="H4661">
        <v>23.12</v>
      </c>
      <c r="I4661">
        <v>468919.84</v>
      </c>
      <c r="J4661" t="s">
        <v>86</v>
      </c>
      <c r="K4661">
        <v>-5.9275106685447887E-2</v>
      </c>
      <c r="L4661">
        <v>-5.9275000000000002</v>
      </c>
      <c r="M4661" t="s">
        <v>82</v>
      </c>
    </row>
    <row r="4662" spans="1:13">
      <c r="A4662" t="s">
        <v>1742</v>
      </c>
      <c r="B4662" t="s">
        <v>1743</v>
      </c>
      <c r="C4662" t="str">
        <f>TEXT(D4662, "mmm")</f>
        <v>Apr</v>
      </c>
      <c r="D4662" s="1">
        <v>45392</v>
      </c>
      <c r="E4662" t="s">
        <v>109</v>
      </c>
      <c r="F4662" t="s">
        <v>101</v>
      </c>
      <c r="G4662">
        <v>20282</v>
      </c>
      <c r="H4662">
        <v>23.12</v>
      </c>
      <c r="I4662">
        <v>468919.84</v>
      </c>
      <c r="J4662" t="s">
        <v>86</v>
      </c>
      <c r="K4662">
        <v>-5.9275106685447887E-2</v>
      </c>
      <c r="L4662">
        <v>-5.9275000000000002</v>
      </c>
      <c r="M4662" t="s">
        <v>82</v>
      </c>
    </row>
    <row r="4663" spans="1:13">
      <c r="A4663" t="s">
        <v>2897</v>
      </c>
      <c r="B4663" t="s">
        <v>2898</v>
      </c>
      <c r="C4663" t="str">
        <f>TEXT(D4663, "mmm")</f>
        <v>Apr</v>
      </c>
      <c r="D4663" s="1">
        <v>45392</v>
      </c>
      <c r="E4663" t="s">
        <v>2899</v>
      </c>
      <c r="F4663" t="s">
        <v>217</v>
      </c>
      <c r="G4663">
        <v>10000</v>
      </c>
      <c r="H4663">
        <v>13.75</v>
      </c>
      <c r="I4663">
        <v>137500</v>
      </c>
      <c r="J4663" t="s">
        <v>86</v>
      </c>
      <c r="K4663">
        <v>1.0233872683176101E-2</v>
      </c>
      <c r="L4663">
        <v>1.0234000000000001</v>
      </c>
      <c r="M4663" t="s">
        <v>82</v>
      </c>
    </row>
    <row r="4664" spans="1:13">
      <c r="A4664" t="s">
        <v>2900</v>
      </c>
      <c r="B4664" t="s">
        <v>2901</v>
      </c>
      <c r="C4664" t="str">
        <f>TEXT(D4664, "mmm")</f>
        <v>Apr</v>
      </c>
      <c r="D4664" s="1">
        <v>45392</v>
      </c>
      <c r="E4664" t="s">
        <v>2902</v>
      </c>
      <c r="F4664" t="s">
        <v>118</v>
      </c>
      <c r="G4664">
        <v>23000</v>
      </c>
      <c r="H4664">
        <v>12.36</v>
      </c>
      <c r="I4664">
        <v>284280</v>
      </c>
      <c r="J4664" t="s">
        <v>86</v>
      </c>
      <c r="K4664">
        <v>-1.040000915527339E-2</v>
      </c>
      <c r="L4664">
        <v>-1.04</v>
      </c>
      <c r="M4664" t="s">
        <v>82</v>
      </c>
    </row>
    <row r="4665" spans="1:13">
      <c r="A4665" t="s">
        <v>129</v>
      </c>
      <c r="B4665" t="s">
        <v>130</v>
      </c>
      <c r="C4665" t="str">
        <f>TEXT(D4665, "mmm")</f>
        <v>Apr</v>
      </c>
      <c r="D4665" s="1">
        <v>45392</v>
      </c>
      <c r="E4665" t="s">
        <v>111</v>
      </c>
      <c r="F4665" t="s">
        <v>101</v>
      </c>
      <c r="G4665">
        <v>7500</v>
      </c>
      <c r="H4665">
        <v>6.84</v>
      </c>
      <c r="I4665">
        <v>51300</v>
      </c>
      <c r="J4665" t="s">
        <v>81</v>
      </c>
      <c r="K4665">
        <v>-5.9853993156238072E-2</v>
      </c>
      <c r="L4665">
        <v>-5.9854000000000003</v>
      </c>
      <c r="M4665" t="s">
        <v>82</v>
      </c>
    </row>
    <row r="4666" spans="1:13">
      <c r="A4666" t="s">
        <v>129</v>
      </c>
      <c r="B4666" t="s">
        <v>130</v>
      </c>
      <c r="C4666" t="str">
        <f>TEXT(D4666, "mmm")</f>
        <v>Apr</v>
      </c>
      <c r="D4666" s="1">
        <v>45392</v>
      </c>
      <c r="E4666" t="s">
        <v>109</v>
      </c>
      <c r="F4666" t="s">
        <v>101</v>
      </c>
      <c r="G4666">
        <v>7500</v>
      </c>
      <c r="H4666">
        <v>6.84</v>
      </c>
      <c r="I4666">
        <v>51300</v>
      </c>
      <c r="J4666" t="s">
        <v>81</v>
      </c>
      <c r="K4666">
        <v>-5.9853993156238072E-2</v>
      </c>
      <c r="L4666">
        <v>-5.9854000000000003</v>
      </c>
      <c r="M4666" t="s">
        <v>82</v>
      </c>
    </row>
    <row r="4667" spans="1:13">
      <c r="A4667" t="s">
        <v>129</v>
      </c>
      <c r="B4667" t="s">
        <v>130</v>
      </c>
      <c r="C4667" t="str">
        <f>TEXT(D4667, "mmm")</f>
        <v>Apr</v>
      </c>
      <c r="D4667" s="1">
        <v>45392</v>
      </c>
      <c r="E4667" t="s">
        <v>110</v>
      </c>
      <c r="F4667" t="s">
        <v>101</v>
      </c>
      <c r="G4667">
        <v>7500</v>
      </c>
      <c r="H4667">
        <v>6.84</v>
      </c>
      <c r="I4667">
        <v>51300</v>
      </c>
      <c r="J4667" t="s">
        <v>81</v>
      </c>
      <c r="K4667">
        <v>-5.9853993156238072E-2</v>
      </c>
      <c r="L4667">
        <v>-5.9854000000000003</v>
      </c>
      <c r="M4667" t="s">
        <v>82</v>
      </c>
    </row>
    <row r="4668" spans="1:13">
      <c r="A4668" t="s">
        <v>2682</v>
      </c>
      <c r="B4668" t="s">
        <v>2683</v>
      </c>
      <c r="C4668" t="str">
        <f>TEXT(D4668, "mmm")</f>
        <v>Apr</v>
      </c>
      <c r="D4668" s="1">
        <v>45392</v>
      </c>
      <c r="E4668" t="s">
        <v>2903</v>
      </c>
      <c r="F4668" t="s">
        <v>222</v>
      </c>
      <c r="G4668">
        <v>3500</v>
      </c>
      <c r="H4668">
        <v>14.25</v>
      </c>
      <c r="I4668">
        <v>49875</v>
      </c>
      <c r="J4668" t="s">
        <v>81</v>
      </c>
      <c r="K4668">
        <v>-5.618019190127721E-3</v>
      </c>
      <c r="L4668">
        <v>-0.56179999999999997</v>
      </c>
      <c r="M4668" t="s">
        <v>82</v>
      </c>
    </row>
    <row r="4669" spans="1:13">
      <c r="A4669" t="s">
        <v>2904</v>
      </c>
      <c r="B4669" t="s">
        <v>2905</v>
      </c>
      <c r="C4669" t="str">
        <f>TEXT(D4669, "mmm")</f>
        <v>Apr</v>
      </c>
      <c r="D4669" s="1">
        <v>45392</v>
      </c>
      <c r="E4669" t="s">
        <v>2876</v>
      </c>
      <c r="F4669" t="s">
        <v>118</v>
      </c>
      <c r="G4669">
        <v>2500</v>
      </c>
      <c r="H4669">
        <v>10.7</v>
      </c>
      <c r="I4669">
        <v>26750</v>
      </c>
      <c r="J4669" t="s">
        <v>86</v>
      </c>
      <c r="K4669">
        <v>9.6715607330519759E-3</v>
      </c>
      <c r="L4669">
        <v>0.96719999999999995</v>
      </c>
      <c r="M4669" t="s">
        <v>82</v>
      </c>
    </row>
    <row r="4670" spans="1:13">
      <c r="A4670" t="s">
        <v>2906</v>
      </c>
      <c r="B4670" t="s">
        <v>2907</v>
      </c>
      <c r="C4670" t="str">
        <f>TEXT(D4670, "mmm")</f>
        <v>Apr</v>
      </c>
      <c r="D4670" s="1">
        <v>45392</v>
      </c>
      <c r="E4670" t="s">
        <v>2908</v>
      </c>
      <c r="F4670" t="s">
        <v>80</v>
      </c>
      <c r="G4670">
        <v>25000</v>
      </c>
      <c r="H4670">
        <v>1.77</v>
      </c>
      <c r="I4670">
        <v>44250</v>
      </c>
      <c r="J4670" t="s">
        <v>86</v>
      </c>
      <c r="K4670">
        <v>-0.1428571428571429</v>
      </c>
      <c r="L4670">
        <v>-14.2857</v>
      </c>
      <c r="M4670" t="s">
        <v>82</v>
      </c>
    </row>
    <row r="4671" spans="1:13">
      <c r="A4671" t="s">
        <v>2900</v>
      </c>
      <c r="B4671" t="s">
        <v>2901</v>
      </c>
      <c r="C4671" t="str">
        <f>TEXT(D4671, "mmm")</f>
        <v>Apr</v>
      </c>
      <c r="D4671" s="1">
        <v>45392</v>
      </c>
      <c r="E4671" t="s">
        <v>2909</v>
      </c>
      <c r="F4671" t="s">
        <v>118</v>
      </c>
      <c r="G4671">
        <v>12500</v>
      </c>
      <c r="H4671">
        <v>12.51</v>
      </c>
      <c r="I4671">
        <v>156375</v>
      </c>
      <c r="J4671" t="s">
        <v>81</v>
      </c>
      <c r="K4671">
        <v>-1.040000915527339E-2</v>
      </c>
      <c r="L4671">
        <v>-1.04</v>
      </c>
      <c r="M4671" t="s">
        <v>82</v>
      </c>
    </row>
    <row r="4672" spans="1:13">
      <c r="A4672" t="s">
        <v>2495</v>
      </c>
      <c r="B4672" t="s">
        <v>2496</v>
      </c>
      <c r="C4672" t="str">
        <f>TEXT(D4672, "mmm")</f>
        <v>Apr</v>
      </c>
      <c r="D4672" s="1">
        <v>45392</v>
      </c>
      <c r="E4672" t="s">
        <v>2497</v>
      </c>
      <c r="F4672" t="s">
        <v>80</v>
      </c>
      <c r="G4672">
        <v>500</v>
      </c>
      <c r="H4672">
        <v>25</v>
      </c>
      <c r="I4672">
        <v>12500</v>
      </c>
      <c r="J4672" t="s">
        <v>81</v>
      </c>
      <c r="K4672">
        <v>-8.2709670130093338E-2</v>
      </c>
      <c r="L4672">
        <v>-8.2710000000000008</v>
      </c>
      <c r="M4672" t="s">
        <v>82</v>
      </c>
    </row>
    <row r="4673" spans="1:13">
      <c r="A4673" t="s">
        <v>2271</v>
      </c>
      <c r="B4673" t="s">
        <v>2272</v>
      </c>
      <c r="C4673" t="str">
        <f>TEXT(D4673, "mmm")</f>
        <v>Apr</v>
      </c>
      <c r="D4673" s="1">
        <v>45392</v>
      </c>
      <c r="E4673" t="s">
        <v>2276</v>
      </c>
      <c r="F4673" t="s">
        <v>101</v>
      </c>
      <c r="G4673">
        <v>11308</v>
      </c>
      <c r="H4673">
        <v>21.63</v>
      </c>
      <c r="I4673">
        <v>244592.04</v>
      </c>
      <c r="J4673" t="s">
        <v>81</v>
      </c>
      <c r="K4673">
        <v>-1.7519643096299501E-2</v>
      </c>
      <c r="L4673">
        <v>-1.752</v>
      </c>
      <c r="M4673" t="s">
        <v>82</v>
      </c>
    </row>
    <row r="4674" spans="1:13">
      <c r="A4674" t="s">
        <v>498</v>
      </c>
      <c r="B4674" t="s">
        <v>499</v>
      </c>
      <c r="C4674" t="str">
        <f>TEXT(D4674, "mmm")</f>
        <v>Apr</v>
      </c>
      <c r="D4674" s="1">
        <v>45392</v>
      </c>
      <c r="E4674" t="s">
        <v>1308</v>
      </c>
      <c r="F4674" t="s">
        <v>1309</v>
      </c>
      <c r="G4674">
        <v>200</v>
      </c>
      <c r="H4674">
        <v>301.5</v>
      </c>
      <c r="I4674">
        <v>60300</v>
      </c>
      <c r="J4674" t="s">
        <v>81</v>
      </c>
      <c r="K4674">
        <v>0</v>
      </c>
      <c r="L4674">
        <v>0</v>
      </c>
      <c r="M4674" t="s">
        <v>82</v>
      </c>
    </row>
    <row r="4675" spans="1:13">
      <c r="A4675" t="s">
        <v>2271</v>
      </c>
      <c r="B4675" t="s">
        <v>2272</v>
      </c>
      <c r="C4675" t="str">
        <f>TEXT(D4675, "mmm")</f>
        <v>Apr</v>
      </c>
      <c r="D4675" s="1">
        <v>45392</v>
      </c>
      <c r="E4675" t="s">
        <v>2275</v>
      </c>
      <c r="F4675" t="s">
        <v>101</v>
      </c>
      <c r="G4675">
        <v>11308</v>
      </c>
      <c r="H4675">
        <v>21.63</v>
      </c>
      <c r="I4675">
        <v>244592.04</v>
      </c>
      <c r="J4675" t="s">
        <v>81</v>
      </c>
      <c r="K4675">
        <v>-1.7519643096299501E-2</v>
      </c>
      <c r="L4675">
        <v>-1.752</v>
      </c>
      <c r="M4675" t="s">
        <v>82</v>
      </c>
    </row>
    <row r="4676" spans="1:13">
      <c r="A4676" t="s">
        <v>2271</v>
      </c>
      <c r="B4676" t="s">
        <v>2272</v>
      </c>
      <c r="C4676" t="str">
        <f>TEXT(D4676, "mmm")</f>
        <v>Apr</v>
      </c>
      <c r="D4676" s="1">
        <v>45392</v>
      </c>
      <c r="E4676" t="s">
        <v>2277</v>
      </c>
      <c r="F4676" t="s">
        <v>101</v>
      </c>
      <c r="G4676">
        <v>11308</v>
      </c>
      <c r="H4676">
        <v>21.63</v>
      </c>
      <c r="I4676">
        <v>244592.04</v>
      </c>
      <c r="J4676" t="s">
        <v>81</v>
      </c>
      <c r="K4676">
        <v>-1.7519643096299501E-2</v>
      </c>
      <c r="L4676">
        <v>-1.752</v>
      </c>
      <c r="M4676" t="s">
        <v>82</v>
      </c>
    </row>
    <row r="4677" spans="1:13">
      <c r="A4677" t="s">
        <v>2271</v>
      </c>
      <c r="B4677" t="s">
        <v>2272</v>
      </c>
      <c r="C4677" t="str">
        <f>TEXT(D4677, "mmm")</f>
        <v>Apr</v>
      </c>
      <c r="D4677" s="1">
        <v>45392</v>
      </c>
      <c r="E4677" t="s">
        <v>2274</v>
      </c>
      <c r="F4677" t="s">
        <v>101</v>
      </c>
      <c r="G4677">
        <v>11308</v>
      </c>
      <c r="H4677">
        <v>21.63</v>
      </c>
      <c r="I4677">
        <v>244592.04</v>
      </c>
      <c r="J4677" t="s">
        <v>81</v>
      </c>
      <c r="K4677">
        <v>-1.7519643096299501E-2</v>
      </c>
      <c r="L4677">
        <v>-1.752</v>
      </c>
      <c r="M4677" t="s">
        <v>82</v>
      </c>
    </row>
    <row r="4678" spans="1:13">
      <c r="A4678" t="s">
        <v>2271</v>
      </c>
      <c r="B4678" t="s">
        <v>2272</v>
      </c>
      <c r="C4678" t="str">
        <f>TEXT(D4678, "mmm")</f>
        <v>Apr</v>
      </c>
      <c r="D4678" s="1">
        <v>45392</v>
      </c>
      <c r="E4678" t="s">
        <v>2273</v>
      </c>
      <c r="F4678" t="s">
        <v>101</v>
      </c>
      <c r="G4678">
        <v>11308</v>
      </c>
      <c r="H4678">
        <v>21.63</v>
      </c>
      <c r="I4678">
        <v>244592.04</v>
      </c>
      <c r="J4678" t="s">
        <v>81</v>
      </c>
      <c r="K4678">
        <v>-1.7519643096299501E-2</v>
      </c>
      <c r="L4678">
        <v>-1.752</v>
      </c>
      <c r="M4678" t="s">
        <v>82</v>
      </c>
    </row>
    <row r="4679" spans="1:13">
      <c r="A4679" t="s">
        <v>263</v>
      </c>
      <c r="B4679" t="s">
        <v>264</v>
      </c>
      <c r="C4679" t="str">
        <f>TEXT(D4679, "mmm")</f>
        <v>Apr</v>
      </c>
      <c r="D4679" s="1">
        <v>45392</v>
      </c>
      <c r="E4679" t="s">
        <v>100</v>
      </c>
      <c r="F4679" t="s">
        <v>101</v>
      </c>
      <c r="G4679">
        <v>1853</v>
      </c>
      <c r="H4679">
        <v>11.85</v>
      </c>
      <c r="I4679">
        <v>21958.05</v>
      </c>
      <c r="J4679" t="s">
        <v>81</v>
      </c>
      <c r="K4679">
        <v>4.9712428515725993E-2</v>
      </c>
      <c r="L4679">
        <v>4.9711999999999996</v>
      </c>
      <c r="M4679" t="s">
        <v>82</v>
      </c>
    </row>
    <row r="4680" spans="1:13">
      <c r="A4680" t="s">
        <v>263</v>
      </c>
      <c r="B4680" t="s">
        <v>264</v>
      </c>
      <c r="C4680" t="str">
        <f>TEXT(D4680, "mmm")</f>
        <v>Apr</v>
      </c>
      <c r="D4680" s="1">
        <v>45392</v>
      </c>
      <c r="E4680" t="s">
        <v>102</v>
      </c>
      <c r="F4680" t="s">
        <v>101</v>
      </c>
      <c r="G4680">
        <v>1853</v>
      </c>
      <c r="H4680">
        <v>11.85</v>
      </c>
      <c r="I4680">
        <v>21958.05</v>
      </c>
      <c r="J4680" t="s">
        <v>81</v>
      </c>
      <c r="K4680">
        <v>4.9712428515725993E-2</v>
      </c>
      <c r="L4680">
        <v>4.9711999999999996</v>
      </c>
      <c r="M4680" t="s">
        <v>82</v>
      </c>
    </row>
    <row r="4681" spans="1:13">
      <c r="A4681" t="s">
        <v>229</v>
      </c>
      <c r="B4681" t="s">
        <v>230</v>
      </c>
      <c r="C4681" t="str">
        <f>TEXT(D4681, "mmm")</f>
        <v>Apr</v>
      </c>
      <c r="D4681" s="1">
        <v>45392</v>
      </c>
      <c r="E4681" t="s">
        <v>2910</v>
      </c>
      <c r="F4681" t="s">
        <v>118</v>
      </c>
      <c r="G4681">
        <v>2500</v>
      </c>
      <c r="H4681">
        <v>25</v>
      </c>
      <c r="I4681">
        <v>62500</v>
      </c>
      <c r="J4681" t="s">
        <v>86</v>
      </c>
      <c r="K4681">
        <v>-1.152940995632956E-2</v>
      </c>
      <c r="L4681">
        <v>-1.1529</v>
      </c>
      <c r="M4681" t="s">
        <v>82</v>
      </c>
    </row>
    <row r="4682" spans="1:13">
      <c r="A4682" t="s">
        <v>2477</v>
      </c>
      <c r="B4682" t="s">
        <v>2478</v>
      </c>
      <c r="C4682" t="str">
        <f>TEXT(D4682, "mmm")</f>
        <v>Apr</v>
      </c>
      <c r="D4682" s="1">
        <v>45393</v>
      </c>
      <c r="E4682" t="s">
        <v>2492</v>
      </c>
      <c r="F4682" t="s">
        <v>128</v>
      </c>
      <c r="G4682">
        <v>12200</v>
      </c>
      <c r="H4682">
        <v>16.89</v>
      </c>
      <c r="I4682">
        <v>206058</v>
      </c>
      <c r="J4682" t="s">
        <v>81</v>
      </c>
      <c r="K4682">
        <v>7.523173825712659E-3</v>
      </c>
      <c r="L4682">
        <v>0.75229999999999997</v>
      </c>
      <c r="M4682" t="s">
        <v>82</v>
      </c>
    </row>
    <row r="4683" spans="1:13">
      <c r="A4683" t="s">
        <v>2893</v>
      </c>
      <c r="B4683" t="s">
        <v>2894</v>
      </c>
      <c r="C4683" t="str">
        <f>TEXT(D4683, "mmm")</f>
        <v>Apr</v>
      </c>
      <c r="D4683" s="1">
        <v>45393</v>
      </c>
      <c r="E4683" t="s">
        <v>2895</v>
      </c>
      <c r="F4683" t="s">
        <v>217</v>
      </c>
      <c r="G4683">
        <v>42553</v>
      </c>
      <c r="H4683">
        <v>2.35</v>
      </c>
      <c r="I4683">
        <v>99999.55</v>
      </c>
      <c r="J4683" t="s">
        <v>81</v>
      </c>
      <c r="K4683">
        <v>-0.17326734017161891</v>
      </c>
      <c r="L4683">
        <v>-17.326699999999999</v>
      </c>
      <c r="M4683" t="s">
        <v>82</v>
      </c>
    </row>
    <row r="4684" spans="1:13">
      <c r="A4684" t="s">
        <v>2893</v>
      </c>
      <c r="B4684" t="s">
        <v>2894</v>
      </c>
      <c r="C4684" t="str">
        <f>TEXT(D4684, "mmm")</f>
        <v>Apr</v>
      </c>
      <c r="D4684" s="1">
        <v>45393</v>
      </c>
      <c r="E4684" t="s">
        <v>2911</v>
      </c>
      <c r="F4684" t="s">
        <v>128</v>
      </c>
      <c r="G4684">
        <v>10638</v>
      </c>
      <c r="H4684">
        <v>2.35</v>
      </c>
      <c r="I4684">
        <v>24999.3</v>
      </c>
      <c r="J4684" t="s">
        <v>81</v>
      </c>
      <c r="K4684">
        <v>-0.17326734017161891</v>
      </c>
      <c r="L4684">
        <v>-17.326699999999999</v>
      </c>
      <c r="M4684" t="s">
        <v>82</v>
      </c>
    </row>
    <row r="4685" spans="1:13">
      <c r="A4685" t="s">
        <v>2893</v>
      </c>
      <c r="B4685" t="s">
        <v>2894</v>
      </c>
      <c r="C4685" t="str">
        <f>TEXT(D4685, "mmm")</f>
        <v>Apr</v>
      </c>
      <c r="D4685" s="1">
        <v>45393</v>
      </c>
      <c r="E4685" t="s">
        <v>2896</v>
      </c>
      <c r="F4685" t="s">
        <v>80</v>
      </c>
      <c r="G4685">
        <v>31915</v>
      </c>
      <c r="H4685">
        <v>2.35</v>
      </c>
      <c r="I4685">
        <v>75000.25</v>
      </c>
      <c r="J4685" t="s">
        <v>81</v>
      </c>
      <c r="K4685">
        <v>-0.17326734017161891</v>
      </c>
      <c r="L4685">
        <v>-17.326699999999999</v>
      </c>
      <c r="M4685" t="s">
        <v>82</v>
      </c>
    </row>
    <row r="4686" spans="1:13">
      <c r="A4686" t="s">
        <v>2546</v>
      </c>
      <c r="B4686" t="s">
        <v>2547</v>
      </c>
      <c r="C4686" t="str">
        <f>TEXT(D4686, "mmm")</f>
        <v>Apr</v>
      </c>
      <c r="D4686" s="1">
        <v>45393</v>
      </c>
      <c r="E4686" t="s">
        <v>102</v>
      </c>
      <c r="F4686" t="s">
        <v>101</v>
      </c>
      <c r="G4686">
        <v>31504</v>
      </c>
      <c r="H4686">
        <v>17.239999999999998</v>
      </c>
      <c r="I4686">
        <v>543128.96</v>
      </c>
      <c r="J4686" t="s">
        <v>81</v>
      </c>
      <c r="K4686">
        <v>1.5389301562939609E-2</v>
      </c>
      <c r="L4686">
        <v>1.5388999999999999</v>
      </c>
      <c r="M4686" t="s">
        <v>82</v>
      </c>
    </row>
    <row r="4687" spans="1:13">
      <c r="A4687" t="s">
        <v>2546</v>
      </c>
      <c r="B4687" t="s">
        <v>2547</v>
      </c>
      <c r="C4687" t="str">
        <f>TEXT(D4687, "mmm")</f>
        <v>Apr</v>
      </c>
      <c r="D4687" s="1">
        <v>45393</v>
      </c>
      <c r="E4687" t="s">
        <v>100</v>
      </c>
      <c r="F4687" t="s">
        <v>101</v>
      </c>
      <c r="G4687">
        <v>31504</v>
      </c>
      <c r="H4687">
        <v>17.239999999999998</v>
      </c>
      <c r="I4687">
        <v>543128.96</v>
      </c>
      <c r="J4687" t="s">
        <v>81</v>
      </c>
      <c r="K4687">
        <v>1.5389301562939609E-2</v>
      </c>
      <c r="L4687">
        <v>1.5388999999999999</v>
      </c>
      <c r="M4687" t="s">
        <v>82</v>
      </c>
    </row>
    <row r="4688" spans="1:13">
      <c r="A4688" t="s">
        <v>2912</v>
      </c>
      <c r="B4688" t="s">
        <v>2913</v>
      </c>
      <c r="C4688" t="str">
        <f>TEXT(D4688, "mmm")</f>
        <v>Apr</v>
      </c>
      <c r="D4688" s="1">
        <v>45393</v>
      </c>
      <c r="E4688" t="s">
        <v>2914</v>
      </c>
      <c r="F4688" t="s">
        <v>101</v>
      </c>
      <c r="G4688">
        <v>273872</v>
      </c>
      <c r="H4688">
        <v>0.38</v>
      </c>
      <c r="I4688">
        <v>104071.36</v>
      </c>
      <c r="J4688" t="s">
        <v>81</v>
      </c>
      <c r="K4688">
        <v>-5.5160070825593273E-2</v>
      </c>
      <c r="L4688">
        <v>-5.516</v>
      </c>
      <c r="M4688" t="s">
        <v>82</v>
      </c>
    </row>
    <row r="4689" spans="1:13">
      <c r="A4689" t="s">
        <v>2912</v>
      </c>
      <c r="B4689" t="s">
        <v>2913</v>
      </c>
      <c r="C4689" t="str">
        <f>TEXT(D4689, "mmm")</f>
        <v>Apr</v>
      </c>
      <c r="D4689" s="1">
        <v>45393</v>
      </c>
      <c r="E4689" t="s">
        <v>2914</v>
      </c>
      <c r="F4689" t="s">
        <v>101</v>
      </c>
      <c r="G4689">
        <v>448709</v>
      </c>
      <c r="H4689">
        <v>0.38</v>
      </c>
      <c r="I4689">
        <v>170509.42</v>
      </c>
      <c r="J4689" t="s">
        <v>81</v>
      </c>
      <c r="K4689">
        <v>-5.5160070825593273E-2</v>
      </c>
      <c r="L4689">
        <v>-5.516</v>
      </c>
      <c r="M4689" t="s">
        <v>82</v>
      </c>
    </row>
    <row r="4690" spans="1:13">
      <c r="A4690" t="s">
        <v>831</v>
      </c>
      <c r="B4690" t="s">
        <v>832</v>
      </c>
      <c r="C4690" t="str">
        <f>TEXT(D4690, "mmm")</f>
        <v>Apr</v>
      </c>
      <c r="D4690" s="1">
        <v>45393</v>
      </c>
      <c r="E4690" t="s">
        <v>834</v>
      </c>
      <c r="F4690" t="s">
        <v>101</v>
      </c>
      <c r="G4690">
        <v>13550</v>
      </c>
      <c r="H4690">
        <v>57.87</v>
      </c>
      <c r="I4690">
        <v>784138.5</v>
      </c>
      <c r="J4690" t="s">
        <v>81</v>
      </c>
      <c r="K4690">
        <v>-3.8806933841149423E-2</v>
      </c>
      <c r="L4690">
        <v>-3.8807</v>
      </c>
      <c r="M4690" t="s">
        <v>82</v>
      </c>
    </row>
    <row r="4691" spans="1:13">
      <c r="A4691" t="s">
        <v>831</v>
      </c>
      <c r="B4691" t="s">
        <v>832</v>
      </c>
      <c r="C4691" t="str">
        <f>TEXT(D4691, "mmm")</f>
        <v>Apr</v>
      </c>
      <c r="D4691" s="1">
        <v>45393</v>
      </c>
      <c r="E4691" t="s">
        <v>835</v>
      </c>
      <c r="F4691" t="s">
        <v>101</v>
      </c>
      <c r="G4691">
        <v>13550</v>
      </c>
      <c r="H4691">
        <v>57.87</v>
      </c>
      <c r="I4691">
        <v>784138.5</v>
      </c>
      <c r="J4691" t="s">
        <v>81</v>
      </c>
      <c r="K4691">
        <v>-3.8806933841149423E-2</v>
      </c>
      <c r="L4691">
        <v>-3.8807</v>
      </c>
      <c r="M4691" t="s">
        <v>82</v>
      </c>
    </row>
    <row r="4692" spans="1:13">
      <c r="A4692" t="s">
        <v>831</v>
      </c>
      <c r="B4692" t="s">
        <v>832</v>
      </c>
      <c r="C4692" t="str">
        <f>TEXT(D4692, "mmm")</f>
        <v>Apr</v>
      </c>
      <c r="D4692" s="1">
        <v>45393</v>
      </c>
      <c r="E4692" t="s">
        <v>833</v>
      </c>
      <c r="F4692" t="s">
        <v>101</v>
      </c>
      <c r="G4692">
        <v>13550</v>
      </c>
      <c r="H4692">
        <v>57.87</v>
      </c>
      <c r="I4692">
        <v>784138.5</v>
      </c>
      <c r="J4692" t="s">
        <v>81</v>
      </c>
      <c r="K4692">
        <v>-3.8806933841149423E-2</v>
      </c>
      <c r="L4692">
        <v>-3.8807</v>
      </c>
      <c r="M4692" t="s">
        <v>82</v>
      </c>
    </row>
    <row r="4693" spans="1:13">
      <c r="A4693" t="s">
        <v>1742</v>
      </c>
      <c r="B4693" t="s">
        <v>1743</v>
      </c>
      <c r="C4693" t="str">
        <f>TEXT(D4693, "mmm")</f>
        <v>Apr</v>
      </c>
      <c r="D4693" s="1">
        <v>45393</v>
      </c>
      <c r="E4693" t="s">
        <v>111</v>
      </c>
      <c r="F4693" t="s">
        <v>101</v>
      </c>
      <c r="G4693">
        <v>20000</v>
      </c>
      <c r="H4693">
        <v>23</v>
      </c>
      <c r="I4693">
        <v>460000</v>
      </c>
      <c r="J4693" t="s">
        <v>86</v>
      </c>
      <c r="K4693">
        <v>-6.4432987790265406E-2</v>
      </c>
      <c r="L4693">
        <v>-6.4432999999999998</v>
      </c>
      <c r="M4693" t="s">
        <v>82</v>
      </c>
    </row>
    <row r="4694" spans="1:13">
      <c r="A4694" t="s">
        <v>1742</v>
      </c>
      <c r="B4694" t="s">
        <v>1743</v>
      </c>
      <c r="C4694" t="str">
        <f>TEXT(D4694, "mmm")</f>
        <v>Apr</v>
      </c>
      <c r="D4694" s="1">
        <v>45393</v>
      </c>
      <c r="E4694" t="s">
        <v>110</v>
      </c>
      <c r="F4694" t="s">
        <v>101</v>
      </c>
      <c r="G4694">
        <v>20000</v>
      </c>
      <c r="H4694">
        <v>23</v>
      </c>
      <c r="I4694">
        <v>460000</v>
      </c>
      <c r="J4694" t="s">
        <v>86</v>
      </c>
      <c r="K4694">
        <v>-6.4432987790265406E-2</v>
      </c>
      <c r="L4694">
        <v>-6.4432999999999998</v>
      </c>
      <c r="M4694" t="s">
        <v>82</v>
      </c>
    </row>
    <row r="4695" spans="1:13">
      <c r="A4695" t="s">
        <v>1742</v>
      </c>
      <c r="B4695" t="s">
        <v>1743</v>
      </c>
      <c r="C4695" t="str">
        <f>TEXT(D4695, "mmm")</f>
        <v>Apr</v>
      </c>
      <c r="D4695" s="1">
        <v>45393</v>
      </c>
      <c r="E4695" t="s">
        <v>109</v>
      </c>
      <c r="F4695" t="s">
        <v>101</v>
      </c>
      <c r="G4695">
        <v>20000</v>
      </c>
      <c r="H4695">
        <v>23</v>
      </c>
      <c r="I4695">
        <v>460000</v>
      </c>
      <c r="J4695" t="s">
        <v>86</v>
      </c>
      <c r="K4695">
        <v>-6.4432987790265406E-2</v>
      </c>
      <c r="L4695">
        <v>-6.4432999999999998</v>
      </c>
      <c r="M4695" t="s">
        <v>82</v>
      </c>
    </row>
    <row r="4696" spans="1:13">
      <c r="A4696" t="s">
        <v>1742</v>
      </c>
      <c r="B4696" t="s">
        <v>1743</v>
      </c>
      <c r="C4696" t="str">
        <f>TEXT(D4696, "mmm")</f>
        <v>Apr</v>
      </c>
      <c r="D4696" s="1">
        <v>45393</v>
      </c>
      <c r="E4696" t="s">
        <v>111</v>
      </c>
      <c r="F4696" t="s">
        <v>101</v>
      </c>
      <c r="G4696">
        <v>5000</v>
      </c>
      <c r="H4696">
        <v>23.22</v>
      </c>
      <c r="I4696">
        <v>116100</v>
      </c>
      <c r="J4696" t="s">
        <v>81</v>
      </c>
      <c r="K4696">
        <v>-6.4432987790265406E-2</v>
      </c>
      <c r="L4696">
        <v>-6.4432999999999998</v>
      </c>
      <c r="M4696" t="s">
        <v>82</v>
      </c>
    </row>
    <row r="4697" spans="1:13">
      <c r="A4697" t="s">
        <v>1742</v>
      </c>
      <c r="B4697" t="s">
        <v>1743</v>
      </c>
      <c r="C4697" t="str">
        <f>TEXT(D4697, "mmm")</f>
        <v>Apr</v>
      </c>
      <c r="D4697" s="1">
        <v>45393</v>
      </c>
      <c r="E4697" t="s">
        <v>110</v>
      </c>
      <c r="F4697" t="s">
        <v>101</v>
      </c>
      <c r="G4697">
        <v>5000</v>
      </c>
      <c r="H4697">
        <v>23.22</v>
      </c>
      <c r="I4697">
        <v>116100</v>
      </c>
      <c r="J4697" t="s">
        <v>81</v>
      </c>
      <c r="K4697">
        <v>-6.4432987790265406E-2</v>
      </c>
      <c r="L4697">
        <v>-6.4432999999999998</v>
      </c>
      <c r="M4697" t="s">
        <v>82</v>
      </c>
    </row>
    <row r="4698" spans="1:13">
      <c r="A4698" t="s">
        <v>1742</v>
      </c>
      <c r="B4698" t="s">
        <v>1743</v>
      </c>
      <c r="C4698" t="str">
        <f>TEXT(D4698, "mmm")</f>
        <v>Apr</v>
      </c>
      <c r="D4698" s="1">
        <v>45393</v>
      </c>
      <c r="E4698" t="s">
        <v>109</v>
      </c>
      <c r="F4698" t="s">
        <v>101</v>
      </c>
      <c r="G4698">
        <v>5000</v>
      </c>
      <c r="H4698">
        <v>23.22</v>
      </c>
      <c r="I4698">
        <v>116100</v>
      </c>
      <c r="J4698" t="s">
        <v>81</v>
      </c>
      <c r="K4698">
        <v>-6.4432987790265406E-2</v>
      </c>
      <c r="L4698">
        <v>-6.4432999999999998</v>
      </c>
      <c r="M4698" t="s">
        <v>82</v>
      </c>
    </row>
    <row r="4699" spans="1:13">
      <c r="A4699" t="s">
        <v>2878</v>
      </c>
      <c r="B4699" t="s">
        <v>2879</v>
      </c>
      <c r="C4699" t="str">
        <f>TEXT(D4699, "mmm")</f>
        <v>Apr</v>
      </c>
      <c r="D4699" s="1">
        <v>45393</v>
      </c>
      <c r="E4699" t="s">
        <v>2880</v>
      </c>
      <c r="F4699" t="s">
        <v>217</v>
      </c>
      <c r="G4699">
        <v>500</v>
      </c>
      <c r="H4699">
        <v>111</v>
      </c>
      <c r="I4699">
        <v>55500</v>
      </c>
      <c r="J4699" t="s">
        <v>81</v>
      </c>
      <c r="K4699">
        <v>4.878942801034758E-2</v>
      </c>
      <c r="L4699">
        <v>4.8788999999999998</v>
      </c>
      <c r="M4699" t="s">
        <v>82</v>
      </c>
    </row>
    <row r="4700" spans="1:13">
      <c r="A4700" t="s">
        <v>129</v>
      </c>
      <c r="B4700" t="s">
        <v>130</v>
      </c>
      <c r="C4700" t="str">
        <f>TEXT(D4700, "mmm")</f>
        <v>Apr</v>
      </c>
      <c r="D4700" s="1">
        <v>45393</v>
      </c>
      <c r="E4700" t="s">
        <v>111</v>
      </c>
      <c r="F4700" t="s">
        <v>101</v>
      </c>
      <c r="G4700">
        <v>25000</v>
      </c>
      <c r="H4700">
        <v>6.91</v>
      </c>
      <c r="I4700">
        <v>172750</v>
      </c>
      <c r="J4700" t="s">
        <v>81</v>
      </c>
      <c r="K4700">
        <v>-7.8374451715115478E-2</v>
      </c>
      <c r="L4700">
        <v>-7.8373999999999997</v>
      </c>
      <c r="M4700" t="s">
        <v>82</v>
      </c>
    </row>
    <row r="4701" spans="1:13">
      <c r="A4701" t="s">
        <v>129</v>
      </c>
      <c r="B4701" t="s">
        <v>130</v>
      </c>
      <c r="C4701" t="str">
        <f>TEXT(D4701, "mmm")</f>
        <v>Apr</v>
      </c>
      <c r="D4701" s="1">
        <v>45393</v>
      </c>
      <c r="E4701" t="s">
        <v>109</v>
      </c>
      <c r="F4701" t="s">
        <v>101</v>
      </c>
      <c r="G4701">
        <v>25000</v>
      </c>
      <c r="H4701">
        <v>6.91</v>
      </c>
      <c r="I4701">
        <v>172750</v>
      </c>
      <c r="J4701" t="s">
        <v>81</v>
      </c>
      <c r="K4701">
        <v>-7.8374451715115478E-2</v>
      </c>
      <c r="L4701">
        <v>-7.8373999999999997</v>
      </c>
      <c r="M4701" t="s">
        <v>82</v>
      </c>
    </row>
    <row r="4702" spans="1:13">
      <c r="A4702" t="s">
        <v>129</v>
      </c>
      <c r="B4702" t="s">
        <v>130</v>
      </c>
      <c r="C4702" t="str">
        <f>TEXT(D4702, "mmm")</f>
        <v>Apr</v>
      </c>
      <c r="D4702" s="1">
        <v>45393</v>
      </c>
      <c r="E4702" t="s">
        <v>110</v>
      </c>
      <c r="F4702" t="s">
        <v>101</v>
      </c>
      <c r="G4702">
        <v>25000</v>
      </c>
      <c r="H4702">
        <v>6.91</v>
      </c>
      <c r="I4702">
        <v>172750</v>
      </c>
      <c r="J4702" t="s">
        <v>81</v>
      </c>
      <c r="K4702">
        <v>-7.8374451715115478E-2</v>
      </c>
      <c r="L4702">
        <v>-7.8373999999999997</v>
      </c>
      <c r="M4702" t="s">
        <v>82</v>
      </c>
    </row>
    <row r="4703" spans="1:13">
      <c r="A4703" t="s">
        <v>210</v>
      </c>
      <c r="B4703" t="s">
        <v>211</v>
      </c>
      <c r="C4703" t="str">
        <f>TEXT(D4703, "mmm")</f>
        <v>Apr</v>
      </c>
      <c r="D4703" s="1">
        <v>45393</v>
      </c>
      <c r="E4703" t="s">
        <v>212</v>
      </c>
      <c r="F4703" t="s">
        <v>101</v>
      </c>
      <c r="G4703">
        <v>1800</v>
      </c>
      <c r="H4703">
        <v>21.99</v>
      </c>
      <c r="I4703">
        <v>39582</v>
      </c>
      <c r="J4703" t="s">
        <v>81</v>
      </c>
      <c r="K4703">
        <v>-6.9767472200372271E-2</v>
      </c>
      <c r="L4703">
        <v>-6.9767000000000001</v>
      </c>
      <c r="M4703" t="s">
        <v>82</v>
      </c>
    </row>
    <row r="4704" spans="1:13">
      <c r="A4704" t="s">
        <v>210</v>
      </c>
      <c r="B4704" t="s">
        <v>211</v>
      </c>
      <c r="C4704" t="str">
        <f>TEXT(D4704, "mmm")</f>
        <v>Apr</v>
      </c>
      <c r="D4704" s="1">
        <v>45393</v>
      </c>
      <c r="E4704" t="s">
        <v>213</v>
      </c>
      <c r="F4704" t="s">
        <v>101</v>
      </c>
      <c r="G4704">
        <v>1800</v>
      </c>
      <c r="H4704">
        <v>21.99</v>
      </c>
      <c r="I4704">
        <v>39582</v>
      </c>
      <c r="J4704" t="s">
        <v>81</v>
      </c>
      <c r="K4704">
        <v>-6.9767472200372271E-2</v>
      </c>
      <c r="L4704">
        <v>-6.9767000000000001</v>
      </c>
      <c r="M4704" t="s">
        <v>82</v>
      </c>
    </row>
    <row r="4705" spans="1:13">
      <c r="A4705" t="s">
        <v>2477</v>
      </c>
      <c r="B4705" t="s">
        <v>2478</v>
      </c>
      <c r="C4705" t="str">
        <f>TEXT(D4705, "mmm")</f>
        <v>Apr</v>
      </c>
      <c r="D4705" s="1">
        <v>45393</v>
      </c>
      <c r="E4705" t="s">
        <v>2479</v>
      </c>
      <c r="F4705" t="s">
        <v>128</v>
      </c>
      <c r="G4705">
        <v>12200</v>
      </c>
      <c r="H4705">
        <v>16.89</v>
      </c>
      <c r="I4705">
        <v>206058</v>
      </c>
      <c r="J4705" t="s">
        <v>81</v>
      </c>
      <c r="K4705">
        <v>7.523173825712659E-3</v>
      </c>
      <c r="L4705">
        <v>0.75229999999999997</v>
      </c>
      <c r="M4705" t="s">
        <v>82</v>
      </c>
    </row>
    <row r="4706" spans="1:13">
      <c r="A4706" t="s">
        <v>2477</v>
      </c>
      <c r="B4706" t="s">
        <v>2478</v>
      </c>
      <c r="C4706" t="str">
        <f>TEXT(D4706, "mmm")</f>
        <v>Apr</v>
      </c>
      <c r="D4706" s="1">
        <v>45393</v>
      </c>
      <c r="E4706" t="s">
        <v>2480</v>
      </c>
      <c r="F4706" t="s">
        <v>101</v>
      </c>
      <c r="G4706">
        <v>12200</v>
      </c>
      <c r="H4706">
        <v>16.89</v>
      </c>
      <c r="I4706">
        <v>206058</v>
      </c>
      <c r="J4706" t="s">
        <v>81</v>
      </c>
      <c r="K4706">
        <v>7.523173825712659E-3</v>
      </c>
      <c r="L4706">
        <v>0.75229999999999997</v>
      </c>
      <c r="M4706" t="s">
        <v>82</v>
      </c>
    </row>
    <row r="4707" spans="1:13">
      <c r="A4707" t="s">
        <v>2915</v>
      </c>
      <c r="B4707" t="s">
        <v>2916</v>
      </c>
      <c r="C4707" t="str">
        <f>TEXT(D4707, "mmm")</f>
        <v>Apr</v>
      </c>
      <c r="D4707" s="1">
        <v>45393</v>
      </c>
      <c r="E4707" t="s">
        <v>2917</v>
      </c>
      <c r="F4707" t="s">
        <v>80</v>
      </c>
      <c r="G4707">
        <v>6000</v>
      </c>
      <c r="H4707">
        <v>2.12</v>
      </c>
      <c r="I4707">
        <v>12720</v>
      </c>
      <c r="J4707" t="s">
        <v>86</v>
      </c>
      <c r="K4707">
        <v>-0.14000000000000001</v>
      </c>
      <c r="L4707">
        <v>-14</v>
      </c>
      <c r="M4707" t="s">
        <v>82</v>
      </c>
    </row>
    <row r="4708" spans="1:13">
      <c r="A4708" t="s">
        <v>2918</v>
      </c>
      <c r="B4708" t="s">
        <v>2919</v>
      </c>
      <c r="C4708" t="str">
        <f>TEXT(D4708, "mmm")</f>
        <v>Apr</v>
      </c>
      <c r="D4708" s="1">
        <v>45393</v>
      </c>
      <c r="E4708" t="s">
        <v>2920</v>
      </c>
      <c r="F4708" t="s">
        <v>80</v>
      </c>
      <c r="G4708">
        <v>58343.06</v>
      </c>
      <c r="H4708">
        <v>8.57</v>
      </c>
      <c r="I4708">
        <v>500000.02419999999</v>
      </c>
      <c r="J4708" t="s">
        <v>81</v>
      </c>
      <c r="K4708">
        <v>0</v>
      </c>
      <c r="L4708">
        <v>0</v>
      </c>
      <c r="M4708" t="s">
        <v>82</v>
      </c>
    </row>
    <row r="4709" spans="1:13">
      <c r="A4709" t="s">
        <v>2918</v>
      </c>
      <c r="B4709" t="s">
        <v>2919</v>
      </c>
      <c r="C4709" t="str">
        <f>TEXT(D4709, "mmm")</f>
        <v>Apr</v>
      </c>
      <c r="D4709" s="1">
        <v>45393</v>
      </c>
      <c r="E4709" t="s">
        <v>2920</v>
      </c>
      <c r="F4709" t="s">
        <v>80</v>
      </c>
      <c r="G4709">
        <v>122238.87</v>
      </c>
      <c r="H4709">
        <v>8.57</v>
      </c>
      <c r="I4709">
        <v>1047587.1159</v>
      </c>
      <c r="J4709" t="s">
        <v>81</v>
      </c>
      <c r="K4709">
        <v>0</v>
      </c>
      <c r="L4709">
        <v>0</v>
      </c>
      <c r="M4709" t="s">
        <v>82</v>
      </c>
    </row>
    <row r="4710" spans="1:13">
      <c r="A4710" t="s">
        <v>2921</v>
      </c>
      <c r="B4710" t="s">
        <v>2922</v>
      </c>
      <c r="C4710" t="str">
        <f>TEXT(D4710, "mmm")</f>
        <v>Apr</v>
      </c>
      <c r="D4710" s="1">
        <v>45393</v>
      </c>
      <c r="E4710" t="s">
        <v>297</v>
      </c>
      <c r="F4710" t="s">
        <v>101</v>
      </c>
      <c r="G4710">
        <v>2353000</v>
      </c>
      <c r="H4710">
        <v>8.5</v>
      </c>
      <c r="I4710">
        <v>20000500</v>
      </c>
      <c r="J4710" t="s">
        <v>86</v>
      </c>
      <c r="K4710">
        <v>-8.8266921226193173E-2</v>
      </c>
      <c r="L4710">
        <v>-8.8267000000000007</v>
      </c>
      <c r="M4710" t="s">
        <v>82</v>
      </c>
    </row>
    <row r="4711" spans="1:13">
      <c r="A4711" t="s">
        <v>2921</v>
      </c>
      <c r="B4711" t="s">
        <v>2922</v>
      </c>
      <c r="C4711" t="str">
        <f>TEXT(D4711, "mmm")</f>
        <v>Apr</v>
      </c>
      <c r="D4711" s="1">
        <v>45393</v>
      </c>
      <c r="E4711" t="s">
        <v>296</v>
      </c>
      <c r="F4711" t="s">
        <v>101</v>
      </c>
      <c r="G4711">
        <v>2353000</v>
      </c>
      <c r="H4711">
        <v>8.5</v>
      </c>
      <c r="I4711">
        <v>20000500</v>
      </c>
      <c r="J4711" t="s">
        <v>86</v>
      </c>
      <c r="K4711">
        <v>-8.8266921226193173E-2</v>
      </c>
      <c r="L4711">
        <v>-8.8267000000000007</v>
      </c>
      <c r="M4711" t="s">
        <v>82</v>
      </c>
    </row>
    <row r="4712" spans="1:13">
      <c r="A4712" t="s">
        <v>2921</v>
      </c>
      <c r="B4712" t="s">
        <v>2922</v>
      </c>
      <c r="C4712" t="str">
        <f>TEXT(D4712, "mmm")</f>
        <v>Apr</v>
      </c>
      <c r="D4712" s="1">
        <v>45393</v>
      </c>
      <c r="E4712" t="s">
        <v>298</v>
      </c>
      <c r="F4712" t="s">
        <v>101</v>
      </c>
      <c r="G4712">
        <v>2353000</v>
      </c>
      <c r="H4712">
        <v>8.5</v>
      </c>
      <c r="I4712">
        <v>20000500</v>
      </c>
      <c r="J4712" t="s">
        <v>86</v>
      </c>
      <c r="K4712">
        <v>-8.8266921226193173E-2</v>
      </c>
      <c r="L4712">
        <v>-8.8267000000000007</v>
      </c>
      <c r="M4712" t="s">
        <v>82</v>
      </c>
    </row>
    <row r="4713" spans="1:13">
      <c r="A4713" t="s">
        <v>2900</v>
      </c>
      <c r="B4713" t="s">
        <v>2901</v>
      </c>
      <c r="C4713" t="str">
        <f>TEXT(D4713, "mmm")</f>
        <v>Apr</v>
      </c>
      <c r="D4713" s="1">
        <v>45393</v>
      </c>
      <c r="E4713" t="s">
        <v>2923</v>
      </c>
      <c r="F4713" t="s">
        <v>80</v>
      </c>
      <c r="G4713">
        <v>7500</v>
      </c>
      <c r="H4713">
        <v>13.06</v>
      </c>
      <c r="I4713">
        <v>97950</v>
      </c>
      <c r="J4713" t="s">
        <v>81</v>
      </c>
      <c r="K4713">
        <v>-7.9999997065617445E-2</v>
      </c>
      <c r="L4713">
        <v>-8</v>
      </c>
      <c r="M4713" t="s">
        <v>82</v>
      </c>
    </row>
    <row r="4714" spans="1:13">
      <c r="A4714" t="s">
        <v>2271</v>
      </c>
      <c r="B4714" t="s">
        <v>2272</v>
      </c>
      <c r="C4714" t="str">
        <f>TEXT(D4714, "mmm")</f>
        <v>Apr</v>
      </c>
      <c r="D4714" s="1">
        <v>45393</v>
      </c>
      <c r="E4714" t="s">
        <v>2275</v>
      </c>
      <c r="F4714" t="s">
        <v>101</v>
      </c>
      <c r="G4714">
        <v>1300</v>
      </c>
      <c r="H4714">
        <v>21.89</v>
      </c>
      <c r="I4714">
        <v>28457</v>
      </c>
      <c r="J4714" t="s">
        <v>81</v>
      </c>
      <c r="K4714">
        <v>-6.724214115610283E-2</v>
      </c>
      <c r="L4714">
        <v>-6.7241999999999997</v>
      </c>
      <c r="M4714" t="s">
        <v>82</v>
      </c>
    </row>
    <row r="4715" spans="1:13">
      <c r="A4715" t="s">
        <v>2271</v>
      </c>
      <c r="B4715" t="s">
        <v>2272</v>
      </c>
      <c r="C4715" t="str">
        <f>TEXT(D4715, "mmm")</f>
        <v>Apr</v>
      </c>
      <c r="D4715" s="1">
        <v>45393</v>
      </c>
      <c r="E4715" t="s">
        <v>2277</v>
      </c>
      <c r="F4715" t="s">
        <v>101</v>
      </c>
      <c r="G4715">
        <v>1300</v>
      </c>
      <c r="H4715">
        <v>21.89</v>
      </c>
      <c r="I4715">
        <v>28457</v>
      </c>
      <c r="J4715" t="s">
        <v>81</v>
      </c>
      <c r="K4715">
        <v>-6.724214115610283E-2</v>
      </c>
      <c r="L4715">
        <v>-6.7241999999999997</v>
      </c>
      <c r="M4715" t="s">
        <v>82</v>
      </c>
    </row>
    <row r="4716" spans="1:13">
      <c r="A4716" t="s">
        <v>2271</v>
      </c>
      <c r="B4716" t="s">
        <v>2272</v>
      </c>
      <c r="C4716" t="str">
        <f>TEXT(D4716, "mmm")</f>
        <v>Apr</v>
      </c>
      <c r="D4716" s="1">
        <v>45393</v>
      </c>
      <c r="E4716" t="s">
        <v>2274</v>
      </c>
      <c r="F4716" t="s">
        <v>101</v>
      </c>
      <c r="G4716">
        <v>1300</v>
      </c>
      <c r="H4716">
        <v>21.89</v>
      </c>
      <c r="I4716">
        <v>28457</v>
      </c>
      <c r="J4716" t="s">
        <v>81</v>
      </c>
      <c r="K4716">
        <v>-6.724214115610283E-2</v>
      </c>
      <c r="L4716">
        <v>-6.7241999999999997</v>
      </c>
      <c r="M4716" t="s">
        <v>82</v>
      </c>
    </row>
    <row r="4717" spans="1:13">
      <c r="A4717" t="s">
        <v>2271</v>
      </c>
      <c r="B4717" t="s">
        <v>2272</v>
      </c>
      <c r="C4717" t="str">
        <f>TEXT(D4717, "mmm")</f>
        <v>Apr</v>
      </c>
      <c r="D4717" s="1">
        <v>45393</v>
      </c>
      <c r="E4717" t="s">
        <v>2273</v>
      </c>
      <c r="F4717" t="s">
        <v>101</v>
      </c>
      <c r="G4717">
        <v>1300</v>
      </c>
      <c r="H4717">
        <v>21.89</v>
      </c>
      <c r="I4717">
        <v>28457</v>
      </c>
      <c r="J4717" t="s">
        <v>81</v>
      </c>
      <c r="K4717">
        <v>-6.724214115610283E-2</v>
      </c>
      <c r="L4717">
        <v>-6.7241999999999997</v>
      </c>
      <c r="M4717" t="s">
        <v>82</v>
      </c>
    </row>
    <row r="4718" spans="1:13">
      <c r="A4718" t="s">
        <v>2271</v>
      </c>
      <c r="B4718" t="s">
        <v>2272</v>
      </c>
      <c r="C4718" t="str">
        <f>TEXT(D4718, "mmm")</f>
        <v>Apr</v>
      </c>
      <c r="D4718" s="1">
        <v>45393</v>
      </c>
      <c r="E4718" t="s">
        <v>2276</v>
      </c>
      <c r="F4718" t="s">
        <v>101</v>
      </c>
      <c r="G4718">
        <v>1300</v>
      </c>
      <c r="H4718">
        <v>21.89</v>
      </c>
      <c r="I4718">
        <v>28457</v>
      </c>
      <c r="J4718" t="s">
        <v>81</v>
      </c>
      <c r="K4718">
        <v>-6.724214115610283E-2</v>
      </c>
      <c r="L4718">
        <v>-6.7241999999999997</v>
      </c>
      <c r="M4718" t="s">
        <v>82</v>
      </c>
    </row>
    <row r="4719" spans="1:13">
      <c r="A4719" t="s">
        <v>263</v>
      </c>
      <c r="B4719" t="s">
        <v>264</v>
      </c>
      <c r="C4719" t="str">
        <f>TEXT(D4719, "mmm")</f>
        <v>Apr</v>
      </c>
      <c r="D4719" s="1">
        <v>45393</v>
      </c>
      <c r="E4719" t="s">
        <v>100</v>
      </c>
      <c r="F4719" t="s">
        <v>101</v>
      </c>
      <c r="G4719">
        <v>17243</v>
      </c>
      <c r="H4719">
        <v>11.98</v>
      </c>
      <c r="I4719">
        <v>206571.14</v>
      </c>
      <c r="J4719" t="s">
        <v>81</v>
      </c>
      <c r="K4719">
        <v>1.8163679852558619E-2</v>
      </c>
      <c r="L4719">
        <v>1.8164</v>
      </c>
      <c r="M4719" t="s">
        <v>82</v>
      </c>
    </row>
    <row r="4720" spans="1:13">
      <c r="A4720" t="s">
        <v>263</v>
      </c>
      <c r="B4720" t="s">
        <v>264</v>
      </c>
      <c r="C4720" t="str">
        <f>TEXT(D4720, "mmm")</f>
        <v>Apr</v>
      </c>
      <c r="D4720" s="1">
        <v>45393</v>
      </c>
      <c r="E4720" t="s">
        <v>102</v>
      </c>
      <c r="F4720" t="s">
        <v>101</v>
      </c>
      <c r="G4720">
        <v>17243</v>
      </c>
      <c r="H4720">
        <v>11.98</v>
      </c>
      <c r="I4720">
        <v>206571.14</v>
      </c>
      <c r="J4720" t="s">
        <v>81</v>
      </c>
      <c r="K4720">
        <v>1.8163679852558619E-2</v>
      </c>
      <c r="L4720">
        <v>1.8164</v>
      </c>
      <c r="M4720" t="s">
        <v>82</v>
      </c>
    </row>
    <row r="4721" spans="1:13">
      <c r="A4721" t="s">
        <v>441</v>
      </c>
      <c r="B4721" t="s">
        <v>442</v>
      </c>
      <c r="C4721" t="str">
        <f>TEXT(D4721, "mmm")</f>
        <v>Apr</v>
      </c>
      <c r="D4721" s="1">
        <v>45394</v>
      </c>
      <c r="E4721" t="s">
        <v>443</v>
      </c>
      <c r="F4721" t="s">
        <v>101</v>
      </c>
      <c r="G4721">
        <v>10500</v>
      </c>
      <c r="H4721">
        <v>7.69</v>
      </c>
      <c r="I4721">
        <v>80745</v>
      </c>
      <c r="J4721" t="s">
        <v>81</v>
      </c>
      <c r="K4721">
        <v>2.6666641235351118E-3</v>
      </c>
      <c r="L4721">
        <v>0.26669999999999999</v>
      </c>
      <c r="M4721" t="s">
        <v>82</v>
      </c>
    </row>
    <row r="4722" spans="1:13">
      <c r="A4722" t="s">
        <v>2924</v>
      </c>
      <c r="B4722" t="s">
        <v>2925</v>
      </c>
      <c r="C4722" t="str">
        <f>TEXT(D4722, "mmm")</f>
        <v>Apr</v>
      </c>
      <c r="D4722" s="1">
        <v>45394</v>
      </c>
      <c r="E4722" t="s">
        <v>2926</v>
      </c>
      <c r="F4722" t="s">
        <v>80</v>
      </c>
      <c r="G4722">
        <v>70244</v>
      </c>
      <c r="H4722">
        <v>0.23</v>
      </c>
      <c r="I4722">
        <v>16156.12</v>
      </c>
      <c r="J4722" t="s">
        <v>81</v>
      </c>
      <c r="K4722">
        <v>-0.1666666666666666</v>
      </c>
      <c r="L4722">
        <v>-16.666699999999999</v>
      </c>
      <c r="M4722" t="s">
        <v>82</v>
      </c>
    </row>
    <row r="4723" spans="1:13">
      <c r="A4723" t="s">
        <v>263</v>
      </c>
      <c r="B4723" t="s">
        <v>264</v>
      </c>
      <c r="C4723" t="str">
        <f>TEXT(D4723, "mmm")</f>
        <v>Apr</v>
      </c>
      <c r="D4723" s="1">
        <v>45394</v>
      </c>
      <c r="E4723" t="s">
        <v>100</v>
      </c>
      <c r="F4723" t="s">
        <v>101</v>
      </c>
      <c r="G4723">
        <v>1610</v>
      </c>
      <c r="H4723">
        <v>12</v>
      </c>
      <c r="I4723">
        <v>19320</v>
      </c>
      <c r="J4723" t="s">
        <v>81</v>
      </c>
      <c r="K4723">
        <v>0</v>
      </c>
      <c r="L4723">
        <v>0</v>
      </c>
      <c r="M4723" t="s">
        <v>82</v>
      </c>
    </row>
    <row r="4724" spans="1:13">
      <c r="A4724" t="s">
        <v>263</v>
      </c>
      <c r="B4724" t="s">
        <v>264</v>
      </c>
      <c r="C4724" t="str">
        <f>TEXT(D4724, "mmm")</f>
        <v>Apr</v>
      </c>
      <c r="D4724" s="1">
        <v>45394</v>
      </c>
      <c r="E4724" t="s">
        <v>102</v>
      </c>
      <c r="F4724" t="s">
        <v>101</v>
      </c>
      <c r="G4724">
        <v>1610</v>
      </c>
      <c r="H4724">
        <v>12</v>
      </c>
      <c r="I4724">
        <v>19320</v>
      </c>
      <c r="J4724" t="s">
        <v>81</v>
      </c>
      <c r="K4724">
        <v>0</v>
      </c>
      <c r="L4724">
        <v>0</v>
      </c>
      <c r="M4724" t="s">
        <v>82</v>
      </c>
    </row>
    <row r="4725" spans="1:13">
      <c r="A4725" t="s">
        <v>1742</v>
      </c>
      <c r="B4725" t="s">
        <v>1743</v>
      </c>
      <c r="C4725" t="str">
        <f>TEXT(D4725, "mmm")</f>
        <v>Apr</v>
      </c>
      <c r="D4725" s="1">
        <v>45394</v>
      </c>
      <c r="E4725" t="s">
        <v>111</v>
      </c>
      <c r="F4725" t="s">
        <v>101</v>
      </c>
      <c r="G4725">
        <v>17000</v>
      </c>
      <c r="H4725">
        <v>22.74</v>
      </c>
      <c r="I4725">
        <v>386580</v>
      </c>
      <c r="J4725" t="s">
        <v>81</v>
      </c>
      <c r="K4725">
        <v>-1.8308634111424579E-2</v>
      </c>
      <c r="L4725">
        <v>-1.8309</v>
      </c>
      <c r="M4725" t="s">
        <v>82</v>
      </c>
    </row>
    <row r="4726" spans="1:13">
      <c r="A4726" t="s">
        <v>1742</v>
      </c>
      <c r="B4726" t="s">
        <v>1743</v>
      </c>
      <c r="C4726" t="str">
        <f>TEXT(D4726, "mmm")</f>
        <v>Apr</v>
      </c>
      <c r="D4726" s="1">
        <v>45394</v>
      </c>
      <c r="E4726" t="s">
        <v>110</v>
      </c>
      <c r="F4726" t="s">
        <v>101</v>
      </c>
      <c r="G4726">
        <v>17000</v>
      </c>
      <c r="H4726">
        <v>22.74</v>
      </c>
      <c r="I4726">
        <v>386580</v>
      </c>
      <c r="J4726" t="s">
        <v>81</v>
      </c>
      <c r="K4726">
        <v>-1.8308634111424579E-2</v>
      </c>
      <c r="L4726">
        <v>-1.8309</v>
      </c>
      <c r="M4726" t="s">
        <v>82</v>
      </c>
    </row>
    <row r="4727" spans="1:13">
      <c r="A4727" t="s">
        <v>1742</v>
      </c>
      <c r="B4727" t="s">
        <v>1743</v>
      </c>
      <c r="C4727" t="str">
        <f>TEXT(D4727, "mmm")</f>
        <v>Apr</v>
      </c>
      <c r="D4727" s="1">
        <v>45394</v>
      </c>
      <c r="E4727" t="s">
        <v>109</v>
      </c>
      <c r="F4727" t="s">
        <v>101</v>
      </c>
      <c r="G4727">
        <v>17000</v>
      </c>
      <c r="H4727">
        <v>22.74</v>
      </c>
      <c r="I4727">
        <v>386580</v>
      </c>
      <c r="J4727" t="s">
        <v>81</v>
      </c>
      <c r="K4727">
        <v>-1.8308634111424579E-2</v>
      </c>
      <c r="L4727">
        <v>-1.8309</v>
      </c>
      <c r="M4727" t="s">
        <v>82</v>
      </c>
    </row>
    <row r="4728" spans="1:13">
      <c r="A4728" t="s">
        <v>2927</v>
      </c>
      <c r="B4728" t="s">
        <v>2928</v>
      </c>
      <c r="C4728" t="str">
        <f>TEXT(D4728, "mmm")</f>
        <v>Apr</v>
      </c>
      <c r="D4728" s="1">
        <v>45394</v>
      </c>
      <c r="E4728" t="s">
        <v>2929</v>
      </c>
      <c r="F4728" t="s">
        <v>128</v>
      </c>
      <c r="G4728">
        <v>2492</v>
      </c>
      <c r="H4728">
        <v>125.97</v>
      </c>
      <c r="I4728">
        <v>313917.24</v>
      </c>
      <c r="J4728" t="s">
        <v>86</v>
      </c>
      <c r="K4728">
        <v>4.7661605283619179E-2</v>
      </c>
      <c r="L4728">
        <v>4.7662000000000004</v>
      </c>
      <c r="M4728" t="s">
        <v>82</v>
      </c>
    </row>
    <row r="4729" spans="1:13">
      <c r="A4729" t="s">
        <v>2927</v>
      </c>
      <c r="B4729" t="s">
        <v>2928</v>
      </c>
      <c r="C4729" t="str">
        <f>TEXT(D4729, "mmm")</f>
        <v>Apr</v>
      </c>
      <c r="D4729" s="1">
        <v>45394</v>
      </c>
      <c r="E4729" t="s">
        <v>2929</v>
      </c>
      <c r="F4729" t="s">
        <v>128</v>
      </c>
      <c r="G4729">
        <v>107</v>
      </c>
      <c r="H4729">
        <v>125.95</v>
      </c>
      <c r="I4729">
        <v>13476.65</v>
      </c>
      <c r="J4729" t="s">
        <v>81</v>
      </c>
      <c r="K4729">
        <v>4.7661605283619179E-2</v>
      </c>
      <c r="L4729">
        <v>4.7662000000000004</v>
      </c>
      <c r="M4729" t="s">
        <v>82</v>
      </c>
    </row>
    <row r="4730" spans="1:13">
      <c r="A4730" t="s">
        <v>2927</v>
      </c>
      <c r="B4730" t="s">
        <v>2928</v>
      </c>
      <c r="C4730" t="str">
        <f>TEXT(D4730, "mmm")</f>
        <v>Apr</v>
      </c>
      <c r="D4730" s="1">
        <v>45394</v>
      </c>
      <c r="E4730" t="s">
        <v>2929</v>
      </c>
      <c r="F4730" t="s">
        <v>128</v>
      </c>
      <c r="G4730">
        <v>250</v>
      </c>
      <c r="H4730">
        <v>125.94</v>
      </c>
      <c r="I4730">
        <v>31485</v>
      </c>
      <c r="J4730" t="s">
        <v>81</v>
      </c>
      <c r="K4730">
        <v>4.7661605283619179E-2</v>
      </c>
      <c r="L4730">
        <v>4.7662000000000004</v>
      </c>
      <c r="M4730" t="s">
        <v>82</v>
      </c>
    </row>
    <row r="4731" spans="1:13">
      <c r="A4731" t="s">
        <v>2927</v>
      </c>
      <c r="B4731" t="s">
        <v>2928</v>
      </c>
      <c r="C4731" t="str">
        <f>TEXT(D4731, "mmm")</f>
        <v>Apr</v>
      </c>
      <c r="D4731" s="1">
        <v>45394</v>
      </c>
      <c r="E4731" t="s">
        <v>2929</v>
      </c>
      <c r="F4731" t="s">
        <v>128</v>
      </c>
      <c r="G4731">
        <v>150</v>
      </c>
      <c r="H4731">
        <v>125.93</v>
      </c>
      <c r="I4731">
        <v>18889.5</v>
      </c>
      <c r="J4731" t="s">
        <v>81</v>
      </c>
      <c r="K4731">
        <v>4.7661605283619179E-2</v>
      </c>
      <c r="L4731">
        <v>4.7662000000000004</v>
      </c>
      <c r="M4731" t="s">
        <v>82</v>
      </c>
    </row>
    <row r="4732" spans="1:13">
      <c r="A4732" t="s">
        <v>2927</v>
      </c>
      <c r="B4732" t="s">
        <v>2928</v>
      </c>
      <c r="C4732" t="str">
        <f>TEXT(D4732, "mmm")</f>
        <v>Apr</v>
      </c>
      <c r="D4732" s="1">
        <v>45394</v>
      </c>
      <c r="E4732" t="s">
        <v>2930</v>
      </c>
      <c r="F4732" t="s">
        <v>118</v>
      </c>
      <c r="G4732">
        <v>795</v>
      </c>
      <c r="H4732">
        <v>126.04</v>
      </c>
      <c r="I4732">
        <v>100201.8</v>
      </c>
      <c r="J4732" t="s">
        <v>86</v>
      </c>
      <c r="K4732">
        <v>4.7661605283619179E-2</v>
      </c>
      <c r="L4732">
        <v>4.7662000000000004</v>
      </c>
      <c r="M4732" t="s">
        <v>82</v>
      </c>
    </row>
    <row r="4733" spans="1:13">
      <c r="A4733" t="s">
        <v>2682</v>
      </c>
      <c r="B4733" t="s">
        <v>2683</v>
      </c>
      <c r="C4733" t="str">
        <f>TEXT(D4733, "mmm")</f>
        <v>Apr</v>
      </c>
      <c r="D4733" s="1">
        <v>45394</v>
      </c>
      <c r="E4733" t="s">
        <v>2684</v>
      </c>
      <c r="F4733" t="s">
        <v>426</v>
      </c>
      <c r="G4733">
        <v>20000</v>
      </c>
      <c r="H4733">
        <v>14.07</v>
      </c>
      <c r="I4733">
        <v>281400</v>
      </c>
      <c r="J4733" t="s">
        <v>86</v>
      </c>
      <c r="K4733">
        <v>5.6939928593544584E-3</v>
      </c>
      <c r="L4733">
        <v>0.56940000000000002</v>
      </c>
      <c r="M4733" t="s">
        <v>82</v>
      </c>
    </row>
    <row r="4734" spans="1:13">
      <c r="A4734" t="s">
        <v>780</v>
      </c>
      <c r="B4734" t="s">
        <v>781</v>
      </c>
      <c r="C4734" t="str">
        <f>TEXT(D4734, "mmm")</f>
        <v>Apr</v>
      </c>
      <c r="D4734" s="1">
        <v>45394</v>
      </c>
      <c r="E4734" t="s">
        <v>786</v>
      </c>
      <c r="F4734" t="s">
        <v>101</v>
      </c>
      <c r="G4734">
        <v>5139</v>
      </c>
      <c r="H4734">
        <v>20.39</v>
      </c>
      <c r="I4734">
        <v>104784.21</v>
      </c>
      <c r="J4734" t="s">
        <v>81</v>
      </c>
      <c r="K4734">
        <v>-6.065016802436074E-2</v>
      </c>
      <c r="L4734">
        <v>-6.0650000000000004</v>
      </c>
      <c r="M4734" t="s">
        <v>82</v>
      </c>
    </row>
    <row r="4735" spans="1:13">
      <c r="A4735" t="s">
        <v>780</v>
      </c>
      <c r="B4735" t="s">
        <v>781</v>
      </c>
      <c r="C4735" t="str">
        <f>TEXT(D4735, "mmm")</f>
        <v>Apr</v>
      </c>
      <c r="D4735" s="1">
        <v>45394</v>
      </c>
      <c r="E4735" t="s">
        <v>783</v>
      </c>
      <c r="F4735" t="s">
        <v>101</v>
      </c>
      <c r="G4735">
        <v>5139</v>
      </c>
      <c r="H4735">
        <v>20.39</v>
      </c>
      <c r="I4735">
        <v>104784.21</v>
      </c>
      <c r="J4735" t="s">
        <v>81</v>
      </c>
      <c r="K4735">
        <v>-6.065016802436074E-2</v>
      </c>
      <c r="L4735">
        <v>-6.0650000000000004</v>
      </c>
      <c r="M4735" t="s">
        <v>82</v>
      </c>
    </row>
    <row r="4736" spans="1:13">
      <c r="A4736" t="s">
        <v>780</v>
      </c>
      <c r="B4736" t="s">
        <v>781</v>
      </c>
      <c r="C4736" t="str">
        <f>TEXT(D4736, "mmm")</f>
        <v>Apr</v>
      </c>
      <c r="D4736" s="1">
        <v>45394</v>
      </c>
      <c r="E4736" t="s">
        <v>784</v>
      </c>
      <c r="F4736" t="s">
        <v>101</v>
      </c>
      <c r="G4736">
        <v>5139</v>
      </c>
      <c r="H4736">
        <v>20.39</v>
      </c>
      <c r="I4736">
        <v>104784.21</v>
      </c>
      <c r="J4736" t="s">
        <v>81</v>
      </c>
      <c r="K4736">
        <v>-6.065016802436074E-2</v>
      </c>
      <c r="L4736">
        <v>-6.0650000000000004</v>
      </c>
      <c r="M4736" t="s">
        <v>82</v>
      </c>
    </row>
    <row r="4737" spans="1:13">
      <c r="A4737" t="s">
        <v>780</v>
      </c>
      <c r="B4737" t="s">
        <v>781</v>
      </c>
      <c r="C4737" t="str">
        <f>TEXT(D4737, "mmm")</f>
        <v>Apr</v>
      </c>
      <c r="D4737" s="1">
        <v>45394</v>
      </c>
      <c r="E4737" t="s">
        <v>785</v>
      </c>
      <c r="F4737" t="s">
        <v>101</v>
      </c>
      <c r="G4737">
        <v>5139</v>
      </c>
      <c r="H4737">
        <v>20.39</v>
      </c>
      <c r="I4737">
        <v>104784.21</v>
      </c>
      <c r="J4737" t="s">
        <v>81</v>
      </c>
      <c r="K4737">
        <v>-6.065016802436074E-2</v>
      </c>
      <c r="L4737">
        <v>-6.0650000000000004</v>
      </c>
      <c r="M4737" t="s">
        <v>82</v>
      </c>
    </row>
    <row r="4738" spans="1:13">
      <c r="A4738" t="s">
        <v>780</v>
      </c>
      <c r="B4738" t="s">
        <v>781</v>
      </c>
      <c r="C4738" t="str">
        <f>TEXT(D4738, "mmm")</f>
        <v>Apr</v>
      </c>
      <c r="D4738" s="1">
        <v>45394</v>
      </c>
      <c r="E4738" t="s">
        <v>787</v>
      </c>
      <c r="F4738" t="s">
        <v>101</v>
      </c>
      <c r="G4738">
        <v>5139</v>
      </c>
      <c r="H4738">
        <v>20.39</v>
      </c>
      <c r="I4738">
        <v>104784.21</v>
      </c>
      <c r="J4738" t="s">
        <v>81</v>
      </c>
      <c r="K4738">
        <v>-6.065016802436074E-2</v>
      </c>
      <c r="L4738">
        <v>-6.0650000000000004</v>
      </c>
      <c r="M4738" t="s">
        <v>82</v>
      </c>
    </row>
    <row r="4739" spans="1:13">
      <c r="A4739" t="s">
        <v>780</v>
      </c>
      <c r="B4739" t="s">
        <v>781</v>
      </c>
      <c r="C4739" t="str">
        <f>TEXT(D4739, "mmm")</f>
        <v>Apr</v>
      </c>
      <c r="D4739" s="1">
        <v>45394</v>
      </c>
      <c r="E4739" t="s">
        <v>782</v>
      </c>
      <c r="F4739" t="s">
        <v>101</v>
      </c>
      <c r="G4739">
        <v>5139</v>
      </c>
      <c r="H4739">
        <v>20.39</v>
      </c>
      <c r="I4739">
        <v>104784.21</v>
      </c>
      <c r="J4739" t="s">
        <v>81</v>
      </c>
      <c r="K4739">
        <v>-6.065016802436074E-2</v>
      </c>
      <c r="L4739">
        <v>-6.0650000000000004</v>
      </c>
      <c r="M4739" t="s">
        <v>82</v>
      </c>
    </row>
    <row r="4740" spans="1:13">
      <c r="A4740" t="s">
        <v>2927</v>
      </c>
      <c r="B4740" t="s">
        <v>2928</v>
      </c>
      <c r="C4740" t="str">
        <f>TEXT(D4740, "mmm")</f>
        <v>Apr</v>
      </c>
      <c r="D4740" s="1">
        <v>45394</v>
      </c>
      <c r="E4740" t="s">
        <v>2931</v>
      </c>
      <c r="F4740" t="s">
        <v>118</v>
      </c>
      <c r="G4740">
        <v>100</v>
      </c>
      <c r="H4740">
        <v>125.75</v>
      </c>
      <c r="I4740">
        <v>12575</v>
      </c>
      <c r="J4740" t="s">
        <v>81</v>
      </c>
      <c r="K4740">
        <v>4.7661605283619179E-2</v>
      </c>
      <c r="L4740">
        <v>4.7662000000000004</v>
      </c>
      <c r="M4740" t="s">
        <v>82</v>
      </c>
    </row>
    <row r="4741" spans="1:13">
      <c r="A4741" t="s">
        <v>321</v>
      </c>
      <c r="B4741" t="s">
        <v>322</v>
      </c>
      <c r="C4741" t="str">
        <f>TEXT(D4741, "mmm")</f>
        <v>Apr</v>
      </c>
      <c r="D4741" s="1">
        <v>45394</v>
      </c>
      <c r="E4741" t="s">
        <v>323</v>
      </c>
      <c r="F4741" t="s">
        <v>118</v>
      </c>
      <c r="G4741">
        <v>6265</v>
      </c>
      <c r="H4741">
        <v>2.65</v>
      </c>
      <c r="I4741">
        <v>16602.25</v>
      </c>
      <c r="J4741" t="s">
        <v>81</v>
      </c>
      <c r="K4741">
        <v>-1.976282722596967E-2</v>
      </c>
      <c r="L4741">
        <v>-1.9762999999999999</v>
      </c>
      <c r="M4741" t="s">
        <v>82</v>
      </c>
    </row>
    <row r="4742" spans="1:13">
      <c r="A4742" t="s">
        <v>133</v>
      </c>
      <c r="B4742" t="s">
        <v>134</v>
      </c>
      <c r="C4742" t="str">
        <f>TEXT(D4742, "mmm")</f>
        <v>Apr</v>
      </c>
      <c r="D4742" s="1">
        <v>45394</v>
      </c>
      <c r="E4742" t="s">
        <v>102</v>
      </c>
      <c r="F4742" t="s">
        <v>101</v>
      </c>
      <c r="G4742">
        <v>13333</v>
      </c>
      <c r="H4742">
        <v>10.01</v>
      </c>
      <c r="I4742">
        <v>133463.32999999999</v>
      </c>
      <c r="J4742" t="s">
        <v>81</v>
      </c>
      <c r="K4742">
        <v>-6.722163464018549E-3</v>
      </c>
      <c r="L4742">
        <v>-0.67220000000000002</v>
      </c>
      <c r="M4742" t="s">
        <v>82</v>
      </c>
    </row>
    <row r="4743" spans="1:13">
      <c r="A4743" t="s">
        <v>1154</v>
      </c>
      <c r="B4743" t="s">
        <v>1155</v>
      </c>
      <c r="C4743" t="str">
        <f>TEXT(D4743, "mmm")</f>
        <v>Apr</v>
      </c>
      <c r="D4743" s="1">
        <v>45394</v>
      </c>
      <c r="E4743" t="s">
        <v>2932</v>
      </c>
      <c r="F4743" t="s">
        <v>80</v>
      </c>
      <c r="G4743">
        <v>328</v>
      </c>
      <c r="H4743">
        <v>234.75</v>
      </c>
      <c r="I4743">
        <v>76998</v>
      </c>
      <c r="J4743" t="s">
        <v>81</v>
      </c>
      <c r="K4743">
        <v>-4.1937630096154373E-2</v>
      </c>
      <c r="L4743">
        <v>-4.1938000000000004</v>
      </c>
      <c r="M4743" t="s">
        <v>82</v>
      </c>
    </row>
    <row r="4744" spans="1:13">
      <c r="A4744" t="s">
        <v>2271</v>
      </c>
      <c r="B4744" t="s">
        <v>2272</v>
      </c>
      <c r="C4744" t="str">
        <f>TEXT(D4744, "mmm")</f>
        <v>Apr</v>
      </c>
      <c r="D4744" s="1">
        <v>45394</v>
      </c>
      <c r="E4744" t="s">
        <v>2275</v>
      </c>
      <c r="F4744" t="s">
        <v>101</v>
      </c>
      <c r="G4744">
        <v>60000</v>
      </c>
      <c r="H4744">
        <v>21.84</v>
      </c>
      <c r="I4744">
        <v>1310400</v>
      </c>
      <c r="J4744" t="s">
        <v>81</v>
      </c>
      <c r="K4744">
        <v>-6.2927544409998704E-2</v>
      </c>
      <c r="L4744">
        <v>-6.2927999999999997</v>
      </c>
      <c r="M4744" t="s">
        <v>82</v>
      </c>
    </row>
    <row r="4745" spans="1:13">
      <c r="A4745" t="s">
        <v>2271</v>
      </c>
      <c r="B4745" t="s">
        <v>2272</v>
      </c>
      <c r="C4745" t="str">
        <f>TEXT(D4745, "mmm")</f>
        <v>Apr</v>
      </c>
      <c r="D4745" s="1">
        <v>45394</v>
      </c>
      <c r="E4745" t="s">
        <v>2277</v>
      </c>
      <c r="F4745" t="s">
        <v>101</v>
      </c>
      <c r="G4745">
        <v>60000</v>
      </c>
      <c r="H4745">
        <v>21.84</v>
      </c>
      <c r="I4745">
        <v>1310400</v>
      </c>
      <c r="J4745" t="s">
        <v>81</v>
      </c>
      <c r="K4745">
        <v>-6.2927544409998704E-2</v>
      </c>
      <c r="L4745">
        <v>-6.2927999999999997</v>
      </c>
      <c r="M4745" t="s">
        <v>82</v>
      </c>
    </row>
    <row r="4746" spans="1:13">
      <c r="A4746" t="s">
        <v>2271</v>
      </c>
      <c r="B4746" t="s">
        <v>2272</v>
      </c>
      <c r="C4746" t="str">
        <f>TEXT(D4746, "mmm")</f>
        <v>Apr</v>
      </c>
      <c r="D4746" s="1">
        <v>45394</v>
      </c>
      <c r="E4746" t="s">
        <v>2274</v>
      </c>
      <c r="F4746" t="s">
        <v>101</v>
      </c>
      <c r="G4746">
        <v>60000</v>
      </c>
      <c r="H4746">
        <v>21.84</v>
      </c>
      <c r="I4746">
        <v>1310400</v>
      </c>
      <c r="J4746" t="s">
        <v>81</v>
      </c>
      <c r="K4746">
        <v>-6.2927544409998704E-2</v>
      </c>
      <c r="L4746">
        <v>-6.2927999999999997</v>
      </c>
      <c r="M4746" t="s">
        <v>82</v>
      </c>
    </row>
    <row r="4747" spans="1:13">
      <c r="A4747" t="s">
        <v>2271</v>
      </c>
      <c r="B4747" t="s">
        <v>2272</v>
      </c>
      <c r="C4747" t="str">
        <f>TEXT(D4747, "mmm")</f>
        <v>Apr</v>
      </c>
      <c r="D4747" s="1">
        <v>45394</v>
      </c>
      <c r="E4747" t="s">
        <v>2273</v>
      </c>
      <c r="F4747" t="s">
        <v>101</v>
      </c>
      <c r="G4747">
        <v>60000</v>
      </c>
      <c r="H4747">
        <v>21.84</v>
      </c>
      <c r="I4747">
        <v>1310400</v>
      </c>
      <c r="J4747" t="s">
        <v>81</v>
      </c>
      <c r="K4747">
        <v>-6.2927544409998704E-2</v>
      </c>
      <c r="L4747">
        <v>-6.2927999999999997</v>
      </c>
      <c r="M4747" t="s">
        <v>82</v>
      </c>
    </row>
    <row r="4748" spans="1:13">
      <c r="A4748" t="s">
        <v>2271</v>
      </c>
      <c r="B4748" t="s">
        <v>2272</v>
      </c>
      <c r="C4748" t="str">
        <f>TEXT(D4748, "mmm")</f>
        <v>Apr</v>
      </c>
      <c r="D4748" s="1">
        <v>45394</v>
      </c>
      <c r="E4748" t="s">
        <v>2276</v>
      </c>
      <c r="F4748" t="s">
        <v>101</v>
      </c>
      <c r="G4748">
        <v>60000</v>
      </c>
      <c r="H4748">
        <v>21.84</v>
      </c>
      <c r="I4748">
        <v>1310400</v>
      </c>
      <c r="J4748" t="s">
        <v>81</v>
      </c>
      <c r="K4748">
        <v>-6.2927544409998704E-2</v>
      </c>
      <c r="L4748">
        <v>-6.2927999999999997</v>
      </c>
      <c r="M4748" t="s">
        <v>82</v>
      </c>
    </row>
    <row r="4749" spans="1:13">
      <c r="A4749" t="s">
        <v>133</v>
      </c>
      <c r="B4749" t="s">
        <v>134</v>
      </c>
      <c r="C4749" t="str">
        <f>TEXT(D4749, "mmm")</f>
        <v>Apr</v>
      </c>
      <c r="D4749" s="1">
        <v>45394</v>
      </c>
      <c r="E4749" t="s">
        <v>100</v>
      </c>
      <c r="F4749" t="s">
        <v>101</v>
      </c>
      <c r="G4749">
        <v>13333</v>
      </c>
      <c r="H4749">
        <v>10.01</v>
      </c>
      <c r="I4749">
        <v>133463.32999999999</v>
      </c>
      <c r="J4749" t="s">
        <v>81</v>
      </c>
      <c r="K4749">
        <v>-6.722163464018549E-3</v>
      </c>
      <c r="L4749">
        <v>-0.67220000000000002</v>
      </c>
      <c r="M4749" t="s">
        <v>82</v>
      </c>
    </row>
    <row r="4750" spans="1:13">
      <c r="A4750" t="s">
        <v>129</v>
      </c>
      <c r="B4750" t="s">
        <v>130</v>
      </c>
      <c r="C4750" t="str">
        <f>TEXT(D4750, "mmm")</f>
        <v>Apr</v>
      </c>
      <c r="D4750" s="1">
        <v>45397</v>
      </c>
      <c r="E4750" t="s">
        <v>111</v>
      </c>
      <c r="F4750" t="s">
        <v>101</v>
      </c>
      <c r="G4750">
        <v>11700</v>
      </c>
      <c r="H4750">
        <v>6.82</v>
      </c>
      <c r="I4750">
        <v>79794</v>
      </c>
      <c r="J4750" t="s">
        <v>81</v>
      </c>
      <c r="K4750">
        <v>-2.1929838014795869E-2</v>
      </c>
      <c r="L4750">
        <v>-2.1930000000000001</v>
      </c>
      <c r="M4750" t="s">
        <v>82</v>
      </c>
    </row>
    <row r="4751" spans="1:13">
      <c r="A4751" t="s">
        <v>129</v>
      </c>
      <c r="B4751" t="s">
        <v>130</v>
      </c>
      <c r="C4751" t="str">
        <f>TEXT(D4751, "mmm")</f>
        <v>Apr</v>
      </c>
      <c r="D4751" s="1">
        <v>45397</v>
      </c>
      <c r="E4751" t="s">
        <v>109</v>
      </c>
      <c r="F4751" t="s">
        <v>101</v>
      </c>
      <c r="G4751">
        <v>11700</v>
      </c>
      <c r="H4751">
        <v>6.82</v>
      </c>
      <c r="I4751">
        <v>79794</v>
      </c>
      <c r="J4751" t="s">
        <v>81</v>
      </c>
      <c r="K4751">
        <v>-2.1929838014795869E-2</v>
      </c>
      <c r="L4751">
        <v>-2.1930000000000001</v>
      </c>
      <c r="M4751" t="s">
        <v>82</v>
      </c>
    </row>
    <row r="4752" spans="1:13">
      <c r="A4752" t="s">
        <v>129</v>
      </c>
      <c r="B4752" t="s">
        <v>130</v>
      </c>
      <c r="C4752" t="str">
        <f>TEXT(D4752, "mmm")</f>
        <v>Apr</v>
      </c>
      <c r="D4752" s="1">
        <v>45397</v>
      </c>
      <c r="E4752" t="s">
        <v>110</v>
      </c>
      <c r="F4752" t="s">
        <v>101</v>
      </c>
      <c r="G4752">
        <v>11700</v>
      </c>
      <c r="H4752">
        <v>6.82</v>
      </c>
      <c r="I4752">
        <v>79794</v>
      </c>
      <c r="J4752" t="s">
        <v>81</v>
      </c>
      <c r="K4752">
        <v>-2.1929838014795869E-2</v>
      </c>
      <c r="L4752">
        <v>-2.1930000000000001</v>
      </c>
      <c r="M4752" t="s">
        <v>82</v>
      </c>
    </row>
    <row r="4753" spans="1:13">
      <c r="A4753" t="s">
        <v>2477</v>
      </c>
      <c r="B4753" t="s">
        <v>2478</v>
      </c>
      <c r="C4753" t="str">
        <f>TEXT(D4753, "mmm")</f>
        <v>Apr</v>
      </c>
      <c r="D4753" s="1">
        <v>45397</v>
      </c>
      <c r="E4753" t="s">
        <v>2480</v>
      </c>
      <c r="F4753" t="s">
        <v>101</v>
      </c>
      <c r="G4753">
        <v>11212</v>
      </c>
      <c r="H4753">
        <v>17</v>
      </c>
      <c r="I4753">
        <v>190604</v>
      </c>
      <c r="J4753" t="s">
        <v>81</v>
      </c>
      <c r="K4753">
        <v>6.2941152388058752E-2</v>
      </c>
      <c r="L4753">
        <v>6.2941000000000003</v>
      </c>
      <c r="M4753" t="s">
        <v>82</v>
      </c>
    </row>
    <row r="4754" spans="1:13">
      <c r="A4754" t="s">
        <v>2477</v>
      </c>
      <c r="B4754" t="s">
        <v>2478</v>
      </c>
      <c r="C4754" t="str">
        <f>TEXT(D4754, "mmm")</f>
        <v>Apr</v>
      </c>
      <c r="D4754" s="1">
        <v>45397</v>
      </c>
      <c r="E4754" t="s">
        <v>2492</v>
      </c>
      <c r="F4754" t="s">
        <v>128</v>
      </c>
      <c r="G4754">
        <v>11212</v>
      </c>
      <c r="H4754">
        <v>17</v>
      </c>
      <c r="I4754">
        <v>190604</v>
      </c>
      <c r="J4754" t="s">
        <v>81</v>
      </c>
      <c r="K4754">
        <v>6.2941152388058752E-2</v>
      </c>
      <c r="L4754">
        <v>6.2941000000000003</v>
      </c>
      <c r="M4754" t="s">
        <v>82</v>
      </c>
    </row>
    <row r="4755" spans="1:13">
      <c r="A4755" t="s">
        <v>2546</v>
      </c>
      <c r="B4755" t="s">
        <v>2547</v>
      </c>
      <c r="C4755" t="str">
        <f>TEXT(D4755, "mmm")</f>
        <v>Apr</v>
      </c>
      <c r="D4755" s="1">
        <v>45397</v>
      </c>
      <c r="E4755" t="s">
        <v>102</v>
      </c>
      <c r="F4755" t="s">
        <v>101</v>
      </c>
      <c r="G4755">
        <v>2281</v>
      </c>
      <c r="H4755">
        <v>17.010000000000002</v>
      </c>
      <c r="I4755">
        <v>38799.81</v>
      </c>
      <c r="J4755" t="s">
        <v>81</v>
      </c>
      <c r="K4755">
        <v>4.5107441475061627E-2</v>
      </c>
      <c r="L4755">
        <v>4.5106999999999999</v>
      </c>
      <c r="M4755" t="s">
        <v>82</v>
      </c>
    </row>
    <row r="4756" spans="1:13">
      <c r="A4756" t="s">
        <v>2546</v>
      </c>
      <c r="B4756" t="s">
        <v>2547</v>
      </c>
      <c r="C4756" t="str">
        <f>TEXT(D4756, "mmm")</f>
        <v>Apr</v>
      </c>
      <c r="D4756" s="1">
        <v>45397</v>
      </c>
      <c r="E4756" t="s">
        <v>100</v>
      </c>
      <c r="F4756" t="s">
        <v>101</v>
      </c>
      <c r="G4756">
        <v>2281</v>
      </c>
      <c r="H4756">
        <v>17.010000000000002</v>
      </c>
      <c r="I4756">
        <v>38799.81</v>
      </c>
      <c r="J4756" t="s">
        <v>81</v>
      </c>
      <c r="K4756">
        <v>4.5107441475061627E-2</v>
      </c>
      <c r="L4756">
        <v>4.5106999999999999</v>
      </c>
      <c r="M4756" t="s">
        <v>82</v>
      </c>
    </row>
    <row r="4757" spans="1:13">
      <c r="A4757" t="s">
        <v>2933</v>
      </c>
      <c r="B4757" t="s">
        <v>2934</v>
      </c>
      <c r="C4757" t="str">
        <f>TEXT(D4757, "mmm")</f>
        <v>Apr</v>
      </c>
      <c r="D4757" s="1">
        <v>45397</v>
      </c>
      <c r="E4757" t="s">
        <v>2935</v>
      </c>
      <c r="F4757" t="s">
        <v>80</v>
      </c>
      <c r="G4757">
        <v>5000</v>
      </c>
      <c r="H4757">
        <v>4.1900000000000004</v>
      </c>
      <c r="I4757">
        <v>20950</v>
      </c>
      <c r="J4757" t="s">
        <v>86</v>
      </c>
      <c r="K4757">
        <v>9.1370590935567764E-2</v>
      </c>
      <c r="L4757">
        <v>9.1371000000000002</v>
      </c>
      <c r="M4757" t="s">
        <v>82</v>
      </c>
    </row>
    <row r="4758" spans="1:13">
      <c r="A4758" t="s">
        <v>263</v>
      </c>
      <c r="B4758" t="s">
        <v>264</v>
      </c>
      <c r="C4758" t="str">
        <f>TEXT(D4758, "mmm")</f>
        <v>Apr</v>
      </c>
      <c r="D4758" s="1">
        <v>45397</v>
      </c>
      <c r="E4758" t="s">
        <v>100</v>
      </c>
      <c r="F4758" t="s">
        <v>101</v>
      </c>
      <c r="G4758">
        <v>29645</v>
      </c>
      <c r="H4758">
        <v>11.96</v>
      </c>
      <c r="I4758">
        <v>354554.2</v>
      </c>
      <c r="J4758" t="s">
        <v>86</v>
      </c>
      <c r="K4758">
        <v>5.8774416081324174E-3</v>
      </c>
      <c r="L4758">
        <v>0.5877</v>
      </c>
      <c r="M4758" t="s">
        <v>82</v>
      </c>
    </row>
    <row r="4759" spans="1:13">
      <c r="A4759" t="s">
        <v>263</v>
      </c>
      <c r="B4759" t="s">
        <v>264</v>
      </c>
      <c r="C4759" t="str">
        <f>TEXT(D4759, "mmm")</f>
        <v>Apr</v>
      </c>
      <c r="D4759" s="1">
        <v>45397</v>
      </c>
      <c r="E4759" t="s">
        <v>102</v>
      </c>
      <c r="F4759" t="s">
        <v>101</v>
      </c>
      <c r="G4759">
        <v>29645</v>
      </c>
      <c r="H4759">
        <v>11.96</v>
      </c>
      <c r="I4759">
        <v>354554.2</v>
      </c>
      <c r="J4759" t="s">
        <v>86</v>
      </c>
      <c r="K4759">
        <v>5.8774416081324174E-3</v>
      </c>
      <c r="L4759">
        <v>0.5877</v>
      </c>
      <c r="M4759" t="s">
        <v>82</v>
      </c>
    </row>
    <row r="4760" spans="1:13">
      <c r="A4760" t="s">
        <v>358</v>
      </c>
      <c r="B4760" t="s">
        <v>359</v>
      </c>
      <c r="C4760" t="str">
        <f>TEXT(D4760, "mmm")</f>
        <v>Apr</v>
      </c>
      <c r="D4760" s="1">
        <v>45397</v>
      </c>
      <c r="E4760" t="s">
        <v>360</v>
      </c>
      <c r="F4760" t="s">
        <v>80</v>
      </c>
      <c r="G4760">
        <v>775</v>
      </c>
      <c r="H4760">
        <v>72.37</v>
      </c>
      <c r="I4760">
        <v>56086.75</v>
      </c>
      <c r="J4760" t="s">
        <v>86</v>
      </c>
      <c r="K4760">
        <v>-1.8099551052690569E-2</v>
      </c>
      <c r="L4760">
        <v>-1.81</v>
      </c>
      <c r="M4760" t="s">
        <v>82</v>
      </c>
    </row>
    <row r="4761" spans="1:13">
      <c r="A4761" t="s">
        <v>1786</v>
      </c>
      <c r="B4761" t="s">
        <v>1787</v>
      </c>
      <c r="C4761" t="str">
        <f>TEXT(D4761, "mmm")</f>
        <v>Apr</v>
      </c>
      <c r="D4761" s="1">
        <v>45397</v>
      </c>
      <c r="E4761" t="s">
        <v>2936</v>
      </c>
      <c r="F4761" t="s">
        <v>101</v>
      </c>
      <c r="G4761">
        <v>71050</v>
      </c>
      <c r="H4761">
        <v>2.67</v>
      </c>
      <c r="I4761">
        <v>189703.5</v>
      </c>
      <c r="J4761" t="s">
        <v>86</v>
      </c>
      <c r="K4761">
        <v>5.4945089494299333E-2</v>
      </c>
      <c r="L4761">
        <v>5.4945000000000004</v>
      </c>
      <c r="M4761" t="s">
        <v>82</v>
      </c>
    </row>
    <row r="4762" spans="1:13">
      <c r="A4762" t="s">
        <v>1786</v>
      </c>
      <c r="B4762" t="s">
        <v>1787</v>
      </c>
      <c r="C4762" t="str">
        <f>TEXT(D4762, "mmm")</f>
        <v>Apr</v>
      </c>
      <c r="D4762" s="1">
        <v>45397</v>
      </c>
      <c r="E4762" t="s">
        <v>2937</v>
      </c>
      <c r="F4762" t="s">
        <v>101</v>
      </c>
      <c r="G4762">
        <v>71050</v>
      </c>
      <c r="H4762">
        <v>2.67</v>
      </c>
      <c r="I4762">
        <v>189703.5</v>
      </c>
      <c r="J4762" t="s">
        <v>86</v>
      </c>
      <c r="K4762">
        <v>5.4945089494299333E-2</v>
      </c>
      <c r="L4762">
        <v>5.4945000000000004</v>
      </c>
      <c r="M4762" t="s">
        <v>82</v>
      </c>
    </row>
    <row r="4763" spans="1:13">
      <c r="A4763" t="s">
        <v>1786</v>
      </c>
      <c r="B4763" t="s">
        <v>1787</v>
      </c>
      <c r="C4763" t="str">
        <f>TEXT(D4763, "mmm")</f>
        <v>Apr</v>
      </c>
      <c r="D4763" s="1">
        <v>45397</v>
      </c>
      <c r="E4763" t="s">
        <v>2938</v>
      </c>
      <c r="F4763" t="s">
        <v>101</v>
      </c>
      <c r="G4763">
        <v>71050</v>
      </c>
      <c r="H4763">
        <v>2.67</v>
      </c>
      <c r="I4763">
        <v>189703.5</v>
      </c>
      <c r="J4763" t="s">
        <v>86</v>
      </c>
      <c r="K4763">
        <v>5.4945089494299333E-2</v>
      </c>
      <c r="L4763">
        <v>5.4945000000000004</v>
      </c>
      <c r="M4763" t="s">
        <v>82</v>
      </c>
    </row>
    <row r="4764" spans="1:13">
      <c r="A4764" t="s">
        <v>1742</v>
      </c>
      <c r="B4764" t="s">
        <v>1743</v>
      </c>
      <c r="C4764" t="str">
        <f>TEXT(D4764, "mmm")</f>
        <v>Apr</v>
      </c>
      <c r="D4764" s="1">
        <v>45397</v>
      </c>
      <c r="E4764" t="s">
        <v>111</v>
      </c>
      <c r="F4764" t="s">
        <v>101</v>
      </c>
      <c r="G4764">
        <v>5136</v>
      </c>
      <c r="H4764">
        <v>22.41</v>
      </c>
      <c r="I4764">
        <v>115097.76</v>
      </c>
      <c r="J4764" t="s">
        <v>81</v>
      </c>
      <c r="K4764">
        <v>-1.7317996850333969E-2</v>
      </c>
      <c r="L4764">
        <v>-1.7318</v>
      </c>
      <c r="M4764" t="s">
        <v>82</v>
      </c>
    </row>
    <row r="4765" spans="1:13">
      <c r="A4765" t="s">
        <v>1742</v>
      </c>
      <c r="B4765" t="s">
        <v>1743</v>
      </c>
      <c r="C4765" t="str">
        <f>TEXT(D4765, "mmm")</f>
        <v>Apr</v>
      </c>
      <c r="D4765" s="1">
        <v>45397</v>
      </c>
      <c r="E4765" t="s">
        <v>109</v>
      </c>
      <c r="F4765" t="s">
        <v>101</v>
      </c>
      <c r="G4765">
        <v>5136</v>
      </c>
      <c r="H4765">
        <v>22.41</v>
      </c>
      <c r="I4765">
        <v>115097.76</v>
      </c>
      <c r="J4765" t="s">
        <v>81</v>
      </c>
      <c r="K4765">
        <v>-1.7317996850333969E-2</v>
      </c>
      <c r="L4765">
        <v>-1.7318</v>
      </c>
      <c r="M4765" t="s">
        <v>82</v>
      </c>
    </row>
    <row r="4766" spans="1:13">
      <c r="A4766" t="s">
        <v>1742</v>
      </c>
      <c r="B4766" t="s">
        <v>1743</v>
      </c>
      <c r="C4766" t="str">
        <f>TEXT(D4766, "mmm")</f>
        <v>Apr</v>
      </c>
      <c r="D4766" s="1">
        <v>45397</v>
      </c>
      <c r="E4766" t="s">
        <v>110</v>
      </c>
      <c r="F4766" t="s">
        <v>101</v>
      </c>
      <c r="G4766">
        <v>5136</v>
      </c>
      <c r="H4766">
        <v>22.41</v>
      </c>
      <c r="I4766">
        <v>115097.76</v>
      </c>
      <c r="J4766" t="s">
        <v>81</v>
      </c>
      <c r="K4766">
        <v>-1.7317996850333969E-2</v>
      </c>
      <c r="L4766">
        <v>-1.7318</v>
      </c>
      <c r="M4766" t="s">
        <v>82</v>
      </c>
    </row>
    <row r="4767" spans="1:13">
      <c r="A4767" t="s">
        <v>2477</v>
      </c>
      <c r="B4767" t="s">
        <v>2478</v>
      </c>
      <c r="C4767" t="str">
        <f>TEXT(D4767, "mmm")</f>
        <v>Apr</v>
      </c>
      <c r="D4767" s="1">
        <v>45397</v>
      </c>
      <c r="E4767" t="s">
        <v>2479</v>
      </c>
      <c r="F4767" t="s">
        <v>128</v>
      </c>
      <c r="G4767">
        <v>11212</v>
      </c>
      <c r="H4767">
        <v>17</v>
      </c>
      <c r="I4767">
        <v>190604</v>
      </c>
      <c r="J4767" t="s">
        <v>81</v>
      </c>
      <c r="K4767">
        <v>6.2941152388058752E-2</v>
      </c>
      <c r="L4767">
        <v>6.2941000000000003</v>
      </c>
      <c r="M4767" t="s">
        <v>82</v>
      </c>
    </row>
    <row r="4768" spans="1:13">
      <c r="A4768" t="s">
        <v>2939</v>
      </c>
      <c r="B4768" t="s">
        <v>2940</v>
      </c>
      <c r="C4768" t="str">
        <f>TEXT(D4768, "mmm")</f>
        <v>Apr</v>
      </c>
      <c r="D4768" s="1">
        <v>45397</v>
      </c>
      <c r="E4768" t="s">
        <v>2941</v>
      </c>
      <c r="F4768" t="s">
        <v>128</v>
      </c>
      <c r="G4768">
        <v>150000</v>
      </c>
      <c r="H4768">
        <v>0.6</v>
      </c>
      <c r="I4768">
        <v>90000</v>
      </c>
      <c r="J4768" t="s">
        <v>86</v>
      </c>
      <c r="K4768">
        <v>0.33333330102729342</v>
      </c>
      <c r="L4768">
        <v>33.333300000000001</v>
      </c>
      <c r="M4768" t="s">
        <v>82</v>
      </c>
    </row>
    <row r="4769" spans="1:13">
      <c r="A4769" t="s">
        <v>527</v>
      </c>
      <c r="B4769" t="s">
        <v>528</v>
      </c>
      <c r="C4769" t="str">
        <f>TEXT(D4769, "mmm")</f>
        <v>Apr</v>
      </c>
      <c r="D4769" s="1">
        <v>45397</v>
      </c>
      <c r="E4769" t="s">
        <v>530</v>
      </c>
      <c r="F4769" t="s">
        <v>101</v>
      </c>
      <c r="G4769">
        <v>248712</v>
      </c>
      <c r="H4769">
        <v>1.43</v>
      </c>
      <c r="I4769">
        <v>355658.16</v>
      </c>
      <c r="J4769" t="s">
        <v>86</v>
      </c>
      <c r="K4769">
        <v>0.12587417717452129</v>
      </c>
      <c r="L4769">
        <v>12.587400000000001</v>
      </c>
      <c r="M4769" t="s">
        <v>82</v>
      </c>
    </row>
    <row r="4770" spans="1:13">
      <c r="A4770" t="s">
        <v>527</v>
      </c>
      <c r="B4770" t="s">
        <v>528</v>
      </c>
      <c r="C4770" t="str">
        <f>TEXT(D4770, "mmm")</f>
        <v>Apr</v>
      </c>
      <c r="D4770" s="1">
        <v>45397</v>
      </c>
      <c r="E4770" t="s">
        <v>531</v>
      </c>
      <c r="F4770" t="s">
        <v>101</v>
      </c>
      <c r="G4770">
        <v>248712</v>
      </c>
      <c r="H4770">
        <v>1.43</v>
      </c>
      <c r="I4770">
        <v>355658.16</v>
      </c>
      <c r="J4770" t="s">
        <v>86</v>
      </c>
      <c r="K4770">
        <v>0.12587417717452129</v>
      </c>
      <c r="L4770">
        <v>12.587400000000001</v>
      </c>
      <c r="M4770" t="s">
        <v>82</v>
      </c>
    </row>
    <row r="4771" spans="1:13">
      <c r="A4771" t="s">
        <v>527</v>
      </c>
      <c r="B4771" t="s">
        <v>528</v>
      </c>
      <c r="C4771" t="str">
        <f>TEXT(D4771, "mmm")</f>
        <v>Apr</v>
      </c>
      <c r="D4771" s="1">
        <v>45397</v>
      </c>
      <c r="E4771" t="s">
        <v>532</v>
      </c>
      <c r="F4771" t="s">
        <v>101</v>
      </c>
      <c r="G4771">
        <v>248712</v>
      </c>
      <c r="H4771">
        <v>1.43</v>
      </c>
      <c r="I4771">
        <v>355658.16</v>
      </c>
      <c r="J4771" t="s">
        <v>86</v>
      </c>
      <c r="K4771">
        <v>0.12587417717452129</v>
      </c>
      <c r="L4771">
        <v>12.587400000000001</v>
      </c>
      <c r="M4771" t="s">
        <v>82</v>
      </c>
    </row>
    <row r="4772" spans="1:13">
      <c r="A4772" t="s">
        <v>527</v>
      </c>
      <c r="B4772" t="s">
        <v>528</v>
      </c>
      <c r="C4772" t="str">
        <f>TEXT(D4772, "mmm")</f>
        <v>Apr</v>
      </c>
      <c r="D4772" s="1">
        <v>45397</v>
      </c>
      <c r="E4772" t="s">
        <v>529</v>
      </c>
      <c r="F4772" t="s">
        <v>101</v>
      </c>
      <c r="G4772">
        <v>248712</v>
      </c>
      <c r="H4772">
        <v>1.43</v>
      </c>
      <c r="I4772">
        <v>355658.16</v>
      </c>
      <c r="J4772" t="s">
        <v>86</v>
      </c>
      <c r="K4772">
        <v>0.12587417717452129</v>
      </c>
      <c r="L4772">
        <v>12.587400000000001</v>
      </c>
      <c r="M4772" t="s">
        <v>82</v>
      </c>
    </row>
    <row r="4773" spans="1:13">
      <c r="A4773" t="s">
        <v>133</v>
      </c>
      <c r="B4773" t="s">
        <v>134</v>
      </c>
      <c r="C4773" t="str">
        <f>TEXT(D4773, "mmm")</f>
        <v>Apr</v>
      </c>
      <c r="D4773" s="1">
        <v>45397</v>
      </c>
      <c r="E4773" t="s">
        <v>102</v>
      </c>
      <c r="F4773" t="s">
        <v>101</v>
      </c>
      <c r="G4773">
        <v>2973</v>
      </c>
      <c r="H4773">
        <v>9.94</v>
      </c>
      <c r="I4773">
        <v>29551.62</v>
      </c>
      <c r="J4773" t="s">
        <v>81</v>
      </c>
      <c r="K4773">
        <v>-2.012191935077734E-3</v>
      </c>
      <c r="L4773">
        <v>-0.20119999999999999</v>
      </c>
      <c r="M4773" t="s">
        <v>82</v>
      </c>
    </row>
    <row r="4774" spans="1:13">
      <c r="A4774" t="s">
        <v>133</v>
      </c>
      <c r="B4774" t="s">
        <v>134</v>
      </c>
      <c r="C4774" t="str">
        <f>TEXT(D4774, "mmm")</f>
        <v>Apr</v>
      </c>
      <c r="D4774" s="1">
        <v>45397</v>
      </c>
      <c r="E4774" t="s">
        <v>100</v>
      </c>
      <c r="F4774" t="s">
        <v>101</v>
      </c>
      <c r="G4774">
        <v>2973</v>
      </c>
      <c r="H4774">
        <v>9.94</v>
      </c>
      <c r="I4774">
        <v>29551.62</v>
      </c>
      <c r="J4774" t="s">
        <v>81</v>
      </c>
      <c r="K4774">
        <v>-2.012191935077734E-3</v>
      </c>
      <c r="L4774">
        <v>-0.20119999999999999</v>
      </c>
      <c r="M4774" t="s">
        <v>82</v>
      </c>
    </row>
    <row r="4775" spans="1:13">
      <c r="A4775" t="s">
        <v>2942</v>
      </c>
      <c r="B4775" t="s">
        <v>2943</v>
      </c>
      <c r="C4775" t="str">
        <f>TEXT(D4775, "mmm")</f>
        <v>Apr</v>
      </c>
      <c r="D4775" s="1">
        <v>45398</v>
      </c>
      <c r="E4775" t="s">
        <v>2944</v>
      </c>
      <c r="F4775" t="s">
        <v>80</v>
      </c>
      <c r="G4775">
        <v>7142</v>
      </c>
      <c r="H4775">
        <v>28</v>
      </c>
      <c r="I4775">
        <v>199976</v>
      </c>
      <c r="J4775" t="s">
        <v>81</v>
      </c>
      <c r="K4775">
        <v>7.7519345349179591E-3</v>
      </c>
      <c r="L4775">
        <v>0.7752</v>
      </c>
      <c r="M4775" t="s">
        <v>82</v>
      </c>
    </row>
    <row r="4776" spans="1:13">
      <c r="A4776" t="s">
        <v>1617</v>
      </c>
      <c r="B4776" t="s">
        <v>1618</v>
      </c>
      <c r="C4776" t="str">
        <f>TEXT(D4776, "mmm")</f>
        <v>Apr</v>
      </c>
      <c r="D4776" s="1">
        <v>45398</v>
      </c>
      <c r="E4776" t="s">
        <v>1659</v>
      </c>
      <c r="F4776" t="s">
        <v>80</v>
      </c>
      <c r="G4776">
        <v>189</v>
      </c>
      <c r="H4776">
        <v>97.73</v>
      </c>
      <c r="I4776">
        <v>18470.97</v>
      </c>
      <c r="J4776" t="s">
        <v>86</v>
      </c>
      <c r="K4776">
        <v>2.7147806095083601E-2</v>
      </c>
      <c r="L4776">
        <v>2.7147999999999999</v>
      </c>
      <c r="M4776" t="s">
        <v>82</v>
      </c>
    </row>
    <row r="4777" spans="1:13">
      <c r="A4777" t="s">
        <v>129</v>
      </c>
      <c r="B4777" t="s">
        <v>130</v>
      </c>
      <c r="C4777" t="str">
        <f>TEXT(D4777, "mmm")</f>
        <v>Apr</v>
      </c>
      <c r="D4777" s="1">
        <v>45398</v>
      </c>
      <c r="E4777" t="s">
        <v>111</v>
      </c>
      <c r="F4777" t="s">
        <v>101</v>
      </c>
      <c r="G4777">
        <v>30500</v>
      </c>
      <c r="H4777">
        <v>6.7</v>
      </c>
      <c r="I4777">
        <v>204350</v>
      </c>
      <c r="J4777" t="s">
        <v>81</v>
      </c>
      <c r="K4777">
        <v>-1.485918106016948E-3</v>
      </c>
      <c r="L4777">
        <v>-0.14860000000000001</v>
      </c>
      <c r="M4777" t="s">
        <v>82</v>
      </c>
    </row>
    <row r="4778" spans="1:13">
      <c r="A4778" t="s">
        <v>129</v>
      </c>
      <c r="B4778" t="s">
        <v>130</v>
      </c>
      <c r="C4778" t="str">
        <f>TEXT(D4778, "mmm")</f>
        <v>Apr</v>
      </c>
      <c r="D4778" s="1">
        <v>45398</v>
      </c>
      <c r="E4778" t="s">
        <v>109</v>
      </c>
      <c r="F4778" t="s">
        <v>101</v>
      </c>
      <c r="G4778">
        <v>30500</v>
      </c>
      <c r="H4778">
        <v>6.7</v>
      </c>
      <c r="I4778">
        <v>204350</v>
      </c>
      <c r="J4778" t="s">
        <v>81</v>
      </c>
      <c r="K4778">
        <v>-1.485918106016948E-3</v>
      </c>
      <c r="L4778">
        <v>-0.14860000000000001</v>
      </c>
      <c r="M4778" t="s">
        <v>82</v>
      </c>
    </row>
    <row r="4779" spans="1:13">
      <c r="A4779" t="s">
        <v>129</v>
      </c>
      <c r="B4779" t="s">
        <v>130</v>
      </c>
      <c r="C4779" t="str">
        <f>TEXT(D4779, "mmm")</f>
        <v>Apr</v>
      </c>
      <c r="D4779" s="1">
        <v>45398</v>
      </c>
      <c r="E4779" t="s">
        <v>110</v>
      </c>
      <c r="F4779" t="s">
        <v>101</v>
      </c>
      <c r="G4779">
        <v>30500</v>
      </c>
      <c r="H4779">
        <v>6.7</v>
      </c>
      <c r="I4779">
        <v>204350</v>
      </c>
      <c r="J4779" t="s">
        <v>81</v>
      </c>
      <c r="K4779">
        <v>-1.485918106016948E-3</v>
      </c>
      <c r="L4779">
        <v>-0.14860000000000001</v>
      </c>
      <c r="M4779" t="s">
        <v>82</v>
      </c>
    </row>
    <row r="4780" spans="1:13">
      <c r="A4780" t="s">
        <v>2477</v>
      </c>
      <c r="B4780" t="s">
        <v>2478</v>
      </c>
      <c r="C4780" t="str">
        <f>TEXT(D4780, "mmm")</f>
        <v>Apr</v>
      </c>
      <c r="D4780" s="1">
        <v>45398</v>
      </c>
      <c r="E4780" t="s">
        <v>2480</v>
      </c>
      <c r="F4780" t="s">
        <v>101</v>
      </c>
      <c r="G4780">
        <v>12850</v>
      </c>
      <c r="H4780">
        <v>16.95</v>
      </c>
      <c r="I4780">
        <v>217807.5</v>
      </c>
      <c r="J4780" t="s">
        <v>86</v>
      </c>
      <c r="K4780">
        <v>6.6587464206739222E-2</v>
      </c>
      <c r="L4780">
        <v>6.6586999999999996</v>
      </c>
      <c r="M4780" t="s">
        <v>82</v>
      </c>
    </row>
    <row r="4781" spans="1:13">
      <c r="A4781" t="s">
        <v>2477</v>
      </c>
      <c r="B4781" t="s">
        <v>2478</v>
      </c>
      <c r="C4781" t="str">
        <f>TEXT(D4781, "mmm")</f>
        <v>Apr</v>
      </c>
      <c r="D4781" s="1">
        <v>45398</v>
      </c>
      <c r="E4781" t="s">
        <v>2492</v>
      </c>
      <c r="F4781" t="s">
        <v>128</v>
      </c>
      <c r="G4781">
        <v>12850</v>
      </c>
      <c r="H4781">
        <v>16.95</v>
      </c>
      <c r="I4781">
        <v>217807.5</v>
      </c>
      <c r="J4781" t="s">
        <v>86</v>
      </c>
      <c r="K4781">
        <v>6.6587464206739222E-2</v>
      </c>
      <c r="L4781">
        <v>6.6586999999999996</v>
      </c>
      <c r="M4781" t="s">
        <v>82</v>
      </c>
    </row>
    <row r="4782" spans="1:13">
      <c r="A4782" t="s">
        <v>2942</v>
      </c>
      <c r="B4782" t="s">
        <v>2943</v>
      </c>
      <c r="C4782" t="str">
        <f>TEXT(D4782, "mmm")</f>
        <v>Apr</v>
      </c>
      <c r="D4782" s="1">
        <v>45398</v>
      </c>
      <c r="E4782" t="s">
        <v>2945</v>
      </c>
      <c r="F4782" t="s">
        <v>80</v>
      </c>
      <c r="G4782">
        <v>10714</v>
      </c>
      <c r="H4782">
        <v>28</v>
      </c>
      <c r="I4782">
        <v>299992</v>
      </c>
      <c r="J4782" t="s">
        <v>81</v>
      </c>
      <c r="K4782">
        <v>7.7519345349179591E-3</v>
      </c>
      <c r="L4782">
        <v>0.7752</v>
      </c>
      <c r="M4782" t="s">
        <v>82</v>
      </c>
    </row>
    <row r="4783" spans="1:13">
      <c r="A4783" t="s">
        <v>2942</v>
      </c>
      <c r="B4783" t="s">
        <v>2943</v>
      </c>
      <c r="C4783" t="str">
        <f>TEXT(D4783, "mmm")</f>
        <v>Apr</v>
      </c>
      <c r="D4783" s="1">
        <v>45398</v>
      </c>
      <c r="E4783" t="s">
        <v>2946</v>
      </c>
      <c r="F4783" t="s">
        <v>80</v>
      </c>
      <c r="G4783">
        <v>107142</v>
      </c>
      <c r="H4783">
        <v>28</v>
      </c>
      <c r="I4783">
        <v>2999976</v>
      </c>
      <c r="J4783" t="s">
        <v>86</v>
      </c>
      <c r="K4783">
        <v>7.7519345349179591E-3</v>
      </c>
      <c r="L4783">
        <v>0.7752</v>
      </c>
      <c r="M4783" t="s">
        <v>82</v>
      </c>
    </row>
    <row r="4784" spans="1:13">
      <c r="A4784" t="s">
        <v>2947</v>
      </c>
      <c r="B4784" t="s">
        <v>2948</v>
      </c>
      <c r="C4784" t="str">
        <f>TEXT(D4784, "mmm")</f>
        <v>Apr</v>
      </c>
      <c r="D4784" s="1">
        <v>45398</v>
      </c>
      <c r="E4784" t="s">
        <v>2949</v>
      </c>
      <c r="F4784" t="s">
        <v>101</v>
      </c>
      <c r="G4784">
        <v>2434</v>
      </c>
      <c r="H4784">
        <v>7.84</v>
      </c>
      <c r="I4784">
        <v>19082.560000000001</v>
      </c>
      <c r="J4784" t="s">
        <v>86</v>
      </c>
      <c r="K4784">
        <v>8.9399964678729127E-3</v>
      </c>
      <c r="L4784">
        <v>0.89400000000000002</v>
      </c>
      <c r="M4784" t="s">
        <v>82</v>
      </c>
    </row>
    <row r="4785" spans="1:13">
      <c r="A4785" t="s">
        <v>498</v>
      </c>
      <c r="B4785" t="s">
        <v>499</v>
      </c>
      <c r="C4785" t="str">
        <f>TEXT(D4785, "mmm")</f>
        <v>Apr</v>
      </c>
      <c r="D4785" s="1">
        <v>45398</v>
      </c>
      <c r="E4785" t="s">
        <v>1308</v>
      </c>
      <c r="F4785" t="s">
        <v>1309</v>
      </c>
      <c r="G4785">
        <v>200</v>
      </c>
      <c r="H4785">
        <v>308.99</v>
      </c>
      <c r="I4785">
        <v>61798</v>
      </c>
      <c r="J4785" t="s">
        <v>81</v>
      </c>
      <c r="K4785">
        <v>-0.1045751701123452</v>
      </c>
      <c r="L4785">
        <v>-10.4575</v>
      </c>
      <c r="M4785" t="s">
        <v>82</v>
      </c>
    </row>
    <row r="4786" spans="1:13">
      <c r="A4786" t="s">
        <v>2942</v>
      </c>
      <c r="B4786" t="s">
        <v>2943</v>
      </c>
      <c r="C4786" t="str">
        <f>TEXT(D4786, "mmm")</f>
        <v>Apr</v>
      </c>
      <c r="D4786" s="1">
        <v>45398</v>
      </c>
      <c r="E4786" t="s">
        <v>2950</v>
      </c>
      <c r="F4786" t="s">
        <v>80</v>
      </c>
      <c r="G4786">
        <v>71428</v>
      </c>
      <c r="H4786">
        <v>28</v>
      </c>
      <c r="I4786">
        <v>1999984</v>
      </c>
      <c r="J4786" t="s">
        <v>86</v>
      </c>
      <c r="K4786">
        <v>7.7519345349179591E-3</v>
      </c>
      <c r="L4786">
        <v>0.7752</v>
      </c>
      <c r="M4786" t="s">
        <v>82</v>
      </c>
    </row>
    <row r="4787" spans="1:13">
      <c r="A4787" t="s">
        <v>2942</v>
      </c>
      <c r="B4787" t="s">
        <v>2943</v>
      </c>
      <c r="C4787" t="str">
        <f>TEXT(D4787, "mmm")</f>
        <v>Apr</v>
      </c>
      <c r="D4787" s="1">
        <v>45398</v>
      </c>
      <c r="E4787" t="s">
        <v>2951</v>
      </c>
      <c r="F4787" t="s">
        <v>80</v>
      </c>
      <c r="G4787">
        <v>8928</v>
      </c>
      <c r="H4787">
        <v>28</v>
      </c>
      <c r="I4787">
        <v>249984</v>
      </c>
      <c r="J4787" t="s">
        <v>81</v>
      </c>
      <c r="K4787">
        <v>7.7519345349179591E-3</v>
      </c>
      <c r="L4787">
        <v>0.7752</v>
      </c>
      <c r="M4787" t="s">
        <v>82</v>
      </c>
    </row>
    <row r="4788" spans="1:13">
      <c r="A4788" t="s">
        <v>2942</v>
      </c>
      <c r="B4788" t="s">
        <v>2943</v>
      </c>
      <c r="C4788" t="str">
        <f>TEXT(D4788, "mmm")</f>
        <v>Apr</v>
      </c>
      <c r="D4788" s="1">
        <v>45398</v>
      </c>
      <c r="E4788" t="s">
        <v>2952</v>
      </c>
      <c r="F4788" t="s">
        <v>80</v>
      </c>
      <c r="G4788">
        <v>892</v>
      </c>
      <c r="H4788">
        <v>28</v>
      </c>
      <c r="I4788">
        <v>24976</v>
      </c>
      <c r="J4788" t="s">
        <v>81</v>
      </c>
      <c r="K4788">
        <v>7.7519345349179591E-3</v>
      </c>
      <c r="L4788">
        <v>0.7752</v>
      </c>
      <c r="M4788" t="s">
        <v>82</v>
      </c>
    </row>
    <row r="4789" spans="1:13">
      <c r="A4789" t="s">
        <v>2897</v>
      </c>
      <c r="B4789" t="s">
        <v>2898</v>
      </c>
      <c r="C4789" t="str">
        <f>TEXT(D4789, "mmm")</f>
        <v>Apr</v>
      </c>
      <c r="D4789" s="1">
        <v>45398</v>
      </c>
      <c r="E4789" t="s">
        <v>2899</v>
      </c>
      <c r="F4789" t="s">
        <v>217</v>
      </c>
      <c r="G4789">
        <v>8709</v>
      </c>
      <c r="H4789">
        <v>13.5</v>
      </c>
      <c r="I4789">
        <v>117571.5</v>
      </c>
      <c r="J4789" t="s">
        <v>86</v>
      </c>
      <c r="K4789">
        <v>1.539590426500026E-2</v>
      </c>
      <c r="L4789">
        <v>1.5396000000000001</v>
      </c>
      <c r="M4789" t="s">
        <v>82</v>
      </c>
    </row>
    <row r="4790" spans="1:13">
      <c r="A4790" t="s">
        <v>1617</v>
      </c>
      <c r="B4790" t="s">
        <v>1618</v>
      </c>
      <c r="C4790" t="str">
        <f>TEXT(D4790, "mmm")</f>
        <v>Apr</v>
      </c>
      <c r="D4790" s="1">
        <v>45398</v>
      </c>
      <c r="E4790" t="s">
        <v>1619</v>
      </c>
      <c r="F4790" t="s">
        <v>80</v>
      </c>
      <c r="G4790">
        <v>136</v>
      </c>
      <c r="H4790">
        <v>97.73</v>
      </c>
      <c r="I4790">
        <v>13291.28</v>
      </c>
      <c r="J4790" t="s">
        <v>81</v>
      </c>
      <c r="K4790">
        <v>2.7147806095083601E-2</v>
      </c>
      <c r="L4790">
        <v>2.7147999999999999</v>
      </c>
      <c r="M4790" t="s">
        <v>82</v>
      </c>
    </row>
    <row r="4791" spans="1:13">
      <c r="A4791" t="s">
        <v>1617</v>
      </c>
      <c r="B4791" t="s">
        <v>1618</v>
      </c>
      <c r="C4791" t="str">
        <f>TEXT(D4791, "mmm")</f>
        <v>Apr</v>
      </c>
      <c r="D4791" s="1">
        <v>45398</v>
      </c>
      <c r="E4791" t="s">
        <v>1643</v>
      </c>
      <c r="F4791" t="s">
        <v>80</v>
      </c>
      <c r="G4791">
        <v>146</v>
      </c>
      <c r="H4791">
        <v>97.73</v>
      </c>
      <c r="I4791">
        <v>14268.58</v>
      </c>
      <c r="J4791" t="s">
        <v>81</v>
      </c>
      <c r="K4791">
        <v>2.7147806095083601E-2</v>
      </c>
      <c r="L4791">
        <v>2.7147999999999999</v>
      </c>
      <c r="M4791" t="s">
        <v>82</v>
      </c>
    </row>
    <row r="4792" spans="1:13">
      <c r="A4792" t="s">
        <v>2942</v>
      </c>
      <c r="B4792" t="s">
        <v>2943</v>
      </c>
      <c r="C4792" t="str">
        <f>TEXT(D4792, "mmm")</f>
        <v>Apr</v>
      </c>
      <c r="D4792" s="1">
        <v>45398</v>
      </c>
      <c r="E4792" t="s">
        <v>2953</v>
      </c>
      <c r="F4792" t="s">
        <v>80</v>
      </c>
      <c r="G4792">
        <v>3571</v>
      </c>
      <c r="H4792">
        <v>28</v>
      </c>
      <c r="I4792">
        <v>99988</v>
      </c>
      <c r="J4792" t="s">
        <v>81</v>
      </c>
      <c r="K4792">
        <v>7.7519345349179591E-3</v>
      </c>
      <c r="L4792">
        <v>0.7752</v>
      </c>
      <c r="M4792" t="s">
        <v>82</v>
      </c>
    </row>
    <row r="4793" spans="1:13">
      <c r="A4793" t="s">
        <v>2942</v>
      </c>
      <c r="B4793" t="s">
        <v>2943</v>
      </c>
      <c r="C4793" t="str">
        <f>TEXT(D4793, "mmm")</f>
        <v>Apr</v>
      </c>
      <c r="D4793" s="1">
        <v>45398</v>
      </c>
      <c r="E4793" t="s">
        <v>2954</v>
      </c>
      <c r="F4793" t="s">
        <v>80</v>
      </c>
      <c r="G4793">
        <v>8928</v>
      </c>
      <c r="H4793">
        <v>28</v>
      </c>
      <c r="I4793">
        <v>249984</v>
      </c>
      <c r="J4793" t="s">
        <v>81</v>
      </c>
      <c r="K4793">
        <v>7.7519345349179591E-3</v>
      </c>
      <c r="L4793">
        <v>0.7752</v>
      </c>
      <c r="M4793" t="s">
        <v>82</v>
      </c>
    </row>
    <row r="4794" spans="1:13">
      <c r="A4794" t="s">
        <v>2942</v>
      </c>
      <c r="B4794" t="s">
        <v>2943</v>
      </c>
      <c r="C4794" t="str">
        <f>TEXT(D4794, "mmm")</f>
        <v>Apr</v>
      </c>
      <c r="D4794" s="1">
        <v>45398</v>
      </c>
      <c r="E4794" t="s">
        <v>2955</v>
      </c>
      <c r="F4794" t="s">
        <v>118</v>
      </c>
      <c r="G4794">
        <v>26786</v>
      </c>
      <c r="H4794">
        <v>28</v>
      </c>
      <c r="I4794">
        <v>750008</v>
      </c>
      <c r="J4794" t="s">
        <v>81</v>
      </c>
      <c r="K4794">
        <v>7.7519345349179591E-3</v>
      </c>
      <c r="L4794">
        <v>0.7752</v>
      </c>
      <c r="M4794" t="s">
        <v>82</v>
      </c>
    </row>
    <row r="4795" spans="1:13">
      <c r="A4795" t="s">
        <v>2942</v>
      </c>
      <c r="B4795" t="s">
        <v>2943</v>
      </c>
      <c r="C4795" t="str">
        <f>TEXT(D4795, "mmm")</f>
        <v>Apr</v>
      </c>
      <c r="D4795" s="1">
        <v>45398</v>
      </c>
      <c r="E4795" t="s">
        <v>2956</v>
      </c>
      <c r="F4795" t="s">
        <v>118</v>
      </c>
      <c r="G4795">
        <v>18000</v>
      </c>
      <c r="H4795">
        <v>28</v>
      </c>
      <c r="I4795">
        <v>504000</v>
      </c>
      <c r="J4795" t="s">
        <v>81</v>
      </c>
      <c r="K4795">
        <v>7.7519345349179591E-3</v>
      </c>
      <c r="L4795">
        <v>0.7752</v>
      </c>
      <c r="M4795" t="s">
        <v>82</v>
      </c>
    </row>
    <row r="4796" spans="1:13">
      <c r="A4796" t="s">
        <v>263</v>
      </c>
      <c r="B4796" t="s">
        <v>264</v>
      </c>
      <c r="C4796" t="str">
        <f>TEXT(D4796, "mmm")</f>
        <v>Apr</v>
      </c>
      <c r="D4796" s="1">
        <v>45398</v>
      </c>
      <c r="E4796" t="s">
        <v>100</v>
      </c>
      <c r="F4796" t="s">
        <v>101</v>
      </c>
      <c r="G4796">
        <v>32876</v>
      </c>
      <c r="H4796">
        <v>12.03</v>
      </c>
      <c r="I4796">
        <v>395498.28</v>
      </c>
      <c r="J4796" t="s">
        <v>86</v>
      </c>
      <c r="K4796">
        <v>-1.237639490891174E-2</v>
      </c>
      <c r="L4796">
        <v>-1.2376</v>
      </c>
      <c r="M4796" t="s">
        <v>82</v>
      </c>
    </row>
    <row r="4797" spans="1:13">
      <c r="A4797" t="s">
        <v>263</v>
      </c>
      <c r="B4797" t="s">
        <v>264</v>
      </c>
      <c r="C4797" t="str">
        <f>TEXT(D4797, "mmm")</f>
        <v>Apr</v>
      </c>
      <c r="D4797" s="1">
        <v>45398</v>
      </c>
      <c r="E4797" t="s">
        <v>102</v>
      </c>
      <c r="F4797" t="s">
        <v>101</v>
      </c>
      <c r="G4797">
        <v>32876</v>
      </c>
      <c r="H4797">
        <v>12.03</v>
      </c>
      <c r="I4797">
        <v>395498.28</v>
      </c>
      <c r="J4797" t="s">
        <v>86</v>
      </c>
      <c r="K4797">
        <v>-1.237639490891174E-2</v>
      </c>
      <c r="L4797">
        <v>-1.2376</v>
      </c>
      <c r="M4797" t="s">
        <v>82</v>
      </c>
    </row>
    <row r="4798" spans="1:13">
      <c r="A4798" t="s">
        <v>1786</v>
      </c>
      <c r="B4798" t="s">
        <v>1787</v>
      </c>
      <c r="C4798" t="str">
        <f>TEXT(D4798, "mmm")</f>
        <v>Apr</v>
      </c>
      <c r="D4798" s="1">
        <v>45398</v>
      </c>
      <c r="E4798" t="s">
        <v>2936</v>
      </c>
      <c r="F4798" t="s">
        <v>101</v>
      </c>
      <c r="G4798">
        <v>6711</v>
      </c>
      <c r="H4798">
        <v>2.74</v>
      </c>
      <c r="I4798">
        <v>18388.14</v>
      </c>
      <c r="J4798" t="s">
        <v>81</v>
      </c>
      <c r="K4798">
        <v>5.8608089638398482E-2</v>
      </c>
      <c r="L4798">
        <v>5.8608000000000002</v>
      </c>
      <c r="M4798" t="s">
        <v>82</v>
      </c>
    </row>
    <row r="4799" spans="1:13">
      <c r="A4799" t="s">
        <v>559</v>
      </c>
      <c r="B4799" t="s">
        <v>560</v>
      </c>
      <c r="C4799" t="str">
        <f>TEXT(D4799, "mmm")</f>
        <v>Apr</v>
      </c>
      <c r="D4799" s="1">
        <v>45398</v>
      </c>
      <c r="E4799" t="s">
        <v>613</v>
      </c>
      <c r="F4799" t="s">
        <v>80</v>
      </c>
      <c r="G4799">
        <v>2500</v>
      </c>
      <c r="H4799">
        <v>10.01</v>
      </c>
      <c r="I4799">
        <v>25025</v>
      </c>
      <c r="J4799" t="s">
        <v>81</v>
      </c>
      <c r="K4799">
        <v>6.3636290831991182E-2</v>
      </c>
      <c r="L4799">
        <v>6.3635999999999999</v>
      </c>
      <c r="M4799" t="s">
        <v>82</v>
      </c>
    </row>
    <row r="4800" spans="1:13">
      <c r="A4800" t="s">
        <v>1786</v>
      </c>
      <c r="B4800" t="s">
        <v>1787</v>
      </c>
      <c r="C4800" t="str">
        <f>TEXT(D4800, "mmm")</f>
        <v>Apr</v>
      </c>
      <c r="D4800" s="1">
        <v>45398</v>
      </c>
      <c r="E4800" t="s">
        <v>2937</v>
      </c>
      <c r="F4800" t="s">
        <v>101</v>
      </c>
      <c r="G4800">
        <v>6711</v>
      </c>
      <c r="H4800">
        <v>2.74</v>
      </c>
      <c r="I4800">
        <v>18388.14</v>
      </c>
      <c r="J4800" t="s">
        <v>81</v>
      </c>
      <c r="K4800">
        <v>5.8608089638398482E-2</v>
      </c>
      <c r="L4800">
        <v>5.8608000000000002</v>
      </c>
      <c r="M4800" t="s">
        <v>82</v>
      </c>
    </row>
    <row r="4801" spans="1:13">
      <c r="A4801" t="s">
        <v>1786</v>
      </c>
      <c r="B4801" t="s">
        <v>1787</v>
      </c>
      <c r="C4801" t="str">
        <f>TEXT(D4801, "mmm")</f>
        <v>Apr</v>
      </c>
      <c r="D4801" s="1">
        <v>45398</v>
      </c>
      <c r="E4801" t="s">
        <v>2938</v>
      </c>
      <c r="F4801" t="s">
        <v>101</v>
      </c>
      <c r="G4801">
        <v>6711</v>
      </c>
      <c r="H4801">
        <v>2.74</v>
      </c>
      <c r="I4801">
        <v>18388.14</v>
      </c>
      <c r="J4801" t="s">
        <v>81</v>
      </c>
      <c r="K4801">
        <v>5.8608089638398482E-2</v>
      </c>
      <c r="L4801">
        <v>5.8608000000000002</v>
      </c>
      <c r="M4801" t="s">
        <v>82</v>
      </c>
    </row>
    <row r="4802" spans="1:13">
      <c r="A4802" t="s">
        <v>2942</v>
      </c>
      <c r="B4802" t="s">
        <v>2943</v>
      </c>
      <c r="C4802" t="str">
        <f>TEXT(D4802, "mmm")</f>
        <v>Apr</v>
      </c>
      <c r="D4802" s="1">
        <v>45398</v>
      </c>
      <c r="E4802" t="s">
        <v>2957</v>
      </c>
      <c r="F4802" t="s">
        <v>80</v>
      </c>
      <c r="G4802">
        <v>35714</v>
      </c>
      <c r="H4802">
        <v>28</v>
      </c>
      <c r="I4802">
        <v>999992</v>
      </c>
      <c r="J4802" t="s">
        <v>86</v>
      </c>
      <c r="K4802">
        <v>7.7519345349179591E-3</v>
      </c>
      <c r="L4802">
        <v>0.7752</v>
      </c>
      <c r="M4802" t="s">
        <v>82</v>
      </c>
    </row>
    <row r="4803" spans="1:13">
      <c r="A4803" t="s">
        <v>2942</v>
      </c>
      <c r="B4803" t="s">
        <v>2943</v>
      </c>
      <c r="C4803" t="str">
        <f>TEXT(D4803, "mmm")</f>
        <v>Apr</v>
      </c>
      <c r="D4803" s="1">
        <v>45398</v>
      </c>
      <c r="E4803" t="s">
        <v>2958</v>
      </c>
      <c r="F4803" t="s">
        <v>80</v>
      </c>
      <c r="G4803">
        <v>3571</v>
      </c>
      <c r="H4803">
        <v>28</v>
      </c>
      <c r="I4803">
        <v>99988</v>
      </c>
      <c r="J4803" t="s">
        <v>81</v>
      </c>
      <c r="K4803">
        <v>7.7519345349179591E-3</v>
      </c>
      <c r="L4803">
        <v>0.7752</v>
      </c>
      <c r="M4803" t="s">
        <v>82</v>
      </c>
    </row>
    <row r="4804" spans="1:13">
      <c r="A4804" t="s">
        <v>1617</v>
      </c>
      <c r="B4804" t="s">
        <v>1618</v>
      </c>
      <c r="C4804" t="str">
        <f>TEXT(D4804, "mmm")</f>
        <v>Apr</v>
      </c>
      <c r="D4804" s="1">
        <v>45398</v>
      </c>
      <c r="E4804" t="s">
        <v>1639</v>
      </c>
      <c r="F4804" t="s">
        <v>80</v>
      </c>
      <c r="G4804">
        <v>167</v>
      </c>
      <c r="H4804">
        <v>97.73</v>
      </c>
      <c r="I4804">
        <v>16320.91</v>
      </c>
      <c r="J4804" t="s">
        <v>86</v>
      </c>
      <c r="K4804">
        <v>2.7147806095083601E-2</v>
      </c>
      <c r="L4804">
        <v>2.7147999999999999</v>
      </c>
      <c r="M4804" t="s">
        <v>82</v>
      </c>
    </row>
    <row r="4805" spans="1:13">
      <c r="A4805" t="s">
        <v>2959</v>
      </c>
      <c r="B4805" t="s">
        <v>2960</v>
      </c>
      <c r="C4805" t="str">
        <f>TEXT(D4805, "mmm")</f>
        <v>Apr</v>
      </c>
      <c r="D4805" s="1">
        <v>45398</v>
      </c>
      <c r="E4805" t="s">
        <v>2961</v>
      </c>
      <c r="F4805" t="s">
        <v>101</v>
      </c>
      <c r="G4805">
        <v>6620</v>
      </c>
      <c r="H4805">
        <v>2.5</v>
      </c>
      <c r="I4805">
        <v>16550</v>
      </c>
      <c r="J4805" t="s">
        <v>81</v>
      </c>
      <c r="K4805">
        <v>0.1119999885559082</v>
      </c>
      <c r="L4805">
        <v>11.2</v>
      </c>
      <c r="M4805" t="s">
        <v>82</v>
      </c>
    </row>
    <row r="4806" spans="1:13">
      <c r="A4806" t="s">
        <v>2959</v>
      </c>
      <c r="B4806" t="s">
        <v>2960</v>
      </c>
      <c r="C4806" t="str">
        <f>TEXT(D4806, "mmm")</f>
        <v>Apr</v>
      </c>
      <c r="D4806" s="1">
        <v>45398</v>
      </c>
      <c r="E4806" t="s">
        <v>2962</v>
      </c>
      <c r="F4806" t="s">
        <v>101</v>
      </c>
      <c r="G4806">
        <v>6620</v>
      </c>
      <c r="H4806">
        <v>2.5</v>
      </c>
      <c r="I4806">
        <v>16550</v>
      </c>
      <c r="J4806" t="s">
        <v>81</v>
      </c>
      <c r="K4806">
        <v>0.1119999885559082</v>
      </c>
      <c r="L4806">
        <v>11.2</v>
      </c>
      <c r="M4806" t="s">
        <v>82</v>
      </c>
    </row>
    <row r="4807" spans="1:13">
      <c r="A4807" t="s">
        <v>2942</v>
      </c>
      <c r="B4807" t="s">
        <v>2943</v>
      </c>
      <c r="C4807" t="str">
        <f>TEXT(D4807, "mmm")</f>
        <v>Apr</v>
      </c>
      <c r="D4807" s="1">
        <v>45398</v>
      </c>
      <c r="E4807" t="s">
        <v>2963</v>
      </c>
      <c r="F4807" t="s">
        <v>128</v>
      </c>
      <c r="G4807">
        <v>89285</v>
      </c>
      <c r="H4807">
        <v>28</v>
      </c>
      <c r="I4807">
        <v>2499980</v>
      </c>
      <c r="J4807" t="s">
        <v>86</v>
      </c>
      <c r="K4807">
        <v>7.7519345349179591E-3</v>
      </c>
      <c r="L4807">
        <v>0.7752</v>
      </c>
      <c r="M4807" t="s">
        <v>82</v>
      </c>
    </row>
    <row r="4808" spans="1:13">
      <c r="A4808" t="s">
        <v>2964</v>
      </c>
      <c r="B4808" t="s">
        <v>2965</v>
      </c>
      <c r="C4808" t="str">
        <f>TEXT(D4808, "mmm")</f>
        <v>Apr</v>
      </c>
      <c r="D4808" s="1">
        <v>45398</v>
      </c>
      <c r="E4808" t="s">
        <v>2966</v>
      </c>
      <c r="F4808" t="s">
        <v>101</v>
      </c>
      <c r="G4808">
        <v>2303599</v>
      </c>
      <c r="H4808">
        <v>1.78</v>
      </c>
      <c r="I4808">
        <v>4100406.22</v>
      </c>
      <c r="J4808" t="s">
        <v>86</v>
      </c>
      <c r="K4808">
        <v>8.8607630082533362E-2</v>
      </c>
      <c r="L4808">
        <v>8.8607999999999993</v>
      </c>
      <c r="M4808" t="s">
        <v>82</v>
      </c>
    </row>
    <row r="4809" spans="1:13">
      <c r="A4809" t="s">
        <v>1154</v>
      </c>
      <c r="B4809" t="s">
        <v>1155</v>
      </c>
      <c r="C4809" t="str">
        <f>TEXT(D4809, "mmm")</f>
        <v>Apr</v>
      </c>
      <c r="D4809" s="1">
        <v>45398</v>
      </c>
      <c r="E4809" t="s">
        <v>2967</v>
      </c>
      <c r="F4809" t="s">
        <v>128</v>
      </c>
      <c r="G4809">
        <v>432</v>
      </c>
      <c r="H4809">
        <v>232.22</v>
      </c>
      <c r="I4809">
        <v>100319.03999999999</v>
      </c>
      <c r="J4809" t="s">
        <v>86</v>
      </c>
      <c r="K4809">
        <v>-2.1244888003173031E-2</v>
      </c>
      <c r="L4809">
        <v>-2.1244999999999998</v>
      </c>
      <c r="M4809" t="s">
        <v>82</v>
      </c>
    </row>
    <row r="4810" spans="1:13">
      <c r="A4810" t="s">
        <v>780</v>
      </c>
      <c r="B4810" t="s">
        <v>781</v>
      </c>
      <c r="C4810" t="str">
        <f>TEXT(D4810, "mmm")</f>
        <v>Apr</v>
      </c>
      <c r="D4810" s="1">
        <v>45398</v>
      </c>
      <c r="E4810" t="s">
        <v>786</v>
      </c>
      <c r="F4810" t="s">
        <v>101</v>
      </c>
      <c r="G4810">
        <v>35985</v>
      </c>
      <c r="H4810">
        <v>20.22</v>
      </c>
      <c r="I4810">
        <v>727616.7</v>
      </c>
      <c r="J4810" t="s">
        <v>81</v>
      </c>
      <c r="K4810">
        <v>-7.75609830530678E-2</v>
      </c>
      <c r="L4810">
        <v>-7.7561</v>
      </c>
      <c r="M4810" t="s">
        <v>82</v>
      </c>
    </row>
    <row r="4811" spans="1:13">
      <c r="A4811" t="s">
        <v>780</v>
      </c>
      <c r="B4811" t="s">
        <v>781</v>
      </c>
      <c r="C4811" t="str">
        <f>TEXT(D4811, "mmm")</f>
        <v>Apr</v>
      </c>
      <c r="D4811" s="1">
        <v>45398</v>
      </c>
      <c r="E4811" t="s">
        <v>783</v>
      </c>
      <c r="F4811" t="s">
        <v>101</v>
      </c>
      <c r="G4811">
        <v>35985</v>
      </c>
      <c r="H4811">
        <v>20.22</v>
      </c>
      <c r="I4811">
        <v>727616.7</v>
      </c>
      <c r="J4811" t="s">
        <v>81</v>
      </c>
      <c r="K4811">
        <v>-7.75609830530678E-2</v>
      </c>
      <c r="L4811">
        <v>-7.7561</v>
      </c>
      <c r="M4811" t="s">
        <v>82</v>
      </c>
    </row>
    <row r="4812" spans="1:13">
      <c r="A4812" t="s">
        <v>780</v>
      </c>
      <c r="B4812" t="s">
        <v>781</v>
      </c>
      <c r="C4812" t="str">
        <f>TEXT(D4812, "mmm")</f>
        <v>Apr</v>
      </c>
      <c r="D4812" s="1">
        <v>45398</v>
      </c>
      <c r="E4812" t="s">
        <v>784</v>
      </c>
      <c r="F4812" t="s">
        <v>101</v>
      </c>
      <c r="G4812">
        <v>35985</v>
      </c>
      <c r="H4812">
        <v>20.22</v>
      </c>
      <c r="I4812">
        <v>727616.7</v>
      </c>
      <c r="J4812" t="s">
        <v>81</v>
      </c>
      <c r="K4812">
        <v>-7.75609830530678E-2</v>
      </c>
      <c r="L4812">
        <v>-7.7561</v>
      </c>
      <c r="M4812" t="s">
        <v>82</v>
      </c>
    </row>
    <row r="4813" spans="1:13">
      <c r="A4813" t="s">
        <v>780</v>
      </c>
      <c r="B4813" t="s">
        <v>781</v>
      </c>
      <c r="C4813" t="str">
        <f>TEXT(D4813, "mmm")</f>
        <v>Apr</v>
      </c>
      <c r="D4813" s="1">
        <v>45398</v>
      </c>
      <c r="E4813" t="s">
        <v>785</v>
      </c>
      <c r="F4813" t="s">
        <v>101</v>
      </c>
      <c r="G4813">
        <v>35985</v>
      </c>
      <c r="H4813">
        <v>20.22</v>
      </c>
      <c r="I4813">
        <v>727616.7</v>
      </c>
      <c r="J4813" t="s">
        <v>81</v>
      </c>
      <c r="K4813">
        <v>-7.75609830530678E-2</v>
      </c>
      <c r="L4813">
        <v>-7.7561</v>
      </c>
      <c r="M4813" t="s">
        <v>82</v>
      </c>
    </row>
    <row r="4814" spans="1:13">
      <c r="A4814" t="s">
        <v>780</v>
      </c>
      <c r="B4814" t="s">
        <v>781</v>
      </c>
      <c r="C4814" t="str">
        <f>TEXT(D4814, "mmm")</f>
        <v>Apr</v>
      </c>
      <c r="D4814" s="1">
        <v>45398</v>
      </c>
      <c r="E4814" t="s">
        <v>787</v>
      </c>
      <c r="F4814" t="s">
        <v>101</v>
      </c>
      <c r="G4814">
        <v>35985</v>
      </c>
      <c r="H4814">
        <v>20.22</v>
      </c>
      <c r="I4814">
        <v>727616.7</v>
      </c>
      <c r="J4814" t="s">
        <v>81</v>
      </c>
      <c r="K4814">
        <v>-7.75609830530678E-2</v>
      </c>
      <c r="L4814">
        <v>-7.7561</v>
      </c>
      <c r="M4814" t="s">
        <v>82</v>
      </c>
    </row>
    <row r="4815" spans="1:13">
      <c r="A4815" t="s">
        <v>780</v>
      </c>
      <c r="B4815" t="s">
        <v>781</v>
      </c>
      <c r="C4815" t="str">
        <f>TEXT(D4815, "mmm")</f>
        <v>Apr</v>
      </c>
      <c r="D4815" s="1">
        <v>45398</v>
      </c>
      <c r="E4815" t="s">
        <v>782</v>
      </c>
      <c r="F4815" t="s">
        <v>101</v>
      </c>
      <c r="G4815">
        <v>35985</v>
      </c>
      <c r="H4815">
        <v>20.22</v>
      </c>
      <c r="I4815">
        <v>727616.7</v>
      </c>
      <c r="J4815" t="s">
        <v>81</v>
      </c>
      <c r="K4815">
        <v>-7.75609830530678E-2</v>
      </c>
      <c r="L4815">
        <v>-7.7561</v>
      </c>
      <c r="M4815" t="s">
        <v>82</v>
      </c>
    </row>
    <row r="4816" spans="1:13">
      <c r="A4816" t="s">
        <v>2968</v>
      </c>
      <c r="B4816" t="s">
        <v>2969</v>
      </c>
      <c r="C4816" t="str">
        <f>TEXT(D4816, "mmm")</f>
        <v>Apr</v>
      </c>
      <c r="D4816" s="1">
        <v>45398</v>
      </c>
      <c r="E4816" t="s">
        <v>2970</v>
      </c>
      <c r="F4816" t="s">
        <v>80</v>
      </c>
      <c r="G4816">
        <v>5000</v>
      </c>
      <c r="H4816">
        <v>7150</v>
      </c>
      <c r="I4816">
        <v>35750000</v>
      </c>
      <c r="J4816" t="s">
        <v>86</v>
      </c>
      <c r="K4816">
        <v>-0.1476510249678655</v>
      </c>
      <c r="L4816">
        <v>-14.7651</v>
      </c>
      <c r="M4816" t="s">
        <v>82</v>
      </c>
    </row>
    <row r="4817" spans="1:13">
      <c r="A4817" t="s">
        <v>2942</v>
      </c>
      <c r="B4817" t="s">
        <v>2943</v>
      </c>
      <c r="C4817" t="str">
        <f>TEXT(D4817, "mmm")</f>
        <v>Apr</v>
      </c>
      <c r="D4817" s="1">
        <v>45398</v>
      </c>
      <c r="E4817" t="s">
        <v>2971</v>
      </c>
      <c r="F4817" t="s">
        <v>118</v>
      </c>
      <c r="G4817">
        <v>3571</v>
      </c>
      <c r="H4817">
        <v>28</v>
      </c>
      <c r="I4817">
        <v>99988</v>
      </c>
      <c r="J4817" t="s">
        <v>81</v>
      </c>
      <c r="K4817">
        <v>7.7519345349179591E-3</v>
      </c>
      <c r="L4817">
        <v>0.7752</v>
      </c>
      <c r="M4817" t="s">
        <v>82</v>
      </c>
    </row>
    <row r="4818" spans="1:13">
      <c r="A4818" t="s">
        <v>2942</v>
      </c>
      <c r="B4818" t="s">
        <v>2943</v>
      </c>
      <c r="C4818" t="str">
        <f>TEXT(D4818, "mmm")</f>
        <v>Apr</v>
      </c>
      <c r="D4818" s="1">
        <v>45398</v>
      </c>
      <c r="E4818" t="s">
        <v>2972</v>
      </c>
      <c r="F4818" t="s">
        <v>118</v>
      </c>
      <c r="G4818">
        <v>1785</v>
      </c>
      <c r="H4818">
        <v>28</v>
      </c>
      <c r="I4818">
        <v>49980</v>
      </c>
      <c r="J4818" t="s">
        <v>81</v>
      </c>
      <c r="K4818">
        <v>7.7519345349179591E-3</v>
      </c>
      <c r="L4818">
        <v>0.7752</v>
      </c>
      <c r="M4818" t="s">
        <v>82</v>
      </c>
    </row>
    <row r="4819" spans="1:13">
      <c r="A4819" t="s">
        <v>2942</v>
      </c>
      <c r="B4819" t="s">
        <v>2943</v>
      </c>
      <c r="C4819" t="str">
        <f>TEXT(D4819, "mmm")</f>
        <v>Apr</v>
      </c>
      <c r="D4819" s="1">
        <v>45398</v>
      </c>
      <c r="E4819" t="s">
        <v>2973</v>
      </c>
      <c r="F4819" t="s">
        <v>80</v>
      </c>
      <c r="G4819">
        <v>71428</v>
      </c>
      <c r="H4819">
        <v>28</v>
      </c>
      <c r="I4819">
        <v>1999984</v>
      </c>
      <c r="J4819" t="s">
        <v>86</v>
      </c>
      <c r="K4819">
        <v>7.7519345349179591E-3</v>
      </c>
      <c r="L4819">
        <v>0.7752</v>
      </c>
      <c r="M4819" t="s">
        <v>82</v>
      </c>
    </row>
    <row r="4820" spans="1:13">
      <c r="A4820" t="s">
        <v>2942</v>
      </c>
      <c r="B4820" t="s">
        <v>2943</v>
      </c>
      <c r="C4820" t="str">
        <f>TEXT(D4820, "mmm")</f>
        <v>Apr</v>
      </c>
      <c r="D4820" s="1">
        <v>45398</v>
      </c>
      <c r="E4820" t="s">
        <v>2974</v>
      </c>
      <c r="F4820" t="s">
        <v>118</v>
      </c>
      <c r="G4820">
        <v>17857</v>
      </c>
      <c r="H4820">
        <v>28</v>
      </c>
      <c r="I4820">
        <v>499996</v>
      </c>
      <c r="J4820" t="s">
        <v>81</v>
      </c>
      <c r="K4820">
        <v>7.7519345349179591E-3</v>
      </c>
      <c r="L4820">
        <v>0.7752</v>
      </c>
      <c r="M4820" t="s">
        <v>82</v>
      </c>
    </row>
    <row r="4821" spans="1:13">
      <c r="A4821" t="s">
        <v>2942</v>
      </c>
      <c r="B4821" t="s">
        <v>2943</v>
      </c>
      <c r="C4821" t="str">
        <f>TEXT(D4821, "mmm")</f>
        <v>Apr</v>
      </c>
      <c r="D4821" s="1">
        <v>45398</v>
      </c>
      <c r="E4821" t="s">
        <v>2975</v>
      </c>
      <c r="F4821" t="s">
        <v>118</v>
      </c>
      <c r="G4821">
        <v>17857</v>
      </c>
      <c r="H4821">
        <v>28</v>
      </c>
      <c r="I4821">
        <v>499996</v>
      </c>
      <c r="J4821" t="s">
        <v>81</v>
      </c>
      <c r="K4821">
        <v>7.7519345349179591E-3</v>
      </c>
      <c r="L4821">
        <v>0.7752</v>
      </c>
      <c r="M4821" t="s">
        <v>82</v>
      </c>
    </row>
    <row r="4822" spans="1:13">
      <c r="A4822" t="s">
        <v>1742</v>
      </c>
      <c r="B4822" t="s">
        <v>1743</v>
      </c>
      <c r="C4822" t="str">
        <f>TEXT(D4822, "mmm")</f>
        <v>Apr</v>
      </c>
      <c r="D4822" s="1">
        <v>45398</v>
      </c>
      <c r="E4822" t="s">
        <v>111</v>
      </c>
      <c r="F4822" t="s">
        <v>101</v>
      </c>
      <c r="G4822">
        <v>12000</v>
      </c>
      <c r="H4822">
        <v>22.58</v>
      </c>
      <c r="I4822">
        <v>270960</v>
      </c>
      <c r="J4822" t="s">
        <v>81</v>
      </c>
      <c r="K4822">
        <v>-5.5090346874331453E-2</v>
      </c>
      <c r="L4822">
        <v>-5.5090000000000003</v>
      </c>
      <c r="M4822" t="s">
        <v>82</v>
      </c>
    </row>
    <row r="4823" spans="1:13">
      <c r="A4823" t="s">
        <v>1742</v>
      </c>
      <c r="B4823" t="s">
        <v>1743</v>
      </c>
      <c r="C4823" t="str">
        <f>TEXT(D4823, "mmm")</f>
        <v>Apr</v>
      </c>
      <c r="D4823" s="1">
        <v>45398</v>
      </c>
      <c r="E4823" t="s">
        <v>109</v>
      </c>
      <c r="F4823" t="s">
        <v>101</v>
      </c>
      <c r="G4823">
        <v>12000</v>
      </c>
      <c r="H4823">
        <v>22.58</v>
      </c>
      <c r="I4823">
        <v>270960</v>
      </c>
      <c r="J4823" t="s">
        <v>81</v>
      </c>
      <c r="K4823">
        <v>-5.5090346874331453E-2</v>
      </c>
      <c r="L4823">
        <v>-5.5090000000000003</v>
      </c>
      <c r="M4823" t="s">
        <v>82</v>
      </c>
    </row>
    <row r="4824" spans="1:13">
      <c r="A4824" t="s">
        <v>1742</v>
      </c>
      <c r="B4824" t="s">
        <v>1743</v>
      </c>
      <c r="C4824" t="str">
        <f>TEXT(D4824, "mmm")</f>
        <v>Apr</v>
      </c>
      <c r="D4824" s="1">
        <v>45398</v>
      </c>
      <c r="E4824" t="s">
        <v>110</v>
      </c>
      <c r="F4824" t="s">
        <v>101</v>
      </c>
      <c r="G4824">
        <v>12000</v>
      </c>
      <c r="H4824">
        <v>22.58</v>
      </c>
      <c r="I4824">
        <v>270960</v>
      </c>
      <c r="J4824" t="s">
        <v>81</v>
      </c>
      <c r="K4824">
        <v>-5.5090346874331453E-2</v>
      </c>
      <c r="L4824">
        <v>-5.5090000000000003</v>
      </c>
      <c r="M4824" t="s">
        <v>82</v>
      </c>
    </row>
    <row r="4825" spans="1:13">
      <c r="A4825" t="s">
        <v>2477</v>
      </c>
      <c r="B4825" t="s">
        <v>2478</v>
      </c>
      <c r="C4825" t="str">
        <f>TEXT(D4825, "mmm")</f>
        <v>Apr</v>
      </c>
      <c r="D4825" s="1">
        <v>45398</v>
      </c>
      <c r="E4825" t="s">
        <v>2479</v>
      </c>
      <c r="F4825" t="s">
        <v>128</v>
      </c>
      <c r="G4825">
        <v>12850</v>
      </c>
      <c r="H4825">
        <v>16.95</v>
      </c>
      <c r="I4825">
        <v>217807.5</v>
      </c>
      <c r="J4825" t="s">
        <v>86</v>
      </c>
      <c r="K4825">
        <v>6.6587464206739222E-2</v>
      </c>
      <c r="L4825">
        <v>6.6586999999999996</v>
      </c>
      <c r="M4825" t="s">
        <v>82</v>
      </c>
    </row>
    <row r="4826" spans="1:13">
      <c r="A4826" t="s">
        <v>2976</v>
      </c>
      <c r="B4826" t="s">
        <v>2977</v>
      </c>
      <c r="C4826" t="str">
        <f>TEXT(D4826, "mmm")</f>
        <v>Apr</v>
      </c>
      <c r="D4826" s="1">
        <v>45398</v>
      </c>
      <c r="E4826" t="s">
        <v>2978</v>
      </c>
      <c r="F4826" t="s">
        <v>80</v>
      </c>
      <c r="G4826">
        <v>3856</v>
      </c>
      <c r="H4826">
        <v>18.760000000000002</v>
      </c>
      <c r="I4826">
        <v>72338.560000000012</v>
      </c>
      <c r="J4826" t="s">
        <v>81</v>
      </c>
      <c r="K4826">
        <v>0.14625322314805581</v>
      </c>
      <c r="L4826">
        <v>14.625299999999999</v>
      </c>
      <c r="M4826" t="s">
        <v>82</v>
      </c>
    </row>
    <row r="4827" spans="1:13">
      <c r="A4827" t="s">
        <v>2976</v>
      </c>
      <c r="B4827" t="s">
        <v>2977</v>
      </c>
      <c r="C4827" t="str">
        <f>TEXT(D4827, "mmm")</f>
        <v>Apr</v>
      </c>
      <c r="D4827" s="1">
        <v>45398</v>
      </c>
      <c r="E4827" t="s">
        <v>2978</v>
      </c>
      <c r="F4827" t="s">
        <v>80</v>
      </c>
      <c r="G4827">
        <v>3774</v>
      </c>
      <c r="H4827">
        <v>18.739999999999998</v>
      </c>
      <c r="I4827">
        <v>70724.759999999995</v>
      </c>
      <c r="J4827" t="s">
        <v>81</v>
      </c>
      <c r="K4827">
        <v>0.14625322314805581</v>
      </c>
      <c r="L4827">
        <v>14.625299999999999</v>
      </c>
      <c r="M4827" t="s">
        <v>82</v>
      </c>
    </row>
    <row r="4828" spans="1:13">
      <c r="A4828" t="s">
        <v>2942</v>
      </c>
      <c r="B4828" t="s">
        <v>2943</v>
      </c>
      <c r="C4828" t="str">
        <f>TEXT(D4828, "mmm")</f>
        <v>Apr</v>
      </c>
      <c r="D4828" s="1">
        <v>45398</v>
      </c>
      <c r="E4828" t="s">
        <v>2979</v>
      </c>
      <c r="F4828" t="s">
        <v>118</v>
      </c>
      <c r="G4828">
        <v>71428</v>
      </c>
      <c r="H4828">
        <v>28</v>
      </c>
      <c r="I4828">
        <v>1999984</v>
      </c>
      <c r="J4828" t="s">
        <v>86</v>
      </c>
      <c r="K4828">
        <v>7.7519345349179591E-3</v>
      </c>
      <c r="L4828">
        <v>0.7752</v>
      </c>
      <c r="M4828" t="s">
        <v>82</v>
      </c>
    </row>
    <row r="4829" spans="1:13">
      <c r="A4829" t="s">
        <v>2942</v>
      </c>
      <c r="B4829" t="s">
        <v>2943</v>
      </c>
      <c r="C4829" t="str">
        <f>TEXT(D4829, "mmm")</f>
        <v>Apr</v>
      </c>
      <c r="D4829" s="1">
        <v>45398</v>
      </c>
      <c r="E4829" t="s">
        <v>2980</v>
      </c>
      <c r="F4829" t="s">
        <v>118</v>
      </c>
      <c r="G4829">
        <v>5000</v>
      </c>
      <c r="H4829">
        <v>28</v>
      </c>
      <c r="I4829">
        <v>140000</v>
      </c>
      <c r="J4829" t="s">
        <v>81</v>
      </c>
      <c r="K4829">
        <v>7.7519345349179591E-3</v>
      </c>
      <c r="L4829">
        <v>0.7752</v>
      </c>
      <c r="M4829" t="s">
        <v>82</v>
      </c>
    </row>
    <row r="4830" spans="1:13">
      <c r="A4830" t="s">
        <v>2942</v>
      </c>
      <c r="B4830" t="s">
        <v>2943</v>
      </c>
      <c r="C4830" t="str">
        <f>TEXT(D4830, "mmm")</f>
        <v>Apr</v>
      </c>
      <c r="D4830" s="1">
        <v>45398</v>
      </c>
      <c r="E4830" t="s">
        <v>2981</v>
      </c>
      <c r="F4830" t="s">
        <v>118</v>
      </c>
      <c r="G4830">
        <v>9285</v>
      </c>
      <c r="H4830">
        <v>28</v>
      </c>
      <c r="I4830">
        <v>259980</v>
      </c>
      <c r="J4830" t="s">
        <v>81</v>
      </c>
      <c r="K4830">
        <v>7.7519345349179591E-3</v>
      </c>
      <c r="L4830">
        <v>0.7752</v>
      </c>
      <c r="M4830" t="s">
        <v>82</v>
      </c>
    </row>
    <row r="4831" spans="1:13">
      <c r="A4831" t="s">
        <v>1617</v>
      </c>
      <c r="B4831" t="s">
        <v>1618</v>
      </c>
      <c r="C4831" t="str">
        <f>TEXT(D4831, "mmm")</f>
        <v>Apr</v>
      </c>
      <c r="D4831" s="1">
        <v>45398</v>
      </c>
      <c r="E4831" t="s">
        <v>1638</v>
      </c>
      <c r="F4831" t="s">
        <v>80</v>
      </c>
      <c r="G4831">
        <v>219</v>
      </c>
      <c r="H4831">
        <v>97.73</v>
      </c>
      <c r="I4831">
        <v>21402.87</v>
      </c>
      <c r="J4831" t="s">
        <v>86</v>
      </c>
      <c r="K4831">
        <v>2.7147806095083601E-2</v>
      </c>
      <c r="L4831">
        <v>2.7147999999999999</v>
      </c>
      <c r="M4831" t="s">
        <v>82</v>
      </c>
    </row>
    <row r="4832" spans="1:13">
      <c r="A4832" t="s">
        <v>527</v>
      </c>
      <c r="B4832" t="s">
        <v>528</v>
      </c>
      <c r="C4832" t="str">
        <f>TEXT(D4832, "mmm")</f>
        <v>Apr</v>
      </c>
      <c r="D4832" s="1">
        <v>45398</v>
      </c>
      <c r="E4832" t="s">
        <v>529</v>
      </c>
      <c r="F4832" t="s">
        <v>101</v>
      </c>
      <c r="G4832">
        <v>76079</v>
      </c>
      <c r="H4832">
        <v>1.46</v>
      </c>
      <c r="I4832">
        <v>111075.34</v>
      </c>
      <c r="J4832" t="s">
        <v>81</v>
      </c>
      <c r="K4832">
        <v>0.1034482560174792</v>
      </c>
      <c r="L4832">
        <v>10.344799999999999</v>
      </c>
      <c r="M4832" t="s">
        <v>82</v>
      </c>
    </row>
    <row r="4833" spans="1:13">
      <c r="A4833" t="s">
        <v>527</v>
      </c>
      <c r="B4833" t="s">
        <v>528</v>
      </c>
      <c r="C4833" t="str">
        <f>TEXT(D4833, "mmm")</f>
        <v>Apr</v>
      </c>
      <c r="D4833" s="1">
        <v>45398</v>
      </c>
      <c r="E4833" t="s">
        <v>530</v>
      </c>
      <c r="F4833" t="s">
        <v>101</v>
      </c>
      <c r="G4833">
        <v>76079</v>
      </c>
      <c r="H4833">
        <v>1.46</v>
      </c>
      <c r="I4833">
        <v>111075.34</v>
      </c>
      <c r="J4833" t="s">
        <v>81</v>
      </c>
      <c r="K4833">
        <v>0.1034482560174792</v>
      </c>
      <c r="L4833">
        <v>10.344799999999999</v>
      </c>
      <c r="M4833" t="s">
        <v>82</v>
      </c>
    </row>
    <row r="4834" spans="1:13">
      <c r="A4834" t="s">
        <v>527</v>
      </c>
      <c r="B4834" t="s">
        <v>528</v>
      </c>
      <c r="C4834" t="str">
        <f>TEXT(D4834, "mmm")</f>
        <v>Apr</v>
      </c>
      <c r="D4834" s="1">
        <v>45398</v>
      </c>
      <c r="E4834" t="s">
        <v>531</v>
      </c>
      <c r="F4834" t="s">
        <v>101</v>
      </c>
      <c r="G4834">
        <v>76079</v>
      </c>
      <c r="H4834">
        <v>1.46</v>
      </c>
      <c r="I4834">
        <v>111075.34</v>
      </c>
      <c r="J4834" t="s">
        <v>81</v>
      </c>
      <c r="K4834">
        <v>0.1034482560174792</v>
      </c>
      <c r="L4834">
        <v>10.344799999999999</v>
      </c>
      <c r="M4834" t="s">
        <v>82</v>
      </c>
    </row>
    <row r="4835" spans="1:13">
      <c r="A4835" t="s">
        <v>527</v>
      </c>
      <c r="B4835" t="s">
        <v>528</v>
      </c>
      <c r="C4835" t="str">
        <f>TEXT(D4835, "mmm")</f>
        <v>Apr</v>
      </c>
      <c r="D4835" s="1">
        <v>45398</v>
      </c>
      <c r="E4835" t="s">
        <v>532</v>
      </c>
      <c r="F4835" t="s">
        <v>101</v>
      </c>
      <c r="G4835">
        <v>76079</v>
      </c>
      <c r="H4835">
        <v>1.46</v>
      </c>
      <c r="I4835">
        <v>111075.34</v>
      </c>
      <c r="J4835" t="s">
        <v>81</v>
      </c>
      <c r="K4835">
        <v>0.1034482560174792</v>
      </c>
      <c r="L4835">
        <v>10.344799999999999</v>
      </c>
      <c r="M4835" t="s">
        <v>82</v>
      </c>
    </row>
    <row r="4836" spans="1:13">
      <c r="A4836" t="s">
        <v>527</v>
      </c>
      <c r="B4836" t="s">
        <v>528</v>
      </c>
      <c r="C4836" t="str">
        <f>TEXT(D4836, "mmm")</f>
        <v>Apr</v>
      </c>
      <c r="D4836" s="1">
        <v>45399</v>
      </c>
      <c r="E4836" t="s">
        <v>530</v>
      </c>
      <c r="F4836" t="s">
        <v>101</v>
      </c>
      <c r="G4836">
        <v>135158</v>
      </c>
      <c r="H4836">
        <v>1.5</v>
      </c>
      <c r="I4836">
        <v>202737</v>
      </c>
      <c r="J4836" t="s">
        <v>86</v>
      </c>
      <c r="K4836">
        <v>7.2847692052877111E-2</v>
      </c>
      <c r="L4836">
        <v>7.2847999999999997</v>
      </c>
      <c r="M4836" t="s">
        <v>82</v>
      </c>
    </row>
    <row r="4837" spans="1:13">
      <c r="A4837" t="s">
        <v>527</v>
      </c>
      <c r="B4837" t="s">
        <v>528</v>
      </c>
      <c r="C4837" t="str">
        <f>TEXT(D4837, "mmm")</f>
        <v>Apr</v>
      </c>
      <c r="D4837" s="1">
        <v>45399</v>
      </c>
      <c r="E4837" t="s">
        <v>531</v>
      </c>
      <c r="F4837" t="s">
        <v>101</v>
      </c>
      <c r="G4837">
        <v>135158</v>
      </c>
      <c r="H4837">
        <v>1.5</v>
      </c>
      <c r="I4837">
        <v>202737</v>
      </c>
      <c r="J4837" t="s">
        <v>86</v>
      </c>
      <c r="K4837">
        <v>7.2847692052877111E-2</v>
      </c>
      <c r="L4837">
        <v>7.2847999999999997</v>
      </c>
      <c r="M4837" t="s">
        <v>82</v>
      </c>
    </row>
    <row r="4838" spans="1:13">
      <c r="A4838" t="s">
        <v>527</v>
      </c>
      <c r="B4838" t="s">
        <v>528</v>
      </c>
      <c r="C4838" t="str">
        <f>TEXT(D4838, "mmm")</f>
        <v>Apr</v>
      </c>
      <c r="D4838" s="1">
        <v>45399</v>
      </c>
      <c r="E4838" t="s">
        <v>532</v>
      </c>
      <c r="F4838" t="s">
        <v>101</v>
      </c>
      <c r="G4838">
        <v>135158</v>
      </c>
      <c r="H4838">
        <v>1.5</v>
      </c>
      <c r="I4838">
        <v>202737</v>
      </c>
      <c r="J4838" t="s">
        <v>86</v>
      </c>
      <c r="K4838">
        <v>7.2847692052877111E-2</v>
      </c>
      <c r="L4838">
        <v>7.2847999999999997</v>
      </c>
      <c r="M4838" t="s">
        <v>82</v>
      </c>
    </row>
    <row r="4839" spans="1:13">
      <c r="A4839" t="s">
        <v>527</v>
      </c>
      <c r="B4839" t="s">
        <v>528</v>
      </c>
      <c r="C4839" t="str">
        <f>TEXT(D4839, "mmm")</f>
        <v>Apr</v>
      </c>
      <c r="D4839" s="1">
        <v>45399</v>
      </c>
      <c r="E4839" t="s">
        <v>529</v>
      </c>
      <c r="F4839" t="s">
        <v>101</v>
      </c>
      <c r="G4839">
        <v>135158</v>
      </c>
      <c r="H4839">
        <v>1.5</v>
      </c>
      <c r="I4839">
        <v>202737</v>
      </c>
      <c r="J4839" t="s">
        <v>86</v>
      </c>
      <c r="K4839">
        <v>7.2847692052877111E-2</v>
      </c>
      <c r="L4839">
        <v>7.2847999999999997</v>
      </c>
      <c r="M4839" t="s">
        <v>82</v>
      </c>
    </row>
    <row r="4840" spans="1:13">
      <c r="A4840" t="s">
        <v>2982</v>
      </c>
      <c r="B4840" t="s">
        <v>2983</v>
      </c>
      <c r="C4840" t="str">
        <f>TEXT(D4840, "mmm")</f>
        <v>Apr</v>
      </c>
      <c r="D4840" s="1">
        <v>45399</v>
      </c>
      <c r="E4840" t="s">
        <v>2984</v>
      </c>
      <c r="F4840" t="s">
        <v>80</v>
      </c>
      <c r="G4840">
        <v>600</v>
      </c>
      <c r="H4840">
        <v>52.09</v>
      </c>
      <c r="I4840">
        <v>31254</v>
      </c>
      <c r="J4840" t="s">
        <v>81</v>
      </c>
      <c r="K4840">
        <v>3.7407388965867712E-2</v>
      </c>
      <c r="L4840">
        <v>3.7406999999999999</v>
      </c>
      <c r="M4840" t="s">
        <v>82</v>
      </c>
    </row>
    <row r="4841" spans="1:13">
      <c r="A4841" t="s">
        <v>2982</v>
      </c>
      <c r="B4841" t="s">
        <v>2983</v>
      </c>
      <c r="C4841" t="str">
        <f>TEXT(D4841, "mmm")</f>
        <v>Apr</v>
      </c>
      <c r="D4841" s="1">
        <v>45399</v>
      </c>
      <c r="E4841" t="s">
        <v>2984</v>
      </c>
      <c r="F4841" t="s">
        <v>80</v>
      </c>
      <c r="G4841">
        <v>900</v>
      </c>
      <c r="H4841">
        <v>52.1</v>
      </c>
      <c r="I4841">
        <v>46890</v>
      </c>
      <c r="J4841" t="s">
        <v>81</v>
      </c>
      <c r="K4841">
        <v>3.7407388965867712E-2</v>
      </c>
      <c r="L4841">
        <v>3.7406999999999999</v>
      </c>
      <c r="M4841" t="s">
        <v>82</v>
      </c>
    </row>
    <row r="4842" spans="1:13">
      <c r="A4842" t="s">
        <v>129</v>
      </c>
      <c r="B4842" t="s">
        <v>130</v>
      </c>
      <c r="C4842" t="str">
        <f>TEXT(D4842, "mmm")</f>
        <v>Apr</v>
      </c>
      <c r="D4842" s="1">
        <v>45399</v>
      </c>
      <c r="E4842" t="s">
        <v>111</v>
      </c>
      <c r="F4842" t="s">
        <v>101</v>
      </c>
      <c r="G4842">
        <v>25000</v>
      </c>
      <c r="H4842">
        <v>6.66</v>
      </c>
      <c r="I4842">
        <v>166500</v>
      </c>
      <c r="J4842" t="s">
        <v>81</v>
      </c>
      <c r="K4842">
        <v>3.3082674742352047E-2</v>
      </c>
      <c r="L4842">
        <v>3.3083</v>
      </c>
      <c r="M4842" t="s">
        <v>82</v>
      </c>
    </row>
    <row r="4843" spans="1:13">
      <c r="A4843" t="s">
        <v>129</v>
      </c>
      <c r="B4843" t="s">
        <v>130</v>
      </c>
      <c r="C4843" t="str">
        <f>TEXT(D4843, "mmm")</f>
        <v>Apr</v>
      </c>
      <c r="D4843" s="1">
        <v>45399</v>
      </c>
      <c r="E4843" t="s">
        <v>109</v>
      </c>
      <c r="F4843" t="s">
        <v>101</v>
      </c>
      <c r="G4843">
        <v>25000</v>
      </c>
      <c r="H4843">
        <v>6.66</v>
      </c>
      <c r="I4843">
        <v>166500</v>
      </c>
      <c r="J4843" t="s">
        <v>81</v>
      </c>
      <c r="K4843">
        <v>3.3082674742352047E-2</v>
      </c>
      <c r="L4843">
        <v>3.3083</v>
      </c>
      <c r="M4843" t="s">
        <v>82</v>
      </c>
    </row>
    <row r="4844" spans="1:13">
      <c r="A4844" t="s">
        <v>129</v>
      </c>
      <c r="B4844" t="s">
        <v>130</v>
      </c>
      <c r="C4844" t="str">
        <f>TEXT(D4844, "mmm")</f>
        <v>Apr</v>
      </c>
      <c r="D4844" s="1">
        <v>45399</v>
      </c>
      <c r="E4844" t="s">
        <v>110</v>
      </c>
      <c r="F4844" t="s">
        <v>101</v>
      </c>
      <c r="G4844">
        <v>25000</v>
      </c>
      <c r="H4844">
        <v>6.66</v>
      </c>
      <c r="I4844">
        <v>166500</v>
      </c>
      <c r="J4844" t="s">
        <v>81</v>
      </c>
      <c r="K4844">
        <v>3.3082674742352047E-2</v>
      </c>
      <c r="L4844">
        <v>3.3083</v>
      </c>
      <c r="M4844" t="s">
        <v>82</v>
      </c>
    </row>
    <row r="4845" spans="1:13">
      <c r="A4845" t="s">
        <v>129</v>
      </c>
      <c r="B4845" t="s">
        <v>130</v>
      </c>
      <c r="C4845" t="str">
        <f>TEXT(D4845, "mmm")</f>
        <v>Apr</v>
      </c>
      <c r="D4845" s="1">
        <v>45399</v>
      </c>
      <c r="E4845" t="s">
        <v>111</v>
      </c>
      <c r="F4845" t="s">
        <v>101</v>
      </c>
      <c r="G4845">
        <v>12000</v>
      </c>
      <c r="H4845">
        <v>6.66</v>
      </c>
      <c r="I4845">
        <v>79920</v>
      </c>
      <c r="J4845" t="s">
        <v>81</v>
      </c>
      <c r="K4845">
        <v>3.3082674742352047E-2</v>
      </c>
      <c r="L4845">
        <v>3.3083</v>
      </c>
      <c r="M4845" t="s">
        <v>82</v>
      </c>
    </row>
    <row r="4846" spans="1:13">
      <c r="A4846" t="s">
        <v>129</v>
      </c>
      <c r="B4846" t="s">
        <v>130</v>
      </c>
      <c r="C4846" t="str">
        <f>TEXT(D4846, "mmm")</f>
        <v>Apr</v>
      </c>
      <c r="D4846" s="1">
        <v>45399</v>
      </c>
      <c r="E4846" t="s">
        <v>109</v>
      </c>
      <c r="F4846" t="s">
        <v>101</v>
      </c>
      <c r="G4846">
        <v>12000</v>
      </c>
      <c r="H4846">
        <v>6.66</v>
      </c>
      <c r="I4846">
        <v>79920</v>
      </c>
      <c r="J4846" t="s">
        <v>81</v>
      </c>
      <c r="K4846">
        <v>3.3082674742352047E-2</v>
      </c>
      <c r="L4846">
        <v>3.3083</v>
      </c>
      <c r="M4846" t="s">
        <v>82</v>
      </c>
    </row>
    <row r="4847" spans="1:13">
      <c r="A4847" t="s">
        <v>129</v>
      </c>
      <c r="B4847" t="s">
        <v>130</v>
      </c>
      <c r="C4847" t="str">
        <f>TEXT(D4847, "mmm")</f>
        <v>Apr</v>
      </c>
      <c r="D4847" s="1">
        <v>45399</v>
      </c>
      <c r="E4847" t="s">
        <v>110</v>
      </c>
      <c r="F4847" t="s">
        <v>101</v>
      </c>
      <c r="G4847">
        <v>12000</v>
      </c>
      <c r="H4847">
        <v>6.66</v>
      </c>
      <c r="I4847">
        <v>79920</v>
      </c>
      <c r="J4847" t="s">
        <v>81</v>
      </c>
      <c r="K4847">
        <v>3.3082674742352047E-2</v>
      </c>
      <c r="L4847">
        <v>3.3083</v>
      </c>
      <c r="M4847" t="s">
        <v>82</v>
      </c>
    </row>
    <row r="4848" spans="1:13">
      <c r="A4848" t="s">
        <v>2477</v>
      </c>
      <c r="B4848" t="s">
        <v>2478</v>
      </c>
      <c r="C4848" t="str">
        <f>TEXT(D4848, "mmm")</f>
        <v>Apr</v>
      </c>
      <c r="D4848" s="1">
        <v>45399</v>
      </c>
      <c r="E4848" t="s">
        <v>2480</v>
      </c>
      <c r="F4848" t="s">
        <v>101</v>
      </c>
      <c r="G4848">
        <v>12850</v>
      </c>
      <c r="H4848">
        <v>16.89</v>
      </c>
      <c r="I4848">
        <v>217036.5</v>
      </c>
      <c r="J4848" t="s">
        <v>86</v>
      </c>
      <c r="K4848">
        <v>0.1089586755333722</v>
      </c>
      <c r="L4848">
        <v>10.895899999999999</v>
      </c>
      <c r="M4848" t="s">
        <v>82</v>
      </c>
    </row>
    <row r="4849" spans="1:13">
      <c r="A4849" t="s">
        <v>2477</v>
      </c>
      <c r="B4849" t="s">
        <v>2478</v>
      </c>
      <c r="C4849" t="str">
        <f>TEXT(D4849, "mmm")</f>
        <v>Apr</v>
      </c>
      <c r="D4849" s="1">
        <v>45399</v>
      </c>
      <c r="E4849" t="s">
        <v>2492</v>
      </c>
      <c r="F4849" t="s">
        <v>128</v>
      </c>
      <c r="G4849">
        <v>12850</v>
      </c>
      <c r="H4849">
        <v>16.89</v>
      </c>
      <c r="I4849">
        <v>217036.5</v>
      </c>
      <c r="J4849" t="s">
        <v>86</v>
      </c>
      <c r="K4849">
        <v>0.1089586755333722</v>
      </c>
      <c r="L4849">
        <v>10.895899999999999</v>
      </c>
      <c r="M4849" t="s">
        <v>82</v>
      </c>
    </row>
    <row r="4850" spans="1:13">
      <c r="A4850" t="s">
        <v>780</v>
      </c>
      <c r="B4850" t="s">
        <v>781</v>
      </c>
      <c r="C4850" t="str">
        <f>TEXT(D4850, "mmm")</f>
        <v>Apr</v>
      </c>
      <c r="D4850" s="1">
        <v>45399</v>
      </c>
      <c r="E4850" t="s">
        <v>787</v>
      </c>
      <c r="F4850" t="s">
        <v>101</v>
      </c>
      <c r="G4850">
        <v>175690</v>
      </c>
      <c r="H4850">
        <v>19.53</v>
      </c>
      <c r="I4850">
        <v>3431225.7</v>
      </c>
      <c r="J4850" t="s">
        <v>81</v>
      </c>
      <c r="K4850">
        <v>-1.196045489918829E-2</v>
      </c>
      <c r="L4850">
        <v>-1.196</v>
      </c>
      <c r="M4850" t="s">
        <v>82</v>
      </c>
    </row>
    <row r="4851" spans="1:13">
      <c r="A4851" t="s">
        <v>780</v>
      </c>
      <c r="B4851" t="s">
        <v>781</v>
      </c>
      <c r="C4851" t="str">
        <f>TEXT(D4851, "mmm")</f>
        <v>Apr</v>
      </c>
      <c r="D4851" s="1">
        <v>45399</v>
      </c>
      <c r="E4851" t="s">
        <v>784</v>
      </c>
      <c r="F4851" t="s">
        <v>101</v>
      </c>
      <c r="G4851">
        <v>175690</v>
      </c>
      <c r="H4851">
        <v>19.53</v>
      </c>
      <c r="I4851">
        <v>3431225.7</v>
      </c>
      <c r="J4851" t="s">
        <v>81</v>
      </c>
      <c r="K4851">
        <v>-1.196045489918829E-2</v>
      </c>
      <c r="L4851">
        <v>-1.196</v>
      </c>
      <c r="M4851" t="s">
        <v>82</v>
      </c>
    </row>
    <row r="4852" spans="1:13">
      <c r="A4852" t="s">
        <v>780</v>
      </c>
      <c r="B4852" t="s">
        <v>781</v>
      </c>
      <c r="C4852" t="str">
        <f>TEXT(D4852, "mmm")</f>
        <v>Apr</v>
      </c>
      <c r="D4852" s="1">
        <v>45399</v>
      </c>
      <c r="E4852" t="s">
        <v>786</v>
      </c>
      <c r="F4852" t="s">
        <v>101</v>
      </c>
      <c r="G4852">
        <v>175690</v>
      </c>
      <c r="H4852">
        <v>19.53</v>
      </c>
      <c r="I4852">
        <v>3431225.7</v>
      </c>
      <c r="J4852" t="s">
        <v>81</v>
      </c>
      <c r="K4852">
        <v>-1.196045489918829E-2</v>
      </c>
      <c r="L4852">
        <v>-1.196</v>
      </c>
      <c r="M4852" t="s">
        <v>82</v>
      </c>
    </row>
    <row r="4853" spans="1:13">
      <c r="A4853" t="s">
        <v>780</v>
      </c>
      <c r="B4853" t="s">
        <v>781</v>
      </c>
      <c r="C4853" t="str">
        <f>TEXT(D4853, "mmm")</f>
        <v>Apr</v>
      </c>
      <c r="D4853" s="1">
        <v>45399</v>
      </c>
      <c r="E4853" t="s">
        <v>783</v>
      </c>
      <c r="F4853" t="s">
        <v>101</v>
      </c>
      <c r="G4853">
        <v>175690</v>
      </c>
      <c r="H4853">
        <v>19.53</v>
      </c>
      <c r="I4853">
        <v>3431225.7</v>
      </c>
      <c r="J4853" t="s">
        <v>81</v>
      </c>
      <c r="K4853">
        <v>-1.196045489918829E-2</v>
      </c>
      <c r="L4853">
        <v>-1.196</v>
      </c>
      <c r="M4853" t="s">
        <v>82</v>
      </c>
    </row>
    <row r="4854" spans="1:13">
      <c r="A4854" t="s">
        <v>780</v>
      </c>
      <c r="B4854" t="s">
        <v>781</v>
      </c>
      <c r="C4854" t="str">
        <f>TEXT(D4854, "mmm")</f>
        <v>Apr</v>
      </c>
      <c r="D4854" s="1">
        <v>45399</v>
      </c>
      <c r="E4854" t="s">
        <v>785</v>
      </c>
      <c r="F4854" t="s">
        <v>101</v>
      </c>
      <c r="G4854">
        <v>175690</v>
      </c>
      <c r="H4854">
        <v>19.53</v>
      </c>
      <c r="I4854">
        <v>3431225.7</v>
      </c>
      <c r="J4854" t="s">
        <v>81</v>
      </c>
      <c r="K4854">
        <v>-1.196045489918829E-2</v>
      </c>
      <c r="L4854">
        <v>-1.196</v>
      </c>
      <c r="M4854" t="s">
        <v>82</v>
      </c>
    </row>
    <row r="4855" spans="1:13">
      <c r="A4855" t="s">
        <v>780</v>
      </c>
      <c r="B4855" t="s">
        <v>781</v>
      </c>
      <c r="C4855" t="str">
        <f>TEXT(D4855, "mmm")</f>
        <v>Apr</v>
      </c>
      <c r="D4855" s="1">
        <v>45399</v>
      </c>
      <c r="E4855" t="s">
        <v>782</v>
      </c>
      <c r="F4855" t="s">
        <v>101</v>
      </c>
      <c r="G4855">
        <v>175690</v>
      </c>
      <c r="H4855">
        <v>19.53</v>
      </c>
      <c r="I4855">
        <v>3431225.7</v>
      </c>
      <c r="J4855" t="s">
        <v>81</v>
      </c>
      <c r="K4855">
        <v>-1.196045489918829E-2</v>
      </c>
      <c r="L4855">
        <v>-1.196</v>
      </c>
      <c r="M4855" t="s">
        <v>82</v>
      </c>
    </row>
    <row r="4856" spans="1:13">
      <c r="A4856" t="s">
        <v>263</v>
      </c>
      <c r="B4856" t="s">
        <v>264</v>
      </c>
      <c r="C4856" t="str">
        <f>TEXT(D4856, "mmm")</f>
        <v>Apr</v>
      </c>
      <c r="D4856" s="1">
        <v>45399</v>
      </c>
      <c r="E4856" t="s">
        <v>100</v>
      </c>
      <c r="F4856" t="s">
        <v>101</v>
      </c>
      <c r="G4856">
        <v>5333</v>
      </c>
      <c r="H4856">
        <v>12.14</v>
      </c>
      <c r="I4856">
        <v>64742.62</v>
      </c>
      <c r="J4856" t="s">
        <v>81</v>
      </c>
      <c r="K4856">
        <v>-3.3064490809373792E-2</v>
      </c>
      <c r="L4856">
        <v>-3.3064</v>
      </c>
      <c r="M4856" t="s">
        <v>82</v>
      </c>
    </row>
    <row r="4857" spans="1:13">
      <c r="A4857" t="s">
        <v>263</v>
      </c>
      <c r="B4857" t="s">
        <v>264</v>
      </c>
      <c r="C4857" t="str">
        <f>TEXT(D4857, "mmm")</f>
        <v>Apr</v>
      </c>
      <c r="D4857" s="1">
        <v>45399</v>
      </c>
      <c r="E4857" t="s">
        <v>102</v>
      </c>
      <c r="F4857" t="s">
        <v>101</v>
      </c>
      <c r="G4857">
        <v>5333</v>
      </c>
      <c r="H4857">
        <v>12.14</v>
      </c>
      <c r="I4857">
        <v>64742.62</v>
      </c>
      <c r="J4857" t="s">
        <v>81</v>
      </c>
      <c r="K4857">
        <v>-3.3064490809373792E-2</v>
      </c>
      <c r="L4857">
        <v>-3.3064</v>
      </c>
      <c r="M4857" t="s">
        <v>82</v>
      </c>
    </row>
    <row r="4858" spans="1:13">
      <c r="A4858" t="s">
        <v>576</v>
      </c>
      <c r="B4858" t="s">
        <v>577</v>
      </c>
      <c r="C4858" t="str">
        <f>TEXT(D4858, "mmm")</f>
        <v>Apr</v>
      </c>
      <c r="D4858" s="1">
        <v>45399</v>
      </c>
      <c r="E4858" t="s">
        <v>578</v>
      </c>
      <c r="F4858" t="s">
        <v>101</v>
      </c>
      <c r="G4858">
        <v>100000</v>
      </c>
      <c r="H4858">
        <v>0.19</v>
      </c>
      <c r="I4858">
        <v>19000</v>
      </c>
      <c r="J4858" t="s">
        <v>81</v>
      </c>
      <c r="K4858">
        <v>-4.0404047245712227E-2</v>
      </c>
      <c r="L4858">
        <v>-4.0404</v>
      </c>
      <c r="M4858" t="s">
        <v>82</v>
      </c>
    </row>
    <row r="4859" spans="1:13">
      <c r="A4859" t="s">
        <v>576</v>
      </c>
      <c r="B4859" t="s">
        <v>577</v>
      </c>
      <c r="C4859" t="str">
        <f>TEXT(D4859, "mmm")</f>
        <v>Apr</v>
      </c>
      <c r="D4859" s="1">
        <v>45399</v>
      </c>
      <c r="E4859" t="s">
        <v>578</v>
      </c>
      <c r="F4859" t="s">
        <v>101</v>
      </c>
      <c r="G4859">
        <v>68424</v>
      </c>
      <c r="H4859">
        <v>0.2</v>
      </c>
      <c r="I4859">
        <v>13684.8</v>
      </c>
      <c r="J4859" t="s">
        <v>81</v>
      </c>
      <c r="K4859">
        <v>-4.0404047245712227E-2</v>
      </c>
      <c r="L4859">
        <v>-4.0404</v>
      </c>
      <c r="M4859" t="s">
        <v>82</v>
      </c>
    </row>
    <row r="4860" spans="1:13">
      <c r="A4860" t="s">
        <v>576</v>
      </c>
      <c r="B4860" t="s">
        <v>577</v>
      </c>
      <c r="C4860" t="str">
        <f>TEXT(D4860, "mmm")</f>
        <v>Apr</v>
      </c>
      <c r="D4860" s="1">
        <v>45399</v>
      </c>
      <c r="E4860" t="s">
        <v>578</v>
      </c>
      <c r="F4860" t="s">
        <v>101</v>
      </c>
      <c r="G4860">
        <v>241028</v>
      </c>
      <c r="H4860">
        <v>0.2</v>
      </c>
      <c r="I4860">
        <v>48205.600000000013</v>
      </c>
      <c r="J4860" t="s">
        <v>81</v>
      </c>
      <c r="K4860">
        <v>-4.0404047245712227E-2</v>
      </c>
      <c r="L4860">
        <v>-4.0404</v>
      </c>
      <c r="M4860" t="s">
        <v>82</v>
      </c>
    </row>
    <row r="4861" spans="1:13">
      <c r="A4861" t="s">
        <v>576</v>
      </c>
      <c r="B4861" t="s">
        <v>577</v>
      </c>
      <c r="C4861" t="str">
        <f>TEXT(D4861, "mmm")</f>
        <v>Apr</v>
      </c>
      <c r="D4861" s="1">
        <v>45399</v>
      </c>
      <c r="E4861" t="s">
        <v>578</v>
      </c>
      <c r="F4861" t="s">
        <v>101</v>
      </c>
      <c r="G4861">
        <v>56900</v>
      </c>
      <c r="H4861">
        <v>0.21</v>
      </c>
      <c r="I4861">
        <v>11949</v>
      </c>
      <c r="J4861" t="s">
        <v>81</v>
      </c>
      <c r="K4861">
        <v>-4.0404047245712227E-2</v>
      </c>
      <c r="L4861">
        <v>-4.0404</v>
      </c>
      <c r="M4861" t="s">
        <v>82</v>
      </c>
    </row>
    <row r="4862" spans="1:13">
      <c r="A4862" t="s">
        <v>576</v>
      </c>
      <c r="B4862" t="s">
        <v>577</v>
      </c>
      <c r="C4862" t="str">
        <f>TEXT(D4862, "mmm")</f>
        <v>Apr</v>
      </c>
      <c r="D4862" s="1">
        <v>45399</v>
      </c>
      <c r="E4862" t="s">
        <v>578</v>
      </c>
      <c r="F4862" t="s">
        <v>101</v>
      </c>
      <c r="G4862">
        <v>50000</v>
      </c>
      <c r="H4862">
        <v>0.21</v>
      </c>
      <c r="I4862">
        <v>10500</v>
      </c>
      <c r="J4862" t="s">
        <v>81</v>
      </c>
      <c r="K4862">
        <v>-4.0404047245712227E-2</v>
      </c>
      <c r="L4862">
        <v>-4.0404</v>
      </c>
      <c r="M4862" t="s">
        <v>82</v>
      </c>
    </row>
    <row r="4863" spans="1:13">
      <c r="A4863" t="s">
        <v>576</v>
      </c>
      <c r="B4863" t="s">
        <v>577</v>
      </c>
      <c r="C4863" t="str">
        <f>TEXT(D4863, "mmm")</f>
        <v>Apr</v>
      </c>
      <c r="D4863" s="1">
        <v>45399</v>
      </c>
      <c r="E4863" t="s">
        <v>578</v>
      </c>
      <c r="F4863" t="s">
        <v>101</v>
      </c>
      <c r="G4863">
        <v>50000</v>
      </c>
      <c r="H4863">
        <v>0.21</v>
      </c>
      <c r="I4863">
        <v>10500</v>
      </c>
      <c r="J4863" t="s">
        <v>81</v>
      </c>
      <c r="K4863">
        <v>-4.0404047245712227E-2</v>
      </c>
      <c r="L4863">
        <v>-4.0404</v>
      </c>
      <c r="M4863" t="s">
        <v>82</v>
      </c>
    </row>
    <row r="4864" spans="1:13">
      <c r="A4864" t="s">
        <v>576</v>
      </c>
      <c r="B4864" t="s">
        <v>577</v>
      </c>
      <c r="C4864" t="str">
        <f>TEXT(D4864, "mmm")</f>
        <v>Apr</v>
      </c>
      <c r="D4864" s="1">
        <v>45399</v>
      </c>
      <c r="E4864" t="s">
        <v>578</v>
      </c>
      <c r="F4864" t="s">
        <v>101</v>
      </c>
      <c r="G4864">
        <v>243100</v>
      </c>
      <c r="H4864">
        <v>0.22</v>
      </c>
      <c r="I4864">
        <v>53482</v>
      </c>
      <c r="J4864" t="s">
        <v>86</v>
      </c>
      <c r="K4864">
        <v>-4.0404047245712227E-2</v>
      </c>
      <c r="L4864">
        <v>-4.0404</v>
      </c>
      <c r="M4864" t="s">
        <v>82</v>
      </c>
    </row>
    <row r="4865" spans="1:13">
      <c r="A4865" t="s">
        <v>576</v>
      </c>
      <c r="B4865" t="s">
        <v>577</v>
      </c>
      <c r="C4865" t="str">
        <f>TEXT(D4865, "mmm")</f>
        <v>Apr</v>
      </c>
      <c r="D4865" s="1">
        <v>45399</v>
      </c>
      <c r="E4865" t="s">
        <v>578</v>
      </c>
      <c r="F4865" t="s">
        <v>101</v>
      </c>
      <c r="G4865">
        <v>551217</v>
      </c>
      <c r="H4865">
        <v>0.23</v>
      </c>
      <c r="I4865">
        <v>126779.91</v>
      </c>
      <c r="J4865" t="s">
        <v>86</v>
      </c>
      <c r="K4865">
        <v>-4.0404047245712227E-2</v>
      </c>
      <c r="L4865">
        <v>-4.0404</v>
      </c>
      <c r="M4865" t="s">
        <v>82</v>
      </c>
    </row>
    <row r="4866" spans="1:13">
      <c r="A4866" t="s">
        <v>576</v>
      </c>
      <c r="B4866" t="s">
        <v>577</v>
      </c>
      <c r="C4866" t="str">
        <f>TEXT(D4866, "mmm")</f>
        <v>Apr</v>
      </c>
      <c r="D4866" s="1">
        <v>45399</v>
      </c>
      <c r="E4866" t="s">
        <v>578</v>
      </c>
      <c r="F4866" t="s">
        <v>101</v>
      </c>
      <c r="G4866">
        <v>453988</v>
      </c>
      <c r="H4866">
        <v>0.24</v>
      </c>
      <c r="I4866">
        <v>108957.12</v>
      </c>
      <c r="J4866" t="s">
        <v>86</v>
      </c>
      <c r="K4866">
        <v>-4.0404047245712227E-2</v>
      </c>
      <c r="L4866">
        <v>-4.0404</v>
      </c>
      <c r="M4866" t="s">
        <v>82</v>
      </c>
    </row>
    <row r="4867" spans="1:13">
      <c r="A4867" t="s">
        <v>913</v>
      </c>
      <c r="B4867" t="s">
        <v>914</v>
      </c>
      <c r="C4867" t="str">
        <f>TEXT(D4867, "mmm")</f>
        <v>Apr</v>
      </c>
      <c r="D4867" s="1">
        <v>45399</v>
      </c>
      <c r="E4867" t="s">
        <v>915</v>
      </c>
      <c r="F4867" t="s">
        <v>217</v>
      </c>
      <c r="G4867">
        <v>15363</v>
      </c>
      <c r="H4867">
        <v>1.03</v>
      </c>
      <c r="I4867">
        <v>15823.89</v>
      </c>
      <c r="J4867" t="s">
        <v>81</v>
      </c>
      <c r="K4867">
        <v>4.8076993614966763E-2</v>
      </c>
      <c r="L4867">
        <v>4.8076999999999996</v>
      </c>
      <c r="M4867" t="s">
        <v>82</v>
      </c>
    </row>
    <row r="4868" spans="1:13">
      <c r="A4868" t="s">
        <v>1786</v>
      </c>
      <c r="B4868" t="s">
        <v>1787</v>
      </c>
      <c r="C4868" t="str">
        <f>TEXT(D4868, "mmm")</f>
        <v>Apr</v>
      </c>
      <c r="D4868" s="1">
        <v>45399</v>
      </c>
      <c r="E4868" t="s">
        <v>2936</v>
      </c>
      <c r="F4868" t="s">
        <v>101</v>
      </c>
      <c r="G4868">
        <v>10650</v>
      </c>
      <c r="H4868">
        <v>2.78</v>
      </c>
      <c r="I4868">
        <v>29607</v>
      </c>
      <c r="J4868" t="s">
        <v>81</v>
      </c>
      <c r="K4868">
        <v>3.5842345669686138E-2</v>
      </c>
      <c r="L4868">
        <v>3.5842000000000001</v>
      </c>
      <c r="M4868" t="s">
        <v>82</v>
      </c>
    </row>
    <row r="4869" spans="1:13">
      <c r="A4869" t="s">
        <v>1786</v>
      </c>
      <c r="B4869" t="s">
        <v>1787</v>
      </c>
      <c r="C4869" t="str">
        <f>TEXT(D4869, "mmm")</f>
        <v>Apr</v>
      </c>
      <c r="D4869" s="1">
        <v>45399</v>
      </c>
      <c r="E4869" t="s">
        <v>2937</v>
      </c>
      <c r="F4869" t="s">
        <v>101</v>
      </c>
      <c r="G4869">
        <v>10650</v>
      </c>
      <c r="H4869">
        <v>2.78</v>
      </c>
      <c r="I4869">
        <v>29607</v>
      </c>
      <c r="J4869" t="s">
        <v>81</v>
      </c>
      <c r="K4869">
        <v>3.5842345669686138E-2</v>
      </c>
      <c r="L4869">
        <v>3.5842000000000001</v>
      </c>
      <c r="M4869" t="s">
        <v>82</v>
      </c>
    </row>
    <row r="4870" spans="1:13">
      <c r="A4870" t="s">
        <v>1786</v>
      </c>
      <c r="B4870" t="s">
        <v>1787</v>
      </c>
      <c r="C4870" t="str">
        <f>TEXT(D4870, "mmm")</f>
        <v>Apr</v>
      </c>
      <c r="D4870" s="1">
        <v>45399</v>
      </c>
      <c r="E4870" t="s">
        <v>2938</v>
      </c>
      <c r="F4870" t="s">
        <v>101</v>
      </c>
      <c r="G4870">
        <v>10650</v>
      </c>
      <c r="H4870">
        <v>2.78</v>
      </c>
      <c r="I4870">
        <v>29607</v>
      </c>
      <c r="J4870" t="s">
        <v>81</v>
      </c>
      <c r="K4870">
        <v>3.5842345669686138E-2</v>
      </c>
      <c r="L4870">
        <v>3.5842000000000001</v>
      </c>
      <c r="M4870" t="s">
        <v>82</v>
      </c>
    </row>
    <row r="4871" spans="1:13">
      <c r="A4871" t="s">
        <v>2985</v>
      </c>
      <c r="B4871" t="s">
        <v>2986</v>
      </c>
      <c r="C4871" t="str">
        <f>TEXT(D4871, "mmm")</f>
        <v>Apr</v>
      </c>
      <c r="D4871" s="1">
        <v>45399</v>
      </c>
      <c r="E4871" t="s">
        <v>2987</v>
      </c>
      <c r="F4871" t="s">
        <v>118</v>
      </c>
      <c r="G4871">
        <v>130000</v>
      </c>
      <c r="H4871">
        <v>0.55000000000000004</v>
      </c>
      <c r="I4871">
        <v>71500</v>
      </c>
      <c r="J4871" t="s">
        <v>86</v>
      </c>
      <c r="K4871">
        <v>-0.20370376475281121</v>
      </c>
      <c r="L4871">
        <v>-20.3704</v>
      </c>
      <c r="M4871" t="s">
        <v>82</v>
      </c>
    </row>
    <row r="4872" spans="1:13">
      <c r="A4872" t="s">
        <v>718</v>
      </c>
      <c r="B4872" t="s">
        <v>719</v>
      </c>
      <c r="C4872" t="str">
        <f>TEXT(D4872, "mmm")</f>
        <v>Apr</v>
      </c>
      <c r="D4872" s="1">
        <v>45399</v>
      </c>
      <c r="E4872" t="s">
        <v>2988</v>
      </c>
      <c r="F4872" t="s">
        <v>128</v>
      </c>
      <c r="G4872">
        <v>3000</v>
      </c>
      <c r="H4872">
        <v>28.72</v>
      </c>
      <c r="I4872">
        <v>86160</v>
      </c>
      <c r="J4872" t="s">
        <v>81</v>
      </c>
      <c r="K4872">
        <v>0.12739963934133969</v>
      </c>
      <c r="L4872">
        <v>12.74</v>
      </c>
      <c r="M4872" t="s">
        <v>82</v>
      </c>
    </row>
    <row r="4873" spans="1:13">
      <c r="A4873" t="s">
        <v>2989</v>
      </c>
      <c r="B4873" t="s">
        <v>2990</v>
      </c>
      <c r="C4873" t="str">
        <f>TEXT(D4873, "mmm")</f>
        <v>Apr</v>
      </c>
      <c r="D4873" s="1">
        <v>45399</v>
      </c>
      <c r="E4873" t="s">
        <v>2991</v>
      </c>
      <c r="F4873" t="s">
        <v>217</v>
      </c>
      <c r="G4873">
        <v>16861</v>
      </c>
      <c r="H4873">
        <v>3.45</v>
      </c>
      <c r="I4873">
        <v>58170.45</v>
      </c>
      <c r="J4873" t="s">
        <v>86</v>
      </c>
      <c r="K4873">
        <v>2.906973923522815E-2</v>
      </c>
      <c r="L4873">
        <v>2.907</v>
      </c>
      <c r="M4873" t="s">
        <v>82</v>
      </c>
    </row>
    <row r="4874" spans="1:13">
      <c r="A4874" t="s">
        <v>559</v>
      </c>
      <c r="B4874" t="s">
        <v>560</v>
      </c>
      <c r="C4874" t="str">
        <f>TEXT(D4874, "mmm")</f>
        <v>Apr</v>
      </c>
      <c r="D4874" s="1">
        <v>45399</v>
      </c>
      <c r="E4874" t="s">
        <v>2992</v>
      </c>
      <c r="F4874" t="s">
        <v>80</v>
      </c>
      <c r="G4874">
        <v>5000</v>
      </c>
      <c r="H4874">
        <v>9.9600000000000009</v>
      </c>
      <c r="I4874">
        <v>49800.000000000007</v>
      </c>
      <c r="J4874" t="s">
        <v>86</v>
      </c>
      <c r="K4874">
        <v>8.4178506325429225E-2</v>
      </c>
      <c r="L4874">
        <v>8.4178999999999995</v>
      </c>
      <c r="M4874" t="s">
        <v>82</v>
      </c>
    </row>
    <row r="4875" spans="1:13">
      <c r="A4875" t="s">
        <v>1742</v>
      </c>
      <c r="B4875" t="s">
        <v>1743</v>
      </c>
      <c r="C4875" t="str">
        <f>TEXT(D4875, "mmm")</f>
        <v>Apr</v>
      </c>
      <c r="D4875" s="1">
        <v>45399</v>
      </c>
      <c r="E4875" t="s">
        <v>111</v>
      </c>
      <c r="F4875" t="s">
        <v>101</v>
      </c>
      <c r="G4875">
        <v>18090</v>
      </c>
      <c r="H4875">
        <v>22.41</v>
      </c>
      <c r="I4875">
        <v>405396.9</v>
      </c>
      <c r="J4875" t="s">
        <v>81</v>
      </c>
      <c r="K4875">
        <v>-4.0679558364823287E-2</v>
      </c>
      <c r="L4875">
        <v>-4.0679999999999996</v>
      </c>
      <c r="M4875" t="s">
        <v>82</v>
      </c>
    </row>
    <row r="4876" spans="1:13">
      <c r="A4876" t="s">
        <v>1742</v>
      </c>
      <c r="B4876" t="s">
        <v>1743</v>
      </c>
      <c r="C4876" t="str">
        <f>TEXT(D4876, "mmm")</f>
        <v>Apr</v>
      </c>
      <c r="D4876" s="1">
        <v>45399</v>
      </c>
      <c r="E4876" t="s">
        <v>109</v>
      </c>
      <c r="F4876" t="s">
        <v>101</v>
      </c>
      <c r="G4876">
        <v>18090</v>
      </c>
      <c r="H4876">
        <v>22.41</v>
      </c>
      <c r="I4876">
        <v>405396.9</v>
      </c>
      <c r="J4876" t="s">
        <v>81</v>
      </c>
      <c r="K4876">
        <v>-4.0679558364823287E-2</v>
      </c>
      <c r="L4876">
        <v>-4.0679999999999996</v>
      </c>
      <c r="M4876" t="s">
        <v>82</v>
      </c>
    </row>
    <row r="4877" spans="1:13">
      <c r="A4877" t="s">
        <v>1742</v>
      </c>
      <c r="B4877" t="s">
        <v>1743</v>
      </c>
      <c r="C4877" t="str">
        <f>TEXT(D4877, "mmm")</f>
        <v>Apr</v>
      </c>
      <c r="D4877" s="1">
        <v>45399</v>
      </c>
      <c r="E4877" t="s">
        <v>110</v>
      </c>
      <c r="F4877" t="s">
        <v>101</v>
      </c>
      <c r="G4877">
        <v>18090</v>
      </c>
      <c r="H4877">
        <v>22.41</v>
      </c>
      <c r="I4877">
        <v>405396.9</v>
      </c>
      <c r="J4877" t="s">
        <v>81</v>
      </c>
      <c r="K4877">
        <v>-4.0679558364823287E-2</v>
      </c>
      <c r="L4877">
        <v>-4.0679999999999996</v>
      </c>
      <c r="M4877" t="s">
        <v>82</v>
      </c>
    </row>
    <row r="4878" spans="1:13">
      <c r="A4878" t="s">
        <v>2477</v>
      </c>
      <c r="B4878" t="s">
        <v>2478</v>
      </c>
      <c r="C4878" t="str">
        <f>TEXT(D4878, "mmm")</f>
        <v>Apr</v>
      </c>
      <c r="D4878" s="1">
        <v>45399</v>
      </c>
      <c r="E4878" t="s">
        <v>2479</v>
      </c>
      <c r="F4878" t="s">
        <v>128</v>
      </c>
      <c r="G4878">
        <v>12850</v>
      </c>
      <c r="H4878">
        <v>16.89</v>
      </c>
      <c r="I4878">
        <v>217036.5</v>
      </c>
      <c r="J4878" t="s">
        <v>86</v>
      </c>
      <c r="K4878">
        <v>0.1089586755333722</v>
      </c>
      <c r="L4878">
        <v>10.895899999999999</v>
      </c>
      <c r="M4878" t="s">
        <v>82</v>
      </c>
    </row>
    <row r="4879" spans="1:13">
      <c r="A4879" t="s">
        <v>2900</v>
      </c>
      <c r="B4879" t="s">
        <v>2901</v>
      </c>
      <c r="C4879" t="str">
        <f>TEXT(D4879, "mmm")</f>
        <v>Apr</v>
      </c>
      <c r="D4879" s="1">
        <v>45399</v>
      </c>
      <c r="E4879" t="s">
        <v>2993</v>
      </c>
      <c r="F4879" t="s">
        <v>118</v>
      </c>
      <c r="G4879">
        <v>10000</v>
      </c>
      <c r="H4879">
        <v>12.36</v>
      </c>
      <c r="I4879">
        <v>123600</v>
      </c>
      <c r="J4879" t="s">
        <v>81</v>
      </c>
      <c r="K4879">
        <v>9.0609269824071248E-3</v>
      </c>
      <c r="L4879">
        <v>0.90610000000000002</v>
      </c>
      <c r="M4879" t="s">
        <v>82</v>
      </c>
    </row>
    <row r="4880" spans="1:13">
      <c r="A4880" t="s">
        <v>2976</v>
      </c>
      <c r="B4880" t="s">
        <v>2977</v>
      </c>
      <c r="C4880" t="str">
        <f>TEXT(D4880, "mmm")</f>
        <v>Apr</v>
      </c>
      <c r="D4880" s="1">
        <v>45399</v>
      </c>
      <c r="E4880" t="s">
        <v>2978</v>
      </c>
      <c r="F4880" t="s">
        <v>80</v>
      </c>
      <c r="G4880">
        <v>2000</v>
      </c>
      <c r="H4880">
        <v>20.2</v>
      </c>
      <c r="I4880">
        <v>40400</v>
      </c>
      <c r="J4880" t="s">
        <v>81</v>
      </c>
      <c r="K4880">
        <v>9.1674943185964031E-2</v>
      </c>
      <c r="L4880">
        <v>9.1675000000000004</v>
      </c>
      <c r="M4880" t="s">
        <v>82</v>
      </c>
    </row>
    <row r="4881" spans="1:13">
      <c r="A4881" t="s">
        <v>2976</v>
      </c>
      <c r="B4881" t="s">
        <v>2977</v>
      </c>
      <c r="C4881" t="str">
        <f>TEXT(D4881, "mmm")</f>
        <v>Apr</v>
      </c>
      <c r="D4881" s="1">
        <v>45399</v>
      </c>
      <c r="E4881" t="s">
        <v>2978</v>
      </c>
      <c r="F4881" t="s">
        <v>80</v>
      </c>
      <c r="G4881">
        <v>6144</v>
      </c>
      <c r="H4881">
        <v>20.239999999999998</v>
      </c>
      <c r="I4881">
        <v>124354.56</v>
      </c>
      <c r="J4881" t="s">
        <v>86</v>
      </c>
      <c r="K4881">
        <v>9.1674943185964031E-2</v>
      </c>
      <c r="L4881">
        <v>9.1675000000000004</v>
      </c>
      <c r="M4881" t="s">
        <v>82</v>
      </c>
    </row>
    <row r="4882" spans="1:13">
      <c r="A4882" t="s">
        <v>2976</v>
      </c>
      <c r="B4882" t="s">
        <v>2977</v>
      </c>
      <c r="C4882" t="str">
        <f>TEXT(D4882, "mmm")</f>
        <v>Apr</v>
      </c>
      <c r="D4882" s="1">
        <v>45399</v>
      </c>
      <c r="E4882" t="s">
        <v>2978</v>
      </c>
      <c r="F4882" t="s">
        <v>80</v>
      </c>
      <c r="G4882">
        <v>6226</v>
      </c>
      <c r="H4882">
        <v>20.23</v>
      </c>
      <c r="I4882">
        <v>125951.98</v>
      </c>
      <c r="J4882" t="s">
        <v>86</v>
      </c>
      <c r="K4882">
        <v>9.1674943185964031E-2</v>
      </c>
      <c r="L4882">
        <v>9.1675000000000004</v>
      </c>
      <c r="M4882" t="s">
        <v>82</v>
      </c>
    </row>
    <row r="4883" spans="1:13">
      <c r="A4883" t="s">
        <v>2994</v>
      </c>
      <c r="B4883" t="s">
        <v>2995</v>
      </c>
      <c r="C4883" t="str">
        <f>TEXT(D4883, "mmm")</f>
        <v>Apr</v>
      </c>
      <c r="D4883" s="1">
        <v>45399</v>
      </c>
      <c r="E4883" t="s">
        <v>2996</v>
      </c>
      <c r="F4883" t="s">
        <v>80</v>
      </c>
      <c r="G4883">
        <v>3350</v>
      </c>
      <c r="H4883">
        <v>68.38</v>
      </c>
      <c r="I4883">
        <v>229073</v>
      </c>
      <c r="J4883" t="s">
        <v>86</v>
      </c>
      <c r="K4883">
        <v>1.4040696618455859E-3</v>
      </c>
      <c r="L4883">
        <v>0.1404</v>
      </c>
      <c r="M4883" t="s">
        <v>82</v>
      </c>
    </row>
    <row r="4884" spans="1:13">
      <c r="A4884" t="s">
        <v>2477</v>
      </c>
      <c r="B4884" t="s">
        <v>2478</v>
      </c>
      <c r="C4884" t="str">
        <f>TEXT(D4884, "mmm")</f>
        <v>Apr</v>
      </c>
      <c r="D4884" s="1">
        <v>45400</v>
      </c>
      <c r="E4884" t="s">
        <v>2492</v>
      </c>
      <c r="F4884" t="s">
        <v>128</v>
      </c>
      <c r="G4884">
        <v>12850</v>
      </c>
      <c r="H4884">
        <v>16.63</v>
      </c>
      <c r="I4884">
        <v>213695.5</v>
      </c>
      <c r="J4884" t="s">
        <v>86</v>
      </c>
      <c r="K4884">
        <v>0.1143201292621006</v>
      </c>
      <c r="L4884">
        <v>11.432</v>
      </c>
      <c r="M4884" t="s">
        <v>82</v>
      </c>
    </row>
    <row r="4885" spans="1:13">
      <c r="A4885" t="s">
        <v>256</v>
      </c>
      <c r="B4885" t="s">
        <v>257</v>
      </c>
      <c r="C4885" t="str">
        <f>TEXT(D4885, "mmm")</f>
        <v>Apr</v>
      </c>
      <c r="D4885" s="1">
        <v>45400</v>
      </c>
      <c r="E4885" t="s">
        <v>260</v>
      </c>
      <c r="F4885" t="s">
        <v>101</v>
      </c>
      <c r="G4885">
        <v>186521</v>
      </c>
      <c r="H4885">
        <v>18.899999999999999</v>
      </c>
      <c r="I4885">
        <v>3525246.9</v>
      </c>
      <c r="J4885" t="s">
        <v>81</v>
      </c>
      <c r="K4885">
        <v>0.13942860194614951</v>
      </c>
      <c r="L4885">
        <v>13.9429</v>
      </c>
      <c r="M4885" t="s">
        <v>82</v>
      </c>
    </row>
    <row r="4886" spans="1:13">
      <c r="A4886" t="s">
        <v>256</v>
      </c>
      <c r="B4886" t="s">
        <v>257</v>
      </c>
      <c r="C4886" t="str">
        <f>TEXT(D4886, "mmm")</f>
        <v>Apr</v>
      </c>
      <c r="D4886" s="1">
        <v>45400</v>
      </c>
      <c r="E4886" t="s">
        <v>259</v>
      </c>
      <c r="F4886" t="s">
        <v>101</v>
      </c>
      <c r="G4886">
        <v>186521</v>
      </c>
      <c r="H4886">
        <v>18.899999999999999</v>
      </c>
      <c r="I4886">
        <v>3525246.9</v>
      </c>
      <c r="J4886" t="s">
        <v>81</v>
      </c>
      <c r="K4886">
        <v>0.13942860194614951</v>
      </c>
      <c r="L4886">
        <v>13.9429</v>
      </c>
      <c r="M4886" t="s">
        <v>82</v>
      </c>
    </row>
    <row r="4887" spans="1:13">
      <c r="A4887" t="s">
        <v>256</v>
      </c>
      <c r="B4887" t="s">
        <v>257</v>
      </c>
      <c r="C4887" t="str">
        <f>TEXT(D4887, "mmm")</f>
        <v>Apr</v>
      </c>
      <c r="D4887" s="1">
        <v>45400</v>
      </c>
      <c r="E4887" t="s">
        <v>258</v>
      </c>
      <c r="F4887" t="s">
        <v>101</v>
      </c>
      <c r="G4887">
        <v>186521</v>
      </c>
      <c r="H4887">
        <v>18.899999999999999</v>
      </c>
      <c r="I4887">
        <v>3525246.9</v>
      </c>
      <c r="J4887" t="s">
        <v>81</v>
      </c>
      <c r="K4887">
        <v>0.13942860194614951</v>
      </c>
      <c r="L4887">
        <v>13.9429</v>
      </c>
      <c r="M4887" t="s">
        <v>82</v>
      </c>
    </row>
    <row r="4888" spans="1:13">
      <c r="A4888" t="s">
        <v>256</v>
      </c>
      <c r="B4888" t="s">
        <v>257</v>
      </c>
      <c r="C4888" t="str">
        <f>TEXT(D4888, "mmm")</f>
        <v>Apr</v>
      </c>
      <c r="D4888" s="1">
        <v>45400</v>
      </c>
      <c r="E4888" t="s">
        <v>260</v>
      </c>
      <c r="F4888" t="s">
        <v>101</v>
      </c>
      <c r="G4888">
        <v>395244</v>
      </c>
      <c r="H4888">
        <v>17.62</v>
      </c>
      <c r="I4888">
        <v>6964199.2800000003</v>
      </c>
      <c r="J4888" t="s">
        <v>81</v>
      </c>
      <c r="K4888">
        <v>0.13942860194614951</v>
      </c>
      <c r="L4888">
        <v>13.9429</v>
      </c>
      <c r="M4888" t="s">
        <v>82</v>
      </c>
    </row>
    <row r="4889" spans="1:13">
      <c r="A4889" t="s">
        <v>256</v>
      </c>
      <c r="B4889" t="s">
        <v>257</v>
      </c>
      <c r="C4889" t="str">
        <f>TEXT(D4889, "mmm")</f>
        <v>Apr</v>
      </c>
      <c r="D4889" s="1">
        <v>45400</v>
      </c>
      <c r="E4889" t="s">
        <v>259</v>
      </c>
      <c r="F4889" t="s">
        <v>101</v>
      </c>
      <c r="G4889">
        <v>395244</v>
      </c>
      <c r="H4889">
        <v>17.62</v>
      </c>
      <c r="I4889">
        <v>6964199.2800000003</v>
      </c>
      <c r="J4889" t="s">
        <v>81</v>
      </c>
      <c r="K4889">
        <v>0.13942860194614951</v>
      </c>
      <c r="L4889">
        <v>13.9429</v>
      </c>
      <c r="M4889" t="s">
        <v>82</v>
      </c>
    </row>
    <row r="4890" spans="1:13">
      <c r="A4890" t="s">
        <v>256</v>
      </c>
      <c r="B4890" t="s">
        <v>257</v>
      </c>
      <c r="C4890" t="str">
        <f>TEXT(D4890, "mmm")</f>
        <v>Apr</v>
      </c>
      <c r="D4890" s="1">
        <v>45400</v>
      </c>
      <c r="E4890" t="s">
        <v>258</v>
      </c>
      <c r="F4890" t="s">
        <v>101</v>
      </c>
      <c r="G4890">
        <v>395244</v>
      </c>
      <c r="H4890">
        <v>17.62</v>
      </c>
      <c r="I4890">
        <v>6964199.2800000003</v>
      </c>
      <c r="J4890" t="s">
        <v>81</v>
      </c>
      <c r="K4890">
        <v>0.13942860194614951</v>
      </c>
      <c r="L4890">
        <v>13.9429</v>
      </c>
      <c r="M4890" t="s">
        <v>82</v>
      </c>
    </row>
    <row r="4891" spans="1:13">
      <c r="A4891" t="s">
        <v>527</v>
      </c>
      <c r="B4891" t="s">
        <v>528</v>
      </c>
      <c r="C4891" t="str">
        <f>TEXT(D4891, "mmm")</f>
        <v>Apr</v>
      </c>
      <c r="D4891" s="1">
        <v>45400</v>
      </c>
      <c r="E4891" t="s">
        <v>530</v>
      </c>
      <c r="F4891" t="s">
        <v>101</v>
      </c>
      <c r="G4891">
        <v>8481</v>
      </c>
      <c r="H4891">
        <v>1.59</v>
      </c>
      <c r="I4891">
        <v>13484.79</v>
      </c>
      <c r="J4891" t="s">
        <v>81</v>
      </c>
      <c r="K4891">
        <v>3.1446510230593423E-2</v>
      </c>
      <c r="L4891">
        <v>3.1446999999999998</v>
      </c>
      <c r="M4891" t="s">
        <v>82</v>
      </c>
    </row>
    <row r="4892" spans="1:13">
      <c r="A4892" t="s">
        <v>527</v>
      </c>
      <c r="B4892" t="s">
        <v>528</v>
      </c>
      <c r="C4892" t="str">
        <f>TEXT(D4892, "mmm")</f>
        <v>Apr</v>
      </c>
      <c r="D4892" s="1">
        <v>45400</v>
      </c>
      <c r="E4892" t="s">
        <v>531</v>
      </c>
      <c r="F4892" t="s">
        <v>101</v>
      </c>
      <c r="G4892">
        <v>8481</v>
      </c>
      <c r="H4892">
        <v>1.59</v>
      </c>
      <c r="I4892">
        <v>13484.79</v>
      </c>
      <c r="J4892" t="s">
        <v>81</v>
      </c>
      <c r="K4892">
        <v>3.1446510230593423E-2</v>
      </c>
      <c r="L4892">
        <v>3.1446999999999998</v>
      </c>
      <c r="M4892" t="s">
        <v>82</v>
      </c>
    </row>
    <row r="4893" spans="1:13">
      <c r="A4893" t="s">
        <v>527</v>
      </c>
      <c r="B4893" t="s">
        <v>528</v>
      </c>
      <c r="C4893" t="str">
        <f>TEXT(D4893, "mmm")</f>
        <v>Apr</v>
      </c>
      <c r="D4893" s="1">
        <v>45400</v>
      </c>
      <c r="E4893" t="s">
        <v>532</v>
      </c>
      <c r="F4893" t="s">
        <v>101</v>
      </c>
      <c r="G4893">
        <v>8481</v>
      </c>
      <c r="H4893">
        <v>1.59</v>
      </c>
      <c r="I4893">
        <v>13484.79</v>
      </c>
      <c r="J4893" t="s">
        <v>81</v>
      </c>
      <c r="K4893">
        <v>3.1446510230593423E-2</v>
      </c>
      <c r="L4893">
        <v>3.1446999999999998</v>
      </c>
      <c r="M4893" t="s">
        <v>82</v>
      </c>
    </row>
    <row r="4894" spans="1:13">
      <c r="A4894" t="s">
        <v>527</v>
      </c>
      <c r="B4894" t="s">
        <v>528</v>
      </c>
      <c r="C4894" t="str">
        <f>TEXT(D4894, "mmm")</f>
        <v>Apr</v>
      </c>
      <c r="D4894" s="1">
        <v>45400</v>
      </c>
      <c r="E4894" t="s">
        <v>529</v>
      </c>
      <c r="F4894" t="s">
        <v>101</v>
      </c>
      <c r="G4894">
        <v>8481</v>
      </c>
      <c r="H4894">
        <v>1.59</v>
      </c>
      <c r="I4894">
        <v>13484.79</v>
      </c>
      <c r="J4894" t="s">
        <v>81</v>
      </c>
      <c r="K4894">
        <v>3.1446510230593423E-2</v>
      </c>
      <c r="L4894">
        <v>3.1446999999999998</v>
      </c>
      <c r="M4894" t="s">
        <v>82</v>
      </c>
    </row>
    <row r="4895" spans="1:13">
      <c r="A4895" t="s">
        <v>919</v>
      </c>
      <c r="B4895" t="s">
        <v>920</v>
      </c>
      <c r="C4895" t="str">
        <f>TEXT(D4895, "mmm")</f>
        <v>Apr</v>
      </c>
      <c r="D4895" s="1">
        <v>45400</v>
      </c>
      <c r="E4895" t="s">
        <v>2997</v>
      </c>
      <c r="F4895" t="s">
        <v>80</v>
      </c>
      <c r="G4895">
        <v>93290</v>
      </c>
      <c r="H4895">
        <v>1.3</v>
      </c>
      <c r="I4895">
        <v>121277</v>
      </c>
      <c r="J4895" t="s">
        <v>86</v>
      </c>
      <c r="K4895">
        <v>0</v>
      </c>
      <c r="L4895">
        <v>0</v>
      </c>
      <c r="M4895" t="s">
        <v>82</v>
      </c>
    </row>
    <row r="4896" spans="1:13">
      <c r="A4896" t="s">
        <v>2998</v>
      </c>
      <c r="B4896" t="s">
        <v>2999</v>
      </c>
      <c r="C4896" t="str">
        <f>TEXT(D4896, "mmm")</f>
        <v>Apr</v>
      </c>
      <c r="D4896" s="1">
        <v>45400</v>
      </c>
      <c r="E4896" t="s">
        <v>3000</v>
      </c>
      <c r="F4896" t="s">
        <v>80</v>
      </c>
      <c r="G4896">
        <v>675</v>
      </c>
      <c r="H4896">
        <v>22.01</v>
      </c>
      <c r="I4896">
        <v>14856.75</v>
      </c>
      <c r="J4896" t="s">
        <v>86</v>
      </c>
      <c r="K4896">
        <v>2.7978315659291871E-2</v>
      </c>
      <c r="L4896">
        <v>2.7978000000000001</v>
      </c>
      <c r="M4896" t="s">
        <v>82</v>
      </c>
    </row>
    <row r="4897" spans="1:13">
      <c r="A4897" t="s">
        <v>780</v>
      </c>
      <c r="B4897" t="s">
        <v>781</v>
      </c>
      <c r="C4897" t="str">
        <f>TEXT(D4897, "mmm")</f>
        <v>Apr</v>
      </c>
      <c r="D4897" s="1">
        <v>45400</v>
      </c>
      <c r="E4897" t="s">
        <v>787</v>
      </c>
      <c r="F4897" t="s">
        <v>101</v>
      </c>
      <c r="G4897">
        <v>870000</v>
      </c>
      <c r="H4897">
        <v>19.52</v>
      </c>
      <c r="I4897">
        <v>16982400</v>
      </c>
      <c r="J4897" t="s">
        <v>86</v>
      </c>
      <c r="K4897">
        <v>6.2863207336148363E-2</v>
      </c>
      <c r="L4897">
        <v>6.2862999999999998</v>
      </c>
      <c r="M4897" t="s">
        <v>82</v>
      </c>
    </row>
    <row r="4898" spans="1:13">
      <c r="A4898" t="s">
        <v>780</v>
      </c>
      <c r="B4898" t="s">
        <v>781</v>
      </c>
      <c r="C4898" t="str">
        <f>TEXT(D4898, "mmm")</f>
        <v>Apr</v>
      </c>
      <c r="D4898" s="1">
        <v>45400</v>
      </c>
      <c r="E4898" t="s">
        <v>784</v>
      </c>
      <c r="F4898" t="s">
        <v>101</v>
      </c>
      <c r="G4898">
        <v>870000</v>
      </c>
      <c r="H4898">
        <v>19.52</v>
      </c>
      <c r="I4898">
        <v>16982400</v>
      </c>
      <c r="J4898" t="s">
        <v>86</v>
      </c>
      <c r="K4898">
        <v>6.2863207336148363E-2</v>
      </c>
      <c r="L4898">
        <v>6.2862999999999998</v>
      </c>
      <c r="M4898" t="s">
        <v>82</v>
      </c>
    </row>
    <row r="4899" spans="1:13">
      <c r="A4899" t="s">
        <v>780</v>
      </c>
      <c r="B4899" t="s">
        <v>781</v>
      </c>
      <c r="C4899" t="str">
        <f>TEXT(D4899, "mmm")</f>
        <v>Apr</v>
      </c>
      <c r="D4899" s="1">
        <v>45400</v>
      </c>
      <c r="E4899" t="s">
        <v>786</v>
      </c>
      <c r="F4899" t="s">
        <v>101</v>
      </c>
      <c r="G4899">
        <v>870000</v>
      </c>
      <c r="H4899">
        <v>19.52</v>
      </c>
      <c r="I4899">
        <v>16982400</v>
      </c>
      <c r="J4899" t="s">
        <v>86</v>
      </c>
      <c r="K4899">
        <v>6.2863207336148363E-2</v>
      </c>
      <c r="L4899">
        <v>6.2862999999999998</v>
      </c>
      <c r="M4899" t="s">
        <v>82</v>
      </c>
    </row>
    <row r="4900" spans="1:13">
      <c r="A4900" t="s">
        <v>780</v>
      </c>
      <c r="B4900" t="s">
        <v>781</v>
      </c>
      <c r="C4900" t="str">
        <f>TEXT(D4900, "mmm")</f>
        <v>Apr</v>
      </c>
      <c r="D4900" s="1">
        <v>45400</v>
      </c>
      <c r="E4900" t="s">
        <v>783</v>
      </c>
      <c r="F4900" t="s">
        <v>101</v>
      </c>
      <c r="G4900">
        <v>870000</v>
      </c>
      <c r="H4900">
        <v>19.52</v>
      </c>
      <c r="I4900">
        <v>16982400</v>
      </c>
      <c r="J4900" t="s">
        <v>86</v>
      </c>
      <c r="K4900">
        <v>6.2863207336148363E-2</v>
      </c>
      <c r="L4900">
        <v>6.2862999999999998</v>
      </c>
      <c r="M4900" t="s">
        <v>82</v>
      </c>
    </row>
    <row r="4901" spans="1:13">
      <c r="A4901" t="s">
        <v>780</v>
      </c>
      <c r="B4901" t="s">
        <v>781</v>
      </c>
      <c r="C4901" t="str">
        <f>TEXT(D4901, "mmm")</f>
        <v>Apr</v>
      </c>
      <c r="D4901" s="1">
        <v>45400</v>
      </c>
      <c r="E4901" t="s">
        <v>785</v>
      </c>
      <c r="F4901" t="s">
        <v>101</v>
      </c>
      <c r="G4901">
        <v>870000</v>
      </c>
      <c r="H4901">
        <v>19.52</v>
      </c>
      <c r="I4901">
        <v>16982400</v>
      </c>
      <c r="J4901" t="s">
        <v>86</v>
      </c>
      <c r="K4901">
        <v>6.2863207336148363E-2</v>
      </c>
      <c r="L4901">
        <v>6.2862999999999998</v>
      </c>
      <c r="M4901" t="s">
        <v>82</v>
      </c>
    </row>
    <row r="4902" spans="1:13">
      <c r="A4902" t="s">
        <v>780</v>
      </c>
      <c r="B4902" t="s">
        <v>781</v>
      </c>
      <c r="C4902" t="str">
        <f>TEXT(D4902, "mmm")</f>
        <v>Apr</v>
      </c>
      <c r="D4902" s="1">
        <v>45400</v>
      </c>
      <c r="E4902" t="s">
        <v>782</v>
      </c>
      <c r="F4902" t="s">
        <v>101</v>
      </c>
      <c r="G4902">
        <v>870000</v>
      </c>
      <c r="H4902">
        <v>19.52</v>
      </c>
      <c r="I4902">
        <v>16982400</v>
      </c>
      <c r="J4902" t="s">
        <v>86</v>
      </c>
      <c r="K4902">
        <v>6.2863207336148363E-2</v>
      </c>
      <c r="L4902">
        <v>6.2862999999999998</v>
      </c>
      <c r="M4902" t="s">
        <v>82</v>
      </c>
    </row>
    <row r="4903" spans="1:13">
      <c r="A4903" t="s">
        <v>3001</v>
      </c>
      <c r="B4903" t="s">
        <v>3002</v>
      </c>
      <c r="C4903" t="str">
        <f>TEXT(D4903, "mmm")</f>
        <v>Apr</v>
      </c>
      <c r="D4903" s="1">
        <v>45400</v>
      </c>
      <c r="E4903" t="s">
        <v>3003</v>
      </c>
      <c r="F4903" t="s">
        <v>222</v>
      </c>
      <c r="G4903">
        <v>5670</v>
      </c>
      <c r="H4903">
        <v>12.39</v>
      </c>
      <c r="I4903">
        <v>70251.3</v>
      </c>
      <c r="J4903" t="s">
        <v>86</v>
      </c>
      <c r="K4903">
        <v>1.378738951934411E-2</v>
      </c>
      <c r="L4903">
        <v>1.3787</v>
      </c>
      <c r="M4903" t="s">
        <v>82</v>
      </c>
    </row>
    <row r="4904" spans="1:13">
      <c r="A4904" t="s">
        <v>1786</v>
      </c>
      <c r="B4904" t="s">
        <v>1787</v>
      </c>
      <c r="C4904" t="str">
        <f>TEXT(D4904, "mmm")</f>
        <v>Apr</v>
      </c>
      <c r="D4904" s="1">
        <v>45400</v>
      </c>
      <c r="E4904" t="s">
        <v>2938</v>
      </c>
      <c r="F4904" t="s">
        <v>101</v>
      </c>
      <c r="G4904">
        <v>44439</v>
      </c>
      <c r="H4904">
        <v>2.8</v>
      </c>
      <c r="I4904">
        <v>124429.2</v>
      </c>
      <c r="J4904" t="s">
        <v>86</v>
      </c>
      <c r="K4904">
        <v>7.1684520429995402E-3</v>
      </c>
      <c r="L4904">
        <v>0.71679999999999999</v>
      </c>
      <c r="M4904" t="s">
        <v>82</v>
      </c>
    </row>
    <row r="4905" spans="1:13">
      <c r="A4905" t="s">
        <v>1786</v>
      </c>
      <c r="B4905" t="s">
        <v>1787</v>
      </c>
      <c r="C4905" t="str">
        <f>TEXT(D4905, "mmm")</f>
        <v>Apr</v>
      </c>
      <c r="D4905" s="1">
        <v>45400</v>
      </c>
      <c r="E4905" t="s">
        <v>2937</v>
      </c>
      <c r="F4905" t="s">
        <v>101</v>
      </c>
      <c r="G4905">
        <v>44439</v>
      </c>
      <c r="H4905">
        <v>2.8</v>
      </c>
      <c r="I4905">
        <v>124429.2</v>
      </c>
      <c r="J4905" t="s">
        <v>86</v>
      </c>
      <c r="K4905">
        <v>7.1684520429995402E-3</v>
      </c>
      <c r="L4905">
        <v>0.71679999999999999</v>
      </c>
      <c r="M4905" t="s">
        <v>82</v>
      </c>
    </row>
    <row r="4906" spans="1:13">
      <c r="A4906" t="s">
        <v>1786</v>
      </c>
      <c r="B4906" t="s">
        <v>1787</v>
      </c>
      <c r="C4906" t="str">
        <f>TEXT(D4906, "mmm")</f>
        <v>Apr</v>
      </c>
      <c r="D4906" s="1">
        <v>45400</v>
      </c>
      <c r="E4906" t="s">
        <v>2936</v>
      </c>
      <c r="F4906" t="s">
        <v>101</v>
      </c>
      <c r="G4906">
        <v>44439</v>
      </c>
      <c r="H4906">
        <v>2.8</v>
      </c>
      <c r="I4906">
        <v>124429.2</v>
      </c>
      <c r="J4906" t="s">
        <v>86</v>
      </c>
      <c r="K4906">
        <v>7.1684520429995402E-3</v>
      </c>
      <c r="L4906">
        <v>0.71679999999999999</v>
      </c>
      <c r="M4906" t="s">
        <v>82</v>
      </c>
    </row>
    <row r="4907" spans="1:13">
      <c r="A4907" t="s">
        <v>2477</v>
      </c>
      <c r="B4907" t="s">
        <v>2478</v>
      </c>
      <c r="C4907" t="str">
        <f>TEXT(D4907, "mmm")</f>
        <v>Apr</v>
      </c>
      <c r="D4907" s="1">
        <v>45400</v>
      </c>
      <c r="E4907" t="s">
        <v>2480</v>
      </c>
      <c r="F4907" t="s">
        <v>101</v>
      </c>
      <c r="G4907">
        <v>12850</v>
      </c>
      <c r="H4907">
        <v>16.95</v>
      </c>
      <c r="I4907">
        <v>217807.5</v>
      </c>
      <c r="J4907" t="s">
        <v>86</v>
      </c>
      <c r="K4907">
        <v>0.1143201292621006</v>
      </c>
      <c r="L4907">
        <v>11.432</v>
      </c>
      <c r="M4907" t="s">
        <v>82</v>
      </c>
    </row>
    <row r="4908" spans="1:13">
      <c r="A4908" t="s">
        <v>2897</v>
      </c>
      <c r="B4908" t="s">
        <v>2898</v>
      </c>
      <c r="C4908" t="str">
        <f>TEXT(D4908, "mmm")</f>
        <v>Apr</v>
      </c>
      <c r="D4908" s="1">
        <v>45400</v>
      </c>
      <c r="E4908" t="s">
        <v>2899</v>
      </c>
      <c r="F4908" t="s">
        <v>217</v>
      </c>
      <c r="G4908">
        <v>1110</v>
      </c>
      <c r="H4908">
        <v>13.5</v>
      </c>
      <c r="I4908">
        <v>14985</v>
      </c>
      <c r="J4908" t="s">
        <v>81</v>
      </c>
      <c r="K4908">
        <v>3.043810633588406E-2</v>
      </c>
      <c r="L4908">
        <v>3.0438000000000001</v>
      </c>
      <c r="M4908" t="s">
        <v>82</v>
      </c>
    </row>
    <row r="4909" spans="1:13">
      <c r="A4909" t="s">
        <v>129</v>
      </c>
      <c r="B4909" t="s">
        <v>130</v>
      </c>
      <c r="C4909" t="str">
        <f>TEXT(D4909, "mmm")</f>
        <v>Apr</v>
      </c>
      <c r="D4909" s="1">
        <v>45400</v>
      </c>
      <c r="E4909" t="s">
        <v>109</v>
      </c>
      <c r="F4909" t="s">
        <v>101</v>
      </c>
      <c r="G4909">
        <v>2500</v>
      </c>
      <c r="H4909">
        <v>6.5</v>
      </c>
      <c r="I4909">
        <v>16250</v>
      </c>
      <c r="J4909" t="s">
        <v>81</v>
      </c>
      <c r="K4909">
        <v>3.6923041710486881E-2</v>
      </c>
      <c r="L4909">
        <v>3.6922999999999999</v>
      </c>
      <c r="M4909" t="s">
        <v>82</v>
      </c>
    </row>
    <row r="4910" spans="1:13">
      <c r="A4910" t="s">
        <v>129</v>
      </c>
      <c r="B4910" t="s">
        <v>130</v>
      </c>
      <c r="C4910" t="str">
        <f>TEXT(D4910, "mmm")</f>
        <v>Apr</v>
      </c>
      <c r="D4910" s="1">
        <v>45400</v>
      </c>
      <c r="E4910" t="s">
        <v>110</v>
      </c>
      <c r="F4910" t="s">
        <v>101</v>
      </c>
      <c r="G4910">
        <v>2500</v>
      </c>
      <c r="H4910">
        <v>6.5</v>
      </c>
      <c r="I4910">
        <v>16250</v>
      </c>
      <c r="J4910" t="s">
        <v>81</v>
      </c>
      <c r="K4910">
        <v>3.6923041710486881E-2</v>
      </c>
      <c r="L4910">
        <v>3.6922999999999999</v>
      </c>
      <c r="M4910" t="s">
        <v>82</v>
      </c>
    </row>
    <row r="4911" spans="1:13">
      <c r="A4911" t="s">
        <v>129</v>
      </c>
      <c r="B4911" t="s">
        <v>130</v>
      </c>
      <c r="C4911" t="str">
        <f>TEXT(D4911, "mmm")</f>
        <v>Apr</v>
      </c>
      <c r="D4911" s="1">
        <v>45400</v>
      </c>
      <c r="E4911" t="s">
        <v>111</v>
      </c>
      <c r="F4911" t="s">
        <v>101</v>
      </c>
      <c r="G4911">
        <v>2500</v>
      </c>
      <c r="H4911">
        <v>6.5</v>
      </c>
      <c r="I4911">
        <v>16250</v>
      </c>
      <c r="J4911" t="s">
        <v>81</v>
      </c>
      <c r="K4911">
        <v>3.6923041710486881E-2</v>
      </c>
      <c r="L4911">
        <v>3.6922999999999999</v>
      </c>
      <c r="M4911" t="s">
        <v>82</v>
      </c>
    </row>
    <row r="4912" spans="1:13">
      <c r="A4912" t="s">
        <v>129</v>
      </c>
      <c r="B4912" t="s">
        <v>130</v>
      </c>
      <c r="C4912" t="str">
        <f>TEXT(D4912, "mmm")</f>
        <v>Apr</v>
      </c>
      <c r="D4912" s="1">
        <v>45400</v>
      </c>
      <c r="E4912" t="s">
        <v>109</v>
      </c>
      <c r="F4912" t="s">
        <v>101</v>
      </c>
      <c r="G4912">
        <v>2000</v>
      </c>
      <c r="H4912">
        <v>6.53</v>
      </c>
      <c r="I4912">
        <v>13060</v>
      </c>
      <c r="J4912" t="s">
        <v>81</v>
      </c>
      <c r="K4912">
        <v>3.6923041710486881E-2</v>
      </c>
      <c r="L4912">
        <v>3.6922999999999999</v>
      </c>
      <c r="M4912" t="s">
        <v>82</v>
      </c>
    </row>
    <row r="4913" spans="1:13">
      <c r="A4913" t="s">
        <v>129</v>
      </c>
      <c r="B4913" t="s">
        <v>130</v>
      </c>
      <c r="C4913" t="str">
        <f>TEXT(D4913, "mmm")</f>
        <v>Apr</v>
      </c>
      <c r="D4913" s="1">
        <v>45400</v>
      </c>
      <c r="E4913" t="s">
        <v>110</v>
      </c>
      <c r="F4913" t="s">
        <v>101</v>
      </c>
      <c r="G4913">
        <v>2000</v>
      </c>
      <c r="H4913">
        <v>6.53</v>
      </c>
      <c r="I4913">
        <v>13060</v>
      </c>
      <c r="J4913" t="s">
        <v>81</v>
      </c>
      <c r="K4913">
        <v>3.6923041710486881E-2</v>
      </c>
      <c r="L4913">
        <v>3.6922999999999999</v>
      </c>
      <c r="M4913" t="s">
        <v>82</v>
      </c>
    </row>
    <row r="4914" spans="1:13">
      <c r="A4914" t="s">
        <v>129</v>
      </c>
      <c r="B4914" t="s">
        <v>130</v>
      </c>
      <c r="C4914" t="str">
        <f>TEXT(D4914, "mmm")</f>
        <v>Apr</v>
      </c>
      <c r="D4914" s="1">
        <v>45400</v>
      </c>
      <c r="E4914" t="s">
        <v>111</v>
      </c>
      <c r="F4914" t="s">
        <v>101</v>
      </c>
      <c r="G4914">
        <v>2000</v>
      </c>
      <c r="H4914">
        <v>6.53</v>
      </c>
      <c r="I4914">
        <v>13060</v>
      </c>
      <c r="J4914" t="s">
        <v>81</v>
      </c>
      <c r="K4914">
        <v>3.6923041710486881E-2</v>
      </c>
      <c r="L4914">
        <v>3.6922999999999999</v>
      </c>
      <c r="M4914" t="s">
        <v>82</v>
      </c>
    </row>
    <row r="4915" spans="1:13">
      <c r="A4915" t="s">
        <v>2546</v>
      </c>
      <c r="B4915" t="s">
        <v>2547</v>
      </c>
      <c r="C4915" t="str">
        <f>TEXT(D4915, "mmm")</f>
        <v>Apr</v>
      </c>
      <c r="D4915" s="1">
        <v>45400</v>
      </c>
      <c r="E4915" t="s">
        <v>3004</v>
      </c>
      <c r="F4915" t="s">
        <v>222</v>
      </c>
      <c r="G4915">
        <v>3881</v>
      </c>
      <c r="H4915">
        <v>16.829999999999998</v>
      </c>
      <c r="I4915">
        <v>65317.23</v>
      </c>
      <c r="J4915" t="s">
        <v>81</v>
      </c>
      <c r="K4915">
        <v>6.1380769013051228E-2</v>
      </c>
      <c r="L4915">
        <v>6.1380999999999997</v>
      </c>
      <c r="M4915" t="s">
        <v>82</v>
      </c>
    </row>
    <row r="4916" spans="1:13">
      <c r="A4916" t="s">
        <v>576</v>
      </c>
      <c r="B4916" t="s">
        <v>577</v>
      </c>
      <c r="C4916" t="str">
        <f>TEXT(D4916, "mmm")</f>
        <v>Apr</v>
      </c>
      <c r="D4916" s="1">
        <v>45400</v>
      </c>
      <c r="E4916" t="s">
        <v>578</v>
      </c>
      <c r="F4916" t="s">
        <v>101</v>
      </c>
      <c r="G4916">
        <v>247600</v>
      </c>
      <c r="H4916">
        <v>0.2</v>
      </c>
      <c r="I4916">
        <v>49520</v>
      </c>
      <c r="J4916" t="s">
        <v>86</v>
      </c>
      <c r="K4916">
        <v>4.3010758718240671E-2</v>
      </c>
      <c r="L4916">
        <v>4.3010999999999999</v>
      </c>
      <c r="M4916" t="s">
        <v>82</v>
      </c>
    </row>
    <row r="4917" spans="1:13">
      <c r="A4917" t="s">
        <v>576</v>
      </c>
      <c r="B4917" t="s">
        <v>577</v>
      </c>
      <c r="C4917" t="str">
        <f>TEXT(D4917, "mmm")</f>
        <v>Apr</v>
      </c>
      <c r="D4917" s="1">
        <v>45400</v>
      </c>
      <c r="E4917" t="s">
        <v>578</v>
      </c>
      <c r="F4917" t="s">
        <v>101</v>
      </c>
      <c r="G4917">
        <v>100000</v>
      </c>
      <c r="H4917">
        <v>0.2</v>
      </c>
      <c r="I4917">
        <v>20000</v>
      </c>
      <c r="J4917" t="s">
        <v>81</v>
      </c>
      <c r="K4917">
        <v>4.3010758718240671E-2</v>
      </c>
      <c r="L4917">
        <v>4.3010999999999999</v>
      </c>
      <c r="M4917" t="s">
        <v>82</v>
      </c>
    </row>
    <row r="4918" spans="1:13">
      <c r="A4918" t="s">
        <v>576</v>
      </c>
      <c r="B4918" t="s">
        <v>577</v>
      </c>
      <c r="C4918" t="str">
        <f>TEXT(D4918, "mmm")</f>
        <v>Apr</v>
      </c>
      <c r="D4918" s="1">
        <v>45400</v>
      </c>
      <c r="E4918" t="s">
        <v>578</v>
      </c>
      <c r="F4918" t="s">
        <v>101</v>
      </c>
      <c r="G4918">
        <v>74202</v>
      </c>
      <c r="H4918">
        <v>0.2</v>
      </c>
      <c r="I4918">
        <v>14840.4</v>
      </c>
      <c r="J4918" t="s">
        <v>81</v>
      </c>
      <c r="K4918">
        <v>4.3010758718240671E-2</v>
      </c>
      <c r="L4918">
        <v>4.3010999999999999</v>
      </c>
      <c r="M4918" t="s">
        <v>82</v>
      </c>
    </row>
    <row r="4919" spans="1:13">
      <c r="A4919" t="s">
        <v>576</v>
      </c>
      <c r="B4919" t="s">
        <v>577</v>
      </c>
      <c r="C4919" t="str">
        <f>TEXT(D4919, "mmm")</f>
        <v>Apr</v>
      </c>
      <c r="D4919" s="1">
        <v>45400</v>
      </c>
      <c r="E4919" t="s">
        <v>578</v>
      </c>
      <c r="F4919" t="s">
        <v>101</v>
      </c>
      <c r="G4919">
        <v>100000</v>
      </c>
      <c r="H4919">
        <v>0.19</v>
      </c>
      <c r="I4919">
        <v>19000</v>
      </c>
      <c r="J4919" t="s">
        <v>81</v>
      </c>
      <c r="K4919">
        <v>4.3010758718240671E-2</v>
      </c>
      <c r="L4919">
        <v>4.3010999999999999</v>
      </c>
      <c r="M4919" t="s">
        <v>82</v>
      </c>
    </row>
    <row r="4920" spans="1:13">
      <c r="A4920" t="s">
        <v>123</v>
      </c>
      <c r="B4920" t="s">
        <v>124</v>
      </c>
      <c r="C4920" t="str">
        <f>TEXT(D4920, "mmm")</f>
        <v>Apr</v>
      </c>
      <c r="D4920" s="1">
        <v>45400</v>
      </c>
      <c r="E4920" t="s">
        <v>100</v>
      </c>
      <c r="F4920" t="s">
        <v>101</v>
      </c>
      <c r="G4920">
        <v>81738</v>
      </c>
      <c r="H4920">
        <v>12.8</v>
      </c>
      <c r="I4920">
        <v>1046246.4</v>
      </c>
      <c r="J4920" t="s">
        <v>86</v>
      </c>
      <c r="K4920">
        <v>5.3948286426960257E-2</v>
      </c>
      <c r="L4920">
        <v>5.3948</v>
      </c>
      <c r="M4920" t="s">
        <v>82</v>
      </c>
    </row>
    <row r="4921" spans="1:13">
      <c r="A4921" t="s">
        <v>123</v>
      </c>
      <c r="B4921" t="s">
        <v>124</v>
      </c>
      <c r="C4921" t="str">
        <f>TEXT(D4921, "mmm")</f>
        <v>Apr</v>
      </c>
      <c r="D4921" s="1">
        <v>45400</v>
      </c>
      <c r="E4921" t="s">
        <v>102</v>
      </c>
      <c r="F4921" t="s">
        <v>101</v>
      </c>
      <c r="G4921">
        <v>81738</v>
      </c>
      <c r="H4921">
        <v>12.8</v>
      </c>
      <c r="I4921">
        <v>1046246.4</v>
      </c>
      <c r="J4921" t="s">
        <v>86</v>
      </c>
      <c r="K4921">
        <v>5.3948286426960257E-2</v>
      </c>
      <c r="L4921">
        <v>5.3948</v>
      </c>
      <c r="M4921" t="s">
        <v>82</v>
      </c>
    </row>
    <row r="4922" spans="1:13">
      <c r="A4922" t="s">
        <v>2985</v>
      </c>
      <c r="B4922" t="s">
        <v>2986</v>
      </c>
      <c r="C4922" t="str">
        <f>TEXT(D4922, "mmm")</f>
        <v>Apr</v>
      </c>
      <c r="D4922" s="1">
        <v>45400</v>
      </c>
      <c r="E4922" t="s">
        <v>2987</v>
      </c>
      <c r="F4922" t="s">
        <v>118</v>
      </c>
      <c r="G4922">
        <v>115072</v>
      </c>
      <c r="H4922">
        <v>0.53</v>
      </c>
      <c r="I4922">
        <v>60988.160000000003</v>
      </c>
      <c r="J4922" t="s">
        <v>86</v>
      </c>
      <c r="K4922">
        <v>-0.21568628428731829</v>
      </c>
      <c r="L4922">
        <v>-21.5686</v>
      </c>
      <c r="M4922" t="s">
        <v>82</v>
      </c>
    </row>
    <row r="4923" spans="1:13">
      <c r="A4923" t="s">
        <v>2495</v>
      </c>
      <c r="B4923" t="s">
        <v>2496</v>
      </c>
      <c r="C4923" t="str">
        <f>TEXT(D4923, "mmm")</f>
        <v>Apr</v>
      </c>
      <c r="D4923" s="1">
        <v>45400</v>
      </c>
      <c r="E4923" t="s">
        <v>2497</v>
      </c>
      <c r="F4923" t="s">
        <v>80</v>
      </c>
      <c r="G4923">
        <v>500</v>
      </c>
      <c r="H4923">
        <v>22</v>
      </c>
      <c r="I4923">
        <v>11000</v>
      </c>
      <c r="J4923" t="s">
        <v>81</v>
      </c>
      <c r="K4923">
        <v>6.7226824828971354E-2</v>
      </c>
      <c r="L4923">
        <v>6.7226999999999997</v>
      </c>
      <c r="M4923" t="s">
        <v>82</v>
      </c>
    </row>
    <row r="4924" spans="1:13">
      <c r="A4924" t="s">
        <v>718</v>
      </c>
      <c r="B4924" t="s">
        <v>719</v>
      </c>
      <c r="C4924" t="str">
        <f>TEXT(D4924, "mmm")</f>
        <v>Apr</v>
      </c>
      <c r="D4924" s="1">
        <v>45400</v>
      </c>
      <c r="E4924" t="s">
        <v>3005</v>
      </c>
      <c r="F4924" t="s">
        <v>118</v>
      </c>
      <c r="G4924">
        <v>3347</v>
      </c>
      <c r="H4924">
        <v>30.11</v>
      </c>
      <c r="I4924">
        <v>100778.17</v>
      </c>
      <c r="J4924" t="s">
        <v>81</v>
      </c>
      <c r="K4924">
        <v>0.13475169812643101</v>
      </c>
      <c r="L4924">
        <v>13.475199999999999</v>
      </c>
      <c r="M4924" t="s">
        <v>82</v>
      </c>
    </row>
    <row r="4925" spans="1:13">
      <c r="A4925" t="s">
        <v>2477</v>
      </c>
      <c r="B4925" t="s">
        <v>2478</v>
      </c>
      <c r="C4925" t="str">
        <f>TEXT(D4925, "mmm")</f>
        <v>Apr</v>
      </c>
      <c r="D4925" s="1">
        <v>45400</v>
      </c>
      <c r="E4925" t="s">
        <v>2479</v>
      </c>
      <c r="F4925" t="s">
        <v>128</v>
      </c>
      <c r="G4925">
        <v>12850</v>
      </c>
      <c r="H4925">
        <v>16.63</v>
      </c>
      <c r="I4925">
        <v>213695.5</v>
      </c>
      <c r="J4925" t="s">
        <v>86</v>
      </c>
      <c r="K4925">
        <v>0.1143201292621006</v>
      </c>
      <c r="L4925">
        <v>11.432</v>
      </c>
      <c r="M4925" t="s">
        <v>82</v>
      </c>
    </row>
    <row r="4926" spans="1:13">
      <c r="A4926" t="s">
        <v>2989</v>
      </c>
      <c r="B4926" t="s">
        <v>2990</v>
      </c>
      <c r="C4926" t="str">
        <f>TEXT(D4926, "mmm")</f>
        <v>Apr</v>
      </c>
      <c r="D4926" s="1">
        <v>45400</v>
      </c>
      <c r="E4926" t="s">
        <v>2991</v>
      </c>
      <c r="F4926" t="s">
        <v>217</v>
      </c>
      <c r="G4926">
        <v>33043</v>
      </c>
      <c r="H4926">
        <v>3.41</v>
      </c>
      <c r="I4926">
        <v>112676.63</v>
      </c>
      <c r="J4926" t="s">
        <v>86</v>
      </c>
      <c r="K4926">
        <v>3.8348044837601458E-2</v>
      </c>
      <c r="L4926">
        <v>3.8348</v>
      </c>
      <c r="M4926" t="s">
        <v>82</v>
      </c>
    </row>
    <row r="4927" spans="1:13">
      <c r="A4927" t="s">
        <v>2271</v>
      </c>
      <c r="B4927" t="s">
        <v>2272</v>
      </c>
      <c r="C4927" t="str">
        <f>TEXT(D4927, "mmm")</f>
        <v>Apr</v>
      </c>
      <c r="D4927" s="1">
        <v>45400</v>
      </c>
      <c r="E4927" t="s">
        <v>2274</v>
      </c>
      <c r="F4927" t="s">
        <v>101</v>
      </c>
      <c r="G4927">
        <v>107083</v>
      </c>
      <c r="H4927">
        <v>20.81</v>
      </c>
      <c r="I4927">
        <v>2228397.23</v>
      </c>
      <c r="J4927" t="s">
        <v>86</v>
      </c>
      <c r="K4927">
        <v>-4.5976969495118092E-2</v>
      </c>
      <c r="L4927">
        <v>-4.5976999999999997</v>
      </c>
      <c r="M4927" t="s">
        <v>82</v>
      </c>
    </row>
    <row r="4928" spans="1:13">
      <c r="A4928" t="s">
        <v>2271</v>
      </c>
      <c r="B4928" t="s">
        <v>2272</v>
      </c>
      <c r="C4928" t="str">
        <f>TEXT(D4928, "mmm")</f>
        <v>Apr</v>
      </c>
      <c r="D4928" s="1">
        <v>45400</v>
      </c>
      <c r="E4928" t="s">
        <v>2273</v>
      </c>
      <c r="F4928" t="s">
        <v>101</v>
      </c>
      <c r="G4928">
        <v>107083</v>
      </c>
      <c r="H4928">
        <v>20.81</v>
      </c>
      <c r="I4928">
        <v>2228397.23</v>
      </c>
      <c r="J4928" t="s">
        <v>86</v>
      </c>
      <c r="K4928">
        <v>-4.5976969495118092E-2</v>
      </c>
      <c r="L4928">
        <v>-4.5976999999999997</v>
      </c>
      <c r="M4928" t="s">
        <v>82</v>
      </c>
    </row>
    <row r="4929" spans="1:13">
      <c r="A4929" t="s">
        <v>2271</v>
      </c>
      <c r="B4929" t="s">
        <v>2272</v>
      </c>
      <c r="C4929" t="str">
        <f>TEXT(D4929, "mmm")</f>
        <v>Apr</v>
      </c>
      <c r="D4929" s="1">
        <v>45400</v>
      </c>
      <c r="E4929" t="s">
        <v>2276</v>
      </c>
      <c r="F4929" t="s">
        <v>101</v>
      </c>
      <c r="G4929">
        <v>107083</v>
      </c>
      <c r="H4929">
        <v>20.81</v>
      </c>
      <c r="I4929">
        <v>2228397.23</v>
      </c>
      <c r="J4929" t="s">
        <v>86</v>
      </c>
      <c r="K4929">
        <v>-4.5976969495118092E-2</v>
      </c>
      <c r="L4929">
        <v>-4.5976999999999997</v>
      </c>
      <c r="M4929" t="s">
        <v>82</v>
      </c>
    </row>
    <row r="4930" spans="1:13">
      <c r="A4930" t="s">
        <v>2271</v>
      </c>
      <c r="B4930" t="s">
        <v>2272</v>
      </c>
      <c r="C4930" t="str">
        <f>TEXT(D4930, "mmm")</f>
        <v>Apr</v>
      </c>
      <c r="D4930" s="1">
        <v>45400</v>
      </c>
      <c r="E4930" t="s">
        <v>2275</v>
      </c>
      <c r="F4930" t="s">
        <v>101</v>
      </c>
      <c r="G4930">
        <v>107083</v>
      </c>
      <c r="H4930">
        <v>20.81</v>
      </c>
      <c r="I4930">
        <v>2228397.23</v>
      </c>
      <c r="J4930" t="s">
        <v>86</v>
      </c>
      <c r="K4930">
        <v>-4.5976969495118092E-2</v>
      </c>
      <c r="L4930">
        <v>-4.5976999999999997</v>
      </c>
      <c r="M4930" t="s">
        <v>82</v>
      </c>
    </row>
    <row r="4931" spans="1:13">
      <c r="A4931" t="s">
        <v>2271</v>
      </c>
      <c r="B4931" t="s">
        <v>2272</v>
      </c>
      <c r="C4931" t="str">
        <f>TEXT(D4931, "mmm")</f>
        <v>Apr</v>
      </c>
      <c r="D4931" s="1">
        <v>45400</v>
      </c>
      <c r="E4931" t="s">
        <v>2277</v>
      </c>
      <c r="F4931" t="s">
        <v>101</v>
      </c>
      <c r="G4931">
        <v>107083</v>
      </c>
      <c r="H4931">
        <v>20.81</v>
      </c>
      <c r="I4931">
        <v>2228397.23</v>
      </c>
      <c r="J4931" t="s">
        <v>86</v>
      </c>
      <c r="K4931">
        <v>-4.5976969495118092E-2</v>
      </c>
      <c r="L4931">
        <v>-4.5976999999999997</v>
      </c>
      <c r="M4931" t="s">
        <v>82</v>
      </c>
    </row>
    <row r="4932" spans="1:13">
      <c r="A4932" t="s">
        <v>194</v>
      </c>
      <c r="B4932" t="s">
        <v>195</v>
      </c>
      <c r="C4932" t="str">
        <f>TEXT(D4932, "mmm")</f>
        <v>Apr</v>
      </c>
      <c r="D4932" s="1">
        <v>45400</v>
      </c>
      <c r="E4932" t="s">
        <v>196</v>
      </c>
      <c r="F4932" t="s">
        <v>128</v>
      </c>
      <c r="G4932">
        <v>25000</v>
      </c>
      <c r="H4932">
        <v>2.25</v>
      </c>
      <c r="I4932">
        <v>56250</v>
      </c>
      <c r="J4932" t="s">
        <v>81</v>
      </c>
      <c r="K4932">
        <v>6.2222268846299889E-2</v>
      </c>
      <c r="L4932">
        <v>6.2222</v>
      </c>
      <c r="M4932" t="s">
        <v>82</v>
      </c>
    </row>
    <row r="4933" spans="1:13">
      <c r="A4933" t="s">
        <v>210</v>
      </c>
      <c r="B4933" t="s">
        <v>211</v>
      </c>
      <c r="C4933" t="str">
        <f>TEXT(D4933, "mmm")</f>
        <v>Apr</v>
      </c>
      <c r="D4933" s="1">
        <v>45400</v>
      </c>
      <c r="E4933" t="s">
        <v>212</v>
      </c>
      <c r="F4933" t="s">
        <v>101</v>
      </c>
      <c r="G4933">
        <v>2400</v>
      </c>
      <c r="H4933">
        <v>21.82</v>
      </c>
      <c r="I4933">
        <v>52368</v>
      </c>
      <c r="J4933" t="s">
        <v>81</v>
      </c>
      <c r="K4933">
        <v>-6.4050521939886251E-2</v>
      </c>
      <c r="L4933">
        <v>-6.4051</v>
      </c>
      <c r="M4933" t="s">
        <v>82</v>
      </c>
    </row>
    <row r="4934" spans="1:13">
      <c r="A4934" t="s">
        <v>210</v>
      </c>
      <c r="B4934" t="s">
        <v>211</v>
      </c>
      <c r="C4934" t="str">
        <f>TEXT(D4934, "mmm")</f>
        <v>Apr</v>
      </c>
      <c r="D4934" s="1">
        <v>45400</v>
      </c>
      <c r="E4934" t="s">
        <v>213</v>
      </c>
      <c r="F4934" t="s">
        <v>101</v>
      </c>
      <c r="G4934">
        <v>2400</v>
      </c>
      <c r="H4934">
        <v>21.82</v>
      </c>
      <c r="I4934">
        <v>52368</v>
      </c>
      <c r="J4934" t="s">
        <v>81</v>
      </c>
      <c r="K4934">
        <v>-6.4050521939886251E-2</v>
      </c>
      <c r="L4934">
        <v>-6.4051</v>
      </c>
      <c r="M4934" t="s">
        <v>82</v>
      </c>
    </row>
    <row r="4935" spans="1:13">
      <c r="A4935" t="s">
        <v>3006</v>
      </c>
      <c r="B4935" t="s">
        <v>3007</v>
      </c>
      <c r="C4935" t="str">
        <f>TEXT(D4935, "mmm")</f>
        <v>Apr</v>
      </c>
      <c r="D4935" s="1">
        <v>45401</v>
      </c>
      <c r="E4935" t="s">
        <v>3008</v>
      </c>
      <c r="F4935" t="s">
        <v>222</v>
      </c>
      <c r="G4935">
        <v>95419.85</v>
      </c>
      <c r="H4935">
        <v>10.48</v>
      </c>
      <c r="I4935">
        <v>1000000.028</v>
      </c>
      <c r="J4935" t="s">
        <v>81</v>
      </c>
      <c r="K4935">
        <v>6.6278733649987043E-3</v>
      </c>
      <c r="L4935">
        <v>0.66279999999999994</v>
      </c>
      <c r="M4935" t="s">
        <v>82</v>
      </c>
    </row>
    <row r="4936" spans="1:13">
      <c r="A4936" t="s">
        <v>2477</v>
      </c>
      <c r="B4936" t="s">
        <v>2478</v>
      </c>
      <c r="C4936" t="str">
        <f>TEXT(D4936, "mmm")</f>
        <v>Apr</v>
      </c>
      <c r="D4936" s="1">
        <v>45401</v>
      </c>
      <c r="E4936" t="s">
        <v>2492</v>
      </c>
      <c r="F4936" t="s">
        <v>128</v>
      </c>
      <c r="G4936">
        <v>5500</v>
      </c>
      <c r="H4936">
        <v>16.89</v>
      </c>
      <c r="I4936">
        <v>92895</v>
      </c>
      <c r="J4936" t="s">
        <v>81</v>
      </c>
      <c r="K4936">
        <v>6.3903121392213214E-2</v>
      </c>
      <c r="L4936">
        <v>6.3902999999999999</v>
      </c>
      <c r="M4936" t="s">
        <v>82</v>
      </c>
    </row>
    <row r="4937" spans="1:13">
      <c r="A4937" t="s">
        <v>2989</v>
      </c>
      <c r="B4937" t="s">
        <v>2990</v>
      </c>
      <c r="C4937" t="str">
        <f>TEXT(D4937, "mmm")</f>
        <v>Apr</v>
      </c>
      <c r="D4937" s="1">
        <v>45401</v>
      </c>
      <c r="E4937" t="s">
        <v>2991</v>
      </c>
      <c r="F4937" t="s">
        <v>217</v>
      </c>
      <c r="G4937">
        <v>55116</v>
      </c>
      <c r="H4937">
        <v>3.39</v>
      </c>
      <c r="I4937">
        <v>186843.24</v>
      </c>
      <c r="J4937" t="s">
        <v>86</v>
      </c>
      <c r="K4937">
        <v>7.5038247377414047E-2</v>
      </c>
      <c r="L4937">
        <v>7.5038</v>
      </c>
      <c r="M4937" t="s">
        <v>82</v>
      </c>
    </row>
    <row r="4938" spans="1:13">
      <c r="A4938" t="s">
        <v>2572</v>
      </c>
      <c r="B4938" t="s">
        <v>2573</v>
      </c>
      <c r="C4938" t="str">
        <f>TEXT(D4938, "mmm")</f>
        <v>Apr</v>
      </c>
      <c r="D4938" s="1">
        <v>45401</v>
      </c>
      <c r="E4938" t="s">
        <v>3009</v>
      </c>
      <c r="F4938" t="s">
        <v>80</v>
      </c>
      <c r="G4938">
        <v>1602</v>
      </c>
      <c r="H4938">
        <v>9.51</v>
      </c>
      <c r="I4938">
        <v>15235.02</v>
      </c>
      <c r="J4938" t="s">
        <v>81</v>
      </c>
      <c r="K4938">
        <v>1.4659617790961921E-2</v>
      </c>
      <c r="L4938">
        <v>1.466</v>
      </c>
      <c r="M4938" t="s">
        <v>82</v>
      </c>
    </row>
    <row r="4939" spans="1:13">
      <c r="A4939" t="s">
        <v>3010</v>
      </c>
      <c r="B4939" t="s">
        <v>3011</v>
      </c>
      <c r="C4939" t="str">
        <f>TEXT(D4939, "mmm")</f>
        <v>Apr</v>
      </c>
      <c r="D4939" s="1">
        <v>45401</v>
      </c>
      <c r="E4939" t="s">
        <v>3012</v>
      </c>
      <c r="F4939" t="s">
        <v>1283</v>
      </c>
      <c r="G4939">
        <v>14423</v>
      </c>
      <c r="H4939">
        <v>8.32</v>
      </c>
      <c r="I4939">
        <v>119999.36</v>
      </c>
      <c r="J4939" t="s">
        <v>81</v>
      </c>
      <c r="K4939">
        <v>0.38231778411205908</v>
      </c>
      <c r="L4939">
        <v>38.2318</v>
      </c>
      <c r="M4939" t="s">
        <v>82</v>
      </c>
    </row>
    <row r="4940" spans="1:13">
      <c r="A4940" t="s">
        <v>2889</v>
      </c>
      <c r="B4940" t="s">
        <v>2890</v>
      </c>
      <c r="C4940" t="str">
        <f>TEXT(D4940, "mmm")</f>
        <v>Apr</v>
      </c>
      <c r="D4940" s="1">
        <v>45401</v>
      </c>
      <c r="E4940" t="s">
        <v>2892</v>
      </c>
      <c r="F4940" t="s">
        <v>101</v>
      </c>
      <c r="G4940">
        <v>404546</v>
      </c>
      <c r="H4940">
        <v>0.06</v>
      </c>
      <c r="I4940">
        <v>24272.76</v>
      </c>
      <c r="J4940" t="s">
        <v>81</v>
      </c>
      <c r="K4940">
        <v>0</v>
      </c>
      <c r="L4940">
        <v>0</v>
      </c>
      <c r="M4940" t="s">
        <v>82</v>
      </c>
    </row>
    <row r="4941" spans="1:13">
      <c r="A4941" t="s">
        <v>2889</v>
      </c>
      <c r="B4941" t="s">
        <v>2890</v>
      </c>
      <c r="C4941" t="str">
        <f>TEXT(D4941, "mmm")</f>
        <v>Apr</v>
      </c>
      <c r="D4941" s="1">
        <v>45401</v>
      </c>
      <c r="E4941" t="s">
        <v>2891</v>
      </c>
      <c r="F4941" t="s">
        <v>251</v>
      </c>
      <c r="G4941">
        <v>404546</v>
      </c>
      <c r="H4941">
        <v>0.06</v>
      </c>
      <c r="I4941">
        <v>24272.76</v>
      </c>
      <c r="J4941" t="s">
        <v>81</v>
      </c>
      <c r="K4941">
        <v>0</v>
      </c>
      <c r="L4941">
        <v>0</v>
      </c>
      <c r="M4941" t="s">
        <v>82</v>
      </c>
    </row>
    <row r="4942" spans="1:13">
      <c r="A4942" t="s">
        <v>2976</v>
      </c>
      <c r="B4942" t="s">
        <v>2977</v>
      </c>
      <c r="C4942" t="str">
        <f>TEXT(D4942, "mmm")</f>
        <v>Apr</v>
      </c>
      <c r="D4942" s="1">
        <v>45401</v>
      </c>
      <c r="E4942" t="s">
        <v>3013</v>
      </c>
      <c r="F4942" t="s">
        <v>118</v>
      </c>
      <c r="G4942">
        <v>4800</v>
      </c>
      <c r="H4942">
        <v>20.81</v>
      </c>
      <c r="I4942">
        <v>99888</v>
      </c>
      <c r="J4942" t="s">
        <v>81</v>
      </c>
      <c r="K4942">
        <v>0.1240384624201871</v>
      </c>
      <c r="L4942">
        <v>12.4038</v>
      </c>
      <c r="M4942" t="s">
        <v>82</v>
      </c>
    </row>
    <row r="4943" spans="1:13">
      <c r="A4943" t="s">
        <v>3010</v>
      </c>
      <c r="B4943" t="s">
        <v>3011</v>
      </c>
      <c r="C4943" t="str">
        <f>TEXT(D4943, "mmm")</f>
        <v>Apr</v>
      </c>
      <c r="D4943" s="1">
        <v>45401</v>
      </c>
      <c r="E4943" t="s">
        <v>3014</v>
      </c>
      <c r="F4943" t="s">
        <v>1283</v>
      </c>
      <c r="G4943">
        <v>18028</v>
      </c>
      <c r="H4943">
        <v>8.32</v>
      </c>
      <c r="I4943">
        <v>149992.95999999999</v>
      </c>
      <c r="J4943" t="s">
        <v>86</v>
      </c>
      <c r="K4943">
        <v>0.38231778411205908</v>
      </c>
      <c r="L4943">
        <v>38.2318</v>
      </c>
      <c r="M4943" t="s">
        <v>82</v>
      </c>
    </row>
    <row r="4944" spans="1:13">
      <c r="A4944" t="s">
        <v>614</v>
      </c>
      <c r="B4944" t="s">
        <v>615</v>
      </c>
      <c r="C4944" t="str">
        <f>TEXT(D4944, "mmm")</f>
        <v>Apr</v>
      </c>
      <c r="D4944" s="1">
        <v>45401</v>
      </c>
      <c r="E4944" t="s">
        <v>3015</v>
      </c>
      <c r="F4944" t="s">
        <v>128</v>
      </c>
      <c r="G4944">
        <v>900</v>
      </c>
      <c r="H4944">
        <v>54.59</v>
      </c>
      <c r="I4944">
        <v>49131</v>
      </c>
      <c r="J4944" t="s">
        <v>86</v>
      </c>
      <c r="K4944">
        <v>8.1150539225060214E-2</v>
      </c>
      <c r="L4944">
        <v>8.1151</v>
      </c>
      <c r="M4944" t="s">
        <v>82</v>
      </c>
    </row>
    <row r="4945" spans="1:13">
      <c r="A4945" t="s">
        <v>3016</v>
      </c>
      <c r="B4945" t="s">
        <v>3017</v>
      </c>
      <c r="C4945" t="str">
        <f>TEXT(D4945, "mmm")</f>
        <v>Apr</v>
      </c>
      <c r="D4945" s="1">
        <v>45401</v>
      </c>
      <c r="E4945" t="s">
        <v>3018</v>
      </c>
      <c r="F4945" t="s">
        <v>217</v>
      </c>
      <c r="G4945">
        <v>30000</v>
      </c>
      <c r="H4945">
        <v>1.1200000000000001</v>
      </c>
      <c r="I4945">
        <v>33600</v>
      </c>
      <c r="J4945" t="s">
        <v>81</v>
      </c>
      <c r="K4945">
        <v>0.18691630342648821</v>
      </c>
      <c r="L4945">
        <v>18.691600000000001</v>
      </c>
      <c r="M4945" t="s">
        <v>82</v>
      </c>
    </row>
    <row r="4946" spans="1:13">
      <c r="A4946" t="s">
        <v>780</v>
      </c>
      <c r="B4946" t="s">
        <v>781</v>
      </c>
      <c r="C4946" t="str">
        <f>TEXT(D4946, "mmm")</f>
        <v>Apr</v>
      </c>
      <c r="D4946" s="1">
        <v>45401</v>
      </c>
      <c r="E4946" t="s">
        <v>787</v>
      </c>
      <c r="F4946" t="s">
        <v>101</v>
      </c>
      <c r="G4946">
        <v>200000</v>
      </c>
      <c r="H4946">
        <v>19.46</v>
      </c>
      <c r="I4946">
        <v>3892000</v>
      </c>
      <c r="J4946" t="s">
        <v>81</v>
      </c>
      <c r="K4946">
        <v>5.3691221637544917E-2</v>
      </c>
      <c r="L4946">
        <v>5.3691000000000004</v>
      </c>
      <c r="M4946" t="s">
        <v>82</v>
      </c>
    </row>
    <row r="4947" spans="1:13">
      <c r="A4947" t="s">
        <v>780</v>
      </c>
      <c r="B4947" t="s">
        <v>781</v>
      </c>
      <c r="C4947" t="str">
        <f>TEXT(D4947, "mmm")</f>
        <v>Apr</v>
      </c>
      <c r="D4947" s="1">
        <v>45401</v>
      </c>
      <c r="E4947" t="s">
        <v>784</v>
      </c>
      <c r="F4947" t="s">
        <v>101</v>
      </c>
      <c r="G4947">
        <v>200000</v>
      </c>
      <c r="H4947">
        <v>19.46</v>
      </c>
      <c r="I4947">
        <v>3892000</v>
      </c>
      <c r="J4947" t="s">
        <v>81</v>
      </c>
      <c r="K4947">
        <v>5.3691221637544917E-2</v>
      </c>
      <c r="L4947">
        <v>5.3691000000000004</v>
      </c>
      <c r="M4947" t="s">
        <v>82</v>
      </c>
    </row>
    <row r="4948" spans="1:13">
      <c r="A4948" t="s">
        <v>780</v>
      </c>
      <c r="B4948" t="s">
        <v>781</v>
      </c>
      <c r="C4948" t="str">
        <f>TEXT(D4948, "mmm")</f>
        <v>Apr</v>
      </c>
      <c r="D4948" s="1">
        <v>45401</v>
      </c>
      <c r="E4948" t="s">
        <v>786</v>
      </c>
      <c r="F4948" t="s">
        <v>101</v>
      </c>
      <c r="G4948">
        <v>200000</v>
      </c>
      <c r="H4948">
        <v>19.46</v>
      </c>
      <c r="I4948">
        <v>3892000</v>
      </c>
      <c r="J4948" t="s">
        <v>81</v>
      </c>
      <c r="K4948">
        <v>5.3691221637544917E-2</v>
      </c>
      <c r="L4948">
        <v>5.3691000000000004</v>
      </c>
      <c r="M4948" t="s">
        <v>82</v>
      </c>
    </row>
    <row r="4949" spans="1:13">
      <c r="A4949" t="s">
        <v>780</v>
      </c>
      <c r="B4949" t="s">
        <v>781</v>
      </c>
      <c r="C4949" t="str">
        <f>TEXT(D4949, "mmm")</f>
        <v>Apr</v>
      </c>
      <c r="D4949" s="1">
        <v>45401</v>
      </c>
      <c r="E4949" t="s">
        <v>783</v>
      </c>
      <c r="F4949" t="s">
        <v>101</v>
      </c>
      <c r="G4949">
        <v>200000</v>
      </c>
      <c r="H4949">
        <v>19.46</v>
      </c>
      <c r="I4949">
        <v>3892000</v>
      </c>
      <c r="J4949" t="s">
        <v>81</v>
      </c>
      <c r="K4949">
        <v>5.3691221637544917E-2</v>
      </c>
      <c r="L4949">
        <v>5.3691000000000004</v>
      </c>
      <c r="M4949" t="s">
        <v>82</v>
      </c>
    </row>
    <row r="4950" spans="1:13">
      <c r="A4950" t="s">
        <v>780</v>
      </c>
      <c r="B4950" t="s">
        <v>781</v>
      </c>
      <c r="C4950" t="str">
        <f>TEXT(D4950, "mmm")</f>
        <v>Apr</v>
      </c>
      <c r="D4950" s="1">
        <v>45401</v>
      </c>
      <c r="E4950" t="s">
        <v>785</v>
      </c>
      <c r="F4950" t="s">
        <v>101</v>
      </c>
      <c r="G4950">
        <v>200000</v>
      </c>
      <c r="H4950">
        <v>19.46</v>
      </c>
      <c r="I4950">
        <v>3892000</v>
      </c>
      <c r="J4950" t="s">
        <v>81</v>
      </c>
      <c r="K4950">
        <v>5.3691221637544917E-2</v>
      </c>
      <c r="L4950">
        <v>5.3691000000000004</v>
      </c>
      <c r="M4950" t="s">
        <v>82</v>
      </c>
    </row>
    <row r="4951" spans="1:13">
      <c r="A4951" t="s">
        <v>780</v>
      </c>
      <c r="B4951" t="s">
        <v>781</v>
      </c>
      <c r="C4951" t="str">
        <f>TEXT(D4951, "mmm")</f>
        <v>Apr</v>
      </c>
      <c r="D4951" s="1">
        <v>45401</v>
      </c>
      <c r="E4951" t="s">
        <v>782</v>
      </c>
      <c r="F4951" t="s">
        <v>101</v>
      </c>
      <c r="G4951">
        <v>200000</v>
      </c>
      <c r="H4951">
        <v>19.46</v>
      </c>
      <c r="I4951">
        <v>3892000</v>
      </c>
      <c r="J4951" t="s">
        <v>81</v>
      </c>
      <c r="K4951">
        <v>5.3691221637544917E-2</v>
      </c>
      <c r="L4951">
        <v>5.3691000000000004</v>
      </c>
      <c r="M4951" t="s">
        <v>82</v>
      </c>
    </row>
    <row r="4952" spans="1:13">
      <c r="A4952" t="s">
        <v>1786</v>
      </c>
      <c r="B4952" t="s">
        <v>1787</v>
      </c>
      <c r="C4952" t="str">
        <f>TEXT(D4952, "mmm")</f>
        <v>Apr</v>
      </c>
      <c r="D4952" s="1">
        <v>45401</v>
      </c>
      <c r="E4952" t="s">
        <v>2938</v>
      </c>
      <c r="F4952" t="s">
        <v>101</v>
      </c>
      <c r="G4952">
        <v>5011</v>
      </c>
      <c r="H4952">
        <v>2.8</v>
      </c>
      <c r="I4952">
        <v>14030.8</v>
      </c>
      <c r="J4952" t="s">
        <v>81</v>
      </c>
      <c r="K4952">
        <v>-5.6537050079697559E-2</v>
      </c>
      <c r="L4952">
        <v>-5.6536999999999997</v>
      </c>
      <c r="M4952" t="s">
        <v>82</v>
      </c>
    </row>
    <row r="4953" spans="1:13">
      <c r="A4953" t="s">
        <v>1786</v>
      </c>
      <c r="B4953" t="s">
        <v>1787</v>
      </c>
      <c r="C4953" t="str">
        <f>TEXT(D4953, "mmm")</f>
        <v>Apr</v>
      </c>
      <c r="D4953" s="1">
        <v>45401</v>
      </c>
      <c r="E4953" t="s">
        <v>2937</v>
      </c>
      <c r="F4953" t="s">
        <v>101</v>
      </c>
      <c r="G4953">
        <v>5011</v>
      </c>
      <c r="H4953">
        <v>2.8</v>
      </c>
      <c r="I4953">
        <v>14030.8</v>
      </c>
      <c r="J4953" t="s">
        <v>81</v>
      </c>
      <c r="K4953">
        <v>-5.6537050079697559E-2</v>
      </c>
      <c r="L4953">
        <v>-5.6536999999999997</v>
      </c>
      <c r="M4953" t="s">
        <v>82</v>
      </c>
    </row>
    <row r="4954" spans="1:13">
      <c r="A4954" t="s">
        <v>1786</v>
      </c>
      <c r="B4954" t="s">
        <v>1787</v>
      </c>
      <c r="C4954" t="str">
        <f>TEXT(D4954, "mmm")</f>
        <v>Apr</v>
      </c>
      <c r="D4954" s="1">
        <v>45401</v>
      </c>
      <c r="E4954" t="s">
        <v>2936</v>
      </c>
      <c r="F4954" t="s">
        <v>101</v>
      </c>
      <c r="G4954">
        <v>5011</v>
      </c>
      <c r="H4954">
        <v>2.8</v>
      </c>
      <c r="I4954">
        <v>14030.8</v>
      </c>
      <c r="J4954" t="s">
        <v>81</v>
      </c>
      <c r="K4954">
        <v>-5.6537050079697559E-2</v>
      </c>
      <c r="L4954">
        <v>-5.6536999999999997</v>
      </c>
      <c r="M4954" t="s">
        <v>82</v>
      </c>
    </row>
    <row r="4955" spans="1:13">
      <c r="A4955" t="s">
        <v>2477</v>
      </c>
      <c r="B4955" t="s">
        <v>2478</v>
      </c>
      <c r="C4955" t="str">
        <f>TEXT(D4955, "mmm")</f>
        <v>Apr</v>
      </c>
      <c r="D4955" s="1">
        <v>45401</v>
      </c>
      <c r="E4955" t="s">
        <v>2480</v>
      </c>
      <c r="F4955" t="s">
        <v>101</v>
      </c>
      <c r="G4955">
        <v>5500</v>
      </c>
      <c r="H4955">
        <v>16.89</v>
      </c>
      <c r="I4955">
        <v>92895</v>
      </c>
      <c r="J4955" t="s">
        <v>81</v>
      </c>
      <c r="K4955">
        <v>6.3903121392213214E-2</v>
      </c>
      <c r="L4955">
        <v>6.3902999999999999</v>
      </c>
      <c r="M4955" t="s">
        <v>82</v>
      </c>
    </row>
    <row r="4956" spans="1:13">
      <c r="A4956" t="s">
        <v>3010</v>
      </c>
      <c r="B4956" t="s">
        <v>3011</v>
      </c>
      <c r="C4956" t="str">
        <f>TEXT(D4956, "mmm")</f>
        <v>Apr</v>
      </c>
      <c r="D4956" s="1">
        <v>45401</v>
      </c>
      <c r="E4956" t="s">
        <v>3019</v>
      </c>
      <c r="F4956" t="s">
        <v>80</v>
      </c>
      <c r="G4956">
        <v>29603</v>
      </c>
      <c r="H4956">
        <v>8.32</v>
      </c>
      <c r="I4956">
        <v>246296.95999999999</v>
      </c>
      <c r="J4956" t="s">
        <v>86</v>
      </c>
      <c r="K4956">
        <v>0.38231778411205908</v>
      </c>
      <c r="L4956">
        <v>38.2318</v>
      </c>
      <c r="M4956" t="s">
        <v>82</v>
      </c>
    </row>
    <row r="4957" spans="1:13">
      <c r="A4957" t="s">
        <v>129</v>
      </c>
      <c r="B4957" t="s">
        <v>130</v>
      </c>
      <c r="C4957" t="str">
        <f>TEXT(D4957, "mmm")</f>
        <v>Apr</v>
      </c>
      <c r="D4957" s="1">
        <v>45401</v>
      </c>
      <c r="E4957" t="s">
        <v>109</v>
      </c>
      <c r="F4957" t="s">
        <v>101</v>
      </c>
      <c r="G4957">
        <v>24200</v>
      </c>
      <c r="H4957">
        <v>6.26</v>
      </c>
      <c r="I4957">
        <v>151492</v>
      </c>
      <c r="J4957" t="s">
        <v>81</v>
      </c>
      <c r="K4957">
        <v>9.4637206654901718E-2</v>
      </c>
      <c r="L4957">
        <v>9.4636999999999993</v>
      </c>
      <c r="M4957" t="s">
        <v>82</v>
      </c>
    </row>
    <row r="4958" spans="1:13">
      <c r="A4958" t="s">
        <v>129</v>
      </c>
      <c r="B4958" t="s">
        <v>130</v>
      </c>
      <c r="C4958" t="str">
        <f>TEXT(D4958, "mmm")</f>
        <v>Apr</v>
      </c>
      <c r="D4958" s="1">
        <v>45401</v>
      </c>
      <c r="E4958" t="s">
        <v>110</v>
      </c>
      <c r="F4958" t="s">
        <v>101</v>
      </c>
      <c r="G4958">
        <v>24200</v>
      </c>
      <c r="H4958">
        <v>6.26</v>
      </c>
      <c r="I4958">
        <v>151492</v>
      </c>
      <c r="J4958" t="s">
        <v>81</v>
      </c>
      <c r="K4958">
        <v>9.4637206654901718E-2</v>
      </c>
      <c r="L4958">
        <v>9.4636999999999993</v>
      </c>
      <c r="M4958" t="s">
        <v>82</v>
      </c>
    </row>
    <row r="4959" spans="1:13">
      <c r="A4959" t="s">
        <v>129</v>
      </c>
      <c r="B4959" t="s">
        <v>130</v>
      </c>
      <c r="C4959" t="str">
        <f>TEXT(D4959, "mmm")</f>
        <v>Apr</v>
      </c>
      <c r="D4959" s="1">
        <v>45401</v>
      </c>
      <c r="E4959" t="s">
        <v>111</v>
      </c>
      <c r="F4959" t="s">
        <v>101</v>
      </c>
      <c r="G4959">
        <v>24200</v>
      </c>
      <c r="H4959">
        <v>6.26</v>
      </c>
      <c r="I4959">
        <v>151492</v>
      </c>
      <c r="J4959" t="s">
        <v>81</v>
      </c>
      <c r="K4959">
        <v>9.4637206654901718E-2</v>
      </c>
      <c r="L4959">
        <v>9.4636999999999993</v>
      </c>
      <c r="M4959" t="s">
        <v>82</v>
      </c>
    </row>
    <row r="4960" spans="1:13">
      <c r="A4960" t="s">
        <v>576</v>
      </c>
      <c r="B4960" t="s">
        <v>577</v>
      </c>
      <c r="C4960" t="str">
        <f>TEXT(D4960, "mmm")</f>
        <v>Apr</v>
      </c>
      <c r="D4960" s="1">
        <v>45401</v>
      </c>
      <c r="E4960" t="s">
        <v>578</v>
      </c>
      <c r="F4960" t="s">
        <v>101</v>
      </c>
      <c r="G4960">
        <v>99371</v>
      </c>
      <c r="H4960">
        <v>0.19</v>
      </c>
      <c r="I4960">
        <v>18880.490000000002</v>
      </c>
      <c r="J4960" t="s">
        <v>81</v>
      </c>
      <c r="K4960">
        <v>1.086958722406828E-2</v>
      </c>
      <c r="L4960">
        <v>1.087</v>
      </c>
      <c r="M4960" t="s">
        <v>82</v>
      </c>
    </row>
    <row r="4961" spans="1:13">
      <c r="A4961" t="s">
        <v>3010</v>
      </c>
      <c r="B4961" t="s">
        <v>3011</v>
      </c>
      <c r="C4961" t="str">
        <f>TEXT(D4961, "mmm")</f>
        <v>Apr</v>
      </c>
      <c r="D4961" s="1">
        <v>45401</v>
      </c>
      <c r="E4961" t="s">
        <v>3020</v>
      </c>
      <c r="F4961" t="s">
        <v>217</v>
      </c>
      <c r="G4961">
        <v>18028</v>
      </c>
      <c r="H4961">
        <v>8.32</v>
      </c>
      <c r="I4961">
        <v>149992.95999999999</v>
      </c>
      <c r="J4961" t="s">
        <v>86</v>
      </c>
      <c r="K4961">
        <v>0.38231778411205908</v>
      </c>
      <c r="L4961">
        <v>38.2318</v>
      </c>
      <c r="M4961" t="s">
        <v>82</v>
      </c>
    </row>
    <row r="4962" spans="1:13">
      <c r="A4962" t="s">
        <v>1742</v>
      </c>
      <c r="B4962" t="s">
        <v>1743</v>
      </c>
      <c r="C4962" t="str">
        <f>TEXT(D4962, "mmm")</f>
        <v>Apr</v>
      </c>
      <c r="D4962" s="1">
        <v>45401</v>
      </c>
      <c r="E4962" t="s">
        <v>110</v>
      </c>
      <c r="F4962" t="s">
        <v>101</v>
      </c>
      <c r="G4962">
        <v>13000</v>
      </c>
      <c r="H4962">
        <v>22.15</v>
      </c>
      <c r="I4962">
        <v>287950</v>
      </c>
      <c r="J4962" t="s">
        <v>81</v>
      </c>
      <c r="K4962">
        <v>-8.07900806231443E-3</v>
      </c>
      <c r="L4962">
        <v>-0.80789999999999995</v>
      </c>
      <c r="M4962" t="s">
        <v>82</v>
      </c>
    </row>
    <row r="4963" spans="1:13">
      <c r="A4963" t="s">
        <v>1742</v>
      </c>
      <c r="B4963" t="s">
        <v>1743</v>
      </c>
      <c r="C4963" t="str">
        <f>TEXT(D4963, "mmm")</f>
        <v>Apr</v>
      </c>
      <c r="D4963" s="1">
        <v>45401</v>
      </c>
      <c r="E4963" t="s">
        <v>109</v>
      </c>
      <c r="F4963" t="s">
        <v>101</v>
      </c>
      <c r="G4963">
        <v>13000</v>
      </c>
      <c r="H4963">
        <v>22.15</v>
      </c>
      <c r="I4963">
        <v>287950</v>
      </c>
      <c r="J4963" t="s">
        <v>81</v>
      </c>
      <c r="K4963">
        <v>-8.07900806231443E-3</v>
      </c>
      <c r="L4963">
        <v>-0.80789999999999995</v>
      </c>
      <c r="M4963" t="s">
        <v>82</v>
      </c>
    </row>
    <row r="4964" spans="1:13">
      <c r="A4964" t="s">
        <v>1742</v>
      </c>
      <c r="B4964" t="s">
        <v>1743</v>
      </c>
      <c r="C4964" t="str">
        <f>TEXT(D4964, "mmm")</f>
        <v>Apr</v>
      </c>
      <c r="D4964" s="1">
        <v>45401</v>
      </c>
      <c r="E4964" t="s">
        <v>111</v>
      </c>
      <c r="F4964" t="s">
        <v>101</v>
      </c>
      <c r="G4964">
        <v>13000</v>
      </c>
      <c r="H4964">
        <v>22.15</v>
      </c>
      <c r="I4964">
        <v>287950</v>
      </c>
      <c r="J4964" t="s">
        <v>81</v>
      </c>
      <c r="K4964">
        <v>-8.07900806231443E-3</v>
      </c>
      <c r="L4964">
        <v>-0.80789999999999995</v>
      </c>
      <c r="M4964" t="s">
        <v>82</v>
      </c>
    </row>
    <row r="4965" spans="1:13">
      <c r="A4965" t="s">
        <v>123</v>
      </c>
      <c r="B4965" t="s">
        <v>124</v>
      </c>
      <c r="C4965" t="str">
        <f>TEXT(D4965, "mmm")</f>
        <v>Apr</v>
      </c>
      <c r="D4965" s="1">
        <v>45401</v>
      </c>
      <c r="E4965" t="s">
        <v>100</v>
      </c>
      <c r="F4965" t="s">
        <v>101</v>
      </c>
      <c r="G4965">
        <v>42459</v>
      </c>
      <c r="H4965">
        <v>12.84</v>
      </c>
      <c r="I4965">
        <v>545173.55999999994</v>
      </c>
      <c r="J4965" t="s">
        <v>86</v>
      </c>
      <c r="K4965">
        <v>6.1718757039916028E-2</v>
      </c>
      <c r="L4965">
        <v>6.1718999999999999</v>
      </c>
      <c r="M4965" t="s">
        <v>82</v>
      </c>
    </row>
    <row r="4966" spans="1:13">
      <c r="A4966" t="s">
        <v>123</v>
      </c>
      <c r="B4966" t="s">
        <v>124</v>
      </c>
      <c r="C4966" t="str">
        <f>TEXT(D4966, "mmm")</f>
        <v>Apr</v>
      </c>
      <c r="D4966" s="1">
        <v>45401</v>
      </c>
      <c r="E4966" t="s">
        <v>102</v>
      </c>
      <c r="F4966" t="s">
        <v>101</v>
      </c>
      <c r="G4966">
        <v>42459</v>
      </c>
      <c r="H4966">
        <v>12.84</v>
      </c>
      <c r="I4966">
        <v>545173.55999999994</v>
      </c>
      <c r="J4966" t="s">
        <v>86</v>
      </c>
      <c r="K4966">
        <v>6.1718757039916028E-2</v>
      </c>
      <c r="L4966">
        <v>6.1718999999999999</v>
      </c>
      <c r="M4966" t="s">
        <v>82</v>
      </c>
    </row>
    <row r="4967" spans="1:13">
      <c r="A4967" t="s">
        <v>2344</v>
      </c>
      <c r="B4967" t="s">
        <v>2345</v>
      </c>
      <c r="C4967" t="str">
        <f>TEXT(D4967, "mmm")</f>
        <v>Apr</v>
      </c>
      <c r="D4967" s="1">
        <v>45401</v>
      </c>
      <c r="E4967" t="s">
        <v>3021</v>
      </c>
      <c r="F4967" t="s">
        <v>118</v>
      </c>
      <c r="G4967">
        <v>800</v>
      </c>
      <c r="H4967">
        <v>40.130000000000003</v>
      </c>
      <c r="I4967">
        <v>32104</v>
      </c>
      <c r="J4967" t="s">
        <v>86</v>
      </c>
      <c r="K4967">
        <v>2.4183463282947178E-2</v>
      </c>
      <c r="L4967">
        <v>2.4182999999999999</v>
      </c>
      <c r="M4967" t="s">
        <v>82</v>
      </c>
    </row>
    <row r="4968" spans="1:13">
      <c r="A4968" t="s">
        <v>2565</v>
      </c>
      <c r="B4968" t="s">
        <v>2566</v>
      </c>
      <c r="C4968" t="str">
        <f>TEXT(D4968, "mmm")</f>
        <v>Apr</v>
      </c>
      <c r="D4968" s="1">
        <v>45401</v>
      </c>
      <c r="E4968" t="s">
        <v>2567</v>
      </c>
      <c r="F4968" t="s">
        <v>101</v>
      </c>
      <c r="G4968">
        <v>29400</v>
      </c>
      <c r="H4968">
        <v>10.56</v>
      </c>
      <c r="I4968">
        <v>310464</v>
      </c>
      <c r="J4968" t="s">
        <v>81</v>
      </c>
      <c r="K4968">
        <v>-6.698535512139947E-3</v>
      </c>
      <c r="L4968">
        <v>-0.66990000000000005</v>
      </c>
      <c r="M4968" t="s">
        <v>82</v>
      </c>
    </row>
    <row r="4969" spans="1:13">
      <c r="A4969" t="s">
        <v>3022</v>
      </c>
      <c r="B4969" t="s">
        <v>3023</v>
      </c>
      <c r="C4969" t="str">
        <f>TEXT(D4969, "mmm")</f>
        <v>Apr</v>
      </c>
      <c r="D4969" s="1">
        <v>45401</v>
      </c>
      <c r="E4969" t="s">
        <v>3024</v>
      </c>
      <c r="F4969" t="s">
        <v>80</v>
      </c>
      <c r="G4969">
        <v>33016</v>
      </c>
      <c r="H4969">
        <v>7.47</v>
      </c>
      <c r="I4969">
        <v>246629.52</v>
      </c>
      <c r="J4969" t="s">
        <v>86</v>
      </c>
      <c r="K4969">
        <v>1.6620549291325611E-2</v>
      </c>
      <c r="L4969">
        <v>1.6620999999999999</v>
      </c>
      <c r="M4969" t="s">
        <v>82</v>
      </c>
    </row>
    <row r="4970" spans="1:13">
      <c r="A4970" t="s">
        <v>2477</v>
      </c>
      <c r="B4970" t="s">
        <v>2478</v>
      </c>
      <c r="C4970" t="str">
        <f>TEXT(D4970, "mmm")</f>
        <v>Apr</v>
      </c>
      <c r="D4970" s="1">
        <v>45401</v>
      </c>
      <c r="E4970" t="s">
        <v>2479</v>
      </c>
      <c r="F4970" t="s">
        <v>128</v>
      </c>
      <c r="G4970">
        <v>5500</v>
      </c>
      <c r="H4970">
        <v>16.87</v>
      </c>
      <c r="I4970">
        <v>92785</v>
      </c>
      <c r="J4970" t="s">
        <v>81</v>
      </c>
      <c r="K4970">
        <v>6.3903121392213214E-2</v>
      </c>
      <c r="L4970">
        <v>6.3902999999999999</v>
      </c>
      <c r="M4970" t="s">
        <v>82</v>
      </c>
    </row>
    <row r="4971" spans="1:13">
      <c r="A4971" t="s">
        <v>3025</v>
      </c>
      <c r="B4971" t="s">
        <v>3026</v>
      </c>
      <c r="C4971" t="str">
        <f>TEXT(D4971, "mmm")</f>
        <v>Apr</v>
      </c>
      <c r="D4971" s="1">
        <v>45404</v>
      </c>
      <c r="E4971" t="s">
        <v>3027</v>
      </c>
      <c r="F4971" t="s">
        <v>128</v>
      </c>
      <c r="G4971">
        <v>31961</v>
      </c>
      <c r="H4971">
        <v>2</v>
      </c>
      <c r="I4971">
        <v>63922</v>
      </c>
      <c r="J4971" t="s">
        <v>86</v>
      </c>
      <c r="K4971">
        <v>0.28855717734226388</v>
      </c>
      <c r="L4971">
        <v>28.855699999999999</v>
      </c>
      <c r="M4971" t="s">
        <v>82</v>
      </c>
    </row>
    <row r="4972" spans="1:13">
      <c r="A4972" t="s">
        <v>3028</v>
      </c>
      <c r="B4972" t="s">
        <v>3029</v>
      </c>
      <c r="C4972" t="str">
        <f>TEXT(D4972, "mmm")</f>
        <v>Apr</v>
      </c>
      <c r="D4972" s="1">
        <v>45404</v>
      </c>
      <c r="E4972" t="s">
        <v>3030</v>
      </c>
      <c r="F4972" t="s">
        <v>118</v>
      </c>
      <c r="G4972">
        <v>5250</v>
      </c>
      <c r="H4972">
        <v>21</v>
      </c>
      <c r="I4972">
        <v>110250</v>
      </c>
      <c r="J4972" t="s">
        <v>81</v>
      </c>
      <c r="K4972">
        <v>2.5925970695274799E-2</v>
      </c>
      <c r="L4972">
        <v>2.5926</v>
      </c>
      <c r="M4972" t="s">
        <v>82</v>
      </c>
    </row>
    <row r="4973" spans="1:13">
      <c r="A4973" t="s">
        <v>3031</v>
      </c>
      <c r="B4973" t="s">
        <v>3032</v>
      </c>
      <c r="C4973" t="str">
        <f>TEXT(D4973, "mmm")</f>
        <v>Apr</v>
      </c>
      <c r="D4973" s="1">
        <v>45404</v>
      </c>
      <c r="E4973" t="s">
        <v>3033</v>
      </c>
      <c r="F4973" t="s">
        <v>80</v>
      </c>
      <c r="G4973">
        <v>1554</v>
      </c>
      <c r="H4973">
        <v>14.84</v>
      </c>
      <c r="I4973">
        <v>23061.360000000001</v>
      </c>
      <c r="J4973" t="s">
        <v>81</v>
      </c>
      <c r="K4973">
        <v>2.7118586227267372E-2</v>
      </c>
      <c r="L4973">
        <v>2.7119</v>
      </c>
      <c r="M4973" t="s">
        <v>82</v>
      </c>
    </row>
    <row r="4974" spans="1:13">
      <c r="A4974" t="s">
        <v>245</v>
      </c>
      <c r="B4974" t="s">
        <v>246</v>
      </c>
      <c r="C4974" t="str">
        <f>TEXT(D4974, "mmm")</f>
        <v>Apr</v>
      </c>
      <c r="D4974" s="1">
        <v>45404</v>
      </c>
      <c r="E4974" t="s">
        <v>247</v>
      </c>
      <c r="F4974" t="s">
        <v>80</v>
      </c>
      <c r="G4974">
        <v>991</v>
      </c>
      <c r="H4974">
        <v>30.68</v>
      </c>
      <c r="I4974">
        <v>30403.88</v>
      </c>
      <c r="J4974" t="s">
        <v>81</v>
      </c>
      <c r="K4974">
        <v>1.030935066147909E-2</v>
      </c>
      <c r="L4974">
        <v>1.0308999999999999</v>
      </c>
      <c r="M4974" t="s">
        <v>82</v>
      </c>
    </row>
    <row r="4975" spans="1:13">
      <c r="A4975" t="s">
        <v>2546</v>
      </c>
      <c r="B4975" t="s">
        <v>2547</v>
      </c>
      <c r="C4975" t="str">
        <f>TEXT(D4975, "mmm")</f>
        <v>Apr</v>
      </c>
      <c r="D4975" s="1">
        <v>45404</v>
      </c>
      <c r="E4975" t="s">
        <v>102</v>
      </c>
      <c r="F4975" t="s">
        <v>101</v>
      </c>
      <c r="G4975">
        <v>6129</v>
      </c>
      <c r="H4975">
        <v>16.89</v>
      </c>
      <c r="I4975">
        <v>103518.81</v>
      </c>
      <c r="J4975" t="s">
        <v>81</v>
      </c>
      <c r="K4975">
        <v>5.2917155159495799E-2</v>
      </c>
      <c r="L4975">
        <v>5.2916999999999996</v>
      </c>
      <c r="M4975" t="s">
        <v>82</v>
      </c>
    </row>
    <row r="4976" spans="1:13">
      <c r="A4976" t="s">
        <v>2546</v>
      </c>
      <c r="B4976" t="s">
        <v>2547</v>
      </c>
      <c r="C4976" t="str">
        <f>TEXT(D4976, "mmm")</f>
        <v>Apr</v>
      </c>
      <c r="D4976" s="1">
        <v>45404</v>
      </c>
      <c r="E4976" t="s">
        <v>100</v>
      </c>
      <c r="F4976" t="s">
        <v>101</v>
      </c>
      <c r="G4976">
        <v>6129</v>
      </c>
      <c r="H4976">
        <v>16.89</v>
      </c>
      <c r="I4976">
        <v>103518.81</v>
      </c>
      <c r="J4976" t="s">
        <v>81</v>
      </c>
      <c r="K4976">
        <v>5.2917155159495799E-2</v>
      </c>
      <c r="L4976">
        <v>5.2916999999999996</v>
      </c>
      <c r="M4976" t="s">
        <v>82</v>
      </c>
    </row>
    <row r="4977" spans="1:13">
      <c r="A4977" t="s">
        <v>3034</v>
      </c>
      <c r="B4977" t="s">
        <v>3035</v>
      </c>
      <c r="C4977" t="str">
        <f>TEXT(D4977, "mmm")</f>
        <v>Apr</v>
      </c>
      <c r="D4977" s="1">
        <v>45404</v>
      </c>
      <c r="E4977" t="s">
        <v>3036</v>
      </c>
      <c r="F4977" t="s">
        <v>118</v>
      </c>
      <c r="G4977">
        <v>3195</v>
      </c>
      <c r="H4977">
        <v>3.13</v>
      </c>
      <c r="I4977">
        <v>10000.35</v>
      </c>
      <c r="J4977" t="s">
        <v>81</v>
      </c>
      <c r="K4977">
        <v>0.41691847078464778</v>
      </c>
      <c r="L4977">
        <v>41.691800000000001</v>
      </c>
      <c r="M4977" t="s">
        <v>82</v>
      </c>
    </row>
    <row r="4978" spans="1:13">
      <c r="A4978" t="s">
        <v>3037</v>
      </c>
      <c r="B4978" t="s">
        <v>3038</v>
      </c>
      <c r="C4978" t="str">
        <f>TEXT(D4978, "mmm")</f>
        <v>Apr</v>
      </c>
      <c r="D4978" s="1">
        <v>45404</v>
      </c>
      <c r="E4978" t="s">
        <v>3039</v>
      </c>
      <c r="F4978" t="s">
        <v>101</v>
      </c>
      <c r="G4978">
        <v>17857</v>
      </c>
      <c r="H4978">
        <v>56</v>
      </c>
      <c r="I4978">
        <v>999992</v>
      </c>
      <c r="J4978" t="s">
        <v>86</v>
      </c>
      <c r="K4978">
        <v>-0.17402746693715049</v>
      </c>
      <c r="L4978">
        <v>-17.402699999999999</v>
      </c>
      <c r="M4978" t="s">
        <v>82</v>
      </c>
    </row>
    <row r="4979" spans="1:13">
      <c r="A4979" t="s">
        <v>3040</v>
      </c>
      <c r="B4979" t="s">
        <v>3041</v>
      </c>
      <c r="C4979" t="str">
        <f>TEXT(D4979, "mmm")</f>
        <v>Apr</v>
      </c>
      <c r="D4979" s="1">
        <v>45404</v>
      </c>
      <c r="E4979" t="s">
        <v>3042</v>
      </c>
      <c r="F4979" t="s">
        <v>80</v>
      </c>
      <c r="G4979">
        <v>20000</v>
      </c>
      <c r="H4979">
        <v>1.31</v>
      </c>
      <c r="I4979">
        <v>26200</v>
      </c>
      <c r="J4979" t="s">
        <v>86</v>
      </c>
      <c r="K4979">
        <v>-4.4444489577178843E-2</v>
      </c>
      <c r="L4979">
        <v>-4.4443999999999999</v>
      </c>
      <c r="M4979" t="s">
        <v>82</v>
      </c>
    </row>
    <row r="4980" spans="1:13">
      <c r="A4980" t="s">
        <v>3043</v>
      </c>
      <c r="B4980" t="s">
        <v>3044</v>
      </c>
      <c r="C4980" t="str">
        <f>TEXT(D4980, "mmm")</f>
        <v>Apr</v>
      </c>
      <c r="D4980" s="1">
        <v>45404</v>
      </c>
      <c r="E4980" t="s">
        <v>3045</v>
      </c>
      <c r="F4980" t="s">
        <v>80</v>
      </c>
      <c r="G4980">
        <v>97560</v>
      </c>
      <c r="H4980">
        <v>41</v>
      </c>
      <c r="I4980">
        <v>3999960</v>
      </c>
      <c r="J4980" t="s">
        <v>86</v>
      </c>
      <c r="K4980">
        <v>7.4615096765717981E-2</v>
      </c>
      <c r="L4980">
        <v>7.4615</v>
      </c>
      <c r="M4980" t="s">
        <v>82</v>
      </c>
    </row>
    <row r="4981" spans="1:13">
      <c r="A4981" t="s">
        <v>3043</v>
      </c>
      <c r="B4981" t="s">
        <v>3044</v>
      </c>
      <c r="C4981" t="str">
        <f>TEXT(D4981, "mmm")</f>
        <v>Apr</v>
      </c>
      <c r="D4981" s="1">
        <v>45404</v>
      </c>
      <c r="E4981" t="s">
        <v>3045</v>
      </c>
      <c r="F4981" t="s">
        <v>80</v>
      </c>
      <c r="G4981">
        <v>73170</v>
      </c>
      <c r="H4981">
        <v>41</v>
      </c>
      <c r="I4981">
        <v>2999970</v>
      </c>
      <c r="J4981" t="s">
        <v>86</v>
      </c>
      <c r="K4981">
        <v>7.4615096765717981E-2</v>
      </c>
      <c r="L4981">
        <v>7.4615</v>
      </c>
      <c r="M4981" t="s">
        <v>82</v>
      </c>
    </row>
    <row r="4982" spans="1:13">
      <c r="A4982" t="s">
        <v>3043</v>
      </c>
      <c r="B4982" t="s">
        <v>3044</v>
      </c>
      <c r="C4982" t="str">
        <f>TEXT(D4982, "mmm")</f>
        <v>Apr</v>
      </c>
      <c r="D4982" s="1">
        <v>45404</v>
      </c>
      <c r="E4982" t="s">
        <v>3045</v>
      </c>
      <c r="F4982" t="s">
        <v>80</v>
      </c>
      <c r="G4982">
        <v>24391</v>
      </c>
      <c r="H4982">
        <v>41</v>
      </c>
      <c r="I4982">
        <v>1000031</v>
      </c>
      <c r="J4982" t="s">
        <v>81</v>
      </c>
      <c r="K4982">
        <v>7.4615096765717981E-2</v>
      </c>
      <c r="L4982">
        <v>7.4615</v>
      </c>
      <c r="M4982" t="s">
        <v>82</v>
      </c>
    </row>
    <row r="4983" spans="1:13">
      <c r="A4983" t="s">
        <v>3028</v>
      </c>
      <c r="B4983" t="s">
        <v>3029</v>
      </c>
      <c r="C4983" t="str">
        <f>TEXT(D4983, "mmm")</f>
        <v>Apr</v>
      </c>
      <c r="D4983" s="1">
        <v>45404</v>
      </c>
      <c r="E4983" t="s">
        <v>3046</v>
      </c>
      <c r="F4983" t="s">
        <v>80</v>
      </c>
      <c r="G4983">
        <v>2500</v>
      </c>
      <c r="H4983">
        <v>21</v>
      </c>
      <c r="I4983">
        <v>52500</v>
      </c>
      <c r="J4983" t="s">
        <v>81</v>
      </c>
      <c r="K4983">
        <v>2.5925970695274799E-2</v>
      </c>
      <c r="L4983">
        <v>2.5926</v>
      </c>
      <c r="M4983" t="s">
        <v>82</v>
      </c>
    </row>
    <row r="4984" spans="1:13">
      <c r="A4984" t="s">
        <v>3047</v>
      </c>
      <c r="B4984" t="s">
        <v>3048</v>
      </c>
      <c r="C4984" t="str">
        <f>TEXT(D4984, "mmm")</f>
        <v>Apr</v>
      </c>
      <c r="D4984" s="1">
        <v>45404</v>
      </c>
      <c r="E4984" t="s">
        <v>3049</v>
      </c>
      <c r="F4984" t="s">
        <v>118</v>
      </c>
      <c r="G4984">
        <v>10000</v>
      </c>
      <c r="H4984">
        <v>1.7</v>
      </c>
      <c r="I4984">
        <v>17000</v>
      </c>
      <c r="J4984" t="s">
        <v>81</v>
      </c>
      <c r="K4984">
        <v>0</v>
      </c>
      <c r="L4984">
        <v>0</v>
      </c>
      <c r="M4984" t="s">
        <v>82</v>
      </c>
    </row>
    <row r="4985" spans="1:13">
      <c r="A4985" t="s">
        <v>3037</v>
      </c>
      <c r="B4985" t="s">
        <v>3038</v>
      </c>
      <c r="C4985" t="str">
        <f>TEXT(D4985, "mmm")</f>
        <v>Apr</v>
      </c>
      <c r="D4985" s="1">
        <v>45404</v>
      </c>
      <c r="E4985" t="s">
        <v>3050</v>
      </c>
      <c r="F4985" t="s">
        <v>101</v>
      </c>
      <c r="G4985">
        <v>17857</v>
      </c>
      <c r="H4985">
        <v>56</v>
      </c>
      <c r="I4985">
        <v>999992</v>
      </c>
      <c r="J4985" t="s">
        <v>86</v>
      </c>
      <c r="K4985">
        <v>-0.17402746693715049</v>
      </c>
      <c r="L4985">
        <v>-17.402699999999999</v>
      </c>
      <c r="M4985" t="s">
        <v>82</v>
      </c>
    </row>
    <row r="4986" spans="1:13">
      <c r="A4986" t="s">
        <v>3037</v>
      </c>
      <c r="B4986" t="s">
        <v>3038</v>
      </c>
      <c r="C4986" t="str">
        <f>TEXT(D4986, "mmm")</f>
        <v>Apr</v>
      </c>
      <c r="D4986" s="1">
        <v>45404</v>
      </c>
      <c r="E4986" t="s">
        <v>3051</v>
      </c>
      <c r="F4986" t="s">
        <v>101</v>
      </c>
      <c r="G4986">
        <v>17857</v>
      </c>
      <c r="H4986">
        <v>56</v>
      </c>
      <c r="I4986">
        <v>999992</v>
      </c>
      <c r="J4986" t="s">
        <v>86</v>
      </c>
      <c r="K4986">
        <v>-0.17402746693715049</v>
      </c>
      <c r="L4986">
        <v>-17.402699999999999</v>
      </c>
      <c r="M4986" t="s">
        <v>82</v>
      </c>
    </row>
    <row r="4987" spans="1:13">
      <c r="A4987" t="s">
        <v>3037</v>
      </c>
      <c r="B4987" t="s">
        <v>3038</v>
      </c>
      <c r="C4987" t="str">
        <f>TEXT(D4987, "mmm")</f>
        <v>Apr</v>
      </c>
      <c r="D4987" s="1">
        <v>45404</v>
      </c>
      <c r="E4987" t="s">
        <v>3052</v>
      </c>
      <c r="F4987" t="s">
        <v>101</v>
      </c>
      <c r="G4987">
        <v>17857</v>
      </c>
      <c r="H4987">
        <v>56</v>
      </c>
      <c r="I4987">
        <v>999992</v>
      </c>
      <c r="J4987" t="s">
        <v>86</v>
      </c>
      <c r="K4987">
        <v>-0.17402746693715049</v>
      </c>
      <c r="L4987">
        <v>-17.402699999999999</v>
      </c>
      <c r="M4987" t="s">
        <v>82</v>
      </c>
    </row>
    <row r="4988" spans="1:13">
      <c r="A4988" t="s">
        <v>3037</v>
      </c>
      <c r="B4988" t="s">
        <v>3038</v>
      </c>
      <c r="C4988" t="str">
        <f>TEXT(D4988, "mmm")</f>
        <v>Apr</v>
      </c>
      <c r="D4988" s="1">
        <v>45404</v>
      </c>
      <c r="E4988" t="s">
        <v>3053</v>
      </c>
      <c r="F4988" t="s">
        <v>101</v>
      </c>
      <c r="G4988">
        <v>17857</v>
      </c>
      <c r="H4988">
        <v>56</v>
      </c>
      <c r="I4988">
        <v>999992</v>
      </c>
      <c r="J4988" t="s">
        <v>86</v>
      </c>
      <c r="K4988">
        <v>-0.17402746693715049</v>
      </c>
      <c r="L4988">
        <v>-17.402699999999999</v>
      </c>
      <c r="M4988" t="s">
        <v>82</v>
      </c>
    </row>
    <row r="4989" spans="1:13">
      <c r="A4989" t="s">
        <v>3037</v>
      </c>
      <c r="B4989" t="s">
        <v>3038</v>
      </c>
      <c r="C4989" t="str">
        <f>TEXT(D4989, "mmm")</f>
        <v>Apr</v>
      </c>
      <c r="D4989" s="1">
        <v>45404</v>
      </c>
      <c r="E4989" t="s">
        <v>3054</v>
      </c>
      <c r="F4989" t="s">
        <v>101</v>
      </c>
      <c r="G4989">
        <v>17857</v>
      </c>
      <c r="H4989">
        <v>56</v>
      </c>
      <c r="I4989">
        <v>999992</v>
      </c>
      <c r="J4989" t="s">
        <v>86</v>
      </c>
      <c r="K4989">
        <v>-0.17402746693715049</v>
      </c>
      <c r="L4989">
        <v>-17.402699999999999</v>
      </c>
      <c r="M4989" t="s">
        <v>82</v>
      </c>
    </row>
    <row r="4990" spans="1:13">
      <c r="A4990" t="s">
        <v>3016</v>
      </c>
      <c r="B4990" t="s">
        <v>3017</v>
      </c>
      <c r="C4990" t="str">
        <f>TEXT(D4990, "mmm")</f>
        <v>Apr</v>
      </c>
      <c r="D4990" s="1">
        <v>45404</v>
      </c>
      <c r="E4990" t="s">
        <v>3018</v>
      </c>
      <c r="F4990" t="s">
        <v>217</v>
      </c>
      <c r="G4990">
        <v>138000</v>
      </c>
      <c r="H4990">
        <v>1.37</v>
      </c>
      <c r="I4990">
        <v>189060</v>
      </c>
      <c r="J4990" t="s">
        <v>86</v>
      </c>
      <c r="K4990">
        <v>-0.1608390426943811</v>
      </c>
      <c r="L4990">
        <v>-16.0839</v>
      </c>
      <c r="M4990" t="s">
        <v>82</v>
      </c>
    </row>
    <row r="4991" spans="1:13">
      <c r="A4991" t="s">
        <v>3034</v>
      </c>
      <c r="B4991" t="s">
        <v>3035</v>
      </c>
      <c r="C4991" t="str">
        <f>TEXT(D4991, "mmm")</f>
        <v>Apr</v>
      </c>
      <c r="D4991" s="1">
        <v>45404</v>
      </c>
      <c r="E4991" t="s">
        <v>3055</v>
      </c>
      <c r="F4991" t="s">
        <v>80</v>
      </c>
      <c r="G4991">
        <v>159744</v>
      </c>
      <c r="H4991">
        <v>3.13</v>
      </c>
      <c r="I4991">
        <v>499998.71999999997</v>
      </c>
      <c r="J4991" t="s">
        <v>86</v>
      </c>
      <c r="K4991">
        <v>0.41691847078464778</v>
      </c>
      <c r="L4991">
        <v>41.691800000000001</v>
      </c>
      <c r="M4991" t="s">
        <v>82</v>
      </c>
    </row>
    <row r="4992" spans="1:13">
      <c r="A4992" t="s">
        <v>3056</v>
      </c>
      <c r="B4992" t="s">
        <v>3057</v>
      </c>
      <c r="C4992" t="str">
        <f>TEXT(D4992, "mmm")</f>
        <v>Apr</v>
      </c>
      <c r="D4992" s="1">
        <v>45404</v>
      </c>
      <c r="E4992" t="s">
        <v>3058</v>
      </c>
      <c r="F4992" t="s">
        <v>251</v>
      </c>
      <c r="G4992">
        <v>182539.6</v>
      </c>
      <c r="H4992">
        <v>1.26</v>
      </c>
      <c r="I4992">
        <v>229999.89600000001</v>
      </c>
      <c r="J4992" t="s">
        <v>86</v>
      </c>
      <c r="K4992">
        <v>-0.1520532741398446</v>
      </c>
      <c r="L4992">
        <v>-15.205299999999999</v>
      </c>
      <c r="M4992" t="s">
        <v>82</v>
      </c>
    </row>
    <row r="4993" spans="1:13">
      <c r="A4993" t="s">
        <v>3028</v>
      </c>
      <c r="B4993" t="s">
        <v>3029</v>
      </c>
      <c r="C4993" t="str">
        <f>TEXT(D4993, "mmm")</f>
        <v>Apr</v>
      </c>
      <c r="D4993" s="1">
        <v>45404</v>
      </c>
      <c r="E4993" t="s">
        <v>3059</v>
      </c>
      <c r="F4993" t="s">
        <v>80</v>
      </c>
      <c r="G4993">
        <v>11000</v>
      </c>
      <c r="H4993">
        <v>21</v>
      </c>
      <c r="I4993">
        <v>231000</v>
      </c>
      <c r="J4993" t="s">
        <v>81</v>
      </c>
      <c r="K4993">
        <v>2.5925970695274799E-2</v>
      </c>
      <c r="L4993">
        <v>2.5926</v>
      </c>
      <c r="M4993" t="s">
        <v>82</v>
      </c>
    </row>
    <row r="4994" spans="1:13">
      <c r="A4994" t="s">
        <v>3037</v>
      </c>
      <c r="B4994" t="s">
        <v>3038</v>
      </c>
      <c r="C4994" t="str">
        <f>TEXT(D4994, "mmm")</f>
        <v>Apr</v>
      </c>
      <c r="D4994" s="1">
        <v>45404</v>
      </c>
      <c r="E4994" t="s">
        <v>3060</v>
      </c>
      <c r="F4994" t="s">
        <v>101</v>
      </c>
      <c r="G4994">
        <v>17857</v>
      </c>
      <c r="H4994">
        <v>56</v>
      </c>
      <c r="I4994">
        <v>999992</v>
      </c>
      <c r="J4994" t="s">
        <v>86</v>
      </c>
      <c r="K4994">
        <v>-0.17402746693715049</v>
      </c>
      <c r="L4994">
        <v>-17.402699999999999</v>
      </c>
      <c r="M4994" t="s">
        <v>82</v>
      </c>
    </row>
    <row r="4995" spans="1:13">
      <c r="A4995" t="s">
        <v>498</v>
      </c>
      <c r="B4995" t="s">
        <v>499</v>
      </c>
      <c r="C4995" t="str">
        <f>TEXT(D4995, "mmm")</f>
        <v>Apr</v>
      </c>
      <c r="D4995" s="1">
        <v>45404</v>
      </c>
      <c r="E4995" t="s">
        <v>1308</v>
      </c>
      <c r="F4995" t="s">
        <v>1309</v>
      </c>
      <c r="G4995">
        <v>400</v>
      </c>
      <c r="H4995">
        <v>583.45000000000005</v>
      </c>
      <c r="I4995">
        <v>233380</v>
      </c>
      <c r="J4995" t="s">
        <v>81</v>
      </c>
      <c r="K4995">
        <v>-9.6551862136182165E-2</v>
      </c>
      <c r="L4995">
        <v>-9.6552000000000007</v>
      </c>
      <c r="M4995" t="s">
        <v>82</v>
      </c>
    </row>
    <row r="4996" spans="1:13">
      <c r="A4996" t="s">
        <v>3028</v>
      </c>
      <c r="B4996" t="s">
        <v>3029</v>
      </c>
      <c r="C4996" t="str">
        <f>TEXT(D4996, "mmm")</f>
        <v>Apr</v>
      </c>
      <c r="D4996" s="1">
        <v>45404</v>
      </c>
      <c r="E4996" t="s">
        <v>3061</v>
      </c>
      <c r="F4996" t="s">
        <v>80</v>
      </c>
      <c r="G4996">
        <v>5000</v>
      </c>
      <c r="H4996">
        <v>21</v>
      </c>
      <c r="I4996">
        <v>105000</v>
      </c>
      <c r="J4996" t="s">
        <v>81</v>
      </c>
      <c r="K4996">
        <v>2.5925970695274799E-2</v>
      </c>
      <c r="L4996">
        <v>2.5926</v>
      </c>
      <c r="M4996" t="s">
        <v>82</v>
      </c>
    </row>
    <row r="4997" spans="1:13">
      <c r="A4997" t="s">
        <v>3028</v>
      </c>
      <c r="B4997" t="s">
        <v>3029</v>
      </c>
      <c r="C4997" t="str">
        <f>TEXT(D4997, "mmm")</f>
        <v>Apr</v>
      </c>
      <c r="D4997" s="1">
        <v>45404</v>
      </c>
      <c r="E4997" t="s">
        <v>3062</v>
      </c>
      <c r="F4997" t="s">
        <v>128</v>
      </c>
      <c r="G4997">
        <v>25000</v>
      </c>
      <c r="H4997">
        <v>21</v>
      </c>
      <c r="I4997">
        <v>525000</v>
      </c>
      <c r="J4997" t="s">
        <v>86</v>
      </c>
      <c r="K4997">
        <v>2.5925970695274799E-2</v>
      </c>
      <c r="L4997">
        <v>2.5926</v>
      </c>
      <c r="M4997" t="s">
        <v>82</v>
      </c>
    </row>
    <row r="4998" spans="1:13">
      <c r="A4998" t="s">
        <v>3028</v>
      </c>
      <c r="B4998" t="s">
        <v>3029</v>
      </c>
      <c r="C4998" t="str">
        <f>TEXT(D4998, "mmm")</f>
        <v>Apr</v>
      </c>
      <c r="D4998" s="1">
        <v>45404</v>
      </c>
      <c r="E4998" t="s">
        <v>3063</v>
      </c>
      <c r="F4998" t="s">
        <v>80</v>
      </c>
      <c r="G4998">
        <v>12000</v>
      </c>
      <c r="H4998">
        <v>21</v>
      </c>
      <c r="I4998">
        <v>252000</v>
      </c>
      <c r="J4998" t="s">
        <v>81</v>
      </c>
      <c r="K4998">
        <v>2.5925970695274799E-2</v>
      </c>
      <c r="L4998">
        <v>2.5926</v>
      </c>
      <c r="M4998" t="s">
        <v>82</v>
      </c>
    </row>
    <row r="4999" spans="1:13">
      <c r="A4999" t="s">
        <v>129</v>
      </c>
      <c r="B4999" t="s">
        <v>130</v>
      </c>
      <c r="C4999" t="str">
        <f>TEXT(D4999, "mmm")</f>
        <v>Apr</v>
      </c>
      <c r="D4999" s="1">
        <v>45404</v>
      </c>
      <c r="E4999" t="s">
        <v>109</v>
      </c>
      <c r="F4999" t="s">
        <v>101</v>
      </c>
      <c r="G4999">
        <v>75000</v>
      </c>
      <c r="H4999">
        <v>6.33</v>
      </c>
      <c r="I4999">
        <v>474750</v>
      </c>
      <c r="J4999" t="s">
        <v>86</v>
      </c>
      <c r="K4999">
        <v>0.10188089086333681</v>
      </c>
      <c r="L4999">
        <v>10.1881</v>
      </c>
      <c r="M4999" t="s">
        <v>82</v>
      </c>
    </row>
    <row r="5000" spans="1:13">
      <c r="A5000" t="s">
        <v>129</v>
      </c>
      <c r="B5000" t="s">
        <v>130</v>
      </c>
      <c r="C5000" t="str">
        <f>TEXT(D5000, "mmm")</f>
        <v>Apr</v>
      </c>
      <c r="D5000" s="1">
        <v>45404</v>
      </c>
      <c r="E5000" t="s">
        <v>110</v>
      </c>
      <c r="F5000" t="s">
        <v>101</v>
      </c>
      <c r="G5000">
        <v>75000</v>
      </c>
      <c r="H5000">
        <v>6.33</v>
      </c>
      <c r="I5000">
        <v>474750</v>
      </c>
      <c r="J5000" t="s">
        <v>86</v>
      </c>
      <c r="K5000">
        <v>0.10188089086333681</v>
      </c>
      <c r="L5000">
        <v>10.1881</v>
      </c>
      <c r="M5000" t="s">
        <v>82</v>
      </c>
    </row>
    <row r="5001" spans="1:13">
      <c r="A5001" t="s">
        <v>129</v>
      </c>
      <c r="B5001" t="s">
        <v>130</v>
      </c>
      <c r="C5001" t="str">
        <f>TEXT(D5001, "mmm")</f>
        <v>Apr</v>
      </c>
      <c r="D5001" s="1">
        <v>45404</v>
      </c>
      <c r="E5001" t="s">
        <v>111</v>
      </c>
      <c r="F5001" t="s">
        <v>101</v>
      </c>
      <c r="G5001">
        <v>75000</v>
      </c>
      <c r="H5001">
        <v>6.33</v>
      </c>
      <c r="I5001">
        <v>474750</v>
      </c>
      <c r="J5001" t="s">
        <v>86</v>
      </c>
      <c r="K5001">
        <v>0.10188089086333681</v>
      </c>
      <c r="L5001">
        <v>10.1881</v>
      </c>
      <c r="M5001" t="s">
        <v>82</v>
      </c>
    </row>
    <row r="5002" spans="1:13">
      <c r="A5002" t="s">
        <v>129</v>
      </c>
      <c r="B5002" t="s">
        <v>130</v>
      </c>
      <c r="C5002" t="str">
        <f>TEXT(D5002, "mmm")</f>
        <v>Apr</v>
      </c>
      <c r="D5002" s="1">
        <v>45404</v>
      </c>
      <c r="E5002" t="s">
        <v>109</v>
      </c>
      <c r="F5002" t="s">
        <v>101</v>
      </c>
      <c r="G5002">
        <v>23438</v>
      </c>
      <c r="H5002">
        <v>6.35</v>
      </c>
      <c r="I5002">
        <v>148831.29999999999</v>
      </c>
      <c r="J5002" t="s">
        <v>81</v>
      </c>
      <c r="K5002">
        <v>0.10188089086333681</v>
      </c>
      <c r="L5002">
        <v>10.1881</v>
      </c>
      <c r="M5002" t="s">
        <v>82</v>
      </c>
    </row>
    <row r="5003" spans="1:13">
      <c r="A5003" t="s">
        <v>129</v>
      </c>
      <c r="B5003" t="s">
        <v>130</v>
      </c>
      <c r="C5003" t="str">
        <f>TEXT(D5003, "mmm")</f>
        <v>Apr</v>
      </c>
      <c r="D5003" s="1">
        <v>45404</v>
      </c>
      <c r="E5003" t="s">
        <v>110</v>
      </c>
      <c r="F5003" t="s">
        <v>101</v>
      </c>
      <c r="G5003">
        <v>23438</v>
      </c>
      <c r="H5003">
        <v>6.35</v>
      </c>
      <c r="I5003">
        <v>148831.29999999999</v>
      </c>
      <c r="J5003" t="s">
        <v>81</v>
      </c>
      <c r="K5003">
        <v>0.10188089086333681</v>
      </c>
      <c r="L5003">
        <v>10.1881</v>
      </c>
      <c r="M5003" t="s">
        <v>82</v>
      </c>
    </row>
    <row r="5004" spans="1:13">
      <c r="A5004" t="s">
        <v>129</v>
      </c>
      <c r="B5004" t="s">
        <v>130</v>
      </c>
      <c r="C5004" t="str">
        <f>TEXT(D5004, "mmm")</f>
        <v>Apr</v>
      </c>
      <c r="D5004" s="1">
        <v>45404</v>
      </c>
      <c r="E5004" t="s">
        <v>111</v>
      </c>
      <c r="F5004" t="s">
        <v>101</v>
      </c>
      <c r="G5004">
        <v>23438</v>
      </c>
      <c r="H5004">
        <v>6.35</v>
      </c>
      <c r="I5004">
        <v>148831.29999999999</v>
      </c>
      <c r="J5004" t="s">
        <v>81</v>
      </c>
      <c r="K5004">
        <v>0.10188089086333681</v>
      </c>
      <c r="L5004">
        <v>10.1881</v>
      </c>
      <c r="M5004" t="s">
        <v>82</v>
      </c>
    </row>
    <row r="5005" spans="1:13">
      <c r="A5005" t="s">
        <v>1742</v>
      </c>
      <c r="B5005" t="s">
        <v>1743</v>
      </c>
      <c r="C5005" t="str">
        <f>TEXT(D5005, "mmm")</f>
        <v>Apr</v>
      </c>
      <c r="D5005" s="1">
        <v>45404</v>
      </c>
      <c r="E5005" t="s">
        <v>110</v>
      </c>
      <c r="F5005" t="s">
        <v>101</v>
      </c>
      <c r="G5005">
        <v>23495</v>
      </c>
      <c r="H5005">
        <v>21.74</v>
      </c>
      <c r="I5005">
        <v>510781.3</v>
      </c>
      <c r="J5005" t="s">
        <v>86</v>
      </c>
      <c r="K5005">
        <v>2.655266295320247E-2</v>
      </c>
      <c r="L5005">
        <v>2.6553</v>
      </c>
      <c r="M5005" t="s">
        <v>82</v>
      </c>
    </row>
    <row r="5006" spans="1:13">
      <c r="A5006" t="s">
        <v>1742</v>
      </c>
      <c r="B5006" t="s">
        <v>1743</v>
      </c>
      <c r="C5006" t="str">
        <f>TEXT(D5006, "mmm")</f>
        <v>Apr</v>
      </c>
      <c r="D5006" s="1">
        <v>45404</v>
      </c>
      <c r="E5006" t="s">
        <v>109</v>
      </c>
      <c r="F5006" t="s">
        <v>101</v>
      </c>
      <c r="G5006">
        <v>23495</v>
      </c>
      <c r="H5006">
        <v>21.74</v>
      </c>
      <c r="I5006">
        <v>510781.3</v>
      </c>
      <c r="J5006" t="s">
        <v>86</v>
      </c>
      <c r="K5006">
        <v>2.655266295320247E-2</v>
      </c>
      <c r="L5006">
        <v>2.6553</v>
      </c>
      <c r="M5006" t="s">
        <v>82</v>
      </c>
    </row>
    <row r="5007" spans="1:13">
      <c r="A5007" t="s">
        <v>1742</v>
      </c>
      <c r="B5007" t="s">
        <v>1743</v>
      </c>
      <c r="C5007" t="str">
        <f>TEXT(D5007, "mmm")</f>
        <v>Apr</v>
      </c>
      <c r="D5007" s="1">
        <v>45404</v>
      </c>
      <c r="E5007" t="s">
        <v>111</v>
      </c>
      <c r="F5007" t="s">
        <v>101</v>
      </c>
      <c r="G5007">
        <v>23495</v>
      </c>
      <c r="H5007">
        <v>21.74</v>
      </c>
      <c r="I5007">
        <v>510781.3</v>
      </c>
      <c r="J5007" t="s">
        <v>86</v>
      </c>
      <c r="K5007">
        <v>2.655266295320247E-2</v>
      </c>
      <c r="L5007">
        <v>2.6553</v>
      </c>
      <c r="M5007" t="s">
        <v>82</v>
      </c>
    </row>
    <row r="5008" spans="1:13">
      <c r="A5008" t="s">
        <v>3034</v>
      </c>
      <c r="B5008" t="s">
        <v>3035</v>
      </c>
      <c r="C5008" t="str">
        <f>TEXT(D5008, "mmm")</f>
        <v>Apr</v>
      </c>
      <c r="D5008" s="1">
        <v>45404</v>
      </c>
      <c r="E5008" t="s">
        <v>3064</v>
      </c>
      <c r="F5008" t="s">
        <v>118</v>
      </c>
      <c r="G5008">
        <v>7987</v>
      </c>
      <c r="H5008">
        <v>3.13</v>
      </c>
      <c r="I5008">
        <v>24999.31</v>
      </c>
      <c r="J5008" t="s">
        <v>81</v>
      </c>
      <c r="K5008">
        <v>0.41691847078464778</v>
      </c>
      <c r="L5008">
        <v>41.691800000000001</v>
      </c>
      <c r="M5008" t="s">
        <v>82</v>
      </c>
    </row>
    <row r="5009" spans="1:13">
      <c r="A5009" t="s">
        <v>3043</v>
      </c>
      <c r="B5009" t="s">
        <v>3044</v>
      </c>
      <c r="C5009" t="str">
        <f>TEXT(D5009, "mmm")</f>
        <v>Apr</v>
      </c>
      <c r="D5009" s="1">
        <v>45404</v>
      </c>
      <c r="E5009" t="s">
        <v>3065</v>
      </c>
      <c r="F5009" t="s">
        <v>80</v>
      </c>
      <c r="G5009">
        <v>48780</v>
      </c>
      <c r="H5009">
        <v>41</v>
      </c>
      <c r="I5009">
        <v>1999980</v>
      </c>
      <c r="J5009" t="s">
        <v>86</v>
      </c>
      <c r="K5009">
        <v>7.4615096765717981E-2</v>
      </c>
      <c r="L5009">
        <v>7.4615</v>
      </c>
      <c r="M5009" t="s">
        <v>82</v>
      </c>
    </row>
    <row r="5010" spans="1:13">
      <c r="A5010" t="s">
        <v>3037</v>
      </c>
      <c r="B5010" t="s">
        <v>3038</v>
      </c>
      <c r="C5010" t="str">
        <f>TEXT(D5010, "mmm")</f>
        <v>Apr</v>
      </c>
      <c r="D5010" s="1">
        <v>45404</v>
      </c>
      <c r="E5010" t="s">
        <v>3066</v>
      </c>
      <c r="F5010" t="s">
        <v>101</v>
      </c>
      <c r="G5010">
        <v>17857</v>
      </c>
      <c r="H5010">
        <v>56</v>
      </c>
      <c r="I5010">
        <v>999992</v>
      </c>
      <c r="J5010" t="s">
        <v>86</v>
      </c>
      <c r="K5010">
        <v>-0.17402746693715049</v>
      </c>
      <c r="L5010">
        <v>-17.402699999999999</v>
      </c>
      <c r="M5010" t="s">
        <v>82</v>
      </c>
    </row>
    <row r="5011" spans="1:13">
      <c r="A5011" t="s">
        <v>559</v>
      </c>
      <c r="B5011" t="s">
        <v>560</v>
      </c>
      <c r="C5011" t="str">
        <f>TEXT(D5011, "mmm")</f>
        <v>Apr</v>
      </c>
      <c r="D5011" s="1">
        <v>45404</v>
      </c>
      <c r="E5011" t="s">
        <v>561</v>
      </c>
      <c r="F5011" t="s">
        <v>80</v>
      </c>
      <c r="G5011">
        <v>2500</v>
      </c>
      <c r="H5011">
        <v>10.050000000000001</v>
      </c>
      <c r="I5011">
        <v>25125</v>
      </c>
      <c r="J5011" t="s">
        <v>81</v>
      </c>
      <c r="K5011">
        <v>4.9407044951141899E-2</v>
      </c>
      <c r="L5011">
        <v>4.9406999999999996</v>
      </c>
      <c r="M5011" t="s">
        <v>82</v>
      </c>
    </row>
    <row r="5012" spans="1:13">
      <c r="A5012" t="s">
        <v>556</v>
      </c>
      <c r="B5012" t="s">
        <v>557</v>
      </c>
      <c r="C5012" t="str">
        <f>TEXT(D5012, "mmm")</f>
        <v>Apr</v>
      </c>
      <c r="D5012" s="1">
        <v>45404</v>
      </c>
      <c r="E5012" t="s">
        <v>558</v>
      </c>
      <c r="F5012" t="s">
        <v>80</v>
      </c>
      <c r="G5012">
        <v>2000</v>
      </c>
      <c r="H5012">
        <v>16.95</v>
      </c>
      <c r="I5012">
        <v>33900</v>
      </c>
      <c r="J5012" t="s">
        <v>81</v>
      </c>
      <c r="K5012">
        <v>9.7857497996185483E-3</v>
      </c>
      <c r="L5012">
        <v>0.97860000000000003</v>
      </c>
      <c r="M5012" t="s">
        <v>82</v>
      </c>
    </row>
    <row r="5013" spans="1:13">
      <c r="A5013" t="s">
        <v>3067</v>
      </c>
      <c r="B5013" t="s">
        <v>3068</v>
      </c>
      <c r="C5013" t="str">
        <f>TEXT(D5013, "mmm")</f>
        <v>Apr</v>
      </c>
      <c r="D5013" s="1">
        <v>45404</v>
      </c>
      <c r="E5013" t="s">
        <v>3069</v>
      </c>
      <c r="F5013" t="s">
        <v>80</v>
      </c>
      <c r="G5013">
        <v>4000</v>
      </c>
      <c r="H5013">
        <v>17.690000000000001</v>
      </c>
      <c r="I5013">
        <v>70760</v>
      </c>
      <c r="J5013" t="s">
        <v>86</v>
      </c>
      <c r="K5013">
        <v>3.3108702090139497E-2</v>
      </c>
      <c r="L5013">
        <v>3.3109000000000002</v>
      </c>
      <c r="M5013" t="s">
        <v>82</v>
      </c>
    </row>
    <row r="5014" spans="1:13">
      <c r="A5014" t="s">
        <v>3028</v>
      </c>
      <c r="B5014" t="s">
        <v>3029</v>
      </c>
      <c r="C5014" t="str">
        <f>TEXT(D5014, "mmm")</f>
        <v>Apr</v>
      </c>
      <c r="D5014" s="1">
        <v>45404</v>
      </c>
      <c r="E5014" t="s">
        <v>3070</v>
      </c>
      <c r="F5014" t="s">
        <v>118</v>
      </c>
      <c r="G5014">
        <v>5000</v>
      </c>
      <c r="H5014">
        <v>21</v>
      </c>
      <c r="I5014">
        <v>105000</v>
      </c>
      <c r="J5014" t="s">
        <v>81</v>
      </c>
      <c r="K5014">
        <v>2.5925970695274799E-2</v>
      </c>
      <c r="L5014">
        <v>2.5926</v>
      </c>
      <c r="M5014" t="s">
        <v>82</v>
      </c>
    </row>
    <row r="5015" spans="1:13">
      <c r="A5015" t="s">
        <v>3037</v>
      </c>
      <c r="B5015" t="s">
        <v>3038</v>
      </c>
      <c r="C5015" t="str">
        <f>TEXT(D5015, "mmm")</f>
        <v>Apr</v>
      </c>
      <c r="D5015" s="1">
        <v>45404</v>
      </c>
      <c r="E5015" t="s">
        <v>3071</v>
      </c>
      <c r="F5015" t="s">
        <v>101</v>
      </c>
      <c r="G5015">
        <v>17857</v>
      </c>
      <c r="H5015">
        <v>56</v>
      </c>
      <c r="I5015">
        <v>999992</v>
      </c>
      <c r="J5015" t="s">
        <v>86</v>
      </c>
      <c r="K5015">
        <v>-0.17402746693715049</v>
      </c>
      <c r="L5015">
        <v>-17.402699999999999</v>
      </c>
      <c r="M5015" t="s">
        <v>82</v>
      </c>
    </row>
    <row r="5016" spans="1:13">
      <c r="A5016" t="s">
        <v>780</v>
      </c>
      <c r="B5016" t="s">
        <v>781</v>
      </c>
      <c r="C5016" t="str">
        <f>TEXT(D5016, "mmm")</f>
        <v>Apr</v>
      </c>
      <c r="D5016" s="1">
        <v>45404</v>
      </c>
      <c r="E5016" t="s">
        <v>783</v>
      </c>
      <c r="F5016" t="s">
        <v>101</v>
      </c>
      <c r="G5016">
        <v>11449</v>
      </c>
      <c r="H5016">
        <v>19.48</v>
      </c>
      <c r="I5016">
        <v>223026.52</v>
      </c>
      <c r="J5016" t="s">
        <v>81</v>
      </c>
      <c r="K5016">
        <v>5.3333380283453469E-2</v>
      </c>
      <c r="L5016">
        <v>5.3333000000000004</v>
      </c>
      <c r="M5016" t="s">
        <v>82</v>
      </c>
    </row>
    <row r="5017" spans="1:13">
      <c r="A5017" t="s">
        <v>780</v>
      </c>
      <c r="B5017" t="s">
        <v>781</v>
      </c>
      <c r="C5017" t="str">
        <f>TEXT(D5017, "mmm")</f>
        <v>Apr</v>
      </c>
      <c r="D5017" s="1">
        <v>45404</v>
      </c>
      <c r="E5017" t="s">
        <v>784</v>
      </c>
      <c r="F5017" t="s">
        <v>101</v>
      </c>
      <c r="G5017">
        <v>11449</v>
      </c>
      <c r="H5017">
        <v>19.48</v>
      </c>
      <c r="I5017">
        <v>223026.52</v>
      </c>
      <c r="J5017" t="s">
        <v>81</v>
      </c>
      <c r="K5017">
        <v>5.3333380283453469E-2</v>
      </c>
      <c r="L5017">
        <v>5.3333000000000004</v>
      </c>
      <c r="M5017" t="s">
        <v>82</v>
      </c>
    </row>
    <row r="5018" spans="1:13">
      <c r="A5018" t="s">
        <v>780</v>
      </c>
      <c r="B5018" t="s">
        <v>781</v>
      </c>
      <c r="C5018" t="str">
        <f>TEXT(D5018, "mmm")</f>
        <v>Apr</v>
      </c>
      <c r="D5018" s="1">
        <v>45404</v>
      </c>
      <c r="E5018" t="s">
        <v>787</v>
      </c>
      <c r="F5018" t="s">
        <v>101</v>
      </c>
      <c r="G5018">
        <v>11449</v>
      </c>
      <c r="H5018">
        <v>19.48</v>
      </c>
      <c r="I5018">
        <v>223026.52</v>
      </c>
      <c r="J5018" t="s">
        <v>81</v>
      </c>
      <c r="K5018">
        <v>5.3333380283453469E-2</v>
      </c>
      <c r="L5018">
        <v>5.3333000000000004</v>
      </c>
      <c r="M5018" t="s">
        <v>82</v>
      </c>
    </row>
    <row r="5019" spans="1:13">
      <c r="A5019" t="s">
        <v>780</v>
      </c>
      <c r="B5019" t="s">
        <v>781</v>
      </c>
      <c r="C5019" t="str">
        <f>TEXT(D5019, "mmm")</f>
        <v>Apr</v>
      </c>
      <c r="D5019" s="1">
        <v>45404</v>
      </c>
      <c r="E5019" t="s">
        <v>782</v>
      </c>
      <c r="F5019" t="s">
        <v>101</v>
      </c>
      <c r="G5019">
        <v>11449</v>
      </c>
      <c r="H5019">
        <v>19.48</v>
      </c>
      <c r="I5019">
        <v>223026.52</v>
      </c>
      <c r="J5019" t="s">
        <v>81</v>
      </c>
      <c r="K5019">
        <v>5.3333380283453469E-2</v>
      </c>
      <c r="L5019">
        <v>5.3333000000000004</v>
      </c>
      <c r="M5019" t="s">
        <v>82</v>
      </c>
    </row>
    <row r="5020" spans="1:13">
      <c r="A5020" t="s">
        <v>780</v>
      </c>
      <c r="B5020" t="s">
        <v>781</v>
      </c>
      <c r="C5020" t="str">
        <f>TEXT(D5020, "mmm")</f>
        <v>Apr</v>
      </c>
      <c r="D5020" s="1">
        <v>45404</v>
      </c>
      <c r="E5020" t="s">
        <v>786</v>
      </c>
      <c r="F5020" t="s">
        <v>101</v>
      </c>
      <c r="G5020">
        <v>11449</v>
      </c>
      <c r="H5020">
        <v>19.48</v>
      </c>
      <c r="I5020">
        <v>223026.52</v>
      </c>
      <c r="J5020" t="s">
        <v>81</v>
      </c>
      <c r="K5020">
        <v>5.3333380283453469E-2</v>
      </c>
      <c r="L5020">
        <v>5.3333000000000004</v>
      </c>
      <c r="M5020" t="s">
        <v>82</v>
      </c>
    </row>
    <row r="5021" spans="1:13">
      <c r="A5021" t="s">
        <v>780</v>
      </c>
      <c r="B5021" t="s">
        <v>781</v>
      </c>
      <c r="C5021" t="str">
        <f>TEXT(D5021, "mmm")</f>
        <v>Apr</v>
      </c>
      <c r="D5021" s="1">
        <v>45404</v>
      </c>
      <c r="E5021" t="s">
        <v>785</v>
      </c>
      <c r="F5021" t="s">
        <v>101</v>
      </c>
      <c r="G5021">
        <v>11449</v>
      </c>
      <c r="H5021">
        <v>19.48</v>
      </c>
      <c r="I5021">
        <v>223026.52</v>
      </c>
      <c r="J5021" t="s">
        <v>81</v>
      </c>
      <c r="K5021">
        <v>5.3333380283453469E-2</v>
      </c>
      <c r="L5021">
        <v>5.3333000000000004</v>
      </c>
      <c r="M5021" t="s">
        <v>82</v>
      </c>
    </row>
    <row r="5022" spans="1:13">
      <c r="A5022" t="s">
        <v>2989</v>
      </c>
      <c r="B5022" t="s">
        <v>2990</v>
      </c>
      <c r="C5022" t="str">
        <f>TEXT(D5022, "mmm")</f>
        <v>Apr</v>
      </c>
      <c r="D5022" s="1">
        <v>45404</v>
      </c>
      <c r="E5022" t="s">
        <v>2991</v>
      </c>
      <c r="F5022" t="s">
        <v>217</v>
      </c>
      <c r="G5022">
        <v>5442</v>
      </c>
      <c r="H5022">
        <v>3.44</v>
      </c>
      <c r="I5022">
        <v>18720.48</v>
      </c>
      <c r="J5022" t="s">
        <v>81</v>
      </c>
      <c r="K5022">
        <v>1.136362558800319E-2</v>
      </c>
      <c r="L5022">
        <v>1.1364000000000001</v>
      </c>
      <c r="M5022" t="s">
        <v>82</v>
      </c>
    </row>
    <row r="5023" spans="1:13">
      <c r="A5023" t="s">
        <v>123</v>
      </c>
      <c r="B5023" t="s">
        <v>124</v>
      </c>
      <c r="C5023" t="str">
        <f>TEXT(D5023, "mmm")</f>
        <v>Apr</v>
      </c>
      <c r="D5023" s="1">
        <v>45404</v>
      </c>
      <c r="E5023" t="s">
        <v>100</v>
      </c>
      <c r="F5023" t="s">
        <v>101</v>
      </c>
      <c r="G5023">
        <v>2022</v>
      </c>
      <c r="H5023">
        <v>12.88</v>
      </c>
      <c r="I5023">
        <v>26043.360000000001</v>
      </c>
      <c r="J5023" t="s">
        <v>81</v>
      </c>
      <c r="K5023">
        <v>5.2348045270325327E-2</v>
      </c>
      <c r="L5023">
        <v>5.2347999999999999</v>
      </c>
      <c r="M5023" t="s">
        <v>82</v>
      </c>
    </row>
    <row r="5024" spans="1:13">
      <c r="A5024" t="s">
        <v>123</v>
      </c>
      <c r="B5024" t="s">
        <v>124</v>
      </c>
      <c r="C5024" t="str">
        <f>TEXT(D5024, "mmm")</f>
        <v>Apr</v>
      </c>
      <c r="D5024" s="1">
        <v>45404</v>
      </c>
      <c r="E5024" t="s">
        <v>102</v>
      </c>
      <c r="F5024" t="s">
        <v>101</v>
      </c>
      <c r="G5024">
        <v>2022</v>
      </c>
      <c r="H5024">
        <v>12.88</v>
      </c>
      <c r="I5024">
        <v>26043.360000000001</v>
      </c>
      <c r="J5024" t="s">
        <v>81</v>
      </c>
      <c r="K5024">
        <v>5.2348045270325327E-2</v>
      </c>
      <c r="L5024">
        <v>5.2347999999999999</v>
      </c>
      <c r="M5024" t="s">
        <v>82</v>
      </c>
    </row>
    <row r="5025" spans="1:13">
      <c r="A5025" t="s">
        <v>3072</v>
      </c>
      <c r="B5025" t="s">
        <v>3073</v>
      </c>
      <c r="C5025" t="str">
        <f>TEXT(D5025, "mmm")</f>
        <v>Apr</v>
      </c>
      <c r="D5025" s="1">
        <v>45404</v>
      </c>
      <c r="E5025" t="s">
        <v>3074</v>
      </c>
      <c r="F5025" t="s">
        <v>101</v>
      </c>
      <c r="G5025">
        <v>568181</v>
      </c>
      <c r="H5025">
        <v>88</v>
      </c>
      <c r="I5025">
        <v>49999928</v>
      </c>
      <c r="J5025" t="s">
        <v>86</v>
      </c>
      <c r="K5025">
        <v>2.4654831976131279E-2</v>
      </c>
      <c r="L5025">
        <v>2.4655</v>
      </c>
      <c r="M5025" t="s">
        <v>82</v>
      </c>
    </row>
    <row r="5026" spans="1:13">
      <c r="A5026" t="s">
        <v>3072</v>
      </c>
      <c r="B5026" t="s">
        <v>3073</v>
      </c>
      <c r="C5026" t="str">
        <f>TEXT(D5026, "mmm")</f>
        <v>Apr</v>
      </c>
      <c r="D5026" s="1">
        <v>45404</v>
      </c>
      <c r="E5026" t="s">
        <v>3075</v>
      </c>
      <c r="F5026" t="s">
        <v>101</v>
      </c>
      <c r="G5026">
        <v>568181</v>
      </c>
      <c r="H5026">
        <v>88</v>
      </c>
      <c r="I5026">
        <v>49999928</v>
      </c>
      <c r="J5026" t="s">
        <v>86</v>
      </c>
      <c r="K5026">
        <v>2.4654831976131279E-2</v>
      </c>
      <c r="L5026">
        <v>2.4655</v>
      </c>
      <c r="M5026" t="s">
        <v>82</v>
      </c>
    </row>
    <row r="5027" spans="1:13">
      <c r="A5027" t="s">
        <v>3037</v>
      </c>
      <c r="B5027" t="s">
        <v>3038</v>
      </c>
      <c r="C5027" t="str">
        <f>TEXT(D5027, "mmm")</f>
        <v>Apr</v>
      </c>
      <c r="D5027" s="1">
        <v>45404</v>
      </c>
      <c r="E5027" t="s">
        <v>3076</v>
      </c>
      <c r="F5027" t="s">
        <v>101</v>
      </c>
      <c r="G5027">
        <v>17857</v>
      </c>
      <c r="H5027">
        <v>56</v>
      </c>
      <c r="I5027">
        <v>999992</v>
      </c>
      <c r="J5027" t="s">
        <v>86</v>
      </c>
      <c r="K5027">
        <v>-0.17402746693715049</v>
      </c>
      <c r="L5027">
        <v>-17.402699999999999</v>
      </c>
      <c r="M5027" t="s">
        <v>82</v>
      </c>
    </row>
    <row r="5028" spans="1:13">
      <c r="A5028" t="s">
        <v>3037</v>
      </c>
      <c r="B5028" t="s">
        <v>3038</v>
      </c>
      <c r="C5028" t="str">
        <f>TEXT(D5028, "mmm")</f>
        <v>Apr</v>
      </c>
      <c r="D5028" s="1">
        <v>45404</v>
      </c>
      <c r="E5028" t="s">
        <v>3077</v>
      </c>
      <c r="F5028" t="s">
        <v>101</v>
      </c>
      <c r="G5028">
        <v>17857</v>
      </c>
      <c r="H5028">
        <v>56</v>
      </c>
      <c r="I5028">
        <v>999992</v>
      </c>
      <c r="J5028" t="s">
        <v>86</v>
      </c>
      <c r="K5028">
        <v>-0.17402746693715049</v>
      </c>
      <c r="L5028">
        <v>-17.402699999999999</v>
      </c>
      <c r="M5028" t="s">
        <v>82</v>
      </c>
    </row>
    <row r="5029" spans="1:13">
      <c r="A5029" t="s">
        <v>3037</v>
      </c>
      <c r="B5029" t="s">
        <v>3038</v>
      </c>
      <c r="C5029" t="str">
        <f>TEXT(D5029, "mmm")</f>
        <v>Apr</v>
      </c>
      <c r="D5029" s="1">
        <v>45404</v>
      </c>
      <c r="E5029" t="s">
        <v>3078</v>
      </c>
      <c r="F5029" t="s">
        <v>101</v>
      </c>
      <c r="G5029">
        <v>17857</v>
      </c>
      <c r="H5029">
        <v>56</v>
      </c>
      <c r="I5029">
        <v>999992</v>
      </c>
      <c r="J5029" t="s">
        <v>86</v>
      </c>
      <c r="K5029">
        <v>-0.17402746693715049</v>
      </c>
      <c r="L5029">
        <v>-17.402699999999999</v>
      </c>
      <c r="M5029" t="s">
        <v>82</v>
      </c>
    </row>
    <row r="5030" spans="1:13">
      <c r="A5030" t="s">
        <v>3043</v>
      </c>
      <c r="B5030" t="s">
        <v>3044</v>
      </c>
      <c r="C5030" t="str">
        <f>TEXT(D5030, "mmm")</f>
        <v>Apr</v>
      </c>
      <c r="D5030" s="1">
        <v>45404</v>
      </c>
      <c r="E5030" t="s">
        <v>3079</v>
      </c>
      <c r="F5030" t="s">
        <v>128</v>
      </c>
      <c r="G5030">
        <v>121951</v>
      </c>
      <c r="H5030">
        <v>41</v>
      </c>
      <c r="I5030">
        <v>4999991</v>
      </c>
      <c r="J5030" t="s">
        <v>86</v>
      </c>
      <c r="K5030">
        <v>7.4615096765717981E-2</v>
      </c>
      <c r="L5030">
        <v>7.4615</v>
      </c>
      <c r="M5030" t="s">
        <v>82</v>
      </c>
    </row>
    <row r="5031" spans="1:13">
      <c r="A5031" t="s">
        <v>3047</v>
      </c>
      <c r="B5031" t="s">
        <v>3048</v>
      </c>
      <c r="C5031" t="str">
        <f>TEXT(D5031, "mmm")</f>
        <v>Apr</v>
      </c>
      <c r="D5031" s="1">
        <v>45404</v>
      </c>
      <c r="E5031" t="s">
        <v>3080</v>
      </c>
      <c r="F5031" t="s">
        <v>118</v>
      </c>
      <c r="G5031">
        <v>585748</v>
      </c>
      <c r="H5031">
        <v>1.7</v>
      </c>
      <c r="I5031">
        <v>995771.6</v>
      </c>
      <c r="J5031" t="s">
        <v>86</v>
      </c>
      <c r="K5031">
        <v>0</v>
      </c>
      <c r="L5031">
        <v>0</v>
      </c>
      <c r="M5031" t="s">
        <v>82</v>
      </c>
    </row>
    <row r="5032" spans="1:13">
      <c r="A5032" t="s">
        <v>3034</v>
      </c>
      <c r="B5032" t="s">
        <v>3035</v>
      </c>
      <c r="C5032" t="str">
        <f>TEXT(D5032, "mmm")</f>
        <v>Apr</v>
      </c>
      <c r="D5032" s="1">
        <v>45404</v>
      </c>
      <c r="E5032" t="s">
        <v>3081</v>
      </c>
      <c r="F5032" t="s">
        <v>80</v>
      </c>
      <c r="G5032">
        <v>1186901</v>
      </c>
      <c r="H5032">
        <v>3.13</v>
      </c>
      <c r="I5032">
        <v>3715000.13</v>
      </c>
      <c r="J5032" t="s">
        <v>86</v>
      </c>
      <c r="K5032">
        <v>0.41691847078464778</v>
      </c>
      <c r="L5032">
        <v>41.691800000000001</v>
      </c>
      <c r="M5032" t="s">
        <v>82</v>
      </c>
    </row>
    <row r="5033" spans="1:13">
      <c r="A5033" t="s">
        <v>3037</v>
      </c>
      <c r="B5033" t="s">
        <v>3038</v>
      </c>
      <c r="C5033" t="str">
        <f>TEXT(D5033, "mmm")</f>
        <v>Apr</v>
      </c>
      <c r="D5033" s="1">
        <v>45404</v>
      </c>
      <c r="E5033" t="s">
        <v>3082</v>
      </c>
      <c r="F5033" t="s">
        <v>101</v>
      </c>
      <c r="G5033">
        <v>17857</v>
      </c>
      <c r="H5033">
        <v>56</v>
      </c>
      <c r="I5033">
        <v>999992</v>
      </c>
      <c r="J5033" t="s">
        <v>86</v>
      </c>
      <c r="K5033">
        <v>-0.17402746693715049</v>
      </c>
      <c r="L5033">
        <v>-17.402699999999999</v>
      </c>
      <c r="M5033" t="s">
        <v>82</v>
      </c>
    </row>
    <row r="5034" spans="1:13">
      <c r="A5034" t="s">
        <v>3037</v>
      </c>
      <c r="B5034" t="s">
        <v>3038</v>
      </c>
      <c r="C5034" t="str">
        <f>TEXT(D5034, "mmm")</f>
        <v>Apr</v>
      </c>
      <c r="D5034" s="1">
        <v>45404</v>
      </c>
      <c r="E5034" t="s">
        <v>3083</v>
      </c>
      <c r="F5034" t="s">
        <v>101</v>
      </c>
      <c r="G5034">
        <v>17857</v>
      </c>
      <c r="H5034">
        <v>56</v>
      </c>
      <c r="I5034">
        <v>999992</v>
      </c>
      <c r="J5034" t="s">
        <v>86</v>
      </c>
      <c r="K5034">
        <v>-0.17402746693715049</v>
      </c>
      <c r="L5034">
        <v>-17.402699999999999</v>
      </c>
      <c r="M5034" t="s">
        <v>82</v>
      </c>
    </row>
    <row r="5035" spans="1:13">
      <c r="A5035" t="s">
        <v>3028</v>
      </c>
      <c r="B5035" t="s">
        <v>3029</v>
      </c>
      <c r="C5035" t="str">
        <f>TEXT(D5035, "mmm")</f>
        <v>Apr</v>
      </c>
      <c r="D5035" s="1">
        <v>45404</v>
      </c>
      <c r="E5035" t="s">
        <v>3084</v>
      </c>
      <c r="F5035" t="s">
        <v>80</v>
      </c>
      <c r="G5035">
        <v>71400</v>
      </c>
      <c r="H5035">
        <v>21</v>
      </c>
      <c r="I5035">
        <v>1499400</v>
      </c>
      <c r="J5035" t="s">
        <v>86</v>
      </c>
      <c r="K5035">
        <v>2.5925970695274799E-2</v>
      </c>
      <c r="L5035">
        <v>2.5926</v>
      </c>
      <c r="M5035" t="s">
        <v>82</v>
      </c>
    </row>
    <row r="5036" spans="1:13">
      <c r="A5036" t="s">
        <v>2271</v>
      </c>
      <c r="B5036" t="s">
        <v>2272</v>
      </c>
      <c r="C5036" t="str">
        <f>TEXT(D5036, "mmm")</f>
        <v>Apr</v>
      </c>
      <c r="D5036" s="1">
        <v>45404</v>
      </c>
      <c r="E5036" t="s">
        <v>2274</v>
      </c>
      <c r="F5036" t="s">
        <v>101</v>
      </c>
      <c r="G5036">
        <v>26039</v>
      </c>
      <c r="H5036">
        <v>21.34</v>
      </c>
      <c r="I5036">
        <v>555672.26</v>
      </c>
      <c r="J5036" t="s">
        <v>81</v>
      </c>
      <c r="K5036">
        <v>-5.7674407958984382E-2</v>
      </c>
      <c r="L5036">
        <v>-5.7674000000000003</v>
      </c>
      <c r="M5036" t="s">
        <v>82</v>
      </c>
    </row>
    <row r="5037" spans="1:13">
      <c r="A5037" t="s">
        <v>2271</v>
      </c>
      <c r="B5037" t="s">
        <v>2272</v>
      </c>
      <c r="C5037" t="str">
        <f>TEXT(D5037, "mmm")</f>
        <v>Apr</v>
      </c>
      <c r="D5037" s="1">
        <v>45404</v>
      </c>
      <c r="E5037" t="s">
        <v>2273</v>
      </c>
      <c r="F5037" t="s">
        <v>101</v>
      </c>
      <c r="G5037">
        <v>26039</v>
      </c>
      <c r="H5037">
        <v>21.34</v>
      </c>
      <c r="I5037">
        <v>555672.26</v>
      </c>
      <c r="J5037" t="s">
        <v>81</v>
      </c>
      <c r="K5037">
        <v>-5.7674407958984382E-2</v>
      </c>
      <c r="L5037">
        <v>-5.7674000000000003</v>
      </c>
      <c r="M5037" t="s">
        <v>82</v>
      </c>
    </row>
    <row r="5038" spans="1:13">
      <c r="A5038" t="s">
        <v>2271</v>
      </c>
      <c r="B5038" t="s">
        <v>2272</v>
      </c>
      <c r="C5038" t="str">
        <f>TEXT(D5038, "mmm")</f>
        <v>Apr</v>
      </c>
      <c r="D5038" s="1">
        <v>45404</v>
      </c>
      <c r="E5038" t="s">
        <v>2276</v>
      </c>
      <c r="F5038" t="s">
        <v>101</v>
      </c>
      <c r="G5038">
        <v>26039</v>
      </c>
      <c r="H5038">
        <v>21.34</v>
      </c>
      <c r="I5038">
        <v>555672.26</v>
      </c>
      <c r="J5038" t="s">
        <v>81</v>
      </c>
      <c r="K5038">
        <v>-5.7674407958984382E-2</v>
      </c>
      <c r="L5038">
        <v>-5.7674000000000003</v>
      </c>
      <c r="M5038" t="s">
        <v>82</v>
      </c>
    </row>
    <row r="5039" spans="1:13">
      <c r="A5039" t="s">
        <v>2271</v>
      </c>
      <c r="B5039" t="s">
        <v>2272</v>
      </c>
      <c r="C5039" t="str">
        <f>TEXT(D5039, "mmm")</f>
        <v>Apr</v>
      </c>
      <c r="D5039" s="1">
        <v>45404</v>
      </c>
      <c r="E5039" t="s">
        <v>2275</v>
      </c>
      <c r="F5039" t="s">
        <v>101</v>
      </c>
      <c r="G5039">
        <v>26039</v>
      </c>
      <c r="H5039">
        <v>21.34</v>
      </c>
      <c r="I5039">
        <v>555672.26</v>
      </c>
      <c r="J5039" t="s">
        <v>81</v>
      </c>
      <c r="K5039">
        <v>-5.7674407958984382E-2</v>
      </c>
      <c r="L5039">
        <v>-5.7674000000000003</v>
      </c>
      <c r="M5039" t="s">
        <v>82</v>
      </c>
    </row>
    <row r="5040" spans="1:13">
      <c r="A5040" t="s">
        <v>2271</v>
      </c>
      <c r="B5040" t="s">
        <v>2272</v>
      </c>
      <c r="C5040" t="str">
        <f>TEXT(D5040, "mmm")</f>
        <v>Apr</v>
      </c>
      <c r="D5040" s="1">
        <v>45404</v>
      </c>
      <c r="E5040" t="s">
        <v>2277</v>
      </c>
      <c r="F5040" t="s">
        <v>101</v>
      </c>
      <c r="G5040">
        <v>26039</v>
      </c>
      <c r="H5040">
        <v>21.34</v>
      </c>
      <c r="I5040">
        <v>555672.26</v>
      </c>
      <c r="J5040" t="s">
        <v>81</v>
      </c>
      <c r="K5040">
        <v>-5.7674407958984382E-2</v>
      </c>
      <c r="L5040">
        <v>-5.7674000000000003</v>
      </c>
      <c r="M5040" t="s">
        <v>82</v>
      </c>
    </row>
    <row r="5041" spans="1:13">
      <c r="A5041" t="s">
        <v>420</v>
      </c>
      <c r="B5041" t="s">
        <v>421</v>
      </c>
      <c r="C5041" t="str">
        <f>TEXT(D5041, "mmm")</f>
        <v>Apr</v>
      </c>
      <c r="D5041" s="1">
        <v>45404</v>
      </c>
      <c r="E5041" t="s">
        <v>422</v>
      </c>
      <c r="F5041" t="s">
        <v>128</v>
      </c>
      <c r="G5041">
        <v>232</v>
      </c>
      <c r="H5041">
        <v>89.71</v>
      </c>
      <c r="I5041">
        <v>20812.72</v>
      </c>
      <c r="J5041" t="s">
        <v>81</v>
      </c>
      <c r="K5041">
        <v>6.2444013045490632E-3</v>
      </c>
      <c r="L5041">
        <v>0.62439999999999996</v>
      </c>
      <c r="M5041" t="s">
        <v>82</v>
      </c>
    </row>
    <row r="5042" spans="1:13">
      <c r="A5042" t="s">
        <v>3025</v>
      </c>
      <c r="B5042" t="s">
        <v>3026</v>
      </c>
      <c r="C5042" t="str">
        <f>TEXT(D5042, "mmm")</f>
        <v>Apr</v>
      </c>
      <c r="D5042" s="1">
        <v>45405</v>
      </c>
      <c r="E5042" t="s">
        <v>3027</v>
      </c>
      <c r="F5042" t="s">
        <v>128</v>
      </c>
      <c r="G5042">
        <v>18039</v>
      </c>
      <c r="H5042">
        <v>2</v>
      </c>
      <c r="I5042">
        <v>36078</v>
      </c>
      <c r="J5042" t="s">
        <v>81</v>
      </c>
      <c r="K5042">
        <v>0.27692305058887562</v>
      </c>
      <c r="L5042">
        <v>27.692299999999999</v>
      </c>
      <c r="M5042" t="s">
        <v>82</v>
      </c>
    </row>
    <row r="5043" spans="1:13">
      <c r="A5043" t="s">
        <v>1596</v>
      </c>
      <c r="B5043" t="s">
        <v>1597</v>
      </c>
      <c r="C5043" t="str">
        <f>TEXT(D5043, "mmm")</f>
        <v>Apr</v>
      </c>
      <c r="D5043" s="1">
        <v>45405</v>
      </c>
      <c r="E5043" t="s">
        <v>1598</v>
      </c>
      <c r="F5043" t="s">
        <v>80</v>
      </c>
      <c r="G5043">
        <v>2500</v>
      </c>
      <c r="H5043">
        <v>13.49</v>
      </c>
      <c r="I5043">
        <v>33725</v>
      </c>
      <c r="J5043" t="s">
        <v>86</v>
      </c>
      <c r="K5043">
        <v>1.7608304534099561E-2</v>
      </c>
      <c r="L5043">
        <v>1.7607999999999999</v>
      </c>
      <c r="M5043" t="s">
        <v>82</v>
      </c>
    </row>
    <row r="5044" spans="1:13">
      <c r="A5044" t="s">
        <v>2546</v>
      </c>
      <c r="B5044" t="s">
        <v>2547</v>
      </c>
      <c r="C5044" t="str">
        <f>TEXT(D5044, "mmm")</f>
        <v>Apr</v>
      </c>
      <c r="D5044" s="1">
        <v>45405</v>
      </c>
      <c r="E5044" t="s">
        <v>102</v>
      </c>
      <c r="F5044" t="s">
        <v>101</v>
      </c>
      <c r="G5044">
        <v>13691</v>
      </c>
      <c r="H5044">
        <v>17.11</v>
      </c>
      <c r="I5044">
        <v>234253.01</v>
      </c>
      <c r="J5044" t="s">
        <v>81</v>
      </c>
      <c r="K5044">
        <v>4.0721305038099682E-2</v>
      </c>
      <c r="L5044">
        <v>4.0720999999999998</v>
      </c>
      <c r="M5044" t="s">
        <v>82</v>
      </c>
    </row>
    <row r="5045" spans="1:13">
      <c r="A5045" t="s">
        <v>2546</v>
      </c>
      <c r="B5045" t="s">
        <v>2547</v>
      </c>
      <c r="C5045" t="str">
        <f>TEXT(D5045, "mmm")</f>
        <v>Apr</v>
      </c>
      <c r="D5045" s="1">
        <v>45405</v>
      </c>
      <c r="E5045" t="s">
        <v>100</v>
      </c>
      <c r="F5045" t="s">
        <v>101</v>
      </c>
      <c r="G5045">
        <v>13691</v>
      </c>
      <c r="H5045">
        <v>17.11</v>
      </c>
      <c r="I5045">
        <v>234253.01</v>
      </c>
      <c r="J5045" t="s">
        <v>81</v>
      </c>
      <c r="K5045">
        <v>4.0721305038099682E-2</v>
      </c>
      <c r="L5045">
        <v>4.0720999999999998</v>
      </c>
      <c r="M5045" t="s">
        <v>82</v>
      </c>
    </row>
    <row r="5046" spans="1:13">
      <c r="A5046" t="s">
        <v>3085</v>
      </c>
      <c r="B5046" t="s">
        <v>3086</v>
      </c>
      <c r="C5046" t="str">
        <f>TEXT(D5046, "mmm")</f>
        <v>Apr</v>
      </c>
      <c r="D5046" s="1">
        <v>45405</v>
      </c>
      <c r="E5046" t="s">
        <v>3087</v>
      </c>
      <c r="F5046" t="s">
        <v>80</v>
      </c>
      <c r="G5046">
        <v>1275</v>
      </c>
      <c r="H5046">
        <v>15.7</v>
      </c>
      <c r="I5046">
        <v>20017.5</v>
      </c>
      <c r="J5046" t="s">
        <v>86</v>
      </c>
      <c r="K5046">
        <v>0.1673285391388781</v>
      </c>
      <c r="L5046">
        <v>16.732900000000001</v>
      </c>
      <c r="M5046" t="s">
        <v>82</v>
      </c>
    </row>
    <row r="5047" spans="1:13">
      <c r="A5047" t="s">
        <v>98</v>
      </c>
      <c r="B5047" t="s">
        <v>99</v>
      </c>
      <c r="C5047" t="str">
        <f>TEXT(D5047, "mmm")</f>
        <v>Apr</v>
      </c>
      <c r="D5047" s="1">
        <v>45405</v>
      </c>
      <c r="E5047" t="s">
        <v>100</v>
      </c>
      <c r="F5047" t="s">
        <v>101</v>
      </c>
      <c r="G5047">
        <v>25362</v>
      </c>
      <c r="H5047">
        <v>11.88</v>
      </c>
      <c r="I5047">
        <v>301300.56</v>
      </c>
      <c r="J5047" t="s">
        <v>86</v>
      </c>
      <c r="K5047">
        <v>7.3455693884068696E-2</v>
      </c>
      <c r="L5047">
        <v>7.3456000000000001</v>
      </c>
      <c r="M5047" t="s">
        <v>82</v>
      </c>
    </row>
    <row r="5048" spans="1:13">
      <c r="A5048" t="s">
        <v>98</v>
      </c>
      <c r="B5048" t="s">
        <v>99</v>
      </c>
      <c r="C5048" t="str">
        <f>TEXT(D5048, "mmm")</f>
        <v>Apr</v>
      </c>
      <c r="D5048" s="1">
        <v>45405</v>
      </c>
      <c r="E5048" t="s">
        <v>102</v>
      </c>
      <c r="F5048" t="s">
        <v>101</v>
      </c>
      <c r="G5048">
        <v>25362</v>
      </c>
      <c r="H5048">
        <v>11.88</v>
      </c>
      <c r="I5048">
        <v>301300.56</v>
      </c>
      <c r="J5048" t="s">
        <v>86</v>
      </c>
      <c r="K5048">
        <v>7.3455693884068696E-2</v>
      </c>
      <c r="L5048">
        <v>7.3456000000000001</v>
      </c>
      <c r="M5048" t="s">
        <v>82</v>
      </c>
    </row>
    <row r="5049" spans="1:13">
      <c r="A5049" t="s">
        <v>1742</v>
      </c>
      <c r="B5049" t="s">
        <v>1743</v>
      </c>
      <c r="C5049" t="str">
        <f>TEXT(D5049, "mmm")</f>
        <v>Apr</v>
      </c>
      <c r="D5049" s="1">
        <v>45405</v>
      </c>
      <c r="E5049" t="s">
        <v>110</v>
      </c>
      <c r="F5049" t="s">
        <v>101</v>
      </c>
      <c r="G5049">
        <v>29000</v>
      </c>
      <c r="H5049">
        <v>22.3</v>
      </c>
      <c r="I5049">
        <v>646700</v>
      </c>
      <c r="J5049" t="s">
        <v>86</v>
      </c>
      <c r="K5049">
        <v>4.3184930795761689E-2</v>
      </c>
      <c r="L5049">
        <v>4.3185000000000002</v>
      </c>
      <c r="M5049" t="s">
        <v>82</v>
      </c>
    </row>
    <row r="5050" spans="1:13">
      <c r="A5050" t="s">
        <v>1742</v>
      </c>
      <c r="B5050" t="s">
        <v>1743</v>
      </c>
      <c r="C5050" t="str">
        <f>TEXT(D5050, "mmm")</f>
        <v>Apr</v>
      </c>
      <c r="D5050" s="1">
        <v>45405</v>
      </c>
      <c r="E5050" t="s">
        <v>109</v>
      </c>
      <c r="F5050" t="s">
        <v>101</v>
      </c>
      <c r="G5050">
        <v>29000</v>
      </c>
      <c r="H5050">
        <v>22.3</v>
      </c>
      <c r="I5050">
        <v>646700</v>
      </c>
      <c r="J5050" t="s">
        <v>86</v>
      </c>
      <c r="K5050">
        <v>4.3184930795761689E-2</v>
      </c>
      <c r="L5050">
        <v>4.3185000000000002</v>
      </c>
      <c r="M5050" t="s">
        <v>82</v>
      </c>
    </row>
    <row r="5051" spans="1:13">
      <c r="A5051" t="s">
        <v>1742</v>
      </c>
      <c r="B5051" t="s">
        <v>1743</v>
      </c>
      <c r="C5051" t="str">
        <f>TEXT(D5051, "mmm")</f>
        <v>Apr</v>
      </c>
      <c r="D5051" s="1">
        <v>45405</v>
      </c>
      <c r="E5051" t="s">
        <v>111</v>
      </c>
      <c r="F5051" t="s">
        <v>101</v>
      </c>
      <c r="G5051">
        <v>29000</v>
      </c>
      <c r="H5051">
        <v>22.3</v>
      </c>
      <c r="I5051">
        <v>646700</v>
      </c>
      <c r="J5051" t="s">
        <v>86</v>
      </c>
      <c r="K5051">
        <v>4.3184930795761689E-2</v>
      </c>
      <c r="L5051">
        <v>4.3185000000000002</v>
      </c>
      <c r="M5051" t="s">
        <v>82</v>
      </c>
    </row>
    <row r="5052" spans="1:13">
      <c r="A5052" t="s">
        <v>3088</v>
      </c>
      <c r="B5052" t="s">
        <v>3089</v>
      </c>
      <c r="C5052" t="str">
        <f>TEXT(D5052, "mmm")</f>
        <v>Apr</v>
      </c>
      <c r="D5052" s="1">
        <v>45405</v>
      </c>
      <c r="E5052" t="s">
        <v>3090</v>
      </c>
      <c r="F5052" t="s">
        <v>222</v>
      </c>
      <c r="G5052">
        <v>1620</v>
      </c>
      <c r="H5052">
        <v>15.5</v>
      </c>
      <c r="I5052">
        <v>25110</v>
      </c>
      <c r="J5052" t="s">
        <v>86</v>
      </c>
      <c r="K5052">
        <v>6.4062428588673734E-3</v>
      </c>
      <c r="L5052">
        <v>0.64059999999999995</v>
      </c>
      <c r="M5052" t="s">
        <v>82</v>
      </c>
    </row>
    <row r="5053" spans="1:13">
      <c r="A5053" t="s">
        <v>539</v>
      </c>
      <c r="B5053" t="s">
        <v>540</v>
      </c>
      <c r="C5053" t="str">
        <f>TEXT(D5053, "mmm")</f>
        <v>Apr</v>
      </c>
      <c r="D5053" s="1">
        <v>45405</v>
      </c>
      <c r="E5053" t="s">
        <v>3091</v>
      </c>
      <c r="F5053" t="s">
        <v>118</v>
      </c>
      <c r="G5053">
        <v>966</v>
      </c>
      <c r="H5053">
        <v>17.989999999999998</v>
      </c>
      <c r="I5053">
        <v>17378.34</v>
      </c>
      <c r="J5053" t="s">
        <v>81</v>
      </c>
      <c r="K5053">
        <v>1.4444602609835039E-2</v>
      </c>
      <c r="L5053">
        <v>1.4444999999999999</v>
      </c>
      <c r="M5053" t="s">
        <v>82</v>
      </c>
    </row>
    <row r="5054" spans="1:13">
      <c r="A5054" t="s">
        <v>2565</v>
      </c>
      <c r="B5054" t="s">
        <v>2566</v>
      </c>
      <c r="C5054" t="str">
        <f>TEXT(D5054, "mmm")</f>
        <v>Apr</v>
      </c>
      <c r="D5054" s="1">
        <v>45405</v>
      </c>
      <c r="E5054" t="s">
        <v>2567</v>
      </c>
      <c r="F5054" t="s">
        <v>101</v>
      </c>
      <c r="G5054">
        <v>11715</v>
      </c>
      <c r="H5054">
        <v>10.29</v>
      </c>
      <c r="I5054">
        <v>120547.35</v>
      </c>
      <c r="J5054" t="s">
        <v>81</v>
      </c>
      <c r="K5054">
        <v>6.0077510067178652E-2</v>
      </c>
      <c r="L5054">
        <v>6.0077999999999996</v>
      </c>
      <c r="M5054" t="s">
        <v>82</v>
      </c>
    </row>
    <row r="5055" spans="1:13">
      <c r="A5055" t="s">
        <v>780</v>
      </c>
      <c r="B5055" t="s">
        <v>781</v>
      </c>
      <c r="C5055" t="str">
        <f>TEXT(D5055, "mmm")</f>
        <v>Apr</v>
      </c>
      <c r="D5055" s="1">
        <v>45405</v>
      </c>
      <c r="E5055" t="s">
        <v>783</v>
      </c>
      <c r="F5055" t="s">
        <v>101</v>
      </c>
      <c r="G5055">
        <v>88551</v>
      </c>
      <c r="H5055">
        <v>19.86</v>
      </c>
      <c r="I5055">
        <v>1758622.86</v>
      </c>
      <c r="J5055" t="s">
        <v>81</v>
      </c>
      <c r="K5055">
        <v>4.0683047320448251E-2</v>
      </c>
      <c r="L5055">
        <v>4.0682999999999998</v>
      </c>
      <c r="M5055" t="s">
        <v>82</v>
      </c>
    </row>
    <row r="5056" spans="1:13">
      <c r="A5056" t="s">
        <v>780</v>
      </c>
      <c r="B5056" t="s">
        <v>781</v>
      </c>
      <c r="C5056" t="str">
        <f>TEXT(D5056, "mmm")</f>
        <v>Apr</v>
      </c>
      <c r="D5056" s="1">
        <v>45405</v>
      </c>
      <c r="E5056" t="s">
        <v>784</v>
      </c>
      <c r="F5056" t="s">
        <v>101</v>
      </c>
      <c r="G5056">
        <v>88551</v>
      </c>
      <c r="H5056">
        <v>19.86</v>
      </c>
      <c r="I5056">
        <v>1758622.86</v>
      </c>
      <c r="J5056" t="s">
        <v>81</v>
      </c>
      <c r="K5056">
        <v>4.0683047320448251E-2</v>
      </c>
      <c r="L5056">
        <v>4.0682999999999998</v>
      </c>
      <c r="M5056" t="s">
        <v>82</v>
      </c>
    </row>
    <row r="5057" spans="1:13">
      <c r="A5057" t="s">
        <v>780</v>
      </c>
      <c r="B5057" t="s">
        <v>781</v>
      </c>
      <c r="C5057" t="str">
        <f>TEXT(D5057, "mmm")</f>
        <v>Apr</v>
      </c>
      <c r="D5057" s="1">
        <v>45405</v>
      </c>
      <c r="E5057" t="s">
        <v>787</v>
      </c>
      <c r="F5057" t="s">
        <v>101</v>
      </c>
      <c r="G5057">
        <v>88551</v>
      </c>
      <c r="H5057">
        <v>19.86</v>
      </c>
      <c r="I5057">
        <v>1758622.86</v>
      </c>
      <c r="J5057" t="s">
        <v>81</v>
      </c>
      <c r="K5057">
        <v>4.0683047320448251E-2</v>
      </c>
      <c r="L5057">
        <v>4.0682999999999998</v>
      </c>
      <c r="M5057" t="s">
        <v>82</v>
      </c>
    </row>
    <row r="5058" spans="1:13">
      <c r="A5058" t="s">
        <v>780</v>
      </c>
      <c r="B5058" t="s">
        <v>781</v>
      </c>
      <c r="C5058" t="str">
        <f>TEXT(D5058, "mmm")</f>
        <v>Apr</v>
      </c>
      <c r="D5058" s="1">
        <v>45405</v>
      </c>
      <c r="E5058" t="s">
        <v>782</v>
      </c>
      <c r="F5058" t="s">
        <v>101</v>
      </c>
      <c r="G5058">
        <v>88551</v>
      </c>
      <c r="H5058">
        <v>19.86</v>
      </c>
      <c r="I5058">
        <v>1758622.86</v>
      </c>
      <c r="J5058" t="s">
        <v>81</v>
      </c>
      <c r="K5058">
        <v>4.0683047320448251E-2</v>
      </c>
      <c r="L5058">
        <v>4.0682999999999998</v>
      </c>
      <c r="M5058" t="s">
        <v>82</v>
      </c>
    </row>
    <row r="5059" spans="1:13">
      <c r="A5059" t="s">
        <v>780</v>
      </c>
      <c r="B5059" t="s">
        <v>781</v>
      </c>
      <c r="C5059" t="str">
        <f>TEXT(D5059, "mmm")</f>
        <v>Apr</v>
      </c>
      <c r="D5059" s="1">
        <v>45405</v>
      </c>
      <c r="E5059" t="s">
        <v>786</v>
      </c>
      <c r="F5059" t="s">
        <v>101</v>
      </c>
      <c r="G5059">
        <v>88551</v>
      </c>
      <c r="H5059">
        <v>19.86</v>
      </c>
      <c r="I5059">
        <v>1758622.86</v>
      </c>
      <c r="J5059" t="s">
        <v>81</v>
      </c>
      <c r="K5059">
        <v>4.0683047320448251E-2</v>
      </c>
      <c r="L5059">
        <v>4.0682999999999998</v>
      </c>
      <c r="M5059" t="s">
        <v>82</v>
      </c>
    </row>
    <row r="5060" spans="1:13">
      <c r="A5060" t="s">
        <v>780</v>
      </c>
      <c r="B5060" t="s">
        <v>781</v>
      </c>
      <c r="C5060" t="str">
        <f>TEXT(D5060, "mmm")</f>
        <v>Apr</v>
      </c>
      <c r="D5060" s="1">
        <v>45405</v>
      </c>
      <c r="E5060" t="s">
        <v>785</v>
      </c>
      <c r="F5060" t="s">
        <v>101</v>
      </c>
      <c r="G5060">
        <v>88551</v>
      </c>
      <c r="H5060">
        <v>19.86</v>
      </c>
      <c r="I5060">
        <v>1758622.86</v>
      </c>
      <c r="J5060" t="s">
        <v>81</v>
      </c>
      <c r="K5060">
        <v>4.0683047320448251E-2</v>
      </c>
      <c r="L5060">
        <v>4.0682999999999998</v>
      </c>
      <c r="M5060" t="s">
        <v>82</v>
      </c>
    </row>
    <row r="5061" spans="1:13">
      <c r="A5061" t="s">
        <v>123</v>
      </c>
      <c r="B5061" t="s">
        <v>124</v>
      </c>
      <c r="C5061" t="str">
        <f>TEXT(D5061, "mmm")</f>
        <v>Apr</v>
      </c>
      <c r="D5061" s="1">
        <v>45405</v>
      </c>
      <c r="E5061" t="s">
        <v>100</v>
      </c>
      <c r="F5061" t="s">
        <v>101</v>
      </c>
      <c r="G5061">
        <v>48203</v>
      </c>
      <c r="H5061">
        <v>13.15</v>
      </c>
      <c r="I5061">
        <v>633869.45000000007</v>
      </c>
      <c r="J5061" t="s">
        <v>86</v>
      </c>
      <c r="K5061">
        <v>4.4866975250352992E-2</v>
      </c>
      <c r="L5061">
        <v>4.4866999999999999</v>
      </c>
      <c r="M5061" t="s">
        <v>82</v>
      </c>
    </row>
    <row r="5062" spans="1:13">
      <c r="A5062" t="s">
        <v>123</v>
      </c>
      <c r="B5062" t="s">
        <v>124</v>
      </c>
      <c r="C5062" t="str">
        <f>TEXT(D5062, "mmm")</f>
        <v>Apr</v>
      </c>
      <c r="D5062" s="1">
        <v>45405</v>
      </c>
      <c r="E5062" t="s">
        <v>102</v>
      </c>
      <c r="F5062" t="s">
        <v>101</v>
      </c>
      <c r="G5062">
        <v>48203</v>
      </c>
      <c r="H5062">
        <v>13.15</v>
      </c>
      <c r="I5062">
        <v>633869.45000000007</v>
      </c>
      <c r="J5062" t="s">
        <v>86</v>
      </c>
      <c r="K5062">
        <v>4.4866975250352992E-2</v>
      </c>
      <c r="L5062">
        <v>4.4866999999999999</v>
      </c>
      <c r="M5062" t="s">
        <v>82</v>
      </c>
    </row>
    <row r="5063" spans="1:13">
      <c r="A5063" t="s">
        <v>441</v>
      </c>
      <c r="B5063" t="s">
        <v>442</v>
      </c>
      <c r="C5063" t="str">
        <f>TEXT(D5063, "mmm")</f>
        <v>Apr</v>
      </c>
      <c r="D5063" s="1">
        <v>45405</v>
      </c>
      <c r="E5063" t="s">
        <v>443</v>
      </c>
      <c r="F5063" t="s">
        <v>101</v>
      </c>
      <c r="G5063">
        <v>12000</v>
      </c>
      <c r="H5063">
        <v>6.85</v>
      </c>
      <c r="I5063">
        <v>82200</v>
      </c>
      <c r="J5063" t="s">
        <v>86</v>
      </c>
      <c r="K5063">
        <v>0.23184355904869111</v>
      </c>
      <c r="L5063">
        <v>23.1844</v>
      </c>
      <c r="M5063" t="s">
        <v>82</v>
      </c>
    </row>
    <row r="5064" spans="1:13">
      <c r="A5064" t="s">
        <v>3092</v>
      </c>
      <c r="B5064" t="s">
        <v>3093</v>
      </c>
      <c r="C5064" t="str">
        <f>TEXT(D5064, "mmm")</f>
        <v>Apr</v>
      </c>
      <c r="D5064" s="1">
        <v>45405</v>
      </c>
      <c r="E5064" t="s">
        <v>3094</v>
      </c>
      <c r="F5064" t="s">
        <v>80</v>
      </c>
      <c r="G5064">
        <v>50000</v>
      </c>
      <c r="H5064">
        <v>19.37</v>
      </c>
      <c r="I5064">
        <v>968500</v>
      </c>
      <c r="J5064" t="s">
        <v>86</v>
      </c>
      <c r="K5064">
        <v>1.55039220896307E-2</v>
      </c>
      <c r="L5064">
        <v>1.5504</v>
      </c>
      <c r="M5064" t="s">
        <v>82</v>
      </c>
    </row>
    <row r="5065" spans="1:13">
      <c r="A5065" t="s">
        <v>3016</v>
      </c>
      <c r="B5065" t="s">
        <v>3017</v>
      </c>
      <c r="C5065" t="str">
        <f>TEXT(D5065, "mmm")</f>
        <v>Apr</v>
      </c>
      <c r="D5065" s="1">
        <v>45405</v>
      </c>
      <c r="E5065" t="s">
        <v>3018</v>
      </c>
      <c r="F5065" t="s">
        <v>217</v>
      </c>
      <c r="G5065">
        <v>54500</v>
      </c>
      <c r="H5065">
        <v>1.44</v>
      </c>
      <c r="I5065">
        <v>78480</v>
      </c>
      <c r="J5065" t="s">
        <v>86</v>
      </c>
      <c r="K5065">
        <v>-0.22297297522392939</v>
      </c>
      <c r="L5065">
        <v>-22.2973</v>
      </c>
      <c r="M5065" t="s">
        <v>82</v>
      </c>
    </row>
    <row r="5066" spans="1:13">
      <c r="A5066" t="s">
        <v>3095</v>
      </c>
      <c r="B5066" t="s">
        <v>3096</v>
      </c>
      <c r="C5066" t="str">
        <f>TEXT(D5066, "mmm")</f>
        <v>Apr</v>
      </c>
      <c r="D5066" s="1">
        <v>45406</v>
      </c>
      <c r="E5066" t="s">
        <v>3097</v>
      </c>
      <c r="F5066" t="s">
        <v>80</v>
      </c>
      <c r="G5066">
        <v>239274</v>
      </c>
      <c r="H5066">
        <v>0.13</v>
      </c>
      <c r="I5066">
        <v>31105.62</v>
      </c>
      <c r="J5066" t="s">
        <v>86</v>
      </c>
      <c r="K5066">
        <v>-0.1310344801666741</v>
      </c>
      <c r="L5066">
        <v>-13.103400000000001</v>
      </c>
      <c r="M5066" t="s">
        <v>82</v>
      </c>
    </row>
    <row r="5067" spans="1:13">
      <c r="A5067" t="s">
        <v>3098</v>
      </c>
      <c r="B5067" t="s">
        <v>3099</v>
      </c>
      <c r="C5067" t="str">
        <f>TEXT(D5067, "mmm")</f>
        <v>Apr</v>
      </c>
      <c r="D5067" s="1">
        <v>45406</v>
      </c>
      <c r="E5067" t="s">
        <v>3100</v>
      </c>
      <c r="F5067" t="s">
        <v>80</v>
      </c>
      <c r="G5067">
        <v>1319</v>
      </c>
      <c r="H5067">
        <v>76.42</v>
      </c>
      <c r="I5067">
        <v>100797.98</v>
      </c>
      <c r="J5067" t="s">
        <v>81</v>
      </c>
      <c r="K5067">
        <v>0.13854966530139801</v>
      </c>
      <c r="L5067">
        <v>13.855</v>
      </c>
      <c r="M5067" t="s">
        <v>82</v>
      </c>
    </row>
    <row r="5068" spans="1:13">
      <c r="A5068" t="s">
        <v>1786</v>
      </c>
      <c r="B5068" t="s">
        <v>1787</v>
      </c>
      <c r="C5068" t="str">
        <f>TEXT(D5068, "mmm")</f>
        <v>Apr</v>
      </c>
      <c r="D5068" s="1">
        <v>45406</v>
      </c>
      <c r="E5068" t="s">
        <v>2937</v>
      </c>
      <c r="F5068" t="s">
        <v>101</v>
      </c>
      <c r="G5068">
        <v>17048</v>
      </c>
      <c r="H5068">
        <v>2.71</v>
      </c>
      <c r="I5068">
        <v>46200.08</v>
      </c>
      <c r="J5068" t="s">
        <v>81</v>
      </c>
      <c r="K5068">
        <v>5.5350499939999409E-2</v>
      </c>
      <c r="L5068">
        <v>5.5350000000000001</v>
      </c>
      <c r="M5068" t="s">
        <v>82</v>
      </c>
    </row>
    <row r="5069" spans="1:13">
      <c r="A5069" t="s">
        <v>1786</v>
      </c>
      <c r="B5069" t="s">
        <v>1787</v>
      </c>
      <c r="C5069" t="str">
        <f>TEXT(D5069, "mmm")</f>
        <v>Apr</v>
      </c>
      <c r="D5069" s="1">
        <v>45406</v>
      </c>
      <c r="E5069" t="s">
        <v>2936</v>
      </c>
      <c r="F5069" t="s">
        <v>101</v>
      </c>
      <c r="G5069">
        <v>17048</v>
      </c>
      <c r="H5069">
        <v>2.71</v>
      </c>
      <c r="I5069">
        <v>46200.08</v>
      </c>
      <c r="J5069" t="s">
        <v>81</v>
      </c>
      <c r="K5069">
        <v>5.5350499939999409E-2</v>
      </c>
      <c r="L5069">
        <v>5.5350000000000001</v>
      </c>
      <c r="M5069" t="s">
        <v>82</v>
      </c>
    </row>
    <row r="5070" spans="1:13">
      <c r="A5070" t="s">
        <v>1786</v>
      </c>
      <c r="B5070" t="s">
        <v>1787</v>
      </c>
      <c r="C5070" t="str">
        <f>TEXT(D5070, "mmm")</f>
        <v>Apr</v>
      </c>
      <c r="D5070" s="1">
        <v>45406</v>
      </c>
      <c r="E5070" t="s">
        <v>2938</v>
      </c>
      <c r="F5070" t="s">
        <v>101</v>
      </c>
      <c r="G5070">
        <v>17048</v>
      </c>
      <c r="H5070">
        <v>2.71</v>
      </c>
      <c r="I5070">
        <v>46200.08</v>
      </c>
      <c r="J5070" t="s">
        <v>81</v>
      </c>
      <c r="K5070">
        <v>5.5350499939999409E-2</v>
      </c>
      <c r="L5070">
        <v>5.5350000000000001</v>
      </c>
      <c r="M5070" t="s">
        <v>82</v>
      </c>
    </row>
    <row r="5071" spans="1:13">
      <c r="A5071" t="s">
        <v>3043</v>
      </c>
      <c r="B5071" t="s">
        <v>3044</v>
      </c>
      <c r="C5071" t="str">
        <f>TEXT(D5071, "mmm")</f>
        <v>Apr</v>
      </c>
      <c r="D5071" s="1">
        <v>45406</v>
      </c>
      <c r="E5071" t="s">
        <v>3065</v>
      </c>
      <c r="F5071" t="s">
        <v>80</v>
      </c>
      <c r="G5071">
        <v>25503</v>
      </c>
      <c r="H5071">
        <v>39.18</v>
      </c>
      <c r="I5071">
        <v>999207.54</v>
      </c>
      <c r="J5071" t="s">
        <v>81</v>
      </c>
      <c r="K5071">
        <v>5.3202414608713777E-2</v>
      </c>
      <c r="L5071">
        <v>5.3201999999999998</v>
      </c>
      <c r="M5071" t="s">
        <v>82</v>
      </c>
    </row>
    <row r="5072" spans="1:13">
      <c r="A5072" t="s">
        <v>780</v>
      </c>
      <c r="B5072" t="s">
        <v>781</v>
      </c>
      <c r="C5072" t="str">
        <f>TEXT(D5072, "mmm")</f>
        <v>Apr</v>
      </c>
      <c r="D5072" s="1">
        <v>45406</v>
      </c>
      <c r="E5072" t="s">
        <v>782</v>
      </c>
      <c r="F5072" t="s">
        <v>101</v>
      </c>
      <c r="G5072">
        <v>100000</v>
      </c>
      <c r="H5072">
        <v>19.440000000000001</v>
      </c>
      <c r="I5072">
        <v>1944000</v>
      </c>
      <c r="J5072" t="s">
        <v>81</v>
      </c>
      <c r="K5072">
        <v>5.9523790719228309E-2</v>
      </c>
      <c r="L5072">
        <v>5.9523999999999999</v>
      </c>
      <c r="M5072" t="s">
        <v>82</v>
      </c>
    </row>
    <row r="5073" spans="1:13">
      <c r="A5073" t="s">
        <v>780</v>
      </c>
      <c r="B5073" t="s">
        <v>781</v>
      </c>
      <c r="C5073" t="str">
        <f>TEXT(D5073, "mmm")</f>
        <v>Apr</v>
      </c>
      <c r="D5073" s="1">
        <v>45406</v>
      </c>
      <c r="E5073" t="s">
        <v>783</v>
      </c>
      <c r="F5073" t="s">
        <v>101</v>
      </c>
      <c r="G5073">
        <v>100000</v>
      </c>
      <c r="H5073">
        <v>19.440000000000001</v>
      </c>
      <c r="I5073">
        <v>1944000</v>
      </c>
      <c r="J5073" t="s">
        <v>81</v>
      </c>
      <c r="K5073">
        <v>5.9523790719228309E-2</v>
      </c>
      <c r="L5073">
        <v>5.9523999999999999</v>
      </c>
      <c r="M5073" t="s">
        <v>82</v>
      </c>
    </row>
    <row r="5074" spans="1:13">
      <c r="A5074" t="s">
        <v>780</v>
      </c>
      <c r="B5074" t="s">
        <v>781</v>
      </c>
      <c r="C5074" t="str">
        <f>TEXT(D5074, "mmm")</f>
        <v>Apr</v>
      </c>
      <c r="D5074" s="1">
        <v>45406</v>
      </c>
      <c r="E5074" t="s">
        <v>786</v>
      </c>
      <c r="F5074" t="s">
        <v>101</v>
      </c>
      <c r="G5074">
        <v>100000</v>
      </c>
      <c r="H5074">
        <v>19.440000000000001</v>
      </c>
      <c r="I5074">
        <v>1944000</v>
      </c>
      <c r="J5074" t="s">
        <v>81</v>
      </c>
      <c r="K5074">
        <v>5.9523790719228309E-2</v>
      </c>
      <c r="L5074">
        <v>5.9523999999999999</v>
      </c>
      <c r="M5074" t="s">
        <v>82</v>
      </c>
    </row>
    <row r="5075" spans="1:13">
      <c r="A5075" t="s">
        <v>780</v>
      </c>
      <c r="B5075" t="s">
        <v>781</v>
      </c>
      <c r="C5075" t="str">
        <f>TEXT(D5075, "mmm")</f>
        <v>Apr</v>
      </c>
      <c r="D5075" s="1">
        <v>45406</v>
      </c>
      <c r="E5075" t="s">
        <v>787</v>
      </c>
      <c r="F5075" t="s">
        <v>101</v>
      </c>
      <c r="G5075">
        <v>100000</v>
      </c>
      <c r="H5075">
        <v>19.440000000000001</v>
      </c>
      <c r="I5075">
        <v>1944000</v>
      </c>
      <c r="J5075" t="s">
        <v>81</v>
      </c>
      <c r="K5075">
        <v>5.9523790719228309E-2</v>
      </c>
      <c r="L5075">
        <v>5.9523999999999999</v>
      </c>
      <c r="M5075" t="s">
        <v>82</v>
      </c>
    </row>
    <row r="5076" spans="1:13">
      <c r="A5076" t="s">
        <v>780</v>
      </c>
      <c r="B5076" t="s">
        <v>781</v>
      </c>
      <c r="C5076" t="str">
        <f>TEXT(D5076, "mmm")</f>
        <v>Apr</v>
      </c>
      <c r="D5076" s="1">
        <v>45406</v>
      </c>
      <c r="E5076" t="s">
        <v>785</v>
      </c>
      <c r="F5076" t="s">
        <v>101</v>
      </c>
      <c r="G5076">
        <v>100000</v>
      </c>
      <c r="H5076">
        <v>19.440000000000001</v>
      </c>
      <c r="I5076">
        <v>1944000</v>
      </c>
      <c r="J5076" t="s">
        <v>81</v>
      </c>
      <c r="K5076">
        <v>5.9523790719228309E-2</v>
      </c>
      <c r="L5076">
        <v>5.9523999999999999</v>
      </c>
      <c r="M5076" t="s">
        <v>82</v>
      </c>
    </row>
    <row r="5077" spans="1:13">
      <c r="A5077" t="s">
        <v>780</v>
      </c>
      <c r="B5077" t="s">
        <v>781</v>
      </c>
      <c r="C5077" t="str">
        <f>TEXT(D5077, "mmm")</f>
        <v>Apr</v>
      </c>
      <c r="D5077" s="1">
        <v>45406</v>
      </c>
      <c r="E5077" t="s">
        <v>784</v>
      </c>
      <c r="F5077" t="s">
        <v>101</v>
      </c>
      <c r="G5077">
        <v>100000</v>
      </c>
      <c r="H5077">
        <v>19.440000000000001</v>
      </c>
      <c r="I5077">
        <v>1944000</v>
      </c>
      <c r="J5077" t="s">
        <v>81</v>
      </c>
      <c r="K5077">
        <v>5.9523790719228309E-2</v>
      </c>
      <c r="L5077">
        <v>5.9523999999999999</v>
      </c>
      <c r="M5077" t="s">
        <v>82</v>
      </c>
    </row>
    <row r="5078" spans="1:13">
      <c r="A5078" t="s">
        <v>98</v>
      </c>
      <c r="B5078" t="s">
        <v>99</v>
      </c>
      <c r="C5078" t="str">
        <f>TEXT(D5078, "mmm")</f>
        <v>Apr</v>
      </c>
      <c r="D5078" s="1">
        <v>45406</v>
      </c>
      <c r="E5078" t="s">
        <v>102</v>
      </c>
      <c r="F5078" t="s">
        <v>101</v>
      </c>
      <c r="G5078">
        <v>26481</v>
      </c>
      <c r="H5078">
        <v>11.95</v>
      </c>
      <c r="I5078">
        <v>316447.95</v>
      </c>
      <c r="J5078" t="s">
        <v>86</v>
      </c>
      <c r="K5078">
        <v>7.6412058274493599E-2</v>
      </c>
      <c r="L5078">
        <v>7.6412000000000004</v>
      </c>
      <c r="M5078" t="s">
        <v>82</v>
      </c>
    </row>
    <row r="5079" spans="1:13">
      <c r="A5079" t="s">
        <v>98</v>
      </c>
      <c r="B5079" t="s">
        <v>99</v>
      </c>
      <c r="C5079" t="str">
        <f>TEXT(D5079, "mmm")</f>
        <v>Apr</v>
      </c>
      <c r="D5079" s="1">
        <v>45406</v>
      </c>
      <c r="E5079" t="s">
        <v>100</v>
      </c>
      <c r="F5079" t="s">
        <v>101</v>
      </c>
      <c r="G5079">
        <v>26481</v>
      </c>
      <c r="H5079">
        <v>11.95</v>
      </c>
      <c r="I5079">
        <v>316447.95</v>
      </c>
      <c r="J5079" t="s">
        <v>86</v>
      </c>
      <c r="K5079">
        <v>7.6412058274493599E-2</v>
      </c>
      <c r="L5079">
        <v>7.6412000000000004</v>
      </c>
      <c r="M5079" t="s">
        <v>82</v>
      </c>
    </row>
    <row r="5080" spans="1:13">
      <c r="A5080" t="s">
        <v>123</v>
      </c>
      <c r="B5080" t="s">
        <v>124</v>
      </c>
      <c r="C5080" t="str">
        <f>TEXT(D5080, "mmm")</f>
        <v>Apr</v>
      </c>
      <c r="D5080" s="1">
        <v>45406</v>
      </c>
      <c r="E5080" t="s">
        <v>100</v>
      </c>
      <c r="F5080" t="s">
        <v>101</v>
      </c>
      <c r="G5080">
        <v>20529</v>
      </c>
      <c r="H5080">
        <v>13.12</v>
      </c>
      <c r="I5080">
        <v>269340.48</v>
      </c>
      <c r="J5080" t="s">
        <v>81</v>
      </c>
      <c r="K5080">
        <v>4.4207378217001381E-2</v>
      </c>
      <c r="L5080">
        <v>4.4207000000000001</v>
      </c>
      <c r="M5080" t="s">
        <v>82</v>
      </c>
    </row>
    <row r="5081" spans="1:13">
      <c r="A5081" t="s">
        <v>123</v>
      </c>
      <c r="B5081" t="s">
        <v>124</v>
      </c>
      <c r="C5081" t="str">
        <f>TEXT(D5081, "mmm")</f>
        <v>Apr</v>
      </c>
      <c r="D5081" s="1">
        <v>45406</v>
      </c>
      <c r="E5081" t="s">
        <v>102</v>
      </c>
      <c r="F5081" t="s">
        <v>101</v>
      </c>
      <c r="G5081">
        <v>20529</v>
      </c>
      <c r="H5081">
        <v>13.12</v>
      </c>
      <c r="I5081">
        <v>269340.48</v>
      </c>
      <c r="J5081" t="s">
        <v>81</v>
      </c>
      <c r="K5081">
        <v>4.4207378217001381E-2</v>
      </c>
      <c r="L5081">
        <v>4.4207000000000001</v>
      </c>
      <c r="M5081" t="s">
        <v>82</v>
      </c>
    </row>
    <row r="5082" spans="1:13">
      <c r="A5082" t="s">
        <v>3101</v>
      </c>
      <c r="B5082" t="s">
        <v>3102</v>
      </c>
      <c r="C5082" t="str">
        <f>TEXT(D5082, "mmm")</f>
        <v>Apr</v>
      </c>
      <c r="D5082" s="1">
        <v>45406</v>
      </c>
      <c r="E5082" t="s">
        <v>3103</v>
      </c>
      <c r="F5082" t="s">
        <v>238</v>
      </c>
      <c r="G5082">
        <v>500</v>
      </c>
      <c r="H5082">
        <v>38.47</v>
      </c>
      <c r="I5082">
        <v>19235</v>
      </c>
      <c r="J5082" t="s">
        <v>81</v>
      </c>
      <c r="K5082">
        <v>0.13675661043364931</v>
      </c>
      <c r="L5082">
        <v>13.675700000000001</v>
      </c>
      <c r="M5082" t="s">
        <v>82</v>
      </c>
    </row>
    <row r="5083" spans="1:13">
      <c r="A5083" t="s">
        <v>3098</v>
      </c>
      <c r="B5083" t="s">
        <v>3099</v>
      </c>
      <c r="C5083" t="str">
        <f>TEXT(D5083, "mmm")</f>
        <v>Apr</v>
      </c>
      <c r="D5083" s="1">
        <v>45406</v>
      </c>
      <c r="E5083" t="s">
        <v>3104</v>
      </c>
      <c r="F5083" t="s">
        <v>80</v>
      </c>
      <c r="G5083">
        <v>1500</v>
      </c>
      <c r="H5083">
        <v>79.72</v>
      </c>
      <c r="I5083">
        <v>119580</v>
      </c>
      <c r="J5083" t="s">
        <v>81</v>
      </c>
      <c r="K5083">
        <v>0.13854966530139801</v>
      </c>
      <c r="L5083">
        <v>13.855</v>
      </c>
      <c r="M5083" t="s">
        <v>82</v>
      </c>
    </row>
    <row r="5084" spans="1:13">
      <c r="A5084" t="s">
        <v>3098</v>
      </c>
      <c r="B5084" t="s">
        <v>3099</v>
      </c>
      <c r="C5084" t="str">
        <f>TEXT(D5084, "mmm")</f>
        <v>Apr</v>
      </c>
      <c r="D5084" s="1">
        <v>45406</v>
      </c>
      <c r="E5084" t="s">
        <v>3105</v>
      </c>
      <c r="F5084" t="s">
        <v>80</v>
      </c>
      <c r="G5084">
        <v>2000</v>
      </c>
      <c r="H5084">
        <v>78.47</v>
      </c>
      <c r="I5084">
        <v>156940</v>
      </c>
      <c r="J5084" t="s">
        <v>81</v>
      </c>
      <c r="K5084">
        <v>0.13854966530139801</v>
      </c>
      <c r="L5084">
        <v>13.855</v>
      </c>
      <c r="M5084" t="s">
        <v>82</v>
      </c>
    </row>
    <row r="5085" spans="1:13">
      <c r="A5085" t="s">
        <v>2565</v>
      </c>
      <c r="B5085" t="s">
        <v>2566</v>
      </c>
      <c r="C5085" t="str">
        <f>TEXT(D5085, "mmm")</f>
        <v>Apr</v>
      </c>
      <c r="D5085" s="1">
        <v>45406</v>
      </c>
      <c r="E5085" t="s">
        <v>2567</v>
      </c>
      <c r="F5085" t="s">
        <v>101</v>
      </c>
      <c r="G5085">
        <v>8285</v>
      </c>
      <c r="H5085">
        <v>10.15</v>
      </c>
      <c r="I5085">
        <v>84092.75</v>
      </c>
      <c r="J5085" t="s">
        <v>81</v>
      </c>
      <c r="K5085">
        <v>4.8684746671796564E-3</v>
      </c>
      <c r="L5085">
        <v>0.48680000000000001</v>
      </c>
      <c r="M5085" t="s">
        <v>82</v>
      </c>
    </row>
    <row r="5086" spans="1:13">
      <c r="A5086" t="s">
        <v>3106</v>
      </c>
      <c r="B5086" t="s">
        <v>3107</v>
      </c>
      <c r="C5086" t="str">
        <f>TEXT(D5086, "mmm")</f>
        <v>Apr</v>
      </c>
      <c r="D5086" s="1">
        <v>45406</v>
      </c>
      <c r="E5086" t="s">
        <v>3108</v>
      </c>
      <c r="F5086" t="s">
        <v>118</v>
      </c>
      <c r="G5086">
        <v>3210</v>
      </c>
      <c r="H5086">
        <v>31.15</v>
      </c>
      <c r="I5086">
        <v>99991.5</v>
      </c>
      <c r="J5086" t="s">
        <v>86</v>
      </c>
      <c r="K5086">
        <v>8.5072219935240723E-2</v>
      </c>
      <c r="L5086">
        <v>8.5071999999999992</v>
      </c>
      <c r="M5086" t="s">
        <v>82</v>
      </c>
    </row>
    <row r="5087" spans="1:13">
      <c r="A5087" t="s">
        <v>1742</v>
      </c>
      <c r="B5087" t="s">
        <v>1743</v>
      </c>
      <c r="C5087" t="str">
        <f>TEXT(D5087, "mmm")</f>
        <v>Apr</v>
      </c>
      <c r="D5087" s="1">
        <v>45406</v>
      </c>
      <c r="E5087" t="s">
        <v>111</v>
      </c>
      <c r="F5087" t="s">
        <v>101</v>
      </c>
      <c r="G5087">
        <v>4800</v>
      </c>
      <c r="H5087">
        <v>22.07</v>
      </c>
      <c r="I5087">
        <v>105936</v>
      </c>
      <c r="J5087" t="s">
        <v>81</v>
      </c>
      <c r="K5087">
        <v>3.9437935643496402E-2</v>
      </c>
      <c r="L5087">
        <v>3.9438</v>
      </c>
      <c r="M5087" t="s">
        <v>82</v>
      </c>
    </row>
    <row r="5088" spans="1:13">
      <c r="A5088" t="s">
        <v>2959</v>
      </c>
      <c r="B5088" t="s">
        <v>2960</v>
      </c>
      <c r="C5088" t="str">
        <f>TEXT(D5088, "mmm")</f>
        <v>Apr</v>
      </c>
      <c r="D5088" s="1">
        <v>45406</v>
      </c>
      <c r="E5088" t="s">
        <v>2962</v>
      </c>
      <c r="F5088" t="s">
        <v>101</v>
      </c>
      <c r="G5088">
        <v>28258</v>
      </c>
      <c r="H5088">
        <v>2.48</v>
      </c>
      <c r="I5088">
        <v>70079.839999999997</v>
      </c>
      <c r="J5088" t="s">
        <v>81</v>
      </c>
      <c r="K5088">
        <v>0.18128651220117509</v>
      </c>
      <c r="L5088">
        <v>18.128699999999998</v>
      </c>
      <c r="M5088" t="s">
        <v>82</v>
      </c>
    </row>
    <row r="5089" spans="1:13">
      <c r="A5089" t="s">
        <v>2959</v>
      </c>
      <c r="B5089" t="s">
        <v>2960</v>
      </c>
      <c r="C5089" t="str">
        <f>TEXT(D5089, "mmm")</f>
        <v>Apr</v>
      </c>
      <c r="D5089" s="1">
        <v>45406</v>
      </c>
      <c r="E5089" t="s">
        <v>2961</v>
      </c>
      <c r="F5089" t="s">
        <v>101</v>
      </c>
      <c r="G5089">
        <v>28258</v>
      </c>
      <c r="H5089">
        <v>2.48</v>
      </c>
      <c r="I5089">
        <v>70079.839999999997</v>
      </c>
      <c r="J5089" t="s">
        <v>81</v>
      </c>
      <c r="K5089">
        <v>0.18128651220117509</v>
      </c>
      <c r="L5089">
        <v>18.128699999999998</v>
      </c>
      <c r="M5089" t="s">
        <v>82</v>
      </c>
    </row>
    <row r="5090" spans="1:13">
      <c r="A5090" t="s">
        <v>3016</v>
      </c>
      <c r="B5090" t="s">
        <v>3017</v>
      </c>
      <c r="C5090" t="str">
        <f>TEXT(D5090, "mmm")</f>
        <v>Apr</v>
      </c>
      <c r="D5090" s="1">
        <v>45406</v>
      </c>
      <c r="E5090" t="s">
        <v>3018</v>
      </c>
      <c r="F5090" t="s">
        <v>217</v>
      </c>
      <c r="G5090">
        <v>47500</v>
      </c>
      <c r="H5090">
        <v>1.59</v>
      </c>
      <c r="I5090">
        <v>75525</v>
      </c>
      <c r="J5090" t="s">
        <v>86</v>
      </c>
      <c r="K5090">
        <v>-0.21666645712058541</v>
      </c>
      <c r="L5090">
        <v>-21.666599999999999</v>
      </c>
      <c r="M5090" t="s">
        <v>82</v>
      </c>
    </row>
    <row r="5091" spans="1:13">
      <c r="A5091" t="s">
        <v>1742</v>
      </c>
      <c r="B5091" t="s">
        <v>1743</v>
      </c>
      <c r="C5091" t="str">
        <f>TEXT(D5091, "mmm")</f>
        <v>Apr</v>
      </c>
      <c r="D5091" s="1">
        <v>45406</v>
      </c>
      <c r="E5091" t="s">
        <v>109</v>
      </c>
      <c r="F5091" t="s">
        <v>101</v>
      </c>
      <c r="G5091">
        <v>4800</v>
      </c>
      <c r="H5091">
        <v>22.07</v>
      </c>
      <c r="I5091">
        <v>105936</v>
      </c>
      <c r="J5091" t="s">
        <v>81</v>
      </c>
      <c r="K5091">
        <v>3.9437935643496402E-2</v>
      </c>
      <c r="L5091">
        <v>3.9438</v>
      </c>
      <c r="M5091" t="s">
        <v>82</v>
      </c>
    </row>
    <row r="5092" spans="1:13">
      <c r="A5092" t="s">
        <v>1742</v>
      </c>
      <c r="B5092" t="s">
        <v>1743</v>
      </c>
      <c r="C5092" t="str">
        <f>TEXT(D5092, "mmm")</f>
        <v>Apr</v>
      </c>
      <c r="D5092" s="1">
        <v>45406</v>
      </c>
      <c r="E5092" t="s">
        <v>110</v>
      </c>
      <c r="F5092" t="s">
        <v>101</v>
      </c>
      <c r="G5092">
        <v>4800</v>
      </c>
      <c r="H5092">
        <v>22.07</v>
      </c>
      <c r="I5092">
        <v>105936</v>
      </c>
      <c r="J5092" t="s">
        <v>81</v>
      </c>
      <c r="K5092">
        <v>3.9437935643496402E-2</v>
      </c>
      <c r="L5092">
        <v>3.9438</v>
      </c>
      <c r="M5092" t="s">
        <v>82</v>
      </c>
    </row>
    <row r="5093" spans="1:13">
      <c r="A5093" t="s">
        <v>1751</v>
      </c>
      <c r="B5093" t="s">
        <v>1752</v>
      </c>
      <c r="C5093" t="str">
        <f>TEXT(D5093, "mmm")</f>
        <v>Apr</v>
      </c>
      <c r="D5093" s="1">
        <v>45406</v>
      </c>
      <c r="E5093" t="s">
        <v>3109</v>
      </c>
      <c r="F5093" t="s">
        <v>80</v>
      </c>
      <c r="G5093">
        <v>710</v>
      </c>
      <c r="H5093">
        <v>16.399999999999999</v>
      </c>
      <c r="I5093">
        <v>11644</v>
      </c>
      <c r="J5093" t="s">
        <v>81</v>
      </c>
      <c r="K5093">
        <v>4.4973433453046503E-2</v>
      </c>
      <c r="L5093">
        <v>4.4973000000000001</v>
      </c>
      <c r="M5093" t="s">
        <v>82</v>
      </c>
    </row>
    <row r="5094" spans="1:13">
      <c r="A5094" t="s">
        <v>3110</v>
      </c>
      <c r="B5094" t="s">
        <v>3111</v>
      </c>
      <c r="C5094" t="str">
        <f>TEXT(D5094, "mmm")</f>
        <v>Apr</v>
      </c>
      <c r="D5094" s="1">
        <v>45407</v>
      </c>
      <c r="E5094" t="s">
        <v>3112</v>
      </c>
      <c r="F5094" t="s">
        <v>101</v>
      </c>
      <c r="G5094">
        <v>330000</v>
      </c>
      <c r="H5094">
        <v>22.08</v>
      </c>
      <c r="I5094">
        <v>7286399.9999999991</v>
      </c>
      <c r="J5094" t="s">
        <v>86</v>
      </c>
      <c r="K5094">
        <v>1.8518470551362579E-2</v>
      </c>
      <c r="L5094">
        <v>1.8517999999999999</v>
      </c>
      <c r="M5094" t="s">
        <v>82</v>
      </c>
    </row>
    <row r="5095" spans="1:13">
      <c r="A5095" t="s">
        <v>3110</v>
      </c>
      <c r="B5095" t="s">
        <v>3111</v>
      </c>
      <c r="C5095" t="str">
        <f>TEXT(D5095, "mmm")</f>
        <v>Apr</v>
      </c>
      <c r="D5095" s="1">
        <v>45407</v>
      </c>
      <c r="E5095" t="s">
        <v>3113</v>
      </c>
      <c r="F5095" t="s">
        <v>101</v>
      </c>
      <c r="G5095">
        <v>330000</v>
      </c>
      <c r="H5095">
        <v>22.08</v>
      </c>
      <c r="I5095">
        <v>7286399.9999999991</v>
      </c>
      <c r="J5095" t="s">
        <v>86</v>
      </c>
      <c r="K5095">
        <v>1.8518470551362579E-2</v>
      </c>
      <c r="L5095">
        <v>1.8517999999999999</v>
      </c>
      <c r="M5095" t="s">
        <v>82</v>
      </c>
    </row>
    <row r="5096" spans="1:13">
      <c r="A5096" t="s">
        <v>3110</v>
      </c>
      <c r="B5096" t="s">
        <v>3111</v>
      </c>
      <c r="C5096" t="str">
        <f>TEXT(D5096, "mmm")</f>
        <v>Apr</v>
      </c>
      <c r="D5096" s="1">
        <v>45407</v>
      </c>
      <c r="E5096" t="s">
        <v>3114</v>
      </c>
      <c r="F5096" t="s">
        <v>101</v>
      </c>
      <c r="G5096">
        <v>330000</v>
      </c>
      <c r="H5096">
        <v>22.08</v>
      </c>
      <c r="I5096">
        <v>7286399.9999999991</v>
      </c>
      <c r="J5096" t="s">
        <v>86</v>
      </c>
      <c r="K5096">
        <v>1.8518470551362579E-2</v>
      </c>
      <c r="L5096">
        <v>1.8517999999999999</v>
      </c>
      <c r="M5096" t="s">
        <v>82</v>
      </c>
    </row>
    <row r="5097" spans="1:13">
      <c r="A5097" t="s">
        <v>2059</v>
      </c>
      <c r="B5097" t="s">
        <v>2060</v>
      </c>
      <c r="C5097" t="str">
        <f>TEXT(D5097, "mmm")</f>
        <v>Apr</v>
      </c>
      <c r="D5097" s="1">
        <v>45407</v>
      </c>
      <c r="E5097" t="s">
        <v>100</v>
      </c>
      <c r="F5097" t="s">
        <v>101</v>
      </c>
      <c r="G5097">
        <v>68072</v>
      </c>
      <c r="H5097">
        <v>10.029999999999999</v>
      </c>
      <c r="I5097">
        <v>682762.15999999992</v>
      </c>
      <c r="J5097" t="s">
        <v>86</v>
      </c>
      <c r="K5097">
        <v>3.8883369270804602E-2</v>
      </c>
      <c r="L5097">
        <v>3.8883000000000001</v>
      </c>
      <c r="M5097" t="s">
        <v>82</v>
      </c>
    </row>
    <row r="5098" spans="1:13">
      <c r="A5098" t="s">
        <v>2059</v>
      </c>
      <c r="B5098" t="s">
        <v>2060</v>
      </c>
      <c r="C5098" t="str">
        <f>TEXT(D5098, "mmm")</f>
        <v>Apr</v>
      </c>
      <c r="D5098" s="1">
        <v>45407</v>
      </c>
      <c r="E5098" t="s">
        <v>102</v>
      </c>
      <c r="F5098" t="s">
        <v>101</v>
      </c>
      <c r="G5098">
        <v>68072</v>
      </c>
      <c r="H5098">
        <v>10.029999999999999</v>
      </c>
      <c r="I5098">
        <v>682762.15999999992</v>
      </c>
      <c r="J5098" t="s">
        <v>86</v>
      </c>
      <c r="K5098">
        <v>3.8883369270804602E-2</v>
      </c>
      <c r="L5098">
        <v>3.8883000000000001</v>
      </c>
      <c r="M5098" t="s">
        <v>82</v>
      </c>
    </row>
    <row r="5099" spans="1:13">
      <c r="A5099" t="s">
        <v>732</v>
      </c>
      <c r="B5099" t="s">
        <v>733</v>
      </c>
      <c r="C5099" t="str">
        <f>TEXT(D5099, "mmm")</f>
        <v>Apr</v>
      </c>
      <c r="D5099" s="1">
        <v>45407</v>
      </c>
      <c r="E5099" t="s">
        <v>734</v>
      </c>
      <c r="F5099" t="s">
        <v>128</v>
      </c>
      <c r="G5099">
        <v>1000</v>
      </c>
      <c r="H5099">
        <v>16.559999999999999</v>
      </c>
      <c r="I5099">
        <v>16560</v>
      </c>
      <c r="J5099" t="s">
        <v>81</v>
      </c>
      <c r="K5099">
        <v>3.1572583355231172E-2</v>
      </c>
      <c r="L5099">
        <v>3.1573000000000002</v>
      </c>
      <c r="M5099" t="s">
        <v>82</v>
      </c>
    </row>
    <row r="5100" spans="1:13">
      <c r="A5100" t="s">
        <v>3115</v>
      </c>
      <c r="B5100" t="s">
        <v>3116</v>
      </c>
      <c r="C5100" t="str">
        <f>TEXT(D5100, "mmm")</f>
        <v>Apr</v>
      </c>
      <c r="D5100" s="1">
        <v>45407</v>
      </c>
      <c r="E5100" t="s">
        <v>3117</v>
      </c>
      <c r="F5100" t="s">
        <v>128</v>
      </c>
      <c r="G5100">
        <v>863</v>
      </c>
      <c r="H5100">
        <v>462.96</v>
      </c>
      <c r="I5100">
        <v>399534.48</v>
      </c>
      <c r="J5100" t="s">
        <v>81</v>
      </c>
      <c r="K5100">
        <v>3.8773639045410542E-2</v>
      </c>
      <c r="L5100">
        <v>3.8774000000000002</v>
      </c>
      <c r="M5100" t="s">
        <v>82</v>
      </c>
    </row>
    <row r="5101" spans="1:13">
      <c r="A5101" t="s">
        <v>3115</v>
      </c>
      <c r="B5101" t="s">
        <v>3116</v>
      </c>
      <c r="C5101" t="str">
        <f>TEXT(D5101, "mmm")</f>
        <v>Apr</v>
      </c>
      <c r="D5101" s="1">
        <v>45407</v>
      </c>
      <c r="E5101" t="s">
        <v>3117</v>
      </c>
      <c r="F5101" t="s">
        <v>128</v>
      </c>
      <c r="G5101">
        <v>1600</v>
      </c>
      <c r="H5101">
        <v>464.55</v>
      </c>
      <c r="I5101">
        <v>743280</v>
      </c>
      <c r="J5101" t="s">
        <v>81</v>
      </c>
      <c r="K5101">
        <v>3.8773639045410542E-2</v>
      </c>
      <c r="L5101">
        <v>3.8774000000000002</v>
      </c>
      <c r="M5101" t="s">
        <v>82</v>
      </c>
    </row>
    <row r="5102" spans="1:13">
      <c r="A5102" t="s">
        <v>3115</v>
      </c>
      <c r="B5102" t="s">
        <v>3116</v>
      </c>
      <c r="C5102" t="str">
        <f>TEXT(D5102, "mmm")</f>
        <v>Apr</v>
      </c>
      <c r="D5102" s="1">
        <v>45407</v>
      </c>
      <c r="E5102" t="s">
        <v>3117</v>
      </c>
      <c r="F5102" t="s">
        <v>128</v>
      </c>
      <c r="G5102">
        <v>760</v>
      </c>
      <c r="H5102">
        <v>465.74</v>
      </c>
      <c r="I5102">
        <v>353962.4</v>
      </c>
      <c r="J5102" t="s">
        <v>81</v>
      </c>
      <c r="K5102">
        <v>3.8773639045410542E-2</v>
      </c>
      <c r="L5102">
        <v>3.8774000000000002</v>
      </c>
      <c r="M5102" t="s">
        <v>82</v>
      </c>
    </row>
    <row r="5103" spans="1:13">
      <c r="A5103" t="s">
        <v>3115</v>
      </c>
      <c r="B5103" t="s">
        <v>3116</v>
      </c>
      <c r="C5103" t="str">
        <f>TEXT(D5103, "mmm")</f>
        <v>Apr</v>
      </c>
      <c r="D5103" s="1">
        <v>45407</v>
      </c>
      <c r="E5103" t="s">
        <v>3117</v>
      </c>
      <c r="F5103" t="s">
        <v>128</v>
      </c>
      <c r="G5103">
        <v>988</v>
      </c>
      <c r="H5103">
        <v>467.24</v>
      </c>
      <c r="I5103">
        <v>461633.12</v>
      </c>
      <c r="J5103" t="s">
        <v>81</v>
      </c>
      <c r="K5103">
        <v>3.8773639045410542E-2</v>
      </c>
      <c r="L5103">
        <v>3.8774000000000002</v>
      </c>
      <c r="M5103" t="s">
        <v>82</v>
      </c>
    </row>
    <row r="5104" spans="1:13">
      <c r="A5104" t="s">
        <v>3115</v>
      </c>
      <c r="B5104" t="s">
        <v>3116</v>
      </c>
      <c r="C5104" t="str">
        <f>TEXT(D5104, "mmm")</f>
        <v>Apr</v>
      </c>
      <c r="D5104" s="1">
        <v>45407</v>
      </c>
      <c r="E5104" t="s">
        <v>3117</v>
      </c>
      <c r="F5104" t="s">
        <v>128</v>
      </c>
      <c r="G5104">
        <v>4294</v>
      </c>
      <c r="H5104">
        <v>468.52</v>
      </c>
      <c r="I5104">
        <v>2011824.88</v>
      </c>
      <c r="J5104" t="s">
        <v>86</v>
      </c>
      <c r="K5104">
        <v>3.8773639045410542E-2</v>
      </c>
      <c r="L5104">
        <v>3.8774000000000002</v>
      </c>
      <c r="M5104" t="s">
        <v>82</v>
      </c>
    </row>
    <row r="5105" spans="1:13">
      <c r="A5105" t="s">
        <v>3115</v>
      </c>
      <c r="B5105" t="s">
        <v>3116</v>
      </c>
      <c r="C5105" t="str">
        <f>TEXT(D5105, "mmm")</f>
        <v>Apr</v>
      </c>
      <c r="D5105" s="1">
        <v>45407</v>
      </c>
      <c r="E5105" t="s">
        <v>3117</v>
      </c>
      <c r="F5105" t="s">
        <v>128</v>
      </c>
      <c r="G5105">
        <v>1644</v>
      </c>
      <c r="H5105">
        <v>469.66</v>
      </c>
      <c r="I5105">
        <v>772121.04</v>
      </c>
      <c r="J5105" t="s">
        <v>86</v>
      </c>
      <c r="K5105">
        <v>3.8773639045410542E-2</v>
      </c>
      <c r="L5105">
        <v>3.8774000000000002</v>
      </c>
      <c r="M5105" t="s">
        <v>82</v>
      </c>
    </row>
    <row r="5106" spans="1:13">
      <c r="A5106" t="s">
        <v>3115</v>
      </c>
      <c r="B5106" t="s">
        <v>3116</v>
      </c>
      <c r="C5106" t="str">
        <f>TEXT(D5106, "mmm")</f>
        <v>Apr</v>
      </c>
      <c r="D5106" s="1">
        <v>45407</v>
      </c>
      <c r="E5106" t="s">
        <v>3117</v>
      </c>
      <c r="F5106" t="s">
        <v>128</v>
      </c>
      <c r="G5106">
        <v>1445</v>
      </c>
      <c r="H5106">
        <v>461.92</v>
      </c>
      <c r="I5106">
        <v>667474.4</v>
      </c>
      <c r="J5106" t="s">
        <v>81</v>
      </c>
      <c r="K5106">
        <v>3.8773639045410542E-2</v>
      </c>
      <c r="L5106">
        <v>3.8774000000000002</v>
      </c>
      <c r="M5106" t="s">
        <v>82</v>
      </c>
    </row>
    <row r="5107" spans="1:13">
      <c r="A5107" t="s">
        <v>3115</v>
      </c>
      <c r="B5107" t="s">
        <v>3116</v>
      </c>
      <c r="C5107" t="str">
        <f>TEXT(D5107, "mmm")</f>
        <v>Apr</v>
      </c>
      <c r="D5107" s="1">
        <v>45407</v>
      </c>
      <c r="E5107" t="s">
        <v>3117</v>
      </c>
      <c r="F5107" t="s">
        <v>128</v>
      </c>
      <c r="G5107">
        <v>500</v>
      </c>
      <c r="H5107">
        <v>459.48</v>
      </c>
      <c r="I5107">
        <v>229740</v>
      </c>
      <c r="J5107" t="s">
        <v>81</v>
      </c>
      <c r="K5107">
        <v>3.8773639045410542E-2</v>
      </c>
      <c r="L5107">
        <v>3.8774000000000002</v>
      </c>
      <c r="M5107" t="s">
        <v>82</v>
      </c>
    </row>
    <row r="5108" spans="1:13">
      <c r="A5108" t="s">
        <v>3115</v>
      </c>
      <c r="B5108" t="s">
        <v>3116</v>
      </c>
      <c r="C5108" t="str">
        <f>TEXT(D5108, "mmm")</f>
        <v>Apr</v>
      </c>
      <c r="D5108" s="1">
        <v>45407</v>
      </c>
      <c r="E5108" t="s">
        <v>3117</v>
      </c>
      <c r="F5108" t="s">
        <v>128</v>
      </c>
      <c r="G5108">
        <v>906</v>
      </c>
      <c r="H5108">
        <v>460.69</v>
      </c>
      <c r="I5108">
        <v>417385.14</v>
      </c>
      <c r="J5108" t="s">
        <v>81</v>
      </c>
      <c r="K5108">
        <v>3.8773639045410542E-2</v>
      </c>
      <c r="L5108">
        <v>3.8774000000000002</v>
      </c>
      <c r="M5108" t="s">
        <v>82</v>
      </c>
    </row>
    <row r="5109" spans="1:13">
      <c r="A5109" t="s">
        <v>902</v>
      </c>
      <c r="B5109" t="s">
        <v>903</v>
      </c>
      <c r="C5109" t="str">
        <f>TEXT(D5109, "mmm")</f>
        <v>Apr</v>
      </c>
      <c r="D5109" s="1">
        <v>45407</v>
      </c>
      <c r="E5109" t="s">
        <v>904</v>
      </c>
      <c r="F5109" t="s">
        <v>128</v>
      </c>
      <c r="G5109">
        <v>10000</v>
      </c>
      <c r="H5109">
        <v>3.2</v>
      </c>
      <c r="I5109">
        <v>32000</v>
      </c>
      <c r="J5109" t="s">
        <v>81</v>
      </c>
      <c r="K5109">
        <v>0.39498424120485831</v>
      </c>
      <c r="L5109">
        <v>39.498399999999997</v>
      </c>
      <c r="M5109" t="s">
        <v>82</v>
      </c>
    </row>
    <row r="5110" spans="1:13">
      <c r="A5110" t="s">
        <v>2315</v>
      </c>
      <c r="B5110" t="s">
        <v>2316</v>
      </c>
      <c r="C5110" t="str">
        <f>TEXT(D5110, "mmm")</f>
        <v>Apr</v>
      </c>
      <c r="D5110" s="1">
        <v>45407</v>
      </c>
      <c r="E5110" t="s">
        <v>2329</v>
      </c>
      <c r="F5110" t="s">
        <v>80</v>
      </c>
      <c r="G5110">
        <v>19665</v>
      </c>
      <c r="H5110">
        <v>2.0299999999999998</v>
      </c>
      <c r="I5110">
        <v>39919.949999999997</v>
      </c>
      <c r="J5110" t="s">
        <v>81</v>
      </c>
      <c r="K5110">
        <v>7.8358221237312398E-2</v>
      </c>
      <c r="L5110">
        <v>7.8357999999999999</v>
      </c>
      <c r="M5110" t="s">
        <v>82</v>
      </c>
    </row>
    <row r="5111" spans="1:13">
      <c r="A5111" t="s">
        <v>2315</v>
      </c>
      <c r="B5111" t="s">
        <v>2316</v>
      </c>
      <c r="C5111" t="str">
        <f>TEXT(D5111, "mmm")</f>
        <v>Apr</v>
      </c>
      <c r="D5111" s="1">
        <v>45407</v>
      </c>
      <c r="E5111" t="s">
        <v>2363</v>
      </c>
      <c r="F5111" t="s">
        <v>80</v>
      </c>
      <c r="G5111">
        <v>147492</v>
      </c>
      <c r="H5111">
        <v>2.0299999999999998</v>
      </c>
      <c r="I5111">
        <v>299408.76</v>
      </c>
      <c r="J5111" t="s">
        <v>86</v>
      </c>
      <c r="K5111">
        <v>7.8358221237312398E-2</v>
      </c>
      <c r="L5111">
        <v>7.8357999999999999</v>
      </c>
      <c r="M5111" t="s">
        <v>82</v>
      </c>
    </row>
    <row r="5112" spans="1:13">
      <c r="A5112" t="s">
        <v>3110</v>
      </c>
      <c r="B5112" t="s">
        <v>3111</v>
      </c>
      <c r="C5112" t="str">
        <f>TEXT(D5112, "mmm")</f>
        <v>Apr</v>
      </c>
      <c r="D5112" s="1">
        <v>45407</v>
      </c>
      <c r="E5112" t="s">
        <v>3118</v>
      </c>
      <c r="F5112" t="s">
        <v>101</v>
      </c>
      <c r="G5112">
        <v>330000</v>
      </c>
      <c r="H5112">
        <v>22.08</v>
      </c>
      <c r="I5112">
        <v>7286399.9999999991</v>
      </c>
      <c r="J5112" t="s">
        <v>86</v>
      </c>
      <c r="K5112">
        <v>1.8518470551362579E-2</v>
      </c>
      <c r="L5112">
        <v>1.8517999999999999</v>
      </c>
      <c r="M5112" t="s">
        <v>82</v>
      </c>
    </row>
    <row r="5113" spans="1:13">
      <c r="A5113" t="s">
        <v>3110</v>
      </c>
      <c r="B5113" t="s">
        <v>3111</v>
      </c>
      <c r="C5113" t="str">
        <f>TEXT(D5113, "mmm")</f>
        <v>Apr</v>
      </c>
      <c r="D5113" s="1">
        <v>45407</v>
      </c>
      <c r="E5113" t="s">
        <v>3119</v>
      </c>
      <c r="F5113" t="s">
        <v>101</v>
      </c>
      <c r="G5113">
        <v>330000</v>
      </c>
      <c r="H5113">
        <v>22.08</v>
      </c>
      <c r="I5113">
        <v>7286399.9999999991</v>
      </c>
      <c r="J5113" t="s">
        <v>86</v>
      </c>
      <c r="K5113">
        <v>1.8518470551362579E-2</v>
      </c>
      <c r="L5113">
        <v>1.8517999999999999</v>
      </c>
      <c r="M5113" t="s">
        <v>82</v>
      </c>
    </row>
    <row r="5114" spans="1:13">
      <c r="A5114" t="s">
        <v>3110</v>
      </c>
      <c r="B5114" t="s">
        <v>3111</v>
      </c>
      <c r="C5114" t="str">
        <f>TEXT(D5114, "mmm")</f>
        <v>Apr</v>
      </c>
      <c r="D5114" s="1">
        <v>45407</v>
      </c>
      <c r="E5114" t="s">
        <v>3120</v>
      </c>
      <c r="F5114" t="s">
        <v>101</v>
      </c>
      <c r="G5114">
        <v>330000</v>
      </c>
      <c r="H5114">
        <v>22.08</v>
      </c>
      <c r="I5114">
        <v>7286399.9999999991</v>
      </c>
      <c r="J5114" t="s">
        <v>86</v>
      </c>
      <c r="K5114">
        <v>1.8518470551362579E-2</v>
      </c>
      <c r="L5114">
        <v>1.8517999999999999</v>
      </c>
      <c r="M5114" t="s">
        <v>82</v>
      </c>
    </row>
    <row r="5115" spans="1:13">
      <c r="A5115" t="s">
        <v>3121</v>
      </c>
      <c r="B5115" t="s">
        <v>3122</v>
      </c>
      <c r="C5115" t="str">
        <f>TEXT(D5115, "mmm")</f>
        <v>Apr</v>
      </c>
      <c r="D5115" s="1">
        <v>45407</v>
      </c>
      <c r="E5115" t="s">
        <v>3123</v>
      </c>
      <c r="F5115" t="s">
        <v>80</v>
      </c>
      <c r="G5115">
        <v>1000</v>
      </c>
      <c r="H5115">
        <v>27.25</v>
      </c>
      <c r="I5115">
        <v>27250</v>
      </c>
      <c r="J5115" t="s">
        <v>86</v>
      </c>
      <c r="K5115">
        <v>7.3431634713056804E-2</v>
      </c>
      <c r="L5115">
        <v>7.3432000000000004</v>
      </c>
      <c r="M5115" t="s">
        <v>82</v>
      </c>
    </row>
    <row r="5116" spans="1:13">
      <c r="A5116" t="s">
        <v>942</v>
      </c>
      <c r="B5116" t="s">
        <v>943</v>
      </c>
      <c r="C5116" t="str">
        <f>TEXT(D5116, "mmm")</f>
        <v>Apr</v>
      </c>
      <c r="D5116" s="1">
        <v>45407</v>
      </c>
      <c r="E5116" t="s">
        <v>3124</v>
      </c>
      <c r="F5116" t="s">
        <v>80</v>
      </c>
      <c r="G5116">
        <v>1500</v>
      </c>
      <c r="H5116">
        <v>30.22</v>
      </c>
      <c r="I5116">
        <v>45330</v>
      </c>
      <c r="J5116" t="s">
        <v>86</v>
      </c>
      <c r="K5116">
        <v>2.170337022614088E-2</v>
      </c>
      <c r="L5116">
        <v>2.1703000000000001</v>
      </c>
      <c r="M5116" t="s">
        <v>82</v>
      </c>
    </row>
    <row r="5117" spans="1:13">
      <c r="A5117" t="s">
        <v>1786</v>
      </c>
      <c r="B5117" t="s">
        <v>1787</v>
      </c>
      <c r="C5117" t="str">
        <f>TEXT(D5117, "mmm")</f>
        <v>Apr</v>
      </c>
      <c r="D5117" s="1">
        <v>45407</v>
      </c>
      <c r="E5117" t="s">
        <v>2937</v>
      </c>
      <c r="F5117" t="s">
        <v>101</v>
      </c>
      <c r="G5117">
        <v>21276</v>
      </c>
      <c r="H5117">
        <v>2.8</v>
      </c>
      <c r="I5117">
        <v>59572.800000000003</v>
      </c>
      <c r="J5117" t="s">
        <v>81</v>
      </c>
      <c r="K5117">
        <v>-5.1546423004524611E-2</v>
      </c>
      <c r="L5117">
        <v>-5.1546000000000003</v>
      </c>
      <c r="M5117" t="s">
        <v>82</v>
      </c>
    </row>
    <row r="5118" spans="1:13">
      <c r="A5118" t="s">
        <v>1786</v>
      </c>
      <c r="B5118" t="s">
        <v>1787</v>
      </c>
      <c r="C5118" t="str">
        <f>TEXT(D5118, "mmm")</f>
        <v>Apr</v>
      </c>
      <c r="D5118" s="1">
        <v>45407</v>
      </c>
      <c r="E5118" t="s">
        <v>2936</v>
      </c>
      <c r="F5118" t="s">
        <v>101</v>
      </c>
      <c r="G5118">
        <v>21276</v>
      </c>
      <c r="H5118">
        <v>2.8</v>
      </c>
      <c r="I5118">
        <v>59572.800000000003</v>
      </c>
      <c r="J5118" t="s">
        <v>81</v>
      </c>
      <c r="K5118">
        <v>-5.1546423004524611E-2</v>
      </c>
      <c r="L5118">
        <v>-5.1546000000000003</v>
      </c>
      <c r="M5118" t="s">
        <v>82</v>
      </c>
    </row>
    <row r="5119" spans="1:13">
      <c r="A5119" t="s">
        <v>1786</v>
      </c>
      <c r="B5119" t="s">
        <v>1787</v>
      </c>
      <c r="C5119" t="str">
        <f>TEXT(D5119, "mmm")</f>
        <v>Apr</v>
      </c>
      <c r="D5119" s="1">
        <v>45407</v>
      </c>
      <c r="E5119" t="s">
        <v>2938</v>
      </c>
      <c r="F5119" t="s">
        <v>101</v>
      </c>
      <c r="G5119">
        <v>21276</v>
      </c>
      <c r="H5119">
        <v>2.8</v>
      </c>
      <c r="I5119">
        <v>59572.800000000003</v>
      </c>
      <c r="J5119" t="s">
        <v>81</v>
      </c>
      <c r="K5119">
        <v>-5.1546423004524611E-2</v>
      </c>
      <c r="L5119">
        <v>-5.1546000000000003</v>
      </c>
      <c r="M5119" t="s">
        <v>82</v>
      </c>
    </row>
    <row r="5120" spans="1:13">
      <c r="A5120" t="s">
        <v>3110</v>
      </c>
      <c r="B5120" t="s">
        <v>3111</v>
      </c>
      <c r="C5120" t="str">
        <f>TEXT(D5120, "mmm")</f>
        <v>Apr</v>
      </c>
      <c r="D5120" s="1">
        <v>45407</v>
      </c>
      <c r="E5120" t="s">
        <v>3112</v>
      </c>
      <c r="F5120" t="s">
        <v>101</v>
      </c>
      <c r="G5120">
        <v>330000</v>
      </c>
      <c r="H5120">
        <v>22.08</v>
      </c>
      <c r="I5120">
        <v>7286399.9999999991</v>
      </c>
      <c r="J5120" t="s">
        <v>86</v>
      </c>
      <c r="K5120">
        <v>1.8518470551362579E-2</v>
      </c>
      <c r="L5120">
        <v>1.8517999999999999</v>
      </c>
      <c r="M5120" t="s">
        <v>82</v>
      </c>
    </row>
    <row r="5121" spans="1:13">
      <c r="A5121" t="s">
        <v>3110</v>
      </c>
      <c r="B5121" t="s">
        <v>3111</v>
      </c>
      <c r="C5121" t="str">
        <f>TEXT(D5121, "mmm")</f>
        <v>Apr</v>
      </c>
      <c r="D5121" s="1">
        <v>45407</v>
      </c>
      <c r="E5121" t="s">
        <v>3114</v>
      </c>
      <c r="F5121" t="s">
        <v>101</v>
      </c>
      <c r="G5121">
        <v>330000</v>
      </c>
      <c r="H5121">
        <v>22.08</v>
      </c>
      <c r="I5121">
        <v>7286399.9999999991</v>
      </c>
      <c r="J5121" t="s">
        <v>86</v>
      </c>
      <c r="K5121">
        <v>1.8518470551362579E-2</v>
      </c>
      <c r="L5121">
        <v>1.8517999999999999</v>
      </c>
      <c r="M5121" t="s">
        <v>82</v>
      </c>
    </row>
    <row r="5122" spans="1:13">
      <c r="A5122" t="s">
        <v>3110</v>
      </c>
      <c r="B5122" t="s">
        <v>3111</v>
      </c>
      <c r="C5122" t="str">
        <f>TEXT(D5122, "mmm")</f>
        <v>Apr</v>
      </c>
      <c r="D5122" s="1">
        <v>45407</v>
      </c>
      <c r="E5122" t="s">
        <v>3113</v>
      </c>
      <c r="F5122" t="s">
        <v>101</v>
      </c>
      <c r="G5122">
        <v>330000</v>
      </c>
      <c r="H5122">
        <v>22.08</v>
      </c>
      <c r="I5122">
        <v>7286399.9999999991</v>
      </c>
      <c r="J5122" t="s">
        <v>86</v>
      </c>
      <c r="K5122">
        <v>1.8518470551362579E-2</v>
      </c>
      <c r="L5122">
        <v>1.8517999999999999</v>
      </c>
      <c r="M5122" t="s">
        <v>82</v>
      </c>
    </row>
    <row r="5123" spans="1:13">
      <c r="A5123" t="s">
        <v>780</v>
      </c>
      <c r="B5123" t="s">
        <v>781</v>
      </c>
      <c r="C5123" t="str">
        <f>TEXT(D5123, "mmm")</f>
        <v>Apr</v>
      </c>
      <c r="D5123" s="1">
        <v>45407</v>
      </c>
      <c r="E5123" t="s">
        <v>782</v>
      </c>
      <c r="F5123" t="s">
        <v>101</v>
      </c>
      <c r="G5123">
        <v>100000</v>
      </c>
      <c r="H5123">
        <v>19.79</v>
      </c>
      <c r="I5123">
        <v>1979000</v>
      </c>
      <c r="J5123" t="s">
        <v>81</v>
      </c>
      <c r="K5123">
        <v>4.5408659555393298E-2</v>
      </c>
      <c r="L5123">
        <v>4.5408999999999997</v>
      </c>
      <c r="M5123" t="s">
        <v>82</v>
      </c>
    </row>
    <row r="5124" spans="1:13">
      <c r="A5124" t="s">
        <v>780</v>
      </c>
      <c r="B5124" t="s">
        <v>781</v>
      </c>
      <c r="C5124" t="str">
        <f>TEXT(D5124, "mmm")</f>
        <v>Apr</v>
      </c>
      <c r="D5124" s="1">
        <v>45407</v>
      </c>
      <c r="E5124" t="s">
        <v>783</v>
      </c>
      <c r="F5124" t="s">
        <v>101</v>
      </c>
      <c r="G5124">
        <v>100000</v>
      </c>
      <c r="H5124">
        <v>19.79</v>
      </c>
      <c r="I5124">
        <v>1979000</v>
      </c>
      <c r="J5124" t="s">
        <v>81</v>
      </c>
      <c r="K5124">
        <v>4.5408659555393298E-2</v>
      </c>
      <c r="L5124">
        <v>4.5408999999999997</v>
      </c>
      <c r="M5124" t="s">
        <v>82</v>
      </c>
    </row>
    <row r="5125" spans="1:13">
      <c r="A5125" t="s">
        <v>780</v>
      </c>
      <c r="B5125" t="s">
        <v>781</v>
      </c>
      <c r="C5125" t="str">
        <f>TEXT(D5125, "mmm")</f>
        <v>Apr</v>
      </c>
      <c r="D5125" s="1">
        <v>45407</v>
      </c>
      <c r="E5125" t="s">
        <v>786</v>
      </c>
      <c r="F5125" t="s">
        <v>101</v>
      </c>
      <c r="G5125">
        <v>100000</v>
      </c>
      <c r="H5125">
        <v>19.79</v>
      </c>
      <c r="I5125">
        <v>1979000</v>
      </c>
      <c r="J5125" t="s">
        <v>81</v>
      </c>
      <c r="K5125">
        <v>4.5408659555393298E-2</v>
      </c>
      <c r="L5125">
        <v>4.5408999999999997</v>
      </c>
      <c r="M5125" t="s">
        <v>82</v>
      </c>
    </row>
    <row r="5126" spans="1:13">
      <c r="A5126" t="s">
        <v>780</v>
      </c>
      <c r="B5126" t="s">
        <v>781</v>
      </c>
      <c r="C5126" t="str">
        <f>TEXT(D5126, "mmm")</f>
        <v>Apr</v>
      </c>
      <c r="D5126" s="1">
        <v>45407</v>
      </c>
      <c r="E5126" t="s">
        <v>787</v>
      </c>
      <c r="F5126" t="s">
        <v>101</v>
      </c>
      <c r="G5126">
        <v>100000</v>
      </c>
      <c r="H5126">
        <v>19.79</v>
      </c>
      <c r="I5126">
        <v>1979000</v>
      </c>
      <c r="J5126" t="s">
        <v>81</v>
      </c>
      <c r="K5126">
        <v>4.5408659555393298E-2</v>
      </c>
      <c r="L5126">
        <v>4.5408999999999997</v>
      </c>
      <c r="M5126" t="s">
        <v>82</v>
      </c>
    </row>
    <row r="5127" spans="1:13">
      <c r="A5127" t="s">
        <v>780</v>
      </c>
      <c r="B5127" t="s">
        <v>781</v>
      </c>
      <c r="C5127" t="str">
        <f>TEXT(D5127, "mmm")</f>
        <v>Apr</v>
      </c>
      <c r="D5127" s="1">
        <v>45407</v>
      </c>
      <c r="E5127" t="s">
        <v>785</v>
      </c>
      <c r="F5127" t="s">
        <v>101</v>
      </c>
      <c r="G5127">
        <v>100000</v>
      </c>
      <c r="H5127">
        <v>19.79</v>
      </c>
      <c r="I5127">
        <v>1979000</v>
      </c>
      <c r="J5127" t="s">
        <v>81</v>
      </c>
      <c r="K5127">
        <v>4.5408659555393298E-2</v>
      </c>
      <c r="L5127">
        <v>4.5408999999999997</v>
      </c>
      <c r="M5127" t="s">
        <v>82</v>
      </c>
    </row>
    <row r="5128" spans="1:13">
      <c r="A5128" t="s">
        <v>780</v>
      </c>
      <c r="B5128" t="s">
        <v>781</v>
      </c>
      <c r="C5128" t="str">
        <f>TEXT(D5128, "mmm")</f>
        <v>Apr</v>
      </c>
      <c r="D5128" s="1">
        <v>45407</v>
      </c>
      <c r="E5128" t="s">
        <v>784</v>
      </c>
      <c r="F5128" t="s">
        <v>101</v>
      </c>
      <c r="G5128">
        <v>100000</v>
      </c>
      <c r="H5128">
        <v>19.79</v>
      </c>
      <c r="I5128">
        <v>1979000</v>
      </c>
      <c r="J5128" t="s">
        <v>81</v>
      </c>
      <c r="K5128">
        <v>4.5408659555393298E-2</v>
      </c>
      <c r="L5128">
        <v>4.5408999999999997</v>
      </c>
      <c r="M5128" t="s">
        <v>82</v>
      </c>
    </row>
    <row r="5129" spans="1:13">
      <c r="A5129" t="s">
        <v>98</v>
      </c>
      <c r="B5129" t="s">
        <v>99</v>
      </c>
      <c r="C5129" t="str">
        <f>TEXT(D5129, "mmm")</f>
        <v>Apr</v>
      </c>
      <c r="D5129" s="1">
        <v>45407</v>
      </c>
      <c r="E5129" t="s">
        <v>102</v>
      </c>
      <c r="F5129" t="s">
        <v>101</v>
      </c>
      <c r="G5129">
        <v>45097</v>
      </c>
      <c r="H5129">
        <v>12.03</v>
      </c>
      <c r="I5129">
        <v>542516.90999999992</v>
      </c>
      <c r="J5129" t="s">
        <v>86</v>
      </c>
      <c r="K5129">
        <v>8.0925167907942575E-2</v>
      </c>
      <c r="L5129">
        <v>8.0924999999999994</v>
      </c>
      <c r="M5129" t="s">
        <v>82</v>
      </c>
    </row>
    <row r="5130" spans="1:13">
      <c r="A5130" t="s">
        <v>98</v>
      </c>
      <c r="B5130" t="s">
        <v>99</v>
      </c>
      <c r="C5130" t="str">
        <f>TEXT(D5130, "mmm")</f>
        <v>Apr</v>
      </c>
      <c r="D5130" s="1">
        <v>45407</v>
      </c>
      <c r="E5130" t="s">
        <v>100</v>
      </c>
      <c r="F5130" t="s">
        <v>101</v>
      </c>
      <c r="G5130">
        <v>45097</v>
      </c>
      <c r="H5130">
        <v>12.03</v>
      </c>
      <c r="I5130">
        <v>542516.90999999992</v>
      </c>
      <c r="J5130" t="s">
        <v>86</v>
      </c>
      <c r="K5130">
        <v>8.0925167907942575E-2</v>
      </c>
      <c r="L5130">
        <v>8.0924999999999994</v>
      </c>
      <c r="M5130" t="s">
        <v>82</v>
      </c>
    </row>
    <row r="5131" spans="1:13">
      <c r="A5131" t="s">
        <v>123</v>
      </c>
      <c r="B5131" t="s">
        <v>124</v>
      </c>
      <c r="C5131" t="str">
        <f>TEXT(D5131, "mmm")</f>
        <v>Apr</v>
      </c>
      <c r="D5131" s="1">
        <v>45407</v>
      </c>
      <c r="E5131" t="s">
        <v>100</v>
      </c>
      <c r="F5131" t="s">
        <v>101</v>
      </c>
      <c r="G5131">
        <v>97574</v>
      </c>
      <c r="H5131">
        <v>12.99</v>
      </c>
      <c r="I5131">
        <v>1267486.26</v>
      </c>
      <c r="J5131" t="s">
        <v>86</v>
      </c>
      <c r="K5131">
        <v>6.7181617274581162E-2</v>
      </c>
      <c r="L5131">
        <v>6.7182000000000004</v>
      </c>
      <c r="M5131" t="s">
        <v>82</v>
      </c>
    </row>
    <row r="5132" spans="1:13">
      <c r="A5132" t="s">
        <v>123</v>
      </c>
      <c r="B5132" t="s">
        <v>124</v>
      </c>
      <c r="C5132" t="str">
        <f>TEXT(D5132, "mmm")</f>
        <v>Apr</v>
      </c>
      <c r="D5132" s="1">
        <v>45407</v>
      </c>
      <c r="E5132" t="s">
        <v>102</v>
      </c>
      <c r="F5132" t="s">
        <v>101</v>
      </c>
      <c r="G5132">
        <v>97574</v>
      </c>
      <c r="H5132">
        <v>12.99</v>
      </c>
      <c r="I5132">
        <v>1267486.26</v>
      </c>
      <c r="J5132" t="s">
        <v>86</v>
      </c>
      <c r="K5132">
        <v>6.7181617274581162E-2</v>
      </c>
      <c r="L5132">
        <v>6.7182000000000004</v>
      </c>
      <c r="M5132" t="s">
        <v>82</v>
      </c>
    </row>
    <row r="5133" spans="1:13">
      <c r="A5133" t="s">
        <v>902</v>
      </c>
      <c r="B5133" t="s">
        <v>903</v>
      </c>
      <c r="C5133" t="str">
        <f>TEXT(D5133, "mmm")</f>
        <v>Apr</v>
      </c>
      <c r="D5133" s="1">
        <v>45407</v>
      </c>
      <c r="E5133" t="s">
        <v>3125</v>
      </c>
      <c r="F5133" t="s">
        <v>118</v>
      </c>
      <c r="G5133">
        <v>5608</v>
      </c>
      <c r="H5133">
        <v>3.14</v>
      </c>
      <c r="I5133">
        <v>17609.12</v>
      </c>
      <c r="J5133" t="s">
        <v>81</v>
      </c>
      <c r="K5133">
        <v>0.39498424120485831</v>
      </c>
      <c r="L5133">
        <v>39.498399999999997</v>
      </c>
      <c r="M5133" t="s">
        <v>82</v>
      </c>
    </row>
    <row r="5134" spans="1:13">
      <c r="A5134" t="s">
        <v>1216</v>
      </c>
      <c r="B5134" t="s">
        <v>1217</v>
      </c>
      <c r="C5134" t="str">
        <f>TEXT(D5134, "mmm")</f>
        <v>Apr</v>
      </c>
      <c r="D5134" s="1">
        <v>45407</v>
      </c>
      <c r="E5134" t="s">
        <v>3126</v>
      </c>
      <c r="F5134" t="s">
        <v>128</v>
      </c>
      <c r="G5134">
        <v>7130</v>
      </c>
      <c r="H5134">
        <v>13.98</v>
      </c>
      <c r="I5134">
        <v>99677.400000000009</v>
      </c>
      <c r="J5134" t="s">
        <v>81</v>
      </c>
      <c r="K5134">
        <v>6.0283538682674782E-2</v>
      </c>
      <c r="L5134">
        <v>6.0284000000000004</v>
      </c>
      <c r="M5134" t="s">
        <v>82</v>
      </c>
    </row>
    <row r="5135" spans="1:13">
      <c r="A5135" t="s">
        <v>1745</v>
      </c>
      <c r="B5135" t="s">
        <v>1746</v>
      </c>
      <c r="C5135" t="str">
        <f>TEXT(D5135, "mmm")</f>
        <v>Apr</v>
      </c>
      <c r="D5135" s="1">
        <v>45407</v>
      </c>
      <c r="E5135" t="s">
        <v>1747</v>
      </c>
      <c r="F5135" t="s">
        <v>101</v>
      </c>
      <c r="G5135">
        <v>7750</v>
      </c>
      <c r="H5135">
        <v>2</v>
      </c>
      <c r="I5135">
        <v>15500</v>
      </c>
      <c r="J5135" t="s">
        <v>81</v>
      </c>
      <c r="K5135">
        <v>0.21904764716046879</v>
      </c>
      <c r="L5135">
        <v>21.904800000000002</v>
      </c>
      <c r="M5135" t="s">
        <v>82</v>
      </c>
    </row>
    <row r="5136" spans="1:13">
      <c r="A5136" t="s">
        <v>1968</v>
      </c>
      <c r="B5136" t="s">
        <v>1969</v>
      </c>
      <c r="C5136" t="str">
        <f>TEXT(D5136, "mmm")</f>
        <v>Apr</v>
      </c>
      <c r="D5136" s="1">
        <v>45407</v>
      </c>
      <c r="E5136" t="s">
        <v>3127</v>
      </c>
      <c r="F5136" t="s">
        <v>426</v>
      </c>
      <c r="G5136">
        <v>3000</v>
      </c>
      <c r="H5136">
        <v>10.81</v>
      </c>
      <c r="I5136">
        <v>32430</v>
      </c>
      <c r="J5136" t="s">
        <v>81</v>
      </c>
      <c r="K5136">
        <v>0.12676401931221409</v>
      </c>
      <c r="L5136">
        <v>12.676399999999999</v>
      </c>
      <c r="M5136" t="s">
        <v>82</v>
      </c>
    </row>
    <row r="5137" spans="1:13">
      <c r="A5137" t="s">
        <v>2565</v>
      </c>
      <c r="B5137" t="s">
        <v>2566</v>
      </c>
      <c r="C5137" t="str">
        <f>TEXT(D5137, "mmm")</f>
        <v>Apr</v>
      </c>
      <c r="D5137" s="1">
        <v>45407</v>
      </c>
      <c r="E5137" t="s">
        <v>2567</v>
      </c>
      <c r="F5137" t="s">
        <v>101</v>
      </c>
      <c r="G5137">
        <v>20000</v>
      </c>
      <c r="H5137">
        <v>9.9700000000000006</v>
      </c>
      <c r="I5137">
        <v>199400</v>
      </c>
      <c r="J5137" t="s">
        <v>81</v>
      </c>
      <c r="K5137">
        <v>2.899999618530269E-2</v>
      </c>
      <c r="L5137">
        <v>2.9</v>
      </c>
      <c r="M5137" t="s">
        <v>82</v>
      </c>
    </row>
    <row r="5138" spans="1:13">
      <c r="A5138" t="s">
        <v>960</v>
      </c>
      <c r="B5138" t="s">
        <v>961</v>
      </c>
      <c r="C5138" t="str">
        <f>TEXT(D5138, "mmm")</f>
        <v>Apr</v>
      </c>
      <c r="D5138" s="1">
        <v>45407</v>
      </c>
      <c r="E5138" t="s">
        <v>3128</v>
      </c>
      <c r="F5138" t="s">
        <v>80</v>
      </c>
      <c r="G5138">
        <v>961</v>
      </c>
      <c r="H5138">
        <v>24.99</v>
      </c>
      <c r="I5138">
        <v>24015.39</v>
      </c>
      <c r="J5138" t="s">
        <v>81</v>
      </c>
      <c r="K5138">
        <v>0.18784750946252851</v>
      </c>
      <c r="L5138">
        <v>18.784800000000001</v>
      </c>
      <c r="M5138" t="s">
        <v>82</v>
      </c>
    </row>
    <row r="5139" spans="1:13">
      <c r="A5139" t="s">
        <v>2546</v>
      </c>
      <c r="B5139" t="s">
        <v>2547</v>
      </c>
      <c r="C5139" t="str">
        <f>TEXT(D5139, "mmm")</f>
        <v>Apr</v>
      </c>
      <c r="D5139" s="1">
        <v>45407</v>
      </c>
      <c r="E5139" t="s">
        <v>100</v>
      </c>
      <c r="F5139" t="s">
        <v>101</v>
      </c>
      <c r="G5139">
        <v>34547</v>
      </c>
      <c r="H5139">
        <v>17.27</v>
      </c>
      <c r="I5139">
        <v>596626.68999999994</v>
      </c>
      <c r="J5139" t="s">
        <v>86</v>
      </c>
      <c r="K5139">
        <v>5.2510207180393793E-2</v>
      </c>
      <c r="L5139">
        <v>5.2510000000000003</v>
      </c>
      <c r="M5139" t="s">
        <v>82</v>
      </c>
    </row>
    <row r="5140" spans="1:13">
      <c r="A5140" t="s">
        <v>2546</v>
      </c>
      <c r="B5140" t="s">
        <v>2547</v>
      </c>
      <c r="C5140" t="str">
        <f>TEXT(D5140, "mmm")</f>
        <v>Apr</v>
      </c>
      <c r="D5140" s="1">
        <v>45407</v>
      </c>
      <c r="E5140" t="s">
        <v>102</v>
      </c>
      <c r="F5140" t="s">
        <v>101</v>
      </c>
      <c r="G5140">
        <v>34547</v>
      </c>
      <c r="H5140">
        <v>17.27</v>
      </c>
      <c r="I5140">
        <v>596626.68999999994</v>
      </c>
      <c r="J5140" t="s">
        <v>86</v>
      </c>
      <c r="K5140">
        <v>5.2510207180393793E-2</v>
      </c>
      <c r="L5140">
        <v>5.2510000000000003</v>
      </c>
      <c r="M5140" t="s">
        <v>82</v>
      </c>
    </row>
    <row r="5141" spans="1:13">
      <c r="A5141" t="s">
        <v>2889</v>
      </c>
      <c r="B5141" t="s">
        <v>2890</v>
      </c>
      <c r="C5141" t="str">
        <f>TEXT(D5141, "mmm")</f>
        <v>Apr</v>
      </c>
      <c r="D5141" s="1">
        <v>45407</v>
      </c>
      <c r="E5141" t="s">
        <v>2891</v>
      </c>
      <c r="F5141" t="s">
        <v>251</v>
      </c>
      <c r="G5141">
        <v>565000</v>
      </c>
      <c r="H5141">
        <v>0.06</v>
      </c>
      <c r="I5141">
        <v>33900</v>
      </c>
      <c r="J5141" t="s">
        <v>81</v>
      </c>
      <c r="K5141">
        <v>0</v>
      </c>
      <c r="L5141">
        <v>0</v>
      </c>
      <c r="M5141" t="s">
        <v>82</v>
      </c>
    </row>
    <row r="5142" spans="1:13">
      <c r="A5142" t="s">
        <v>2889</v>
      </c>
      <c r="B5142" t="s">
        <v>2890</v>
      </c>
      <c r="C5142" t="str">
        <f>TEXT(D5142, "mmm")</f>
        <v>Apr</v>
      </c>
      <c r="D5142" s="1">
        <v>45407</v>
      </c>
      <c r="E5142" t="s">
        <v>2892</v>
      </c>
      <c r="F5142" t="s">
        <v>101</v>
      </c>
      <c r="G5142">
        <v>565000</v>
      </c>
      <c r="H5142">
        <v>0.06</v>
      </c>
      <c r="I5142">
        <v>33900</v>
      </c>
      <c r="J5142" t="s">
        <v>81</v>
      </c>
      <c r="K5142">
        <v>0</v>
      </c>
      <c r="L5142">
        <v>0</v>
      </c>
      <c r="M5142" t="s">
        <v>82</v>
      </c>
    </row>
    <row r="5143" spans="1:13">
      <c r="A5143" t="s">
        <v>1930</v>
      </c>
      <c r="B5143" t="s">
        <v>1931</v>
      </c>
      <c r="C5143" t="str">
        <f>TEXT(D5143, "mmm")</f>
        <v>Apr</v>
      </c>
      <c r="D5143" s="1">
        <v>45407</v>
      </c>
      <c r="E5143" t="s">
        <v>1933</v>
      </c>
      <c r="F5143" t="s">
        <v>101</v>
      </c>
      <c r="G5143">
        <v>350880</v>
      </c>
      <c r="H5143">
        <v>0.87</v>
      </c>
      <c r="I5143">
        <v>305265.59999999998</v>
      </c>
      <c r="J5143" t="s">
        <v>81</v>
      </c>
      <c r="K5143">
        <v>0.1111110651647442</v>
      </c>
      <c r="L5143">
        <v>11.1111</v>
      </c>
      <c r="M5143" t="s">
        <v>82</v>
      </c>
    </row>
    <row r="5144" spans="1:13">
      <c r="A5144" t="s">
        <v>1930</v>
      </c>
      <c r="B5144" t="s">
        <v>1931</v>
      </c>
      <c r="C5144" t="str">
        <f>TEXT(D5144, "mmm")</f>
        <v>Apr</v>
      </c>
      <c r="D5144" s="1">
        <v>45407</v>
      </c>
      <c r="E5144" t="s">
        <v>1932</v>
      </c>
      <c r="F5144" t="s">
        <v>101</v>
      </c>
      <c r="G5144">
        <v>350880</v>
      </c>
      <c r="H5144">
        <v>0.87</v>
      </c>
      <c r="I5144">
        <v>305265.59999999998</v>
      </c>
      <c r="J5144" t="s">
        <v>81</v>
      </c>
      <c r="K5144">
        <v>0.1111110651647442</v>
      </c>
      <c r="L5144">
        <v>11.1111</v>
      </c>
      <c r="M5144" t="s">
        <v>82</v>
      </c>
    </row>
    <row r="5145" spans="1:13">
      <c r="A5145" t="s">
        <v>103</v>
      </c>
      <c r="B5145" t="s">
        <v>104</v>
      </c>
      <c r="C5145" t="str">
        <f>TEXT(D5145, "mmm")</f>
        <v>Apr</v>
      </c>
      <c r="D5145" s="1">
        <v>45407</v>
      </c>
      <c r="E5145" t="s">
        <v>100</v>
      </c>
      <c r="F5145" t="s">
        <v>101</v>
      </c>
      <c r="G5145">
        <v>31908</v>
      </c>
      <c r="H5145">
        <v>11.46</v>
      </c>
      <c r="I5145">
        <v>365665.68000000011</v>
      </c>
      <c r="J5145" t="s">
        <v>81</v>
      </c>
      <c r="K5145">
        <v>3.0514182707967571E-2</v>
      </c>
      <c r="L5145">
        <v>3.0514000000000001</v>
      </c>
      <c r="M5145" t="s">
        <v>82</v>
      </c>
    </row>
    <row r="5146" spans="1:13">
      <c r="A5146" t="s">
        <v>103</v>
      </c>
      <c r="B5146" t="s">
        <v>104</v>
      </c>
      <c r="C5146" t="str">
        <f>TEXT(D5146, "mmm")</f>
        <v>Apr</v>
      </c>
      <c r="D5146" s="1">
        <v>45407</v>
      </c>
      <c r="E5146" t="s">
        <v>102</v>
      </c>
      <c r="F5146" t="s">
        <v>101</v>
      </c>
      <c r="G5146">
        <v>31908</v>
      </c>
      <c r="H5146">
        <v>11.46</v>
      </c>
      <c r="I5146">
        <v>365665.68000000011</v>
      </c>
      <c r="J5146" t="s">
        <v>81</v>
      </c>
      <c r="K5146">
        <v>3.0514182707967571E-2</v>
      </c>
      <c r="L5146">
        <v>3.0514000000000001</v>
      </c>
      <c r="M5146" t="s">
        <v>82</v>
      </c>
    </row>
    <row r="5147" spans="1:13">
      <c r="A5147" t="s">
        <v>546</v>
      </c>
      <c r="B5147" t="s">
        <v>547</v>
      </c>
      <c r="C5147" t="str">
        <f>TEXT(D5147, "mmm")</f>
        <v>Apr</v>
      </c>
      <c r="D5147" s="1">
        <v>45407</v>
      </c>
      <c r="E5147" t="s">
        <v>548</v>
      </c>
      <c r="F5147" t="s">
        <v>80</v>
      </c>
      <c r="G5147">
        <v>5000</v>
      </c>
      <c r="H5147">
        <v>3.4</v>
      </c>
      <c r="I5147">
        <v>17000</v>
      </c>
      <c r="J5147" t="s">
        <v>81</v>
      </c>
      <c r="K5147">
        <v>7.3964494537110959E-2</v>
      </c>
      <c r="L5147">
        <v>7.3963999999999999</v>
      </c>
      <c r="M5147" t="s">
        <v>82</v>
      </c>
    </row>
    <row r="5148" spans="1:13">
      <c r="A5148" t="s">
        <v>3129</v>
      </c>
      <c r="B5148" t="s">
        <v>3130</v>
      </c>
      <c r="C5148" t="str">
        <f>TEXT(D5148, "mmm")</f>
        <v>Apr</v>
      </c>
      <c r="D5148" s="1">
        <v>45407</v>
      </c>
      <c r="E5148" t="s">
        <v>3131</v>
      </c>
      <c r="F5148" t="s">
        <v>80</v>
      </c>
      <c r="G5148">
        <v>10000</v>
      </c>
      <c r="H5148">
        <v>64.13</v>
      </c>
      <c r="I5148">
        <v>641300</v>
      </c>
      <c r="J5148" t="s">
        <v>86</v>
      </c>
      <c r="K5148">
        <v>0.14437812845373349</v>
      </c>
      <c r="L5148">
        <v>14.437799999999999</v>
      </c>
      <c r="M5148" t="s">
        <v>82</v>
      </c>
    </row>
    <row r="5149" spans="1:13">
      <c r="A5149" t="s">
        <v>3132</v>
      </c>
      <c r="B5149" t="s">
        <v>3133</v>
      </c>
      <c r="C5149" t="str">
        <f>TEXT(D5149, "mmm")</f>
        <v>Apr</v>
      </c>
      <c r="D5149" s="1">
        <v>45407</v>
      </c>
      <c r="E5149" t="s">
        <v>3134</v>
      </c>
      <c r="F5149" t="s">
        <v>80</v>
      </c>
      <c r="G5149">
        <v>200</v>
      </c>
      <c r="H5149">
        <v>248.91</v>
      </c>
      <c r="I5149">
        <v>49782</v>
      </c>
      <c r="J5149" t="s">
        <v>86</v>
      </c>
      <c r="K5149">
        <v>5.7283565448225097E-2</v>
      </c>
      <c r="L5149">
        <v>5.7283999999999997</v>
      </c>
      <c r="M5149" t="s">
        <v>82</v>
      </c>
    </row>
    <row r="5150" spans="1:13">
      <c r="A5150" t="s">
        <v>3098</v>
      </c>
      <c r="B5150" t="s">
        <v>3099</v>
      </c>
      <c r="C5150" t="str">
        <f>TEXT(D5150, "mmm")</f>
        <v>Apr</v>
      </c>
      <c r="D5150" s="1">
        <v>45407</v>
      </c>
      <c r="E5150" t="s">
        <v>3135</v>
      </c>
      <c r="F5150" t="s">
        <v>80</v>
      </c>
      <c r="G5150">
        <v>2000</v>
      </c>
      <c r="H5150">
        <v>76.77</v>
      </c>
      <c r="I5150">
        <v>153540</v>
      </c>
      <c r="J5150" t="s">
        <v>81</v>
      </c>
      <c r="K5150">
        <v>0.15011908696173859</v>
      </c>
      <c r="L5150">
        <v>15.011900000000001</v>
      </c>
      <c r="M5150" t="s">
        <v>82</v>
      </c>
    </row>
    <row r="5151" spans="1:13">
      <c r="A5151" t="s">
        <v>3115</v>
      </c>
      <c r="B5151" t="s">
        <v>3116</v>
      </c>
      <c r="C5151" t="str">
        <f>TEXT(D5151, "mmm")</f>
        <v>Apr</v>
      </c>
      <c r="D5151" s="1">
        <v>45407</v>
      </c>
      <c r="E5151" t="s">
        <v>3136</v>
      </c>
      <c r="F5151" t="s">
        <v>128</v>
      </c>
      <c r="G5151">
        <v>7500</v>
      </c>
      <c r="H5151">
        <v>459.41</v>
      </c>
      <c r="I5151">
        <v>3445575</v>
      </c>
      <c r="J5151" t="s">
        <v>86</v>
      </c>
      <c r="K5151">
        <v>3.8773639045410542E-2</v>
      </c>
      <c r="L5151">
        <v>3.8774000000000002</v>
      </c>
      <c r="M5151" t="s">
        <v>82</v>
      </c>
    </row>
    <row r="5152" spans="1:13">
      <c r="A5152" t="s">
        <v>902</v>
      </c>
      <c r="B5152" t="s">
        <v>903</v>
      </c>
      <c r="C5152" t="str">
        <f>TEXT(D5152, "mmm")</f>
        <v>Apr</v>
      </c>
      <c r="D5152" s="1">
        <v>45407</v>
      </c>
      <c r="E5152" t="s">
        <v>3137</v>
      </c>
      <c r="F5152" t="s">
        <v>118</v>
      </c>
      <c r="G5152">
        <v>8600</v>
      </c>
      <c r="H5152">
        <v>3.24</v>
      </c>
      <c r="I5152">
        <v>27864</v>
      </c>
      <c r="J5152" t="s">
        <v>81</v>
      </c>
      <c r="K5152">
        <v>0.39498424120485831</v>
      </c>
      <c r="L5152">
        <v>39.498399999999997</v>
      </c>
      <c r="M5152" t="s">
        <v>82</v>
      </c>
    </row>
    <row r="5153" spans="1:13">
      <c r="A5153" t="s">
        <v>527</v>
      </c>
      <c r="B5153" t="s">
        <v>528</v>
      </c>
      <c r="C5153" t="str">
        <f>TEXT(D5153, "mmm")</f>
        <v>Apr</v>
      </c>
      <c r="D5153" s="1">
        <v>45407</v>
      </c>
      <c r="E5153" t="s">
        <v>532</v>
      </c>
      <c r="F5153" t="s">
        <v>101</v>
      </c>
      <c r="G5153">
        <v>17511</v>
      </c>
      <c r="H5153">
        <v>1.59</v>
      </c>
      <c r="I5153">
        <v>27842.49</v>
      </c>
      <c r="J5153" t="s">
        <v>81</v>
      </c>
      <c r="K5153">
        <v>8.5365845680520414E-2</v>
      </c>
      <c r="L5153">
        <v>8.5366</v>
      </c>
      <c r="M5153" t="s">
        <v>82</v>
      </c>
    </row>
    <row r="5154" spans="1:13">
      <c r="A5154" t="s">
        <v>527</v>
      </c>
      <c r="B5154" t="s">
        <v>528</v>
      </c>
      <c r="C5154" t="str">
        <f>TEXT(D5154, "mmm")</f>
        <v>Apr</v>
      </c>
      <c r="D5154" s="1">
        <v>45407</v>
      </c>
      <c r="E5154" t="s">
        <v>531</v>
      </c>
      <c r="F5154" t="s">
        <v>101</v>
      </c>
      <c r="G5154">
        <v>17511</v>
      </c>
      <c r="H5154">
        <v>1.59</v>
      </c>
      <c r="I5154">
        <v>27842.49</v>
      </c>
      <c r="J5154" t="s">
        <v>81</v>
      </c>
      <c r="K5154">
        <v>8.5365845680520414E-2</v>
      </c>
      <c r="L5154">
        <v>8.5366</v>
      </c>
      <c r="M5154" t="s">
        <v>82</v>
      </c>
    </row>
    <row r="5155" spans="1:13">
      <c r="A5155" t="s">
        <v>527</v>
      </c>
      <c r="B5155" t="s">
        <v>528</v>
      </c>
      <c r="C5155" t="str">
        <f>TEXT(D5155, "mmm")</f>
        <v>Apr</v>
      </c>
      <c r="D5155" s="1">
        <v>45407</v>
      </c>
      <c r="E5155" t="s">
        <v>529</v>
      </c>
      <c r="F5155" t="s">
        <v>101</v>
      </c>
      <c r="G5155">
        <v>17511</v>
      </c>
      <c r="H5155">
        <v>1.59</v>
      </c>
      <c r="I5155">
        <v>27842.49</v>
      </c>
      <c r="J5155" t="s">
        <v>81</v>
      </c>
      <c r="K5155">
        <v>8.5365845680520414E-2</v>
      </c>
      <c r="L5155">
        <v>8.5366</v>
      </c>
      <c r="M5155" t="s">
        <v>82</v>
      </c>
    </row>
    <row r="5156" spans="1:13">
      <c r="A5156" t="s">
        <v>2959</v>
      </c>
      <c r="B5156" t="s">
        <v>2960</v>
      </c>
      <c r="C5156" t="str">
        <f>TEXT(D5156, "mmm")</f>
        <v>Apr</v>
      </c>
      <c r="D5156" s="1">
        <v>45407</v>
      </c>
      <c r="E5156" t="s">
        <v>2962</v>
      </c>
      <c r="F5156" t="s">
        <v>101</v>
      </c>
      <c r="G5156">
        <v>11481</v>
      </c>
      <c r="H5156">
        <v>2.59</v>
      </c>
      <c r="I5156">
        <v>29735.79</v>
      </c>
      <c r="J5156" t="s">
        <v>81</v>
      </c>
      <c r="K5156">
        <v>0.1877394748013019</v>
      </c>
      <c r="L5156">
        <v>18.773900000000001</v>
      </c>
      <c r="M5156" t="s">
        <v>82</v>
      </c>
    </row>
    <row r="5157" spans="1:13">
      <c r="A5157" t="s">
        <v>2959</v>
      </c>
      <c r="B5157" t="s">
        <v>2960</v>
      </c>
      <c r="C5157" t="str">
        <f>TEXT(D5157, "mmm")</f>
        <v>Apr</v>
      </c>
      <c r="D5157" s="1">
        <v>45407</v>
      </c>
      <c r="E5157" t="s">
        <v>2961</v>
      </c>
      <c r="F5157" t="s">
        <v>101</v>
      </c>
      <c r="G5157">
        <v>11481</v>
      </c>
      <c r="H5157">
        <v>2.59</v>
      </c>
      <c r="I5157">
        <v>29735.79</v>
      </c>
      <c r="J5157" t="s">
        <v>81</v>
      </c>
      <c r="K5157">
        <v>0.1877394748013019</v>
      </c>
      <c r="L5157">
        <v>18.773900000000001</v>
      </c>
      <c r="M5157" t="s">
        <v>82</v>
      </c>
    </row>
    <row r="5158" spans="1:13">
      <c r="A5158" t="s">
        <v>527</v>
      </c>
      <c r="B5158" t="s">
        <v>528</v>
      </c>
      <c r="C5158" t="str">
        <f>TEXT(D5158, "mmm")</f>
        <v>Apr</v>
      </c>
      <c r="D5158" s="1">
        <v>45407</v>
      </c>
      <c r="E5158" t="s">
        <v>530</v>
      </c>
      <c r="F5158" t="s">
        <v>101</v>
      </c>
      <c r="G5158">
        <v>17511</v>
      </c>
      <c r="H5158">
        <v>1.59</v>
      </c>
      <c r="I5158">
        <v>27842.49</v>
      </c>
      <c r="J5158" t="s">
        <v>81</v>
      </c>
      <c r="K5158">
        <v>8.5365845680520414E-2</v>
      </c>
      <c r="L5158">
        <v>8.5366</v>
      </c>
      <c r="M5158" t="s">
        <v>82</v>
      </c>
    </row>
    <row r="5159" spans="1:13">
      <c r="A5159" t="s">
        <v>1742</v>
      </c>
      <c r="B5159" t="s">
        <v>1743</v>
      </c>
      <c r="C5159" t="str">
        <f>TEXT(D5159, "mmm")</f>
        <v>Apr</v>
      </c>
      <c r="D5159" s="1">
        <v>45407</v>
      </c>
      <c r="E5159" t="s">
        <v>111</v>
      </c>
      <c r="F5159" t="s">
        <v>101</v>
      </c>
      <c r="G5159">
        <v>9000</v>
      </c>
      <c r="H5159">
        <v>21.81</v>
      </c>
      <c r="I5159">
        <v>196290</v>
      </c>
      <c r="J5159" t="s">
        <v>81</v>
      </c>
      <c r="K5159">
        <v>5.7392101037280652E-2</v>
      </c>
      <c r="L5159">
        <v>5.7392000000000003</v>
      </c>
      <c r="M5159" t="s">
        <v>82</v>
      </c>
    </row>
    <row r="5160" spans="1:13">
      <c r="A5160" t="s">
        <v>1742</v>
      </c>
      <c r="B5160" t="s">
        <v>1743</v>
      </c>
      <c r="C5160" t="str">
        <f>TEXT(D5160, "mmm")</f>
        <v>Apr</v>
      </c>
      <c r="D5160" s="1">
        <v>45407</v>
      </c>
      <c r="E5160" t="s">
        <v>109</v>
      </c>
      <c r="F5160" t="s">
        <v>101</v>
      </c>
      <c r="G5160">
        <v>9000</v>
      </c>
      <c r="H5160">
        <v>21.81</v>
      </c>
      <c r="I5160">
        <v>196290</v>
      </c>
      <c r="J5160" t="s">
        <v>81</v>
      </c>
      <c r="K5160">
        <v>5.7392101037280652E-2</v>
      </c>
      <c r="L5160">
        <v>5.7392000000000003</v>
      </c>
      <c r="M5160" t="s">
        <v>82</v>
      </c>
    </row>
    <row r="5161" spans="1:13">
      <c r="A5161" t="s">
        <v>1742</v>
      </c>
      <c r="B5161" t="s">
        <v>1743</v>
      </c>
      <c r="C5161" t="str">
        <f>TEXT(D5161, "mmm")</f>
        <v>Apr</v>
      </c>
      <c r="D5161" s="1">
        <v>45407</v>
      </c>
      <c r="E5161" t="s">
        <v>110</v>
      </c>
      <c r="F5161" t="s">
        <v>101</v>
      </c>
      <c r="G5161">
        <v>9000</v>
      </c>
      <c r="H5161">
        <v>21.81</v>
      </c>
      <c r="I5161">
        <v>196290</v>
      </c>
      <c r="J5161" t="s">
        <v>81</v>
      </c>
      <c r="K5161">
        <v>5.7392101037280652E-2</v>
      </c>
      <c r="L5161">
        <v>5.7392000000000003</v>
      </c>
      <c r="M5161" t="s">
        <v>82</v>
      </c>
    </row>
    <row r="5162" spans="1:13">
      <c r="A5162" t="s">
        <v>3101</v>
      </c>
      <c r="B5162" t="s">
        <v>3102</v>
      </c>
      <c r="C5162" t="str">
        <f>TEXT(D5162, "mmm")</f>
        <v>Apr</v>
      </c>
      <c r="D5162" s="1">
        <v>45408</v>
      </c>
      <c r="E5162" t="s">
        <v>3138</v>
      </c>
      <c r="F5162" t="s">
        <v>80</v>
      </c>
      <c r="G5162">
        <v>1000</v>
      </c>
      <c r="H5162">
        <v>39.11</v>
      </c>
      <c r="I5162">
        <v>39110</v>
      </c>
      <c r="J5162" t="s">
        <v>86</v>
      </c>
      <c r="K5162">
        <v>0.1071613204356536</v>
      </c>
      <c r="L5162">
        <v>10.716100000000001</v>
      </c>
      <c r="M5162" t="s">
        <v>82</v>
      </c>
    </row>
    <row r="5163" spans="1:13">
      <c r="A5163" t="s">
        <v>3129</v>
      </c>
      <c r="B5163" t="s">
        <v>3130</v>
      </c>
      <c r="C5163" t="str">
        <f>TEXT(D5163, "mmm")</f>
        <v>Apr</v>
      </c>
      <c r="D5163" s="1">
        <v>45408</v>
      </c>
      <c r="E5163" t="s">
        <v>3139</v>
      </c>
      <c r="F5163" t="s">
        <v>80</v>
      </c>
      <c r="G5163">
        <v>4000</v>
      </c>
      <c r="H5163">
        <v>64.39</v>
      </c>
      <c r="I5163">
        <v>257560</v>
      </c>
      <c r="J5163" t="s">
        <v>81</v>
      </c>
      <c r="K5163">
        <v>0.12520803808277911</v>
      </c>
      <c r="L5163">
        <v>12.520799999999999</v>
      </c>
      <c r="M5163" t="s">
        <v>82</v>
      </c>
    </row>
    <row r="5164" spans="1:13">
      <c r="A5164" t="s">
        <v>546</v>
      </c>
      <c r="B5164" t="s">
        <v>547</v>
      </c>
      <c r="C5164" t="str">
        <f>TEXT(D5164, "mmm")</f>
        <v>Apr</v>
      </c>
      <c r="D5164" s="1">
        <v>45408</v>
      </c>
      <c r="E5164" t="s">
        <v>548</v>
      </c>
      <c r="F5164" t="s">
        <v>80</v>
      </c>
      <c r="G5164">
        <v>5000</v>
      </c>
      <c r="H5164">
        <v>3.48</v>
      </c>
      <c r="I5164">
        <v>17400</v>
      </c>
      <c r="J5164" t="s">
        <v>81</v>
      </c>
      <c r="K5164">
        <v>4.6511582776364913E-2</v>
      </c>
      <c r="L5164">
        <v>4.6512000000000002</v>
      </c>
      <c r="M5164" t="s">
        <v>82</v>
      </c>
    </row>
    <row r="5165" spans="1:13">
      <c r="A5165" t="s">
        <v>1827</v>
      </c>
      <c r="B5165" t="s">
        <v>1828</v>
      </c>
      <c r="C5165" t="str">
        <f>TEXT(D5165, "mmm")</f>
        <v>Apr</v>
      </c>
      <c r="D5165" s="1">
        <v>45408</v>
      </c>
      <c r="E5165" t="s">
        <v>3140</v>
      </c>
      <c r="F5165" t="s">
        <v>128</v>
      </c>
      <c r="G5165">
        <v>6200</v>
      </c>
      <c r="H5165">
        <v>161.06</v>
      </c>
      <c r="I5165">
        <v>998572</v>
      </c>
      <c r="J5165" t="s">
        <v>81</v>
      </c>
      <c r="K5165">
        <v>5.5665753990060463E-2</v>
      </c>
      <c r="L5165">
        <v>5.5666000000000002</v>
      </c>
      <c r="M5165" t="s">
        <v>82</v>
      </c>
    </row>
    <row r="5166" spans="1:13">
      <c r="A5166" t="s">
        <v>1439</v>
      </c>
      <c r="B5166" t="s">
        <v>1440</v>
      </c>
      <c r="C5166" t="str">
        <f>TEXT(D5166, "mmm")</f>
        <v>Apr</v>
      </c>
      <c r="D5166" s="1">
        <v>45408</v>
      </c>
      <c r="E5166" t="s">
        <v>3141</v>
      </c>
      <c r="F5166" t="s">
        <v>3142</v>
      </c>
      <c r="G5166">
        <v>66000</v>
      </c>
      <c r="H5166">
        <v>10.45</v>
      </c>
      <c r="I5166">
        <v>689700</v>
      </c>
      <c r="J5166" t="s">
        <v>81</v>
      </c>
      <c r="K5166">
        <v>0.1081080627866442</v>
      </c>
      <c r="L5166">
        <v>10.8108</v>
      </c>
      <c r="M5166" t="s">
        <v>82</v>
      </c>
    </row>
    <row r="5167" spans="1:13">
      <c r="A5167" t="s">
        <v>3143</v>
      </c>
      <c r="B5167" t="s">
        <v>3144</v>
      </c>
      <c r="C5167" t="str">
        <f>TEXT(D5167, "mmm")</f>
        <v>Apr</v>
      </c>
      <c r="D5167" s="1">
        <v>45408</v>
      </c>
      <c r="E5167" t="s">
        <v>3145</v>
      </c>
      <c r="F5167" t="s">
        <v>128</v>
      </c>
      <c r="G5167">
        <v>4000</v>
      </c>
      <c r="H5167">
        <v>17.75</v>
      </c>
      <c r="I5167">
        <v>71000</v>
      </c>
      <c r="J5167" t="s">
        <v>86</v>
      </c>
      <c r="K5167">
        <v>9.5677262483762071E-2</v>
      </c>
      <c r="L5167">
        <v>9.5677000000000003</v>
      </c>
      <c r="M5167" t="s">
        <v>82</v>
      </c>
    </row>
    <row r="5168" spans="1:13">
      <c r="A5168" t="s">
        <v>3143</v>
      </c>
      <c r="B5168" t="s">
        <v>3144</v>
      </c>
      <c r="C5168" t="str">
        <f>TEXT(D5168, "mmm")</f>
        <v>Apr</v>
      </c>
      <c r="D5168" s="1">
        <v>45408</v>
      </c>
      <c r="E5168" t="s">
        <v>3145</v>
      </c>
      <c r="F5168" t="s">
        <v>128</v>
      </c>
      <c r="G5168">
        <v>4000</v>
      </c>
      <c r="H5168">
        <v>17.5</v>
      </c>
      <c r="I5168">
        <v>70000</v>
      </c>
      <c r="J5168" t="s">
        <v>86</v>
      </c>
      <c r="K5168">
        <v>9.5677262483762071E-2</v>
      </c>
      <c r="L5168">
        <v>9.5677000000000003</v>
      </c>
      <c r="M5168" t="s">
        <v>82</v>
      </c>
    </row>
    <row r="5169" spans="1:13">
      <c r="A5169" t="s">
        <v>3143</v>
      </c>
      <c r="B5169" t="s">
        <v>3144</v>
      </c>
      <c r="C5169" t="str">
        <f>TEXT(D5169, "mmm")</f>
        <v>Apr</v>
      </c>
      <c r="D5169" s="1">
        <v>45408</v>
      </c>
      <c r="E5169" t="s">
        <v>3145</v>
      </c>
      <c r="F5169" t="s">
        <v>128</v>
      </c>
      <c r="G5169">
        <v>2000</v>
      </c>
      <c r="H5169">
        <v>17.5</v>
      </c>
      <c r="I5169">
        <v>35000</v>
      </c>
      <c r="J5169" t="s">
        <v>81</v>
      </c>
      <c r="K5169">
        <v>9.5677262483762071E-2</v>
      </c>
      <c r="L5169">
        <v>9.5677000000000003</v>
      </c>
      <c r="M5169" t="s">
        <v>82</v>
      </c>
    </row>
    <row r="5170" spans="1:13">
      <c r="A5170" t="s">
        <v>1439</v>
      </c>
      <c r="B5170" t="s">
        <v>1440</v>
      </c>
      <c r="C5170" t="str">
        <f>TEXT(D5170, "mmm")</f>
        <v>Apr</v>
      </c>
      <c r="D5170" s="1">
        <v>45408</v>
      </c>
      <c r="E5170" t="s">
        <v>3146</v>
      </c>
      <c r="F5170" t="s">
        <v>80</v>
      </c>
      <c r="G5170">
        <v>2000</v>
      </c>
      <c r="H5170">
        <v>10.53</v>
      </c>
      <c r="I5170">
        <v>21060</v>
      </c>
      <c r="J5170" t="s">
        <v>81</v>
      </c>
      <c r="K5170">
        <v>0.1081080627866442</v>
      </c>
      <c r="L5170">
        <v>10.8108</v>
      </c>
      <c r="M5170" t="s">
        <v>82</v>
      </c>
    </row>
    <row r="5171" spans="1:13">
      <c r="A5171" t="s">
        <v>3147</v>
      </c>
      <c r="B5171" t="s">
        <v>3148</v>
      </c>
      <c r="C5171" t="str">
        <f>TEXT(D5171, "mmm")</f>
        <v>Apr</v>
      </c>
      <c r="D5171" s="1">
        <v>45408</v>
      </c>
      <c r="E5171" t="s">
        <v>3149</v>
      </c>
      <c r="F5171" t="s">
        <v>128</v>
      </c>
      <c r="G5171">
        <v>6000</v>
      </c>
      <c r="H5171">
        <v>34.65</v>
      </c>
      <c r="I5171">
        <v>207900</v>
      </c>
      <c r="J5171" t="s">
        <v>86</v>
      </c>
      <c r="K5171">
        <v>8.2515816879746184E-2</v>
      </c>
      <c r="L5171">
        <v>8.2515999999999998</v>
      </c>
      <c r="M5171" t="s">
        <v>82</v>
      </c>
    </row>
    <row r="5172" spans="1:13">
      <c r="A5172" t="s">
        <v>1439</v>
      </c>
      <c r="B5172" t="s">
        <v>1440</v>
      </c>
      <c r="C5172" t="str">
        <f>TEXT(D5172, "mmm")</f>
        <v>Apr</v>
      </c>
      <c r="D5172" s="1">
        <v>45408</v>
      </c>
      <c r="E5172" t="s">
        <v>1442</v>
      </c>
      <c r="F5172" t="s">
        <v>101</v>
      </c>
      <c r="G5172">
        <v>88100</v>
      </c>
      <c r="H5172">
        <v>10.44</v>
      </c>
      <c r="I5172">
        <v>919764</v>
      </c>
      <c r="J5172" t="s">
        <v>81</v>
      </c>
      <c r="K5172">
        <v>0.1081080627866442</v>
      </c>
      <c r="L5172">
        <v>10.8108</v>
      </c>
      <c r="M5172" t="s">
        <v>82</v>
      </c>
    </row>
    <row r="5173" spans="1:13">
      <c r="A5173" t="s">
        <v>1439</v>
      </c>
      <c r="B5173" t="s">
        <v>1440</v>
      </c>
      <c r="C5173" t="str">
        <f>TEXT(D5173, "mmm")</f>
        <v>Apr</v>
      </c>
      <c r="D5173" s="1">
        <v>45408</v>
      </c>
      <c r="E5173" t="s">
        <v>1441</v>
      </c>
      <c r="F5173" t="s">
        <v>222</v>
      </c>
      <c r="G5173">
        <v>88100</v>
      </c>
      <c r="H5173">
        <v>10.44</v>
      </c>
      <c r="I5173">
        <v>919764</v>
      </c>
      <c r="J5173" t="s">
        <v>81</v>
      </c>
      <c r="K5173">
        <v>0.1081080627866442</v>
      </c>
      <c r="L5173">
        <v>10.8108</v>
      </c>
      <c r="M5173" t="s">
        <v>82</v>
      </c>
    </row>
    <row r="5174" spans="1:13">
      <c r="A5174" t="s">
        <v>1439</v>
      </c>
      <c r="B5174" t="s">
        <v>1440</v>
      </c>
      <c r="C5174" t="str">
        <f>TEXT(D5174, "mmm")</f>
        <v>Apr</v>
      </c>
      <c r="D5174" s="1">
        <v>45408</v>
      </c>
      <c r="E5174" t="s">
        <v>1443</v>
      </c>
      <c r="F5174" t="s">
        <v>314</v>
      </c>
      <c r="G5174">
        <v>88100</v>
      </c>
      <c r="H5174">
        <v>10.44</v>
      </c>
      <c r="I5174">
        <v>919764</v>
      </c>
      <c r="J5174" t="s">
        <v>81</v>
      </c>
      <c r="K5174">
        <v>0.1081080627866442</v>
      </c>
      <c r="L5174">
        <v>10.8108</v>
      </c>
      <c r="M5174" t="s">
        <v>82</v>
      </c>
    </row>
    <row r="5175" spans="1:13">
      <c r="A5175" t="s">
        <v>1439</v>
      </c>
      <c r="B5175" t="s">
        <v>1440</v>
      </c>
      <c r="C5175" t="str">
        <f>TEXT(D5175, "mmm")</f>
        <v>Apr</v>
      </c>
      <c r="D5175" s="1">
        <v>45408</v>
      </c>
      <c r="E5175" t="s">
        <v>1444</v>
      </c>
      <c r="F5175" t="s">
        <v>222</v>
      </c>
      <c r="G5175">
        <v>88100</v>
      </c>
      <c r="H5175">
        <v>10.44</v>
      </c>
      <c r="I5175">
        <v>919764</v>
      </c>
      <c r="J5175" t="s">
        <v>81</v>
      </c>
      <c r="K5175">
        <v>0.1081080627866442</v>
      </c>
      <c r="L5175">
        <v>10.8108</v>
      </c>
      <c r="M5175" t="s">
        <v>82</v>
      </c>
    </row>
    <row r="5176" spans="1:13">
      <c r="A5176" t="s">
        <v>902</v>
      </c>
      <c r="B5176" t="s">
        <v>903</v>
      </c>
      <c r="C5176" t="str">
        <f>TEXT(D5176, "mmm")</f>
        <v>Apr</v>
      </c>
      <c r="D5176" s="1">
        <v>45408</v>
      </c>
      <c r="E5176" t="s">
        <v>3150</v>
      </c>
      <c r="F5176" t="s">
        <v>80</v>
      </c>
      <c r="G5176">
        <v>7550</v>
      </c>
      <c r="H5176">
        <v>3.28</v>
      </c>
      <c r="I5176">
        <v>24764</v>
      </c>
      <c r="J5176" t="s">
        <v>81</v>
      </c>
      <c r="K5176">
        <v>0.28834350354347782</v>
      </c>
      <c r="L5176">
        <v>28.834399999999999</v>
      </c>
      <c r="M5176" t="s">
        <v>82</v>
      </c>
    </row>
    <row r="5177" spans="1:13">
      <c r="A5177" t="s">
        <v>2964</v>
      </c>
      <c r="B5177" t="s">
        <v>2965</v>
      </c>
      <c r="C5177" t="str">
        <f>TEXT(D5177, "mmm")</f>
        <v>Apr</v>
      </c>
      <c r="D5177" s="1">
        <v>45408</v>
      </c>
      <c r="E5177" t="s">
        <v>3151</v>
      </c>
      <c r="F5177" t="s">
        <v>101</v>
      </c>
      <c r="G5177">
        <v>179279</v>
      </c>
      <c r="H5177">
        <v>1.48</v>
      </c>
      <c r="I5177">
        <v>265332.92</v>
      </c>
      <c r="J5177" t="s">
        <v>81</v>
      </c>
      <c r="K5177">
        <v>8.8607630082533362E-2</v>
      </c>
      <c r="L5177">
        <v>8.8607999999999993</v>
      </c>
      <c r="M5177" t="s">
        <v>82</v>
      </c>
    </row>
    <row r="5178" spans="1:13">
      <c r="A5178" t="s">
        <v>2964</v>
      </c>
      <c r="B5178" t="s">
        <v>2965</v>
      </c>
      <c r="C5178" t="str">
        <f>TEXT(D5178, "mmm")</f>
        <v>Apr</v>
      </c>
      <c r="D5178" s="1">
        <v>45408</v>
      </c>
      <c r="E5178" t="s">
        <v>2966</v>
      </c>
      <c r="F5178" t="s">
        <v>101</v>
      </c>
      <c r="G5178">
        <v>179279</v>
      </c>
      <c r="H5178">
        <v>1.48</v>
      </c>
      <c r="I5178">
        <v>265332.92</v>
      </c>
      <c r="J5178" t="s">
        <v>81</v>
      </c>
      <c r="K5178">
        <v>8.8607630082533362E-2</v>
      </c>
      <c r="L5178">
        <v>8.8607999999999993</v>
      </c>
      <c r="M5178" t="s">
        <v>82</v>
      </c>
    </row>
    <row r="5179" spans="1:13">
      <c r="A5179" t="s">
        <v>3152</v>
      </c>
      <c r="B5179" t="s">
        <v>3153</v>
      </c>
      <c r="C5179" t="str">
        <f>TEXT(D5179, "mmm")</f>
        <v>Apr</v>
      </c>
      <c r="D5179" s="1">
        <v>45408</v>
      </c>
      <c r="E5179" t="s">
        <v>3154</v>
      </c>
      <c r="F5179" t="s">
        <v>101</v>
      </c>
      <c r="G5179">
        <v>145000</v>
      </c>
      <c r="H5179">
        <v>4.01</v>
      </c>
      <c r="I5179">
        <v>581450</v>
      </c>
      <c r="J5179" t="s">
        <v>86</v>
      </c>
      <c r="K5179">
        <v>-7.1428571428571397E-2</v>
      </c>
      <c r="L5179">
        <v>-7.1429</v>
      </c>
      <c r="M5179" t="s">
        <v>82</v>
      </c>
    </row>
    <row r="5180" spans="1:13">
      <c r="A5180" t="s">
        <v>725</v>
      </c>
      <c r="B5180" t="s">
        <v>726</v>
      </c>
      <c r="C5180" t="str">
        <f>TEXT(D5180, "mmm")</f>
        <v>Apr</v>
      </c>
      <c r="D5180" s="1">
        <v>45408</v>
      </c>
      <c r="E5180" t="s">
        <v>3155</v>
      </c>
      <c r="F5180" t="s">
        <v>118</v>
      </c>
      <c r="G5180">
        <v>810.39</v>
      </c>
      <c r="H5180">
        <v>15.4</v>
      </c>
      <c r="I5180">
        <v>12480.005999999999</v>
      </c>
      <c r="J5180" t="s">
        <v>81</v>
      </c>
      <c r="K5180">
        <v>6.4285731657161227E-2</v>
      </c>
      <c r="L5180">
        <v>6.4286000000000003</v>
      </c>
      <c r="M5180" t="s">
        <v>82</v>
      </c>
    </row>
    <row r="5181" spans="1:13">
      <c r="A5181" t="s">
        <v>123</v>
      </c>
      <c r="B5181" t="s">
        <v>124</v>
      </c>
      <c r="C5181" t="str">
        <f>TEXT(D5181, "mmm")</f>
        <v>Apr</v>
      </c>
      <c r="D5181" s="1">
        <v>45408</v>
      </c>
      <c r="E5181" t="s">
        <v>102</v>
      </c>
      <c r="F5181" t="s">
        <v>101</v>
      </c>
      <c r="G5181">
        <v>120304</v>
      </c>
      <c r="H5181">
        <v>13</v>
      </c>
      <c r="I5181">
        <v>1563952</v>
      </c>
      <c r="J5181" t="s">
        <v>86</v>
      </c>
      <c r="K5181">
        <v>6.7849019738440708E-2</v>
      </c>
      <c r="L5181">
        <v>6.7849000000000004</v>
      </c>
      <c r="M5181" t="s">
        <v>82</v>
      </c>
    </row>
    <row r="5182" spans="1:13">
      <c r="A5182" t="s">
        <v>123</v>
      </c>
      <c r="B5182" t="s">
        <v>124</v>
      </c>
      <c r="C5182" t="str">
        <f>TEXT(D5182, "mmm")</f>
        <v>Apr</v>
      </c>
      <c r="D5182" s="1">
        <v>45408</v>
      </c>
      <c r="E5182" t="s">
        <v>100</v>
      </c>
      <c r="F5182" t="s">
        <v>101</v>
      </c>
      <c r="G5182">
        <v>120304</v>
      </c>
      <c r="H5182">
        <v>13</v>
      </c>
      <c r="I5182">
        <v>1563952</v>
      </c>
      <c r="J5182" t="s">
        <v>86</v>
      </c>
      <c r="K5182">
        <v>6.7849019738440708E-2</v>
      </c>
      <c r="L5182">
        <v>6.7849000000000004</v>
      </c>
      <c r="M5182" t="s">
        <v>82</v>
      </c>
    </row>
    <row r="5183" spans="1:13">
      <c r="A5183" t="s">
        <v>185</v>
      </c>
      <c r="B5183" t="s">
        <v>186</v>
      </c>
      <c r="C5183" t="str">
        <f>TEXT(D5183, "mmm")</f>
        <v>Apr</v>
      </c>
      <c r="D5183" s="1">
        <v>45408</v>
      </c>
      <c r="E5183" t="s">
        <v>1760</v>
      </c>
      <c r="F5183" t="s">
        <v>276</v>
      </c>
      <c r="G5183">
        <v>3857</v>
      </c>
      <c r="H5183">
        <v>14.59</v>
      </c>
      <c r="I5183">
        <v>56273.63</v>
      </c>
      <c r="J5183" t="s">
        <v>81</v>
      </c>
      <c r="K5183">
        <v>6.8870495692701539E-2</v>
      </c>
      <c r="L5183">
        <v>6.8869999999999996</v>
      </c>
      <c r="M5183" t="s">
        <v>82</v>
      </c>
    </row>
    <row r="5184" spans="1:13">
      <c r="A5184" t="s">
        <v>185</v>
      </c>
      <c r="B5184" t="s">
        <v>186</v>
      </c>
      <c r="C5184" t="str">
        <f>TEXT(D5184, "mmm")</f>
        <v>Apr</v>
      </c>
      <c r="D5184" s="1">
        <v>45408</v>
      </c>
      <c r="E5184" t="s">
        <v>1760</v>
      </c>
      <c r="F5184" t="s">
        <v>276</v>
      </c>
      <c r="G5184">
        <v>2047</v>
      </c>
      <c r="H5184">
        <v>14.62</v>
      </c>
      <c r="I5184">
        <v>29927.14</v>
      </c>
      <c r="J5184" t="s">
        <v>81</v>
      </c>
      <c r="K5184">
        <v>6.8870495692701539E-2</v>
      </c>
      <c r="L5184">
        <v>6.8869999999999996</v>
      </c>
      <c r="M5184" t="s">
        <v>82</v>
      </c>
    </row>
    <row r="5185" spans="1:13">
      <c r="A5185" t="s">
        <v>185</v>
      </c>
      <c r="B5185" t="s">
        <v>186</v>
      </c>
      <c r="C5185" t="str">
        <f>TEXT(D5185, "mmm")</f>
        <v>Apr</v>
      </c>
      <c r="D5185" s="1">
        <v>45408</v>
      </c>
      <c r="E5185" t="s">
        <v>1760</v>
      </c>
      <c r="F5185" t="s">
        <v>276</v>
      </c>
      <c r="G5185">
        <v>2319</v>
      </c>
      <c r="H5185">
        <v>14.58</v>
      </c>
      <c r="I5185">
        <v>33811.019999999997</v>
      </c>
      <c r="J5185" t="s">
        <v>81</v>
      </c>
      <c r="K5185">
        <v>6.8870495692701539E-2</v>
      </c>
      <c r="L5185">
        <v>6.8869999999999996</v>
      </c>
      <c r="M5185" t="s">
        <v>82</v>
      </c>
    </row>
    <row r="5186" spans="1:13">
      <c r="A5186" t="s">
        <v>185</v>
      </c>
      <c r="B5186" t="s">
        <v>186</v>
      </c>
      <c r="C5186" t="str">
        <f>TEXT(D5186, "mmm")</f>
        <v>Apr</v>
      </c>
      <c r="D5186" s="1">
        <v>45408</v>
      </c>
      <c r="E5186" t="s">
        <v>1760</v>
      </c>
      <c r="F5186" t="s">
        <v>276</v>
      </c>
      <c r="G5186">
        <v>1418</v>
      </c>
      <c r="H5186">
        <v>14.55</v>
      </c>
      <c r="I5186">
        <v>20631.900000000001</v>
      </c>
      <c r="J5186" t="s">
        <v>81</v>
      </c>
      <c r="K5186">
        <v>6.8870495692701539E-2</v>
      </c>
      <c r="L5186">
        <v>6.8869999999999996</v>
      </c>
      <c r="M5186" t="s">
        <v>82</v>
      </c>
    </row>
    <row r="5187" spans="1:13">
      <c r="A5187" t="s">
        <v>185</v>
      </c>
      <c r="B5187" t="s">
        <v>186</v>
      </c>
      <c r="C5187" t="str">
        <f>TEXT(D5187, "mmm")</f>
        <v>Apr</v>
      </c>
      <c r="D5187" s="1">
        <v>45408</v>
      </c>
      <c r="E5187" t="s">
        <v>1760</v>
      </c>
      <c r="F5187" t="s">
        <v>276</v>
      </c>
      <c r="G5187">
        <v>4500</v>
      </c>
      <c r="H5187">
        <v>14.6</v>
      </c>
      <c r="I5187">
        <v>65700</v>
      </c>
      <c r="J5187" t="s">
        <v>81</v>
      </c>
      <c r="K5187">
        <v>6.8870495692701539E-2</v>
      </c>
      <c r="L5187">
        <v>6.8869999999999996</v>
      </c>
      <c r="M5187" t="s">
        <v>82</v>
      </c>
    </row>
    <row r="5188" spans="1:13">
      <c r="A5188" t="s">
        <v>3031</v>
      </c>
      <c r="B5188" t="s">
        <v>3032</v>
      </c>
      <c r="C5188" t="str">
        <f>TEXT(D5188, "mmm")</f>
        <v>Apr</v>
      </c>
      <c r="D5188" s="1">
        <v>45408</v>
      </c>
      <c r="E5188" t="s">
        <v>3156</v>
      </c>
      <c r="F5188" t="s">
        <v>118</v>
      </c>
      <c r="G5188">
        <v>1900</v>
      </c>
      <c r="H5188">
        <v>14.98</v>
      </c>
      <c r="I5188">
        <v>28462</v>
      </c>
      <c r="J5188" t="s">
        <v>86</v>
      </c>
      <c r="K5188">
        <v>1.3333441552861199E-2</v>
      </c>
      <c r="L5188">
        <v>1.3332999999999999</v>
      </c>
      <c r="M5188" t="s">
        <v>82</v>
      </c>
    </row>
    <row r="5189" spans="1:13">
      <c r="A5189" t="s">
        <v>3157</v>
      </c>
      <c r="B5189" t="s">
        <v>3158</v>
      </c>
      <c r="C5189" t="str">
        <f>TEXT(D5189, "mmm")</f>
        <v>Apr</v>
      </c>
      <c r="D5189" s="1">
        <v>45408</v>
      </c>
      <c r="E5189" t="s">
        <v>3159</v>
      </c>
      <c r="F5189" t="s">
        <v>80</v>
      </c>
      <c r="G5189">
        <v>695</v>
      </c>
      <c r="H5189">
        <v>23.85</v>
      </c>
      <c r="I5189">
        <v>16575.75</v>
      </c>
      <c r="J5189" t="s">
        <v>81</v>
      </c>
      <c r="K5189">
        <v>6.3014005151522445E-2</v>
      </c>
      <c r="L5189">
        <v>6.3014000000000001</v>
      </c>
      <c r="M5189" t="s">
        <v>82</v>
      </c>
    </row>
    <row r="5190" spans="1:13">
      <c r="A5190" t="s">
        <v>3129</v>
      </c>
      <c r="B5190" t="s">
        <v>3130</v>
      </c>
      <c r="C5190" t="str">
        <f>TEXT(D5190, "mmm")</f>
        <v>Apr</v>
      </c>
      <c r="D5190" s="1">
        <v>45408</v>
      </c>
      <c r="E5190" t="s">
        <v>3160</v>
      </c>
      <c r="F5190" t="s">
        <v>118</v>
      </c>
      <c r="G5190">
        <v>15000</v>
      </c>
      <c r="H5190">
        <v>64.290000000000006</v>
      </c>
      <c r="I5190">
        <v>964350.00000000012</v>
      </c>
      <c r="J5190" t="s">
        <v>86</v>
      </c>
      <c r="K5190">
        <v>0.12520803808277911</v>
      </c>
      <c r="L5190">
        <v>12.520799999999999</v>
      </c>
      <c r="M5190" t="s">
        <v>82</v>
      </c>
    </row>
    <row r="5191" spans="1:13">
      <c r="A5191" t="s">
        <v>2959</v>
      </c>
      <c r="B5191" t="s">
        <v>2960</v>
      </c>
      <c r="C5191" t="str">
        <f>TEXT(D5191, "mmm")</f>
        <v>Apr</v>
      </c>
      <c r="D5191" s="1">
        <v>45408</v>
      </c>
      <c r="E5191" t="s">
        <v>2962</v>
      </c>
      <c r="F5191" t="s">
        <v>101</v>
      </c>
      <c r="G5191">
        <v>61598</v>
      </c>
      <c r="H5191">
        <v>2.78</v>
      </c>
      <c r="I5191">
        <v>171242.44</v>
      </c>
      <c r="J5191" t="s">
        <v>86</v>
      </c>
      <c r="K5191">
        <v>9.655171109720051E-2</v>
      </c>
      <c r="L5191">
        <v>9.6552000000000007</v>
      </c>
      <c r="M5191" t="s">
        <v>82</v>
      </c>
    </row>
    <row r="5192" spans="1:13">
      <c r="A5192" t="s">
        <v>2959</v>
      </c>
      <c r="B5192" t="s">
        <v>2960</v>
      </c>
      <c r="C5192" t="str">
        <f>TEXT(D5192, "mmm")</f>
        <v>Apr</v>
      </c>
      <c r="D5192" s="1">
        <v>45408</v>
      </c>
      <c r="E5192" t="s">
        <v>2961</v>
      </c>
      <c r="F5192" t="s">
        <v>101</v>
      </c>
      <c r="G5192">
        <v>61598</v>
      </c>
      <c r="H5192">
        <v>2.78</v>
      </c>
      <c r="I5192">
        <v>171242.44</v>
      </c>
      <c r="J5192" t="s">
        <v>86</v>
      </c>
      <c r="K5192">
        <v>9.655171109720051E-2</v>
      </c>
      <c r="L5192">
        <v>9.6552000000000007</v>
      </c>
      <c r="M5192" t="s">
        <v>82</v>
      </c>
    </row>
    <row r="5193" spans="1:13">
      <c r="A5193" t="s">
        <v>1742</v>
      </c>
      <c r="B5193" t="s">
        <v>1743</v>
      </c>
      <c r="C5193" t="str">
        <f>TEXT(D5193, "mmm")</f>
        <v>Apr</v>
      </c>
      <c r="D5193" s="1">
        <v>45408</v>
      </c>
      <c r="E5193" t="s">
        <v>111</v>
      </c>
      <c r="F5193" t="s">
        <v>101</v>
      </c>
      <c r="G5193">
        <v>11300</v>
      </c>
      <c r="H5193">
        <v>22.2</v>
      </c>
      <c r="I5193">
        <v>250860</v>
      </c>
      <c r="J5193" t="s">
        <v>81</v>
      </c>
      <c r="K5193">
        <v>2.9751334932276441E-2</v>
      </c>
      <c r="L5193">
        <v>2.9750999999999999</v>
      </c>
      <c r="M5193" t="s">
        <v>82</v>
      </c>
    </row>
    <row r="5194" spans="1:13">
      <c r="A5194" t="s">
        <v>1742</v>
      </c>
      <c r="B5194" t="s">
        <v>1743</v>
      </c>
      <c r="C5194" t="str">
        <f>TEXT(D5194, "mmm")</f>
        <v>Apr</v>
      </c>
      <c r="D5194" s="1">
        <v>45408</v>
      </c>
      <c r="E5194" t="s">
        <v>109</v>
      </c>
      <c r="F5194" t="s">
        <v>101</v>
      </c>
      <c r="G5194">
        <v>11300</v>
      </c>
      <c r="H5194">
        <v>22.2</v>
      </c>
      <c r="I5194">
        <v>250860</v>
      </c>
      <c r="J5194" t="s">
        <v>81</v>
      </c>
      <c r="K5194">
        <v>2.9751334932276441E-2</v>
      </c>
      <c r="L5194">
        <v>2.9750999999999999</v>
      </c>
      <c r="M5194" t="s">
        <v>82</v>
      </c>
    </row>
    <row r="5195" spans="1:13">
      <c r="A5195" t="s">
        <v>1742</v>
      </c>
      <c r="B5195" t="s">
        <v>1743</v>
      </c>
      <c r="C5195" t="str">
        <f>TEXT(D5195, "mmm")</f>
        <v>Apr</v>
      </c>
      <c r="D5195" s="1">
        <v>45408</v>
      </c>
      <c r="E5195" t="s">
        <v>110</v>
      </c>
      <c r="F5195" t="s">
        <v>101</v>
      </c>
      <c r="G5195">
        <v>11300</v>
      </c>
      <c r="H5195">
        <v>22.2</v>
      </c>
      <c r="I5195">
        <v>250860</v>
      </c>
      <c r="J5195" t="s">
        <v>81</v>
      </c>
      <c r="K5195">
        <v>2.9751334932276441E-2</v>
      </c>
      <c r="L5195">
        <v>2.9750999999999999</v>
      </c>
      <c r="M5195" t="s">
        <v>82</v>
      </c>
    </row>
    <row r="5196" spans="1:13">
      <c r="A5196" t="s">
        <v>3161</v>
      </c>
      <c r="B5196" t="s">
        <v>3162</v>
      </c>
      <c r="C5196" t="str">
        <f>TEXT(D5196, "mmm")</f>
        <v>Apr</v>
      </c>
      <c r="D5196" s="1">
        <v>45411</v>
      </c>
      <c r="E5196" t="s">
        <v>3163</v>
      </c>
      <c r="F5196" t="s">
        <v>80</v>
      </c>
      <c r="G5196">
        <v>71429</v>
      </c>
      <c r="H5196">
        <v>28</v>
      </c>
      <c r="I5196">
        <v>2000012</v>
      </c>
      <c r="J5196" t="s">
        <v>86</v>
      </c>
      <c r="K5196">
        <v>-5.9177473190368042E-2</v>
      </c>
      <c r="L5196">
        <v>-5.9177</v>
      </c>
      <c r="M5196" t="s">
        <v>82</v>
      </c>
    </row>
    <row r="5197" spans="1:13">
      <c r="A5197" t="s">
        <v>680</v>
      </c>
      <c r="B5197" t="s">
        <v>681</v>
      </c>
      <c r="C5197" t="str">
        <f>TEXT(D5197, "mmm")</f>
        <v>Apr</v>
      </c>
      <c r="D5197" s="1">
        <v>45411</v>
      </c>
      <c r="E5197" t="s">
        <v>682</v>
      </c>
      <c r="F5197" t="s">
        <v>80</v>
      </c>
      <c r="G5197">
        <v>750</v>
      </c>
      <c r="H5197">
        <v>20.7</v>
      </c>
      <c r="I5197">
        <v>15525</v>
      </c>
      <c r="J5197" t="s">
        <v>81</v>
      </c>
      <c r="K5197">
        <v>4.5611785985846247E-2</v>
      </c>
      <c r="L5197">
        <v>4.5612000000000004</v>
      </c>
      <c r="M5197" t="s">
        <v>82</v>
      </c>
    </row>
    <row r="5198" spans="1:13">
      <c r="A5198" t="s">
        <v>680</v>
      </c>
      <c r="B5198" t="s">
        <v>681</v>
      </c>
      <c r="C5198" t="str">
        <f>TEXT(D5198, "mmm")</f>
        <v>Apr</v>
      </c>
      <c r="D5198" s="1">
        <v>45411</v>
      </c>
      <c r="E5198" t="s">
        <v>682</v>
      </c>
      <c r="F5198" t="s">
        <v>80</v>
      </c>
      <c r="G5198">
        <v>750</v>
      </c>
      <c r="H5198">
        <v>20.76</v>
      </c>
      <c r="I5198">
        <v>15570</v>
      </c>
      <c r="J5198" t="s">
        <v>81</v>
      </c>
      <c r="K5198">
        <v>4.5611785985846247E-2</v>
      </c>
      <c r="L5198">
        <v>4.5612000000000004</v>
      </c>
      <c r="M5198" t="s">
        <v>82</v>
      </c>
    </row>
    <row r="5199" spans="1:13">
      <c r="A5199" t="s">
        <v>680</v>
      </c>
      <c r="B5199" t="s">
        <v>681</v>
      </c>
      <c r="C5199" t="str">
        <f>TEXT(D5199, "mmm")</f>
        <v>Apr</v>
      </c>
      <c r="D5199" s="1">
        <v>45411</v>
      </c>
      <c r="E5199" t="s">
        <v>682</v>
      </c>
      <c r="F5199" t="s">
        <v>80</v>
      </c>
      <c r="G5199">
        <v>750</v>
      </c>
      <c r="H5199">
        <v>20.79</v>
      </c>
      <c r="I5199">
        <v>15592.5</v>
      </c>
      <c r="J5199" t="s">
        <v>81</v>
      </c>
      <c r="K5199">
        <v>4.5611785985846247E-2</v>
      </c>
      <c r="L5199">
        <v>4.5612000000000004</v>
      </c>
      <c r="M5199" t="s">
        <v>82</v>
      </c>
    </row>
    <row r="5200" spans="1:13">
      <c r="A5200" t="s">
        <v>680</v>
      </c>
      <c r="B5200" t="s">
        <v>681</v>
      </c>
      <c r="C5200" t="str">
        <f>TEXT(D5200, "mmm")</f>
        <v>Apr</v>
      </c>
      <c r="D5200" s="1">
        <v>45411</v>
      </c>
      <c r="E5200" t="s">
        <v>682</v>
      </c>
      <c r="F5200" t="s">
        <v>80</v>
      </c>
      <c r="G5200">
        <v>750</v>
      </c>
      <c r="H5200">
        <v>20.84</v>
      </c>
      <c r="I5200">
        <v>15630</v>
      </c>
      <c r="J5200" t="s">
        <v>81</v>
      </c>
      <c r="K5200">
        <v>4.5611785985846247E-2</v>
      </c>
      <c r="L5200">
        <v>4.5612000000000004</v>
      </c>
      <c r="M5200" t="s">
        <v>82</v>
      </c>
    </row>
    <row r="5201" spans="1:13">
      <c r="A5201" t="s">
        <v>680</v>
      </c>
      <c r="B5201" t="s">
        <v>681</v>
      </c>
      <c r="C5201" t="str">
        <f>TEXT(D5201, "mmm")</f>
        <v>Apr</v>
      </c>
      <c r="D5201" s="1">
        <v>45411</v>
      </c>
      <c r="E5201" t="s">
        <v>682</v>
      </c>
      <c r="F5201" t="s">
        <v>80</v>
      </c>
      <c r="G5201">
        <v>800</v>
      </c>
      <c r="H5201">
        <v>20.92</v>
      </c>
      <c r="I5201">
        <v>16736</v>
      </c>
      <c r="J5201" t="s">
        <v>81</v>
      </c>
      <c r="K5201">
        <v>4.5611785985846247E-2</v>
      </c>
      <c r="L5201">
        <v>4.5612000000000004</v>
      </c>
      <c r="M5201" t="s">
        <v>82</v>
      </c>
    </row>
    <row r="5202" spans="1:13">
      <c r="A5202" t="s">
        <v>680</v>
      </c>
      <c r="B5202" t="s">
        <v>681</v>
      </c>
      <c r="C5202" t="str">
        <f>TEXT(D5202, "mmm")</f>
        <v>Apr</v>
      </c>
      <c r="D5202" s="1">
        <v>45411</v>
      </c>
      <c r="E5202" t="s">
        <v>682</v>
      </c>
      <c r="F5202" t="s">
        <v>80</v>
      </c>
      <c r="G5202">
        <v>800</v>
      </c>
      <c r="H5202">
        <v>20.92</v>
      </c>
      <c r="I5202">
        <v>16736</v>
      </c>
      <c r="J5202" t="s">
        <v>81</v>
      </c>
      <c r="K5202">
        <v>4.5611785985846247E-2</v>
      </c>
      <c r="L5202">
        <v>4.5612000000000004</v>
      </c>
      <c r="M5202" t="s">
        <v>82</v>
      </c>
    </row>
    <row r="5203" spans="1:13">
      <c r="A5203" t="s">
        <v>680</v>
      </c>
      <c r="B5203" t="s">
        <v>681</v>
      </c>
      <c r="C5203" t="str">
        <f>TEXT(D5203, "mmm")</f>
        <v>Apr</v>
      </c>
      <c r="D5203" s="1">
        <v>45411</v>
      </c>
      <c r="E5203" t="s">
        <v>682</v>
      </c>
      <c r="F5203" t="s">
        <v>80</v>
      </c>
      <c r="G5203">
        <v>765</v>
      </c>
      <c r="H5203">
        <v>20.87</v>
      </c>
      <c r="I5203">
        <v>15965.55</v>
      </c>
      <c r="J5203" t="s">
        <v>81</v>
      </c>
      <c r="K5203">
        <v>4.5611785985846247E-2</v>
      </c>
      <c r="L5203">
        <v>4.5612000000000004</v>
      </c>
      <c r="M5203" t="s">
        <v>82</v>
      </c>
    </row>
    <row r="5204" spans="1:13">
      <c r="A5204" t="s">
        <v>680</v>
      </c>
      <c r="B5204" t="s">
        <v>681</v>
      </c>
      <c r="C5204" t="str">
        <f>TEXT(D5204, "mmm")</f>
        <v>Apr</v>
      </c>
      <c r="D5204" s="1">
        <v>45411</v>
      </c>
      <c r="E5204" t="s">
        <v>682</v>
      </c>
      <c r="F5204" t="s">
        <v>80</v>
      </c>
      <c r="G5204">
        <v>500</v>
      </c>
      <c r="H5204">
        <v>20.66</v>
      </c>
      <c r="I5204">
        <v>10330</v>
      </c>
      <c r="J5204" t="s">
        <v>81</v>
      </c>
      <c r="K5204">
        <v>4.5611785985846247E-2</v>
      </c>
      <c r="L5204">
        <v>4.5612000000000004</v>
      </c>
      <c r="M5204" t="s">
        <v>82</v>
      </c>
    </row>
    <row r="5205" spans="1:13">
      <c r="A5205" t="s">
        <v>680</v>
      </c>
      <c r="B5205" t="s">
        <v>681</v>
      </c>
      <c r="C5205" t="str">
        <f>TEXT(D5205, "mmm")</f>
        <v>Apr</v>
      </c>
      <c r="D5205" s="1">
        <v>45411</v>
      </c>
      <c r="E5205" t="s">
        <v>682</v>
      </c>
      <c r="F5205" t="s">
        <v>80</v>
      </c>
      <c r="G5205">
        <v>500</v>
      </c>
      <c r="H5205">
        <v>20.6</v>
      </c>
      <c r="I5205">
        <v>10300</v>
      </c>
      <c r="J5205" t="s">
        <v>81</v>
      </c>
      <c r="K5205">
        <v>4.5611785985846247E-2</v>
      </c>
      <c r="L5205">
        <v>4.5612000000000004</v>
      </c>
      <c r="M5205" t="s">
        <v>82</v>
      </c>
    </row>
    <row r="5206" spans="1:13">
      <c r="A5206" t="s">
        <v>680</v>
      </c>
      <c r="B5206" t="s">
        <v>681</v>
      </c>
      <c r="C5206" t="str">
        <f>TEXT(D5206, "mmm")</f>
        <v>Apr</v>
      </c>
      <c r="D5206" s="1">
        <v>45411</v>
      </c>
      <c r="E5206" t="s">
        <v>682</v>
      </c>
      <c r="F5206" t="s">
        <v>80</v>
      </c>
      <c r="G5206">
        <v>500</v>
      </c>
      <c r="H5206">
        <v>20.66</v>
      </c>
      <c r="I5206">
        <v>10330</v>
      </c>
      <c r="J5206" t="s">
        <v>81</v>
      </c>
      <c r="K5206">
        <v>4.5611785985846247E-2</v>
      </c>
      <c r="L5206">
        <v>4.5612000000000004</v>
      </c>
      <c r="M5206" t="s">
        <v>82</v>
      </c>
    </row>
    <row r="5207" spans="1:13">
      <c r="A5207" t="s">
        <v>680</v>
      </c>
      <c r="B5207" t="s">
        <v>681</v>
      </c>
      <c r="C5207" t="str">
        <f>TEXT(D5207, "mmm")</f>
        <v>Apr</v>
      </c>
      <c r="D5207" s="1">
        <v>45411</v>
      </c>
      <c r="E5207" t="s">
        <v>682</v>
      </c>
      <c r="F5207" t="s">
        <v>80</v>
      </c>
      <c r="G5207">
        <v>500</v>
      </c>
      <c r="H5207">
        <v>20.63</v>
      </c>
      <c r="I5207">
        <v>10315</v>
      </c>
      <c r="J5207" t="s">
        <v>81</v>
      </c>
      <c r="K5207">
        <v>4.5611785985846247E-2</v>
      </c>
      <c r="L5207">
        <v>4.5612000000000004</v>
      </c>
      <c r="M5207" t="s">
        <v>82</v>
      </c>
    </row>
    <row r="5208" spans="1:13">
      <c r="A5208" t="s">
        <v>680</v>
      </c>
      <c r="B5208" t="s">
        <v>681</v>
      </c>
      <c r="C5208" t="str">
        <f>TEXT(D5208, "mmm")</f>
        <v>Apr</v>
      </c>
      <c r="D5208" s="1">
        <v>45411</v>
      </c>
      <c r="E5208" t="s">
        <v>682</v>
      </c>
      <c r="F5208" t="s">
        <v>80</v>
      </c>
      <c r="G5208">
        <v>732</v>
      </c>
      <c r="H5208">
        <v>20.62</v>
      </c>
      <c r="I5208">
        <v>15093.84</v>
      </c>
      <c r="J5208" t="s">
        <v>81</v>
      </c>
      <c r="K5208">
        <v>4.5611785985846247E-2</v>
      </c>
      <c r="L5208">
        <v>4.5612000000000004</v>
      </c>
      <c r="M5208" t="s">
        <v>82</v>
      </c>
    </row>
    <row r="5209" spans="1:13">
      <c r="A5209" t="s">
        <v>680</v>
      </c>
      <c r="B5209" t="s">
        <v>681</v>
      </c>
      <c r="C5209" t="str">
        <f>TEXT(D5209, "mmm")</f>
        <v>Apr</v>
      </c>
      <c r="D5209" s="1">
        <v>45411</v>
      </c>
      <c r="E5209" t="s">
        <v>682</v>
      </c>
      <c r="F5209" t="s">
        <v>80</v>
      </c>
      <c r="G5209">
        <v>720</v>
      </c>
      <c r="H5209">
        <v>20.61</v>
      </c>
      <c r="I5209">
        <v>14839.2</v>
      </c>
      <c r="J5209" t="s">
        <v>81</v>
      </c>
      <c r="K5209">
        <v>4.5611785985846247E-2</v>
      </c>
      <c r="L5209">
        <v>4.5612000000000004</v>
      </c>
      <c r="M5209" t="s">
        <v>82</v>
      </c>
    </row>
    <row r="5210" spans="1:13">
      <c r="A5210" t="s">
        <v>680</v>
      </c>
      <c r="B5210" t="s">
        <v>681</v>
      </c>
      <c r="C5210" t="str">
        <f>TEXT(D5210, "mmm")</f>
        <v>Apr</v>
      </c>
      <c r="D5210" s="1">
        <v>45411</v>
      </c>
      <c r="E5210" t="s">
        <v>682</v>
      </c>
      <c r="F5210" t="s">
        <v>80</v>
      </c>
      <c r="G5210">
        <v>2250</v>
      </c>
      <c r="H5210">
        <v>20.69</v>
      </c>
      <c r="I5210">
        <v>46552.5</v>
      </c>
      <c r="J5210" t="s">
        <v>86</v>
      </c>
      <c r="K5210">
        <v>4.5611785985846247E-2</v>
      </c>
      <c r="L5210">
        <v>4.5612000000000004</v>
      </c>
      <c r="M5210" t="s">
        <v>82</v>
      </c>
    </row>
    <row r="5211" spans="1:13">
      <c r="A5211" t="s">
        <v>2546</v>
      </c>
      <c r="B5211" t="s">
        <v>2547</v>
      </c>
      <c r="C5211" t="str">
        <f>TEXT(D5211, "mmm")</f>
        <v>Apr</v>
      </c>
      <c r="D5211" s="1">
        <v>45411</v>
      </c>
      <c r="E5211" t="s">
        <v>102</v>
      </c>
      <c r="F5211" t="s">
        <v>101</v>
      </c>
      <c r="G5211">
        <v>15132</v>
      </c>
      <c r="H5211">
        <v>17.37</v>
      </c>
      <c r="I5211">
        <v>262842.84000000003</v>
      </c>
      <c r="J5211" t="s">
        <v>81</v>
      </c>
      <c r="K5211">
        <v>0.10034594156773551</v>
      </c>
      <c r="L5211">
        <v>10.034599999999999</v>
      </c>
      <c r="M5211" t="s">
        <v>82</v>
      </c>
    </row>
    <row r="5212" spans="1:13">
      <c r="A5212" t="s">
        <v>2546</v>
      </c>
      <c r="B5212" t="s">
        <v>2547</v>
      </c>
      <c r="C5212" t="str">
        <f>TEXT(D5212, "mmm")</f>
        <v>Apr</v>
      </c>
      <c r="D5212" s="1">
        <v>45411</v>
      </c>
      <c r="E5212" t="s">
        <v>100</v>
      </c>
      <c r="F5212" t="s">
        <v>101</v>
      </c>
      <c r="G5212">
        <v>15132</v>
      </c>
      <c r="H5212">
        <v>17.37</v>
      </c>
      <c r="I5212">
        <v>262842.84000000003</v>
      </c>
      <c r="J5212" t="s">
        <v>81</v>
      </c>
      <c r="K5212">
        <v>0.10034594156773551</v>
      </c>
      <c r="L5212">
        <v>10.034599999999999</v>
      </c>
      <c r="M5212" t="s">
        <v>82</v>
      </c>
    </row>
    <row r="5213" spans="1:13">
      <c r="A5213" t="s">
        <v>3164</v>
      </c>
      <c r="B5213" t="s">
        <v>3165</v>
      </c>
      <c r="C5213" t="str">
        <f>TEXT(D5213, "mmm")</f>
        <v>Apr</v>
      </c>
      <c r="D5213" s="1">
        <v>45411</v>
      </c>
      <c r="E5213" t="s">
        <v>3166</v>
      </c>
      <c r="F5213" t="s">
        <v>217</v>
      </c>
      <c r="G5213">
        <v>196731</v>
      </c>
      <c r="H5213">
        <v>0.09</v>
      </c>
      <c r="I5213">
        <v>17705.79</v>
      </c>
      <c r="J5213" t="s">
        <v>81</v>
      </c>
      <c r="K5213">
        <v>0.65000004097819275</v>
      </c>
      <c r="L5213">
        <v>65</v>
      </c>
      <c r="M5213" t="s">
        <v>82</v>
      </c>
    </row>
    <row r="5214" spans="1:13">
      <c r="A5214" t="s">
        <v>1751</v>
      </c>
      <c r="B5214" t="s">
        <v>1752</v>
      </c>
      <c r="C5214" t="str">
        <f>TEXT(D5214, "mmm")</f>
        <v>Apr</v>
      </c>
      <c r="D5214" s="1">
        <v>45411</v>
      </c>
      <c r="E5214" t="s">
        <v>1753</v>
      </c>
      <c r="F5214" t="s">
        <v>128</v>
      </c>
      <c r="G5214">
        <v>700</v>
      </c>
      <c r="H5214">
        <v>16.14</v>
      </c>
      <c r="I5214">
        <v>11298</v>
      </c>
      <c r="J5214" t="s">
        <v>81</v>
      </c>
      <c r="K5214">
        <v>0.1020262958858822</v>
      </c>
      <c r="L5214">
        <v>10.2026</v>
      </c>
      <c r="M5214" t="s">
        <v>82</v>
      </c>
    </row>
    <row r="5215" spans="1:13">
      <c r="A5215" t="s">
        <v>3167</v>
      </c>
      <c r="B5215" t="s">
        <v>3168</v>
      </c>
      <c r="C5215" t="str">
        <f>TEXT(D5215, "mmm")</f>
        <v>Apr</v>
      </c>
      <c r="D5215" s="1">
        <v>45411</v>
      </c>
      <c r="E5215" t="s">
        <v>3169</v>
      </c>
      <c r="F5215" t="s">
        <v>80</v>
      </c>
      <c r="G5215">
        <v>2218</v>
      </c>
      <c r="H5215">
        <v>4.58</v>
      </c>
      <c r="I5215">
        <v>10158.44</v>
      </c>
      <c r="J5215" t="s">
        <v>81</v>
      </c>
      <c r="K5215">
        <v>-5.8823523722262523E-2</v>
      </c>
      <c r="L5215">
        <v>-5.8823999999999996</v>
      </c>
      <c r="M5215" t="s">
        <v>82</v>
      </c>
    </row>
    <row r="5216" spans="1:13">
      <c r="A5216" t="s">
        <v>3164</v>
      </c>
      <c r="B5216" t="s">
        <v>3165</v>
      </c>
      <c r="C5216" t="str">
        <f>TEXT(D5216, "mmm")</f>
        <v>Apr</v>
      </c>
      <c r="D5216" s="1">
        <v>45411</v>
      </c>
      <c r="E5216" t="s">
        <v>3166</v>
      </c>
      <c r="F5216" t="s">
        <v>217</v>
      </c>
      <c r="G5216">
        <v>191000</v>
      </c>
      <c r="H5216">
        <v>0.09</v>
      </c>
      <c r="I5216">
        <v>17190</v>
      </c>
      <c r="J5216" t="s">
        <v>81</v>
      </c>
      <c r="K5216">
        <v>0.65000004097819275</v>
      </c>
      <c r="L5216">
        <v>65</v>
      </c>
      <c r="M5216" t="s">
        <v>82</v>
      </c>
    </row>
    <row r="5217" spans="1:13">
      <c r="A5217" t="s">
        <v>185</v>
      </c>
      <c r="B5217" t="s">
        <v>186</v>
      </c>
      <c r="C5217" t="str">
        <f>TEXT(D5217, "mmm")</f>
        <v>Apr</v>
      </c>
      <c r="D5217" s="1">
        <v>45411</v>
      </c>
      <c r="E5217" t="s">
        <v>3170</v>
      </c>
      <c r="F5217" t="s">
        <v>118</v>
      </c>
      <c r="G5217">
        <v>6900</v>
      </c>
      <c r="H5217">
        <v>14.5</v>
      </c>
      <c r="I5217">
        <v>100050</v>
      </c>
      <c r="J5217" t="s">
        <v>86</v>
      </c>
      <c r="K5217">
        <v>5.1124809772866257E-2</v>
      </c>
      <c r="L5217">
        <v>5.1124999999999998</v>
      </c>
      <c r="M5217" t="s">
        <v>82</v>
      </c>
    </row>
    <row r="5218" spans="1:13">
      <c r="A5218" t="s">
        <v>3171</v>
      </c>
      <c r="B5218" t="s">
        <v>3172</v>
      </c>
      <c r="C5218" t="str">
        <f>TEXT(D5218, "mmm")</f>
        <v>Apr</v>
      </c>
      <c r="D5218" s="1">
        <v>45411</v>
      </c>
      <c r="E5218" t="s">
        <v>3173</v>
      </c>
      <c r="F5218" t="s">
        <v>426</v>
      </c>
      <c r="G5218">
        <v>10000</v>
      </c>
      <c r="H5218">
        <v>19.88</v>
      </c>
      <c r="I5218">
        <v>198800</v>
      </c>
      <c r="J5218" t="s">
        <v>86</v>
      </c>
      <c r="K5218">
        <v>0.28983318799239188</v>
      </c>
      <c r="L5218">
        <v>28.9833</v>
      </c>
      <c r="M5218" t="s">
        <v>82</v>
      </c>
    </row>
    <row r="5219" spans="1:13">
      <c r="A5219" t="s">
        <v>2059</v>
      </c>
      <c r="B5219" t="s">
        <v>2060</v>
      </c>
      <c r="C5219" t="str">
        <f>TEXT(D5219, "mmm")</f>
        <v>Apr</v>
      </c>
      <c r="D5219" s="1">
        <v>45411</v>
      </c>
      <c r="E5219" t="s">
        <v>102</v>
      </c>
      <c r="F5219" t="s">
        <v>101</v>
      </c>
      <c r="G5219">
        <v>19191</v>
      </c>
      <c r="H5219">
        <v>10.1</v>
      </c>
      <c r="I5219">
        <v>193829.1</v>
      </c>
      <c r="J5219" t="s">
        <v>81</v>
      </c>
      <c r="K5219">
        <v>3.2608221870835667E-2</v>
      </c>
      <c r="L5219">
        <v>3.2608000000000001</v>
      </c>
      <c r="M5219" t="s">
        <v>82</v>
      </c>
    </row>
    <row r="5220" spans="1:13">
      <c r="A5220" t="s">
        <v>2059</v>
      </c>
      <c r="B5220" t="s">
        <v>2060</v>
      </c>
      <c r="C5220" t="str">
        <f>TEXT(D5220, "mmm")</f>
        <v>Apr</v>
      </c>
      <c r="D5220" s="1">
        <v>45411</v>
      </c>
      <c r="E5220" t="s">
        <v>100</v>
      </c>
      <c r="F5220" t="s">
        <v>101</v>
      </c>
      <c r="G5220">
        <v>19191</v>
      </c>
      <c r="H5220">
        <v>10.1</v>
      </c>
      <c r="I5220">
        <v>193829.1</v>
      </c>
      <c r="J5220" t="s">
        <v>81</v>
      </c>
      <c r="K5220">
        <v>3.2608221870835667E-2</v>
      </c>
      <c r="L5220">
        <v>3.2608000000000001</v>
      </c>
      <c r="M5220" t="s">
        <v>82</v>
      </c>
    </row>
    <row r="5221" spans="1:13">
      <c r="A5221" t="s">
        <v>1439</v>
      </c>
      <c r="B5221" t="s">
        <v>1440</v>
      </c>
      <c r="C5221" t="str">
        <f>TEXT(D5221, "mmm")</f>
        <v>Apr</v>
      </c>
      <c r="D5221" s="1">
        <v>45411</v>
      </c>
      <c r="E5221" t="s">
        <v>3141</v>
      </c>
      <c r="F5221" t="s">
        <v>3142</v>
      </c>
      <c r="G5221">
        <v>31200</v>
      </c>
      <c r="H5221">
        <v>9.9700000000000006</v>
      </c>
      <c r="I5221">
        <v>311064</v>
      </c>
      <c r="J5221" t="s">
        <v>81</v>
      </c>
      <c r="K5221">
        <v>0.16465872404620141</v>
      </c>
      <c r="L5221">
        <v>16.465900000000001</v>
      </c>
      <c r="M5221" t="s">
        <v>82</v>
      </c>
    </row>
    <row r="5222" spans="1:13">
      <c r="A5222" t="s">
        <v>288</v>
      </c>
      <c r="B5222" t="s">
        <v>289</v>
      </c>
      <c r="C5222" t="str">
        <f>TEXT(D5222, "mmm")</f>
        <v>Apr</v>
      </c>
      <c r="D5222" s="1">
        <v>45411</v>
      </c>
      <c r="E5222" t="s">
        <v>290</v>
      </c>
      <c r="F5222" t="s">
        <v>101</v>
      </c>
      <c r="G5222">
        <v>30000</v>
      </c>
      <c r="H5222">
        <v>1</v>
      </c>
      <c r="I5222">
        <v>30000</v>
      </c>
      <c r="J5222" t="s">
        <v>81</v>
      </c>
      <c r="K5222">
        <v>-0.18032785603770049</v>
      </c>
      <c r="L5222">
        <v>-18.032800000000002</v>
      </c>
      <c r="M5222" t="s">
        <v>82</v>
      </c>
    </row>
    <row r="5223" spans="1:13">
      <c r="A5223" t="s">
        <v>1742</v>
      </c>
      <c r="B5223" t="s">
        <v>1743</v>
      </c>
      <c r="C5223" t="str">
        <f>TEXT(D5223, "mmm")</f>
        <v>Apr</v>
      </c>
      <c r="D5223" s="1">
        <v>45411</v>
      </c>
      <c r="E5223" t="s">
        <v>109</v>
      </c>
      <c r="F5223" t="s">
        <v>101</v>
      </c>
      <c r="G5223">
        <v>10800</v>
      </c>
      <c r="H5223">
        <v>21.79</v>
      </c>
      <c r="I5223">
        <v>235332</v>
      </c>
      <c r="J5223" t="s">
        <v>81</v>
      </c>
      <c r="K5223">
        <v>6.2358839604557348E-2</v>
      </c>
      <c r="L5223">
        <v>6.2359</v>
      </c>
      <c r="M5223" t="s">
        <v>82</v>
      </c>
    </row>
    <row r="5224" spans="1:13">
      <c r="A5224" t="s">
        <v>1742</v>
      </c>
      <c r="B5224" t="s">
        <v>1743</v>
      </c>
      <c r="C5224" t="str">
        <f>TEXT(D5224, "mmm")</f>
        <v>Apr</v>
      </c>
      <c r="D5224" s="1">
        <v>45411</v>
      </c>
      <c r="E5224" t="s">
        <v>111</v>
      </c>
      <c r="F5224" t="s">
        <v>101</v>
      </c>
      <c r="G5224">
        <v>10800</v>
      </c>
      <c r="H5224">
        <v>21.79</v>
      </c>
      <c r="I5224">
        <v>235332</v>
      </c>
      <c r="J5224" t="s">
        <v>81</v>
      </c>
      <c r="K5224">
        <v>6.2358839604557348E-2</v>
      </c>
      <c r="L5224">
        <v>6.2359</v>
      </c>
      <c r="M5224" t="s">
        <v>82</v>
      </c>
    </row>
    <row r="5225" spans="1:13">
      <c r="A5225" t="s">
        <v>1742</v>
      </c>
      <c r="B5225" t="s">
        <v>1743</v>
      </c>
      <c r="C5225" t="str">
        <f>TEXT(D5225, "mmm")</f>
        <v>Apr</v>
      </c>
      <c r="D5225" s="1">
        <v>45411</v>
      </c>
      <c r="E5225" t="s">
        <v>110</v>
      </c>
      <c r="F5225" t="s">
        <v>101</v>
      </c>
      <c r="G5225">
        <v>10800</v>
      </c>
      <c r="H5225">
        <v>21.79</v>
      </c>
      <c r="I5225">
        <v>235332</v>
      </c>
      <c r="J5225" t="s">
        <v>81</v>
      </c>
      <c r="K5225">
        <v>6.2358839604557348E-2</v>
      </c>
      <c r="L5225">
        <v>6.2359</v>
      </c>
      <c r="M5225" t="s">
        <v>82</v>
      </c>
    </row>
    <row r="5226" spans="1:13">
      <c r="A5226" t="s">
        <v>3174</v>
      </c>
      <c r="B5226" t="s">
        <v>3175</v>
      </c>
      <c r="C5226" t="str">
        <f>TEXT(D5226, "mmm")</f>
        <v>Apr</v>
      </c>
      <c r="D5226" s="1">
        <v>45411</v>
      </c>
      <c r="E5226" t="s">
        <v>3176</v>
      </c>
      <c r="F5226" t="s">
        <v>80</v>
      </c>
      <c r="G5226">
        <v>2000</v>
      </c>
      <c r="H5226">
        <v>111.64</v>
      </c>
      <c r="I5226">
        <v>223280</v>
      </c>
      <c r="J5226" t="s">
        <v>86</v>
      </c>
      <c r="K5226">
        <v>4.2095959666338827E-2</v>
      </c>
      <c r="L5226">
        <v>4.2096</v>
      </c>
      <c r="M5226" t="s">
        <v>82</v>
      </c>
    </row>
    <row r="5227" spans="1:13">
      <c r="A5227" t="s">
        <v>527</v>
      </c>
      <c r="B5227" t="s">
        <v>528</v>
      </c>
      <c r="C5227" t="str">
        <f>TEXT(D5227, "mmm")</f>
        <v>Apr</v>
      </c>
      <c r="D5227" s="1">
        <v>45411</v>
      </c>
      <c r="E5227" t="s">
        <v>530</v>
      </c>
      <c r="F5227" t="s">
        <v>101</v>
      </c>
      <c r="G5227">
        <v>418446</v>
      </c>
      <c r="H5227">
        <v>1.56</v>
      </c>
      <c r="I5227">
        <v>652775.76</v>
      </c>
      <c r="J5227" t="s">
        <v>86</v>
      </c>
      <c r="K5227">
        <v>8.0745337935749673E-2</v>
      </c>
      <c r="L5227">
        <v>8.0745000000000005</v>
      </c>
      <c r="M5227" t="s">
        <v>82</v>
      </c>
    </row>
    <row r="5228" spans="1:13">
      <c r="A5228" t="s">
        <v>527</v>
      </c>
      <c r="B5228" t="s">
        <v>528</v>
      </c>
      <c r="C5228" t="str">
        <f>TEXT(D5228, "mmm")</f>
        <v>Apr</v>
      </c>
      <c r="D5228" s="1">
        <v>45411</v>
      </c>
      <c r="E5228" t="s">
        <v>531</v>
      </c>
      <c r="F5228" t="s">
        <v>101</v>
      </c>
      <c r="G5228">
        <v>418446</v>
      </c>
      <c r="H5228">
        <v>1.56</v>
      </c>
      <c r="I5228">
        <v>652775.76</v>
      </c>
      <c r="J5228" t="s">
        <v>86</v>
      </c>
      <c r="K5228">
        <v>8.0745337935749673E-2</v>
      </c>
      <c r="L5228">
        <v>8.0745000000000005</v>
      </c>
      <c r="M5228" t="s">
        <v>82</v>
      </c>
    </row>
    <row r="5229" spans="1:13">
      <c r="A5229" t="s">
        <v>527</v>
      </c>
      <c r="B5229" t="s">
        <v>528</v>
      </c>
      <c r="C5229" t="str">
        <f>TEXT(D5229, "mmm")</f>
        <v>Apr</v>
      </c>
      <c r="D5229" s="1">
        <v>45411</v>
      </c>
      <c r="E5229" t="s">
        <v>532</v>
      </c>
      <c r="F5229" t="s">
        <v>101</v>
      </c>
      <c r="G5229">
        <v>418446</v>
      </c>
      <c r="H5229">
        <v>1.56</v>
      </c>
      <c r="I5229">
        <v>652775.76</v>
      </c>
      <c r="J5229" t="s">
        <v>86</v>
      </c>
      <c r="K5229">
        <v>8.0745337935749673E-2</v>
      </c>
      <c r="L5229">
        <v>8.0745000000000005</v>
      </c>
      <c r="M5229" t="s">
        <v>82</v>
      </c>
    </row>
    <row r="5230" spans="1:13">
      <c r="A5230" t="s">
        <v>527</v>
      </c>
      <c r="B5230" t="s">
        <v>528</v>
      </c>
      <c r="C5230" t="str">
        <f>TEXT(D5230, "mmm")</f>
        <v>Apr</v>
      </c>
      <c r="D5230" s="1">
        <v>45411</v>
      </c>
      <c r="E5230" t="s">
        <v>529</v>
      </c>
      <c r="F5230" t="s">
        <v>101</v>
      </c>
      <c r="G5230">
        <v>418446</v>
      </c>
      <c r="H5230">
        <v>1.56</v>
      </c>
      <c r="I5230">
        <v>652775.76</v>
      </c>
      <c r="J5230" t="s">
        <v>86</v>
      </c>
      <c r="K5230">
        <v>8.0745337935749673E-2</v>
      </c>
      <c r="L5230">
        <v>8.0745000000000005</v>
      </c>
      <c r="M5230" t="s">
        <v>82</v>
      </c>
    </row>
    <row r="5231" spans="1:13">
      <c r="A5231" t="s">
        <v>3161</v>
      </c>
      <c r="B5231" t="s">
        <v>3162</v>
      </c>
      <c r="C5231" t="str">
        <f>TEXT(D5231, "mmm")</f>
        <v>Apr</v>
      </c>
      <c r="D5231" s="1">
        <v>45411</v>
      </c>
      <c r="E5231" t="s">
        <v>3177</v>
      </c>
      <c r="F5231" t="s">
        <v>80</v>
      </c>
      <c r="G5231">
        <v>71429</v>
      </c>
      <c r="H5231">
        <v>28</v>
      </c>
      <c r="I5231">
        <v>2000012</v>
      </c>
      <c r="J5231" t="s">
        <v>86</v>
      </c>
      <c r="K5231">
        <v>-5.9177473190368042E-2</v>
      </c>
      <c r="L5231">
        <v>-5.9177</v>
      </c>
      <c r="M5231" t="s">
        <v>82</v>
      </c>
    </row>
    <row r="5232" spans="1:13">
      <c r="A5232" t="s">
        <v>103</v>
      </c>
      <c r="B5232" t="s">
        <v>104</v>
      </c>
      <c r="C5232" t="str">
        <f>TEXT(D5232, "mmm")</f>
        <v>Apr</v>
      </c>
      <c r="D5232" s="1">
        <v>45411</v>
      </c>
      <c r="E5232" t="s">
        <v>100</v>
      </c>
      <c r="F5232" t="s">
        <v>101</v>
      </c>
      <c r="G5232">
        <v>7796</v>
      </c>
      <c r="H5232">
        <v>11.49</v>
      </c>
      <c r="I5232">
        <v>89576.040000000008</v>
      </c>
      <c r="J5232" t="s">
        <v>81</v>
      </c>
      <c r="K5232">
        <v>3.3072127210364011E-2</v>
      </c>
      <c r="L5232">
        <v>3.3071999999999999</v>
      </c>
      <c r="M5232" t="s">
        <v>82</v>
      </c>
    </row>
    <row r="5233" spans="1:13">
      <c r="A5233" t="s">
        <v>103</v>
      </c>
      <c r="B5233" t="s">
        <v>104</v>
      </c>
      <c r="C5233" t="str">
        <f>TEXT(D5233, "mmm")</f>
        <v>Apr</v>
      </c>
      <c r="D5233" s="1">
        <v>45411</v>
      </c>
      <c r="E5233" t="s">
        <v>102</v>
      </c>
      <c r="F5233" t="s">
        <v>101</v>
      </c>
      <c r="G5233">
        <v>7796</v>
      </c>
      <c r="H5233">
        <v>11.49</v>
      </c>
      <c r="I5233">
        <v>89576.040000000008</v>
      </c>
      <c r="J5233" t="s">
        <v>81</v>
      </c>
      <c r="K5233">
        <v>3.3072127210364011E-2</v>
      </c>
      <c r="L5233">
        <v>3.3071999999999999</v>
      </c>
      <c r="M5233" t="s">
        <v>82</v>
      </c>
    </row>
    <row r="5234" spans="1:13">
      <c r="A5234" t="s">
        <v>3167</v>
      </c>
      <c r="B5234" t="s">
        <v>3168</v>
      </c>
      <c r="C5234" t="str">
        <f>TEXT(D5234, "mmm")</f>
        <v>Apr</v>
      </c>
      <c r="D5234" s="1">
        <v>45411</v>
      </c>
      <c r="E5234" t="s">
        <v>3178</v>
      </c>
      <c r="F5234" t="s">
        <v>80</v>
      </c>
      <c r="G5234">
        <v>2200</v>
      </c>
      <c r="H5234">
        <v>4.66</v>
      </c>
      <c r="I5234">
        <v>10252</v>
      </c>
      <c r="J5234" t="s">
        <v>81</v>
      </c>
      <c r="K5234">
        <v>-5.8823523722262523E-2</v>
      </c>
      <c r="L5234">
        <v>-5.8823999999999996</v>
      </c>
      <c r="M5234" t="s">
        <v>82</v>
      </c>
    </row>
    <row r="5235" spans="1:13">
      <c r="A5235" t="s">
        <v>3179</v>
      </c>
      <c r="B5235" t="s">
        <v>3180</v>
      </c>
      <c r="C5235" t="str">
        <f>TEXT(D5235, "mmm")</f>
        <v>Apr</v>
      </c>
      <c r="D5235" s="1">
        <v>45411</v>
      </c>
      <c r="E5235" t="s">
        <v>3181</v>
      </c>
      <c r="F5235" t="s">
        <v>80</v>
      </c>
      <c r="G5235">
        <v>800</v>
      </c>
      <c r="H5235">
        <v>17.2</v>
      </c>
      <c r="I5235">
        <v>13760</v>
      </c>
      <c r="J5235" t="s">
        <v>81</v>
      </c>
      <c r="K5235">
        <v>-5.0086481297853307E-2</v>
      </c>
      <c r="L5235">
        <v>-5.0086000000000004</v>
      </c>
      <c r="M5235" t="s">
        <v>82</v>
      </c>
    </row>
    <row r="5236" spans="1:13">
      <c r="A5236" t="s">
        <v>3179</v>
      </c>
      <c r="B5236" t="s">
        <v>3180</v>
      </c>
      <c r="C5236" t="str">
        <f>TEXT(D5236, "mmm")</f>
        <v>Apr</v>
      </c>
      <c r="D5236" s="1">
        <v>45411</v>
      </c>
      <c r="E5236" t="s">
        <v>3181</v>
      </c>
      <c r="F5236" t="s">
        <v>80</v>
      </c>
      <c r="G5236">
        <v>1200</v>
      </c>
      <c r="H5236">
        <v>17.100000000000001</v>
      </c>
      <c r="I5236">
        <v>20520</v>
      </c>
      <c r="J5236" t="s">
        <v>86</v>
      </c>
      <c r="K5236">
        <v>-5.0086481297853307E-2</v>
      </c>
      <c r="L5236">
        <v>-5.0086000000000004</v>
      </c>
      <c r="M5236" t="s">
        <v>82</v>
      </c>
    </row>
    <row r="5237" spans="1:13">
      <c r="A5237" t="s">
        <v>3182</v>
      </c>
      <c r="B5237" t="s">
        <v>3183</v>
      </c>
      <c r="C5237" t="str">
        <f>TEXT(D5237, "mmm")</f>
        <v>Apr</v>
      </c>
      <c r="D5237" s="1">
        <v>45411</v>
      </c>
      <c r="E5237" t="s">
        <v>3184</v>
      </c>
      <c r="F5237" t="s">
        <v>80</v>
      </c>
      <c r="G5237">
        <v>3800</v>
      </c>
      <c r="H5237">
        <v>130.22</v>
      </c>
      <c r="I5237">
        <v>494836</v>
      </c>
      <c r="J5237" t="s">
        <v>86</v>
      </c>
      <c r="K5237">
        <v>3.5577149181747592E-2</v>
      </c>
      <c r="L5237">
        <v>3.5577000000000001</v>
      </c>
      <c r="M5237" t="s">
        <v>82</v>
      </c>
    </row>
    <row r="5238" spans="1:13">
      <c r="A5238" t="s">
        <v>3185</v>
      </c>
      <c r="B5238" t="s">
        <v>3186</v>
      </c>
      <c r="C5238" t="str">
        <f>TEXT(D5238, "mmm")</f>
        <v>Apr</v>
      </c>
      <c r="D5238" s="1">
        <v>45411</v>
      </c>
      <c r="E5238" t="s">
        <v>3187</v>
      </c>
      <c r="F5238" t="s">
        <v>118</v>
      </c>
      <c r="G5238">
        <v>572</v>
      </c>
      <c r="H5238">
        <v>18.97</v>
      </c>
      <c r="I5238">
        <v>10850.84</v>
      </c>
      <c r="J5238" t="s">
        <v>81</v>
      </c>
      <c r="K5238">
        <v>5.327002290003735E-2</v>
      </c>
      <c r="L5238">
        <v>5.327</v>
      </c>
      <c r="M5238" t="s">
        <v>82</v>
      </c>
    </row>
    <row r="5239" spans="1:13">
      <c r="A5239" t="s">
        <v>1323</v>
      </c>
      <c r="B5239" t="s">
        <v>1324</v>
      </c>
      <c r="C5239" t="str">
        <f>TEXT(D5239, "mmm")</f>
        <v>Apr</v>
      </c>
      <c r="D5239" s="1">
        <v>45411</v>
      </c>
      <c r="E5239" t="s">
        <v>2061</v>
      </c>
      <c r="F5239" t="s">
        <v>80</v>
      </c>
      <c r="G5239">
        <v>5500</v>
      </c>
      <c r="H5239">
        <v>19.190000000000001</v>
      </c>
      <c r="I5239">
        <v>105545</v>
      </c>
      <c r="J5239" t="s">
        <v>86</v>
      </c>
      <c r="K5239">
        <v>6.5405277127338568E-2</v>
      </c>
      <c r="L5239">
        <v>6.5404999999999998</v>
      </c>
      <c r="M5239" t="s">
        <v>82</v>
      </c>
    </row>
    <row r="5240" spans="1:13">
      <c r="A5240" t="s">
        <v>146</v>
      </c>
      <c r="B5240" t="s">
        <v>147</v>
      </c>
      <c r="C5240" t="str">
        <f>TEXT(D5240, "mmm")</f>
        <v>Apr</v>
      </c>
      <c r="D5240" s="1">
        <v>45411</v>
      </c>
      <c r="E5240" t="s">
        <v>100</v>
      </c>
      <c r="F5240" t="s">
        <v>101</v>
      </c>
      <c r="G5240">
        <v>5494</v>
      </c>
      <c r="H5240">
        <v>11.66</v>
      </c>
      <c r="I5240">
        <v>64060.04</v>
      </c>
      <c r="J5240" t="s">
        <v>81</v>
      </c>
      <c r="K5240">
        <v>2.901045432537486E-2</v>
      </c>
      <c r="L5240">
        <v>2.9009999999999998</v>
      </c>
      <c r="M5240" t="s">
        <v>82</v>
      </c>
    </row>
    <row r="5241" spans="1:13">
      <c r="A5241" t="s">
        <v>146</v>
      </c>
      <c r="B5241" t="s">
        <v>147</v>
      </c>
      <c r="C5241" t="str">
        <f>TEXT(D5241, "mmm")</f>
        <v>Apr</v>
      </c>
      <c r="D5241" s="1">
        <v>45411</v>
      </c>
      <c r="E5241" t="s">
        <v>102</v>
      </c>
      <c r="F5241" t="s">
        <v>101</v>
      </c>
      <c r="G5241">
        <v>5494</v>
      </c>
      <c r="H5241">
        <v>11.66</v>
      </c>
      <c r="I5241">
        <v>64060.04</v>
      </c>
      <c r="J5241" t="s">
        <v>81</v>
      </c>
      <c r="K5241">
        <v>2.901045432537486E-2</v>
      </c>
      <c r="L5241">
        <v>2.9009999999999998</v>
      </c>
      <c r="M5241" t="s">
        <v>82</v>
      </c>
    </row>
    <row r="5242" spans="1:13">
      <c r="A5242" t="s">
        <v>1439</v>
      </c>
      <c r="B5242" t="s">
        <v>1440</v>
      </c>
      <c r="C5242" t="str">
        <f>TEXT(D5242, "mmm")</f>
        <v>Apr</v>
      </c>
      <c r="D5242" s="1">
        <v>45411</v>
      </c>
      <c r="E5242" t="s">
        <v>1442</v>
      </c>
      <c r="F5242" t="s">
        <v>101</v>
      </c>
      <c r="G5242">
        <v>93496</v>
      </c>
      <c r="H5242">
        <v>10.119999999999999</v>
      </c>
      <c r="I5242">
        <v>946179.5199999999</v>
      </c>
      <c r="J5242" t="s">
        <v>86</v>
      </c>
      <c r="K5242">
        <v>0.16465872404620141</v>
      </c>
      <c r="L5242">
        <v>16.465900000000001</v>
      </c>
      <c r="M5242" t="s">
        <v>82</v>
      </c>
    </row>
    <row r="5243" spans="1:13">
      <c r="A5243" t="s">
        <v>1439</v>
      </c>
      <c r="B5243" t="s">
        <v>1440</v>
      </c>
      <c r="C5243" t="str">
        <f>TEXT(D5243, "mmm")</f>
        <v>Apr</v>
      </c>
      <c r="D5243" s="1">
        <v>45411</v>
      </c>
      <c r="E5243" t="s">
        <v>1441</v>
      </c>
      <c r="F5243" t="s">
        <v>222</v>
      </c>
      <c r="G5243">
        <v>93496</v>
      </c>
      <c r="H5243">
        <v>10.119999999999999</v>
      </c>
      <c r="I5243">
        <v>946179.5199999999</v>
      </c>
      <c r="J5243" t="s">
        <v>86</v>
      </c>
      <c r="K5243">
        <v>0.16465872404620141</v>
      </c>
      <c r="L5243">
        <v>16.465900000000001</v>
      </c>
      <c r="M5243" t="s">
        <v>82</v>
      </c>
    </row>
    <row r="5244" spans="1:13">
      <c r="A5244" t="s">
        <v>1439</v>
      </c>
      <c r="B5244" t="s">
        <v>1440</v>
      </c>
      <c r="C5244" t="str">
        <f>TEXT(D5244, "mmm")</f>
        <v>Apr</v>
      </c>
      <c r="D5244" s="1">
        <v>45411</v>
      </c>
      <c r="E5244" t="s">
        <v>1443</v>
      </c>
      <c r="F5244" t="s">
        <v>314</v>
      </c>
      <c r="G5244">
        <v>93496</v>
      </c>
      <c r="H5244">
        <v>10.119999999999999</v>
      </c>
      <c r="I5244">
        <v>946179.5199999999</v>
      </c>
      <c r="J5244" t="s">
        <v>86</v>
      </c>
      <c r="K5244">
        <v>0.16465872404620141</v>
      </c>
      <c r="L5244">
        <v>16.465900000000001</v>
      </c>
      <c r="M5244" t="s">
        <v>82</v>
      </c>
    </row>
    <row r="5245" spans="1:13">
      <c r="A5245" t="s">
        <v>1439</v>
      </c>
      <c r="B5245" t="s">
        <v>1440</v>
      </c>
      <c r="C5245" t="str">
        <f>TEXT(D5245, "mmm")</f>
        <v>Apr</v>
      </c>
      <c r="D5245" s="1">
        <v>45411</v>
      </c>
      <c r="E5245" t="s">
        <v>1444</v>
      </c>
      <c r="F5245" t="s">
        <v>222</v>
      </c>
      <c r="G5245">
        <v>93496</v>
      </c>
      <c r="H5245">
        <v>10.119999999999999</v>
      </c>
      <c r="I5245">
        <v>946179.5199999999</v>
      </c>
      <c r="J5245" t="s">
        <v>86</v>
      </c>
      <c r="K5245">
        <v>0.16465872404620141</v>
      </c>
      <c r="L5245">
        <v>16.465900000000001</v>
      </c>
      <c r="M5245" t="s">
        <v>82</v>
      </c>
    </row>
    <row r="5246" spans="1:13">
      <c r="A5246" t="s">
        <v>3129</v>
      </c>
      <c r="B5246" t="s">
        <v>3130</v>
      </c>
      <c r="C5246" t="str">
        <f>TEXT(D5246, "mmm")</f>
        <v>Apr</v>
      </c>
      <c r="D5246" s="1">
        <v>45411</v>
      </c>
      <c r="E5246" t="s">
        <v>3188</v>
      </c>
      <c r="F5246" t="s">
        <v>80</v>
      </c>
      <c r="G5246">
        <v>3000</v>
      </c>
      <c r="H5246">
        <v>64.53</v>
      </c>
      <c r="I5246">
        <v>193590</v>
      </c>
      <c r="J5246" t="s">
        <v>81</v>
      </c>
      <c r="K5246">
        <v>9.570875323593997E-2</v>
      </c>
      <c r="L5246">
        <v>9.5709</v>
      </c>
      <c r="M5246" t="s">
        <v>82</v>
      </c>
    </row>
    <row r="5247" spans="1:13">
      <c r="A5247" t="s">
        <v>3129</v>
      </c>
      <c r="B5247" t="s">
        <v>3130</v>
      </c>
      <c r="C5247" t="str">
        <f>TEXT(D5247, "mmm")</f>
        <v>Apr</v>
      </c>
      <c r="D5247" s="1">
        <v>45411</v>
      </c>
      <c r="E5247" t="s">
        <v>3188</v>
      </c>
      <c r="F5247" t="s">
        <v>80</v>
      </c>
      <c r="G5247">
        <v>2000</v>
      </c>
      <c r="H5247">
        <v>64.31</v>
      </c>
      <c r="I5247">
        <v>128620</v>
      </c>
      <c r="J5247" t="s">
        <v>81</v>
      </c>
      <c r="K5247">
        <v>9.570875323593997E-2</v>
      </c>
      <c r="L5247">
        <v>9.5709</v>
      </c>
      <c r="M5247" t="s">
        <v>82</v>
      </c>
    </row>
    <row r="5248" spans="1:13">
      <c r="A5248" t="s">
        <v>2889</v>
      </c>
      <c r="B5248" t="s">
        <v>2890</v>
      </c>
      <c r="C5248" t="str">
        <f>TEXT(D5248, "mmm")</f>
        <v>Apr</v>
      </c>
      <c r="D5248" s="1">
        <v>45411</v>
      </c>
      <c r="E5248" t="s">
        <v>2891</v>
      </c>
      <c r="F5248" t="s">
        <v>251</v>
      </c>
      <c r="G5248">
        <v>700000</v>
      </c>
      <c r="H5248">
        <v>0.06</v>
      </c>
      <c r="I5248">
        <v>42000</v>
      </c>
      <c r="J5248" t="s">
        <v>81</v>
      </c>
      <c r="K5248">
        <v>-0.14285716566504261</v>
      </c>
      <c r="L5248">
        <v>-14.2857</v>
      </c>
      <c r="M5248" t="s">
        <v>82</v>
      </c>
    </row>
    <row r="5249" spans="1:13">
      <c r="A5249" t="s">
        <v>2889</v>
      </c>
      <c r="B5249" t="s">
        <v>2890</v>
      </c>
      <c r="C5249" t="str">
        <f>TEXT(D5249, "mmm")</f>
        <v>Apr</v>
      </c>
      <c r="D5249" s="1">
        <v>45411</v>
      </c>
      <c r="E5249" t="s">
        <v>2892</v>
      </c>
      <c r="F5249" t="s">
        <v>101</v>
      </c>
      <c r="G5249">
        <v>700000</v>
      </c>
      <c r="H5249">
        <v>0.06</v>
      </c>
      <c r="I5249">
        <v>42000</v>
      </c>
      <c r="J5249" t="s">
        <v>81</v>
      </c>
      <c r="K5249">
        <v>-0.14285716566504261</v>
      </c>
      <c r="L5249">
        <v>-14.2857</v>
      </c>
      <c r="M5249" t="s">
        <v>82</v>
      </c>
    </row>
    <row r="5250" spans="1:13">
      <c r="A5250" t="s">
        <v>3161</v>
      </c>
      <c r="B5250" t="s">
        <v>3162</v>
      </c>
      <c r="C5250" t="str">
        <f>TEXT(D5250, "mmm")</f>
        <v>Apr</v>
      </c>
      <c r="D5250" s="1">
        <v>45411</v>
      </c>
      <c r="E5250" t="s">
        <v>3189</v>
      </c>
      <c r="F5250" t="s">
        <v>80</v>
      </c>
      <c r="G5250">
        <v>71429</v>
      </c>
      <c r="H5250">
        <v>28</v>
      </c>
      <c r="I5250">
        <v>2000012</v>
      </c>
      <c r="J5250" t="s">
        <v>86</v>
      </c>
      <c r="K5250">
        <v>-5.9177473190368042E-2</v>
      </c>
      <c r="L5250">
        <v>-5.9177</v>
      </c>
      <c r="M5250" t="s">
        <v>82</v>
      </c>
    </row>
    <row r="5251" spans="1:13">
      <c r="A5251" t="s">
        <v>594</v>
      </c>
      <c r="B5251" t="s">
        <v>595</v>
      </c>
      <c r="C5251" t="str">
        <f>TEXT(D5251, "mmm")</f>
        <v>Apr</v>
      </c>
      <c r="D5251" s="1">
        <v>45411</v>
      </c>
      <c r="E5251" t="s">
        <v>593</v>
      </c>
      <c r="F5251" t="s">
        <v>128</v>
      </c>
      <c r="G5251">
        <v>4000</v>
      </c>
      <c r="H5251">
        <v>31.42</v>
      </c>
      <c r="I5251">
        <v>125680</v>
      </c>
      <c r="J5251" t="s">
        <v>81</v>
      </c>
      <c r="K5251">
        <v>-2.3152928873802821E-2</v>
      </c>
      <c r="L5251">
        <v>-2.3153000000000001</v>
      </c>
      <c r="M5251" t="s">
        <v>82</v>
      </c>
    </row>
    <row r="5252" spans="1:13">
      <c r="A5252" t="s">
        <v>3174</v>
      </c>
      <c r="B5252" t="s">
        <v>3175</v>
      </c>
      <c r="C5252" t="str">
        <f>TEXT(D5252, "mmm")</f>
        <v>Apr</v>
      </c>
      <c r="D5252" s="1">
        <v>45411</v>
      </c>
      <c r="E5252" t="s">
        <v>3190</v>
      </c>
      <c r="F5252" t="s">
        <v>80</v>
      </c>
      <c r="G5252">
        <v>1000</v>
      </c>
      <c r="H5252">
        <v>113.47</v>
      </c>
      <c r="I5252">
        <v>113470</v>
      </c>
      <c r="J5252" t="s">
        <v>81</v>
      </c>
      <c r="K5252">
        <v>4.2095959666338827E-2</v>
      </c>
      <c r="L5252">
        <v>4.2096</v>
      </c>
      <c r="M5252" t="s">
        <v>82</v>
      </c>
    </row>
    <row r="5253" spans="1:13">
      <c r="A5253" t="s">
        <v>2869</v>
      </c>
      <c r="B5253" t="s">
        <v>2870</v>
      </c>
      <c r="C5253" t="str">
        <f>TEXT(D5253, "mmm")</f>
        <v>Apr</v>
      </c>
      <c r="D5253" s="1">
        <v>45411</v>
      </c>
      <c r="E5253" t="s">
        <v>2873</v>
      </c>
      <c r="F5253" t="s">
        <v>101</v>
      </c>
      <c r="G5253">
        <v>180000</v>
      </c>
      <c r="H5253">
        <v>0.1</v>
      </c>
      <c r="I5253">
        <v>18000</v>
      </c>
      <c r="J5253" t="s">
        <v>81</v>
      </c>
      <c r="K5253">
        <v>-0.117647033042974</v>
      </c>
      <c r="L5253">
        <v>-11.764699999999999</v>
      </c>
      <c r="M5253" t="s">
        <v>82</v>
      </c>
    </row>
    <row r="5254" spans="1:13">
      <c r="A5254" t="s">
        <v>2869</v>
      </c>
      <c r="B5254" t="s">
        <v>2870</v>
      </c>
      <c r="C5254" t="str">
        <f>TEXT(D5254, "mmm")</f>
        <v>Apr</v>
      </c>
      <c r="D5254" s="1">
        <v>45411</v>
      </c>
      <c r="E5254" t="s">
        <v>2872</v>
      </c>
      <c r="F5254" t="s">
        <v>251</v>
      </c>
      <c r="G5254">
        <v>180000</v>
      </c>
      <c r="H5254">
        <v>0.1</v>
      </c>
      <c r="I5254">
        <v>18000</v>
      </c>
      <c r="J5254" t="s">
        <v>81</v>
      </c>
      <c r="K5254">
        <v>-0.117647033042974</v>
      </c>
      <c r="L5254">
        <v>-11.764699999999999</v>
      </c>
      <c r="M5254" t="s">
        <v>82</v>
      </c>
    </row>
    <row r="5255" spans="1:13">
      <c r="A5255" t="s">
        <v>2869</v>
      </c>
      <c r="B5255" t="s">
        <v>2870</v>
      </c>
      <c r="C5255" t="str">
        <f>TEXT(D5255, "mmm")</f>
        <v>Apr</v>
      </c>
      <c r="D5255" s="1">
        <v>45411</v>
      </c>
      <c r="E5255" t="s">
        <v>2871</v>
      </c>
      <c r="F5255" t="s">
        <v>101</v>
      </c>
      <c r="G5255">
        <v>180000</v>
      </c>
      <c r="H5255">
        <v>0.1</v>
      </c>
      <c r="I5255">
        <v>18000</v>
      </c>
      <c r="J5255" t="s">
        <v>81</v>
      </c>
      <c r="K5255">
        <v>-0.117647033042974</v>
      </c>
      <c r="L5255">
        <v>-11.764699999999999</v>
      </c>
      <c r="M5255" t="s">
        <v>82</v>
      </c>
    </row>
    <row r="5256" spans="1:13">
      <c r="A5256" t="s">
        <v>2869</v>
      </c>
      <c r="B5256" t="s">
        <v>2870</v>
      </c>
      <c r="C5256" t="str">
        <f>TEXT(D5256, "mmm")</f>
        <v>Apr</v>
      </c>
      <c r="D5256" s="1">
        <v>45411</v>
      </c>
      <c r="E5256" t="s">
        <v>2873</v>
      </c>
      <c r="F5256" t="s">
        <v>101</v>
      </c>
      <c r="G5256">
        <v>2105263</v>
      </c>
      <c r="H5256">
        <v>0.1</v>
      </c>
      <c r="I5256">
        <v>210526.3</v>
      </c>
      <c r="J5256" t="s">
        <v>81</v>
      </c>
      <c r="K5256">
        <v>-0.117647033042974</v>
      </c>
      <c r="L5256">
        <v>-11.764699999999999</v>
      </c>
      <c r="M5256" t="s">
        <v>82</v>
      </c>
    </row>
    <row r="5257" spans="1:13">
      <c r="A5257" t="s">
        <v>2869</v>
      </c>
      <c r="B5257" t="s">
        <v>2870</v>
      </c>
      <c r="C5257" t="str">
        <f>TEXT(D5257, "mmm")</f>
        <v>Apr</v>
      </c>
      <c r="D5257" s="1">
        <v>45411</v>
      </c>
      <c r="E5257" t="s">
        <v>2872</v>
      </c>
      <c r="F5257" t="s">
        <v>251</v>
      </c>
      <c r="G5257">
        <v>2105263</v>
      </c>
      <c r="H5257">
        <v>0.1</v>
      </c>
      <c r="I5257">
        <v>210526.3</v>
      </c>
      <c r="J5257" t="s">
        <v>81</v>
      </c>
      <c r="K5257">
        <v>-0.117647033042974</v>
      </c>
      <c r="L5257">
        <v>-11.764699999999999</v>
      </c>
      <c r="M5257" t="s">
        <v>82</v>
      </c>
    </row>
    <row r="5258" spans="1:13">
      <c r="A5258" t="s">
        <v>2869</v>
      </c>
      <c r="B5258" t="s">
        <v>2870</v>
      </c>
      <c r="C5258" t="str">
        <f>TEXT(D5258, "mmm")</f>
        <v>Apr</v>
      </c>
      <c r="D5258" s="1">
        <v>45411</v>
      </c>
      <c r="E5258" t="s">
        <v>2871</v>
      </c>
      <c r="F5258" t="s">
        <v>101</v>
      </c>
      <c r="G5258">
        <v>2105263</v>
      </c>
      <c r="H5258">
        <v>0.1</v>
      </c>
      <c r="I5258">
        <v>210526.3</v>
      </c>
      <c r="J5258" t="s">
        <v>81</v>
      </c>
      <c r="K5258">
        <v>-0.117647033042974</v>
      </c>
      <c r="L5258">
        <v>-11.764699999999999</v>
      </c>
      <c r="M5258" t="s">
        <v>82</v>
      </c>
    </row>
    <row r="5259" spans="1:13">
      <c r="A5259" t="s">
        <v>546</v>
      </c>
      <c r="B5259" t="s">
        <v>547</v>
      </c>
      <c r="C5259" t="str">
        <f>TEXT(D5259, "mmm")</f>
        <v>Apr</v>
      </c>
      <c r="D5259" s="1">
        <v>45411</v>
      </c>
      <c r="E5259" t="s">
        <v>548</v>
      </c>
      <c r="F5259" t="s">
        <v>80</v>
      </c>
      <c r="G5259">
        <v>4313</v>
      </c>
      <c r="H5259">
        <v>3.2</v>
      </c>
      <c r="I5259">
        <v>13801.6</v>
      </c>
      <c r="J5259" t="s">
        <v>81</v>
      </c>
      <c r="K5259">
        <v>0.17133954697202469</v>
      </c>
      <c r="L5259">
        <v>17.134</v>
      </c>
      <c r="M5259" t="s">
        <v>82</v>
      </c>
    </row>
    <row r="5260" spans="1:13">
      <c r="A5260" t="s">
        <v>3164</v>
      </c>
      <c r="B5260" t="s">
        <v>3165</v>
      </c>
      <c r="C5260" t="str">
        <f>TEXT(D5260, "mmm")</f>
        <v>Apr</v>
      </c>
      <c r="D5260" s="1">
        <v>45411</v>
      </c>
      <c r="E5260" t="s">
        <v>3166</v>
      </c>
      <c r="F5260" t="s">
        <v>217</v>
      </c>
      <c r="G5260">
        <v>196731</v>
      </c>
      <c r="H5260">
        <v>0.09</v>
      </c>
      <c r="I5260">
        <v>17705.79</v>
      </c>
      <c r="J5260" t="s">
        <v>81</v>
      </c>
      <c r="K5260">
        <v>0.65000004097819275</v>
      </c>
      <c r="L5260">
        <v>65</v>
      </c>
      <c r="M5260" t="s">
        <v>82</v>
      </c>
    </row>
    <row r="5261" spans="1:13">
      <c r="A5261" t="s">
        <v>3164</v>
      </c>
      <c r="B5261" t="s">
        <v>3165</v>
      </c>
      <c r="C5261" t="str">
        <f>TEXT(D5261, "mmm")</f>
        <v>Apr</v>
      </c>
      <c r="D5261" s="1">
        <v>45411</v>
      </c>
      <c r="E5261" t="s">
        <v>3166</v>
      </c>
      <c r="F5261" t="s">
        <v>217</v>
      </c>
      <c r="G5261">
        <v>191000</v>
      </c>
      <c r="H5261">
        <v>0.09</v>
      </c>
      <c r="I5261">
        <v>17190</v>
      </c>
      <c r="J5261" t="s">
        <v>81</v>
      </c>
      <c r="K5261">
        <v>0.65000004097819275</v>
      </c>
      <c r="L5261">
        <v>65</v>
      </c>
      <c r="M5261" t="s">
        <v>82</v>
      </c>
    </row>
    <row r="5262" spans="1:13">
      <c r="A5262" t="s">
        <v>942</v>
      </c>
      <c r="B5262" t="s">
        <v>943</v>
      </c>
      <c r="C5262" t="str">
        <f>TEXT(D5262, "mmm")</f>
        <v>Apr</v>
      </c>
      <c r="D5262" s="1">
        <v>45411</v>
      </c>
      <c r="E5262" t="s">
        <v>3124</v>
      </c>
      <c r="F5262" t="s">
        <v>80</v>
      </c>
      <c r="G5262">
        <v>500</v>
      </c>
      <c r="H5262">
        <v>29.65</v>
      </c>
      <c r="I5262">
        <v>14825</v>
      </c>
      <c r="J5262" t="s">
        <v>81</v>
      </c>
      <c r="K5262">
        <v>4.8131924666047647E-2</v>
      </c>
      <c r="L5262">
        <v>4.8132000000000001</v>
      </c>
      <c r="M5262" t="s">
        <v>82</v>
      </c>
    </row>
    <row r="5263" spans="1:13">
      <c r="A5263" t="s">
        <v>3167</v>
      </c>
      <c r="B5263" t="s">
        <v>3168</v>
      </c>
      <c r="C5263" t="str">
        <f>TEXT(D5263, "mmm")</f>
        <v>Apr</v>
      </c>
      <c r="D5263" s="1">
        <v>45411</v>
      </c>
      <c r="E5263" t="s">
        <v>3191</v>
      </c>
      <c r="F5263" t="s">
        <v>80</v>
      </c>
      <c r="G5263">
        <v>2764</v>
      </c>
      <c r="H5263">
        <v>4.51</v>
      </c>
      <c r="I5263">
        <v>12465.64</v>
      </c>
      <c r="J5263" t="s">
        <v>86</v>
      </c>
      <c r="K5263">
        <v>-5.8823523722262523E-2</v>
      </c>
      <c r="L5263">
        <v>-5.8823999999999996</v>
      </c>
      <c r="M5263" t="s">
        <v>82</v>
      </c>
    </row>
    <row r="5264" spans="1:13">
      <c r="A5264" t="s">
        <v>1323</v>
      </c>
      <c r="B5264" t="s">
        <v>1324</v>
      </c>
      <c r="C5264" t="str">
        <f>TEXT(D5264, "mmm")</f>
        <v>Apr</v>
      </c>
      <c r="D5264" s="1">
        <v>45411</v>
      </c>
      <c r="E5264" t="s">
        <v>2358</v>
      </c>
      <c r="F5264" t="s">
        <v>128</v>
      </c>
      <c r="G5264">
        <v>2000</v>
      </c>
      <c r="H5264">
        <v>18.75</v>
      </c>
      <c r="I5264">
        <v>37500</v>
      </c>
      <c r="J5264" t="s">
        <v>81</v>
      </c>
      <c r="K5264">
        <v>6.5405277127338568E-2</v>
      </c>
      <c r="L5264">
        <v>6.5404999999999998</v>
      </c>
      <c r="M5264" t="s">
        <v>82</v>
      </c>
    </row>
    <row r="5265" spans="1:13">
      <c r="A5265" t="s">
        <v>1529</v>
      </c>
      <c r="B5265" t="s">
        <v>1530</v>
      </c>
      <c r="C5265" t="str">
        <f>TEXT(D5265, "mmm")</f>
        <v>Apr</v>
      </c>
      <c r="D5265" s="1">
        <v>45411</v>
      </c>
      <c r="E5265" t="s">
        <v>1570</v>
      </c>
      <c r="F5265" t="s">
        <v>128</v>
      </c>
      <c r="G5265">
        <v>5000</v>
      </c>
      <c r="H5265">
        <v>57.99</v>
      </c>
      <c r="I5265">
        <v>289950</v>
      </c>
      <c r="J5265" t="s">
        <v>86</v>
      </c>
      <c r="K5265">
        <v>6.1389672431965137E-2</v>
      </c>
      <c r="L5265">
        <v>6.1390000000000002</v>
      </c>
      <c r="M5265" t="s">
        <v>82</v>
      </c>
    </row>
    <row r="5266" spans="1:13">
      <c r="A5266" t="s">
        <v>1529</v>
      </c>
      <c r="B5266" t="s">
        <v>1530</v>
      </c>
      <c r="C5266" t="str">
        <f>TEXT(D5266, "mmm")</f>
        <v>Apr</v>
      </c>
      <c r="D5266" s="1">
        <v>45411</v>
      </c>
      <c r="E5266" t="s">
        <v>1570</v>
      </c>
      <c r="F5266" t="s">
        <v>128</v>
      </c>
      <c r="G5266">
        <v>5000</v>
      </c>
      <c r="H5266">
        <v>58.14</v>
      </c>
      <c r="I5266">
        <v>290700</v>
      </c>
      <c r="J5266" t="s">
        <v>86</v>
      </c>
      <c r="K5266">
        <v>6.1389672431965137E-2</v>
      </c>
      <c r="L5266">
        <v>6.1390000000000002</v>
      </c>
      <c r="M5266" t="s">
        <v>82</v>
      </c>
    </row>
    <row r="5267" spans="1:13">
      <c r="A5267" t="s">
        <v>210</v>
      </c>
      <c r="B5267" t="s">
        <v>211</v>
      </c>
      <c r="C5267" t="str">
        <f>TEXT(D5267, "mmm")</f>
        <v>Apr</v>
      </c>
      <c r="D5267" s="1">
        <v>45411</v>
      </c>
      <c r="E5267" t="s">
        <v>212</v>
      </c>
      <c r="F5267" t="s">
        <v>101</v>
      </c>
      <c r="G5267">
        <v>5000</v>
      </c>
      <c r="H5267">
        <v>21.04</v>
      </c>
      <c r="I5267">
        <v>105200</v>
      </c>
      <c r="J5267" t="s">
        <v>81</v>
      </c>
      <c r="K5267">
        <v>1.4562513952116609E-3</v>
      </c>
      <c r="L5267">
        <v>0.14560000000000001</v>
      </c>
      <c r="M5267" t="s">
        <v>82</v>
      </c>
    </row>
    <row r="5268" spans="1:13">
      <c r="A5268" t="s">
        <v>210</v>
      </c>
      <c r="B5268" t="s">
        <v>211</v>
      </c>
      <c r="C5268" t="str">
        <f>TEXT(D5268, "mmm")</f>
        <v>Apr</v>
      </c>
      <c r="D5268" s="1">
        <v>45411</v>
      </c>
      <c r="E5268" t="s">
        <v>213</v>
      </c>
      <c r="F5268" t="s">
        <v>101</v>
      </c>
      <c r="G5268">
        <v>5000</v>
      </c>
      <c r="H5268">
        <v>21.04</v>
      </c>
      <c r="I5268">
        <v>105200</v>
      </c>
      <c r="J5268" t="s">
        <v>81</v>
      </c>
      <c r="K5268">
        <v>1.4562513952116609E-3</v>
      </c>
      <c r="L5268">
        <v>0.14560000000000001</v>
      </c>
      <c r="M5268" t="s">
        <v>82</v>
      </c>
    </row>
    <row r="5269" spans="1:13">
      <c r="A5269" t="s">
        <v>2869</v>
      </c>
      <c r="B5269" t="s">
        <v>2870</v>
      </c>
      <c r="C5269" t="str">
        <f>TEXT(D5269, "mmm")</f>
        <v>Apr</v>
      </c>
      <c r="D5269" s="1">
        <v>45411</v>
      </c>
      <c r="E5269" t="s">
        <v>2873</v>
      </c>
      <c r="F5269" t="s">
        <v>101</v>
      </c>
      <c r="G5269">
        <v>2105263</v>
      </c>
      <c r="H5269">
        <v>0.1</v>
      </c>
      <c r="I5269">
        <v>210526.3</v>
      </c>
      <c r="J5269" t="s">
        <v>81</v>
      </c>
      <c r="K5269">
        <v>-0.117647033042974</v>
      </c>
      <c r="L5269">
        <v>-11.764699999999999</v>
      </c>
      <c r="M5269" t="s">
        <v>82</v>
      </c>
    </row>
    <row r="5270" spans="1:13">
      <c r="A5270" t="s">
        <v>2869</v>
      </c>
      <c r="B5270" t="s">
        <v>2870</v>
      </c>
      <c r="C5270" t="str">
        <f>TEXT(D5270, "mmm")</f>
        <v>Apr</v>
      </c>
      <c r="D5270" s="1">
        <v>45411</v>
      </c>
      <c r="E5270" t="s">
        <v>2872</v>
      </c>
      <c r="F5270" t="s">
        <v>251</v>
      </c>
      <c r="G5270">
        <v>2105263</v>
      </c>
      <c r="H5270">
        <v>0.1</v>
      </c>
      <c r="I5270">
        <v>210526.3</v>
      </c>
      <c r="J5270" t="s">
        <v>81</v>
      </c>
      <c r="K5270">
        <v>-0.117647033042974</v>
      </c>
      <c r="L5270">
        <v>-11.764699999999999</v>
      </c>
      <c r="M5270" t="s">
        <v>82</v>
      </c>
    </row>
    <row r="5271" spans="1:13">
      <c r="A5271" t="s">
        <v>2869</v>
      </c>
      <c r="B5271" t="s">
        <v>2870</v>
      </c>
      <c r="C5271" t="str">
        <f>TEXT(D5271, "mmm")</f>
        <v>Apr</v>
      </c>
      <c r="D5271" s="1">
        <v>45411</v>
      </c>
      <c r="E5271" t="s">
        <v>2871</v>
      </c>
      <c r="F5271" t="s">
        <v>101</v>
      </c>
      <c r="G5271">
        <v>2105263</v>
      </c>
      <c r="H5271">
        <v>0.1</v>
      </c>
      <c r="I5271">
        <v>210526.3</v>
      </c>
      <c r="J5271" t="s">
        <v>81</v>
      </c>
      <c r="K5271">
        <v>-0.117647033042974</v>
      </c>
      <c r="L5271">
        <v>-11.764699999999999</v>
      </c>
      <c r="M5271" t="s">
        <v>82</v>
      </c>
    </row>
    <row r="5272" spans="1:13">
      <c r="A5272" t="s">
        <v>2869</v>
      </c>
      <c r="B5272" t="s">
        <v>2870</v>
      </c>
      <c r="C5272" t="str">
        <f>TEXT(D5272, "mmm")</f>
        <v>Apr</v>
      </c>
      <c r="D5272" s="1">
        <v>45411</v>
      </c>
      <c r="E5272" t="s">
        <v>2873</v>
      </c>
      <c r="F5272" t="s">
        <v>101</v>
      </c>
      <c r="G5272">
        <v>180000</v>
      </c>
      <c r="H5272">
        <v>0.1</v>
      </c>
      <c r="I5272">
        <v>18000</v>
      </c>
      <c r="J5272" t="s">
        <v>81</v>
      </c>
      <c r="K5272">
        <v>-0.117647033042974</v>
      </c>
      <c r="L5272">
        <v>-11.764699999999999</v>
      </c>
      <c r="M5272" t="s">
        <v>82</v>
      </c>
    </row>
    <row r="5273" spans="1:13">
      <c r="A5273" t="s">
        <v>2869</v>
      </c>
      <c r="B5273" t="s">
        <v>2870</v>
      </c>
      <c r="C5273" t="str">
        <f>TEXT(D5273, "mmm")</f>
        <v>Apr</v>
      </c>
      <c r="D5273" s="1">
        <v>45411</v>
      </c>
      <c r="E5273" t="s">
        <v>2872</v>
      </c>
      <c r="F5273" t="s">
        <v>251</v>
      </c>
      <c r="G5273">
        <v>180000</v>
      </c>
      <c r="H5273">
        <v>0.1</v>
      </c>
      <c r="I5273">
        <v>18000</v>
      </c>
      <c r="J5273" t="s">
        <v>81</v>
      </c>
      <c r="K5273">
        <v>-0.117647033042974</v>
      </c>
      <c r="L5273">
        <v>-11.764699999999999</v>
      </c>
      <c r="M5273" t="s">
        <v>82</v>
      </c>
    </row>
    <row r="5274" spans="1:13">
      <c r="A5274" t="s">
        <v>2869</v>
      </c>
      <c r="B5274" t="s">
        <v>2870</v>
      </c>
      <c r="C5274" t="str">
        <f>TEXT(D5274, "mmm")</f>
        <v>Apr</v>
      </c>
      <c r="D5274" s="1">
        <v>45411</v>
      </c>
      <c r="E5274" t="s">
        <v>2871</v>
      </c>
      <c r="F5274" t="s">
        <v>101</v>
      </c>
      <c r="G5274">
        <v>180000</v>
      </c>
      <c r="H5274">
        <v>0.1</v>
      </c>
      <c r="I5274">
        <v>18000</v>
      </c>
      <c r="J5274" t="s">
        <v>81</v>
      </c>
      <c r="K5274">
        <v>-0.117647033042974</v>
      </c>
      <c r="L5274">
        <v>-11.764699999999999</v>
      </c>
      <c r="M5274" t="s">
        <v>82</v>
      </c>
    </row>
    <row r="5275" spans="1:13">
      <c r="A5275" t="s">
        <v>2869</v>
      </c>
      <c r="B5275" t="s">
        <v>2870</v>
      </c>
      <c r="C5275" t="str">
        <f>TEXT(D5275, "mmm")</f>
        <v>Apr</v>
      </c>
      <c r="D5275" s="1">
        <v>45411</v>
      </c>
      <c r="E5275" t="s">
        <v>3192</v>
      </c>
      <c r="F5275" t="s">
        <v>251</v>
      </c>
      <c r="G5275">
        <v>210530</v>
      </c>
      <c r="H5275">
        <v>0.1</v>
      </c>
      <c r="I5275">
        <v>21053</v>
      </c>
      <c r="J5275" t="s">
        <v>81</v>
      </c>
      <c r="K5275">
        <v>-0.117647033042974</v>
      </c>
      <c r="L5275">
        <v>-11.764699999999999</v>
      </c>
      <c r="M5275" t="s">
        <v>82</v>
      </c>
    </row>
    <row r="5276" spans="1:13">
      <c r="A5276" t="s">
        <v>591</v>
      </c>
      <c r="B5276" t="s">
        <v>592</v>
      </c>
      <c r="C5276" t="str">
        <f>TEXT(D5276, "mmm")</f>
        <v>Apr</v>
      </c>
      <c r="D5276" s="1">
        <v>45411</v>
      </c>
      <c r="E5276" t="s">
        <v>593</v>
      </c>
      <c r="F5276" t="s">
        <v>80</v>
      </c>
      <c r="G5276">
        <v>2000</v>
      </c>
      <c r="H5276">
        <v>27.53</v>
      </c>
      <c r="I5276">
        <v>55060</v>
      </c>
      <c r="J5276" t="s">
        <v>81</v>
      </c>
      <c r="K5276">
        <v>0</v>
      </c>
      <c r="L5276">
        <v>0</v>
      </c>
      <c r="M5276" t="s">
        <v>82</v>
      </c>
    </row>
    <row r="5277" spans="1:13">
      <c r="A5277" t="s">
        <v>3157</v>
      </c>
      <c r="B5277" t="s">
        <v>3158</v>
      </c>
      <c r="C5277" t="str">
        <f>TEXT(D5277, "mmm")</f>
        <v>Apr</v>
      </c>
      <c r="D5277" s="1">
        <v>45411</v>
      </c>
      <c r="E5277" t="s">
        <v>3159</v>
      </c>
      <c r="F5277" t="s">
        <v>80</v>
      </c>
      <c r="G5277">
        <v>1900</v>
      </c>
      <c r="H5277">
        <v>23.9</v>
      </c>
      <c r="I5277">
        <v>45410</v>
      </c>
      <c r="J5277" t="s">
        <v>86</v>
      </c>
      <c r="K5277">
        <v>6.7919579008056674E-2</v>
      </c>
      <c r="L5277">
        <v>6.7919999999999998</v>
      </c>
      <c r="M5277" t="s">
        <v>82</v>
      </c>
    </row>
    <row r="5278" spans="1:13">
      <c r="A5278" t="s">
        <v>123</v>
      </c>
      <c r="B5278" t="s">
        <v>124</v>
      </c>
      <c r="C5278" t="str">
        <f>TEXT(D5278, "mmm")</f>
        <v>Apr</v>
      </c>
      <c r="D5278" s="1">
        <v>45412</v>
      </c>
      <c r="E5278" t="s">
        <v>102</v>
      </c>
      <c r="F5278" t="s">
        <v>101</v>
      </c>
      <c r="G5278">
        <v>16573</v>
      </c>
      <c r="H5278">
        <v>13.13</v>
      </c>
      <c r="I5278">
        <v>217603.49</v>
      </c>
      <c r="J5278" t="s">
        <v>81</v>
      </c>
      <c r="K5278">
        <v>7.4158898159321529E-2</v>
      </c>
      <c r="L5278">
        <v>7.4158999999999997</v>
      </c>
      <c r="M5278" t="s">
        <v>82</v>
      </c>
    </row>
    <row r="5279" spans="1:13">
      <c r="A5279" t="s">
        <v>123</v>
      </c>
      <c r="B5279" t="s">
        <v>124</v>
      </c>
      <c r="C5279" t="str">
        <f>TEXT(D5279, "mmm")</f>
        <v>Apr</v>
      </c>
      <c r="D5279" s="1">
        <v>45412</v>
      </c>
      <c r="E5279" t="s">
        <v>100</v>
      </c>
      <c r="F5279" t="s">
        <v>101</v>
      </c>
      <c r="G5279">
        <v>16573</v>
      </c>
      <c r="H5279">
        <v>13.13</v>
      </c>
      <c r="I5279">
        <v>217603.49</v>
      </c>
      <c r="J5279" t="s">
        <v>81</v>
      </c>
      <c r="K5279">
        <v>7.4158898159321529E-2</v>
      </c>
      <c r="L5279">
        <v>7.4158999999999997</v>
      </c>
      <c r="M5279" t="s">
        <v>82</v>
      </c>
    </row>
    <row r="5280" spans="1:13">
      <c r="A5280" t="s">
        <v>713</v>
      </c>
      <c r="B5280" t="s">
        <v>714</v>
      </c>
      <c r="C5280" t="str">
        <f>TEXT(D5280, "mmm")</f>
        <v>Apr</v>
      </c>
      <c r="D5280" s="1">
        <v>45412</v>
      </c>
      <c r="E5280" t="s">
        <v>3193</v>
      </c>
      <c r="F5280" t="s">
        <v>118</v>
      </c>
      <c r="G5280">
        <v>1100</v>
      </c>
      <c r="H5280">
        <v>16.41</v>
      </c>
      <c r="I5280">
        <v>18051</v>
      </c>
      <c r="J5280" t="s">
        <v>81</v>
      </c>
      <c r="K5280">
        <v>6.5483385597325139E-2</v>
      </c>
      <c r="L5280">
        <v>6.5483000000000002</v>
      </c>
      <c r="M5280" t="s">
        <v>82</v>
      </c>
    </row>
    <row r="5281" spans="1:13">
      <c r="A5281" t="s">
        <v>871</v>
      </c>
      <c r="B5281" t="s">
        <v>872</v>
      </c>
      <c r="C5281" t="str">
        <f>TEXT(D5281, "mmm")</f>
        <v>Apr</v>
      </c>
      <c r="D5281" s="1">
        <v>45412</v>
      </c>
      <c r="E5281" t="s">
        <v>958</v>
      </c>
      <c r="F5281" t="s">
        <v>128</v>
      </c>
      <c r="G5281">
        <v>2000</v>
      </c>
      <c r="H5281">
        <v>7.05</v>
      </c>
      <c r="I5281">
        <v>14100</v>
      </c>
      <c r="J5281" t="s">
        <v>81</v>
      </c>
      <c r="K5281">
        <v>2.528097395224527E-2</v>
      </c>
      <c r="L5281">
        <v>2.5280999999999998</v>
      </c>
      <c r="M5281" t="s">
        <v>82</v>
      </c>
    </row>
    <row r="5282" spans="1:13">
      <c r="A5282" t="s">
        <v>617</v>
      </c>
      <c r="B5282" t="s">
        <v>618</v>
      </c>
      <c r="C5282" t="str">
        <f>TEXT(D5282, "mmm")</f>
        <v>Apr</v>
      </c>
      <c r="D5282" s="1">
        <v>45412</v>
      </c>
      <c r="E5282" t="s">
        <v>619</v>
      </c>
      <c r="F5282" t="s">
        <v>80</v>
      </c>
      <c r="G5282">
        <v>400</v>
      </c>
      <c r="H5282">
        <v>52.5</v>
      </c>
      <c r="I5282">
        <v>21000</v>
      </c>
      <c r="J5282" t="s">
        <v>81</v>
      </c>
      <c r="K5282">
        <v>-2.3531748545114532E-2</v>
      </c>
      <c r="L5282">
        <v>-2.3532000000000002</v>
      </c>
      <c r="M5282" t="s">
        <v>82</v>
      </c>
    </row>
    <row r="5283" spans="1:13">
      <c r="A5283" t="s">
        <v>3152</v>
      </c>
      <c r="B5283" t="s">
        <v>3153</v>
      </c>
      <c r="C5283" t="str">
        <f>TEXT(D5283, "mmm")</f>
        <v>Apr</v>
      </c>
      <c r="D5283" s="1">
        <v>45412</v>
      </c>
      <c r="E5283" t="s">
        <v>3154</v>
      </c>
      <c r="F5283" t="s">
        <v>101</v>
      </c>
      <c r="G5283">
        <v>5000</v>
      </c>
      <c r="H5283">
        <v>3.1</v>
      </c>
      <c r="I5283">
        <v>15500</v>
      </c>
      <c r="J5283" t="s">
        <v>81</v>
      </c>
      <c r="K5283">
        <v>8.7096770720228811E-2</v>
      </c>
      <c r="L5283">
        <v>8.7096999999999998</v>
      </c>
      <c r="M5283" t="s">
        <v>82</v>
      </c>
    </row>
    <row r="5284" spans="1:13">
      <c r="A5284" t="s">
        <v>3194</v>
      </c>
      <c r="B5284" t="s">
        <v>3195</v>
      </c>
      <c r="C5284" t="str">
        <f>TEXT(D5284, "mmm")</f>
        <v>Apr</v>
      </c>
      <c r="D5284" s="1">
        <v>45412</v>
      </c>
      <c r="E5284" t="s">
        <v>3196</v>
      </c>
      <c r="F5284" t="s">
        <v>80</v>
      </c>
      <c r="G5284">
        <v>40000</v>
      </c>
      <c r="H5284">
        <v>10</v>
      </c>
      <c r="I5284">
        <v>400000</v>
      </c>
      <c r="J5284" t="s">
        <v>86</v>
      </c>
      <c r="K5284">
        <v>1.9999879321652698E-3</v>
      </c>
      <c r="L5284">
        <v>0.2</v>
      </c>
      <c r="M5284" t="s">
        <v>82</v>
      </c>
    </row>
    <row r="5285" spans="1:13">
      <c r="A5285" t="s">
        <v>1193</v>
      </c>
      <c r="B5285" t="s">
        <v>1194</v>
      </c>
      <c r="C5285" t="str">
        <f>TEXT(D5285, "mmm")</f>
        <v>Apr</v>
      </c>
      <c r="D5285" s="1">
        <v>45412</v>
      </c>
      <c r="E5285" t="s">
        <v>3197</v>
      </c>
      <c r="F5285" t="s">
        <v>80</v>
      </c>
      <c r="G5285">
        <v>900</v>
      </c>
      <c r="H5285">
        <v>11.18</v>
      </c>
      <c r="I5285">
        <v>10062</v>
      </c>
      <c r="J5285" t="s">
        <v>81</v>
      </c>
      <c r="K5285">
        <v>8.6157283645073024E-2</v>
      </c>
      <c r="L5285">
        <v>8.6157000000000004</v>
      </c>
      <c r="M5285" t="s">
        <v>82</v>
      </c>
    </row>
    <row r="5286" spans="1:13">
      <c r="A5286" t="s">
        <v>3101</v>
      </c>
      <c r="B5286" t="s">
        <v>3102</v>
      </c>
      <c r="C5286" t="str">
        <f>TEXT(D5286, "mmm")</f>
        <v>Apr</v>
      </c>
      <c r="D5286" s="1">
        <v>45412</v>
      </c>
      <c r="E5286" t="s">
        <v>3198</v>
      </c>
      <c r="F5286" t="s">
        <v>80</v>
      </c>
      <c r="G5286">
        <v>500</v>
      </c>
      <c r="H5286">
        <v>39.49</v>
      </c>
      <c r="I5286">
        <v>19745</v>
      </c>
      <c r="J5286" t="s">
        <v>81</v>
      </c>
      <c r="K5286">
        <v>8.4758609379691041E-2</v>
      </c>
      <c r="L5286">
        <v>8.4758999999999993</v>
      </c>
      <c r="M5286" t="s">
        <v>82</v>
      </c>
    </row>
    <row r="5287" spans="1:13">
      <c r="A5287" t="s">
        <v>3101</v>
      </c>
      <c r="B5287" t="s">
        <v>3102</v>
      </c>
      <c r="C5287" t="str">
        <f>TEXT(D5287, "mmm")</f>
        <v>Apr</v>
      </c>
      <c r="D5287" s="1">
        <v>45412</v>
      </c>
      <c r="E5287" t="s">
        <v>3198</v>
      </c>
      <c r="F5287" t="s">
        <v>80</v>
      </c>
      <c r="G5287">
        <v>500</v>
      </c>
      <c r="H5287">
        <v>39.44</v>
      </c>
      <c r="I5287">
        <v>19720</v>
      </c>
      <c r="J5287" t="s">
        <v>81</v>
      </c>
      <c r="K5287">
        <v>8.4758609379691041E-2</v>
      </c>
      <c r="L5287">
        <v>8.4758999999999993</v>
      </c>
      <c r="M5287" t="s">
        <v>82</v>
      </c>
    </row>
    <row r="5288" spans="1:13">
      <c r="A5288" t="s">
        <v>3199</v>
      </c>
      <c r="B5288" t="s">
        <v>3200</v>
      </c>
      <c r="C5288" t="str">
        <f>TEXT(D5288, "mmm")</f>
        <v>Apr</v>
      </c>
      <c r="D5288" s="1">
        <v>45412</v>
      </c>
      <c r="E5288" t="s">
        <v>3201</v>
      </c>
      <c r="F5288" t="s">
        <v>80</v>
      </c>
      <c r="G5288">
        <v>1800</v>
      </c>
      <c r="H5288">
        <v>20.3</v>
      </c>
      <c r="I5288">
        <v>36540</v>
      </c>
      <c r="J5288" t="s">
        <v>86</v>
      </c>
      <c r="K5288">
        <v>5.9012529316396778E-2</v>
      </c>
      <c r="L5288">
        <v>5.9013</v>
      </c>
      <c r="M5288" t="s">
        <v>82</v>
      </c>
    </row>
    <row r="5289" spans="1:13">
      <c r="A5289" t="s">
        <v>1377</v>
      </c>
      <c r="B5289" t="s">
        <v>1378</v>
      </c>
      <c r="C5289" t="str">
        <f>TEXT(D5289, "mmm")</f>
        <v>Apr</v>
      </c>
      <c r="D5289" s="1">
        <v>45412</v>
      </c>
      <c r="E5289" t="s">
        <v>3202</v>
      </c>
      <c r="F5289" t="s">
        <v>118</v>
      </c>
      <c r="G5289">
        <v>300</v>
      </c>
      <c r="H5289">
        <v>40</v>
      </c>
      <c r="I5289">
        <v>12000</v>
      </c>
      <c r="J5289" t="s">
        <v>81</v>
      </c>
      <c r="K5289">
        <v>4.9009813438160021E-2</v>
      </c>
      <c r="L5289">
        <v>4.9009999999999998</v>
      </c>
      <c r="M5289" t="s">
        <v>82</v>
      </c>
    </row>
    <row r="5290" spans="1:13">
      <c r="A5290" t="s">
        <v>1193</v>
      </c>
      <c r="B5290" t="s">
        <v>1194</v>
      </c>
      <c r="C5290" t="str">
        <f>TEXT(D5290, "mmm")</f>
        <v>Apr</v>
      </c>
      <c r="D5290" s="1">
        <v>45412</v>
      </c>
      <c r="E5290" t="s">
        <v>2204</v>
      </c>
      <c r="F5290" t="s">
        <v>118</v>
      </c>
      <c r="G5290">
        <v>19289</v>
      </c>
      <c r="H5290">
        <v>11.14</v>
      </c>
      <c r="I5290">
        <v>214879.46</v>
      </c>
      <c r="J5290" t="s">
        <v>86</v>
      </c>
      <c r="K5290">
        <v>8.6157283645073024E-2</v>
      </c>
      <c r="L5290">
        <v>8.6157000000000004</v>
      </c>
      <c r="M5290" t="s">
        <v>82</v>
      </c>
    </row>
    <row r="5291" spans="1:13">
      <c r="A5291" t="s">
        <v>1439</v>
      </c>
      <c r="B5291" t="s">
        <v>1440</v>
      </c>
      <c r="C5291" t="str">
        <f>TEXT(D5291, "mmm")</f>
        <v>Apr</v>
      </c>
      <c r="D5291" s="1">
        <v>45412</v>
      </c>
      <c r="E5291" t="s">
        <v>3141</v>
      </c>
      <c r="F5291" t="s">
        <v>3142</v>
      </c>
      <c r="G5291">
        <v>93496</v>
      </c>
      <c r="H5291">
        <v>9.92</v>
      </c>
      <c r="I5291">
        <v>927480.31999999995</v>
      </c>
      <c r="J5291" t="s">
        <v>86</v>
      </c>
      <c r="K5291">
        <v>0.1488933400382155</v>
      </c>
      <c r="L5291">
        <v>14.8893</v>
      </c>
      <c r="M5291" t="s">
        <v>82</v>
      </c>
    </row>
    <row r="5292" spans="1:13">
      <c r="A5292" t="s">
        <v>1742</v>
      </c>
      <c r="B5292" t="s">
        <v>1743</v>
      </c>
      <c r="C5292" t="str">
        <f>TEXT(D5292, "mmm")</f>
        <v>Apr</v>
      </c>
      <c r="D5292" s="1">
        <v>45412</v>
      </c>
      <c r="E5292" t="s">
        <v>109</v>
      </c>
      <c r="F5292" t="s">
        <v>101</v>
      </c>
      <c r="G5292">
        <v>50800</v>
      </c>
      <c r="H5292">
        <v>21.41</v>
      </c>
      <c r="I5292">
        <v>1087628</v>
      </c>
      <c r="J5292" t="s">
        <v>86</v>
      </c>
      <c r="K5292">
        <v>0.13059697608741769</v>
      </c>
      <c r="L5292">
        <v>13.059699999999999</v>
      </c>
      <c r="M5292" t="s">
        <v>82</v>
      </c>
    </row>
    <row r="5293" spans="1:13">
      <c r="A5293" t="s">
        <v>1742</v>
      </c>
      <c r="B5293" t="s">
        <v>1743</v>
      </c>
      <c r="C5293" t="str">
        <f>TEXT(D5293, "mmm")</f>
        <v>Apr</v>
      </c>
      <c r="D5293" s="1">
        <v>45412</v>
      </c>
      <c r="E5293" t="s">
        <v>111</v>
      </c>
      <c r="F5293" t="s">
        <v>101</v>
      </c>
      <c r="G5293">
        <v>50800</v>
      </c>
      <c r="H5293">
        <v>21.41</v>
      </c>
      <c r="I5293">
        <v>1087628</v>
      </c>
      <c r="J5293" t="s">
        <v>86</v>
      </c>
      <c r="K5293">
        <v>0.13059697608741769</v>
      </c>
      <c r="L5293">
        <v>13.059699999999999</v>
      </c>
      <c r="M5293" t="s">
        <v>82</v>
      </c>
    </row>
    <row r="5294" spans="1:13">
      <c r="A5294" t="s">
        <v>1742</v>
      </c>
      <c r="B5294" t="s">
        <v>1743</v>
      </c>
      <c r="C5294" t="str">
        <f>TEXT(D5294, "mmm")</f>
        <v>Apr</v>
      </c>
      <c r="D5294" s="1">
        <v>45412</v>
      </c>
      <c r="E5294" t="s">
        <v>110</v>
      </c>
      <c r="F5294" t="s">
        <v>101</v>
      </c>
      <c r="G5294">
        <v>50800</v>
      </c>
      <c r="H5294">
        <v>21.41</v>
      </c>
      <c r="I5294">
        <v>1087628</v>
      </c>
      <c r="J5294" t="s">
        <v>86</v>
      </c>
      <c r="K5294">
        <v>0.13059697608741769</v>
      </c>
      <c r="L5294">
        <v>13.059699999999999</v>
      </c>
      <c r="M5294" t="s">
        <v>82</v>
      </c>
    </row>
    <row r="5295" spans="1:13">
      <c r="A5295" t="s">
        <v>527</v>
      </c>
      <c r="B5295" t="s">
        <v>528</v>
      </c>
      <c r="C5295" t="str">
        <f>TEXT(D5295, "mmm")</f>
        <v>Apr</v>
      </c>
      <c r="D5295" s="1">
        <v>45412</v>
      </c>
      <c r="E5295" t="s">
        <v>530</v>
      </c>
      <c r="F5295" t="s">
        <v>101</v>
      </c>
      <c r="G5295">
        <v>112025</v>
      </c>
      <c r="H5295">
        <v>1.6</v>
      </c>
      <c r="I5295">
        <v>179240</v>
      </c>
      <c r="J5295" t="s">
        <v>81</v>
      </c>
      <c r="K5295">
        <v>8.7499989755451812E-2</v>
      </c>
      <c r="L5295">
        <v>8.75</v>
      </c>
      <c r="M5295" t="s">
        <v>82</v>
      </c>
    </row>
    <row r="5296" spans="1:13">
      <c r="A5296" t="s">
        <v>527</v>
      </c>
      <c r="B5296" t="s">
        <v>528</v>
      </c>
      <c r="C5296" t="str">
        <f>TEXT(D5296, "mmm")</f>
        <v>Apr</v>
      </c>
      <c r="D5296" s="1">
        <v>45412</v>
      </c>
      <c r="E5296" t="s">
        <v>531</v>
      </c>
      <c r="F5296" t="s">
        <v>101</v>
      </c>
      <c r="G5296">
        <v>112025</v>
      </c>
      <c r="H5296">
        <v>1.6</v>
      </c>
      <c r="I5296">
        <v>179240</v>
      </c>
      <c r="J5296" t="s">
        <v>81</v>
      </c>
      <c r="K5296">
        <v>8.7499989755451812E-2</v>
      </c>
      <c r="L5296">
        <v>8.75</v>
      </c>
      <c r="M5296" t="s">
        <v>82</v>
      </c>
    </row>
    <row r="5297" spans="1:13">
      <c r="A5297" t="s">
        <v>527</v>
      </c>
      <c r="B5297" t="s">
        <v>528</v>
      </c>
      <c r="C5297" t="str">
        <f>TEXT(D5297, "mmm")</f>
        <v>Apr</v>
      </c>
      <c r="D5297" s="1">
        <v>45412</v>
      </c>
      <c r="E5297" t="s">
        <v>532</v>
      </c>
      <c r="F5297" t="s">
        <v>101</v>
      </c>
      <c r="G5297">
        <v>112025</v>
      </c>
      <c r="H5297">
        <v>1.6</v>
      </c>
      <c r="I5297">
        <v>179240</v>
      </c>
      <c r="J5297" t="s">
        <v>81</v>
      </c>
      <c r="K5297">
        <v>8.7499989755451812E-2</v>
      </c>
      <c r="L5297">
        <v>8.75</v>
      </c>
      <c r="M5297" t="s">
        <v>82</v>
      </c>
    </row>
    <row r="5298" spans="1:13">
      <c r="A5298" t="s">
        <v>527</v>
      </c>
      <c r="B5298" t="s">
        <v>528</v>
      </c>
      <c r="C5298" t="str">
        <f>TEXT(D5298, "mmm")</f>
        <v>Apr</v>
      </c>
      <c r="D5298" s="1">
        <v>45412</v>
      </c>
      <c r="E5298" t="s">
        <v>529</v>
      </c>
      <c r="F5298" t="s">
        <v>101</v>
      </c>
      <c r="G5298">
        <v>112025</v>
      </c>
      <c r="H5298">
        <v>1.6</v>
      </c>
      <c r="I5298">
        <v>179240</v>
      </c>
      <c r="J5298" t="s">
        <v>81</v>
      </c>
      <c r="K5298">
        <v>8.7499989755451812E-2</v>
      </c>
      <c r="L5298">
        <v>8.75</v>
      </c>
      <c r="M5298" t="s">
        <v>82</v>
      </c>
    </row>
    <row r="5299" spans="1:13">
      <c r="A5299" t="s">
        <v>129</v>
      </c>
      <c r="B5299" t="s">
        <v>130</v>
      </c>
      <c r="C5299" t="str">
        <f>TEXT(D5299, "mmm")</f>
        <v>Apr</v>
      </c>
      <c r="D5299" s="1">
        <v>45412</v>
      </c>
      <c r="E5299" t="s">
        <v>109</v>
      </c>
      <c r="F5299" t="s">
        <v>101</v>
      </c>
      <c r="G5299">
        <v>10000</v>
      </c>
      <c r="H5299">
        <v>6.71</v>
      </c>
      <c r="I5299">
        <v>67100</v>
      </c>
      <c r="J5299" t="s">
        <v>81</v>
      </c>
      <c r="K5299">
        <v>4.464317075148827E-3</v>
      </c>
      <c r="L5299">
        <v>0.44640000000000002</v>
      </c>
      <c r="M5299" t="s">
        <v>82</v>
      </c>
    </row>
    <row r="5300" spans="1:13">
      <c r="A5300" t="s">
        <v>129</v>
      </c>
      <c r="B5300" t="s">
        <v>130</v>
      </c>
      <c r="C5300" t="str">
        <f>TEXT(D5300, "mmm")</f>
        <v>Apr</v>
      </c>
      <c r="D5300" s="1">
        <v>45412</v>
      </c>
      <c r="E5300" t="s">
        <v>110</v>
      </c>
      <c r="F5300" t="s">
        <v>101</v>
      </c>
      <c r="G5300">
        <v>10000</v>
      </c>
      <c r="H5300">
        <v>6.71</v>
      </c>
      <c r="I5300">
        <v>67100</v>
      </c>
      <c r="J5300" t="s">
        <v>81</v>
      </c>
      <c r="K5300">
        <v>4.464317075148827E-3</v>
      </c>
      <c r="L5300">
        <v>0.44640000000000002</v>
      </c>
      <c r="M5300" t="s">
        <v>82</v>
      </c>
    </row>
    <row r="5301" spans="1:13">
      <c r="A5301" t="s">
        <v>129</v>
      </c>
      <c r="B5301" t="s">
        <v>130</v>
      </c>
      <c r="C5301" t="str">
        <f>TEXT(D5301, "mmm")</f>
        <v>Apr</v>
      </c>
      <c r="D5301" s="1">
        <v>45412</v>
      </c>
      <c r="E5301" t="s">
        <v>111</v>
      </c>
      <c r="F5301" t="s">
        <v>101</v>
      </c>
      <c r="G5301">
        <v>10000</v>
      </c>
      <c r="H5301">
        <v>6.71</v>
      </c>
      <c r="I5301">
        <v>67100</v>
      </c>
      <c r="J5301" t="s">
        <v>81</v>
      </c>
      <c r="K5301">
        <v>4.464317075148827E-3</v>
      </c>
      <c r="L5301">
        <v>0.44640000000000002</v>
      </c>
      <c r="M5301" t="s">
        <v>82</v>
      </c>
    </row>
    <row r="5302" spans="1:13">
      <c r="A5302" t="s">
        <v>2228</v>
      </c>
      <c r="B5302" t="s">
        <v>2229</v>
      </c>
      <c r="C5302" t="str">
        <f>TEXT(D5302, "mmm")</f>
        <v>Apr</v>
      </c>
      <c r="D5302" s="1">
        <v>45412</v>
      </c>
      <c r="E5302" t="s">
        <v>3203</v>
      </c>
      <c r="F5302" t="s">
        <v>101</v>
      </c>
      <c r="G5302">
        <v>5112</v>
      </c>
      <c r="H5302">
        <v>15.05</v>
      </c>
      <c r="I5302">
        <v>76935.600000000006</v>
      </c>
      <c r="J5302" t="s">
        <v>86</v>
      </c>
      <c r="K5302">
        <v>2.4573364203668509E-2</v>
      </c>
      <c r="L5302">
        <v>2.4573</v>
      </c>
      <c r="M5302" t="s">
        <v>82</v>
      </c>
    </row>
    <row r="5303" spans="1:13">
      <c r="A5303" t="s">
        <v>1273</v>
      </c>
      <c r="B5303" t="s">
        <v>1274</v>
      </c>
      <c r="C5303" t="str">
        <f>TEXT(D5303, "mmm")</f>
        <v>Apr</v>
      </c>
      <c r="D5303" s="1">
        <v>45412</v>
      </c>
      <c r="E5303" t="s">
        <v>3204</v>
      </c>
      <c r="F5303" t="s">
        <v>80</v>
      </c>
      <c r="G5303">
        <v>6086</v>
      </c>
      <c r="H5303">
        <v>29.77</v>
      </c>
      <c r="I5303">
        <v>181180.22</v>
      </c>
      <c r="J5303" t="s">
        <v>86</v>
      </c>
      <c r="K5303">
        <v>5.2578707619056482E-2</v>
      </c>
      <c r="L5303">
        <v>5.2579000000000002</v>
      </c>
      <c r="M5303" t="s">
        <v>82</v>
      </c>
    </row>
    <row r="5304" spans="1:13">
      <c r="A5304" t="s">
        <v>1486</v>
      </c>
      <c r="B5304" t="s">
        <v>1487</v>
      </c>
      <c r="C5304" t="str">
        <f>TEXT(D5304, "mmm")</f>
        <v>Apr</v>
      </c>
      <c r="D5304" s="1">
        <v>45412</v>
      </c>
      <c r="E5304" t="s">
        <v>3205</v>
      </c>
      <c r="F5304" t="s">
        <v>80</v>
      </c>
      <c r="G5304">
        <v>5000</v>
      </c>
      <c r="H5304">
        <v>3.75</v>
      </c>
      <c r="I5304">
        <v>18750</v>
      </c>
      <c r="J5304" t="s">
        <v>81</v>
      </c>
      <c r="K5304">
        <v>8.5790906656838306E-2</v>
      </c>
      <c r="L5304">
        <v>8.5791000000000004</v>
      </c>
      <c r="M5304" t="s">
        <v>82</v>
      </c>
    </row>
    <row r="5305" spans="1:13">
      <c r="A5305" t="s">
        <v>2228</v>
      </c>
      <c r="B5305" t="s">
        <v>2229</v>
      </c>
      <c r="C5305" t="str">
        <f>TEXT(D5305, "mmm")</f>
        <v>Apr</v>
      </c>
      <c r="D5305" s="1">
        <v>45412</v>
      </c>
      <c r="E5305" t="s">
        <v>3206</v>
      </c>
      <c r="F5305" t="s">
        <v>101</v>
      </c>
      <c r="G5305">
        <v>5112</v>
      </c>
      <c r="H5305">
        <v>15.05</v>
      </c>
      <c r="I5305">
        <v>76935.600000000006</v>
      </c>
      <c r="J5305" t="s">
        <v>86</v>
      </c>
      <c r="K5305">
        <v>2.4573364203668509E-2</v>
      </c>
      <c r="L5305">
        <v>2.4573</v>
      </c>
      <c r="M5305" t="s">
        <v>82</v>
      </c>
    </row>
    <row r="5306" spans="1:13">
      <c r="A5306" t="s">
        <v>2228</v>
      </c>
      <c r="B5306" t="s">
        <v>2229</v>
      </c>
      <c r="C5306" t="str">
        <f>TEXT(D5306, "mmm")</f>
        <v>Apr</v>
      </c>
      <c r="D5306" s="1">
        <v>45412</v>
      </c>
      <c r="E5306" t="s">
        <v>3207</v>
      </c>
      <c r="F5306" t="s">
        <v>101</v>
      </c>
      <c r="G5306">
        <v>5112</v>
      </c>
      <c r="H5306">
        <v>15.05</v>
      </c>
      <c r="I5306">
        <v>76935.600000000006</v>
      </c>
      <c r="J5306" t="s">
        <v>86</v>
      </c>
      <c r="K5306">
        <v>2.4573364203668509E-2</v>
      </c>
      <c r="L5306">
        <v>2.4573</v>
      </c>
      <c r="M5306" t="s">
        <v>82</v>
      </c>
    </row>
    <row r="5307" spans="1:13">
      <c r="A5307" t="s">
        <v>942</v>
      </c>
      <c r="B5307" t="s">
        <v>943</v>
      </c>
      <c r="C5307" t="str">
        <f>TEXT(D5307, "mmm")</f>
        <v>Apr</v>
      </c>
      <c r="D5307" s="1">
        <v>45412</v>
      </c>
      <c r="E5307" t="s">
        <v>3124</v>
      </c>
      <c r="F5307" t="s">
        <v>80</v>
      </c>
      <c r="G5307">
        <v>1500</v>
      </c>
      <c r="H5307">
        <v>29.55</v>
      </c>
      <c r="I5307">
        <v>44325</v>
      </c>
      <c r="J5307" t="s">
        <v>86</v>
      </c>
      <c r="K5307">
        <v>7.6454606919009738E-2</v>
      </c>
      <c r="L5307">
        <v>7.6455000000000002</v>
      </c>
      <c r="M5307" t="s">
        <v>82</v>
      </c>
    </row>
    <row r="5308" spans="1:13">
      <c r="A5308" t="s">
        <v>3185</v>
      </c>
      <c r="B5308" t="s">
        <v>3186</v>
      </c>
      <c r="C5308" t="str">
        <f>TEXT(D5308, "mmm")</f>
        <v>Apr</v>
      </c>
      <c r="D5308" s="1">
        <v>45412</v>
      </c>
      <c r="E5308" t="s">
        <v>3208</v>
      </c>
      <c r="F5308" t="s">
        <v>128</v>
      </c>
      <c r="G5308">
        <v>5260</v>
      </c>
      <c r="H5308">
        <v>18.73</v>
      </c>
      <c r="I5308">
        <v>98519.8</v>
      </c>
      <c r="J5308" t="s">
        <v>86</v>
      </c>
      <c r="K5308">
        <v>8.4369871064089663E-2</v>
      </c>
      <c r="L5308">
        <v>8.4369999999999994</v>
      </c>
      <c r="M5308" t="s">
        <v>82</v>
      </c>
    </row>
    <row r="5309" spans="1:13">
      <c r="A5309" t="s">
        <v>3152</v>
      </c>
      <c r="B5309" t="s">
        <v>3153</v>
      </c>
      <c r="C5309" t="str">
        <f>TEXT(D5309, "mmm")</f>
        <v>Apr</v>
      </c>
      <c r="D5309" s="1">
        <v>45412</v>
      </c>
      <c r="E5309" t="s">
        <v>3209</v>
      </c>
      <c r="F5309" t="s">
        <v>101</v>
      </c>
      <c r="G5309">
        <v>125000</v>
      </c>
      <c r="H5309">
        <v>4.01</v>
      </c>
      <c r="I5309">
        <v>501250</v>
      </c>
      <c r="J5309" t="s">
        <v>86</v>
      </c>
      <c r="K5309">
        <v>8.7096770720228811E-2</v>
      </c>
      <c r="L5309">
        <v>8.7096999999999998</v>
      </c>
      <c r="M5309" t="s">
        <v>82</v>
      </c>
    </row>
    <row r="5310" spans="1:13">
      <c r="A5310" t="s">
        <v>2228</v>
      </c>
      <c r="B5310" t="s">
        <v>2229</v>
      </c>
      <c r="C5310" t="str">
        <f>TEXT(D5310, "mmm")</f>
        <v>Apr</v>
      </c>
      <c r="D5310" s="1">
        <v>45412</v>
      </c>
      <c r="E5310" t="s">
        <v>3203</v>
      </c>
      <c r="F5310" t="s">
        <v>101</v>
      </c>
      <c r="G5310">
        <v>5112</v>
      </c>
      <c r="H5310">
        <v>15.05</v>
      </c>
      <c r="I5310">
        <v>76935.600000000006</v>
      </c>
      <c r="J5310" t="s">
        <v>86</v>
      </c>
      <c r="K5310">
        <v>2.4573364203668509E-2</v>
      </c>
      <c r="L5310">
        <v>2.4573</v>
      </c>
      <c r="M5310" t="s">
        <v>82</v>
      </c>
    </row>
    <row r="5311" spans="1:13">
      <c r="A5311" t="s">
        <v>2228</v>
      </c>
      <c r="B5311" t="s">
        <v>2229</v>
      </c>
      <c r="C5311" t="str">
        <f>TEXT(D5311, "mmm")</f>
        <v>Apr</v>
      </c>
      <c r="D5311" s="1">
        <v>45412</v>
      </c>
      <c r="E5311" t="s">
        <v>3206</v>
      </c>
      <c r="F5311" t="s">
        <v>101</v>
      </c>
      <c r="G5311">
        <v>5112</v>
      </c>
      <c r="H5311">
        <v>15.05</v>
      </c>
      <c r="I5311">
        <v>76935.600000000006</v>
      </c>
      <c r="J5311" t="s">
        <v>86</v>
      </c>
      <c r="K5311">
        <v>2.4573364203668509E-2</v>
      </c>
      <c r="L5311">
        <v>2.4573</v>
      </c>
      <c r="M5311" t="s">
        <v>82</v>
      </c>
    </row>
    <row r="5312" spans="1:13">
      <c r="A5312" t="s">
        <v>2228</v>
      </c>
      <c r="B5312" t="s">
        <v>2229</v>
      </c>
      <c r="C5312" t="str">
        <f>TEXT(D5312, "mmm")</f>
        <v>Apr</v>
      </c>
      <c r="D5312" s="1">
        <v>45412</v>
      </c>
      <c r="E5312" t="s">
        <v>3210</v>
      </c>
      <c r="F5312" t="s">
        <v>101</v>
      </c>
      <c r="G5312">
        <v>5112</v>
      </c>
      <c r="H5312">
        <v>15.05</v>
      </c>
      <c r="I5312">
        <v>76935.600000000006</v>
      </c>
      <c r="J5312" t="s">
        <v>86</v>
      </c>
      <c r="K5312">
        <v>2.4573364203668509E-2</v>
      </c>
      <c r="L5312">
        <v>2.4573</v>
      </c>
      <c r="M5312" t="s">
        <v>82</v>
      </c>
    </row>
    <row r="5313" spans="1:13">
      <c r="A5313" t="s">
        <v>2228</v>
      </c>
      <c r="B5313" t="s">
        <v>2229</v>
      </c>
      <c r="C5313" t="str">
        <f>TEXT(D5313, "mmm")</f>
        <v>Apr</v>
      </c>
      <c r="D5313" s="1">
        <v>45412</v>
      </c>
      <c r="E5313" t="s">
        <v>3207</v>
      </c>
      <c r="F5313" t="s">
        <v>101</v>
      </c>
      <c r="G5313">
        <v>5112</v>
      </c>
      <c r="H5313">
        <v>15.05</v>
      </c>
      <c r="I5313">
        <v>76935.600000000006</v>
      </c>
      <c r="J5313" t="s">
        <v>86</v>
      </c>
      <c r="K5313">
        <v>2.4573364203668509E-2</v>
      </c>
      <c r="L5313">
        <v>2.4573</v>
      </c>
      <c r="M5313" t="s">
        <v>82</v>
      </c>
    </row>
    <row r="5314" spans="1:13">
      <c r="A5314" t="s">
        <v>2228</v>
      </c>
      <c r="B5314" t="s">
        <v>2229</v>
      </c>
      <c r="C5314" t="str">
        <f>TEXT(D5314, "mmm")</f>
        <v>Apr</v>
      </c>
      <c r="D5314" s="1">
        <v>45412</v>
      </c>
      <c r="E5314" t="s">
        <v>3211</v>
      </c>
      <c r="F5314" t="s">
        <v>101</v>
      </c>
      <c r="G5314">
        <v>5112</v>
      </c>
      <c r="H5314">
        <v>15.05</v>
      </c>
      <c r="I5314">
        <v>76935.600000000006</v>
      </c>
      <c r="J5314" t="s">
        <v>86</v>
      </c>
      <c r="K5314">
        <v>2.4573364203668509E-2</v>
      </c>
      <c r="L5314">
        <v>2.4573</v>
      </c>
      <c r="M5314" t="s">
        <v>82</v>
      </c>
    </row>
    <row r="5315" spans="1:13">
      <c r="A5315" t="s">
        <v>2228</v>
      </c>
      <c r="B5315" t="s">
        <v>2229</v>
      </c>
      <c r="C5315" t="str">
        <f>TEXT(D5315, "mmm")</f>
        <v>Apr</v>
      </c>
      <c r="D5315" s="1">
        <v>45412</v>
      </c>
      <c r="E5315" t="s">
        <v>3212</v>
      </c>
      <c r="F5315" t="s">
        <v>101</v>
      </c>
      <c r="G5315">
        <v>5112</v>
      </c>
      <c r="H5315">
        <v>15.05</v>
      </c>
      <c r="I5315">
        <v>76935.600000000006</v>
      </c>
      <c r="J5315" t="s">
        <v>86</v>
      </c>
      <c r="K5315">
        <v>2.4573364203668509E-2</v>
      </c>
      <c r="L5315">
        <v>2.4573</v>
      </c>
      <c r="M5315" t="s">
        <v>82</v>
      </c>
    </row>
    <row r="5316" spans="1:13">
      <c r="A5316" t="s">
        <v>1439</v>
      </c>
      <c r="B5316" t="s">
        <v>1440</v>
      </c>
      <c r="C5316" t="str">
        <f>TEXT(D5316, "mmm")</f>
        <v>Apr</v>
      </c>
      <c r="D5316" s="1">
        <v>45412</v>
      </c>
      <c r="E5316" t="s">
        <v>1443</v>
      </c>
      <c r="F5316" t="s">
        <v>314</v>
      </c>
      <c r="G5316">
        <v>93496</v>
      </c>
      <c r="H5316">
        <v>9.86</v>
      </c>
      <c r="I5316">
        <v>921870.55999999994</v>
      </c>
      <c r="J5316" t="s">
        <v>86</v>
      </c>
      <c r="K5316">
        <v>0.1488933400382155</v>
      </c>
      <c r="L5316">
        <v>14.8893</v>
      </c>
      <c r="M5316" t="s">
        <v>82</v>
      </c>
    </row>
    <row r="5317" spans="1:13">
      <c r="A5317" t="s">
        <v>3213</v>
      </c>
      <c r="B5317" t="s">
        <v>3214</v>
      </c>
      <c r="C5317" t="str">
        <f>TEXT(D5317, "mmm")</f>
        <v>Apr</v>
      </c>
      <c r="D5317" s="1">
        <v>45412</v>
      </c>
      <c r="E5317" t="s">
        <v>3215</v>
      </c>
      <c r="F5317" t="s">
        <v>118</v>
      </c>
      <c r="G5317">
        <v>3000</v>
      </c>
      <c r="H5317">
        <v>68.3</v>
      </c>
      <c r="I5317">
        <v>204900</v>
      </c>
      <c r="J5317" t="s">
        <v>86</v>
      </c>
      <c r="K5317">
        <v>6.6048838835868429E-2</v>
      </c>
      <c r="L5317">
        <v>6.6048999999999998</v>
      </c>
      <c r="M5317" t="s">
        <v>82</v>
      </c>
    </row>
    <row r="5318" spans="1:13">
      <c r="A5318" t="s">
        <v>3216</v>
      </c>
      <c r="B5318" t="s">
        <v>3217</v>
      </c>
      <c r="C5318" t="str">
        <f>TEXT(D5318, "mmm")</f>
        <v>Apr</v>
      </c>
      <c r="D5318" s="1">
        <v>45412</v>
      </c>
      <c r="E5318" t="s">
        <v>3218</v>
      </c>
      <c r="F5318" t="s">
        <v>80</v>
      </c>
      <c r="G5318">
        <v>1000</v>
      </c>
      <c r="H5318">
        <v>17.149999999999999</v>
      </c>
      <c r="I5318">
        <v>17150</v>
      </c>
      <c r="J5318" t="s">
        <v>81</v>
      </c>
      <c r="K5318">
        <v>4.5826529491621582E-3</v>
      </c>
      <c r="L5318">
        <v>0.45829999999999999</v>
      </c>
      <c r="M5318" t="s">
        <v>82</v>
      </c>
    </row>
    <row r="5319" spans="1:13">
      <c r="A5319" t="s">
        <v>3179</v>
      </c>
      <c r="B5319" t="s">
        <v>3180</v>
      </c>
      <c r="C5319" t="str">
        <f>TEXT(D5319, "mmm")</f>
        <v>Apr</v>
      </c>
      <c r="D5319" s="1">
        <v>45412</v>
      </c>
      <c r="E5319" t="s">
        <v>3181</v>
      </c>
      <c r="F5319" t="s">
        <v>80</v>
      </c>
      <c r="G5319">
        <v>600</v>
      </c>
      <c r="H5319">
        <v>17</v>
      </c>
      <c r="I5319">
        <v>10200</v>
      </c>
      <c r="J5319" t="s">
        <v>81</v>
      </c>
      <c r="K5319">
        <v>3.9346106123857798E-2</v>
      </c>
      <c r="L5319">
        <v>3.9346000000000001</v>
      </c>
      <c r="M5319" t="s">
        <v>82</v>
      </c>
    </row>
    <row r="5320" spans="1:13">
      <c r="A5320" t="s">
        <v>3185</v>
      </c>
      <c r="B5320" t="s">
        <v>3186</v>
      </c>
      <c r="C5320" t="str">
        <f>TEXT(D5320, "mmm")</f>
        <v>Apr</v>
      </c>
      <c r="D5320" s="1">
        <v>45412</v>
      </c>
      <c r="E5320" t="s">
        <v>3187</v>
      </c>
      <c r="F5320" t="s">
        <v>118</v>
      </c>
      <c r="G5320">
        <v>1000</v>
      </c>
      <c r="H5320">
        <v>18.63</v>
      </c>
      <c r="I5320">
        <v>18630</v>
      </c>
      <c r="J5320" t="s">
        <v>81</v>
      </c>
      <c r="K5320">
        <v>8.4369871064089663E-2</v>
      </c>
      <c r="L5320">
        <v>8.4369999999999994</v>
      </c>
      <c r="M5320" t="s">
        <v>82</v>
      </c>
    </row>
    <row r="5321" spans="1:13">
      <c r="A5321" t="s">
        <v>1323</v>
      </c>
      <c r="B5321" t="s">
        <v>1324</v>
      </c>
      <c r="C5321" t="str">
        <f>TEXT(D5321, "mmm")</f>
        <v>Apr</v>
      </c>
      <c r="D5321" s="1">
        <v>45412</v>
      </c>
      <c r="E5321" t="s">
        <v>2061</v>
      </c>
      <c r="F5321" t="s">
        <v>80</v>
      </c>
      <c r="G5321">
        <v>5500</v>
      </c>
      <c r="H5321">
        <v>18.760000000000002</v>
      </c>
      <c r="I5321">
        <v>103180</v>
      </c>
      <c r="J5321" t="s">
        <v>81</v>
      </c>
      <c r="K5321">
        <v>7.1311147453528623E-2</v>
      </c>
      <c r="L5321">
        <v>7.1311</v>
      </c>
      <c r="M5321" t="s">
        <v>82</v>
      </c>
    </row>
    <row r="5322" spans="1:13">
      <c r="A5322" t="s">
        <v>1439</v>
      </c>
      <c r="B5322" t="s">
        <v>1440</v>
      </c>
      <c r="C5322" t="str">
        <f>TEXT(D5322, "mmm")</f>
        <v>Apr</v>
      </c>
      <c r="D5322" s="1">
        <v>45412</v>
      </c>
      <c r="E5322" t="s">
        <v>1442</v>
      </c>
      <c r="F5322" t="s">
        <v>101</v>
      </c>
      <c r="G5322">
        <v>93496</v>
      </c>
      <c r="H5322">
        <v>9.86</v>
      </c>
      <c r="I5322">
        <v>921870.55999999994</v>
      </c>
      <c r="J5322" t="s">
        <v>86</v>
      </c>
      <c r="K5322">
        <v>0.1488933400382155</v>
      </c>
      <c r="L5322">
        <v>14.8893</v>
      </c>
      <c r="M5322" t="s">
        <v>82</v>
      </c>
    </row>
    <row r="5323" spans="1:13">
      <c r="A5323" t="s">
        <v>1439</v>
      </c>
      <c r="B5323" t="s">
        <v>1440</v>
      </c>
      <c r="C5323" t="str">
        <f>TEXT(D5323, "mmm")</f>
        <v>Apr</v>
      </c>
      <c r="D5323" s="1">
        <v>45412</v>
      </c>
      <c r="E5323" t="s">
        <v>1441</v>
      </c>
      <c r="F5323" t="s">
        <v>222</v>
      </c>
      <c r="G5323">
        <v>93496</v>
      </c>
      <c r="H5323">
        <v>9.86</v>
      </c>
      <c r="I5323">
        <v>921870.55999999994</v>
      </c>
      <c r="J5323" t="s">
        <v>86</v>
      </c>
      <c r="K5323">
        <v>0.1488933400382155</v>
      </c>
      <c r="L5323">
        <v>14.8893</v>
      </c>
      <c r="M5323" t="s">
        <v>82</v>
      </c>
    </row>
    <row r="5324" spans="1:13">
      <c r="A5324" t="s">
        <v>737</v>
      </c>
      <c r="B5324" t="s">
        <v>738</v>
      </c>
      <c r="C5324" t="str">
        <f>TEXT(D5324, "mmm")</f>
        <v>Apr</v>
      </c>
      <c r="D5324" s="1">
        <v>45412</v>
      </c>
      <c r="E5324" t="s">
        <v>739</v>
      </c>
      <c r="F5324" t="s">
        <v>251</v>
      </c>
      <c r="G5324">
        <v>2000</v>
      </c>
      <c r="H5324">
        <v>29.43</v>
      </c>
      <c r="I5324">
        <v>58860</v>
      </c>
      <c r="J5324" t="s">
        <v>81</v>
      </c>
      <c r="K5324">
        <v>4.8092626501806901E-2</v>
      </c>
      <c r="L5324">
        <v>4.8093000000000004</v>
      </c>
      <c r="M5324" t="s">
        <v>82</v>
      </c>
    </row>
    <row r="5325" spans="1:13">
      <c r="A5325" t="s">
        <v>3185</v>
      </c>
      <c r="B5325" t="s">
        <v>3186</v>
      </c>
      <c r="C5325" t="str">
        <f>TEXT(D5325, "mmm")</f>
        <v>Apr</v>
      </c>
      <c r="D5325" s="1">
        <v>45412</v>
      </c>
      <c r="E5325" t="s">
        <v>3219</v>
      </c>
      <c r="F5325" t="s">
        <v>118</v>
      </c>
      <c r="G5325">
        <v>1000</v>
      </c>
      <c r="H5325">
        <v>18.579999999999998</v>
      </c>
      <c r="I5325">
        <v>18580</v>
      </c>
      <c r="J5325" t="s">
        <v>81</v>
      </c>
      <c r="K5325">
        <v>8.4369871064089663E-2</v>
      </c>
      <c r="L5325">
        <v>8.4369999999999994</v>
      </c>
      <c r="M5325" t="s">
        <v>82</v>
      </c>
    </row>
    <row r="5326" spans="1:13">
      <c r="A5326" t="s">
        <v>1439</v>
      </c>
      <c r="B5326" t="s">
        <v>1440</v>
      </c>
      <c r="C5326" t="str">
        <f>TEXT(D5326, "mmm")</f>
        <v>Apr</v>
      </c>
      <c r="D5326" s="1">
        <v>45412</v>
      </c>
      <c r="E5326" t="s">
        <v>1444</v>
      </c>
      <c r="F5326" t="s">
        <v>222</v>
      </c>
      <c r="G5326">
        <v>93496</v>
      </c>
      <c r="H5326">
        <v>9.86</v>
      </c>
      <c r="I5326">
        <v>921870.55999999994</v>
      </c>
      <c r="J5326" t="s">
        <v>86</v>
      </c>
      <c r="K5326">
        <v>0.1488933400382155</v>
      </c>
      <c r="L5326">
        <v>14.8893</v>
      </c>
      <c r="M5326" t="s">
        <v>82</v>
      </c>
    </row>
    <row r="5327" spans="1:13">
      <c r="A5327" t="s">
        <v>1909</v>
      </c>
      <c r="B5327" t="s">
        <v>1910</v>
      </c>
      <c r="C5327" t="str">
        <f>TEXT(D5327, "mmm")</f>
        <v>Apr</v>
      </c>
      <c r="D5327" s="1">
        <v>45412</v>
      </c>
      <c r="E5327" t="s">
        <v>1929</v>
      </c>
      <c r="F5327" t="s">
        <v>128</v>
      </c>
      <c r="G5327">
        <v>2160</v>
      </c>
      <c r="H5327">
        <v>6.98</v>
      </c>
      <c r="I5327">
        <v>15076.8</v>
      </c>
      <c r="J5327" t="s">
        <v>81</v>
      </c>
      <c r="K5327">
        <v>0.27285513653872973</v>
      </c>
      <c r="L5327">
        <v>27.285499999999999</v>
      </c>
      <c r="M5327" t="s">
        <v>82</v>
      </c>
    </row>
    <row r="5328" spans="1:13">
      <c r="A5328" t="s">
        <v>546</v>
      </c>
      <c r="B5328" t="s">
        <v>547</v>
      </c>
      <c r="C5328" t="str">
        <f>TEXT(D5328, "mmm")</f>
        <v>Apr</v>
      </c>
      <c r="D5328" s="1">
        <v>45412</v>
      </c>
      <c r="E5328" t="s">
        <v>548</v>
      </c>
      <c r="F5328" t="s">
        <v>80</v>
      </c>
      <c r="G5328">
        <v>5000</v>
      </c>
      <c r="H5328">
        <v>3.36</v>
      </c>
      <c r="I5328">
        <v>16800</v>
      </c>
      <c r="J5328" t="s">
        <v>81</v>
      </c>
      <c r="K5328">
        <v>0.21766555274300201</v>
      </c>
      <c r="L5328">
        <v>21.7666</v>
      </c>
      <c r="M5328" t="s">
        <v>82</v>
      </c>
    </row>
    <row r="5329" spans="1:13">
      <c r="A5329" t="s">
        <v>546</v>
      </c>
      <c r="B5329" t="s">
        <v>547</v>
      </c>
      <c r="C5329" t="str">
        <f>TEXT(D5329, "mmm")</f>
        <v>Apr</v>
      </c>
      <c r="D5329" s="1">
        <v>45412</v>
      </c>
      <c r="E5329" t="s">
        <v>548</v>
      </c>
      <c r="F5329" t="s">
        <v>80</v>
      </c>
      <c r="G5329">
        <v>3734</v>
      </c>
      <c r="H5329">
        <v>3.72</v>
      </c>
      <c r="I5329">
        <v>13890.48</v>
      </c>
      <c r="J5329" t="s">
        <v>81</v>
      </c>
      <c r="K5329">
        <v>0.21766555274300201</v>
      </c>
      <c r="L5329">
        <v>21.7666</v>
      </c>
      <c r="M5329" t="s">
        <v>82</v>
      </c>
    </row>
    <row r="5330" spans="1:13">
      <c r="A5330" t="s">
        <v>1909</v>
      </c>
      <c r="B5330" t="s">
        <v>1910</v>
      </c>
      <c r="C5330" t="str">
        <f>TEXT(D5330, "mmm")</f>
        <v>Apr</v>
      </c>
      <c r="D5330" s="1">
        <v>45412</v>
      </c>
      <c r="E5330" t="s">
        <v>3220</v>
      </c>
      <c r="F5330" t="s">
        <v>118</v>
      </c>
      <c r="G5330">
        <v>4000</v>
      </c>
      <c r="H5330">
        <v>7.12</v>
      </c>
      <c r="I5330">
        <v>28480</v>
      </c>
      <c r="J5330" t="s">
        <v>81</v>
      </c>
      <c r="K5330">
        <v>0.27285513653872973</v>
      </c>
      <c r="L5330">
        <v>27.285499999999999</v>
      </c>
      <c r="M5330" t="s">
        <v>82</v>
      </c>
    </row>
    <row r="5331" spans="1:13">
      <c r="A5331" t="s">
        <v>546</v>
      </c>
      <c r="B5331" t="s">
        <v>547</v>
      </c>
      <c r="C5331" t="str">
        <f>TEXT(D5331, "mmm")</f>
        <v>Apr</v>
      </c>
      <c r="D5331" s="1">
        <v>45412</v>
      </c>
      <c r="E5331" t="s">
        <v>548</v>
      </c>
      <c r="F5331" t="s">
        <v>80</v>
      </c>
      <c r="G5331">
        <v>7500</v>
      </c>
      <c r="H5331">
        <v>3.34</v>
      </c>
      <c r="I5331">
        <v>25050</v>
      </c>
      <c r="J5331" t="s">
        <v>81</v>
      </c>
      <c r="K5331">
        <v>0.21766555274300201</v>
      </c>
      <c r="L5331">
        <v>21.7666</v>
      </c>
      <c r="M5331" t="s">
        <v>82</v>
      </c>
    </row>
    <row r="5332" spans="1:13">
      <c r="A5332" t="s">
        <v>3221</v>
      </c>
      <c r="B5332" t="s">
        <v>3222</v>
      </c>
      <c r="C5332" t="str">
        <f>TEXT(D5332, "mmm")</f>
        <v>Apr</v>
      </c>
      <c r="D5332" s="1">
        <v>45412</v>
      </c>
      <c r="E5332" t="s">
        <v>3223</v>
      </c>
      <c r="F5332" t="s">
        <v>128</v>
      </c>
      <c r="G5332">
        <v>250000</v>
      </c>
      <c r="H5332">
        <v>4.46</v>
      </c>
      <c r="I5332">
        <v>1115000</v>
      </c>
      <c r="J5332" t="s">
        <v>86</v>
      </c>
      <c r="K5332">
        <v>0.31868126340252961</v>
      </c>
      <c r="L5332">
        <v>31.868099999999998</v>
      </c>
      <c r="M5332" t="s">
        <v>82</v>
      </c>
    </row>
    <row r="5333" spans="1:13">
      <c r="A5333" t="s">
        <v>3224</v>
      </c>
      <c r="B5333" t="s">
        <v>3225</v>
      </c>
      <c r="C5333" t="str">
        <f>TEXT(D5333, "mmm")</f>
        <v>Apr</v>
      </c>
      <c r="D5333" s="1">
        <v>45412</v>
      </c>
      <c r="E5333" t="s">
        <v>3226</v>
      </c>
      <c r="F5333" t="s">
        <v>80</v>
      </c>
      <c r="G5333">
        <v>4300</v>
      </c>
      <c r="H5333">
        <v>114.83</v>
      </c>
      <c r="I5333">
        <v>493769</v>
      </c>
      <c r="J5333" t="s">
        <v>86</v>
      </c>
      <c r="K5333">
        <v>5.0679226618986828E-2</v>
      </c>
      <c r="L5333">
        <v>5.0678999999999998</v>
      </c>
      <c r="M5333" t="s">
        <v>82</v>
      </c>
    </row>
    <row r="5334" spans="1:13">
      <c r="A5334" t="s">
        <v>3227</v>
      </c>
      <c r="B5334" t="s">
        <v>3228</v>
      </c>
      <c r="C5334" t="str">
        <f>TEXT(D5334, "mmm")</f>
        <v>Apr</v>
      </c>
      <c r="D5334" s="1">
        <v>45412</v>
      </c>
      <c r="E5334" t="s">
        <v>3229</v>
      </c>
      <c r="F5334" t="s">
        <v>118</v>
      </c>
      <c r="G5334">
        <v>500</v>
      </c>
      <c r="H5334">
        <v>30.99</v>
      </c>
      <c r="I5334">
        <v>15495</v>
      </c>
      <c r="J5334" t="s">
        <v>81</v>
      </c>
      <c r="K5334">
        <v>3.5610574507507491E-3</v>
      </c>
      <c r="L5334">
        <v>0.35610000000000003</v>
      </c>
      <c r="M5334" t="s">
        <v>82</v>
      </c>
    </row>
    <row r="5335" spans="1:13">
      <c r="A5335" t="s">
        <v>1745</v>
      </c>
      <c r="B5335" t="s">
        <v>1746</v>
      </c>
      <c r="C5335" t="str">
        <f>TEXT(D5335, "mmm")</f>
        <v>Apr</v>
      </c>
      <c r="D5335" s="1">
        <v>45412</v>
      </c>
      <c r="E5335" t="s">
        <v>1747</v>
      </c>
      <c r="F5335" t="s">
        <v>101</v>
      </c>
      <c r="G5335">
        <v>48683</v>
      </c>
      <c r="H5335">
        <v>2</v>
      </c>
      <c r="I5335">
        <v>97366</v>
      </c>
      <c r="J5335" t="s">
        <v>86</v>
      </c>
      <c r="K5335">
        <v>0.95348819672836505</v>
      </c>
      <c r="L5335">
        <v>95.348799999999997</v>
      </c>
      <c r="M5335" t="s">
        <v>82</v>
      </c>
    </row>
    <row r="5336" spans="1:13">
      <c r="A5336" t="s">
        <v>1745</v>
      </c>
      <c r="B5336" t="s">
        <v>1746</v>
      </c>
      <c r="C5336" t="str">
        <f>TEXT(D5336, "mmm")</f>
        <v>Apr</v>
      </c>
      <c r="D5336" s="1">
        <v>45412</v>
      </c>
      <c r="E5336" t="s">
        <v>1747</v>
      </c>
      <c r="F5336" t="s">
        <v>101</v>
      </c>
      <c r="G5336">
        <v>7144</v>
      </c>
      <c r="H5336">
        <v>2</v>
      </c>
      <c r="I5336">
        <v>14288</v>
      </c>
      <c r="J5336" t="s">
        <v>81</v>
      </c>
      <c r="K5336">
        <v>0.95348819672836505</v>
      </c>
      <c r="L5336">
        <v>95.348799999999997</v>
      </c>
      <c r="M5336" t="s">
        <v>82</v>
      </c>
    </row>
    <row r="5337" spans="1:13">
      <c r="A5337" t="s">
        <v>1745</v>
      </c>
      <c r="B5337" t="s">
        <v>1746</v>
      </c>
      <c r="C5337" t="str">
        <f>TEXT(D5337, "mmm")</f>
        <v>Apr</v>
      </c>
      <c r="D5337" s="1">
        <v>45412</v>
      </c>
      <c r="E5337" t="s">
        <v>1747</v>
      </c>
      <c r="F5337" t="s">
        <v>101</v>
      </c>
      <c r="G5337">
        <v>15689</v>
      </c>
      <c r="H5337">
        <v>2</v>
      </c>
      <c r="I5337">
        <v>31378</v>
      </c>
      <c r="J5337" t="s">
        <v>81</v>
      </c>
      <c r="K5337">
        <v>0.95348819672836505</v>
      </c>
      <c r="L5337">
        <v>95.348799999999997</v>
      </c>
      <c r="M5337" t="s">
        <v>82</v>
      </c>
    </row>
    <row r="5338" spans="1:13">
      <c r="A5338" t="s">
        <v>1745</v>
      </c>
      <c r="B5338" t="s">
        <v>1746</v>
      </c>
      <c r="C5338" t="str">
        <f>TEXT(D5338, "mmm")</f>
        <v>Apr</v>
      </c>
      <c r="D5338" s="1">
        <v>45412</v>
      </c>
      <c r="E5338" t="s">
        <v>1747</v>
      </c>
      <c r="F5338" t="s">
        <v>101</v>
      </c>
      <c r="G5338">
        <v>5007</v>
      </c>
      <c r="H5338">
        <v>2</v>
      </c>
      <c r="I5338">
        <v>10014</v>
      </c>
      <c r="J5338" t="s">
        <v>81</v>
      </c>
      <c r="K5338">
        <v>0.95348819672836505</v>
      </c>
      <c r="L5338">
        <v>95.348799999999997</v>
      </c>
      <c r="M5338" t="s">
        <v>82</v>
      </c>
    </row>
    <row r="5339" spans="1:13">
      <c r="A5339" t="s">
        <v>1704</v>
      </c>
      <c r="B5339" t="s">
        <v>1705</v>
      </c>
      <c r="C5339" t="str">
        <f>TEXT(D5339, "mmm")</f>
        <v>Apr</v>
      </c>
      <c r="D5339" s="1">
        <v>45412</v>
      </c>
      <c r="E5339" t="s">
        <v>1706</v>
      </c>
      <c r="F5339" t="s">
        <v>101</v>
      </c>
      <c r="G5339">
        <v>909691</v>
      </c>
      <c r="H5339">
        <v>0.21</v>
      </c>
      <c r="I5339">
        <v>191035.11</v>
      </c>
      <c r="J5339" t="s">
        <v>81</v>
      </c>
      <c r="K5339">
        <v>1.463417612605711E-2</v>
      </c>
      <c r="L5339">
        <v>1.4634</v>
      </c>
      <c r="M5339" t="s">
        <v>82</v>
      </c>
    </row>
    <row r="5340" spans="1:13">
      <c r="A5340" t="s">
        <v>2168</v>
      </c>
      <c r="B5340" t="s">
        <v>2169</v>
      </c>
      <c r="C5340" t="str">
        <f>TEXT(D5340, "mmm")</f>
        <v>Apr</v>
      </c>
      <c r="D5340" s="1">
        <v>45412</v>
      </c>
      <c r="E5340" t="s">
        <v>2170</v>
      </c>
      <c r="F5340" t="s">
        <v>128</v>
      </c>
      <c r="G5340">
        <v>1000</v>
      </c>
      <c r="H5340">
        <v>20.72</v>
      </c>
      <c r="I5340">
        <v>20720</v>
      </c>
      <c r="J5340" t="s">
        <v>81</v>
      </c>
      <c r="K5340">
        <v>6.4452130239727845E-2</v>
      </c>
      <c r="L5340">
        <v>6.4451999999999998</v>
      </c>
      <c r="M5340" t="s">
        <v>82</v>
      </c>
    </row>
    <row r="5341" spans="1:13">
      <c r="A5341" t="s">
        <v>1135</v>
      </c>
      <c r="B5341" t="s">
        <v>1136</v>
      </c>
      <c r="C5341" t="str">
        <f>TEXT(D5341, "mmm")</f>
        <v>Apr</v>
      </c>
      <c r="D5341" s="1">
        <v>45412</v>
      </c>
      <c r="E5341" t="s">
        <v>1110</v>
      </c>
      <c r="F5341" t="s">
        <v>222</v>
      </c>
      <c r="G5341">
        <v>30000</v>
      </c>
      <c r="H5341">
        <v>6.35</v>
      </c>
      <c r="I5341">
        <v>190500</v>
      </c>
      <c r="J5341" t="s">
        <v>86</v>
      </c>
      <c r="K5341">
        <v>3.020668529060111E-2</v>
      </c>
      <c r="L5341">
        <v>3.0207000000000002</v>
      </c>
      <c r="M5341" t="s">
        <v>82</v>
      </c>
    </row>
    <row r="5342" spans="1:13">
      <c r="A5342" t="s">
        <v>1135</v>
      </c>
      <c r="B5342" t="s">
        <v>1136</v>
      </c>
      <c r="C5342" t="str">
        <f>TEXT(D5342, "mmm")</f>
        <v>Apr</v>
      </c>
      <c r="D5342" s="1">
        <v>45412</v>
      </c>
      <c r="E5342" t="s">
        <v>1110</v>
      </c>
      <c r="F5342" t="s">
        <v>222</v>
      </c>
      <c r="G5342">
        <v>20000</v>
      </c>
      <c r="H5342">
        <v>6.37</v>
      </c>
      <c r="I5342">
        <v>127400</v>
      </c>
      <c r="J5342" t="s">
        <v>81</v>
      </c>
      <c r="K5342">
        <v>3.020668529060111E-2</v>
      </c>
      <c r="L5342">
        <v>3.0207000000000002</v>
      </c>
      <c r="M5342" t="s">
        <v>82</v>
      </c>
    </row>
    <row r="5343" spans="1:13">
      <c r="A5343" t="s">
        <v>594</v>
      </c>
      <c r="B5343" t="s">
        <v>595</v>
      </c>
      <c r="C5343" t="str">
        <f>TEXT(D5343, "mmm")</f>
        <v>May</v>
      </c>
      <c r="D5343" s="1">
        <v>45413</v>
      </c>
      <c r="E5343" t="s">
        <v>593</v>
      </c>
      <c r="F5343" t="s">
        <v>128</v>
      </c>
      <c r="G5343">
        <v>4100</v>
      </c>
      <c r="H5343">
        <v>30.29</v>
      </c>
      <c r="I5343">
        <v>124189</v>
      </c>
      <c r="J5343" t="s">
        <v>81</v>
      </c>
      <c r="K5343">
        <v>3.381663358452669E-2</v>
      </c>
      <c r="L5343">
        <v>3.3816999999999999</v>
      </c>
      <c r="M5343" t="s">
        <v>82</v>
      </c>
    </row>
    <row r="5344" spans="1:13">
      <c r="A5344" t="s">
        <v>2959</v>
      </c>
      <c r="B5344" t="s">
        <v>2960</v>
      </c>
      <c r="C5344" t="str">
        <f>TEXT(D5344, "mmm")</f>
        <v>May</v>
      </c>
      <c r="D5344" s="1">
        <v>45413</v>
      </c>
      <c r="E5344" t="s">
        <v>2961</v>
      </c>
      <c r="F5344" t="s">
        <v>101</v>
      </c>
      <c r="G5344">
        <v>20059</v>
      </c>
      <c r="H5344">
        <v>2.87</v>
      </c>
      <c r="I5344">
        <v>57569.33</v>
      </c>
      <c r="J5344" t="s">
        <v>81</v>
      </c>
      <c r="K5344">
        <v>0.1289199089656354</v>
      </c>
      <c r="L5344">
        <v>12.891999999999999</v>
      </c>
      <c r="M5344" t="s">
        <v>82</v>
      </c>
    </row>
    <row r="5345" spans="1:13">
      <c r="A5345" t="s">
        <v>2959</v>
      </c>
      <c r="B5345" t="s">
        <v>2960</v>
      </c>
      <c r="C5345" t="str">
        <f>TEXT(D5345, "mmm")</f>
        <v>May</v>
      </c>
      <c r="D5345" s="1">
        <v>45413</v>
      </c>
      <c r="E5345" t="s">
        <v>2962</v>
      </c>
      <c r="F5345" t="s">
        <v>101</v>
      </c>
      <c r="G5345">
        <v>20059</v>
      </c>
      <c r="H5345">
        <v>2.87</v>
      </c>
      <c r="I5345">
        <v>57569.33</v>
      </c>
      <c r="J5345" t="s">
        <v>81</v>
      </c>
      <c r="K5345">
        <v>0.1289199089656354</v>
      </c>
      <c r="L5345">
        <v>12.891999999999999</v>
      </c>
      <c r="M5345" t="s">
        <v>82</v>
      </c>
    </row>
    <row r="5346" spans="1:13">
      <c r="A5346" t="s">
        <v>498</v>
      </c>
      <c r="B5346" t="s">
        <v>499</v>
      </c>
      <c r="C5346" t="str">
        <f>TEXT(D5346, "mmm")</f>
        <v>May</v>
      </c>
      <c r="D5346" s="1">
        <v>45413</v>
      </c>
      <c r="E5346" t="s">
        <v>1308</v>
      </c>
      <c r="F5346" t="s">
        <v>1309</v>
      </c>
      <c r="G5346">
        <v>200</v>
      </c>
      <c r="H5346">
        <v>288.39</v>
      </c>
      <c r="I5346">
        <v>57678</v>
      </c>
      <c r="J5346" t="s">
        <v>81</v>
      </c>
      <c r="K5346">
        <v>-1.4705916340805871E-2</v>
      </c>
      <c r="L5346">
        <v>-1.4705999999999999</v>
      </c>
      <c r="M5346" t="s">
        <v>82</v>
      </c>
    </row>
    <row r="5347" spans="1:13">
      <c r="A5347" t="s">
        <v>1469</v>
      </c>
      <c r="B5347" t="s">
        <v>1470</v>
      </c>
      <c r="C5347" t="str">
        <f>TEXT(D5347, "mmm")</f>
        <v>May</v>
      </c>
      <c r="D5347" s="1">
        <v>45413</v>
      </c>
      <c r="E5347" t="s">
        <v>1528</v>
      </c>
      <c r="F5347" t="s">
        <v>128</v>
      </c>
      <c r="G5347">
        <v>2000</v>
      </c>
      <c r="H5347">
        <v>9.01</v>
      </c>
      <c r="I5347">
        <v>18020</v>
      </c>
      <c r="J5347" t="s">
        <v>81</v>
      </c>
      <c r="K5347">
        <v>9.0531943226811462E-2</v>
      </c>
      <c r="L5347">
        <v>9.0532000000000004</v>
      </c>
      <c r="M5347" t="s">
        <v>82</v>
      </c>
    </row>
    <row r="5348" spans="1:13">
      <c r="A5348" t="s">
        <v>646</v>
      </c>
      <c r="B5348" t="s">
        <v>647</v>
      </c>
      <c r="C5348" t="str">
        <f>TEXT(D5348, "mmm")</f>
        <v>May</v>
      </c>
      <c r="D5348" s="1">
        <v>45413</v>
      </c>
      <c r="E5348" t="s">
        <v>668</v>
      </c>
      <c r="F5348" t="s">
        <v>80</v>
      </c>
      <c r="G5348">
        <v>1000</v>
      </c>
      <c r="H5348">
        <v>30.25</v>
      </c>
      <c r="I5348">
        <v>30250</v>
      </c>
      <c r="J5348" t="s">
        <v>81</v>
      </c>
      <c r="K5348">
        <v>5.4365229870579679E-2</v>
      </c>
      <c r="L5348">
        <v>5.4364999999999997</v>
      </c>
      <c r="M5348" t="s">
        <v>82</v>
      </c>
    </row>
    <row r="5349" spans="1:13">
      <c r="A5349" t="s">
        <v>1193</v>
      </c>
      <c r="B5349" t="s">
        <v>1194</v>
      </c>
      <c r="C5349" t="str">
        <f>TEXT(D5349, "mmm")</f>
        <v>May</v>
      </c>
      <c r="D5349" s="1">
        <v>45413</v>
      </c>
      <c r="E5349" t="s">
        <v>2204</v>
      </c>
      <c r="F5349" t="s">
        <v>118</v>
      </c>
      <c r="G5349">
        <v>987</v>
      </c>
      <c r="H5349">
        <v>11.48</v>
      </c>
      <c r="I5349">
        <v>11330.76</v>
      </c>
      <c r="J5349" t="s">
        <v>81</v>
      </c>
      <c r="K5349">
        <v>4.6608239813251018E-2</v>
      </c>
      <c r="L5349">
        <v>4.6608000000000001</v>
      </c>
      <c r="M5349" t="s">
        <v>82</v>
      </c>
    </row>
    <row r="5350" spans="1:13">
      <c r="A5350" t="s">
        <v>2841</v>
      </c>
      <c r="B5350" t="s">
        <v>2842</v>
      </c>
      <c r="C5350" t="str">
        <f>TEXT(D5350, "mmm")</f>
        <v>May</v>
      </c>
      <c r="D5350" s="1">
        <v>45413</v>
      </c>
      <c r="E5350" t="s">
        <v>2843</v>
      </c>
      <c r="F5350" t="s">
        <v>80</v>
      </c>
      <c r="G5350">
        <v>3200</v>
      </c>
      <c r="H5350">
        <v>4.68</v>
      </c>
      <c r="I5350">
        <v>14976</v>
      </c>
      <c r="J5350" t="s">
        <v>81</v>
      </c>
      <c r="K5350">
        <v>-5.2631578947368467E-2</v>
      </c>
      <c r="L5350">
        <v>-5.2632000000000003</v>
      </c>
      <c r="M5350" t="s">
        <v>82</v>
      </c>
    </row>
    <row r="5351" spans="1:13">
      <c r="A5351" t="s">
        <v>1742</v>
      </c>
      <c r="B5351" t="s">
        <v>1743</v>
      </c>
      <c r="C5351" t="str">
        <f>TEXT(D5351, "mmm")</f>
        <v>May</v>
      </c>
      <c r="D5351" s="1">
        <v>45413</v>
      </c>
      <c r="E5351" t="s">
        <v>109</v>
      </c>
      <c r="F5351" t="s">
        <v>101</v>
      </c>
      <c r="G5351">
        <v>30000</v>
      </c>
      <c r="H5351">
        <v>21.47</v>
      </c>
      <c r="I5351">
        <v>644100</v>
      </c>
      <c r="J5351" t="s">
        <v>86</v>
      </c>
      <c r="K5351">
        <v>0.1337372302736948</v>
      </c>
      <c r="L5351">
        <v>13.373699999999999</v>
      </c>
      <c r="M5351" t="s">
        <v>82</v>
      </c>
    </row>
    <row r="5352" spans="1:13">
      <c r="A5352" t="s">
        <v>1742</v>
      </c>
      <c r="B5352" t="s">
        <v>1743</v>
      </c>
      <c r="C5352" t="str">
        <f>TEXT(D5352, "mmm")</f>
        <v>May</v>
      </c>
      <c r="D5352" s="1">
        <v>45413</v>
      </c>
      <c r="E5352" t="s">
        <v>111</v>
      </c>
      <c r="F5352" t="s">
        <v>101</v>
      </c>
      <c r="G5352">
        <v>30000</v>
      </c>
      <c r="H5352">
        <v>21.47</v>
      </c>
      <c r="I5352">
        <v>644100</v>
      </c>
      <c r="J5352" t="s">
        <v>86</v>
      </c>
      <c r="K5352">
        <v>0.1337372302736948</v>
      </c>
      <c r="L5352">
        <v>13.373699999999999</v>
      </c>
      <c r="M5352" t="s">
        <v>82</v>
      </c>
    </row>
    <row r="5353" spans="1:13">
      <c r="A5353" t="s">
        <v>1742</v>
      </c>
      <c r="B5353" t="s">
        <v>1743</v>
      </c>
      <c r="C5353" t="str">
        <f>TEXT(D5353, "mmm")</f>
        <v>May</v>
      </c>
      <c r="D5353" s="1">
        <v>45413</v>
      </c>
      <c r="E5353" t="s">
        <v>110</v>
      </c>
      <c r="F5353" t="s">
        <v>101</v>
      </c>
      <c r="G5353">
        <v>30000</v>
      </c>
      <c r="H5353">
        <v>21.47</v>
      </c>
      <c r="I5353">
        <v>644100</v>
      </c>
      <c r="J5353" t="s">
        <v>86</v>
      </c>
      <c r="K5353">
        <v>0.1337372302736948</v>
      </c>
      <c r="L5353">
        <v>13.373699999999999</v>
      </c>
      <c r="M5353" t="s">
        <v>82</v>
      </c>
    </row>
    <row r="5354" spans="1:13">
      <c r="A5354" t="s">
        <v>3230</v>
      </c>
      <c r="B5354" t="s">
        <v>3231</v>
      </c>
      <c r="C5354" t="str">
        <f>TEXT(D5354, "mmm")</f>
        <v>May</v>
      </c>
      <c r="D5354" s="1">
        <v>45413</v>
      </c>
      <c r="E5354" t="s">
        <v>3232</v>
      </c>
      <c r="F5354" t="s">
        <v>80</v>
      </c>
      <c r="G5354">
        <v>500</v>
      </c>
      <c r="H5354">
        <v>30.14</v>
      </c>
      <c r="I5354">
        <v>15070</v>
      </c>
      <c r="J5354" t="s">
        <v>81</v>
      </c>
      <c r="K5354">
        <v>-0.1142373474549481</v>
      </c>
      <c r="L5354">
        <v>-11.4237</v>
      </c>
      <c r="M5354" t="s">
        <v>82</v>
      </c>
    </row>
    <row r="5355" spans="1:13">
      <c r="A5355" t="s">
        <v>710</v>
      </c>
      <c r="B5355" t="s">
        <v>711</v>
      </c>
      <c r="C5355" t="str">
        <f>TEXT(D5355, "mmm")</f>
        <v>May</v>
      </c>
      <c r="D5355" s="1">
        <v>45413</v>
      </c>
      <c r="E5355" t="s">
        <v>712</v>
      </c>
      <c r="F5355" t="s">
        <v>80</v>
      </c>
      <c r="G5355">
        <v>25000</v>
      </c>
      <c r="H5355">
        <v>17</v>
      </c>
      <c r="I5355">
        <v>425000</v>
      </c>
      <c r="J5355" t="s">
        <v>86</v>
      </c>
      <c r="K5355">
        <v>7.0658583468199199E-2</v>
      </c>
      <c r="L5355">
        <v>7.0659000000000001</v>
      </c>
      <c r="M5355" t="s">
        <v>82</v>
      </c>
    </row>
    <row r="5356" spans="1:13">
      <c r="A5356" t="s">
        <v>3129</v>
      </c>
      <c r="B5356" t="s">
        <v>3130</v>
      </c>
      <c r="C5356" t="str">
        <f>TEXT(D5356, "mmm")</f>
        <v>May</v>
      </c>
      <c r="D5356" s="1">
        <v>45413</v>
      </c>
      <c r="E5356" t="s">
        <v>3233</v>
      </c>
      <c r="F5356" t="s">
        <v>128</v>
      </c>
      <c r="G5356">
        <v>7900</v>
      </c>
      <c r="H5356">
        <v>66</v>
      </c>
      <c r="I5356">
        <v>521400</v>
      </c>
      <c r="J5356" t="s">
        <v>81</v>
      </c>
      <c r="K5356">
        <v>9.8729931179888153E-2</v>
      </c>
      <c r="L5356">
        <v>9.8729999999999993</v>
      </c>
      <c r="M5356" t="s">
        <v>82</v>
      </c>
    </row>
    <row r="5357" spans="1:13">
      <c r="A5357" t="s">
        <v>3129</v>
      </c>
      <c r="B5357" t="s">
        <v>3130</v>
      </c>
      <c r="C5357" t="str">
        <f>TEXT(D5357, "mmm")</f>
        <v>May</v>
      </c>
      <c r="D5357" s="1">
        <v>45413</v>
      </c>
      <c r="E5357" t="s">
        <v>3233</v>
      </c>
      <c r="F5357" t="s">
        <v>128</v>
      </c>
      <c r="G5357">
        <v>7100</v>
      </c>
      <c r="H5357">
        <v>66.53</v>
      </c>
      <c r="I5357">
        <v>472363</v>
      </c>
      <c r="J5357" t="s">
        <v>81</v>
      </c>
      <c r="K5357">
        <v>9.8729931179888153E-2</v>
      </c>
      <c r="L5357">
        <v>9.8729999999999993</v>
      </c>
      <c r="M5357" t="s">
        <v>82</v>
      </c>
    </row>
    <row r="5358" spans="1:13">
      <c r="A5358" t="s">
        <v>580</v>
      </c>
      <c r="B5358" t="s">
        <v>581</v>
      </c>
      <c r="C5358" t="str">
        <f>TEXT(D5358, "mmm")</f>
        <v>May</v>
      </c>
      <c r="D5358" s="1">
        <v>45413</v>
      </c>
      <c r="E5358" t="s">
        <v>582</v>
      </c>
      <c r="F5358" t="s">
        <v>118</v>
      </c>
      <c r="G5358">
        <v>1070.5</v>
      </c>
      <c r="H5358">
        <v>23.06</v>
      </c>
      <c r="I5358">
        <v>24685.73</v>
      </c>
      <c r="J5358" t="s">
        <v>81</v>
      </c>
      <c r="K5358">
        <v>2.9733091434194892E-2</v>
      </c>
      <c r="L5358">
        <v>2.9733000000000001</v>
      </c>
      <c r="M5358" t="s">
        <v>82</v>
      </c>
    </row>
    <row r="5359" spans="1:13">
      <c r="A5359" t="s">
        <v>1439</v>
      </c>
      <c r="B5359" t="s">
        <v>1440</v>
      </c>
      <c r="C5359" t="str">
        <f>TEXT(D5359, "mmm")</f>
        <v>May</v>
      </c>
      <c r="D5359" s="1">
        <v>45413</v>
      </c>
      <c r="E5359" t="s">
        <v>3141</v>
      </c>
      <c r="F5359" t="s">
        <v>3142</v>
      </c>
      <c r="G5359">
        <v>14109</v>
      </c>
      <c r="H5359">
        <v>10.24</v>
      </c>
      <c r="I5359">
        <v>144476.16</v>
      </c>
      <c r="J5359" t="s">
        <v>81</v>
      </c>
      <c r="K5359">
        <v>9.9038621979673724E-2</v>
      </c>
      <c r="L5359">
        <v>9.9039000000000001</v>
      </c>
      <c r="M5359" t="s">
        <v>82</v>
      </c>
    </row>
    <row r="5360" spans="1:13">
      <c r="A5360" t="s">
        <v>3230</v>
      </c>
      <c r="B5360" t="s">
        <v>3231</v>
      </c>
      <c r="C5360" t="str">
        <f>TEXT(D5360, "mmm")</f>
        <v>May</v>
      </c>
      <c r="D5360" s="1">
        <v>45413</v>
      </c>
      <c r="E5360" t="s">
        <v>3234</v>
      </c>
      <c r="F5360" t="s">
        <v>80</v>
      </c>
      <c r="G5360">
        <v>1000</v>
      </c>
      <c r="H5360">
        <v>30.14</v>
      </c>
      <c r="I5360">
        <v>30140</v>
      </c>
      <c r="J5360" t="s">
        <v>81</v>
      </c>
      <c r="K5360">
        <v>-0.1142373474549481</v>
      </c>
      <c r="L5360">
        <v>-11.4237</v>
      </c>
      <c r="M5360" t="s">
        <v>82</v>
      </c>
    </row>
    <row r="5361" spans="1:13">
      <c r="A5361" t="s">
        <v>646</v>
      </c>
      <c r="B5361" t="s">
        <v>647</v>
      </c>
      <c r="C5361" t="str">
        <f>TEXT(D5361, "mmm")</f>
        <v>May</v>
      </c>
      <c r="D5361" s="1">
        <v>45413</v>
      </c>
      <c r="E5361" t="s">
        <v>3235</v>
      </c>
      <c r="F5361" t="s">
        <v>118</v>
      </c>
      <c r="G5361">
        <v>20000</v>
      </c>
      <c r="H5361">
        <v>31.07</v>
      </c>
      <c r="I5361">
        <v>621400</v>
      </c>
      <c r="J5361" t="s">
        <v>86</v>
      </c>
      <c r="K5361">
        <v>5.4365229870579679E-2</v>
      </c>
      <c r="L5361">
        <v>5.4364999999999997</v>
      </c>
      <c r="M5361" t="s">
        <v>82</v>
      </c>
    </row>
    <row r="5362" spans="1:13">
      <c r="A5362" t="s">
        <v>527</v>
      </c>
      <c r="B5362" t="s">
        <v>528</v>
      </c>
      <c r="C5362" t="str">
        <f>TEXT(D5362, "mmm")</f>
        <v>May</v>
      </c>
      <c r="D5362" s="1">
        <v>45413</v>
      </c>
      <c r="E5362" t="s">
        <v>530</v>
      </c>
      <c r="F5362" t="s">
        <v>101</v>
      </c>
      <c r="G5362">
        <v>11972</v>
      </c>
      <c r="H5362">
        <v>1.6</v>
      </c>
      <c r="I5362">
        <v>19155.2</v>
      </c>
      <c r="J5362" t="s">
        <v>81</v>
      </c>
      <c r="K5362">
        <v>6.1728409597230798E-2</v>
      </c>
      <c r="L5362">
        <v>6.1727999999999996</v>
      </c>
      <c r="M5362" t="s">
        <v>82</v>
      </c>
    </row>
    <row r="5363" spans="1:13">
      <c r="A5363" t="s">
        <v>527</v>
      </c>
      <c r="B5363" t="s">
        <v>528</v>
      </c>
      <c r="C5363" t="str">
        <f>TEXT(D5363, "mmm")</f>
        <v>May</v>
      </c>
      <c r="D5363" s="1">
        <v>45413</v>
      </c>
      <c r="E5363" t="s">
        <v>529</v>
      </c>
      <c r="F5363" t="s">
        <v>101</v>
      </c>
      <c r="G5363">
        <v>11972</v>
      </c>
      <c r="H5363">
        <v>1.6</v>
      </c>
      <c r="I5363">
        <v>19155.2</v>
      </c>
      <c r="J5363" t="s">
        <v>81</v>
      </c>
      <c r="K5363">
        <v>6.1728409597230798E-2</v>
      </c>
      <c r="L5363">
        <v>6.1727999999999996</v>
      </c>
      <c r="M5363" t="s">
        <v>82</v>
      </c>
    </row>
    <row r="5364" spans="1:13">
      <c r="A5364" t="s">
        <v>527</v>
      </c>
      <c r="B5364" t="s">
        <v>528</v>
      </c>
      <c r="C5364" t="str">
        <f>TEXT(D5364, "mmm")</f>
        <v>May</v>
      </c>
      <c r="D5364" s="1">
        <v>45413</v>
      </c>
      <c r="E5364" t="s">
        <v>532</v>
      </c>
      <c r="F5364" t="s">
        <v>101</v>
      </c>
      <c r="G5364">
        <v>11972</v>
      </c>
      <c r="H5364">
        <v>1.6</v>
      </c>
      <c r="I5364">
        <v>19155.2</v>
      </c>
      <c r="J5364" t="s">
        <v>81</v>
      </c>
      <c r="K5364">
        <v>6.1728409597230798E-2</v>
      </c>
      <c r="L5364">
        <v>6.1727999999999996</v>
      </c>
      <c r="M5364" t="s">
        <v>82</v>
      </c>
    </row>
    <row r="5365" spans="1:13">
      <c r="A5365" t="s">
        <v>527</v>
      </c>
      <c r="B5365" t="s">
        <v>528</v>
      </c>
      <c r="C5365" t="str">
        <f>TEXT(D5365, "mmm")</f>
        <v>May</v>
      </c>
      <c r="D5365" s="1">
        <v>45413</v>
      </c>
      <c r="E5365" t="s">
        <v>531</v>
      </c>
      <c r="F5365" t="s">
        <v>101</v>
      </c>
      <c r="G5365">
        <v>11972</v>
      </c>
      <c r="H5365">
        <v>1.6</v>
      </c>
      <c r="I5365">
        <v>19155.2</v>
      </c>
      <c r="J5365" t="s">
        <v>81</v>
      </c>
      <c r="K5365">
        <v>6.1728409597230798E-2</v>
      </c>
      <c r="L5365">
        <v>6.1727999999999996</v>
      </c>
      <c r="M5365" t="s">
        <v>82</v>
      </c>
    </row>
    <row r="5366" spans="1:13">
      <c r="A5366" t="s">
        <v>1803</v>
      </c>
      <c r="B5366" t="s">
        <v>1804</v>
      </c>
      <c r="C5366" t="str">
        <f>TEXT(D5366, "mmm")</f>
        <v>May</v>
      </c>
      <c r="D5366" s="1">
        <v>45413</v>
      </c>
      <c r="E5366" t="s">
        <v>3236</v>
      </c>
      <c r="F5366" t="s">
        <v>80</v>
      </c>
      <c r="G5366">
        <v>1000</v>
      </c>
      <c r="H5366">
        <v>25.98</v>
      </c>
      <c r="I5366">
        <v>25980</v>
      </c>
      <c r="J5366" t="s">
        <v>81</v>
      </c>
      <c r="K5366">
        <v>6.9099487948422578E-2</v>
      </c>
      <c r="L5366">
        <v>6.9099000000000004</v>
      </c>
      <c r="M5366" t="s">
        <v>82</v>
      </c>
    </row>
    <row r="5367" spans="1:13">
      <c r="A5367" t="s">
        <v>1273</v>
      </c>
      <c r="B5367" t="s">
        <v>1274</v>
      </c>
      <c r="C5367" t="str">
        <f>TEXT(D5367, "mmm")</f>
        <v>May</v>
      </c>
      <c r="D5367" s="1">
        <v>45413</v>
      </c>
      <c r="E5367" t="s">
        <v>1275</v>
      </c>
      <c r="F5367" t="s">
        <v>80</v>
      </c>
      <c r="G5367">
        <v>442</v>
      </c>
      <c r="H5367">
        <v>30.24</v>
      </c>
      <c r="I5367">
        <v>13366.08</v>
      </c>
      <c r="J5367" t="s">
        <v>81</v>
      </c>
      <c r="K5367">
        <v>3.8309091905672783E-2</v>
      </c>
      <c r="L5367">
        <v>3.8309000000000002</v>
      </c>
      <c r="M5367" t="s">
        <v>82</v>
      </c>
    </row>
    <row r="5368" spans="1:13">
      <c r="A5368" t="s">
        <v>3237</v>
      </c>
      <c r="B5368" t="s">
        <v>3238</v>
      </c>
      <c r="C5368" t="str">
        <f>TEXT(D5368, "mmm")</f>
        <v>May</v>
      </c>
      <c r="D5368" s="1">
        <v>45413</v>
      </c>
      <c r="E5368" t="s">
        <v>3239</v>
      </c>
      <c r="F5368" t="s">
        <v>118</v>
      </c>
      <c r="G5368">
        <v>1315</v>
      </c>
      <c r="H5368">
        <v>76.52</v>
      </c>
      <c r="I5368">
        <v>100623.8</v>
      </c>
      <c r="J5368" t="s">
        <v>86</v>
      </c>
      <c r="K5368">
        <v>4.6639682428604827E-2</v>
      </c>
      <c r="L5368">
        <v>4.6639999999999997</v>
      </c>
      <c r="M5368" t="s">
        <v>82</v>
      </c>
    </row>
    <row r="5369" spans="1:13">
      <c r="A5369" t="s">
        <v>2056</v>
      </c>
      <c r="B5369" t="s">
        <v>2057</v>
      </c>
      <c r="C5369" t="str">
        <f>TEXT(D5369, "mmm")</f>
        <v>May</v>
      </c>
      <c r="D5369" s="1">
        <v>45413</v>
      </c>
      <c r="E5369" t="s">
        <v>3240</v>
      </c>
      <c r="F5369" t="s">
        <v>80</v>
      </c>
      <c r="G5369">
        <v>2417</v>
      </c>
      <c r="H5369">
        <v>10.34</v>
      </c>
      <c r="I5369">
        <v>24991.78</v>
      </c>
      <c r="J5369" t="s">
        <v>81</v>
      </c>
      <c r="K5369">
        <v>0.14181867020744779</v>
      </c>
      <c r="L5369">
        <v>14.181900000000001</v>
      </c>
      <c r="M5369" t="s">
        <v>82</v>
      </c>
    </row>
    <row r="5370" spans="1:13">
      <c r="A5370" t="s">
        <v>1223</v>
      </c>
      <c r="B5370" t="s">
        <v>1224</v>
      </c>
      <c r="C5370" t="str">
        <f>TEXT(D5370, "mmm")</f>
        <v>May</v>
      </c>
      <c r="D5370" s="1">
        <v>45413</v>
      </c>
      <c r="E5370" t="s">
        <v>3241</v>
      </c>
      <c r="F5370" t="s">
        <v>118</v>
      </c>
      <c r="G5370">
        <v>16141</v>
      </c>
      <c r="H5370">
        <v>15.56</v>
      </c>
      <c r="I5370">
        <v>251153.96</v>
      </c>
      <c r="J5370" t="s">
        <v>86</v>
      </c>
      <c r="K5370">
        <v>1.3519215366314841E-2</v>
      </c>
      <c r="L5370">
        <v>1.3519000000000001</v>
      </c>
      <c r="M5370" t="s">
        <v>82</v>
      </c>
    </row>
    <row r="5371" spans="1:13">
      <c r="A5371" t="s">
        <v>3242</v>
      </c>
      <c r="B5371" t="s">
        <v>3243</v>
      </c>
      <c r="C5371" t="str">
        <f>TEXT(D5371, "mmm")</f>
        <v>May</v>
      </c>
      <c r="D5371" s="1">
        <v>45413</v>
      </c>
      <c r="E5371" t="s">
        <v>3244</v>
      </c>
      <c r="F5371" t="s">
        <v>80</v>
      </c>
      <c r="G5371">
        <v>10000</v>
      </c>
      <c r="H5371">
        <v>49.5</v>
      </c>
      <c r="I5371">
        <v>495000</v>
      </c>
      <c r="J5371" t="s">
        <v>86</v>
      </c>
      <c r="K5371">
        <v>6.6802304889956865E-2</v>
      </c>
      <c r="L5371">
        <v>6.6802000000000001</v>
      </c>
      <c r="M5371" t="s">
        <v>82</v>
      </c>
    </row>
    <row r="5372" spans="1:13">
      <c r="A5372" t="s">
        <v>2168</v>
      </c>
      <c r="B5372" t="s">
        <v>2169</v>
      </c>
      <c r="C5372" t="str">
        <f>TEXT(D5372, "mmm")</f>
        <v>May</v>
      </c>
      <c r="D5372" s="1">
        <v>45413</v>
      </c>
      <c r="E5372" t="s">
        <v>2170</v>
      </c>
      <c r="F5372" t="s">
        <v>128</v>
      </c>
      <c r="G5372">
        <v>1000</v>
      </c>
      <c r="H5372">
        <v>20.8</v>
      </c>
      <c r="I5372">
        <v>20800</v>
      </c>
      <c r="J5372" t="s">
        <v>81</v>
      </c>
      <c r="K5372">
        <v>2.9957183430267209E-2</v>
      </c>
      <c r="L5372">
        <v>2.9956999999999998</v>
      </c>
      <c r="M5372" t="s">
        <v>82</v>
      </c>
    </row>
    <row r="5373" spans="1:13">
      <c r="A5373" t="s">
        <v>2546</v>
      </c>
      <c r="B5373" t="s">
        <v>2547</v>
      </c>
      <c r="C5373" t="str">
        <f>TEXT(D5373, "mmm")</f>
        <v>May</v>
      </c>
      <c r="D5373" s="1">
        <v>45413</v>
      </c>
      <c r="E5373" t="s">
        <v>102</v>
      </c>
      <c r="F5373" t="s">
        <v>101</v>
      </c>
      <c r="G5373">
        <v>18556</v>
      </c>
      <c r="H5373">
        <v>17.2</v>
      </c>
      <c r="I5373">
        <v>319163.2</v>
      </c>
      <c r="J5373" t="s">
        <v>81</v>
      </c>
      <c r="K5373">
        <v>8.4873567982256315E-2</v>
      </c>
      <c r="L5373">
        <v>8.4873999999999992</v>
      </c>
      <c r="M5373" t="s">
        <v>82</v>
      </c>
    </row>
    <row r="5374" spans="1:13">
      <c r="A5374" t="s">
        <v>2546</v>
      </c>
      <c r="B5374" t="s">
        <v>2547</v>
      </c>
      <c r="C5374" t="str">
        <f>TEXT(D5374, "mmm")</f>
        <v>May</v>
      </c>
      <c r="D5374" s="1">
        <v>45413</v>
      </c>
      <c r="E5374" t="s">
        <v>100</v>
      </c>
      <c r="F5374" t="s">
        <v>101</v>
      </c>
      <c r="G5374">
        <v>18556</v>
      </c>
      <c r="H5374">
        <v>17.2</v>
      </c>
      <c r="I5374">
        <v>319163.2</v>
      </c>
      <c r="J5374" t="s">
        <v>81</v>
      </c>
      <c r="K5374">
        <v>8.4873567982256315E-2</v>
      </c>
      <c r="L5374">
        <v>8.4873999999999992</v>
      </c>
      <c r="M5374" t="s">
        <v>82</v>
      </c>
    </row>
    <row r="5375" spans="1:13">
      <c r="A5375" t="s">
        <v>968</v>
      </c>
      <c r="B5375" t="s">
        <v>969</v>
      </c>
      <c r="C5375" t="str">
        <f>TEXT(D5375, "mmm")</f>
        <v>May</v>
      </c>
      <c r="D5375" s="1">
        <v>45413</v>
      </c>
      <c r="E5375" t="s">
        <v>3245</v>
      </c>
      <c r="F5375" t="s">
        <v>80</v>
      </c>
      <c r="G5375">
        <v>1201</v>
      </c>
      <c r="H5375">
        <v>9.68</v>
      </c>
      <c r="I5375">
        <v>11625.68</v>
      </c>
      <c r="J5375" t="s">
        <v>81</v>
      </c>
      <c r="K5375">
        <v>9.4044028013902103E-2</v>
      </c>
      <c r="L5375">
        <v>9.4044000000000008</v>
      </c>
      <c r="M5375" t="s">
        <v>82</v>
      </c>
    </row>
    <row r="5376" spans="1:13">
      <c r="A5376" t="s">
        <v>942</v>
      </c>
      <c r="B5376" t="s">
        <v>943</v>
      </c>
      <c r="C5376" t="str">
        <f>TEXT(D5376, "mmm")</f>
        <v>May</v>
      </c>
      <c r="D5376" s="1">
        <v>45413</v>
      </c>
      <c r="E5376" t="s">
        <v>944</v>
      </c>
      <c r="F5376" t="s">
        <v>80</v>
      </c>
      <c r="G5376">
        <v>593</v>
      </c>
      <c r="H5376">
        <v>30.16</v>
      </c>
      <c r="I5376">
        <v>17884.88</v>
      </c>
      <c r="J5376" t="s">
        <v>81</v>
      </c>
      <c r="K5376">
        <v>4.8301103764977427E-2</v>
      </c>
      <c r="L5376">
        <v>4.8300999999999998</v>
      </c>
      <c r="M5376" t="s">
        <v>82</v>
      </c>
    </row>
    <row r="5377" spans="1:13">
      <c r="A5377" t="s">
        <v>1486</v>
      </c>
      <c r="B5377" t="s">
        <v>1487</v>
      </c>
      <c r="C5377" t="str">
        <f>TEXT(D5377, "mmm")</f>
        <v>May</v>
      </c>
      <c r="D5377" s="1">
        <v>45413</v>
      </c>
      <c r="E5377" t="s">
        <v>3246</v>
      </c>
      <c r="F5377" t="s">
        <v>118</v>
      </c>
      <c r="G5377">
        <v>5000</v>
      </c>
      <c r="H5377">
        <v>3.83</v>
      </c>
      <c r="I5377">
        <v>19150</v>
      </c>
      <c r="J5377" t="s">
        <v>81</v>
      </c>
      <c r="K5377">
        <v>9.5744566166810596E-2</v>
      </c>
      <c r="L5377">
        <v>9.5745000000000005</v>
      </c>
      <c r="M5377" t="s">
        <v>82</v>
      </c>
    </row>
    <row r="5378" spans="1:13">
      <c r="A5378" t="s">
        <v>825</v>
      </c>
      <c r="B5378" t="s">
        <v>826</v>
      </c>
      <c r="C5378" t="str">
        <f>TEXT(D5378, "mmm")</f>
        <v>May</v>
      </c>
      <c r="D5378" s="1">
        <v>45413</v>
      </c>
      <c r="E5378" t="s">
        <v>3247</v>
      </c>
      <c r="F5378" t="s">
        <v>118</v>
      </c>
      <c r="G5378">
        <v>1100</v>
      </c>
      <c r="H5378">
        <v>18.93</v>
      </c>
      <c r="I5378">
        <v>20823</v>
      </c>
      <c r="J5378" t="s">
        <v>81</v>
      </c>
      <c r="K5378">
        <v>3.8227839991840977E-2</v>
      </c>
      <c r="L5378">
        <v>3.8228</v>
      </c>
      <c r="M5378" t="s">
        <v>82</v>
      </c>
    </row>
    <row r="5379" spans="1:13">
      <c r="A5379" t="s">
        <v>1986</v>
      </c>
      <c r="B5379" t="s">
        <v>1987</v>
      </c>
      <c r="C5379" t="str">
        <f>TEXT(D5379, "mmm")</f>
        <v>May</v>
      </c>
      <c r="D5379" s="1">
        <v>45413</v>
      </c>
      <c r="E5379" t="s">
        <v>1988</v>
      </c>
      <c r="F5379" t="s">
        <v>80</v>
      </c>
      <c r="G5379">
        <v>5000</v>
      </c>
      <c r="H5379">
        <v>21.95</v>
      </c>
      <c r="I5379">
        <v>109750</v>
      </c>
      <c r="J5379" t="s">
        <v>81</v>
      </c>
      <c r="K5379">
        <v>0.14181821996515451</v>
      </c>
      <c r="L5379">
        <v>14.181800000000001</v>
      </c>
      <c r="M5379" t="s">
        <v>82</v>
      </c>
    </row>
    <row r="5380" spans="1:13">
      <c r="A5380" t="s">
        <v>3248</v>
      </c>
      <c r="B5380" t="s">
        <v>3249</v>
      </c>
      <c r="C5380" t="str">
        <f>TEXT(D5380, "mmm")</f>
        <v>May</v>
      </c>
      <c r="D5380" s="1">
        <v>45413</v>
      </c>
      <c r="E5380" t="s">
        <v>3250</v>
      </c>
      <c r="F5380" t="s">
        <v>101</v>
      </c>
      <c r="G5380">
        <v>999800</v>
      </c>
      <c r="H5380">
        <v>8.75</v>
      </c>
      <c r="I5380">
        <v>8748250</v>
      </c>
      <c r="J5380" t="s">
        <v>86</v>
      </c>
      <c r="K5380">
        <v>0.1142534175846321</v>
      </c>
      <c r="L5380">
        <v>11.4253</v>
      </c>
      <c r="M5380" t="s">
        <v>82</v>
      </c>
    </row>
    <row r="5381" spans="1:13">
      <c r="A5381" t="s">
        <v>3248</v>
      </c>
      <c r="B5381" t="s">
        <v>3249</v>
      </c>
      <c r="C5381" t="str">
        <f>TEXT(D5381, "mmm")</f>
        <v>May</v>
      </c>
      <c r="D5381" s="1">
        <v>45413</v>
      </c>
      <c r="E5381" t="s">
        <v>3250</v>
      </c>
      <c r="F5381" t="s">
        <v>101</v>
      </c>
      <c r="G5381">
        <v>499324</v>
      </c>
      <c r="H5381">
        <v>8.75</v>
      </c>
      <c r="I5381">
        <v>4369085</v>
      </c>
      <c r="J5381" t="s">
        <v>81</v>
      </c>
      <c r="K5381">
        <v>0.1142534175846321</v>
      </c>
      <c r="L5381">
        <v>11.4253</v>
      </c>
      <c r="M5381" t="s">
        <v>82</v>
      </c>
    </row>
    <row r="5382" spans="1:13">
      <c r="A5382" t="s">
        <v>710</v>
      </c>
      <c r="B5382" t="s">
        <v>711</v>
      </c>
      <c r="C5382" t="str">
        <f>TEXT(D5382, "mmm")</f>
        <v>May</v>
      </c>
      <c r="D5382" s="1">
        <v>45413</v>
      </c>
      <c r="E5382" t="s">
        <v>3251</v>
      </c>
      <c r="F5382" t="s">
        <v>128</v>
      </c>
      <c r="G5382">
        <v>60000</v>
      </c>
      <c r="H5382">
        <v>16.760000000000002</v>
      </c>
      <c r="I5382">
        <v>1005600</v>
      </c>
      <c r="J5382" t="s">
        <v>86</v>
      </c>
      <c r="K5382">
        <v>7.0658583468199199E-2</v>
      </c>
      <c r="L5382">
        <v>7.0659000000000001</v>
      </c>
      <c r="M5382" t="s">
        <v>82</v>
      </c>
    </row>
    <row r="5383" spans="1:13">
      <c r="A5383" t="s">
        <v>617</v>
      </c>
      <c r="B5383" t="s">
        <v>618</v>
      </c>
      <c r="C5383" t="str">
        <f>TEXT(D5383, "mmm")</f>
        <v>May</v>
      </c>
      <c r="D5383" s="1">
        <v>45413</v>
      </c>
      <c r="E5383" t="s">
        <v>670</v>
      </c>
      <c r="F5383" t="s">
        <v>80</v>
      </c>
      <c r="G5383">
        <v>850</v>
      </c>
      <c r="H5383">
        <v>52.51</v>
      </c>
      <c r="I5383">
        <v>44633.5</v>
      </c>
      <c r="J5383" t="s">
        <v>81</v>
      </c>
      <c r="K5383">
        <v>-1.9935395839931539E-2</v>
      </c>
      <c r="L5383">
        <v>-1.9935</v>
      </c>
      <c r="M5383" t="s">
        <v>82</v>
      </c>
    </row>
    <row r="5384" spans="1:13">
      <c r="A5384" t="s">
        <v>591</v>
      </c>
      <c r="B5384" t="s">
        <v>592</v>
      </c>
      <c r="C5384" t="str">
        <f>TEXT(D5384, "mmm")</f>
        <v>May</v>
      </c>
      <c r="D5384" s="1">
        <v>45413</v>
      </c>
      <c r="E5384" t="s">
        <v>593</v>
      </c>
      <c r="F5384" t="s">
        <v>80</v>
      </c>
      <c r="G5384">
        <v>1611</v>
      </c>
      <c r="H5384">
        <v>28.17</v>
      </c>
      <c r="I5384">
        <v>45381.87</v>
      </c>
      <c r="J5384" t="s">
        <v>81</v>
      </c>
      <c r="K5384">
        <v>1.3854869073766101E-3</v>
      </c>
      <c r="L5384">
        <v>0.13850000000000001</v>
      </c>
      <c r="M5384" t="s">
        <v>82</v>
      </c>
    </row>
    <row r="5385" spans="1:13">
      <c r="A5385" t="s">
        <v>2959</v>
      </c>
      <c r="B5385" t="s">
        <v>2960</v>
      </c>
      <c r="C5385" t="str">
        <f>TEXT(D5385, "mmm")</f>
        <v>May</v>
      </c>
      <c r="D5385" s="1">
        <v>45414</v>
      </c>
      <c r="E5385" t="s">
        <v>2961</v>
      </c>
      <c r="F5385" t="s">
        <v>101</v>
      </c>
      <c r="G5385">
        <v>7744</v>
      </c>
      <c r="H5385">
        <v>2.99</v>
      </c>
      <c r="I5385">
        <v>23154.560000000001</v>
      </c>
      <c r="J5385" t="s">
        <v>81</v>
      </c>
      <c r="K5385">
        <v>2.3102288417082398E-2</v>
      </c>
      <c r="L5385">
        <v>2.3102</v>
      </c>
      <c r="M5385" t="s">
        <v>82</v>
      </c>
    </row>
    <row r="5386" spans="1:13">
      <c r="A5386" t="s">
        <v>2959</v>
      </c>
      <c r="B5386" t="s">
        <v>2960</v>
      </c>
      <c r="C5386" t="str">
        <f>TEXT(D5386, "mmm")</f>
        <v>May</v>
      </c>
      <c r="D5386" s="1">
        <v>45414</v>
      </c>
      <c r="E5386" t="s">
        <v>2962</v>
      </c>
      <c r="F5386" t="s">
        <v>101</v>
      </c>
      <c r="G5386">
        <v>7744</v>
      </c>
      <c r="H5386">
        <v>2.99</v>
      </c>
      <c r="I5386">
        <v>23154.560000000001</v>
      </c>
      <c r="J5386" t="s">
        <v>81</v>
      </c>
      <c r="K5386">
        <v>2.3102288417082398E-2</v>
      </c>
      <c r="L5386">
        <v>2.3102</v>
      </c>
      <c r="M5386" t="s">
        <v>82</v>
      </c>
    </row>
    <row r="5387" spans="1:13">
      <c r="A5387" t="s">
        <v>1073</v>
      </c>
      <c r="B5387" t="s">
        <v>1074</v>
      </c>
      <c r="C5387" t="str">
        <f>TEXT(D5387, "mmm")</f>
        <v>May</v>
      </c>
      <c r="D5387" s="1">
        <v>45414</v>
      </c>
      <c r="E5387" t="s">
        <v>3252</v>
      </c>
      <c r="F5387" t="s">
        <v>128</v>
      </c>
      <c r="G5387">
        <v>750000</v>
      </c>
      <c r="H5387">
        <v>1.28</v>
      </c>
      <c r="I5387">
        <v>960000</v>
      </c>
      <c r="J5387" t="s">
        <v>86</v>
      </c>
      <c r="K5387">
        <v>1.550386164181328E-2</v>
      </c>
      <c r="L5387">
        <v>1.5504</v>
      </c>
      <c r="M5387" t="s">
        <v>82</v>
      </c>
    </row>
    <row r="5388" spans="1:13">
      <c r="A5388" t="s">
        <v>1201</v>
      </c>
      <c r="B5388" t="s">
        <v>1202</v>
      </c>
      <c r="C5388" t="str">
        <f>TEXT(D5388, "mmm")</f>
        <v>May</v>
      </c>
      <c r="D5388" s="1">
        <v>45414</v>
      </c>
      <c r="E5388" t="s">
        <v>1203</v>
      </c>
      <c r="F5388" t="s">
        <v>128</v>
      </c>
      <c r="G5388">
        <v>10000</v>
      </c>
      <c r="H5388">
        <v>3.66</v>
      </c>
      <c r="I5388">
        <v>36600</v>
      </c>
      <c r="J5388" t="s">
        <v>81</v>
      </c>
      <c r="K5388">
        <v>0.1141303886566143</v>
      </c>
      <c r="L5388">
        <v>11.413</v>
      </c>
      <c r="M5388" t="s">
        <v>82</v>
      </c>
    </row>
    <row r="5389" spans="1:13">
      <c r="A5389" t="s">
        <v>780</v>
      </c>
      <c r="B5389" t="s">
        <v>781</v>
      </c>
      <c r="C5389" t="str">
        <f>TEXT(D5389, "mmm")</f>
        <v>May</v>
      </c>
      <c r="D5389" s="1">
        <v>45414</v>
      </c>
      <c r="E5389" t="s">
        <v>784</v>
      </c>
      <c r="F5389" t="s">
        <v>101</v>
      </c>
      <c r="G5389">
        <v>105065</v>
      </c>
      <c r="H5389">
        <v>20.07</v>
      </c>
      <c r="I5389">
        <v>2108654.5499999998</v>
      </c>
      <c r="J5389" t="s">
        <v>81</v>
      </c>
      <c r="K5389">
        <v>5.0198721640395627E-2</v>
      </c>
      <c r="L5389">
        <v>5.0198999999999998</v>
      </c>
      <c r="M5389" t="s">
        <v>82</v>
      </c>
    </row>
    <row r="5390" spans="1:13">
      <c r="A5390" t="s">
        <v>780</v>
      </c>
      <c r="B5390" t="s">
        <v>781</v>
      </c>
      <c r="C5390" t="str">
        <f>TEXT(D5390, "mmm")</f>
        <v>May</v>
      </c>
      <c r="D5390" s="1">
        <v>45414</v>
      </c>
      <c r="E5390" t="s">
        <v>787</v>
      </c>
      <c r="F5390" t="s">
        <v>101</v>
      </c>
      <c r="G5390">
        <v>105065</v>
      </c>
      <c r="H5390">
        <v>20.07</v>
      </c>
      <c r="I5390">
        <v>2108654.5499999998</v>
      </c>
      <c r="J5390" t="s">
        <v>81</v>
      </c>
      <c r="K5390">
        <v>5.0198721640395627E-2</v>
      </c>
      <c r="L5390">
        <v>5.0198999999999998</v>
      </c>
      <c r="M5390" t="s">
        <v>82</v>
      </c>
    </row>
    <row r="5391" spans="1:13">
      <c r="A5391" t="s">
        <v>780</v>
      </c>
      <c r="B5391" t="s">
        <v>781</v>
      </c>
      <c r="C5391" t="str">
        <f>TEXT(D5391, "mmm")</f>
        <v>May</v>
      </c>
      <c r="D5391" s="1">
        <v>45414</v>
      </c>
      <c r="E5391" t="s">
        <v>786</v>
      </c>
      <c r="F5391" t="s">
        <v>101</v>
      </c>
      <c r="G5391">
        <v>105065</v>
      </c>
      <c r="H5391">
        <v>20.07</v>
      </c>
      <c r="I5391">
        <v>2108654.5499999998</v>
      </c>
      <c r="J5391" t="s">
        <v>81</v>
      </c>
      <c r="K5391">
        <v>5.0198721640395627E-2</v>
      </c>
      <c r="L5391">
        <v>5.0198999999999998</v>
      </c>
      <c r="M5391" t="s">
        <v>82</v>
      </c>
    </row>
    <row r="5392" spans="1:13">
      <c r="A5392" t="s">
        <v>780</v>
      </c>
      <c r="B5392" t="s">
        <v>781</v>
      </c>
      <c r="C5392" t="str">
        <f>TEXT(D5392, "mmm")</f>
        <v>May</v>
      </c>
      <c r="D5392" s="1">
        <v>45414</v>
      </c>
      <c r="E5392" t="s">
        <v>782</v>
      </c>
      <c r="F5392" t="s">
        <v>101</v>
      </c>
      <c r="G5392">
        <v>105065</v>
      </c>
      <c r="H5392">
        <v>20.07</v>
      </c>
      <c r="I5392">
        <v>2108654.5499999998</v>
      </c>
      <c r="J5392" t="s">
        <v>81</v>
      </c>
      <c r="K5392">
        <v>5.0198721640395627E-2</v>
      </c>
      <c r="L5392">
        <v>5.0198999999999998</v>
      </c>
      <c r="M5392" t="s">
        <v>82</v>
      </c>
    </row>
    <row r="5393" spans="1:13">
      <c r="A5393" t="s">
        <v>780</v>
      </c>
      <c r="B5393" t="s">
        <v>781</v>
      </c>
      <c r="C5393" t="str">
        <f>TEXT(D5393, "mmm")</f>
        <v>May</v>
      </c>
      <c r="D5393" s="1">
        <v>45414</v>
      </c>
      <c r="E5393" t="s">
        <v>785</v>
      </c>
      <c r="F5393" t="s">
        <v>101</v>
      </c>
      <c r="G5393">
        <v>105065</v>
      </c>
      <c r="H5393">
        <v>20.07</v>
      </c>
      <c r="I5393">
        <v>2108654.5499999998</v>
      </c>
      <c r="J5393" t="s">
        <v>81</v>
      </c>
      <c r="K5393">
        <v>5.0198721640395627E-2</v>
      </c>
      <c r="L5393">
        <v>5.0198999999999998</v>
      </c>
      <c r="M5393" t="s">
        <v>82</v>
      </c>
    </row>
    <row r="5394" spans="1:13">
      <c r="A5394" t="s">
        <v>780</v>
      </c>
      <c r="B5394" t="s">
        <v>781</v>
      </c>
      <c r="C5394" t="str">
        <f>TEXT(D5394, "mmm")</f>
        <v>May</v>
      </c>
      <c r="D5394" s="1">
        <v>45414</v>
      </c>
      <c r="E5394" t="s">
        <v>783</v>
      </c>
      <c r="F5394" t="s">
        <v>101</v>
      </c>
      <c r="G5394">
        <v>105065</v>
      </c>
      <c r="H5394">
        <v>20.07</v>
      </c>
      <c r="I5394">
        <v>2108654.5499999998</v>
      </c>
      <c r="J5394" t="s">
        <v>81</v>
      </c>
      <c r="K5394">
        <v>5.0198721640395627E-2</v>
      </c>
      <c r="L5394">
        <v>5.0198999999999998</v>
      </c>
      <c r="M5394" t="s">
        <v>82</v>
      </c>
    </row>
    <row r="5395" spans="1:13">
      <c r="A5395" t="s">
        <v>1108</v>
      </c>
      <c r="B5395" t="s">
        <v>1109</v>
      </c>
      <c r="C5395" t="str">
        <f>TEXT(D5395, "mmm")</f>
        <v>May</v>
      </c>
      <c r="D5395" s="1">
        <v>45414</v>
      </c>
      <c r="E5395" t="s">
        <v>1110</v>
      </c>
      <c r="F5395" t="s">
        <v>222</v>
      </c>
      <c r="G5395">
        <v>50000</v>
      </c>
      <c r="H5395">
        <v>4.9400000000000004</v>
      </c>
      <c r="I5395">
        <v>247000</v>
      </c>
      <c r="J5395" t="s">
        <v>86</v>
      </c>
      <c r="K5395">
        <v>5.4694182560715898E-2</v>
      </c>
      <c r="L5395">
        <v>5.4694000000000003</v>
      </c>
      <c r="M5395" t="s">
        <v>82</v>
      </c>
    </row>
    <row r="5396" spans="1:13">
      <c r="A5396" t="s">
        <v>968</v>
      </c>
      <c r="B5396" t="s">
        <v>969</v>
      </c>
      <c r="C5396" t="str">
        <f>TEXT(D5396, "mmm")</f>
        <v>May</v>
      </c>
      <c r="D5396" s="1">
        <v>45414</v>
      </c>
      <c r="E5396" t="s">
        <v>3253</v>
      </c>
      <c r="F5396" t="s">
        <v>118</v>
      </c>
      <c r="G5396">
        <v>1700</v>
      </c>
      <c r="H5396">
        <v>9.59</v>
      </c>
      <c r="I5396">
        <v>16303</v>
      </c>
      <c r="J5396" t="s">
        <v>81</v>
      </c>
      <c r="K5396">
        <v>0.12074303338220189</v>
      </c>
      <c r="L5396">
        <v>12.074299999999999</v>
      </c>
      <c r="M5396" t="s">
        <v>82</v>
      </c>
    </row>
    <row r="5397" spans="1:13">
      <c r="A5397" t="s">
        <v>146</v>
      </c>
      <c r="B5397" t="s">
        <v>147</v>
      </c>
      <c r="C5397" t="str">
        <f>TEXT(D5397, "mmm")</f>
        <v>May</v>
      </c>
      <c r="D5397" s="1">
        <v>45414</v>
      </c>
      <c r="E5397" t="s">
        <v>102</v>
      </c>
      <c r="F5397" t="s">
        <v>101</v>
      </c>
      <c r="G5397">
        <v>50596</v>
      </c>
      <c r="H5397">
        <v>11.79</v>
      </c>
      <c r="I5397">
        <v>596526.84</v>
      </c>
      <c r="J5397" t="s">
        <v>86</v>
      </c>
      <c r="K5397">
        <v>2.0049809785794629E-2</v>
      </c>
      <c r="L5397">
        <v>2.0049999999999999</v>
      </c>
      <c r="M5397" t="s">
        <v>82</v>
      </c>
    </row>
    <row r="5398" spans="1:13">
      <c r="A5398" t="s">
        <v>146</v>
      </c>
      <c r="B5398" t="s">
        <v>147</v>
      </c>
      <c r="C5398" t="str">
        <f>TEXT(D5398, "mmm")</f>
        <v>May</v>
      </c>
      <c r="D5398" s="1">
        <v>45414</v>
      </c>
      <c r="E5398" t="s">
        <v>100</v>
      </c>
      <c r="F5398" t="s">
        <v>101</v>
      </c>
      <c r="G5398">
        <v>50596</v>
      </c>
      <c r="H5398">
        <v>11.79</v>
      </c>
      <c r="I5398">
        <v>596526.84</v>
      </c>
      <c r="J5398" t="s">
        <v>86</v>
      </c>
      <c r="K5398">
        <v>2.0049809785794629E-2</v>
      </c>
      <c r="L5398">
        <v>2.0049999999999999</v>
      </c>
      <c r="M5398" t="s">
        <v>82</v>
      </c>
    </row>
    <row r="5399" spans="1:13">
      <c r="A5399" t="s">
        <v>98</v>
      </c>
      <c r="B5399" t="s">
        <v>99</v>
      </c>
      <c r="C5399" t="str">
        <f>TEXT(D5399, "mmm")</f>
        <v>May</v>
      </c>
      <c r="D5399" s="1">
        <v>45414</v>
      </c>
      <c r="E5399" t="s">
        <v>102</v>
      </c>
      <c r="F5399" t="s">
        <v>101</v>
      </c>
      <c r="G5399">
        <v>12874</v>
      </c>
      <c r="H5399">
        <v>12.33</v>
      </c>
      <c r="I5399">
        <v>158736.42000000001</v>
      </c>
      <c r="J5399" t="s">
        <v>81</v>
      </c>
      <c r="K5399">
        <v>8.2258247941857654E-2</v>
      </c>
      <c r="L5399">
        <v>8.2257999999999996</v>
      </c>
      <c r="M5399" t="s">
        <v>82</v>
      </c>
    </row>
    <row r="5400" spans="1:13">
      <c r="A5400" t="s">
        <v>98</v>
      </c>
      <c r="B5400" t="s">
        <v>99</v>
      </c>
      <c r="C5400" t="str">
        <f>TEXT(D5400, "mmm")</f>
        <v>May</v>
      </c>
      <c r="D5400" s="1">
        <v>45414</v>
      </c>
      <c r="E5400" t="s">
        <v>100</v>
      </c>
      <c r="F5400" t="s">
        <v>101</v>
      </c>
      <c r="G5400">
        <v>12874</v>
      </c>
      <c r="H5400">
        <v>12.33</v>
      </c>
      <c r="I5400">
        <v>158736.42000000001</v>
      </c>
      <c r="J5400" t="s">
        <v>81</v>
      </c>
      <c r="K5400">
        <v>8.2258247941857654E-2</v>
      </c>
      <c r="L5400">
        <v>8.2257999999999996</v>
      </c>
      <c r="M5400" t="s">
        <v>82</v>
      </c>
    </row>
    <row r="5401" spans="1:13">
      <c r="A5401" t="s">
        <v>129</v>
      </c>
      <c r="B5401" t="s">
        <v>130</v>
      </c>
      <c r="C5401" t="str">
        <f>TEXT(D5401, "mmm")</f>
        <v>May</v>
      </c>
      <c r="D5401" s="1">
        <v>45414</v>
      </c>
      <c r="E5401" t="s">
        <v>109</v>
      </c>
      <c r="F5401" t="s">
        <v>101</v>
      </c>
      <c r="G5401">
        <v>10000</v>
      </c>
      <c r="H5401">
        <v>6.74</v>
      </c>
      <c r="I5401">
        <v>67400</v>
      </c>
      <c r="J5401" t="s">
        <v>81</v>
      </c>
      <c r="K5401">
        <v>-5.1928770996753859E-2</v>
      </c>
      <c r="L5401">
        <v>-5.1928999999999998</v>
      </c>
      <c r="M5401" t="s">
        <v>82</v>
      </c>
    </row>
    <row r="5402" spans="1:13">
      <c r="A5402" t="s">
        <v>129</v>
      </c>
      <c r="B5402" t="s">
        <v>130</v>
      </c>
      <c r="C5402" t="str">
        <f>TEXT(D5402, "mmm")</f>
        <v>May</v>
      </c>
      <c r="D5402" s="1">
        <v>45414</v>
      </c>
      <c r="E5402" t="s">
        <v>110</v>
      </c>
      <c r="F5402" t="s">
        <v>101</v>
      </c>
      <c r="G5402">
        <v>10000</v>
      </c>
      <c r="H5402">
        <v>6.74</v>
      </c>
      <c r="I5402">
        <v>67400</v>
      </c>
      <c r="J5402" t="s">
        <v>81</v>
      </c>
      <c r="K5402">
        <v>-5.1928770996753859E-2</v>
      </c>
      <c r="L5402">
        <v>-5.1928999999999998</v>
      </c>
      <c r="M5402" t="s">
        <v>82</v>
      </c>
    </row>
    <row r="5403" spans="1:13">
      <c r="A5403" t="s">
        <v>129</v>
      </c>
      <c r="B5403" t="s">
        <v>130</v>
      </c>
      <c r="C5403" t="str">
        <f>TEXT(D5403, "mmm")</f>
        <v>May</v>
      </c>
      <c r="D5403" s="1">
        <v>45414</v>
      </c>
      <c r="E5403" t="s">
        <v>111</v>
      </c>
      <c r="F5403" t="s">
        <v>101</v>
      </c>
      <c r="G5403">
        <v>10000</v>
      </c>
      <c r="H5403">
        <v>6.74</v>
      </c>
      <c r="I5403">
        <v>67400</v>
      </c>
      <c r="J5403" t="s">
        <v>81</v>
      </c>
      <c r="K5403">
        <v>-5.1928770996753859E-2</v>
      </c>
      <c r="L5403">
        <v>-5.1928999999999998</v>
      </c>
      <c r="M5403" t="s">
        <v>82</v>
      </c>
    </row>
    <row r="5404" spans="1:13">
      <c r="A5404" t="s">
        <v>3254</v>
      </c>
      <c r="B5404" t="s">
        <v>3255</v>
      </c>
      <c r="C5404" t="str">
        <f>TEXT(D5404, "mmm")</f>
        <v>May</v>
      </c>
      <c r="D5404" s="1">
        <v>45414</v>
      </c>
      <c r="E5404" t="s">
        <v>3256</v>
      </c>
      <c r="F5404" t="s">
        <v>80</v>
      </c>
      <c r="G5404">
        <v>790</v>
      </c>
      <c r="H5404">
        <v>15.2</v>
      </c>
      <c r="I5404">
        <v>12008</v>
      </c>
      <c r="J5404" t="s">
        <v>81</v>
      </c>
      <c r="K5404">
        <v>1.7105252373724511E-2</v>
      </c>
      <c r="L5404">
        <v>1.7104999999999999</v>
      </c>
      <c r="M5404" t="s">
        <v>82</v>
      </c>
    </row>
    <row r="5405" spans="1:13">
      <c r="A5405" t="s">
        <v>3254</v>
      </c>
      <c r="B5405" t="s">
        <v>3255</v>
      </c>
      <c r="C5405" t="str">
        <f>TEXT(D5405, "mmm")</f>
        <v>May</v>
      </c>
      <c r="D5405" s="1">
        <v>45414</v>
      </c>
      <c r="E5405" t="s">
        <v>3257</v>
      </c>
      <c r="F5405" t="s">
        <v>80</v>
      </c>
      <c r="G5405">
        <v>4257</v>
      </c>
      <c r="H5405">
        <v>15.01</v>
      </c>
      <c r="I5405">
        <v>63897.57</v>
      </c>
      <c r="J5405" t="s">
        <v>86</v>
      </c>
      <c r="K5405">
        <v>1.7105252373724511E-2</v>
      </c>
      <c r="L5405">
        <v>1.7104999999999999</v>
      </c>
      <c r="M5405" t="s">
        <v>82</v>
      </c>
    </row>
    <row r="5406" spans="1:13">
      <c r="A5406" t="s">
        <v>1640</v>
      </c>
      <c r="B5406" t="s">
        <v>1641</v>
      </c>
      <c r="C5406" t="str">
        <f>TEXT(D5406, "mmm")</f>
        <v>May</v>
      </c>
      <c r="D5406" s="1">
        <v>45414</v>
      </c>
      <c r="E5406" t="s">
        <v>3258</v>
      </c>
      <c r="F5406" t="s">
        <v>118</v>
      </c>
      <c r="G5406">
        <v>1000</v>
      </c>
      <c r="H5406">
        <v>103</v>
      </c>
      <c r="I5406">
        <v>103000</v>
      </c>
      <c r="J5406" t="s">
        <v>81</v>
      </c>
      <c r="K5406">
        <v>0.1017348780303933</v>
      </c>
      <c r="L5406">
        <v>10.173500000000001</v>
      </c>
      <c r="M5406" t="s">
        <v>82</v>
      </c>
    </row>
    <row r="5407" spans="1:13">
      <c r="A5407" t="s">
        <v>1640</v>
      </c>
      <c r="B5407" t="s">
        <v>1641</v>
      </c>
      <c r="C5407" t="str">
        <f>TEXT(D5407, "mmm")</f>
        <v>May</v>
      </c>
      <c r="D5407" s="1">
        <v>45414</v>
      </c>
      <c r="E5407" t="s">
        <v>3258</v>
      </c>
      <c r="F5407" t="s">
        <v>118</v>
      </c>
      <c r="G5407">
        <v>2000</v>
      </c>
      <c r="H5407">
        <v>104.99</v>
      </c>
      <c r="I5407">
        <v>209980</v>
      </c>
      <c r="J5407" t="s">
        <v>81</v>
      </c>
      <c r="K5407">
        <v>0.1017348780303933</v>
      </c>
      <c r="L5407">
        <v>10.173500000000001</v>
      </c>
      <c r="M5407" t="s">
        <v>82</v>
      </c>
    </row>
    <row r="5408" spans="1:13">
      <c r="A5408" t="s">
        <v>1640</v>
      </c>
      <c r="B5408" t="s">
        <v>1641</v>
      </c>
      <c r="C5408" t="str">
        <f>TEXT(D5408, "mmm")</f>
        <v>May</v>
      </c>
      <c r="D5408" s="1">
        <v>45414</v>
      </c>
      <c r="E5408" t="s">
        <v>3258</v>
      </c>
      <c r="F5408" t="s">
        <v>118</v>
      </c>
      <c r="G5408">
        <v>1000</v>
      </c>
      <c r="H5408">
        <v>104</v>
      </c>
      <c r="I5408">
        <v>104000</v>
      </c>
      <c r="J5408" t="s">
        <v>81</v>
      </c>
      <c r="K5408">
        <v>0.1017348780303933</v>
      </c>
      <c r="L5408">
        <v>10.173500000000001</v>
      </c>
      <c r="M5408" t="s">
        <v>82</v>
      </c>
    </row>
    <row r="5409" spans="1:13">
      <c r="A5409" t="s">
        <v>3259</v>
      </c>
      <c r="B5409" t="s">
        <v>3260</v>
      </c>
      <c r="C5409" t="str">
        <f>TEXT(D5409, "mmm")</f>
        <v>May</v>
      </c>
      <c r="D5409" s="1">
        <v>45414</v>
      </c>
      <c r="E5409" t="s">
        <v>3261</v>
      </c>
      <c r="F5409" t="s">
        <v>80</v>
      </c>
      <c r="G5409">
        <v>1290</v>
      </c>
      <c r="H5409">
        <v>8.89</v>
      </c>
      <c r="I5409">
        <v>11468.1</v>
      </c>
      <c r="J5409" t="s">
        <v>81</v>
      </c>
      <c r="K5409">
        <v>9.7812564896794019E-2</v>
      </c>
      <c r="L5409">
        <v>9.7812999999999999</v>
      </c>
      <c r="M5409" t="s">
        <v>82</v>
      </c>
    </row>
    <row r="5410" spans="1:13">
      <c r="A5410" t="s">
        <v>1803</v>
      </c>
      <c r="B5410" t="s">
        <v>1804</v>
      </c>
      <c r="C5410" t="str">
        <f>TEXT(D5410, "mmm")</f>
        <v>May</v>
      </c>
      <c r="D5410" s="1">
        <v>45414</v>
      </c>
      <c r="E5410" t="s">
        <v>3236</v>
      </c>
      <c r="F5410" t="s">
        <v>80</v>
      </c>
      <c r="G5410">
        <v>1500</v>
      </c>
      <c r="H5410">
        <v>26.31</v>
      </c>
      <c r="I5410">
        <v>39465</v>
      </c>
      <c r="J5410" t="s">
        <v>81</v>
      </c>
      <c r="K5410">
        <v>6.1879872483016067E-2</v>
      </c>
      <c r="L5410">
        <v>6.1879999999999997</v>
      </c>
      <c r="M5410" t="s">
        <v>82</v>
      </c>
    </row>
    <row r="5411" spans="1:13">
      <c r="A5411" t="s">
        <v>1909</v>
      </c>
      <c r="B5411" t="s">
        <v>1910</v>
      </c>
      <c r="C5411" t="str">
        <f>TEXT(D5411, "mmm")</f>
        <v>May</v>
      </c>
      <c r="D5411" s="1">
        <v>45414</v>
      </c>
      <c r="E5411" t="s">
        <v>3262</v>
      </c>
      <c r="F5411" t="s">
        <v>80</v>
      </c>
      <c r="G5411">
        <v>1400</v>
      </c>
      <c r="H5411">
        <v>7.45</v>
      </c>
      <c r="I5411">
        <v>10430</v>
      </c>
      <c r="J5411" t="s">
        <v>81</v>
      </c>
      <c r="K5411">
        <v>0.23188408346497141</v>
      </c>
      <c r="L5411">
        <v>23.188400000000001</v>
      </c>
      <c r="M5411" t="s">
        <v>82</v>
      </c>
    </row>
    <row r="5412" spans="1:13">
      <c r="A5412" t="s">
        <v>3254</v>
      </c>
      <c r="B5412" t="s">
        <v>3255</v>
      </c>
      <c r="C5412" t="str">
        <f>TEXT(D5412, "mmm")</f>
        <v>May</v>
      </c>
      <c r="D5412" s="1">
        <v>45414</v>
      </c>
      <c r="E5412" t="s">
        <v>3263</v>
      </c>
      <c r="F5412" t="s">
        <v>128</v>
      </c>
      <c r="G5412">
        <v>1000</v>
      </c>
      <c r="H5412">
        <v>14.9</v>
      </c>
      <c r="I5412">
        <v>14900</v>
      </c>
      <c r="J5412" t="s">
        <v>81</v>
      </c>
      <c r="K5412">
        <v>1.7105252373724511E-2</v>
      </c>
      <c r="L5412">
        <v>1.7104999999999999</v>
      </c>
      <c r="M5412" t="s">
        <v>82</v>
      </c>
    </row>
    <row r="5413" spans="1:13">
      <c r="A5413" t="s">
        <v>3264</v>
      </c>
      <c r="B5413" t="s">
        <v>3265</v>
      </c>
      <c r="C5413" t="str">
        <f>TEXT(D5413, "mmm")</f>
        <v>May</v>
      </c>
      <c r="D5413" s="1">
        <v>45414</v>
      </c>
      <c r="E5413" t="s">
        <v>3266</v>
      </c>
      <c r="F5413" t="s">
        <v>80</v>
      </c>
      <c r="G5413">
        <v>73137</v>
      </c>
      <c r="H5413">
        <v>39.17</v>
      </c>
      <c r="I5413">
        <v>2864776.29</v>
      </c>
      <c r="J5413" t="s">
        <v>81</v>
      </c>
      <c r="K5413">
        <v>8.5403249378140256E-2</v>
      </c>
      <c r="L5413">
        <v>8.5403000000000002</v>
      </c>
      <c r="M5413" t="s">
        <v>82</v>
      </c>
    </row>
    <row r="5414" spans="1:13">
      <c r="A5414" t="s">
        <v>3267</v>
      </c>
      <c r="B5414" t="s">
        <v>3268</v>
      </c>
      <c r="C5414" t="str">
        <f>TEXT(D5414, "mmm")</f>
        <v>May</v>
      </c>
      <c r="D5414" s="1">
        <v>45414</v>
      </c>
      <c r="E5414" t="s">
        <v>3269</v>
      </c>
      <c r="F5414" t="s">
        <v>118</v>
      </c>
      <c r="G5414">
        <v>4000</v>
      </c>
      <c r="H5414">
        <v>23.75</v>
      </c>
      <c r="I5414">
        <v>95000</v>
      </c>
      <c r="J5414" t="s">
        <v>86</v>
      </c>
      <c r="K5414">
        <v>2.7908979700886238E-2</v>
      </c>
      <c r="L5414">
        <v>2.7909000000000002</v>
      </c>
      <c r="M5414" t="s">
        <v>82</v>
      </c>
    </row>
    <row r="5415" spans="1:13">
      <c r="A5415" t="s">
        <v>123</v>
      </c>
      <c r="B5415" t="s">
        <v>124</v>
      </c>
      <c r="C5415" t="str">
        <f>TEXT(D5415, "mmm")</f>
        <v>May</v>
      </c>
      <c r="D5415" s="1">
        <v>45414</v>
      </c>
      <c r="E5415" t="s">
        <v>102</v>
      </c>
      <c r="F5415" t="s">
        <v>101</v>
      </c>
      <c r="G5415">
        <v>26274</v>
      </c>
      <c r="H5415">
        <v>13.46</v>
      </c>
      <c r="I5415">
        <v>353648.04</v>
      </c>
      <c r="J5415" t="s">
        <v>81</v>
      </c>
      <c r="K5415">
        <v>5.8605531937953703E-2</v>
      </c>
      <c r="L5415">
        <v>5.8605999999999998</v>
      </c>
      <c r="M5415" t="s">
        <v>82</v>
      </c>
    </row>
    <row r="5416" spans="1:13">
      <c r="A5416" t="s">
        <v>123</v>
      </c>
      <c r="B5416" t="s">
        <v>124</v>
      </c>
      <c r="C5416" t="str">
        <f>TEXT(D5416, "mmm")</f>
        <v>May</v>
      </c>
      <c r="D5416" s="1">
        <v>45414</v>
      </c>
      <c r="E5416" t="s">
        <v>100</v>
      </c>
      <c r="F5416" t="s">
        <v>101</v>
      </c>
      <c r="G5416">
        <v>26274</v>
      </c>
      <c r="H5416">
        <v>13.46</v>
      </c>
      <c r="I5416">
        <v>353648.04</v>
      </c>
      <c r="J5416" t="s">
        <v>81</v>
      </c>
      <c r="K5416">
        <v>5.8605531937953703E-2</v>
      </c>
      <c r="L5416">
        <v>5.8605999999999998</v>
      </c>
      <c r="M5416" t="s">
        <v>82</v>
      </c>
    </row>
    <row r="5417" spans="1:13">
      <c r="A5417" t="s">
        <v>2546</v>
      </c>
      <c r="B5417" t="s">
        <v>2547</v>
      </c>
      <c r="C5417" t="str">
        <f>TEXT(D5417, "mmm")</f>
        <v>May</v>
      </c>
      <c r="D5417" s="1">
        <v>45414</v>
      </c>
      <c r="E5417" t="s">
        <v>102</v>
      </c>
      <c r="F5417" t="s">
        <v>101</v>
      </c>
      <c r="G5417">
        <v>58011</v>
      </c>
      <c r="H5417">
        <v>17.510000000000002</v>
      </c>
      <c r="I5417">
        <v>1015772.61</v>
      </c>
      <c r="J5417" t="s">
        <v>86</v>
      </c>
      <c r="K5417">
        <v>7.4389541596266318E-2</v>
      </c>
      <c r="L5417">
        <v>7.4390000000000001</v>
      </c>
      <c r="M5417" t="s">
        <v>82</v>
      </c>
    </row>
    <row r="5418" spans="1:13">
      <c r="A5418" t="s">
        <v>2546</v>
      </c>
      <c r="B5418" t="s">
        <v>2547</v>
      </c>
      <c r="C5418" t="str">
        <f>TEXT(D5418, "mmm")</f>
        <v>May</v>
      </c>
      <c r="D5418" s="1">
        <v>45414</v>
      </c>
      <c r="E5418" t="s">
        <v>100</v>
      </c>
      <c r="F5418" t="s">
        <v>101</v>
      </c>
      <c r="G5418">
        <v>58011</v>
      </c>
      <c r="H5418">
        <v>17.510000000000002</v>
      </c>
      <c r="I5418">
        <v>1015772.61</v>
      </c>
      <c r="J5418" t="s">
        <v>86</v>
      </c>
      <c r="K5418">
        <v>7.4389541596266318E-2</v>
      </c>
      <c r="L5418">
        <v>7.4390000000000001</v>
      </c>
      <c r="M5418" t="s">
        <v>82</v>
      </c>
    </row>
    <row r="5419" spans="1:13">
      <c r="A5419" t="s">
        <v>133</v>
      </c>
      <c r="B5419" t="s">
        <v>134</v>
      </c>
      <c r="C5419" t="str">
        <f>TEXT(D5419, "mmm")</f>
        <v>May</v>
      </c>
      <c r="D5419" s="1">
        <v>45414</v>
      </c>
      <c r="E5419" t="s">
        <v>102</v>
      </c>
      <c r="F5419" t="s">
        <v>101</v>
      </c>
      <c r="G5419">
        <v>30935</v>
      </c>
      <c r="H5419">
        <v>9.9600000000000009</v>
      </c>
      <c r="I5419">
        <v>308112.59999999998</v>
      </c>
      <c r="J5419" t="s">
        <v>86</v>
      </c>
      <c r="K5419">
        <v>3.0347160687864031E-2</v>
      </c>
      <c r="L5419">
        <v>3.0347</v>
      </c>
      <c r="M5419" t="s">
        <v>82</v>
      </c>
    </row>
    <row r="5420" spans="1:13">
      <c r="A5420" t="s">
        <v>133</v>
      </c>
      <c r="B5420" t="s">
        <v>134</v>
      </c>
      <c r="C5420" t="str">
        <f>TEXT(D5420, "mmm")</f>
        <v>May</v>
      </c>
      <c r="D5420" s="1">
        <v>45414</v>
      </c>
      <c r="E5420" t="s">
        <v>100</v>
      </c>
      <c r="F5420" t="s">
        <v>101</v>
      </c>
      <c r="G5420">
        <v>30935</v>
      </c>
      <c r="H5420">
        <v>9.9600000000000009</v>
      </c>
      <c r="I5420">
        <v>308112.59999999998</v>
      </c>
      <c r="J5420" t="s">
        <v>86</v>
      </c>
      <c r="K5420">
        <v>3.0347160687864031E-2</v>
      </c>
      <c r="L5420">
        <v>3.0347</v>
      </c>
      <c r="M5420" t="s">
        <v>82</v>
      </c>
    </row>
    <row r="5421" spans="1:13">
      <c r="A5421" t="s">
        <v>507</v>
      </c>
      <c r="B5421" t="s">
        <v>508</v>
      </c>
      <c r="C5421" t="str">
        <f>TEXT(D5421, "mmm")</f>
        <v>May</v>
      </c>
      <c r="D5421" s="1">
        <v>45414</v>
      </c>
      <c r="E5421" t="s">
        <v>3270</v>
      </c>
      <c r="F5421" t="s">
        <v>128</v>
      </c>
      <c r="G5421">
        <v>2295</v>
      </c>
      <c r="H5421">
        <v>10.87</v>
      </c>
      <c r="I5421">
        <v>24946.65</v>
      </c>
      <c r="J5421" t="s">
        <v>81</v>
      </c>
      <c r="K5421">
        <v>3.6596367049523959E-2</v>
      </c>
      <c r="L5421">
        <v>3.6596000000000002</v>
      </c>
      <c r="M5421" t="s">
        <v>82</v>
      </c>
    </row>
    <row r="5422" spans="1:13">
      <c r="A5422" t="s">
        <v>3271</v>
      </c>
      <c r="B5422" t="s">
        <v>3272</v>
      </c>
      <c r="C5422" t="str">
        <f>TEXT(D5422, "mmm")</f>
        <v>May</v>
      </c>
      <c r="D5422" s="1">
        <v>45414</v>
      </c>
      <c r="E5422" t="s">
        <v>3273</v>
      </c>
      <c r="F5422" t="s">
        <v>80</v>
      </c>
      <c r="G5422">
        <v>1000</v>
      </c>
      <c r="H5422">
        <v>53.88</v>
      </c>
      <c r="I5422">
        <v>53880</v>
      </c>
      <c r="J5422" t="s">
        <v>81</v>
      </c>
      <c r="K5422">
        <v>4.2973664471486213E-2</v>
      </c>
      <c r="L5422">
        <v>4.2973999999999997</v>
      </c>
      <c r="M5422" t="s">
        <v>82</v>
      </c>
    </row>
    <row r="5423" spans="1:13">
      <c r="A5423" t="s">
        <v>2344</v>
      </c>
      <c r="B5423" t="s">
        <v>2345</v>
      </c>
      <c r="C5423" t="str">
        <f>TEXT(D5423, "mmm")</f>
        <v>May</v>
      </c>
      <c r="D5423" s="1">
        <v>45414</v>
      </c>
      <c r="E5423" t="s">
        <v>2346</v>
      </c>
      <c r="F5423" t="s">
        <v>128</v>
      </c>
      <c r="G5423">
        <v>300</v>
      </c>
      <c r="H5423">
        <v>40.770000000000003</v>
      </c>
      <c r="I5423">
        <v>12231</v>
      </c>
      <c r="J5423" t="s">
        <v>81</v>
      </c>
      <c r="K5423">
        <v>3.9196466944230852E-2</v>
      </c>
      <c r="L5423">
        <v>3.9196</v>
      </c>
      <c r="M5423" t="s">
        <v>82</v>
      </c>
    </row>
    <row r="5424" spans="1:13">
      <c r="A5424" t="s">
        <v>646</v>
      </c>
      <c r="B5424" t="s">
        <v>647</v>
      </c>
      <c r="C5424" t="str">
        <f>TEXT(D5424, "mmm")</f>
        <v>May</v>
      </c>
      <c r="D5424" s="1">
        <v>45414</v>
      </c>
      <c r="E5424" t="s">
        <v>668</v>
      </c>
      <c r="F5424" t="s">
        <v>80</v>
      </c>
      <c r="G5424">
        <v>540</v>
      </c>
      <c r="H5424">
        <v>31</v>
      </c>
      <c r="I5424">
        <v>16740</v>
      </c>
      <c r="J5424" t="s">
        <v>81</v>
      </c>
      <c r="K5424">
        <v>6.6411297934923619E-2</v>
      </c>
      <c r="L5424">
        <v>6.6410999999999998</v>
      </c>
      <c r="M5424" t="s">
        <v>82</v>
      </c>
    </row>
    <row r="5425" spans="1:13">
      <c r="A5425" t="s">
        <v>646</v>
      </c>
      <c r="B5425" t="s">
        <v>647</v>
      </c>
      <c r="C5425" t="str">
        <f>TEXT(D5425, "mmm")</f>
        <v>May</v>
      </c>
      <c r="D5425" s="1">
        <v>45414</v>
      </c>
      <c r="E5425" t="s">
        <v>668</v>
      </c>
      <c r="F5425" t="s">
        <v>80</v>
      </c>
      <c r="G5425">
        <v>1161</v>
      </c>
      <c r="H5425">
        <v>31.01</v>
      </c>
      <c r="I5425">
        <v>36002.61</v>
      </c>
      <c r="J5425" t="s">
        <v>81</v>
      </c>
      <c r="K5425">
        <v>6.6411297934923619E-2</v>
      </c>
      <c r="L5425">
        <v>6.6410999999999998</v>
      </c>
      <c r="M5425" t="s">
        <v>82</v>
      </c>
    </row>
    <row r="5426" spans="1:13">
      <c r="A5426" t="s">
        <v>1469</v>
      </c>
      <c r="B5426" t="s">
        <v>1470</v>
      </c>
      <c r="C5426" t="str">
        <f>TEXT(D5426, "mmm")</f>
        <v>May</v>
      </c>
      <c r="D5426" s="1">
        <v>45414</v>
      </c>
      <c r="E5426" t="s">
        <v>1471</v>
      </c>
      <c r="F5426" t="s">
        <v>128</v>
      </c>
      <c r="G5426">
        <v>1500</v>
      </c>
      <c r="H5426">
        <v>8.99</v>
      </c>
      <c r="I5426">
        <v>13485</v>
      </c>
      <c r="J5426" t="s">
        <v>81</v>
      </c>
      <c r="K5426">
        <v>8.116889832491192E-2</v>
      </c>
      <c r="L5426">
        <v>8.1168999999999993</v>
      </c>
      <c r="M5426" t="s">
        <v>82</v>
      </c>
    </row>
    <row r="5427" spans="1:13">
      <c r="A5427" t="s">
        <v>3164</v>
      </c>
      <c r="B5427" t="s">
        <v>3165</v>
      </c>
      <c r="C5427" t="str">
        <f>TEXT(D5427, "mmm")</f>
        <v>May</v>
      </c>
      <c r="D5427" s="1">
        <v>45414</v>
      </c>
      <c r="E5427" t="s">
        <v>3166</v>
      </c>
      <c r="F5427" t="s">
        <v>217</v>
      </c>
      <c r="G5427">
        <v>144975</v>
      </c>
      <c r="H5427">
        <v>0.1</v>
      </c>
      <c r="I5427">
        <v>14497.5</v>
      </c>
      <c r="J5427" t="s">
        <v>81</v>
      </c>
      <c r="K5427">
        <v>1</v>
      </c>
      <c r="L5427">
        <v>100</v>
      </c>
      <c r="M5427" t="s">
        <v>82</v>
      </c>
    </row>
    <row r="5428" spans="1:13">
      <c r="A5428" t="s">
        <v>3164</v>
      </c>
      <c r="B5428" t="s">
        <v>3165</v>
      </c>
      <c r="C5428" t="str">
        <f>TEXT(D5428, "mmm")</f>
        <v>May</v>
      </c>
      <c r="D5428" s="1">
        <v>45414</v>
      </c>
      <c r="E5428" t="s">
        <v>3166</v>
      </c>
      <c r="F5428" t="s">
        <v>217</v>
      </c>
      <c r="G5428">
        <v>200000</v>
      </c>
      <c r="H5428">
        <v>0.1</v>
      </c>
      <c r="I5428">
        <v>20000</v>
      </c>
      <c r="J5428" t="s">
        <v>86</v>
      </c>
      <c r="K5428">
        <v>1</v>
      </c>
      <c r="L5428">
        <v>100</v>
      </c>
      <c r="M5428" t="s">
        <v>82</v>
      </c>
    </row>
    <row r="5429" spans="1:13">
      <c r="A5429" t="s">
        <v>3164</v>
      </c>
      <c r="B5429" t="s">
        <v>3165</v>
      </c>
      <c r="C5429" t="str">
        <f>TEXT(D5429, "mmm")</f>
        <v>May</v>
      </c>
      <c r="D5429" s="1">
        <v>45414</v>
      </c>
      <c r="E5429" t="s">
        <v>3166</v>
      </c>
      <c r="F5429" t="s">
        <v>217</v>
      </c>
      <c r="G5429">
        <v>357306</v>
      </c>
      <c r="H5429">
        <v>0.1</v>
      </c>
      <c r="I5429">
        <v>35730.6</v>
      </c>
      <c r="J5429" t="s">
        <v>86</v>
      </c>
      <c r="K5429">
        <v>1</v>
      </c>
      <c r="L5429">
        <v>100</v>
      </c>
      <c r="M5429" t="s">
        <v>82</v>
      </c>
    </row>
    <row r="5430" spans="1:13">
      <c r="A5430" t="s">
        <v>103</v>
      </c>
      <c r="B5430" t="s">
        <v>104</v>
      </c>
      <c r="C5430" t="str">
        <f>TEXT(D5430, "mmm")</f>
        <v>May</v>
      </c>
      <c r="D5430" s="1">
        <v>45414</v>
      </c>
      <c r="E5430" t="s">
        <v>102</v>
      </c>
      <c r="F5430" t="s">
        <v>101</v>
      </c>
      <c r="G5430">
        <v>65807</v>
      </c>
      <c r="H5430">
        <v>11.55</v>
      </c>
      <c r="I5430">
        <v>760070.85000000009</v>
      </c>
      <c r="J5430" t="s">
        <v>86</v>
      </c>
      <c r="K5430">
        <v>3.5966368156030708E-2</v>
      </c>
      <c r="L5430">
        <v>3.5966</v>
      </c>
      <c r="M5430" t="s">
        <v>82</v>
      </c>
    </row>
    <row r="5431" spans="1:13">
      <c r="A5431" t="s">
        <v>103</v>
      </c>
      <c r="B5431" t="s">
        <v>104</v>
      </c>
      <c r="C5431" t="str">
        <f>TEXT(D5431, "mmm")</f>
        <v>May</v>
      </c>
      <c r="D5431" s="1">
        <v>45414</v>
      </c>
      <c r="E5431" t="s">
        <v>100</v>
      </c>
      <c r="F5431" t="s">
        <v>101</v>
      </c>
      <c r="G5431">
        <v>65807</v>
      </c>
      <c r="H5431">
        <v>11.55</v>
      </c>
      <c r="I5431">
        <v>760070.85000000009</v>
      </c>
      <c r="J5431" t="s">
        <v>86</v>
      </c>
      <c r="K5431">
        <v>3.5966368156030708E-2</v>
      </c>
      <c r="L5431">
        <v>3.5966</v>
      </c>
      <c r="M5431" t="s">
        <v>82</v>
      </c>
    </row>
    <row r="5432" spans="1:13">
      <c r="A5432" t="s">
        <v>3271</v>
      </c>
      <c r="B5432" t="s">
        <v>3272</v>
      </c>
      <c r="C5432" t="str">
        <f>TEXT(D5432, "mmm")</f>
        <v>May</v>
      </c>
      <c r="D5432" s="1">
        <v>45414</v>
      </c>
      <c r="E5432" t="s">
        <v>3274</v>
      </c>
      <c r="F5432" t="s">
        <v>80</v>
      </c>
      <c r="G5432">
        <v>9181</v>
      </c>
      <c r="H5432">
        <v>54.49</v>
      </c>
      <c r="I5432">
        <v>500272.69</v>
      </c>
      <c r="J5432" t="s">
        <v>86</v>
      </c>
      <c r="K5432">
        <v>4.2973664471486213E-2</v>
      </c>
      <c r="L5432">
        <v>4.2973999999999997</v>
      </c>
      <c r="M5432" t="s">
        <v>82</v>
      </c>
    </row>
    <row r="5433" spans="1:13">
      <c r="A5433" t="s">
        <v>2947</v>
      </c>
      <c r="B5433" t="s">
        <v>2948</v>
      </c>
      <c r="C5433" t="str">
        <f>TEXT(D5433, "mmm")</f>
        <v>May</v>
      </c>
      <c r="D5433" s="1">
        <v>45414</v>
      </c>
      <c r="E5433" t="s">
        <v>2949</v>
      </c>
      <c r="F5433" t="s">
        <v>101</v>
      </c>
      <c r="G5433">
        <v>1846</v>
      </c>
      <c r="H5433">
        <v>7.8</v>
      </c>
      <c r="I5433">
        <v>14398.8</v>
      </c>
      <c r="J5433" t="s">
        <v>81</v>
      </c>
      <c r="K5433">
        <v>1.668807638992531E-2</v>
      </c>
      <c r="L5433">
        <v>1.6688000000000001</v>
      </c>
      <c r="M5433" t="s">
        <v>82</v>
      </c>
    </row>
    <row r="5434" spans="1:13">
      <c r="A5434" t="s">
        <v>3275</v>
      </c>
      <c r="B5434" t="s">
        <v>3276</v>
      </c>
      <c r="C5434" t="str">
        <f>TEXT(D5434, "mmm")</f>
        <v>May</v>
      </c>
      <c r="D5434" s="1">
        <v>45414</v>
      </c>
      <c r="E5434" t="s">
        <v>3277</v>
      </c>
      <c r="F5434" t="s">
        <v>128</v>
      </c>
      <c r="G5434">
        <v>11142</v>
      </c>
      <c r="H5434">
        <v>90</v>
      </c>
      <c r="I5434">
        <v>1002780</v>
      </c>
      <c r="J5434" t="s">
        <v>86</v>
      </c>
      <c r="K5434">
        <v>4.8707207420960463E-2</v>
      </c>
      <c r="L5434">
        <v>4.8707000000000003</v>
      </c>
      <c r="M5434" t="s">
        <v>82</v>
      </c>
    </row>
    <row r="5435" spans="1:13">
      <c r="A5435" t="s">
        <v>3278</v>
      </c>
      <c r="B5435" t="s">
        <v>3279</v>
      </c>
      <c r="C5435" t="str">
        <f>TEXT(D5435, "mmm")</f>
        <v>May</v>
      </c>
      <c r="D5435" s="1">
        <v>45414</v>
      </c>
      <c r="E5435" t="s">
        <v>3280</v>
      </c>
      <c r="F5435" t="s">
        <v>80</v>
      </c>
      <c r="G5435">
        <v>1500</v>
      </c>
      <c r="H5435">
        <v>34.65</v>
      </c>
      <c r="I5435">
        <v>51975</v>
      </c>
      <c r="J5435" t="s">
        <v>86</v>
      </c>
      <c r="K5435">
        <v>5.4872884121027983E-2</v>
      </c>
      <c r="L5435">
        <v>5.4873000000000003</v>
      </c>
      <c r="M5435" t="s">
        <v>82</v>
      </c>
    </row>
    <row r="5436" spans="1:13">
      <c r="A5436" t="s">
        <v>1201</v>
      </c>
      <c r="B5436" t="s">
        <v>1202</v>
      </c>
      <c r="C5436" t="str">
        <f>TEXT(D5436, "mmm")</f>
        <v>May</v>
      </c>
      <c r="D5436" s="1">
        <v>45414</v>
      </c>
      <c r="E5436" t="s">
        <v>3281</v>
      </c>
      <c r="F5436" t="s">
        <v>80</v>
      </c>
      <c r="G5436">
        <v>21000</v>
      </c>
      <c r="H5436">
        <v>3.63</v>
      </c>
      <c r="I5436">
        <v>76230</v>
      </c>
      <c r="J5436" t="s">
        <v>86</v>
      </c>
      <c r="K5436">
        <v>0.1141303886566143</v>
      </c>
      <c r="L5436">
        <v>11.413</v>
      </c>
      <c r="M5436" t="s">
        <v>82</v>
      </c>
    </row>
    <row r="5437" spans="1:13">
      <c r="A5437" t="s">
        <v>3282</v>
      </c>
      <c r="B5437" t="s">
        <v>3283</v>
      </c>
      <c r="C5437" t="str">
        <f>TEXT(D5437, "mmm")</f>
        <v>May</v>
      </c>
      <c r="D5437" s="1">
        <v>45414</v>
      </c>
      <c r="E5437" t="s">
        <v>3284</v>
      </c>
      <c r="F5437" t="s">
        <v>118</v>
      </c>
      <c r="G5437">
        <v>10000</v>
      </c>
      <c r="H5437">
        <v>13.39</v>
      </c>
      <c r="I5437">
        <v>133900</v>
      </c>
      <c r="J5437" t="s">
        <v>86</v>
      </c>
      <c r="K5437">
        <v>-9.7345307770338785E-2</v>
      </c>
      <c r="L5437">
        <v>-9.7345000000000006</v>
      </c>
      <c r="M5437" t="s">
        <v>82</v>
      </c>
    </row>
    <row r="5438" spans="1:13">
      <c r="A5438" t="s">
        <v>3285</v>
      </c>
      <c r="B5438" t="s">
        <v>3286</v>
      </c>
      <c r="C5438" t="str">
        <f>TEXT(D5438, "mmm")</f>
        <v>May</v>
      </c>
      <c r="D5438" s="1">
        <v>45414</v>
      </c>
      <c r="E5438" t="s">
        <v>3287</v>
      </c>
      <c r="F5438" t="s">
        <v>80</v>
      </c>
      <c r="G5438">
        <v>500</v>
      </c>
      <c r="H5438">
        <v>407</v>
      </c>
      <c r="I5438">
        <v>203500</v>
      </c>
      <c r="J5438" t="s">
        <v>86</v>
      </c>
      <c r="K5438">
        <v>4.5818088326943229E-3</v>
      </c>
      <c r="L5438">
        <v>0.4582</v>
      </c>
      <c r="M5438" t="s">
        <v>82</v>
      </c>
    </row>
    <row r="5439" spans="1:13">
      <c r="A5439" t="s">
        <v>1486</v>
      </c>
      <c r="B5439" t="s">
        <v>1487</v>
      </c>
      <c r="C5439" t="str">
        <f>TEXT(D5439, "mmm")</f>
        <v>May</v>
      </c>
      <c r="D5439" s="1">
        <v>45414</v>
      </c>
      <c r="E5439" t="s">
        <v>3288</v>
      </c>
      <c r="F5439" t="s">
        <v>80</v>
      </c>
      <c r="G5439">
        <v>4000</v>
      </c>
      <c r="H5439">
        <v>3.94</v>
      </c>
      <c r="I5439">
        <v>15760</v>
      </c>
      <c r="J5439" t="s">
        <v>81</v>
      </c>
      <c r="K5439">
        <v>3.8167936085534038E-2</v>
      </c>
      <c r="L5439">
        <v>3.8168000000000002</v>
      </c>
      <c r="M5439" t="s">
        <v>82</v>
      </c>
    </row>
    <row r="5440" spans="1:13">
      <c r="A5440" t="s">
        <v>3289</v>
      </c>
      <c r="B5440" t="s">
        <v>3290</v>
      </c>
      <c r="C5440" t="str">
        <f>TEXT(D5440, "mmm")</f>
        <v>May</v>
      </c>
      <c r="D5440" s="1">
        <v>45415</v>
      </c>
      <c r="E5440" t="s">
        <v>3291</v>
      </c>
      <c r="F5440" t="s">
        <v>118</v>
      </c>
      <c r="G5440">
        <v>1225</v>
      </c>
      <c r="H5440">
        <v>81.27</v>
      </c>
      <c r="I5440">
        <v>99555.75</v>
      </c>
      <c r="J5440" t="s">
        <v>81</v>
      </c>
      <c r="K5440">
        <v>9.5870322757318549E-2</v>
      </c>
      <c r="L5440">
        <v>9.5869999999999997</v>
      </c>
      <c r="M5440" t="s">
        <v>82</v>
      </c>
    </row>
    <row r="5441" spans="1:13">
      <c r="A5441" t="s">
        <v>210</v>
      </c>
      <c r="B5441" t="s">
        <v>211</v>
      </c>
      <c r="C5441" t="str">
        <f>TEXT(D5441, "mmm")</f>
        <v>May</v>
      </c>
      <c r="D5441" s="1">
        <v>45415</v>
      </c>
      <c r="E5441" t="s">
        <v>212</v>
      </c>
      <c r="F5441" t="s">
        <v>101</v>
      </c>
      <c r="G5441">
        <v>10000</v>
      </c>
      <c r="H5441">
        <v>20.95</v>
      </c>
      <c r="I5441">
        <v>209500</v>
      </c>
      <c r="J5441" t="s">
        <v>86</v>
      </c>
      <c r="K5441">
        <v>1.1566254029790951E-2</v>
      </c>
      <c r="L5441">
        <v>1.1566000000000001</v>
      </c>
      <c r="M5441" t="s">
        <v>82</v>
      </c>
    </row>
    <row r="5442" spans="1:13">
      <c r="A5442" t="s">
        <v>210</v>
      </c>
      <c r="B5442" t="s">
        <v>211</v>
      </c>
      <c r="C5442" t="str">
        <f>TEXT(D5442, "mmm")</f>
        <v>May</v>
      </c>
      <c r="D5442" s="1">
        <v>45415</v>
      </c>
      <c r="E5442" t="s">
        <v>213</v>
      </c>
      <c r="F5442" t="s">
        <v>101</v>
      </c>
      <c r="G5442">
        <v>10000</v>
      </c>
      <c r="H5442">
        <v>20.95</v>
      </c>
      <c r="I5442">
        <v>209500</v>
      </c>
      <c r="J5442" t="s">
        <v>86</v>
      </c>
      <c r="K5442">
        <v>1.1566254029790951E-2</v>
      </c>
      <c r="L5442">
        <v>1.1566000000000001</v>
      </c>
      <c r="M5442" t="s">
        <v>82</v>
      </c>
    </row>
    <row r="5443" spans="1:13">
      <c r="A5443" t="s">
        <v>1048</v>
      </c>
      <c r="B5443" t="s">
        <v>1049</v>
      </c>
      <c r="C5443" t="str">
        <f>TEXT(D5443, "mmm")</f>
        <v>May</v>
      </c>
      <c r="D5443" s="1">
        <v>45415</v>
      </c>
      <c r="E5443" t="s">
        <v>3292</v>
      </c>
      <c r="F5443" t="s">
        <v>80</v>
      </c>
      <c r="G5443">
        <v>20200</v>
      </c>
      <c r="H5443">
        <v>9.93</v>
      </c>
      <c r="I5443">
        <v>200586</v>
      </c>
      <c r="J5443" t="s">
        <v>81</v>
      </c>
      <c r="K5443">
        <v>0.33049958070042668</v>
      </c>
      <c r="L5443">
        <v>33.049999999999997</v>
      </c>
      <c r="M5443" t="s">
        <v>82</v>
      </c>
    </row>
    <row r="5444" spans="1:13">
      <c r="A5444" t="s">
        <v>133</v>
      </c>
      <c r="B5444" t="s">
        <v>134</v>
      </c>
      <c r="C5444" t="str">
        <f>TEXT(D5444, "mmm")</f>
        <v>May</v>
      </c>
      <c r="D5444" s="1">
        <v>45415</v>
      </c>
      <c r="E5444" t="s">
        <v>102</v>
      </c>
      <c r="F5444" t="s">
        <v>101</v>
      </c>
      <c r="G5444">
        <v>2199</v>
      </c>
      <c r="H5444">
        <v>10.06</v>
      </c>
      <c r="I5444">
        <v>22121.94</v>
      </c>
      <c r="J5444" t="s">
        <v>81</v>
      </c>
      <c r="K5444">
        <v>2.50640014515453E-2</v>
      </c>
      <c r="L5444">
        <v>2.5064000000000002</v>
      </c>
      <c r="M5444" t="s">
        <v>82</v>
      </c>
    </row>
    <row r="5445" spans="1:13">
      <c r="A5445" t="s">
        <v>133</v>
      </c>
      <c r="B5445" t="s">
        <v>134</v>
      </c>
      <c r="C5445" t="str">
        <f>TEXT(D5445, "mmm")</f>
        <v>May</v>
      </c>
      <c r="D5445" s="1">
        <v>45415</v>
      </c>
      <c r="E5445" t="s">
        <v>100</v>
      </c>
      <c r="F5445" t="s">
        <v>101</v>
      </c>
      <c r="G5445">
        <v>2199</v>
      </c>
      <c r="H5445">
        <v>10.06</v>
      </c>
      <c r="I5445">
        <v>22121.94</v>
      </c>
      <c r="J5445" t="s">
        <v>81</v>
      </c>
      <c r="K5445">
        <v>2.50640014515453E-2</v>
      </c>
      <c r="L5445">
        <v>2.5064000000000002</v>
      </c>
      <c r="M5445" t="s">
        <v>82</v>
      </c>
    </row>
    <row r="5446" spans="1:13">
      <c r="A5446" t="s">
        <v>3293</v>
      </c>
      <c r="B5446" t="s">
        <v>3294</v>
      </c>
      <c r="C5446" t="str">
        <f>TEXT(D5446, "mmm")</f>
        <v>May</v>
      </c>
      <c r="D5446" s="1">
        <v>45415</v>
      </c>
      <c r="E5446" t="s">
        <v>1495</v>
      </c>
      <c r="F5446" t="s">
        <v>80</v>
      </c>
      <c r="G5446">
        <v>650</v>
      </c>
      <c r="H5446">
        <v>227.37</v>
      </c>
      <c r="I5446">
        <v>147790.5</v>
      </c>
      <c r="J5446" t="s">
        <v>81</v>
      </c>
      <c r="K5446">
        <v>2.7077002740574011E-2</v>
      </c>
      <c r="L5446">
        <v>2.7077</v>
      </c>
      <c r="M5446" t="s">
        <v>82</v>
      </c>
    </row>
    <row r="5447" spans="1:13">
      <c r="A5447" t="s">
        <v>3230</v>
      </c>
      <c r="B5447" t="s">
        <v>3231</v>
      </c>
      <c r="C5447" t="str">
        <f>TEXT(D5447, "mmm")</f>
        <v>May</v>
      </c>
      <c r="D5447" s="1">
        <v>45415</v>
      </c>
      <c r="E5447" t="s">
        <v>3295</v>
      </c>
      <c r="F5447" t="s">
        <v>80</v>
      </c>
      <c r="G5447">
        <v>2000</v>
      </c>
      <c r="H5447">
        <v>29</v>
      </c>
      <c r="I5447">
        <v>58000</v>
      </c>
      <c r="J5447" t="s">
        <v>86</v>
      </c>
      <c r="K5447">
        <v>-7.8070873473732871E-2</v>
      </c>
      <c r="L5447">
        <v>-7.8071000000000002</v>
      </c>
      <c r="M5447" t="s">
        <v>82</v>
      </c>
    </row>
    <row r="5448" spans="1:13">
      <c r="A5448" t="s">
        <v>2964</v>
      </c>
      <c r="B5448" t="s">
        <v>2965</v>
      </c>
      <c r="C5448" t="str">
        <f>TEXT(D5448, "mmm")</f>
        <v>May</v>
      </c>
      <c r="D5448" s="1">
        <v>45415</v>
      </c>
      <c r="E5448" t="s">
        <v>2966</v>
      </c>
      <c r="F5448" t="s">
        <v>101</v>
      </c>
      <c r="G5448">
        <v>533009</v>
      </c>
      <c r="H5448">
        <v>1.77</v>
      </c>
      <c r="I5448">
        <v>943425.93</v>
      </c>
      <c r="J5448" t="s">
        <v>86</v>
      </c>
      <c r="K5448">
        <v>-3.8674074485440017E-2</v>
      </c>
      <c r="L5448">
        <v>-3.8673999999999999</v>
      </c>
      <c r="M5448" t="s">
        <v>82</v>
      </c>
    </row>
    <row r="5449" spans="1:13">
      <c r="A5449" t="s">
        <v>2964</v>
      </c>
      <c r="B5449" t="s">
        <v>2965</v>
      </c>
      <c r="C5449" t="str">
        <f>TEXT(D5449, "mmm")</f>
        <v>May</v>
      </c>
      <c r="D5449" s="1">
        <v>45415</v>
      </c>
      <c r="E5449" t="s">
        <v>3151</v>
      </c>
      <c r="F5449" t="s">
        <v>101</v>
      </c>
      <c r="G5449">
        <v>533009</v>
      </c>
      <c r="H5449">
        <v>1.77</v>
      </c>
      <c r="I5449">
        <v>943425.93</v>
      </c>
      <c r="J5449" t="s">
        <v>86</v>
      </c>
      <c r="K5449">
        <v>-3.8674074485440017E-2</v>
      </c>
      <c r="L5449">
        <v>-3.8673999999999999</v>
      </c>
      <c r="M5449" t="s">
        <v>82</v>
      </c>
    </row>
    <row r="5450" spans="1:13">
      <c r="A5450" t="s">
        <v>1323</v>
      </c>
      <c r="B5450" t="s">
        <v>1324</v>
      </c>
      <c r="C5450" t="str">
        <f>TEXT(D5450, "mmm")</f>
        <v>May</v>
      </c>
      <c r="D5450" s="1">
        <v>45415</v>
      </c>
      <c r="E5450" t="s">
        <v>1325</v>
      </c>
      <c r="F5450" t="s">
        <v>80</v>
      </c>
      <c r="G5450">
        <v>15000</v>
      </c>
      <c r="H5450">
        <v>19.63</v>
      </c>
      <c r="I5450">
        <v>294450</v>
      </c>
      <c r="J5450" t="s">
        <v>86</v>
      </c>
      <c r="K5450">
        <v>5.1545766925364944E-3</v>
      </c>
      <c r="L5450">
        <v>0.51549999999999996</v>
      </c>
      <c r="M5450" t="s">
        <v>82</v>
      </c>
    </row>
    <row r="5451" spans="1:13">
      <c r="A5451" t="s">
        <v>728</v>
      </c>
      <c r="B5451" t="s">
        <v>729</v>
      </c>
      <c r="C5451" t="str">
        <f>TEXT(D5451, "mmm")</f>
        <v>May</v>
      </c>
      <c r="D5451" s="1">
        <v>45415</v>
      </c>
      <c r="E5451" t="s">
        <v>3296</v>
      </c>
      <c r="F5451" t="s">
        <v>80</v>
      </c>
      <c r="G5451">
        <v>5000</v>
      </c>
      <c r="H5451">
        <v>2.5099999999999998</v>
      </c>
      <c r="I5451">
        <v>12550</v>
      </c>
      <c r="J5451" t="s">
        <v>81</v>
      </c>
      <c r="K5451">
        <v>5.2419291940656088E-2</v>
      </c>
      <c r="L5451">
        <v>5.2419000000000002</v>
      </c>
      <c r="M5451" t="s">
        <v>82</v>
      </c>
    </row>
    <row r="5452" spans="1:13">
      <c r="A5452" t="s">
        <v>1051</v>
      </c>
      <c r="B5452" t="s">
        <v>1052</v>
      </c>
      <c r="C5452" t="str">
        <f>TEXT(D5452, "mmm")</f>
        <v>May</v>
      </c>
      <c r="D5452" s="1">
        <v>45415</v>
      </c>
      <c r="E5452" t="s">
        <v>3297</v>
      </c>
      <c r="F5452" t="s">
        <v>118</v>
      </c>
      <c r="G5452">
        <v>600</v>
      </c>
      <c r="H5452">
        <v>41.98</v>
      </c>
      <c r="I5452">
        <v>25188</v>
      </c>
      <c r="J5452" t="s">
        <v>81</v>
      </c>
      <c r="K5452">
        <v>6.5975753149430938E-2</v>
      </c>
      <c r="L5452">
        <v>6.5975999999999999</v>
      </c>
      <c r="M5452" t="s">
        <v>82</v>
      </c>
    </row>
    <row r="5453" spans="1:13">
      <c r="A5453" t="s">
        <v>1051</v>
      </c>
      <c r="B5453" t="s">
        <v>1052</v>
      </c>
      <c r="C5453" t="str">
        <f>TEXT(D5453, "mmm")</f>
        <v>May</v>
      </c>
      <c r="D5453" s="1">
        <v>45415</v>
      </c>
      <c r="E5453" t="s">
        <v>3297</v>
      </c>
      <c r="F5453" t="s">
        <v>118</v>
      </c>
      <c r="G5453">
        <v>300</v>
      </c>
      <c r="H5453">
        <v>42.36</v>
      </c>
      <c r="I5453">
        <v>12708</v>
      </c>
      <c r="J5453" t="s">
        <v>81</v>
      </c>
      <c r="K5453">
        <v>6.5975753149430938E-2</v>
      </c>
      <c r="L5453">
        <v>6.5975999999999999</v>
      </c>
      <c r="M5453" t="s">
        <v>82</v>
      </c>
    </row>
    <row r="5454" spans="1:13">
      <c r="A5454" t="s">
        <v>3298</v>
      </c>
      <c r="B5454" t="s">
        <v>3299</v>
      </c>
      <c r="C5454" t="str">
        <f>TEXT(D5454, "mmm")</f>
        <v>May</v>
      </c>
      <c r="D5454" s="1">
        <v>45415</v>
      </c>
      <c r="E5454" t="s">
        <v>3300</v>
      </c>
      <c r="F5454" t="s">
        <v>128</v>
      </c>
      <c r="G5454">
        <v>1250</v>
      </c>
      <c r="H5454">
        <v>84.68</v>
      </c>
      <c r="I5454">
        <v>105850</v>
      </c>
      <c r="J5454" t="s">
        <v>86</v>
      </c>
      <c r="K5454">
        <v>6.4131316781885106E-2</v>
      </c>
      <c r="L5454">
        <v>6.4131</v>
      </c>
      <c r="M5454" t="s">
        <v>82</v>
      </c>
    </row>
    <row r="5455" spans="1:13">
      <c r="A5455" t="s">
        <v>780</v>
      </c>
      <c r="B5455" t="s">
        <v>781</v>
      </c>
      <c r="C5455" t="str">
        <f>TEXT(D5455, "mmm")</f>
        <v>May</v>
      </c>
      <c r="D5455" s="1">
        <v>45415</v>
      </c>
      <c r="E5455" t="s">
        <v>784</v>
      </c>
      <c r="F5455" t="s">
        <v>101</v>
      </c>
      <c r="G5455">
        <v>30000</v>
      </c>
      <c r="H5455">
        <v>20.329999999999998</v>
      </c>
      <c r="I5455">
        <v>609900</v>
      </c>
      <c r="J5455" t="s">
        <v>81</v>
      </c>
      <c r="K5455">
        <v>8.3292541678043897E-3</v>
      </c>
      <c r="L5455">
        <v>0.83289999999999997</v>
      </c>
      <c r="M5455" t="s">
        <v>82</v>
      </c>
    </row>
    <row r="5456" spans="1:13">
      <c r="A5456" t="s">
        <v>780</v>
      </c>
      <c r="B5456" t="s">
        <v>781</v>
      </c>
      <c r="C5456" t="str">
        <f>TEXT(D5456, "mmm")</f>
        <v>May</v>
      </c>
      <c r="D5456" s="1">
        <v>45415</v>
      </c>
      <c r="E5456" t="s">
        <v>787</v>
      </c>
      <c r="F5456" t="s">
        <v>101</v>
      </c>
      <c r="G5456">
        <v>30000</v>
      </c>
      <c r="H5456">
        <v>20.329999999999998</v>
      </c>
      <c r="I5456">
        <v>609900</v>
      </c>
      <c r="J5456" t="s">
        <v>81</v>
      </c>
      <c r="K5456">
        <v>8.3292541678043897E-3</v>
      </c>
      <c r="L5456">
        <v>0.83289999999999997</v>
      </c>
      <c r="M5456" t="s">
        <v>82</v>
      </c>
    </row>
    <row r="5457" spans="1:13">
      <c r="A5457" t="s">
        <v>780</v>
      </c>
      <c r="B5457" t="s">
        <v>781</v>
      </c>
      <c r="C5457" t="str">
        <f>TEXT(D5457, "mmm")</f>
        <v>May</v>
      </c>
      <c r="D5457" s="1">
        <v>45415</v>
      </c>
      <c r="E5457" t="s">
        <v>786</v>
      </c>
      <c r="F5457" t="s">
        <v>101</v>
      </c>
      <c r="G5457">
        <v>30000</v>
      </c>
      <c r="H5457">
        <v>20.329999999999998</v>
      </c>
      <c r="I5457">
        <v>609900</v>
      </c>
      <c r="J5457" t="s">
        <v>81</v>
      </c>
      <c r="K5457">
        <v>8.3292541678043897E-3</v>
      </c>
      <c r="L5457">
        <v>0.83289999999999997</v>
      </c>
      <c r="M5457" t="s">
        <v>82</v>
      </c>
    </row>
    <row r="5458" spans="1:13">
      <c r="A5458" t="s">
        <v>780</v>
      </c>
      <c r="B5458" t="s">
        <v>781</v>
      </c>
      <c r="C5458" t="str">
        <f>TEXT(D5458, "mmm")</f>
        <v>May</v>
      </c>
      <c r="D5458" s="1">
        <v>45415</v>
      </c>
      <c r="E5458" t="s">
        <v>782</v>
      </c>
      <c r="F5458" t="s">
        <v>101</v>
      </c>
      <c r="G5458">
        <v>30000</v>
      </c>
      <c r="H5458">
        <v>20.329999999999998</v>
      </c>
      <c r="I5458">
        <v>609900</v>
      </c>
      <c r="J5458" t="s">
        <v>81</v>
      </c>
      <c r="K5458">
        <v>8.3292541678043897E-3</v>
      </c>
      <c r="L5458">
        <v>0.83289999999999997</v>
      </c>
      <c r="M5458" t="s">
        <v>82</v>
      </c>
    </row>
    <row r="5459" spans="1:13">
      <c r="A5459" t="s">
        <v>780</v>
      </c>
      <c r="B5459" t="s">
        <v>781</v>
      </c>
      <c r="C5459" t="str">
        <f>TEXT(D5459, "mmm")</f>
        <v>May</v>
      </c>
      <c r="D5459" s="1">
        <v>45415</v>
      </c>
      <c r="E5459" t="s">
        <v>785</v>
      </c>
      <c r="F5459" t="s">
        <v>101</v>
      </c>
      <c r="G5459">
        <v>30000</v>
      </c>
      <c r="H5459">
        <v>20.329999999999998</v>
      </c>
      <c r="I5459">
        <v>609900</v>
      </c>
      <c r="J5459" t="s">
        <v>81</v>
      </c>
      <c r="K5459">
        <v>8.3292541678043897E-3</v>
      </c>
      <c r="L5459">
        <v>0.83289999999999997</v>
      </c>
      <c r="M5459" t="s">
        <v>82</v>
      </c>
    </row>
    <row r="5460" spans="1:13">
      <c r="A5460" t="s">
        <v>780</v>
      </c>
      <c r="B5460" t="s">
        <v>781</v>
      </c>
      <c r="C5460" t="str">
        <f>TEXT(D5460, "mmm")</f>
        <v>May</v>
      </c>
      <c r="D5460" s="1">
        <v>45415</v>
      </c>
      <c r="E5460" t="s">
        <v>783</v>
      </c>
      <c r="F5460" t="s">
        <v>101</v>
      </c>
      <c r="G5460">
        <v>30000</v>
      </c>
      <c r="H5460">
        <v>20.329999999999998</v>
      </c>
      <c r="I5460">
        <v>609900</v>
      </c>
      <c r="J5460" t="s">
        <v>81</v>
      </c>
      <c r="K5460">
        <v>8.3292541678043897E-3</v>
      </c>
      <c r="L5460">
        <v>0.83289999999999997</v>
      </c>
      <c r="M5460" t="s">
        <v>82</v>
      </c>
    </row>
    <row r="5461" spans="1:13">
      <c r="A5461" t="s">
        <v>1051</v>
      </c>
      <c r="B5461" t="s">
        <v>1052</v>
      </c>
      <c r="C5461" t="str">
        <f>TEXT(D5461, "mmm")</f>
        <v>May</v>
      </c>
      <c r="D5461" s="1">
        <v>45415</v>
      </c>
      <c r="E5461" t="s">
        <v>1053</v>
      </c>
      <c r="F5461" t="s">
        <v>118</v>
      </c>
      <c r="G5461">
        <v>2350</v>
      </c>
      <c r="H5461">
        <v>42.69</v>
      </c>
      <c r="I5461">
        <v>100321.5</v>
      </c>
      <c r="J5461" t="s">
        <v>81</v>
      </c>
      <c r="K5461">
        <v>6.5975753149430938E-2</v>
      </c>
      <c r="L5461">
        <v>6.5975999999999999</v>
      </c>
      <c r="M5461" t="s">
        <v>82</v>
      </c>
    </row>
    <row r="5462" spans="1:13">
      <c r="A5462" t="s">
        <v>1051</v>
      </c>
      <c r="B5462" t="s">
        <v>1052</v>
      </c>
      <c r="C5462" t="str">
        <f>TEXT(D5462, "mmm")</f>
        <v>May</v>
      </c>
      <c r="D5462" s="1">
        <v>45415</v>
      </c>
      <c r="E5462" t="s">
        <v>1079</v>
      </c>
      <c r="F5462" t="s">
        <v>118</v>
      </c>
      <c r="G5462">
        <v>2400</v>
      </c>
      <c r="H5462">
        <v>42.58</v>
      </c>
      <c r="I5462">
        <v>102192</v>
      </c>
      <c r="J5462" t="s">
        <v>81</v>
      </c>
      <c r="K5462">
        <v>6.5975753149430938E-2</v>
      </c>
      <c r="L5462">
        <v>6.5975999999999999</v>
      </c>
      <c r="M5462" t="s">
        <v>82</v>
      </c>
    </row>
    <row r="5463" spans="1:13">
      <c r="A5463" t="s">
        <v>1439</v>
      </c>
      <c r="B5463" t="s">
        <v>1440</v>
      </c>
      <c r="C5463" t="str">
        <f>TEXT(D5463, "mmm")</f>
        <v>May</v>
      </c>
      <c r="D5463" s="1">
        <v>45415</v>
      </c>
      <c r="E5463" t="s">
        <v>1444</v>
      </c>
      <c r="F5463" t="s">
        <v>222</v>
      </c>
      <c r="G5463">
        <v>8089</v>
      </c>
      <c r="H5463">
        <v>10.74</v>
      </c>
      <c r="I5463">
        <v>86875.86</v>
      </c>
      <c r="J5463" t="s">
        <v>81</v>
      </c>
      <c r="K5463">
        <v>6.4066765499258604E-2</v>
      </c>
      <c r="L5463">
        <v>6.4066999999999998</v>
      </c>
      <c r="M5463" t="s">
        <v>82</v>
      </c>
    </row>
    <row r="5464" spans="1:13">
      <c r="A5464" t="s">
        <v>1439</v>
      </c>
      <c r="B5464" t="s">
        <v>1440</v>
      </c>
      <c r="C5464" t="str">
        <f>TEXT(D5464, "mmm")</f>
        <v>May</v>
      </c>
      <c r="D5464" s="1">
        <v>45415</v>
      </c>
      <c r="E5464" t="s">
        <v>1443</v>
      </c>
      <c r="F5464" t="s">
        <v>314</v>
      </c>
      <c r="G5464">
        <v>8089</v>
      </c>
      <c r="H5464">
        <v>10.74</v>
      </c>
      <c r="I5464">
        <v>86875.86</v>
      </c>
      <c r="J5464" t="s">
        <v>81</v>
      </c>
      <c r="K5464">
        <v>6.4066765499258604E-2</v>
      </c>
      <c r="L5464">
        <v>6.4066999999999998</v>
      </c>
      <c r="M5464" t="s">
        <v>82</v>
      </c>
    </row>
    <row r="5465" spans="1:13">
      <c r="A5465" t="s">
        <v>1439</v>
      </c>
      <c r="B5465" t="s">
        <v>1440</v>
      </c>
      <c r="C5465" t="str">
        <f>TEXT(D5465, "mmm")</f>
        <v>May</v>
      </c>
      <c r="D5465" s="1">
        <v>45415</v>
      </c>
      <c r="E5465" t="s">
        <v>1442</v>
      </c>
      <c r="F5465" t="s">
        <v>101</v>
      </c>
      <c r="G5465">
        <v>8089</v>
      </c>
      <c r="H5465">
        <v>10.74</v>
      </c>
      <c r="I5465">
        <v>86875.86</v>
      </c>
      <c r="J5465" t="s">
        <v>81</v>
      </c>
      <c r="K5465">
        <v>6.4066765499258604E-2</v>
      </c>
      <c r="L5465">
        <v>6.4066999999999998</v>
      </c>
      <c r="M5465" t="s">
        <v>82</v>
      </c>
    </row>
    <row r="5466" spans="1:13">
      <c r="A5466" t="s">
        <v>1439</v>
      </c>
      <c r="B5466" t="s">
        <v>1440</v>
      </c>
      <c r="C5466" t="str">
        <f>TEXT(D5466, "mmm")</f>
        <v>May</v>
      </c>
      <c r="D5466" s="1">
        <v>45415</v>
      </c>
      <c r="E5466" t="s">
        <v>1441</v>
      </c>
      <c r="F5466" t="s">
        <v>222</v>
      </c>
      <c r="G5466">
        <v>8089</v>
      </c>
      <c r="H5466">
        <v>10.74</v>
      </c>
      <c r="I5466">
        <v>86875.86</v>
      </c>
      <c r="J5466" t="s">
        <v>81</v>
      </c>
      <c r="K5466">
        <v>6.4066765499258604E-2</v>
      </c>
      <c r="L5466">
        <v>6.4066999999999998</v>
      </c>
      <c r="M5466" t="s">
        <v>82</v>
      </c>
    </row>
    <row r="5467" spans="1:13">
      <c r="A5467" t="s">
        <v>103</v>
      </c>
      <c r="B5467" t="s">
        <v>104</v>
      </c>
      <c r="C5467" t="str">
        <f>TEXT(D5467, "mmm")</f>
        <v>May</v>
      </c>
      <c r="D5467" s="1">
        <v>45415</v>
      </c>
      <c r="E5467" t="s">
        <v>102</v>
      </c>
      <c r="F5467" t="s">
        <v>101</v>
      </c>
      <c r="G5467">
        <v>1234</v>
      </c>
      <c r="H5467">
        <v>11.65</v>
      </c>
      <c r="I5467">
        <v>14376.1</v>
      </c>
      <c r="J5467" t="s">
        <v>81</v>
      </c>
      <c r="K5467">
        <v>2.4500762600645491E-2</v>
      </c>
      <c r="L5467">
        <v>2.4500999999999999</v>
      </c>
      <c r="M5467" t="s">
        <v>82</v>
      </c>
    </row>
    <row r="5468" spans="1:13">
      <c r="A5468" t="s">
        <v>103</v>
      </c>
      <c r="B5468" t="s">
        <v>104</v>
      </c>
      <c r="C5468" t="str">
        <f>TEXT(D5468, "mmm")</f>
        <v>May</v>
      </c>
      <c r="D5468" s="1">
        <v>45415</v>
      </c>
      <c r="E5468" t="s">
        <v>100</v>
      </c>
      <c r="F5468" t="s">
        <v>101</v>
      </c>
      <c r="G5468">
        <v>1234</v>
      </c>
      <c r="H5468">
        <v>11.65</v>
      </c>
      <c r="I5468">
        <v>14376.1</v>
      </c>
      <c r="J5468" t="s">
        <v>81</v>
      </c>
      <c r="K5468">
        <v>2.4500762600645491E-2</v>
      </c>
      <c r="L5468">
        <v>2.4500999999999999</v>
      </c>
      <c r="M5468" t="s">
        <v>82</v>
      </c>
    </row>
    <row r="5469" spans="1:13">
      <c r="A5469" t="s">
        <v>98</v>
      </c>
      <c r="B5469" t="s">
        <v>99</v>
      </c>
      <c r="C5469" t="str">
        <f>TEXT(D5469, "mmm")</f>
        <v>May</v>
      </c>
      <c r="D5469" s="1">
        <v>45415</v>
      </c>
      <c r="E5469" t="s">
        <v>100</v>
      </c>
      <c r="F5469" t="s">
        <v>101</v>
      </c>
      <c r="G5469">
        <v>9828</v>
      </c>
      <c r="H5469">
        <v>12.53</v>
      </c>
      <c r="I5469">
        <v>123144.84</v>
      </c>
      <c r="J5469" t="s">
        <v>81</v>
      </c>
      <c r="K5469">
        <v>6.4032031915498555E-2</v>
      </c>
      <c r="L5469">
        <v>6.4032</v>
      </c>
      <c r="M5469" t="s">
        <v>82</v>
      </c>
    </row>
    <row r="5470" spans="1:13">
      <c r="A5470" t="s">
        <v>98</v>
      </c>
      <c r="B5470" t="s">
        <v>99</v>
      </c>
      <c r="C5470" t="str">
        <f>TEXT(D5470, "mmm")</f>
        <v>May</v>
      </c>
      <c r="D5470" s="1">
        <v>45415</v>
      </c>
      <c r="E5470" t="s">
        <v>102</v>
      </c>
      <c r="F5470" t="s">
        <v>101</v>
      </c>
      <c r="G5470">
        <v>9828</v>
      </c>
      <c r="H5470">
        <v>12.53</v>
      </c>
      <c r="I5470">
        <v>123144.84</v>
      </c>
      <c r="J5470" t="s">
        <v>81</v>
      </c>
      <c r="K5470">
        <v>6.4032031915498555E-2</v>
      </c>
      <c r="L5470">
        <v>6.4032</v>
      </c>
      <c r="M5470" t="s">
        <v>82</v>
      </c>
    </row>
    <row r="5471" spans="1:13">
      <c r="A5471" t="s">
        <v>3301</v>
      </c>
      <c r="B5471" t="s">
        <v>3302</v>
      </c>
      <c r="C5471" t="str">
        <f>TEXT(D5471, "mmm")</f>
        <v>May</v>
      </c>
      <c r="D5471" s="1">
        <v>45415</v>
      </c>
      <c r="E5471" t="s">
        <v>3303</v>
      </c>
      <c r="F5471" t="s">
        <v>80</v>
      </c>
      <c r="G5471">
        <v>425</v>
      </c>
      <c r="H5471">
        <v>58.54</v>
      </c>
      <c r="I5471">
        <v>24879.5</v>
      </c>
      <c r="J5471" t="s">
        <v>81</v>
      </c>
      <c r="K5471">
        <v>3.696174465645985E-2</v>
      </c>
      <c r="L5471">
        <v>3.6962000000000002</v>
      </c>
      <c r="M5471" t="s">
        <v>82</v>
      </c>
    </row>
    <row r="5472" spans="1:13">
      <c r="A5472" t="s">
        <v>3304</v>
      </c>
      <c r="B5472" t="s">
        <v>3305</v>
      </c>
      <c r="C5472" t="str">
        <f>TEXT(D5472, "mmm")</f>
        <v>May</v>
      </c>
      <c r="D5472" s="1">
        <v>45415</v>
      </c>
      <c r="E5472" t="s">
        <v>3306</v>
      </c>
      <c r="F5472" t="s">
        <v>80</v>
      </c>
      <c r="G5472">
        <v>2000</v>
      </c>
      <c r="H5472">
        <v>83.73</v>
      </c>
      <c r="I5472">
        <v>167460</v>
      </c>
      <c r="J5472" t="s">
        <v>86</v>
      </c>
      <c r="K5472">
        <v>2.6919941267939729E-2</v>
      </c>
      <c r="L5472">
        <v>2.6920000000000002</v>
      </c>
      <c r="M5472" t="s">
        <v>82</v>
      </c>
    </row>
    <row r="5473" spans="1:13">
      <c r="A5473" t="s">
        <v>1575</v>
      </c>
      <c r="B5473" t="s">
        <v>1576</v>
      </c>
      <c r="C5473" t="str">
        <f>TEXT(D5473, "mmm")</f>
        <v>May</v>
      </c>
      <c r="D5473" s="1">
        <v>45415</v>
      </c>
      <c r="E5473" t="s">
        <v>3307</v>
      </c>
      <c r="F5473" t="s">
        <v>118</v>
      </c>
      <c r="G5473">
        <v>400</v>
      </c>
      <c r="H5473">
        <v>62.8</v>
      </c>
      <c r="I5473">
        <v>25120</v>
      </c>
      <c r="J5473" t="s">
        <v>81</v>
      </c>
      <c r="K5473">
        <v>6.276804032358152E-2</v>
      </c>
      <c r="L5473">
        <v>6.2767999999999997</v>
      </c>
      <c r="M5473" t="s">
        <v>82</v>
      </c>
    </row>
    <row r="5474" spans="1:13">
      <c r="A5474" t="s">
        <v>3308</v>
      </c>
      <c r="B5474" t="s">
        <v>3309</v>
      </c>
      <c r="C5474" t="str">
        <f>TEXT(D5474, "mmm")</f>
        <v>May</v>
      </c>
      <c r="D5474" s="1">
        <v>45415</v>
      </c>
      <c r="E5474" t="s">
        <v>3310</v>
      </c>
      <c r="F5474" t="s">
        <v>80</v>
      </c>
      <c r="G5474">
        <v>500</v>
      </c>
      <c r="H5474">
        <v>378.77</v>
      </c>
      <c r="I5474">
        <v>189385</v>
      </c>
      <c r="J5474" t="s">
        <v>81</v>
      </c>
      <c r="K5474">
        <v>3.3825412920362563E-2</v>
      </c>
      <c r="L5474">
        <v>3.3824999999999998</v>
      </c>
      <c r="M5474" t="s">
        <v>82</v>
      </c>
    </row>
    <row r="5475" spans="1:13">
      <c r="A5475" t="s">
        <v>792</v>
      </c>
      <c r="B5475" t="s">
        <v>793</v>
      </c>
      <c r="C5475" t="str">
        <f>TEXT(D5475, "mmm")</f>
        <v>May</v>
      </c>
      <c r="D5475" s="1">
        <v>45415</v>
      </c>
      <c r="E5475" t="s">
        <v>794</v>
      </c>
      <c r="F5475" t="s">
        <v>80</v>
      </c>
      <c r="G5475">
        <v>738</v>
      </c>
      <c r="H5475">
        <v>47.08</v>
      </c>
      <c r="I5475">
        <v>34745.040000000001</v>
      </c>
      <c r="J5475" t="s">
        <v>81</v>
      </c>
      <c r="K5475">
        <v>-6.6751312379806924E-3</v>
      </c>
      <c r="L5475">
        <v>-0.66749999999999998</v>
      </c>
      <c r="M5475" t="s">
        <v>82</v>
      </c>
    </row>
    <row r="5476" spans="1:13">
      <c r="A5476" t="s">
        <v>942</v>
      </c>
      <c r="B5476" t="s">
        <v>943</v>
      </c>
      <c r="C5476" t="str">
        <f>TEXT(D5476, "mmm")</f>
        <v>May</v>
      </c>
      <c r="D5476" s="1">
        <v>45415</v>
      </c>
      <c r="E5476" t="s">
        <v>3311</v>
      </c>
      <c r="F5476" t="s">
        <v>80</v>
      </c>
      <c r="G5476">
        <v>600</v>
      </c>
      <c r="H5476">
        <v>31.21</v>
      </c>
      <c r="I5476">
        <v>18726</v>
      </c>
      <c r="J5476" t="s">
        <v>81</v>
      </c>
      <c r="K5476">
        <v>3.3159868545558753E-2</v>
      </c>
      <c r="L5476">
        <v>3.3159999999999998</v>
      </c>
      <c r="M5476" t="s">
        <v>82</v>
      </c>
    </row>
    <row r="5477" spans="1:13">
      <c r="A5477" t="s">
        <v>1051</v>
      </c>
      <c r="B5477" t="s">
        <v>1052</v>
      </c>
      <c r="C5477" t="str">
        <f>TEXT(D5477, "mmm")</f>
        <v>May</v>
      </c>
      <c r="D5477" s="1">
        <v>45415</v>
      </c>
      <c r="E5477" t="s">
        <v>3312</v>
      </c>
      <c r="F5477" t="s">
        <v>80</v>
      </c>
      <c r="G5477">
        <v>587</v>
      </c>
      <c r="H5477">
        <v>42.54</v>
      </c>
      <c r="I5477">
        <v>24970.98</v>
      </c>
      <c r="J5477" t="s">
        <v>81</v>
      </c>
      <c r="K5477">
        <v>6.5975753149430938E-2</v>
      </c>
      <c r="L5477">
        <v>6.5975999999999999</v>
      </c>
      <c r="M5477" t="s">
        <v>82</v>
      </c>
    </row>
    <row r="5478" spans="1:13">
      <c r="A5478" t="s">
        <v>1439</v>
      </c>
      <c r="B5478" t="s">
        <v>1440</v>
      </c>
      <c r="C5478" t="str">
        <f>TEXT(D5478, "mmm")</f>
        <v>May</v>
      </c>
      <c r="D5478" s="1">
        <v>45415</v>
      </c>
      <c r="E5478" t="s">
        <v>3141</v>
      </c>
      <c r="F5478" t="s">
        <v>3142</v>
      </c>
      <c r="G5478">
        <v>93496</v>
      </c>
      <c r="H5478">
        <v>10.81</v>
      </c>
      <c r="I5478">
        <v>1010691.76</v>
      </c>
      <c r="J5478" t="s">
        <v>86</v>
      </c>
      <c r="K5478">
        <v>6.4066765499258604E-2</v>
      </c>
      <c r="L5478">
        <v>6.4066999999999998</v>
      </c>
      <c r="M5478" t="s">
        <v>82</v>
      </c>
    </row>
    <row r="5479" spans="1:13">
      <c r="A5479" t="s">
        <v>2005</v>
      </c>
      <c r="B5479" t="s">
        <v>2006</v>
      </c>
      <c r="C5479" t="str">
        <f>TEXT(D5479, "mmm")</f>
        <v>May</v>
      </c>
      <c r="D5479" s="1">
        <v>45415</v>
      </c>
      <c r="E5479" t="s">
        <v>2007</v>
      </c>
      <c r="F5479" t="s">
        <v>80</v>
      </c>
      <c r="G5479">
        <v>10000</v>
      </c>
      <c r="H5479">
        <v>36.4</v>
      </c>
      <c r="I5479">
        <v>364000</v>
      </c>
      <c r="J5479" t="s">
        <v>81</v>
      </c>
      <c r="K5479">
        <v>5.3778266872881453E-3</v>
      </c>
      <c r="L5479">
        <v>0.53779999999999994</v>
      </c>
      <c r="M5479" t="s">
        <v>82</v>
      </c>
    </row>
    <row r="5480" spans="1:13">
      <c r="A5480" t="s">
        <v>2005</v>
      </c>
      <c r="B5480" t="s">
        <v>2006</v>
      </c>
      <c r="C5480" t="str">
        <f>TEXT(D5480, "mmm")</f>
        <v>May</v>
      </c>
      <c r="D5480" s="1">
        <v>45415</v>
      </c>
      <c r="E5480" t="s">
        <v>2007</v>
      </c>
      <c r="F5480" t="s">
        <v>80</v>
      </c>
      <c r="G5480">
        <v>30000</v>
      </c>
      <c r="H5480">
        <v>36.39</v>
      </c>
      <c r="I5480">
        <v>1091700</v>
      </c>
      <c r="J5480" t="s">
        <v>86</v>
      </c>
      <c r="K5480">
        <v>5.3778266872881453E-3</v>
      </c>
      <c r="L5480">
        <v>0.53779999999999994</v>
      </c>
      <c r="M5480" t="s">
        <v>82</v>
      </c>
    </row>
    <row r="5481" spans="1:13">
      <c r="A5481" t="s">
        <v>3308</v>
      </c>
      <c r="B5481" t="s">
        <v>3309</v>
      </c>
      <c r="C5481" t="str">
        <f>TEXT(D5481, "mmm")</f>
        <v>May</v>
      </c>
      <c r="D5481" s="1">
        <v>45415</v>
      </c>
      <c r="E5481" t="s">
        <v>3313</v>
      </c>
      <c r="F5481" t="s">
        <v>80</v>
      </c>
      <c r="G5481">
        <v>150</v>
      </c>
      <c r="H5481">
        <v>377.9</v>
      </c>
      <c r="I5481">
        <v>56685</v>
      </c>
      <c r="J5481" t="s">
        <v>81</v>
      </c>
      <c r="K5481">
        <v>3.3825412920362563E-2</v>
      </c>
      <c r="L5481">
        <v>3.3824999999999998</v>
      </c>
      <c r="M5481" t="s">
        <v>82</v>
      </c>
    </row>
    <row r="5482" spans="1:13">
      <c r="A5482" t="s">
        <v>1048</v>
      </c>
      <c r="B5482" t="s">
        <v>1049</v>
      </c>
      <c r="C5482" t="str">
        <f>TEXT(D5482, "mmm")</f>
        <v>May</v>
      </c>
      <c r="D5482" s="1">
        <v>45415</v>
      </c>
      <c r="E5482" t="s">
        <v>3314</v>
      </c>
      <c r="F5482" t="s">
        <v>80</v>
      </c>
      <c r="G5482">
        <v>110000</v>
      </c>
      <c r="H5482">
        <v>10.02</v>
      </c>
      <c r="I5482">
        <v>1102200</v>
      </c>
      <c r="J5482" t="s">
        <v>81</v>
      </c>
      <c r="K5482">
        <v>0.33049958070042668</v>
      </c>
      <c r="L5482">
        <v>33.049999999999997</v>
      </c>
      <c r="M5482" t="s">
        <v>82</v>
      </c>
    </row>
    <row r="5483" spans="1:13">
      <c r="A5483" t="s">
        <v>1201</v>
      </c>
      <c r="B5483" t="s">
        <v>1202</v>
      </c>
      <c r="C5483" t="str">
        <f>TEXT(D5483, "mmm")</f>
        <v>May</v>
      </c>
      <c r="D5483" s="1">
        <v>45415</v>
      </c>
      <c r="E5483" t="s">
        <v>1204</v>
      </c>
      <c r="F5483" t="s">
        <v>80</v>
      </c>
      <c r="G5483">
        <v>20000</v>
      </c>
      <c r="H5483">
        <v>3.59</v>
      </c>
      <c r="I5483">
        <v>71800</v>
      </c>
      <c r="J5483" t="s">
        <v>81</v>
      </c>
      <c r="K5483">
        <v>0.1016483827786598</v>
      </c>
      <c r="L5483">
        <v>10.1648</v>
      </c>
      <c r="M5483" t="s">
        <v>82</v>
      </c>
    </row>
    <row r="5484" spans="1:13">
      <c r="A5484" t="s">
        <v>1803</v>
      </c>
      <c r="B5484" t="s">
        <v>1804</v>
      </c>
      <c r="C5484" t="str">
        <f>TEXT(D5484, "mmm")</f>
        <v>May</v>
      </c>
      <c r="D5484" s="1">
        <v>45415</v>
      </c>
      <c r="E5484" t="s">
        <v>3236</v>
      </c>
      <c r="F5484" t="s">
        <v>80</v>
      </c>
      <c r="G5484">
        <v>1500</v>
      </c>
      <c r="H5484">
        <v>26.34</v>
      </c>
      <c r="I5484">
        <v>39510</v>
      </c>
      <c r="J5484" t="s">
        <v>81</v>
      </c>
      <c r="K5484">
        <v>5.6935343980967452E-2</v>
      </c>
      <c r="L5484">
        <v>5.6935000000000002</v>
      </c>
      <c r="M5484" t="s">
        <v>82</v>
      </c>
    </row>
    <row r="5485" spans="1:13">
      <c r="A5485" t="s">
        <v>725</v>
      </c>
      <c r="B5485" t="s">
        <v>726</v>
      </c>
      <c r="C5485" t="str">
        <f>TEXT(D5485, "mmm")</f>
        <v>May</v>
      </c>
      <c r="D5485" s="1">
        <v>45415</v>
      </c>
      <c r="E5485" t="s">
        <v>3315</v>
      </c>
      <c r="F5485" t="s">
        <v>80</v>
      </c>
      <c r="G5485">
        <v>750</v>
      </c>
      <c r="H5485">
        <v>16</v>
      </c>
      <c r="I5485">
        <v>12000</v>
      </c>
      <c r="J5485" t="s">
        <v>81</v>
      </c>
      <c r="K5485">
        <v>-3.3742276468843202E-2</v>
      </c>
      <c r="L5485">
        <v>-3.3742000000000001</v>
      </c>
      <c r="M5485" t="s">
        <v>82</v>
      </c>
    </row>
    <row r="5486" spans="1:13">
      <c r="A5486" t="s">
        <v>1742</v>
      </c>
      <c r="B5486" t="s">
        <v>1743</v>
      </c>
      <c r="C5486" t="str">
        <f>TEXT(D5486, "mmm")</f>
        <v>May</v>
      </c>
      <c r="D5486" s="1">
        <v>45415</v>
      </c>
      <c r="E5486" t="s">
        <v>109</v>
      </c>
      <c r="F5486" t="s">
        <v>101</v>
      </c>
      <c r="G5486">
        <v>5000</v>
      </c>
      <c r="H5486">
        <v>22.07</v>
      </c>
      <c r="I5486">
        <v>110350</v>
      </c>
      <c r="J5486" t="s">
        <v>81</v>
      </c>
      <c r="K5486">
        <v>5.1583681899132428E-2</v>
      </c>
      <c r="L5486">
        <v>5.1584000000000003</v>
      </c>
      <c r="M5486" t="s">
        <v>82</v>
      </c>
    </row>
    <row r="5487" spans="1:13">
      <c r="A5487" t="s">
        <v>1742</v>
      </c>
      <c r="B5487" t="s">
        <v>1743</v>
      </c>
      <c r="C5487" t="str">
        <f>TEXT(D5487, "mmm")</f>
        <v>May</v>
      </c>
      <c r="D5487" s="1">
        <v>45415</v>
      </c>
      <c r="E5487" t="s">
        <v>111</v>
      </c>
      <c r="F5487" t="s">
        <v>101</v>
      </c>
      <c r="G5487">
        <v>5000</v>
      </c>
      <c r="H5487">
        <v>22.07</v>
      </c>
      <c r="I5487">
        <v>110350</v>
      </c>
      <c r="J5487" t="s">
        <v>81</v>
      </c>
      <c r="K5487">
        <v>5.1583681899132428E-2</v>
      </c>
      <c r="L5487">
        <v>5.1584000000000003</v>
      </c>
      <c r="M5487" t="s">
        <v>82</v>
      </c>
    </row>
    <row r="5488" spans="1:13">
      <c r="A5488" t="s">
        <v>1742</v>
      </c>
      <c r="B5488" t="s">
        <v>1743</v>
      </c>
      <c r="C5488" t="str">
        <f>TEXT(D5488, "mmm")</f>
        <v>May</v>
      </c>
      <c r="D5488" s="1">
        <v>45415</v>
      </c>
      <c r="E5488" t="s">
        <v>110</v>
      </c>
      <c r="F5488" t="s">
        <v>101</v>
      </c>
      <c r="G5488">
        <v>5000</v>
      </c>
      <c r="H5488">
        <v>22.07</v>
      </c>
      <c r="I5488">
        <v>110350</v>
      </c>
      <c r="J5488" t="s">
        <v>81</v>
      </c>
      <c r="K5488">
        <v>5.1583681899132428E-2</v>
      </c>
      <c r="L5488">
        <v>5.1584000000000003</v>
      </c>
      <c r="M5488" t="s">
        <v>82</v>
      </c>
    </row>
    <row r="5489" spans="1:13">
      <c r="A5489" t="s">
        <v>3316</v>
      </c>
      <c r="B5489" t="s">
        <v>3317</v>
      </c>
      <c r="C5489" t="str">
        <f>TEXT(D5489, "mmm")</f>
        <v>May</v>
      </c>
      <c r="D5489" s="1">
        <v>45415</v>
      </c>
      <c r="E5489" t="s">
        <v>3318</v>
      </c>
      <c r="F5489" t="s">
        <v>118</v>
      </c>
      <c r="G5489">
        <v>50000</v>
      </c>
      <c r="H5489">
        <v>2.98</v>
      </c>
      <c r="I5489">
        <v>149000</v>
      </c>
      <c r="J5489" t="s">
        <v>86</v>
      </c>
      <c r="K5489">
        <v>0.18217055911191471</v>
      </c>
      <c r="L5489">
        <v>18.217099999999999</v>
      </c>
      <c r="M5489" t="s">
        <v>82</v>
      </c>
    </row>
    <row r="5490" spans="1:13">
      <c r="A5490" t="s">
        <v>646</v>
      </c>
      <c r="B5490" t="s">
        <v>647</v>
      </c>
      <c r="C5490" t="str">
        <f>TEXT(D5490, "mmm")</f>
        <v>May</v>
      </c>
      <c r="D5490" s="1">
        <v>45415</v>
      </c>
      <c r="E5490" t="s">
        <v>3319</v>
      </c>
      <c r="F5490" t="s">
        <v>80</v>
      </c>
      <c r="G5490">
        <v>2000</v>
      </c>
      <c r="H5490">
        <v>32.61</v>
      </c>
      <c r="I5490">
        <v>65220</v>
      </c>
      <c r="J5490" t="s">
        <v>81</v>
      </c>
      <c r="K5490">
        <v>5.5451082273949133E-2</v>
      </c>
      <c r="L5490">
        <v>5.5450999999999997</v>
      </c>
      <c r="M5490" t="s">
        <v>82</v>
      </c>
    </row>
    <row r="5491" spans="1:13">
      <c r="A5491" t="s">
        <v>1493</v>
      </c>
      <c r="B5491" t="s">
        <v>1494</v>
      </c>
      <c r="C5491" t="str">
        <f>TEXT(D5491, "mmm")</f>
        <v>May</v>
      </c>
      <c r="D5491" s="1">
        <v>45415</v>
      </c>
      <c r="E5491" t="s">
        <v>1495</v>
      </c>
      <c r="F5491" t="s">
        <v>80</v>
      </c>
      <c r="G5491">
        <v>500</v>
      </c>
      <c r="H5491">
        <v>337.39</v>
      </c>
      <c r="I5491">
        <v>168695</v>
      </c>
      <c r="J5491" t="s">
        <v>86</v>
      </c>
      <c r="K5491">
        <v>5.7965895903442588E-2</v>
      </c>
      <c r="L5491">
        <v>5.7965999999999998</v>
      </c>
      <c r="M5491" t="s">
        <v>82</v>
      </c>
    </row>
    <row r="5492" spans="1:13">
      <c r="A5492" t="s">
        <v>968</v>
      </c>
      <c r="B5492" t="s">
        <v>969</v>
      </c>
      <c r="C5492" t="str">
        <f>TEXT(D5492, "mmm")</f>
        <v>May</v>
      </c>
      <c r="D5492" s="1">
        <v>45415</v>
      </c>
      <c r="E5492" t="s">
        <v>3245</v>
      </c>
      <c r="F5492" t="s">
        <v>80</v>
      </c>
      <c r="G5492">
        <v>1422</v>
      </c>
      <c r="H5492">
        <v>9.7899999999999991</v>
      </c>
      <c r="I5492">
        <v>13921.38</v>
      </c>
      <c r="J5492" t="s">
        <v>81</v>
      </c>
      <c r="K5492">
        <v>0.1018331856054271</v>
      </c>
      <c r="L5492">
        <v>10.183299999999999</v>
      </c>
      <c r="M5492" t="s">
        <v>82</v>
      </c>
    </row>
    <row r="5493" spans="1:13">
      <c r="A5493" t="s">
        <v>2168</v>
      </c>
      <c r="B5493" t="s">
        <v>2169</v>
      </c>
      <c r="C5493" t="str">
        <f>TEXT(D5493, "mmm")</f>
        <v>May</v>
      </c>
      <c r="D5493" s="1">
        <v>45415</v>
      </c>
      <c r="E5493" t="s">
        <v>2170</v>
      </c>
      <c r="F5493" t="s">
        <v>128</v>
      </c>
      <c r="G5493">
        <v>1000</v>
      </c>
      <c r="H5493">
        <v>21.36</v>
      </c>
      <c r="I5493">
        <v>21360</v>
      </c>
      <c r="J5493" t="s">
        <v>81</v>
      </c>
      <c r="K5493">
        <v>2.4356093960120399E-2</v>
      </c>
      <c r="L5493">
        <v>2.4356</v>
      </c>
      <c r="M5493" t="s">
        <v>82</v>
      </c>
    </row>
    <row r="5494" spans="1:13">
      <c r="A5494" t="s">
        <v>3264</v>
      </c>
      <c r="B5494" t="s">
        <v>3265</v>
      </c>
      <c r="C5494" t="str">
        <f>TEXT(D5494, "mmm")</f>
        <v>May</v>
      </c>
      <c r="D5494" s="1">
        <v>45415</v>
      </c>
      <c r="E5494" t="s">
        <v>3266</v>
      </c>
      <c r="F5494" t="s">
        <v>80</v>
      </c>
      <c r="G5494">
        <v>195173</v>
      </c>
      <c r="H5494">
        <v>39.82</v>
      </c>
      <c r="I5494">
        <v>7771788.8600000003</v>
      </c>
      <c r="J5494" t="s">
        <v>86</v>
      </c>
      <c r="K5494">
        <v>7.0508523023316894E-2</v>
      </c>
      <c r="L5494">
        <v>7.0509000000000004</v>
      </c>
      <c r="M5494" t="s">
        <v>82</v>
      </c>
    </row>
    <row r="5495" spans="1:13">
      <c r="A5495" t="s">
        <v>646</v>
      </c>
      <c r="B5495" t="s">
        <v>647</v>
      </c>
      <c r="C5495" t="str">
        <f>TEXT(D5495, "mmm")</f>
        <v>May</v>
      </c>
      <c r="D5495" s="1">
        <v>45415</v>
      </c>
      <c r="E5495" t="s">
        <v>668</v>
      </c>
      <c r="F5495" t="s">
        <v>80</v>
      </c>
      <c r="G5495">
        <v>1256</v>
      </c>
      <c r="H5495">
        <v>32.51</v>
      </c>
      <c r="I5495">
        <v>40832.559999999998</v>
      </c>
      <c r="J5495" t="s">
        <v>81</v>
      </c>
      <c r="K5495">
        <v>5.5451082273949133E-2</v>
      </c>
      <c r="L5495">
        <v>5.5450999999999997</v>
      </c>
      <c r="M5495" t="s">
        <v>82</v>
      </c>
    </row>
    <row r="5496" spans="1:13">
      <c r="A5496" t="s">
        <v>2546</v>
      </c>
      <c r="B5496" t="s">
        <v>2547</v>
      </c>
      <c r="C5496" t="str">
        <f>TEXT(D5496, "mmm")</f>
        <v>May</v>
      </c>
      <c r="D5496" s="1">
        <v>45415</v>
      </c>
      <c r="E5496" t="s">
        <v>100</v>
      </c>
      <c r="F5496" t="s">
        <v>101</v>
      </c>
      <c r="G5496">
        <v>15465</v>
      </c>
      <c r="H5496">
        <v>17.77</v>
      </c>
      <c r="I5496">
        <v>274813.05</v>
      </c>
      <c r="J5496" t="s">
        <v>81</v>
      </c>
      <c r="K5496">
        <v>6.7004604127594458E-2</v>
      </c>
      <c r="L5496">
        <v>6.7004999999999999</v>
      </c>
      <c r="M5496" t="s">
        <v>82</v>
      </c>
    </row>
    <row r="5497" spans="1:13">
      <c r="A5497" t="s">
        <v>2546</v>
      </c>
      <c r="B5497" t="s">
        <v>2547</v>
      </c>
      <c r="C5497" t="str">
        <f>TEXT(D5497, "mmm")</f>
        <v>May</v>
      </c>
      <c r="D5497" s="1">
        <v>45415</v>
      </c>
      <c r="E5497" t="s">
        <v>102</v>
      </c>
      <c r="F5497" t="s">
        <v>101</v>
      </c>
      <c r="G5497">
        <v>15465</v>
      </c>
      <c r="H5497">
        <v>17.77</v>
      </c>
      <c r="I5497">
        <v>274813.05</v>
      </c>
      <c r="J5497" t="s">
        <v>81</v>
      </c>
      <c r="K5497">
        <v>6.7004604127594458E-2</v>
      </c>
      <c r="L5497">
        <v>6.7004999999999999</v>
      </c>
      <c r="M5497" t="s">
        <v>82</v>
      </c>
    </row>
    <row r="5498" spans="1:13">
      <c r="A5498" t="s">
        <v>646</v>
      </c>
      <c r="B5498" t="s">
        <v>647</v>
      </c>
      <c r="C5498" t="str">
        <f>TEXT(D5498, "mmm")</f>
        <v>May</v>
      </c>
      <c r="D5498" s="1">
        <v>45415</v>
      </c>
      <c r="E5498" t="s">
        <v>668</v>
      </c>
      <c r="F5498" t="s">
        <v>80</v>
      </c>
      <c r="G5498">
        <v>476</v>
      </c>
      <c r="H5498">
        <v>32.51</v>
      </c>
      <c r="I5498">
        <v>15474.76</v>
      </c>
      <c r="J5498" t="s">
        <v>81</v>
      </c>
      <c r="K5498">
        <v>5.5451082273949133E-2</v>
      </c>
      <c r="L5498">
        <v>5.5450999999999997</v>
      </c>
      <c r="M5498" t="s">
        <v>82</v>
      </c>
    </row>
    <row r="5499" spans="1:13">
      <c r="A5499" t="s">
        <v>3129</v>
      </c>
      <c r="B5499" t="s">
        <v>3130</v>
      </c>
      <c r="C5499" t="str">
        <f>TEXT(D5499, "mmm")</f>
        <v>May</v>
      </c>
      <c r="D5499" s="1">
        <v>45415</v>
      </c>
      <c r="E5499" t="s">
        <v>3320</v>
      </c>
      <c r="F5499" t="s">
        <v>80</v>
      </c>
      <c r="G5499">
        <v>400</v>
      </c>
      <c r="H5499">
        <v>68.33</v>
      </c>
      <c r="I5499">
        <v>27332</v>
      </c>
      <c r="J5499" t="s">
        <v>81</v>
      </c>
      <c r="K5499">
        <v>5.5897966436579287E-2</v>
      </c>
      <c r="L5499">
        <v>5.5898000000000003</v>
      </c>
      <c r="M5499" t="s">
        <v>82</v>
      </c>
    </row>
    <row r="5500" spans="1:13">
      <c r="A5500" t="s">
        <v>1469</v>
      </c>
      <c r="B5500" t="s">
        <v>1470</v>
      </c>
      <c r="C5500" t="str">
        <f>TEXT(D5500, "mmm")</f>
        <v>May</v>
      </c>
      <c r="D5500" s="1">
        <v>45415</v>
      </c>
      <c r="E5500" t="s">
        <v>1471</v>
      </c>
      <c r="F5500" t="s">
        <v>128</v>
      </c>
      <c r="G5500">
        <v>1500</v>
      </c>
      <c r="H5500">
        <v>9.31</v>
      </c>
      <c r="I5500">
        <v>13965</v>
      </c>
      <c r="J5500" t="s">
        <v>81</v>
      </c>
      <c r="K5500">
        <v>9.9626481398264577E-2</v>
      </c>
      <c r="L5500">
        <v>9.9626000000000001</v>
      </c>
      <c r="M5500" t="s">
        <v>82</v>
      </c>
    </row>
    <row r="5501" spans="1:13">
      <c r="A5501" t="s">
        <v>3298</v>
      </c>
      <c r="B5501" t="s">
        <v>3299</v>
      </c>
      <c r="C5501" t="str">
        <f>TEXT(D5501, "mmm")</f>
        <v>May</v>
      </c>
      <c r="D5501" s="1">
        <v>45415</v>
      </c>
      <c r="E5501" t="s">
        <v>3321</v>
      </c>
      <c r="F5501" t="s">
        <v>118</v>
      </c>
      <c r="G5501">
        <v>1000</v>
      </c>
      <c r="H5501">
        <v>84.44</v>
      </c>
      <c r="I5501">
        <v>84440</v>
      </c>
      <c r="J5501" t="s">
        <v>81</v>
      </c>
      <c r="K5501">
        <v>6.4131316781885106E-2</v>
      </c>
      <c r="L5501">
        <v>6.4131</v>
      </c>
      <c r="M5501" t="s">
        <v>82</v>
      </c>
    </row>
    <row r="5502" spans="1:13">
      <c r="A5502" t="s">
        <v>910</v>
      </c>
      <c r="B5502" t="s">
        <v>911</v>
      </c>
      <c r="C5502" t="str">
        <f>TEXT(D5502, "mmm")</f>
        <v>May</v>
      </c>
      <c r="D5502" s="1">
        <v>45415</v>
      </c>
      <c r="E5502" t="s">
        <v>912</v>
      </c>
      <c r="F5502" t="s">
        <v>80</v>
      </c>
      <c r="G5502">
        <v>1109</v>
      </c>
      <c r="H5502">
        <v>277.5</v>
      </c>
      <c r="I5502">
        <v>307747.5</v>
      </c>
      <c r="J5502" t="s">
        <v>81</v>
      </c>
      <c r="K5502">
        <v>4.4576165444433442E-2</v>
      </c>
      <c r="L5502">
        <v>4.4576000000000002</v>
      </c>
      <c r="M5502" t="s">
        <v>82</v>
      </c>
    </row>
    <row r="5503" spans="1:13">
      <c r="A5503" t="s">
        <v>910</v>
      </c>
      <c r="B5503" t="s">
        <v>911</v>
      </c>
      <c r="C5503" t="str">
        <f>TEXT(D5503, "mmm")</f>
        <v>May</v>
      </c>
      <c r="D5503" s="1">
        <v>45415</v>
      </c>
      <c r="E5503" t="s">
        <v>912</v>
      </c>
      <c r="F5503" t="s">
        <v>80</v>
      </c>
      <c r="G5503">
        <v>1465.5</v>
      </c>
      <c r="H5503">
        <v>275.76</v>
      </c>
      <c r="I5503">
        <v>404126.28</v>
      </c>
      <c r="J5503" t="s">
        <v>81</v>
      </c>
      <c r="K5503">
        <v>4.4576165444433442E-2</v>
      </c>
      <c r="L5503">
        <v>4.4576000000000002</v>
      </c>
      <c r="M5503" t="s">
        <v>82</v>
      </c>
    </row>
    <row r="5504" spans="1:13">
      <c r="A5504" t="s">
        <v>910</v>
      </c>
      <c r="B5504" t="s">
        <v>911</v>
      </c>
      <c r="C5504" t="str">
        <f>TEXT(D5504, "mmm")</f>
        <v>May</v>
      </c>
      <c r="D5504" s="1">
        <v>45415</v>
      </c>
      <c r="E5504" t="s">
        <v>912</v>
      </c>
      <c r="F5504" t="s">
        <v>80</v>
      </c>
      <c r="G5504">
        <v>1109</v>
      </c>
      <c r="H5504">
        <v>277.5</v>
      </c>
      <c r="I5504">
        <v>307747.5</v>
      </c>
      <c r="J5504" t="s">
        <v>81</v>
      </c>
      <c r="K5504">
        <v>4.4576165444433442E-2</v>
      </c>
      <c r="L5504">
        <v>4.4576000000000002</v>
      </c>
      <c r="M5504" t="s">
        <v>82</v>
      </c>
    </row>
    <row r="5505" spans="1:13">
      <c r="A5505" t="s">
        <v>910</v>
      </c>
      <c r="B5505" t="s">
        <v>911</v>
      </c>
      <c r="C5505" t="str">
        <f>TEXT(D5505, "mmm")</f>
        <v>May</v>
      </c>
      <c r="D5505" s="1">
        <v>45415</v>
      </c>
      <c r="E5505" t="s">
        <v>912</v>
      </c>
      <c r="F5505" t="s">
        <v>80</v>
      </c>
      <c r="G5505">
        <v>2425.5</v>
      </c>
      <c r="H5505">
        <v>276.72000000000003</v>
      </c>
      <c r="I5505">
        <v>671184.3600000001</v>
      </c>
      <c r="J5505" t="s">
        <v>86</v>
      </c>
      <c r="K5505">
        <v>4.4576165444433442E-2</v>
      </c>
      <c r="L5505">
        <v>4.4576000000000002</v>
      </c>
      <c r="M5505" t="s">
        <v>82</v>
      </c>
    </row>
    <row r="5506" spans="1:13">
      <c r="A5506" t="s">
        <v>910</v>
      </c>
      <c r="B5506" t="s">
        <v>911</v>
      </c>
      <c r="C5506" t="str">
        <f>TEXT(D5506, "mmm")</f>
        <v>May</v>
      </c>
      <c r="D5506" s="1">
        <v>45415</v>
      </c>
      <c r="E5506" t="s">
        <v>912</v>
      </c>
      <c r="F5506" t="s">
        <v>80</v>
      </c>
      <c r="G5506">
        <v>2425.5</v>
      </c>
      <c r="H5506">
        <v>276.72000000000003</v>
      </c>
      <c r="I5506">
        <v>671184.3600000001</v>
      </c>
      <c r="J5506" t="s">
        <v>86</v>
      </c>
      <c r="K5506">
        <v>4.4576165444433442E-2</v>
      </c>
      <c r="L5506">
        <v>4.4576000000000002</v>
      </c>
      <c r="M5506" t="s">
        <v>82</v>
      </c>
    </row>
    <row r="5507" spans="1:13">
      <c r="A5507" t="s">
        <v>910</v>
      </c>
      <c r="B5507" t="s">
        <v>911</v>
      </c>
      <c r="C5507" t="str">
        <f>TEXT(D5507, "mmm")</f>
        <v>May</v>
      </c>
      <c r="D5507" s="1">
        <v>45415</v>
      </c>
      <c r="E5507" t="s">
        <v>912</v>
      </c>
      <c r="F5507" t="s">
        <v>80</v>
      </c>
      <c r="G5507">
        <v>1465.5</v>
      </c>
      <c r="H5507">
        <v>275.76</v>
      </c>
      <c r="I5507">
        <v>404126.28</v>
      </c>
      <c r="J5507" t="s">
        <v>81</v>
      </c>
      <c r="K5507">
        <v>4.4576165444433442E-2</v>
      </c>
      <c r="L5507">
        <v>4.4576000000000002</v>
      </c>
      <c r="M5507" t="s">
        <v>82</v>
      </c>
    </row>
    <row r="5508" spans="1:13">
      <c r="A5508" t="s">
        <v>1270</v>
      </c>
      <c r="B5508" t="s">
        <v>1271</v>
      </c>
      <c r="C5508" t="str">
        <f>TEXT(D5508, "mmm")</f>
        <v>May</v>
      </c>
      <c r="D5508" s="1">
        <v>45415</v>
      </c>
      <c r="E5508" t="s">
        <v>3322</v>
      </c>
      <c r="F5508" t="s">
        <v>80</v>
      </c>
      <c r="G5508">
        <v>30000</v>
      </c>
      <c r="H5508">
        <v>9.65</v>
      </c>
      <c r="I5508">
        <v>289500</v>
      </c>
      <c r="J5508" t="s">
        <v>86</v>
      </c>
      <c r="K5508">
        <v>0.1367432599216474</v>
      </c>
      <c r="L5508">
        <v>13.674300000000001</v>
      </c>
      <c r="M5508" t="s">
        <v>82</v>
      </c>
    </row>
    <row r="5509" spans="1:13">
      <c r="A5509" t="s">
        <v>725</v>
      </c>
      <c r="B5509" t="s">
        <v>726</v>
      </c>
      <c r="C5509" t="str">
        <f>TEXT(D5509, "mmm")</f>
        <v>May</v>
      </c>
      <c r="D5509" s="1">
        <v>45415</v>
      </c>
      <c r="E5509" t="s">
        <v>3323</v>
      </c>
      <c r="F5509" t="s">
        <v>80</v>
      </c>
      <c r="G5509">
        <v>1000</v>
      </c>
      <c r="H5509">
        <v>16</v>
      </c>
      <c r="I5509">
        <v>16000</v>
      </c>
      <c r="J5509" t="s">
        <v>86</v>
      </c>
      <c r="K5509">
        <v>-3.3742276468843202E-2</v>
      </c>
      <c r="L5509">
        <v>-3.3742000000000001</v>
      </c>
      <c r="M5509" t="s">
        <v>82</v>
      </c>
    </row>
    <row r="5510" spans="1:13">
      <c r="A5510" t="s">
        <v>3324</v>
      </c>
      <c r="B5510" t="s">
        <v>3325</v>
      </c>
      <c r="C5510" t="str">
        <f>TEXT(D5510, "mmm")</f>
        <v>May</v>
      </c>
      <c r="D5510" s="1">
        <v>45415</v>
      </c>
      <c r="E5510" t="s">
        <v>3326</v>
      </c>
      <c r="F5510" t="s">
        <v>128</v>
      </c>
      <c r="G5510">
        <v>28775</v>
      </c>
      <c r="H5510">
        <v>6.9</v>
      </c>
      <c r="I5510">
        <v>198547.5</v>
      </c>
      <c r="J5510" t="s">
        <v>81</v>
      </c>
      <c r="K5510">
        <v>4.5977035906248798E-2</v>
      </c>
      <c r="L5510">
        <v>4.5976999999999997</v>
      </c>
      <c r="M5510" t="s">
        <v>82</v>
      </c>
    </row>
    <row r="5511" spans="1:13">
      <c r="A5511" t="s">
        <v>2985</v>
      </c>
      <c r="B5511" t="s">
        <v>2986</v>
      </c>
      <c r="C5511" t="str">
        <f>TEXT(D5511, "mmm")</f>
        <v>May</v>
      </c>
      <c r="D5511" s="1">
        <v>45418</v>
      </c>
      <c r="E5511" t="s">
        <v>2987</v>
      </c>
      <c r="F5511" t="s">
        <v>118</v>
      </c>
      <c r="G5511">
        <v>135000</v>
      </c>
      <c r="H5511">
        <v>0.38</v>
      </c>
      <c r="I5511">
        <v>51300</v>
      </c>
      <c r="J5511" t="s">
        <v>81</v>
      </c>
      <c r="K5511">
        <v>0.54054052196397784</v>
      </c>
      <c r="L5511">
        <v>54.054099999999998</v>
      </c>
      <c r="M5511" t="s">
        <v>82</v>
      </c>
    </row>
    <row r="5512" spans="1:13">
      <c r="A5512" t="s">
        <v>1048</v>
      </c>
      <c r="B5512" t="s">
        <v>1049</v>
      </c>
      <c r="C5512" t="str">
        <f>TEXT(D5512, "mmm")</f>
        <v>May</v>
      </c>
      <c r="D5512" s="1">
        <v>45418</v>
      </c>
      <c r="E5512" t="s">
        <v>3327</v>
      </c>
      <c r="F5512" t="s">
        <v>101</v>
      </c>
      <c r="G5512">
        <v>1828009</v>
      </c>
      <c r="H5512">
        <v>9.5399999999999991</v>
      </c>
      <c r="I5512">
        <v>17439205.859999999</v>
      </c>
      <c r="J5512" t="s">
        <v>86</v>
      </c>
      <c r="K5512">
        <v>0.26538857454462739</v>
      </c>
      <c r="L5512">
        <v>26.538900000000002</v>
      </c>
      <c r="M5512" t="s">
        <v>82</v>
      </c>
    </row>
    <row r="5513" spans="1:13">
      <c r="A5513" t="s">
        <v>1048</v>
      </c>
      <c r="B5513" t="s">
        <v>1049</v>
      </c>
      <c r="C5513" t="str">
        <f>TEXT(D5513, "mmm")</f>
        <v>May</v>
      </c>
      <c r="D5513" s="1">
        <v>45418</v>
      </c>
      <c r="E5513" t="s">
        <v>3328</v>
      </c>
      <c r="F5513" t="s">
        <v>101</v>
      </c>
      <c r="G5513">
        <v>1828009</v>
      </c>
      <c r="H5513">
        <v>9.5399999999999991</v>
      </c>
      <c r="I5513">
        <v>17439205.859999999</v>
      </c>
      <c r="J5513" t="s">
        <v>86</v>
      </c>
      <c r="K5513">
        <v>0.26538857454462739</v>
      </c>
      <c r="L5513">
        <v>26.538900000000002</v>
      </c>
      <c r="M5513" t="s">
        <v>82</v>
      </c>
    </row>
    <row r="5514" spans="1:13">
      <c r="A5514" t="s">
        <v>1554</v>
      </c>
      <c r="B5514" t="s">
        <v>1555</v>
      </c>
      <c r="C5514" t="str">
        <f>TEXT(D5514, "mmm")</f>
        <v>May</v>
      </c>
      <c r="D5514" s="1">
        <v>45418</v>
      </c>
      <c r="E5514" t="s">
        <v>1556</v>
      </c>
      <c r="F5514" t="s">
        <v>80</v>
      </c>
      <c r="G5514">
        <v>3000</v>
      </c>
      <c r="H5514">
        <v>22.76</v>
      </c>
      <c r="I5514">
        <v>68280</v>
      </c>
      <c r="J5514" t="s">
        <v>86</v>
      </c>
      <c r="K5514">
        <v>1.8292672797080689E-2</v>
      </c>
      <c r="L5514">
        <v>1.8292999999999999</v>
      </c>
      <c r="M5514" t="s">
        <v>82</v>
      </c>
    </row>
    <row r="5515" spans="1:13">
      <c r="A5515" t="s">
        <v>1554</v>
      </c>
      <c r="B5515" t="s">
        <v>1555</v>
      </c>
      <c r="C5515" t="str">
        <f>TEXT(D5515, "mmm")</f>
        <v>May</v>
      </c>
      <c r="D5515" s="1">
        <v>45418</v>
      </c>
      <c r="E5515" t="s">
        <v>1556</v>
      </c>
      <c r="F5515" t="s">
        <v>80</v>
      </c>
      <c r="G5515">
        <v>2000</v>
      </c>
      <c r="H5515">
        <v>22.78</v>
      </c>
      <c r="I5515">
        <v>45560</v>
      </c>
      <c r="J5515" t="s">
        <v>81</v>
      </c>
      <c r="K5515">
        <v>1.8292672797080689E-2</v>
      </c>
      <c r="L5515">
        <v>1.8292999999999999</v>
      </c>
      <c r="M5515" t="s">
        <v>82</v>
      </c>
    </row>
    <row r="5516" spans="1:13">
      <c r="A5516" t="s">
        <v>1554</v>
      </c>
      <c r="B5516" t="s">
        <v>1555</v>
      </c>
      <c r="C5516" t="str">
        <f>TEXT(D5516, "mmm")</f>
        <v>May</v>
      </c>
      <c r="D5516" s="1">
        <v>45418</v>
      </c>
      <c r="E5516" t="s">
        <v>1556</v>
      </c>
      <c r="F5516" t="s">
        <v>80</v>
      </c>
      <c r="G5516">
        <v>500</v>
      </c>
      <c r="H5516">
        <v>22.74</v>
      </c>
      <c r="I5516">
        <v>11370</v>
      </c>
      <c r="J5516" t="s">
        <v>81</v>
      </c>
      <c r="K5516">
        <v>1.8292672797080689E-2</v>
      </c>
      <c r="L5516">
        <v>1.8292999999999999</v>
      </c>
      <c r="M5516" t="s">
        <v>82</v>
      </c>
    </row>
    <row r="5517" spans="1:13">
      <c r="A5517" t="s">
        <v>1554</v>
      </c>
      <c r="B5517" t="s">
        <v>1555</v>
      </c>
      <c r="C5517" t="str">
        <f>TEXT(D5517, "mmm")</f>
        <v>May</v>
      </c>
      <c r="D5517" s="1">
        <v>45418</v>
      </c>
      <c r="E5517" t="s">
        <v>1556</v>
      </c>
      <c r="F5517" t="s">
        <v>80</v>
      </c>
      <c r="G5517">
        <v>4000</v>
      </c>
      <c r="H5517">
        <v>22.81</v>
      </c>
      <c r="I5517">
        <v>91240</v>
      </c>
      <c r="J5517" t="s">
        <v>86</v>
      </c>
      <c r="K5517">
        <v>1.8292672797080689E-2</v>
      </c>
      <c r="L5517">
        <v>1.8292999999999999</v>
      </c>
      <c r="M5517" t="s">
        <v>82</v>
      </c>
    </row>
    <row r="5518" spans="1:13">
      <c r="A5518" t="s">
        <v>2339</v>
      </c>
      <c r="B5518" t="s">
        <v>2340</v>
      </c>
      <c r="C5518" t="str">
        <f>TEXT(D5518, "mmm")</f>
        <v>May</v>
      </c>
      <c r="D5518" s="1">
        <v>45418</v>
      </c>
      <c r="E5518" t="s">
        <v>3329</v>
      </c>
      <c r="F5518" t="s">
        <v>118</v>
      </c>
      <c r="G5518">
        <v>5000</v>
      </c>
      <c r="H5518">
        <v>8.11</v>
      </c>
      <c r="I5518">
        <v>40550</v>
      </c>
      <c r="J5518" t="s">
        <v>81</v>
      </c>
      <c r="K5518">
        <v>0.1131386035632844</v>
      </c>
      <c r="L5518">
        <v>11.3139</v>
      </c>
      <c r="M5518" t="s">
        <v>82</v>
      </c>
    </row>
    <row r="5519" spans="1:13">
      <c r="A5519" t="s">
        <v>2394</v>
      </c>
      <c r="B5519" t="s">
        <v>2395</v>
      </c>
      <c r="C5519" t="str">
        <f>TEXT(D5519, "mmm")</f>
        <v>May</v>
      </c>
      <c r="D5519" s="1">
        <v>45418</v>
      </c>
      <c r="E5519" t="s">
        <v>2397</v>
      </c>
      <c r="F5519" t="s">
        <v>128</v>
      </c>
      <c r="G5519">
        <v>61729</v>
      </c>
      <c r="H5519">
        <v>0.41</v>
      </c>
      <c r="I5519">
        <v>25308.89</v>
      </c>
      <c r="J5519" t="s">
        <v>86</v>
      </c>
      <c r="K5519">
        <v>-2.3809523809523839E-2</v>
      </c>
      <c r="L5519">
        <v>-2.3809999999999998</v>
      </c>
      <c r="M5519" t="s">
        <v>82</v>
      </c>
    </row>
    <row r="5520" spans="1:13">
      <c r="A5520" t="s">
        <v>3330</v>
      </c>
      <c r="B5520" t="s">
        <v>3331</v>
      </c>
      <c r="C5520" t="str">
        <f>TEXT(D5520, "mmm")</f>
        <v>May</v>
      </c>
      <c r="D5520" s="1">
        <v>45418</v>
      </c>
      <c r="E5520" t="s">
        <v>3332</v>
      </c>
      <c r="F5520" t="s">
        <v>128</v>
      </c>
      <c r="G5520">
        <v>25000</v>
      </c>
      <c r="H5520">
        <v>7.59</v>
      </c>
      <c r="I5520">
        <v>189750</v>
      </c>
      <c r="J5520" t="s">
        <v>86</v>
      </c>
      <c r="K5520">
        <v>6.1197890715750658E-2</v>
      </c>
      <c r="L5520">
        <v>6.1197999999999997</v>
      </c>
      <c r="M5520" t="s">
        <v>82</v>
      </c>
    </row>
    <row r="5521" spans="1:13">
      <c r="A5521" t="s">
        <v>1803</v>
      </c>
      <c r="B5521" t="s">
        <v>1804</v>
      </c>
      <c r="C5521" t="str">
        <f>TEXT(D5521, "mmm")</f>
        <v>May</v>
      </c>
      <c r="D5521" s="1">
        <v>45418</v>
      </c>
      <c r="E5521" t="s">
        <v>3236</v>
      </c>
      <c r="F5521" t="s">
        <v>80</v>
      </c>
      <c r="G5521">
        <v>6100</v>
      </c>
      <c r="H5521">
        <v>26.52</v>
      </c>
      <c r="I5521">
        <v>161772</v>
      </c>
      <c r="J5521" t="s">
        <v>86</v>
      </c>
      <c r="K5521">
        <v>4.988493694562357E-2</v>
      </c>
      <c r="L5521">
        <v>4.9885000000000002</v>
      </c>
      <c r="M5521" t="s">
        <v>82</v>
      </c>
    </row>
    <row r="5522" spans="1:13">
      <c r="A5522" t="s">
        <v>1786</v>
      </c>
      <c r="B5522" t="s">
        <v>1787</v>
      </c>
      <c r="C5522" t="str">
        <f>TEXT(D5522, "mmm")</f>
        <v>May</v>
      </c>
      <c r="D5522" s="1">
        <v>45418</v>
      </c>
      <c r="E5522" t="s">
        <v>2938</v>
      </c>
      <c r="F5522" t="s">
        <v>101</v>
      </c>
      <c r="G5522">
        <v>6524</v>
      </c>
      <c r="H5522">
        <v>2.79</v>
      </c>
      <c r="I5522">
        <v>18201.96</v>
      </c>
      <c r="J5522" t="s">
        <v>81</v>
      </c>
      <c r="K5522">
        <v>2.499997658388908E-2</v>
      </c>
      <c r="L5522">
        <v>2.5</v>
      </c>
      <c r="M5522" t="s">
        <v>82</v>
      </c>
    </row>
    <row r="5523" spans="1:13">
      <c r="A5523" t="s">
        <v>1786</v>
      </c>
      <c r="B5523" t="s">
        <v>1787</v>
      </c>
      <c r="C5523" t="str">
        <f>TEXT(D5523, "mmm")</f>
        <v>May</v>
      </c>
      <c r="D5523" s="1">
        <v>45418</v>
      </c>
      <c r="E5523" t="s">
        <v>2936</v>
      </c>
      <c r="F5523" t="s">
        <v>101</v>
      </c>
      <c r="G5523">
        <v>6524</v>
      </c>
      <c r="H5523">
        <v>2.79</v>
      </c>
      <c r="I5523">
        <v>18201.96</v>
      </c>
      <c r="J5523" t="s">
        <v>81</v>
      </c>
      <c r="K5523">
        <v>2.499997658388908E-2</v>
      </c>
      <c r="L5523">
        <v>2.5</v>
      </c>
      <c r="M5523" t="s">
        <v>82</v>
      </c>
    </row>
    <row r="5524" spans="1:13">
      <c r="A5524" t="s">
        <v>1786</v>
      </c>
      <c r="B5524" t="s">
        <v>1787</v>
      </c>
      <c r="C5524" t="str">
        <f>TEXT(D5524, "mmm")</f>
        <v>May</v>
      </c>
      <c r="D5524" s="1">
        <v>45418</v>
      </c>
      <c r="E5524" t="s">
        <v>2937</v>
      </c>
      <c r="F5524" t="s">
        <v>101</v>
      </c>
      <c r="G5524">
        <v>6524</v>
      </c>
      <c r="H5524">
        <v>2.79</v>
      </c>
      <c r="I5524">
        <v>18201.96</v>
      </c>
      <c r="J5524" t="s">
        <v>81</v>
      </c>
      <c r="K5524">
        <v>2.499997658388908E-2</v>
      </c>
      <c r="L5524">
        <v>2.5</v>
      </c>
      <c r="M5524" t="s">
        <v>82</v>
      </c>
    </row>
    <row r="5525" spans="1:13">
      <c r="A5525" t="s">
        <v>3333</v>
      </c>
      <c r="B5525" t="s">
        <v>3334</v>
      </c>
      <c r="C5525" t="str">
        <f>TEXT(D5525, "mmm")</f>
        <v>May</v>
      </c>
      <c r="D5525" s="1">
        <v>45418</v>
      </c>
      <c r="E5525" t="s">
        <v>3335</v>
      </c>
      <c r="F5525" t="s">
        <v>128</v>
      </c>
      <c r="G5525">
        <v>577634</v>
      </c>
      <c r="H5525">
        <v>1.73</v>
      </c>
      <c r="I5525">
        <v>999306.82</v>
      </c>
      <c r="J5525" t="s">
        <v>86</v>
      </c>
      <c r="K5525">
        <v>0.19371728336878721</v>
      </c>
      <c r="L5525">
        <v>19.371700000000001</v>
      </c>
      <c r="M5525" t="s">
        <v>82</v>
      </c>
    </row>
    <row r="5526" spans="1:13">
      <c r="A5526" t="s">
        <v>1374</v>
      </c>
      <c r="B5526" t="s">
        <v>1375</v>
      </c>
      <c r="C5526" t="str">
        <f>TEXT(D5526, "mmm")</f>
        <v>May</v>
      </c>
      <c r="D5526" s="1">
        <v>45418</v>
      </c>
      <c r="E5526" t="s">
        <v>2241</v>
      </c>
      <c r="F5526" t="s">
        <v>128</v>
      </c>
      <c r="G5526">
        <v>278</v>
      </c>
      <c r="H5526">
        <v>38.89</v>
      </c>
      <c r="I5526">
        <v>10811.42</v>
      </c>
      <c r="J5526" t="s">
        <v>81</v>
      </c>
      <c r="K5526">
        <v>0.1464934906402191</v>
      </c>
      <c r="L5526">
        <v>14.6493</v>
      </c>
      <c r="M5526" t="s">
        <v>82</v>
      </c>
    </row>
    <row r="5527" spans="1:13">
      <c r="A5527" t="s">
        <v>846</v>
      </c>
      <c r="B5527" t="s">
        <v>847</v>
      </c>
      <c r="C5527" t="str">
        <f>TEXT(D5527, "mmm")</f>
        <v>May</v>
      </c>
      <c r="D5527" s="1">
        <v>45418</v>
      </c>
      <c r="E5527" t="s">
        <v>3336</v>
      </c>
      <c r="F5527" t="s">
        <v>80</v>
      </c>
      <c r="G5527">
        <v>3025</v>
      </c>
      <c r="H5527">
        <v>66.58</v>
      </c>
      <c r="I5527">
        <v>201404.5</v>
      </c>
      <c r="J5527" t="s">
        <v>81</v>
      </c>
      <c r="K5527">
        <v>6.4037322300955157E-2</v>
      </c>
      <c r="L5527">
        <v>6.4036999999999997</v>
      </c>
      <c r="M5527" t="s">
        <v>82</v>
      </c>
    </row>
    <row r="5528" spans="1:13">
      <c r="A5528" t="s">
        <v>874</v>
      </c>
      <c r="B5528" t="s">
        <v>875</v>
      </c>
      <c r="C5528" t="str">
        <f>TEXT(D5528, "mmm")</f>
        <v>May</v>
      </c>
      <c r="D5528" s="1">
        <v>45418</v>
      </c>
      <c r="E5528" t="s">
        <v>876</v>
      </c>
      <c r="F5528" t="s">
        <v>80</v>
      </c>
      <c r="G5528">
        <v>40000</v>
      </c>
      <c r="H5528">
        <v>25</v>
      </c>
      <c r="I5528">
        <v>1000000</v>
      </c>
      <c r="J5528" t="s">
        <v>81</v>
      </c>
      <c r="K5528">
        <v>1.1799457707522E-2</v>
      </c>
      <c r="L5528">
        <v>1.1798999999999999</v>
      </c>
      <c r="M5528" t="s">
        <v>82</v>
      </c>
    </row>
    <row r="5529" spans="1:13">
      <c r="A5529" t="s">
        <v>1193</v>
      </c>
      <c r="B5529" t="s">
        <v>1194</v>
      </c>
      <c r="C5529" t="str">
        <f>TEXT(D5529, "mmm")</f>
        <v>May</v>
      </c>
      <c r="D5529" s="1">
        <v>45418</v>
      </c>
      <c r="E5529" t="s">
        <v>2204</v>
      </c>
      <c r="F5529" t="s">
        <v>118</v>
      </c>
      <c r="G5529">
        <v>3000</v>
      </c>
      <c r="H5529">
        <v>11.91</v>
      </c>
      <c r="I5529">
        <v>35730</v>
      </c>
      <c r="J5529" t="s">
        <v>81</v>
      </c>
      <c r="K5529">
        <v>3.6196924981255263E-2</v>
      </c>
      <c r="L5529">
        <v>3.6196999999999999</v>
      </c>
      <c r="M5529" t="s">
        <v>82</v>
      </c>
    </row>
    <row r="5530" spans="1:13">
      <c r="A5530" t="s">
        <v>3213</v>
      </c>
      <c r="B5530" t="s">
        <v>3214</v>
      </c>
      <c r="C5530" t="str">
        <f>TEXT(D5530, "mmm")</f>
        <v>May</v>
      </c>
      <c r="D5530" s="1">
        <v>45418</v>
      </c>
      <c r="E5530" t="s">
        <v>3337</v>
      </c>
      <c r="F5530" t="s">
        <v>80</v>
      </c>
      <c r="G5530">
        <v>2000</v>
      </c>
      <c r="H5530">
        <v>70.98</v>
      </c>
      <c r="I5530">
        <v>141960</v>
      </c>
      <c r="J5530" t="s">
        <v>81</v>
      </c>
      <c r="K5530">
        <v>6.4452380046864599E-2</v>
      </c>
      <c r="L5530">
        <v>6.4451999999999998</v>
      </c>
      <c r="M5530" t="s">
        <v>82</v>
      </c>
    </row>
    <row r="5531" spans="1:13">
      <c r="A5531" t="s">
        <v>3338</v>
      </c>
      <c r="B5531" t="s">
        <v>3339</v>
      </c>
      <c r="C5531" t="str">
        <f>TEXT(D5531, "mmm")</f>
        <v>May</v>
      </c>
      <c r="D5531" s="1">
        <v>45418</v>
      </c>
      <c r="E5531" t="s">
        <v>3340</v>
      </c>
      <c r="F5531" t="s">
        <v>80</v>
      </c>
      <c r="G5531">
        <v>500</v>
      </c>
      <c r="H5531">
        <v>22.11</v>
      </c>
      <c r="I5531">
        <v>11055</v>
      </c>
      <c r="J5531" t="s">
        <v>86</v>
      </c>
      <c r="K5531">
        <v>-9.0963187279926583E-3</v>
      </c>
      <c r="L5531">
        <v>-0.90959999999999996</v>
      </c>
      <c r="M5531" t="s">
        <v>82</v>
      </c>
    </row>
    <row r="5532" spans="1:13">
      <c r="A5532" t="s">
        <v>3341</v>
      </c>
      <c r="B5532" t="s">
        <v>3342</v>
      </c>
      <c r="C5532" t="str">
        <f>TEXT(D5532, "mmm")</f>
        <v>May</v>
      </c>
      <c r="D5532" s="1">
        <v>45418</v>
      </c>
      <c r="E5532" t="s">
        <v>3343</v>
      </c>
      <c r="F5532" t="s">
        <v>128</v>
      </c>
      <c r="G5532">
        <v>580.26</v>
      </c>
      <c r="H5532">
        <v>85.74</v>
      </c>
      <c r="I5532">
        <v>49751.492400000003</v>
      </c>
      <c r="J5532" t="s">
        <v>86</v>
      </c>
      <c r="K5532">
        <v>5.5118141300445567E-2</v>
      </c>
      <c r="L5532">
        <v>5.5118</v>
      </c>
      <c r="M5532" t="s">
        <v>82</v>
      </c>
    </row>
    <row r="5533" spans="1:13">
      <c r="A5533" t="s">
        <v>1480</v>
      </c>
      <c r="B5533" t="s">
        <v>1481</v>
      </c>
      <c r="C5533" t="str">
        <f>TEXT(D5533, "mmm")</f>
        <v>May</v>
      </c>
      <c r="D5533" s="1">
        <v>45418</v>
      </c>
      <c r="E5533" t="s">
        <v>3344</v>
      </c>
      <c r="F5533" t="s">
        <v>80</v>
      </c>
      <c r="G5533">
        <v>20000</v>
      </c>
      <c r="H5533">
        <v>33.43</v>
      </c>
      <c r="I5533">
        <v>668600</v>
      </c>
      <c r="J5533" t="s">
        <v>86</v>
      </c>
      <c r="K5533">
        <v>1.7815326102566201E-2</v>
      </c>
      <c r="L5533">
        <v>1.7815000000000001</v>
      </c>
      <c r="M5533" t="s">
        <v>82</v>
      </c>
    </row>
    <row r="5534" spans="1:13">
      <c r="A5534" t="s">
        <v>3345</v>
      </c>
      <c r="B5534" t="s">
        <v>3346</v>
      </c>
      <c r="C5534" t="str">
        <f>TEXT(D5534, "mmm")</f>
        <v>May</v>
      </c>
      <c r="D5534" s="1">
        <v>45418</v>
      </c>
      <c r="E5534" t="s">
        <v>3347</v>
      </c>
      <c r="F5534" t="s">
        <v>118</v>
      </c>
      <c r="G5534">
        <v>1000</v>
      </c>
      <c r="H5534">
        <v>30.7</v>
      </c>
      <c r="I5534">
        <v>30700</v>
      </c>
      <c r="J5534" t="s">
        <v>81</v>
      </c>
      <c r="K5534">
        <v>-1.246004470142803E-2</v>
      </c>
      <c r="L5534">
        <v>-1.246</v>
      </c>
      <c r="M5534" t="s">
        <v>82</v>
      </c>
    </row>
    <row r="5535" spans="1:13">
      <c r="A5535" t="s">
        <v>2964</v>
      </c>
      <c r="B5535" t="s">
        <v>2965</v>
      </c>
      <c r="C5535" t="str">
        <f>TEXT(D5535, "mmm")</f>
        <v>May</v>
      </c>
      <c r="D5535" s="1">
        <v>45418</v>
      </c>
      <c r="E5535" t="s">
        <v>3151</v>
      </c>
      <c r="F5535" t="s">
        <v>101</v>
      </c>
      <c r="G5535">
        <v>163250</v>
      </c>
      <c r="H5535">
        <v>1.81</v>
      </c>
      <c r="I5535">
        <v>295482.5</v>
      </c>
      <c r="J5535" t="s">
        <v>81</v>
      </c>
      <c r="K5535">
        <v>2.2099425972376349E-2</v>
      </c>
      <c r="L5535">
        <v>2.2099000000000002</v>
      </c>
      <c r="M5535" t="s">
        <v>82</v>
      </c>
    </row>
    <row r="5536" spans="1:13">
      <c r="A5536" t="s">
        <v>2964</v>
      </c>
      <c r="B5536" t="s">
        <v>2965</v>
      </c>
      <c r="C5536" t="str">
        <f>TEXT(D5536, "mmm")</f>
        <v>May</v>
      </c>
      <c r="D5536" s="1">
        <v>45418</v>
      </c>
      <c r="E5536" t="s">
        <v>2966</v>
      </c>
      <c r="F5536" t="s">
        <v>101</v>
      </c>
      <c r="G5536">
        <v>163250</v>
      </c>
      <c r="H5536">
        <v>1.81</v>
      </c>
      <c r="I5536">
        <v>295482.5</v>
      </c>
      <c r="J5536" t="s">
        <v>81</v>
      </c>
      <c r="K5536">
        <v>2.2099425972376349E-2</v>
      </c>
      <c r="L5536">
        <v>2.2099000000000002</v>
      </c>
      <c r="M5536" t="s">
        <v>82</v>
      </c>
    </row>
    <row r="5537" spans="1:13">
      <c r="A5537" t="s">
        <v>3348</v>
      </c>
      <c r="B5537" t="s">
        <v>3349</v>
      </c>
      <c r="C5537" t="str">
        <f>TEXT(D5537, "mmm")</f>
        <v>May</v>
      </c>
      <c r="D5537" s="1">
        <v>45418</v>
      </c>
      <c r="E5537" t="s">
        <v>3350</v>
      </c>
      <c r="F5537" t="s">
        <v>80</v>
      </c>
      <c r="G5537">
        <v>1000</v>
      </c>
      <c r="H5537">
        <v>47.51</v>
      </c>
      <c r="I5537">
        <v>47510</v>
      </c>
      <c r="J5537" t="s">
        <v>86</v>
      </c>
      <c r="K5537">
        <v>2.9479552931104269E-3</v>
      </c>
      <c r="L5537">
        <v>0.29480000000000001</v>
      </c>
      <c r="M5537" t="s">
        <v>82</v>
      </c>
    </row>
    <row r="5538" spans="1:13">
      <c r="A5538" t="s">
        <v>1270</v>
      </c>
      <c r="B5538" t="s">
        <v>1271</v>
      </c>
      <c r="C5538" t="str">
        <f>TEXT(D5538, "mmm")</f>
        <v>May</v>
      </c>
      <c r="D5538" s="1">
        <v>45418</v>
      </c>
      <c r="E5538" t="s">
        <v>2108</v>
      </c>
      <c r="F5538" t="s">
        <v>80</v>
      </c>
      <c r="G5538">
        <v>3000</v>
      </c>
      <c r="H5538">
        <v>9.67</v>
      </c>
      <c r="I5538">
        <v>29010</v>
      </c>
      <c r="J5538" t="s">
        <v>81</v>
      </c>
      <c r="K5538">
        <v>0.1213991069016878</v>
      </c>
      <c r="L5538">
        <v>12.139900000000001</v>
      </c>
      <c r="M5538" t="s">
        <v>82</v>
      </c>
    </row>
    <row r="5539" spans="1:13">
      <c r="A5539" t="s">
        <v>2339</v>
      </c>
      <c r="B5539" t="s">
        <v>2340</v>
      </c>
      <c r="C5539" t="str">
        <f>TEXT(D5539, "mmm")</f>
        <v>May</v>
      </c>
      <c r="D5539" s="1">
        <v>45418</v>
      </c>
      <c r="E5539" t="s">
        <v>2341</v>
      </c>
      <c r="F5539" t="s">
        <v>80</v>
      </c>
      <c r="G5539">
        <v>50000</v>
      </c>
      <c r="H5539">
        <v>8.35</v>
      </c>
      <c r="I5539">
        <v>417500</v>
      </c>
      <c r="J5539" t="s">
        <v>86</v>
      </c>
      <c r="K5539">
        <v>0.1131386035632844</v>
      </c>
      <c r="L5539">
        <v>11.3139</v>
      </c>
      <c r="M5539" t="s">
        <v>82</v>
      </c>
    </row>
    <row r="5540" spans="1:13">
      <c r="A5540" t="s">
        <v>1051</v>
      </c>
      <c r="B5540" t="s">
        <v>1052</v>
      </c>
      <c r="C5540" t="str">
        <f>TEXT(D5540, "mmm")</f>
        <v>May</v>
      </c>
      <c r="D5540" s="1">
        <v>45418</v>
      </c>
      <c r="E5540" t="s">
        <v>3297</v>
      </c>
      <c r="F5540" t="s">
        <v>118</v>
      </c>
      <c r="G5540">
        <v>300</v>
      </c>
      <c r="H5540">
        <v>42.73</v>
      </c>
      <c r="I5540">
        <v>12819</v>
      </c>
      <c r="J5540" t="s">
        <v>81</v>
      </c>
      <c r="K5540">
        <v>3.4958616842415413E-2</v>
      </c>
      <c r="L5540">
        <v>3.4958999999999998</v>
      </c>
      <c r="M5540" t="s">
        <v>82</v>
      </c>
    </row>
    <row r="5541" spans="1:13">
      <c r="A5541" t="s">
        <v>1934</v>
      </c>
      <c r="B5541" t="s">
        <v>1935</v>
      </c>
      <c r="C5541" t="str">
        <f>TEXT(D5541, "mmm")</f>
        <v>May</v>
      </c>
      <c r="D5541" s="1">
        <v>45418</v>
      </c>
      <c r="E5541" t="s">
        <v>1936</v>
      </c>
      <c r="F5541" t="s">
        <v>80</v>
      </c>
      <c r="G5541">
        <v>300</v>
      </c>
      <c r="H5541">
        <v>57.45</v>
      </c>
      <c r="I5541">
        <v>17235</v>
      </c>
      <c r="J5541" t="s">
        <v>81</v>
      </c>
      <c r="K5541">
        <v>2.0212754588762701E-2</v>
      </c>
      <c r="L5541">
        <v>2.0213000000000001</v>
      </c>
      <c r="M5541" t="s">
        <v>82</v>
      </c>
    </row>
    <row r="5542" spans="1:13">
      <c r="A5542" t="s">
        <v>1934</v>
      </c>
      <c r="B5542" t="s">
        <v>1935</v>
      </c>
      <c r="C5542" t="str">
        <f>TEXT(D5542, "mmm")</f>
        <v>May</v>
      </c>
      <c r="D5542" s="1">
        <v>45418</v>
      </c>
      <c r="E5542" t="s">
        <v>1936</v>
      </c>
      <c r="F5542" t="s">
        <v>80</v>
      </c>
      <c r="G5542">
        <v>1000</v>
      </c>
      <c r="H5542">
        <v>57.45</v>
      </c>
      <c r="I5542">
        <v>57450</v>
      </c>
      <c r="J5542" t="s">
        <v>81</v>
      </c>
      <c r="K5542">
        <v>2.0212754588762701E-2</v>
      </c>
      <c r="L5542">
        <v>2.0213000000000001</v>
      </c>
      <c r="M5542" t="s">
        <v>82</v>
      </c>
    </row>
    <row r="5543" spans="1:13">
      <c r="A5543" t="s">
        <v>1246</v>
      </c>
      <c r="B5543" t="s">
        <v>1247</v>
      </c>
      <c r="C5543" t="str">
        <f>TEXT(D5543, "mmm")</f>
        <v>May</v>
      </c>
      <c r="D5543" s="1">
        <v>45418</v>
      </c>
      <c r="E5543" t="s">
        <v>690</v>
      </c>
      <c r="F5543" t="s">
        <v>428</v>
      </c>
      <c r="G5543">
        <v>1211</v>
      </c>
      <c r="H5543">
        <v>30.04</v>
      </c>
      <c r="I5543">
        <v>36378.44</v>
      </c>
      <c r="J5543" t="s">
        <v>81</v>
      </c>
      <c r="K5543">
        <v>-5.7818668712387722E-2</v>
      </c>
      <c r="L5543">
        <v>-5.7819000000000003</v>
      </c>
      <c r="M5543" t="s">
        <v>82</v>
      </c>
    </row>
    <row r="5544" spans="1:13">
      <c r="A5544" t="s">
        <v>1246</v>
      </c>
      <c r="B5544" t="s">
        <v>1247</v>
      </c>
      <c r="C5544" t="str">
        <f>TEXT(D5544, "mmm")</f>
        <v>May</v>
      </c>
      <c r="D5544" s="1">
        <v>45418</v>
      </c>
      <c r="E5544" t="s">
        <v>685</v>
      </c>
      <c r="F5544" t="s">
        <v>428</v>
      </c>
      <c r="G5544">
        <v>1211</v>
      </c>
      <c r="H5544">
        <v>30.04</v>
      </c>
      <c r="I5544">
        <v>36378.44</v>
      </c>
      <c r="J5544" t="s">
        <v>81</v>
      </c>
      <c r="K5544">
        <v>-5.7818668712387722E-2</v>
      </c>
      <c r="L5544">
        <v>-5.7819000000000003</v>
      </c>
      <c r="M5544" t="s">
        <v>82</v>
      </c>
    </row>
    <row r="5545" spans="1:13">
      <c r="A5545" t="s">
        <v>1246</v>
      </c>
      <c r="B5545" t="s">
        <v>1247</v>
      </c>
      <c r="C5545" t="str">
        <f>TEXT(D5545, "mmm")</f>
        <v>May</v>
      </c>
      <c r="D5545" s="1">
        <v>45418</v>
      </c>
      <c r="E5545" t="s">
        <v>686</v>
      </c>
      <c r="F5545" t="s">
        <v>428</v>
      </c>
      <c r="G5545">
        <v>1211</v>
      </c>
      <c r="H5545">
        <v>30.04</v>
      </c>
      <c r="I5545">
        <v>36378.44</v>
      </c>
      <c r="J5545" t="s">
        <v>81</v>
      </c>
      <c r="K5545">
        <v>-5.7818668712387722E-2</v>
      </c>
      <c r="L5545">
        <v>-5.7819000000000003</v>
      </c>
      <c r="M5545" t="s">
        <v>82</v>
      </c>
    </row>
    <row r="5546" spans="1:13">
      <c r="A5546" t="s">
        <v>1246</v>
      </c>
      <c r="B5546" t="s">
        <v>1247</v>
      </c>
      <c r="C5546" t="str">
        <f>TEXT(D5546, "mmm")</f>
        <v>May</v>
      </c>
      <c r="D5546" s="1">
        <v>45418</v>
      </c>
      <c r="E5546" t="s">
        <v>691</v>
      </c>
      <c r="F5546" t="s">
        <v>428</v>
      </c>
      <c r="G5546">
        <v>1211</v>
      </c>
      <c r="H5546">
        <v>30.04</v>
      </c>
      <c r="I5546">
        <v>36378.44</v>
      </c>
      <c r="J5546" t="s">
        <v>81</v>
      </c>
      <c r="K5546">
        <v>-5.7818668712387722E-2</v>
      </c>
      <c r="L5546">
        <v>-5.7819000000000003</v>
      </c>
      <c r="M5546" t="s">
        <v>82</v>
      </c>
    </row>
    <row r="5547" spans="1:13">
      <c r="A5547" t="s">
        <v>1246</v>
      </c>
      <c r="B5547" t="s">
        <v>1247</v>
      </c>
      <c r="C5547" t="str">
        <f>TEXT(D5547, "mmm")</f>
        <v>May</v>
      </c>
      <c r="D5547" s="1">
        <v>45418</v>
      </c>
      <c r="E5547" t="s">
        <v>688</v>
      </c>
      <c r="F5547" t="s">
        <v>428</v>
      </c>
      <c r="G5547">
        <v>1211</v>
      </c>
      <c r="H5547">
        <v>30.04</v>
      </c>
      <c r="I5547">
        <v>36378.44</v>
      </c>
      <c r="J5547" t="s">
        <v>81</v>
      </c>
      <c r="K5547">
        <v>-5.7818668712387722E-2</v>
      </c>
      <c r="L5547">
        <v>-5.7819000000000003</v>
      </c>
      <c r="M5547" t="s">
        <v>82</v>
      </c>
    </row>
    <row r="5548" spans="1:13">
      <c r="A5548" t="s">
        <v>1246</v>
      </c>
      <c r="B5548" t="s">
        <v>1247</v>
      </c>
      <c r="C5548" t="str">
        <f>TEXT(D5548, "mmm")</f>
        <v>May</v>
      </c>
      <c r="D5548" s="1">
        <v>45418</v>
      </c>
      <c r="E5548" t="s">
        <v>689</v>
      </c>
      <c r="F5548" t="s">
        <v>428</v>
      </c>
      <c r="G5548">
        <v>1211</v>
      </c>
      <c r="H5548">
        <v>30.04</v>
      </c>
      <c r="I5548">
        <v>36378.44</v>
      </c>
      <c r="J5548" t="s">
        <v>81</v>
      </c>
      <c r="K5548">
        <v>-5.7818668712387722E-2</v>
      </c>
      <c r="L5548">
        <v>-5.7819000000000003</v>
      </c>
      <c r="M5548" t="s">
        <v>82</v>
      </c>
    </row>
    <row r="5549" spans="1:13">
      <c r="A5549" t="s">
        <v>1246</v>
      </c>
      <c r="B5549" t="s">
        <v>1247</v>
      </c>
      <c r="C5549" t="str">
        <f>TEXT(D5549, "mmm")</f>
        <v>May</v>
      </c>
      <c r="D5549" s="1">
        <v>45418</v>
      </c>
      <c r="E5549" t="s">
        <v>687</v>
      </c>
      <c r="F5549" t="s">
        <v>428</v>
      </c>
      <c r="G5549">
        <v>1211</v>
      </c>
      <c r="H5549">
        <v>30.04</v>
      </c>
      <c r="I5549">
        <v>36378.44</v>
      </c>
      <c r="J5549" t="s">
        <v>81</v>
      </c>
      <c r="K5549">
        <v>-5.7818668712387722E-2</v>
      </c>
      <c r="L5549">
        <v>-5.7819000000000003</v>
      </c>
      <c r="M5549" t="s">
        <v>82</v>
      </c>
    </row>
    <row r="5550" spans="1:13">
      <c r="A5550" t="s">
        <v>1246</v>
      </c>
      <c r="B5550" t="s">
        <v>1247</v>
      </c>
      <c r="C5550" t="str">
        <f>TEXT(D5550, "mmm")</f>
        <v>May</v>
      </c>
      <c r="D5550" s="1">
        <v>45418</v>
      </c>
      <c r="E5550" t="s">
        <v>1248</v>
      </c>
      <c r="F5550" t="s">
        <v>428</v>
      </c>
      <c r="G5550">
        <v>3347</v>
      </c>
      <c r="H5550">
        <v>30.04</v>
      </c>
      <c r="I5550">
        <v>100543.88</v>
      </c>
      <c r="J5550" t="s">
        <v>81</v>
      </c>
      <c r="K5550">
        <v>-5.7818668712387722E-2</v>
      </c>
      <c r="L5550">
        <v>-5.7819000000000003</v>
      </c>
      <c r="M5550" t="s">
        <v>82</v>
      </c>
    </row>
    <row r="5551" spans="1:13">
      <c r="A5551" t="s">
        <v>1246</v>
      </c>
      <c r="B5551" t="s">
        <v>1247</v>
      </c>
      <c r="C5551" t="str">
        <f>TEXT(D5551, "mmm")</f>
        <v>May</v>
      </c>
      <c r="D5551" s="1">
        <v>45418</v>
      </c>
      <c r="E5551" t="s">
        <v>690</v>
      </c>
      <c r="F5551" t="s">
        <v>428</v>
      </c>
      <c r="G5551">
        <v>3347</v>
      </c>
      <c r="H5551">
        <v>30.04</v>
      </c>
      <c r="I5551">
        <v>100543.88</v>
      </c>
      <c r="J5551" t="s">
        <v>81</v>
      </c>
      <c r="K5551">
        <v>-5.7818668712387722E-2</v>
      </c>
      <c r="L5551">
        <v>-5.7819000000000003</v>
      </c>
      <c r="M5551" t="s">
        <v>82</v>
      </c>
    </row>
    <row r="5552" spans="1:13">
      <c r="A5552" t="s">
        <v>1246</v>
      </c>
      <c r="B5552" t="s">
        <v>1247</v>
      </c>
      <c r="C5552" t="str">
        <f>TEXT(D5552, "mmm")</f>
        <v>May</v>
      </c>
      <c r="D5552" s="1">
        <v>45418</v>
      </c>
      <c r="E5552" t="s">
        <v>685</v>
      </c>
      <c r="F5552" t="s">
        <v>428</v>
      </c>
      <c r="G5552">
        <v>3347</v>
      </c>
      <c r="H5552">
        <v>30.04</v>
      </c>
      <c r="I5552">
        <v>100543.88</v>
      </c>
      <c r="J5552" t="s">
        <v>81</v>
      </c>
      <c r="K5552">
        <v>-5.7818668712387722E-2</v>
      </c>
      <c r="L5552">
        <v>-5.7819000000000003</v>
      </c>
      <c r="M5552" t="s">
        <v>82</v>
      </c>
    </row>
    <row r="5553" spans="1:13">
      <c r="A5553" t="s">
        <v>1246</v>
      </c>
      <c r="B5553" t="s">
        <v>1247</v>
      </c>
      <c r="C5553" t="str">
        <f>TEXT(D5553, "mmm")</f>
        <v>May</v>
      </c>
      <c r="D5553" s="1">
        <v>45418</v>
      </c>
      <c r="E5553" t="s">
        <v>686</v>
      </c>
      <c r="F5553" t="s">
        <v>428</v>
      </c>
      <c r="G5553">
        <v>3347</v>
      </c>
      <c r="H5553">
        <v>30.04</v>
      </c>
      <c r="I5553">
        <v>100543.88</v>
      </c>
      <c r="J5553" t="s">
        <v>81</v>
      </c>
      <c r="K5553">
        <v>-5.7818668712387722E-2</v>
      </c>
      <c r="L5553">
        <v>-5.7819000000000003</v>
      </c>
      <c r="M5553" t="s">
        <v>82</v>
      </c>
    </row>
    <row r="5554" spans="1:13">
      <c r="A5554" t="s">
        <v>1246</v>
      </c>
      <c r="B5554" t="s">
        <v>1247</v>
      </c>
      <c r="C5554" t="str">
        <f>TEXT(D5554, "mmm")</f>
        <v>May</v>
      </c>
      <c r="D5554" s="1">
        <v>45418</v>
      </c>
      <c r="E5554" t="s">
        <v>691</v>
      </c>
      <c r="F5554" t="s">
        <v>428</v>
      </c>
      <c r="G5554">
        <v>3347</v>
      </c>
      <c r="H5554">
        <v>30.04</v>
      </c>
      <c r="I5554">
        <v>100543.88</v>
      </c>
      <c r="J5554" t="s">
        <v>81</v>
      </c>
      <c r="K5554">
        <v>-5.7818668712387722E-2</v>
      </c>
      <c r="L5554">
        <v>-5.7819000000000003</v>
      </c>
      <c r="M5554" t="s">
        <v>82</v>
      </c>
    </row>
    <row r="5555" spans="1:13">
      <c r="A5555" t="s">
        <v>1246</v>
      </c>
      <c r="B5555" t="s">
        <v>1247</v>
      </c>
      <c r="C5555" t="str">
        <f>TEXT(D5555, "mmm")</f>
        <v>May</v>
      </c>
      <c r="D5555" s="1">
        <v>45418</v>
      </c>
      <c r="E5555" t="s">
        <v>688</v>
      </c>
      <c r="F5555" t="s">
        <v>428</v>
      </c>
      <c r="G5555">
        <v>3347</v>
      </c>
      <c r="H5555">
        <v>30.04</v>
      </c>
      <c r="I5555">
        <v>100543.88</v>
      </c>
      <c r="J5555" t="s">
        <v>81</v>
      </c>
      <c r="K5555">
        <v>-5.7818668712387722E-2</v>
      </c>
      <c r="L5555">
        <v>-5.7819000000000003</v>
      </c>
      <c r="M5555" t="s">
        <v>82</v>
      </c>
    </row>
    <row r="5556" spans="1:13">
      <c r="A5556" t="s">
        <v>1246</v>
      </c>
      <c r="B5556" t="s">
        <v>1247</v>
      </c>
      <c r="C5556" t="str">
        <f>TEXT(D5556, "mmm")</f>
        <v>May</v>
      </c>
      <c r="D5556" s="1">
        <v>45418</v>
      </c>
      <c r="E5556" t="s">
        <v>689</v>
      </c>
      <c r="F5556" t="s">
        <v>428</v>
      </c>
      <c r="G5556">
        <v>3347</v>
      </c>
      <c r="H5556">
        <v>30.04</v>
      </c>
      <c r="I5556">
        <v>100543.88</v>
      </c>
      <c r="J5556" t="s">
        <v>81</v>
      </c>
      <c r="K5556">
        <v>-5.7818668712387722E-2</v>
      </c>
      <c r="L5556">
        <v>-5.7819000000000003</v>
      </c>
      <c r="M5556" t="s">
        <v>82</v>
      </c>
    </row>
    <row r="5557" spans="1:13">
      <c r="A5557" t="s">
        <v>1246</v>
      </c>
      <c r="B5557" t="s">
        <v>1247</v>
      </c>
      <c r="C5557" t="str">
        <f>TEXT(D5557, "mmm")</f>
        <v>May</v>
      </c>
      <c r="D5557" s="1">
        <v>45418</v>
      </c>
      <c r="E5557" t="s">
        <v>687</v>
      </c>
      <c r="F5557" t="s">
        <v>428</v>
      </c>
      <c r="G5557">
        <v>3347</v>
      </c>
      <c r="H5557">
        <v>30.04</v>
      </c>
      <c r="I5557">
        <v>100543.88</v>
      </c>
      <c r="J5557" t="s">
        <v>81</v>
      </c>
      <c r="K5557">
        <v>-5.7818668712387722E-2</v>
      </c>
      <c r="L5557">
        <v>-5.7819000000000003</v>
      </c>
      <c r="M5557" t="s">
        <v>82</v>
      </c>
    </row>
    <row r="5558" spans="1:13">
      <c r="A5558" t="s">
        <v>1246</v>
      </c>
      <c r="B5558" t="s">
        <v>1247</v>
      </c>
      <c r="C5558" t="str">
        <f>TEXT(D5558, "mmm")</f>
        <v>May</v>
      </c>
      <c r="D5558" s="1">
        <v>45418</v>
      </c>
      <c r="E5558" t="s">
        <v>1248</v>
      </c>
      <c r="F5558" t="s">
        <v>428</v>
      </c>
      <c r="G5558">
        <v>3408</v>
      </c>
      <c r="H5558">
        <v>30.04</v>
      </c>
      <c r="I5558">
        <v>102376.32000000001</v>
      </c>
      <c r="J5558" t="s">
        <v>81</v>
      </c>
      <c r="K5558">
        <v>-5.7818668712387722E-2</v>
      </c>
      <c r="L5558">
        <v>-5.7819000000000003</v>
      </c>
      <c r="M5558" t="s">
        <v>82</v>
      </c>
    </row>
    <row r="5559" spans="1:13">
      <c r="A5559" t="s">
        <v>1246</v>
      </c>
      <c r="B5559" t="s">
        <v>1247</v>
      </c>
      <c r="C5559" t="str">
        <f>TEXT(D5559, "mmm")</f>
        <v>May</v>
      </c>
      <c r="D5559" s="1">
        <v>45418</v>
      </c>
      <c r="E5559" t="s">
        <v>690</v>
      </c>
      <c r="F5559" t="s">
        <v>428</v>
      </c>
      <c r="G5559">
        <v>3408</v>
      </c>
      <c r="H5559">
        <v>30.04</v>
      </c>
      <c r="I5559">
        <v>102376.32000000001</v>
      </c>
      <c r="J5559" t="s">
        <v>81</v>
      </c>
      <c r="K5559">
        <v>-5.7818668712387722E-2</v>
      </c>
      <c r="L5559">
        <v>-5.7819000000000003</v>
      </c>
      <c r="M5559" t="s">
        <v>82</v>
      </c>
    </row>
    <row r="5560" spans="1:13">
      <c r="A5560" t="s">
        <v>1246</v>
      </c>
      <c r="B5560" t="s">
        <v>1247</v>
      </c>
      <c r="C5560" t="str">
        <f>TEXT(D5560, "mmm")</f>
        <v>May</v>
      </c>
      <c r="D5560" s="1">
        <v>45418</v>
      </c>
      <c r="E5560" t="s">
        <v>685</v>
      </c>
      <c r="F5560" t="s">
        <v>428</v>
      </c>
      <c r="G5560">
        <v>3408</v>
      </c>
      <c r="H5560">
        <v>30.04</v>
      </c>
      <c r="I5560">
        <v>102376.32000000001</v>
      </c>
      <c r="J5560" t="s">
        <v>81</v>
      </c>
      <c r="K5560">
        <v>-5.7818668712387722E-2</v>
      </c>
      <c r="L5560">
        <v>-5.7819000000000003</v>
      </c>
      <c r="M5560" t="s">
        <v>82</v>
      </c>
    </row>
    <row r="5561" spans="1:13">
      <c r="A5561" t="s">
        <v>1246</v>
      </c>
      <c r="B5561" t="s">
        <v>1247</v>
      </c>
      <c r="C5561" t="str">
        <f>TEXT(D5561, "mmm")</f>
        <v>May</v>
      </c>
      <c r="D5561" s="1">
        <v>45418</v>
      </c>
      <c r="E5561" t="s">
        <v>686</v>
      </c>
      <c r="F5561" t="s">
        <v>428</v>
      </c>
      <c r="G5561">
        <v>3408</v>
      </c>
      <c r="H5561">
        <v>30.04</v>
      </c>
      <c r="I5561">
        <v>102376.32000000001</v>
      </c>
      <c r="J5561" t="s">
        <v>81</v>
      </c>
      <c r="K5561">
        <v>-5.7818668712387722E-2</v>
      </c>
      <c r="L5561">
        <v>-5.7819000000000003</v>
      </c>
      <c r="M5561" t="s">
        <v>82</v>
      </c>
    </row>
    <row r="5562" spans="1:13">
      <c r="A5562" t="s">
        <v>1246</v>
      </c>
      <c r="B5562" t="s">
        <v>1247</v>
      </c>
      <c r="C5562" t="str">
        <f>TEXT(D5562, "mmm")</f>
        <v>May</v>
      </c>
      <c r="D5562" s="1">
        <v>45418</v>
      </c>
      <c r="E5562" t="s">
        <v>691</v>
      </c>
      <c r="F5562" t="s">
        <v>428</v>
      </c>
      <c r="G5562">
        <v>3408</v>
      </c>
      <c r="H5562">
        <v>30.04</v>
      </c>
      <c r="I5562">
        <v>102376.32000000001</v>
      </c>
      <c r="J5562" t="s">
        <v>81</v>
      </c>
      <c r="K5562">
        <v>-5.7818668712387722E-2</v>
      </c>
      <c r="L5562">
        <v>-5.7819000000000003</v>
      </c>
      <c r="M5562" t="s">
        <v>82</v>
      </c>
    </row>
    <row r="5563" spans="1:13">
      <c r="A5563" t="s">
        <v>1246</v>
      </c>
      <c r="B5563" t="s">
        <v>1247</v>
      </c>
      <c r="C5563" t="str">
        <f>TEXT(D5563, "mmm")</f>
        <v>May</v>
      </c>
      <c r="D5563" s="1">
        <v>45418</v>
      </c>
      <c r="E5563" t="s">
        <v>688</v>
      </c>
      <c r="F5563" t="s">
        <v>428</v>
      </c>
      <c r="G5563">
        <v>3408</v>
      </c>
      <c r="H5563">
        <v>30.04</v>
      </c>
      <c r="I5563">
        <v>102376.32000000001</v>
      </c>
      <c r="J5563" t="s">
        <v>81</v>
      </c>
      <c r="K5563">
        <v>-5.7818668712387722E-2</v>
      </c>
      <c r="L5563">
        <v>-5.7819000000000003</v>
      </c>
      <c r="M5563" t="s">
        <v>82</v>
      </c>
    </row>
    <row r="5564" spans="1:13">
      <c r="A5564" t="s">
        <v>1246</v>
      </c>
      <c r="B5564" t="s">
        <v>1247</v>
      </c>
      <c r="C5564" t="str">
        <f>TEXT(D5564, "mmm")</f>
        <v>May</v>
      </c>
      <c r="D5564" s="1">
        <v>45418</v>
      </c>
      <c r="E5564" t="s">
        <v>689</v>
      </c>
      <c r="F5564" t="s">
        <v>428</v>
      </c>
      <c r="G5564">
        <v>3408</v>
      </c>
      <c r="H5564">
        <v>30.04</v>
      </c>
      <c r="I5564">
        <v>102376.32000000001</v>
      </c>
      <c r="J5564" t="s">
        <v>81</v>
      </c>
      <c r="K5564">
        <v>-5.7818668712387722E-2</v>
      </c>
      <c r="L5564">
        <v>-5.7819000000000003</v>
      </c>
      <c r="M5564" t="s">
        <v>82</v>
      </c>
    </row>
    <row r="5565" spans="1:13">
      <c r="A5565" t="s">
        <v>1246</v>
      </c>
      <c r="B5565" t="s">
        <v>1247</v>
      </c>
      <c r="C5565" t="str">
        <f>TEXT(D5565, "mmm")</f>
        <v>May</v>
      </c>
      <c r="D5565" s="1">
        <v>45418</v>
      </c>
      <c r="E5565" t="s">
        <v>687</v>
      </c>
      <c r="F5565" t="s">
        <v>428</v>
      </c>
      <c r="G5565">
        <v>3408</v>
      </c>
      <c r="H5565">
        <v>30.04</v>
      </c>
      <c r="I5565">
        <v>102376.32000000001</v>
      </c>
      <c r="J5565" t="s">
        <v>81</v>
      </c>
      <c r="K5565">
        <v>-5.7818668712387722E-2</v>
      </c>
      <c r="L5565">
        <v>-5.7819000000000003</v>
      </c>
      <c r="M5565" t="s">
        <v>82</v>
      </c>
    </row>
    <row r="5566" spans="1:13">
      <c r="A5566" t="s">
        <v>1246</v>
      </c>
      <c r="B5566" t="s">
        <v>1247</v>
      </c>
      <c r="C5566" t="str">
        <f>TEXT(D5566, "mmm")</f>
        <v>May</v>
      </c>
      <c r="D5566" s="1">
        <v>45418</v>
      </c>
      <c r="E5566" t="s">
        <v>1248</v>
      </c>
      <c r="F5566" t="s">
        <v>428</v>
      </c>
      <c r="G5566">
        <v>1211</v>
      </c>
      <c r="H5566">
        <v>30.04</v>
      </c>
      <c r="I5566">
        <v>36378.44</v>
      </c>
      <c r="J5566" t="s">
        <v>81</v>
      </c>
      <c r="K5566">
        <v>-5.7818668712387722E-2</v>
      </c>
      <c r="L5566">
        <v>-5.7819000000000003</v>
      </c>
      <c r="M5566" t="s">
        <v>82</v>
      </c>
    </row>
    <row r="5567" spans="1:13">
      <c r="A5567" t="s">
        <v>1742</v>
      </c>
      <c r="B5567" t="s">
        <v>1743</v>
      </c>
      <c r="C5567" t="str">
        <f>TEXT(D5567, "mmm")</f>
        <v>May</v>
      </c>
      <c r="D5567" s="1">
        <v>45418</v>
      </c>
      <c r="E5567" t="s">
        <v>109</v>
      </c>
      <c r="F5567" t="s">
        <v>101</v>
      </c>
      <c r="G5567">
        <v>6330</v>
      </c>
      <c r="H5567">
        <v>22.76</v>
      </c>
      <c r="I5567">
        <v>144070.79999999999</v>
      </c>
      <c r="J5567" t="s">
        <v>81</v>
      </c>
      <c r="K5567">
        <v>1.753615203400205E-2</v>
      </c>
      <c r="L5567">
        <v>1.7536</v>
      </c>
      <c r="M5567" t="s">
        <v>82</v>
      </c>
    </row>
    <row r="5568" spans="1:13">
      <c r="A5568" t="s">
        <v>1742</v>
      </c>
      <c r="B5568" t="s">
        <v>1743</v>
      </c>
      <c r="C5568" t="str">
        <f>TEXT(D5568, "mmm")</f>
        <v>May</v>
      </c>
      <c r="D5568" s="1">
        <v>45418</v>
      </c>
      <c r="E5568" t="s">
        <v>111</v>
      </c>
      <c r="F5568" t="s">
        <v>101</v>
      </c>
      <c r="G5568">
        <v>6330</v>
      </c>
      <c r="H5568">
        <v>22.76</v>
      </c>
      <c r="I5568">
        <v>144070.79999999999</v>
      </c>
      <c r="J5568" t="s">
        <v>81</v>
      </c>
      <c r="K5568">
        <v>1.753615203400205E-2</v>
      </c>
      <c r="L5568">
        <v>1.7536</v>
      </c>
      <c r="M5568" t="s">
        <v>82</v>
      </c>
    </row>
    <row r="5569" spans="1:13">
      <c r="A5569" t="s">
        <v>1742</v>
      </c>
      <c r="B5569" t="s">
        <v>1743</v>
      </c>
      <c r="C5569" t="str">
        <f>TEXT(D5569, "mmm")</f>
        <v>May</v>
      </c>
      <c r="D5569" s="1">
        <v>45418</v>
      </c>
      <c r="E5569" t="s">
        <v>110</v>
      </c>
      <c r="F5569" t="s">
        <v>101</v>
      </c>
      <c r="G5569">
        <v>6330</v>
      </c>
      <c r="H5569">
        <v>22.76</v>
      </c>
      <c r="I5569">
        <v>144070.79999999999</v>
      </c>
      <c r="J5569" t="s">
        <v>81</v>
      </c>
      <c r="K5569">
        <v>1.753615203400205E-2</v>
      </c>
      <c r="L5569">
        <v>1.7536</v>
      </c>
      <c r="M5569" t="s">
        <v>82</v>
      </c>
    </row>
    <row r="5570" spans="1:13">
      <c r="A5570" t="s">
        <v>2059</v>
      </c>
      <c r="B5570" t="s">
        <v>2060</v>
      </c>
      <c r="C5570" t="str">
        <f>TEXT(D5570, "mmm")</f>
        <v>May</v>
      </c>
      <c r="D5570" s="1">
        <v>45418</v>
      </c>
      <c r="E5570" t="s">
        <v>102</v>
      </c>
      <c r="F5570" t="s">
        <v>101</v>
      </c>
      <c r="G5570">
        <v>48288</v>
      </c>
      <c r="H5570">
        <v>10.32</v>
      </c>
      <c r="I5570">
        <v>498332.15999999997</v>
      </c>
      <c r="J5570" t="s">
        <v>81</v>
      </c>
      <c r="K5570">
        <v>2.546921190319917E-2</v>
      </c>
      <c r="L5570">
        <v>2.5468999999999999</v>
      </c>
      <c r="M5570" t="s">
        <v>82</v>
      </c>
    </row>
    <row r="5571" spans="1:13">
      <c r="A5571" t="s">
        <v>2059</v>
      </c>
      <c r="B5571" t="s">
        <v>2060</v>
      </c>
      <c r="C5571" t="str">
        <f>TEXT(D5571, "mmm")</f>
        <v>May</v>
      </c>
      <c r="D5571" s="1">
        <v>45418</v>
      </c>
      <c r="E5571" t="s">
        <v>100</v>
      </c>
      <c r="F5571" t="s">
        <v>101</v>
      </c>
      <c r="G5571">
        <v>48288</v>
      </c>
      <c r="H5571">
        <v>10.32</v>
      </c>
      <c r="I5571">
        <v>498332.15999999997</v>
      </c>
      <c r="J5571" t="s">
        <v>81</v>
      </c>
      <c r="K5571">
        <v>2.546921190319917E-2</v>
      </c>
      <c r="L5571">
        <v>2.5468999999999999</v>
      </c>
      <c r="M5571" t="s">
        <v>82</v>
      </c>
    </row>
    <row r="5572" spans="1:13">
      <c r="A5572" t="s">
        <v>2339</v>
      </c>
      <c r="B5572" t="s">
        <v>2340</v>
      </c>
      <c r="C5572" t="str">
        <f>TEXT(D5572, "mmm")</f>
        <v>May</v>
      </c>
      <c r="D5572" s="1">
        <v>45418</v>
      </c>
      <c r="E5572" t="s">
        <v>3351</v>
      </c>
      <c r="F5572" t="s">
        <v>128</v>
      </c>
      <c r="G5572">
        <v>5000</v>
      </c>
      <c r="H5572">
        <v>8.19</v>
      </c>
      <c r="I5572">
        <v>40950</v>
      </c>
      <c r="J5572" t="s">
        <v>81</v>
      </c>
      <c r="K5572">
        <v>0.1131386035632844</v>
      </c>
      <c r="L5572">
        <v>11.3139</v>
      </c>
      <c r="M5572" t="s">
        <v>82</v>
      </c>
    </row>
    <row r="5573" spans="1:13">
      <c r="A5573" t="s">
        <v>123</v>
      </c>
      <c r="B5573" t="s">
        <v>124</v>
      </c>
      <c r="C5573" t="str">
        <f>TEXT(D5573, "mmm")</f>
        <v>May</v>
      </c>
      <c r="D5573" s="1">
        <v>45418</v>
      </c>
      <c r="E5573" t="s">
        <v>100</v>
      </c>
      <c r="F5573" t="s">
        <v>101</v>
      </c>
      <c r="G5573">
        <v>10713</v>
      </c>
      <c r="H5573">
        <v>13.62</v>
      </c>
      <c r="I5573">
        <v>145911.06</v>
      </c>
      <c r="J5573" t="s">
        <v>81</v>
      </c>
      <c r="K5573">
        <v>3.6576377323811471E-2</v>
      </c>
      <c r="L5573">
        <v>3.6576</v>
      </c>
      <c r="M5573" t="s">
        <v>82</v>
      </c>
    </row>
    <row r="5574" spans="1:13">
      <c r="A5574" t="s">
        <v>123</v>
      </c>
      <c r="B5574" t="s">
        <v>124</v>
      </c>
      <c r="C5574" t="str">
        <f>TEXT(D5574, "mmm")</f>
        <v>May</v>
      </c>
      <c r="D5574" s="1">
        <v>45418</v>
      </c>
      <c r="E5574" t="s">
        <v>102</v>
      </c>
      <c r="F5574" t="s">
        <v>101</v>
      </c>
      <c r="G5574">
        <v>10713</v>
      </c>
      <c r="H5574">
        <v>13.62</v>
      </c>
      <c r="I5574">
        <v>145911.06</v>
      </c>
      <c r="J5574" t="s">
        <v>81</v>
      </c>
      <c r="K5574">
        <v>3.6576377323811471E-2</v>
      </c>
      <c r="L5574">
        <v>3.6576</v>
      </c>
      <c r="M5574" t="s">
        <v>82</v>
      </c>
    </row>
    <row r="5575" spans="1:13">
      <c r="A5575" t="s">
        <v>3333</v>
      </c>
      <c r="B5575" t="s">
        <v>3334</v>
      </c>
      <c r="C5575" t="str">
        <f>TEXT(D5575, "mmm")</f>
        <v>May</v>
      </c>
      <c r="D5575" s="1">
        <v>45418</v>
      </c>
      <c r="E5575" t="s">
        <v>3352</v>
      </c>
      <c r="F5575" t="s">
        <v>118</v>
      </c>
      <c r="G5575">
        <v>20000</v>
      </c>
      <c r="H5575">
        <v>1.73</v>
      </c>
      <c r="I5575">
        <v>34600</v>
      </c>
      <c r="J5575" t="s">
        <v>81</v>
      </c>
      <c r="K5575">
        <v>0.19371728336878721</v>
      </c>
      <c r="L5575">
        <v>19.371700000000001</v>
      </c>
      <c r="M5575" t="s">
        <v>82</v>
      </c>
    </row>
    <row r="5576" spans="1:13">
      <c r="A5576" t="s">
        <v>692</v>
      </c>
      <c r="B5576" t="s">
        <v>693</v>
      </c>
      <c r="C5576" t="str">
        <f>TEXT(D5576, "mmm")</f>
        <v>May</v>
      </c>
      <c r="D5576" s="1">
        <v>45418</v>
      </c>
      <c r="E5576" t="s">
        <v>3353</v>
      </c>
      <c r="F5576" t="s">
        <v>80</v>
      </c>
      <c r="G5576">
        <v>531</v>
      </c>
      <c r="H5576">
        <v>38.06</v>
      </c>
      <c r="I5576">
        <v>20209.86</v>
      </c>
      <c r="J5576" t="s">
        <v>86</v>
      </c>
      <c r="K5576">
        <v>-1.259521310917688E-2</v>
      </c>
      <c r="L5576">
        <v>-1.2595000000000001</v>
      </c>
      <c r="M5576" t="s">
        <v>82</v>
      </c>
    </row>
    <row r="5577" spans="1:13">
      <c r="A5577" t="s">
        <v>1097</v>
      </c>
      <c r="B5577" t="s">
        <v>1098</v>
      </c>
      <c r="C5577" t="str">
        <f>TEXT(D5577, "mmm")</f>
        <v>May</v>
      </c>
      <c r="D5577" s="1">
        <v>45418</v>
      </c>
      <c r="E5577" t="s">
        <v>1099</v>
      </c>
      <c r="F5577" t="s">
        <v>80</v>
      </c>
      <c r="G5577">
        <v>86.65</v>
      </c>
      <c r="H5577">
        <v>119.95</v>
      </c>
      <c r="I5577">
        <v>10393.6675</v>
      </c>
      <c r="J5577" t="s">
        <v>81</v>
      </c>
      <c r="K5577">
        <v>3.6795609859395562E-2</v>
      </c>
      <c r="L5577">
        <v>3.6796000000000002</v>
      </c>
      <c r="M5577" t="s">
        <v>82</v>
      </c>
    </row>
    <row r="5578" spans="1:13">
      <c r="A5578" t="s">
        <v>1097</v>
      </c>
      <c r="B5578" t="s">
        <v>1098</v>
      </c>
      <c r="C5578" t="str">
        <f>TEXT(D5578, "mmm")</f>
        <v>May</v>
      </c>
      <c r="D5578" s="1">
        <v>45418</v>
      </c>
      <c r="E5578" t="s">
        <v>1099</v>
      </c>
      <c r="F5578" t="s">
        <v>80</v>
      </c>
      <c r="G5578">
        <v>132.57</v>
      </c>
      <c r="H5578">
        <v>119.17</v>
      </c>
      <c r="I5578">
        <v>15798.366900000001</v>
      </c>
      <c r="J5578" t="s">
        <v>81</v>
      </c>
      <c r="K5578">
        <v>3.6795609859395562E-2</v>
      </c>
      <c r="L5578">
        <v>3.6796000000000002</v>
      </c>
      <c r="M5578" t="s">
        <v>82</v>
      </c>
    </row>
    <row r="5579" spans="1:13">
      <c r="A5579" t="s">
        <v>3354</v>
      </c>
      <c r="B5579" t="s">
        <v>3355</v>
      </c>
      <c r="C5579" t="str">
        <f>TEXT(D5579, "mmm")</f>
        <v>May</v>
      </c>
      <c r="D5579" s="1">
        <v>45418</v>
      </c>
      <c r="E5579" t="s">
        <v>3356</v>
      </c>
      <c r="F5579" t="s">
        <v>80</v>
      </c>
      <c r="G5579">
        <v>20000</v>
      </c>
      <c r="H5579">
        <v>15.37</v>
      </c>
      <c r="I5579">
        <v>307400</v>
      </c>
      <c r="J5579" t="s">
        <v>81</v>
      </c>
      <c r="K5579">
        <v>5.5807957097156358E-2</v>
      </c>
      <c r="L5579">
        <v>5.5808</v>
      </c>
      <c r="M5579" t="s">
        <v>82</v>
      </c>
    </row>
    <row r="5580" spans="1:13">
      <c r="A5580" t="s">
        <v>1094</v>
      </c>
      <c r="B5580" t="s">
        <v>1095</v>
      </c>
      <c r="C5580" t="str">
        <f>TEXT(D5580, "mmm")</f>
        <v>May</v>
      </c>
      <c r="D5580" s="1">
        <v>45418</v>
      </c>
      <c r="E5580" t="s">
        <v>1096</v>
      </c>
      <c r="F5580" t="s">
        <v>128</v>
      </c>
      <c r="G5580">
        <v>330</v>
      </c>
      <c r="H5580">
        <v>39</v>
      </c>
      <c r="I5580">
        <v>12870</v>
      </c>
      <c r="J5580" t="s">
        <v>81</v>
      </c>
      <c r="K5580">
        <v>3.4736798105087667E-2</v>
      </c>
      <c r="L5580">
        <v>3.4737</v>
      </c>
      <c r="M5580" t="s">
        <v>82</v>
      </c>
    </row>
    <row r="5581" spans="1:13">
      <c r="A5581" t="s">
        <v>256</v>
      </c>
      <c r="B5581" t="s">
        <v>257</v>
      </c>
      <c r="C5581" t="str">
        <f>TEXT(D5581, "mmm")</f>
        <v>May</v>
      </c>
      <c r="D5581" s="1">
        <v>45418</v>
      </c>
      <c r="E5581" t="s">
        <v>259</v>
      </c>
      <c r="F5581" t="s">
        <v>101</v>
      </c>
      <c r="G5581">
        <v>207153</v>
      </c>
      <c r="H5581">
        <v>12.36</v>
      </c>
      <c r="I5581">
        <v>2560411.08</v>
      </c>
      <c r="J5581" t="s">
        <v>81</v>
      </c>
      <c r="K5581">
        <v>8.3928620541583232E-2</v>
      </c>
      <c r="L5581">
        <v>8.3928999999999991</v>
      </c>
      <c r="M5581" t="s">
        <v>82</v>
      </c>
    </row>
    <row r="5582" spans="1:13">
      <c r="A5582" t="s">
        <v>256</v>
      </c>
      <c r="B5582" t="s">
        <v>257</v>
      </c>
      <c r="C5582" t="str">
        <f>TEXT(D5582, "mmm")</f>
        <v>May</v>
      </c>
      <c r="D5582" s="1">
        <v>45418</v>
      </c>
      <c r="E5582" t="s">
        <v>258</v>
      </c>
      <c r="F5582" t="s">
        <v>101</v>
      </c>
      <c r="G5582">
        <v>207153</v>
      </c>
      <c r="H5582">
        <v>12.36</v>
      </c>
      <c r="I5582">
        <v>2560411.08</v>
      </c>
      <c r="J5582" t="s">
        <v>81</v>
      </c>
      <c r="K5582">
        <v>8.3928620541583232E-2</v>
      </c>
      <c r="L5582">
        <v>8.3928999999999991</v>
      </c>
      <c r="M5582" t="s">
        <v>82</v>
      </c>
    </row>
    <row r="5583" spans="1:13">
      <c r="A5583" t="s">
        <v>256</v>
      </c>
      <c r="B5583" t="s">
        <v>257</v>
      </c>
      <c r="C5583" t="str">
        <f>TEXT(D5583, "mmm")</f>
        <v>May</v>
      </c>
      <c r="D5583" s="1">
        <v>45418</v>
      </c>
      <c r="E5583" t="s">
        <v>260</v>
      </c>
      <c r="F5583" t="s">
        <v>101</v>
      </c>
      <c r="G5583">
        <v>207153</v>
      </c>
      <c r="H5583">
        <v>12.36</v>
      </c>
      <c r="I5583">
        <v>2560411.08</v>
      </c>
      <c r="J5583" t="s">
        <v>81</v>
      </c>
      <c r="K5583">
        <v>8.3928620541583232E-2</v>
      </c>
      <c r="L5583">
        <v>8.3928999999999991</v>
      </c>
      <c r="M5583" t="s">
        <v>82</v>
      </c>
    </row>
    <row r="5584" spans="1:13">
      <c r="A5584" t="s">
        <v>256</v>
      </c>
      <c r="B5584" t="s">
        <v>257</v>
      </c>
      <c r="C5584" t="str">
        <f>TEXT(D5584, "mmm")</f>
        <v>May</v>
      </c>
      <c r="D5584" s="1">
        <v>45418</v>
      </c>
      <c r="E5584" t="s">
        <v>259</v>
      </c>
      <c r="F5584" t="s">
        <v>101</v>
      </c>
      <c r="G5584">
        <v>642847</v>
      </c>
      <c r="H5584">
        <v>11.7</v>
      </c>
      <c r="I5584">
        <v>7521309.8999999994</v>
      </c>
      <c r="J5584" t="s">
        <v>86</v>
      </c>
      <c r="K5584">
        <v>8.3928620541583232E-2</v>
      </c>
      <c r="L5584">
        <v>8.3928999999999991</v>
      </c>
      <c r="M5584" t="s">
        <v>82</v>
      </c>
    </row>
    <row r="5585" spans="1:13">
      <c r="A5585" t="s">
        <v>256</v>
      </c>
      <c r="B5585" t="s">
        <v>257</v>
      </c>
      <c r="C5585" t="str">
        <f>TEXT(D5585, "mmm")</f>
        <v>May</v>
      </c>
      <c r="D5585" s="1">
        <v>45418</v>
      </c>
      <c r="E5585" t="s">
        <v>258</v>
      </c>
      <c r="F5585" t="s">
        <v>101</v>
      </c>
      <c r="G5585">
        <v>642847</v>
      </c>
      <c r="H5585">
        <v>11.7</v>
      </c>
      <c r="I5585">
        <v>7521309.8999999994</v>
      </c>
      <c r="J5585" t="s">
        <v>86</v>
      </c>
      <c r="K5585">
        <v>8.3928620541583232E-2</v>
      </c>
      <c r="L5585">
        <v>8.3928999999999991</v>
      </c>
      <c r="M5585" t="s">
        <v>82</v>
      </c>
    </row>
    <row r="5586" spans="1:13">
      <c r="A5586" t="s">
        <v>256</v>
      </c>
      <c r="B5586" t="s">
        <v>257</v>
      </c>
      <c r="C5586" t="str">
        <f>TEXT(D5586, "mmm")</f>
        <v>May</v>
      </c>
      <c r="D5586" s="1">
        <v>45418</v>
      </c>
      <c r="E5586" t="s">
        <v>260</v>
      </c>
      <c r="F5586" t="s">
        <v>101</v>
      </c>
      <c r="G5586">
        <v>642847</v>
      </c>
      <c r="H5586">
        <v>11.7</v>
      </c>
      <c r="I5586">
        <v>7521309.8999999994</v>
      </c>
      <c r="J5586" t="s">
        <v>86</v>
      </c>
      <c r="K5586">
        <v>8.3928620541583232E-2</v>
      </c>
      <c r="L5586">
        <v>8.3928999999999991</v>
      </c>
      <c r="M5586" t="s">
        <v>82</v>
      </c>
    </row>
    <row r="5587" spans="1:13">
      <c r="A5587" t="s">
        <v>2546</v>
      </c>
      <c r="B5587" t="s">
        <v>2547</v>
      </c>
      <c r="C5587" t="str">
        <f>TEXT(D5587, "mmm")</f>
        <v>May</v>
      </c>
      <c r="D5587" s="1">
        <v>45418</v>
      </c>
      <c r="E5587" t="s">
        <v>100</v>
      </c>
      <c r="F5587" t="s">
        <v>101</v>
      </c>
      <c r="G5587">
        <v>8397</v>
      </c>
      <c r="H5587">
        <v>17.84</v>
      </c>
      <c r="I5587">
        <v>149802.48000000001</v>
      </c>
      <c r="J5587" t="s">
        <v>81</v>
      </c>
      <c r="K5587">
        <v>6.8949878401789455E-2</v>
      </c>
      <c r="L5587">
        <v>6.8949999999999996</v>
      </c>
      <c r="M5587" t="s">
        <v>82</v>
      </c>
    </row>
    <row r="5588" spans="1:13">
      <c r="A5588" t="s">
        <v>2546</v>
      </c>
      <c r="B5588" t="s">
        <v>2547</v>
      </c>
      <c r="C5588" t="str">
        <f>TEXT(D5588, "mmm")</f>
        <v>May</v>
      </c>
      <c r="D5588" s="1">
        <v>45418</v>
      </c>
      <c r="E5588" t="s">
        <v>102</v>
      </c>
      <c r="F5588" t="s">
        <v>101</v>
      </c>
      <c r="G5588">
        <v>8397</v>
      </c>
      <c r="H5588">
        <v>17.84</v>
      </c>
      <c r="I5588">
        <v>149802.48000000001</v>
      </c>
      <c r="J5588" t="s">
        <v>81</v>
      </c>
      <c r="K5588">
        <v>6.8949878401789455E-2</v>
      </c>
      <c r="L5588">
        <v>6.8949999999999996</v>
      </c>
      <c r="M5588" t="s">
        <v>82</v>
      </c>
    </row>
    <row r="5589" spans="1:13">
      <c r="A5589" t="s">
        <v>646</v>
      </c>
      <c r="B5589" t="s">
        <v>647</v>
      </c>
      <c r="C5589" t="str">
        <f>TEXT(D5589, "mmm")</f>
        <v>May</v>
      </c>
      <c r="D5589" s="1">
        <v>45418</v>
      </c>
      <c r="E5589" t="s">
        <v>3357</v>
      </c>
      <c r="F5589" t="s">
        <v>80</v>
      </c>
      <c r="G5589">
        <v>3051</v>
      </c>
      <c r="H5589">
        <v>32.03</v>
      </c>
      <c r="I5589">
        <v>97723.53</v>
      </c>
      <c r="J5589" t="s">
        <v>86</v>
      </c>
      <c r="K5589">
        <v>4.0879518655865699E-2</v>
      </c>
      <c r="L5589">
        <v>4.0880000000000001</v>
      </c>
      <c r="M5589" t="s">
        <v>82</v>
      </c>
    </row>
    <row r="5590" spans="1:13">
      <c r="A5590" t="s">
        <v>3358</v>
      </c>
      <c r="B5590" t="s">
        <v>3359</v>
      </c>
      <c r="C5590" t="str">
        <f>TEXT(D5590, "mmm")</f>
        <v>May</v>
      </c>
      <c r="D5590" s="1">
        <v>45418</v>
      </c>
      <c r="E5590" t="s">
        <v>3360</v>
      </c>
      <c r="F5590" t="s">
        <v>80</v>
      </c>
      <c r="G5590">
        <v>2000</v>
      </c>
      <c r="H5590">
        <v>10.94</v>
      </c>
      <c r="I5590">
        <v>21880</v>
      </c>
      <c r="J5590" t="s">
        <v>86</v>
      </c>
      <c r="K5590">
        <v>4.2009139418776043E-2</v>
      </c>
      <c r="L5590">
        <v>4.2008999999999999</v>
      </c>
      <c r="M5590" t="s">
        <v>82</v>
      </c>
    </row>
    <row r="5591" spans="1:13">
      <c r="A5591" t="s">
        <v>2394</v>
      </c>
      <c r="B5591" t="s">
        <v>2395</v>
      </c>
      <c r="C5591" t="str">
        <f>TEXT(D5591, "mmm")</f>
        <v>May</v>
      </c>
      <c r="D5591" s="1">
        <v>45418</v>
      </c>
      <c r="E5591" t="s">
        <v>2396</v>
      </c>
      <c r="F5591" t="s">
        <v>118</v>
      </c>
      <c r="G5591">
        <v>30865</v>
      </c>
      <c r="H5591">
        <v>0.41</v>
      </c>
      <c r="I5591">
        <v>12654.65</v>
      </c>
      <c r="J5591" t="s">
        <v>81</v>
      </c>
      <c r="K5591">
        <v>-2.3809523809523839E-2</v>
      </c>
      <c r="L5591">
        <v>-2.3809999999999998</v>
      </c>
      <c r="M5591" t="s">
        <v>82</v>
      </c>
    </row>
    <row r="5592" spans="1:13">
      <c r="A5592" t="s">
        <v>3354</v>
      </c>
      <c r="B5592" t="s">
        <v>3355</v>
      </c>
      <c r="C5592" t="str">
        <f>TEXT(D5592, "mmm")</f>
        <v>May</v>
      </c>
      <c r="D5592" s="1">
        <v>45418</v>
      </c>
      <c r="E5592" t="s">
        <v>3361</v>
      </c>
      <c r="F5592" t="s">
        <v>118</v>
      </c>
      <c r="G5592">
        <v>16157</v>
      </c>
      <c r="H5592">
        <v>15.47</v>
      </c>
      <c r="I5592">
        <v>249948.79</v>
      </c>
      <c r="J5592" t="s">
        <v>81</v>
      </c>
      <c r="K5592">
        <v>5.5807957097156358E-2</v>
      </c>
      <c r="L5592">
        <v>5.5808</v>
      </c>
      <c r="M5592" t="s">
        <v>82</v>
      </c>
    </row>
    <row r="5593" spans="1:13">
      <c r="A5593" t="s">
        <v>3362</v>
      </c>
      <c r="B5593" t="s">
        <v>3363</v>
      </c>
      <c r="C5593" t="str">
        <f>TEXT(D5593, "mmm")</f>
        <v>May</v>
      </c>
      <c r="D5593" s="1">
        <v>45418</v>
      </c>
      <c r="E5593" t="s">
        <v>3364</v>
      </c>
      <c r="F5593" t="s">
        <v>128</v>
      </c>
      <c r="G5593">
        <v>140000</v>
      </c>
      <c r="H5593">
        <v>14.26</v>
      </c>
      <c r="I5593">
        <v>1996400</v>
      </c>
      <c r="J5593" t="s">
        <v>86</v>
      </c>
      <c r="K5593">
        <v>4.7869849751415387E-2</v>
      </c>
      <c r="L5593">
        <v>4.7869999999999999</v>
      </c>
      <c r="M5593" t="s">
        <v>82</v>
      </c>
    </row>
    <row r="5594" spans="1:13">
      <c r="A5594" t="s">
        <v>3365</v>
      </c>
      <c r="B5594" t="s">
        <v>3366</v>
      </c>
      <c r="C5594" t="str">
        <f>TEXT(D5594, "mmm")</f>
        <v>May</v>
      </c>
      <c r="D5594" s="1">
        <v>45419</v>
      </c>
      <c r="E5594" t="s">
        <v>3367</v>
      </c>
      <c r="F5594" t="s">
        <v>128</v>
      </c>
      <c r="G5594">
        <v>20700</v>
      </c>
      <c r="H5594">
        <v>24.14</v>
      </c>
      <c r="I5594">
        <v>499698</v>
      </c>
      <c r="J5594" t="s">
        <v>86</v>
      </c>
      <c r="K5594">
        <v>0.16986302474297821</v>
      </c>
      <c r="L5594">
        <v>16.9863</v>
      </c>
      <c r="M5594" t="s">
        <v>82</v>
      </c>
    </row>
    <row r="5595" spans="1:13">
      <c r="A5595" t="s">
        <v>2032</v>
      </c>
      <c r="B5595" t="s">
        <v>2033</v>
      </c>
      <c r="C5595" t="str">
        <f>TEXT(D5595, "mmm")</f>
        <v>May</v>
      </c>
      <c r="D5595" s="1">
        <v>45419</v>
      </c>
      <c r="E5595" t="s">
        <v>3368</v>
      </c>
      <c r="F5595" t="s">
        <v>118</v>
      </c>
      <c r="G5595">
        <v>600</v>
      </c>
      <c r="H5595">
        <v>20.84</v>
      </c>
      <c r="I5595">
        <v>12504</v>
      </c>
      <c r="J5595" t="s">
        <v>81</v>
      </c>
      <c r="K5595">
        <v>3.9922744627597373E-2</v>
      </c>
      <c r="L5595">
        <v>3.9923000000000002</v>
      </c>
      <c r="M5595" t="s">
        <v>82</v>
      </c>
    </row>
    <row r="5596" spans="1:13">
      <c r="A5596" t="s">
        <v>3369</v>
      </c>
      <c r="B5596" t="s">
        <v>3370</v>
      </c>
      <c r="C5596" t="str">
        <f>TEXT(D5596, "mmm")</f>
        <v>May</v>
      </c>
      <c r="D5596" s="1">
        <v>45419</v>
      </c>
      <c r="E5596" t="s">
        <v>3371</v>
      </c>
      <c r="F5596" t="s">
        <v>80</v>
      </c>
      <c r="G5596">
        <v>17200</v>
      </c>
      <c r="H5596">
        <v>5.84</v>
      </c>
      <c r="I5596">
        <v>100448</v>
      </c>
      <c r="J5596" t="s">
        <v>86</v>
      </c>
      <c r="K5596">
        <v>0.1462584421665469</v>
      </c>
      <c r="L5596">
        <v>14.6258</v>
      </c>
      <c r="M5596" t="s">
        <v>82</v>
      </c>
    </row>
    <row r="5597" spans="1:13">
      <c r="A5597" t="s">
        <v>3369</v>
      </c>
      <c r="B5597" t="s">
        <v>3370</v>
      </c>
      <c r="C5597" t="str">
        <f>TEXT(D5597, "mmm")</f>
        <v>May</v>
      </c>
      <c r="D5597" s="1">
        <v>45419</v>
      </c>
      <c r="E5597" t="s">
        <v>3371</v>
      </c>
      <c r="F5597" t="s">
        <v>80</v>
      </c>
      <c r="G5597">
        <v>8550</v>
      </c>
      <c r="H5597">
        <v>5.84</v>
      </c>
      <c r="I5597">
        <v>49932</v>
      </c>
      <c r="J5597" t="s">
        <v>81</v>
      </c>
      <c r="K5597">
        <v>0.1462584421665469</v>
      </c>
      <c r="L5597">
        <v>14.6258</v>
      </c>
      <c r="M5597" t="s">
        <v>82</v>
      </c>
    </row>
    <row r="5598" spans="1:13">
      <c r="A5598" t="s">
        <v>1048</v>
      </c>
      <c r="B5598" t="s">
        <v>1049</v>
      </c>
      <c r="C5598" t="str">
        <f>TEXT(D5598, "mmm")</f>
        <v>May</v>
      </c>
      <c r="D5598" s="1">
        <v>45419</v>
      </c>
      <c r="E5598" t="s">
        <v>3327</v>
      </c>
      <c r="F5598" t="s">
        <v>101</v>
      </c>
      <c r="G5598">
        <v>996300</v>
      </c>
      <c r="H5598">
        <v>10.43</v>
      </c>
      <c r="I5598">
        <v>10391409</v>
      </c>
      <c r="J5598" t="s">
        <v>86</v>
      </c>
      <c r="K5598">
        <v>0.2160312197973471</v>
      </c>
      <c r="L5598">
        <v>21.603100000000001</v>
      </c>
      <c r="M5598" t="s">
        <v>82</v>
      </c>
    </row>
    <row r="5599" spans="1:13">
      <c r="A5599" t="s">
        <v>1048</v>
      </c>
      <c r="B5599" t="s">
        <v>1049</v>
      </c>
      <c r="C5599" t="str">
        <f>TEXT(D5599, "mmm")</f>
        <v>May</v>
      </c>
      <c r="D5599" s="1">
        <v>45419</v>
      </c>
      <c r="E5599" t="s">
        <v>3328</v>
      </c>
      <c r="F5599" t="s">
        <v>101</v>
      </c>
      <c r="G5599">
        <v>996300</v>
      </c>
      <c r="H5599">
        <v>10.43</v>
      </c>
      <c r="I5599">
        <v>10391409</v>
      </c>
      <c r="J5599" t="s">
        <v>86</v>
      </c>
      <c r="K5599">
        <v>0.2160312197973471</v>
      </c>
      <c r="L5599">
        <v>21.603100000000001</v>
      </c>
      <c r="M5599" t="s">
        <v>82</v>
      </c>
    </row>
    <row r="5600" spans="1:13">
      <c r="A5600" t="s">
        <v>1982</v>
      </c>
      <c r="B5600" t="s">
        <v>1983</v>
      </c>
      <c r="C5600" t="str">
        <f>TEXT(D5600, "mmm")</f>
        <v>May</v>
      </c>
      <c r="D5600" s="1">
        <v>45419</v>
      </c>
      <c r="E5600" t="s">
        <v>1984</v>
      </c>
      <c r="F5600" t="s">
        <v>80</v>
      </c>
      <c r="G5600">
        <v>1000</v>
      </c>
      <c r="H5600">
        <v>84.32</v>
      </c>
      <c r="I5600">
        <v>84320</v>
      </c>
      <c r="J5600" t="s">
        <v>81</v>
      </c>
      <c r="K5600">
        <v>-2.9138800835961431E-2</v>
      </c>
      <c r="L5600">
        <v>-2.9138999999999999</v>
      </c>
      <c r="M5600" t="s">
        <v>82</v>
      </c>
    </row>
    <row r="5601" spans="1:13">
      <c r="A5601" t="s">
        <v>3372</v>
      </c>
      <c r="B5601" t="s">
        <v>3373</v>
      </c>
      <c r="C5601" t="str">
        <f>TEXT(D5601, "mmm")</f>
        <v>May</v>
      </c>
      <c r="D5601" s="1">
        <v>45419</v>
      </c>
      <c r="E5601" t="s">
        <v>3374</v>
      </c>
      <c r="F5601" t="s">
        <v>80</v>
      </c>
      <c r="G5601">
        <v>1426</v>
      </c>
      <c r="H5601">
        <v>14.48</v>
      </c>
      <c r="I5601">
        <v>20648.48</v>
      </c>
      <c r="J5601" t="s">
        <v>81</v>
      </c>
      <c r="K5601">
        <v>9.6819160857342101E-3</v>
      </c>
      <c r="L5601">
        <v>0.96819999999999995</v>
      </c>
      <c r="M5601" t="s">
        <v>82</v>
      </c>
    </row>
    <row r="5602" spans="1:13">
      <c r="A5602" t="s">
        <v>3227</v>
      </c>
      <c r="B5602" t="s">
        <v>3228</v>
      </c>
      <c r="C5602" t="str">
        <f>TEXT(D5602, "mmm")</f>
        <v>May</v>
      </c>
      <c r="D5602" s="1">
        <v>45419</v>
      </c>
      <c r="E5602" t="s">
        <v>3375</v>
      </c>
      <c r="F5602" t="s">
        <v>118</v>
      </c>
      <c r="G5602">
        <v>600</v>
      </c>
      <c r="H5602">
        <v>32</v>
      </c>
      <c r="I5602">
        <v>19200</v>
      </c>
      <c r="J5602" t="s">
        <v>81</v>
      </c>
      <c r="K5602">
        <v>-2.9687598099401798E-2</v>
      </c>
      <c r="L5602">
        <v>-2.9687999999999999</v>
      </c>
      <c r="M5602" t="s">
        <v>82</v>
      </c>
    </row>
    <row r="5603" spans="1:13">
      <c r="A5603" t="s">
        <v>3372</v>
      </c>
      <c r="B5603" t="s">
        <v>3373</v>
      </c>
      <c r="C5603" t="str">
        <f>TEXT(D5603, "mmm")</f>
        <v>May</v>
      </c>
      <c r="D5603" s="1">
        <v>45419</v>
      </c>
      <c r="E5603" t="s">
        <v>3374</v>
      </c>
      <c r="F5603" t="s">
        <v>80</v>
      </c>
      <c r="G5603">
        <v>1426</v>
      </c>
      <c r="H5603">
        <v>20491.62</v>
      </c>
      <c r="I5603">
        <v>29221050.120000001</v>
      </c>
      <c r="J5603" t="s">
        <v>86</v>
      </c>
      <c r="K5603">
        <v>9.6819160857342101E-3</v>
      </c>
      <c r="L5603">
        <v>0.96819999999999995</v>
      </c>
      <c r="M5603" t="s">
        <v>82</v>
      </c>
    </row>
    <row r="5604" spans="1:13">
      <c r="A5604" t="s">
        <v>3369</v>
      </c>
      <c r="B5604" t="s">
        <v>3370</v>
      </c>
      <c r="C5604" t="str">
        <f>TEXT(D5604, "mmm")</f>
        <v>May</v>
      </c>
      <c r="D5604" s="1">
        <v>45419</v>
      </c>
      <c r="E5604" t="s">
        <v>3376</v>
      </c>
      <c r="F5604" t="s">
        <v>128</v>
      </c>
      <c r="G5604">
        <v>16838</v>
      </c>
      <c r="H5604">
        <v>5.86</v>
      </c>
      <c r="I5604">
        <v>98670.680000000008</v>
      </c>
      <c r="J5604" t="s">
        <v>86</v>
      </c>
      <c r="K5604">
        <v>0.1462584421665469</v>
      </c>
      <c r="L5604">
        <v>14.6258</v>
      </c>
      <c r="M5604" t="s">
        <v>82</v>
      </c>
    </row>
    <row r="5605" spans="1:13">
      <c r="A5605" t="s">
        <v>498</v>
      </c>
      <c r="B5605" t="s">
        <v>499</v>
      </c>
      <c r="C5605" t="str">
        <f>TEXT(D5605, "mmm")</f>
        <v>May</v>
      </c>
      <c r="D5605" s="1">
        <v>45419</v>
      </c>
      <c r="E5605" t="s">
        <v>1308</v>
      </c>
      <c r="F5605" t="s">
        <v>1309</v>
      </c>
      <c r="G5605">
        <v>300</v>
      </c>
      <c r="H5605">
        <v>400.81</v>
      </c>
      <c r="I5605">
        <v>120243</v>
      </c>
      <c r="J5605" t="s">
        <v>81</v>
      </c>
      <c r="K5605">
        <v>2.290086550535686E-2</v>
      </c>
      <c r="L5605">
        <v>2.2900999999999998</v>
      </c>
      <c r="M5605" t="s">
        <v>82</v>
      </c>
    </row>
    <row r="5606" spans="1:13">
      <c r="A5606" t="s">
        <v>1803</v>
      </c>
      <c r="B5606" t="s">
        <v>1804</v>
      </c>
      <c r="C5606" t="str">
        <f>TEXT(D5606, "mmm")</f>
        <v>May</v>
      </c>
      <c r="D5606" s="1">
        <v>45419</v>
      </c>
      <c r="E5606" t="s">
        <v>3236</v>
      </c>
      <c r="F5606" t="s">
        <v>80</v>
      </c>
      <c r="G5606">
        <v>6000</v>
      </c>
      <c r="H5606">
        <v>26.01</v>
      </c>
      <c r="I5606">
        <v>156060</v>
      </c>
      <c r="J5606" t="s">
        <v>81</v>
      </c>
      <c r="K5606">
        <v>4.4190529442067028E-2</v>
      </c>
      <c r="L5606">
        <v>4.4191000000000003</v>
      </c>
      <c r="M5606" t="s">
        <v>82</v>
      </c>
    </row>
    <row r="5607" spans="1:13">
      <c r="A5607" t="s">
        <v>3377</v>
      </c>
      <c r="B5607" t="s">
        <v>3378</v>
      </c>
      <c r="C5607" t="str">
        <f>TEXT(D5607, "mmm")</f>
        <v>May</v>
      </c>
      <c r="D5607" s="1">
        <v>45419</v>
      </c>
      <c r="E5607" t="s">
        <v>3379</v>
      </c>
      <c r="F5607" t="s">
        <v>128</v>
      </c>
      <c r="G5607">
        <v>6500</v>
      </c>
      <c r="H5607">
        <v>15.72</v>
      </c>
      <c r="I5607">
        <v>102180</v>
      </c>
      <c r="J5607" t="s">
        <v>86</v>
      </c>
      <c r="K5607">
        <v>7.2575535662397606E-2</v>
      </c>
      <c r="L5607">
        <v>7.2576000000000001</v>
      </c>
      <c r="M5607" t="s">
        <v>82</v>
      </c>
    </row>
    <row r="5608" spans="1:13">
      <c r="A5608" t="s">
        <v>3380</v>
      </c>
      <c r="B5608" t="s">
        <v>3381</v>
      </c>
      <c r="C5608" t="str">
        <f>TEXT(D5608, "mmm")</f>
        <v>May</v>
      </c>
      <c r="D5608" s="1">
        <v>45419</v>
      </c>
      <c r="E5608" t="s">
        <v>3382</v>
      </c>
      <c r="F5608" t="s">
        <v>118</v>
      </c>
      <c r="G5608">
        <v>36291.050000000003</v>
      </c>
      <c r="H5608">
        <v>25.46</v>
      </c>
      <c r="I5608">
        <v>923970.13300000015</v>
      </c>
      <c r="J5608" t="s">
        <v>86</v>
      </c>
      <c r="K5608">
        <v>1.5748092663439461E-2</v>
      </c>
      <c r="L5608">
        <v>1.5748</v>
      </c>
      <c r="M5608" t="s">
        <v>82</v>
      </c>
    </row>
    <row r="5609" spans="1:13">
      <c r="A5609" t="s">
        <v>3383</v>
      </c>
      <c r="B5609" t="s">
        <v>3384</v>
      </c>
      <c r="C5609" t="str">
        <f>TEXT(D5609, "mmm")</f>
        <v>May</v>
      </c>
      <c r="D5609" s="1">
        <v>45419</v>
      </c>
      <c r="E5609" t="s">
        <v>3385</v>
      </c>
      <c r="F5609" t="s">
        <v>128</v>
      </c>
      <c r="G5609">
        <v>10000</v>
      </c>
      <c r="H5609">
        <v>5.6</v>
      </c>
      <c r="I5609">
        <v>56000</v>
      </c>
      <c r="J5609" t="s">
        <v>81</v>
      </c>
      <c r="K5609">
        <v>0.13684214665068731</v>
      </c>
      <c r="L5609">
        <v>13.684200000000001</v>
      </c>
      <c r="M5609" t="s">
        <v>82</v>
      </c>
    </row>
    <row r="5610" spans="1:13">
      <c r="A5610" t="s">
        <v>2985</v>
      </c>
      <c r="B5610" t="s">
        <v>2986</v>
      </c>
      <c r="C5610" t="str">
        <f>TEXT(D5610, "mmm")</f>
        <v>May</v>
      </c>
      <c r="D5610" s="1">
        <v>45419</v>
      </c>
      <c r="E5610" t="s">
        <v>2987</v>
      </c>
      <c r="F5610" t="s">
        <v>118</v>
      </c>
      <c r="G5610">
        <v>66300</v>
      </c>
      <c r="H5610">
        <v>0.37</v>
      </c>
      <c r="I5610">
        <v>24531</v>
      </c>
      <c r="J5610" t="s">
        <v>81</v>
      </c>
      <c r="K5610">
        <v>0.6756756524549723</v>
      </c>
      <c r="L5610">
        <v>67.567599999999999</v>
      </c>
      <c r="M5610" t="s">
        <v>82</v>
      </c>
    </row>
    <row r="5611" spans="1:13">
      <c r="A5611" t="s">
        <v>1624</v>
      </c>
      <c r="B5611" t="s">
        <v>1625</v>
      </c>
      <c r="C5611" t="str">
        <f>TEXT(D5611, "mmm")</f>
        <v>May</v>
      </c>
      <c r="D5611" s="1">
        <v>45419</v>
      </c>
      <c r="E5611" t="s">
        <v>1626</v>
      </c>
      <c r="F5611" t="s">
        <v>128</v>
      </c>
      <c r="G5611">
        <v>10500</v>
      </c>
      <c r="H5611">
        <v>13.46</v>
      </c>
      <c r="I5611">
        <v>141330</v>
      </c>
      <c r="J5611" t="s">
        <v>81</v>
      </c>
      <c r="K5611">
        <v>5.7678388151500837E-3</v>
      </c>
      <c r="L5611">
        <v>0.57679999999999998</v>
      </c>
      <c r="M5611" t="s">
        <v>82</v>
      </c>
    </row>
    <row r="5612" spans="1:13">
      <c r="A5612" t="s">
        <v>646</v>
      </c>
      <c r="B5612" t="s">
        <v>647</v>
      </c>
      <c r="C5612" t="str">
        <f>TEXT(D5612, "mmm")</f>
        <v>May</v>
      </c>
      <c r="D5612" s="1">
        <v>45419</v>
      </c>
      <c r="E5612" t="s">
        <v>3386</v>
      </c>
      <c r="F5612" t="s">
        <v>80</v>
      </c>
      <c r="G5612">
        <v>1000</v>
      </c>
      <c r="H5612">
        <v>32.53</v>
      </c>
      <c r="I5612">
        <v>32530</v>
      </c>
      <c r="J5612" t="s">
        <v>81</v>
      </c>
      <c r="K5612">
        <v>4.1641035319721631E-2</v>
      </c>
      <c r="L5612">
        <v>4.1641000000000004</v>
      </c>
      <c r="M5612" t="s">
        <v>82</v>
      </c>
    </row>
    <row r="5613" spans="1:13">
      <c r="A5613" t="s">
        <v>3387</v>
      </c>
      <c r="B5613" t="s">
        <v>3388</v>
      </c>
      <c r="C5613" t="str">
        <f>TEXT(D5613, "mmm")</f>
        <v>May</v>
      </c>
      <c r="D5613" s="1">
        <v>45419</v>
      </c>
      <c r="E5613" t="s">
        <v>3389</v>
      </c>
      <c r="F5613" t="s">
        <v>128</v>
      </c>
      <c r="G5613">
        <v>13800</v>
      </c>
      <c r="H5613">
        <v>106.4</v>
      </c>
      <c r="I5613">
        <v>1468320</v>
      </c>
      <c r="J5613" t="s">
        <v>86</v>
      </c>
      <c r="K5613">
        <v>-1.8417559197020709E-2</v>
      </c>
      <c r="L5613">
        <v>-1.8418000000000001</v>
      </c>
      <c r="M5613" t="s">
        <v>82</v>
      </c>
    </row>
    <row r="5614" spans="1:13">
      <c r="A5614" t="s">
        <v>1193</v>
      </c>
      <c r="B5614" t="s">
        <v>1194</v>
      </c>
      <c r="C5614" t="str">
        <f>TEXT(D5614, "mmm")</f>
        <v>May</v>
      </c>
      <c r="D5614" s="1">
        <v>45419</v>
      </c>
      <c r="E5614" t="s">
        <v>2204</v>
      </c>
      <c r="F5614" t="s">
        <v>118</v>
      </c>
      <c r="G5614">
        <v>3000</v>
      </c>
      <c r="H5614">
        <v>12.38</v>
      </c>
      <c r="I5614">
        <v>37140</v>
      </c>
      <c r="J5614" t="s">
        <v>81</v>
      </c>
      <c r="K5614">
        <v>-4.6274406186227579E-2</v>
      </c>
      <c r="L5614">
        <v>-4.6273999999999997</v>
      </c>
      <c r="M5614" t="s">
        <v>82</v>
      </c>
    </row>
    <row r="5615" spans="1:13">
      <c r="A5615" t="s">
        <v>3390</v>
      </c>
      <c r="B5615" t="s">
        <v>3391</v>
      </c>
      <c r="C5615" t="str">
        <f>TEXT(D5615, "mmm")</f>
        <v>May</v>
      </c>
      <c r="D5615" s="1">
        <v>45419</v>
      </c>
      <c r="E5615" t="s">
        <v>3392</v>
      </c>
      <c r="F5615" t="s">
        <v>118</v>
      </c>
      <c r="G5615">
        <v>2000</v>
      </c>
      <c r="H5615">
        <v>14.84</v>
      </c>
      <c r="I5615">
        <v>29680</v>
      </c>
      <c r="J5615" t="s">
        <v>81</v>
      </c>
      <c r="K5615">
        <v>0.1966444182364657</v>
      </c>
      <c r="L5615">
        <v>19.664400000000001</v>
      </c>
      <c r="M5615" t="s">
        <v>82</v>
      </c>
    </row>
    <row r="5616" spans="1:13">
      <c r="A5616" t="s">
        <v>3390</v>
      </c>
      <c r="B5616" t="s">
        <v>3391</v>
      </c>
      <c r="C5616" t="str">
        <f>TEXT(D5616, "mmm")</f>
        <v>May</v>
      </c>
      <c r="D5616" s="1">
        <v>45419</v>
      </c>
      <c r="E5616" t="s">
        <v>3392</v>
      </c>
      <c r="F5616" t="s">
        <v>118</v>
      </c>
      <c r="G5616">
        <v>3000</v>
      </c>
      <c r="H5616">
        <v>14.8</v>
      </c>
      <c r="I5616">
        <v>44400</v>
      </c>
      <c r="J5616" t="s">
        <v>81</v>
      </c>
      <c r="K5616">
        <v>0.1966444182364657</v>
      </c>
      <c r="L5616">
        <v>19.664400000000001</v>
      </c>
      <c r="M5616" t="s">
        <v>82</v>
      </c>
    </row>
    <row r="5617" spans="1:13">
      <c r="A5617" t="s">
        <v>3390</v>
      </c>
      <c r="B5617" t="s">
        <v>3391</v>
      </c>
      <c r="C5617" t="str">
        <f>TEXT(D5617, "mmm")</f>
        <v>May</v>
      </c>
      <c r="D5617" s="1">
        <v>45419</v>
      </c>
      <c r="E5617" t="s">
        <v>3392</v>
      </c>
      <c r="F5617" t="s">
        <v>118</v>
      </c>
      <c r="G5617">
        <v>1000</v>
      </c>
      <c r="H5617">
        <v>14.79</v>
      </c>
      <c r="I5617">
        <v>14790</v>
      </c>
      <c r="J5617" t="s">
        <v>81</v>
      </c>
      <c r="K5617">
        <v>0.1966444182364657</v>
      </c>
      <c r="L5617">
        <v>19.664400000000001</v>
      </c>
      <c r="M5617" t="s">
        <v>82</v>
      </c>
    </row>
    <row r="5618" spans="1:13">
      <c r="A5618" t="s">
        <v>3390</v>
      </c>
      <c r="B5618" t="s">
        <v>3391</v>
      </c>
      <c r="C5618" t="str">
        <f>TEXT(D5618, "mmm")</f>
        <v>May</v>
      </c>
      <c r="D5618" s="1">
        <v>45419</v>
      </c>
      <c r="E5618" t="s">
        <v>3392</v>
      </c>
      <c r="F5618" t="s">
        <v>118</v>
      </c>
      <c r="G5618">
        <v>3000</v>
      </c>
      <c r="H5618">
        <v>14.63</v>
      </c>
      <c r="I5618">
        <v>43890</v>
      </c>
      <c r="J5618" t="s">
        <v>81</v>
      </c>
      <c r="K5618">
        <v>0.1966444182364657</v>
      </c>
      <c r="L5618">
        <v>19.664400000000001</v>
      </c>
      <c r="M5618" t="s">
        <v>82</v>
      </c>
    </row>
    <row r="5619" spans="1:13">
      <c r="A5619" t="s">
        <v>3390</v>
      </c>
      <c r="B5619" t="s">
        <v>3391</v>
      </c>
      <c r="C5619" t="str">
        <f>TEXT(D5619, "mmm")</f>
        <v>May</v>
      </c>
      <c r="D5619" s="1">
        <v>45419</v>
      </c>
      <c r="E5619" t="s">
        <v>3392</v>
      </c>
      <c r="F5619" t="s">
        <v>118</v>
      </c>
      <c r="G5619">
        <v>2000</v>
      </c>
      <c r="H5619">
        <v>14.4</v>
      </c>
      <c r="I5619">
        <v>28800</v>
      </c>
      <c r="J5619" t="s">
        <v>81</v>
      </c>
      <c r="K5619">
        <v>0.1966444182364657</v>
      </c>
      <c r="L5619">
        <v>19.664400000000001</v>
      </c>
      <c r="M5619" t="s">
        <v>82</v>
      </c>
    </row>
    <row r="5620" spans="1:13">
      <c r="A5620" t="s">
        <v>3390</v>
      </c>
      <c r="B5620" t="s">
        <v>3391</v>
      </c>
      <c r="C5620" t="str">
        <f>TEXT(D5620, "mmm")</f>
        <v>May</v>
      </c>
      <c r="D5620" s="1">
        <v>45419</v>
      </c>
      <c r="E5620" t="s">
        <v>3392</v>
      </c>
      <c r="F5620" t="s">
        <v>118</v>
      </c>
      <c r="G5620">
        <v>2000</v>
      </c>
      <c r="H5620">
        <v>14.54</v>
      </c>
      <c r="I5620">
        <v>29080</v>
      </c>
      <c r="J5620" t="s">
        <v>81</v>
      </c>
      <c r="K5620">
        <v>0.1966444182364657</v>
      </c>
      <c r="L5620">
        <v>19.664400000000001</v>
      </c>
      <c r="M5620" t="s">
        <v>82</v>
      </c>
    </row>
    <row r="5621" spans="1:13">
      <c r="A5621" t="s">
        <v>3390</v>
      </c>
      <c r="B5621" t="s">
        <v>3391</v>
      </c>
      <c r="C5621" t="str">
        <f>TEXT(D5621, "mmm")</f>
        <v>May</v>
      </c>
      <c r="D5621" s="1">
        <v>45419</v>
      </c>
      <c r="E5621" t="s">
        <v>3392</v>
      </c>
      <c r="F5621" t="s">
        <v>118</v>
      </c>
      <c r="G5621">
        <v>2000</v>
      </c>
      <c r="H5621">
        <v>14.79</v>
      </c>
      <c r="I5621">
        <v>29580</v>
      </c>
      <c r="J5621" t="s">
        <v>81</v>
      </c>
      <c r="K5621">
        <v>0.1966444182364657</v>
      </c>
      <c r="L5621">
        <v>19.664400000000001</v>
      </c>
      <c r="M5621" t="s">
        <v>82</v>
      </c>
    </row>
    <row r="5622" spans="1:13">
      <c r="A5622" t="s">
        <v>3390</v>
      </c>
      <c r="B5622" t="s">
        <v>3391</v>
      </c>
      <c r="C5622" t="str">
        <f>TEXT(D5622, "mmm")</f>
        <v>May</v>
      </c>
      <c r="D5622" s="1">
        <v>45419</v>
      </c>
      <c r="E5622" t="s">
        <v>3392</v>
      </c>
      <c r="F5622" t="s">
        <v>118</v>
      </c>
      <c r="G5622">
        <v>1000</v>
      </c>
      <c r="H5622">
        <v>14.27</v>
      </c>
      <c r="I5622">
        <v>14270</v>
      </c>
      <c r="J5622" t="s">
        <v>81</v>
      </c>
      <c r="K5622">
        <v>0.1966444182364657</v>
      </c>
      <c r="L5622">
        <v>19.664400000000001</v>
      </c>
      <c r="M5622" t="s">
        <v>82</v>
      </c>
    </row>
    <row r="5623" spans="1:13">
      <c r="A5623" t="s">
        <v>3393</v>
      </c>
      <c r="B5623" t="s">
        <v>3394</v>
      </c>
      <c r="C5623" t="str">
        <f>TEXT(D5623, "mmm")</f>
        <v>May</v>
      </c>
      <c r="D5623" s="1">
        <v>45419</v>
      </c>
      <c r="E5623" t="s">
        <v>3395</v>
      </c>
      <c r="F5623" t="s">
        <v>118</v>
      </c>
      <c r="G5623">
        <v>20000</v>
      </c>
      <c r="H5623">
        <v>3.9</v>
      </c>
      <c r="I5623">
        <v>78000</v>
      </c>
      <c r="J5623" t="s">
        <v>81</v>
      </c>
      <c r="K5623">
        <v>0.14814811762359439</v>
      </c>
      <c r="L5623">
        <v>14.8148</v>
      </c>
      <c r="M5623" t="s">
        <v>82</v>
      </c>
    </row>
    <row r="5624" spans="1:13">
      <c r="A5624" t="s">
        <v>646</v>
      </c>
      <c r="B5624" t="s">
        <v>647</v>
      </c>
      <c r="C5624" t="str">
        <f>TEXT(D5624, "mmm")</f>
        <v>May</v>
      </c>
      <c r="D5624" s="1">
        <v>45419</v>
      </c>
      <c r="E5624" t="s">
        <v>3357</v>
      </c>
      <c r="F5624" t="s">
        <v>80</v>
      </c>
      <c r="G5624">
        <v>1000</v>
      </c>
      <c r="H5624">
        <v>32.450000000000003</v>
      </c>
      <c r="I5624">
        <v>32450</v>
      </c>
      <c r="J5624" t="s">
        <v>81</v>
      </c>
      <c r="K5624">
        <v>4.1641035319721631E-2</v>
      </c>
      <c r="L5624">
        <v>4.1641000000000004</v>
      </c>
      <c r="M5624" t="s">
        <v>82</v>
      </c>
    </row>
    <row r="5625" spans="1:13">
      <c r="A5625" t="s">
        <v>3369</v>
      </c>
      <c r="B5625" t="s">
        <v>3370</v>
      </c>
      <c r="C5625" t="str">
        <f>TEXT(D5625, "mmm")</f>
        <v>May</v>
      </c>
      <c r="D5625" s="1">
        <v>45419</v>
      </c>
      <c r="E5625" t="s">
        <v>3396</v>
      </c>
      <c r="F5625" t="s">
        <v>80</v>
      </c>
      <c r="G5625">
        <v>5000</v>
      </c>
      <c r="H5625">
        <v>5.92</v>
      </c>
      <c r="I5625">
        <v>29600</v>
      </c>
      <c r="J5625" t="s">
        <v>81</v>
      </c>
      <c r="K5625">
        <v>0.1462584421665469</v>
      </c>
      <c r="L5625">
        <v>14.6258</v>
      </c>
      <c r="M5625" t="s">
        <v>82</v>
      </c>
    </row>
    <row r="5626" spans="1:13">
      <c r="A5626" t="s">
        <v>1270</v>
      </c>
      <c r="B5626" t="s">
        <v>1271</v>
      </c>
      <c r="C5626" t="str">
        <f>TEXT(D5626, "mmm")</f>
        <v>May</v>
      </c>
      <c r="D5626" s="1">
        <v>45419</v>
      </c>
      <c r="E5626" t="s">
        <v>2108</v>
      </c>
      <c r="F5626" t="s">
        <v>80</v>
      </c>
      <c r="G5626">
        <v>5000</v>
      </c>
      <c r="H5626">
        <v>9.73</v>
      </c>
      <c r="I5626">
        <v>48650</v>
      </c>
      <c r="J5626" t="s">
        <v>81</v>
      </c>
      <c r="K5626">
        <v>0.11630209481285569</v>
      </c>
      <c r="L5626">
        <v>11.6302</v>
      </c>
      <c r="M5626" t="s">
        <v>82</v>
      </c>
    </row>
    <row r="5627" spans="1:13">
      <c r="A5627" t="s">
        <v>1554</v>
      </c>
      <c r="B5627" t="s">
        <v>1555</v>
      </c>
      <c r="C5627" t="str">
        <f>TEXT(D5627, "mmm")</f>
        <v>May</v>
      </c>
      <c r="D5627" s="1">
        <v>45419</v>
      </c>
      <c r="E5627" t="s">
        <v>3397</v>
      </c>
      <c r="F5627" t="s">
        <v>80</v>
      </c>
      <c r="G5627">
        <v>4000</v>
      </c>
      <c r="H5627">
        <v>23.85</v>
      </c>
      <c r="I5627">
        <v>95400</v>
      </c>
      <c r="J5627" t="s">
        <v>86</v>
      </c>
      <c r="K5627">
        <v>6.8549863166522673E-3</v>
      </c>
      <c r="L5627">
        <v>0.6855</v>
      </c>
      <c r="M5627" t="s">
        <v>82</v>
      </c>
    </row>
    <row r="5628" spans="1:13">
      <c r="A5628" t="s">
        <v>1554</v>
      </c>
      <c r="B5628" t="s">
        <v>1555</v>
      </c>
      <c r="C5628" t="str">
        <f>TEXT(D5628, "mmm")</f>
        <v>May</v>
      </c>
      <c r="D5628" s="1">
        <v>45419</v>
      </c>
      <c r="E5628" t="s">
        <v>3397</v>
      </c>
      <c r="F5628" t="s">
        <v>80</v>
      </c>
      <c r="G5628">
        <v>4081</v>
      </c>
      <c r="H5628">
        <v>22.8</v>
      </c>
      <c r="I5628">
        <v>93046.8</v>
      </c>
      <c r="J5628" t="s">
        <v>86</v>
      </c>
      <c r="K5628">
        <v>6.8549863166522673E-3</v>
      </c>
      <c r="L5628">
        <v>0.6855</v>
      </c>
      <c r="M5628" t="s">
        <v>82</v>
      </c>
    </row>
    <row r="5629" spans="1:13">
      <c r="A5629" t="s">
        <v>948</v>
      </c>
      <c r="B5629" t="s">
        <v>949</v>
      </c>
      <c r="C5629" t="str">
        <f>TEXT(D5629, "mmm")</f>
        <v>May</v>
      </c>
      <c r="D5629" s="1">
        <v>45419</v>
      </c>
      <c r="E5629" t="s">
        <v>950</v>
      </c>
      <c r="F5629" t="s">
        <v>80</v>
      </c>
      <c r="G5629">
        <v>1000</v>
      </c>
      <c r="H5629">
        <v>12.37</v>
      </c>
      <c r="I5629">
        <v>12370</v>
      </c>
      <c r="J5629" t="s">
        <v>81</v>
      </c>
      <c r="K5629">
        <v>2.5472429252176632E-2</v>
      </c>
      <c r="L5629">
        <v>2.5472000000000001</v>
      </c>
      <c r="M5629" t="s">
        <v>82</v>
      </c>
    </row>
    <row r="5630" spans="1:13">
      <c r="A5630" t="s">
        <v>3398</v>
      </c>
      <c r="B5630" t="s">
        <v>3399</v>
      </c>
      <c r="C5630" t="str">
        <f>TEXT(D5630, "mmm")</f>
        <v>May</v>
      </c>
      <c r="D5630" s="1">
        <v>45419</v>
      </c>
      <c r="E5630" t="s">
        <v>3400</v>
      </c>
      <c r="F5630" t="s">
        <v>101</v>
      </c>
      <c r="G5630">
        <v>2515385</v>
      </c>
      <c r="H5630">
        <v>0.12</v>
      </c>
      <c r="I5630">
        <v>301846.2</v>
      </c>
      <c r="J5630" t="s">
        <v>86</v>
      </c>
      <c r="K5630">
        <v>0.2826679505987193</v>
      </c>
      <c r="L5630">
        <v>28.2668</v>
      </c>
      <c r="M5630" t="s">
        <v>82</v>
      </c>
    </row>
    <row r="5631" spans="1:13">
      <c r="A5631" t="s">
        <v>3393</v>
      </c>
      <c r="B5631" t="s">
        <v>3394</v>
      </c>
      <c r="C5631" t="str">
        <f>TEXT(D5631, "mmm")</f>
        <v>May</v>
      </c>
      <c r="D5631" s="1">
        <v>45419</v>
      </c>
      <c r="E5631" t="s">
        <v>3401</v>
      </c>
      <c r="F5631" t="s">
        <v>118</v>
      </c>
      <c r="G5631">
        <v>3000</v>
      </c>
      <c r="H5631">
        <v>4.12</v>
      </c>
      <c r="I5631">
        <v>12360</v>
      </c>
      <c r="J5631" t="s">
        <v>81</v>
      </c>
      <c r="K5631">
        <v>0.14814811762359439</v>
      </c>
      <c r="L5631">
        <v>14.8148</v>
      </c>
      <c r="M5631" t="s">
        <v>82</v>
      </c>
    </row>
    <row r="5632" spans="1:13">
      <c r="A5632" t="s">
        <v>3393</v>
      </c>
      <c r="B5632" t="s">
        <v>3394</v>
      </c>
      <c r="C5632" t="str">
        <f>TEXT(D5632, "mmm")</f>
        <v>May</v>
      </c>
      <c r="D5632" s="1">
        <v>45419</v>
      </c>
      <c r="E5632" t="s">
        <v>3402</v>
      </c>
      <c r="F5632" t="s">
        <v>80</v>
      </c>
      <c r="G5632">
        <v>40000</v>
      </c>
      <c r="H5632">
        <v>4.07</v>
      </c>
      <c r="I5632">
        <v>162800</v>
      </c>
      <c r="J5632" t="s">
        <v>86</v>
      </c>
      <c r="K5632">
        <v>0.14814811762359439</v>
      </c>
      <c r="L5632">
        <v>14.8148</v>
      </c>
      <c r="M5632" t="s">
        <v>82</v>
      </c>
    </row>
    <row r="5633" spans="1:13">
      <c r="A5633" t="s">
        <v>1246</v>
      </c>
      <c r="B5633" t="s">
        <v>1247</v>
      </c>
      <c r="C5633" t="str">
        <f>TEXT(D5633, "mmm")</f>
        <v>May</v>
      </c>
      <c r="D5633" s="1">
        <v>45419</v>
      </c>
      <c r="E5633" t="s">
        <v>1248</v>
      </c>
      <c r="F5633" t="s">
        <v>428</v>
      </c>
      <c r="G5633">
        <v>17489</v>
      </c>
      <c r="H5633">
        <v>30.14</v>
      </c>
      <c r="I5633">
        <v>527118.46</v>
      </c>
      <c r="J5633" t="s">
        <v>86</v>
      </c>
      <c r="K5633">
        <v>-5.8150665807028552E-2</v>
      </c>
      <c r="L5633">
        <v>-5.8151000000000002</v>
      </c>
      <c r="M5633" t="s">
        <v>82</v>
      </c>
    </row>
    <row r="5634" spans="1:13">
      <c r="A5634" t="s">
        <v>1246</v>
      </c>
      <c r="B5634" t="s">
        <v>1247</v>
      </c>
      <c r="C5634" t="str">
        <f>TEXT(D5634, "mmm")</f>
        <v>May</v>
      </c>
      <c r="D5634" s="1">
        <v>45419</v>
      </c>
      <c r="E5634" t="s">
        <v>690</v>
      </c>
      <c r="F5634" t="s">
        <v>428</v>
      </c>
      <c r="G5634">
        <v>17489</v>
      </c>
      <c r="H5634">
        <v>30.14</v>
      </c>
      <c r="I5634">
        <v>527118.46</v>
      </c>
      <c r="J5634" t="s">
        <v>86</v>
      </c>
      <c r="K5634">
        <v>-5.8150665807028552E-2</v>
      </c>
      <c r="L5634">
        <v>-5.8151000000000002</v>
      </c>
      <c r="M5634" t="s">
        <v>82</v>
      </c>
    </row>
    <row r="5635" spans="1:13">
      <c r="A5635" t="s">
        <v>1246</v>
      </c>
      <c r="B5635" t="s">
        <v>1247</v>
      </c>
      <c r="C5635" t="str">
        <f>TEXT(D5635, "mmm")</f>
        <v>May</v>
      </c>
      <c r="D5635" s="1">
        <v>45419</v>
      </c>
      <c r="E5635" t="s">
        <v>685</v>
      </c>
      <c r="F5635" t="s">
        <v>428</v>
      </c>
      <c r="G5635">
        <v>17489</v>
      </c>
      <c r="H5635">
        <v>30.14</v>
      </c>
      <c r="I5635">
        <v>527118.46</v>
      </c>
      <c r="J5635" t="s">
        <v>86</v>
      </c>
      <c r="K5635">
        <v>-5.8150665807028552E-2</v>
      </c>
      <c r="L5635">
        <v>-5.8151000000000002</v>
      </c>
      <c r="M5635" t="s">
        <v>82</v>
      </c>
    </row>
    <row r="5636" spans="1:13">
      <c r="A5636" t="s">
        <v>1246</v>
      </c>
      <c r="B5636" t="s">
        <v>1247</v>
      </c>
      <c r="C5636" t="str">
        <f>TEXT(D5636, "mmm")</f>
        <v>May</v>
      </c>
      <c r="D5636" s="1">
        <v>45419</v>
      </c>
      <c r="E5636" t="s">
        <v>686</v>
      </c>
      <c r="F5636" t="s">
        <v>428</v>
      </c>
      <c r="G5636">
        <v>17489</v>
      </c>
      <c r="H5636">
        <v>30.14</v>
      </c>
      <c r="I5636">
        <v>527118.46</v>
      </c>
      <c r="J5636" t="s">
        <v>86</v>
      </c>
      <c r="K5636">
        <v>-5.8150665807028552E-2</v>
      </c>
      <c r="L5636">
        <v>-5.8151000000000002</v>
      </c>
      <c r="M5636" t="s">
        <v>82</v>
      </c>
    </row>
    <row r="5637" spans="1:13">
      <c r="A5637" t="s">
        <v>1246</v>
      </c>
      <c r="B5637" t="s">
        <v>1247</v>
      </c>
      <c r="C5637" t="str">
        <f>TEXT(D5637, "mmm")</f>
        <v>May</v>
      </c>
      <c r="D5637" s="1">
        <v>45419</v>
      </c>
      <c r="E5637" t="s">
        <v>691</v>
      </c>
      <c r="F5637" t="s">
        <v>428</v>
      </c>
      <c r="G5637">
        <v>17489</v>
      </c>
      <c r="H5637">
        <v>30.14</v>
      </c>
      <c r="I5637">
        <v>527118.46</v>
      </c>
      <c r="J5637" t="s">
        <v>86</v>
      </c>
      <c r="K5637">
        <v>-5.8150665807028552E-2</v>
      </c>
      <c r="L5637">
        <v>-5.8151000000000002</v>
      </c>
      <c r="M5637" t="s">
        <v>82</v>
      </c>
    </row>
    <row r="5638" spans="1:13">
      <c r="A5638" t="s">
        <v>1246</v>
      </c>
      <c r="B5638" t="s">
        <v>1247</v>
      </c>
      <c r="C5638" t="str">
        <f>TEXT(D5638, "mmm")</f>
        <v>May</v>
      </c>
      <c r="D5638" s="1">
        <v>45419</v>
      </c>
      <c r="E5638" t="s">
        <v>688</v>
      </c>
      <c r="F5638" t="s">
        <v>428</v>
      </c>
      <c r="G5638">
        <v>17489</v>
      </c>
      <c r="H5638">
        <v>30.14</v>
      </c>
      <c r="I5638">
        <v>527118.46</v>
      </c>
      <c r="J5638" t="s">
        <v>86</v>
      </c>
      <c r="K5638">
        <v>-5.8150665807028552E-2</v>
      </c>
      <c r="L5638">
        <v>-5.8151000000000002</v>
      </c>
      <c r="M5638" t="s">
        <v>82</v>
      </c>
    </row>
    <row r="5639" spans="1:13">
      <c r="A5639" t="s">
        <v>1246</v>
      </c>
      <c r="B5639" t="s">
        <v>1247</v>
      </c>
      <c r="C5639" t="str">
        <f>TEXT(D5639, "mmm")</f>
        <v>May</v>
      </c>
      <c r="D5639" s="1">
        <v>45419</v>
      </c>
      <c r="E5639" t="s">
        <v>689</v>
      </c>
      <c r="F5639" t="s">
        <v>428</v>
      </c>
      <c r="G5639">
        <v>17489</v>
      </c>
      <c r="H5639">
        <v>30.14</v>
      </c>
      <c r="I5639">
        <v>527118.46</v>
      </c>
      <c r="J5639" t="s">
        <v>86</v>
      </c>
      <c r="K5639">
        <v>-5.8150665807028552E-2</v>
      </c>
      <c r="L5639">
        <v>-5.8151000000000002</v>
      </c>
      <c r="M5639" t="s">
        <v>82</v>
      </c>
    </row>
    <row r="5640" spans="1:13">
      <c r="A5640" t="s">
        <v>1246</v>
      </c>
      <c r="B5640" t="s">
        <v>1247</v>
      </c>
      <c r="C5640" t="str">
        <f>TEXT(D5640, "mmm")</f>
        <v>May</v>
      </c>
      <c r="D5640" s="1">
        <v>45419</v>
      </c>
      <c r="E5640" t="s">
        <v>687</v>
      </c>
      <c r="F5640" t="s">
        <v>428</v>
      </c>
      <c r="G5640">
        <v>17489</v>
      </c>
      <c r="H5640">
        <v>30.14</v>
      </c>
      <c r="I5640">
        <v>527118.46</v>
      </c>
      <c r="J5640" t="s">
        <v>86</v>
      </c>
      <c r="K5640">
        <v>-5.8150665807028552E-2</v>
      </c>
      <c r="L5640">
        <v>-5.8151000000000002</v>
      </c>
      <c r="M5640" t="s">
        <v>82</v>
      </c>
    </row>
    <row r="5641" spans="1:13">
      <c r="A5641" t="s">
        <v>1246</v>
      </c>
      <c r="B5641" t="s">
        <v>1247</v>
      </c>
      <c r="C5641" t="str">
        <f>TEXT(D5641, "mmm")</f>
        <v>May</v>
      </c>
      <c r="D5641" s="1">
        <v>45419</v>
      </c>
      <c r="E5641" t="s">
        <v>1248</v>
      </c>
      <c r="F5641" t="s">
        <v>428</v>
      </c>
      <c r="G5641">
        <v>16347</v>
      </c>
      <c r="H5641">
        <v>30.14</v>
      </c>
      <c r="I5641">
        <v>492698.58</v>
      </c>
      <c r="J5641" t="s">
        <v>86</v>
      </c>
      <c r="K5641">
        <v>-5.8150665807028552E-2</v>
      </c>
      <c r="L5641">
        <v>-5.8151000000000002</v>
      </c>
      <c r="M5641" t="s">
        <v>82</v>
      </c>
    </row>
    <row r="5642" spans="1:13">
      <c r="A5642" t="s">
        <v>1246</v>
      </c>
      <c r="B5642" t="s">
        <v>1247</v>
      </c>
      <c r="C5642" t="str">
        <f>TEXT(D5642, "mmm")</f>
        <v>May</v>
      </c>
      <c r="D5642" s="1">
        <v>45419</v>
      </c>
      <c r="E5642" t="s">
        <v>690</v>
      </c>
      <c r="F5642" t="s">
        <v>428</v>
      </c>
      <c r="G5642">
        <v>16347</v>
      </c>
      <c r="H5642">
        <v>30.14</v>
      </c>
      <c r="I5642">
        <v>492698.58</v>
      </c>
      <c r="J5642" t="s">
        <v>86</v>
      </c>
      <c r="K5642">
        <v>-5.8150665807028552E-2</v>
      </c>
      <c r="L5642">
        <v>-5.8151000000000002</v>
      </c>
      <c r="M5642" t="s">
        <v>82</v>
      </c>
    </row>
    <row r="5643" spans="1:13">
      <c r="A5643" t="s">
        <v>1246</v>
      </c>
      <c r="B5643" t="s">
        <v>1247</v>
      </c>
      <c r="C5643" t="str">
        <f>TEXT(D5643, "mmm")</f>
        <v>May</v>
      </c>
      <c r="D5643" s="1">
        <v>45419</v>
      </c>
      <c r="E5643" t="s">
        <v>685</v>
      </c>
      <c r="F5643" t="s">
        <v>428</v>
      </c>
      <c r="G5643">
        <v>16347</v>
      </c>
      <c r="H5643">
        <v>30.14</v>
      </c>
      <c r="I5643">
        <v>492698.58</v>
      </c>
      <c r="J5643" t="s">
        <v>86</v>
      </c>
      <c r="K5643">
        <v>-5.8150665807028552E-2</v>
      </c>
      <c r="L5643">
        <v>-5.8151000000000002</v>
      </c>
      <c r="M5643" t="s">
        <v>82</v>
      </c>
    </row>
    <row r="5644" spans="1:13">
      <c r="A5644" t="s">
        <v>1246</v>
      </c>
      <c r="B5644" t="s">
        <v>1247</v>
      </c>
      <c r="C5644" t="str">
        <f>TEXT(D5644, "mmm")</f>
        <v>May</v>
      </c>
      <c r="D5644" s="1">
        <v>45419</v>
      </c>
      <c r="E5644" t="s">
        <v>686</v>
      </c>
      <c r="F5644" t="s">
        <v>428</v>
      </c>
      <c r="G5644">
        <v>16347</v>
      </c>
      <c r="H5644">
        <v>30.14</v>
      </c>
      <c r="I5644">
        <v>492698.58</v>
      </c>
      <c r="J5644" t="s">
        <v>86</v>
      </c>
      <c r="K5644">
        <v>-5.8150665807028552E-2</v>
      </c>
      <c r="L5644">
        <v>-5.8151000000000002</v>
      </c>
      <c r="M5644" t="s">
        <v>82</v>
      </c>
    </row>
    <row r="5645" spans="1:13">
      <c r="A5645" t="s">
        <v>1246</v>
      </c>
      <c r="B5645" t="s">
        <v>1247</v>
      </c>
      <c r="C5645" t="str">
        <f>TEXT(D5645, "mmm")</f>
        <v>May</v>
      </c>
      <c r="D5645" s="1">
        <v>45419</v>
      </c>
      <c r="E5645" t="s">
        <v>691</v>
      </c>
      <c r="F5645" t="s">
        <v>428</v>
      </c>
      <c r="G5645">
        <v>16347</v>
      </c>
      <c r="H5645">
        <v>30.14</v>
      </c>
      <c r="I5645">
        <v>492698.58</v>
      </c>
      <c r="J5645" t="s">
        <v>86</v>
      </c>
      <c r="K5645">
        <v>-5.8150665807028552E-2</v>
      </c>
      <c r="L5645">
        <v>-5.8151000000000002</v>
      </c>
      <c r="M5645" t="s">
        <v>82</v>
      </c>
    </row>
    <row r="5646" spans="1:13">
      <c r="A5646" t="s">
        <v>1246</v>
      </c>
      <c r="B5646" t="s">
        <v>1247</v>
      </c>
      <c r="C5646" t="str">
        <f>TEXT(D5646, "mmm")</f>
        <v>May</v>
      </c>
      <c r="D5646" s="1">
        <v>45419</v>
      </c>
      <c r="E5646" t="s">
        <v>688</v>
      </c>
      <c r="F5646" t="s">
        <v>428</v>
      </c>
      <c r="G5646">
        <v>16347</v>
      </c>
      <c r="H5646">
        <v>30.14</v>
      </c>
      <c r="I5646">
        <v>492698.58</v>
      </c>
      <c r="J5646" t="s">
        <v>86</v>
      </c>
      <c r="K5646">
        <v>-5.8150665807028552E-2</v>
      </c>
      <c r="L5646">
        <v>-5.8151000000000002</v>
      </c>
      <c r="M5646" t="s">
        <v>82</v>
      </c>
    </row>
    <row r="5647" spans="1:13">
      <c r="A5647" t="s">
        <v>1246</v>
      </c>
      <c r="B5647" t="s">
        <v>1247</v>
      </c>
      <c r="C5647" t="str">
        <f>TEXT(D5647, "mmm")</f>
        <v>May</v>
      </c>
      <c r="D5647" s="1">
        <v>45419</v>
      </c>
      <c r="E5647" t="s">
        <v>689</v>
      </c>
      <c r="F5647" t="s">
        <v>428</v>
      </c>
      <c r="G5647">
        <v>16347</v>
      </c>
      <c r="H5647">
        <v>30.14</v>
      </c>
      <c r="I5647">
        <v>492698.58</v>
      </c>
      <c r="J5647" t="s">
        <v>86</v>
      </c>
      <c r="K5647">
        <v>-5.8150665807028552E-2</v>
      </c>
      <c r="L5647">
        <v>-5.8151000000000002</v>
      </c>
      <c r="M5647" t="s">
        <v>82</v>
      </c>
    </row>
    <row r="5648" spans="1:13">
      <c r="A5648" t="s">
        <v>1246</v>
      </c>
      <c r="B5648" t="s">
        <v>1247</v>
      </c>
      <c r="C5648" t="str">
        <f>TEXT(D5648, "mmm")</f>
        <v>May</v>
      </c>
      <c r="D5648" s="1">
        <v>45419</v>
      </c>
      <c r="E5648" t="s">
        <v>687</v>
      </c>
      <c r="F5648" t="s">
        <v>428</v>
      </c>
      <c r="G5648">
        <v>16347</v>
      </c>
      <c r="H5648">
        <v>30.14</v>
      </c>
      <c r="I5648">
        <v>492698.58</v>
      </c>
      <c r="J5648" t="s">
        <v>86</v>
      </c>
      <c r="K5648">
        <v>-5.8150665807028552E-2</v>
      </c>
      <c r="L5648">
        <v>-5.8151000000000002</v>
      </c>
      <c r="M5648" t="s">
        <v>82</v>
      </c>
    </row>
    <row r="5649" spans="1:13">
      <c r="A5649" t="s">
        <v>3362</v>
      </c>
      <c r="B5649" t="s">
        <v>3363</v>
      </c>
      <c r="C5649" t="str">
        <f>TEXT(D5649, "mmm")</f>
        <v>May</v>
      </c>
      <c r="D5649" s="1">
        <v>45419</v>
      </c>
      <c r="E5649" t="s">
        <v>3403</v>
      </c>
      <c r="F5649" t="s">
        <v>118</v>
      </c>
      <c r="G5649">
        <v>7500</v>
      </c>
      <c r="H5649">
        <v>15.2</v>
      </c>
      <c r="I5649">
        <v>114000</v>
      </c>
      <c r="J5649" t="s">
        <v>86</v>
      </c>
      <c r="K5649">
        <v>3.653896043719751E-2</v>
      </c>
      <c r="L5649">
        <v>3.6539000000000001</v>
      </c>
      <c r="M5649" t="s">
        <v>82</v>
      </c>
    </row>
    <row r="5650" spans="1:13">
      <c r="A5650" t="s">
        <v>1246</v>
      </c>
      <c r="B5650" t="s">
        <v>1247</v>
      </c>
      <c r="C5650" t="str">
        <f>TEXT(D5650, "mmm")</f>
        <v>May</v>
      </c>
      <c r="D5650" s="1">
        <v>45419</v>
      </c>
      <c r="E5650" t="s">
        <v>1248</v>
      </c>
      <c r="F5650" t="s">
        <v>428</v>
      </c>
      <c r="G5650">
        <v>3505</v>
      </c>
      <c r="H5650">
        <v>30.51</v>
      </c>
      <c r="I5650">
        <v>106937.55</v>
      </c>
      <c r="J5650" t="s">
        <v>81</v>
      </c>
      <c r="K5650">
        <v>-5.8150665807028552E-2</v>
      </c>
      <c r="L5650">
        <v>-5.8151000000000002</v>
      </c>
      <c r="M5650" t="s">
        <v>82</v>
      </c>
    </row>
    <row r="5651" spans="1:13">
      <c r="A5651" t="s">
        <v>3390</v>
      </c>
      <c r="B5651" t="s">
        <v>3391</v>
      </c>
      <c r="C5651" t="str">
        <f>TEXT(D5651, "mmm")</f>
        <v>May</v>
      </c>
      <c r="D5651" s="1">
        <v>45419</v>
      </c>
      <c r="E5651" t="s">
        <v>3404</v>
      </c>
      <c r="F5651" t="s">
        <v>80</v>
      </c>
      <c r="G5651">
        <v>1694</v>
      </c>
      <c r="H5651">
        <v>14.93</v>
      </c>
      <c r="I5651">
        <v>25291.42</v>
      </c>
      <c r="J5651" t="s">
        <v>81</v>
      </c>
      <c r="K5651">
        <v>0.1966444182364657</v>
      </c>
      <c r="L5651">
        <v>19.664400000000001</v>
      </c>
      <c r="M5651" t="s">
        <v>82</v>
      </c>
    </row>
    <row r="5652" spans="1:13">
      <c r="A5652" t="s">
        <v>1246</v>
      </c>
      <c r="B5652" t="s">
        <v>1247</v>
      </c>
      <c r="C5652" t="str">
        <f>TEXT(D5652, "mmm")</f>
        <v>May</v>
      </c>
      <c r="D5652" s="1">
        <v>45419</v>
      </c>
      <c r="E5652" t="s">
        <v>1248</v>
      </c>
      <c r="F5652" t="s">
        <v>428</v>
      </c>
      <c r="G5652">
        <v>9255</v>
      </c>
      <c r="H5652">
        <v>30.51</v>
      </c>
      <c r="I5652">
        <v>282370.05</v>
      </c>
      <c r="J5652" t="s">
        <v>86</v>
      </c>
      <c r="K5652">
        <v>-5.8150665807028552E-2</v>
      </c>
      <c r="L5652">
        <v>-5.8151000000000002</v>
      </c>
      <c r="M5652" t="s">
        <v>82</v>
      </c>
    </row>
    <row r="5653" spans="1:13">
      <c r="A5653" t="s">
        <v>1246</v>
      </c>
      <c r="B5653" t="s">
        <v>1247</v>
      </c>
      <c r="C5653" t="str">
        <f>TEXT(D5653, "mmm")</f>
        <v>May</v>
      </c>
      <c r="D5653" s="1">
        <v>45419</v>
      </c>
      <c r="E5653" t="s">
        <v>690</v>
      </c>
      <c r="F5653" t="s">
        <v>428</v>
      </c>
      <c r="G5653">
        <v>9255</v>
      </c>
      <c r="H5653">
        <v>30.51</v>
      </c>
      <c r="I5653">
        <v>282370.05</v>
      </c>
      <c r="J5653" t="s">
        <v>86</v>
      </c>
      <c r="K5653">
        <v>-5.8150665807028552E-2</v>
      </c>
      <c r="L5653">
        <v>-5.8151000000000002</v>
      </c>
      <c r="M5653" t="s">
        <v>82</v>
      </c>
    </row>
    <row r="5654" spans="1:13">
      <c r="A5654" t="s">
        <v>1246</v>
      </c>
      <c r="B5654" t="s">
        <v>1247</v>
      </c>
      <c r="C5654" t="str">
        <f>TEXT(D5654, "mmm")</f>
        <v>May</v>
      </c>
      <c r="D5654" s="1">
        <v>45419</v>
      </c>
      <c r="E5654" t="s">
        <v>685</v>
      </c>
      <c r="F5654" t="s">
        <v>428</v>
      </c>
      <c r="G5654">
        <v>9255</v>
      </c>
      <c r="H5654">
        <v>30.51</v>
      </c>
      <c r="I5654">
        <v>282370.05</v>
      </c>
      <c r="J5654" t="s">
        <v>86</v>
      </c>
      <c r="K5654">
        <v>-5.8150665807028552E-2</v>
      </c>
      <c r="L5654">
        <v>-5.8151000000000002</v>
      </c>
      <c r="M5654" t="s">
        <v>82</v>
      </c>
    </row>
    <row r="5655" spans="1:13">
      <c r="A5655" t="s">
        <v>1246</v>
      </c>
      <c r="B5655" t="s">
        <v>1247</v>
      </c>
      <c r="C5655" t="str">
        <f>TEXT(D5655, "mmm")</f>
        <v>May</v>
      </c>
      <c r="D5655" s="1">
        <v>45419</v>
      </c>
      <c r="E5655" t="s">
        <v>686</v>
      </c>
      <c r="F5655" t="s">
        <v>428</v>
      </c>
      <c r="G5655">
        <v>9255</v>
      </c>
      <c r="H5655">
        <v>30.51</v>
      </c>
      <c r="I5655">
        <v>282370.05</v>
      </c>
      <c r="J5655" t="s">
        <v>86</v>
      </c>
      <c r="K5655">
        <v>-5.8150665807028552E-2</v>
      </c>
      <c r="L5655">
        <v>-5.8151000000000002</v>
      </c>
      <c r="M5655" t="s">
        <v>82</v>
      </c>
    </row>
    <row r="5656" spans="1:13">
      <c r="A5656" t="s">
        <v>1246</v>
      </c>
      <c r="B5656" t="s">
        <v>1247</v>
      </c>
      <c r="C5656" t="str">
        <f>TEXT(D5656, "mmm")</f>
        <v>May</v>
      </c>
      <c r="D5656" s="1">
        <v>45419</v>
      </c>
      <c r="E5656" t="s">
        <v>691</v>
      </c>
      <c r="F5656" t="s">
        <v>428</v>
      </c>
      <c r="G5656">
        <v>9255</v>
      </c>
      <c r="H5656">
        <v>30.51</v>
      </c>
      <c r="I5656">
        <v>282370.05</v>
      </c>
      <c r="J5656" t="s">
        <v>86</v>
      </c>
      <c r="K5656">
        <v>-5.8150665807028552E-2</v>
      </c>
      <c r="L5656">
        <v>-5.8151000000000002</v>
      </c>
      <c r="M5656" t="s">
        <v>82</v>
      </c>
    </row>
    <row r="5657" spans="1:13">
      <c r="A5657" t="s">
        <v>1246</v>
      </c>
      <c r="B5657" t="s">
        <v>1247</v>
      </c>
      <c r="C5657" t="str">
        <f>TEXT(D5657, "mmm")</f>
        <v>May</v>
      </c>
      <c r="D5657" s="1">
        <v>45419</v>
      </c>
      <c r="E5657" t="s">
        <v>688</v>
      </c>
      <c r="F5657" t="s">
        <v>428</v>
      </c>
      <c r="G5657">
        <v>9255</v>
      </c>
      <c r="H5657">
        <v>30.51</v>
      </c>
      <c r="I5657">
        <v>282370.05</v>
      </c>
      <c r="J5657" t="s">
        <v>86</v>
      </c>
      <c r="K5657">
        <v>-5.8150665807028552E-2</v>
      </c>
      <c r="L5657">
        <v>-5.8151000000000002</v>
      </c>
      <c r="M5657" t="s">
        <v>82</v>
      </c>
    </row>
    <row r="5658" spans="1:13">
      <c r="A5658" t="s">
        <v>1246</v>
      </c>
      <c r="B5658" t="s">
        <v>1247</v>
      </c>
      <c r="C5658" t="str">
        <f>TEXT(D5658, "mmm")</f>
        <v>May</v>
      </c>
      <c r="D5658" s="1">
        <v>45419</v>
      </c>
      <c r="E5658" t="s">
        <v>689</v>
      </c>
      <c r="F5658" t="s">
        <v>428</v>
      </c>
      <c r="G5658">
        <v>9255</v>
      </c>
      <c r="H5658">
        <v>30.51</v>
      </c>
      <c r="I5658">
        <v>282370.05</v>
      </c>
      <c r="J5658" t="s">
        <v>86</v>
      </c>
      <c r="K5658">
        <v>-5.8150665807028552E-2</v>
      </c>
      <c r="L5658">
        <v>-5.8151000000000002</v>
      </c>
      <c r="M5658" t="s">
        <v>82</v>
      </c>
    </row>
    <row r="5659" spans="1:13">
      <c r="A5659" t="s">
        <v>1246</v>
      </c>
      <c r="B5659" t="s">
        <v>1247</v>
      </c>
      <c r="C5659" t="str">
        <f>TEXT(D5659, "mmm")</f>
        <v>May</v>
      </c>
      <c r="D5659" s="1">
        <v>45419</v>
      </c>
      <c r="E5659" t="s">
        <v>687</v>
      </c>
      <c r="F5659" t="s">
        <v>428</v>
      </c>
      <c r="G5659">
        <v>9255</v>
      </c>
      <c r="H5659">
        <v>30.51</v>
      </c>
      <c r="I5659">
        <v>282370.05</v>
      </c>
      <c r="J5659" t="s">
        <v>86</v>
      </c>
      <c r="K5659">
        <v>-5.8150665807028552E-2</v>
      </c>
      <c r="L5659">
        <v>-5.8151000000000002</v>
      </c>
      <c r="M5659" t="s">
        <v>82</v>
      </c>
    </row>
    <row r="5660" spans="1:13">
      <c r="A5660" t="s">
        <v>1246</v>
      </c>
      <c r="B5660" t="s">
        <v>1247</v>
      </c>
      <c r="C5660" t="str">
        <f>TEXT(D5660, "mmm")</f>
        <v>May</v>
      </c>
      <c r="D5660" s="1">
        <v>45419</v>
      </c>
      <c r="E5660" t="s">
        <v>1248</v>
      </c>
      <c r="F5660" t="s">
        <v>428</v>
      </c>
      <c r="G5660">
        <v>9901</v>
      </c>
      <c r="H5660">
        <v>30.51</v>
      </c>
      <c r="I5660">
        <v>302079.51</v>
      </c>
      <c r="J5660" t="s">
        <v>86</v>
      </c>
      <c r="K5660">
        <v>-5.8150665807028552E-2</v>
      </c>
      <c r="L5660">
        <v>-5.8151000000000002</v>
      </c>
      <c r="M5660" t="s">
        <v>82</v>
      </c>
    </row>
    <row r="5661" spans="1:13">
      <c r="A5661" t="s">
        <v>1246</v>
      </c>
      <c r="B5661" t="s">
        <v>1247</v>
      </c>
      <c r="C5661" t="str">
        <f>TEXT(D5661, "mmm")</f>
        <v>May</v>
      </c>
      <c r="D5661" s="1">
        <v>45419</v>
      </c>
      <c r="E5661" t="s">
        <v>690</v>
      </c>
      <c r="F5661" t="s">
        <v>428</v>
      </c>
      <c r="G5661">
        <v>9901</v>
      </c>
      <c r="H5661">
        <v>30.51</v>
      </c>
      <c r="I5661">
        <v>302079.51</v>
      </c>
      <c r="J5661" t="s">
        <v>86</v>
      </c>
      <c r="K5661">
        <v>-5.8150665807028552E-2</v>
      </c>
      <c r="L5661">
        <v>-5.8151000000000002</v>
      </c>
      <c r="M5661" t="s">
        <v>82</v>
      </c>
    </row>
    <row r="5662" spans="1:13">
      <c r="A5662" t="s">
        <v>1246</v>
      </c>
      <c r="B5662" t="s">
        <v>1247</v>
      </c>
      <c r="C5662" t="str">
        <f>TEXT(D5662, "mmm")</f>
        <v>May</v>
      </c>
      <c r="D5662" s="1">
        <v>45419</v>
      </c>
      <c r="E5662" t="s">
        <v>685</v>
      </c>
      <c r="F5662" t="s">
        <v>428</v>
      </c>
      <c r="G5662">
        <v>9901</v>
      </c>
      <c r="H5662">
        <v>30.51</v>
      </c>
      <c r="I5662">
        <v>302079.51</v>
      </c>
      <c r="J5662" t="s">
        <v>86</v>
      </c>
      <c r="K5662">
        <v>-5.8150665807028552E-2</v>
      </c>
      <c r="L5662">
        <v>-5.8151000000000002</v>
      </c>
      <c r="M5662" t="s">
        <v>82</v>
      </c>
    </row>
    <row r="5663" spans="1:13">
      <c r="A5663" t="s">
        <v>1246</v>
      </c>
      <c r="B5663" t="s">
        <v>1247</v>
      </c>
      <c r="C5663" t="str">
        <f>TEXT(D5663, "mmm")</f>
        <v>May</v>
      </c>
      <c r="D5663" s="1">
        <v>45419</v>
      </c>
      <c r="E5663" t="s">
        <v>686</v>
      </c>
      <c r="F5663" t="s">
        <v>428</v>
      </c>
      <c r="G5663">
        <v>9901</v>
      </c>
      <c r="H5663">
        <v>30.51</v>
      </c>
      <c r="I5663">
        <v>302079.51</v>
      </c>
      <c r="J5663" t="s">
        <v>86</v>
      </c>
      <c r="K5663">
        <v>-5.8150665807028552E-2</v>
      </c>
      <c r="L5663">
        <v>-5.8151000000000002</v>
      </c>
      <c r="M5663" t="s">
        <v>82</v>
      </c>
    </row>
    <row r="5664" spans="1:13">
      <c r="A5664" t="s">
        <v>1246</v>
      </c>
      <c r="B5664" t="s">
        <v>1247</v>
      </c>
      <c r="C5664" t="str">
        <f>TEXT(D5664, "mmm")</f>
        <v>May</v>
      </c>
      <c r="D5664" s="1">
        <v>45419</v>
      </c>
      <c r="E5664" t="s">
        <v>691</v>
      </c>
      <c r="F5664" t="s">
        <v>428</v>
      </c>
      <c r="G5664">
        <v>9901</v>
      </c>
      <c r="H5664">
        <v>30.51</v>
      </c>
      <c r="I5664">
        <v>302079.51</v>
      </c>
      <c r="J5664" t="s">
        <v>86</v>
      </c>
      <c r="K5664">
        <v>-5.8150665807028552E-2</v>
      </c>
      <c r="L5664">
        <v>-5.8151000000000002</v>
      </c>
      <c r="M5664" t="s">
        <v>82</v>
      </c>
    </row>
    <row r="5665" spans="1:13">
      <c r="A5665" t="s">
        <v>1246</v>
      </c>
      <c r="B5665" t="s">
        <v>1247</v>
      </c>
      <c r="C5665" t="str">
        <f>TEXT(D5665, "mmm")</f>
        <v>May</v>
      </c>
      <c r="D5665" s="1">
        <v>45419</v>
      </c>
      <c r="E5665" t="s">
        <v>690</v>
      </c>
      <c r="F5665" t="s">
        <v>428</v>
      </c>
      <c r="G5665">
        <v>3505</v>
      </c>
      <c r="H5665">
        <v>30.51</v>
      </c>
      <c r="I5665">
        <v>106937.55</v>
      </c>
      <c r="J5665" t="s">
        <v>81</v>
      </c>
      <c r="K5665">
        <v>-5.8150665807028552E-2</v>
      </c>
      <c r="L5665">
        <v>-5.8151000000000002</v>
      </c>
      <c r="M5665" t="s">
        <v>82</v>
      </c>
    </row>
    <row r="5666" spans="1:13">
      <c r="A5666" t="s">
        <v>1246</v>
      </c>
      <c r="B5666" t="s">
        <v>1247</v>
      </c>
      <c r="C5666" t="str">
        <f>TEXT(D5666, "mmm")</f>
        <v>May</v>
      </c>
      <c r="D5666" s="1">
        <v>45419</v>
      </c>
      <c r="E5666" t="s">
        <v>685</v>
      </c>
      <c r="F5666" t="s">
        <v>428</v>
      </c>
      <c r="G5666">
        <v>3505</v>
      </c>
      <c r="H5666">
        <v>30.51</v>
      </c>
      <c r="I5666">
        <v>106937.55</v>
      </c>
      <c r="J5666" t="s">
        <v>81</v>
      </c>
      <c r="K5666">
        <v>-5.8150665807028552E-2</v>
      </c>
      <c r="L5666">
        <v>-5.8151000000000002</v>
      </c>
      <c r="M5666" t="s">
        <v>82</v>
      </c>
    </row>
    <row r="5667" spans="1:13">
      <c r="A5667" t="s">
        <v>1246</v>
      </c>
      <c r="B5667" t="s">
        <v>1247</v>
      </c>
      <c r="C5667" t="str">
        <f>TEXT(D5667, "mmm")</f>
        <v>May</v>
      </c>
      <c r="D5667" s="1">
        <v>45419</v>
      </c>
      <c r="E5667" t="s">
        <v>686</v>
      </c>
      <c r="F5667" t="s">
        <v>428</v>
      </c>
      <c r="G5667">
        <v>3505</v>
      </c>
      <c r="H5667">
        <v>30.51</v>
      </c>
      <c r="I5667">
        <v>106937.55</v>
      </c>
      <c r="J5667" t="s">
        <v>81</v>
      </c>
      <c r="K5667">
        <v>-5.8150665807028552E-2</v>
      </c>
      <c r="L5667">
        <v>-5.8151000000000002</v>
      </c>
      <c r="M5667" t="s">
        <v>82</v>
      </c>
    </row>
    <row r="5668" spans="1:13">
      <c r="A5668" t="s">
        <v>1246</v>
      </c>
      <c r="B5668" t="s">
        <v>1247</v>
      </c>
      <c r="C5668" t="str">
        <f>TEXT(D5668, "mmm")</f>
        <v>May</v>
      </c>
      <c r="D5668" s="1">
        <v>45419</v>
      </c>
      <c r="E5668" t="s">
        <v>691</v>
      </c>
      <c r="F5668" t="s">
        <v>428</v>
      </c>
      <c r="G5668">
        <v>3505</v>
      </c>
      <c r="H5668">
        <v>30.51</v>
      </c>
      <c r="I5668">
        <v>106937.55</v>
      </c>
      <c r="J5668" t="s">
        <v>81</v>
      </c>
      <c r="K5668">
        <v>-5.8150665807028552E-2</v>
      </c>
      <c r="L5668">
        <v>-5.8151000000000002</v>
      </c>
      <c r="M5668" t="s">
        <v>82</v>
      </c>
    </row>
    <row r="5669" spans="1:13">
      <c r="A5669" t="s">
        <v>1246</v>
      </c>
      <c r="B5669" t="s">
        <v>1247</v>
      </c>
      <c r="C5669" t="str">
        <f>TEXT(D5669, "mmm")</f>
        <v>May</v>
      </c>
      <c r="D5669" s="1">
        <v>45419</v>
      </c>
      <c r="E5669" t="s">
        <v>688</v>
      </c>
      <c r="F5669" t="s">
        <v>428</v>
      </c>
      <c r="G5669">
        <v>3505</v>
      </c>
      <c r="H5669">
        <v>30.51</v>
      </c>
      <c r="I5669">
        <v>106937.55</v>
      </c>
      <c r="J5669" t="s">
        <v>81</v>
      </c>
      <c r="K5669">
        <v>-5.8150665807028552E-2</v>
      </c>
      <c r="L5669">
        <v>-5.8151000000000002</v>
      </c>
      <c r="M5669" t="s">
        <v>82</v>
      </c>
    </row>
    <row r="5670" spans="1:13">
      <c r="A5670" t="s">
        <v>1246</v>
      </c>
      <c r="B5670" t="s">
        <v>1247</v>
      </c>
      <c r="C5670" t="str">
        <f>TEXT(D5670, "mmm")</f>
        <v>May</v>
      </c>
      <c r="D5670" s="1">
        <v>45419</v>
      </c>
      <c r="E5670" t="s">
        <v>689</v>
      </c>
      <c r="F5670" t="s">
        <v>428</v>
      </c>
      <c r="G5670">
        <v>3505</v>
      </c>
      <c r="H5670">
        <v>30.51</v>
      </c>
      <c r="I5670">
        <v>106937.55</v>
      </c>
      <c r="J5670" t="s">
        <v>81</v>
      </c>
      <c r="K5670">
        <v>-5.8150665807028552E-2</v>
      </c>
      <c r="L5670">
        <v>-5.8151000000000002</v>
      </c>
      <c r="M5670" t="s">
        <v>82</v>
      </c>
    </row>
    <row r="5671" spans="1:13">
      <c r="A5671" t="s">
        <v>1246</v>
      </c>
      <c r="B5671" t="s">
        <v>1247</v>
      </c>
      <c r="C5671" t="str">
        <f>TEXT(D5671, "mmm")</f>
        <v>May</v>
      </c>
      <c r="D5671" s="1">
        <v>45419</v>
      </c>
      <c r="E5671" t="s">
        <v>687</v>
      </c>
      <c r="F5671" t="s">
        <v>428</v>
      </c>
      <c r="G5671">
        <v>3505</v>
      </c>
      <c r="H5671">
        <v>30.51</v>
      </c>
      <c r="I5671">
        <v>106937.55</v>
      </c>
      <c r="J5671" t="s">
        <v>81</v>
      </c>
      <c r="K5671">
        <v>-5.8150665807028552E-2</v>
      </c>
      <c r="L5671">
        <v>-5.8151000000000002</v>
      </c>
      <c r="M5671" t="s">
        <v>82</v>
      </c>
    </row>
    <row r="5672" spans="1:13">
      <c r="A5672" t="s">
        <v>1246</v>
      </c>
      <c r="B5672" t="s">
        <v>1247</v>
      </c>
      <c r="C5672" t="str">
        <f>TEXT(D5672, "mmm")</f>
        <v>May</v>
      </c>
      <c r="D5672" s="1">
        <v>45419</v>
      </c>
      <c r="E5672" t="s">
        <v>688</v>
      </c>
      <c r="F5672" t="s">
        <v>428</v>
      </c>
      <c r="G5672">
        <v>9901</v>
      </c>
      <c r="H5672">
        <v>30.51</v>
      </c>
      <c r="I5672">
        <v>302079.51</v>
      </c>
      <c r="J5672" t="s">
        <v>86</v>
      </c>
      <c r="K5672">
        <v>-5.8150665807028552E-2</v>
      </c>
      <c r="L5672">
        <v>-5.8151000000000002</v>
      </c>
      <c r="M5672" t="s">
        <v>82</v>
      </c>
    </row>
    <row r="5673" spans="1:13">
      <c r="A5673" t="s">
        <v>1246</v>
      </c>
      <c r="B5673" t="s">
        <v>1247</v>
      </c>
      <c r="C5673" t="str">
        <f>TEXT(D5673, "mmm")</f>
        <v>May</v>
      </c>
      <c r="D5673" s="1">
        <v>45419</v>
      </c>
      <c r="E5673" t="s">
        <v>689</v>
      </c>
      <c r="F5673" t="s">
        <v>428</v>
      </c>
      <c r="G5673">
        <v>9901</v>
      </c>
      <c r="H5673">
        <v>30.51</v>
      </c>
      <c r="I5673">
        <v>302079.51</v>
      </c>
      <c r="J5673" t="s">
        <v>86</v>
      </c>
      <c r="K5673">
        <v>-5.8150665807028552E-2</v>
      </c>
      <c r="L5673">
        <v>-5.8151000000000002</v>
      </c>
      <c r="M5673" t="s">
        <v>82</v>
      </c>
    </row>
    <row r="5674" spans="1:13">
      <c r="A5674" t="s">
        <v>1246</v>
      </c>
      <c r="B5674" t="s">
        <v>1247</v>
      </c>
      <c r="C5674" t="str">
        <f>TEXT(D5674, "mmm")</f>
        <v>May</v>
      </c>
      <c r="D5674" s="1">
        <v>45419</v>
      </c>
      <c r="E5674" t="s">
        <v>1248</v>
      </c>
      <c r="F5674" t="s">
        <v>428</v>
      </c>
      <c r="G5674">
        <v>6191</v>
      </c>
      <c r="H5674">
        <v>30.14</v>
      </c>
      <c r="I5674">
        <v>186596.74</v>
      </c>
      <c r="J5674" t="s">
        <v>86</v>
      </c>
      <c r="K5674">
        <v>-5.8150665807028552E-2</v>
      </c>
      <c r="L5674">
        <v>-5.8151000000000002</v>
      </c>
      <c r="M5674" t="s">
        <v>82</v>
      </c>
    </row>
    <row r="5675" spans="1:13">
      <c r="A5675" t="s">
        <v>1246</v>
      </c>
      <c r="B5675" t="s">
        <v>1247</v>
      </c>
      <c r="C5675" t="str">
        <f>TEXT(D5675, "mmm")</f>
        <v>May</v>
      </c>
      <c r="D5675" s="1">
        <v>45419</v>
      </c>
      <c r="E5675" t="s">
        <v>687</v>
      </c>
      <c r="F5675" t="s">
        <v>428</v>
      </c>
      <c r="G5675">
        <v>9901</v>
      </c>
      <c r="H5675">
        <v>30.51</v>
      </c>
      <c r="I5675">
        <v>302079.51</v>
      </c>
      <c r="J5675" t="s">
        <v>86</v>
      </c>
      <c r="K5675">
        <v>-5.8150665807028552E-2</v>
      </c>
      <c r="L5675">
        <v>-5.8151000000000002</v>
      </c>
      <c r="M5675" t="s">
        <v>82</v>
      </c>
    </row>
    <row r="5676" spans="1:13">
      <c r="A5676" t="s">
        <v>1246</v>
      </c>
      <c r="B5676" t="s">
        <v>1247</v>
      </c>
      <c r="C5676" t="str">
        <f>TEXT(D5676, "mmm")</f>
        <v>May</v>
      </c>
      <c r="D5676" s="1">
        <v>45419</v>
      </c>
      <c r="E5676" t="s">
        <v>1248</v>
      </c>
      <c r="F5676" t="s">
        <v>428</v>
      </c>
      <c r="G5676">
        <v>454</v>
      </c>
      <c r="H5676">
        <v>30.51</v>
      </c>
      <c r="I5676">
        <v>13851.54</v>
      </c>
      <c r="J5676" t="s">
        <v>81</v>
      </c>
      <c r="K5676">
        <v>-5.8150665807028552E-2</v>
      </c>
      <c r="L5676">
        <v>-5.8151000000000002</v>
      </c>
      <c r="M5676" t="s">
        <v>82</v>
      </c>
    </row>
    <row r="5677" spans="1:13">
      <c r="A5677" t="s">
        <v>1246</v>
      </c>
      <c r="B5677" t="s">
        <v>1247</v>
      </c>
      <c r="C5677" t="str">
        <f>TEXT(D5677, "mmm")</f>
        <v>May</v>
      </c>
      <c r="D5677" s="1">
        <v>45419</v>
      </c>
      <c r="E5677" t="s">
        <v>690</v>
      </c>
      <c r="F5677" t="s">
        <v>428</v>
      </c>
      <c r="G5677">
        <v>454</v>
      </c>
      <c r="H5677">
        <v>30.51</v>
      </c>
      <c r="I5677">
        <v>13851.54</v>
      </c>
      <c r="J5677" t="s">
        <v>81</v>
      </c>
      <c r="K5677">
        <v>-5.8150665807028552E-2</v>
      </c>
      <c r="L5677">
        <v>-5.8151000000000002</v>
      </c>
      <c r="M5677" t="s">
        <v>82</v>
      </c>
    </row>
    <row r="5678" spans="1:13">
      <c r="A5678" t="s">
        <v>1246</v>
      </c>
      <c r="B5678" t="s">
        <v>1247</v>
      </c>
      <c r="C5678" t="str">
        <f>TEXT(D5678, "mmm")</f>
        <v>May</v>
      </c>
      <c r="D5678" s="1">
        <v>45419</v>
      </c>
      <c r="E5678" t="s">
        <v>685</v>
      </c>
      <c r="F5678" t="s">
        <v>428</v>
      </c>
      <c r="G5678">
        <v>454</v>
      </c>
      <c r="H5678">
        <v>30.51</v>
      </c>
      <c r="I5678">
        <v>13851.54</v>
      </c>
      <c r="J5678" t="s">
        <v>81</v>
      </c>
      <c r="K5678">
        <v>-5.8150665807028552E-2</v>
      </c>
      <c r="L5678">
        <v>-5.8151000000000002</v>
      </c>
      <c r="M5678" t="s">
        <v>82</v>
      </c>
    </row>
    <row r="5679" spans="1:13">
      <c r="A5679" t="s">
        <v>1246</v>
      </c>
      <c r="B5679" t="s">
        <v>1247</v>
      </c>
      <c r="C5679" t="str">
        <f>TEXT(D5679, "mmm")</f>
        <v>May</v>
      </c>
      <c r="D5679" s="1">
        <v>45419</v>
      </c>
      <c r="E5679" t="s">
        <v>686</v>
      </c>
      <c r="F5679" t="s">
        <v>428</v>
      </c>
      <c r="G5679">
        <v>454</v>
      </c>
      <c r="H5679">
        <v>30.51</v>
      </c>
      <c r="I5679">
        <v>13851.54</v>
      </c>
      <c r="J5679" t="s">
        <v>81</v>
      </c>
      <c r="K5679">
        <v>-5.8150665807028552E-2</v>
      </c>
      <c r="L5679">
        <v>-5.8151000000000002</v>
      </c>
      <c r="M5679" t="s">
        <v>82</v>
      </c>
    </row>
    <row r="5680" spans="1:13">
      <c r="A5680" t="s">
        <v>1246</v>
      </c>
      <c r="B5680" t="s">
        <v>1247</v>
      </c>
      <c r="C5680" t="str">
        <f>TEXT(D5680, "mmm")</f>
        <v>May</v>
      </c>
      <c r="D5680" s="1">
        <v>45419</v>
      </c>
      <c r="E5680" t="s">
        <v>691</v>
      </c>
      <c r="F5680" t="s">
        <v>428</v>
      </c>
      <c r="G5680">
        <v>454</v>
      </c>
      <c r="H5680">
        <v>30.51</v>
      </c>
      <c r="I5680">
        <v>13851.54</v>
      </c>
      <c r="J5680" t="s">
        <v>81</v>
      </c>
      <c r="K5680">
        <v>-5.8150665807028552E-2</v>
      </c>
      <c r="L5680">
        <v>-5.8151000000000002</v>
      </c>
      <c r="M5680" t="s">
        <v>82</v>
      </c>
    </row>
    <row r="5681" spans="1:13">
      <c r="A5681" t="s">
        <v>1246</v>
      </c>
      <c r="B5681" t="s">
        <v>1247</v>
      </c>
      <c r="C5681" t="str">
        <f>TEXT(D5681, "mmm")</f>
        <v>May</v>
      </c>
      <c r="D5681" s="1">
        <v>45419</v>
      </c>
      <c r="E5681" t="s">
        <v>688</v>
      </c>
      <c r="F5681" t="s">
        <v>428</v>
      </c>
      <c r="G5681">
        <v>454</v>
      </c>
      <c r="H5681">
        <v>30.51</v>
      </c>
      <c r="I5681">
        <v>13851.54</v>
      </c>
      <c r="J5681" t="s">
        <v>81</v>
      </c>
      <c r="K5681">
        <v>-5.8150665807028552E-2</v>
      </c>
      <c r="L5681">
        <v>-5.8151000000000002</v>
      </c>
      <c r="M5681" t="s">
        <v>82</v>
      </c>
    </row>
    <row r="5682" spans="1:13">
      <c r="A5682" t="s">
        <v>1246</v>
      </c>
      <c r="B5682" t="s">
        <v>1247</v>
      </c>
      <c r="C5682" t="str">
        <f>TEXT(D5682, "mmm")</f>
        <v>May</v>
      </c>
      <c r="D5682" s="1">
        <v>45419</v>
      </c>
      <c r="E5682" t="s">
        <v>689</v>
      </c>
      <c r="F5682" t="s">
        <v>428</v>
      </c>
      <c r="G5682">
        <v>454</v>
      </c>
      <c r="H5682">
        <v>30.51</v>
      </c>
      <c r="I5682">
        <v>13851.54</v>
      </c>
      <c r="J5682" t="s">
        <v>81</v>
      </c>
      <c r="K5682">
        <v>-5.8150665807028552E-2</v>
      </c>
      <c r="L5682">
        <v>-5.8151000000000002</v>
      </c>
      <c r="M5682" t="s">
        <v>82</v>
      </c>
    </row>
    <row r="5683" spans="1:13">
      <c r="A5683" t="s">
        <v>1246</v>
      </c>
      <c r="B5683" t="s">
        <v>1247</v>
      </c>
      <c r="C5683" t="str">
        <f>TEXT(D5683, "mmm")</f>
        <v>May</v>
      </c>
      <c r="D5683" s="1">
        <v>45419</v>
      </c>
      <c r="E5683" t="s">
        <v>687</v>
      </c>
      <c r="F5683" t="s">
        <v>428</v>
      </c>
      <c r="G5683">
        <v>454</v>
      </c>
      <c r="H5683">
        <v>30.51</v>
      </c>
      <c r="I5683">
        <v>13851.54</v>
      </c>
      <c r="J5683" t="s">
        <v>81</v>
      </c>
      <c r="K5683">
        <v>-5.8150665807028552E-2</v>
      </c>
      <c r="L5683">
        <v>-5.8151000000000002</v>
      </c>
      <c r="M5683" t="s">
        <v>82</v>
      </c>
    </row>
    <row r="5684" spans="1:13">
      <c r="A5684" t="s">
        <v>1246</v>
      </c>
      <c r="B5684" t="s">
        <v>1247</v>
      </c>
      <c r="C5684" t="str">
        <f>TEXT(D5684, "mmm")</f>
        <v>May</v>
      </c>
      <c r="D5684" s="1">
        <v>45419</v>
      </c>
      <c r="E5684" t="s">
        <v>1248</v>
      </c>
      <c r="F5684" t="s">
        <v>428</v>
      </c>
      <c r="G5684">
        <v>802</v>
      </c>
      <c r="H5684">
        <v>30.14</v>
      </c>
      <c r="I5684">
        <v>24172.28</v>
      </c>
      <c r="J5684" t="s">
        <v>81</v>
      </c>
      <c r="K5684">
        <v>-5.8150665807028552E-2</v>
      </c>
      <c r="L5684">
        <v>-5.8151000000000002</v>
      </c>
      <c r="M5684" t="s">
        <v>82</v>
      </c>
    </row>
    <row r="5685" spans="1:13">
      <c r="A5685" t="s">
        <v>1246</v>
      </c>
      <c r="B5685" t="s">
        <v>1247</v>
      </c>
      <c r="C5685" t="str">
        <f>TEXT(D5685, "mmm")</f>
        <v>May</v>
      </c>
      <c r="D5685" s="1">
        <v>45419</v>
      </c>
      <c r="E5685" t="s">
        <v>690</v>
      </c>
      <c r="F5685" t="s">
        <v>428</v>
      </c>
      <c r="G5685">
        <v>802</v>
      </c>
      <c r="H5685">
        <v>30.14</v>
      </c>
      <c r="I5685">
        <v>24172.28</v>
      </c>
      <c r="J5685" t="s">
        <v>81</v>
      </c>
      <c r="K5685">
        <v>-5.8150665807028552E-2</v>
      </c>
      <c r="L5685">
        <v>-5.8151000000000002</v>
      </c>
      <c r="M5685" t="s">
        <v>82</v>
      </c>
    </row>
    <row r="5686" spans="1:13">
      <c r="A5686" t="s">
        <v>1246</v>
      </c>
      <c r="B5686" t="s">
        <v>1247</v>
      </c>
      <c r="C5686" t="str">
        <f>TEXT(D5686, "mmm")</f>
        <v>May</v>
      </c>
      <c r="D5686" s="1">
        <v>45419</v>
      </c>
      <c r="E5686" t="s">
        <v>685</v>
      </c>
      <c r="F5686" t="s">
        <v>428</v>
      </c>
      <c r="G5686">
        <v>802</v>
      </c>
      <c r="H5686">
        <v>30.14</v>
      </c>
      <c r="I5686">
        <v>24172.28</v>
      </c>
      <c r="J5686" t="s">
        <v>81</v>
      </c>
      <c r="K5686">
        <v>-5.8150665807028552E-2</v>
      </c>
      <c r="L5686">
        <v>-5.8151000000000002</v>
      </c>
      <c r="M5686" t="s">
        <v>82</v>
      </c>
    </row>
    <row r="5687" spans="1:13">
      <c r="A5687" t="s">
        <v>1246</v>
      </c>
      <c r="B5687" t="s">
        <v>1247</v>
      </c>
      <c r="C5687" t="str">
        <f>TEXT(D5687, "mmm")</f>
        <v>May</v>
      </c>
      <c r="D5687" s="1">
        <v>45419</v>
      </c>
      <c r="E5687" t="s">
        <v>686</v>
      </c>
      <c r="F5687" t="s">
        <v>428</v>
      </c>
      <c r="G5687">
        <v>802</v>
      </c>
      <c r="H5687">
        <v>30.14</v>
      </c>
      <c r="I5687">
        <v>24172.28</v>
      </c>
      <c r="J5687" t="s">
        <v>81</v>
      </c>
      <c r="K5687">
        <v>-5.8150665807028552E-2</v>
      </c>
      <c r="L5687">
        <v>-5.8151000000000002</v>
      </c>
      <c r="M5687" t="s">
        <v>82</v>
      </c>
    </row>
    <row r="5688" spans="1:13">
      <c r="A5688" t="s">
        <v>1246</v>
      </c>
      <c r="B5688" t="s">
        <v>1247</v>
      </c>
      <c r="C5688" t="str">
        <f>TEXT(D5688, "mmm")</f>
        <v>May</v>
      </c>
      <c r="D5688" s="1">
        <v>45419</v>
      </c>
      <c r="E5688" t="s">
        <v>691</v>
      </c>
      <c r="F5688" t="s">
        <v>428</v>
      </c>
      <c r="G5688">
        <v>802</v>
      </c>
      <c r="H5688">
        <v>30.14</v>
      </c>
      <c r="I5688">
        <v>24172.28</v>
      </c>
      <c r="J5688" t="s">
        <v>81</v>
      </c>
      <c r="K5688">
        <v>-5.8150665807028552E-2</v>
      </c>
      <c r="L5688">
        <v>-5.8151000000000002</v>
      </c>
      <c r="M5688" t="s">
        <v>82</v>
      </c>
    </row>
    <row r="5689" spans="1:13">
      <c r="A5689" t="s">
        <v>1246</v>
      </c>
      <c r="B5689" t="s">
        <v>1247</v>
      </c>
      <c r="C5689" t="str">
        <f>TEXT(D5689, "mmm")</f>
        <v>May</v>
      </c>
      <c r="D5689" s="1">
        <v>45419</v>
      </c>
      <c r="E5689" t="s">
        <v>688</v>
      </c>
      <c r="F5689" t="s">
        <v>428</v>
      </c>
      <c r="G5689">
        <v>802</v>
      </c>
      <c r="H5689">
        <v>30.14</v>
      </c>
      <c r="I5689">
        <v>24172.28</v>
      </c>
      <c r="J5689" t="s">
        <v>81</v>
      </c>
      <c r="K5689">
        <v>-5.8150665807028552E-2</v>
      </c>
      <c r="L5689">
        <v>-5.8151000000000002</v>
      </c>
      <c r="M5689" t="s">
        <v>82</v>
      </c>
    </row>
    <row r="5690" spans="1:13">
      <c r="A5690" t="s">
        <v>1246</v>
      </c>
      <c r="B5690" t="s">
        <v>1247</v>
      </c>
      <c r="C5690" t="str">
        <f>TEXT(D5690, "mmm")</f>
        <v>May</v>
      </c>
      <c r="D5690" s="1">
        <v>45419</v>
      </c>
      <c r="E5690" t="s">
        <v>689</v>
      </c>
      <c r="F5690" t="s">
        <v>428</v>
      </c>
      <c r="G5690">
        <v>802</v>
      </c>
      <c r="H5690">
        <v>30.14</v>
      </c>
      <c r="I5690">
        <v>24172.28</v>
      </c>
      <c r="J5690" t="s">
        <v>81</v>
      </c>
      <c r="K5690">
        <v>-5.8150665807028552E-2</v>
      </c>
      <c r="L5690">
        <v>-5.8151000000000002</v>
      </c>
      <c r="M5690" t="s">
        <v>82</v>
      </c>
    </row>
    <row r="5691" spans="1:13">
      <c r="A5691" t="s">
        <v>1246</v>
      </c>
      <c r="B5691" t="s">
        <v>1247</v>
      </c>
      <c r="C5691" t="str">
        <f>TEXT(D5691, "mmm")</f>
        <v>May</v>
      </c>
      <c r="D5691" s="1">
        <v>45419</v>
      </c>
      <c r="E5691" t="s">
        <v>687</v>
      </c>
      <c r="F5691" t="s">
        <v>428</v>
      </c>
      <c r="G5691">
        <v>802</v>
      </c>
      <c r="H5691">
        <v>30.14</v>
      </c>
      <c r="I5691">
        <v>24172.28</v>
      </c>
      <c r="J5691" t="s">
        <v>81</v>
      </c>
      <c r="K5691">
        <v>-5.8150665807028552E-2</v>
      </c>
      <c r="L5691">
        <v>-5.8151000000000002</v>
      </c>
      <c r="M5691" t="s">
        <v>82</v>
      </c>
    </row>
    <row r="5692" spans="1:13">
      <c r="A5692" t="s">
        <v>1246</v>
      </c>
      <c r="B5692" t="s">
        <v>1247</v>
      </c>
      <c r="C5692" t="str">
        <f>TEXT(D5692, "mmm")</f>
        <v>May</v>
      </c>
      <c r="D5692" s="1">
        <v>45419</v>
      </c>
      <c r="E5692" t="s">
        <v>690</v>
      </c>
      <c r="F5692" t="s">
        <v>428</v>
      </c>
      <c r="G5692">
        <v>6191</v>
      </c>
      <c r="H5692">
        <v>30.14</v>
      </c>
      <c r="I5692">
        <v>186596.74</v>
      </c>
      <c r="J5692" t="s">
        <v>86</v>
      </c>
      <c r="K5692">
        <v>-5.8150665807028552E-2</v>
      </c>
      <c r="L5692">
        <v>-5.8151000000000002</v>
      </c>
      <c r="M5692" t="s">
        <v>82</v>
      </c>
    </row>
    <row r="5693" spans="1:13">
      <c r="A5693" t="s">
        <v>1246</v>
      </c>
      <c r="B5693" t="s">
        <v>1247</v>
      </c>
      <c r="C5693" t="str">
        <f>TEXT(D5693, "mmm")</f>
        <v>May</v>
      </c>
      <c r="D5693" s="1">
        <v>45419</v>
      </c>
      <c r="E5693" t="s">
        <v>685</v>
      </c>
      <c r="F5693" t="s">
        <v>428</v>
      </c>
      <c r="G5693">
        <v>6191</v>
      </c>
      <c r="H5693">
        <v>30.14</v>
      </c>
      <c r="I5693">
        <v>186596.74</v>
      </c>
      <c r="J5693" t="s">
        <v>86</v>
      </c>
      <c r="K5693">
        <v>-5.8150665807028552E-2</v>
      </c>
      <c r="L5693">
        <v>-5.8151000000000002</v>
      </c>
      <c r="M5693" t="s">
        <v>82</v>
      </c>
    </row>
    <row r="5694" spans="1:13">
      <c r="A5694" t="s">
        <v>1246</v>
      </c>
      <c r="B5694" t="s">
        <v>1247</v>
      </c>
      <c r="C5694" t="str">
        <f>TEXT(D5694, "mmm")</f>
        <v>May</v>
      </c>
      <c r="D5694" s="1">
        <v>45419</v>
      </c>
      <c r="E5694" t="s">
        <v>686</v>
      </c>
      <c r="F5694" t="s">
        <v>428</v>
      </c>
      <c r="G5694">
        <v>6191</v>
      </c>
      <c r="H5694">
        <v>30.14</v>
      </c>
      <c r="I5694">
        <v>186596.74</v>
      </c>
      <c r="J5694" t="s">
        <v>86</v>
      </c>
      <c r="K5694">
        <v>-5.8150665807028552E-2</v>
      </c>
      <c r="L5694">
        <v>-5.8151000000000002</v>
      </c>
      <c r="M5694" t="s">
        <v>82</v>
      </c>
    </row>
    <row r="5695" spans="1:13">
      <c r="A5695" t="s">
        <v>1246</v>
      </c>
      <c r="B5695" t="s">
        <v>1247</v>
      </c>
      <c r="C5695" t="str">
        <f>TEXT(D5695, "mmm")</f>
        <v>May</v>
      </c>
      <c r="D5695" s="1">
        <v>45419</v>
      </c>
      <c r="E5695" t="s">
        <v>691</v>
      </c>
      <c r="F5695" t="s">
        <v>428</v>
      </c>
      <c r="G5695">
        <v>6191</v>
      </c>
      <c r="H5695">
        <v>30.14</v>
      </c>
      <c r="I5695">
        <v>186596.74</v>
      </c>
      <c r="J5695" t="s">
        <v>86</v>
      </c>
      <c r="K5695">
        <v>-5.8150665807028552E-2</v>
      </c>
      <c r="L5695">
        <v>-5.8151000000000002</v>
      </c>
      <c r="M5695" t="s">
        <v>82</v>
      </c>
    </row>
    <row r="5696" spans="1:13">
      <c r="A5696" t="s">
        <v>1246</v>
      </c>
      <c r="B5696" t="s">
        <v>1247</v>
      </c>
      <c r="C5696" t="str">
        <f>TEXT(D5696, "mmm")</f>
        <v>May</v>
      </c>
      <c r="D5696" s="1">
        <v>45419</v>
      </c>
      <c r="E5696" t="s">
        <v>688</v>
      </c>
      <c r="F5696" t="s">
        <v>428</v>
      </c>
      <c r="G5696">
        <v>6191</v>
      </c>
      <c r="H5696">
        <v>30.14</v>
      </c>
      <c r="I5696">
        <v>186596.74</v>
      </c>
      <c r="J5696" t="s">
        <v>86</v>
      </c>
      <c r="K5696">
        <v>-5.8150665807028552E-2</v>
      </c>
      <c r="L5696">
        <v>-5.8151000000000002</v>
      </c>
      <c r="M5696" t="s">
        <v>82</v>
      </c>
    </row>
    <row r="5697" spans="1:13">
      <c r="A5697" t="s">
        <v>1246</v>
      </c>
      <c r="B5697" t="s">
        <v>1247</v>
      </c>
      <c r="C5697" t="str">
        <f>TEXT(D5697, "mmm")</f>
        <v>May</v>
      </c>
      <c r="D5697" s="1">
        <v>45419</v>
      </c>
      <c r="E5697" t="s">
        <v>689</v>
      </c>
      <c r="F5697" t="s">
        <v>428</v>
      </c>
      <c r="G5697">
        <v>6191</v>
      </c>
      <c r="H5697">
        <v>30.14</v>
      </c>
      <c r="I5697">
        <v>186596.74</v>
      </c>
      <c r="J5697" t="s">
        <v>86</v>
      </c>
      <c r="K5697">
        <v>-5.8150665807028552E-2</v>
      </c>
      <c r="L5697">
        <v>-5.8151000000000002</v>
      </c>
      <c r="M5697" t="s">
        <v>82</v>
      </c>
    </row>
    <row r="5698" spans="1:13">
      <c r="A5698" t="s">
        <v>1246</v>
      </c>
      <c r="B5698" t="s">
        <v>1247</v>
      </c>
      <c r="C5698" t="str">
        <f>TEXT(D5698, "mmm")</f>
        <v>May</v>
      </c>
      <c r="D5698" s="1">
        <v>45419</v>
      </c>
      <c r="E5698" t="s">
        <v>687</v>
      </c>
      <c r="F5698" t="s">
        <v>428</v>
      </c>
      <c r="G5698">
        <v>6191</v>
      </c>
      <c r="H5698">
        <v>30.14</v>
      </c>
      <c r="I5698">
        <v>186596.74</v>
      </c>
      <c r="J5698" t="s">
        <v>86</v>
      </c>
      <c r="K5698">
        <v>-5.8150665807028552E-2</v>
      </c>
      <c r="L5698">
        <v>-5.8151000000000002</v>
      </c>
      <c r="M5698" t="s">
        <v>82</v>
      </c>
    </row>
    <row r="5699" spans="1:13">
      <c r="A5699" t="s">
        <v>1742</v>
      </c>
      <c r="B5699" t="s">
        <v>1743</v>
      </c>
      <c r="C5699" t="str">
        <f>TEXT(D5699, "mmm")</f>
        <v>May</v>
      </c>
      <c r="D5699" s="1">
        <v>45419</v>
      </c>
      <c r="E5699" t="s">
        <v>109</v>
      </c>
      <c r="F5699" t="s">
        <v>101</v>
      </c>
      <c r="G5699">
        <v>9500</v>
      </c>
      <c r="H5699">
        <v>23.18</v>
      </c>
      <c r="I5699">
        <v>220210</v>
      </c>
      <c r="J5699" t="s">
        <v>81</v>
      </c>
      <c r="K5699">
        <v>-1.983617857816411E-2</v>
      </c>
      <c r="L5699">
        <v>-1.9836</v>
      </c>
      <c r="M5699" t="s">
        <v>82</v>
      </c>
    </row>
    <row r="5700" spans="1:13">
      <c r="A5700" t="s">
        <v>1742</v>
      </c>
      <c r="B5700" t="s">
        <v>1743</v>
      </c>
      <c r="C5700" t="str">
        <f>TEXT(D5700, "mmm")</f>
        <v>May</v>
      </c>
      <c r="D5700" s="1">
        <v>45419</v>
      </c>
      <c r="E5700" t="s">
        <v>111</v>
      </c>
      <c r="F5700" t="s">
        <v>101</v>
      </c>
      <c r="G5700">
        <v>9500</v>
      </c>
      <c r="H5700">
        <v>23.18</v>
      </c>
      <c r="I5700">
        <v>220210</v>
      </c>
      <c r="J5700" t="s">
        <v>81</v>
      </c>
      <c r="K5700">
        <v>-1.983617857816411E-2</v>
      </c>
      <c r="L5700">
        <v>-1.9836</v>
      </c>
      <c r="M5700" t="s">
        <v>82</v>
      </c>
    </row>
    <row r="5701" spans="1:13">
      <c r="A5701" t="s">
        <v>1742</v>
      </c>
      <c r="B5701" t="s">
        <v>1743</v>
      </c>
      <c r="C5701" t="str">
        <f>TEXT(D5701, "mmm")</f>
        <v>May</v>
      </c>
      <c r="D5701" s="1">
        <v>45419</v>
      </c>
      <c r="E5701" t="s">
        <v>110</v>
      </c>
      <c r="F5701" t="s">
        <v>101</v>
      </c>
      <c r="G5701">
        <v>9500</v>
      </c>
      <c r="H5701">
        <v>23.18</v>
      </c>
      <c r="I5701">
        <v>220210</v>
      </c>
      <c r="J5701" t="s">
        <v>81</v>
      </c>
      <c r="K5701">
        <v>-1.983617857816411E-2</v>
      </c>
      <c r="L5701">
        <v>-1.9836</v>
      </c>
      <c r="M5701" t="s">
        <v>82</v>
      </c>
    </row>
    <row r="5702" spans="1:13">
      <c r="A5702" t="s">
        <v>3369</v>
      </c>
      <c r="B5702" t="s">
        <v>3370</v>
      </c>
      <c r="C5702" t="str">
        <f>TEXT(D5702, "mmm")</f>
        <v>May</v>
      </c>
      <c r="D5702" s="1">
        <v>45419</v>
      </c>
      <c r="E5702" t="s">
        <v>148</v>
      </c>
      <c r="F5702" t="s">
        <v>80</v>
      </c>
      <c r="G5702">
        <v>6000</v>
      </c>
      <c r="H5702">
        <v>5.83</v>
      </c>
      <c r="I5702">
        <v>34980</v>
      </c>
      <c r="J5702" t="s">
        <v>81</v>
      </c>
      <c r="K5702">
        <v>0.1462584421665469</v>
      </c>
      <c r="L5702">
        <v>14.6258</v>
      </c>
      <c r="M5702" t="s">
        <v>82</v>
      </c>
    </row>
    <row r="5703" spans="1:13">
      <c r="A5703" t="s">
        <v>123</v>
      </c>
      <c r="B5703" t="s">
        <v>124</v>
      </c>
      <c r="C5703" t="str">
        <f>TEXT(D5703, "mmm")</f>
        <v>May</v>
      </c>
      <c r="D5703" s="1">
        <v>45419</v>
      </c>
      <c r="E5703" t="s">
        <v>100</v>
      </c>
      <c r="F5703" t="s">
        <v>101</v>
      </c>
      <c r="G5703">
        <v>50161</v>
      </c>
      <c r="H5703">
        <v>13.76</v>
      </c>
      <c r="I5703">
        <v>690215.36</v>
      </c>
      <c r="J5703" t="s">
        <v>86</v>
      </c>
      <c r="K5703">
        <v>2.2561834852597999E-2</v>
      </c>
      <c r="L5703">
        <v>2.2562000000000002</v>
      </c>
      <c r="M5703" t="s">
        <v>82</v>
      </c>
    </row>
    <row r="5704" spans="1:13">
      <c r="A5704" t="s">
        <v>123</v>
      </c>
      <c r="B5704" t="s">
        <v>124</v>
      </c>
      <c r="C5704" t="str">
        <f>TEXT(D5704, "mmm")</f>
        <v>May</v>
      </c>
      <c r="D5704" s="1">
        <v>45419</v>
      </c>
      <c r="E5704" t="s">
        <v>102</v>
      </c>
      <c r="F5704" t="s">
        <v>101</v>
      </c>
      <c r="G5704">
        <v>50161</v>
      </c>
      <c r="H5704">
        <v>13.76</v>
      </c>
      <c r="I5704">
        <v>690215.36</v>
      </c>
      <c r="J5704" t="s">
        <v>86</v>
      </c>
      <c r="K5704">
        <v>2.2561834852597999E-2</v>
      </c>
      <c r="L5704">
        <v>2.2562000000000002</v>
      </c>
      <c r="M5704" t="s">
        <v>82</v>
      </c>
    </row>
    <row r="5705" spans="1:13">
      <c r="A5705" t="s">
        <v>3369</v>
      </c>
      <c r="B5705" t="s">
        <v>3370</v>
      </c>
      <c r="C5705" t="str">
        <f>TEXT(D5705, "mmm")</f>
        <v>May</v>
      </c>
      <c r="D5705" s="1">
        <v>45419</v>
      </c>
      <c r="E5705" t="s">
        <v>3405</v>
      </c>
      <c r="F5705" t="s">
        <v>118</v>
      </c>
      <c r="G5705">
        <v>4000</v>
      </c>
      <c r="H5705">
        <v>5.84</v>
      </c>
      <c r="I5705">
        <v>23360</v>
      </c>
      <c r="J5705" t="s">
        <v>81</v>
      </c>
      <c r="K5705">
        <v>0.1462584421665469</v>
      </c>
      <c r="L5705">
        <v>14.6258</v>
      </c>
      <c r="M5705" t="s">
        <v>82</v>
      </c>
    </row>
    <row r="5706" spans="1:13">
      <c r="A5706" t="s">
        <v>3365</v>
      </c>
      <c r="B5706" t="s">
        <v>3366</v>
      </c>
      <c r="C5706" t="str">
        <f>TEXT(D5706, "mmm")</f>
        <v>May</v>
      </c>
      <c r="D5706" s="1">
        <v>45419</v>
      </c>
      <c r="E5706" t="s">
        <v>3367</v>
      </c>
      <c r="F5706" t="s">
        <v>128</v>
      </c>
      <c r="G5706">
        <v>20700</v>
      </c>
      <c r="H5706">
        <v>24.14</v>
      </c>
      <c r="I5706">
        <v>499698</v>
      </c>
      <c r="J5706" t="s">
        <v>86</v>
      </c>
      <c r="K5706">
        <v>0.16986302474297821</v>
      </c>
      <c r="L5706">
        <v>16.9863</v>
      </c>
      <c r="M5706" t="s">
        <v>82</v>
      </c>
    </row>
    <row r="5707" spans="1:13">
      <c r="A5707" t="s">
        <v>210</v>
      </c>
      <c r="B5707" t="s">
        <v>211</v>
      </c>
      <c r="C5707" t="str">
        <f>TEXT(D5707, "mmm")</f>
        <v>May</v>
      </c>
      <c r="D5707" s="1">
        <v>45419</v>
      </c>
      <c r="E5707" t="s">
        <v>212</v>
      </c>
      <c r="F5707" t="s">
        <v>101</v>
      </c>
      <c r="G5707">
        <v>4621</v>
      </c>
      <c r="H5707">
        <v>20.6</v>
      </c>
      <c r="I5707">
        <v>95192.6</v>
      </c>
      <c r="J5707" t="s">
        <v>81</v>
      </c>
      <c r="K5707">
        <v>-9.2502690160050083E-3</v>
      </c>
      <c r="L5707">
        <v>-0.92500000000000004</v>
      </c>
      <c r="M5707" t="s">
        <v>82</v>
      </c>
    </row>
    <row r="5708" spans="1:13">
      <c r="A5708" t="s">
        <v>210</v>
      </c>
      <c r="B5708" t="s">
        <v>211</v>
      </c>
      <c r="C5708" t="str">
        <f>TEXT(D5708, "mmm")</f>
        <v>May</v>
      </c>
      <c r="D5708" s="1">
        <v>45419</v>
      </c>
      <c r="E5708" t="s">
        <v>213</v>
      </c>
      <c r="F5708" t="s">
        <v>101</v>
      </c>
      <c r="G5708">
        <v>4621</v>
      </c>
      <c r="H5708">
        <v>20.6</v>
      </c>
      <c r="I5708">
        <v>95192.6</v>
      </c>
      <c r="J5708" t="s">
        <v>81</v>
      </c>
      <c r="K5708">
        <v>-9.2502690160050083E-3</v>
      </c>
      <c r="L5708">
        <v>-0.92500000000000004</v>
      </c>
      <c r="M5708" t="s">
        <v>82</v>
      </c>
    </row>
    <row r="5709" spans="1:13">
      <c r="A5709" t="s">
        <v>3354</v>
      </c>
      <c r="B5709" t="s">
        <v>3355</v>
      </c>
      <c r="C5709" t="str">
        <f>TEXT(D5709, "mmm")</f>
        <v>May</v>
      </c>
      <c r="D5709" s="1">
        <v>45419</v>
      </c>
      <c r="E5709" t="s">
        <v>3356</v>
      </c>
      <c r="F5709" t="s">
        <v>80</v>
      </c>
      <c r="G5709">
        <v>20000</v>
      </c>
      <c r="H5709">
        <v>15.84</v>
      </c>
      <c r="I5709">
        <v>316800</v>
      </c>
      <c r="J5709" t="s">
        <v>81</v>
      </c>
      <c r="K5709">
        <v>3.1426775914226601E-2</v>
      </c>
      <c r="L5709">
        <v>3.1427</v>
      </c>
      <c r="M5709" t="s">
        <v>82</v>
      </c>
    </row>
    <row r="5710" spans="1:13">
      <c r="A5710" t="s">
        <v>3390</v>
      </c>
      <c r="B5710" t="s">
        <v>3391</v>
      </c>
      <c r="C5710" t="str">
        <f>TEXT(D5710, "mmm")</f>
        <v>May</v>
      </c>
      <c r="D5710" s="1">
        <v>45419</v>
      </c>
      <c r="E5710" t="s">
        <v>3406</v>
      </c>
      <c r="F5710" t="s">
        <v>118</v>
      </c>
      <c r="G5710">
        <v>5000</v>
      </c>
      <c r="H5710">
        <v>15.14</v>
      </c>
      <c r="I5710">
        <v>75700</v>
      </c>
      <c r="J5710" t="s">
        <v>86</v>
      </c>
      <c r="K5710">
        <v>0.1966444182364657</v>
      </c>
      <c r="L5710">
        <v>19.664400000000001</v>
      </c>
      <c r="M5710" t="s">
        <v>82</v>
      </c>
    </row>
    <row r="5711" spans="1:13">
      <c r="A5711" t="s">
        <v>3390</v>
      </c>
      <c r="B5711" t="s">
        <v>3391</v>
      </c>
      <c r="C5711" t="str">
        <f>TEXT(D5711, "mmm")</f>
        <v>May</v>
      </c>
      <c r="D5711" s="1">
        <v>45419</v>
      </c>
      <c r="E5711" t="s">
        <v>3406</v>
      </c>
      <c r="F5711" t="s">
        <v>118</v>
      </c>
      <c r="G5711">
        <v>5000</v>
      </c>
      <c r="H5711">
        <v>14.75</v>
      </c>
      <c r="I5711">
        <v>73750</v>
      </c>
      <c r="J5711" t="s">
        <v>86</v>
      </c>
      <c r="K5711">
        <v>0.1966444182364657</v>
      </c>
      <c r="L5711">
        <v>19.664400000000001</v>
      </c>
      <c r="M5711" t="s">
        <v>82</v>
      </c>
    </row>
    <row r="5712" spans="1:13">
      <c r="A5712" t="s">
        <v>1837</v>
      </c>
      <c r="B5712" t="s">
        <v>1838</v>
      </c>
      <c r="C5712" t="str">
        <f>TEXT(D5712, "mmm")</f>
        <v>May</v>
      </c>
      <c r="D5712" s="1">
        <v>45419</v>
      </c>
      <c r="E5712" t="s">
        <v>1839</v>
      </c>
      <c r="F5712" t="s">
        <v>128</v>
      </c>
      <c r="G5712">
        <v>5000</v>
      </c>
      <c r="H5712">
        <v>38.44</v>
      </c>
      <c r="I5712">
        <v>192200</v>
      </c>
      <c r="J5712" t="s">
        <v>86</v>
      </c>
      <c r="K5712">
        <v>6.8930361663205764E-2</v>
      </c>
      <c r="L5712">
        <v>6.8929999999999998</v>
      </c>
      <c r="M5712" t="s">
        <v>82</v>
      </c>
    </row>
    <row r="5713" spans="1:13">
      <c r="A5713" t="s">
        <v>3369</v>
      </c>
      <c r="B5713" t="s">
        <v>3370</v>
      </c>
      <c r="C5713" t="str">
        <f>TEXT(D5713, "mmm")</f>
        <v>May</v>
      </c>
      <c r="D5713" s="1">
        <v>45419</v>
      </c>
      <c r="E5713" t="s">
        <v>3407</v>
      </c>
      <c r="F5713" t="s">
        <v>80</v>
      </c>
      <c r="G5713">
        <v>1740</v>
      </c>
      <c r="H5713">
        <v>5.76</v>
      </c>
      <c r="I5713">
        <v>10022.4</v>
      </c>
      <c r="J5713" t="s">
        <v>81</v>
      </c>
      <c r="K5713">
        <v>0.1462584421665469</v>
      </c>
      <c r="L5713">
        <v>14.6258</v>
      </c>
      <c r="M5713" t="s">
        <v>82</v>
      </c>
    </row>
    <row r="5714" spans="1:13">
      <c r="A5714" t="s">
        <v>695</v>
      </c>
      <c r="B5714" t="s">
        <v>696</v>
      </c>
      <c r="C5714" t="str">
        <f>TEXT(D5714, "mmm")</f>
        <v>May</v>
      </c>
      <c r="D5714" s="1">
        <v>45419</v>
      </c>
      <c r="E5714" t="s">
        <v>697</v>
      </c>
      <c r="F5714" t="s">
        <v>80</v>
      </c>
      <c r="G5714">
        <v>860</v>
      </c>
      <c r="H5714">
        <v>22.29</v>
      </c>
      <c r="I5714">
        <v>19169.400000000001</v>
      </c>
      <c r="J5714" t="s">
        <v>86</v>
      </c>
      <c r="K5714">
        <v>2.410170567955006E-2</v>
      </c>
      <c r="L5714">
        <v>2.4102000000000001</v>
      </c>
      <c r="M5714" t="s">
        <v>82</v>
      </c>
    </row>
    <row r="5715" spans="1:13">
      <c r="A5715" t="s">
        <v>942</v>
      </c>
      <c r="B5715" t="s">
        <v>943</v>
      </c>
      <c r="C5715" t="str">
        <f>TEXT(D5715, "mmm")</f>
        <v>May</v>
      </c>
      <c r="D5715" s="1">
        <v>45419</v>
      </c>
      <c r="E5715" t="s">
        <v>3408</v>
      </c>
      <c r="F5715" t="s">
        <v>80</v>
      </c>
      <c r="G5715">
        <v>750</v>
      </c>
      <c r="H5715">
        <v>30.96</v>
      </c>
      <c r="I5715">
        <v>23220</v>
      </c>
      <c r="J5715" t="s">
        <v>81</v>
      </c>
      <c r="K5715">
        <v>1.608748429446472E-3</v>
      </c>
      <c r="L5715">
        <v>0.16089999999999999</v>
      </c>
      <c r="M5715" t="s">
        <v>82</v>
      </c>
    </row>
    <row r="5716" spans="1:13">
      <c r="A5716" t="s">
        <v>3390</v>
      </c>
      <c r="B5716" t="s">
        <v>3391</v>
      </c>
      <c r="C5716" t="str">
        <f>TEXT(D5716, "mmm")</f>
        <v>May</v>
      </c>
      <c r="D5716" s="1">
        <v>45419</v>
      </c>
      <c r="E5716" t="s">
        <v>3409</v>
      </c>
      <c r="F5716" t="s">
        <v>118</v>
      </c>
      <c r="G5716">
        <v>900</v>
      </c>
      <c r="H5716">
        <v>14.75</v>
      </c>
      <c r="I5716">
        <v>13275</v>
      </c>
      <c r="J5716" t="s">
        <v>81</v>
      </c>
      <c r="K5716">
        <v>0.1966444182364657</v>
      </c>
      <c r="L5716">
        <v>19.664400000000001</v>
      </c>
      <c r="M5716" t="s">
        <v>82</v>
      </c>
    </row>
    <row r="5717" spans="1:13">
      <c r="A5717" t="s">
        <v>3390</v>
      </c>
      <c r="B5717" t="s">
        <v>3391</v>
      </c>
      <c r="C5717" t="str">
        <f>TEXT(D5717, "mmm")</f>
        <v>May</v>
      </c>
      <c r="D5717" s="1">
        <v>45419</v>
      </c>
      <c r="E5717" t="s">
        <v>3409</v>
      </c>
      <c r="F5717" t="s">
        <v>118</v>
      </c>
      <c r="G5717">
        <v>782</v>
      </c>
      <c r="H5717">
        <v>14.74</v>
      </c>
      <c r="I5717">
        <v>11526.68</v>
      </c>
      <c r="J5717" t="s">
        <v>81</v>
      </c>
      <c r="K5717">
        <v>0.1966444182364657</v>
      </c>
      <c r="L5717">
        <v>19.664400000000001</v>
      </c>
      <c r="M5717" t="s">
        <v>82</v>
      </c>
    </row>
    <row r="5718" spans="1:13">
      <c r="A5718" t="s">
        <v>3390</v>
      </c>
      <c r="B5718" t="s">
        <v>3391</v>
      </c>
      <c r="C5718" t="str">
        <f>TEXT(D5718, "mmm")</f>
        <v>May</v>
      </c>
      <c r="D5718" s="1">
        <v>45419</v>
      </c>
      <c r="E5718" t="s">
        <v>3410</v>
      </c>
      <c r="F5718" t="s">
        <v>118</v>
      </c>
      <c r="G5718">
        <v>685</v>
      </c>
      <c r="H5718">
        <v>14.64</v>
      </c>
      <c r="I5718">
        <v>10028.4</v>
      </c>
      <c r="J5718" t="s">
        <v>81</v>
      </c>
      <c r="K5718">
        <v>0.1966444182364657</v>
      </c>
      <c r="L5718">
        <v>19.664400000000001</v>
      </c>
      <c r="M5718" t="s">
        <v>82</v>
      </c>
    </row>
    <row r="5719" spans="1:13">
      <c r="A5719" t="s">
        <v>438</v>
      </c>
      <c r="B5719" t="s">
        <v>439</v>
      </c>
      <c r="C5719" t="str">
        <f>TEXT(D5719, "mmm")</f>
        <v>May</v>
      </c>
      <c r="D5719" s="1">
        <v>45419</v>
      </c>
      <c r="E5719" t="s">
        <v>440</v>
      </c>
      <c r="F5719" t="s">
        <v>80</v>
      </c>
      <c r="G5719">
        <v>3000</v>
      </c>
      <c r="H5719">
        <v>19.7</v>
      </c>
      <c r="I5719">
        <v>59100</v>
      </c>
      <c r="J5719" t="s">
        <v>81</v>
      </c>
      <c r="K5719">
        <v>5.4347498307509854E-3</v>
      </c>
      <c r="L5719">
        <v>0.54349999999999998</v>
      </c>
      <c r="M5719" t="s">
        <v>82</v>
      </c>
    </row>
    <row r="5720" spans="1:13">
      <c r="A5720" t="s">
        <v>1374</v>
      </c>
      <c r="B5720" t="s">
        <v>1375</v>
      </c>
      <c r="C5720" t="str">
        <f>TEXT(D5720, "mmm")</f>
        <v>May</v>
      </c>
      <c r="D5720" s="1">
        <v>45419</v>
      </c>
      <c r="E5720" t="s">
        <v>3411</v>
      </c>
      <c r="F5720" t="s">
        <v>118</v>
      </c>
      <c r="G5720">
        <v>4200</v>
      </c>
      <c r="H5720">
        <v>39.46</v>
      </c>
      <c r="I5720">
        <v>165732</v>
      </c>
      <c r="J5720" t="s">
        <v>86</v>
      </c>
      <c r="K5720">
        <v>0.1116954432853972</v>
      </c>
      <c r="L5720">
        <v>11.169499999999999</v>
      </c>
      <c r="M5720" t="s">
        <v>82</v>
      </c>
    </row>
    <row r="5721" spans="1:13">
      <c r="A5721" t="s">
        <v>1270</v>
      </c>
      <c r="B5721" t="s">
        <v>1271</v>
      </c>
      <c r="C5721" t="str">
        <f>TEXT(D5721, "mmm")</f>
        <v>May</v>
      </c>
      <c r="D5721" s="1">
        <v>45420</v>
      </c>
      <c r="E5721" t="s">
        <v>2108</v>
      </c>
      <c r="F5721" t="s">
        <v>80</v>
      </c>
      <c r="G5721">
        <v>2500</v>
      </c>
      <c r="H5721">
        <v>10.17</v>
      </c>
      <c r="I5721">
        <v>25425</v>
      </c>
      <c r="J5721" t="s">
        <v>81</v>
      </c>
      <c r="K5721">
        <v>9.4083343731867108E-2</v>
      </c>
      <c r="L5721">
        <v>9.4083000000000006</v>
      </c>
      <c r="M5721" t="s">
        <v>82</v>
      </c>
    </row>
    <row r="5722" spans="1:13">
      <c r="A5722" t="s">
        <v>1323</v>
      </c>
      <c r="B5722" t="s">
        <v>1324</v>
      </c>
      <c r="C5722" t="str">
        <f>TEXT(D5722, "mmm")</f>
        <v>May</v>
      </c>
      <c r="D5722" s="1">
        <v>45420</v>
      </c>
      <c r="E5722" t="s">
        <v>1420</v>
      </c>
      <c r="F5722" t="s">
        <v>80</v>
      </c>
      <c r="G5722">
        <v>1000</v>
      </c>
      <c r="H5722">
        <v>19.649999999999999</v>
      </c>
      <c r="I5722">
        <v>19650</v>
      </c>
      <c r="J5722" t="s">
        <v>81</v>
      </c>
      <c r="K5722">
        <v>2.214222192485216E-2</v>
      </c>
      <c r="L5722">
        <v>2.2141999999999999</v>
      </c>
      <c r="M5722" t="s">
        <v>82</v>
      </c>
    </row>
    <row r="5723" spans="1:13">
      <c r="A5723" t="s">
        <v>3393</v>
      </c>
      <c r="B5723" t="s">
        <v>3394</v>
      </c>
      <c r="C5723" t="str">
        <f>TEXT(D5723, "mmm")</f>
        <v>May</v>
      </c>
      <c r="D5723" s="1">
        <v>45420</v>
      </c>
      <c r="E5723" t="s">
        <v>3412</v>
      </c>
      <c r="F5723" t="s">
        <v>80</v>
      </c>
      <c r="G5723">
        <v>12000</v>
      </c>
      <c r="H5723">
        <v>4.12</v>
      </c>
      <c r="I5723">
        <v>49440</v>
      </c>
      <c r="J5723" t="s">
        <v>81</v>
      </c>
      <c r="K5723">
        <v>0.1223020965740451</v>
      </c>
      <c r="L5723">
        <v>12.2302</v>
      </c>
      <c r="M5723" t="s">
        <v>82</v>
      </c>
    </row>
    <row r="5724" spans="1:13">
      <c r="A5724" t="s">
        <v>2271</v>
      </c>
      <c r="B5724" t="s">
        <v>2272</v>
      </c>
      <c r="C5724" t="str">
        <f>TEXT(D5724, "mmm")</f>
        <v>May</v>
      </c>
      <c r="D5724" s="1">
        <v>45420</v>
      </c>
      <c r="E5724" t="s">
        <v>2276</v>
      </c>
      <c r="F5724" t="s">
        <v>101</v>
      </c>
      <c r="G5724">
        <v>47500</v>
      </c>
      <c r="H5724">
        <v>19.13</v>
      </c>
      <c r="I5724">
        <v>908675</v>
      </c>
      <c r="J5724" t="s">
        <v>81</v>
      </c>
      <c r="K5724">
        <v>7.1248094097146497E-2</v>
      </c>
      <c r="L5724">
        <v>7.1247999999999996</v>
      </c>
      <c r="M5724" t="s">
        <v>82</v>
      </c>
    </row>
    <row r="5725" spans="1:13">
      <c r="A5725" t="s">
        <v>2271</v>
      </c>
      <c r="B5725" t="s">
        <v>2272</v>
      </c>
      <c r="C5725" t="str">
        <f>TEXT(D5725, "mmm")</f>
        <v>May</v>
      </c>
      <c r="D5725" s="1">
        <v>45420</v>
      </c>
      <c r="E5725" t="s">
        <v>2273</v>
      </c>
      <c r="F5725" t="s">
        <v>101</v>
      </c>
      <c r="G5725">
        <v>47500</v>
      </c>
      <c r="H5725">
        <v>19.13</v>
      </c>
      <c r="I5725">
        <v>908675</v>
      </c>
      <c r="J5725" t="s">
        <v>81</v>
      </c>
      <c r="K5725">
        <v>7.1248094097146497E-2</v>
      </c>
      <c r="L5725">
        <v>7.1247999999999996</v>
      </c>
      <c r="M5725" t="s">
        <v>82</v>
      </c>
    </row>
    <row r="5726" spans="1:13">
      <c r="A5726" t="s">
        <v>2271</v>
      </c>
      <c r="B5726" t="s">
        <v>2272</v>
      </c>
      <c r="C5726" t="str">
        <f>TEXT(D5726, "mmm")</f>
        <v>May</v>
      </c>
      <c r="D5726" s="1">
        <v>45420</v>
      </c>
      <c r="E5726" t="s">
        <v>2274</v>
      </c>
      <c r="F5726" t="s">
        <v>101</v>
      </c>
      <c r="G5726">
        <v>47500</v>
      </c>
      <c r="H5726">
        <v>19.13</v>
      </c>
      <c r="I5726">
        <v>908675</v>
      </c>
      <c r="J5726" t="s">
        <v>81</v>
      </c>
      <c r="K5726">
        <v>7.1248094097146497E-2</v>
      </c>
      <c r="L5726">
        <v>7.1247999999999996</v>
      </c>
      <c r="M5726" t="s">
        <v>82</v>
      </c>
    </row>
    <row r="5727" spans="1:13">
      <c r="A5727" t="s">
        <v>2271</v>
      </c>
      <c r="B5727" t="s">
        <v>2272</v>
      </c>
      <c r="C5727" t="str">
        <f>TEXT(D5727, "mmm")</f>
        <v>May</v>
      </c>
      <c r="D5727" s="1">
        <v>45420</v>
      </c>
      <c r="E5727" t="s">
        <v>2275</v>
      </c>
      <c r="F5727" t="s">
        <v>101</v>
      </c>
      <c r="G5727">
        <v>47500</v>
      </c>
      <c r="H5727">
        <v>19.13</v>
      </c>
      <c r="I5727">
        <v>908675</v>
      </c>
      <c r="J5727" t="s">
        <v>81</v>
      </c>
      <c r="K5727">
        <v>7.1248094097146497E-2</v>
      </c>
      <c r="L5727">
        <v>7.1247999999999996</v>
      </c>
      <c r="M5727" t="s">
        <v>82</v>
      </c>
    </row>
    <row r="5728" spans="1:13">
      <c r="A5728" t="s">
        <v>2271</v>
      </c>
      <c r="B5728" t="s">
        <v>2272</v>
      </c>
      <c r="C5728" t="str">
        <f>TEXT(D5728, "mmm")</f>
        <v>May</v>
      </c>
      <c r="D5728" s="1">
        <v>45420</v>
      </c>
      <c r="E5728" t="s">
        <v>2277</v>
      </c>
      <c r="F5728" t="s">
        <v>101</v>
      </c>
      <c r="G5728">
        <v>47500</v>
      </c>
      <c r="H5728">
        <v>19.13</v>
      </c>
      <c r="I5728">
        <v>908675</v>
      </c>
      <c r="J5728" t="s">
        <v>81</v>
      </c>
      <c r="K5728">
        <v>7.1248094097146497E-2</v>
      </c>
      <c r="L5728">
        <v>7.1247999999999996</v>
      </c>
      <c r="M5728" t="s">
        <v>82</v>
      </c>
    </row>
    <row r="5729" spans="1:13">
      <c r="A5729" t="s">
        <v>3413</v>
      </c>
      <c r="B5729" t="s">
        <v>3414</v>
      </c>
      <c r="C5729" t="str">
        <f>TEXT(D5729, "mmm")</f>
        <v>May</v>
      </c>
      <c r="D5729" s="1">
        <v>45420</v>
      </c>
      <c r="E5729" t="s">
        <v>3415</v>
      </c>
      <c r="F5729" t="s">
        <v>118</v>
      </c>
      <c r="G5729">
        <v>8000</v>
      </c>
      <c r="H5729">
        <v>1.39</v>
      </c>
      <c r="I5729">
        <v>11120</v>
      </c>
      <c r="J5729" t="s">
        <v>81</v>
      </c>
      <c r="K5729">
        <v>-6.4748218550131464E-2</v>
      </c>
      <c r="L5729">
        <v>-6.4748000000000001</v>
      </c>
      <c r="M5729" t="s">
        <v>82</v>
      </c>
    </row>
    <row r="5730" spans="1:13">
      <c r="A5730" t="s">
        <v>1048</v>
      </c>
      <c r="B5730" t="s">
        <v>1049</v>
      </c>
      <c r="C5730" t="str">
        <f>TEXT(D5730, "mmm")</f>
        <v>May</v>
      </c>
      <c r="D5730" s="1">
        <v>45420</v>
      </c>
      <c r="E5730" t="s">
        <v>3327</v>
      </c>
      <c r="F5730" t="s">
        <v>101</v>
      </c>
      <c r="G5730">
        <v>622346</v>
      </c>
      <c r="H5730">
        <v>10.43</v>
      </c>
      <c r="I5730">
        <v>6491068.7800000003</v>
      </c>
      <c r="J5730" t="s">
        <v>86</v>
      </c>
      <c r="K5730">
        <v>0.1969696347742356</v>
      </c>
      <c r="L5730">
        <v>19.696999999999999</v>
      </c>
      <c r="M5730" t="s">
        <v>82</v>
      </c>
    </row>
    <row r="5731" spans="1:13">
      <c r="A5731" t="s">
        <v>1048</v>
      </c>
      <c r="B5731" t="s">
        <v>1049</v>
      </c>
      <c r="C5731" t="str">
        <f>TEXT(D5731, "mmm")</f>
        <v>May</v>
      </c>
      <c r="D5731" s="1">
        <v>45420</v>
      </c>
      <c r="E5731" t="s">
        <v>3328</v>
      </c>
      <c r="F5731" t="s">
        <v>101</v>
      </c>
      <c r="G5731">
        <v>622346</v>
      </c>
      <c r="H5731">
        <v>10.43</v>
      </c>
      <c r="I5731">
        <v>6491068.7800000003</v>
      </c>
      <c r="J5731" t="s">
        <v>86</v>
      </c>
      <c r="K5731">
        <v>0.1969696347742356</v>
      </c>
      <c r="L5731">
        <v>19.696999999999999</v>
      </c>
      <c r="M5731" t="s">
        <v>82</v>
      </c>
    </row>
    <row r="5732" spans="1:13">
      <c r="A5732" t="s">
        <v>3362</v>
      </c>
      <c r="B5732" t="s">
        <v>3363</v>
      </c>
      <c r="C5732" t="str">
        <f>TEXT(D5732, "mmm")</f>
        <v>May</v>
      </c>
      <c r="D5732" s="1">
        <v>45420</v>
      </c>
      <c r="E5732" t="s">
        <v>3416</v>
      </c>
      <c r="F5732" t="s">
        <v>118</v>
      </c>
      <c r="G5732">
        <v>4865</v>
      </c>
      <c r="H5732">
        <v>15.41</v>
      </c>
      <c r="I5732">
        <v>74969.649999999994</v>
      </c>
      <c r="J5732" t="s">
        <v>81</v>
      </c>
      <c r="K5732">
        <v>-3.1420326904948337E-2</v>
      </c>
      <c r="L5732">
        <v>-3.1419999999999999</v>
      </c>
      <c r="M5732" t="s">
        <v>82</v>
      </c>
    </row>
    <row r="5733" spans="1:13">
      <c r="A5733" t="s">
        <v>3417</v>
      </c>
      <c r="B5733" t="s">
        <v>3418</v>
      </c>
      <c r="C5733" t="str">
        <f>TEXT(D5733, "mmm")</f>
        <v>May</v>
      </c>
      <c r="D5733" s="1">
        <v>45420</v>
      </c>
      <c r="E5733" t="s">
        <v>3419</v>
      </c>
      <c r="F5733" t="s">
        <v>118</v>
      </c>
      <c r="G5733">
        <v>1000</v>
      </c>
      <c r="H5733">
        <v>33.46</v>
      </c>
      <c r="I5733">
        <v>33460</v>
      </c>
      <c r="J5733" t="s">
        <v>81</v>
      </c>
      <c r="K5733">
        <v>9.087164909999057E-3</v>
      </c>
      <c r="L5733">
        <v>0.90869999999999995</v>
      </c>
      <c r="M5733" t="s">
        <v>82</v>
      </c>
    </row>
    <row r="5734" spans="1:13">
      <c r="A5734" t="s">
        <v>3420</v>
      </c>
      <c r="B5734" t="s">
        <v>3421</v>
      </c>
      <c r="C5734" t="str">
        <f>TEXT(D5734, "mmm")</f>
        <v>May</v>
      </c>
      <c r="D5734" s="1">
        <v>45420</v>
      </c>
      <c r="E5734" t="s">
        <v>3422</v>
      </c>
      <c r="F5734" t="s">
        <v>80</v>
      </c>
      <c r="G5734">
        <v>553</v>
      </c>
      <c r="H5734">
        <v>18.989999999999998</v>
      </c>
      <c r="I5734">
        <v>10501.47</v>
      </c>
      <c r="J5734" t="s">
        <v>81</v>
      </c>
      <c r="K5734">
        <v>3.8728774811709783E-2</v>
      </c>
      <c r="L5734">
        <v>3.8729</v>
      </c>
      <c r="M5734" t="s">
        <v>82</v>
      </c>
    </row>
    <row r="5735" spans="1:13">
      <c r="A5735" t="s">
        <v>185</v>
      </c>
      <c r="B5735" t="s">
        <v>186</v>
      </c>
      <c r="C5735" t="str">
        <f>TEXT(D5735, "mmm")</f>
        <v>May</v>
      </c>
      <c r="D5735" s="1">
        <v>45420</v>
      </c>
      <c r="E5735" t="s">
        <v>3423</v>
      </c>
      <c r="F5735" t="s">
        <v>118</v>
      </c>
      <c r="G5735">
        <v>3095</v>
      </c>
      <c r="H5735">
        <v>15.05</v>
      </c>
      <c r="I5735">
        <v>46579.75</v>
      </c>
      <c r="J5735" t="s">
        <v>81</v>
      </c>
      <c r="K5735">
        <v>2.043496519901988E-2</v>
      </c>
      <c r="L5735">
        <v>2.0434999999999999</v>
      </c>
      <c r="M5735" t="s">
        <v>82</v>
      </c>
    </row>
    <row r="5736" spans="1:13">
      <c r="A5736" t="s">
        <v>955</v>
      </c>
      <c r="B5736" t="s">
        <v>956</v>
      </c>
      <c r="C5736" t="str">
        <f>TEXT(D5736, "mmm")</f>
        <v>May</v>
      </c>
      <c r="D5736" s="1">
        <v>45420</v>
      </c>
      <c r="E5736" t="s">
        <v>1173</v>
      </c>
      <c r="F5736" t="s">
        <v>80</v>
      </c>
      <c r="G5736">
        <v>500</v>
      </c>
      <c r="H5736">
        <v>30</v>
      </c>
      <c r="I5736">
        <v>15000</v>
      </c>
      <c r="J5736" t="s">
        <v>86</v>
      </c>
      <c r="K5736">
        <v>-1.2578686126588081E-2</v>
      </c>
      <c r="L5736">
        <v>-1.2579</v>
      </c>
      <c r="M5736" t="s">
        <v>82</v>
      </c>
    </row>
    <row r="5737" spans="1:13">
      <c r="A5737" t="s">
        <v>3424</v>
      </c>
      <c r="B5737" t="s">
        <v>3425</v>
      </c>
      <c r="C5737" t="str">
        <f>TEXT(D5737, "mmm")</f>
        <v>May</v>
      </c>
      <c r="D5737" s="1">
        <v>45420</v>
      </c>
      <c r="E5737" t="s">
        <v>3426</v>
      </c>
      <c r="F5737" t="s">
        <v>80</v>
      </c>
      <c r="G5737">
        <v>9804</v>
      </c>
      <c r="H5737">
        <v>2.04</v>
      </c>
      <c r="I5737">
        <v>20000.16</v>
      </c>
      <c r="J5737" t="s">
        <v>81</v>
      </c>
      <c r="K5737">
        <v>-3.9647539614770189E-2</v>
      </c>
      <c r="L5737">
        <v>-3.9647999999999999</v>
      </c>
      <c r="M5737" t="s">
        <v>82</v>
      </c>
    </row>
    <row r="5738" spans="1:13">
      <c r="A5738" t="s">
        <v>1803</v>
      </c>
      <c r="B5738" t="s">
        <v>1804</v>
      </c>
      <c r="C5738" t="str">
        <f>TEXT(D5738, "mmm")</f>
        <v>May</v>
      </c>
      <c r="D5738" s="1">
        <v>45420</v>
      </c>
      <c r="E5738" t="s">
        <v>3236</v>
      </c>
      <c r="F5738" t="s">
        <v>80</v>
      </c>
      <c r="G5738">
        <v>6000</v>
      </c>
      <c r="H5738">
        <v>26.27</v>
      </c>
      <c r="I5738">
        <v>157620</v>
      </c>
      <c r="J5738" t="s">
        <v>81</v>
      </c>
      <c r="K5738">
        <v>3.3648415264145859E-2</v>
      </c>
      <c r="L5738">
        <v>3.3647999999999998</v>
      </c>
      <c r="M5738" t="s">
        <v>82</v>
      </c>
    </row>
    <row r="5739" spans="1:13">
      <c r="A5739" t="s">
        <v>3194</v>
      </c>
      <c r="B5739" t="s">
        <v>3195</v>
      </c>
      <c r="C5739" t="str">
        <f>TEXT(D5739, "mmm")</f>
        <v>May</v>
      </c>
      <c r="D5739" s="1">
        <v>45420</v>
      </c>
      <c r="E5739" t="s">
        <v>3427</v>
      </c>
      <c r="F5739" t="s">
        <v>222</v>
      </c>
      <c r="G5739">
        <v>29970.03</v>
      </c>
      <c r="H5739">
        <v>10.01</v>
      </c>
      <c r="I5739">
        <v>300000.00030000001</v>
      </c>
      <c r="J5739" t="s">
        <v>81</v>
      </c>
      <c r="K5739">
        <v>1.99798995426681E-3</v>
      </c>
      <c r="L5739">
        <v>0.19980000000000001</v>
      </c>
      <c r="M5739" t="s">
        <v>82</v>
      </c>
    </row>
    <row r="5740" spans="1:13">
      <c r="A5740" t="s">
        <v>3393</v>
      </c>
      <c r="B5740" t="s">
        <v>3394</v>
      </c>
      <c r="C5740" t="str">
        <f>TEXT(D5740, "mmm")</f>
        <v>May</v>
      </c>
      <c r="D5740" s="1">
        <v>45420</v>
      </c>
      <c r="E5740" t="s">
        <v>3428</v>
      </c>
      <c r="F5740" t="s">
        <v>128</v>
      </c>
      <c r="G5740">
        <v>10000</v>
      </c>
      <c r="H5740">
        <v>4.04</v>
      </c>
      <c r="I5740">
        <v>40400</v>
      </c>
      <c r="J5740" t="s">
        <v>81</v>
      </c>
      <c r="K5740">
        <v>0.1223020965740451</v>
      </c>
      <c r="L5740">
        <v>12.2302</v>
      </c>
      <c r="M5740" t="s">
        <v>82</v>
      </c>
    </row>
    <row r="5741" spans="1:13">
      <c r="A5741" t="s">
        <v>2546</v>
      </c>
      <c r="B5741" t="s">
        <v>2547</v>
      </c>
      <c r="C5741" t="str">
        <f>TEXT(D5741, "mmm")</f>
        <v>May</v>
      </c>
      <c r="D5741" s="1">
        <v>45420</v>
      </c>
      <c r="E5741" t="s">
        <v>100</v>
      </c>
      <c r="F5741" t="s">
        <v>101</v>
      </c>
      <c r="G5741">
        <v>1000</v>
      </c>
      <c r="H5741">
        <v>17.940000000000001</v>
      </c>
      <c r="I5741">
        <v>17940</v>
      </c>
      <c r="J5741" t="s">
        <v>81</v>
      </c>
      <c r="K5741">
        <v>7.4006996340347797E-2</v>
      </c>
      <c r="L5741">
        <v>7.4006999999999996</v>
      </c>
      <c r="M5741" t="s">
        <v>82</v>
      </c>
    </row>
    <row r="5742" spans="1:13">
      <c r="A5742" t="s">
        <v>2546</v>
      </c>
      <c r="B5742" t="s">
        <v>2547</v>
      </c>
      <c r="C5742" t="str">
        <f>TEXT(D5742, "mmm")</f>
        <v>May</v>
      </c>
      <c r="D5742" s="1">
        <v>45420</v>
      </c>
      <c r="E5742" t="s">
        <v>102</v>
      </c>
      <c r="F5742" t="s">
        <v>101</v>
      </c>
      <c r="G5742">
        <v>1000</v>
      </c>
      <c r="H5742">
        <v>17.940000000000001</v>
      </c>
      <c r="I5742">
        <v>17940</v>
      </c>
      <c r="J5742" t="s">
        <v>81</v>
      </c>
      <c r="K5742">
        <v>7.4006996340347797E-2</v>
      </c>
      <c r="L5742">
        <v>7.4006999999999996</v>
      </c>
      <c r="M5742" t="s">
        <v>82</v>
      </c>
    </row>
    <row r="5743" spans="1:13">
      <c r="A5743" t="s">
        <v>1048</v>
      </c>
      <c r="B5743" t="s">
        <v>1049</v>
      </c>
      <c r="C5743" t="str">
        <f>TEXT(D5743, "mmm")</f>
        <v>May</v>
      </c>
      <c r="D5743" s="1">
        <v>45420</v>
      </c>
      <c r="E5743" t="s">
        <v>3292</v>
      </c>
      <c r="F5743" t="s">
        <v>80</v>
      </c>
      <c r="G5743">
        <v>20400</v>
      </c>
      <c r="H5743">
        <v>10.57</v>
      </c>
      <c r="I5743">
        <v>215628</v>
      </c>
      <c r="J5743" t="s">
        <v>81</v>
      </c>
      <c r="K5743">
        <v>0.1969696347742356</v>
      </c>
      <c r="L5743">
        <v>19.696999999999999</v>
      </c>
      <c r="M5743" t="s">
        <v>82</v>
      </c>
    </row>
    <row r="5744" spans="1:13">
      <c r="A5744" t="s">
        <v>3429</v>
      </c>
      <c r="B5744" t="s">
        <v>3430</v>
      </c>
      <c r="C5744" t="str">
        <f>TEXT(D5744, "mmm")</f>
        <v>May</v>
      </c>
      <c r="D5744" s="1">
        <v>45420</v>
      </c>
      <c r="E5744" t="s">
        <v>3431</v>
      </c>
      <c r="F5744" t="s">
        <v>80</v>
      </c>
      <c r="G5744">
        <v>20000</v>
      </c>
      <c r="H5744">
        <v>106.03</v>
      </c>
      <c r="I5744">
        <v>2120600</v>
      </c>
      <c r="J5744" t="s">
        <v>86</v>
      </c>
      <c r="K5744">
        <v>-2.2951520466464089E-2</v>
      </c>
      <c r="L5744">
        <v>-2.2951999999999999</v>
      </c>
      <c r="M5744" t="s">
        <v>82</v>
      </c>
    </row>
    <row r="5745" spans="1:13">
      <c r="A5745" t="s">
        <v>3432</v>
      </c>
      <c r="B5745" t="s">
        <v>3433</v>
      </c>
      <c r="C5745" t="str">
        <f>TEXT(D5745, "mmm")</f>
        <v>May</v>
      </c>
      <c r="D5745" s="1">
        <v>45420</v>
      </c>
      <c r="E5745" t="s">
        <v>3434</v>
      </c>
      <c r="F5745" t="s">
        <v>128</v>
      </c>
      <c r="G5745">
        <v>2061</v>
      </c>
      <c r="H5745">
        <v>133.24</v>
      </c>
      <c r="I5745">
        <v>274607.64</v>
      </c>
      <c r="J5745" t="s">
        <v>86</v>
      </c>
      <c r="K5745">
        <v>1.446018980952246E-2</v>
      </c>
      <c r="L5745">
        <v>1.446</v>
      </c>
      <c r="M5745" t="s">
        <v>82</v>
      </c>
    </row>
    <row r="5746" spans="1:13">
      <c r="A5746" t="s">
        <v>3383</v>
      </c>
      <c r="B5746" t="s">
        <v>3384</v>
      </c>
      <c r="C5746" t="str">
        <f>TEXT(D5746, "mmm")</f>
        <v>May</v>
      </c>
      <c r="D5746" s="1">
        <v>45420</v>
      </c>
      <c r="E5746" t="s">
        <v>3385</v>
      </c>
      <c r="F5746" t="s">
        <v>128</v>
      </c>
      <c r="G5746">
        <v>10000</v>
      </c>
      <c r="H5746">
        <v>5.72</v>
      </c>
      <c r="I5746">
        <v>57200</v>
      </c>
      <c r="J5746" t="s">
        <v>81</v>
      </c>
      <c r="K5746">
        <v>0.1877193346431576</v>
      </c>
      <c r="L5746">
        <v>18.771899999999999</v>
      </c>
      <c r="M5746" t="s">
        <v>82</v>
      </c>
    </row>
    <row r="5747" spans="1:13">
      <c r="A5747" t="s">
        <v>129</v>
      </c>
      <c r="B5747" t="s">
        <v>130</v>
      </c>
      <c r="C5747" t="str">
        <f>TEXT(D5747, "mmm")</f>
        <v>May</v>
      </c>
      <c r="D5747" s="1">
        <v>45420</v>
      </c>
      <c r="E5747" t="s">
        <v>109</v>
      </c>
      <c r="F5747" t="s">
        <v>101</v>
      </c>
      <c r="G5747">
        <v>14500</v>
      </c>
      <c r="H5747">
        <v>6.81</v>
      </c>
      <c r="I5747">
        <v>98745</v>
      </c>
      <c r="J5747" t="s">
        <v>81</v>
      </c>
      <c r="K5747">
        <v>-6.7055397841707221E-2</v>
      </c>
      <c r="L5747">
        <v>-6.7054999999999998</v>
      </c>
      <c r="M5747" t="s">
        <v>82</v>
      </c>
    </row>
    <row r="5748" spans="1:13">
      <c r="A5748" t="s">
        <v>129</v>
      </c>
      <c r="B5748" t="s">
        <v>130</v>
      </c>
      <c r="C5748" t="str">
        <f>TEXT(D5748, "mmm")</f>
        <v>May</v>
      </c>
      <c r="D5748" s="1">
        <v>45420</v>
      </c>
      <c r="E5748" t="s">
        <v>111</v>
      </c>
      <c r="F5748" t="s">
        <v>101</v>
      </c>
      <c r="G5748">
        <v>14500</v>
      </c>
      <c r="H5748">
        <v>6.81</v>
      </c>
      <c r="I5748">
        <v>98745</v>
      </c>
      <c r="J5748" t="s">
        <v>81</v>
      </c>
      <c r="K5748">
        <v>-6.7055397841707221E-2</v>
      </c>
      <c r="L5748">
        <v>-6.7054999999999998</v>
      </c>
      <c r="M5748" t="s">
        <v>82</v>
      </c>
    </row>
    <row r="5749" spans="1:13">
      <c r="A5749" t="s">
        <v>129</v>
      </c>
      <c r="B5749" t="s">
        <v>130</v>
      </c>
      <c r="C5749" t="str">
        <f>TEXT(D5749, "mmm")</f>
        <v>May</v>
      </c>
      <c r="D5749" s="1">
        <v>45420</v>
      </c>
      <c r="E5749" t="s">
        <v>110</v>
      </c>
      <c r="F5749" t="s">
        <v>101</v>
      </c>
      <c r="G5749">
        <v>14500</v>
      </c>
      <c r="H5749">
        <v>6.81</v>
      </c>
      <c r="I5749">
        <v>98745</v>
      </c>
      <c r="J5749" t="s">
        <v>81</v>
      </c>
      <c r="K5749">
        <v>-6.7055397841707221E-2</v>
      </c>
      <c r="L5749">
        <v>-6.7054999999999998</v>
      </c>
      <c r="M5749" t="s">
        <v>82</v>
      </c>
    </row>
    <row r="5750" spans="1:13">
      <c r="A5750" t="s">
        <v>3316</v>
      </c>
      <c r="B5750" t="s">
        <v>3317</v>
      </c>
      <c r="C5750" t="str">
        <f>TEXT(D5750, "mmm")</f>
        <v>May</v>
      </c>
      <c r="D5750" s="1">
        <v>45420</v>
      </c>
      <c r="E5750" t="s">
        <v>3435</v>
      </c>
      <c r="F5750" t="s">
        <v>118</v>
      </c>
      <c r="G5750">
        <v>9278</v>
      </c>
      <c r="H5750">
        <v>2.64</v>
      </c>
      <c r="I5750">
        <v>24493.919999999998</v>
      </c>
      <c r="J5750" t="s">
        <v>81</v>
      </c>
      <c r="K5750">
        <v>0.1060605910089287</v>
      </c>
      <c r="L5750">
        <v>10.6061</v>
      </c>
      <c r="M5750" t="s">
        <v>82</v>
      </c>
    </row>
    <row r="5751" spans="1:13">
      <c r="A5751" t="s">
        <v>1554</v>
      </c>
      <c r="B5751" t="s">
        <v>1555</v>
      </c>
      <c r="C5751" t="str">
        <f>TEXT(D5751, "mmm")</f>
        <v>May</v>
      </c>
      <c r="D5751" s="1">
        <v>45420</v>
      </c>
      <c r="E5751" t="s">
        <v>3397</v>
      </c>
      <c r="F5751" t="s">
        <v>80</v>
      </c>
      <c r="G5751">
        <v>1500</v>
      </c>
      <c r="H5751">
        <v>22.38</v>
      </c>
      <c r="I5751">
        <v>33570</v>
      </c>
      <c r="J5751" t="s">
        <v>81</v>
      </c>
      <c r="K5751">
        <v>5.807468918001657E-3</v>
      </c>
      <c r="L5751">
        <v>0.58069999999999999</v>
      </c>
      <c r="M5751" t="s">
        <v>82</v>
      </c>
    </row>
    <row r="5752" spans="1:13">
      <c r="A5752" t="s">
        <v>1554</v>
      </c>
      <c r="B5752" t="s">
        <v>1555</v>
      </c>
      <c r="C5752" t="str">
        <f>TEXT(D5752, "mmm")</f>
        <v>May</v>
      </c>
      <c r="D5752" s="1">
        <v>45420</v>
      </c>
      <c r="E5752" t="s">
        <v>3397</v>
      </c>
      <c r="F5752" t="s">
        <v>80</v>
      </c>
      <c r="G5752">
        <v>2000</v>
      </c>
      <c r="H5752">
        <v>23.47</v>
      </c>
      <c r="I5752">
        <v>46940</v>
      </c>
      <c r="J5752" t="s">
        <v>81</v>
      </c>
      <c r="K5752">
        <v>5.807468918001657E-3</v>
      </c>
      <c r="L5752">
        <v>0.58069999999999999</v>
      </c>
      <c r="M5752" t="s">
        <v>82</v>
      </c>
    </row>
    <row r="5753" spans="1:13">
      <c r="A5753" t="s">
        <v>3316</v>
      </c>
      <c r="B5753" t="s">
        <v>3317</v>
      </c>
      <c r="C5753" t="str">
        <f>TEXT(D5753, "mmm")</f>
        <v>May</v>
      </c>
      <c r="D5753" s="1">
        <v>45420</v>
      </c>
      <c r="E5753" t="s">
        <v>3436</v>
      </c>
      <c r="F5753" t="s">
        <v>118</v>
      </c>
      <c r="G5753">
        <v>20000</v>
      </c>
      <c r="H5753">
        <v>2.63</v>
      </c>
      <c r="I5753">
        <v>52600</v>
      </c>
      <c r="J5753" t="s">
        <v>81</v>
      </c>
      <c r="K5753">
        <v>0.1060605910089287</v>
      </c>
      <c r="L5753">
        <v>10.6061</v>
      </c>
      <c r="M5753" t="s">
        <v>82</v>
      </c>
    </row>
    <row r="5754" spans="1:13">
      <c r="A5754" t="s">
        <v>737</v>
      </c>
      <c r="B5754" t="s">
        <v>738</v>
      </c>
      <c r="C5754" t="str">
        <f>TEXT(D5754, "mmm")</f>
        <v>May</v>
      </c>
      <c r="D5754" s="1">
        <v>45420</v>
      </c>
      <c r="E5754" t="s">
        <v>739</v>
      </c>
      <c r="F5754" t="s">
        <v>251</v>
      </c>
      <c r="G5754">
        <v>1000</v>
      </c>
      <c r="H5754">
        <v>29.95</v>
      </c>
      <c r="I5754">
        <v>29950</v>
      </c>
      <c r="J5754" t="s">
        <v>81</v>
      </c>
      <c r="K5754">
        <v>2.095810834516576E-2</v>
      </c>
      <c r="L5754">
        <v>2.0958000000000001</v>
      </c>
      <c r="M5754" t="s">
        <v>82</v>
      </c>
    </row>
    <row r="5755" spans="1:13">
      <c r="A5755" t="s">
        <v>123</v>
      </c>
      <c r="B5755" t="s">
        <v>124</v>
      </c>
      <c r="C5755" t="str">
        <f>TEXT(D5755, "mmm")</f>
        <v>May</v>
      </c>
      <c r="D5755" s="1">
        <v>45420</v>
      </c>
      <c r="E5755" t="s">
        <v>100</v>
      </c>
      <c r="F5755" t="s">
        <v>101</v>
      </c>
      <c r="G5755">
        <v>10986</v>
      </c>
      <c r="H5755">
        <v>13.7</v>
      </c>
      <c r="I5755">
        <v>150508.20000000001</v>
      </c>
      <c r="J5755" t="s">
        <v>81</v>
      </c>
      <c r="K5755">
        <v>2.7814677214775149E-2</v>
      </c>
      <c r="L5755">
        <v>2.7814999999999999</v>
      </c>
      <c r="M5755" t="s">
        <v>82</v>
      </c>
    </row>
    <row r="5756" spans="1:13">
      <c r="A5756" t="s">
        <v>123</v>
      </c>
      <c r="B5756" t="s">
        <v>124</v>
      </c>
      <c r="C5756" t="str">
        <f>TEXT(D5756, "mmm")</f>
        <v>May</v>
      </c>
      <c r="D5756" s="1">
        <v>45420</v>
      </c>
      <c r="E5756" t="s">
        <v>102</v>
      </c>
      <c r="F5756" t="s">
        <v>101</v>
      </c>
      <c r="G5756">
        <v>10986</v>
      </c>
      <c r="H5756">
        <v>13.7</v>
      </c>
      <c r="I5756">
        <v>150508.20000000001</v>
      </c>
      <c r="J5756" t="s">
        <v>81</v>
      </c>
      <c r="K5756">
        <v>2.7814677214775149E-2</v>
      </c>
      <c r="L5756">
        <v>2.7814999999999999</v>
      </c>
      <c r="M5756" t="s">
        <v>82</v>
      </c>
    </row>
    <row r="5757" spans="1:13">
      <c r="A5757" t="s">
        <v>3424</v>
      </c>
      <c r="B5757" t="s">
        <v>3425</v>
      </c>
      <c r="C5757" t="str">
        <f>TEXT(D5757, "mmm")</f>
        <v>May</v>
      </c>
      <c r="D5757" s="1">
        <v>45420</v>
      </c>
      <c r="E5757" t="s">
        <v>3437</v>
      </c>
      <c r="F5757" t="s">
        <v>118</v>
      </c>
      <c r="G5757">
        <v>4902</v>
      </c>
      <c r="H5757">
        <v>2.04</v>
      </c>
      <c r="I5757">
        <v>10000.08</v>
      </c>
      <c r="J5757" t="s">
        <v>81</v>
      </c>
      <c r="K5757">
        <v>-3.9647539614770189E-2</v>
      </c>
      <c r="L5757">
        <v>-3.9647999999999999</v>
      </c>
      <c r="M5757" t="s">
        <v>82</v>
      </c>
    </row>
    <row r="5758" spans="1:13">
      <c r="A5758" t="s">
        <v>3424</v>
      </c>
      <c r="B5758" t="s">
        <v>3425</v>
      </c>
      <c r="C5758" t="str">
        <f>TEXT(D5758, "mmm")</f>
        <v>May</v>
      </c>
      <c r="D5758" s="1">
        <v>45420</v>
      </c>
      <c r="E5758" t="s">
        <v>3438</v>
      </c>
      <c r="F5758" t="s">
        <v>80</v>
      </c>
      <c r="G5758">
        <v>12255</v>
      </c>
      <c r="H5758">
        <v>2.04</v>
      </c>
      <c r="I5758">
        <v>25000.2</v>
      </c>
      <c r="J5758" t="s">
        <v>86</v>
      </c>
      <c r="K5758">
        <v>-3.9647539614770189E-2</v>
      </c>
      <c r="L5758">
        <v>-3.9647999999999999</v>
      </c>
      <c r="M5758" t="s">
        <v>82</v>
      </c>
    </row>
    <row r="5759" spans="1:13">
      <c r="A5759" t="s">
        <v>3413</v>
      </c>
      <c r="B5759" t="s">
        <v>3414</v>
      </c>
      <c r="C5759" t="str">
        <f>TEXT(D5759, "mmm")</f>
        <v>May</v>
      </c>
      <c r="D5759" s="1">
        <v>45420</v>
      </c>
      <c r="E5759" t="s">
        <v>3439</v>
      </c>
      <c r="F5759" t="s">
        <v>80</v>
      </c>
      <c r="G5759">
        <v>20000</v>
      </c>
      <c r="H5759">
        <v>1.39</v>
      </c>
      <c r="I5759">
        <v>27800</v>
      </c>
      <c r="J5759" t="s">
        <v>81</v>
      </c>
      <c r="K5759">
        <v>-6.4748218550131464E-2</v>
      </c>
      <c r="L5759">
        <v>-6.4748000000000001</v>
      </c>
      <c r="M5759" t="s">
        <v>82</v>
      </c>
    </row>
    <row r="5760" spans="1:13">
      <c r="A5760" t="s">
        <v>3424</v>
      </c>
      <c r="B5760" t="s">
        <v>3425</v>
      </c>
      <c r="C5760" t="str">
        <f>TEXT(D5760, "mmm")</f>
        <v>May</v>
      </c>
      <c r="D5760" s="1">
        <v>45420</v>
      </c>
      <c r="E5760" t="s">
        <v>3440</v>
      </c>
      <c r="F5760" t="s">
        <v>128</v>
      </c>
      <c r="G5760">
        <v>12255</v>
      </c>
      <c r="H5760">
        <v>2.04</v>
      </c>
      <c r="I5760">
        <v>25000.2</v>
      </c>
      <c r="J5760" t="s">
        <v>86</v>
      </c>
      <c r="K5760">
        <v>-3.9647539614770189E-2</v>
      </c>
      <c r="L5760">
        <v>-3.9647999999999999</v>
      </c>
      <c r="M5760" t="s">
        <v>82</v>
      </c>
    </row>
    <row r="5761" spans="1:13">
      <c r="A5761" t="s">
        <v>2531</v>
      </c>
      <c r="B5761" t="s">
        <v>2532</v>
      </c>
      <c r="C5761" t="str">
        <f>TEXT(D5761, "mmm")</f>
        <v>May</v>
      </c>
      <c r="D5761" s="1">
        <v>45420</v>
      </c>
      <c r="E5761" t="s">
        <v>2533</v>
      </c>
      <c r="F5761" t="s">
        <v>80</v>
      </c>
      <c r="G5761">
        <v>2276</v>
      </c>
      <c r="H5761">
        <v>14.04</v>
      </c>
      <c r="I5761">
        <v>31955.040000000001</v>
      </c>
      <c r="J5761" t="s">
        <v>81</v>
      </c>
      <c r="K5761">
        <v>0.13950178018072029</v>
      </c>
      <c r="L5761">
        <v>13.950200000000001</v>
      </c>
      <c r="M5761" t="s">
        <v>82</v>
      </c>
    </row>
    <row r="5762" spans="1:13">
      <c r="A5762" t="s">
        <v>3213</v>
      </c>
      <c r="B5762" t="s">
        <v>3214</v>
      </c>
      <c r="C5762" t="str">
        <f>TEXT(D5762, "mmm")</f>
        <v>May</v>
      </c>
      <c r="D5762" s="1">
        <v>45420</v>
      </c>
      <c r="E5762" t="s">
        <v>3441</v>
      </c>
      <c r="F5762" t="s">
        <v>80</v>
      </c>
      <c r="G5762">
        <v>1442</v>
      </c>
      <c r="H5762">
        <v>69.260000000000005</v>
      </c>
      <c r="I5762">
        <v>99872.920000000013</v>
      </c>
      <c r="J5762" t="s">
        <v>81</v>
      </c>
      <c r="K5762">
        <v>8.0403452142192355E-2</v>
      </c>
      <c r="L5762">
        <v>8.0403000000000002</v>
      </c>
      <c r="M5762" t="s">
        <v>82</v>
      </c>
    </row>
    <row r="5763" spans="1:13">
      <c r="A5763" t="s">
        <v>3424</v>
      </c>
      <c r="B5763" t="s">
        <v>3425</v>
      </c>
      <c r="C5763" t="str">
        <f>TEXT(D5763, "mmm")</f>
        <v>May</v>
      </c>
      <c r="D5763" s="1">
        <v>45420</v>
      </c>
      <c r="E5763" t="s">
        <v>3442</v>
      </c>
      <c r="F5763" t="s">
        <v>80</v>
      </c>
      <c r="G5763">
        <v>4902</v>
      </c>
      <c r="H5763">
        <v>2.04</v>
      </c>
      <c r="I5763">
        <v>10000.08</v>
      </c>
      <c r="J5763" t="s">
        <v>81</v>
      </c>
      <c r="K5763">
        <v>-3.9647539614770189E-2</v>
      </c>
      <c r="L5763">
        <v>-3.9647999999999999</v>
      </c>
      <c r="M5763" t="s">
        <v>82</v>
      </c>
    </row>
    <row r="5764" spans="1:13">
      <c r="A5764" t="s">
        <v>1466</v>
      </c>
      <c r="B5764" t="s">
        <v>1467</v>
      </c>
      <c r="C5764" t="str">
        <f>TEXT(D5764, "mmm")</f>
        <v>May</v>
      </c>
      <c r="D5764" s="1">
        <v>45420</v>
      </c>
      <c r="E5764" t="s">
        <v>1468</v>
      </c>
      <c r="F5764" t="s">
        <v>118</v>
      </c>
      <c r="G5764">
        <v>10000</v>
      </c>
      <c r="H5764">
        <v>22.1</v>
      </c>
      <c r="I5764">
        <v>221000</v>
      </c>
      <c r="J5764" t="s">
        <v>86</v>
      </c>
      <c r="K5764">
        <v>3.7567414809861699E-2</v>
      </c>
      <c r="L5764">
        <v>3.7566999999999999</v>
      </c>
      <c r="M5764" t="s">
        <v>82</v>
      </c>
    </row>
    <row r="5765" spans="1:13">
      <c r="A5765" t="s">
        <v>1402</v>
      </c>
      <c r="B5765" t="s">
        <v>1403</v>
      </c>
      <c r="C5765" t="str">
        <f>TEXT(D5765, "mmm")</f>
        <v>May</v>
      </c>
      <c r="D5765" s="1">
        <v>45420</v>
      </c>
      <c r="E5765" t="s">
        <v>1404</v>
      </c>
      <c r="F5765" t="s">
        <v>118</v>
      </c>
      <c r="G5765">
        <v>1000</v>
      </c>
      <c r="H5765">
        <v>13.97</v>
      </c>
      <c r="I5765">
        <v>13970</v>
      </c>
      <c r="J5765" t="s">
        <v>81</v>
      </c>
      <c r="K5765">
        <v>7.1083542516549247E-2</v>
      </c>
      <c r="L5765">
        <v>7.1083999999999996</v>
      </c>
      <c r="M5765" t="s">
        <v>82</v>
      </c>
    </row>
    <row r="5766" spans="1:13">
      <c r="A5766" t="s">
        <v>3443</v>
      </c>
      <c r="B5766" t="s">
        <v>3444</v>
      </c>
      <c r="C5766" t="str">
        <f>TEXT(D5766, "mmm")</f>
        <v>May</v>
      </c>
      <c r="D5766" s="1">
        <v>45420</v>
      </c>
      <c r="E5766" t="s">
        <v>3445</v>
      </c>
      <c r="F5766" t="s">
        <v>80</v>
      </c>
      <c r="G5766">
        <v>3000</v>
      </c>
      <c r="H5766">
        <v>32.17</v>
      </c>
      <c r="I5766">
        <v>96510</v>
      </c>
      <c r="J5766" t="s">
        <v>86</v>
      </c>
      <c r="K5766">
        <v>7.8042749653558285E-2</v>
      </c>
      <c r="L5766">
        <v>7.8042999999999996</v>
      </c>
      <c r="M5766" t="s">
        <v>82</v>
      </c>
    </row>
    <row r="5767" spans="1:13">
      <c r="A5767" t="s">
        <v>3316</v>
      </c>
      <c r="B5767" t="s">
        <v>3317</v>
      </c>
      <c r="C5767" t="str">
        <f>TEXT(D5767, "mmm")</f>
        <v>May</v>
      </c>
      <c r="D5767" s="1">
        <v>45420</v>
      </c>
      <c r="E5767" t="s">
        <v>3446</v>
      </c>
      <c r="F5767" t="s">
        <v>128</v>
      </c>
      <c r="G5767">
        <v>65000</v>
      </c>
      <c r="H5767">
        <v>2.57</v>
      </c>
      <c r="I5767">
        <v>167050</v>
      </c>
      <c r="J5767" t="s">
        <v>86</v>
      </c>
      <c r="K5767">
        <v>0.1060605910089287</v>
      </c>
      <c r="L5767">
        <v>10.6061</v>
      </c>
      <c r="M5767" t="s">
        <v>82</v>
      </c>
    </row>
    <row r="5768" spans="1:13">
      <c r="A5768" t="s">
        <v>3413</v>
      </c>
      <c r="B5768" t="s">
        <v>3414</v>
      </c>
      <c r="C5768" t="str">
        <f>TEXT(D5768, "mmm")</f>
        <v>May</v>
      </c>
      <c r="D5768" s="1">
        <v>45420</v>
      </c>
      <c r="E5768" t="s">
        <v>3447</v>
      </c>
      <c r="F5768" t="s">
        <v>128</v>
      </c>
      <c r="G5768">
        <v>30000</v>
      </c>
      <c r="H5768">
        <v>1.39</v>
      </c>
      <c r="I5768">
        <v>41700</v>
      </c>
      <c r="J5768" t="s">
        <v>86</v>
      </c>
      <c r="K5768">
        <v>-6.4748218550131464E-2</v>
      </c>
      <c r="L5768">
        <v>-6.4748000000000001</v>
      </c>
      <c r="M5768" t="s">
        <v>82</v>
      </c>
    </row>
    <row r="5769" spans="1:13">
      <c r="A5769" t="s">
        <v>1270</v>
      </c>
      <c r="B5769" t="s">
        <v>1271</v>
      </c>
      <c r="C5769" t="str">
        <f>TEXT(D5769, "mmm")</f>
        <v>May</v>
      </c>
      <c r="D5769" s="1">
        <v>45421</v>
      </c>
      <c r="E5769" t="s">
        <v>2108</v>
      </c>
      <c r="F5769" t="s">
        <v>80</v>
      </c>
      <c r="G5769">
        <v>5500</v>
      </c>
      <c r="H5769">
        <v>10.59</v>
      </c>
      <c r="I5769">
        <v>58245</v>
      </c>
      <c r="J5769" t="s">
        <v>81</v>
      </c>
      <c r="K5769">
        <v>2.646500330721269E-2</v>
      </c>
      <c r="L5769">
        <v>2.6465000000000001</v>
      </c>
      <c r="M5769" t="s">
        <v>82</v>
      </c>
    </row>
    <row r="5770" spans="1:13">
      <c r="A5770" t="s">
        <v>3147</v>
      </c>
      <c r="B5770" t="s">
        <v>3148</v>
      </c>
      <c r="C5770" t="str">
        <f>TEXT(D5770, "mmm")</f>
        <v>May</v>
      </c>
      <c r="D5770" s="1">
        <v>45421</v>
      </c>
      <c r="E5770" t="s">
        <v>3448</v>
      </c>
      <c r="F5770" t="s">
        <v>80</v>
      </c>
      <c r="G5770">
        <v>2000</v>
      </c>
      <c r="H5770">
        <v>37.380000000000003</v>
      </c>
      <c r="I5770">
        <v>74760</v>
      </c>
      <c r="J5770" t="s">
        <v>81</v>
      </c>
      <c r="K5770">
        <v>-1.9957278246529379E-2</v>
      </c>
      <c r="L5770">
        <v>-1.9957</v>
      </c>
      <c r="M5770" t="s">
        <v>82</v>
      </c>
    </row>
    <row r="5771" spans="1:13">
      <c r="A5771" t="s">
        <v>2271</v>
      </c>
      <c r="B5771" t="s">
        <v>2272</v>
      </c>
      <c r="C5771" t="str">
        <f>TEXT(D5771, "mmm")</f>
        <v>May</v>
      </c>
      <c r="D5771" s="1">
        <v>45421</v>
      </c>
      <c r="E5771" t="s">
        <v>2276</v>
      </c>
      <c r="F5771" t="s">
        <v>101</v>
      </c>
      <c r="G5771">
        <v>90346</v>
      </c>
      <c r="H5771">
        <v>20.13</v>
      </c>
      <c r="I5771">
        <v>1818664.98</v>
      </c>
      <c r="J5771" t="s">
        <v>86</v>
      </c>
      <c r="K5771">
        <v>1.3834026176475561E-2</v>
      </c>
      <c r="L5771">
        <v>1.3834</v>
      </c>
      <c r="M5771" t="s">
        <v>82</v>
      </c>
    </row>
    <row r="5772" spans="1:13">
      <c r="A5772" t="s">
        <v>2271</v>
      </c>
      <c r="B5772" t="s">
        <v>2272</v>
      </c>
      <c r="C5772" t="str">
        <f>TEXT(D5772, "mmm")</f>
        <v>May</v>
      </c>
      <c r="D5772" s="1">
        <v>45421</v>
      </c>
      <c r="E5772" t="s">
        <v>2273</v>
      </c>
      <c r="F5772" t="s">
        <v>101</v>
      </c>
      <c r="G5772">
        <v>90346</v>
      </c>
      <c r="H5772">
        <v>20.13</v>
      </c>
      <c r="I5772">
        <v>1818664.98</v>
      </c>
      <c r="J5772" t="s">
        <v>86</v>
      </c>
      <c r="K5772">
        <v>1.3834026176475561E-2</v>
      </c>
      <c r="L5772">
        <v>1.3834</v>
      </c>
      <c r="M5772" t="s">
        <v>82</v>
      </c>
    </row>
    <row r="5773" spans="1:13">
      <c r="A5773" t="s">
        <v>2271</v>
      </c>
      <c r="B5773" t="s">
        <v>2272</v>
      </c>
      <c r="C5773" t="str">
        <f>TEXT(D5773, "mmm")</f>
        <v>May</v>
      </c>
      <c r="D5773" s="1">
        <v>45421</v>
      </c>
      <c r="E5773" t="s">
        <v>2274</v>
      </c>
      <c r="F5773" t="s">
        <v>101</v>
      </c>
      <c r="G5773">
        <v>90346</v>
      </c>
      <c r="H5773">
        <v>20.13</v>
      </c>
      <c r="I5773">
        <v>1818664.98</v>
      </c>
      <c r="J5773" t="s">
        <v>86</v>
      </c>
      <c r="K5773">
        <v>1.3834026176475561E-2</v>
      </c>
      <c r="L5773">
        <v>1.3834</v>
      </c>
      <c r="M5773" t="s">
        <v>82</v>
      </c>
    </row>
    <row r="5774" spans="1:13">
      <c r="A5774" t="s">
        <v>2271</v>
      </c>
      <c r="B5774" t="s">
        <v>2272</v>
      </c>
      <c r="C5774" t="str">
        <f>TEXT(D5774, "mmm")</f>
        <v>May</v>
      </c>
      <c r="D5774" s="1">
        <v>45421</v>
      </c>
      <c r="E5774" t="s">
        <v>2275</v>
      </c>
      <c r="F5774" t="s">
        <v>101</v>
      </c>
      <c r="G5774">
        <v>90346</v>
      </c>
      <c r="H5774">
        <v>20.13</v>
      </c>
      <c r="I5774">
        <v>1818664.98</v>
      </c>
      <c r="J5774" t="s">
        <v>86</v>
      </c>
      <c r="K5774">
        <v>1.3834026176475561E-2</v>
      </c>
      <c r="L5774">
        <v>1.3834</v>
      </c>
      <c r="M5774" t="s">
        <v>82</v>
      </c>
    </row>
    <row r="5775" spans="1:13">
      <c r="A5775" t="s">
        <v>2271</v>
      </c>
      <c r="B5775" t="s">
        <v>2272</v>
      </c>
      <c r="C5775" t="str">
        <f>TEXT(D5775, "mmm")</f>
        <v>May</v>
      </c>
      <c r="D5775" s="1">
        <v>45421</v>
      </c>
      <c r="E5775" t="s">
        <v>2277</v>
      </c>
      <c r="F5775" t="s">
        <v>101</v>
      </c>
      <c r="G5775">
        <v>90346</v>
      </c>
      <c r="H5775">
        <v>20.13</v>
      </c>
      <c r="I5775">
        <v>1818664.98</v>
      </c>
      <c r="J5775" t="s">
        <v>86</v>
      </c>
      <c r="K5775">
        <v>1.3834026176475561E-2</v>
      </c>
      <c r="L5775">
        <v>1.3834</v>
      </c>
      <c r="M5775" t="s">
        <v>82</v>
      </c>
    </row>
    <row r="5776" spans="1:13">
      <c r="A5776" t="s">
        <v>2414</v>
      </c>
      <c r="B5776" t="s">
        <v>2415</v>
      </c>
      <c r="C5776" t="str">
        <f>TEXT(D5776, "mmm")</f>
        <v>May</v>
      </c>
      <c r="D5776" s="1">
        <v>45421</v>
      </c>
      <c r="E5776" t="s">
        <v>2416</v>
      </c>
      <c r="F5776" t="s">
        <v>101</v>
      </c>
      <c r="G5776">
        <v>225000</v>
      </c>
      <c r="H5776">
        <v>8.73</v>
      </c>
      <c r="I5776">
        <v>1964250</v>
      </c>
      <c r="J5776" t="s">
        <v>81</v>
      </c>
      <c r="K5776">
        <v>-5.3937429914714619E-2</v>
      </c>
      <c r="L5776">
        <v>-5.3936999999999999</v>
      </c>
      <c r="M5776" t="s">
        <v>82</v>
      </c>
    </row>
    <row r="5777" spans="1:13">
      <c r="A5777" t="s">
        <v>1554</v>
      </c>
      <c r="B5777" t="s">
        <v>1555</v>
      </c>
      <c r="C5777" t="str">
        <f>TEXT(D5777, "mmm")</f>
        <v>May</v>
      </c>
      <c r="D5777" s="1">
        <v>45421</v>
      </c>
      <c r="E5777" t="s">
        <v>3397</v>
      </c>
      <c r="F5777" t="s">
        <v>80</v>
      </c>
      <c r="G5777">
        <v>500</v>
      </c>
      <c r="H5777">
        <v>22.49</v>
      </c>
      <c r="I5777">
        <v>11245</v>
      </c>
      <c r="J5777" t="s">
        <v>81</v>
      </c>
      <c r="K5777">
        <v>-9.0658207590532669E-3</v>
      </c>
      <c r="L5777">
        <v>-0.90659999999999996</v>
      </c>
      <c r="M5777" t="s">
        <v>82</v>
      </c>
    </row>
    <row r="5778" spans="1:13">
      <c r="A5778" t="s">
        <v>3449</v>
      </c>
      <c r="B5778" t="s">
        <v>3450</v>
      </c>
      <c r="C5778" t="str">
        <f>TEXT(D5778, "mmm")</f>
        <v>May</v>
      </c>
      <c r="D5778" s="1">
        <v>45421</v>
      </c>
      <c r="E5778" t="s">
        <v>3451</v>
      </c>
      <c r="F5778" t="s">
        <v>80</v>
      </c>
      <c r="G5778">
        <v>30000</v>
      </c>
      <c r="H5778">
        <v>15.79</v>
      </c>
      <c r="I5778">
        <v>473700</v>
      </c>
      <c r="J5778" t="s">
        <v>86</v>
      </c>
      <c r="K5778">
        <v>-3.1348545027209962E-3</v>
      </c>
      <c r="L5778">
        <v>-0.3135</v>
      </c>
      <c r="M5778" t="s">
        <v>82</v>
      </c>
    </row>
    <row r="5779" spans="1:13">
      <c r="A5779" t="s">
        <v>3452</v>
      </c>
      <c r="B5779" t="s">
        <v>3453</v>
      </c>
      <c r="C5779" t="str">
        <f>TEXT(D5779, "mmm")</f>
        <v>May</v>
      </c>
      <c r="D5779" s="1">
        <v>45421</v>
      </c>
      <c r="E5779" t="s">
        <v>3454</v>
      </c>
      <c r="F5779" t="s">
        <v>222</v>
      </c>
      <c r="G5779">
        <v>27500</v>
      </c>
      <c r="H5779">
        <v>9.73</v>
      </c>
      <c r="I5779">
        <v>267575</v>
      </c>
      <c r="J5779" t="s">
        <v>86</v>
      </c>
      <c r="K5779">
        <v>8.2729897291828891E-3</v>
      </c>
      <c r="L5779">
        <v>0.82730000000000004</v>
      </c>
      <c r="M5779" t="s">
        <v>82</v>
      </c>
    </row>
    <row r="5780" spans="1:13">
      <c r="A5780" t="s">
        <v>770</v>
      </c>
      <c r="B5780" t="s">
        <v>771</v>
      </c>
      <c r="C5780" t="str">
        <f>TEXT(D5780, "mmm")</f>
        <v>May</v>
      </c>
      <c r="D5780" s="1">
        <v>45421</v>
      </c>
      <c r="E5780" t="s">
        <v>3455</v>
      </c>
      <c r="F5780" t="s">
        <v>118</v>
      </c>
      <c r="G5780">
        <v>1000</v>
      </c>
      <c r="H5780">
        <v>22.38</v>
      </c>
      <c r="I5780">
        <v>22380</v>
      </c>
      <c r="J5780" t="s">
        <v>81</v>
      </c>
      <c r="K5780">
        <v>2.2321938712270839E-3</v>
      </c>
      <c r="L5780">
        <v>0.22320000000000001</v>
      </c>
      <c r="M5780" t="s">
        <v>82</v>
      </c>
    </row>
    <row r="5781" spans="1:13">
      <c r="A5781" t="s">
        <v>2059</v>
      </c>
      <c r="B5781" t="s">
        <v>2060</v>
      </c>
      <c r="C5781" t="str">
        <f>TEXT(D5781, "mmm")</f>
        <v>May</v>
      </c>
      <c r="D5781" s="1">
        <v>45421</v>
      </c>
      <c r="E5781" t="s">
        <v>102</v>
      </c>
      <c r="F5781" t="s">
        <v>101</v>
      </c>
      <c r="G5781">
        <v>22623</v>
      </c>
      <c r="H5781">
        <v>10.39</v>
      </c>
      <c r="I5781">
        <v>235052.97</v>
      </c>
      <c r="J5781" t="s">
        <v>81</v>
      </c>
      <c r="K5781">
        <v>2.5341699102395809E-2</v>
      </c>
      <c r="L5781">
        <v>2.5341999999999998</v>
      </c>
      <c r="M5781" t="s">
        <v>82</v>
      </c>
    </row>
    <row r="5782" spans="1:13">
      <c r="A5782" t="s">
        <v>2059</v>
      </c>
      <c r="B5782" t="s">
        <v>2060</v>
      </c>
      <c r="C5782" t="str">
        <f>TEXT(D5782, "mmm")</f>
        <v>May</v>
      </c>
      <c r="D5782" s="1">
        <v>45421</v>
      </c>
      <c r="E5782" t="s">
        <v>100</v>
      </c>
      <c r="F5782" t="s">
        <v>101</v>
      </c>
      <c r="G5782">
        <v>22623</v>
      </c>
      <c r="H5782">
        <v>10.39</v>
      </c>
      <c r="I5782">
        <v>235052.97</v>
      </c>
      <c r="J5782" t="s">
        <v>81</v>
      </c>
      <c r="K5782">
        <v>2.5341699102395809E-2</v>
      </c>
      <c r="L5782">
        <v>2.5341999999999998</v>
      </c>
      <c r="M5782" t="s">
        <v>82</v>
      </c>
    </row>
    <row r="5783" spans="1:13">
      <c r="A5783" t="s">
        <v>3362</v>
      </c>
      <c r="B5783" t="s">
        <v>3363</v>
      </c>
      <c r="C5783" t="str">
        <f>TEXT(D5783, "mmm")</f>
        <v>May</v>
      </c>
      <c r="D5783" s="1">
        <v>45421</v>
      </c>
      <c r="E5783" t="s">
        <v>3456</v>
      </c>
      <c r="F5783" t="s">
        <v>118</v>
      </c>
      <c r="G5783">
        <v>6000</v>
      </c>
      <c r="H5783">
        <v>16.059999999999999</v>
      </c>
      <c r="I5783">
        <v>96359.999999999985</v>
      </c>
      <c r="J5783" t="s">
        <v>81</v>
      </c>
      <c r="K5783">
        <v>-2.780455159198536E-2</v>
      </c>
      <c r="L5783">
        <v>-2.7805</v>
      </c>
      <c r="M5783" t="s">
        <v>82</v>
      </c>
    </row>
    <row r="5784" spans="1:13">
      <c r="A5784" t="s">
        <v>3194</v>
      </c>
      <c r="B5784" t="s">
        <v>3195</v>
      </c>
      <c r="C5784" t="str">
        <f>TEXT(D5784, "mmm")</f>
        <v>May</v>
      </c>
      <c r="D5784" s="1">
        <v>45421</v>
      </c>
      <c r="E5784" t="s">
        <v>3457</v>
      </c>
      <c r="F5784" t="s">
        <v>222</v>
      </c>
      <c r="G5784">
        <v>18481.52</v>
      </c>
      <c r="H5784">
        <v>10.01</v>
      </c>
      <c r="I5784">
        <v>185000.01519999999</v>
      </c>
      <c r="J5784" t="s">
        <v>81</v>
      </c>
      <c r="K5784">
        <v>1.99798995426681E-3</v>
      </c>
      <c r="L5784">
        <v>0.19980000000000001</v>
      </c>
      <c r="M5784" t="s">
        <v>82</v>
      </c>
    </row>
    <row r="5785" spans="1:13">
      <c r="A5785" t="s">
        <v>2546</v>
      </c>
      <c r="B5785" t="s">
        <v>2547</v>
      </c>
      <c r="C5785" t="str">
        <f>TEXT(D5785, "mmm")</f>
        <v>May</v>
      </c>
      <c r="D5785" s="1">
        <v>45421</v>
      </c>
      <c r="E5785" t="s">
        <v>100</v>
      </c>
      <c r="F5785" t="s">
        <v>101</v>
      </c>
      <c r="G5785">
        <v>1533</v>
      </c>
      <c r="H5785">
        <v>18.05</v>
      </c>
      <c r="I5785">
        <v>27670.65</v>
      </c>
      <c r="J5785" t="s">
        <v>81</v>
      </c>
      <c r="K5785">
        <v>4.2562847823078398E-2</v>
      </c>
      <c r="L5785">
        <v>4.2563000000000004</v>
      </c>
      <c r="M5785" t="s">
        <v>82</v>
      </c>
    </row>
    <row r="5786" spans="1:13">
      <c r="A5786" t="s">
        <v>2546</v>
      </c>
      <c r="B5786" t="s">
        <v>2547</v>
      </c>
      <c r="C5786" t="str">
        <f>TEXT(D5786, "mmm")</f>
        <v>May</v>
      </c>
      <c r="D5786" s="1">
        <v>45421</v>
      </c>
      <c r="E5786" t="s">
        <v>102</v>
      </c>
      <c r="F5786" t="s">
        <v>101</v>
      </c>
      <c r="G5786">
        <v>1533</v>
      </c>
      <c r="H5786">
        <v>18.05</v>
      </c>
      <c r="I5786">
        <v>27670.65</v>
      </c>
      <c r="J5786" t="s">
        <v>81</v>
      </c>
      <c r="K5786">
        <v>4.2562847823078398E-2</v>
      </c>
      <c r="L5786">
        <v>4.2563000000000004</v>
      </c>
      <c r="M5786" t="s">
        <v>82</v>
      </c>
    </row>
    <row r="5787" spans="1:13">
      <c r="A5787" t="s">
        <v>3458</v>
      </c>
      <c r="B5787" t="s">
        <v>3459</v>
      </c>
      <c r="C5787" t="str">
        <f>TEXT(D5787, "mmm")</f>
        <v>May</v>
      </c>
      <c r="D5787" s="1">
        <v>45421</v>
      </c>
      <c r="E5787" t="s">
        <v>3460</v>
      </c>
      <c r="F5787" t="s">
        <v>101</v>
      </c>
      <c r="G5787">
        <v>800000</v>
      </c>
      <c r="H5787">
        <v>6.5</v>
      </c>
      <c r="I5787">
        <v>5200000</v>
      </c>
      <c r="J5787" t="s">
        <v>86</v>
      </c>
      <c r="K5787">
        <v>8.7154238211577528E-3</v>
      </c>
      <c r="L5787">
        <v>0.87150000000000005</v>
      </c>
      <c r="M5787" t="s">
        <v>82</v>
      </c>
    </row>
    <row r="5788" spans="1:13">
      <c r="A5788" t="s">
        <v>3461</v>
      </c>
      <c r="B5788" t="s">
        <v>3462</v>
      </c>
      <c r="C5788" t="str">
        <f>TEXT(D5788, "mmm")</f>
        <v>May</v>
      </c>
      <c r="D5788" s="1">
        <v>45421</v>
      </c>
      <c r="E5788" t="s">
        <v>3463</v>
      </c>
      <c r="F5788" t="s">
        <v>80</v>
      </c>
      <c r="G5788">
        <v>20000</v>
      </c>
      <c r="H5788">
        <v>1.89</v>
      </c>
      <c r="I5788">
        <v>37800</v>
      </c>
      <c r="J5788" t="s">
        <v>86</v>
      </c>
      <c r="K5788">
        <v>-3.1413583156064129E-2</v>
      </c>
      <c r="L5788">
        <v>-3.1414</v>
      </c>
      <c r="M5788" t="s">
        <v>82</v>
      </c>
    </row>
    <row r="5789" spans="1:13">
      <c r="A5789" t="s">
        <v>1154</v>
      </c>
      <c r="B5789" t="s">
        <v>1155</v>
      </c>
      <c r="C5789" t="str">
        <f>TEXT(D5789, "mmm")</f>
        <v>May</v>
      </c>
      <c r="D5789" s="1">
        <v>45421</v>
      </c>
      <c r="E5789" t="s">
        <v>3464</v>
      </c>
      <c r="F5789" t="s">
        <v>118</v>
      </c>
      <c r="G5789">
        <v>213</v>
      </c>
      <c r="H5789">
        <v>232.83</v>
      </c>
      <c r="I5789">
        <v>49592.79</v>
      </c>
      <c r="J5789" t="s">
        <v>81</v>
      </c>
      <c r="K5789">
        <v>-9.3024240913963663E-3</v>
      </c>
      <c r="L5789">
        <v>-0.93020000000000003</v>
      </c>
      <c r="M5789" t="s">
        <v>82</v>
      </c>
    </row>
    <row r="5790" spans="1:13">
      <c r="A5790" t="s">
        <v>3383</v>
      </c>
      <c r="B5790" t="s">
        <v>3384</v>
      </c>
      <c r="C5790" t="str">
        <f>TEXT(D5790, "mmm")</f>
        <v>May</v>
      </c>
      <c r="D5790" s="1">
        <v>45421</v>
      </c>
      <c r="E5790" t="s">
        <v>3385</v>
      </c>
      <c r="F5790" t="s">
        <v>128</v>
      </c>
      <c r="G5790">
        <v>10000</v>
      </c>
      <c r="H5790">
        <v>5.83</v>
      </c>
      <c r="I5790">
        <v>58300</v>
      </c>
      <c r="J5790" t="s">
        <v>86</v>
      </c>
      <c r="K5790">
        <v>0.14062498447795771</v>
      </c>
      <c r="L5790">
        <v>14.0625</v>
      </c>
      <c r="M5790" t="s">
        <v>82</v>
      </c>
    </row>
    <row r="5791" spans="1:13">
      <c r="A5791" t="s">
        <v>984</v>
      </c>
      <c r="B5791" t="s">
        <v>985</v>
      </c>
      <c r="C5791" t="str">
        <f>TEXT(D5791, "mmm")</f>
        <v>May</v>
      </c>
      <c r="D5791" s="1">
        <v>45421</v>
      </c>
      <c r="E5791" t="s">
        <v>3465</v>
      </c>
      <c r="F5791" t="s">
        <v>80</v>
      </c>
      <c r="G5791">
        <v>4900</v>
      </c>
      <c r="H5791">
        <v>11.19</v>
      </c>
      <c r="I5791">
        <v>54831</v>
      </c>
      <c r="J5791" t="s">
        <v>81</v>
      </c>
      <c r="K5791">
        <v>1.9999498591576351E-2</v>
      </c>
      <c r="L5791">
        <v>1.9999</v>
      </c>
      <c r="M5791" t="s">
        <v>82</v>
      </c>
    </row>
    <row r="5792" spans="1:13">
      <c r="A5792" t="s">
        <v>129</v>
      </c>
      <c r="B5792" t="s">
        <v>130</v>
      </c>
      <c r="C5792" t="str">
        <f>TEXT(D5792, "mmm")</f>
        <v>May</v>
      </c>
      <c r="D5792" s="1">
        <v>45421</v>
      </c>
      <c r="E5792" t="s">
        <v>109</v>
      </c>
      <c r="F5792" t="s">
        <v>101</v>
      </c>
      <c r="G5792">
        <v>25000</v>
      </c>
      <c r="H5792">
        <v>6.75</v>
      </c>
      <c r="I5792">
        <v>168750</v>
      </c>
      <c r="J5792" t="s">
        <v>81</v>
      </c>
      <c r="K5792">
        <v>-5.0595191423515762E-2</v>
      </c>
      <c r="L5792">
        <v>-5.0594999999999999</v>
      </c>
      <c r="M5792" t="s">
        <v>82</v>
      </c>
    </row>
    <row r="5793" spans="1:13">
      <c r="A5793" t="s">
        <v>129</v>
      </c>
      <c r="B5793" t="s">
        <v>130</v>
      </c>
      <c r="C5793" t="str">
        <f>TEXT(D5793, "mmm")</f>
        <v>May</v>
      </c>
      <c r="D5793" s="1">
        <v>45421</v>
      </c>
      <c r="E5793" t="s">
        <v>111</v>
      </c>
      <c r="F5793" t="s">
        <v>101</v>
      </c>
      <c r="G5793">
        <v>25000</v>
      </c>
      <c r="H5793">
        <v>6.75</v>
      </c>
      <c r="I5793">
        <v>168750</v>
      </c>
      <c r="J5793" t="s">
        <v>81</v>
      </c>
      <c r="K5793">
        <v>-5.0595191423515762E-2</v>
      </c>
      <c r="L5793">
        <v>-5.0594999999999999</v>
      </c>
      <c r="M5793" t="s">
        <v>82</v>
      </c>
    </row>
    <row r="5794" spans="1:13">
      <c r="A5794" t="s">
        <v>129</v>
      </c>
      <c r="B5794" t="s">
        <v>130</v>
      </c>
      <c r="C5794" t="str">
        <f>TEXT(D5794, "mmm")</f>
        <v>May</v>
      </c>
      <c r="D5794" s="1">
        <v>45421</v>
      </c>
      <c r="E5794" t="s">
        <v>110</v>
      </c>
      <c r="F5794" t="s">
        <v>101</v>
      </c>
      <c r="G5794">
        <v>25000</v>
      </c>
      <c r="H5794">
        <v>6.75</v>
      </c>
      <c r="I5794">
        <v>168750</v>
      </c>
      <c r="J5794" t="s">
        <v>81</v>
      </c>
      <c r="K5794">
        <v>-5.0595191423515762E-2</v>
      </c>
      <c r="L5794">
        <v>-5.0594999999999999</v>
      </c>
      <c r="M5794" t="s">
        <v>82</v>
      </c>
    </row>
    <row r="5795" spans="1:13">
      <c r="A5795" t="s">
        <v>2964</v>
      </c>
      <c r="B5795" t="s">
        <v>2965</v>
      </c>
      <c r="C5795" t="str">
        <f>TEXT(D5795, "mmm")</f>
        <v>May</v>
      </c>
      <c r="D5795" s="1">
        <v>45421</v>
      </c>
      <c r="E5795" t="s">
        <v>3151</v>
      </c>
      <c r="F5795" t="s">
        <v>101</v>
      </c>
      <c r="G5795">
        <v>114178</v>
      </c>
      <c r="H5795">
        <v>1.77</v>
      </c>
      <c r="I5795">
        <v>202095.06</v>
      </c>
      <c r="J5795" t="s">
        <v>81</v>
      </c>
      <c r="K5795">
        <v>6.214680376874826E-2</v>
      </c>
      <c r="L5795">
        <v>6.2146999999999997</v>
      </c>
      <c r="M5795" t="s">
        <v>82</v>
      </c>
    </row>
    <row r="5796" spans="1:13">
      <c r="A5796" t="s">
        <v>2964</v>
      </c>
      <c r="B5796" t="s">
        <v>2965</v>
      </c>
      <c r="C5796" t="str">
        <f>TEXT(D5796, "mmm")</f>
        <v>May</v>
      </c>
      <c r="D5796" s="1">
        <v>45421</v>
      </c>
      <c r="E5796" t="s">
        <v>2966</v>
      </c>
      <c r="F5796" t="s">
        <v>101</v>
      </c>
      <c r="G5796">
        <v>114178</v>
      </c>
      <c r="H5796">
        <v>1.77</v>
      </c>
      <c r="I5796">
        <v>202095.06</v>
      </c>
      <c r="J5796" t="s">
        <v>81</v>
      </c>
      <c r="K5796">
        <v>6.214680376874826E-2</v>
      </c>
      <c r="L5796">
        <v>6.2146999999999997</v>
      </c>
      <c r="M5796" t="s">
        <v>82</v>
      </c>
    </row>
    <row r="5797" spans="1:13">
      <c r="A5797" t="s">
        <v>2959</v>
      </c>
      <c r="B5797" t="s">
        <v>2960</v>
      </c>
      <c r="C5797" t="str">
        <f>TEXT(D5797, "mmm")</f>
        <v>May</v>
      </c>
      <c r="D5797" s="1">
        <v>45421</v>
      </c>
      <c r="E5797" t="s">
        <v>2961</v>
      </c>
      <c r="F5797" t="s">
        <v>101</v>
      </c>
      <c r="G5797">
        <v>38021</v>
      </c>
      <c r="H5797">
        <v>3.06</v>
      </c>
      <c r="I5797">
        <v>116344.26</v>
      </c>
      <c r="J5797" t="s">
        <v>81</v>
      </c>
      <c r="K5797">
        <v>-0.1129031985160828</v>
      </c>
      <c r="L5797">
        <v>-11.2903</v>
      </c>
      <c r="M5797" t="s">
        <v>82</v>
      </c>
    </row>
    <row r="5798" spans="1:13">
      <c r="A5798" t="s">
        <v>2959</v>
      </c>
      <c r="B5798" t="s">
        <v>2960</v>
      </c>
      <c r="C5798" t="str">
        <f>TEXT(D5798, "mmm")</f>
        <v>May</v>
      </c>
      <c r="D5798" s="1">
        <v>45421</v>
      </c>
      <c r="E5798" t="s">
        <v>2962</v>
      </c>
      <c r="F5798" t="s">
        <v>101</v>
      </c>
      <c r="G5798">
        <v>38021</v>
      </c>
      <c r="H5798">
        <v>3.06</v>
      </c>
      <c r="I5798">
        <v>116344.26</v>
      </c>
      <c r="J5798" t="s">
        <v>81</v>
      </c>
      <c r="K5798">
        <v>-0.1129031985160828</v>
      </c>
      <c r="L5798">
        <v>-11.2903</v>
      </c>
      <c r="M5798" t="s">
        <v>82</v>
      </c>
    </row>
    <row r="5799" spans="1:13">
      <c r="A5799" t="s">
        <v>3194</v>
      </c>
      <c r="B5799" t="s">
        <v>3195</v>
      </c>
      <c r="C5799" t="str">
        <f>TEXT(D5799, "mmm")</f>
        <v>May</v>
      </c>
      <c r="D5799" s="1">
        <v>45421</v>
      </c>
      <c r="E5799" t="s">
        <v>3466</v>
      </c>
      <c r="F5799" t="s">
        <v>80</v>
      </c>
      <c r="G5799">
        <v>20209.2</v>
      </c>
      <c r="H5799">
        <v>10.01</v>
      </c>
      <c r="I5799">
        <v>202294.092</v>
      </c>
      <c r="J5799" t="s">
        <v>81</v>
      </c>
      <c r="K5799">
        <v>1.99798995426681E-3</v>
      </c>
      <c r="L5799">
        <v>0.19980000000000001</v>
      </c>
      <c r="M5799" t="s">
        <v>82</v>
      </c>
    </row>
    <row r="5800" spans="1:13">
      <c r="A5800" t="s">
        <v>3467</v>
      </c>
      <c r="B5800" t="s">
        <v>3468</v>
      </c>
      <c r="C5800" t="str">
        <f>TEXT(D5800, "mmm")</f>
        <v>May</v>
      </c>
      <c r="D5800" s="1">
        <v>45421</v>
      </c>
      <c r="E5800" t="s">
        <v>3469</v>
      </c>
      <c r="F5800" t="s">
        <v>80</v>
      </c>
      <c r="G5800">
        <v>1000</v>
      </c>
      <c r="H5800">
        <v>10.94</v>
      </c>
      <c r="I5800">
        <v>10940</v>
      </c>
      <c r="J5800" t="s">
        <v>86</v>
      </c>
      <c r="K5800">
        <v>-1.1959671598860581E-2</v>
      </c>
      <c r="L5800">
        <v>-1.196</v>
      </c>
      <c r="M5800" t="s">
        <v>82</v>
      </c>
    </row>
    <row r="5801" spans="1:13">
      <c r="A5801" t="s">
        <v>3470</v>
      </c>
      <c r="B5801" t="s">
        <v>3471</v>
      </c>
      <c r="C5801" t="str">
        <f>TEXT(D5801, "mmm")</f>
        <v>May</v>
      </c>
      <c r="D5801" s="1">
        <v>45421</v>
      </c>
      <c r="E5801" t="s">
        <v>3472</v>
      </c>
      <c r="F5801" t="s">
        <v>80</v>
      </c>
      <c r="G5801">
        <v>415</v>
      </c>
      <c r="H5801">
        <v>238.77</v>
      </c>
      <c r="I5801">
        <v>99089.55</v>
      </c>
      <c r="J5801" t="s">
        <v>86</v>
      </c>
      <c r="K5801">
        <v>-7.0118754304809849E-3</v>
      </c>
      <c r="L5801">
        <v>-0.70120000000000005</v>
      </c>
      <c r="M5801" t="s">
        <v>82</v>
      </c>
    </row>
    <row r="5802" spans="1:13">
      <c r="A5802" t="s">
        <v>123</v>
      </c>
      <c r="B5802" t="s">
        <v>124</v>
      </c>
      <c r="C5802" t="str">
        <f>TEXT(D5802, "mmm")</f>
        <v>May</v>
      </c>
      <c r="D5802" s="1">
        <v>45421</v>
      </c>
      <c r="E5802" t="s">
        <v>100</v>
      </c>
      <c r="F5802" t="s">
        <v>101</v>
      </c>
      <c r="G5802">
        <v>17373</v>
      </c>
      <c r="H5802">
        <v>13.8</v>
      </c>
      <c r="I5802">
        <v>239747.4</v>
      </c>
      <c r="J5802" t="s">
        <v>81</v>
      </c>
      <c r="K5802">
        <v>9.1508020568418225E-3</v>
      </c>
      <c r="L5802">
        <v>0.91510000000000002</v>
      </c>
      <c r="M5802" t="s">
        <v>82</v>
      </c>
    </row>
    <row r="5803" spans="1:13">
      <c r="A5803" t="s">
        <v>123</v>
      </c>
      <c r="B5803" t="s">
        <v>124</v>
      </c>
      <c r="C5803" t="str">
        <f>TEXT(D5803, "mmm")</f>
        <v>May</v>
      </c>
      <c r="D5803" s="1">
        <v>45421</v>
      </c>
      <c r="E5803" t="s">
        <v>102</v>
      </c>
      <c r="F5803" t="s">
        <v>101</v>
      </c>
      <c r="G5803">
        <v>17373</v>
      </c>
      <c r="H5803">
        <v>13.8</v>
      </c>
      <c r="I5803">
        <v>239747.4</v>
      </c>
      <c r="J5803" t="s">
        <v>81</v>
      </c>
      <c r="K5803">
        <v>9.1508020568418225E-3</v>
      </c>
      <c r="L5803">
        <v>0.91510000000000002</v>
      </c>
      <c r="M5803" t="s">
        <v>82</v>
      </c>
    </row>
    <row r="5804" spans="1:13">
      <c r="A5804" t="s">
        <v>3473</v>
      </c>
      <c r="B5804" t="s">
        <v>3474</v>
      </c>
      <c r="C5804" t="str">
        <f>TEXT(D5804, "mmm")</f>
        <v>May</v>
      </c>
      <c r="D5804" s="1">
        <v>45421</v>
      </c>
      <c r="E5804" t="s">
        <v>3475</v>
      </c>
      <c r="F5804" t="s">
        <v>80</v>
      </c>
      <c r="G5804">
        <v>42690</v>
      </c>
      <c r="H5804">
        <v>0.84</v>
      </c>
      <c r="I5804">
        <v>35859.599999999999</v>
      </c>
      <c r="J5804" t="s">
        <v>81</v>
      </c>
      <c r="K5804">
        <v>-0.1263281819657146</v>
      </c>
      <c r="L5804">
        <v>-12.6328</v>
      </c>
      <c r="M5804" t="s">
        <v>82</v>
      </c>
    </row>
    <row r="5805" spans="1:13">
      <c r="A5805" t="s">
        <v>2414</v>
      </c>
      <c r="B5805" t="s">
        <v>2415</v>
      </c>
      <c r="C5805" t="str">
        <f>TEXT(D5805, "mmm")</f>
        <v>May</v>
      </c>
      <c r="D5805" s="1">
        <v>45421</v>
      </c>
      <c r="E5805" t="s">
        <v>2416</v>
      </c>
      <c r="F5805" t="s">
        <v>101</v>
      </c>
      <c r="G5805">
        <v>225000</v>
      </c>
      <c r="H5805">
        <v>8.73</v>
      </c>
      <c r="I5805">
        <v>1964250</v>
      </c>
      <c r="J5805" t="s">
        <v>81</v>
      </c>
      <c r="K5805">
        <v>-5.3937429914714619E-2</v>
      </c>
      <c r="L5805">
        <v>-5.3936999999999999</v>
      </c>
      <c r="M5805" t="s">
        <v>82</v>
      </c>
    </row>
    <row r="5806" spans="1:13">
      <c r="A5806" t="s">
        <v>3476</v>
      </c>
      <c r="B5806" t="s">
        <v>3477</v>
      </c>
      <c r="C5806" t="str">
        <f>TEXT(D5806, "mmm")</f>
        <v>May</v>
      </c>
      <c r="D5806" s="1">
        <v>45421</v>
      </c>
      <c r="E5806" t="s">
        <v>3478</v>
      </c>
      <c r="F5806" t="s">
        <v>118</v>
      </c>
      <c r="G5806">
        <v>3417</v>
      </c>
      <c r="H5806">
        <v>7.13</v>
      </c>
      <c r="I5806">
        <v>24363.21</v>
      </c>
      <c r="J5806" t="s">
        <v>81</v>
      </c>
      <c r="K5806">
        <v>6.7513571839450393E-4</v>
      </c>
      <c r="L5806">
        <v>6.7500000000000004E-2</v>
      </c>
      <c r="M5806" t="s">
        <v>82</v>
      </c>
    </row>
    <row r="5807" spans="1:13">
      <c r="A5807" t="s">
        <v>2531</v>
      </c>
      <c r="B5807" t="s">
        <v>2532</v>
      </c>
      <c r="C5807" t="str">
        <f>TEXT(D5807, "mmm")</f>
        <v>May</v>
      </c>
      <c r="D5807" s="1">
        <v>45421</v>
      </c>
      <c r="E5807" t="s">
        <v>2533</v>
      </c>
      <c r="F5807" t="s">
        <v>80</v>
      </c>
      <c r="G5807">
        <v>2200</v>
      </c>
      <c r="H5807">
        <v>14.25</v>
      </c>
      <c r="I5807">
        <v>31350</v>
      </c>
      <c r="J5807" t="s">
        <v>81</v>
      </c>
      <c r="K5807">
        <v>4.5961059670327493E-2</v>
      </c>
      <c r="L5807">
        <v>4.5960999999999999</v>
      </c>
      <c r="M5807" t="s">
        <v>82</v>
      </c>
    </row>
    <row r="5808" spans="1:13">
      <c r="A5808" t="s">
        <v>3476</v>
      </c>
      <c r="B5808" t="s">
        <v>3477</v>
      </c>
      <c r="C5808" t="str">
        <f>TEXT(D5808, "mmm")</f>
        <v>May</v>
      </c>
      <c r="D5808" s="1">
        <v>45421</v>
      </c>
      <c r="E5808" t="s">
        <v>3479</v>
      </c>
      <c r="F5808" t="s">
        <v>222</v>
      </c>
      <c r="G5808">
        <v>3417</v>
      </c>
      <c r="H5808">
        <v>7.13</v>
      </c>
      <c r="I5808">
        <v>24363.21</v>
      </c>
      <c r="J5808" t="s">
        <v>81</v>
      </c>
      <c r="K5808">
        <v>6.7513571839450393E-4</v>
      </c>
      <c r="L5808">
        <v>6.7500000000000004E-2</v>
      </c>
      <c r="M5808" t="s">
        <v>82</v>
      </c>
    </row>
    <row r="5809" spans="1:13">
      <c r="A5809" t="s">
        <v>1270</v>
      </c>
      <c r="B5809" t="s">
        <v>1271</v>
      </c>
      <c r="C5809" t="str">
        <f>TEXT(D5809, "mmm")</f>
        <v>May</v>
      </c>
      <c r="D5809" s="1">
        <v>45422</v>
      </c>
      <c r="E5809" t="s">
        <v>2108</v>
      </c>
      <c r="F5809" t="s">
        <v>80</v>
      </c>
      <c r="G5809">
        <v>7000</v>
      </c>
      <c r="H5809">
        <v>10.65</v>
      </c>
      <c r="I5809">
        <v>74550</v>
      </c>
      <c r="J5809" t="s">
        <v>86</v>
      </c>
      <c r="K5809">
        <v>1.128879438073205E-2</v>
      </c>
      <c r="L5809">
        <v>1.1289</v>
      </c>
      <c r="M5809" t="s">
        <v>82</v>
      </c>
    </row>
    <row r="5810" spans="1:13">
      <c r="A5810" t="s">
        <v>3480</v>
      </c>
      <c r="B5810" t="s">
        <v>3481</v>
      </c>
      <c r="C5810" t="str">
        <f>TEXT(D5810, "mmm")</f>
        <v>May</v>
      </c>
      <c r="D5810" s="1">
        <v>45422</v>
      </c>
      <c r="E5810" t="s">
        <v>3482</v>
      </c>
      <c r="F5810" t="s">
        <v>80</v>
      </c>
      <c r="G5810">
        <v>1525</v>
      </c>
      <c r="H5810">
        <v>64.98</v>
      </c>
      <c r="I5810">
        <v>99094.5</v>
      </c>
      <c r="J5810" t="s">
        <v>86</v>
      </c>
      <c r="K5810">
        <v>8.9106134933800707E-3</v>
      </c>
      <c r="L5810">
        <v>0.8911</v>
      </c>
      <c r="M5810" t="s">
        <v>82</v>
      </c>
    </row>
    <row r="5811" spans="1:13">
      <c r="A5811" t="s">
        <v>1466</v>
      </c>
      <c r="B5811" t="s">
        <v>1467</v>
      </c>
      <c r="C5811" t="str">
        <f>TEXT(D5811, "mmm")</f>
        <v>May</v>
      </c>
      <c r="D5811" s="1">
        <v>45422</v>
      </c>
      <c r="E5811" t="s">
        <v>1468</v>
      </c>
      <c r="F5811" t="s">
        <v>118</v>
      </c>
      <c r="G5811">
        <v>7178</v>
      </c>
      <c r="H5811">
        <v>22.07</v>
      </c>
      <c r="I5811">
        <v>158418.46</v>
      </c>
      <c r="J5811" t="s">
        <v>86</v>
      </c>
      <c r="K5811">
        <v>6.2502357986342627E-3</v>
      </c>
      <c r="L5811">
        <v>0.625</v>
      </c>
      <c r="M5811" t="s">
        <v>82</v>
      </c>
    </row>
    <row r="5812" spans="1:13">
      <c r="A5812" t="s">
        <v>3483</v>
      </c>
      <c r="B5812" t="s">
        <v>3484</v>
      </c>
      <c r="C5812" t="str">
        <f>TEXT(D5812, "mmm")</f>
        <v>May</v>
      </c>
      <c r="D5812" s="1">
        <v>45422</v>
      </c>
      <c r="E5812" t="s">
        <v>3485</v>
      </c>
      <c r="F5812" t="s">
        <v>80</v>
      </c>
      <c r="G5812">
        <v>10000</v>
      </c>
      <c r="H5812">
        <v>24.66</v>
      </c>
      <c r="I5812">
        <v>246600</v>
      </c>
      <c r="J5812" t="s">
        <v>86</v>
      </c>
      <c r="K5812">
        <v>-2.6916763312580971E-2</v>
      </c>
      <c r="L5812">
        <v>-2.6917</v>
      </c>
      <c r="M5812" t="s">
        <v>82</v>
      </c>
    </row>
    <row r="5813" spans="1:13">
      <c r="A5813" t="s">
        <v>871</v>
      </c>
      <c r="B5813" t="s">
        <v>872</v>
      </c>
      <c r="C5813" t="str">
        <f>TEXT(D5813, "mmm")</f>
        <v>May</v>
      </c>
      <c r="D5813" s="1">
        <v>45422</v>
      </c>
      <c r="E5813" t="s">
        <v>2126</v>
      </c>
      <c r="F5813" t="s">
        <v>80</v>
      </c>
      <c r="G5813">
        <v>8080</v>
      </c>
      <c r="H5813">
        <v>7.25</v>
      </c>
      <c r="I5813">
        <v>58580</v>
      </c>
      <c r="J5813" t="s">
        <v>86</v>
      </c>
      <c r="K5813">
        <v>6.8965798388058719E-3</v>
      </c>
      <c r="L5813">
        <v>0.68969999999999998</v>
      </c>
      <c r="M5813" t="s">
        <v>82</v>
      </c>
    </row>
    <row r="5814" spans="1:13">
      <c r="A5814" t="s">
        <v>2271</v>
      </c>
      <c r="B5814" t="s">
        <v>2272</v>
      </c>
      <c r="C5814" t="str">
        <f>TEXT(D5814, "mmm")</f>
        <v>May</v>
      </c>
      <c r="D5814" s="1">
        <v>45422</v>
      </c>
      <c r="E5814" t="s">
        <v>2276</v>
      </c>
      <c r="F5814" t="s">
        <v>101</v>
      </c>
      <c r="G5814">
        <v>22484</v>
      </c>
      <c r="H5814">
        <v>20.36</v>
      </c>
      <c r="I5814">
        <v>457774.24</v>
      </c>
      <c r="J5814" t="s">
        <v>81</v>
      </c>
      <c r="K5814">
        <v>4.3414604373094523E-2</v>
      </c>
      <c r="L5814">
        <v>4.3414999999999999</v>
      </c>
      <c r="M5814" t="s">
        <v>82</v>
      </c>
    </row>
    <row r="5815" spans="1:13">
      <c r="A5815" t="s">
        <v>2271</v>
      </c>
      <c r="B5815" t="s">
        <v>2272</v>
      </c>
      <c r="C5815" t="str">
        <f>TEXT(D5815, "mmm")</f>
        <v>May</v>
      </c>
      <c r="D5815" s="1">
        <v>45422</v>
      </c>
      <c r="E5815" t="s">
        <v>2273</v>
      </c>
      <c r="F5815" t="s">
        <v>101</v>
      </c>
      <c r="G5815">
        <v>22484</v>
      </c>
      <c r="H5815">
        <v>20.36</v>
      </c>
      <c r="I5815">
        <v>457774.24</v>
      </c>
      <c r="J5815" t="s">
        <v>81</v>
      </c>
      <c r="K5815">
        <v>4.3414604373094523E-2</v>
      </c>
      <c r="L5815">
        <v>4.3414999999999999</v>
      </c>
      <c r="M5815" t="s">
        <v>82</v>
      </c>
    </row>
    <row r="5816" spans="1:13">
      <c r="A5816" t="s">
        <v>2271</v>
      </c>
      <c r="B5816" t="s">
        <v>2272</v>
      </c>
      <c r="C5816" t="str">
        <f>TEXT(D5816, "mmm")</f>
        <v>May</v>
      </c>
      <c r="D5816" s="1">
        <v>45422</v>
      </c>
      <c r="E5816" t="s">
        <v>2274</v>
      </c>
      <c r="F5816" t="s">
        <v>101</v>
      </c>
      <c r="G5816">
        <v>22484</v>
      </c>
      <c r="H5816">
        <v>20.36</v>
      </c>
      <c r="I5816">
        <v>457774.24</v>
      </c>
      <c r="J5816" t="s">
        <v>81</v>
      </c>
      <c r="K5816">
        <v>4.3414604373094523E-2</v>
      </c>
      <c r="L5816">
        <v>4.3414999999999999</v>
      </c>
      <c r="M5816" t="s">
        <v>82</v>
      </c>
    </row>
    <row r="5817" spans="1:13">
      <c r="A5817" t="s">
        <v>2271</v>
      </c>
      <c r="B5817" t="s">
        <v>2272</v>
      </c>
      <c r="C5817" t="str">
        <f>TEXT(D5817, "mmm")</f>
        <v>May</v>
      </c>
      <c r="D5817" s="1">
        <v>45422</v>
      </c>
      <c r="E5817" t="s">
        <v>2275</v>
      </c>
      <c r="F5817" t="s">
        <v>101</v>
      </c>
      <c r="G5817">
        <v>22484</v>
      </c>
      <c r="H5817">
        <v>20.36</v>
      </c>
      <c r="I5817">
        <v>457774.24</v>
      </c>
      <c r="J5817" t="s">
        <v>81</v>
      </c>
      <c r="K5817">
        <v>4.3414604373094523E-2</v>
      </c>
      <c r="L5817">
        <v>4.3414999999999999</v>
      </c>
      <c r="M5817" t="s">
        <v>82</v>
      </c>
    </row>
    <row r="5818" spans="1:13">
      <c r="A5818" t="s">
        <v>2271</v>
      </c>
      <c r="B5818" t="s">
        <v>2272</v>
      </c>
      <c r="C5818" t="str">
        <f>TEXT(D5818, "mmm")</f>
        <v>May</v>
      </c>
      <c r="D5818" s="1">
        <v>45422</v>
      </c>
      <c r="E5818" t="s">
        <v>2277</v>
      </c>
      <c r="F5818" t="s">
        <v>101</v>
      </c>
      <c r="G5818">
        <v>22484</v>
      </c>
      <c r="H5818">
        <v>20.36</v>
      </c>
      <c r="I5818">
        <v>457774.24</v>
      </c>
      <c r="J5818" t="s">
        <v>81</v>
      </c>
      <c r="K5818">
        <v>4.3414604373094523E-2</v>
      </c>
      <c r="L5818">
        <v>4.3414999999999999</v>
      </c>
      <c r="M5818" t="s">
        <v>82</v>
      </c>
    </row>
    <row r="5819" spans="1:13">
      <c r="A5819" t="s">
        <v>3486</v>
      </c>
      <c r="B5819" t="s">
        <v>3487</v>
      </c>
      <c r="C5819" t="str">
        <f>TEXT(D5819, "mmm")</f>
        <v>May</v>
      </c>
      <c r="D5819" s="1">
        <v>45422</v>
      </c>
      <c r="E5819" t="s">
        <v>3488</v>
      </c>
      <c r="F5819" t="s">
        <v>80</v>
      </c>
      <c r="G5819">
        <v>1000</v>
      </c>
      <c r="H5819">
        <v>24.25</v>
      </c>
      <c r="I5819">
        <v>24250</v>
      </c>
      <c r="J5819" t="s">
        <v>81</v>
      </c>
      <c r="K5819">
        <v>3.6394344179501603E-2</v>
      </c>
      <c r="L5819">
        <v>3.6394000000000002</v>
      </c>
      <c r="M5819" t="s">
        <v>82</v>
      </c>
    </row>
    <row r="5820" spans="1:13">
      <c r="A5820" t="s">
        <v>1166</v>
      </c>
      <c r="B5820" t="s">
        <v>1167</v>
      </c>
      <c r="C5820" t="str">
        <f>TEXT(D5820, "mmm")</f>
        <v>May</v>
      </c>
      <c r="D5820" s="1">
        <v>45422</v>
      </c>
      <c r="E5820" t="s">
        <v>1178</v>
      </c>
      <c r="F5820" t="s">
        <v>251</v>
      </c>
      <c r="G5820">
        <v>12723</v>
      </c>
      <c r="H5820">
        <v>5.2</v>
      </c>
      <c r="I5820">
        <v>66159.600000000006</v>
      </c>
      <c r="J5820" t="s">
        <v>81</v>
      </c>
      <c r="K5820">
        <v>3.4816213865059398E-2</v>
      </c>
      <c r="L5820">
        <v>3.4815999999999998</v>
      </c>
      <c r="M5820" t="s">
        <v>82</v>
      </c>
    </row>
    <row r="5821" spans="1:13">
      <c r="A5821" t="s">
        <v>123</v>
      </c>
      <c r="B5821" t="s">
        <v>124</v>
      </c>
      <c r="C5821" t="str">
        <f>TEXT(D5821, "mmm")</f>
        <v>May</v>
      </c>
      <c r="D5821" s="1">
        <v>45422</v>
      </c>
      <c r="E5821" t="s">
        <v>102</v>
      </c>
      <c r="F5821" t="s">
        <v>101</v>
      </c>
      <c r="G5821">
        <v>57862</v>
      </c>
      <c r="H5821">
        <v>13.86</v>
      </c>
      <c r="I5821">
        <v>801967.32</v>
      </c>
      <c r="J5821" t="s">
        <v>86</v>
      </c>
      <c r="K5821">
        <v>4.7220293735159569E-3</v>
      </c>
      <c r="L5821">
        <v>0.47220000000000001</v>
      </c>
      <c r="M5821" t="s">
        <v>82</v>
      </c>
    </row>
    <row r="5822" spans="1:13">
      <c r="A5822" t="s">
        <v>123</v>
      </c>
      <c r="B5822" t="s">
        <v>124</v>
      </c>
      <c r="C5822" t="str">
        <f>TEXT(D5822, "mmm")</f>
        <v>May</v>
      </c>
      <c r="D5822" s="1">
        <v>45422</v>
      </c>
      <c r="E5822" t="s">
        <v>100</v>
      </c>
      <c r="F5822" t="s">
        <v>101</v>
      </c>
      <c r="G5822">
        <v>57862</v>
      </c>
      <c r="H5822">
        <v>13.86</v>
      </c>
      <c r="I5822">
        <v>801967.32</v>
      </c>
      <c r="J5822" t="s">
        <v>86</v>
      </c>
      <c r="K5822">
        <v>4.7220293735159569E-3</v>
      </c>
      <c r="L5822">
        <v>0.47220000000000001</v>
      </c>
      <c r="M5822" t="s">
        <v>82</v>
      </c>
    </row>
    <row r="5823" spans="1:13">
      <c r="A5823" t="s">
        <v>2414</v>
      </c>
      <c r="B5823" t="s">
        <v>2415</v>
      </c>
      <c r="C5823" t="str">
        <f>TEXT(D5823, "mmm")</f>
        <v>May</v>
      </c>
      <c r="D5823" s="1">
        <v>45422</v>
      </c>
      <c r="E5823" t="s">
        <v>2416</v>
      </c>
      <c r="F5823" t="s">
        <v>101</v>
      </c>
      <c r="G5823">
        <v>100000</v>
      </c>
      <c r="H5823">
        <v>8.7899999999999991</v>
      </c>
      <c r="I5823">
        <v>878999.99999999988</v>
      </c>
      <c r="J5823" t="s">
        <v>81</v>
      </c>
      <c r="K5823">
        <v>6.6969258889007399E-2</v>
      </c>
      <c r="L5823">
        <v>6.6969000000000003</v>
      </c>
      <c r="M5823" t="s">
        <v>82</v>
      </c>
    </row>
    <row r="5824" spans="1:13">
      <c r="A5824" t="s">
        <v>3383</v>
      </c>
      <c r="B5824" t="s">
        <v>3384</v>
      </c>
      <c r="C5824" t="str">
        <f>TEXT(D5824, "mmm")</f>
        <v>May</v>
      </c>
      <c r="D5824" s="1">
        <v>45422</v>
      </c>
      <c r="E5824" t="s">
        <v>3385</v>
      </c>
      <c r="F5824" t="s">
        <v>128</v>
      </c>
      <c r="G5824">
        <v>10000</v>
      </c>
      <c r="H5824">
        <v>5.77</v>
      </c>
      <c r="I5824">
        <v>57699.999999999993</v>
      </c>
      <c r="J5824" t="s">
        <v>81</v>
      </c>
      <c r="K5824">
        <v>0.13684214665068731</v>
      </c>
      <c r="L5824">
        <v>13.684200000000001</v>
      </c>
      <c r="M5824" t="s">
        <v>82</v>
      </c>
    </row>
    <row r="5825" spans="1:13">
      <c r="A5825" t="s">
        <v>3489</v>
      </c>
      <c r="B5825" t="s">
        <v>3490</v>
      </c>
      <c r="C5825" t="str">
        <f>TEXT(D5825, "mmm")</f>
        <v>May</v>
      </c>
      <c r="D5825" s="1">
        <v>45422</v>
      </c>
      <c r="E5825" t="s">
        <v>3491</v>
      </c>
      <c r="F5825" t="s">
        <v>118</v>
      </c>
      <c r="G5825">
        <v>3000</v>
      </c>
      <c r="H5825">
        <v>3.87</v>
      </c>
      <c r="I5825">
        <v>11610</v>
      </c>
      <c r="J5825" t="s">
        <v>86</v>
      </c>
      <c r="K5825">
        <v>-0.1165802646359827</v>
      </c>
      <c r="L5825">
        <v>-11.657999999999999</v>
      </c>
      <c r="M5825" t="s">
        <v>82</v>
      </c>
    </row>
    <row r="5826" spans="1:13">
      <c r="A5826" t="s">
        <v>3492</v>
      </c>
      <c r="B5826" t="s">
        <v>3493</v>
      </c>
      <c r="C5826" t="str">
        <f>TEXT(D5826, "mmm")</f>
        <v>May</v>
      </c>
      <c r="D5826" s="1">
        <v>45422</v>
      </c>
      <c r="E5826" t="s">
        <v>3494</v>
      </c>
      <c r="F5826" t="s">
        <v>426</v>
      </c>
      <c r="G5826">
        <v>120239</v>
      </c>
      <c r="H5826">
        <v>22.53</v>
      </c>
      <c r="I5826">
        <v>2708984.67</v>
      </c>
      <c r="J5826" t="s">
        <v>81</v>
      </c>
      <c r="K5826">
        <v>-6.6666497124565627E-3</v>
      </c>
      <c r="L5826">
        <v>-0.66669999999999996</v>
      </c>
      <c r="M5826" t="s">
        <v>82</v>
      </c>
    </row>
    <row r="5827" spans="1:13">
      <c r="A5827" t="s">
        <v>3492</v>
      </c>
      <c r="B5827" t="s">
        <v>3493</v>
      </c>
      <c r="C5827" t="str">
        <f>TEXT(D5827, "mmm")</f>
        <v>May</v>
      </c>
      <c r="D5827" s="1">
        <v>45422</v>
      </c>
      <c r="E5827" t="s">
        <v>3495</v>
      </c>
      <c r="F5827" t="s">
        <v>80</v>
      </c>
      <c r="G5827">
        <v>120239</v>
      </c>
      <c r="H5827">
        <v>22.53</v>
      </c>
      <c r="I5827">
        <v>2708984.67</v>
      </c>
      <c r="J5827" t="s">
        <v>81</v>
      </c>
      <c r="K5827">
        <v>-6.6666497124565627E-3</v>
      </c>
      <c r="L5827">
        <v>-0.66669999999999996</v>
      </c>
      <c r="M5827" t="s">
        <v>82</v>
      </c>
    </row>
    <row r="5828" spans="1:13">
      <c r="A5828" t="s">
        <v>3496</v>
      </c>
      <c r="B5828" t="s">
        <v>3497</v>
      </c>
      <c r="C5828" t="str">
        <f>TEXT(D5828, "mmm")</f>
        <v>May</v>
      </c>
      <c r="D5828" s="1">
        <v>45422</v>
      </c>
      <c r="E5828" t="s">
        <v>3498</v>
      </c>
      <c r="F5828" t="s">
        <v>118</v>
      </c>
      <c r="G5828">
        <v>1000</v>
      </c>
      <c r="H5828">
        <v>15.67</v>
      </c>
      <c r="I5828">
        <v>15670</v>
      </c>
      <c r="J5828" t="s">
        <v>81</v>
      </c>
      <c r="K5828">
        <v>-3.6012816545407673E-2</v>
      </c>
      <c r="L5828">
        <v>-3.6013000000000002</v>
      </c>
      <c r="M5828" t="s">
        <v>82</v>
      </c>
    </row>
    <row r="5829" spans="1:13">
      <c r="A5829" t="s">
        <v>3499</v>
      </c>
      <c r="B5829" t="s">
        <v>3500</v>
      </c>
      <c r="C5829" t="str">
        <f>TEXT(D5829, "mmm")</f>
        <v>May</v>
      </c>
      <c r="D5829" s="1">
        <v>45422</v>
      </c>
      <c r="E5829" t="s">
        <v>3501</v>
      </c>
      <c r="F5829" t="s">
        <v>251</v>
      </c>
      <c r="G5829">
        <v>6000</v>
      </c>
      <c r="H5829">
        <v>1.72</v>
      </c>
      <c r="I5829">
        <v>10320</v>
      </c>
      <c r="J5829" t="s">
        <v>86</v>
      </c>
      <c r="K5829">
        <v>-5.2631597292903447E-2</v>
      </c>
      <c r="L5829">
        <v>-5.2632000000000003</v>
      </c>
      <c r="M5829" t="s">
        <v>82</v>
      </c>
    </row>
    <row r="5830" spans="1:13">
      <c r="A5830" t="s">
        <v>2056</v>
      </c>
      <c r="B5830" t="s">
        <v>2057</v>
      </c>
      <c r="C5830" t="str">
        <f>TEXT(D5830, "mmm")</f>
        <v>May</v>
      </c>
      <c r="D5830" s="1">
        <v>45422</v>
      </c>
      <c r="E5830" t="s">
        <v>3502</v>
      </c>
      <c r="F5830" t="s">
        <v>80</v>
      </c>
      <c r="G5830">
        <v>80000</v>
      </c>
      <c r="H5830">
        <v>10.5</v>
      </c>
      <c r="I5830">
        <v>840000</v>
      </c>
      <c r="J5830" t="s">
        <v>86</v>
      </c>
      <c r="K5830">
        <v>3.1686830423915513E-2</v>
      </c>
      <c r="L5830">
        <v>3.1686999999999999</v>
      </c>
      <c r="M5830" t="s">
        <v>82</v>
      </c>
    </row>
    <row r="5831" spans="1:13">
      <c r="A5831" t="s">
        <v>3152</v>
      </c>
      <c r="B5831" t="s">
        <v>3153</v>
      </c>
      <c r="C5831" t="str">
        <f>TEXT(D5831, "mmm")</f>
        <v>May</v>
      </c>
      <c r="D5831" s="1">
        <v>45422</v>
      </c>
      <c r="E5831" t="s">
        <v>3503</v>
      </c>
      <c r="F5831" t="s">
        <v>80</v>
      </c>
      <c r="G5831">
        <v>880000</v>
      </c>
      <c r="H5831">
        <v>0.26</v>
      </c>
      <c r="I5831">
        <v>228800</v>
      </c>
      <c r="J5831" t="s">
        <v>81</v>
      </c>
      <c r="K5831">
        <v>-6.1538476210374123E-2</v>
      </c>
      <c r="L5831">
        <v>-6.1538000000000004</v>
      </c>
      <c r="M5831" t="s">
        <v>82</v>
      </c>
    </row>
    <row r="5832" spans="1:13">
      <c r="A5832" t="s">
        <v>3504</v>
      </c>
      <c r="B5832" t="s">
        <v>3505</v>
      </c>
      <c r="C5832" t="str">
        <f>TEXT(D5832, "mmm")</f>
        <v>May</v>
      </c>
      <c r="D5832" s="1">
        <v>45422</v>
      </c>
      <c r="E5832" t="s">
        <v>3506</v>
      </c>
      <c r="F5832" t="s">
        <v>80</v>
      </c>
      <c r="G5832">
        <v>130000</v>
      </c>
      <c r="H5832">
        <v>4.57</v>
      </c>
      <c r="I5832">
        <v>594100</v>
      </c>
      <c r="J5832" t="s">
        <v>86</v>
      </c>
      <c r="K5832">
        <v>0.17808212616239949</v>
      </c>
      <c r="L5832">
        <v>17.808199999999999</v>
      </c>
      <c r="M5832" t="s">
        <v>82</v>
      </c>
    </row>
    <row r="5833" spans="1:13">
      <c r="A5833" t="s">
        <v>3504</v>
      </c>
      <c r="B5833" t="s">
        <v>3505</v>
      </c>
      <c r="C5833" t="str">
        <f>TEXT(D5833, "mmm")</f>
        <v>May</v>
      </c>
      <c r="D5833" s="1">
        <v>45422</v>
      </c>
      <c r="E5833" t="s">
        <v>3507</v>
      </c>
      <c r="F5833" t="s">
        <v>80</v>
      </c>
      <c r="G5833">
        <v>83198</v>
      </c>
      <c r="H5833">
        <v>4.57</v>
      </c>
      <c r="I5833">
        <v>380214.86</v>
      </c>
      <c r="J5833" t="s">
        <v>81</v>
      </c>
      <c r="K5833">
        <v>0.17808212616239949</v>
      </c>
      <c r="L5833">
        <v>17.808199999999999</v>
      </c>
      <c r="M5833" t="s">
        <v>82</v>
      </c>
    </row>
    <row r="5834" spans="1:13">
      <c r="A5834" t="s">
        <v>3301</v>
      </c>
      <c r="B5834" t="s">
        <v>3302</v>
      </c>
      <c r="C5834" t="str">
        <f>TEXT(D5834, "mmm")</f>
        <v>May</v>
      </c>
      <c r="D5834" s="1">
        <v>45422</v>
      </c>
      <c r="E5834" t="s">
        <v>3508</v>
      </c>
      <c r="F5834" t="s">
        <v>80</v>
      </c>
      <c r="G5834">
        <v>5000</v>
      </c>
      <c r="H5834">
        <v>61.01</v>
      </c>
      <c r="I5834">
        <v>305050</v>
      </c>
      <c r="J5834" t="s">
        <v>86</v>
      </c>
      <c r="K5834">
        <v>-3.7530831940172593E-2</v>
      </c>
      <c r="L5834">
        <v>-3.7530999999999999</v>
      </c>
      <c r="M5834" t="s">
        <v>82</v>
      </c>
    </row>
    <row r="5835" spans="1:13">
      <c r="A5835" t="s">
        <v>617</v>
      </c>
      <c r="B5835" t="s">
        <v>618</v>
      </c>
      <c r="C5835" t="str">
        <f>TEXT(D5835, "mmm")</f>
        <v>May</v>
      </c>
      <c r="D5835" s="1">
        <v>45422</v>
      </c>
      <c r="E5835" t="s">
        <v>3509</v>
      </c>
      <c r="F5835" t="s">
        <v>80</v>
      </c>
      <c r="G5835">
        <v>1608</v>
      </c>
      <c r="H5835">
        <v>49.6</v>
      </c>
      <c r="I5835">
        <v>79756.800000000003</v>
      </c>
      <c r="J5835" t="s">
        <v>81</v>
      </c>
      <c r="K5835">
        <v>9.3700159655556448E-3</v>
      </c>
      <c r="L5835">
        <v>0.93700000000000006</v>
      </c>
      <c r="M5835" t="s">
        <v>82</v>
      </c>
    </row>
    <row r="5836" spans="1:13">
      <c r="A5836" t="s">
        <v>1525</v>
      </c>
      <c r="B5836" t="s">
        <v>1526</v>
      </c>
      <c r="C5836" t="str">
        <f>TEXT(D5836, "mmm")</f>
        <v>May</v>
      </c>
      <c r="D5836" s="1">
        <v>45422</v>
      </c>
      <c r="E5836" t="s">
        <v>3510</v>
      </c>
      <c r="F5836" t="s">
        <v>80</v>
      </c>
      <c r="G5836">
        <v>541</v>
      </c>
      <c r="H5836">
        <v>36.950000000000003</v>
      </c>
      <c r="I5836">
        <v>19989.95</v>
      </c>
      <c r="J5836" t="s">
        <v>81</v>
      </c>
      <c r="K5836">
        <v>1.6203449978118289E-3</v>
      </c>
      <c r="L5836">
        <v>0.16200000000000001</v>
      </c>
      <c r="M5836" t="s">
        <v>82</v>
      </c>
    </row>
    <row r="5837" spans="1:13">
      <c r="A5837" t="s">
        <v>329</v>
      </c>
      <c r="B5837" t="s">
        <v>330</v>
      </c>
      <c r="C5837" t="str">
        <f>TEXT(D5837, "mmm")</f>
        <v>May</v>
      </c>
      <c r="D5837" s="1">
        <v>45422</v>
      </c>
      <c r="E5837" t="s">
        <v>331</v>
      </c>
      <c r="F5837" t="s">
        <v>80</v>
      </c>
      <c r="G5837">
        <v>5000</v>
      </c>
      <c r="H5837">
        <v>2.66</v>
      </c>
      <c r="I5837">
        <v>13300</v>
      </c>
      <c r="J5837" t="s">
        <v>81</v>
      </c>
      <c r="K5837">
        <v>-0.13392854957100089</v>
      </c>
      <c r="L5837">
        <v>-13.392899999999999</v>
      </c>
      <c r="M5837" t="s">
        <v>82</v>
      </c>
    </row>
    <row r="5838" spans="1:13">
      <c r="A5838" t="s">
        <v>1323</v>
      </c>
      <c r="B5838" t="s">
        <v>1324</v>
      </c>
      <c r="C5838" t="str">
        <f>TEXT(D5838, "mmm")</f>
        <v>May</v>
      </c>
      <c r="D5838" s="1">
        <v>45422</v>
      </c>
      <c r="E5838" t="s">
        <v>2061</v>
      </c>
      <c r="F5838" t="s">
        <v>80</v>
      </c>
      <c r="G5838">
        <v>2000</v>
      </c>
      <c r="H5838">
        <v>19.72</v>
      </c>
      <c r="I5838">
        <v>39440</v>
      </c>
      <c r="J5838" t="s">
        <v>81</v>
      </c>
      <c r="K5838">
        <v>-3.5514842314156692E-2</v>
      </c>
      <c r="L5838">
        <v>-3.5514999999999999</v>
      </c>
      <c r="M5838" t="s">
        <v>82</v>
      </c>
    </row>
    <row r="5839" spans="1:13">
      <c r="A5839" t="s">
        <v>438</v>
      </c>
      <c r="B5839" t="s">
        <v>439</v>
      </c>
      <c r="C5839" t="str">
        <f>TEXT(D5839, "mmm")</f>
        <v>May</v>
      </c>
      <c r="D5839" s="1">
        <v>45422</v>
      </c>
      <c r="E5839" t="s">
        <v>440</v>
      </c>
      <c r="F5839" t="s">
        <v>80</v>
      </c>
      <c r="G5839">
        <v>3000</v>
      </c>
      <c r="H5839">
        <v>19.5</v>
      </c>
      <c r="I5839">
        <v>58500</v>
      </c>
      <c r="J5839" t="s">
        <v>81</v>
      </c>
      <c r="K5839">
        <v>-3.2226555769739103E-2</v>
      </c>
      <c r="L5839">
        <v>-3.2227000000000001</v>
      </c>
      <c r="M5839" t="s">
        <v>82</v>
      </c>
    </row>
    <row r="5840" spans="1:13">
      <c r="A5840" t="s">
        <v>2964</v>
      </c>
      <c r="B5840" t="s">
        <v>2965</v>
      </c>
      <c r="C5840" t="str">
        <f>TEXT(D5840, "mmm")</f>
        <v>May</v>
      </c>
      <c r="D5840" s="1">
        <v>45422</v>
      </c>
      <c r="E5840" t="s">
        <v>3151</v>
      </c>
      <c r="F5840" t="s">
        <v>101</v>
      </c>
      <c r="G5840">
        <v>500000</v>
      </c>
      <c r="H5840">
        <v>1.74</v>
      </c>
      <c r="I5840">
        <v>870000</v>
      </c>
      <c r="J5840" t="s">
        <v>86</v>
      </c>
      <c r="K5840">
        <v>3.4883630669011463E-2</v>
      </c>
      <c r="L5840">
        <v>3.4883999999999999</v>
      </c>
      <c r="M5840" t="s">
        <v>82</v>
      </c>
    </row>
    <row r="5841" spans="1:13">
      <c r="A5841" t="s">
        <v>3504</v>
      </c>
      <c r="B5841" t="s">
        <v>3505</v>
      </c>
      <c r="C5841" t="str">
        <f>TEXT(D5841, "mmm")</f>
        <v>May</v>
      </c>
      <c r="D5841" s="1">
        <v>45422</v>
      </c>
      <c r="E5841" t="s">
        <v>3511</v>
      </c>
      <c r="F5841" t="s">
        <v>217</v>
      </c>
      <c r="G5841">
        <v>150000</v>
      </c>
      <c r="H5841">
        <v>4.58</v>
      </c>
      <c r="I5841">
        <v>687000</v>
      </c>
      <c r="J5841" t="s">
        <v>86</v>
      </c>
      <c r="K5841">
        <v>0.17808212616239949</v>
      </c>
      <c r="L5841">
        <v>17.808199999999999</v>
      </c>
      <c r="M5841" t="s">
        <v>82</v>
      </c>
    </row>
    <row r="5842" spans="1:13">
      <c r="A5842" t="s">
        <v>2621</v>
      </c>
      <c r="B5842" t="s">
        <v>2622</v>
      </c>
      <c r="C5842" t="str">
        <f>TEXT(D5842, "mmm")</f>
        <v>May</v>
      </c>
      <c r="D5842" s="1">
        <v>45422</v>
      </c>
      <c r="E5842" t="s">
        <v>2623</v>
      </c>
      <c r="F5842" t="s">
        <v>80</v>
      </c>
      <c r="G5842">
        <v>2956</v>
      </c>
      <c r="H5842">
        <v>20.78</v>
      </c>
      <c r="I5842">
        <v>61425.68</v>
      </c>
      <c r="J5842" t="s">
        <v>81</v>
      </c>
      <c r="K5842">
        <v>8.2814815707568767E-2</v>
      </c>
      <c r="L5842">
        <v>8.2814999999999994</v>
      </c>
      <c r="M5842" t="s">
        <v>82</v>
      </c>
    </row>
    <row r="5843" spans="1:13">
      <c r="A5843" t="s">
        <v>2621</v>
      </c>
      <c r="B5843" t="s">
        <v>2622</v>
      </c>
      <c r="C5843" t="str">
        <f>TEXT(D5843, "mmm")</f>
        <v>May</v>
      </c>
      <c r="D5843" s="1">
        <v>45422</v>
      </c>
      <c r="E5843" t="s">
        <v>2623</v>
      </c>
      <c r="F5843" t="s">
        <v>80</v>
      </c>
      <c r="G5843">
        <v>97044</v>
      </c>
      <c r="H5843">
        <v>20.91</v>
      </c>
      <c r="I5843">
        <v>2029190.04</v>
      </c>
      <c r="J5843" t="s">
        <v>86</v>
      </c>
      <c r="K5843">
        <v>8.2814815707568767E-2</v>
      </c>
      <c r="L5843">
        <v>8.2814999999999994</v>
      </c>
      <c r="M5843" t="s">
        <v>82</v>
      </c>
    </row>
    <row r="5844" spans="1:13">
      <c r="A5844" t="s">
        <v>2964</v>
      </c>
      <c r="B5844" t="s">
        <v>2965</v>
      </c>
      <c r="C5844" t="str">
        <f>TEXT(D5844, "mmm")</f>
        <v>May</v>
      </c>
      <c r="D5844" s="1">
        <v>45422</v>
      </c>
      <c r="E5844" t="s">
        <v>2966</v>
      </c>
      <c r="F5844" t="s">
        <v>101</v>
      </c>
      <c r="G5844">
        <v>500000</v>
      </c>
      <c r="H5844">
        <v>1.74</v>
      </c>
      <c r="I5844">
        <v>870000</v>
      </c>
      <c r="J5844" t="s">
        <v>86</v>
      </c>
      <c r="K5844">
        <v>3.4883630669011463E-2</v>
      </c>
      <c r="L5844">
        <v>3.4883999999999999</v>
      </c>
      <c r="M5844" t="s">
        <v>82</v>
      </c>
    </row>
    <row r="5845" spans="1:13">
      <c r="A5845" t="s">
        <v>1184</v>
      </c>
      <c r="B5845" t="s">
        <v>1185</v>
      </c>
      <c r="C5845" t="str">
        <f>TEXT(D5845, "mmm")</f>
        <v>May</v>
      </c>
      <c r="D5845" s="1">
        <v>45422</v>
      </c>
      <c r="E5845" t="s">
        <v>3512</v>
      </c>
      <c r="F5845" t="s">
        <v>118</v>
      </c>
      <c r="G5845">
        <v>10000</v>
      </c>
      <c r="H5845">
        <v>6.95</v>
      </c>
      <c r="I5845">
        <v>69500</v>
      </c>
      <c r="J5845" t="s">
        <v>86</v>
      </c>
      <c r="K5845">
        <v>-1.564724469864609E-2</v>
      </c>
      <c r="L5845">
        <v>-1.5647</v>
      </c>
      <c r="M5845" t="s">
        <v>82</v>
      </c>
    </row>
    <row r="5846" spans="1:13">
      <c r="A5846" t="s">
        <v>210</v>
      </c>
      <c r="B5846" t="s">
        <v>211</v>
      </c>
      <c r="C5846" t="str">
        <f>TEXT(D5846, "mmm")</f>
        <v>May</v>
      </c>
      <c r="D5846" s="1">
        <v>45422</v>
      </c>
      <c r="E5846" t="s">
        <v>212</v>
      </c>
      <c r="F5846" t="s">
        <v>101</v>
      </c>
      <c r="G5846">
        <v>3200</v>
      </c>
      <c r="H5846">
        <v>20.97</v>
      </c>
      <c r="I5846">
        <v>67104</v>
      </c>
      <c r="J5846" t="s">
        <v>81</v>
      </c>
      <c r="K5846">
        <v>-5.0903885419708361E-2</v>
      </c>
      <c r="L5846">
        <v>-5.0903999999999998</v>
      </c>
      <c r="M5846" t="s">
        <v>82</v>
      </c>
    </row>
    <row r="5847" spans="1:13">
      <c r="A5847" t="s">
        <v>210</v>
      </c>
      <c r="B5847" t="s">
        <v>211</v>
      </c>
      <c r="C5847" t="str">
        <f>TEXT(D5847, "mmm")</f>
        <v>May</v>
      </c>
      <c r="D5847" s="1">
        <v>45422</v>
      </c>
      <c r="E5847" t="s">
        <v>213</v>
      </c>
      <c r="F5847" t="s">
        <v>101</v>
      </c>
      <c r="G5847">
        <v>3200</v>
      </c>
      <c r="H5847">
        <v>20.97</v>
      </c>
      <c r="I5847">
        <v>67104</v>
      </c>
      <c r="J5847" t="s">
        <v>81</v>
      </c>
      <c r="K5847">
        <v>-5.0903885419708361E-2</v>
      </c>
      <c r="L5847">
        <v>-5.0903999999999998</v>
      </c>
      <c r="M5847" t="s">
        <v>82</v>
      </c>
    </row>
    <row r="5848" spans="1:13">
      <c r="A5848" t="s">
        <v>129</v>
      </c>
      <c r="B5848" t="s">
        <v>130</v>
      </c>
      <c r="C5848" t="str">
        <f>TEXT(D5848, "mmm")</f>
        <v>May</v>
      </c>
      <c r="D5848" s="1">
        <v>45422</v>
      </c>
      <c r="E5848" t="s">
        <v>109</v>
      </c>
      <c r="F5848" t="s">
        <v>101</v>
      </c>
      <c r="G5848">
        <v>30501</v>
      </c>
      <c r="H5848">
        <v>6.6</v>
      </c>
      <c r="I5848">
        <v>201306.6</v>
      </c>
      <c r="J5848" t="s">
        <v>81</v>
      </c>
      <c r="K5848">
        <v>-1.796405518605038E-2</v>
      </c>
      <c r="L5848">
        <v>-1.7964</v>
      </c>
      <c r="M5848" t="s">
        <v>82</v>
      </c>
    </row>
    <row r="5849" spans="1:13">
      <c r="A5849" t="s">
        <v>129</v>
      </c>
      <c r="B5849" t="s">
        <v>130</v>
      </c>
      <c r="C5849" t="str">
        <f>TEXT(D5849, "mmm")</f>
        <v>May</v>
      </c>
      <c r="D5849" s="1">
        <v>45422</v>
      </c>
      <c r="E5849" t="s">
        <v>111</v>
      </c>
      <c r="F5849" t="s">
        <v>101</v>
      </c>
      <c r="G5849">
        <v>30501</v>
      </c>
      <c r="H5849">
        <v>6.6</v>
      </c>
      <c r="I5849">
        <v>201306.6</v>
      </c>
      <c r="J5849" t="s">
        <v>81</v>
      </c>
      <c r="K5849">
        <v>-1.796405518605038E-2</v>
      </c>
      <c r="L5849">
        <v>-1.7964</v>
      </c>
      <c r="M5849" t="s">
        <v>82</v>
      </c>
    </row>
    <row r="5850" spans="1:13">
      <c r="A5850" t="s">
        <v>129</v>
      </c>
      <c r="B5850" t="s">
        <v>130</v>
      </c>
      <c r="C5850" t="str">
        <f>TEXT(D5850, "mmm")</f>
        <v>May</v>
      </c>
      <c r="D5850" s="1">
        <v>45422</v>
      </c>
      <c r="E5850" t="s">
        <v>110</v>
      </c>
      <c r="F5850" t="s">
        <v>101</v>
      </c>
      <c r="G5850">
        <v>30501</v>
      </c>
      <c r="H5850">
        <v>6.6</v>
      </c>
      <c r="I5850">
        <v>201306.6</v>
      </c>
      <c r="J5850" t="s">
        <v>81</v>
      </c>
      <c r="K5850">
        <v>-1.796405518605038E-2</v>
      </c>
      <c r="L5850">
        <v>-1.7964</v>
      </c>
      <c r="M5850" t="s">
        <v>82</v>
      </c>
    </row>
    <row r="5851" spans="1:13">
      <c r="A5851" t="s">
        <v>3362</v>
      </c>
      <c r="B5851" t="s">
        <v>3363</v>
      </c>
      <c r="C5851" t="str">
        <f>TEXT(D5851, "mmm")</f>
        <v>May</v>
      </c>
      <c r="D5851" s="1">
        <v>45422</v>
      </c>
      <c r="E5851" t="s">
        <v>3513</v>
      </c>
      <c r="F5851" t="s">
        <v>118</v>
      </c>
      <c r="G5851">
        <v>5000</v>
      </c>
      <c r="H5851">
        <v>15.41</v>
      </c>
      <c r="I5851">
        <v>77050</v>
      </c>
      <c r="J5851" t="s">
        <v>81</v>
      </c>
      <c r="K5851">
        <v>-1.047458380160626E-2</v>
      </c>
      <c r="L5851">
        <v>-1.0475000000000001</v>
      </c>
      <c r="M5851" t="s">
        <v>82</v>
      </c>
    </row>
    <row r="5852" spans="1:13">
      <c r="A5852" t="s">
        <v>1184</v>
      </c>
      <c r="B5852" t="s">
        <v>1185</v>
      </c>
      <c r="C5852" t="str">
        <f>TEXT(D5852, "mmm")</f>
        <v>May</v>
      </c>
      <c r="D5852" s="1">
        <v>45422</v>
      </c>
      <c r="E5852" t="s">
        <v>1186</v>
      </c>
      <c r="F5852" t="s">
        <v>128</v>
      </c>
      <c r="G5852">
        <v>5000</v>
      </c>
      <c r="H5852">
        <v>6.99</v>
      </c>
      <c r="I5852">
        <v>34950</v>
      </c>
      <c r="J5852" t="s">
        <v>81</v>
      </c>
      <c r="K5852">
        <v>-1.564724469864609E-2</v>
      </c>
      <c r="L5852">
        <v>-1.5647</v>
      </c>
      <c r="M5852" t="s">
        <v>82</v>
      </c>
    </row>
    <row r="5853" spans="1:13">
      <c r="A5853" t="s">
        <v>1048</v>
      </c>
      <c r="B5853" t="s">
        <v>1049</v>
      </c>
      <c r="C5853" t="str">
        <f>TEXT(D5853, "mmm")</f>
        <v>May</v>
      </c>
      <c r="D5853" s="1">
        <v>45422</v>
      </c>
      <c r="E5853" t="s">
        <v>3514</v>
      </c>
      <c r="F5853" t="s">
        <v>80</v>
      </c>
      <c r="G5853">
        <v>8395</v>
      </c>
      <c r="H5853">
        <v>11.69</v>
      </c>
      <c r="I5853">
        <v>98137.55</v>
      </c>
      <c r="J5853" t="s">
        <v>81</v>
      </c>
      <c r="K5853">
        <v>4.5256797603344223E-2</v>
      </c>
      <c r="L5853">
        <v>4.5256999999999996</v>
      </c>
      <c r="M5853" t="s">
        <v>82</v>
      </c>
    </row>
    <row r="5854" spans="1:13">
      <c r="A5854" t="s">
        <v>3515</v>
      </c>
      <c r="B5854" t="s">
        <v>3516</v>
      </c>
      <c r="C5854" t="str">
        <f>TEXT(D5854, "mmm")</f>
        <v>May</v>
      </c>
      <c r="D5854" s="1">
        <v>45422</v>
      </c>
      <c r="E5854" t="s">
        <v>3517</v>
      </c>
      <c r="F5854" t="s">
        <v>80</v>
      </c>
      <c r="G5854">
        <v>10000</v>
      </c>
      <c r="H5854">
        <v>8.24</v>
      </c>
      <c r="I5854">
        <v>82400</v>
      </c>
      <c r="J5854" t="s">
        <v>86</v>
      </c>
      <c r="K5854">
        <v>5.9952037272427372E-2</v>
      </c>
      <c r="L5854">
        <v>5.9951999999999996</v>
      </c>
      <c r="M5854" t="s">
        <v>82</v>
      </c>
    </row>
    <row r="5855" spans="1:13">
      <c r="A5855" t="s">
        <v>3504</v>
      </c>
      <c r="B5855" t="s">
        <v>3505</v>
      </c>
      <c r="C5855" t="str">
        <f>TEXT(D5855, "mmm")</f>
        <v>May</v>
      </c>
      <c r="D5855" s="1">
        <v>45422</v>
      </c>
      <c r="E5855" t="s">
        <v>3518</v>
      </c>
      <c r="F5855" t="s">
        <v>80</v>
      </c>
      <c r="G5855">
        <v>25000</v>
      </c>
      <c r="H5855">
        <v>4.5</v>
      </c>
      <c r="I5855">
        <v>112500</v>
      </c>
      <c r="J5855" t="s">
        <v>81</v>
      </c>
      <c r="K5855">
        <v>0.17808212616239949</v>
      </c>
      <c r="L5855">
        <v>17.808199999999999</v>
      </c>
      <c r="M5855" t="s">
        <v>82</v>
      </c>
    </row>
    <row r="5856" spans="1:13">
      <c r="A5856" t="s">
        <v>2443</v>
      </c>
      <c r="B5856" t="s">
        <v>2444</v>
      </c>
      <c r="C5856" t="str">
        <f>TEXT(D5856, "mmm")</f>
        <v>May</v>
      </c>
      <c r="D5856" s="1">
        <v>45422</v>
      </c>
      <c r="E5856" t="s">
        <v>3519</v>
      </c>
      <c r="F5856" t="s">
        <v>128</v>
      </c>
      <c r="G5856">
        <v>7946</v>
      </c>
      <c r="H5856">
        <v>10</v>
      </c>
      <c r="I5856">
        <v>79460</v>
      </c>
      <c r="J5856" t="s">
        <v>86</v>
      </c>
      <c r="K5856">
        <v>9.765848735701077E-4</v>
      </c>
      <c r="L5856">
        <v>9.7699999999999995E-2</v>
      </c>
      <c r="M5856" t="s">
        <v>82</v>
      </c>
    </row>
    <row r="5857" spans="1:13">
      <c r="A5857" t="s">
        <v>3520</v>
      </c>
      <c r="B5857" t="s">
        <v>3521</v>
      </c>
      <c r="C5857" t="str">
        <f>TEXT(D5857, "mmm")</f>
        <v>May</v>
      </c>
      <c r="D5857" s="1">
        <v>45422</v>
      </c>
      <c r="E5857" t="s">
        <v>3522</v>
      </c>
      <c r="F5857" t="s">
        <v>118</v>
      </c>
      <c r="G5857">
        <v>10000</v>
      </c>
      <c r="H5857">
        <v>26</v>
      </c>
      <c r="I5857">
        <v>260000</v>
      </c>
      <c r="J5857" t="s">
        <v>86</v>
      </c>
      <c r="K5857">
        <v>-1.9021749925591361E-2</v>
      </c>
      <c r="L5857">
        <v>-1.9021999999999999</v>
      </c>
      <c r="M5857" t="s">
        <v>82</v>
      </c>
    </row>
    <row r="5858" spans="1:13">
      <c r="A5858" t="s">
        <v>3473</v>
      </c>
      <c r="B5858" t="s">
        <v>3474</v>
      </c>
      <c r="C5858" t="str">
        <f>TEXT(D5858, "mmm")</f>
        <v>May</v>
      </c>
      <c r="D5858" s="1">
        <v>45422</v>
      </c>
      <c r="E5858" t="s">
        <v>3475</v>
      </c>
      <c r="F5858" t="s">
        <v>80</v>
      </c>
      <c r="G5858">
        <v>57310</v>
      </c>
      <c r="H5858">
        <v>0.79</v>
      </c>
      <c r="I5858">
        <v>45274.9</v>
      </c>
      <c r="J5858" t="s">
        <v>86</v>
      </c>
      <c r="K5858">
        <v>2.8378339599803851E-2</v>
      </c>
      <c r="L5858">
        <v>2.8378000000000001</v>
      </c>
      <c r="M5858" t="s">
        <v>82</v>
      </c>
    </row>
    <row r="5859" spans="1:13">
      <c r="A5859" t="s">
        <v>2414</v>
      </c>
      <c r="B5859" t="s">
        <v>2415</v>
      </c>
      <c r="C5859" t="str">
        <f>TEXT(D5859, "mmm")</f>
        <v>May</v>
      </c>
      <c r="D5859" s="1">
        <v>45422</v>
      </c>
      <c r="E5859" t="s">
        <v>2416</v>
      </c>
      <c r="F5859" t="s">
        <v>101</v>
      </c>
      <c r="G5859">
        <v>100000</v>
      </c>
      <c r="H5859">
        <v>8.7899999999999991</v>
      </c>
      <c r="I5859">
        <v>878999.99999999988</v>
      </c>
      <c r="J5859" t="s">
        <v>81</v>
      </c>
      <c r="K5859">
        <v>6.6969258889007399E-2</v>
      </c>
      <c r="L5859">
        <v>6.6969000000000003</v>
      </c>
      <c r="M5859" t="s">
        <v>82</v>
      </c>
    </row>
    <row r="5860" spans="1:13">
      <c r="A5860" t="s">
        <v>3523</v>
      </c>
      <c r="B5860" t="s">
        <v>3524</v>
      </c>
      <c r="C5860" t="str">
        <f>TEXT(D5860, "mmm")</f>
        <v>May</v>
      </c>
      <c r="D5860" s="1">
        <v>45422</v>
      </c>
      <c r="E5860" t="s">
        <v>3525</v>
      </c>
      <c r="F5860" t="s">
        <v>80</v>
      </c>
      <c r="G5860">
        <v>34000</v>
      </c>
      <c r="H5860">
        <v>14.45</v>
      </c>
      <c r="I5860">
        <v>491300</v>
      </c>
      <c r="J5860" t="s">
        <v>86</v>
      </c>
      <c r="K5860">
        <v>6.775222714610063E-4</v>
      </c>
      <c r="L5860">
        <v>6.7799999999999999E-2</v>
      </c>
      <c r="M5860" t="s">
        <v>82</v>
      </c>
    </row>
    <row r="5861" spans="1:13">
      <c r="A5861" t="s">
        <v>3504</v>
      </c>
      <c r="B5861" t="s">
        <v>3505</v>
      </c>
      <c r="C5861" t="str">
        <f>TEXT(D5861, "mmm")</f>
        <v>May</v>
      </c>
      <c r="D5861" s="1">
        <v>45422</v>
      </c>
      <c r="E5861" t="s">
        <v>3526</v>
      </c>
      <c r="F5861" t="s">
        <v>80</v>
      </c>
      <c r="G5861">
        <v>83000</v>
      </c>
      <c r="H5861">
        <v>4.53</v>
      </c>
      <c r="I5861">
        <v>375990</v>
      </c>
      <c r="J5861" t="s">
        <v>81</v>
      </c>
      <c r="K5861">
        <v>0.17808212616239949</v>
      </c>
      <c r="L5861">
        <v>17.808199999999999</v>
      </c>
      <c r="M5861" t="s">
        <v>82</v>
      </c>
    </row>
    <row r="5862" spans="1:13">
      <c r="A5862" t="s">
        <v>3527</v>
      </c>
      <c r="B5862" t="s">
        <v>3528</v>
      </c>
      <c r="C5862" t="str">
        <f>TEXT(D5862, "mmm")</f>
        <v>May</v>
      </c>
      <c r="D5862" s="1">
        <v>45422</v>
      </c>
      <c r="E5862" t="s">
        <v>3529</v>
      </c>
      <c r="F5862" t="s">
        <v>128</v>
      </c>
      <c r="G5862">
        <v>55000</v>
      </c>
      <c r="H5862">
        <v>0.89</v>
      </c>
      <c r="I5862">
        <v>48950</v>
      </c>
      <c r="J5862" t="s">
        <v>86</v>
      </c>
      <c r="K5862">
        <v>6.6217752029819277E-2</v>
      </c>
      <c r="L5862">
        <v>6.6218000000000004</v>
      </c>
      <c r="M5862" t="s">
        <v>82</v>
      </c>
    </row>
    <row r="5863" spans="1:13">
      <c r="A5863" t="s">
        <v>3530</v>
      </c>
      <c r="B5863" t="s">
        <v>3531</v>
      </c>
      <c r="C5863" t="str">
        <f>TEXT(D5863, "mmm")</f>
        <v>May</v>
      </c>
      <c r="D5863" s="1">
        <v>45422</v>
      </c>
      <c r="E5863" t="s">
        <v>3532</v>
      </c>
      <c r="F5863" t="s">
        <v>80</v>
      </c>
      <c r="G5863">
        <v>41658</v>
      </c>
      <c r="H5863">
        <v>1.04</v>
      </c>
      <c r="I5863">
        <v>43324.32</v>
      </c>
      <c r="J5863" t="s">
        <v>81</v>
      </c>
      <c r="K5863">
        <v>3.8461617816837768E-2</v>
      </c>
      <c r="L5863">
        <v>3.8462000000000001</v>
      </c>
      <c r="M5863" t="s">
        <v>82</v>
      </c>
    </row>
    <row r="5864" spans="1:13">
      <c r="A5864" t="s">
        <v>2488</v>
      </c>
      <c r="B5864" t="s">
        <v>2489</v>
      </c>
      <c r="C5864" t="str">
        <f>TEXT(D5864, "mmm")</f>
        <v>May</v>
      </c>
      <c r="D5864" s="1">
        <v>45422</v>
      </c>
      <c r="E5864" t="s">
        <v>2490</v>
      </c>
      <c r="F5864" t="s">
        <v>217</v>
      </c>
      <c r="G5864">
        <v>2000</v>
      </c>
      <c r="H5864">
        <v>6.4</v>
      </c>
      <c r="I5864">
        <v>12800</v>
      </c>
      <c r="J5864" t="s">
        <v>81</v>
      </c>
      <c r="K5864">
        <v>-2.968750849831836E-2</v>
      </c>
      <c r="L5864">
        <v>-2.9687999999999999</v>
      </c>
      <c r="M5864" t="s">
        <v>82</v>
      </c>
    </row>
    <row r="5865" spans="1:13">
      <c r="A5865" t="s">
        <v>3533</v>
      </c>
      <c r="B5865" t="s">
        <v>3534</v>
      </c>
      <c r="C5865" t="str">
        <f>TEXT(D5865, "mmm")</f>
        <v>May</v>
      </c>
      <c r="D5865" s="1">
        <v>45422</v>
      </c>
      <c r="E5865" t="s">
        <v>2634</v>
      </c>
      <c r="F5865" t="s">
        <v>80</v>
      </c>
      <c r="G5865">
        <v>5400</v>
      </c>
      <c r="H5865">
        <v>1.91</v>
      </c>
      <c r="I5865">
        <v>10314</v>
      </c>
      <c r="J5865" t="s">
        <v>86</v>
      </c>
      <c r="K5865">
        <v>9.6590885230578571E-2</v>
      </c>
      <c r="L5865">
        <v>9.6591000000000005</v>
      </c>
      <c r="M5865" t="s">
        <v>82</v>
      </c>
    </row>
    <row r="5866" spans="1:13">
      <c r="A5866" t="s">
        <v>3535</v>
      </c>
      <c r="B5866" t="s">
        <v>3536</v>
      </c>
      <c r="C5866" t="str">
        <f>TEXT(D5866, "mmm")</f>
        <v>May</v>
      </c>
      <c r="D5866" s="1">
        <v>45422</v>
      </c>
      <c r="E5866" t="s">
        <v>3537</v>
      </c>
      <c r="F5866" t="s">
        <v>128</v>
      </c>
      <c r="G5866">
        <v>490</v>
      </c>
      <c r="H5866">
        <v>153.44</v>
      </c>
      <c r="I5866">
        <v>75185.600000000006</v>
      </c>
      <c r="J5866" t="s">
        <v>81</v>
      </c>
      <c r="K5866">
        <v>-3.1724766547087668E-3</v>
      </c>
      <c r="L5866">
        <v>-0.31719999999999998</v>
      </c>
      <c r="M5866" t="s">
        <v>82</v>
      </c>
    </row>
    <row r="5867" spans="1:13">
      <c r="A5867" t="s">
        <v>3476</v>
      </c>
      <c r="B5867" t="s">
        <v>3477</v>
      </c>
      <c r="C5867" t="str">
        <f>TEXT(D5867, "mmm")</f>
        <v>May</v>
      </c>
      <c r="D5867" s="1">
        <v>45422</v>
      </c>
      <c r="E5867" t="s">
        <v>3478</v>
      </c>
      <c r="F5867" t="s">
        <v>118</v>
      </c>
      <c r="G5867">
        <v>3450</v>
      </c>
      <c r="H5867">
        <v>7.13</v>
      </c>
      <c r="I5867">
        <v>24598.5</v>
      </c>
      <c r="J5867" t="s">
        <v>86</v>
      </c>
      <c r="K5867">
        <v>6.7513571839450393E-4</v>
      </c>
      <c r="L5867">
        <v>6.7500000000000004E-2</v>
      </c>
      <c r="M5867" t="s">
        <v>82</v>
      </c>
    </row>
    <row r="5868" spans="1:13">
      <c r="A5868" t="s">
        <v>2696</v>
      </c>
      <c r="B5868" t="s">
        <v>2697</v>
      </c>
      <c r="C5868" t="str">
        <f>TEXT(D5868, "mmm")</f>
        <v>May</v>
      </c>
      <c r="D5868" s="1">
        <v>45422</v>
      </c>
      <c r="E5868" t="s">
        <v>3538</v>
      </c>
      <c r="F5868" t="s">
        <v>128</v>
      </c>
      <c r="G5868">
        <v>3343210</v>
      </c>
      <c r="H5868">
        <v>0.13</v>
      </c>
      <c r="I5868">
        <v>434617.3</v>
      </c>
      <c r="J5868" t="s">
        <v>86</v>
      </c>
      <c r="K5868">
        <v>0.18181814487315401</v>
      </c>
      <c r="L5868">
        <v>18.181799999999999</v>
      </c>
      <c r="M5868" t="s">
        <v>82</v>
      </c>
    </row>
    <row r="5869" spans="1:13">
      <c r="A5869" t="s">
        <v>2137</v>
      </c>
      <c r="B5869" t="s">
        <v>2138</v>
      </c>
      <c r="C5869" t="str">
        <f>TEXT(D5869, "mmm")</f>
        <v>May</v>
      </c>
      <c r="D5869" s="1">
        <v>45422</v>
      </c>
      <c r="E5869" t="s">
        <v>3539</v>
      </c>
      <c r="F5869" t="s">
        <v>217</v>
      </c>
      <c r="G5869">
        <v>729819</v>
      </c>
      <c r="H5869">
        <v>5.48</v>
      </c>
      <c r="I5869">
        <v>3999408.12</v>
      </c>
      <c r="J5869" t="s">
        <v>86</v>
      </c>
      <c r="K5869">
        <v>4.021982029773552E-2</v>
      </c>
      <c r="L5869">
        <v>4.0220000000000002</v>
      </c>
      <c r="M5869" t="s">
        <v>82</v>
      </c>
    </row>
    <row r="5870" spans="1:13">
      <c r="A5870" t="s">
        <v>2137</v>
      </c>
      <c r="B5870" t="s">
        <v>2138</v>
      </c>
      <c r="C5870" t="str">
        <f>TEXT(D5870, "mmm")</f>
        <v>May</v>
      </c>
      <c r="D5870" s="1">
        <v>45422</v>
      </c>
      <c r="E5870" t="s">
        <v>3539</v>
      </c>
      <c r="F5870" t="s">
        <v>217</v>
      </c>
      <c r="G5870">
        <v>69082</v>
      </c>
      <c r="H5870">
        <v>5.48</v>
      </c>
      <c r="I5870">
        <v>378569.36</v>
      </c>
      <c r="J5870" t="s">
        <v>81</v>
      </c>
      <c r="K5870">
        <v>4.021982029773552E-2</v>
      </c>
      <c r="L5870">
        <v>4.0220000000000002</v>
      </c>
      <c r="M5870" t="s">
        <v>82</v>
      </c>
    </row>
    <row r="5871" spans="1:13">
      <c r="A5871" t="s">
        <v>329</v>
      </c>
      <c r="B5871" t="s">
        <v>330</v>
      </c>
      <c r="C5871" t="str">
        <f>TEXT(D5871, "mmm")</f>
        <v>May</v>
      </c>
      <c r="D5871" s="1">
        <v>45422</v>
      </c>
      <c r="E5871" t="s">
        <v>352</v>
      </c>
      <c r="F5871" t="s">
        <v>217</v>
      </c>
      <c r="G5871">
        <v>10000</v>
      </c>
      <c r="H5871">
        <v>2.4900000000000002</v>
      </c>
      <c r="I5871">
        <v>24900</v>
      </c>
      <c r="J5871" t="s">
        <v>81</v>
      </c>
      <c r="K5871">
        <v>-0.13392854957100089</v>
      </c>
      <c r="L5871">
        <v>-13.392899999999999</v>
      </c>
      <c r="M5871" t="s">
        <v>82</v>
      </c>
    </row>
    <row r="5872" spans="1:13">
      <c r="A5872" t="s">
        <v>3540</v>
      </c>
      <c r="B5872" t="s">
        <v>3541</v>
      </c>
      <c r="C5872" t="str">
        <f>TEXT(D5872, "mmm")</f>
        <v>May</v>
      </c>
      <c r="D5872" s="1">
        <v>45422</v>
      </c>
      <c r="E5872" t="s">
        <v>3542</v>
      </c>
      <c r="F5872" t="s">
        <v>80</v>
      </c>
      <c r="G5872">
        <v>2000</v>
      </c>
      <c r="H5872">
        <v>10.38</v>
      </c>
      <c r="I5872">
        <v>20760</v>
      </c>
      <c r="J5872" t="s">
        <v>86</v>
      </c>
      <c r="K5872">
        <v>4.1077194713615713E-2</v>
      </c>
      <c r="L5872">
        <v>4.1077000000000004</v>
      </c>
      <c r="M5872" t="s">
        <v>82</v>
      </c>
    </row>
    <row r="5873" spans="1:13">
      <c r="A5873" t="s">
        <v>1048</v>
      </c>
      <c r="B5873" t="s">
        <v>1049</v>
      </c>
      <c r="C5873" t="str">
        <f>TEXT(D5873, "mmm")</f>
        <v>May</v>
      </c>
      <c r="D5873" s="1">
        <v>45422</v>
      </c>
      <c r="E5873" t="s">
        <v>3543</v>
      </c>
      <c r="F5873" t="s">
        <v>118</v>
      </c>
      <c r="G5873">
        <v>12975</v>
      </c>
      <c r="H5873">
        <v>11.57</v>
      </c>
      <c r="I5873">
        <v>150120.75</v>
      </c>
      <c r="J5873" t="s">
        <v>81</v>
      </c>
      <c r="K5873">
        <v>4.5256797603344223E-2</v>
      </c>
      <c r="L5873">
        <v>4.5256999999999996</v>
      </c>
      <c r="M5873" t="s">
        <v>82</v>
      </c>
    </row>
    <row r="5874" spans="1:13">
      <c r="A5874" t="s">
        <v>3476</v>
      </c>
      <c r="B5874" t="s">
        <v>3477</v>
      </c>
      <c r="C5874" t="str">
        <f>TEXT(D5874, "mmm")</f>
        <v>May</v>
      </c>
      <c r="D5874" s="1">
        <v>45422</v>
      </c>
      <c r="E5874" t="s">
        <v>3479</v>
      </c>
      <c r="F5874" t="s">
        <v>222</v>
      </c>
      <c r="G5874">
        <v>3450</v>
      </c>
      <c r="H5874">
        <v>7.13</v>
      </c>
      <c r="I5874">
        <v>24598.5</v>
      </c>
      <c r="J5874" t="s">
        <v>86</v>
      </c>
      <c r="K5874">
        <v>6.7513571839450393E-4</v>
      </c>
      <c r="L5874">
        <v>6.7500000000000004E-2</v>
      </c>
      <c r="M5874" t="s">
        <v>82</v>
      </c>
    </row>
    <row r="5875" spans="1:13">
      <c r="A5875" t="s">
        <v>1886</v>
      </c>
      <c r="B5875" t="s">
        <v>1887</v>
      </c>
      <c r="C5875" t="str">
        <f>TEXT(D5875, "mmm")</f>
        <v>May</v>
      </c>
      <c r="D5875" s="1">
        <v>45425</v>
      </c>
      <c r="E5875" t="s">
        <v>1867</v>
      </c>
      <c r="F5875" t="s">
        <v>251</v>
      </c>
      <c r="G5875">
        <v>50000</v>
      </c>
      <c r="H5875">
        <v>23.31</v>
      </c>
      <c r="I5875">
        <v>1165500</v>
      </c>
      <c r="J5875" t="s">
        <v>81</v>
      </c>
      <c r="K5875">
        <v>-0.1218989981361336</v>
      </c>
      <c r="L5875">
        <v>-12.1899</v>
      </c>
      <c r="M5875" t="s">
        <v>82</v>
      </c>
    </row>
    <row r="5876" spans="1:13">
      <c r="A5876" t="s">
        <v>1886</v>
      </c>
      <c r="B5876" t="s">
        <v>1887</v>
      </c>
      <c r="C5876" t="str">
        <f>TEXT(D5876, "mmm")</f>
        <v>May</v>
      </c>
      <c r="D5876" s="1">
        <v>45425</v>
      </c>
      <c r="E5876" t="s">
        <v>1857</v>
      </c>
      <c r="F5876" t="s">
        <v>251</v>
      </c>
      <c r="G5876">
        <v>50000</v>
      </c>
      <c r="H5876">
        <v>23.31</v>
      </c>
      <c r="I5876">
        <v>1165500</v>
      </c>
      <c r="J5876" t="s">
        <v>81</v>
      </c>
      <c r="K5876">
        <v>-0.1218989981361336</v>
      </c>
      <c r="L5876">
        <v>-12.1899</v>
      </c>
      <c r="M5876" t="s">
        <v>82</v>
      </c>
    </row>
    <row r="5877" spans="1:13">
      <c r="A5877" t="s">
        <v>1886</v>
      </c>
      <c r="B5877" t="s">
        <v>1887</v>
      </c>
      <c r="C5877" t="str">
        <f>TEXT(D5877, "mmm")</f>
        <v>May</v>
      </c>
      <c r="D5877" s="1">
        <v>45425</v>
      </c>
      <c r="E5877" t="s">
        <v>1858</v>
      </c>
      <c r="F5877" t="s">
        <v>251</v>
      </c>
      <c r="G5877">
        <v>50000</v>
      </c>
      <c r="H5877">
        <v>23.31</v>
      </c>
      <c r="I5877">
        <v>1165500</v>
      </c>
      <c r="J5877" t="s">
        <v>81</v>
      </c>
      <c r="K5877">
        <v>-0.1218989981361336</v>
      </c>
      <c r="L5877">
        <v>-12.1899</v>
      </c>
      <c r="M5877" t="s">
        <v>82</v>
      </c>
    </row>
    <row r="5878" spans="1:13">
      <c r="A5878" t="s">
        <v>1886</v>
      </c>
      <c r="B5878" t="s">
        <v>1887</v>
      </c>
      <c r="C5878" t="str">
        <f>TEXT(D5878, "mmm")</f>
        <v>May</v>
      </c>
      <c r="D5878" s="1">
        <v>45425</v>
      </c>
      <c r="E5878" t="s">
        <v>1865</v>
      </c>
      <c r="F5878" t="s">
        <v>251</v>
      </c>
      <c r="G5878">
        <v>50000</v>
      </c>
      <c r="H5878">
        <v>23.31</v>
      </c>
      <c r="I5878">
        <v>1165500</v>
      </c>
      <c r="J5878" t="s">
        <v>81</v>
      </c>
      <c r="K5878">
        <v>-0.1218989981361336</v>
      </c>
      <c r="L5878">
        <v>-12.1899</v>
      </c>
      <c r="M5878" t="s">
        <v>82</v>
      </c>
    </row>
    <row r="5879" spans="1:13">
      <c r="A5879" t="s">
        <v>1886</v>
      </c>
      <c r="B5879" t="s">
        <v>1887</v>
      </c>
      <c r="C5879" t="str">
        <f>TEXT(D5879, "mmm")</f>
        <v>May</v>
      </c>
      <c r="D5879" s="1">
        <v>45425</v>
      </c>
      <c r="E5879" t="s">
        <v>1866</v>
      </c>
      <c r="F5879" t="s">
        <v>251</v>
      </c>
      <c r="G5879">
        <v>50000</v>
      </c>
      <c r="H5879">
        <v>23.31</v>
      </c>
      <c r="I5879">
        <v>1165500</v>
      </c>
      <c r="J5879" t="s">
        <v>81</v>
      </c>
      <c r="K5879">
        <v>-0.1218989981361336</v>
      </c>
      <c r="L5879">
        <v>-12.1899</v>
      </c>
      <c r="M5879" t="s">
        <v>82</v>
      </c>
    </row>
    <row r="5880" spans="1:13">
      <c r="A5880" t="s">
        <v>1742</v>
      </c>
      <c r="B5880" t="s">
        <v>1743</v>
      </c>
      <c r="C5880" t="str">
        <f>TEXT(D5880, "mmm")</f>
        <v>May</v>
      </c>
      <c r="D5880" s="1">
        <v>45425</v>
      </c>
      <c r="E5880" t="s">
        <v>110</v>
      </c>
      <c r="F5880" t="s">
        <v>101</v>
      </c>
      <c r="G5880">
        <v>5481</v>
      </c>
      <c r="H5880">
        <v>23.48</v>
      </c>
      <c r="I5880">
        <v>128693.88</v>
      </c>
      <c r="J5880" t="s">
        <v>81</v>
      </c>
      <c r="K5880">
        <v>1.2335134213331539E-2</v>
      </c>
      <c r="L5880">
        <v>1.2335</v>
      </c>
      <c r="M5880" t="s">
        <v>82</v>
      </c>
    </row>
    <row r="5881" spans="1:13">
      <c r="A5881" t="s">
        <v>1742</v>
      </c>
      <c r="B5881" t="s">
        <v>1743</v>
      </c>
      <c r="C5881" t="str">
        <f>TEXT(D5881, "mmm")</f>
        <v>May</v>
      </c>
      <c r="D5881" s="1">
        <v>45425</v>
      </c>
      <c r="E5881" t="s">
        <v>111</v>
      </c>
      <c r="F5881" t="s">
        <v>101</v>
      </c>
      <c r="G5881">
        <v>5481</v>
      </c>
      <c r="H5881">
        <v>23.48</v>
      </c>
      <c r="I5881">
        <v>128693.88</v>
      </c>
      <c r="J5881" t="s">
        <v>81</v>
      </c>
      <c r="K5881">
        <v>1.2335134213331539E-2</v>
      </c>
      <c r="L5881">
        <v>1.2335</v>
      </c>
      <c r="M5881" t="s">
        <v>82</v>
      </c>
    </row>
    <row r="5882" spans="1:13">
      <c r="A5882" t="s">
        <v>1742</v>
      </c>
      <c r="B5882" t="s">
        <v>1743</v>
      </c>
      <c r="C5882" t="str">
        <f>TEXT(D5882, "mmm")</f>
        <v>May</v>
      </c>
      <c r="D5882" s="1">
        <v>45425</v>
      </c>
      <c r="E5882" t="s">
        <v>109</v>
      </c>
      <c r="F5882" t="s">
        <v>101</v>
      </c>
      <c r="G5882">
        <v>5481</v>
      </c>
      <c r="H5882">
        <v>23.48</v>
      </c>
      <c r="I5882">
        <v>128693.88</v>
      </c>
      <c r="J5882" t="s">
        <v>81</v>
      </c>
      <c r="K5882">
        <v>1.2335134213331539E-2</v>
      </c>
      <c r="L5882">
        <v>1.2335</v>
      </c>
      <c r="M5882" t="s">
        <v>82</v>
      </c>
    </row>
    <row r="5883" spans="1:13">
      <c r="A5883" t="s">
        <v>792</v>
      </c>
      <c r="B5883" t="s">
        <v>793</v>
      </c>
      <c r="C5883" t="str">
        <f>TEXT(D5883, "mmm")</f>
        <v>May</v>
      </c>
      <c r="D5883" s="1">
        <v>45425</v>
      </c>
      <c r="E5883" t="s">
        <v>1081</v>
      </c>
      <c r="F5883" t="s">
        <v>80</v>
      </c>
      <c r="G5883">
        <v>401</v>
      </c>
      <c r="H5883">
        <v>47.75</v>
      </c>
      <c r="I5883">
        <v>19147.75</v>
      </c>
      <c r="J5883" t="s">
        <v>81</v>
      </c>
      <c r="K5883">
        <v>-1.293749277363976E-2</v>
      </c>
      <c r="L5883">
        <v>-1.2937000000000001</v>
      </c>
      <c r="M5883" t="s">
        <v>82</v>
      </c>
    </row>
    <row r="5884" spans="1:13">
      <c r="A5884" t="s">
        <v>3043</v>
      </c>
      <c r="B5884" t="s">
        <v>3044</v>
      </c>
      <c r="C5884" t="str">
        <f>TEXT(D5884, "mmm")</f>
        <v>May</v>
      </c>
      <c r="D5884" s="1">
        <v>45425</v>
      </c>
      <c r="E5884" t="s">
        <v>3065</v>
      </c>
      <c r="F5884" t="s">
        <v>80</v>
      </c>
      <c r="G5884">
        <v>15000</v>
      </c>
      <c r="H5884">
        <v>34.19</v>
      </c>
      <c r="I5884">
        <v>512849.99999999988</v>
      </c>
      <c r="J5884" t="s">
        <v>81</v>
      </c>
      <c r="K5884">
        <v>0.1231497927099303</v>
      </c>
      <c r="L5884">
        <v>12.315</v>
      </c>
      <c r="M5884" t="s">
        <v>82</v>
      </c>
    </row>
    <row r="5885" spans="1:13">
      <c r="A5885" t="s">
        <v>3523</v>
      </c>
      <c r="B5885" t="s">
        <v>3524</v>
      </c>
      <c r="C5885" t="str">
        <f>TEXT(D5885, "mmm")</f>
        <v>May</v>
      </c>
      <c r="D5885" s="1">
        <v>45425</v>
      </c>
      <c r="E5885" t="s">
        <v>3544</v>
      </c>
      <c r="F5885" t="s">
        <v>128</v>
      </c>
      <c r="G5885">
        <v>20000</v>
      </c>
      <c r="H5885">
        <v>14.96</v>
      </c>
      <c r="I5885">
        <v>299200</v>
      </c>
      <c r="J5885" t="s">
        <v>81</v>
      </c>
      <c r="K5885">
        <v>-5.6224847557326603E-2</v>
      </c>
      <c r="L5885">
        <v>-5.6224999999999996</v>
      </c>
      <c r="M5885" t="s">
        <v>82</v>
      </c>
    </row>
    <row r="5886" spans="1:13">
      <c r="A5886" t="s">
        <v>3545</v>
      </c>
      <c r="B5886" t="s">
        <v>3546</v>
      </c>
      <c r="C5886" t="str">
        <f>TEXT(D5886, "mmm")</f>
        <v>May</v>
      </c>
      <c r="D5886" s="1">
        <v>45425</v>
      </c>
      <c r="E5886" t="s">
        <v>3547</v>
      </c>
      <c r="F5886" t="s">
        <v>118</v>
      </c>
      <c r="G5886">
        <v>6150</v>
      </c>
      <c r="H5886">
        <v>3.13</v>
      </c>
      <c r="I5886">
        <v>19249.5</v>
      </c>
      <c r="J5886" t="s">
        <v>81</v>
      </c>
      <c r="K5886">
        <v>0.50333340962727857</v>
      </c>
      <c r="L5886">
        <v>50.333300000000001</v>
      </c>
      <c r="M5886" t="s">
        <v>82</v>
      </c>
    </row>
    <row r="5887" spans="1:13">
      <c r="A5887" t="s">
        <v>3548</v>
      </c>
      <c r="B5887" t="s">
        <v>3549</v>
      </c>
      <c r="C5887" t="str">
        <f>TEXT(D5887, "mmm")</f>
        <v>May</v>
      </c>
      <c r="D5887" s="1">
        <v>45425</v>
      </c>
      <c r="E5887" t="s">
        <v>3550</v>
      </c>
      <c r="F5887" t="s">
        <v>118</v>
      </c>
      <c r="G5887">
        <v>5200</v>
      </c>
      <c r="H5887">
        <v>8.59</v>
      </c>
      <c r="I5887">
        <v>44668</v>
      </c>
      <c r="J5887" t="s">
        <v>81</v>
      </c>
      <c r="K5887">
        <v>0.1061843787124013</v>
      </c>
      <c r="L5887">
        <v>10.618399999999999</v>
      </c>
      <c r="M5887" t="s">
        <v>82</v>
      </c>
    </row>
    <row r="5888" spans="1:13">
      <c r="A5888" t="s">
        <v>498</v>
      </c>
      <c r="B5888" t="s">
        <v>499</v>
      </c>
      <c r="C5888" t="str">
        <f>TEXT(D5888, "mmm")</f>
        <v>May</v>
      </c>
      <c r="D5888" s="1">
        <v>45425</v>
      </c>
      <c r="E5888" t="s">
        <v>1308</v>
      </c>
      <c r="F5888" t="s">
        <v>1283</v>
      </c>
      <c r="G5888">
        <v>400</v>
      </c>
      <c r="H5888">
        <v>528.96</v>
      </c>
      <c r="I5888">
        <v>211584</v>
      </c>
      <c r="J5888" t="s">
        <v>81</v>
      </c>
      <c r="K5888">
        <v>-3.0303099685616171E-2</v>
      </c>
      <c r="L5888">
        <v>-3.0303</v>
      </c>
      <c r="M5888" t="s">
        <v>82</v>
      </c>
    </row>
    <row r="5889" spans="1:13">
      <c r="A5889" t="s">
        <v>3551</v>
      </c>
      <c r="B5889" t="s">
        <v>3552</v>
      </c>
      <c r="C5889" t="str">
        <f>TEXT(D5889, "mmm")</f>
        <v>May</v>
      </c>
      <c r="D5889" s="1">
        <v>45425</v>
      </c>
      <c r="E5889" t="s">
        <v>3553</v>
      </c>
      <c r="F5889" t="s">
        <v>128</v>
      </c>
      <c r="G5889">
        <v>11176</v>
      </c>
      <c r="H5889">
        <v>1.35</v>
      </c>
      <c r="I5889">
        <v>15087.6</v>
      </c>
      <c r="J5889" t="s">
        <v>81</v>
      </c>
      <c r="K5889">
        <v>0.40151511388595812</v>
      </c>
      <c r="L5889">
        <v>40.151499999999999</v>
      </c>
      <c r="M5889" t="s">
        <v>82</v>
      </c>
    </row>
    <row r="5890" spans="1:13">
      <c r="A5890" t="s">
        <v>408</v>
      </c>
      <c r="B5890" t="s">
        <v>409</v>
      </c>
      <c r="C5890" t="str">
        <f>TEXT(D5890, "mmm")</f>
        <v>May</v>
      </c>
      <c r="D5890" s="1">
        <v>45425</v>
      </c>
      <c r="E5890" t="s">
        <v>2509</v>
      </c>
      <c r="F5890" t="s">
        <v>80</v>
      </c>
      <c r="G5890">
        <v>57239</v>
      </c>
      <c r="H5890">
        <v>7.52</v>
      </c>
      <c r="I5890">
        <v>430437.28</v>
      </c>
      <c r="J5890" t="s">
        <v>81</v>
      </c>
      <c r="K5890">
        <v>5.8981240612667962E-2</v>
      </c>
      <c r="L5890">
        <v>5.8981000000000003</v>
      </c>
      <c r="M5890" t="s">
        <v>82</v>
      </c>
    </row>
    <row r="5891" spans="1:13">
      <c r="A5891" t="s">
        <v>1184</v>
      </c>
      <c r="B5891" t="s">
        <v>1185</v>
      </c>
      <c r="C5891" t="str">
        <f>TEXT(D5891, "mmm")</f>
        <v>May</v>
      </c>
      <c r="D5891" s="1">
        <v>45425</v>
      </c>
      <c r="E5891" t="s">
        <v>3554</v>
      </c>
      <c r="F5891" t="s">
        <v>118</v>
      </c>
      <c r="G5891">
        <v>13500</v>
      </c>
      <c r="H5891">
        <v>7.67</v>
      </c>
      <c r="I5891">
        <v>103545</v>
      </c>
      <c r="J5891" t="s">
        <v>86</v>
      </c>
      <c r="K5891">
        <v>-7.2368384315696366E-2</v>
      </c>
      <c r="L5891">
        <v>-7.2367999999999997</v>
      </c>
      <c r="M5891" t="s">
        <v>82</v>
      </c>
    </row>
    <row r="5892" spans="1:13">
      <c r="A5892" t="s">
        <v>3555</v>
      </c>
      <c r="B5892" t="s">
        <v>3556</v>
      </c>
      <c r="C5892" t="str">
        <f>TEXT(D5892, "mmm")</f>
        <v>May</v>
      </c>
      <c r="D5892" s="1">
        <v>45425</v>
      </c>
      <c r="E5892" t="s">
        <v>3557</v>
      </c>
      <c r="F5892" t="s">
        <v>118</v>
      </c>
      <c r="G5892">
        <v>30000</v>
      </c>
      <c r="H5892">
        <v>5.47</v>
      </c>
      <c r="I5892">
        <v>164100</v>
      </c>
      <c r="J5892" t="s">
        <v>81</v>
      </c>
      <c r="K5892">
        <v>9.9467128134357319E-2</v>
      </c>
      <c r="L5892">
        <v>9.9466999999999999</v>
      </c>
      <c r="M5892" t="s">
        <v>82</v>
      </c>
    </row>
    <row r="5893" spans="1:13">
      <c r="A5893" t="s">
        <v>3213</v>
      </c>
      <c r="B5893" t="s">
        <v>3214</v>
      </c>
      <c r="C5893" t="str">
        <f>TEXT(D5893, "mmm")</f>
        <v>May</v>
      </c>
      <c r="D5893" s="1">
        <v>45425</v>
      </c>
      <c r="E5893" t="s">
        <v>3558</v>
      </c>
      <c r="F5893" t="s">
        <v>80</v>
      </c>
      <c r="G5893">
        <v>1350</v>
      </c>
      <c r="H5893">
        <v>72.09</v>
      </c>
      <c r="I5893">
        <v>97321.5</v>
      </c>
      <c r="J5893" t="s">
        <v>81</v>
      </c>
      <c r="K5893">
        <v>2.3626350442273791E-2</v>
      </c>
      <c r="L5893">
        <v>2.3626</v>
      </c>
      <c r="M5893" t="s">
        <v>82</v>
      </c>
    </row>
    <row r="5894" spans="1:13">
      <c r="A5894" t="s">
        <v>3043</v>
      </c>
      <c r="B5894" t="s">
        <v>3044</v>
      </c>
      <c r="C5894" t="str">
        <f>TEXT(D5894, "mmm")</f>
        <v>May</v>
      </c>
      <c r="D5894" s="1">
        <v>45425</v>
      </c>
      <c r="E5894" t="s">
        <v>3045</v>
      </c>
      <c r="F5894" t="s">
        <v>80</v>
      </c>
      <c r="G5894">
        <v>28500</v>
      </c>
      <c r="H5894">
        <v>35.17</v>
      </c>
      <c r="I5894">
        <v>1002345</v>
      </c>
      <c r="J5894" t="s">
        <v>81</v>
      </c>
      <c r="K5894">
        <v>0.1231497927099303</v>
      </c>
      <c r="L5894">
        <v>12.315</v>
      </c>
      <c r="M5894" t="s">
        <v>82</v>
      </c>
    </row>
    <row r="5895" spans="1:13">
      <c r="A5895" t="s">
        <v>3559</v>
      </c>
      <c r="B5895" t="s">
        <v>3560</v>
      </c>
      <c r="C5895" t="str">
        <f>TEXT(D5895, "mmm")</f>
        <v>May</v>
      </c>
      <c r="D5895" s="1">
        <v>45425</v>
      </c>
      <c r="E5895" t="s">
        <v>3561</v>
      </c>
      <c r="F5895" t="s">
        <v>80</v>
      </c>
      <c r="G5895">
        <v>10000</v>
      </c>
      <c r="H5895">
        <v>15</v>
      </c>
      <c r="I5895">
        <v>150000</v>
      </c>
      <c r="J5895" t="s">
        <v>81</v>
      </c>
      <c r="K5895">
        <v>6.6535123483069114E-4</v>
      </c>
      <c r="L5895">
        <v>6.6500000000000004E-2</v>
      </c>
      <c r="M5895" t="s">
        <v>82</v>
      </c>
    </row>
    <row r="5896" spans="1:13">
      <c r="A5896" t="s">
        <v>3559</v>
      </c>
      <c r="B5896" t="s">
        <v>3560</v>
      </c>
      <c r="C5896" t="str">
        <f>TEXT(D5896, "mmm")</f>
        <v>May</v>
      </c>
      <c r="D5896" s="1">
        <v>45425</v>
      </c>
      <c r="E5896" t="s">
        <v>3562</v>
      </c>
      <c r="F5896" t="s">
        <v>80</v>
      </c>
      <c r="G5896">
        <v>10000</v>
      </c>
      <c r="H5896">
        <v>15</v>
      </c>
      <c r="I5896">
        <v>150000</v>
      </c>
      <c r="J5896" t="s">
        <v>81</v>
      </c>
      <c r="K5896">
        <v>6.6535123483069114E-4</v>
      </c>
      <c r="L5896">
        <v>6.6500000000000004E-2</v>
      </c>
      <c r="M5896" t="s">
        <v>82</v>
      </c>
    </row>
    <row r="5897" spans="1:13">
      <c r="A5897" t="s">
        <v>2414</v>
      </c>
      <c r="B5897" t="s">
        <v>2415</v>
      </c>
      <c r="C5897" t="str">
        <f>TEXT(D5897, "mmm")</f>
        <v>May</v>
      </c>
      <c r="D5897" s="1">
        <v>45425</v>
      </c>
      <c r="E5897" t="s">
        <v>2416</v>
      </c>
      <c r="F5897" t="s">
        <v>101</v>
      </c>
      <c r="G5897">
        <v>3746</v>
      </c>
      <c r="H5897">
        <v>8.99</v>
      </c>
      <c r="I5897">
        <v>33676.54</v>
      </c>
      <c r="J5897" t="s">
        <v>81</v>
      </c>
      <c r="K5897">
        <v>7.4561437906651484E-2</v>
      </c>
      <c r="L5897">
        <v>7.4561000000000002</v>
      </c>
      <c r="M5897" t="s">
        <v>82</v>
      </c>
    </row>
    <row r="5898" spans="1:13">
      <c r="A5898" t="s">
        <v>2296</v>
      </c>
      <c r="B5898" t="s">
        <v>2297</v>
      </c>
      <c r="C5898" t="str">
        <f>TEXT(D5898, "mmm")</f>
        <v>May</v>
      </c>
      <c r="D5898" s="1">
        <v>45425</v>
      </c>
      <c r="E5898" t="s">
        <v>3563</v>
      </c>
      <c r="F5898" t="s">
        <v>128</v>
      </c>
      <c r="G5898">
        <v>25000</v>
      </c>
      <c r="H5898">
        <v>3.15</v>
      </c>
      <c r="I5898">
        <v>78750</v>
      </c>
      <c r="J5898" t="s">
        <v>86</v>
      </c>
      <c r="K5898">
        <v>0</v>
      </c>
      <c r="L5898">
        <v>0</v>
      </c>
      <c r="M5898" t="s">
        <v>82</v>
      </c>
    </row>
    <row r="5899" spans="1:13">
      <c r="A5899" t="s">
        <v>770</v>
      </c>
      <c r="B5899" t="s">
        <v>771</v>
      </c>
      <c r="C5899" t="str">
        <f>TEXT(D5899, "mmm")</f>
        <v>May</v>
      </c>
      <c r="D5899" s="1">
        <v>45425</v>
      </c>
      <c r="E5899" t="s">
        <v>3564</v>
      </c>
      <c r="F5899" t="s">
        <v>128</v>
      </c>
      <c r="G5899">
        <v>1000</v>
      </c>
      <c r="H5899">
        <v>22.47</v>
      </c>
      <c r="I5899">
        <v>22470</v>
      </c>
      <c r="J5899" t="s">
        <v>81</v>
      </c>
      <c r="K5899">
        <v>-1.528081598741704E-2</v>
      </c>
      <c r="L5899">
        <v>-1.5281</v>
      </c>
      <c r="M5899" t="s">
        <v>82</v>
      </c>
    </row>
    <row r="5900" spans="1:13">
      <c r="A5900" t="s">
        <v>3565</v>
      </c>
      <c r="B5900" t="s">
        <v>3566</v>
      </c>
      <c r="C5900" t="str">
        <f>TEXT(D5900, "mmm")</f>
        <v>May</v>
      </c>
      <c r="D5900" s="1">
        <v>45425</v>
      </c>
      <c r="E5900" t="s">
        <v>3567</v>
      </c>
      <c r="F5900" t="s">
        <v>80</v>
      </c>
      <c r="G5900">
        <v>2903</v>
      </c>
      <c r="H5900">
        <v>34.5</v>
      </c>
      <c r="I5900">
        <v>100153.5</v>
      </c>
      <c r="J5900" t="s">
        <v>81</v>
      </c>
      <c r="K5900">
        <v>-2.1916851356671981E-2</v>
      </c>
      <c r="L5900">
        <v>-2.1917</v>
      </c>
      <c r="M5900" t="s">
        <v>82</v>
      </c>
    </row>
    <row r="5901" spans="1:13">
      <c r="A5901" t="s">
        <v>3568</v>
      </c>
      <c r="B5901" t="s">
        <v>3569</v>
      </c>
      <c r="C5901" t="str">
        <f>TEXT(D5901, "mmm")</f>
        <v>May</v>
      </c>
      <c r="D5901" s="1">
        <v>45425</v>
      </c>
      <c r="E5901" t="s">
        <v>3570</v>
      </c>
      <c r="F5901" t="s">
        <v>118</v>
      </c>
      <c r="G5901">
        <v>900</v>
      </c>
      <c r="H5901">
        <v>12.14</v>
      </c>
      <c r="I5901">
        <v>10926</v>
      </c>
      <c r="J5901" t="s">
        <v>81</v>
      </c>
      <c r="K5901">
        <v>-1.14099705052717E-2</v>
      </c>
      <c r="L5901">
        <v>-1.141</v>
      </c>
      <c r="M5901" t="s">
        <v>82</v>
      </c>
    </row>
    <row r="5902" spans="1:13">
      <c r="A5902" t="s">
        <v>3571</v>
      </c>
      <c r="B5902" t="s">
        <v>3572</v>
      </c>
      <c r="C5902" t="str">
        <f>TEXT(D5902, "mmm")</f>
        <v>May</v>
      </c>
      <c r="D5902" s="1">
        <v>45425</v>
      </c>
      <c r="E5902" t="s">
        <v>3573</v>
      </c>
      <c r="F5902" t="s">
        <v>128</v>
      </c>
      <c r="G5902">
        <v>1309</v>
      </c>
      <c r="H5902">
        <v>18.899999999999999</v>
      </c>
      <c r="I5902">
        <v>24740.1</v>
      </c>
      <c r="J5902" t="s">
        <v>86</v>
      </c>
      <c r="K5902">
        <v>1.486189338138688E-2</v>
      </c>
      <c r="L5902">
        <v>1.4862</v>
      </c>
      <c r="M5902" t="s">
        <v>82</v>
      </c>
    </row>
    <row r="5903" spans="1:13">
      <c r="A5903" t="s">
        <v>3574</v>
      </c>
      <c r="B5903" t="s">
        <v>3575</v>
      </c>
      <c r="C5903" t="str">
        <f>TEXT(D5903, "mmm")</f>
        <v>May</v>
      </c>
      <c r="D5903" s="1">
        <v>45425</v>
      </c>
      <c r="E5903" t="s">
        <v>3576</v>
      </c>
      <c r="F5903" t="s">
        <v>118</v>
      </c>
      <c r="G5903">
        <v>100000</v>
      </c>
      <c r="H5903">
        <v>8.3000000000000007</v>
      </c>
      <c r="I5903">
        <v>830000.00000000012</v>
      </c>
      <c r="J5903" t="s">
        <v>86</v>
      </c>
      <c r="K5903">
        <v>-6.0859215025901081E-2</v>
      </c>
      <c r="L5903">
        <v>-6.0858999999999996</v>
      </c>
      <c r="M5903" t="s">
        <v>82</v>
      </c>
    </row>
    <row r="5904" spans="1:13">
      <c r="A5904" t="s">
        <v>3555</v>
      </c>
      <c r="B5904" t="s">
        <v>3556</v>
      </c>
      <c r="C5904" t="str">
        <f>TEXT(D5904, "mmm")</f>
        <v>May</v>
      </c>
      <c r="D5904" s="1">
        <v>45425</v>
      </c>
      <c r="E5904" t="s">
        <v>3577</v>
      </c>
      <c r="F5904" t="s">
        <v>118</v>
      </c>
      <c r="G5904">
        <v>5000</v>
      </c>
      <c r="H5904">
        <v>5.53</v>
      </c>
      <c r="I5904">
        <v>27650</v>
      </c>
      <c r="J5904" t="s">
        <v>81</v>
      </c>
      <c r="K5904">
        <v>9.9467128134357319E-2</v>
      </c>
      <c r="L5904">
        <v>9.9466999999999999</v>
      </c>
      <c r="M5904" t="s">
        <v>82</v>
      </c>
    </row>
    <row r="5905" spans="1:13">
      <c r="A5905" t="s">
        <v>3492</v>
      </c>
      <c r="B5905" t="s">
        <v>3493</v>
      </c>
      <c r="C5905" t="str">
        <f>TEXT(D5905, "mmm")</f>
        <v>May</v>
      </c>
      <c r="D5905" s="1">
        <v>45425</v>
      </c>
      <c r="E5905" t="s">
        <v>3494</v>
      </c>
      <c r="F5905" t="s">
        <v>426</v>
      </c>
      <c r="G5905">
        <v>500000</v>
      </c>
      <c r="H5905">
        <v>22.06</v>
      </c>
      <c r="I5905">
        <v>11030000</v>
      </c>
      <c r="J5905" t="s">
        <v>81</v>
      </c>
      <c r="K5905">
        <v>2.655266295320247E-2</v>
      </c>
      <c r="L5905">
        <v>2.6553</v>
      </c>
      <c r="M5905" t="s">
        <v>82</v>
      </c>
    </row>
    <row r="5906" spans="1:13">
      <c r="A5906" t="s">
        <v>3492</v>
      </c>
      <c r="B5906" t="s">
        <v>3493</v>
      </c>
      <c r="C5906" t="str">
        <f>TEXT(D5906, "mmm")</f>
        <v>May</v>
      </c>
      <c r="D5906" s="1">
        <v>45425</v>
      </c>
      <c r="E5906" t="s">
        <v>3495</v>
      </c>
      <c r="F5906" t="s">
        <v>80</v>
      </c>
      <c r="G5906">
        <v>500000</v>
      </c>
      <c r="H5906">
        <v>22.06</v>
      </c>
      <c r="I5906">
        <v>11030000</v>
      </c>
      <c r="J5906" t="s">
        <v>81</v>
      </c>
      <c r="K5906">
        <v>2.655266295320247E-2</v>
      </c>
      <c r="L5906">
        <v>2.6553</v>
      </c>
      <c r="M5906" t="s">
        <v>82</v>
      </c>
    </row>
    <row r="5907" spans="1:13">
      <c r="A5907" t="s">
        <v>3568</v>
      </c>
      <c r="B5907" t="s">
        <v>3569</v>
      </c>
      <c r="C5907" t="str">
        <f>TEXT(D5907, "mmm")</f>
        <v>May</v>
      </c>
      <c r="D5907" s="1">
        <v>45425</v>
      </c>
      <c r="E5907" t="s">
        <v>3570</v>
      </c>
      <c r="F5907" t="s">
        <v>118</v>
      </c>
      <c r="G5907">
        <v>1140</v>
      </c>
      <c r="H5907">
        <v>12.29</v>
      </c>
      <c r="I5907">
        <v>14010.6</v>
      </c>
      <c r="J5907" t="s">
        <v>81</v>
      </c>
      <c r="K5907">
        <v>-1.14099705052717E-2</v>
      </c>
      <c r="L5907">
        <v>-1.141</v>
      </c>
      <c r="M5907" t="s">
        <v>82</v>
      </c>
    </row>
    <row r="5908" spans="1:13">
      <c r="A5908" t="s">
        <v>3548</v>
      </c>
      <c r="B5908" t="s">
        <v>3549</v>
      </c>
      <c r="C5908" t="str">
        <f>TEXT(D5908, "mmm")</f>
        <v>May</v>
      </c>
      <c r="D5908" s="1">
        <v>45425</v>
      </c>
      <c r="E5908" t="s">
        <v>3578</v>
      </c>
      <c r="F5908" t="s">
        <v>80</v>
      </c>
      <c r="G5908">
        <v>125000</v>
      </c>
      <c r="H5908">
        <v>8.59</v>
      </c>
      <c r="I5908">
        <v>1073750</v>
      </c>
      <c r="J5908" t="s">
        <v>86</v>
      </c>
      <c r="K5908">
        <v>0.1061843787124013</v>
      </c>
      <c r="L5908">
        <v>10.618399999999999</v>
      </c>
      <c r="M5908" t="s">
        <v>82</v>
      </c>
    </row>
    <row r="5909" spans="1:13">
      <c r="A5909" t="s">
        <v>2296</v>
      </c>
      <c r="B5909" t="s">
        <v>2297</v>
      </c>
      <c r="C5909" t="str">
        <f>TEXT(D5909, "mmm")</f>
        <v>May</v>
      </c>
      <c r="D5909" s="1">
        <v>45425</v>
      </c>
      <c r="E5909" t="s">
        <v>3579</v>
      </c>
      <c r="F5909" t="s">
        <v>128</v>
      </c>
      <c r="G5909">
        <v>10000</v>
      </c>
      <c r="H5909">
        <v>3.13</v>
      </c>
      <c r="I5909">
        <v>31300</v>
      </c>
      <c r="J5909" t="s">
        <v>81</v>
      </c>
      <c r="K5909">
        <v>0</v>
      </c>
      <c r="L5909">
        <v>0</v>
      </c>
      <c r="M5909" t="s">
        <v>82</v>
      </c>
    </row>
    <row r="5910" spans="1:13">
      <c r="A5910" t="s">
        <v>2933</v>
      </c>
      <c r="B5910" t="s">
        <v>2934</v>
      </c>
      <c r="C5910" t="str">
        <f>TEXT(D5910, "mmm")</f>
        <v>May</v>
      </c>
      <c r="D5910" s="1">
        <v>45425</v>
      </c>
      <c r="E5910" t="s">
        <v>3580</v>
      </c>
      <c r="F5910" t="s">
        <v>128</v>
      </c>
      <c r="G5910">
        <v>3029</v>
      </c>
      <c r="H5910">
        <v>4.7</v>
      </c>
      <c r="I5910">
        <v>14236.3</v>
      </c>
      <c r="J5910" t="s">
        <v>81</v>
      </c>
      <c r="K5910">
        <v>0.28478260216054929</v>
      </c>
      <c r="L5910">
        <v>28.478300000000001</v>
      </c>
      <c r="M5910" t="s">
        <v>82</v>
      </c>
    </row>
    <row r="5911" spans="1:13">
      <c r="A5911" t="s">
        <v>3504</v>
      </c>
      <c r="B5911" t="s">
        <v>3505</v>
      </c>
      <c r="C5911" t="str">
        <f>TEXT(D5911, "mmm")</f>
        <v>May</v>
      </c>
      <c r="D5911" s="1">
        <v>45425</v>
      </c>
      <c r="E5911" t="s">
        <v>3507</v>
      </c>
      <c r="F5911" t="s">
        <v>80</v>
      </c>
      <c r="G5911">
        <v>36802</v>
      </c>
      <c r="H5911">
        <v>4.38</v>
      </c>
      <c r="I5911">
        <v>161192.76</v>
      </c>
      <c r="J5911" t="s">
        <v>81</v>
      </c>
      <c r="K5911">
        <v>0.11479027744868769</v>
      </c>
      <c r="L5911">
        <v>11.478999999999999</v>
      </c>
      <c r="M5911" t="s">
        <v>82</v>
      </c>
    </row>
    <row r="5912" spans="1:13">
      <c r="A5912" t="s">
        <v>2443</v>
      </c>
      <c r="B5912" t="s">
        <v>2444</v>
      </c>
      <c r="C5912" t="str">
        <f>TEXT(D5912, "mmm")</f>
        <v>May</v>
      </c>
      <c r="D5912" s="1">
        <v>45425</v>
      </c>
      <c r="E5912" t="s">
        <v>3519</v>
      </c>
      <c r="F5912" t="s">
        <v>128</v>
      </c>
      <c r="G5912">
        <v>4481</v>
      </c>
      <c r="H5912">
        <v>10.3</v>
      </c>
      <c r="I5912">
        <v>46154.3</v>
      </c>
      <c r="J5912" t="s">
        <v>81</v>
      </c>
      <c r="K5912">
        <v>4.8449798656429177E-3</v>
      </c>
      <c r="L5912">
        <v>0.48449999999999999</v>
      </c>
      <c r="M5912" t="s">
        <v>82</v>
      </c>
    </row>
    <row r="5913" spans="1:13">
      <c r="A5913" t="s">
        <v>770</v>
      </c>
      <c r="B5913" t="s">
        <v>771</v>
      </c>
      <c r="C5913" t="str">
        <f>TEXT(D5913, "mmm")</f>
        <v>May</v>
      </c>
      <c r="D5913" s="1">
        <v>45425</v>
      </c>
      <c r="E5913" t="s">
        <v>3564</v>
      </c>
      <c r="F5913" t="s">
        <v>128</v>
      </c>
      <c r="G5913">
        <v>1000</v>
      </c>
      <c r="H5913">
        <v>22.47</v>
      </c>
      <c r="I5913">
        <v>22470</v>
      </c>
      <c r="J5913" t="s">
        <v>81</v>
      </c>
      <c r="K5913">
        <v>-1.528081598741704E-2</v>
      </c>
      <c r="L5913">
        <v>-1.5281</v>
      </c>
      <c r="M5913" t="s">
        <v>82</v>
      </c>
    </row>
    <row r="5914" spans="1:13">
      <c r="A5914" t="s">
        <v>2137</v>
      </c>
      <c r="B5914" t="s">
        <v>2138</v>
      </c>
      <c r="C5914" t="str">
        <f>TEXT(D5914, "mmm")</f>
        <v>May</v>
      </c>
      <c r="D5914" s="1">
        <v>45425</v>
      </c>
      <c r="E5914" t="s">
        <v>3539</v>
      </c>
      <c r="F5914" t="s">
        <v>217</v>
      </c>
      <c r="G5914">
        <v>4099</v>
      </c>
      <c r="H5914">
        <v>5.47</v>
      </c>
      <c r="I5914">
        <v>22421.53</v>
      </c>
      <c r="J5914" t="s">
        <v>81</v>
      </c>
      <c r="K5914">
        <v>3.6563332338671373E-2</v>
      </c>
      <c r="L5914">
        <v>3.6562999999999999</v>
      </c>
      <c r="M5914" t="s">
        <v>82</v>
      </c>
    </row>
    <row r="5915" spans="1:13">
      <c r="A5915" t="s">
        <v>3504</v>
      </c>
      <c r="B5915" t="s">
        <v>3505</v>
      </c>
      <c r="C5915" t="str">
        <f>TEXT(D5915, "mmm")</f>
        <v>May</v>
      </c>
      <c r="D5915" s="1">
        <v>45425</v>
      </c>
      <c r="E5915" t="s">
        <v>3511</v>
      </c>
      <c r="F5915" t="s">
        <v>217</v>
      </c>
      <c r="G5915">
        <v>150000</v>
      </c>
      <c r="H5915">
        <v>4.5599999999999996</v>
      </c>
      <c r="I5915">
        <v>683999.99999999988</v>
      </c>
      <c r="J5915" t="s">
        <v>86</v>
      </c>
      <c r="K5915">
        <v>0.11479027744868769</v>
      </c>
      <c r="L5915">
        <v>11.478999999999999</v>
      </c>
      <c r="M5915" t="s">
        <v>82</v>
      </c>
    </row>
    <row r="5916" spans="1:13">
      <c r="A5916" t="s">
        <v>3581</v>
      </c>
      <c r="B5916" t="s">
        <v>3582</v>
      </c>
      <c r="C5916" t="str">
        <f>TEXT(D5916, "mmm")</f>
        <v>May</v>
      </c>
      <c r="D5916" s="1">
        <v>45425</v>
      </c>
      <c r="E5916" t="s">
        <v>3583</v>
      </c>
      <c r="F5916" t="s">
        <v>118</v>
      </c>
      <c r="G5916">
        <v>6000</v>
      </c>
      <c r="H5916">
        <v>7.1</v>
      </c>
      <c r="I5916">
        <v>42600</v>
      </c>
      <c r="J5916" t="s">
        <v>81</v>
      </c>
      <c r="K5916">
        <v>4.8090476307702357E-2</v>
      </c>
      <c r="L5916">
        <v>4.8090000000000002</v>
      </c>
      <c r="M5916" t="s">
        <v>82</v>
      </c>
    </row>
    <row r="5917" spans="1:13">
      <c r="A5917" t="s">
        <v>1028</v>
      </c>
      <c r="B5917" t="s">
        <v>1029</v>
      </c>
      <c r="C5917" t="str">
        <f>TEXT(D5917, "mmm")</f>
        <v>May</v>
      </c>
      <c r="D5917" s="1">
        <v>45425</v>
      </c>
      <c r="E5917" t="s">
        <v>3584</v>
      </c>
      <c r="F5917" t="s">
        <v>80</v>
      </c>
      <c r="G5917">
        <v>5160</v>
      </c>
      <c r="H5917">
        <v>5.76</v>
      </c>
      <c r="I5917">
        <v>29721.599999999999</v>
      </c>
      <c r="J5917" t="s">
        <v>81</v>
      </c>
      <c r="K5917">
        <v>-5.31924603588807E-3</v>
      </c>
      <c r="L5917">
        <v>-0.53190000000000004</v>
      </c>
      <c r="M5917" t="s">
        <v>82</v>
      </c>
    </row>
    <row r="5918" spans="1:13">
      <c r="A5918" t="s">
        <v>3555</v>
      </c>
      <c r="B5918" t="s">
        <v>3556</v>
      </c>
      <c r="C5918" t="str">
        <f>TEXT(D5918, "mmm")</f>
        <v>May</v>
      </c>
      <c r="D5918" s="1">
        <v>45425</v>
      </c>
      <c r="E5918" t="s">
        <v>3585</v>
      </c>
      <c r="F5918" t="s">
        <v>80</v>
      </c>
      <c r="G5918">
        <v>21940</v>
      </c>
      <c r="H5918">
        <v>5.49</v>
      </c>
      <c r="I5918">
        <v>120450.6</v>
      </c>
      <c r="J5918" t="s">
        <v>81</v>
      </c>
      <c r="K5918">
        <v>9.9467128134357319E-2</v>
      </c>
      <c r="L5918">
        <v>9.9466999999999999</v>
      </c>
      <c r="M5918" t="s">
        <v>82</v>
      </c>
    </row>
    <row r="5919" spans="1:13">
      <c r="A5919" t="s">
        <v>3586</v>
      </c>
      <c r="B5919" t="s">
        <v>3587</v>
      </c>
      <c r="C5919" t="str">
        <f>TEXT(D5919, "mmm")</f>
        <v>May</v>
      </c>
      <c r="D5919" s="1">
        <v>45425</v>
      </c>
      <c r="E5919" t="s">
        <v>3588</v>
      </c>
      <c r="F5919" t="s">
        <v>128</v>
      </c>
      <c r="G5919">
        <v>17330</v>
      </c>
      <c r="H5919">
        <v>0.69</v>
      </c>
      <c r="I5919">
        <v>11957.7</v>
      </c>
      <c r="J5919" t="s">
        <v>81</v>
      </c>
      <c r="K5919">
        <v>4.2918756495968768E-3</v>
      </c>
      <c r="L5919">
        <v>0.42920000000000003</v>
      </c>
      <c r="M5919" t="s">
        <v>82</v>
      </c>
    </row>
    <row r="5920" spans="1:13">
      <c r="A5920" t="s">
        <v>3589</v>
      </c>
      <c r="B5920" t="s">
        <v>3590</v>
      </c>
      <c r="C5920" t="str">
        <f>TEXT(D5920, "mmm")</f>
        <v>May</v>
      </c>
      <c r="D5920" s="1">
        <v>45425</v>
      </c>
      <c r="E5920" t="s">
        <v>1069</v>
      </c>
      <c r="F5920" t="s">
        <v>80</v>
      </c>
      <c r="G5920">
        <v>1740</v>
      </c>
      <c r="H5920">
        <v>11.48</v>
      </c>
      <c r="I5920">
        <v>19975.2</v>
      </c>
      <c r="J5920" t="s">
        <v>81</v>
      </c>
      <c r="K5920">
        <v>-8.5560344093279506E-3</v>
      </c>
      <c r="L5920">
        <v>-0.85560000000000003</v>
      </c>
      <c r="M5920" t="s">
        <v>82</v>
      </c>
    </row>
    <row r="5921" spans="1:13">
      <c r="A5921" t="s">
        <v>3591</v>
      </c>
      <c r="B5921" t="s">
        <v>3592</v>
      </c>
      <c r="C5921" t="str">
        <f>TEXT(D5921, "mmm")</f>
        <v>May</v>
      </c>
      <c r="D5921" s="1">
        <v>45425</v>
      </c>
      <c r="E5921" t="s">
        <v>3593</v>
      </c>
      <c r="F5921" t="s">
        <v>217</v>
      </c>
      <c r="G5921">
        <v>800000</v>
      </c>
      <c r="H5921">
        <v>50.39</v>
      </c>
      <c r="I5921">
        <v>40312000</v>
      </c>
      <c r="J5921" t="s">
        <v>86</v>
      </c>
      <c r="K5921">
        <v>-3.31412657859389E-2</v>
      </c>
      <c r="L5921">
        <v>-3.3140999999999998</v>
      </c>
      <c r="M5921" t="s">
        <v>82</v>
      </c>
    </row>
    <row r="5922" spans="1:13">
      <c r="A5922" t="s">
        <v>321</v>
      </c>
      <c r="B5922" t="s">
        <v>322</v>
      </c>
      <c r="C5922" t="str">
        <f>TEXT(D5922, "mmm")</f>
        <v>May</v>
      </c>
      <c r="D5922" s="1">
        <v>45425</v>
      </c>
      <c r="E5922" t="s">
        <v>323</v>
      </c>
      <c r="F5922" t="s">
        <v>118</v>
      </c>
      <c r="G5922">
        <v>5808</v>
      </c>
      <c r="H5922">
        <v>2.97</v>
      </c>
      <c r="I5922">
        <v>17249.759999999998</v>
      </c>
      <c r="J5922" t="s">
        <v>86</v>
      </c>
      <c r="K5922">
        <v>7.8571440127431336E-2</v>
      </c>
      <c r="L5922">
        <v>7.8571</v>
      </c>
      <c r="M5922" t="s">
        <v>82</v>
      </c>
    </row>
    <row r="5923" spans="1:13">
      <c r="A5923" t="s">
        <v>1048</v>
      </c>
      <c r="B5923" t="s">
        <v>1049</v>
      </c>
      <c r="C5923" t="str">
        <f>TEXT(D5923, "mmm")</f>
        <v>May</v>
      </c>
      <c r="D5923" s="1">
        <v>45425</v>
      </c>
      <c r="E5923" t="s">
        <v>3594</v>
      </c>
      <c r="F5923" t="s">
        <v>80</v>
      </c>
      <c r="G5923">
        <v>8500</v>
      </c>
      <c r="H5923">
        <v>12.27</v>
      </c>
      <c r="I5923">
        <v>104295</v>
      </c>
      <c r="J5923" t="s">
        <v>81</v>
      </c>
      <c r="K5923">
        <v>-5.3745803774925882E-2</v>
      </c>
      <c r="L5923">
        <v>-5.3746</v>
      </c>
      <c r="M5923" t="s">
        <v>82</v>
      </c>
    </row>
    <row r="5924" spans="1:13">
      <c r="A5924" t="s">
        <v>3595</v>
      </c>
      <c r="B5924" t="s">
        <v>3596</v>
      </c>
      <c r="C5924" t="str">
        <f>TEXT(D5924, "mmm")</f>
        <v>May</v>
      </c>
      <c r="D5924" s="1">
        <v>45425</v>
      </c>
      <c r="E5924" t="s">
        <v>3597</v>
      </c>
      <c r="F5924" t="s">
        <v>80</v>
      </c>
      <c r="G5924">
        <v>25000</v>
      </c>
      <c r="H5924">
        <v>1.5</v>
      </c>
      <c r="I5924">
        <v>37500</v>
      </c>
      <c r="J5924" t="s">
        <v>81</v>
      </c>
      <c r="K5924">
        <v>0.20212772523221931</v>
      </c>
      <c r="L5924">
        <v>20.212800000000001</v>
      </c>
      <c r="M5924" t="s">
        <v>82</v>
      </c>
    </row>
    <row r="5925" spans="1:13">
      <c r="A5925" t="s">
        <v>3598</v>
      </c>
      <c r="B5925" t="s">
        <v>3599</v>
      </c>
      <c r="C5925" t="str">
        <f>TEXT(D5925, "mmm")</f>
        <v>May</v>
      </c>
      <c r="D5925" s="1">
        <v>45425</v>
      </c>
      <c r="E5925" t="s">
        <v>3600</v>
      </c>
      <c r="F5925" t="s">
        <v>222</v>
      </c>
      <c r="G5925">
        <v>10000</v>
      </c>
      <c r="H5925">
        <v>42.66</v>
      </c>
      <c r="I5925">
        <v>426599.99999999988</v>
      </c>
      <c r="J5925" t="s">
        <v>81</v>
      </c>
      <c r="K5925">
        <v>0.1076664415860267</v>
      </c>
      <c r="L5925">
        <v>10.7666</v>
      </c>
      <c r="M5925" t="s">
        <v>82</v>
      </c>
    </row>
    <row r="5926" spans="1:13">
      <c r="A5926" t="s">
        <v>2414</v>
      </c>
      <c r="B5926" t="s">
        <v>2415</v>
      </c>
      <c r="C5926" t="str">
        <f>TEXT(D5926, "mmm")</f>
        <v>May</v>
      </c>
      <c r="D5926" s="1">
        <v>45425</v>
      </c>
      <c r="E5926" t="s">
        <v>2416</v>
      </c>
      <c r="F5926" t="s">
        <v>101</v>
      </c>
      <c r="G5926">
        <v>3746</v>
      </c>
      <c r="H5926">
        <v>8.99</v>
      </c>
      <c r="I5926">
        <v>33676.54</v>
      </c>
      <c r="J5926" t="s">
        <v>81</v>
      </c>
      <c r="K5926">
        <v>7.4561437906651484E-2</v>
      </c>
      <c r="L5926">
        <v>7.4561000000000002</v>
      </c>
      <c r="M5926" t="s">
        <v>82</v>
      </c>
    </row>
    <row r="5927" spans="1:13">
      <c r="A5927" t="s">
        <v>617</v>
      </c>
      <c r="B5927" t="s">
        <v>618</v>
      </c>
      <c r="C5927" t="str">
        <f>TEXT(D5927, "mmm")</f>
        <v>May</v>
      </c>
      <c r="D5927" s="1">
        <v>45425</v>
      </c>
      <c r="E5927" t="s">
        <v>3509</v>
      </c>
      <c r="F5927" t="s">
        <v>80</v>
      </c>
      <c r="G5927">
        <v>613</v>
      </c>
      <c r="H5927">
        <v>49.65</v>
      </c>
      <c r="I5927">
        <v>30435.45</v>
      </c>
      <c r="J5927" t="s">
        <v>81</v>
      </c>
      <c r="K5927">
        <v>9.063084871013527E-2</v>
      </c>
      <c r="L5927">
        <v>9.0631000000000004</v>
      </c>
      <c r="M5927" t="s">
        <v>82</v>
      </c>
    </row>
    <row r="5928" spans="1:13">
      <c r="A5928" t="s">
        <v>3504</v>
      </c>
      <c r="B5928" t="s">
        <v>3505</v>
      </c>
      <c r="C5928" t="str">
        <f>TEXT(D5928, "mmm")</f>
        <v>May</v>
      </c>
      <c r="D5928" s="1">
        <v>45425</v>
      </c>
      <c r="E5928" t="s">
        <v>3526</v>
      </c>
      <c r="F5928" t="s">
        <v>80</v>
      </c>
      <c r="G5928">
        <v>145000</v>
      </c>
      <c r="H5928">
        <v>4.54</v>
      </c>
      <c r="I5928">
        <v>658300</v>
      </c>
      <c r="J5928" t="s">
        <v>86</v>
      </c>
      <c r="K5928">
        <v>0.11479027744868769</v>
      </c>
      <c r="L5928">
        <v>11.478999999999999</v>
      </c>
      <c r="M5928" t="s">
        <v>82</v>
      </c>
    </row>
    <row r="5929" spans="1:13">
      <c r="A5929" t="s">
        <v>3559</v>
      </c>
      <c r="B5929" t="s">
        <v>3560</v>
      </c>
      <c r="C5929" t="str">
        <f>TEXT(D5929, "mmm")</f>
        <v>May</v>
      </c>
      <c r="D5929" s="1">
        <v>45425</v>
      </c>
      <c r="E5929" t="s">
        <v>3601</v>
      </c>
      <c r="F5929" t="s">
        <v>118</v>
      </c>
      <c r="G5929">
        <v>4000</v>
      </c>
      <c r="H5929">
        <v>15</v>
      </c>
      <c r="I5929">
        <v>60000</v>
      </c>
      <c r="J5929" t="s">
        <v>81</v>
      </c>
      <c r="K5929">
        <v>6.6535123483069114E-4</v>
      </c>
      <c r="L5929">
        <v>6.6500000000000004E-2</v>
      </c>
      <c r="M5929" t="s">
        <v>82</v>
      </c>
    </row>
    <row r="5930" spans="1:13">
      <c r="A5930" t="s">
        <v>3559</v>
      </c>
      <c r="B5930" t="s">
        <v>3560</v>
      </c>
      <c r="C5930" t="str">
        <f>TEXT(D5930, "mmm")</f>
        <v>May</v>
      </c>
      <c r="D5930" s="1">
        <v>45425</v>
      </c>
      <c r="E5930" t="s">
        <v>3601</v>
      </c>
      <c r="F5930" t="s">
        <v>118</v>
      </c>
      <c r="G5930">
        <v>933</v>
      </c>
      <c r="H5930">
        <v>15</v>
      </c>
      <c r="I5930">
        <v>13995</v>
      </c>
      <c r="J5930" t="s">
        <v>81</v>
      </c>
      <c r="K5930">
        <v>6.6535123483069114E-4</v>
      </c>
      <c r="L5930">
        <v>6.6500000000000004E-2</v>
      </c>
      <c r="M5930" t="s">
        <v>82</v>
      </c>
    </row>
    <row r="5931" spans="1:13">
      <c r="A5931" t="s">
        <v>3559</v>
      </c>
      <c r="B5931" t="s">
        <v>3560</v>
      </c>
      <c r="C5931" t="str">
        <f>TEXT(D5931, "mmm")</f>
        <v>May</v>
      </c>
      <c r="D5931" s="1">
        <v>45425</v>
      </c>
      <c r="E5931" t="s">
        <v>3601</v>
      </c>
      <c r="F5931" t="s">
        <v>118</v>
      </c>
      <c r="G5931">
        <v>1332</v>
      </c>
      <c r="H5931">
        <v>15</v>
      </c>
      <c r="I5931">
        <v>19980</v>
      </c>
      <c r="J5931" t="s">
        <v>81</v>
      </c>
      <c r="K5931">
        <v>6.6535123483069114E-4</v>
      </c>
      <c r="L5931">
        <v>6.6500000000000004E-2</v>
      </c>
      <c r="M5931" t="s">
        <v>82</v>
      </c>
    </row>
    <row r="5932" spans="1:13">
      <c r="A5932" t="s">
        <v>3602</v>
      </c>
      <c r="B5932" t="s">
        <v>3603</v>
      </c>
      <c r="C5932" t="str">
        <f>TEXT(D5932, "mmm")</f>
        <v>May</v>
      </c>
      <c r="D5932" s="1">
        <v>45425</v>
      </c>
      <c r="E5932" t="s">
        <v>3604</v>
      </c>
      <c r="F5932" t="s">
        <v>128</v>
      </c>
      <c r="G5932">
        <v>8000</v>
      </c>
      <c r="H5932">
        <v>32.47</v>
      </c>
      <c r="I5932">
        <v>259760</v>
      </c>
      <c r="J5932" t="s">
        <v>86</v>
      </c>
      <c r="K5932">
        <v>-1.8461608120250769E-2</v>
      </c>
      <c r="L5932">
        <v>-1.8462000000000001</v>
      </c>
      <c r="M5932" t="s">
        <v>82</v>
      </c>
    </row>
    <row r="5933" spans="1:13">
      <c r="A5933" t="s">
        <v>3548</v>
      </c>
      <c r="B5933" t="s">
        <v>3549</v>
      </c>
      <c r="C5933" t="str">
        <f>TEXT(D5933, "mmm")</f>
        <v>May</v>
      </c>
      <c r="D5933" s="1">
        <v>45425</v>
      </c>
      <c r="E5933" t="s">
        <v>3605</v>
      </c>
      <c r="F5933" t="s">
        <v>118</v>
      </c>
      <c r="G5933">
        <v>11755</v>
      </c>
      <c r="H5933">
        <v>8.51</v>
      </c>
      <c r="I5933">
        <v>100035.05</v>
      </c>
      <c r="J5933" t="s">
        <v>81</v>
      </c>
      <c r="K5933">
        <v>0.1061843787124013</v>
      </c>
      <c r="L5933">
        <v>10.618399999999999</v>
      </c>
      <c r="M5933" t="s">
        <v>82</v>
      </c>
    </row>
    <row r="5934" spans="1:13">
      <c r="A5934" t="s">
        <v>321</v>
      </c>
      <c r="B5934" t="s">
        <v>322</v>
      </c>
      <c r="C5934" t="str">
        <f>TEXT(D5934, "mmm")</f>
        <v>May</v>
      </c>
      <c r="D5934" s="1">
        <v>45425</v>
      </c>
      <c r="E5934" t="s">
        <v>323</v>
      </c>
      <c r="F5934" t="s">
        <v>118</v>
      </c>
      <c r="G5934">
        <v>5585</v>
      </c>
      <c r="H5934">
        <v>2.97</v>
      </c>
      <c r="I5934">
        <v>16587.45</v>
      </c>
      <c r="J5934" t="s">
        <v>81</v>
      </c>
      <c r="K5934">
        <v>7.8571440127431336E-2</v>
      </c>
      <c r="L5934">
        <v>7.8571</v>
      </c>
      <c r="M5934" t="s">
        <v>82</v>
      </c>
    </row>
    <row r="5935" spans="1:13">
      <c r="A5935" t="s">
        <v>1796</v>
      </c>
      <c r="B5935" t="s">
        <v>1797</v>
      </c>
      <c r="C5935" t="str">
        <f>TEXT(D5935, "mmm")</f>
        <v>May</v>
      </c>
      <c r="D5935" s="1">
        <v>45425</v>
      </c>
      <c r="E5935" t="s">
        <v>1798</v>
      </c>
      <c r="F5935" t="s">
        <v>118</v>
      </c>
      <c r="G5935">
        <v>3000</v>
      </c>
      <c r="H5935">
        <v>21.4</v>
      </c>
      <c r="I5935">
        <v>64199.999999999993</v>
      </c>
      <c r="J5935" t="s">
        <v>86</v>
      </c>
      <c r="K5935">
        <v>-0.14219336934015139</v>
      </c>
      <c r="L5935">
        <v>-14.2193</v>
      </c>
      <c r="M5935" t="s">
        <v>82</v>
      </c>
    </row>
    <row r="5936" spans="1:13">
      <c r="A5936" t="s">
        <v>3606</v>
      </c>
      <c r="B5936" t="s">
        <v>3607</v>
      </c>
      <c r="C5936" t="str">
        <f>TEXT(D5936, "mmm")</f>
        <v>May</v>
      </c>
      <c r="D5936" s="1">
        <v>45425</v>
      </c>
      <c r="E5936" t="s">
        <v>3608</v>
      </c>
      <c r="F5936" t="s">
        <v>128</v>
      </c>
      <c r="G5936">
        <v>125000</v>
      </c>
      <c r="H5936">
        <v>2.0099999999999998</v>
      </c>
      <c r="I5936">
        <v>251250</v>
      </c>
      <c r="J5936" t="s">
        <v>86</v>
      </c>
      <c r="K5936">
        <v>6.6666601458168051E-2</v>
      </c>
      <c r="L5936">
        <v>6.6666999999999996</v>
      </c>
      <c r="M5936" t="s">
        <v>82</v>
      </c>
    </row>
    <row r="5937" spans="1:13">
      <c r="A5937" t="s">
        <v>3555</v>
      </c>
      <c r="B5937" t="s">
        <v>3556</v>
      </c>
      <c r="C5937" t="str">
        <f>TEXT(D5937, "mmm")</f>
        <v>May</v>
      </c>
      <c r="D5937" s="1">
        <v>45425</v>
      </c>
      <c r="E5937" t="s">
        <v>3609</v>
      </c>
      <c r="F5937" t="s">
        <v>128</v>
      </c>
      <c r="G5937">
        <v>30000</v>
      </c>
      <c r="H5937">
        <v>5.55</v>
      </c>
      <c r="I5937">
        <v>166500</v>
      </c>
      <c r="J5937" t="s">
        <v>86</v>
      </c>
      <c r="K5937">
        <v>9.9467128134357319E-2</v>
      </c>
      <c r="L5937">
        <v>9.9466999999999999</v>
      </c>
      <c r="M5937" t="s">
        <v>82</v>
      </c>
    </row>
    <row r="5938" spans="1:13">
      <c r="A5938" t="s">
        <v>3369</v>
      </c>
      <c r="B5938" t="s">
        <v>3370</v>
      </c>
      <c r="C5938" t="str">
        <f>TEXT(D5938, "mmm")</f>
        <v>May</v>
      </c>
      <c r="D5938" s="1">
        <v>45425</v>
      </c>
      <c r="E5938" t="s">
        <v>3610</v>
      </c>
      <c r="F5938" t="s">
        <v>80</v>
      </c>
      <c r="G5938">
        <v>2584</v>
      </c>
      <c r="H5938">
        <v>6.2</v>
      </c>
      <c r="I5938">
        <v>16020.8</v>
      </c>
      <c r="J5938" t="s">
        <v>81</v>
      </c>
      <c r="K5938">
        <v>0.1310115977389221</v>
      </c>
      <c r="L5938">
        <v>13.1012</v>
      </c>
      <c r="M5938" t="s">
        <v>82</v>
      </c>
    </row>
    <row r="5939" spans="1:13">
      <c r="A5939" t="s">
        <v>2590</v>
      </c>
      <c r="B5939" t="s">
        <v>2591</v>
      </c>
      <c r="C5939" t="str">
        <f>TEXT(D5939, "mmm")</f>
        <v>May</v>
      </c>
      <c r="D5939" s="1">
        <v>45425</v>
      </c>
      <c r="E5939" t="s">
        <v>3611</v>
      </c>
      <c r="F5939" t="s">
        <v>80</v>
      </c>
      <c r="G5939">
        <v>31332</v>
      </c>
      <c r="H5939">
        <v>15.99</v>
      </c>
      <c r="I5939">
        <v>500998.68</v>
      </c>
      <c r="J5939" t="s">
        <v>81</v>
      </c>
      <c r="K5939">
        <v>-3.2683815781050278E-2</v>
      </c>
      <c r="L5939">
        <v>-3.2684000000000002</v>
      </c>
      <c r="M5939" t="s">
        <v>82</v>
      </c>
    </row>
    <row r="5940" spans="1:13">
      <c r="A5940" t="s">
        <v>3612</v>
      </c>
      <c r="B5940" t="s">
        <v>3613</v>
      </c>
      <c r="C5940" t="str">
        <f>TEXT(D5940, "mmm")</f>
        <v>May</v>
      </c>
      <c r="D5940" s="1">
        <v>45425</v>
      </c>
      <c r="E5940" t="s">
        <v>3614</v>
      </c>
      <c r="F5940" t="s">
        <v>80</v>
      </c>
      <c r="G5940">
        <v>45000</v>
      </c>
      <c r="H5940">
        <v>5.64</v>
      </c>
      <c r="I5940">
        <v>253800</v>
      </c>
      <c r="J5940" t="s">
        <v>86</v>
      </c>
      <c r="K5940">
        <v>-6.8301202080579992E-2</v>
      </c>
      <c r="L5940">
        <v>-6.8300999999999998</v>
      </c>
      <c r="M5940" t="s">
        <v>82</v>
      </c>
    </row>
    <row r="5941" spans="1:13">
      <c r="A5941" t="s">
        <v>3595</v>
      </c>
      <c r="B5941" t="s">
        <v>3596</v>
      </c>
      <c r="C5941" t="str">
        <f>TEXT(D5941, "mmm")</f>
        <v>May</v>
      </c>
      <c r="D5941" s="1">
        <v>45425</v>
      </c>
      <c r="E5941" t="s">
        <v>3615</v>
      </c>
      <c r="F5941" t="s">
        <v>80</v>
      </c>
      <c r="G5941">
        <v>15000</v>
      </c>
      <c r="H5941">
        <v>1.51</v>
      </c>
      <c r="I5941">
        <v>22650</v>
      </c>
      <c r="J5941" t="s">
        <v>81</v>
      </c>
      <c r="K5941">
        <v>0.20212772523221931</v>
      </c>
      <c r="L5941">
        <v>20.212800000000001</v>
      </c>
      <c r="M5941" t="s">
        <v>82</v>
      </c>
    </row>
    <row r="5942" spans="1:13">
      <c r="A5942" t="s">
        <v>3581</v>
      </c>
      <c r="B5942" t="s">
        <v>3582</v>
      </c>
      <c r="C5942" t="str">
        <f>TEXT(D5942, "mmm")</f>
        <v>May</v>
      </c>
      <c r="D5942" s="1">
        <v>45425</v>
      </c>
      <c r="E5942" t="s">
        <v>3616</v>
      </c>
      <c r="F5942" t="s">
        <v>118</v>
      </c>
      <c r="G5942">
        <v>4125</v>
      </c>
      <c r="H5942">
        <v>7.2</v>
      </c>
      <c r="I5942">
        <v>29700</v>
      </c>
      <c r="J5942" t="s">
        <v>81</v>
      </c>
      <c r="K5942">
        <v>4.8090476307702357E-2</v>
      </c>
      <c r="L5942">
        <v>4.8090000000000002</v>
      </c>
      <c r="M5942" t="s">
        <v>82</v>
      </c>
    </row>
    <row r="5943" spans="1:13">
      <c r="A5943" t="s">
        <v>3383</v>
      </c>
      <c r="B5943" t="s">
        <v>3384</v>
      </c>
      <c r="C5943" t="str">
        <f>TEXT(D5943, "mmm")</f>
        <v>May</v>
      </c>
      <c r="D5943" s="1">
        <v>45425</v>
      </c>
      <c r="E5943" t="s">
        <v>3385</v>
      </c>
      <c r="F5943" t="s">
        <v>128</v>
      </c>
      <c r="G5943">
        <v>10000</v>
      </c>
      <c r="H5943">
        <v>6.42</v>
      </c>
      <c r="I5943">
        <v>64200</v>
      </c>
      <c r="J5943" t="s">
        <v>86</v>
      </c>
      <c r="K5943">
        <v>1.219511042741828E-2</v>
      </c>
      <c r="L5943">
        <v>1.2195</v>
      </c>
      <c r="M5943" t="s">
        <v>82</v>
      </c>
    </row>
    <row r="5944" spans="1:13">
      <c r="A5944" t="s">
        <v>3617</v>
      </c>
      <c r="B5944" t="s">
        <v>3618</v>
      </c>
      <c r="C5944" t="str">
        <f>TEXT(D5944, "mmm")</f>
        <v>May</v>
      </c>
      <c r="D5944" s="1">
        <v>45426</v>
      </c>
      <c r="E5944" t="s">
        <v>3619</v>
      </c>
      <c r="F5944" t="s">
        <v>101</v>
      </c>
      <c r="G5944">
        <v>3451</v>
      </c>
      <c r="H5944">
        <v>14.64</v>
      </c>
      <c r="I5944">
        <v>50522.64</v>
      </c>
      <c r="J5944" t="s">
        <v>81</v>
      </c>
      <c r="K5944">
        <v>2.7910233460904928E-2</v>
      </c>
      <c r="L5944">
        <v>2.7909999999999999</v>
      </c>
      <c r="M5944" t="s">
        <v>82</v>
      </c>
    </row>
    <row r="5945" spans="1:13">
      <c r="A5945" t="s">
        <v>3617</v>
      </c>
      <c r="B5945" t="s">
        <v>3618</v>
      </c>
      <c r="C5945" t="str">
        <f>TEXT(D5945, "mmm")</f>
        <v>May</v>
      </c>
      <c r="D5945" s="1">
        <v>45426</v>
      </c>
      <c r="E5945" t="s">
        <v>3619</v>
      </c>
      <c r="F5945" t="s">
        <v>101</v>
      </c>
      <c r="G5945">
        <v>5393</v>
      </c>
      <c r="H5945">
        <v>14.3</v>
      </c>
      <c r="I5945">
        <v>77119.900000000009</v>
      </c>
      <c r="J5945" t="s">
        <v>86</v>
      </c>
      <c r="K5945">
        <v>2.7910233460904928E-2</v>
      </c>
      <c r="L5945">
        <v>2.7909999999999999</v>
      </c>
      <c r="M5945" t="s">
        <v>82</v>
      </c>
    </row>
    <row r="5946" spans="1:13">
      <c r="A5946" t="s">
        <v>3617</v>
      </c>
      <c r="B5946" t="s">
        <v>3618</v>
      </c>
      <c r="C5946" t="str">
        <f>TEXT(D5946, "mmm")</f>
        <v>May</v>
      </c>
      <c r="D5946" s="1">
        <v>45426</v>
      </c>
      <c r="E5946" t="s">
        <v>3619</v>
      </c>
      <c r="F5946" t="s">
        <v>101</v>
      </c>
      <c r="G5946">
        <v>1000</v>
      </c>
      <c r="H5946">
        <v>14.63</v>
      </c>
      <c r="I5946">
        <v>14630</v>
      </c>
      <c r="J5946" t="s">
        <v>81</v>
      </c>
      <c r="K5946">
        <v>2.7910233460904928E-2</v>
      </c>
      <c r="L5946">
        <v>2.7909999999999999</v>
      </c>
      <c r="M5946" t="s">
        <v>82</v>
      </c>
    </row>
    <row r="5947" spans="1:13">
      <c r="A5947" t="s">
        <v>3617</v>
      </c>
      <c r="B5947" t="s">
        <v>3618</v>
      </c>
      <c r="C5947" t="str">
        <f>TEXT(D5947, "mmm")</f>
        <v>May</v>
      </c>
      <c r="D5947" s="1">
        <v>45426</v>
      </c>
      <c r="E5947" t="s">
        <v>3619</v>
      </c>
      <c r="F5947" t="s">
        <v>101</v>
      </c>
      <c r="G5947">
        <v>5100</v>
      </c>
      <c r="H5947">
        <v>13.86</v>
      </c>
      <c r="I5947">
        <v>70686</v>
      </c>
      <c r="J5947" t="s">
        <v>86</v>
      </c>
      <c r="K5947">
        <v>2.7910233460904928E-2</v>
      </c>
      <c r="L5947">
        <v>2.7909999999999999</v>
      </c>
      <c r="M5947" t="s">
        <v>82</v>
      </c>
    </row>
    <row r="5948" spans="1:13">
      <c r="A5948" t="s">
        <v>1742</v>
      </c>
      <c r="B5948" t="s">
        <v>1743</v>
      </c>
      <c r="C5948" t="str">
        <f>TEXT(D5948, "mmm")</f>
        <v>May</v>
      </c>
      <c r="D5948" s="1">
        <v>45426</v>
      </c>
      <c r="E5948" t="s">
        <v>110</v>
      </c>
      <c r="F5948" t="s">
        <v>101</v>
      </c>
      <c r="G5948">
        <v>4000</v>
      </c>
      <c r="H5948">
        <v>24.19</v>
      </c>
      <c r="I5948">
        <v>96760</v>
      </c>
      <c r="J5948" t="s">
        <v>81</v>
      </c>
      <c r="K5948">
        <v>-4.4967003419142733E-2</v>
      </c>
      <c r="L5948">
        <v>-4.4966999999999997</v>
      </c>
      <c r="M5948" t="s">
        <v>82</v>
      </c>
    </row>
    <row r="5949" spans="1:13">
      <c r="A5949" t="s">
        <v>1742</v>
      </c>
      <c r="B5949" t="s">
        <v>1743</v>
      </c>
      <c r="C5949" t="str">
        <f>TEXT(D5949, "mmm")</f>
        <v>May</v>
      </c>
      <c r="D5949" s="1">
        <v>45426</v>
      </c>
      <c r="E5949" t="s">
        <v>111</v>
      </c>
      <c r="F5949" t="s">
        <v>101</v>
      </c>
      <c r="G5949">
        <v>4000</v>
      </c>
      <c r="H5949">
        <v>24.19</v>
      </c>
      <c r="I5949">
        <v>96760</v>
      </c>
      <c r="J5949" t="s">
        <v>81</v>
      </c>
      <c r="K5949">
        <v>-4.4967003419142733E-2</v>
      </c>
      <c r="L5949">
        <v>-4.4966999999999997</v>
      </c>
      <c r="M5949" t="s">
        <v>82</v>
      </c>
    </row>
    <row r="5950" spans="1:13">
      <c r="A5950" t="s">
        <v>1742</v>
      </c>
      <c r="B5950" t="s">
        <v>1743</v>
      </c>
      <c r="C5950" t="str">
        <f>TEXT(D5950, "mmm")</f>
        <v>May</v>
      </c>
      <c r="D5950" s="1">
        <v>45426</v>
      </c>
      <c r="E5950" t="s">
        <v>109</v>
      </c>
      <c r="F5950" t="s">
        <v>101</v>
      </c>
      <c r="G5950">
        <v>4000</v>
      </c>
      <c r="H5950">
        <v>24.19</v>
      </c>
      <c r="I5950">
        <v>96760</v>
      </c>
      <c r="J5950" t="s">
        <v>81</v>
      </c>
      <c r="K5950">
        <v>-4.4967003419142733E-2</v>
      </c>
      <c r="L5950">
        <v>-4.4966999999999997</v>
      </c>
      <c r="M5950" t="s">
        <v>82</v>
      </c>
    </row>
    <row r="5951" spans="1:13">
      <c r="A5951" t="s">
        <v>2621</v>
      </c>
      <c r="B5951" t="s">
        <v>2622</v>
      </c>
      <c r="C5951" t="str">
        <f>TEXT(D5951, "mmm")</f>
        <v>May</v>
      </c>
      <c r="D5951" s="1">
        <v>45426</v>
      </c>
      <c r="E5951" t="s">
        <v>3620</v>
      </c>
      <c r="F5951" t="s">
        <v>80</v>
      </c>
      <c r="G5951">
        <v>5000</v>
      </c>
      <c r="H5951">
        <v>20.239999999999998</v>
      </c>
      <c r="I5951">
        <v>101200</v>
      </c>
      <c r="J5951" t="s">
        <v>81</v>
      </c>
      <c r="K5951">
        <v>4.8458137852663397E-2</v>
      </c>
      <c r="L5951">
        <v>4.8457999999999997</v>
      </c>
      <c r="M5951" t="s">
        <v>82</v>
      </c>
    </row>
    <row r="5952" spans="1:13">
      <c r="A5952" t="s">
        <v>2621</v>
      </c>
      <c r="B5952" t="s">
        <v>2622</v>
      </c>
      <c r="C5952" t="str">
        <f>TEXT(D5952, "mmm")</f>
        <v>May</v>
      </c>
      <c r="D5952" s="1">
        <v>45426</v>
      </c>
      <c r="E5952" t="s">
        <v>3620</v>
      </c>
      <c r="F5952" t="s">
        <v>80</v>
      </c>
      <c r="G5952">
        <v>5000</v>
      </c>
      <c r="H5952">
        <v>19.95</v>
      </c>
      <c r="I5952">
        <v>99750</v>
      </c>
      <c r="J5952" t="s">
        <v>81</v>
      </c>
      <c r="K5952">
        <v>4.8458137852663397E-2</v>
      </c>
      <c r="L5952">
        <v>4.8457999999999997</v>
      </c>
      <c r="M5952" t="s">
        <v>82</v>
      </c>
    </row>
    <row r="5953" spans="1:13">
      <c r="A5953" t="s">
        <v>3545</v>
      </c>
      <c r="B5953" t="s">
        <v>3546</v>
      </c>
      <c r="C5953" t="str">
        <f>TEXT(D5953, "mmm")</f>
        <v>May</v>
      </c>
      <c r="D5953" s="1">
        <v>45426</v>
      </c>
      <c r="E5953" t="s">
        <v>3621</v>
      </c>
      <c r="F5953" t="s">
        <v>128</v>
      </c>
      <c r="G5953">
        <v>50000</v>
      </c>
      <c r="H5953">
        <v>3.11</v>
      </c>
      <c r="I5953">
        <v>155500</v>
      </c>
      <c r="J5953" t="s">
        <v>81</v>
      </c>
      <c r="K5953">
        <v>0.41482650648949781</v>
      </c>
      <c r="L5953">
        <v>41.482700000000001</v>
      </c>
      <c r="M5953" t="s">
        <v>82</v>
      </c>
    </row>
    <row r="5954" spans="1:13">
      <c r="A5954" t="s">
        <v>3622</v>
      </c>
      <c r="B5954" t="s">
        <v>3623</v>
      </c>
      <c r="C5954" t="str">
        <f>TEXT(D5954, "mmm")</f>
        <v>May</v>
      </c>
      <c r="D5954" s="1">
        <v>45426</v>
      </c>
      <c r="E5954" t="s">
        <v>3624</v>
      </c>
      <c r="F5954" t="s">
        <v>251</v>
      </c>
      <c r="G5954">
        <v>902935</v>
      </c>
      <c r="H5954">
        <v>2.2200000000000002</v>
      </c>
      <c r="I5954">
        <v>2004515.7</v>
      </c>
      <c r="J5954" t="s">
        <v>86</v>
      </c>
      <c r="K5954">
        <v>-0.27014221136911742</v>
      </c>
      <c r="L5954">
        <v>-27.014199999999999</v>
      </c>
      <c r="M5954" t="s">
        <v>82</v>
      </c>
    </row>
    <row r="5955" spans="1:13">
      <c r="A5955" t="s">
        <v>3625</v>
      </c>
      <c r="B5955" t="s">
        <v>3626</v>
      </c>
      <c r="C5955" t="str">
        <f>TEXT(D5955, "mmm")</f>
        <v>May</v>
      </c>
      <c r="D5955" s="1">
        <v>45426</v>
      </c>
      <c r="E5955" t="s">
        <v>3627</v>
      </c>
      <c r="F5955" t="s">
        <v>118</v>
      </c>
      <c r="G5955">
        <v>37500</v>
      </c>
      <c r="H5955">
        <v>0.39</v>
      </c>
      <c r="I5955">
        <v>14625</v>
      </c>
      <c r="J5955" t="s">
        <v>81</v>
      </c>
      <c r="K5955">
        <v>-0.15074307227466599</v>
      </c>
      <c r="L5955">
        <v>-15.074299999999999</v>
      </c>
      <c r="M5955" t="s">
        <v>82</v>
      </c>
    </row>
    <row r="5956" spans="1:13">
      <c r="A5956" t="s">
        <v>1166</v>
      </c>
      <c r="B5956" t="s">
        <v>1167</v>
      </c>
      <c r="C5956" t="str">
        <f>TEXT(D5956, "mmm")</f>
        <v>May</v>
      </c>
      <c r="D5956" s="1">
        <v>45426</v>
      </c>
      <c r="E5956" t="s">
        <v>1178</v>
      </c>
      <c r="F5956" t="s">
        <v>251</v>
      </c>
      <c r="G5956">
        <v>2784</v>
      </c>
      <c r="H5956">
        <v>5.45</v>
      </c>
      <c r="I5956">
        <v>15172.8</v>
      </c>
      <c r="J5956" t="s">
        <v>81</v>
      </c>
      <c r="K5956">
        <v>3.3707832059029157E-2</v>
      </c>
      <c r="L5956">
        <v>3.3708</v>
      </c>
      <c r="M5956" t="s">
        <v>82</v>
      </c>
    </row>
    <row r="5957" spans="1:13">
      <c r="A5957" t="s">
        <v>3551</v>
      </c>
      <c r="B5957" t="s">
        <v>3552</v>
      </c>
      <c r="C5957" t="str">
        <f>TEXT(D5957, "mmm")</f>
        <v>May</v>
      </c>
      <c r="D5957" s="1">
        <v>45426</v>
      </c>
      <c r="E5957" t="s">
        <v>3553</v>
      </c>
      <c r="F5957" t="s">
        <v>128</v>
      </c>
      <c r="G5957">
        <v>12000</v>
      </c>
      <c r="H5957">
        <v>1.31</v>
      </c>
      <c r="I5957">
        <v>15720</v>
      </c>
      <c r="J5957" t="s">
        <v>81</v>
      </c>
      <c r="K5957">
        <v>0.52985067257612606</v>
      </c>
      <c r="L5957">
        <v>52.985100000000003</v>
      </c>
      <c r="M5957" t="s">
        <v>82</v>
      </c>
    </row>
    <row r="5958" spans="1:13">
      <c r="A5958" t="s">
        <v>408</v>
      </c>
      <c r="B5958" t="s">
        <v>409</v>
      </c>
      <c r="C5958" t="str">
        <f>TEXT(D5958, "mmm")</f>
        <v>May</v>
      </c>
      <c r="D5958" s="1">
        <v>45426</v>
      </c>
      <c r="E5958" t="s">
        <v>2509</v>
      </c>
      <c r="F5958" t="s">
        <v>80</v>
      </c>
      <c r="G5958">
        <v>42761</v>
      </c>
      <c r="H5958">
        <v>7.69</v>
      </c>
      <c r="I5958">
        <v>328832.09000000003</v>
      </c>
      <c r="J5958" t="s">
        <v>81</v>
      </c>
      <c r="K5958">
        <v>-1.5544027049267941E-2</v>
      </c>
      <c r="L5958">
        <v>-1.5544</v>
      </c>
      <c r="M5958" t="s">
        <v>82</v>
      </c>
    </row>
    <row r="5959" spans="1:13">
      <c r="A5959" t="s">
        <v>3164</v>
      </c>
      <c r="B5959" t="s">
        <v>3165</v>
      </c>
      <c r="C5959" t="str">
        <f>TEXT(D5959, "mmm")</f>
        <v>May</v>
      </c>
      <c r="D5959" s="1">
        <v>45426</v>
      </c>
      <c r="E5959" t="s">
        <v>3628</v>
      </c>
      <c r="F5959" t="s">
        <v>80</v>
      </c>
      <c r="G5959">
        <v>150000</v>
      </c>
      <c r="H5959">
        <v>0.14000000000000001</v>
      </c>
      <c r="I5959">
        <v>21000</v>
      </c>
      <c r="J5959" t="s">
        <v>86</v>
      </c>
      <c r="K5959">
        <v>0.29958957595494828</v>
      </c>
      <c r="L5959">
        <v>29.959</v>
      </c>
      <c r="M5959" t="s">
        <v>82</v>
      </c>
    </row>
    <row r="5960" spans="1:13">
      <c r="A5960" t="s">
        <v>2333</v>
      </c>
      <c r="B5960" t="s">
        <v>2334</v>
      </c>
      <c r="C5960" t="str">
        <f>TEXT(D5960, "mmm")</f>
        <v>May</v>
      </c>
      <c r="D5960" s="1">
        <v>45426</v>
      </c>
      <c r="E5960" t="s">
        <v>2417</v>
      </c>
      <c r="F5960" t="s">
        <v>118</v>
      </c>
      <c r="G5960">
        <v>5000</v>
      </c>
      <c r="H5960">
        <v>6.25</v>
      </c>
      <c r="I5960">
        <v>31250</v>
      </c>
      <c r="J5960" t="s">
        <v>81</v>
      </c>
      <c r="K5960">
        <v>1.716059806666204E-2</v>
      </c>
      <c r="L5960">
        <v>1.7161</v>
      </c>
      <c r="M5960" t="s">
        <v>82</v>
      </c>
    </row>
    <row r="5961" spans="1:13">
      <c r="A5961" t="s">
        <v>3571</v>
      </c>
      <c r="B5961" t="s">
        <v>3572</v>
      </c>
      <c r="C5961" t="str">
        <f>TEXT(D5961, "mmm")</f>
        <v>May</v>
      </c>
      <c r="D5961" s="1">
        <v>45426</v>
      </c>
      <c r="E5961" t="s">
        <v>3573</v>
      </c>
      <c r="F5961" t="s">
        <v>128</v>
      </c>
      <c r="G5961">
        <v>960</v>
      </c>
      <c r="H5961">
        <v>18.95</v>
      </c>
      <c r="I5961">
        <v>18192</v>
      </c>
      <c r="J5961" t="s">
        <v>81</v>
      </c>
      <c r="K5961">
        <v>1.1609698563569189E-2</v>
      </c>
      <c r="L5961">
        <v>1.161</v>
      </c>
      <c r="M5961" t="s">
        <v>82</v>
      </c>
    </row>
    <row r="5962" spans="1:13">
      <c r="A5962" t="s">
        <v>2333</v>
      </c>
      <c r="B5962" t="s">
        <v>2334</v>
      </c>
      <c r="C5962" t="str">
        <f>TEXT(D5962, "mmm")</f>
        <v>May</v>
      </c>
      <c r="D5962" s="1">
        <v>45426</v>
      </c>
      <c r="E5962" t="s">
        <v>2420</v>
      </c>
      <c r="F5962" t="s">
        <v>118</v>
      </c>
      <c r="G5962">
        <v>5000</v>
      </c>
      <c r="H5962">
        <v>6.35</v>
      </c>
      <c r="I5962">
        <v>31750</v>
      </c>
      <c r="J5962" t="s">
        <v>81</v>
      </c>
      <c r="K5962">
        <v>1.716059806666204E-2</v>
      </c>
      <c r="L5962">
        <v>1.7161</v>
      </c>
      <c r="M5962" t="s">
        <v>82</v>
      </c>
    </row>
    <row r="5963" spans="1:13">
      <c r="A5963" t="s">
        <v>3629</v>
      </c>
      <c r="B5963" t="s">
        <v>3630</v>
      </c>
      <c r="C5963" t="str">
        <f>TEXT(D5963, "mmm")</f>
        <v>May</v>
      </c>
      <c r="D5963" s="1">
        <v>45426</v>
      </c>
      <c r="E5963" t="s">
        <v>3631</v>
      </c>
      <c r="F5963" t="s">
        <v>128</v>
      </c>
      <c r="G5963">
        <v>52418</v>
      </c>
      <c r="H5963">
        <v>5.14</v>
      </c>
      <c r="I5963">
        <v>269428.52</v>
      </c>
      <c r="J5963" t="s">
        <v>86</v>
      </c>
      <c r="K5963">
        <v>-2.4340748425445979E-2</v>
      </c>
      <c r="L5963">
        <v>-2.4340999999999999</v>
      </c>
      <c r="M5963" t="s">
        <v>82</v>
      </c>
    </row>
    <row r="5964" spans="1:13">
      <c r="A5964" t="s">
        <v>3492</v>
      </c>
      <c r="B5964" t="s">
        <v>3493</v>
      </c>
      <c r="C5964" t="str">
        <f>TEXT(D5964, "mmm")</f>
        <v>May</v>
      </c>
      <c r="D5964" s="1">
        <v>45426</v>
      </c>
      <c r="E5964" t="s">
        <v>3494</v>
      </c>
      <c r="F5964" t="s">
        <v>426</v>
      </c>
      <c r="G5964">
        <v>298550</v>
      </c>
      <c r="H5964">
        <v>22.28</v>
      </c>
      <c r="I5964">
        <v>6651694</v>
      </c>
      <c r="J5964" t="s">
        <v>81</v>
      </c>
      <c r="K5964">
        <v>2.651686079046689E-2</v>
      </c>
      <c r="L5964">
        <v>2.6516999999999999</v>
      </c>
      <c r="M5964" t="s">
        <v>82</v>
      </c>
    </row>
    <row r="5965" spans="1:13">
      <c r="A5965" t="s">
        <v>3492</v>
      </c>
      <c r="B5965" t="s">
        <v>3493</v>
      </c>
      <c r="C5965" t="str">
        <f>TEXT(D5965, "mmm")</f>
        <v>May</v>
      </c>
      <c r="D5965" s="1">
        <v>45426</v>
      </c>
      <c r="E5965" t="s">
        <v>3495</v>
      </c>
      <c r="F5965" t="s">
        <v>80</v>
      </c>
      <c r="G5965">
        <v>298550</v>
      </c>
      <c r="H5965">
        <v>22.28</v>
      </c>
      <c r="I5965">
        <v>6651694</v>
      </c>
      <c r="J5965" t="s">
        <v>81</v>
      </c>
      <c r="K5965">
        <v>2.651686079046689E-2</v>
      </c>
      <c r="L5965">
        <v>2.6516999999999999</v>
      </c>
      <c r="M5965" t="s">
        <v>82</v>
      </c>
    </row>
    <row r="5966" spans="1:13">
      <c r="A5966" t="s">
        <v>3568</v>
      </c>
      <c r="B5966" t="s">
        <v>3569</v>
      </c>
      <c r="C5966" t="str">
        <f>TEXT(D5966, "mmm")</f>
        <v>May</v>
      </c>
      <c r="D5966" s="1">
        <v>45426</v>
      </c>
      <c r="E5966" t="s">
        <v>3570</v>
      </c>
      <c r="F5966" t="s">
        <v>118</v>
      </c>
      <c r="G5966">
        <v>1008</v>
      </c>
      <c r="H5966">
        <v>12.11</v>
      </c>
      <c r="I5966">
        <v>12206.88</v>
      </c>
      <c r="J5966" t="s">
        <v>81</v>
      </c>
      <c r="K5966">
        <v>2.4549699112637051E-3</v>
      </c>
      <c r="L5966">
        <v>0.2455</v>
      </c>
      <c r="M5966" t="s">
        <v>82</v>
      </c>
    </row>
    <row r="5967" spans="1:13">
      <c r="A5967" t="s">
        <v>539</v>
      </c>
      <c r="B5967" t="s">
        <v>540</v>
      </c>
      <c r="C5967" t="str">
        <f>TEXT(D5967, "mmm")</f>
        <v>May</v>
      </c>
      <c r="D5967" s="1">
        <v>45426</v>
      </c>
      <c r="E5967" t="s">
        <v>3091</v>
      </c>
      <c r="F5967" t="s">
        <v>118</v>
      </c>
      <c r="G5967">
        <v>700</v>
      </c>
      <c r="H5967">
        <v>18.38</v>
      </c>
      <c r="I5967">
        <v>12866</v>
      </c>
      <c r="J5967" t="s">
        <v>81</v>
      </c>
      <c r="K5967">
        <v>3.8251433899383791E-2</v>
      </c>
      <c r="L5967">
        <v>3.8250999999999999</v>
      </c>
      <c r="M5967" t="s">
        <v>82</v>
      </c>
    </row>
    <row r="5968" spans="1:13">
      <c r="A5968" t="s">
        <v>3515</v>
      </c>
      <c r="B5968" t="s">
        <v>3516</v>
      </c>
      <c r="C5968" t="str">
        <f>TEXT(D5968, "mmm")</f>
        <v>May</v>
      </c>
      <c r="D5968" s="1">
        <v>45426</v>
      </c>
      <c r="E5968" t="s">
        <v>3632</v>
      </c>
      <c r="F5968" t="s">
        <v>80</v>
      </c>
      <c r="G5968">
        <v>2000</v>
      </c>
      <c r="H5968">
        <v>9</v>
      </c>
      <c r="I5968">
        <v>18000</v>
      </c>
      <c r="J5968" t="s">
        <v>81</v>
      </c>
      <c r="K5968">
        <v>1.1062200137206271E-3</v>
      </c>
      <c r="L5968">
        <v>0.1106</v>
      </c>
      <c r="M5968" t="s">
        <v>82</v>
      </c>
    </row>
    <row r="5969" spans="1:13">
      <c r="A5969" t="s">
        <v>617</v>
      </c>
      <c r="B5969" t="s">
        <v>618</v>
      </c>
      <c r="C5969" t="str">
        <f>TEXT(D5969, "mmm")</f>
        <v>May</v>
      </c>
      <c r="D5969" s="1">
        <v>45426</v>
      </c>
      <c r="E5969" t="s">
        <v>3509</v>
      </c>
      <c r="F5969" t="s">
        <v>80</v>
      </c>
      <c r="G5969">
        <v>2779</v>
      </c>
      <c r="H5969">
        <v>49.5</v>
      </c>
      <c r="I5969">
        <v>137560.5</v>
      </c>
      <c r="J5969" t="s">
        <v>86</v>
      </c>
      <c r="K5969">
        <v>1.442706093972035E-2</v>
      </c>
      <c r="L5969">
        <v>1.4427000000000001</v>
      </c>
      <c r="M5969" t="s">
        <v>82</v>
      </c>
    </row>
    <row r="5970" spans="1:13">
      <c r="A5970" t="s">
        <v>3545</v>
      </c>
      <c r="B5970" t="s">
        <v>3546</v>
      </c>
      <c r="C5970" t="str">
        <f>TEXT(D5970, "mmm")</f>
        <v>May</v>
      </c>
      <c r="D5970" s="1">
        <v>45426</v>
      </c>
      <c r="E5970" t="s">
        <v>3633</v>
      </c>
      <c r="F5970" t="s">
        <v>80</v>
      </c>
      <c r="G5970">
        <v>84063</v>
      </c>
      <c r="H5970">
        <v>3.14</v>
      </c>
      <c r="I5970">
        <v>263957.82</v>
      </c>
      <c r="J5970" t="s">
        <v>81</v>
      </c>
      <c r="K5970">
        <v>0.41482650648949781</v>
      </c>
      <c r="L5970">
        <v>41.482700000000001</v>
      </c>
      <c r="M5970" t="s">
        <v>82</v>
      </c>
    </row>
    <row r="5971" spans="1:13">
      <c r="A5971" t="s">
        <v>3634</v>
      </c>
      <c r="B5971" t="s">
        <v>3635</v>
      </c>
      <c r="C5971" t="str">
        <f>TEXT(D5971, "mmm")</f>
        <v>May</v>
      </c>
      <c r="D5971" s="1">
        <v>45426</v>
      </c>
      <c r="E5971" t="s">
        <v>3636</v>
      </c>
      <c r="F5971" t="s">
        <v>80</v>
      </c>
      <c r="G5971">
        <v>2000</v>
      </c>
      <c r="H5971">
        <v>7.1</v>
      </c>
      <c r="I5971">
        <v>14200</v>
      </c>
      <c r="J5971" t="s">
        <v>86</v>
      </c>
      <c r="K5971">
        <v>4.7761221010612857E-2</v>
      </c>
      <c r="L5971">
        <v>4.7760999999999996</v>
      </c>
      <c r="M5971" t="s">
        <v>82</v>
      </c>
    </row>
    <row r="5972" spans="1:13">
      <c r="A5972" t="s">
        <v>3625</v>
      </c>
      <c r="B5972" t="s">
        <v>3626</v>
      </c>
      <c r="C5972" t="str">
        <f>TEXT(D5972, "mmm")</f>
        <v>May</v>
      </c>
      <c r="D5972" s="1">
        <v>45426</v>
      </c>
      <c r="E5972" t="s">
        <v>3637</v>
      </c>
      <c r="F5972" t="s">
        <v>80</v>
      </c>
      <c r="G5972">
        <v>62500</v>
      </c>
      <c r="H5972">
        <v>0.39</v>
      </c>
      <c r="I5972">
        <v>24375</v>
      </c>
      <c r="J5972" t="s">
        <v>81</v>
      </c>
      <c r="K5972">
        <v>-0.15074307227466599</v>
      </c>
      <c r="L5972">
        <v>-15.074299999999999</v>
      </c>
      <c r="M5972" t="s">
        <v>82</v>
      </c>
    </row>
    <row r="5973" spans="1:13">
      <c r="A5973" t="s">
        <v>3496</v>
      </c>
      <c r="B5973" t="s">
        <v>3497</v>
      </c>
      <c r="C5973" t="str">
        <f>TEXT(D5973, "mmm")</f>
        <v>May</v>
      </c>
      <c r="D5973" s="1">
        <v>45426</v>
      </c>
      <c r="E5973" t="s">
        <v>3498</v>
      </c>
      <c r="F5973" t="s">
        <v>118</v>
      </c>
      <c r="G5973">
        <v>3600</v>
      </c>
      <c r="H5973">
        <v>15.47</v>
      </c>
      <c r="I5973">
        <v>55692</v>
      </c>
      <c r="J5973" t="s">
        <v>86</v>
      </c>
      <c r="K5973">
        <v>-2.8405317155220992E-2</v>
      </c>
      <c r="L5973">
        <v>-2.8405</v>
      </c>
      <c r="M5973" t="s">
        <v>82</v>
      </c>
    </row>
    <row r="5974" spans="1:13">
      <c r="A5974" t="s">
        <v>3254</v>
      </c>
      <c r="B5974" t="s">
        <v>3255</v>
      </c>
      <c r="C5974" t="str">
        <f>TEXT(D5974, "mmm")</f>
        <v>May</v>
      </c>
      <c r="D5974" s="1">
        <v>45426</v>
      </c>
      <c r="E5974" t="s">
        <v>3257</v>
      </c>
      <c r="F5974" t="s">
        <v>80</v>
      </c>
      <c r="G5974">
        <v>870</v>
      </c>
      <c r="H5974">
        <v>15.4</v>
      </c>
      <c r="I5974">
        <v>13398</v>
      </c>
      <c r="J5974" t="s">
        <v>81</v>
      </c>
      <c r="K5974">
        <v>2.6200867914297099E-2</v>
      </c>
      <c r="L5974">
        <v>2.6200999999999999</v>
      </c>
      <c r="M5974" t="s">
        <v>82</v>
      </c>
    </row>
    <row r="5975" spans="1:13">
      <c r="A5975" t="s">
        <v>2488</v>
      </c>
      <c r="B5975" t="s">
        <v>2489</v>
      </c>
      <c r="C5975" t="str">
        <f>TEXT(D5975, "mmm")</f>
        <v>May</v>
      </c>
      <c r="D5975" s="1">
        <v>45426</v>
      </c>
      <c r="E5975" t="s">
        <v>2490</v>
      </c>
      <c r="F5975" t="s">
        <v>217</v>
      </c>
      <c r="G5975">
        <v>1940</v>
      </c>
      <c r="H5975">
        <v>6.74</v>
      </c>
      <c r="I5975">
        <v>13075.6</v>
      </c>
      <c r="J5975" t="s">
        <v>81</v>
      </c>
      <c r="K5975">
        <v>-5.1698656664496578E-2</v>
      </c>
      <c r="L5975">
        <v>-5.1699000000000002</v>
      </c>
      <c r="M5975" t="s">
        <v>82</v>
      </c>
    </row>
    <row r="5976" spans="1:13">
      <c r="A5976" t="s">
        <v>3555</v>
      </c>
      <c r="B5976" t="s">
        <v>3556</v>
      </c>
      <c r="C5976" t="str">
        <f>TEXT(D5976, "mmm")</f>
        <v>May</v>
      </c>
      <c r="D5976" s="1">
        <v>45426</v>
      </c>
      <c r="E5976" t="s">
        <v>3638</v>
      </c>
      <c r="F5976" t="s">
        <v>118</v>
      </c>
      <c r="G5976">
        <v>36300</v>
      </c>
      <c r="H5976">
        <v>5.57</v>
      </c>
      <c r="I5976">
        <v>202191</v>
      </c>
      <c r="J5976" t="s">
        <v>86</v>
      </c>
      <c r="K5976">
        <v>0.14738804891317159</v>
      </c>
      <c r="L5976">
        <v>14.738799999999999</v>
      </c>
      <c r="M5976" t="s">
        <v>82</v>
      </c>
    </row>
    <row r="5977" spans="1:13">
      <c r="A5977" t="s">
        <v>3639</v>
      </c>
      <c r="B5977" t="s">
        <v>3640</v>
      </c>
      <c r="C5977" t="str">
        <f>TEXT(D5977, "mmm")</f>
        <v>May</v>
      </c>
      <c r="D5977" s="1">
        <v>45426</v>
      </c>
      <c r="E5977" t="s">
        <v>3641</v>
      </c>
      <c r="F5977" t="s">
        <v>217</v>
      </c>
      <c r="G5977">
        <v>85916</v>
      </c>
      <c r="H5977">
        <v>67.09</v>
      </c>
      <c r="I5977">
        <v>5764104.4400000004</v>
      </c>
      <c r="J5977" t="s">
        <v>86</v>
      </c>
      <c r="K5977">
        <v>2.1692364032452009E-2</v>
      </c>
      <c r="L5977">
        <v>2.1692</v>
      </c>
      <c r="M5977" t="s">
        <v>82</v>
      </c>
    </row>
    <row r="5978" spans="1:13">
      <c r="A5978" t="s">
        <v>3642</v>
      </c>
      <c r="B5978" t="s">
        <v>3643</v>
      </c>
      <c r="C5978" t="str">
        <f>TEXT(D5978, "mmm")</f>
        <v>May</v>
      </c>
      <c r="D5978" s="1">
        <v>45426</v>
      </c>
      <c r="E5978" t="s">
        <v>3644</v>
      </c>
      <c r="F5978" t="s">
        <v>101</v>
      </c>
      <c r="G5978">
        <v>6000</v>
      </c>
      <c r="H5978">
        <v>37.67</v>
      </c>
      <c r="I5978">
        <v>226020</v>
      </c>
      <c r="J5978" t="s">
        <v>86</v>
      </c>
      <c r="K5978">
        <v>5.18440015054904E-2</v>
      </c>
      <c r="L5978">
        <v>5.1844000000000001</v>
      </c>
      <c r="M5978" t="s">
        <v>82</v>
      </c>
    </row>
    <row r="5979" spans="1:13">
      <c r="A5979" t="s">
        <v>3642</v>
      </c>
      <c r="B5979" t="s">
        <v>3643</v>
      </c>
      <c r="C5979" t="str">
        <f>TEXT(D5979, "mmm")</f>
        <v>May</v>
      </c>
      <c r="D5979" s="1">
        <v>45426</v>
      </c>
      <c r="E5979" t="s">
        <v>3645</v>
      </c>
      <c r="F5979" t="s">
        <v>101</v>
      </c>
      <c r="G5979">
        <v>6000</v>
      </c>
      <c r="H5979">
        <v>37.67</v>
      </c>
      <c r="I5979">
        <v>226020</v>
      </c>
      <c r="J5979" t="s">
        <v>86</v>
      </c>
      <c r="K5979">
        <v>5.18440015054904E-2</v>
      </c>
      <c r="L5979">
        <v>5.1844000000000001</v>
      </c>
      <c r="M5979" t="s">
        <v>82</v>
      </c>
    </row>
    <row r="5980" spans="1:13">
      <c r="A5980" t="s">
        <v>3625</v>
      </c>
      <c r="B5980" t="s">
        <v>3626</v>
      </c>
      <c r="C5980" t="str">
        <f>TEXT(D5980, "mmm")</f>
        <v>May</v>
      </c>
      <c r="D5980" s="1">
        <v>45426</v>
      </c>
      <c r="E5980" t="s">
        <v>3646</v>
      </c>
      <c r="F5980" t="s">
        <v>128</v>
      </c>
      <c r="G5980">
        <v>250000</v>
      </c>
      <c r="H5980">
        <v>0.39</v>
      </c>
      <c r="I5980">
        <v>97500</v>
      </c>
      <c r="J5980" t="s">
        <v>86</v>
      </c>
      <c r="K5980">
        <v>-0.15074307227466599</v>
      </c>
      <c r="L5980">
        <v>-15.074299999999999</v>
      </c>
      <c r="M5980" t="s">
        <v>82</v>
      </c>
    </row>
    <row r="5981" spans="1:13">
      <c r="A5981" t="s">
        <v>3625</v>
      </c>
      <c r="B5981" t="s">
        <v>3626</v>
      </c>
      <c r="C5981" t="str">
        <f>TEXT(D5981, "mmm")</f>
        <v>May</v>
      </c>
      <c r="D5981" s="1">
        <v>45426</v>
      </c>
      <c r="E5981" t="s">
        <v>3647</v>
      </c>
      <c r="F5981" t="s">
        <v>80</v>
      </c>
      <c r="G5981">
        <v>62500</v>
      </c>
      <c r="H5981">
        <v>0.39</v>
      </c>
      <c r="I5981">
        <v>24375</v>
      </c>
      <c r="J5981" t="s">
        <v>81</v>
      </c>
      <c r="K5981">
        <v>-0.15074307227466599</v>
      </c>
      <c r="L5981">
        <v>-15.074299999999999</v>
      </c>
      <c r="M5981" t="s">
        <v>82</v>
      </c>
    </row>
    <row r="5982" spans="1:13">
      <c r="A5982" t="s">
        <v>3648</v>
      </c>
      <c r="B5982" t="s">
        <v>3649</v>
      </c>
      <c r="C5982" t="str">
        <f>TEXT(D5982, "mmm")</f>
        <v>May</v>
      </c>
      <c r="D5982" s="1">
        <v>45426</v>
      </c>
      <c r="E5982" t="s">
        <v>3650</v>
      </c>
      <c r="F5982" t="s">
        <v>80</v>
      </c>
      <c r="G5982">
        <v>1600</v>
      </c>
      <c r="H5982">
        <v>49.5</v>
      </c>
      <c r="I5982">
        <v>79200</v>
      </c>
      <c r="J5982" t="s">
        <v>86</v>
      </c>
      <c r="K5982">
        <v>-1.3057515425720419E-2</v>
      </c>
      <c r="L5982">
        <v>-1.3058000000000001</v>
      </c>
      <c r="M5982" t="s">
        <v>82</v>
      </c>
    </row>
    <row r="5983" spans="1:13">
      <c r="A5983" t="s">
        <v>3651</v>
      </c>
      <c r="B5983" t="s">
        <v>3652</v>
      </c>
      <c r="C5983" t="str">
        <f>TEXT(D5983, "mmm")</f>
        <v>May</v>
      </c>
      <c r="D5983" s="1">
        <v>45426</v>
      </c>
      <c r="E5983" t="s">
        <v>3653</v>
      </c>
      <c r="F5983" t="s">
        <v>128</v>
      </c>
      <c r="G5983">
        <v>22000</v>
      </c>
      <c r="H5983">
        <v>92.68</v>
      </c>
      <c r="I5983">
        <v>2038960</v>
      </c>
      <c r="J5983" t="s">
        <v>86</v>
      </c>
      <c r="K5983">
        <v>-2.4589294352666768E-2</v>
      </c>
      <c r="L5983">
        <v>-2.4588999999999999</v>
      </c>
      <c r="M5983" t="s">
        <v>82</v>
      </c>
    </row>
    <row r="5984" spans="1:13">
      <c r="A5984" t="s">
        <v>1668</v>
      </c>
      <c r="B5984" t="s">
        <v>1669</v>
      </c>
      <c r="C5984" t="str">
        <f>TEXT(D5984, "mmm")</f>
        <v>May</v>
      </c>
      <c r="D5984" s="1">
        <v>45426</v>
      </c>
      <c r="E5984" t="s">
        <v>1739</v>
      </c>
      <c r="F5984" t="s">
        <v>80</v>
      </c>
      <c r="G5984">
        <v>1000</v>
      </c>
      <c r="H5984">
        <v>20.07</v>
      </c>
      <c r="I5984">
        <v>20070</v>
      </c>
      <c r="J5984" t="s">
        <v>81</v>
      </c>
      <c r="K5984">
        <v>0</v>
      </c>
      <c r="L5984">
        <v>0</v>
      </c>
      <c r="M5984" t="s">
        <v>82</v>
      </c>
    </row>
    <row r="5985" spans="1:13">
      <c r="A5985" t="s">
        <v>2296</v>
      </c>
      <c r="B5985" t="s">
        <v>2297</v>
      </c>
      <c r="C5985" t="str">
        <f>TEXT(D5985, "mmm")</f>
        <v>May</v>
      </c>
      <c r="D5985" s="1">
        <v>45426</v>
      </c>
      <c r="E5985" t="s">
        <v>2298</v>
      </c>
      <c r="F5985" t="s">
        <v>80</v>
      </c>
      <c r="G5985">
        <v>10000</v>
      </c>
      <c r="H5985">
        <v>3.4</v>
      </c>
      <c r="I5985">
        <v>34000</v>
      </c>
      <c r="J5985" t="s">
        <v>81</v>
      </c>
      <c r="K5985">
        <v>-7.8787877036410769E-2</v>
      </c>
      <c r="L5985">
        <v>-7.8788</v>
      </c>
      <c r="M5985" t="s">
        <v>82</v>
      </c>
    </row>
    <row r="5986" spans="1:13">
      <c r="A5986" t="s">
        <v>3555</v>
      </c>
      <c r="B5986" t="s">
        <v>3556</v>
      </c>
      <c r="C5986" t="str">
        <f>TEXT(D5986, "mmm")</f>
        <v>May</v>
      </c>
      <c r="D5986" s="1">
        <v>45426</v>
      </c>
      <c r="E5986" t="s">
        <v>3654</v>
      </c>
      <c r="F5986" t="s">
        <v>118</v>
      </c>
      <c r="G5986">
        <v>30000</v>
      </c>
      <c r="H5986">
        <v>5.86</v>
      </c>
      <c r="I5986">
        <v>175800</v>
      </c>
      <c r="J5986" t="s">
        <v>86</v>
      </c>
      <c r="K5986">
        <v>0.14738804891317159</v>
      </c>
      <c r="L5986">
        <v>14.738799999999999</v>
      </c>
      <c r="M5986" t="s">
        <v>82</v>
      </c>
    </row>
    <row r="5987" spans="1:13">
      <c r="A5987" t="s">
        <v>3655</v>
      </c>
      <c r="B5987" t="s">
        <v>3656</v>
      </c>
      <c r="C5987" t="str">
        <f>TEXT(D5987, "mmm")</f>
        <v>May</v>
      </c>
      <c r="D5987" s="1">
        <v>45426</v>
      </c>
      <c r="E5987" t="s">
        <v>3657</v>
      </c>
      <c r="F5987" t="s">
        <v>118</v>
      </c>
      <c r="G5987">
        <v>1900</v>
      </c>
      <c r="H5987">
        <v>52.41</v>
      </c>
      <c r="I5987">
        <v>99579</v>
      </c>
      <c r="J5987" t="s">
        <v>81</v>
      </c>
      <c r="K5987">
        <v>-8.4407308642777568E-2</v>
      </c>
      <c r="L5987">
        <v>-8.4406999999999996</v>
      </c>
      <c r="M5987" t="s">
        <v>82</v>
      </c>
    </row>
    <row r="5988" spans="1:13">
      <c r="A5988" t="s">
        <v>3658</v>
      </c>
      <c r="B5988" t="s">
        <v>3659</v>
      </c>
      <c r="C5988" t="str">
        <f>TEXT(D5988, "mmm")</f>
        <v>May</v>
      </c>
      <c r="D5988" s="1">
        <v>45426</v>
      </c>
      <c r="E5988" t="s">
        <v>3660</v>
      </c>
      <c r="F5988" t="s">
        <v>80</v>
      </c>
      <c r="G5988">
        <v>1100</v>
      </c>
      <c r="H5988">
        <v>9.11</v>
      </c>
      <c r="I5988">
        <v>10021</v>
      </c>
      <c r="J5988" t="s">
        <v>81</v>
      </c>
      <c r="K5988">
        <v>-4.3763632768624161E-3</v>
      </c>
      <c r="L5988">
        <v>-0.43759999999999999</v>
      </c>
      <c r="M5988" t="s">
        <v>82</v>
      </c>
    </row>
    <row r="5989" spans="1:13">
      <c r="A5989" t="s">
        <v>3625</v>
      </c>
      <c r="B5989" t="s">
        <v>3626</v>
      </c>
      <c r="C5989" t="str">
        <f>TEXT(D5989, "mmm")</f>
        <v>May</v>
      </c>
      <c r="D5989" s="1">
        <v>45426</v>
      </c>
      <c r="E5989" t="s">
        <v>3661</v>
      </c>
      <c r="F5989" t="s">
        <v>80</v>
      </c>
      <c r="G5989">
        <v>75000</v>
      </c>
      <c r="H5989">
        <v>0.39</v>
      </c>
      <c r="I5989">
        <v>29250</v>
      </c>
      <c r="J5989" t="s">
        <v>86</v>
      </c>
      <c r="K5989">
        <v>-0.15074307227466599</v>
      </c>
      <c r="L5989">
        <v>-15.074299999999999</v>
      </c>
      <c r="M5989" t="s">
        <v>82</v>
      </c>
    </row>
    <row r="5990" spans="1:13">
      <c r="A5990" t="s">
        <v>3662</v>
      </c>
      <c r="B5990" t="s">
        <v>3663</v>
      </c>
      <c r="C5990" t="str">
        <f>TEXT(D5990, "mmm")</f>
        <v>May</v>
      </c>
      <c r="D5990" s="1">
        <v>45426</v>
      </c>
      <c r="E5990" t="s">
        <v>1788</v>
      </c>
      <c r="F5990" t="s">
        <v>80</v>
      </c>
      <c r="G5990">
        <v>2893</v>
      </c>
      <c r="H5990">
        <v>13.23</v>
      </c>
      <c r="I5990">
        <v>38274.39</v>
      </c>
      <c r="J5990" t="s">
        <v>81</v>
      </c>
      <c r="K5990">
        <v>4.1973468190466878E-2</v>
      </c>
      <c r="L5990">
        <v>4.1973000000000003</v>
      </c>
      <c r="M5990" t="s">
        <v>82</v>
      </c>
    </row>
    <row r="5991" spans="1:13">
      <c r="A5991" t="s">
        <v>1581</v>
      </c>
      <c r="B5991" t="s">
        <v>1582</v>
      </c>
      <c r="C5991" t="str">
        <f>TEXT(D5991, "mmm")</f>
        <v>May</v>
      </c>
      <c r="D5991" s="1">
        <v>45426</v>
      </c>
      <c r="E5991" t="s">
        <v>3664</v>
      </c>
      <c r="F5991" t="s">
        <v>80</v>
      </c>
      <c r="G5991">
        <v>842</v>
      </c>
      <c r="H5991">
        <v>48.05</v>
      </c>
      <c r="I5991">
        <v>40458.1</v>
      </c>
      <c r="J5991" t="s">
        <v>86</v>
      </c>
      <c r="K5991">
        <v>-3.3636561763561668E-2</v>
      </c>
      <c r="L5991">
        <v>-3.3637000000000001</v>
      </c>
      <c r="M5991" t="s">
        <v>82</v>
      </c>
    </row>
    <row r="5992" spans="1:13">
      <c r="A5992" t="s">
        <v>3504</v>
      </c>
      <c r="B5992" t="s">
        <v>3505</v>
      </c>
      <c r="C5992" t="str">
        <f>TEXT(D5992, "mmm")</f>
        <v>May</v>
      </c>
      <c r="D5992" s="1">
        <v>45426</v>
      </c>
      <c r="E5992" t="s">
        <v>3665</v>
      </c>
      <c r="F5992" t="s">
        <v>80</v>
      </c>
      <c r="G5992">
        <v>19356</v>
      </c>
      <c r="H5992">
        <v>5.17</v>
      </c>
      <c r="I5992">
        <v>100070.52</v>
      </c>
      <c r="J5992" t="s">
        <v>81</v>
      </c>
      <c r="K5992">
        <v>5.6000041961669973E-2</v>
      </c>
      <c r="L5992">
        <v>5.6</v>
      </c>
      <c r="M5992" t="s">
        <v>82</v>
      </c>
    </row>
    <row r="5993" spans="1:13">
      <c r="A5993" t="s">
        <v>3504</v>
      </c>
      <c r="B5993" t="s">
        <v>3505</v>
      </c>
      <c r="C5993" t="str">
        <f>TEXT(D5993, "mmm")</f>
        <v>May</v>
      </c>
      <c r="D5993" s="1">
        <v>45426</v>
      </c>
      <c r="E5993" t="s">
        <v>3511</v>
      </c>
      <c r="F5993" t="s">
        <v>217</v>
      </c>
      <c r="G5993">
        <v>150000</v>
      </c>
      <c r="H5993">
        <v>5.12</v>
      </c>
      <c r="I5993">
        <v>768000</v>
      </c>
      <c r="J5993" t="s">
        <v>86</v>
      </c>
      <c r="K5993">
        <v>5.6000041961669973E-2</v>
      </c>
      <c r="L5993">
        <v>5.6</v>
      </c>
      <c r="M5993" t="s">
        <v>82</v>
      </c>
    </row>
    <row r="5994" spans="1:13">
      <c r="A5994" t="s">
        <v>2473</v>
      </c>
      <c r="B5994" t="s">
        <v>2474</v>
      </c>
      <c r="C5994" t="str">
        <f>TEXT(D5994, "mmm")</f>
        <v>May</v>
      </c>
      <c r="D5994" s="1">
        <v>45426</v>
      </c>
      <c r="E5994" t="s">
        <v>2475</v>
      </c>
      <c r="F5994" t="s">
        <v>80</v>
      </c>
      <c r="G5994">
        <v>500000</v>
      </c>
      <c r="H5994">
        <v>0.09</v>
      </c>
      <c r="I5994">
        <v>45000</v>
      </c>
      <c r="J5994" t="s">
        <v>81</v>
      </c>
      <c r="K5994">
        <v>0.13568296184303219</v>
      </c>
      <c r="L5994">
        <v>13.568300000000001</v>
      </c>
      <c r="M5994" t="s">
        <v>82</v>
      </c>
    </row>
    <row r="5995" spans="1:13">
      <c r="A5995" t="s">
        <v>2531</v>
      </c>
      <c r="B5995" t="s">
        <v>2532</v>
      </c>
      <c r="C5995" t="str">
        <f>TEXT(D5995, "mmm")</f>
        <v>May</v>
      </c>
      <c r="D5995" s="1">
        <v>45426</v>
      </c>
      <c r="E5995" t="s">
        <v>2533</v>
      </c>
      <c r="F5995" t="s">
        <v>80</v>
      </c>
      <c r="G5995">
        <v>25000</v>
      </c>
      <c r="H5995">
        <v>14.59</v>
      </c>
      <c r="I5995">
        <v>364750</v>
      </c>
      <c r="J5995" t="s">
        <v>86</v>
      </c>
      <c r="K5995">
        <v>8.4566652461242509E-2</v>
      </c>
      <c r="L5995">
        <v>8.4566999999999997</v>
      </c>
      <c r="M5995" t="s">
        <v>82</v>
      </c>
    </row>
    <row r="5996" spans="1:13">
      <c r="A5996" t="s">
        <v>3666</v>
      </c>
      <c r="B5996" t="s">
        <v>3667</v>
      </c>
      <c r="C5996" t="str">
        <f>TEXT(D5996, "mmm")</f>
        <v>May</v>
      </c>
      <c r="D5996" s="1">
        <v>45426</v>
      </c>
      <c r="E5996" t="s">
        <v>3668</v>
      </c>
      <c r="F5996" t="s">
        <v>80</v>
      </c>
      <c r="G5996">
        <v>2149</v>
      </c>
      <c r="H5996">
        <v>278.95999999999998</v>
      </c>
      <c r="I5996">
        <v>599485.03999999992</v>
      </c>
      <c r="J5996" t="s">
        <v>86</v>
      </c>
      <c r="K5996">
        <v>-5.7284883560170703E-2</v>
      </c>
      <c r="L5996">
        <v>-5.7285000000000004</v>
      </c>
      <c r="M5996" t="s">
        <v>82</v>
      </c>
    </row>
    <row r="5997" spans="1:13">
      <c r="A5997" t="s">
        <v>3595</v>
      </c>
      <c r="B5997" t="s">
        <v>3596</v>
      </c>
      <c r="C5997" t="str">
        <f>TEXT(D5997, "mmm")</f>
        <v>May</v>
      </c>
      <c r="D5997" s="1">
        <v>45426</v>
      </c>
      <c r="E5997" t="s">
        <v>3597</v>
      </c>
      <c r="F5997" t="s">
        <v>80</v>
      </c>
      <c r="G5997">
        <v>25000</v>
      </c>
      <c r="H5997">
        <v>1.49</v>
      </c>
      <c r="I5997">
        <v>37250</v>
      </c>
      <c r="J5997" t="s">
        <v>81</v>
      </c>
      <c r="K5997">
        <v>0.25174827098590002</v>
      </c>
      <c r="L5997">
        <v>25.174800000000001</v>
      </c>
      <c r="M5997" t="s">
        <v>82</v>
      </c>
    </row>
    <row r="5998" spans="1:13">
      <c r="A5998" t="s">
        <v>3598</v>
      </c>
      <c r="B5998" t="s">
        <v>3599</v>
      </c>
      <c r="C5998" t="str">
        <f>TEXT(D5998, "mmm")</f>
        <v>May</v>
      </c>
      <c r="D5998" s="1">
        <v>45426</v>
      </c>
      <c r="E5998" t="s">
        <v>3600</v>
      </c>
      <c r="F5998" t="s">
        <v>222</v>
      </c>
      <c r="G5998">
        <v>10000</v>
      </c>
      <c r="H5998">
        <v>41.43</v>
      </c>
      <c r="I5998">
        <v>414300</v>
      </c>
      <c r="J5998" t="s">
        <v>81</v>
      </c>
      <c r="K5998">
        <v>9.5181408114723309E-2</v>
      </c>
      <c r="L5998">
        <v>9.5181000000000004</v>
      </c>
      <c r="M5998" t="s">
        <v>82</v>
      </c>
    </row>
    <row r="5999" spans="1:13">
      <c r="A5999" t="s">
        <v>1048</v>
      </c>
      <c r="B5999" t="s">
        <v>1049</v>
      </c>
      <c r="C5999" t="str">
        <f>TEXT(D5999, "mmm")</f>
        <v>May</v>
      </c>
      <c r="D5999" s="1">
        <v>45426</v>
      </c>
      <c r="E5999" t="s">
        <v>3669</v>
      </c>
      <c r="F5999" t="s">
        <v>118</v>
      </c>
      <c r="G5999">
        <v>16200</v>
      </c>
      <c r="H5999">
        <v>12.43</v>
      </c>
      <c r="I5999">
        <v>201366</v>
      </c>
      <c r="J5999" t="s">
        <v>81</v>
      </c>
      <c r="K5999">
        <v>-7.4662495040123567E-2</v>
      </c>
      <c r="L5999">
        <v>-7.4661999999999997</v>
      </c>
      <c r="M5999" t="s">
        <v>82</v>
      </c>
    </row>
    <row r="6000" spans="1:13">
      <c r="A6000" t="s">
        <v>2590</v>
      </c>
      <c r="B6000" t="s">
        <v>2591</v>
      </c>
      <c r="C6000" t="str">
        <f>TEXT(D6000, "mmm")</f>
        <v>May</v>
      </c>
      <c r="D6000" s="1">
        <v>45426</v>
      </c>
      <c r="E6000" t="s">
        <v>3670</v>
      </c>
      <c r="F6000" t="s">
        <v>118</v>
      </c>
      <c r="G6000">
        <v>3188</v>
      </c>
      <c r="H6000">
        <v>15.68</v>
      </c>
      <c r="I6000">
        <v>49987.839999999997</v>
      </c>
      <c r="J6000" t="s">
        <v>81</v>
      </c>
      <c r="K6000">
        <v>-1.463107455494439E-2</v>
      </c>
      <c r="L6000">
        <v>-1.4631000000000001</v>
      </c>
      <c r="M6000" t="s">
        <v>82</v>
      </c>
    </row>
    <row r="6001" spans="1:13">
      <c r="A6001" t="s">
        <v>3671</v>
      </c>
      <c r="B6001" t="s">
        <v>3672</v>
      </c>
      <c r="C6001" t="str">
        <f>TEXT(D6001, "mmm")</f>
        <v>May</v>
      </c>
      <c r="D6001" s="1">
        <v>45426</v>
      </c>
      <c r="E6001" t="s">
        <v>3673</v>
      </c>
      <c r="F6001" t="s">
        <v>217</v>
      </c>
      <c r="G6001">
        <v>10000</v>
      </c>
      <c r="H6001">
        <v>12.07</v>
      </c>
      <c r="I6001">
        <v>120700</v>
      </c>
      <c r="J6001" t="s">
        <v>86</v>
      </c>
      <c r="K6001">
        <v>2.9268380111116429E-2</v>
      </c>
      <c r="L6001">
        <v>2.9268000000000001</v>
      </c>
      <c r="M6001" t="s">
        <v>82</v>
      </c>
    </row>
    <row r="6002" spans="1:13">
      <c r="A6002" t="s">
        <v>2769</v>
      </c>
      <c r="B6002" t="s">
        <v>2770</v>
      </c>
      <c r="C6002" t="str">
        <f>TEXT(D6002, "mmm")</f>
        <v>May</v>
      </c>
      <c r="D6002" s="1">
        <v>45426</v>
      </c>
      <c r="E6002" t="s">
        <v>3674</v>
      </c>
      <c r="F6002" t="s">
        <v>128</v>
      </c>
      <c r="G6002">
        <v>17598</v>
      </c>
      <c r="H6002">
        <v>4.62</v>
      </c>
      <c r="I6002">
        <v>81302.759999999995</v>
      </c>
      <c r="J6002" t="s">
        <v>81</v>
      </c>
      <c r="K6002">
        <v>8.102347757030226E-2</v>
      </c>
      <c r="L6002">
        <v>8.1022999999999996</v>
      </c>
      <c r="M6002" t="s">
        <v>82</v>
      </c>
    </row>
    <row r="6003" spans="1:13">
      <c r="A6003" t="s">
        <v>2959</v>
      </c>
      <c r="B6003" t="s">
        <v>2960</v>
      </c>
      <c r="C6003" t="str">
        <f>TEXT(D6003, "mmm")</f>
        <v>May</v>
      </c>
      <c r="D6003" s="1">
        <v>45426</v>
      </c>
      <c r="E6003" t="s">
        <v>2962</v>
      </c>
      <c r="F6003" t="s">
        <v>101</v>
      </c>
      <c r="G6003">
        <v>928114</v>
      </c>
      <c r="H6003">
        <v>3.2</v>
      </c>
      <c r="I6003">
        <v>2969964.8</v>
      </c>
      <c r="J6003" t="s">
        <v>86</v>
      </c>
      <c r="K6003">
        <v>-0.22807016198520411</v>
      </c>
      <c r="L6003">
        <v>-22.806999999999999</v>
      </c>
      <c r="M6003" t="s">
        <v>82</v>
      </c>
    </row>
    <row r="6004" spans="1:13">
      <c r="A6004" t="s">
        <v>2959</v>
      </c>
      <c r="B6004" t="s">
        <v>2960</v>
      </c>
      <c r="C6004" t="str">
        <f>TEXT(D6004, "mmm")</f>
        <v>May</v>
      </c>
      <c r="D6004" s="1">
        <v>45426</v>
      </c>
      <c r="E6004" t="s">
        <v>2961</v>
      </c>
      <c r="F6004" t="s">
        <v>101</v>
      </c>
      <c r="G6004">
        <v>928114</v>
      </c>
      <c r="H6004">
        <v>3.2</v>
      </c>
      <c r="I6004">
        <v>2969964.8</v>
      </c>
      <c r="J6004" t="s">
        <v>86</v>
      </c>
      <c r="K6004">
        <v>-0.22807016198520411</v>
      </c>
      <c r="L6004">
        <v>-22.806999999999999</v>
      </c>
      <c r="M6004" t="s">
        <v>82</v>
      </c>
    </row>
    <row r="6005" spans="1:13">
      <c r="A6005" t="s">
        <v>2123</v>
      </c>
      <c r="B6005" t="s">
        <v>2124</v>
      </c>
      <c r="C6005" t="str">
        <f>TEXT(D6005, "mmm")</f>
        <v>May</v>
      </c>
      <c r="D6005" s="1">
        <v>45426</v>
      </c>
      <c r="E6005" t="s">
        <v>3675</v>
      </c>
      <c r="F6005" t="s">
        <v>118</v>
      </c>
      <c r="G6005">
        <v>2250</v>
      </c>
      <c r="H6005">
        <v>5.6</v>
      </c>
      <c r="I6005">
        <v>12600</v>
      </c>
      <c r="J6005" t="s">
        <v>81</v>
      </c>
      <c r="K6005">
        <v>4.9999938503458852E-2</v>
      </c>
      <c r="L6005">
        <v>5</v>
      </c>
      <c r="M6005" t="s">
        <v>82</v>
      </c>
    </row>
    <row r="6006" spans="1:13">
      <c r="A6006" t="s">
        <v>3676</v>
      </c>
      <c r="B6006" t="s">
        <v>3677</v>
      </c>
      <c r="C6006" t="str">
        <f>TEXT(D6006, "mmm")</f>
        <v>May</v>
      </c>
      <c r="D6006" s="1">
        <v>45426</v>
      </c>
      <c r="E6006" t="s">
        <v>3678</v>
      </c>
      <c r="F6006" t="s">
        <v>80</v>
      </c>
      <c r="G6006">
        <v>15000</v>
      </c>
      <c r="H6006">
        <v>2.54</v>
      </c>
      <c r="I6006">
        <v>38100</v>
      </c>
      <c r="J6006" t="s">
        <v>86</v>
      </c>
      <c r="K6006">
        <v>-0.1119691009511244</v>
      </c>
      <c r="L6006">
        <v>-11.196899999999999</v>
      </c>
      <c r="M6006" t="s">
        <v>82</v>
      </c>
    </row>
    <row r="6007" spans="1:13">
      <c r="A6007" t="s">
        <v>1652</v>
      </c>
      <c r="B6007" t="s">
        <v>1653</v>
      </c>
      <c r="C6007" t="str">
        <f>TEXT(D6007, "mmm")</f>
        <v>May</v>
      </c>
      <c r="D6007" s="1">
        <v>45426</v>
      </c>
      <c r="E6007" t="s">
        <v>1654</v>
      </c>
      <c r="F6007" t="s">
        <v>80</v>
      </c>
      <c r="G6007">
        <v>9800</v>
      </c>
      <c r="H6007">
        <v>10.54</v>
      </c>
      <c r="I6007">
        <v>103292</v>
      </c>
      <c r="J6007" t="s">
        <v>81</v>
      </c>
      <c r="K6007">
        <v>7.3476676168088728E-2</v>
      </c>
      <c r="L6007">
        <v>7.3476999999999997</v>
      </c>
      <c r="M6007" t="s">
        <v>82</v>
      </c>
    </row>
    <row r="6008" spans="1:13">
      <c r="A6008" t="s">
        <v>3679</v>
      </c>
      <c r="B6008" t="s">
        <v>3680</v>
      </c>
      <c r="C6008" t="str">
        <f>TEXT(D6008, "mmm")</f>
        <v>May</v>
      </c>
      <c r="D6008" s="1">
        <v>45426</v>
      </c>
      <c r="E6008" t="s">
        <v>3681</v>
      </c>
      <c r="F6008" t="s">
        <v>128</v>
      </c>
      <c r="G6008">
        <v>4500</v>
      </c>
      <c r="H6008">
        <v>2.23</v>
      </c>
      <c r="I6008">
        <v>10035</v>
      </c>
      <c r="J6008" t="s">
        <v>81</v>
      </c>
      <c r="K6008">
        <v>-9.0909002241026382E-3</v>
      </c>
      <c r="L6008">
        <v>-0.90910000000000002</v>
      </c>
      <c r="M6008" t="s">
        <v>82</v>
      </c>
    </row>
    <row r="6009" spans="1:13">
      <c r="A6009" t="s">
        <v>3682</v>
      </c>
      <c r="B6009" t="s">
        <v>3683</v>
      </c>
      <c r="C6009" t="str">
        <f>TEXT(D6009, "mmm")</f>
        <v>May</v>
      </c>
      <c r="D6009" s="1">
        <v>45426</v>
      </c>
      <c r="E6009" t="s">
        <v>3684</v>
      </c>
      <c r="F6009" t="s">
        <v>80</v>
      </c>
      <c r="G6009">
        <v>297619</v>
      </c>
      <c r="H6009">
        <v>0.91</v>
      </c>
      <c r="I6009">
        <v>270833.28999999998</v>
      </c>
      <c r="J6009" t="s">
        <v>81</v>
      </c>
      <c r="K6009">
        <v>-0.34994205572176412</v>
      </c>
      <c r="L6009">
        <v>-34.994199999999999</v>
      </c>
      <c r="M6009" t="s">
        <v>82</v>
      </c>
    </row>
    <row r="6010" spans="1:13">
      <c r="A6010" t="s">
        <v>1606</v>
      </c>
      <c r="B6010" t="s">
        <v>1607</v>
      </c>
      <c r="C6010" t="str">
        <f>TEXT(D6010, "mmm")</f>
        <v>May</v>
      </c>
      <c r="D6010" s="1">
        <v>45427</v>
      </c>
      <c r="E6010" t="s">
        <v>1620</v>
      </c>
      <c r="F6010" t="s">
        <v>251</v>
      </c>
      <c r="G6010">
        <v>2000000</v>
      </c>
      <c r="H6010">
        <v>6.01</v>
      </c>
      <c r="I6010">
        <v>12020000</v>
      </c>
      <c r="J6010" t="s">
        <v>86</v>
      </c>
      <c r="K6010">
        <v>-2.317878598837686E-2</v>
      </c>
      <c r="L6010">
        <v>-2.3178999999999998</v>
      </c>
      <c r="M6010" t="s">
        <v>82</v>
      </c>
    </row>
    <row r="6011" spans="1:13">
      <c r="A6011" t="s">
        <v>3316</v>
      </c>
      <c r="B6011" t="s">
        <v>3317</v>
      </c>
      <c r="C6011" t="str">
        <f>TEXT(D6011, "mmm")</f>
        <v>May</v>
      </c>
      <c r="D6011" s="1">
        <v>45427</v>
      </c>
      <c r="E6011" t="s">
        <v>3685</v>
      </c>
      <c r="F6011" t="s">
        <v>118</v>
      </c>
      <c r="G6011">
        <v>31067</v>
      </c>
      <c r="H6011">
        <v>3.15</v>
      </c>
      <c r="I6011">
        <v>97861.05</v>
      </c>
      <c r="J6011" t="s">
        <v>81</v>
      </c>
      <c r="K6011">
        <v>-3.9432175707117878E-2</v>
      </c>
      <c r="L6011">
        <v>-3.9432</v>
      </c>
      <c r="M6011" t="s">
        <v>82</v>
      </c>
    </row>
    <row r="6012" spans="1:13">
      <c r="A6012" t="s">
        <v>133</v>
      </c>
      <c r="B6012" t="s">
        <v>134</v>
      </c>
      <c r="C6012" t="str">
        <f>TEXT(D6012, "mmm")</f>
        <v>May</v>
      </c>
      <c r="D6012" s="1">
        <v>45427</v>
      </c>
      <c r="E6012" t="s">
        <v>100</v>
      </c>
      <c r="F6012" t="s">
        <v>101</v>
      </c>
      <c r="G6012">
        <v>7265</v>
      </c>
      <c r="H6012">
        <v>10.28</v>
      </c>
      <c r="I6012">
        <v>74684.2</v>
      </c>
      <c r="J6012" t="s">
        <v>81</v>
      </c>
      <c r="K6012">
        <v>9.7081478950000744E-4</v>
      </c>
      <c r="L6012">
        <v>9.7100000000000006E-2</v>
      </c>
      <c r="M6012" t="s">
        <v>82</v>
      </c>
    </row>
    <row r="6013" spans="1:13">
      <c r="A6013" t="s">
        <v>133</v>
      </c>
      <c r="B6013" t="s">
        <v>134</v>
      </c>
      <c r="C6013" t="str">
        <f>TEXT(D6013, "mmm")</f>
        <v>May</v>
      </c>
      <c r="D6013" s="1">
        <v>45427</v>
      </c>
      <c r="E6013" t="s">
        <v>102</v>
      </c>
      <c r="F6013" t="s">
        <v>101</v>
      </c>
      <c r="G6013">
        <v>7265</v>
      </c>
      <c r="H6013">
        <v>10.28</v>
      </c>
      <c r="I6013">
        <v>74684.2</v>
      </c>
      <c r="J6013" t="s">
        <v>81</v>
      </c>
      <c r="K6013">
        <v>9.7081478950000744E-4</v>
      </c>
      <c r="L6013">
        <v>9.7100000000000006E-2</v>
      </c>
      <c r="M6013" t="s">
        <v>82</v>
      </c>
    </row>
    <row r="6014" spans="1:13">
      <c r="A6014" t="s">
        <v>3686</v>
      </c>
      <c r="B6014" t="s">
        <v>3687</v>
      </c>
      <c r="C6014" t="str">
        <f>TEXT(D6014, "mmm")</f>
        <v>May</v>
      </c>
      <c r="D6014" s="1">
        <v>45427</v>
      </c>
      <c r="E6014" t="s">
        <v>3688</v>
      </c>
      <c r="F6014" t="s">
        <v>118</v>
      </c>
      <c r="G6014">
        <v>25724</v>
      </c>
      <c r="H6014">
        <v>0.87</v>
      </c>
      <c r="I6014">
        <v>22379.88</v>
      </c>
      <c r="J6014" t="s">
        <v>86</v>
      </c>
      <c r="K6014">
        <v>0.1590908622938749</v>
      </c>
      <c r="L6014">
        <v>15.9091</v>
      </c>
      <c r="M6014" t="s">
        <v>82</v>
      </c>
    </row>
    <row r="6015" spans="1:13">
      <c r="A6015" t="s">
        <v>1789</v>
      </c>
      <c r="B6015" t="s">
        <v>1790</v>
      </c>
      <c r="C6015" t="str">
        <f>TEXT(D6015, "mmm")</f>
        <v>May</v>
      </c>
      <c r="D6015" s="1">
        <v>45427</v>
      </c>
      <c r="E6015" t="s">
        <v>3689</v>
      </c>
      <c r="F6015" t="s">
        <v>80</v>
      </c>
      <c r="G6015">
        <v>2650</v>
      </c>
      <c r="H6015">
        <v>19.18</v>
      </c>
      <c r="I6015">
        <v>50827</v>
      </c>
      <c r="J6015" t="s">
        <v>81</v>
      </c>
      <c r="K6015">
        <v>-3.8703088870919562E-2</v>
      </c>
      <c r="L6015">
        <v>-3.8702999999999999</v>
      </c>
      <c r="M6015" t="s">
        <v>82</v>
      </c>
    </row>
    <row r="6016" spans="1:13">
      <c r="A6016" t="s">
        <v>3617</v>
      </c>
      <c r="B6016" t="s">
        <v>3618</v>
      </c>
      <c r="C6016" t="str">
        <f>TEXT(D6016, "mmm")</f>
        <v>May</v>
      </c>
      <c r="D6016" s="1">
        <v>45427</v>
      </c>
      <c r="E6016" t="s">
        <v>3619</v>
      </c>
      <c r="F6016" t="s">
        <v>101</v>
      </c>
      <c r="G6016">
        <v>3322</v>
      </c>
      <c r="H6016">
        <v>15.3</v>
      </c>
      <c r="I6016">
        <v>50826.600000000013</v>
      </c>
      <c r="J6016" t="s">
        <v>81</v>
      </c>
      <c r="K6016">
        <v>-2.712936797589327E-2</v>
      </c>
      <c r="L6016">
        <v>-2.7128999999999999</v>
      </c>
      <c r="M6016" t="s">
        <v>82</v>
      </c>
    </row>
    <row r="6017" spans="1:13">
      <c r="A6017" t="s">
        <v>3617</v>
      </c>
      <c r="B6017" t="s">
        <v>3618</v>
      </c>
      <c r="C6017" t="str">
        <f>TEXT(D6017, "mmm")</f>
        <v>May</v>
      </c>
      <c r="D6017" s="1">
        <v>45427</v>
      </c>
      <c r="E6017" t="s">
        <v>3619</v>
      </c>
      <c r="F6017" t="s">
        <v>101</v>
      </c>
      <c r="G6017">
        <v>1549</v>
      </c>
      <c r="H6017">
        <v>15</v>
      </c>
      <c r="I6017">
        <v>23235</v>
      </c>
      <c r="J6017" t="s">
        <v>81</v>
      </c>
      <c r="K6017">
        <v>-2.712936797589327E-2</v>
      </c>
      <c r="L6017">
        <v>-2.7128999999999999</v>
      </c>
      <c r="M6017" t="s">
        <v>82</v>
      </c>
    </row>
    <row r="6018" spans="1:13">
      <c r="A6018" t="s">
        <v>1578</v>
      </c>
      <c r="B6018" t="s">
        <v>1579</v>
      </c>
      <c r="C6018" t="str">
        <f>TEXT(D6018, "mmm")</f>
        <v>May</v>
      </c>
      <c r="D6018" s="1">
        <v>45427</v>
      </c>
      <c r="E6018" t="s">
        <v>3690</v>
      </c>
      <c r="F6018" t="s">
        <v>118</v>
      </c>
      <c r="G6018">
        <v>1353.87</v>
      </c>
      <c r="H6018">
        <v>37.25</v>
      </c>
      <c r="I6018">
        <v>50431.657499999987</v>
      </c>
      <c r="J6018" t="s">
        <v>81</v>
      </c>
      <c r="K6018">
        <v>-4.0558500901323069E-2</v>
      </c>
      <c r="L6018">
        <v>-4.0559000000000003</v>
      </c>
      <c r="M6018" t="s">
        <v>82</v>
      </c>
    </row>
    <row r="6019" spans="1:13">
      <c r="A6019" t="s">
        <v>1742</v>
      </c>
      <c r="B6019" t="s">
        <v>1743</v>
      </c>
      <c r="C6019" t="str">
        <f>TEXT(D6019, "mmm")</f>
        <v>May</v>
      </c>
      <c r="D6019" s="1">
        <v>45427</v>
      </c>
      <c r="E6019" t="s">
        <v>110</v>
      </c>
      <c r="F6019" t="s">
        <v>101</v>
      </c>
      <c r="G6019">
        <v>8000</v>
      </c>
      <c r="H6019">
        <v>23.93</v>
      </c>
      <c r="I6019">
        <v>191440</v>
      </c>
      <c r="J6019" t="s">
        <v>81</v>
      </c>
      <c r="K6019">
        <v>-8.2203355350026763E-3</v>
      </c>
      <c r="L6019">
        <v>-0.82199999999999995</v>
      </c>
      <c r="M6019" t="s">
        <v>82</v>
      </c>
    </row>
    <row r="6020" spans="1:13">
      <c r="A6020" t="s">
        <v>1742</v>
      </c>
      <c r="B6020" t="s">
        <v>1743</v>
      </c>
      <c r="C6020" t="str">
        <f>TEXT(D6020, "mmm")</f>
        <v>May</v>
      </c>
      <c r="D6020" s="1">
        <v>45427</v>
      </c>
      <c r="E6020" t="s">
        <v>111</v>
      </c>
      <c r="F6020" t="s">
        <v>101</v>
      </c>
      <c r="G6020">
        <v>8000</v>
      </c>
      <c r="H6020">
        <v>23.93</v>
      </c>
      <c r="I6020">
        <v>191440</v>
      </c>
      <c r="J6020" t="s">
        <v>81</v>
      </c>
      <c r="K6020">
        <v>-8.2203355350026763E-3</v>
      </c>
      <c r="L6020">
        <v>-0.82199999999999995</v>
      </c>
      <c r="M6020" t="s">
        <v>82</v>
      </c>
    </row>
    <row r="6021" spans="1:13">
      <c r="A6021" t="s">
        <v>1742</v>
      </c>
      <c r="B6021" t="s">
        <v>1743</v>
      </c>
      <c r="C6021" t="str">
        <f>TEXT(D6021, "mmm")</f>
        <v>May</v>
      </c>
      <c r="D6021" s="1">
        <v>45427</v>
      </c>
      <c r="E6021" t="s">
        <v>109</v>
      </c>
      <c r="F6021" t="s">
        <v>101</v>
      </c>
      <c r="G6021">
        <v>8000</v>
      </c>
      <c r="H6021">
        <v>23.93</v>
      </c>
      <c r="I6021">
        <v>191440</v>
      </c>
      <c r="J6021" t="s">
        <v>81</v>
      </c>
      <c r="K6021">
        <v>-8.2203355350026763E-3</v>
      </c>
      <c r="L6021">
        <v>-0.82199999999999995</v>
      </c>
      <c r="M6021" t="s">
        <v>82</v>
      </c>
    </row>
    <row r="6022" spans="1:13">
      <c r="A6022" t="s">
        <v>1742</v>
      </c>
      <c r="B6022" t="s">
        <v>1743</v>
      </c>
      <c r="C6022" t="str">
        <f>TEXT(D6022, "mmm")</f>
        <v>May</v>
      </c>
      <c r="D6022" s="1">
        <v>45427</v>
      </c>
      <c r="E6022" t="s">
        <v>110</v>
      </c>
      <c r="F6022" t="s">
        <v>101</v>
      </c>
      <c r="G6022">
        <v>7785</v>
      </c>
      <c r="H6022">
        <v>24.21</v>
      </c>
      <c r="I6022">
        <v>188474.85</v>
      </c>
      <c r="J6022" t="s">
        <v>81</v>
      </c>
      <c r="K6022">
        <v>-8.2203355350026763E-3</v>
      </c>
      <c r="L6022">
        <v>-0.82199999999999995</v>
      </c>
      <c r="M6022" t="s">
        <v>82</v>
      </c>
    </row>
    <row r="6023" spans="1:13">
      <c r="A6023" t="s">
        <v>1742</v>
      </c>
      <c r="B6023" t="s">
        <v>1743</v>
      </c>
      <c r="C6023" t="str">
        <f>TEXT(D6023, "mmm")</f>
        <v>May</v>
      </c>
      <c r="D6023" s="1">
        <v>45427</v>
      </c>
      <c r="E6023" t="s">
        <v>111</v>
      </c>
      <c r="F6023" t="s">
        <v>101</v>
      </c>
      <c r="G6023">
        <v>7785</v>
      </c>
      <c r="H6023">
        <v>24.21</v>
      </c>
      <c r="I6023">
        <v>188474.85</v>
      </c>
      <c r="J6023" t="s">
        <v>81</v>
      </c>
      <c r="K6023">
        <v>-8.2203355350026763E-3</v>
      </c>
      <c r="L6023">
        <v>-0.82199999999999995</v>
      </c>
      <c r="M6023" t="s">
        <v>82</v>
      </c>
    </row>
    <row r="6024" spans="1:13">
      <c r="A6024" t="s">
        <v>1742</v>
      </c>
      <c r="B6024" t="s">
        <v>1743</v>
      </c>
      <c r="C6024" t="str">
        <f>TEXT(D6024, "mmm")</f>
        <v>May</v>
      </c>
      <c r="D6024" s="1">
        <v>45427</v>
      </c>
      <c r="E6024" t="s">
        <v>109</v>
      </c>
      <c r="F6024" t="s">
        <v>101</v>
      </c>
      <c r="G6024">
        <v>7785</v>
      </c>
      <c r="H6024">
        <v>24.21</v>
      </c>
      <c r="I6024">
        <v>188474.85</v>
      </c>
      <c r="J6024" t="s">
        <v>81</v>
      </c>
      <c r="K6024">
        <v>-8.2203355350026763E-3</v>
      </c>
      <c r="L6024">
        <v>-0.82199999999999995</v>
      </c>
      <c r="M6024" t="s">
        <v>82</v>
      </c>
    </row>
    <row r="6025" spans="1:13">
      <c r="A6025" t="s">
        <v>2171</v>
      </c>
      <c r="B6025" t="s">
        <v>2172</v>
      </c>
      <c r="C6025" t="str">
        <f>TEXT(D6025, "mmm")</f>
        <v>May</v>
      </c>
      <c r="D6025" s="1">
        <v>45427</v>
      </c>
      <c r="E6025" t="s">
        <v>2434</v>
      </c>
      <c r="F6025" t="s">
        <v>128</v>
      </c>
      <c r="G6025">
        <v>1450</v>
      </c>
      <c r="H6025">
        <v>8.94</v>
      </c>
      <c r="I6025">
        <v>12963</v>
      </c>
      <c r="J6025" t="s">
        <v>81</v>
      </c>
      <c r="K6025">
        <v>2.2779565343908899E-3</v>
      </c>
      <c r="L6025">
        <v>0.2278</v>
      </c>
      <c r="M6025" t="s">
        <v>82</v>
      </c>
    </row>
    <row r="6026" spans="1:13">
      <c r="A6026" t="s">
        <v>2171</v>
      </c>
      <c r="B6026" t="s">
        <v>2172</v>
      </c>
      <c r="C6026" t="str">
        <f>TEXT(D6026, "mmm")</f>
        <v>May</v>
      </c>
      <c r="D6026" s="1">
        <v>45427</v>
      </c>
      <c r="E6026" t="s">
        <v>2173</v>
      </c>
      <c r="F6026" t="s">
        <v>118</v>
      </c>
      <c r="G6026">
        <v>1141</v>
      </c>
      <c r="H6026">
        <v>8.77</v>
      </c>
      <c r="I6026">
        <v>10006.57</v>
      </c>
      <c r="J6026" t="s">
        <v>81</v>
      </c>
      <c r="K6026">
        <v>2.2779565343908899E-3</v>
      </c>
      <c r="L6026">
        <v>0.2278</v>
      </c>
      <c r="M6026" t="s">
        <v>82</v>
      </c>
    </row>
    <row r="6027" spans="1:13">
      <c r="A6027" t="s">
        <v>3691</v>
      </c>
      <c r="B6027" t="s">
        <v>3692</v>
      </c>
      <c r="C6027" t="str">
        <f>TEXT(D6027, "mmm")</f>
        <v>May</v>
      </c>
      <c r="D6027" s="1">
        <v>45427</v>
      </c>
      <c r="E6027" t="s">
        <v>3693</v>
      </c>
      <c r="F6027" t="s">
        <v>80</v>
      </c>
      <c r="G6027">
        <v>300</v>
      </c>
      <c r="H6027">
        <v>182.06</v>
      </c>
      <c r="I6027">
        <v>54618</v>
      </c>
      <c r="J6027" t="s">
        <v>86</v>
      </c>
      <c r="K6027">
        <v>-3.0215427919375588E-3</v>
      </c>
      <c r="L6027">
        <v>-0.30220000000000002</v>
      </c>
      <c r="M6027" t="s">
        <v>82</v>
      </c>
    </row>
    <row r="6028" spans="1:13">
      <c r="A6028" t="s">
        <v>103</v>
      </c>
      <c r="B6028" t="s">
        <v>104</v>
      </c>
      <c r="C6028" t="str">
        <f>TEXT(D6028, "mmm")</f>
        <v>May</v>
      </c>
      <c r="D6028" s="1">
        <v>45427</v>
      </c>
      <c r="E6028" t="s">
        <v>102</v>
      </c>
      <c r="F6028" t="s">
        <v>101</v>
      </c>
      <c r="G6028">
        <v>8068</v>
      </c>
      <c r="H6028">
        <v>12</v>
      </c>
      <c r="I6028">
        <v>96816</v>
      </c>
      <c r="J6028" t="s">
        <v>81</v>
      </c>
      <c r="K6028">
        <v>-4.2570892304570562E-2</v>
      </c>
      <c r="L6028">
        <v>-4.2571000000000003</v>
      </c>
      <c r="M6028" t="s">
        <v>82</v>
      </c>
    </row>
    <row r="6029" spans="1:13">
      <c r="A6029" t="s">
        <v>103</v>
      </c>
      <c r="B6029" t="s">
        <v>104</v>
      </c>
      <c r="C6029" t="str">
        <f>TEXT(D6029, "mmm")</f>
        <v>May</v>
      </c>
      <c r="D6029" s="1">
        <v>45427</v>
      </c>
      <c r="E6029" t="s">
        <v>100</v>
      </c>
      <c r="F6029" t="s">
        <v>101</v>
      </c>
      <c r="G6029">
        <v>8068</v>
      </c>
      <c r="H6029">
        <v>12</v>
      </c>
      <c r="I6029">
        <v>96816</v>
      </c>
      <c r="J6029" t="s">
        <v>81</v>
      </c>
      <c r="K6029">
        <v>-4.2570892304570562E-2</v>
      </c>
      <c r="L6029">
        <v>-4.2571000000000003</v>
      </c>
      <c r="M6029" t="s">
        <v>82</v>
      </c>
    </row>
    <row r="6030" spans="1:13">
      <c r="A6030" t="s">
        <v>123</v>
      </c>
      <c r="B6030" t="s">
        <v>124</v>
      </c>
      <c r="C6030" t="str">
        <f>TEXT(D6030, "mmm")</f>
        <v>May</v>
      </c>
      <c r="D6030" s="1">
        <v>45427</v>
      </c>
      <c r="E6030" t="s">
        <v>102</v>
      </c>
      <c r="F6030" t="s">
        <v>101</v>
      </c>
      <c r="G6030">
        <v>34755</v>
      </c>
      <c r="H6030">
        <v>14.19</v>
      </c>
      <c r="I6030">
        <v>493173.45</v>
      </c>
      <c r="J6030" t="s">
        <v>81</v>
      </c>
      <c r="K6030">
        <v>-4.5221361555451867E-2</v>
      </c>
      <c r="L6030">
        <v>-4.5221</v>
      </c>
      <c r="M6030" t="s">
        <v>82</v>
      </c>
    </row>
    <row r="6031" spans="1:13">
      <c r="A6031" t="s">
        <v>123</v>
      </c>
      <c r="B6031" t="s">
        <v>124</v>
      </c>
      <c r="C6031" t="str">
        <f>TEXT(D6031, "mmm")</f>
        <v>May</v>
      </c>
      <c r="D6031" s="1">
        <v>45427</v>
      </c>
      <c r="E6031" t="s">
        <v>100</v>
      </c>
      <c r="F6031" t="s">
        <v>101</v>
      </c>
      <c r="G6031">
        <v>34755</v>
      </c>
      <c r="H6031">
        <v>14.19</v>
      </c>
      <c r="I6031">
        <v>493173.45</v>
      </c>
      <c r="J6031" t="s">
        <v>81</v>
      </c>
      <c r="K6031">
        <v>-4.5221361555451867E-2</v>
      </c>
      <c r="L6031">
        <v>-4.5221</v>
      </c>
      <c r="M6031" t="s">
        <v>82</v>
      </c>
    </row>
    <row r="6032" spans="1:13">
      <c r="A6032" t="s">
        <v>3694</v>
      </c>
      <c r="B6032" t="s">
        <v>3695</v>
      </c>
      <c r="C6032" t="str">
        <f>TEXT(D6032, "mmm")</f>
        <v>May</v>
      </c>
      <c r="D6032" s="1">
        <v>45427</v>
      </c>
      <c r="E6032" t="s">
        <v>3696</v>
      </c>
      <c r="F6032" t="s">
        <v>80</v>
      </c>
      <c r="G6032">
        <v>2000</v>
      </c>
      <c r="H6032">
        <v>9</v>
      </c>
      <c r="I6032">
        <v>18000</v>
      </c>
      <c r="J6032" t="s">
        <v>81</v>
      </c>
      <c r="K6032">
        <v>-9.1533381226415189E-3</v>
      </c>
      <c r="L6032">
        <v>-0.9153</v>
      </c>
      <c r="M6032" t="s">
        <v>82</v>
      </c>
    </row>
    <row r="6033" spans="1:13">
      <c r="A6033" t="s">
        <v>3694</v>
      </c>
      <c r="B6033" t="s">
        <v>3695</v>
      </c>
      <c r="C6033" t="str">
        <f>TEXT(D6033, "mmm")</f>
        <v>May</v>
      </c>
      <c r="D6033" s="1">
        <v>45427</v>
      </c>
      <c r="E6033" t="s">
        <v>3696</v>
      </c>
      <c r="F6033" t="s">
        <v>80</v>
      </c>
      <c r="G6033">
        <v>4000</v>
      </c>
      <c r="H6033">
        <v>9</v>
      </c>
      <c r="I6033">
        <v>36000</v>
      </c>
      <c r="J6033" t="s">
        <v>81</v>
      </c>
      <c r="K6033">
        <v>-9.1533381226415189E-3</v>
      </c>
      <c r="L6033">
        <v>-0.9153</v>
      </c>
      <c r="M6033" t="s">
        <v>82</v>
      </c>
    </row>
    <row r="6034" spans="1:13">
      <c r="A6034" t="s">
        <v>3694</v>
      </c>
      <c r="B6034" t="s">
        <v>3695</v>
      </c>
      <c r="C6034" t="str">
        <f>TEXT(D6034, "mmm")</f>
        <v>May</v>
      </c>
      <c r="D6034" s="1">
        <v>45427</v>
      </c>
      <c r="E6034" t="s">
        <v>3696</v>
      </c>
      <c r="F6034" t="s">
        <v>80</v>
      </c>
      <c r="G6034">
        <v>2500</v>
      </c>
      <c r="H6034">
        <v>9.0500000000000007</v>
      </c>
      <c r="I6034">
        <v>22625</v>
      </c>
      <c r="J6034" t="s">
        <v>81</v>
      </c>
      <c r="K6034">
        <v>-9.1533381226415189E-3</v>
      </c>
      <c r="L6034">
        <v>-0.9153</v>
      </c>
      <c r="M6034" t="s">
        <v>82</v>
      </c>
    </row>
    <row r="6035" spans="1:13">
      <c r="A6035" t="s">
        <v>3697</v>
      </c>
      <c r="B6035" t="s">
        <v>3698</v>
      </c>
      <c r="C6035" t="str">
        <f>TEXT(D6035, "mmm")</f>
        <v>May</v>
      </c>
      <c r="D6035" s="1">
        <v>45427</v>
      </c>
      <c r="E6035" t="s">
        <v>3699</v>
      </c>
      <c r="F6035" t="s">
        <v>80</v>
      </c>
      <c r="G6035">
        <v>1961</v>
      </c>
      <c r="H6035">
        <v>5.25</v>
      </c>
      <c r="I6035">
        <v>10295.25</v>
      </c>
      <c r="J6035" t="s">
        <v>81</v>
      </c>
      <c r="K6035">
        <v>8.1521702331225132E-2</v>
      </c>
      <c r="L6035">
        <v>8.1522000000000006</v>
      </c>
      <c r="M6035" t="s">
        <v>82</v>
      </c>
    </row>
    <row r="6036" spans="1:13">
      <c r="A6036" t="s">
        <v>919</v>
      </c>
      <c r="B6036" t="s">
        <v>920</v>
      </c>
      <c r="C6036" t="str">
        <f>TEXT(D6036, "mmm")</f>
        <v>May</v>
      </c>
      <c r="D6036" s="1">
        <v>45427</v>
      </c>
      <c r="E6036" t="s">
        <v>3700</v>
      </c>
      <c r="F6036" t="s">
        <v>80</v>
      </c>
      <c r="G6036">
        <v>7813</v>
      </c>
      <c r="H6036">
        <v>1.31</v>
      </c>
      <c r="I6036">
        <v>10235.030000000001</v>
      </c>
      <c r="J6036" t="s">
        <v>81</v>
      </c>
      <c r="K6036">
        <v>5.3030266541385318E-2</v>
      </c>
      <c r="L6036">
        <v>5.3029999999999999</v>
      </c>
      <c r="M6036" t="s">
        <v>82</v>
      </c>
    </row>
    <row r="6037" spans="1:13">
      <c r="A6037" t="s">
        <v>408</v>
      </c>
      <c r="B6037" t="s">
        <v>409</v>
      </c>
      <c r="C6037" t="str">
        <f>TEXT(D6037, "mmm")</f>
        <v>May</v>
      </c>
      <c r="D6037" s="1">
        <v>45427</v>
      </c>
      <c r="E6037" t="s">
        <v>2509</v>
      </c>
      <c r="F6037" t="s">
        <v>80</v>
      </c>
      <c r="G6037">
        <v>50000</v>
      </c>
      <c r="H6037">
        <v>7.62</v>
      </c>
      <c r="I6037">
        <v>381000</v>
      </c>
      <c r="J6037" t="s">
        <v>81</v>
      </c>
      <c r="K6037">
        <v>2.5401077103739619E-2</v>
      </c>
      <c r="L6037">
        <v>2.5400999999999998</v>
      </c>
      <c r="M6037" t="s">
        <v>82</v>
      </c>
    </row>
    <row r="6038" spans="1:13">
      <c r="A6038" t="s">
        <v>617</v>
      </c>
      <c r="B6038" t="s">
        <v>618</v>
      </c>
      <c r="C6038" t="str">
        <f>TEXT(D6038, "mmm")</f>
        <v>May</v>
      </c>
      <c r="D6038" s="1">
        <v>45427</v>
      </c>
      <c r="E6038" t="s">
        <v>3509</v>
      </c>
      <c r="F6038" t="s">
        <v>80</v>
      </c>
      <c r="G6038">
        <v>500</v>
      </c>
      <c r="H6038">
        <v>50.2</v>
      </c>
      <c r="I6038">
        <v>25100</v>
      </c>
      <c r="J6038" t="s">
        <v>81</v>
      </c>
      <c r="K6038">
        <v>1.420963250340024E-2</v>
      </c>
      <c r="L6038">
        <v>1.421</v>
      </c>
      <c r="M6038" t="s">
        <v>82</v>
      </c>
    </row>
    <row r="6039" spans="1:13">
      <c r="A6039" t="s">
        <v>1854</v>
      </c>
      <c r="B6039" t="s">
        <v>1855</v>
      </c>
      <c r="C6039" t="str">
        <f>TEXT(D6039, "mmm")</f>
        <v>May</v>
      </c>
      <c r="D6039" s="1">
        <v>45427</v>
      </c>
      <c r="E6039" t="s">
        <v>1866</v>
      </c>
      <c r="F6039" t="s">
        <v>251</v>
      </c>
      <c r="G6039">
        <v>500000</v>
      </c>
      <c r="H6039">
        <v>2.57</v>
      </c>
      <c r="I6039">
        <v>1285000</v>
      </c>
      <c r="J6039" t="s">
        <v>86</v>
      </c>
      <c r="K6039">
        <v>1.185769633558187E-2</v>
      </c>
      <c r="L6039">
        <v>1.1858</v>
      </c>
      <c r="M6039" t="s">
        <v>82</v>
      </c>
    </row>
    <row r="6040" spans="1:13">
      <c r="A6040" t="s">
        <v>1854</v>
      </c>
      <c r="B6040" t="s">
        <v>1855</v>
      </c>
      <c r="C6040" t="str">
        <f>TEXT(D6040, "mmm")</f>
        <v>May</v>
      </c>
      <c r="D6040" s="1">
        <v>45427</v>
      </c>
      <c r="E6040" t="s">
        <v>1857</v>
      </c>
      <c r="F6040" t="s">
        <v>251</v>
      </c>
      <c r="G6040">
        <v>500000</v>
      </c>
      <c r="H6040">
        <v>2.57</v>
      </c>
      <c r="I6040">
        <v>1285000</v>
      </c>
      <c r="J6040" t="s">
        <v>86</v>
      </c>
      <c r="K6040">
        <v>1.185769633558187E-2</v>
      </c>
      <c r="L6040">
        <v>1.1858</v>
      </c>
      <c r="M6040" t="s">
        <v>82</v>
      </c>
    </row>
    <row r="6041" spans="1:13">
      <c r="A6041" t="s">
        <v>1854</v>
      </c>
      <c r="B6041" t="s">
        <v>1855</v>
      </c>
      <c r="C6041" t="str">
        <f>TEXT(D6041, "mmm")</f>
        <v>May</v>
      </c>
      <c r="D6041" s="1">
        <v>45427</v>
      </c>
      <c r="E6041" t="s">
        <v>1856</v>
      </c>
      <c r="F6041" t="s">
        <v>80</v>
      </c>
      <c r="G6041">
        <v>500000</v>
      </c>
      <c r="H6041">
        <v>2.57</v>
      </c>
      <c r="I6041">
        <v>1285000</v>
      </c>
      <c r="J6041" t="s">
        <v>86</v>
      </c>
      <c r="K6041">
        <v>1.185769633558187E-2</v>
      </c>
      <c r="L6041">
        <v>1.1858</v>
      </c>
      <c r="M6041" t="s">
        <v>82</v>
      </c>
    </row>
    <row r="6042" spans="1:13">
      <c r="A6042" t="s">
        <v>1854</v>
      </c>
      <c r="B6042" t="s">
        <v>1855</v>
      </c>
      <c r="C6042" t="str">
        <f>TEXT(D6042, "mmm")</f>
        <v>May</v>
      </c>
      <c r="D6042" s="1">
        <v>45427</v>
      </c>
      <c r="E6042" t="s">
        <v>1859</v>
      </c>
      <c r="F6042" t="s">
        <v>80</v>
      </c>
      <c r="G6042">
        <v>500000</v>
      </c>
      <c r="H6042">
        <v>2.57</v>
      </c>
      <c r="I6042">
        <v>1285000</v>
      </c>
      <c r="J6042" t="s">
        <v>86</v>
      </c>
      <c r="K6042">
        <v>1.185769633558187E-2</v>
      </c>
      <c r="L6042">
        <v>1.1858</v>
      </c>
      <c r="M6042" t="s">
        <v>82</v>
      </c>
    </row>
    <row r="6043" spans="1:13">
      <c r="A6043" t="s">
        <v>1854</v>
      </c>
      <c r="B6043" t="s">
        <v>1855</v>
      </c>
      <c r="C6043" t="str">
        <f>TEXT(D6043, "mmm")</f>
        <v>May</v>
      </c>
      <c r="D6043" s="1">
        <v>45427</v>
      </c>
      <c r="E6043" t="s">
        <v>1867</v>
      </c>
      <c r="F6043" t="s">
        <v>80</v>
      </c>
      <c r="G6043">
        <v>500000</v>
      </c>
      <c r="H6043">
        <v>2.57</v>
      </c>
      <c r="I6043">
        <v>1285000</v>
      </c>
      <c r="J6043" t="s">
        <v>86</v>
      </c>
      <c r="K6043">
        <v>1.185769633558187E-2</v>
      </c>
      <c r="L6043">
        <v>1.1858</v>
      </c>
      <c r="M6043" t="s">
        <v>82</v>
      </c>
    </row>
    <row r="6044" spans="1:13">
      <c r="A6044" t="s">
        <v>1854</v>
      </c>
      <c r="B6044" t="s">
        <v>1855</v>
      </c>
      <c r="C6044" t="str">
        <f>TEXT(D6044, "mmm")</f>
        <v>May</v>
      </c>
      <c r="D6044" s="1">
        <v>45427</v>
      </c>
      <c r="E6044" t="s">
        <v>1861</v>
      </c>
      <c r="F6044" t="s">
        <v>80</v>
      </c>
      <c r="G6044">
        <v>500000</v>
      </c>
      <c r="H6044">
        <v>2.57</v>
      </c>
      <c r="I6044">
        <v>1285000</v>
      </c>
      <c r="J6044" t="s">
        <v>86</v>
      </c>
      <c r="K6044">
        <v>1.185769633558187E-2</v>
      </c>
      <c r="L6044">
        <v>1.1858</v>
      </c>
      <c r="M6044" t="s">
        <v>82</v>
      </c>
    </row>
    <row r="6045" spans="1:13">
      <c r="A6045" t="s">
        <v>1854</v>
      </c>
      <c r="B6045" t="s">
        <v>1855</v>
      </c>
      <c r="C6045" t="str">
        <f>TEXT(D6045, "mmm")</f>
        <v>May</v>
      </c>
      <c r="D6045" s="1">
        <v>45427</v>
      </c>
      <c r="E6045" t="s">
        <v>1858</v>
      </c>
      <c r="F6045" t="s">
        <v>251</v>
      </c>
      <c r="G6045">
        <v>500000</v>
      </c>
      <c r="H6045">
        <v>2.57</v>
      </c>
      <c r="I6045">
        <v>1285000</v>
      </c>
      <c r="J6045" t="s">
        <v>86</v>
      </c>
      <c r="K6045">
        <v>1.185769633558187E-2</v>
      </c>
      <c r="L6045">
        <v>1.1858</v>
      </c>
      <c r="M6045" t="s">
        <v>82</v>
      </c>
    </row>
    <row r="6046" spans="1:13">
      <c r="A6046" t="s">
        <v>1854</v>
      </c>
      <c r="B6046" t="s">
        <v>1855</v>
      </c>
      <c r="C6046" t="str">
        <f>TEXT(D6046, "mmm")</f>
        <v>May</v>
      </c>
      <c r="D6046" s="1">
        <v>45427</v>
      </c>
      <c r="E6046" t="s">
        <v>1860</v>
      </c>
      <c r="F6046" t="s">
        <v>80</v>
      </c>
      <c r="G6046">
        <v>500000</v>
      </c>
      <c r="H6046">
        <v>2.57</v>
      </c>
      <c r="I6046">
        <v>1285000</v>
      </c>
      <c r="J6046" t="s">
        <v>86</v>
      </c>
      <c r="K6046">
        <v>1.185769633558187E-2</v>
      </c>
      <c r="L6046">
        <v>1.1858</v>
      </c>
      <c r="M6046" t="s">
        <v>82</v>
      </c>
    </row>
    <row r="6047" spans="1:13">
      <c r="A6047" t="s">
        <v>1854</v>
      </c>
      <c r="B6047" t="s">
        <v>1855</v>
      </c>
      <c r="C6047" t="str">
        <f>TEXT(D6047, "mmm")</f>
        <v>May</v>
      </c>
      <c r="D6047" s="1">
        <v>45427</v>
      </c>
      <c r="E6047" t="s">
        <v>1865</v>
      </c>
      <c r="F6047" t="s">
        <v>251</v>
      </c>
      <c r="G6047">
        <v>500000</v>
      </c>
      <c r="H6047">
        <v>2.57</v>
      </c>
      <c r="I6047">
        <v>1285000</v>
      </c>
      <c r="J6047" t="s">
        <v>86</v>
      </c>
      <c r="K6047">
        <v>1.185769633558187E-2</v>
      </c>
      <c r="L6047">
        <v>1.1858</v>
      </c>
      <c r="M6047" t="s">
        <v>82</v>
      </c>
    </row>
    <row r="6048" spans="1:13">
      <c r="A6048" t="s">
        <v>3671</v>
      </c>
      <c r="B6048" t="s">
        <v>3672</v>
      </c>
      <c r="C6048" t="str">
        <f>TEXT(D6048, "mmm")</f>
        <v>May</v>
      </c>
      <c r="D6048" s="1">
        <v>45427</v>
      </c>
      <c r="E6048" t="s">
        <v>3673</v>
      </c>
      <c r="F6048" t="s">
        <v>217</v>
      </c>
      <c r="G6048">
        <v>3763</v>
      </c>
      <c r="H6048">
        <v>12.44</v>
      </c>
      <c r="I6048">
        <v>46811.72</v>
      </c>
      <c r="J6048" t="s">
        <v>81</v>
      </c>
      <c r="K6048">
        <v>4.1029775395146073E-2</v>
      </c>
      <c r="L6048">
        <v>4.1029999999999998</v>
      </c>
      <c r="M6048" t="s">
        <v>82</v>
      </c>
    </row>
    <row r="6049" spans="1:13">
      <c r="A6049" t="s">
        <v>3701</v>
      </c>
      <c r="B6049" t="s">
        <v>3702</v>
      </c>
      <c r="C6049" t="str">
        <f>TEXT(D6049, "mmm")</f>
        <v>May</v>
      </c>
      <c r="D6049" s="1">
        <v>45427</v>
      </c>
      <c r="E6049" t="s">
        <v>3703</v>
      </c>
      <c r="F6049" t="s">
        <v>128</v>
      </c>
      <c r="G6049">
        <v>16000</v>
      </c>
      <c r="H6049">
        <v>12.33</v>
      </c>
      <c r="I6049">
        <v>197280</v>
      </c>
      <c r="J6049" t="s">
        <v>86</v>
      </c>
      <c r="K6049">
        <v>4.9586333926292534E-3</v>
      </c>
      <c r="L6049">
        <v>0.49590000000000001</v>
      </c>
      <c r="M6049" t="s">
        <v>82</v>
      </c>
    </row>
    <row r="6050" spans="1:13">
      <c r="A6050" t="s">
        <v>3704</v>
      </c>
      <c r="B6050" t="s">
        <v>3705</v>
      </c>
      <c r="C6050" t="str">
        <f>TEXT(D6050, "mmm")</f>
        <v>May</v>
      </c>
      <c r="D6050" s="1">
        <v>45427</v>
      </c>
      <c r="E6050" t="s">
        <v>3706</v>
      </c>
      <c r="F6050" t="s">
        <v>118</v>
      </c>
      <c r="G6050">
        <v>2050</v>
      </c>
      <c r="H6050">
        <v>12.29</v>
      </c>
      <c r="I6050">
        <v>25194.5</v>
      </c>
      <c r="J6050" t="s">
        <v>86</v>
      </c>
      <c r="K6050">
        <v>-0.13011823305579301</v>
      </c>
      <c r="L6050">
        <v>-13.011799999999999</v>
      </c>
      <c r="M6050" t="s">
        <v>82</v>
      </c>
    </row>
    <row r="6051" spans="1:13">
      <c r="A6051" t="s">
        <v>1193</v>
      </c>
      <c r="B6051" t="s">
        <v>1194</v>
      </c>
      <c r="C6051" t="str">
        <f>TEXT(D6051, "mmm")</f>
        <v>May</v>
      </c>
      <c r="D6051" s="1">
        <v>45427</v>
      </c>
      <c r="E6051" t="s">
        <v>2204</v>
      </c>
      <c r="F6051" t="s">
        <v>118</v>
      </c>
      <c r="G6051">
        <v>5000</v>
      </c>
      <c r="H6051">
        <v>12.13</v>
      </c>
      <c r="I6051">
        <v>60650.000000000007</v>
      </c>
      <c r="J6051" t="s">
        <v>81</v>
      </c>
      <c r="K6051">
        <v>-1.7857034781547879E-2</v>
      </c>
      <c r="L6051">
        <v>-1.7857000000000001</v>
      </c>
      <c r="M6051" t="s">
        <v>82</v>
      </c>
    </row>
    <row r="6052" spans="1:13">
      <c r="A6052" t="s">
        <v>792</v>
      </c>
      <c r="B6052" t="s">
        <v>793</v>
      </c>
      <c r="C6052" t="str">
        <f>TEXT(D6052, "mmm")</f>
        <v>May</v>
      </c>
      <c r="D6052" s="1">
        <v>45427</v>
      </c>
      <c r="E6052" t="s">
        <v>1081</v>
      </c>
      <c r="F6052" t="s">
        <v>80</v>
      </c>
      <c r="G6052">
        <v>700</v>
      </c>
      <c r="H6052">
        <v>47.95</v>
      </c>
      <c r="I6052">
        <v>33565</v>
      </c>
      <c r="J6052" t="s">
        <v>81</v>
      </c>
      <c r="K6052">
        <v>-4.3759162312951412E-2</v>
      </c>
      <c r="L6052">
        <v>-4.3758999999999997</v>
      </c>
      <c r="M6052" t="s">
        <v>82</v>
      </c>
    </row>
    <row r="6053" spans="1:13">
      <c r="A6053" t="s">
        <v>3707</v>
      </c>
      <c r="B6053" t="s">
        <v>3708</v>
      </c>
      <c r="C6053" t="str">
        <f>TEXT(D6053, "mmm")</f>
        <v>May</v>
      </c>
      <c r="D6053" s="1">
        <v>45427</v>
      </c>
      <c r="E6053" t="s">
        <v>3709</v>
      </c>
      <c r="F6053" t="s">
        <v>80</v>
      </c>
      <c r="G6053">
        <v>79</v>
      </c>
      <c r="H6053">
        <v>187.38</v>
      </c>
      <c r="I6053">
        <v>14803.02</v>
      </c>
      <c r="J6053" t="s">
        <v>81</v>
      </c>
      <c r="K6053">
        <v>-2.6207307666439191E-2</v>
      </c>
      <c r="L6053">
        <v>-2.6206999999999998</v>
      </c>
      <c r="M6053" t="s">
        <v>82</v>
      </c>
    </row>
    <row r="6054" spans="1:13">
      <c r="A6054" t="s">
        <v>942</v>
      </c>
      <c r="B6054" t="s">
        <v>943</v>
      </c>
      <c r="C6054" t="str">
        <f>TEXT(D6054, "mmm")</f>
        <v>May</v>
      </c>
      <c r="D6054" s="1">
        <v>45427</v>
      </c>
      <c r="E6054" t="s">
        <v>3710</v>
      </c>
      <c r="F6054" t="s">
        <v>118</v>
      </c>
      <c r="G6054">
        <v>1000</v>
      </c>
      <c r="H6054">
        <v>31.25</v>
      </c>
      <c r="I6054">
        <v>31250</v>
      </c>
      <c r="J6054" t="s">
        <v>81</v>
      </c>
      <c r="K6054">
        <v>-5.1795273375950253E-2</v>
      </c>
      <c r="L6054">
        <v>-5.1795</v>
      </c>
      <c r="M6054" t="s">
        <v>82</v>
      </c>
    </row>
    <row r="6055" spans="1:13">
      <c r="A6055" t="s">
        <v>2933</v>
      </c>
      <c r="B6055" t="s">
        <v>2934</v>
      </c>
      <c r="C6055" t="str">
        <f>TEXT(D6055, "mmm")</f>
        <v>May</v>
      </c>
      <c r="D6055" s="1">
        <v>45427</v>
      </c>
      <c r="E6055" t="s">
        <v>3580</v>
      </c>
      <c r="F6055" t="s">
        <v>128</v>
      </c>
      <c r="G6055">
        <v>2478</v>
      </c>
      <c r="H6055">
        <v>5.07</v>
      </c>
      <c r="I6055">
        <v>12563.46</v>
      </c>
      <c r="J6055" t="s">
        <v>81</v>
      </c>
      <c r="K6055">
        <v>9.227876708767524E-2</v>
      </c>
      <c r="L6055">
        <v>9.2279</v>
      </c>
      <c r="M6055" t="s">
        <v>82</v>
      </c>
    </row>
    <row r="6056" spans="1:13">
      <c r="A6056" t="s">
        <v>3711</v>
      </c>
      <c r="B6056" t="s">
        <v>3712</v>
      </c>
      <c r="C6056" t="str">
        <f>TEXT(D6056, "mmm")</f>
        <v>May</v>
      </c>
      <c r="D6056" s="1">
        <v>45427</v>
      </c>
      <c r="E6056" t="s">
        <v>3713</v>
      </c>
      <c r="F6056" t="s">
        <v>80</v>
      </c>
      <c r="G6056">
        <v>1122</v>
      </c>
      <c r="H6056">
        <v>15.07</v>
      </c>
      <c r="I6056">
        <v>16908.54</v>
      </c>
      <c r="J6056" t="s">
        <v>81</v>
      </c>
      <c r="K6056">
        <v>0.10253457853588439</v>
      </c>
      <c r="L6056">
        <v>10.253500000000001</v>
      </c>
      <c r="M6056" t="s">
        <v>82</v>
      </c>
    </row>
    <row r="6057" spans="1:13">
      <c r="A6057" t="s">
        <v>3545</v>
      </c>
      <c r="B6057" t="s">
        <v>3546</v>
      </c>
      <c r="C6057" t="str">
        <f>TEXT(D6057, "mmm")</f>
        <v>May</v>
      </c>
      <c r="D6057" s="1">
        <v>45427</v>
      </c>
      <c r="E6057" t="s">
        <v>3621</v>
      </c>
      <c r="F6057" t="s">
        <v>128</v>
      </c>
      <c r="G6057">
        <v>25000</v>
      </c>
      <c r="H6057">
        <v>3.93</v>
      </c>
      <c r="I6057">
        <v>98250</v>
      </c>
      <c r="J6057" t="s">
        <v>81</v>
      </c>
      <c r="K6057">
        <v>0.104060873466421</v>
      </c>
      <c r="L6057">
        <v>10.4061</v>
      </c>
      <c r="M6057" t="s">
        <v>82</v>
      </c>
    </row>
    <row r="6058" spans="1:13">
      <c r="A6058" t="s">
        <v>3701</v>
      </c>
      <c r="B6058" t="s">
        <v>3702</v>
      </c>
      <c r="C6058" t="str">
        <f>TEXT(D6058, "mmm")</f>
        <v>May</v>
      </c>
      <c r="D6058" s="1">
        <v>45427</v>
      </c>
      <c r="E6058" t="s">
        <v>3714</v>
      </c>
      <c r="F6058" t="s">
        <v>80</v>
      </c>
      <c r="G6058">
        <v>10000</v>
      </c>
      <c r="H6058">
        <v>12.2</v>
      </c>
      <c r="I6058">
        <v>122000</v>
      </c>
      <c r="J6058" t="s">
        <v>86</v>
      </c>
      <c r="K6058">
        <v>4.9586333926292534E-3</v>
      </c>
      <c r="L6058">
        <v>0.49590000000000001</v>
      </c>
      <c r="M6058" t="s">
        <v>82</v>
      </c>
    </row>
    <row r="6059" spans="1:13">
      <c r="A6059" t="s">
        <v>3715</v>
      </c>
      <c r="B6059" t="s">
        <v>3716</v>
      </c>
      <c r="C6059" t="str">
        <f>TEXT(D6059, "mmm")</f>
        <v>May</v>
      </c>
      <c r="D6059" s="1">
        <v>45427</v>
      </c>
      <c r="E6059" t="s">
        <v>3717</v>
      </c>
      <c r="F6059" t="s">
        <v>128</v>
      </c>
      <c r="G6059">
        <v>9572</v>
      </c>
      <c r="H6059">
        <v>14.18</v>
      </c>
      <c r="I6059">
        <v>135730.96</v>
      </c>
      <c r="J6059" t="s">
        <v>86</v>
      </c>
      <c r="K6059">
        <v>-3.455732216206131E-2</v>
      </c>
      <c r="L6059">
        <v>-3.4557000000000002</v>
      </c>
      <c r="M6059" t="s">
        <v>82</v>
      </c>
    </row>
    <row r="6060" spans="1:13">
      <c r="A6060" t="s">
        <v>3551</v>
      </c>
      <c r="B6060" t="s">
        <v>3552</v>
      </c>
      <c r="C6060" t="str">
        <f>TEXT(D6060, "mmm")</f>
        <v>May</v>
      </c>
      <c r="D6060" s="1">
        <v>45427</v>
      </c>
      <c r="E6060" t="s">
        <v>3718</v>
      </c>
      <c r="F6060" t="s">
        <v>80</v>
      </c>
      <c r="G6060">
        <v>55000</v>
      </c>
      <c r="H6060">
        <v>1.36</v>
      </c>
      <c r="I6060">
        <v>74800</v>
      </c>
      <c r="J6060" t="s">
        <v>86</v>
      </c>
      <c r="K6060">
        <v>0.47794115391260222</v>
      </c>
      <c r="L6060">
        <v>47.7941</v>
      </c>
      <c r="M6060" t="s">
        <v>82</v>
      </c>
    </row>
    <row r="6061" spans="1:13">
      <c r="A6061" t="s">
        <v>98</v>
      </c>
      <c r="B6061" t="s">
        <v>99</v>
      </c>
      <c r="C6061" t="str">
        <f>TEXT(D6061, "mmm")</f>
        <v>May</v>
      </c>
      <c r="D6061" s="1">
        <v>45427</v>
      </c>
      <c r="E6061" t="s">
        <v>100</v>
      </c>
      <c r="F6061" t="s">
        <v>101</v>
      </c>
      <c r="G6061">
        <v>1508</v>
      </c>
      <c r="H6061">
        <v>13.38</v>
      </c>
      <c r="I6061">
        <v>20177.04</v>
      </c>
      <c r="J6061" t="s">
        <v>81</v>
      </c>
      <c r="K6061">
        <v>-3.1886802876637033E-2</v>
      </c>
      <c r="L6061">
        <v>-3.1886999999999999</v>
      </c>
      <c r="M6061" t="s">
        <v>82</v>
      </c>
    </row>
    <row r="6062" spans="1:13">
      <c r="A6062" t="s">
        <v>98</v>
      </c>
      <c r="B6062" t="s">
        <v>99</v>
      </c>
      <c r="C6062" t="str">
        <f>TEXT(D6062, "mmm")</f>
        <v>May</v>
      </c>
      <c r="D6062" s="1">
        <v>45427</v>
      </c>
      <c r="E6062" t="s">
        <v>102</v>
      </c>
      <c r="F6062" t="s">
        <v>101</v>
      </c>
      <c r="G6062">
        <v>1508</v>
      </c>
      <c r="H6062">
        <v>13.38</v>
      </c>
      <c r="I6062">
        <v>20177.04</v>
      </c>
      <c r="J6062" t="s">
        <v>81</v>
      </c>
      <c r="K6062">
        <v>-3.1886802876637033E-2</v>
      </c>
      <c r="L6062">
        <v>-3.1886999999999999</v>
      </c>
      <c r="M6062" t="s">
        <v>82</v>
      </c>
    </row>
    <row r="6063" spans="1:13">
      <c r="A6063" t="s">
        <v>1668</v>
      </c>
      <c r="B6063" t="s">
        <v>1669</v>
      </c>
      <c r="C6063" t="str">
        <f>TEXT(D6063, "mmm")</f>
        <v>May</v>
      </c>
      <c r="D6063" s="1">
        <v>45427</v>
      </c>
      <c r="E6063" t="s">
        <v>3719</v>
      </c>
      <c r="F6063" t="s">
        <v>80</v>
      </c>
      <c r="G6063">
        <v>3381</v>
      </c>
      <c r="H6063">
        <v>20.100000000000001</v>
      </c>
      <c r="I6063">
        <v>67958.100000000006</v>
      </c>
      <c r="J6063" t="s">
        <v>81</v>
      </c>
      <c r="K6063">
        <v>1.199394399528031E-2</v>
      </c>
      <c r="L6063">
        <v>1.1994</v>
      </c>
      <c r="M6063" t="s">
        <v>82</v>
      </c>
    </row>
    <row r="6064" spans="1:13">
      <c r="A6064" t="s">
        <v>3662</v>
      </c>
      <c r="B6064" t="s">
        <v>3663</v>
      </c>
      <c r="C6064" t="str">
        <f>TEXT(D6064, "mmm")</f>
        <v>May</v>
      </c>
      <c r="D6064" s="1">
        <v>45427</v>
      </c>
      <c r="E6064" t="s">
        <v>1788</v>
      </c>
      <c r="F6064" t="s">
        <v>80</v>
      </c>
      <c r="G6064">
        <v>5572</v>
      </c>
      <c r="H6064">
        <v>13.45</v>
      </c>
      <c r="I6064">
        <v>74943.399999999994</v>
      </c>
      <c r="J6064" t="s">
        <v>86</v>
      </c>
      <c r="K6064">
        <v>0</v>
      </c>
      <c r="L6064">
        <v>0</v>
      </c>
      <c r="M6064" t="s">
        <v>82</v>
      </c>
    </row>
    <row r="6065" spans="1:13">
      <c r="A6065" t="s">
        <v>3715</v>
      </c>
      <c r="B6065" t="s">
        <v>3716</v>
      </c>
      <c r="C6065" t="str">
        <f>TEXT(D6065, "mmm")</f>
        <v>May</v>
      </c>
      <c r="D6065" s="1">
        <v>45427</v>
      </c>
      <c r="E6065" t="s">
        <v>3720</v>
      </c>
      <c r="F6065" t="s">
        <v>80</v>
      </c>
      <c r="G6065">
        <v>800</v>
      </c>
      <c r="H6065">
        <v>14.14</v>
      </c>
      <c r="I6065">
        <v>11312</v>
      </c>
      <c r="J6065" t="s">
        <v>81</v>
      </c>
      <c r="K6065">
        <v>-3.455732216206131E-2</v>
      </c>
      <c r="L6065">
        <v>-3.4557000000000002</v>
      </c>
      <c r="M6065" t="s">
        <v>82</v>
      </c>
    </row>
    <row r="6066" spans="1:13">
      <c r="A6066" t="s">
        <v>3676</v>
      </c>
      <c r="B6066" t="s">
        <v>3677</v>
      </c>
      <c r="C6066" t="str">
        <f>TEXT(D6066, "mmm")</f>
        <v>May</v>
      </c>
      <c r="D6066" s="1">
        <v>45427</v>
      </c>
      <c r="E6066" t="s">
        <v>3721</v>
      </c>
      <c r="F6066" t="s">
        <v>80</v>
      </c>
      <c r="G6066">
        <v>5000</v>
      </c>
      <c r="H6066">
        <v>2.5499999999999998</v>
      </c>
      <c r="I6066">
        <v>12750</v>
      </c>
      <c r="J6066" t="s">
        <v>81</v>
      </c>
      <c r="K6066">
        <v>-4.2471003374957787E-2</v>
      </c>
      <c r="L6066">
        <v>-4.2470999999999997</v>
      </c>
      <c r="M6066" t="s">
        <v>82</v>
      </c>
    </row>
    <row r="6067" spans="1:13">
      <c r="A6067" t="s">
        <v>3551</v>
      </c>
      <c r="B6067" t="s">
        <v>3552</v>
      </c>
      <c r="C6067" t="str">
        <f>TEXT(D6067, "mmm")</f>
        <v>May</v>
      </c>
      <c r="D6067" s="1">
        <v>45427</v>
      </c>
      <c r="E6067" t="s">
        <v>3718</v>
      </c>
      <c r="F6067" t="s">
        <v>80</v>
      </c>
      <c r="G6067">
        <v>55000</v>
      </c>
      <c r="H6067">
        <v>1.36</v>
      </c>
      <c r="I6067">
        <v>74800</v>
      </c>
      <c r="J6067" t="s">
        <v>86</v>
      </c>
      <c r="K6067">
        <v>0.47794115391260222</v>
      </c>
      <c r="L6067">
        <v>47.7941</v>
      </c>
      <c r="M6067" t="s">
        <v>82</v>
      </c>
    </row>
    <row r="6068" spans="1:13">
      <c r="A6068" t="s">
        <v>3694</v>
      </c>
      <c r="B6068" t="s">
        <v>3695</v>
      </c>
      <c r="C6068" t="str">
        <f>TEXT(D6068, "mmm")</f>
        <v>May</v>
      </c>
      <c r="D6068" s="1">
        <v>45427</v>
      </c>
      <c r="E6068" t="s">
        <v>3722</v>
      </c>
      <c r="F6068" t="s">
        <v>222</v>
      </c>
      <c r="G6068">
        <v>40000</v>
      </c>
      <c r="H6068">
        <v>8.8800000000000008</v>
      </c>
      <c r="I6068">
        <v>355200.00000000012</v>
      </c>
      <c r="J6068" t="s">
        <v>86</v>
      </c>
      <c r="K6068">
        <v>-9.1533381226415189E-3</v>
      </c>
      <c r="L6068">
        <v>-0.9153</v>
      </c>
      <c r="M6068" t="s">
        <v>82</v>
      </c>
    </row>
    <row r="6069" spans="1:13">
      <c r="A6069" t="s">
        <v>3682</v>
      </c>
      <c r="B6069" t="s">
        <v>3683</v>
      </c>
      <c r="C6069" t="str">
        <f>TEXT(D6069, "mmm")</f>
        <v>May</v>
      </c>
      <c r="D6069" s="1">
        <v>45427</v>
      </c>
      <c r="E6069" t="s">
        <v>3723</v>
      </c>
      <c r="F6069" t="s">
        <v>80</v>
      </c>
      <c r="G6069">
        <v>625000</v>
      </c>
      <c r="H6069">
        <v>0.82</v>
      </c>
      <c r="I6069">
        <v>512499.99999999988</v>
      </c>
      <c r="J6069" t="s">
        <v>86</v>
      </c>
      <c r="K6069">
        <v>-0.33373064078159009</v>
      </c>
      <c r="L6069">
        <v>-33.373100000000001</v>
      </c>
      <c r="M6069" t="s">
        <v>82</v>
      </c>
    </row>
    <row r="6070" spans="1:13">
      <c r="A6070" t="s">
        <v>3701</v>
      </c>
      <c r="B6070" t="s">
        <v>3702</v>
      </c>
      <c r="C6070" t="str">
        <f>TEXT(D6070, "mmm")</f>
        <v>May</v>
      </c>
      <c r="D6070" s="1">
        <v>45427</v>
      </c>
      <c r="E6070" t="s">
        <v>3724</v>
      </c>
      <c r="F6070" t="s">
        <v>118</v>
      </c>
      <c r="G6070">
        <v>8000</v>
      </c>
      <c r="H6070">
        <v>12.34</v>
      </c>
      <c r="I6070">
        <v>98720</v>
      </c>
      <c r="J6070" t="s">
        <v>81</v>
      </c>
      <c r="K6070">
        <v>4.9586333926292534E-3</v>
      </c>
      <c r="L6070">
        <v>0.49590000000000001</v>
      </c>
      <c r="M6070" t="s">
        <v>82</v>
      </c>
    </row>
    <row r="6071" spans="1:13">
      <c r="A6071" t="s">
        <v>3694</v>
      </c>
      <c r="B6071" t="s">
        <v>3695</v>
      </c>
      <c r="C6071" t="str">
        <f>TEXT(D6071, "mmm")</f>
        <v>May</v>
      </c>
      <c r="D6071" s="1">
        <v>45427</v>
      </c>
      <c r="E6071" t="s">
        <v>3725</v>
      </c>
      <c r="F6071" t="s">
        <v>80</v>
      </c>
      <c r="G6071">
        <v>40000</v>
      </c>
      <c r="H6071">
        <v>8.8800000000000008</v>
      </c>
      <c r="I6071">
        <v>355200.00000000012</v>
      </c>
      <c r="J6071" t="s">
        <v>86</v>
      </c>
      <c r="K6071">
        <v>-9.1533381226415189E-3</v>
      </c>
      <c r="L6071">
        <v>-0.9153</v>
      </c>
      <c r="M6071" t="s">
        <v>82</v>
      </c>
    </row>
    <row r="6072" spans="1:13">
      <c r="A6072" t="s">
        <v>210</v>
      </c>
      <c r="B6072" t="s">
        <v>211</v>
      </c>
      <c r="C6072" t="str">
        <f>TEXT(D6072, "mmm")</f>
        <v>May</v>
      </c>
      <c r="D6072" s="1">
        <v>45427</v>
      </c>
      <c r="E6072" t="s">
        <v>212</v>
      </c>
      <c r="F6072" t="s">
        <v>101</v>
      </c>
      <c r="G6072">
        <v>4400</v>
      </c>
      <c r="H6072">
        <v>20.95</v>
      </c>
      <c r="I6072">
        <v>92180</v>
      </c>
      <c r="J6072" t="s">
        <v>81</v>
      </c>
      <c r="K6072">
        <v>3.787875024959364E-3</v>
      </c>
      <c r="L6072">
        <v>0.37880000000000003</v>
      </c>
      <c r="M6072" t="s">
        <v>82</v>
      </c>
    </row>
    <row r="6073" spans="1:13">
      <c r="A6073" t="s">
        <v>210</v>
      </c>
      <c r="B6073" t="s">
        <v>211</v>
      </c>
      <c r="C6073" t="str">
        <f>TEXT(D6073, "mmm")</f>
        <v>May</v>
      </c>
      <c r="D6073" s="1">
        <v>45427</v>
      </c>
      <c r="E6073" t="s">
        <v>213</v>
      </c>
      <c r="F6073" t="s">
        <v>101</v>
      </c>
      <c r="G6073">
        <v>4400</v>
      </c>
      <c r="H6073">
        <v>20.95</v>
      </c>
      <c r="I6073">
        <v>92180</v>
      </c>
      <c r="J6073" t="s">
        <v>81</v>
      </c>
      <c r="K6073">
        <v>3.787875024959364E-3</v>
      </c>
      <c r="L6073">
        <v>0.37880000000000003</v>
      </c>
      <c r="M6073" t="s">
        <v>82</v>
      </c>
    </row>
    <row r="6074" spans="1:13">
      <c r="A6074" t="s">
        <v>3726</v>
      </c>
      <c r="B6074" t="s">
        <v>3727</v>
      </c>
      <c r="C6074" t="str">
        <f>TEXT(D6074, "mmm")</f>
        <v>May</v>
      </c>
      <c r="D6074" s="1">
        <v>45427</v>
      </c>
      <c r="E6074" t="s">
        <v>3728</v>
      </c>
      <c r="F6074" t="s">
        <v>118</v>
      </c>
      <c r="G6074">
        <v>7415</v>
      </c>
      <c r="H6074">
        <v>1.4</v>
      </c>
      <c r="I6074">
        <v>10381</v>
      </c>
      <c r="J6074" t="s">
        <v>81</v>
      </c>
      <c r="K6074">
        <v>0</v>
      </c>
      <c r="L6074">
        <v>0</v>
      </c>
      <c r="M6074" t="s">
        <v>82</v>
      </c>
    </row>
    <row r="6075" spans="1:13">
      <c r="A6075" t="s">
        <v>3595</v>
      </c>
      <c r="B6075" t="s">
        <v>3596</v>
      </c>
      <c r="C6075" t="str">
        <f>TEXT(D6075, "mmm")</f>
        <v>May</v>
      </c>
      <c r="D6075" s="1">
        <v>45427</v>
      </c>
      <c r="E6075" t="s">
        <v>3597</v>
      </c>
      <c r="F6075" t="s">
        <v>80</v>
      </c>
      <c r="G6075">
        <v>25000</v>
      </c>
      <c r="H6075">
        <v>1.49</v>
      </c>
      <c r="I6075">
        <v>37250</v>
      </c>
      <c r="J6075" t="s">
        <v>81</v>
      </c>
      <c r="K6075">
        <v>0.24324324977406619</v>
      </c>
      <c r="L6075">
        <v>24.324300000000001</v>
      </c>
      <c r="M6075" t="s">
        <v>82</v>
      </c>
    </row>
    <row r="6076" spans="1:13">
      <c r="A6076" t="s">
        <v>3598</v>
      </c>
      <c r="B6076" t="s">
        <v>3599</v>
      </c>
      <c r="C6076" t="str">
        <f>TEXT(D6076, "mmm")</f>
        <v>May</v>
      </c>
      <c r="D6076" s="1">
        <v>45427</v>
      </c>
      <c r="E6076" t="s">
        <v>3600</v>
      </c>
      <c r="F6076" t="s">
        <v>222</v>
      </c>
      <c r="G6076">
        <v>10000</v>
      </c>
      <c r="H6076">
        <v>43.29</v>
      </c>
      <c r="I6076">
        <v>432900</v>
      </c>
      <c r="J6076" t="s">
        <v>81</v>
      </c>
      <c r="K6076">
        <v>7.5172401816827605E-2</v>
      </c>
      <c r="L6076">
        <v>7.5171999999999999</v>
      </c>
      <c r="M6076" t="s">
        <v>82</v>
      </c>
    </row>
    <row r="6077" spans="1:13">
      <c r="A6077" t="s">
        <v>1606</v>
      </c>
      <c r="B6077" t="s">
        <v>1607</v>
      </c>
      <c r="C6077" t="str">
        <f>TEXT(D6077, "mmm")</f>
        <v>May</v>
      </c>
      <c r="D6077" s="1">
        <v>45427</v>
      </c>
      <c r="E6077" t="s">
        <v>1608</v>
      </c>
      <c r="F6077" t="s">
        <v>251</v>
      </c>
      <c r="G6077">
        <v>2000000</v>
      </c>
      <c r="H6077">
        <v>6.01</v>
      </c>
      <c r="I6077">
        <v>12020000</v>
      </c>
      <c r="J6077" t="s">
        <v>86</v>
      </c>
      <c r="K6077">
        <v>-2.317878598837686E-2</v>
      </c>
      <c r="L6077">
        <v>-2.3178999999999998</v>
      </c>
      <c r="M6077" t="s">
        <v>82</v>
      </c>
    </row>
    <row r="6078" spans="1:13">
      <c r="A6078" t="s">
        <v>1606</v>
      </c>
      <c r="B6078" t="s">
        <v>1607</v>
      </c>
      <c r="C6078" t="str">
        <f>TEXT(D6078, "mmm")</f>
        <v>May</v>
      </c>
      <c r="D6078" s="1">
        <v>45427</v>
      </c>
      <c r="E6078" t="s">
        <v>1627</v>
      </c>
      <c r="F6078" t="s">
        <v>251</v>
      </c>
      <c r="G6078">
        <v>2000000</v>
      </c>
      <c r="H6078">
        <v>6.01</v>
      </c>
      <c r="I6078">
        <v>12020000</v>
      </c>
      <c r="J6078" t="s">
        <v>86</v>
      </c>
      <c r="K6078">
        <v>-2.317878598837686E-2</v>
      </c>
      <c r="L6078">
        <v>-2.3178999999999998</v>
      </c>
      <c r="M6078" t="s">
        <v>82</v>
      </c>
    </row>
    <row r="6079" spans="1:13">
      <c r="A6079" t="s">
        <v>3729</v>
      </c>
      <c r="B6079" t="s">
        <v>3730</v>
      </c>
      <c r="C6079" t="str">
        <f>TEXT(D6079, "mmm")</f>
        <v>May</v>
      </c>
      <c r="D6079" s="1">
        <v>45427</v>
      </c>
      <c r="E6079" t="s">
        <v>3731</v>
      </c>
      <c r="F6079" t="s">
        <v>80</v>
      </c>
      <c r="G6079">
        <v>5000</v>
      </c>
      <c r="H6079">
        <v>4.5199999999999996</v>
      </c>
      <c r="I6079">
        <v>22600</v>
      </c>
      <c r="J6079" t="s">
        <v>86</v>
      </c>
      <c r="K6079">
        <v>-7.7950984960831415E-2</v>
      </c>
      <c r="L6079">
        <v>-7.7950999999999997</v>
      </c>
      <c r="M6079" t="s">
        <v>82</v>
      </c>
    </row>
    <row r="6080" spans="1:13">
      <c r="A6080" t="s">
        <v>3602</v>
      </c>
      <c r="B6080" t="s">
        <v>3603</v>
      </c>
      <c r="C6080" t="str">
        <f>TEXT(D6080, "mmm")</f>
        <v>May</v>
      </c>
      <c r="D6080" s="1">
        <v>45427</v>
      </c>
      <c r="E6080" t="s">
        <v>3604</v>
      </c>
      <c r="F6080" t="s">
        <v>128</v>
      </c>
      <c r="G6080">
        <v>2000</v>
      </c>
      <c r="H6080">
        <v>32</v>
      </c>
      <c r="I6080">
        <v>64000</v>
      </c>
      <c r="J6080" t="s">
        <v>81</v>
      </c>
      <c r="K6080">
        <v>-2.1142252455452201E-2</v>
      </c>
      <c r="L6080">
        <v>-2.1141999999999999</v>
      </c>
      <c r="M6080" t="s">
        <v>82</v>
      </c>
    </row>
    <row r="6081" spans="1:13">
      <c r="A6081" t="s">
        <v>3732</v>
      </c>
      <c r="B6081" t="s">
        <v>3733</v>
      </c>
      <c r="C6081" t="str">
        <f>TEXT(D6081, "mmm")</f>
        <v>May</v>
      </c>
      <c r="D6081" s="1">
        <v>45427</v>
      </c>
      <c r="E6081" t="s">
        <v>3734</v>
      </c>
      <c r="F6081" t="s">
        <v>80</v>
      </c>
      <c r="G6081">
        <v>3564</v>
      </c>
      <c r="H6081">
        <v>4.1399999999999997</v>
      </c>
      <c r="I6081">
        <v>14754.96</v>
      </c>
      <c r="J6081" t="s">
        <v>86</v>
      </c>
      <c r="K6081">
        <v>-4.2079227202757592E-2</v>
      </c>
      <c r="L6081">
        <v>-4.2079000000000004</v>
      </c>
      <c r="M6081" t="s">
        <v>82</v>
      </c>
    </row>
    <row r="6082" spans="1:13">
      <c r="A6082" t="s">
        <v>3735</v>
      </c>
      <c r="B6082" t="s">
        <v>3736</v>
      </c>
      <c r="C6082" t="str">
        <f>TEXT(D6082, "mmm")</f>
        <v>May</v>
      </c>
      <c r="D6082" s="1">
        <v>45427</v>
      </c>
      <c r="E6082" t="s">
        <v>102</v>
      </c>
      <c r="F6082" t="s">
        <v>101</v>
      </c>
      <c r="G6082">
        <v>11181</v>
      </c>
      <c r="H6082">
        <v>10.92</v>
      </c>
      <c r="I6082">
        <v>122096.52</v>
      </c>
      <c r="J6082" t="s">
        <v>81</v>
      </c>
      <c r="K6082">
        <v>-1.7431462617799931E-2</v>
      </c>
      <c r="L6082">
        <v>-1.7431000000000001</v>
      </c>
      <c r="M6082" t="s">
        <v>82</v>
      </c>
    </row>
    <row r="6083" spans="1:13">
      <c r="A6083" t="s">
        <v>3735</v>
      </c>
      <c r="B6083" t="s">
        <v>3736</v>
      </c>
      <c r="C6083" t="str">
        <f>TEXT(D6083, "mmm")</f>
        <v>May</v>
      </c>
      <c r="D6083" s="1">
        <v>45427</v>
      </c>
      <c r="E6083" t="s">
        <v>100</v>
      </c>
      <c r="F6083" t="s">
        <v>101</v>
      </c>
      <c r="G6083">
        <v>11181</v>
      </c>
      <c r="H6083">
        <v>10.92</v>
      </c>
      <c r="I6083">
        <v>122096.52</v>
      </c>
      <c r="J6083" t="s">
        <v>81</v>
      </c>
      <c r="K6083">
        <v>-1.7431462617799931E-2</v>
      </c>
      <c r="L6083">
        <v>-1.7431000000000001</v>
      </c>
      <c r="M6083" t="s">
        <v>82</v>
      </c>
    </row>
    <row r="6084" spans="1:13">
      <c r="A6084" t="s">
        <v>2769</v>
      </c>
      <c r="B6084" t="s">
        <v>2770</v>
      </c>
      <c r="C6084" t="str">
        <f>TEXT(D6084, "mmm")</f>
        <v>May</v>
      </c>
      <c r="D6084" s="1">
        <v>45427</v>
      </c>
      <c r="E6084" t="s">
        <v>3674</v>
      </c>
      <c r="F6084" t="s">
        <v>128</v>
      </c>
      <c r="G6084">
        <v>50195</v>
      </c>
      <c r="H6084">
        <v>4.5199999999999996</v>
      </c>
      <c r="I6084">
        <v>226881.4</v>
      </c>
      <c r="J6084" t="s">
        <v>86</v>
      </c>
      <c r="K6084">
        <v>0.1148648075387524</v>
      </c>
      <c r="L6084">
        <v>11.486499999999999</v>
      </c>
      <c r="M6084" t="s">
        <v>82</v>
      </c>
    </row>
    <row r="6085" spans="1:13">
      <c r="A6085" t="s">
        <v>3254</v>
      </c>
      <c r="B6085" t="s">
        <v>3255</v>
      </c>
      <c r="C6085" t="str">
        <f>TEXT(D6085, "mmm")</f>
        <v>May</v>
      </c>
      <c r="D6085" s="1">
        <v>45427</v>
      </c>
      <c r="E6085" t="s">
        <v>3257</v>
      </c>
      <c r="F6085" t="s">
        <v>80</v>
      </c>
      <c r="G6085">
        <v>1203</v>
      </c>
      <c r="H6085">
        <v>15.35</v>
      </c>
      <c r="I6085">
        <v>18466.05</v>
      </c>
      <c r="J6085" t="s">
        <v>86</v>
      </c>
      <c r="K6085">
        <v>2.6749396449401441E-2</v>
      </c>
      <c r="L6085">
        <v>2.6749000000000001</v>
      </c>
      <c r="M6085" t="s">
        <v>82</v>
      </c>
    </row>
    <row r="6086" spans="1:13">
      <c r="A6086" t="s">
        <v>3254</v>
      </c>
      <c r="B6086" t="s">
        <v>3255</v>
      </c>
      <c r="C6086" t="str">
        <f>TEXT(D6086, "mmm")</f>
        <v>May</v>
      </c>
      <c r="D6086" s="1">
        <v>45427</v>
      </c>
      <c r="E6086" t="s">
        <v>3257</v>
      </c>
      <c r="F6086" t="s">
        <v>80</v>
      </c>
      <c r="G6086">
        <v>909</v>
      </c>
      <c r="H6086">
        <v>15.4</v>
      </c>
      <c r="I6086">
        <v>13998.6</v>
      </c>
      <c r="J6086" t="s">
        <v>81</v>
      </c>
      <c r="K6086">
        <v>2.6749396449401441E-2</v>
      </c>
      <c r="L6086">
        <v>2.6749000000000001</v>
      </c>
      <c r="M6086" t="s">
        <v>82</v>
      </c>
    </row>
    <row r="6087" spans="1:13">
      <c r="A6087" t="s">
        <v>3737</v>
      </c>
      <c r="B6087" t="s">
        <v>3738</v>
      </c>
      <c r="C6087" t="str">
        <f>TEXT(D6087, "mmm")</f>
        <v>May</v>
      </c>
      <c r="D6087" s="1">
        <v>45427</v>
      </c>
      <c r="E6087" t="s">
        <v>3739</v>
      </c>
      <c r="F6087" t="s">
        <v>80</v>
      </c>
      <c r="G6087">
        <v>50000</v>
      </c>
      <c r="H6087">
        <v>6.78</v>
      </c>
      <c r="I6087">
        <v>339000</v>
      </c>
      <c r="J6087" t="s">
        <v>86</v>
      </c>
      <c r="K6087">
        <v>0.40649160379650828</v>
      </c>
      <c r="L6087">
        <v>40.6492</v>
      </c>
      <c r="M6087" t="s">
        <v>82</v>
      </c>
    </row>
    <row r="6088" spans="1:13">
      <c r="A6088" t="s">
        <v>3737</v>
      </c>
      <c r="B6088" t="s">
        <v>3738</v>
      </c>
      <c r="C6088" t="str">
        <f>TEXT(D6088, "mmm")</f>
        <v>May</v>
      </c>
      <c r="D6088" s="1">
        <v>45427</v>
      </c>
      <c r="E6088" t="s">
        <v>3739</v>
      </c>
      <c r="F6088" t="s">
        <v>80</v>
      </c>
      <c r="G6088">
        <v>50000</v>
      </c>
      <c r="H6088">
        <v>6.57</v>
      </c>
      <c r="I6088">
        <v>328500</v>
      </c>
      <c r="J6088" t="s">
        <v>86</v>
      </c>
      <c r="K6088">
        <v>0.40649160379650828</v>
      </c>
      <c r="L6088">
        <v>40.6492</v>
      </c>
      <c r="M6088" t="s">
        <v>82</v>
      </c>
    </row>
    <row r="6089" spans="1:13">
      <c r="A6089" t="s">
        <v>1457</v>
      </c>
      <c r="B6089" t="s">
        <v>1458</v>
      </c>
      <c r="C6089" t="str">
        <f>TEXT(D6089, "mmm")</f>
        <v>May</v>
      </c>
      <c r="D6089" s="1">
        <v>45428</v>
      </c>
      <c r="E6089" t="s">
        <v>1459</v>
      </c>
      <c r="F6089" t="s">
        <v>80</v>
      </c>
      <c r="G6089">
        <v>189</v>
      </c>
      <c r="H6089">
        <v>131.57</v>
      </c>
      <c r="I6089">
        <v>24866.73</v>
      </c>
      <c r="J6089" t="s">
        <v>81</v>
      </c>
      <c r="K6089">
        <v>9.4929808549830685E-3</v>
      </c>
      <c r="L6089">
        <v>0.94930000000000003</v>
      </c>
      <c r="M6089" t="s">
        <v>82</v>
      </c>
    </row>
    <row r="6090" spans="1:13">
      <c r="A6090" t="s">
        <v>913</v>
      </c>
      <c r="B6090" t="s">
        <v>914</v>
      </c>
      <c r="C6090" t="str">
        <f>TEXT(D6090, "mmm")</f>
        <v>May</v>
      </c>
      <c r="D6090" s="1">
        <v>45428</v>
      </c>
      <c r="E6090" t="s">
        <v>915</v>
      </c>
      <c r="F6090" t="s">
        <v>217</v>
      </c>
      <c r="G6090">
        <v>48635</v>
      </c>
      <c r="H6090">
        <v>1.03</v>
      </c>
      <c r="I6090">
        <v>50094.05</v>
      </c>
      <c r="J6090" t="s">
        <v>86</v>
      </c>
      <c r="K6090">
        <v>7.1428501918783027E-2</v>
      </c>
      <c r="L6090">
        <v>7.1429</v>
      </c>
      <c r="M6090" t="s">
        <v>82</v>
      </c>
    </row>
    <row r="6091" spans="1:13">
      <c r="A6091" t="s">
        <v>507</v>
      </c>
      <c r="B6091" t="s">
        <v>508</v>
      </c>
      <c r="C6091" t="str">
        <f>TEXT(D6091, "mmm")</f>
        <v>May</v>
      </c>
      <c r="D6091" s="1">
        <v>45428</v>
      </c>
      <c r="E6091" t="s">
        <v>3740</v>
      </c>
      <c r="F6091" t="s">
        <v>80</v>
      </c>
      <c r="G6091">
        <v>10000</v>
      </c>
      <c r="H6091">
        <v>11.3</v>
      </c>
      <c r="I6091">
        <v>113000</v>
      </c>
      <c r="J6091" t="s">
        <v>86</v>
      </c>
      <c r="K6091">
        <v>-3.3539165830492317E-2</v>
      </c>
      <c r="L6091">
        <v>-3.3538999999999999</v>
      </c>
      <c r="M6091" t="s">
        <v>82</v>
      </c>
    </row>
    <row r="6092" spans="1:13">
      <c r="A6092" t="s">
        <v>3535</v>
      </c>
      <c r="B6092" t="s">
        <v>3536</v>
      </c>
      <c r="C6092" t="str">
        <f>TEXT(D6092, "mmm")</f>
        <v>May</v>
      </c>
      <c r="D6092" s="1">
        <v>45428</v>
      </c>
      <c r="E6092" t="s">
        <v>3741</v>
      </c>
      <c r="F6092" t="s">
        <v>80</v>
      </c>
      <c r="G6092">
        <v>500</v>
      </c>
      <c r="H6092">
        <v>155</v>
      </c>
      <c r="I6092">
        <v>77500</v>
      </c>
      <c r="J6092" t="s">
        <v>81</v>
      </c>
      <c r="K6092">
        <v>1.9675316748680949E-2</v>
      </c>
      <c r="L6092">
        <v>1.9675</v>
      </c>
      <c r="M6092" t="s">
        <v>82</v>
      </c>
    </row>
    <row r="6093" spans="1:13">
      <c r="A6093" t="s">
        <v>3551</v>
      </c>
      <c r="B6093" t="s">
        <v>3552</v>
      </c>
      <c r="C6093" t="str">
        <f>TEXT(D6093, "mmm")</f>
        <v>May</v>
      </c>
      <c r="D6093" s="1">
        <v>45428</v>
      </c>
      <c r="E6093" t="s">
        <v>3553</v>
      </c>
      <c r="F6093" t="s">
        <v>128</v>
      </c>
      <c r="G6093">
        <v>14328</v>
      </c>
      <c r="H6093">
        <v>1.47</v>
      </c>
      <c r="I6093">
        <v>21062.16</v>
      </c>
      <c r="J6093" t="s">
        <v>81</v>
      </c>
      <c r="K6093">
        <v>0.30872485584076709</v>
      </c>
      <c r="L6093">
        <v>30.872499999999999</v>
      </c>
      <c r="M6093" t="s">
        <v>82</v>
      </c>
    </row>
    <row r="6094" spans="1:13">
      <c r="A6094" t="s">
        <v>3742</v>
      </c>
      <c r="B6094" t="s">
        <v>3743</v>
      </c>
      <c r="C6094" t="str">
        <f>TEXT(D6094, "mmm")</f>
        <v>May</v>
      </c>
      <c r="D6094" s="1">
        <v>45428</v>
      </c>
      <c r="E6094" t="s">
        <v>3744</v>
      </c>
      <c r="F6094" t="s">
        <v>80</v>
      </c>
      <c r="G6094">
        <v>2808</v>
      </c>
      <c r="H6094">
        <v>4.88</v>
      </c>
      <c r="I6094">
        <v>13703.04</v>
      </c>
      <c r="J6094" t="s">
        <v>81</v>
      </c>
      <c r="K6094">
        <v>-7.1942135783625849E-3</v>
      </c>
      <c r="L6094">
        <v>-0.71940000000000004</v>
      </c>
      <c r="M6094" t="s">
        <v>82</v>
      </c>
    </row>
    <row r="6095" spans="1:13">
      <c r="A6095" t="s">
        <v>3098</v>
      </c>
      <c r="B6095" t="s">
        <v>3099</v>
      </c>
      <c r="C6095" t="str">
        <f>TEXT(D6095, "mmm")</f>
        <v>May</v>
      </c>
      <c r="D6095" s="1">
        <v>45428</v>
      </c>
      <c r="E6095" t="s">
        <v>3745</v>
      </c>
      <c r="F6095" t="s">
        <v>128</v>
      </c>
      <c r="G6095">
        <v>2000</v>
      </c>
      <c r="H6095">
        <v>84.82</v>
      </c>
      <c r="I6095">
        <v>169640</v>
      </c>
      <c r="J6095" t="s">
        <v>81</v>
      </c>
      <c r="K6095">
        <v>-1.405764556940337E-2</v>
      </c>
      <c r="L6095">
        <v>-1.4057999999999999</v>
      </c>
      <c r="M6095" t="s">
        <v>82</v>
      </c>
    </row>
    <row r="6096" spans="1:13">
      <c r="A6096" t="s">
        <v>2769</v>
      </c>
      <c r="B6096" t="s">
        <v>2770</v>
      </c>
      <c r="C6096" t="str">
        <f>TEXT(D6096, "mmm")</f>
        <v>May</v>
      </c>
      <c r="D6096" s="1">
        <v>45428</v>
      </c>
      <c r="E6096" t="s">
        <v>3746</v>
      </c>
      <c r="F6096" t="s">
        <v>128</v>
      </c>
      <c r="G6096">
        <v>60000</v>
      </c>
      <c r="H6096">
        <v>4.66</v>
      </c>
      <c r="I6096">
        <v>279600</v>
      </c>
      <c r="J6096" t="s">
        <v>86</v>
      </c>
      <c r="K6096">
        <v>4.8351600213036187E-2</v>
      </c>
      <c r="L6096">
        <v>4.8352000000000004</v>
      </c>
      <c r="M6096" t="s">
        <v>82</v>
      </c>
    </row>
    <row r="6097" spans="1:13">
      <c r="A6097" t="s">
        <v>3417</v>
      </c>
      <c r="B6097" t="s">
        <v>3418</v>
      </c>
      <c r="C6097" t="str">
        <f>TEXT(D6097, "mmm")</f>
        <v>May</v>
      </c>
      <c r="D6097" s="1">
        <v>45428</v>
      </c>
      <c r="E6097" t="s">
        <v>3747</v>
      </c>
      <c r="F6097" t="s">
        <v>118</v>
      </c>
      <c r="G6097">
        <v>2000</v>
      </c>
      <c r="H6097">
        <v>33.700000000000003</v>
      </c>
      <c r="I6097">
        <v>67400</v>
      </c>
      <c r="J6097" t="s">
        <v>86</v>
      </c>
      <c r="K6097">
        <v>-3.1594649656699107E-2</v>
      </c>
      <c r="L6097">
        <v>-3.1595</v>
      </c>
      <c r="M6097" t="s">
        <v>82</v>
      </c>
    </row>
    <row r="6098" spans="1:13">
      <c r="A6098" t="s">
        <v>1742</v>
      </c>
      <c r="B6098" t="s">
        <v>1743</v>
      </c>
      <c r="C6098" t="str">
        <f>TEXT(D6098, "mmm")</f>
        <v>May</v>
      </c>
      <c r="D6098" s="1">
        <v>45428</v>
      </c>
      <c r="E6098" t="s">
        <v>110</v>
      </c>
      <c r="F6098" t="s">
        <v>101</v>
      </c>
      <c r="G6098">
        <v>8850</v>
      </c>
      <c r="H6098">
        <v>22.49</v>
      </c>
      <c r="I6098">
        <v>199036.5</v>
      </c>
      <c r="J6098" t="s">
        <v>81</v>
      </c>
      <c r="K6098">
        <v>9.0138352142690392E-2</v>
      </c>
      <c r="L6098">
        <v>9.0137999999999998</v>
      </c>
      <c r="M6098" t="s">
        <v>82</v>
      </c>
    </row>
    <row r="6099" spans="1:13">
      <c r="A6099" t="s">
        <v>1742</v>
      </c>
      <c r="B6099" t="s">
        <v>1743</v>
      </c>
      <c r="C6099" t="str">
        <f>TEXT(D6099, "mmm")</f>
        <v>May</v>
      </c>
      <c r="D6099" s="1">
        <v>45428</v>
      </c>
      <c r="E6099" t="s">
        <v>109</v>
      </c>
      <c r="F6099" t="s">
        <v>101</v>
      </c>
      <c r="G6099">
        <v>8850</v>
      </c>
      <c r="H6099">
        <v>22.49</v>
      </c>
      <c r="I6099">
        <v>199036.5</v>
      </c>
      <c r="J6099" t="s">
        <v>81</v>
      </c>
      <c r="K6099">
        <v>9.0138352142690392E-2</v>
      </c>
      <c r="L6099">
        <v>9.0137999999999998</v>
      </c>
      <c r="M6099" t="s">
        <v>82</v>
      </c>
    </row>
    <row r="6100" spans="1:13">
      <c r="A6100" t="s">
        <v>1742</v>
      </c>
      <c r="B6100" t="s">
        <v>1743</v>
      </c>
      <c r="C6100" t="str">
        <f>TEXT(D6100, "mmm")</f>
        <v>May</v>
      </c>
      <c r="D6100" s="1">
        <v>45428</v>
      </c>
      <c r="E6100" t="s">
        <v>111</v>
      </c>
      <c r="F6100" t="s">
        <v>101</v>
      </c>
      <c r="G6100">
        <v>8850</v>
      </c>
      <c r="H6100">
        <v>22.49</v>
      </c>
      <c r="I6100">
        <v>199036.5</v>
      </c>
      <c r="J6100" t="s">
        <v>81</v>
      </c>
      <c r="K6100">
        <v>9.0138352142690392E-2</v>
      </c>
      <c r="L6100">
        <v>9.0137999999999998</v>
      </c>
      <c r="M6100" t="s">
        <v>82</v>
      </c>
    </row>
    <row r="6101" spans="1:13">
      <c r="A6101" t="s">
        <v>1742</v>
      </c>
      <c r="B6101" t="s">
        <v>1743</v>
      </c>
      <c r="C6101" t="str">
        <f>TEXT(D6101, "mmm")</f>
        <v>May</v>
      </c>
      <c r="D6101" s="1">
        <v>45428</v>
      </c>
      <c r="E6101" t="s">
        <v>110</v>
      </c>
      <c r="F6101" t="s">
        <v>101</v>
      </c>
      <c r="G6101">
        <v>10500</v>
      </c>
      <c r="H6101">
        <v>22.43</v>
      </c>
      <c r="I6101">
        <v>235515</v>
      </c>
      <c r="J6101" t="s">
        <v>81</v>
      </c>
      <c r="K6101">
        <v>9.0138352142690392E-2</v>
      </c>
      <c r="L6101">
        <v>9.0137999999999998</v>
      </c>
      <c r="M6101" t="s">
        <v>82</v>
      </c>
    </row>
    <row r="6102" spans="1:13">
      <c r="A6102" t="s">
        <v>1742</v>
      </c>
      <c r="B6102" t="s">
        <v>1743</v>
      </c>
      <c r="C6102" t="str">
        <f>TEXT(D6102, "mmm")</f>
        <v>May</v>
      </c>
      <c r="D6102" s="1">
        <v>45428</v>
      </c>
      <c r="E6102" t="s">
        <v>109</v>
      </c>
      <c r="F6102" t="s">
        <v>101</v>
      </c>
      <c r="G6102">
        <v>10500</v>
      </c>
      <c r="H6102">
        <v>22.43</v>
      </c>
      <c r="I6102">
        <v>235515</v>
      </c>
      <c r="J6102" t="s">
        <v>81</v>
      </c>
      <c r="K6102">
        <v>9.0138352142690392E-2</v>
      </c>
      <c r="L6102">
        <v>9.0137999999999998</v>
      </c>
      <c r="M6102" t="s">
        <v>82</v>
      </c>
    </row>
    <row r="6103" spans="1:13">
      <c r="A6103" t="s">
        <v>1742</v>
      </c>
      <c r="B6103" t="s">
        <v>1743</v>
      </c>
      <c r="C6103" t="str">
        <f>TEXT(D6103, "mmm")</f>
        <v>May</v>
      </c>
      <c r="D6103" s="1">
        <v>45428</v>
      </c>
      <c r="E6103" t="s">
        <v>111</v>
      </c>
      <c r="F6103" t="s">
        <v>101</v>
      </c>
      <c r="G6103">
        <v>10500</v>
      </c>
      <c r="H6103">
        <v>22.43</v>
      </c>
      <c r="I6103">
        <v>235515</v>
      </c>
      <c r="J6103" t="s">
        <v>81</v>
      </c>
      <c r="K6103">
        <v>9.0138352142690392E-2</v>
      </c>
      <c r="L6103">
        <v>9.0137999999999998</v>
      </c>
      <c r="M6103" t="s">
        <v>82</v>
      </c>
    </row>
    <row r="6104" spans="1:13">
      <c r="A6104" t="s">
        <v>1854</v>
      </c>
      <c r="B6104" t="s">
        <v>1855</v>
      </c>
      <c r="C6104" t="str">
        <f>TEXT(D6104, "mmm")</f>
        <v>May</v>
      </c>
      <c r="D6104" s="1">
        <v>45428</v>
      </c>
      <c r="E6104" t="s">
        <v>1866</v>
      </c>
      <c r="F6104" t="s">
        <v>251</v>
      </c>
      <c r="G6104">
        <v>500000</v>
      </c>
      <c r="H6104">
        <v>2.54</v>
      </c>
      <c r="I6104">
        <v>1270000</v>
      </c>
      <c r="J6104" t="s">
        <v>86</v>
      </c>
      <c r="K6104">
        <v>-7.9999923706054465E-3</v>
      </c>
      <c r="L6104">
        <v>-0.8</v>
      </c>
      <c r="M6104" t="s">
        <v>82</v>
      </c>
    </row>
    <row r="6105" spans="1:13">
      <c r="A6105" t="s">
        <v>1854</v>
      </c>
      <c r="B6105" t="s">
        <v>1855</v>
      </c>
      <c r="C6105" t="str">
        <f>TEXT(D6105, "mmm")</f>
        <v>May</v>
      </c>
      <c r="D6105" s="1">
        <v>45428</v>
      </c>
      <c r="E6105" t="s">
        <v>1857</v>
      </c>
      <c r="F6105" t="s">
        <v>251</v>
      </c>
      <c r="G6105">
        <v>500000</v>
      </c>
      <c r="H6105">
        <v>2.54</v>
      </c>
      <c r="I6105">
        <v>1270000</v>
      </c>
      <c r="J6105" t="s">
        <v>86</v>
      </c>
      <c r="K6105">
        <v>-7.9999923706054465E-3</v>
      </c>
      <c r="L6105">
        <v>-0.8</v>
      </c>
      <c r="M6105" t="s">
        <v>82</v>
      </c>
    </row>
    <row r="6106" spans="1:13">
      <c r="A6106" t="s">
        <v>1854</v>
      </c>
      <c r="B6106" t="s">
        <v>1855</v>
      </c>
      <c r="C6106" t="str">
        <f>TEXT(D6106, "mmm")</f>
        <v>May</v>
      </c>
      <c r="D6106" s="1">
        <v>45428</v>
      </c>
      <c r="E6106" t="s">
        <v>1856</v>
      </c>
      <c r="F6106" t="s">
        <v>80</v>
      </c>
      <c r="G6106">
        <v>500000</v>
      </c>
      <c r="H6106">
        <v>2.54</v>
      </c>
      <c r="I6106">
        <v>1270000</v>
      </c>
      <c r="J6106" t="s">
        <v>86</v>
      </c>
      <c r="K6106">
        <v>-7.9999923706054465E-3</v>
      </c>
      <c r="L6106">
        <v>-0.8</v>
      </c>
      <c r="M6106" t="s">
        <v>82</v>
      </c>
    </row>
    <row r="6107" spans="1:13">
      <c r="A6107" t="s">
        <v>1854</v>
      </c>
      <c r="B6107" t="s">
        <v>1855</v>
      </c>
      <c r="C6107" t="str">
        <f>TEXT(D6107, "mmm")</f>
        <v>May</v>
      </c>
      <c r="D6107" s="1">
        <v>45428</v>
      </c>
      <c r="E6107" t="s">
        <v>1859</v>
      </c>
      <c r="F6107" t="s">
        <v>80</v>
      </c>
      <c r="G6107">
        <v>500000</v>
      </c>
      <c r="H6107">
        <v>2.54</v>
      </c>
      <c r="I6107">
        <v>1270000</v>
      </c>
      <c r="J6107" t="s">
        <v>86</v>
      </c>
      <c r="K6107">
        <v>-7.9999923706054465E-3</v>
      </c>
      <c r="L6107">
        <v>-0.8</v>
      </c>
      <c r="M6107" t="s">
        <v>82</v>
      </c>
    </row>
    <row r="6108" spans="1:13">
      <c r="A6108" t="s">
        <v>1854</v>
      </c>
      <c r="B6108" t="s">
        <v>1855</v>
      </c>
      <c r="C6108" t="str">
        <f>TEXT(D6108, "mmm")</f>
        <v>May</v>
      </c>
      <c r="D6108" s="1">
        <v>45428</v>
      </c>
      <c r="E6108" t="s">
        <v>1867</v>
      </c>
      <c r="F6108" t="s">
        <v>80</v>
      </c>
      <c r="G6108">
        <v>500000</v>
      </c>
      <c r="H6108">
        <v>2.54</v>
      </c>
      <c r="I6108">
        <v>1270000</v>
      </c>
      <c r="J6108" t="s">
        <v>86</v>
      </c>
      <c r="K6108">
        <v>-7.9999923706054465E-3</v>
      </c>
      <c r="L6108">
        <v>-0.8</v>
      </c>
      <c r="M6108" t="s">
        <v>82</v>
      </c>
    </row>
    <row r="6109" spans="1:13">
      <c r="A6109" t="s">
        <v>1854</v>
      </c>
      <c r="B6109" t="s">
        <v>1855</v>
      </c>
      <c r="C6109" t="str">
        <f>TEXT(D6109, "mmm")</f>
        <v>May</v>
      </c>
      <c r="D6109" s="1">
        <v>45428</v>
      </c>
      <c r="E6109" t="s">
        <v>1861</v>
      </c>
      <c r="F6109" t="s">
        <v>80</v>
      </c>
      <c r="G6109">
        <v>500000</v>
      </c>
      <c r="H6109">
        <v>2.54</v>
      </c>
      <c r="I6109">
        <v>1270000</v>
      </c>
      <c r="J6109" t="s">
        <v>86</v>
      </c>
      <c r="K6109">
        <v>-7.9999923706054465E-3</v>
      </c>
      <c r="L6109">
        <v>-0.8</v>
      </c>
      <c r="M6109" t="s">
        <v>82</v>
      </c>
    </row>
    <row r="6110" spans="1:13">
      <c r="A6110" t="s">
        <v>1854</v>
      </c>
      <c r="B6110" t="s">
        <v>1855</v>
      </c>
      <c r="C6110" t="str">
        <f>TEXT(D6110, "mmm")</f>
        <v>May</v>
      </c>
      <c r="D6110" s="1">
        <v>45428</v>
      </c>
      <c r="E6110" t="s">
        <v>1858</v>
      </c>
      <c r="F6110" t="s">
        <v>251</v>
      </c>
      <c r="G6110">
        <v>500000</v>
      </c>
      <c r="H6110">
        <v>2.54</v>
      </c>
      <c r="I6110">
        <v>1270000</v>
      </c>
      <c r="J6110" t="s">
        <v>86</v>
      </c>
      <c r="K6110">
        <v>-7.9999923706054465E-3</v>
      </c>
      <c r="L6110">
        <v>-0.8</v>
      </c>
      <c r="M6110" t="s">
        <v>82</v>
      </c>
    </row>
    <row r="6111" spans="1:13">
      <c r="A6111" t="s">
        <v>1854</v>
      </c>
      <c r="B6111" t="s">
        <v>1855</v>
      </c>
      <c r="C6111" t="str">
        <f>TEXT(D6111, "mmm")</f>
        <v>May</v>
      </c>
      <c r="D6111" s="1">
        <v>45428</v>
      </c>
      <c r="E6111" t="s">
        <v>1860</v>
      </c>
      <c r="F6111" t="s">
        <v>80</v>
      </c>
      <c r="G6111">
        <v>500000</v>
      </c>
      <c r="H6111">
        <v>2.54</v>
      </c>
      <c r="I6111">
        <v>1270000</v>
      </c>
      <c r="J6111" t="s">
        <v>86</v>
      </c>
      <c r="K6111">
        <v>-7.9999923706054465E-3</v>
      </c>
      <c r="L6111">
        <v>-0.8</v>
      </c>
      <c r="M6111" t="s">
        <v>82</v>
      </c>
    </row>
    <row r="6112" spans="1:13">
      <c r="A6112" t="s">
        <v>1854</v>
      </c>
      <c r="B6112" t="s">
        <v>1855</v>
      </c>
      <c r="C6112" t="str">
        <f>TEXT(D6112, "mmm")</f>
        <v>May</v>
      </c>
      <c r="D6112" s="1">
        <v>45428</v>
      </c>
      <c r="E6112" t="s">
        <v>1865</v>
      </c>
      <c r="F6112" t="s">
        <v>251</v>
      </c>
      <c r="G6112">
        <v>500000</v>
      </c>
      <c r="H6112">
        <v>2.54</v>
      </c>
      <c r="I6112">
        <v>1270000</v>
      </c>
      <c r="J6112" t="s">
        <v>86</v>
      </c>
      <c r="K6112">
        <v>-7.9999923706054465E-3</v>
      </c>
      <c r="L6112">
        <v>-0.8</v>
      </c>
      <c r="M6112" t="s">
        <v>82</v>
      </c>
    </row>
    <row r="6113" spans="1:13">
      <c r="A6113" t="s">
        <v>1398</v>
      </c>
      <c r="B6113" t="s">
        <v>1399</v>
      </c>
      <c r="C6113" t="str">
        <f>TEXT(D6113, "mmm")</f>
        <v>May</v>
      </c>
      <c r="D6113" s="1">
        <v>45428</v>
      </c>
      <c r="E6113" t="s">
        <v>3748</v>
      </c>
      <c r="F6113" t="s">
        <v>80</v>
      </c>
      <c r="G6113">
        <v>1000</v>
      </c>
      <c r="H6113">
        <v>47.91</v>
      </c>
      <c r="I6113">
        <v>47910</v>
      </c>
      <c r="J6113" t="s">
        <v>81</v>
      </c>
      <c r="K6113">
        <v>-2.97827806329416E-2</v>
      </c>
      <c r="L6113">
        <v>-2.9782999999999999</v>
      </c>
      <c r="M6113" t="s">
        <v>82</v>
      </c>
    </row>
    <row r="6114" spans="1:13">
      <c r="A6114" t="s">
        <v>2213</v>
      </c>
      <c r="B6114" t="s">
        <v>2214</v>
      </c>
      <c r="C6114" t="str">
        <f>TEXT(D6114, "mmm")</f>
        <v>May</v>
      </c>
      <c r="D6114" s="1">
        <v>45428</v>
      </c>
      <c r="E6114" t="s">
        <v>3749</v>
      </c>
      <c r="F6114" t="s">
        <v>128</v>
      </c>
      <c r="G6114">
        <v>50000</v>
      </c>
      <c r="H6114">
        <v>2.2400000000000002</v>
      </c>
      <c r="I6114">
        <v>112000</v>
      </c>
      <c r="J6114" t="s">
        <v>86</v>
      </c>
      <c r="K6114">
        <v>-3.9647539614770189E-2</v>
      </c>
      <c r="L6114">
        <v>-3.9647999999999999</v>
      </c>
      <c r="M6114" t="s">
        <v>82</v>
      </c>
    </row>
    <row r="6115" spans="1:13">
      <c r="A6115" t="s">
        <v>3595</v>
      </c>
      <c r="B6115" t="s">
        <v>3596</v>
      </c>
      <c r="C6115" t="str">
        <f>TEXT(D6115, "mmm")</f>
        <v>May</v>
      </c>
      <c r="D6115" s="1">
        <v>45428</v>
      </c>
      <c r="E6115" t="s">
        <v>3597</v>
      </c>
      <c r="F6115" t="s">
        <v>80</v>
      </c>
      <c r="G6115">
        <v>23000</v>
      </c>
      <c r="H6115">
        <v>1.56</v>
      </c>
      <c r="I6115">
        <v>35880</v>
      </c>
      <c r="J6115" t="s">
        <v>81</v>
      </c>
      <c r="K6115">
        <v>0.12962965279558669</v>
      </c>
      <c r="L6115">
        <v>12.962999999999999</v>
      </c>
      <c r="M6115" t="s">
        <v>82</v>
      </c>
    </row>
    <row r="6116" spans="1:13">
      <c r="A6116" t="s">
        <v>3750</v>
      </c>
      <c r="B6116" t="s">
        <v>3751</v>
      </c>
      <c r="C6116" t="str">
        <f>TEXT(D6116, "mmm")</f>
        <v>May</v>
      </c>
      <c r="D6116" s="1">
        <v>45428</v>
      </c>
      <c r="E6116" t="s">
        <v>3752</v>
      </c>
      <c r="F6116" t="s">
        <v>118</v>
      </c>
      <c r="G6116">
        <v>1500</v>
      </c>
      <c r="H6116">
        <v>21.32</v>
      </c>
      <c r="I6116">
        <v>31980</v>
      </c>
      <c r="J6116" t="s">
        <v>81</v>
      </c>
      <c r="K6116">
        <v>-1.078797117863772E-2</v>
      </c>
      <c r="L6116">
        <v>-1.0788</v>
      </c>
      <c r="M6116" t="s">
        <v>82</v>
      </c>
    </row>
    <row r="6117" spans="1:13">
      <c r="A6117" t="s">
        <v>3753</v>
      </c>
      <c r="B6117" t="s">
        <v>3754</v>
      </c>
      <c r="C6117" t="str">
        <f>TEXT(D6117, "mmm")</f>
        <v>May</v>
      </c>
      <c r="D6117" s="1">
        <v>45428</v>
      </c>
      <c r="E6117" t="s">
        <v>3755</v>
      </c>
      <c r="F6117" t="s">
        <v>80</v>
      </c>
      <c r="G6117">
        <v>225000</v>
      </c>
      <c r="H6117">
        <v>8.5</v>
      </c>
      <c r="I6117">
        <v>1912500</v>
      </c>
      <c r="J6117" t="s">
        <v>86</v>
      </c>
      <c r="K6117">
        <v>-2.6469151970866078E-2</v>
      </c>
      <c r="L6117">
        <v>-2.6469</v>
      </c>
      <c r="M6117" t="s">
        <v>82</v>
      </c>
    </row>
    <row r="6118" spans="1:13">
      <c r="A6118" t="s">
        <v>3756</v>
      </c>
      <c r="B6118" t="s">
        <v>3757</v>
      </c>
      <c r="C6118" t="str">
        <f>TEXT(D6118, "mmm")</f>
        <v>May</v>
      </c>
      <c r="D6118" s="1">
        <v>45428</v>
      </c>
      <c r="E6118" t="s">
        <v>3758</v>
      </c>
      <c r="F6118" t="s">
        <v>80</v>
      </c>
      <c r="G6118">
        <v>1724137</v>
      </c>
      <c r="H6118">
        <v>2.9</v>
      </c>
      <c r="I6118">
        <v>4999997.3</v>
      </c>
      <c r="J6118" t="s">
        <v>86</v>
      </c>
      <c r="K6118">
        <v>-0.1694352133153213</v>
      </c>
      <c r="L6118">
        <v>-16.9435</v>
      </c>
      <c r="M6118" t="s">
        <v>82</v>
      </c>
    </row>
    <row r="6119" spans="1:13">
      <c r="A6119" t="s">
        <v>3759</v>
      </c>
      <c r="B6119" t="s">
        <v>3760</v>
      </c>
      <c r="C6119" t="str">
        <f>TEXT(D6119, "mmm")</f>
        <v>May</v>
      </c>
      <c r="D6119" s="1">
        <v>45428</v>
      </c>
      <c r="E6119" t="s">
        <v>3761</v>
      </c>
      <c r="F6119" t="s">
        <v>128</v>
      </c>
      <c r="G6119">
        <v>14534</v>
      </c>
      <c r="H6119">
        <v>5.25</v>
      </c>
      <c r="I6119">
        <v>76303.5</v>
      </c>
      <c r="J6119" t="s">
        <v>86</v>
      </c>
      <c r="K6119">
        <v>3.7174684946251313E-2</v>
      </c>
      <c r="L6119">
        <v>3.7174999999999998</v>
      </c>
      <c r="M6119" t="s">
        <v>82</v>
      </c>
    </row>
    <row r="6120" spans="1:13">
      <c r="A6120" t="s">
        <v>3762</v>
      </c>
      <c r="B6120" t="s">
        <v>3763</v>
      </c>
      <c r="C6120" t="str">
        <f>TEXT(D6120, "mmm")</f>
        <v>May</v>
      </c>
      <c r="D6120" s="1">
        <v>45428</v>
      </c>
      <c r="E6120" t="s">
        <v>3764</v>
      </c>
      <c r="F6120" t="s">
        <v>128</v>
      </c>
      <c r="G6120">
        <v>2341</v>
      </c>
      <c r="H6120">
        <v>28.99</v>
      </c>
      <c r="I6120">
        <v>67865.59</v>
      </c>
      <c r="J6120" t="s">
        <v>86</v>
      </c>
      <c r="K6120">
        <v>-6.5884875323083292E-2</v>
      </c>
      <c r="L6120">
        <v>-6.5884999999999998</v>
      </c>
      <c r="M6120" t="s">
        <v>82</v>
      </c>
    </row>
    <row r="6121" spans="1:13">
      <c r="A6121" t="s">
        <v>3765</v>
      </c>
      <c r="B6121" t="s">
        <v>3766</v>
      </c>
      <c r="C6121" t="str">
        <f>TEXT(D6121, "mmm")</f>
        <v>May</v>
      </c>
      <c r="D6121" s="1">
        <v>45428</v>
      </c>
      <c r="E6121" t="s">
        <v>3767</v>
      </c>
      <c r="F6121" t="s">
        <v>80</v>
      </c>
      <c r="G6121">
        <v>400</v>
      </c>
      <c r="H6121">
        <v>80.92</v>
      </c>
      <c r="I6121">
        <v>32368</v>
      </c>
      <c r="J6121" t="s">
        <v>86</v>
      </c>
      <c r="K6121">
        <v>6.0969410430426578E-2</v>
      </c>
      <c r="L6121">
        <v>6.0968999999999998</v>
      </c>
      <c r="M6121" t="s">
        <v>82</v>
      </c>
    </row>
    <row r="6122" spans="1:13">
      <c r="A6122" t="s">
        <v>3768</v>
      </c>
      <c r="B6122" t="s">
        <v>3769</v>
      </c>
      <c r="C6122" t="str">
        <f>TEXT(D6122, "mmm")</f>
        <v>May</v>
      </c>
      <c r="D6122" s="1">
        <v>45428</v>
      </c>
      <c r="E6122" t="s">
        <v>3770</v>
      </c>
      <c r="F6122" t="s">
        <v>128</v>
      </c>
      <c r="G6122">
        <v>40401</v>
      </c>
      <c r="H6122">
        <v>1.92</v>
      </c>
      <c r="I6122">
        <v>77569.919999999998</v>
      </c>
      <c r="J6122" t="s">
        <v>86</v>
      </c>
      <c r="K6122">
        <v>3.1746064784635708E-2</v>
      </c>
      <c r="L6122">
        <v>3.1745999999999999</v>
      </c>
      <c r="M6122" t="s">
        <v>82</v>
      </c>
    </row>
    <row r="6123" spans="1:13">
      <c r="A6123" t="s">
        <v>185</v>
      </c>
      <c r="B6123" t="s">
        <v>186</v>
      </c>
      <c r="C6123" t="str">
        <f>TEXT(D6123, "mmm")</f>
        <v>May</v>
      </c>
      <c r="D6123" s="1">
        <v>45428</v>
      </c>
      <c r="E6123" t="s">
        <v>218</v>
      </c>
      <c r="F6123" t="s">
        <v>118</v>
      </c>
      <c r="G6123">
        <v>1000</v>
      </c>
      <c r="H6123">
        <v>15.71</v>
      </c>
      <c r="I6123">
        <v>15710</v>
      </c>
      <c r="J6123" t="s">
        <v>81</v>
      </c>
      <c r="K6123">
        <v>-3.8779339475032322E-2</v>
      </c>
      <c r="L6123">
        <v>-3.8778999999999999</v>
      </c>
      <c r="M6123" t="s">
        <v>82</v>
      </c>
    </row>
    <row r="6124" spans="1:13">
      <c r="A6124" t="s">
        <v>3771</v>
      </c>
      <c r="B6124" t="s">
        <v>3772</v>
      </c>
      <c r="C6124" t="str">
        <f>TEXT(D6124, "mmm")</f>
        <v>May</v>
      </c>
      <c r="D6124" s="1">
        <v>45428</v>
      </c>
      <c r="E6124" t="s">
        <v>3773</v>
      </c>
      <c r="F6124" t="s">
        <v>128</v>
      </c>
      <c r="G6124">
        <v>83061</v>
      </c>
      <c r="H6124">
        <v>0.84</v>
      </c>
      <c r="I6124">
        <v>69771.239999999991</v>
      </c>
      <c r="J6124" t="s">
        <v>86</v>
      </c>
      <c r="K6124">
        <v>0.24137925418598799</v>
      </c>
      <c r="L6124">
        <v>24.137899999999998</v>
      </c>
      <c r="M6124" t="s">
        <v>82</v>
      </c>
    </row>
    <row r="6125" spans="1:13">
      <c r="A6125" t="s">
        <v>3774</v>
      </c>
      <c r="B6125" t="s">
        <v>3775</v>
      </c>
      <c r="C6125" t="str">
        <f>TEXT(D6125, "mmm")</f>
        <v>May</v>
      </c>
      <c r="D6125" s="1">
        <v>45428</v>
      </c>
      <c r="E6125" t="s">
        <v>3776</v>
      </c>
      <c r="F6125" t="s">
        <v>251</v>
      </c>
      <c r="G6125">
        <v>44868</v>
      </c>
      <c r="H6125">
        <v>1.1200000000000001</v>
      </c>
      <c r="I6125">
        <v>50252.160000000003</v>
      </c>
      <c r="J6125" t="s">
        <v>86</v>
      </c>
      <c r="K6125">
        <v>-3.5087686276281338E-2</v>
      </c>
      <c r="L6125">
        <v>-3.5087999999999999</v>
      </c>
      <c r="M6125" t="s">
        <v>82</v>
      </c>
    </row>
    <row r="6126" spans="1:13">
      <c r="A6126" t="s">
        <v>902</v>
      </c>
      <c r="B6126" t="s">
        <v>903</v>
      </c>
      <c r="C6126" t="str">
        <f>TEXT(D6126, "mmm")</f>
        <v>May</v>
      </c>
      <c r="D6126" s="1">
        <v>45428</v>
      </c>
      <c r="E6126" t="s">
        <v>3777</v>
      </c>
      <c r="F6126" t="s">
        <v>80</v>
      </c>
      <c r="G6126">
        <v>11000</v>
      </c>
      <c r="H6126">
        <v>4.71</v>
      </c>
      <c r="I6126">
        <v>51810</v>
      </c>
      <c r="J6126" t="s">
        <v>86</v>
      </c>
      <c r="K6126">
        <v>-4.782604233754284E-2</v>
      </c>
      <c r="L6126">
        <v>-4.7826000000000004</v>
      </c>
      <c r="M6126" t="s">
        <v>82</v>
      </c>
    </row>
    <row r="6127" spans="1:13">
      <c r="A6127" t="s">
        <v>3662</v>
      </c>
      <c r="B6127" t="s">
        <v>3663</v>
      </c>
      <c r="C6127" t="str">
        <f>TEXT(D6127, "mmm")</f>
        <v>May</v>
      </c>
      <c r="D6127" s="1">
        <v>45428</v>
      </c>
      <c r="E6127" t="s">
        <v>1788</v>
      </c>
      <c r="F6127" t="s">
        <v>80</v>
      </c>
      <c r="G6127">
        <v>8169</v>
      </c>
      <c r="H6127">
        <v>13.77</v>
      </c>
      <c r="I6127">
        <v>112487.13</v>
      </c>
      <c r="J6127" t="s">
        <v>86</v>
      </c>
      <c r="K6127">
        <v>-3.9826225490450007E-2</v>
      </c>
      <c r="L6127">
        <v>-3.9826000000000001</v>
      </c>
      <c r="M6127" t="s">
        <v>82</v>
      </c>
    </row>
    <row r="6128" spans="1:13">
      <c r="A6128" t="s">
        <v>3778</v>
      </c>
      <c r="B6128" t="s">
        <v>3779</v>
      </c>
      <c r="C6128" t="str">
        <f>TEXT(D6128, "mmm")</f>
        <v>May</v>
      </c>
      <c r="D6128" s="1">
        <v>45428</v>
      </c>
      <c r="E6128" t="s">
        <v>3780</v>
      </c>
      <c r="F6128" t="s">
        <v>118</v>
      </c>
      <c r="G6128">
        <v>16000</v>
      </c>
      <c r="H6128">
        <v>3.15</v>
      </c>
      <c r="I6128">
        <v>50400</v>
      </c>
      <c r="J6128" t="s">
        <v>86</v>
      </c>
      <c r="K6128">
        <v>1.2698491183349869E-2</v>
      </c>
      <c r="L6128">
        <v>1.2698</v>
      </c>
      <c r="M6128" t="s">
        <v>82</v>
      </c>
    </row>
    <row r="6129" spans="1:13">
      <c r="A6129" t="s">
        <v>329</v>
      </c>
      <c r="B6129" t="s">
        <v>330</v>
      </c>
      <c r="C6129" t="str">
        <f>TEXT(D6129, "mmm")</f>
        <v>May</v>
      </c>
      <c r="D6129" s="1">
        <v>45428</v>
      </c>
      <c r="E6129" t="s">
        <v>335</v>
      </c>
      <c r="F6129" t="s">
        <v>80</v>
      </c>
      <c r="G6129">
        <v>5000</v>
      </c>
      <c r="H6129">
        <v>2.1</v>
      </c>
      <c r="I6129">
        <v>10500</v>
      </c>
      <c r="J6129" t="s">
        <v>81</v>
      </c>
      <c r="K6129">
        <v>-0.68267327778573816</v>
      </c>
      <c r="L6129">
        <v>-68.267300000000006</v>
      </c>
      <c r="M6129" t="s">
        <v>82</v>
      </c>
    </row>
    <row r="6130" spans="1:13">
      <c r="A6130" t="s">
        <v>2473</v>
      </c>
      <c r="B6130" t="s">
        <v>2474</v>
      </c>
      <c r="C6130" t="str">
        <f>TEXT(D6130, "mmm")</f>
        <v>May</v>
      </c>
      <c r="D6130" s="1">
        <v>45428</v>
      </c>
      <c r="E6130" t="s">
        <v>3781</v>
      </c>
      <c r="F6130" t="s">
        <v>80</v>
      </c>
      <c r="G6130">
        <v>520000</v>
      </c>
      <c r="H6130">
        <v>0.1</v>
      </c>
      <c r="I6130">
        <v>52000</v>
      </c>
      <c r="J6130" t="s">
        <v>81</v>
      </c>
      <c r="K6130">
        <v>-0.1420000076293946</v>
      </c>
      <c r="L6130">
        <v>-14.2</v>
      </c>
      <c r="M6130" t="s">
        <v>82</v>
      </c>
    </row>
    <row r="6131" spans="1:13">
      <c r="A6131" t="s">
        <v>3598</v>
      </c>
      <c r="B6131" t="s">
        <v>3599</v>
      </c>
      <c r="C6131" t="str">
        <f>TEXT(D6131, "mmm")</f>
        <v>May</v>
      </c>
      <c r="D6131" s="1">
        <v>45428</v>
      </c>
      <c r="E6131" t="s">
        <v>3600</v>
      </c>
      <c r="F6131" t="s">
        <v>222</v>
      </c>
      <c r="G6131">
        <v>10000</v>
      </c>
      <c r="H6131">
        <v>43.56</v>
      </c>
      <c r="I6131">
        <v>435600</v>
      </c>
      <c r="J6131" t="s">
        <v>86</v>
      </c>
      <c r="K6131">
        <v>0.114622018922065</v>
      </c>
      <c r="L6131">
        <v>11.462199999999999</v>
      </c>
      <c r="M6131" t="s">
        <v>82</v>
      </c>
    </row>
    <row r="6132" spans="1:13">
      <c r="A6132" t="s">
        <v>2287</v>
      </c>
      <c r="B6132" t="s">
        <v>2288</v>
      </c>
      <c r="C6132" t="str">
        <f>TEXT(D6132, "mmm")</f>
        <v>May</v>
      </c>
      <c r="D6132" s="1">
        <v>45428</v>
      </c>
      <c r="E6132" t="s">
        <v>2289</v>
      </c>
      <c r="F6132" t="s">
        <v>80</v>
      </c>
      <c r="G6132">
        <v>15600</v>
      </c>
      <c r="H6132">
        <v>0.96</v>
      </c>
      <c r="I6132">
        <v>14976</v>
      </c>
      <c r="J6132" t="s">
        <v>81</v>
      </c>
      <c r="K6132">
        <v>0.17773019900548309</v>
      </c>
      <c r="L6132">
        <v>17.773</v>
      </c>
      <c r="M6132" t="s">
        <v>82</v>
      </c>
    </row>
    <row r="6133" spans="1:13">
      <c r="A6133" t="s">
        <v>3782</v>
      </c>
      <c r="B6133" t="s">
        <v>3783</v>
      </c>
      <c r="C6133" t="str">
        <f>TEXT(D6133, "mmm")</f>
        <v>May</v>
      </c>
      <c r="D6133" s="1">
        <v>45428</v>
      </c>
      <c r="E6133" t="s">
        <v>3784</v>
      </c>
      <c r="F6133" t="s">
        <v>80</v>
      </c>
      <c r="G6133">
        <v>21135</v>
      </c>
      <c r="H6133">
        <v>16.66</v>
      </c>
      <c r="I6133">
        <v>352109.1</v>
      </c>
      <c r="J6133" t="s">
        <v>86</v>
      </c>
      <c r="K6133">
        <v>3.6658691870568028E-2</v>
      </c>
      <c r="L6133">
        <v>3.6659000000000002</v>
      </c>
      <c r="M6133" t="s">
        <v>82</v>
      </c>
    </row>
    <row r="6134" spans="1:13">
      <c r="A6134" t="s">
        <v>1635</v>
      </c>
      <c r="B6134" t="s">
        <v>1636</v>
      </c>
      <c r="C6134" t="str">
        <f>TEXT(D6134, "mmm")</f>
        <v>May</v>
      </c>
      <c r="D6134" s="1">
        <v>45428</v>
      </c>
      <c r="E6134" t="s">
        <v>3785</v>
      </c>
      <c r="F6134" t="s">
        <v>80</v>
      </c>
      <c r="G6134">
        <v>1000</v>
      </c>
      <c r="H6134">
        <v>14.73</v>
      </c>
      <c r="I6134">
        <v>14730</v>
      </c>
      <c r="J6134" t="s">
        <v>81</v>
      </c>
      <c r="K6134">
        <v>-1.346790758469907E-2</v>
      </c>
      <c r="L6134">
        <v>-1.3468</v>
      </c>
      <c r="M6134" t="s">
        <v>82</v>
      </c>
    </row>
    <row r="6135" spans="1:13">
      <c r="A6135" t="s">
        <v>214</v>
      </c>
      <c r="B6135" t="s">
        <v>215</v>
      </c>
      <c r="C6135" t="str">
        <f>TEXT(D6135, "mmm")</f>
        <v>May</v>
      </c>
      <c r="D6135" s="1">
        <v>45428</v>
      </c>
      <c r="E6135" t="s">
        <v>216</v>
      </c>
      <c r="F6135" t="s">
        <v>217</v>
      </c>
      <c r="G6135">
        <v>10000</v>
      </c>
      <c r="H6135">
        <v>1.76</v>
      </c>
      <c r="I6135">
        <v>17600</v>
      </c>
      <c r="J6135" t="s">
        <v>81</v>
      </c>
      <c r="K6135">
        <v>4.5454570084564112E-2</v>
      </c>
      <c r="L6135">
        <v>4.5454999999999997</v>
      </c>
      <c r="M6135" t="s">
        <v>82</v>
      </c>
    </row>
    <row r="6136" spans="1:13">
      <c r="A6136" t="s">
        <v>3694</v>
      </c>
      <c r="B6136" t="s">
        <v>3695</v>
      </c>
      <c r="C6136" t="str">
        <f>TEXT(D6136, "mmm")</f>
        <v>May</v>
      </c>
      <c r="D6136" s="1">
        <v>45428</v>
      </c>
      <c r="E6136" t="s">
        <v>3786</v>
      </c>
      <c r="F6136" t="s">
        <v>118</v>
      </c>
      <c r="G6136">
        <v>3400</v>
      </c>
      <c r="H6136">
        <v>8.77</v>
      </c>
      <c r="I6136">
        <v>29818</v>
      </c>
      <c r="J6136" t="s">
        <v>81</v>
      </c>
      <c r="K6136">
        <v>-7.9909396616160144E-3</v>
      </c>
      <c r="L6136">
        <v>-0.79910000000000003</v>
      </c>
      <c r="M6136" t="s">
        <v>82</v>
      </c>
    </row>
    <row r="6137" spans="1:13">
      <c r="A6137" t="s">
        <v>2218</v>
      </c>
      <c r="B6137" t="s">
        <v>2219</v>
      </c>
      <c r="C6137" t="str">
        <f>TEXT(D6137, "mmm")</f>
        <v>May</v>
      </c>
      <c r="D6137" s="1">
        <v>45428</v>
      </c>
      <c r="E6137" t="s">
        <v>3787</v>
      </c>
      <c r="F6137" t="s">
        <v>80</v>
      </c>
      <c r="G6137">
        <v>4000</v>
      </c>
      <c r="H6137">
        <v>9.75</v>
      </c>
      <c r="I6137">
        <v>39000</v>
      </c>
      <c r="J6137" t="s">
        <v>81</v>
      </c>
      <c r="K6137">
        <v>-8.865976016368593E-2</v>
      </c>
      <c r="L6137">
        <v>-8.8659999999999997</v>
      </c>
      <c r="M6137" t="s">
        <v>82</v>
      </c>
    </row>
    <row r="6138" spans="1:13">
      <c r="A6138" t="s">
        <v>3694</v>
      </c>
      <c r="B6138" t="s">
        <v>3695</v>
      </c>
      <c r="C6138" t="str">
        <f>TEXT(D6138, "mmm")</f>
        <v>May</v>
      </c>
      <c r="D6138" s="1">
        <v>45428</v>
      </c>
      <c r="E6138" t="s">
        <v>3786</v>
      </c>
      <c r="F6138" t="s">
        <v>118</v>
      </c>
      <c r="G6138">
        <v>3400</v>
      </c>
      <c r="H6138">
        <v>8.75</v>
      </c>
      <c r="I6138">
        <v>29750</v>
      </c>
      <c r="J6138" t="s">
        <v>81</v>
      </c>
      <c r="K6138">
        <v>-7.9909396616160144E-3</v>
      </c>
      <c r="L6138">
        <v>-0.79910000000000003</v>
      </c>
      <c r="M6138" t="s">
        <v>82</v>
      </c>
    </row>
    <row r="6139" spans="1:13">
      <c r="A6139" t="s">
        <v>3694</v>
      </c>
      <c r="B6139" t="s">
        <v>3695</v>
      </c>
      <c r="C6139" t="str">
        <f>TEXT(D6139, "mmm")</f>
        <v>May</v>
      </c>
      <c r="D6139" s="1">
        <v>45428</v>
      </c>
      <c r="E6139" t="s">
        <v>3786</v>
      </c>
      <c r="F6139" t="s">
        <v>118</v>
      </c>
      <c r="G6139">
        <v>11400</v>
      </c>
      <c r="H6139">
        <v>8.75</v>
      </c>
      <c r="I6139">
        <v>99750</v>
      </c>
      <c r="J6139" t="s">
        <v>81</v>
      </c>
      <c r="K6139">
        <v>-7.9909396616160144E-3</v>
      </c>
      <c r="L6139">
        <v>-0.79910000000000003</v>
      </c>
      <c r="M6139" t="s">
        <v>82</v>
      </c>
    </row>
    <row r="6140" spans="1:13">
      <c r="A6140" t="s">
        <v>3152</v>
      </c>
      <c r="B6140" t="s">
        <v>3153</v>
      </c>
      <c r="C6140" t="str">
        <f>TEXT(D6140, "mmm")</f>
        <v>May</v>
      </c>
      <c r="D6140" s="1">
        <v>45428</v>
      </c>
      <c r="E6140" t="s">
        <v>3154</v>
      </c>
      <c r="F6140" t="s">
        <v>101</v>
      </c>
      <c r="G6140">
        <v>5000</v>
      </c>
      <c r="H6140">
        <v>3.57</v>
      </c>
      <c r="I6140">
        <v>17850</v>
      </c>
      <c r="J6140" t="s">
        <v>81</v>
      </c>
      <c r="K6140">
        <v>-0.120343861073426</v>
      </c>
      <c r="L6140">
        <v>-12.0344</v>
      </c>
      <c r="M6140" t="s">
        <v>82</v>
      </c>
    </row>
    <row r="6141" spans="1:13">
      <c r="A6141" t="s">
        <v>3735</v>
      </c>
      <c r="B6141" t="s">
        <v>3736</v>
      </c>
      <c r="C6141" t="str">
        <f>TEXT(D6141, "mmm")</f>
        <v>May</v>
      </c>
      <c r="D6141" s="1">
        <v>45428</v>
      </c>
      <c r="E6141" t="s">
        <v>102</v>
      </c>
      <c r="F6141" t="s">
        <v>101</v>
      </c>
      <c r="G6141">
        <v>43712</v>
      </c>
      <c r="H6141">
        <v>10.91</v>
      </c>
      <c r="I6141">
        <v>476897.92</v>
      </c>
      <c r="J6141" t="s">
        <v>86</v>
      </c>
      <c r="K6141">
        <v>-1.648334655392425E-2</v>
      </c>
      <c r="L6141">
        <v>-1.6483000000000001</v>
      </c>
      <c r="M6141" t="s">
        <v>82</v>
      </c>
    </row>
    <row r="6142" spans="1:13">
      <c r="A6142" t="s">
        <v>3735</v>
      </c>
      <c r="B6142" t="s">
        <v>3736</v>
      </c>
      <c r="C6142" t="str">
        <f>TEXT(D6142, "mmm")</f>
        <v>May</v>
      </c>
      <c r="D6142" s="1">
        <v>45428</v>
      </c>
      <c r="E6142" t="s">
        <v>100</v>
      </c>
      <c r="F6142" t="s">
        <v>101</v>
      </c>
      <c r="G6142">
        <v>43712</v>
      </c>
      <c r="H6142">
        <v>10.91</v>
      </c>
      <c r="I6142">
        <v>476897.92</v>
      </c>
      <c r="J6142" t="s">
        <v>86</v>
      </c>
      <c r="K6142">
        <v>-1.648334655392425E-2</v>
      </c>
      <c r="L6142">
        <v>-1.6483000000000001</v>
      </c>
      <c r="M6142" t="s">
        <v>82</v>
      </c>
    </row>
    <row r="6143" spans="1:13">
      <c r="A6143" t="s">
        <v>2769</v>
      </c>
      <c r="B6143" t="s">
        <v>2770</v>
      </c>
      <c r="C6143" t="str">
        <f>TEXT(D6143, "mmm")</f>
        <v>May</v>
      </c>
      <c r="D6143" s="1">
        <v>45428</v>
      </c>
      <c r="E6143" t="s">
        <v>3674</v>
      </c>
      <c r="F6143" t="s">
        <v>128</v>
      </c>
      <c r="G6143">
        <v>16417</v>
      </c>
      <c r="H6143">
        <v>4.5999999999999996</v>
      </c>
      <c r="I6143">
        <v>75518.2</v>
      </c>
      <c r="J6143" t="s">
        <v>81</v>
      </c>
      <c r="K6143">
        <v>4.8351600213036187E-2</v>
      </c>
      <c r="L6143">
        <v>4.8352000000000004</v>
      </c>
      <c r="M6143" t="s">
        <v>82</v>
      </c>
    </row>
    <row r="6144" spans="1:13">
      <c r="A6144" t="s">
        <v>2959</v>
      </c>
      <c r="B6144" t="s">
        <v>2960</v>
      </c>
      <c r="C6144" t="str">
        <f>TEXT(D6144, "mmm")</f>
        <v>May</v>
      </c>
      <c r="D6144" s="1">
        <v>45428</v>
      </c>
      <c r="E6144" t="s">
        <v>2962</v>
      </c>
      <c r="F6144" t="s">
        <v>101</v>
      </c>
      <c r="G6144">
        <v>178330</v>
      </c>
      <c r="H6144">
        <v>2.77</v>
      </c>
      <c r="I6144">
        <v>493974.1</v>
      </c>
      <c r="J6144" t="s">
        <v>86</v>
      </c>
      <c r="K6144">
        <v>-0.2258063970321654</v>
      </c>
      <c r="L6144">
        <v>-22.5806</v>
      </c>
      <c r="M6144" t="s">
        <v>82</v>
      </c>
    </row>
    <row r="6145" spans="1:13">
      <c r="A6145" t="s">
        <v>2959</v>
      </c>
      <c r="B6145" t="s">
        <v>2960</v>
      </c>
      <c r="C6145" t="str">
        <f>TEXT(D6145, "mmm")</f>
        <v>May</v>
      </c>
      <c r="D6145" s="1">
        <v>45428</v>
      </c>
      <c r="E6145" t="s">
        <v>2961</v>
      </c>
      <c r="F6145" t="s">
        <v>101</v>
      </c>
      <c r="G6145">
        <v>178330</v>
      </c>
      <c r="H6145">
        <v>2.77</v>
      </c>
      <c r="I6145">
        <v>493974.1</v>
      </c>
      <c r="J6145" t="s">
        <v>86</v>
      </c>
      <c r="K6145">
        <v>-0.2258063970321654</v>
      </c>
      <c r="L6145">
        <v>-22.5806</v>
      </c>
      <c r="M6145" t="s">
        <v>82</v>
      </c>
    </row>
    <row r="6146" spans="1:13">
      <c r="A6146" t="s">
        <v>3753</v>
      </c>
      <c r="B6146" t="s">
        <v>3754</v>
      </c>
      <c r="C6146" t="str">
        <f>TEXT(D6146, "mmm")</f>
        <v>May</v>
      </c>
      <c r="D6146" s="1">
        <v>45428</v>
      </c>
      <c r="E6146" t="s">
        <v>3755</v>
      </c>
      <c r="F6146" t="s">
        <v>80</v>
      </c>
      <c r="G6146">
        <v>225000</v>
      </c>
      <c r="H6146">
        <v>8.5</v>
      </c>
      <c r="I6146">
        <v>1912500</v>
      </c>
      <c r="J6146" t="s">
        <v>86</v>
      </c>
      <c r="K6146">
        <v>-2.6469151970866078E-2</v>
      </c>
      <c r="L6146">
        <v>-2.6469</v>
      </c>
      <c r="M6146" t="s">
        <v>82</v>
      </c>
    </row>
    <row r="6147" spans="1:13">
      <c r="A6147" t="s">
        <v>3753</v>
      </c>
      <c r="B6147" t="s">
        <v>3754</v>
      </c>
      <c r="C6147" t="str">
        <f>TEXT(D6147, "mmm")</f>
        <v>May</v>
      </c>
      <c r="D6147" s="1">
        <v>45428</v>
      </c>
      <c r="E6147" t="s">
        <v>3788</v>
      </c>
      <c r="F6147" t="s">
        <v>80</v>
      </c>
      <c r="G6147">
        <v>2500</v>
      </c>
      <c r="H6147">
        <v>6.5</v>
      </c>
      <c r="I6147">
        <v>16250</v>
      </c>
      <c r="J6147" t="s">
        <v>81</v>
      </c>
      <c r="K6147">
        <v>-2.6469151970866078E-2</v>
      </c>
      <c r="L6147">
        <v>-2.6469</v>
      </c>
      <c r="M6147" t="s">
        <v>82</v>
      </c>
    </row>
    <row r="6148" spans="1:13">
      <c r="A6148" t="s">
        <v>3034</v>
      </c>
      <c r="B6148" t="s">
        <v>3035</v>
      </c>
      <c r="C6148" t="str">
        <f>TEXT(D6148, "mmm")</f>
        <v>May</v>
      </c>
      <c r="D6148" s="1">
        <v>45429</v>
      </c>
      <c r="E6148" t="s">
        <v>3789</v>
      </c>
      <c r="F6148" t="s">
        <v>80</v>
      </c>
      <c r="G6148">
        <v>80000</v>
      </c>
      <c r="H6148">
        <v>6.2</v>
      </c>
      <c r="I6148">
        <v>496000</v>
      </c>
      <c r="J6148" t="s">
        <v>81</v>
      </c>
      <c r="K6148">
        <v>-0.1933884362657898</v>
      </c>
      <c r="L6148">
        <v>-19.338799999999999</v>
      </c>
      <c r="M6148" t="s">
        <v>82</v>
      </c>
    </row>
    <row r="6149" spans="1:13">
      <c r="A6149" t="s">
        <v>728</v>
      </c>
      <c r="B6149" t="s">
        <v>729</v>
      </c>
      <c r="C6149" t="str">
        <f>TEXT(D6149, "mmm")</f>
        <v>May</v>
      </c>
      <c r="D6149" s="1">
        <v>45429</v>
      </c>
      <c r="E6149" t="s">
        <v>3790</v>
      </c>
      <c r="F6149" t="s">
        <v>222</v>
      </c>
      <c r="G6149">
        <v>29632</v>
      </c>
      <c r="H6149">
        <v>2.7</v>
      </c>
      <c r="I6149">
        <v>80006.400000000009</v>
      </c>
      <c r="J6149" t="s">
        <v>86</v>
      </c>
      <c r="K6149">
        <v>0</v>
      </c>
      <c r="L6149">
        <v>0</v>
      </c>
      <c r="M6149" t="s">
        <v>82</v>
      </c>
    </row>
    <row r="6150" spans="1:13">
      <c r="A6150" t="s">
        <v>3791</v>
      </c>
      <c r="B6150" t="s">
        <v>3792</v>
      </c>
      <c r="C6150" t="str">
        <f>TEXT(D6150, "mmm")</f>
        <v>May</v>
      </c>
      <c r="D6150" s="1">
        <v>45429</v>
      </c>
      <c r="E6150" t="s">
        <v>3793</v>
      </c>
      <c r="F6150" t="s">
        <v>128</v>
      </c>
      <c r="G6150">
        <v>3000</v>
      </c>
      <c r="H6150">
        <v>5.15</v>
      </c>
      <c r="I6150">
        <v>15450</v>
      </c>
      <c r="J6150" t="s">
        <v>81</v>
      </c>
      <c r="K6150">
        <v>0.37044142307243838</v>
      </c>
      <c r="L6150">
        <v>37.0441</v>
      </c>
      <c r="M6150" t="s">
        <v>82</v>
      </c>
    </row>
    <row r="6151" spans="1:13">
      <c r="A6151" t="s">
        <v>3794</v>
      </c>
      <c r="B6151" t="s">
        <v>3795</v>
      </c>
      <c r="C6151" t="str">
        <f>TEXT(D6151, "mmm")</f>
        <v>May</v>
      </c>
      <c r="D6151" s="1">
        <v>45429</v>
      </c>
      <c r="E6151" t="s">
        <v>3796</v>
      </c>
      <c r="F6151" t="s">
        <v>118</v>
      </c>
      <c r="G6151">
        <v>1000</v>
      </c>
      <c r="H6151">
        <v>12.56</v>
      </c>
      <c r="I6151">
        <v>12560</v>
      </c>
      <c r="J6151" t="s">
        <v>86</v>
      </c>
      <c r="K6151">
        <v>-4.219750548875234E-2</v>
      </c>
      <c r="L6151">
        <v>-4.2198000000000002</v>
      </c>
      <c r="M6151" t="s">
        <v>82</v>
      </c>
    </row>
    <row r="6152" spans="1:13">
      <c r="A6152" t="s">
        <v>3595</v>
      </c>
      <c r="B6152" t="s">
        <v>3596</v>
      </c>
      <c r="C6152" t="str">
        <f>TEXT(D6152, "mmm")</f>
        <v>May</v>
      </c>
      <c r="D6152" s="1">
        <v>45429</v>
      </c>
      <c r="E6152" t="s">
        <v>3797</v>
      </c>
      <c r="F6152" t="s">
        <v>80</v>
      </c>
      <c r="G6152">
        <v>11950</v>
      </c>
      <c r="H6152">
        <v>1.62</v>
      </c>
      <c r="I6152">
        <v>19359</v>
      </c>
      <c r="J6152" t="s">
        <v>81</v>
      </c>
      <c r="K6152">
        <v>-1.1235944521335139E-2</v>
      </c>
      <c r="L6152">
        <v>-1.1235999999999999</v>
      </c>
      <c r="M6152" t="s">
        <v>82</v>
      </c>
    </row>
    <row r="6153" spans="1:13">
      <c r="A6153" t="s">
        <v>1146</v>
      </c>
      <c r="B6153" t="s">
        <v>1147</v>
      </c>
      <c r="C6153" t="str">
        <f>TEXT(D6153, "mmm")</f>
        <v>May</v>
      </c>
      <c r="D6153" s="1">
        <v>45429</v>
      </c>
      <c r="E6153" t="s">
        <v>1148</v>
      </c>
      <c r="F6153" t="s">
        <v>80</v>
      </c>
      <c r="G6153">
        <v>5000</v>
      </c>
      <c r="H6153">
        <v>61.09</v>
      </c>
      <c r="I6153">
        <v>305450</v>
      </c>
      <c r="J6153" t="s">
        <v>86</v>
      </c>
      <c r="K6153">
        <v>-6.7601025320154662E-2</v>
      </c>
      <c r="L6153">
        <v>-6.7601000000000004</v>
      </c>
      <c r="M6153" t="s">
        <v>82</v>
      </c>
    </row>
    <row r="6154" spans="1:13">
      <c r="A6154" t="s">
        <v>3551</v>
      </c>
      <c r="B6154" t="s">
        <v>3552</v>
      </c>
      <c r="C6154" t="str">
        <f>TEXT(D6154, "mmm")</f>
        <v>May</v>
      </c>
      <c r="D6154" s="1">
        <v>45429</v>
      </c>
      <c r="E6154" t="s">
        <v>3718</v>
      </c>
      <c r="F6154" t="s">
        <v>80</v>
      </c>
      <c r="G6154">
        <v>37921</v>
      </c>
      <c r="H6154">
        <v>1.5</v>
      </c>
      <c r="I6154">
        <v>56881.5</v>
      </c>
      <c r="J6154" t="s">
        <v>86</v>
      </c>
      <c r="K6154">
        <v>0.1375000158324835</v>
      </c>
      <c r="L6154">
        <v>13.75</v>
      </c>
      <c r="M6154" t="s">
        <v>82</v>
      </c>
    </row>
    <row r="6155" spans="1:13">
      <c r="A6155" t="s">
        <v>3798</v>
      </c>
      <c r="B6155" t="s">
        <v>3799</v>
      </c>
      <c r="C6155" t="str">
        <f>TEXT(D6155, "mmm")</f>
        <v>May</v>
      </c>
      <c r="D6155" s="1">
        <v>45429</v>
      </c>
      <c r="E6155" t="s">
        <v>3800</v>
      </c>
      <c r="F6155" t="s">
        <v>128</v>
      </c>
      <c r="G6155">
        <v>1250000</v>
      </c>
      <c r="H6155">
        <v>0.4</v>
      </c>
      <c r="I6155">
        <v>500000</v>
      </c>
      <c r="J6155" t="s">
        <v>86</v>
      </c>
      <c r="K6155">
        <v>-0.1071428419375904</v>
      </c>
      <c r="L6155">
        <v>-10.7143</v>
      </c>
      <c r="M6155" t="s">
        <v>82</v>
      </c>
    </row>
    <row r="6156" spans="1:13">
      <c r="A6156" t="s">
        <v>617</v>
      </c>
      <c r="B6156" t="s">
        <v>618</v>
      </c>
      <c r="C6156" t="str">
        <f>TEXT(D6156, "mmm")</f>
        <v>May</v>
      </c>
      <c r="D6156" s="1">
        <v>45429</v>
      </c>
      <c r="E6156" t="s">
        <v>3509</v>
      </c>
      <c r="F6156" t="s">
        <v>80</v>
      </c>
      <c r="G6156">
        <v>470</v>
      </c>
      <c r="H6156">
        <v>50.54</v>
      </c>
      <c r="I6156">
        <v>23753.8</v>
      </c>
      <c r="J6156" t="s">
        <v>81</v>
      </c>
      <c r="K6156">
        <v>-1.6736463370294E-2</v>
      </c>
      <c r="L6156">
        <v>-1.6736</v>
      </c>
      <c r="M6156" t="s">
        <v>82</v>
      </c>
    </row>
    <row r="6157" spans="1:13">
      <c r="A6157" t="s">
        <v>3771</v>
      </c>
      <c r="B6157" t="s">
        <v>3772</v>
      </c>
      <c r="C6157" t="str">
        <f>TEXT(D6157, "mmm")</f>
        <v>May</v>
      </c>
      <c r="D6157" s="1">
        <v>45429</v>
      </c>
      <c r="E6157" t="s">
        <v>3801</v>
      </c>
      <c r="F6157" t="s">
        <v>128</v>
      </c>
      <c r="G6157">
        <v>50000</v>
      </c>
      <c r="H6157">
        <v>0.88</v>
      </c>
      <c r="I6157">
        <v>44000</v>
      </c>
      <c r="J6157" t="s">
        <v>81</v>
      </c>
      <c r="K6157">
        <v>0.2111111595517112</v>
      </c>
      <c r="L6157">
        <v>21.1111</v>
      </c>
      <c r="M6157" t="s">
        <v>82</v>
      </c>
    </row>
    <row r="6158" spans="1:13">
      <c r="A6158" t="s">
        <v>3515</v>
      </c>
      <c r="B6158" t="s">
        <v>3516</v>
      </c>
      <c r="C6158" t="str">
        <f>TEXT(D6158, "mmm")</f>
        <v>May</v>
      </c>
      <c r="D6158" s="1">
        <v>45429</v>
      </c>
      <c r="E6158" t="s">
        <v>3517</v>
      </c>
      <c r="F6158" t="s">
        <v>80</v>
      </c>
      <c r="G6158">
        <v>10000</v>
      </c>
      <c r="H6158">
        <v>8.33</v>
      </c>
      <c r="I6158">
        <v>83300</v>
      </c>
      <c r="J6158" t="s">
        <v>86</v>
      </c>
      <c r="K6158">
        <v>8.1212130459872078E-2</v>
      </c>
      <c r="L6158">
        <v>8.1212</v>
      </c>
      <c r="M6158" t="s">
        <v>82</v>
      </c>
    </row>
    <row r="6159" spans="1:13">
      <c r="A6159" t="s">
        <v>438</v>
      </c>
      <c r="B6159" t="s">
        <v>439</v>
      </c>
      <c r="C6159" t="str">
        <f>TEXT(D6159, "mmm")</f>
        <v>May</v>
      </c>
      <c r="D6159" s="1">
        <v>45429</v>
      </c>
      <c r="E6159" t="s">
        <v>440</v>
      </c>
      <c r="F6159" t="s">
        <v>80</v>
      </c>
      <c r="G6159">
        <v>996</v>
      </c>
      <c r="H6159">
        <v>19.53</v>
      </c>
      <c r="I6159">
        <v>19451.88</v>
      </c>
      <c r="J6159" t="s">
        <v>81</v>
      </c>
      <c r="K6159">
        <v>-5.6606779101135977E-2</v>
      </c>
      <c r="L6159">
        <v>-5.6607000000000003</v>
      </c>
      <c r="M6159" t="s">
        <v>82</v>
      </c>
    </row>
    <row r="6160" spans="1:13">
      <c r="A6160" t="s">
        <v>3742</v>
      </c>
      <c r="B6160" t="s">
        <v>3743</v>
      </c>
      <c r="C6160" t="str">
        <f>TEXT(D6160, "mmm")</f>
        <v>May</v>
      </c>
      <c r="D6160" s="1">
        <v>45429</v>
      </c>
      <c r="E6160" t="s">
        <v>3744</v>
      </c>
      <c r="F6160" t="s">
        <v>80</v>
      </c>
      <c r="G6160">
        <v>6000</v>
      </c>
      <c r="H6160">
        <v>4.93</v>
      </c>
      <c r="I6160">
        <v>29580</v>
      </c>
      <c r="J6160" t="s">
        <v>81</v>
      </c>
      <c r="K6160">
        <v>-1.6161601371441511E-2</v>
      </c>
      <c r="L6160">
        <v>-1.6162000000000001</v>
      </c>
      <c r="M6160" t="s">
        <v>82</v>
      </c>
    </row>
    <row r="6161" spans="1:13">
      <c r="A6161" t="s">
        <v>3110</v>
      </c>
      <c r="B6161" t="s">
        <v>3111</v>
      </c>
      <c r="C6161" t="str">
        <f>TEXT(D6161, "mmm")</f>
        <v>May</v>
      </c>
      <c r="D6161" s="1">
        <v>45429</v>
      </c>
      <c r="E6161" t="s">
        <v>3802</v>
      </c>
      <c r="F6161" t="s">
        <v>118</v>
      </c>
      <c r="G6161">
        <v>10000</v>
      </c>
      <c r="H6161">
        <v>8.85</v>
      </c>
      <c r="I6161">
        <v>88500</v>
      </c>
      <c r="J6161" t="s">
        <v>81</v>
      </c>
      <c r="K6161">
        <v>1.553822265172267E-2</v>
      </c>
      <c r="L6161">
        <v>1.5538000000000001</v>
      </c>
      <c r="M6161" t="s">
        <v>82</v>
      </c>
    </row>
    <row r="6162" spans="1:13">
      <c r="A6162" t="s">
        <v>3110</v>
      </c>
      <c r="B6162" t="s">
        <v>3111</v>
      </c>
      <c r="C6162" t="str">
        <f>TEXT(D6162, "mmm")</f>
        <v>May</v>
      </c>
      <c r="D6162" s="1">
        <v>45429</v>
      </c>
      <c r="E6162" t="s">
        <v>3118</v>
      </c>
      <c r="F6162" t="s">
        <v>101</v>
      </c>
      <c r="G6162">
        <v>335835</v>
      </c>
      <c r="H6162">
        <v>8.5299999999999994</v>
      </c>
      <c r="I6162">
        <v>2864672.55</v>
      </c>
      <c r="J6162" t="s">
        <v>81</v>
      </c>
      <c r="K6162">
        <v>1.553822265172267E-2</v>
      </c>
      <c r="L6162">
        <v>1.5538000000000001</v>
      </c>
      <c r="M6162" t="s">
        <v>82</v>
      </c>
    </row>
    <row r="6163" spans="1:13">
      <c r="A6163" t="s">
        <v>3110</v>
      </c>
      <c r="B6163" t="s">
        <v>3111</v>
      </c>
      <c r="C6163" t="str">
        <f>TEXT(D6163, "mmm")</f>
        <v>May</v>
      </c>
      <c r="D6163" s="1">
        <v>45429</v>
      </c>
      <c r="E6163" t="s">
        <v>3119</v>
      </c>
      <c r="F6163" t="s">
        <v>101</v>
      </c>
      <c r="G6163">
        <v>335835</v>
      </c>
      <c r="H6163">
        <v>8.5299999999999994</v>
      </c>
      <c r="I6163">
        <v>2864672.55</v>
      </c>
      <c r="J6163" t="s">
        <v>81</v>
      </c>
      <c r="K6163">
        <v>1.553822265172267E-2</v>
      </c>
      <c r="L6163">
        <v>1.5538000000000001</v>
      </c>
      <c r="M6163" t="s">
        <v>82</v>
      </c>
    </row>
    <row r="6164" spans="1:13">
      <c r="A6164" t="s">
        <v>3110</v>
      </c>
      <c r="B6164" t="s">
        <v>3111</v>
      </c>
      <c r="C6164" t="str">
        <f>TEXT(D6164, "mmm")</f>
        <v>May</v>
      </c>
      <c r="D6164" s="1">
        <v>45429</v>
      </c>
      <c r="E6164" t="s">
        <v>3120</v>
      </c>
      <c r="F6164" t="s">
        <v>101</v>
      </c>
      <c r="G6164">
        <v>335835</v>
      </c>
      <c r="H6164">
        <v>8.5299999999999994</v>
      </c>
      <c r="I6164">
        <v>2864672.55</v>
      </c>
      <c r="J6164" t="s">
        <v>81</v>
      </c>
      <c r="K6164">
        <v>1.553822265172267E-2</v>
      </c>
      <c r="L6164">
        <v>1.5538000000000001</v>
      </c>
      <c r="M6164" t="s">
        <v>82</v>
      </c>
    </row>
    <row r="6165" spans="1:13">
      <c r="A6165" t="s">
        <v>3803</v>
      </c>
      <c r="B6165" t="s">
        <v>3804</v>
      </c>
      <c r="C6165" t="str">
        <f>TEXT(D6165, "mmm")</f>
        <v>May</v>
      </c>
      <c r="D6165" s="1">
        <v>45429</v>
      </c>
      <c r="E6165" t="s">
        <v>3805</v>
      </c>
      <c r="F6165" t="s">
        <v>128</v>
      </c>
      <c r="G6165">
        <v>10000</v>
      </c>
      <c r="H6165">
        <v>4.1500000000000004</v>
      </c>
      <c r="I6165">
        <v>41500</v>
      </c>
      <c r="J6165" t="s">
        <v>81</v>
      </c>
      <c r="K6165">
        <v>4.7732650724069847E-2</v>
      </c>
      <c r="L6165">
        <v>4.7732999999999999</v>
      </c>
      <c r="M6165" t="s">
        <v>82</v>
      </c>
    </row>
    <row r="6166" spans="1:13">
      <c r="A6166" t="s">
        <v>2964</v>
      </c>
      <c r="B6166" t="s">
        <v>2965</v>
      </c>
      <c r="C6166" t="str">
        <f>TEXT(D6166, "mmm")</f>
        <v>May</v>
      </c>
      <c r="D6166" s="1">
        <v>45429</v>
      </c>
      <c r="E6166" t="s">
        <v>2966</v>
      </c>
      <c r="F6166" t="s">
        <v>101</v>
      </c>
      <c r="G6166">
        <v>332770</v>
      </c>
      <c r="H6166">
        <v>1.72</v>
      </c>
      <c r="I6166">
        <v>572364.4</v>
      </c>
      <c r="J6166" t="s">
        <v>81</v>
      </c>
      <c r="K6166">
        <v>-0.14367816406947531</v>
      </c>
      <c r="L6166">
        <v>-14.367800000000001</v>
      </c>
      <c r="M6166" t="s">
        <v>82</v>
      </c>
    </row>
    <row r="6167" spans="1:13">
      <c r="A6167" t="s">
        <v>2964</v>
      </c>
      <c r="B6167" t="s">
        <v>2965</v>
      </c>
      <c r="C6167" t="str">
        <f>TEXT(D6167, "mmm")</f>
        <v>May</v>
      </c>
      <c r="D6167" s="1">
        <v>45429</v>
      </c>
      <c r="E6167" t="s">
        <v>3151</v>
      </c>
      <c r="F6167" t="s">
        <v>101</v>
      </c>
      <c r="G6167">
        <v>332770</v>
      </c>
      <c r="H6167">
        <v>1.72</v>
      </c>
      <c r="I6167">
        <v>572364.4</v>
      </c>
      <c r="J6167" t="s">
        <v>81</v>
      </c>
      <c r="K6167">
        <v>-0.14367816406947531</v>
      </c>
      <c r="L6167">
        <v>-14.367800000000001</v>
      </c>
      <c r="M6167" t="s">
        <v>82</v>
      </c>
    </row>
    <row r="6168" spans="1:13">
      <c r="A6168" t="s">
        <v>1742</v>
      </c>
      <c r="B6168" t="s">
        <v>1743</v>
      </c>
      <c r="C6168" t="str">
        <f>TEXT(D6168, "mmm")</f>
        <v>May</v>
      </c>
      <c r="D6168" s="1">
        <v>45429</v>
      </c>
      <c r="E6168" t="s">
        <v>110</v>
      </c>
      <c r="F6168" t="s">
        <v>101</v>
      </c>
      <c r="G6168">
        <v>6000</v>
      </c>
      <c r="H6168">
        <v>23.07</v>
      </c>
      <c r="I6168">
        <v>138420</v>
      </c>
      <c r="J6168" t="s">
        <v>81</v>
      </c>
      <c r="K6168">
        <v>6.0671250486172827E-2</v>
      </c>
      <c r="L6168">
        <v>6.0670999999999999</v>
      </c>
      <c r="M6168" t="s">
        <v>82</v>
      </c>
    </row>
    <row r="6169" spans="1:13">
      <c r="A6169" t="s">
        <v>1742</v>
      </c>
      <c r="B6169" t="s">
        <v>1743</v>
      </c>
      <c r="C6169" t="str">
        <f>TEXT(D6169, "mmm")</f>
        <v>May</v>
      </c>
      <c r="D6169" s="1">
        <v>45429</v>
      </c>
      <c r="E6169" t="s">
        <v>109</v>
      </c>
      <c r="F6169" t="s">
        <v>101</v>
      </c>
      <c r="G6169">
        <v>6000</v>
      </c>
      <c r="H6169">
        <v>23.07</v>
      </c>
      <c r="I6169">
        <v>138420</v>
      </c>
      <c r="J6169" t="s">
        <v>81</v>
      </c>
      <c r="K6169">
        <v>6.0671250486172827E-2</v>
      </c>
      <c r="L6169">
        <v>6.0670999999999999</v>
      </c>
      <c r="M6169" t="s">
        <v>82</v>
      </c>
    </row>
    <row r="6170" spans="1:13">
      <c r="A6170" t="s">
        <v>1742</v>
      </c>
      <c r="B6170" t="s">
        <v>1743</v>
      </c>
      <c r="C6170" t="str">
        <f>TEXT(D6170, "mmm")</f>
        <v>May</v>
      </c>
      <c r="D6170" s="1">
        <v>45429</v>
      </c>
      <c r="E6170" t="s">
        <v>111</v>
      </c>
      <c r="F6170" t="s">
        <v>101</v>
      </c>
      <c r="G6170">
        <v>6000</v>
      </c>
      <c r="H6170">
        <v>23.07</v>
      </c>
      <c r="I6170">
        <v>138420</v>
      </c>
      <c r="J6170" t="s">
        <v>81</v>
      </c>
      <c r="K6170">
        <v>6.0671250486172827E-2</v>
      </c>
      <c r="L6170">
        <v>6.0670999999999999</v>
      </c>
      <c r="M6170" t="s">
        <v>82</v>
      </c>
    </row>
    <row r="6171" spans="1:13">
      <c r="A6171" t="s">
        <v>1854</v>
      </c>
      <c r="B6171" t="s">
        <v>1855</v>
      </c>
      <c r="C6171" t="str">
        <f>TEXT(D6171, "mmm")</f>
        <v>May</v>
      </c>
      <c r="D6171" s="1">
        <v>45429</v>
      </c>
      <c r="E6171" t="s">
        <v>1866</v>
      </c>
      <c r="F6171" t="s">
        <v>251</v>
      </c>
      <c r="G6171">
        <v>352072</v>
      </c>
      <c r="H6171">
        <v>2.56</v>
      </c>
      <c r="I6171">
        <v>901304.32000000007</v>
      </c>
      <c r="J6171" t="s">
        <v>81</v>
      </c>
      <c r="K6171">
        <v>-3.5019422765412478E-2</v>
      </c>
      <c r="L6171">
        <v>-3.5019</v>
      </c>
      <c r="M6171" t="s">
        <v>82</v>
      </c>
    </row>
    <row r="6172" spans="1:13">
      <c r="A6172" t="s">
        <v>1854</v>
      </c>
      <c r="B6172" t="s">
        <v>1855</v>
      </c>
      <c r="C6172" t="str">
        <f>TEXT(D6172, "mmm")</f>
        <v>May</v>
      </c>
      <c r="D6172" s="1">
        <v>45429</v>
      </c>
      <c r="E6172" t="s">
        <v>1857</v>
      </c>
      <c r="F6172" t="s">
        <v>251</v>
      </c>
      <c r="G6172">
        <v>352072</v>
      </c>
      <c r="H6172">
        <v>2.56</v>
      </c>
      <c r="I6172">
        <v>901304.32000000007</v>
      </c>
      <c r="J6172" t="s">
        <v>81</v>
      </c>
      <c r="K6172">
        <v>-3.5019422765412478E-2</v>
      </c>
      <c r="L6172">
        <v>-3.5019</v>
      </c>
      <c r="M6172" t="s">
        <v>82</v>
      </c>
    </row>
    <row r="6173" spans="1:13">
      <c r="A6173" t="s">
        <v>1854</v>
      </c>
      <c r="B6173" t="s">
        <v>1855</v>
      </c>
      <c r="C6173" t="str">
        <f>TEXT(D6173, "mmm")</f>
        <v>May</v>
      </c>
      <c r="D6173" s="1">
        <v>45429</v>
      </c>
      <c r="E6173" t="s">
        <v>1856</v>
      </c>
      <c r="F6173" t="s">
        <v>80</v>
      </c>
      <c r="G6173">
        <v>352072</v>
      </c>
      <c r="H6173">
        <v>2.56</v>
      </c>
      <c r="I6173">
        <v>901304.32000000007</v>
      </c>
      <c r="J6173" t="s">
        <v>81</v>
      </c>
      <c r="K6173">
        <v>-3.5019422765412478E-2</v>
      </c>
      <c r="L6173">
        <v>-3.5019</v>
      </c>
      <c r="M6173" t="s">
        <v>82</v>
      </c>
    </row>
    <row r="6174" spans="1:13">
      <c r="A6174" t="s">
        <v>1854</v>
      </c>
      <c r="B6174" t="s">
        <v>1855</v>
      </c>
      <c r="C6174" t="str">
        <f>TEXT(D6174, "mmm")</f>
        <v>May</v>
      </c>
      <c r="D6174" s="1">
        <v>45429</v>
      </c>
      <c r="E6174" t="s">
        <v>1859</v>
      </c>
      <c r="F6174" t="s">
        <v>80</v>
      </c>
      <c r="G6174">
        <v>352072</v>
      </c>
      <c r="H6174">
        <v>2.56</v>
      </c>
      <c r="I6174">
        <v>901304.32000000007</v>
      </c>
      <c r="J6174" t="s">
        <v>81</v>
      </c>
      <c r="K6174">
        <v>-3.5019422765412478E-2</v>
      </c>
      <c r="L6174">
        <v>-3.5019</v>
      </c>
      <c r="M6174" t="s">
        <v>82</v>
      </c>
    </row>
    <row r="6175" spans="1:13">
      <c r="A6175" t="s">
        <v>1854</v>
      </c>
      <c r="B6175" t="s">
        <v>1855</v>
      </c>
      <c r="C6175" t="str">
        <f>TEXT(D6175, "mmm")</f>
        <v>May</v>
      </c>
      <c r="D6175" s="1">
        <v>45429</v>
      </c>
      <c r="E6175" t="s">
        <v>1867</v>
      </c>
      <c r="F6175" t="s">
        <v>80</v>
      </c>
      <c r="G6175">
        <v>352072</v>
      </c>
      <c r="H6175">
        <v>2.56</v>
      </c>
      <c r="I6175">
        <v>901304.32000000007</v>
      </c>
      <c r="J6175" t="s">
        <v>81</v>
      </c>
      <c r="K6175">
        <v>-3.5019422765412478E-2</v>
      </c>
      <c r="L6175">
        <v>-3.5019</v>
      </c>
      <c r="M6175" t="s">
        <v>82</v>
      </c>
    </row>
    <row r="6176" spans="1:13">
      <c r="A6176" t="s">
        <v>1854</v>
      </c>
      <c r="B6176" t="s">
        <v>1855</v>
      </c>
      <c r="C6176" t="str">
        <f>TEXT(D6176, "mmm")</f>
        <v>May</v>
      </c>
      <c r="D6176" s="1">
        <v>45429</v>
      </c>
      <c r="E6176" t="s">
        <v>1861</v>
      </c>
      <c r="F6176" t="s">
        <v>80</v>
      </c>
      <c r="G6176">
        <v>352072</v>
      </c>
      <c r="H6176">
        <v>2.56</v>
      </c>
      <c r="I6176">
        <v>901304.32000000007</v>
      </c>
      <c r="J6176" t="s">
        <v>81</v>
      </c>
      <c r="K6176">
        <v>-3.5019422765412478E-2</v>
      </c>
      <c r="L6176">
        <v>-3.5019</v>
      </c>
      <c r="M6176" t="s">
        <v>82</v>
      </c>
    </row>
    <row r="6177" spans="1:13">
      <c r="A6177" t="s">
        <v>1854</v>
      </c>
      <c r="B6177" t="s">
        <v>1855</v>
      </c>
      <c r="C6177" t="str">
        <f>TEXT(D6177, "mmm")</f>
        <v>May</v>
      </c>
      <c r="D6177" s="1">
        <v>45429</v>
      </c>
      <c r="E6177" t="s">
        <v>1858</v>
      </c>
      <c r="F6177" t="s">
        <v>251</v>
      </c>
      <c r="G6177">
        <v>352072</v>
      </c>
      <c r="H6177">
        <v>2.56</v>
      </c>
      <c r="I6177">
        <v>901304.32000000007</v>
      </c>
      <c r="J6177" t="s">
        <v>81</v>
      </c>
      <c r="K6177">
        <v>-3.5019422765412478E-2</v>
      </c>
      <c r="L6177">
        <v>-3.5019</v>
      </c>
      <c r="M6177" t="s">
        <v>82</v>
      </c>
    </row>
    <row r="6178" spans="1:13">
      <c r="A6178" t="s">
        <v>1854</v>
      </c>
      <c r="B6178" t="s">
        <v>1855</v>
      </c>
      <c r="C6178" t="str">
        <f>TEXT(D6178, "mmm")</f>
        <v>May</v>
      </c>
      <c r="D6178" s="1">
        <v>45429</v>
      </c>
      <c r="E6178" t="s">
        <v>1860</v>
      </c>
      <c r="F6178" t="s">
        <v>80</v>
      </c>
      <c r="G6178">
        <v>352072</v>
      </c>
      <c r="H6178">
        <v>2.56</v>
      </c>
      <c r="I6178">
        <v>901304.32000000007</v>
      </c>
      <c r="J6178" t="s">
        <v>81</v>
      </c>
      <c r="K6178">
        <v>-3.5019422765412478E-2</v>
      </c>
      <c r="L6178">
        <v>-3.5019</v>
      </c>
      <c r="M6178" t="s">
        <v>82</v>
      </c>
    </row>
    <row r="6179" spans="1:13">
      <c r="A6179" t="s">
        <v>1854</v>
      </c>
      <c r="B6179" t="s">
        <v>1855</v>
      </c>
      <c r="C6179" t="str">
        <f>TEXT(D6179, "mmm")</f>
        <v>May</v>
      </c>
      <c r="D6179" s="1">
        <v>45429</v>
      </c>
      <c r="E6179" t="s">
        <v>1865</v>
      </c>
      <c r="F6179" t="s">
        <v>251</v>
      </c>
      <c r="G6179">
        <v>352072</v>
      </c>
      <c r="H6179">
        <v>2.56</v>
      </c>
      <c r="I6179">
        <v>901304.32000000007</v>
      </c>
      <c r="J6179" t="s">
        <v>81</v>
      </c>
      <c r="K6179">
        <v>-3.5019422765412478E-2</v>
      </c>
      <c r="L6179">
        <v>-3.5019</v>
      </c>
      <c r="M6179" t="s">
        <v>82</v>
      </c>
    </row>
    <row r="6180" spans="1:13">
      <c r="A6180" t="s">
        <v>3771</v>
      </c>
      <c r="B6180" t="s">
        <v>3772</v>
      </c>
      <c r="C6180" t="str">
        <f>TEXT(D6180, "mmm")</f>
        <v>May</v>
      </c>
      <c r="D6180" s="1">
        <v>45429</v>
      </c>
      <c r="E6180" t="s">
        <v>3806</v>
      </c>
      <c r="F6180" t="s">
        <v>118</v>
      </c>
      <c r="G6180">
        <v>14140</v>
      </c>
      <c r="H6180">
        <v>0.88</v>
      </c>
      <c r="I6180">
        <v>12443.2</v>
      </c>
      <c r="J6180" t="s">
        <v>81</v>
      </c>
      <c r="K6180">
        <v>0.2111111595517112</v>
      </c>
      <c r="L6180">
        <v>21.1111</v>
      </c>
      <c r="M6180" t="s">
        <v>82</v>
      </c>
    </row>
    <row r="6181" spans="1:13">
      <c r="A6181" t="s">
        <v>3545</v>
      </c>
      <c r="B6181" t="s">
        <v>3546</v>
      </c>
      <c r="C6181" t="str">
        <f>TEXT(D6181, "mmm")</f>
        <v>May</v>
      </c>
      <c r="D6181" s="1">
        <v>45429</v>
      </c>
      <c r="E6181" t="s">
        <v>3633</v>
      </c>
      <c r="F6181" t="s">
        <v>80</v>
      </c>
      <c r="G6181">
        <v>44821</v>
      </c>
      <c r="H6181">
        <v>3.67</v>
      </c>
      <c r="I6181">
        <v>164493.07</v>
      </c>
      <c r="J6181" t="s">
        <v>81</v>
      </c>
      <c r="K6181">
        <v>0.1389645072050483</v>
      </c>
      <c r="L6181">
        <v>13.8965</v>
      </c>
      <c r="M6181" t="s">
        <v>82</v>
      </c>
    </row>
    <row r="6182" spans="1:13">
      <c r="A6182" t="s">
        <v>3807</v>
      </c>
      <c r="B6182" t="s">
        <v>3808</v>
      </c>
      <c r="C6182" t="str">
        <f>TEXT(D6182, "mmm")</f>
        <v>May</v>
      </c>
      <c r="D6182" s="1">
        <v>45429</v>
      </c>
      <c r="E6182" t="s">
        <v>3809</v>
      </c>
      <c r="F6182" t="s">
        <v>128</v>
      </c>
      <c r="G6182">
        <v>100000</v>
      </c>
      <c r="H6182">
        <v>1.34</v>
      </c>
      <c r="I6182">
        <v>134000</v>
      </c>
      <c r="J6182" t="s">
        <v>81</v>
      </c>
      <c r="K6182">
        <v>0.30303027292694829</v>
      </c>
      <c r="L6182">
        <v>30.303000000000001</v>
      </c>
      <c r="M6182" t="s">
        <v>82</v>
      </c>
    </row>
    <row r="6183" spans="1:13">
      <c r="A6183" t="s">
        <v>728</v>
      </c>
      <c r="B6183" t="s">
        <v>729</v>
      </c>
      <c r="C6183" t="str">
        <f>TEXT(D6183, "mmm")</f>
        <v>May</v>
      </c>
      <c r="D6183" s="1">
        <v>45429</v>
      </c>
      <c r="E6183" t="s">
        <v>3790</v>
      </c>
      <c r="F6183" t="s">
        <v>222</v>
      </c>
      <c r="G6183">
        <v>29362</v>
      </c>
      <c r="H6183">
        <v>2.7</v>
      </c>
      <c r="I6183">
        <v>79277.400000000009</v>
      </c>
      <c r="J6183" t="s">
        <v>81</v>
      </c>
      <c r="K6183">
        <v>0</v>
      </c>
      <c r="L6183">
        <v>0</v>
      </c>
      <c r="M6183" t="s">
        <v>82</v>
      </c>
    </row>
    <row r="6184" spans="1:13">
      <c r="A6184" t="s">
        <v>3595</v>
      </c>
      <c r="B6184" t="s">
        <v>3596</v>
      </c>
      <c r="C6184" t="str">
        <f>TEXT(D6184, "mmm")</f>
        <v>May</v>
      </c>
      <c r="D6184" s="1">
        <v>45429</v>
      </c>
      <c r="E6184" t="s">
        <v>3597</v>
      </c>
      <c r="F6184" t="s">
        <v>80</v>
      </c>
      <c r="G6184">
        <v>19999</v>
      </c>
      <c r="H6184">
        <v>1.7</v>
      </c>
      <c r="I6184">
        <v>33998.300000000003</v>
      </c>
      <c r="J6184" t="s">
        <v>81</v>
      </c>
      <c r="K6184">
        <v>-1.1235944521335139E-2</v>
      </c>
      <c r="L6184">
        <v>-1.1235999999999999</v>
      </c>
      <c r="M6184" t="s">
        <v>82</v>
      </c>
    </row>
    <row r="6185" spans="1:13">
      <c r="A6185" t="s">
        <v>3504</v>
      </c>
      <c r="B6185" t="s">
        <v>3505</v>
      </c>
      <c r="C6185" t="str">
        <f>TEXT(D6185, "mmm")</f>
        <v>May</v>
      </c>
      <c r="D6185" s="1">
        <v>45429</v>
      </c>
      <c r="E6185" t="s">
        <v>3511</v>
      </c>
      <c r="F6185" t="s">
        <v>217</v>
      </c>
      <c r="G6185">
        <v>100000</v>
      </c>
      <c r="H6185">
        <v>5.56</v>
      </c>
      <c r="I6185">
        <v>556000</v>
      </c>
      <c r="J6185" t="s">
        <v>81</v>
      </c>
      <c r="K6185">
        <v>9.600000381469731E-2</v>
      </c>
      <c r="L6185">
        <v>9.6</v>
      </c>
      <c r="M6185" t="s">
        <v>82</v>
      </c>
    </row>
    <row r="6186" spans="1:13">
      <c r="A6186" t="s">
        <v>3810</v>
      </c>
      <c r="B6186" t="s">
        <v>3811</v>
      </c>
      <c r="C6186" t="str">
        <f>TEXT(D6186, "mmm")</f>
        <v>May</v>
      </c>
      <c r="D6186" s="1">
        <v>45429</v>
      </c>
      <c r="E6186" t="s">
        <v>3812</v>
      </c>
      <c r="F6186" t="s">
        <v>80</v>
      </c>
      <c r="G6186">
        <v>30000</v>
      </c>
      <c r="H6186">
        <v>0.37</v>
      </c>
      <c r="I6186">
        <v>11100</v>
      </c>
      <c r="J6186" t="s">
        <v>86</v>
      </c>
      <c r="K6186">
        <v>0</v>
      </c>
      <c r="L6186">
        <v>0</v>
      </c>
      <c r="M6186" t="s">
        <v>82</v>
      </c>
    </row>
    <row r="6187" spans="1:13">
      <c r="A6187" t="s">
        <v>3813</v>
      </c>
      <c r="B6187" t="s">
        <v>3814</v>
      </c>
      <c r="C6187" t="str">
        <f>TEXT(D6187, "mmm")</f>
        <v>May</v>
      </c>
      <c r="D6187" s="1">
        <v>45429</v>
      </c>
      <c r="E6187" t="s">
        <v>3815</v>
      </c>
      <c r="F6187" t="s">
        <v>118</v>
      </c>
      <c r="G6187">
        <v>6000</v>
      </c>
      <c r="H6187">
        <v>6.76</v>
      </c>
      <c r="I6187">
        <v>40560</v>
      </c>
      <c r="J6187" t="s">
        <v>86</v>
      </c>
      <c r="K6187">
        <v>-4.434911262552621E-2</v>
      </c>
      <c r="L6187">
        <v>-4.4348999999999998</v>
      </c>
      <c r="M6187" t="s">
        <v>82</v>
      </c>
    </row>
    <row r="6188" spans="1:13">
      <c r="A6188" t="s">
        <v>1644</v>
      </c>
      <c r="B6188" t="s">
        <v>1645</v>
      </c>
      <c r="C6188" t="str">
        <f>TEXT(D6188, "mmm")</f>
        <v>May</v>
      </c>
      <c r="D6188" s="1">
        <v>45429</v>
      </c>
      <c r="E6188" t="s">
        <v>3816</v>
      </c>
      <c r="F6188" t="s">
        <v>222</v>
      </c>
      <c r="G6188">
        <v>10365</v>
      </c>
      <c r="H6188">
        <v>13.15</v>
      </c>
      <c r="I6188">
        <v>136299.75</v>
      </c>
      <c r="J6188" t="s">
        <v>86</v>
      </c>
      <c r="K6188">
        <v>7.6095114718199852E-4</v>
      </c>
      <c r="L6188">
        <v>7.6100000000000001E-2</v>
      </c>
      <c r="M6188" t="s">
        <v>82</v>
      </c>
    </row>
    <row r="6189" spans="1:13">
      <c r="A6189" t="s">
        <v>3098</v>
      </c>
      <c r="B6189" t="s">
        <v>3099</v>
      </c>
      <c r="C6189" t="str">
        <f>TEXT(D6189, "mmm")</f>
        <v>May</v>
      </c>
      <c r="D6189" s="1">
        <v>45429</v>
      </c>
      <c r="E6189" t="s">
        <v>3817</v>
      </c>
      <c r="F6189" t="s">
        <v>118</v>
      </c>
      <c r="G6189">
        <v>500</v>
      </c>
      <c r="H6189">
        <v>84.43</v>
      </c>
      <c r="I6189">
        <v>42215</v>
      </c>
      <c r="J6189" t="s">
        <v>81</v>
      </c>
      <c r="K6189">
        <v>-4.171026433372238E-2</v>
      </c>
      <c r="L6189">
        <v>-4.1710000000000003</v>
      </c>
      <c r="M6189" t="s">
        <v>82</v>
      </c>
    </row>
    <row r="6190" spans="1:13">
      <c r="A6190" t="s">
        <v>3759</v>
      </c>
      <c r="B6190" t="s">
        <v>3760</v>
      </c>
      <c r="C6190" t="str">
        <f>TEXT(D6190, "mmm")</f>
        <v>May</v>
      </c>
      <c r="D6190" s="1">
        <v>45429</v>
      </c>
      <c r="E6190" t="s">
        <v>3761</v>
      </c>
      <c r="F6190" t="s">
        <v>128</v>
      </c>
      <c r="G6190">
        <v>4428</v>
      </c>
      <c r="H6190">
        <v>5.42</v>
      </c>
      <c r="I6190">
        <v>23999.759999999998</v>
      </c>
      <c r="J6190" t="s">
        <v>81</v>
      </c>
      <c r="K6190">
        <v>2.60222794623759E-2</v>
      </c>
      <c r="L6190">
        <v>2.6021999999999998</v>
      </c>
      <c r="M6190" t="s">
        <v>82</v>
      </c>
    </row>
    <row r="6191" spans="1:13">
      <c r="A6191" t="s">
        <v>3762</v>
      </c>
      <c r="B6191" t="s">
        <v>3763</v>
      </c>
      <c r="C6191" t="str">
        <f>TEXT(D6191, "mmm")</f>
        <v>May</v>
      </c>
      <c r="D6191" s="1">
        <v>45429</v>
      </c>
      <c r="E6191" t="s">
        <v>3764</v>
      </c>
      <c r="F6191" t="s">
        <v>128</v>
      </c>
      <c r="G6191">
        <v>959</v>
      </c>
      <c r="H6191">
        <v>30</v>
      </c>
      <c r="I6191">
        <v>28770</v>
      </c>
      <c r="J6191" t="s">
        <v>86</v>
      </c>
      <c r="K6191">
        <v>-5.5349152413303848E-2</v>
      </c>
      <c r="L6191">
        <v>-5.5349000000000004</v>
      </c>
      <c r="M6191" t="s">
        <v>82</v>
      </c>
    </row>
    <row r="6192" spans="1:13">
      <c r="A6192" t="s">
        <v>513</v>
      </c>
      <c r="B6192" t="s">
        <v>514</v>
      </c>
      <c r="C6192" t="str">
        <f>TEXT(D6192, "mmm")</f>
        <v>May</v>
      </c>
      <c r="D6192" s="1">
        <v>45429</v>
      </c>
      <c r="E6192" t="s">
        <v>3818</v>
      </c>
      <c r="F6192" t="s">
        <v>118</v>
      </c>
      <c r="G6192">
        <v>1000</v>
      </c>
      <c r="H6192">
        <v>31.65</v>
      </c>
      <c r="I6192">
        <v>31650</v>
      </c>
      <c r="J6192" t="s">
        <v>81</v>
      </c>
      <c r="K6192">
        <v>1.416865663211264E-2</v>
      </c>
      <c r="L6192">
        <v>1.4169</v>
      </c>
      <c r="M6192" t="s">
        <v>82</v>
      </c>
    </row>
    <row r="6193" spans="1:13">
      <c r="A6193" t="s">
        <v>513</v>
      </c>
      <c r="B6193" t="s">
        <v>514</v>
      </c>
      <c r="C6193" t="str">
        <f>TEXT(D6193, "mmm")</f>
        <v>May</v>
      </c>
      <c r="D6193" s="1">
        <v>45429</v>
      </c>
      <c r="E6193" t="s">
        <v>3818</v>
      </c>
      <c r="F6193" t="s">
        <v>118</v>
      </c>
      <c r="G6193">
        <v>1430</v>
      </c>
      <c r="H6193">
        <v>31.81</v>
      </c>
      <c r="I6193">
        <v>45488.3</v>
      </c>
      <c r="J6193" t="s">
        <v>81</v>
      </c>
      <c r="K6193">
        <v>1.416865663211264E-2</v>
      </c>
      <c r="L6193">
        <v>1.4169</v>
      </c>
      <c r="M6193" t="s">
        <v>82</v>
      </c>
    </row>
    <row r="6194" spans="1:13">
      <c r="A6194" t="s">
        <v>3771</v>
      </c>
      <c r="B6194" t="s">
        <v>3772</v>
      </c>
      <c r="C6194" t="str">
        <f>TEXT(D6194, "mmm")</f>
        <v>May</v>
      </c>
      <c r="D6194" s="1">
        <v>45429</v>
      </c>
      <c r="E6194" t="s">
        <v>3773</v>
      </c>
      <c r="F6194" t="s">
        <v>128</v>
      </c>
      <c r="G6194">
        <v>56939</v>
      </c>
      <c r="H6194">
        <v>0.92</v>
      </c>
      <c r="I6194">
        <v>52383.88</v>
      </c>
      <c r="J6194" t="s">
        <v>86</v>
      </c>
      <c r="K6194">
        <v>0.2111111595517112</v>
      </c>
      <c r="L6194">
        <v>21.1111</v>
      </c>
      <c r="M6194" t="s">
        <v>82</v>
      </c>
    </row>
    <row r="6195" spans="1:13">
      <c r="A6195" t="s">
        <v>3774</v>
      </c>
      <c r="B6195" t="s">
        <v>3775</v>
      </c>
      <c r="C6195" t="str">
        <f>TEXT(D6195, "mmm")</f>
        <v>May</v>
      </c>
      <c r="D6195" s="1">
        <v>45429</v>
      </c>
      <c r="E6195" t="s">
        <v>3776</v>
      </c>
      <c r="F6195" t="s">
        <v>251</v>
      </c>
      <c r="G6195">
        <v>49862</v>
      </c>
      <c r="H6195">
        <v>1.1200000000000001</v>
      </c>
      <c r="I6195">
        <v>55845.440000000002</v>
      </c>
      <c r="J6195" t="s">
        <v>86</v>
      </c>
      <c r="K6195">
        <v>0</v>
      </c>
      <c r="L6195">
        <v>0</v>
      </c>
      <c r="M6195" t="s">
        <v>82</v>
      </c>
    </row>
    <row r="6196" spans="1:13">
      <c r="A6196" t="s">
        <v>3759</v>
      </c>
      <c r="B6196" t="s">
        <v>3760</v>
      </c>
      <c r="C6196" t="str">
        <f>TEXT(D6196, "mmm")</f>
        <v>May</v>
      </c>
      <c r="D6196" s="1">
        <v>45429</v>
      </c>
      <c r="E6196" t="s">
        <v>3819</v>
      </c>
      <c r="F6196" t="s">
        <v>118</v>
      </c>
      <c r="G6196">
        <v>5000</v>
      </c>
      <c r="H6196">
        <v>5.36</v>
      </c>
      <c r="I6196">
        <v>26800</v>
      </c>
      <c r="J6196" t="s">
        <v>81</v>
      </c>
      <c r="K6196">
        <v>2.60222794623759E-2</v>
      </c>
      <c r="L6196">
        <v>2.6021999999999998</v>
      </c>
      <c r="M6196" t="s">
        <v>82</v>
      </c>
    </row>
    <row r="6197" spans="1:13">
      <c r="A6197" t="s">
        <v>3820</v>
      </c>
      <c r="B6197" t="s">
        <v>3821</v>
      </c>
      <c r="C6197" t="str">
        <f>TEXT(D6197, "mmm")</f>
        <v>May</v>
      </c>
      <c r="D6197" s="1">
        <v>45429</v>
      </c>
      <c r="E6197" t="s">
        <v>3822</v>
      </c>
      <c r="F6197" t="s">
        <v>80</v>
      </c>
      <c r="G6197">
        <v>300</v>
      </c>
      <c r="H6197">
        <v>35.380000000000003</v>
      </c>
      <c r="I6197">
        <v>10614</v>
      </c>
      <c r="J6197" t="s">
        <v>81</v>
      </c>
      <c r="K6197">
        <v>-1.7349308482431661E-2</v>
      </c>
      <c r="L6197">
        <v>-1.7349000000000001</v>
      </c>
      <c r="M6197" t="s">
        <v>82</v>
      </c>
    </row>
    <row r="6198" spans="1:13">
      <c r="A6198" t="s">
        <v>1264</v>
      </c>
      <c r="B6198" t="s">
        <v>1265</v>
      </c>
      <c r="C6198" t="str">
        <f>TEXT(D6198, "mmm")</f>
        <v>May</v>
      </c>
      <c r="D6198" s="1">
        <v>45429</v>
      </c>
      <c r="E6198" t="s">
        <v>1266</v>
      </c>
      <c r="F6198" t="s">
        <v>128</v>
      </c>
      <c r="G6198">
        <v>2821</v>
      </c>
      <c r="H6198">
        <v>9.17</v>
      </c>
      <c r="I6198">
        <v>25868.57</v>
      </c>
      <c r="J6198" t="s">
        <v>81</v>
      </c>
      <c r="K6198">
        <v>-1.200862913916978E-2</v>
      </c>
      <c r="L6198">
        <v>-1.2009000000000001</v>
      </c>
      <c r="M6198" t="s">
        <v>82</v>
      </c>
    </row>
    <row r="6199" spans="1:13">
      <c r="A6199" t="s">
        <v>1264</v>
      </c>
      <c r="B6199" t="s">
        <v>1265</v>
      </c>
      <c r="C6199" t="str">
        <f>TEXT(D6199, "mmm")</f>
        <v>May</v>
      </c>
      <c r="D6199" s="1">
        <v>45429</v>
      </c>
      <c r="E6199" t="s">
        <v>1266</v>
      </c>
      <c r="F6199" t="s">
        <v>128</v>
      </c>
      <c r="G6199">
        <v>2179</v>
      </c>
      <c r="H6199">
        <v>9.23</v>
      </c>
      <c r="I6199">
        <v>20112.169999999998</v>
      </c>
      <c r="J6199" t="s">
        <v>81</v>
      </c>
      <c r="K6199">
        <v>-1.200862913916978E-2</v>
      </c>
      <c r="L6199">
        <v>-1.2009000000000001</v>
      </c>
      <c r="M6199" t="s">
        <v>82</v>
      </c>
    </row>
    <row r="6200" spans="1:13">
      <c r="A6200" t="s">
        <v>98</v>
      </c>
      <c r="B6200" t="s">
        <v>99</v>
      </c>
      <c r="C6200" t="str">
        <f>TEXT(D6200, "mmm")</f>
        <v>May</v>
      </c>
      <c r="D6200" s="1">
        <v>45429</v>
      </c>
      <c r="E6200" t="s">
        <v>100</v>
      </c>
      <c r="F6200" t="s">
        <v>101</v>
      </c>
      <c r="G6200">
        <v>3280</v>
      </c>
      <c r="H6200">
        <v>13.43</v>
      </c>
      <c r="I6200">
        <v>44050.400000000001</v>
      </c>
      <c r="J6200" t="s">
        <v>81</v>
      </c>
      <c r="K6200">
        <v>-2.567118384476719E-2</v>
      </c>
      <c r="L6200">
        <v>-2.5670999999999999</v>
      </c>
      <c r="M6200" t="s">
        <v>82</v>
      </c>
    </row>
    <row r="6201" spans="1:13">
      <c r="A6201" t="s">
        <v>98</v>
      </c>
      <c r="B6201" t="s">
        <v>99</v>
      </c>
      <c r="C6201" t="str">
        <f>TEXT(D6201, "mmm")</f>
        <v>May</v>
      </c>
      <c r="D6201" s="1">
        <v>45429</v>
      </c>
      <c r="E6201" t="s">
        <v>102</v>
      </c>
      <c r="F6201" t="s">
        <v>101</v>
      </c>
      <c r="G6201">
        <v>3280</v>
      </c>
      <c r="H6201">
        <v>13.43</v>
      </c>
      <c r="I6201">
        <v>44050.400000000001</v>
      </c>
      <c r="J6201" t="s">
        <v>81</v>
      </c>
      <c r="K6201">
        <v>-2.567118384476719E-2</v>
      </c>
      <c r="L6201">
        <v>-2.5670999999999999</v>
      </c>
      <c r="M6201" t="s">
        <v>82</v>
      </c>
    </row>
    <row r="6202" spans="1:13">
      <c r="A6202" t="s">
        <v>1310</v>
      </c>
      <c r="B6202" t="s">
        <v>1311</v>
      </c>
      <c r="C6202" t="str">
        <f>TEXT(D6202, "mmm")</f>
        <v>May</v>
      </c>
      <c r="D6202" s="1">
        <v>45429</v>
      </c>
      <c r="E6202" t="s">
        <v>1312</v>
      </c>
      <c r="F6202" t="s">
        <v>101</v>
      </c>
      <c r="G6202">
        <v>700</v>
      </c>
      <c r="H6202">
        <v>14.35</v>
      </c>
      <c r="I6202">
        <v>10045</v>
      </c>
      <c r="J6202" t="s">
        <v>81</v>
      </c>
      <c r="K6202">
        <v>4.745419996594169E-3</v>
      </c>
      <c r="L6202">
        <v>0.47449999999999998</v>
      </c>
      <c r="M6202" t="s">
        <v>82</v>
      </c>
    </row>
    <row r="6203" spans="1:13">
      <c r="A6203" t="s">
        <v>3662</v>
      </c>
      <c r="B6203" t="s">
        <v>3663</v>
      </c>
      <c r="C6203" t="str">
        <f>TEXT(D6203, "mmm")</f>
        <v>May</v>
      </c>
      <c r="D6203" s="1">
        <v>45429</v>
      </c>
      <c r="E6203" t="s">
        <v>1788</v>
      </c>
      <c r="F6203" t="s">
        <v>80</v>
      </c>
      <c r="G6203">
        <v>2632</v>
      </c>
      <c r="H6203">
        <v>13.86</v>
      </c>
      <c r="I6203">
        <v>36479.519999999997</v>
      </c>
      <c r="J6203" t="s">
        <v>81</v>
      </c>
      <c r="K6203">
        <v>-4.6594955370434121E-2</v>
      </c>
      <c r="L6203">
        <v>-4.6595000000000004</v>
      </c>
      <c r="M6203" t="s">
        <v>82</v>
      </c>
    </row>
    <row r="6204" spans="1:13">
      <c r="A6204" t="s">
        <v>2123</v>
      </c>
      <c r="B6204" t="s">
        <v>2124</v>
      </c>
      <c r="C6204" t="str">
        <f>TEXT(D6204, "mmm")</f>
        <v>May</v>
      </c>
      <c r="D6204" s="1">
        <v>45429</v>
      </c>
      <c r="E6204" t="s">
        <v>2134</v>
      </c>
      <c r="F6204" t="s">
        <v>217</v>
      </c>
      <c r="G6204">
        <v>41600</v>
      </c>
      <c r="H6204">
        <v>5.64</v>
      </c>
      <c r="I6204">
        <v>234624</v>
      </c>
      <c r="J6204" t="s">
        <v>86</v>
      </c>
      <c r="K6204">
        <v>6.6063382422526962E-2</v>
      </c>
      <c r="L6204">
        <v>6.6063000000000001</v>
      </c>
      <c r="M6204" t="s">
        <v>82</v>
      </c>
    </row>
    <row r="6205" spans="1:13">
      <c r="A6205" t="s">
        <v>3823</v>
      </c>
      <c r="B6205" t="s">
        <v>3824</v>
      </c>
      <c r="C6205" t="str">
        <f>TEXT(D6205, "mmm")</f>
        <v>May</v>
      </c>
      <c r="D6205" s="1">
        <v>45429</v>
      </c>
      <c r="E6205" t="s">
        <v>3825</v>
      </c>
      <c r="F6205" t="s">
        <v>80</v>
      </c>
      <c r="G6205">
        <v>1925</v>
      </c>
      <c r="H6205">
        <v>77.97</v>
      </c>
      <c r="I6205">
        <v>150092.25</v>
      </c>
      <c r="J6205" t="s">
        <v>86</v>
      </c>
      <c r="K6205">
        <v>-1.8677302354150879E-2</v>
      </c>
      <c r="L6205">
        <v>-1.8676999999999999</v>
      </c>
      <c r="M6205" t="s">
        <v>82</v>
      </c>
    </row>
    <row r="6206" spans="1:13">
      <c r="A6206" t="s">
        <v>3771</v>
      </c>
      <c r="B6206" t="s">
        <v>3772</v>
      </c>
      <c r="C6206" t="str">
        <f>TEXT(D6206, "mmm")</f>
        <v>May</v>
      </c>
      <c r="D6206" s="1">
        <v>45429</v>
      </c>
      <c r="E6206" t="s">
        <v>3826</v>
      </c>
      <c r="F6206" t="s">
        <v>80</v>
      </c>
      <c r="G6206">
        <v>57500</v>
      </c>
      <c r="H6206">
        <v>0.9</v>
      </c>
      <c r="I6206">
        <v>51750</v>
      </c>
      <c r="J6206" t="s">
        <v>86</v>
      </c>
      <c r="K6206">
        <v>0.2111111595517112</v>
      </c>
      <c r="L6206">
        <v>21.1111</v>
      </c>
      <c r="M6206" t="s">
        <v>82</v>
      </c>
    </row>
    <row r="6207" spans="1:13">
      <c r="A6207" t="s">
        <v>2568</v>
      </c>
      <c r="B6207" t="s">
        <v>2569</v>
      </c>
      <c r="C6207" t="str">
        <f>TEXT(D6207, "mmm")</f>
        <v>May</v>
      </c>
      <c r="D6207" s="1">
        <v>45429</v>
      </c>
      <c r="E6207" t="s">
        <v>2570</v>
      </c>
      <c r="F6207" t="s">
        <v>118</v>
      </c>
      <c r="G6207">
        <v>2000</v>
      </c>
      <c r="H6207">
        <v>12.51</v>
      </c>
      <c r="I6207">
        <v>25020</v>
      </c>
      <c r="J6207" t="s">
        <v>81</v>
      </c>
      <c r="K6207">
        <v>1.0623542107213609E-2</v>
      </c>
      <c r="L6207">
        <v>1.0624</v>
      </c>
      <c r="M6207" t="s">
        <v>82</v>
      </c>
    </row>
    <row r="6208" spans="1:13">
      <c r="A6208" t="s">
        <v>3598</v>
      </c>
      <c r="B6208" t="s">
        <v>3599</v>
      </c>
      <c r="C6208" t="str">
        <f>TEXT(D6208, "mmm")</f>
        <v>May</v>
      </c>
      <c r="D6208" s="1">
        <v>45429</v>
      </c>
      <c r="E6208" t="s">
        <v>3600</v>
      </c>
      <c r="F6208" t="s">
        <v>222</v>
      </c>
      <c r="G6208">
        <v>10000</v>
      </c>
      <c r="H6208">
        <v>44.05</v>
      </c>
      <c r="I6208">
        <v>440500</v>
      </c>
      <c r="J6208" t="s">
        <v>86</v>
      </c>
      <c r="K6208">
        <v>7.5539514382568562E-2</v>
      </c>
      <c r="L6208">
        <v>7.5540000000000003</v>
      </c>
      <c r="M6208" t="s">
        <v>82</v>
      </c>
    </row>
    <row r="6209" spans="1:13">
      <c r="A6209" t="s">
        <v>3827</v>
      </c>
      <c r="B6209" t="s">
        <v>3828</v>
      </c>
      <c r="C6209" t="str">
        <f>TEXT(D6209, "mmm")</f>
        <v>May</v>
      </c>
      <c r="D6209" s="1">
        <v>45429</v>
      </c>
      <c r="E6209" t="s">
        <v>3829</v>
      </c>
      <c r="F6209" t="s">
        <v>128</v>
      </c>
      <c r="G6209">
        <v>2099</v>
      </c>
      <c r="H6209">
        <v>47.77</v>
      </c>
      <c r="I6209">
        <v>100269.23</v>
      </c>
      <c r="J6209" t="s">
        <v>86</v>
      </c>
      <c r="K6209">
        <v>0.165270195061749</v>
      </c>
      <c r="L6209">
        <v>16.527000000000001</v>
      </c>
      <c r="M6209" t="s">
        <v>82</v>
      </c>
    </row>
    <row r="6210" spans="1:13">
      <c r="A6210" t="s">
        <v>200</v>
      </c>
      <c r="B6210" t="s">
        <v>201</v>
      </c>
      <c r="C6210" t="str">
        <f>TEXT(D6210, "mmm")</f>
        <v>May</v>
      </c>
      <c r="D6210" s="1">
        <v>45429</v>
      </c>
      <c r="E6210" t="s">
        <v>219</v>
      </c>
      <c r="F6210" t="s">
        <v>217</v>
      </c>
      <c r="G6210">
        <v>163997</v>
      </c>
      <c r="H6210">
        <v>1.29</v>
      </c>
      <c r="I6210">
        <v>211556.13</v>
      </c>
      <c r="J6210" t="s">
        <v>81</v>
      </c>
      <c r="K6210">
        <v>7.5757500499188835E-2</v>
      </c>
      <c r="L6210">
        <v>7.5758000000000001</v>
      </c>
      <c r="M6210" t="s">
        <v>82</v>
      </c>
    </row>
    <row r="6211" spans="1:13">
      <c r="A6211" t="s">
        <v>200</v>
      </c>
      <c r="B6211" t="s">
        <v>201</v>
      </c>
      <c r="C6211" t="str">
        <f>TEXT(D6211, "mmm")</f>
        <v>May</v>
      </c>
      <c r="D6211" s="1">
        <v>45429</v>
      </c>
      <c r="E6211" t="s">
        <v>220</v>
      </c>
      <c r="F6211" t="s">
        <v>101</v>
      </c>
      <c r="G6211">
        <v>163997</v>
      </c>
      <c r="H6211">
        <v>1.29</v>
      </c>
      <c r="I6211">
        <v>211556.13</v>
      </c>
      <c r="J6211" t="s">
        <v>81</v>
      </c>
      <c r="K6211">
        <v>7.5757500499188835E-2</v>
      </c>
      <c r="L6211">
        <v>7.5758000000000001</v>
      </c>
      <c r="M6211" t="s">
        <v>82</v>
      </c>
    </row>
    <row r="6212" spans="1:13">
      <c r="A6212" t="s">
        <v>2330</v>
      </c>
      <c r="B6212" t="s">
        <v>2331</v>
      </c>
      <c r="C6212" t="str">
        <f>TEXT(D6212, "mmm")</f>
        <v>May</v>
      </c>
      <c r="D6212" s="1">
        <v>45432</v>
      </c>
      <c r="E6212" t="s">
        <v>2357</v>
      </c>
      <c r="F6212" t="s">
        <v>128</v>
      </c>
      <c r="G6212">
        <v>3000</v>
      </c>
      <c r="H6212">
        <v>6.5</v>
      </c>
      <c r="I6212">
        <v>19500</v>
      </c>
      <c r="J6212" t="s">
        <v>81</v>
      </c>
      <c r="K6212">
        <v>-0.1201200799139001</v>
      </c>
      <c r="L6212">
        <v>-12.012</v>
      </c>
      <c r="M6212" t="s">
        <v>82</v>
      </c>
    </row>
    <row r="6213" spans="1:13">
      <c r="A6213" t="s">
        <v>3830</v>
      </c>
      <c r="B6213" t="s">
        <v>3831</v>
      </c>
      <c r="C6213" t="str">
        <f>TEXT(D6213, "mmm")</f>
        <v>May</v>
      </c>
      <c r="D6213" s="1">
        <v>45432</v>
      </c>
      <c r="E6213" t="s">
        <v>3832</v>
      </c>
      <c r="F6213" t="s">
        <v>80</v>
      </c>
      <c r="G6213">
        <v>34000</v>
      </c>
      <c r="H6213">
        <v>0.97</v>
      </c>
      <c r="I6213">
        <v>32980</v>
      </c>
      <c r="J6213" t="s">
        <v>81</v>
      </c>
      <c r="K6213">
        <v>0.15911488170330859</v>
      </c>
      <c r="L6213">
        <v>15.9115</v>
      </c>
      <c r="M6213" t="s">
        <v>82</v>
      </c>
    </row>
    <row r="6214" spans="1:13">
      <c r="A6214" t="s">
        <v>2271</v>
      </c>
      <c r="B6214" t="s">
        <v>2272</v>
      </c>
      <c r="C6214" t="str">
        <f>TEXT(D6214, "mmm")</f>
        <v>May</v>
      </c>
      <c r="D6214" s="1">
        <v>45432</v>
      </c>
      <c r="E6214" t="s">
        <v>2276</v>
      </c>
      <c r="F6214" t="s">
        <v>101</v>
      </c>
      <c r="G6214">
        <v>105000</v>
      </c>
      <c r="H6214">
        <v>20.75</v>
      </c>
      <c r="I6214">
        <v>2178750</v>
      </c>
      <c r="J6214" t="s">
        <v>86</v>
      </c>
      <c r="K6214">
        <v>7.7034108755786868E-3</v>
      </c>
      <c r="L6214">
        <v>0.77029999999999998</v>
      </c>
      <c r="M6214" t="s">
        <v>82</v>
      </c>
    </row>
    <row r="6215" spans="1:13">
      <c r="A6215" t="s">
        <v>2271</v>
      </c>
      <c r="B6215" t="s">
        <v>2272</v>
      </c>
      <c r="C6215" t="str">
        <f>TEXT(D6215, "mmm")</f>
        <v>May</v>
      </c>
      <c r="D6215" s="1">
        <v>45432</v>
      </c>
      <c r="E6215" t="s">
        <v>2274</v>
      </c>
      <c r="F6215" t="s">
        <v>101</v>
      </c>
      <c r="G6215">
        <v>105000</v>
      </c>
      <c r="H6215">
        <v>20.75</v>
      </c>
      <c r="I6215">
        <v>2178750</v>
      </c>
      <c r="J6215" t="s">
        <v>86</v>
      </c>
      <c r="K6215">
        <v>7.7034108755786868E-3</v>
      </c>
      <c r="L6215">
        <v>0.77029999999999998</v>
      </c>
      <c r="M6215" t="s">
        <v>82</v>
      </c>
    </row>
    <row r="6216" spans="1:13">
      <c r="A6216" t="s">
        <v>2271</v>
      </c>
      <c r="B6216" t="s">
        <v>2272</v>
      </c>
      <c r="C6216" t="str">
        <f>TEXT(D6216, "mmm")</f>
        <v>May</v>
      </c>
      <c r="D6216" s="1">
        <v>45432</v>
      </c>
      <c r="E6216" t="s">
        <v>2277</v>
      </c>
      <c r="F6216" t="s">
        <v>101</v>
      </c>
      <c r="G6216">
        <v>105000</v>
      </c>
      <c r="H6216">
        <v>20.75</v>
      </c>
      <c r="I6216">
        <v>2178750</v>
      </c>
      <c r="J6216" t="s">
        <v>86</v>
      </c>
      <c r="K6216">
        <v>7.7034108755786868E-3</v>
      </c>
      <c r="L6216">
        <v>0.77029999999999998</v>
      </c>
      <c r="M6216" t="s">
        <v>82</v>
      </c>
    </row>
    <row r="6217" spans="1:13">
      <c r="A6217" t="s">
        <v>2271</v>
      </c>
      <c r="B6217" t="s">
        <v>2272</v>
      </c>
      <c r="C6217" t="str">
        <f>TEXT(D6217, "mmm")</f>
        <v>May</v>
      </c>
      <c r="D6217" s="1">
        <v>45432</v>
      </c>
      <c r="E6217" t="s">
        <v>2275</v>
      </c>
      <c r="F6217" t="s">
        <v>101</v>
      </c>
      <c r="G6217">
        <v>105000</v>
      </c>
      <c r="H6217">
        <v>20.75</v>
      </c>
      <c r="I6217">
        <v>2178750</v>
      </c>
      <c r="J6217" t="s">
        <v>86</v>
      </c>
      <c r="K6217">
        <v>7.7034108755786868E-3</v>
      </c>
      <c r="L6217">
        <v>0.77029999999999998</v>
      </c>
      <c r="M6217" t="s">
        <v>82</v>
      </c>
    </row>
    <row r="6218" spans="1:13">
      <c r="A6218" t="s">
        <v>2271</v>
      </c>
      <c r="B6218" t="s">
        <v>2272</v>
      </c>
      <c r="C6218" t="str">
        <f>TEXT(D6218, "mmm")</f>
        <v>May</v>
      </c>
      <c r="D6218" s="1">
        <v>45432</v>
      </c>
      <c r="E6218" t="s">
        <v>2273</v>
      </c>
      <c r="F6218" t="s">
        <v>101</v>
      </c>
      <c r="G6218">
        <v>105000</v>
      </c>
      <c r="H6218">
        <v>20.75</v>
      </c>
      <c r="I6218">
        <v>2178750</v>
      </c>
      <c r="J6218" t="s">
        <v>86</v>
      </c>
      <c r="K6218">
        <v>7.7034108755786868E-3</v>
      </c>
      <c r="L6218">
        <v>0.77029999999999998</v>
      </c>
      <c r="M6218" t="s">
        <v>82</v>
      </c>
    </row>
    <row r="6219" spans="1:13">
      <c r="A6219" t="s">
        <v>3595</v>
      </c>
      <c r="B6219" t="s">
        <v>3596</v>
      </c>
      <c r="C6219" t="str">
        <f>TEXT(D6219, "mmm")</f>
        <v>May</v>
      </c>
      <c r="D6219" s="1">
        <v>45432</v>
      </c>
      <c r="E6219" t="s">
        <v>3797</v>
      </c>
      <c r="F6219" t="s">
        <v>80</v>
      </c>
      <c r="G6219">
        <v>13050</v>
      </c>
      <c r="H6219">
        <v>1.64</v>
      </c>
      <c r="I6219">
        <v>21402</v>
      </c>
      <c r="J6219" t="s">
        <v>81</v>
      </c>
      <c r="K6219">
        <v>4.0229846470767987E-2</v>
      </c>
      <c r="L6219">
        <v>4.0229999999999997</v>
      </c>
      <c r="M6219" t="s">
        <v>82</v>
      </c>
    </row>
    <row r="6220" spans="1:13">
      <c r="A6220" t="s">
        <v>1647</v>
      </c>
      <c r="B6220" t="s">
        <v>1648</v>
      </c>
      <c r="C6220" t="str">
        <f>TEXT(D6220, "mmm")</f>
        <v>May</v>
      </c>
      <c r="D6220" s="1">
        <v>45432</v>
      </c>
      <c r="E6220" t="s">
        <v>3833</v>
      </c>
      <c r="F6220" t="s">
        <v>118</v>
      </c>
      <c r="G6220">
        <v>1745</v>
      </c>
      <c r="H6220">
        <v>286.04000000000002</v>
      </c>
      <c r="I6220">
        <v>499139.8</v>
      </c>
      <c r="J6220" t="s">
        <v>86</v>
      </c>
      <c r="K6220">
        <v>-3.5535833614963368E-2</v>
      </c>
      <c r="L6220">
        <v>-3.5535999999999999</v>
      </c>
      <c r="M6220" t="s">
        <v>82</v>
      </c>
    </row>
    <row r="6221" spans="1:13">
      <c r="A6221" t="s">
        <v>3807</v>
      </c>
      <c r="B6221" t="s">
        <v>3808</v>
      </c>
      <c r="C6221" t="str">
        <f>TEXT(D6221, "mmm")</f>
        <v>May</v>
      </c>
      <c r="D6221" s="1">
        <v>45432</v>
      </c>
      <c r="E6221" t="s">
        <v>3809</v>
      </c>
      <c r="F6221" t="s">
        <v>128</v>
      </c>
      <c r="G6221">
        <v>20000</v>
      </c>
      <c r="H6221">
        <v>1.65</v>
      </c>
      <c r="I6221">
        <v>33000</v>
      </c>
      <c r="J6221" t="s">
        <v>81</v>
      </c>
      <c r="K6221">
        <v>7.9470202335270468E-2</v>
      </c>
      <c r="L6221">
        <v>7.9470000000000001</v>
      </c>
      <c r="M6221" t="s">
        <v>82</v>
      </c>
    </row>
    <row r="6222" spans="1:13">
      <c r="A6222" t="s">
        <v>1048</v>
      </c>
      <c r="B6222" t="s">
        <v>1049</v>
      </c>
      <c r="C6222" t="str">
        <f>TEXT(D6222, "mmm")</f>
        <v>May</v>
      </c>
      <c r="D6222" s="1">
        <v>45432</v>
      </c>
      <c r="E6222" t="s">
        <v>3327</v>
      </c>
      <c r="F6222" t="s">
        <v>101</v>
      </c>
      <c r="G6222">
        <v>116044</v>
      </c>
      <c r="H6222">
        <v>12.59</v>
      </c>
      <c r="I6222">
        <v>1460993.96</v>
      </c>
      <c r="J6222" t="s">
        <v>81</v>
      </c>
      <c r="K6222">
        <v>-1.4353997887229131E-2</v>
      </c>
      <c r="L6222">
        <v>-1.4354</v>
      </c>
      <c r="M6222" t="s">
        <v>82</v>
      </c>
    </row>
    <row r="6223" spans="1:13">
      <c r="A6223" t="s">
        <v>1048</v>
      </c>
      <c r="B6223" t="s">
        <v>1049</v>
      </c>
      <c r="C6223" t="str">
        <f>TEXT(D6223, "mmm")</f>
        <v>May</v>
      </c>
      <c r="D6223" s="1">
        <v>45432</v>
      </c>
      <c r="E6223" t="s">
        <v>3328</v>
      </c>
      <c r="F6223" t="s">
        <v>101</v>
      </c>
      <c r="G6223">
        <v>116044</v>
      </c>
      <c r="H6223">
        <v>12.59</v>
      </c>
      <c r="I6223">
        <v>1460993.96</v>
      </c>
      <c r="J6223" t="s">
        <v>81</v>
      </c>
      <c r="K6223">
        <v>-1.4353997887229131E-2</v>
      </c>
      <c r="L6223">
        <v>-1.4354</v>
      </c>
      <c r="M6223" t="s">
        <v>82</v>
      </c>
    </row>
    <row r="6224" spans="1:13">
      <c r="A6224" t="s">
        <v>1085</v>
      </c>
      <c r="B6224" t="s">
        <v>1086</v>
      </c>
      <c r="C6224" t="str">
        <f>TEXT(D6224, "mmm")</f>
        <v>May</v>
      </c>
      <c r="D6224" s="1">
        <v>45432</v>
      </c>
      <c r="E6224" t="s">
        <v>1087</v>
      </c>
      <c r="F6224" t="s">
        <v>217</v>
      </c>
      <c r="G6224">
        <v>100000</v>
      </c>
      <c r="H6224">
        <v>13.74</v>
      </c>
      <c r="I6224">
        <v>1374000</v>
      </c>
      <c r="J6224" t="s">
        <v>81</v>
      </c>
      <c r="K6224">
        <v>6.6862661575451732E-2</v>
      </c>
      <c r="L6224">
        <v>6.6863000000000001</v>
      </c>
      <c r="M6224" t="s">
        <v>82</v>
      </c>
    </row>
    <row r="6225" spans="1:13">
      <c r="A6225" t="s">
        <v>3834</v>
      </c>
      <c r="B6225" t="s">
        <v>3835</v>
      </c>
      <c r="C6225" t="str">
        <f>TEXT(D6225, "mmm")</f>
        <v>May</v>
      </c>
      <c r="D6225" s="1">
        <v>45432</v>
      </c>
      <c r="E6225" t="s">
        <v>3836</v>
      </c>
      <c r="F6225" t="s">
        <v>80</v>
      </c>
      <c r="G6225">
        <v>5000</v>
      </c>
      <c r="H6225">
        <v>6.54</v>
      </c>
      <c r="I6225">
        <v>32700</v>
      </c>
      <c r="J6225" t="s">
        <v>86</v>
      </c>
      <c r="K6225">
        <v>7.5500811284450853E-2</v>
      </c>
      <c r="L6225">
        <v>7.5500999999999996</v>
      </c>
      <c r="M6225" t="s">
        <v>82</v>
      </c>
    </row>
    <row r="6226" spans="1:13">
      <c r="A6226" t="s">
        <v>2769</v>
      </c>
      <c r="B6226" t="s">
        <v>2770</v>
      </c>
      <c r="C6226" t="str">
        <f>TEXT(D6226, "mmm")</f>
        <v>May</v>
      </c>
      <c r="D6226" s="1">
        <v>45432</v>
      </c>
      <c r="E6226" t="s">
        <v>3746</v>
      </c>
      <c r="F6226" t="s">
        <v>128</v>
      </c>
      <c r="G6226">
        <v>20000</v>
      </c>
      <c r="H6226">
        <v>4.53</v>
      </c>
      <c r="I6226">
        <v>90600</v>
      </c>
      <c r="J6226" t="s">
        <v>81</v>
      </c>
      <c r="K6226">
        <v>3.9735059603063012E-2</v>
      </c>
      <c r="L6226">
        <v>3.9735</v>
      </c>
      <c r="M6226" t="s">
        <v>82</v>
      </c>
    </row>
    <row r="6227" spans="1:13">
      <c r="A6227" t="s">
        <v>2769</v>
      </c>
      <c r="B6227" t="s">
        <v>2770</v>
      </c>
      <c r="C6227" t="str">
        <f>TEXT(D6227, "mmm")</f>
        <v>May</v>
      </c>
      <c r="D6227" s="1">
        <v>45432</v>
      </c>
      <c r="E6227" t="s">
        <v>3746</v>
      </c>
      <c r="F6227" t="s">
        <v>128</v>
      </c>
      <c r="G6227">
        <v>20000</v>
      </c>
      <c r="H6227">
        <v>4.55</v>
      </c>
      <c r="I6227">
        <v>91000</v>
      </c>
      <c r="J6227" t="s">
        <v>81</v>
      </c>
      <c r="K6227">
        <v>3.9735059603063012E-2</v>
      </c>
      <c r="L6227">
        <v>3.9735</v>
      </c>
      <c r="M6227" t="s">
        <v>82</v>
      </c>
    </row>
    <row r="6228" spans="1:13">
      <c r="A6228" t="s">
        <v>631</v>
      </c>
      <c r="B6228" t="s">
        <v>632</v>
      </c>
      <c r="C6228" t="str">
        <f>TEXT(D6228, "mmm")</f>
        <v>May</v>
      </c>
      <c r="D6228" s="1">
        <v>45432</v>
      </c>
      <c r="E6228" t="s">
        <v>633</v>
      </c>
      <c r="F6228" t="s">
        <v>128</v>
      </c>
      <c r="G6228">
        <v>6300</v>
      </c>
      <c r="H6228">
        <v>5.36</v>
      </c>
      <c r="I6228">
        <v>33768</v>
      </c>
      <c r="J6228" t="s">
        <v>81</v>
      </c>
      <c r="K6228">
        <v>-9.3457083175085831E-3</v>
      </c>
      <c r="L6228">
        <v>-0.93459999999999999</v>
      </c>
      <c r="M6228" t="s">
        <v>82</v>
      </c>
    </row>
    <row r="6229" spans="1:13">
      <c r="A6229" t="s">
        <v>1493</v>
      </c>
      <c r="B6229" t="s">
        <v>1494</v>
      </c>
      <c r="C6229" t="str">
        <f>TEXT(D6229, "mmm")</f>
        <v>May</v>
      </c>
      <c r="D6229" s="1">
        <v>45432</v>
      </c>
      <c r="E6229" t="s">
        <v>3837</v>
      </c>
      <c r="F6229" t="s">
        <v>80</v>
      </c>
      <c r="G6229">
        <v>100</v>
      </c>
      <c r="H6229">
        <v>356.4</v>
      </c>
      <c r="I6229">
        <v>35640</v>
      </c>
      <c r="J6229" t="s">
        <v>81</v>
      </c>
      <c r="K6229">
        <v>-9.6981485419280422E-2</v>
      </c>
      <c r="L6229">
        <v>-9.6981000000000002</v>
      </c>
      <c r="M6229" t="s">
        <v>82</v>
      </c>
    </row>
    <row r="6230" spans="1:13">
      <c r="A6230" t="s">
        <v>129</v>
      </c>
      <c r="B6230" t="s">
        <v>130</v>
      </c>
      <c r="C6230" t="str">
        <f>TEXT(D6230, "mmm")</f>
        <v>May</v>
      </c>
      <c r="D6230" s="1">
        <v>45432</v>
      </c>
      <c r="E6230" t="s">
        <v>110</v>
      </c>
      <c r="F6230" t="s">
        <v>101</v>
      </c>
      <c r="G6230">
        <v>77917</v>
      </c>
      <c r="H6230">
        <v>6.2</v>
      </c>
      <c r="I6230">
        <v>483085.4</v>
      </c>
      <c r="J6230" t="s">
        <v>86</v>
      </c>
      <c r="K6230">
        <v>5.8823511574407128E-2</v>
      </c>
      <c r="L6230">
        <v>5.8823999999999996</v>
      </c>
      <c r="M6230" t="s">
        <v>82</v>
      </c>
    </row>
    <row r="6231" spans="1:13">
      <c r="A6231" t="s">
        <v>129</v>
      </c>
      <c r="B6231" t="s">
        <v>130</v>
      </c>
      <c r="C6231" t="str">
        <f>TEXT(D6231, "mmm")</f>
        <v>May</v>
      </c>
      <c r="D6231" s="1">
        <v>45432</v>
      </c>
      <c r="E6231" t="s">
        <v>109</v>
      </c>
      <c r="F6231" t="s">
        <v>101</v>
      </c>
      <c r="G6231">
        <v>77917</v>
      </c>
      <c r="H6231">
        <v>6.2</v>
      </c>
      <c r="I6231">
        <v>483085.4</v>
      </c>
      <c r="J6231" t="s">
        <v>86</v>
      </c>
      <c r="K6231">
        <v>5.8823511574407128E-2</v>
      </c>
      <c r="L6231">
        <v>5.8823999999999996</v>
      </c>
      <c r="M6231" t="s">
        <v>82</v>
      </c>
    </row>
    <row r="6232" spans="1:13">
      <c r="A6232" t="s">
        <v>129</v>
      </c>
      <c r="B6232" t="s">
        <v>130</v>
      </c>
      <c r="C6232" t="str">
        <f>TEXT(D6232, "mmm")</f>
        <v>May</v>
      </c>
      <c r="D6232" s="1">
        <v>45432</v>
      </c>
      <c r="E6232" t="s">
        <v>111</v>
      </c>
      <c r="F6232" t="s">
        <v>101</v>
      </c>
      <c r="G6232">
        <v>77917</v>
      </c>
      <c r="H6232">
        <v>6.2</v>
      </c>
      <c r="I6232">
        <v>483085.4</v>
      </c>
      <c r="J6232" t="s">
        <v>86</v>
      </c>
      <c r="K6232">
        <v>5.8823511574407128E-2</v>
      </c>
      <c r="L6232">
        <v>5.8823999999999996</v>
      </c>
      <c r="M6232" t="s">
        <v>82</v>
      </c>
    </row>
    <row r="6233" spans="1:13">
      <c r="A6233" t="s">
        <v>438</v>
      </c>
      <c r="B6233" t="s">
        <v>439</v>
      </c>
      <c r="C6233" t="str">
        <f>TEXT(D6233, "mmm")</f>
        <v>May</v>
      </c>
      <c r="D6233" s="1">
        <v>45432</v>
      </c>
      <c r="E6233" t="s">
        <v>440</v>
      </c>
      <c r="F6233" t="s">
        <v>80</v>
      </c>
      <c r="G6233">
        <v>6000</v>
      </c>
      <c r="H6233">
        <v>19.52</v>
      </c>
      <c r="I6233">
        <v>117120</v>
      </c>
      <c r="J6233" t="s">
        <v>81</v>
      </c>
      <c r="K6233">
        <v>-5.3259244736048039E-2</v>
      </c>
      <c r="L6233">
        <v>-5.3258999999999999</v>
      </c>
      <c r="M6233" t="s">
        <v>82</v>
      </c>
    </row>
    <row r="6234" spans="1:13">
      <c r="A6234" t="s">
        <v>441</v>
      </c>
      <c r="B6234" t="s">
        <v>442</v>
      </c>
      <c r="C6234" t="str">
        <f>TEXT(D6234, "mmm")</f>
        <v>May</v>
      </c>
      <c r="D6234" s="1">
        <v>45432</v>
      </c>
      <c r="E6234" t="s">
        <v>3838</v>
      </c>
      <c r="F6234" t="s">
        <v>80</v>
      </c>
      <c r="G6234">
        <v>5500</v>
      </c>
      <c r="H6234">
        <v>7.64</v>
      </c>
      <c r="I6234">
        <v>42020</v>
      </c>
      <c r="J6234" t="s">
        <v>81</v>
      </c>
      <c r="K6234">
        <v>-5.5269960614354963E-2</v>
      </c>
      <c r="L6234">
        <v>-5.5270000000000001</v>
      </c>
      <c r="M6234" t="s">
        <v>82</v>
      </c>
    </row>
    <row r="6235" spans="1:13">
      <c r="A6235" t="s">
        <v>3110</v>
      </c>
      <c r="B6235" t="s">
        <v>3111</v>
      </c>
      <c r="C6235" t="str">
        <f>TEXT(D6235, "mmm")</f>
        <v>May</v>
      </c>
      <c r="D6235" s="1">
        <v>45432</v>
      </c>
      <c r="E6235" t="s">
        <v>3118</v>
      </c>
      <c r="F6235" t="s">
        <v>101</v>
      </c>
      <c r="G6235">
        <v>348095</v>
      </c>
      <c r="H6235">
        <v>9.15</v>
      </c>
      <c r="I6235">
        <v>3185069.25</v>
      </c>
      <c r="J6235" t="s">
        <v>86</v>
      </c>
      <c r="K6235">
        <v>-5.3030279573141992E-2</v>
      </c>
      <c r="L6235">
        <v>-5.3029999999999999</v>
      </c>
      <c r="M6235" t="s">
        <v>82</v>
      </c>
    </row>
    <row r="6236" spans="1:13">
      <c r="A6236" t="s">
        <v>3110</v>
      </c>
      <c r="B6236" t="s">
        <v>3111</v>
      </c>
      <c r="C6236" t="str">
        <f>TEXT(D6236, "mmm")</f>
        <v>May</v>
      </c>
      <c r="D6236" s="1">
        <v>45432</v>
      </c>
      <c r="E6236" t="s">
        <v>3119</v>
      </c>
      <c r="F6236" t="s">
        <v>101</v>
      </c>
      <c r="G6236">
        <v>348095</v>
      </c>
      <c r="H6236">
        <v>9.15</v>
      </c>
      <c r="I6236">
        <v>3185069.25</v>
      </c>
      <c r="J6236" t="s">
        <v>86</v>
      </c>
      <c r="K6236">
        <v>-5.3030279573141992E-2</v>
      </c>
      <c r="L6236">
        <v>-5.3029999999999999</v>
      </c>
      <c r="M6236" t="s">
        <v>82</v>
      </c>
    </row>
    <row r="6237" spans="1:13">
      <c r="A6237" t="s">
        <v>3110</v>
      </c>
      <c r="B6237" t="s">
        <v>3111</v>
      </c>
      <c r="C6237" t="str">
        <f>TEXT(D6237, "mmm")</f>
        <v>May</v>
      </c>
      <c r="D6237" s="1">
        <v>45432</v>
      </c>
      <c r="E6237" t="s">
        <v>3120</v>
      </c>
      <c r="F6237" t="s">
        <v>101</v>
      </c>
      <c r="G6237">
        <v>348095</v>
      </c>
      <c r="H6237">
        <v>9.15</v>
      </c>
      <c r="I6237">
        <v>3185069.25</v>
      </c>
      <c r="J6237" t="s">
        <v>86</v>
      </c>
      <c r="K6237">
        <v>-5.3030279573141992E-2</v>
      </c>
      <c r="L6237">
        <v>-5.3029999999999999</v>
      </c>
      <c r="M6237" t="s">
        <v>82</v>
      </c>
    </row>
    <row r="6238" spans="1:13">
      <c r="A6238" t="s">
        <v>3753</v>
      </c>
      <c r="B6238" t="s">
        <v>3754</v>
      </c>
      <c r="C6238" t="str">
        <f>TEXT(D6238, "mmm")</f>
        <v>May</v>
      </c>
      <c r="D6238" s="1">
        <v>45432</v>
      </c>
      <c r="E6238" t="s">
        <v>3839</v>
      </c>
      <c r="F6238" t="s">
        <v>80</v>
      </c>
      <c r="G6238">
        <v>3500</v>
      </c>
      <c r="H6238">
        <v>6.64</v>
      </c>
      <c r="I6238">
        <v>23240</v>
      </c>
      <c r="J6238" t="s">
        <v>81</v>
      </c>
      <c r="K6238">
        <v>-5.3500220016773903E-2</v>
      </c>
      <c r="L6238">
        <v>-5.35</v>
      </c>
      <c r="M6238" t="s">
        <v>82</v>
      </c>
    </row>
    <row r="6239" spans="1:13">
      <c r="A6239" t="s">
        <v>617</v>
      </c>
      <c r="B6239" t="s">
        <v>618</v>
      </c>
      <c r="C6239" t="str">
        <f>TEXT(D6239, "mmm")</f>
        <v>May</v>
      </c>
      <c r="D6239" s="1">
        <v>45432</v>
      </c>
      <c r="E6239" t="s">
        <v>3509</v>
      </c>
      <c r="F6239" t="s">
        <v>80</v>
      </c>
      <c r="G6239">
        <v>2039</v>
      </c>
      <c r="H6239">
        <v>50.25</v>
      </c>
      <c r="I6239">
        <v>102459.75</v>
      </c>
      <c r="J6239" t="s">
        <v>81</v>
      </c>
      <c r="K6239">
        <v>-3.8592266410351073E-2</v>
      </c>
      <c r="L6239">
        <v>-3.8592</v>
      </c>
      <c r="M6239" t="s">
        <v>82</v>
      </c>
    </row>
    <row r="6240" spans="1:13">
      <c r="A6240" t="s">
        <v>268</v>
      </c>
      <c r="B6240" t="s">
        <v>269</v>
      </c>
      <c r="C6240" t="str">
        <f>TEXT(D6240, "mmm")</f>
        <v>May</v>
      </c>
      <c r="D6240" s="1">
        <v>45432</v>
      </c>
      <c r="E6240" t="s">
        <v>277</v>
      </c>
      <c r="F6240" t="s">
        <v>101</v>
      </c>
      <c r="G6240">
        <v>6000000</v>
      </c>
      <c r="H6240">
        <v>6000000</v>
      </c>
      <c r="I6240">
        <v>36000000000000</v>
      </c>
      <c r="J6240" t="s">
        <v>81</v>
      </c>
      <c r="K6240">
        <v>-1.3012988164561199E-2</v>
      </c>
      <c r="L6240">
        <v>-1.3012999999999999</v>
      </c>
      <c r="M6240" t="s">
        <v>82</v>
      </c>
    </row>
    <row r="6241" spans="1:13">
      <c r="A6241" t="s">
        <v>268</v>
      </c>
      <c r="B6241" t="s">
        <v>269</v>
      </c>
      <c r="C6241" t="str">
        <f>TEXT(D6241, "mmm")</f>
        <v>May</v>
      </c>
      <c r="D6241" s="1">
        <v>45432</v>
      </c>
      <c r="E6241" t="s">
        <v>277</v>
      </c>
      <c r="F6241" t="s">
        <v>101</v>
      </c>
      <c r="G6241">
        <v>1400000</v>
      </c>
      <c r="H6241">
        <v>1400000</v>
      </c>
      <c r="I6241">
        <v>1960000000000</v>
      </c>
      <c r="J6241" t="s">
        <v>81</v>
      </c>
      <c r="K6241">
        <v>-1.3012988164561199E-2</v>
      </c>
      <c r="L6241">
        <v>-1.3012999999999999</v>
      </c>
      <c r="M6241" t="s">
        <v>82</v>
      </c>
    </row>
    <row r="6242" spans="1:13">
      <c r="A6242" t="s">
        <v>268</v>
      </c>
      <c r="B6242" t="s">
        <v>269</v>
      </c>
      <c r="C6242" t="str">
        <f>TEXT(D6242, "mmm")</f>
        <v>May</v>
      </c>
      <c r="D6242" s="1">
        <v>45432</v>
      </c>
      <c r="E6242" t="s">
        <v>277</v>
      </c>
      <c r="F6242" t="s">
        <v>101</v>
      </c>
      <c r="G6242">
        <v>1300000</v>
      </c>
      <c r="H6242">
        <v>1300000</v>
      </c>
      <c r="I6242">
        <v>1690000000000</v>
      </c>
      <c r="J6242" t="s">
        <v>81</v>
      </c>
      <c r="K6242">
        <v>-1.3012988164561199E-2</v>
      </c>
      <c r="L6242">
        <v>-1.3012999999999999</v>
      </c>
      <c r="M6242" t="s">
        <v>82</v>
      </c>
    </row>
    <row r="6243" spans="1:13">
      <c r="A6243" t="s">
        <v>268</v>
      </c>
      <c r="B6243" t="s">
        <v>269</v>
      </c>
      <c r="C6243" t="str">
        <f>TEXT(D6243, "mmm")</f>
        <v>May</v>
      </c>
      <c r="D6243" s="1">
        <v>45432</v>
      </c>
      <c r="E6243" t="s">
        <v>277</v>
      </c>
      <c r="F6243" t="s">
        <v>101</v>
      </c>
      <c r="G6243">
        <v>7300000</v>
      </c>
      <c r="H6243">
        <v>7300000</v>
      </c>
      <c r="I6243">
        <v>53290000000000</v>
      </c>
      <c r="J6243" t="s">
        <v>81</v>
      </c>
      <c r="K6243">
        <v>-1.3012988164561199E-2</v>
      </c>
      <c r="L6243">
        <v>-1.3012999999999999</v>
      </c>
      <c r="M6243" t="s">
        <v>82</v>
      </c>
    </row>
    <row r="6244" spans="1:13">
      <c r="A6244" t="s">
        <v>268</v>
      </c>
      <c r="B6244" t="s">
        <v>269</v>
      </c>
      <c r="C6244" t="str">
        <f>TEXT(D6244, "mmm")</f>
        <v>May</v>
      </c>
      <c r="D6244" s="1">
        <v>45432</v>
      </c>
      <c r="E6244" t="s">
        <v>277</v>
      </c>
      <c r="F6244" t="s">
        <v>101</v>
      </c>
      <c r="G6244">
        <v>4500000</v>
      </c>
      <c r="H6244">
        <v>4500000</v>
      </c>
      <c r="I6244">
        <v>20250000000000</v>
      </c>
      <c r="J6244" t="s">
        <v>81</v>
      </c>
      <c r="K6244">
        <v>-1.3012988164561199E-2</v>
      </c>
      <c r="L6244">
        <v>-1.3012999999999999</v>
      </c>
      <c r="M6244" t="s">
        <v>82</v>
      </c>
    </row>
    <row r="6245" spans="1:13">
      <c r="A6245" t="s">
        <v>268</v>
      </c>
      <c r="B6245" t="s">
        <v>269</v>
      </c>
      <c r="C6245" t="str">
        <f>TEXT(D6245, "mmm")</f>
        <v>May</v>
      </c>
      <c r="D6245" s="1">
        <v>45432</v>
      </c>
      <c r="E6245" t="s">
        <v>277</v>
      </c>
      <c r="F6245" t="s">
        <v>101</v>
      </c>
      <c r="G6245">
        <v>9500000</v>
      </c>
      <c r="H6245">
        <v>9500000</v>
      </c>
      <c r="I6245">
        <v>90250000000000</v>
      </c>
      <c r="J6245" t="s">
        <v>86</v>
      </c>
      <c r="K6245">
        <v>-1.3012988164561199E-2</v>
      </c>
      <c r="L6245">
        <v>-1.3012999999999999</v>
      </c>
      <c r="M6245" t="s">
        <v>82</v>
      </c>
    </row>
    <row r="6246" spans="1:13">
      <c r="A6246" t="s">
        <v>3617</v>
      </c>
      <c r="B6246" t="s">
        <v>3618</v>
      </c>
      <c r="C6246" t="str">
        <f>TEXT(D6246, "mmm")</f>
        <v>May</v>
      </c>
      <c r="D6246" s="1">
        <v>45432</v>
      </c>
      <c r="E6246" t="s">
        <v>3619</v>
      </c>
      <c r="F6246" t="s">
        <v>101</v>
      </c>
      <c r="G6246">
        <v>1578</v>
      </c>
      <c r="H6246">
        <v>14.56</v>
      </c>
      <c r="I6246">
        <v>22975.68</v>
      </c>
      <c r="J6246" t="s">
        <v>81</v>
      </c>
      <c r="K6246">
        <v>-2.8804393559472952E-2</v>
      </c>
      <c r="L6246">
        <v>-2.8803999999999998</v>
      </c>
      <c r="M6246" t="s">
        <v>82</v>
      </c>
    </row>
    <row r="6247" spans="1:13">
      <c r="A6247" t="s">
        <v>3617</v>
      </c>
      <c r="B6247" t="s">
        <v>3618</v>
      </c>
      <c r="C6247" t="str">
        <f>TEXT(D6247, "mmm")</f>
        <v>May</v>
      </c>
      <c r="D6247" s="1">
        <v>45432</v>
      </c>
      <c r="E6247" t="s">
        <v>3619</v>
      </c>
      <c r="F6247" t="s">
        <v>101</v>
      </c>
      <c r="G6247">
        <v>10000</v>
      </c>
      <c r="H6247">
        <v>15.23</v>
      </c>
      <c r="I6247">
        <v>152300</v>
      </c>
      <c r="J6247" t="s">
        <v>86</v>
      </c>
      <c r="K6247">
        <v>-2.8804393559472952E-2</v>
      </c>
      <c r="L6247">
        <v>-2.8803999999999998</v>
      </c>
      <c r="M6247" t="s">
        <v>82</v>
      </c>
    </row>
    <row r="6248" spans="1:13">
      <c r="A6248" t="s">
        <v>3617</v>
      </c>
      <c r="B6248" t="s">
        <v>3618</v>
      </c>
      <c r="C6248" t="str">
        <f>TEXT(D6248, "mmm")</f>
        <v>May</v>
      </c>
      <c r="D6248" s="1">
        <v>45432</v>
      </c>
      <c r="E6248" t="s">
        <v>3619</v>
      </c>
      <c r="F6248" t="s">
        <v>101</v>
      </c>
      <c r="G6248">
        <v>4000</v>
      </c>
      <c r="H6248">
        <v>15.4</v>
      </c>
      <c r="I6248">
        <v>61600</v>
      </c>
      <c r="J6248" t="s">
        <v>81</v>
      </c>
      <c r="K6248">
        <v>-2.8804393559472952E-2</v>
      </c>
      <c r="L6248">
        <v>-2.8803999999999998</v>
      </c>
      <c r="M6248" t="s">
        <v>82</v>
      </c>
    </row>
    <row r="6249" spans="1:13">
      <c r="A6249" t="s">
        <v>3840</v>
      </c>
      <c r="B6249" t="s">
        <v>3841</v>
      </c>
      <c r="C6249" t="str">
        <f>TEXT(D6249, "mmm")</f>
        <v>May</v>
      </c>
      <c r="D6249" s="1">
        <v>45432</v>
      </c>
      <c r="E6249" t="s">
        <v>3842</v>
      </c>
      <c r="F6249" t="s">
        <v>128</v>
      </c>
      <c r="G6249">
        <v>10000</v>
      </c>
      <c r="H6249">
        <v>8.56</v>
      </c>
      <c r="I6249">
        <v>85600</v>
      </c>
      <c r="J6249" t="s">
        <v>81</v>
      </c>
      <c r="K6249">
        <v>0.63286717406290371</v>
      </c>
      <c r="L6249">
        <v>63.286700000000003</v>
      </c>
      <c r="M6249" t="s">
        <v>82</v>
      </c>
    </row>
    <row r="6250" spans="1:13">
      <c r="A6250" t="s">
        <v>3022</v>
      </c>
      <c r="B6250" t="s">
        <v>3023</v>
      </c>
      <c r="C6250" t="str">
        <f>TEXT(D6250, "mmm")</f>
        <v>May</v>
      </c>
      <c r="D6250" s="1">
        <v>45432</v>
      </c>
      <c r="E6250" t="s">
        <v>3024</v>
      </c>
      <c r="F6250" t="s">
        <v>80</v>
      </c>
      <c r="G6250">
        <v>25294</v>
      </c>
      <c r="H6250">
        <v>7.69</v>
      </c>
      <c r="I6250">
        <v>194510.86</v>
      </c>
      <c r="J6250" t="s">
        <v>86</v>
      </c>
      <c r="K6250">
        <v>7.7419281005859384E-3</v>
      </c>
      <c r="L6250">
        <v>0.7742</v>
      </c>
      <c r="M6250" t="s">
        <v>82</v>
      </c>
    </row>
    <row r="6251" spans="1:13">
      <c r="A6251" t="s">
        <v>2186</v>
      </c>
      <c r="B6251" t="s">
        <v>2187</v>
      </c>
      <c r="C6251" t="str">
        <f>TEXT(D6251, "mmm")</f>
        <v>May</v>
      </c>
      <c r="D6251" s="1">
        <v>45432</v>
      </c>
      <c r="E6251" t="s">
        <v>2371</v>
      </c>
      <c r="F6251" t="s">
        <v>80</v>
      </c>
      <c r="G6251">
        <v>2500</v>
      </c>
      <c r="H6251">
        <v>7.74</v>
      </c>
      <c r="I6251">
        <v>19350</v>
      </c>
      <c r="J6251" t="s">
        <v>81</v>
      </c>
      <c r="K6251">
        <v>-4.4098592854171607E-2</v>
      </c>
      <c r="L6251">
        <v>-4.4099000000000004</v>
      </c>
      <c r="M6251" t="s">
        <v>82</v>
      </c>
    </row>
    <row r="6252" spans="1:13">
      <c r="A6252" t="s">
        <v>1742</v>
      </c>
      <c r="B6252" t="s">
        <v>1743</v>
      </c>
      <c r="C6252" t="str">
        <f>TEXT(D6252, "mmm")</f>
        <v>May</v>
      </c>
      <c r="D6252" s="1">
        <v>45432</v>
      </c>
      <c r="E6252" t="s">
        <v>110</v>
      </c>
      <c r="F6252" t="s">
        <v>101</v>
      </c>
      <c r="G6252">
        <v>16100</v>
      </c>
      <c r="H6252">
        <v>23.23</v>
      </c>
      <c r="I6252">
        <v>374003</v>
      </c>
      <c r="J6252" t="s">
        <v>81</v>
      </c>
      <c r="K6252">
        <v>5.6441250537032417E-2</v>
      </c>
      <c r="L6252">
        <v>5.6440999999999999</v>
      </c>
      <c r="M6252" t="s">
        <v>82</v>
      </c>
    </row>
    <row r="6253" spans="1:13">
      <c r="A6253" t="s">
        <v>1742</v>
      </c>
      <c r="B6253" t="s">
        <v>1743</v>
      </c>
      <c r="C6253" t="str">
        <f>TEXT(D6253, "mmm")</f>
        <v>May</v>
      </c>
      <c r="D6253" s="1">
        <v>45432</v>
      </c>
      <c r="E6253" t="s">
        <v>109</v>
      </c>
      <c r="F6253" t="s">
        <v>101</v>
      </c>
      <c r="G6253">
        <v>16100</v>
      </c>
      <c r="H6253">
        <v>23.23</v>
      </c>
      <c r="I6253">
        <v>374003</v>
      </c>
      <c r="J6253" t="s">
        <v>81</v>
      </c>
      <c r="K6253">
        <v>5.6441250537032417E-2</v>
      </c>
      <c r="L6253">
        <v>5.6440999999999999</v>
      </c>
      <c r="M6253" t="s">
        <v>82</v>
      </c>
    </row>
    <row r="6254" spans="1:13">
      <c r="A6254" t="s">
        <v>1742</v>
      </c>
      <c r="B6254" t="s">
        <v>1743</v>
      </c>
      <c r="C6254" t="str">
        <f>TEXT(D6254, "mmm")</f>
        <v>May</v>
      </c>
      <c r="D6254" s="1">
        <v>45432</v>
      </c>
      <c r="E6254" t="s">
        <v>111</v>
      </c>
      <c r="F6254" t="s">
        <v>101</v>
      </c>
      <c r="G6254">
        <v>16100</v>
      </c>
      <c r="H6254">
        <v>23.23</v>
      </c>
      <c r="I6254">
        <v>374003</v>
      </c>
      <c r="J6254" t="s">
        <v>81</v>
      </c>
      <c r="K6254">
        <v>5.6441250537032417E-2</v>
      </c>
      <c r="L6254">
        <v>5.6440999999999999</v>
      </c>
      <c r="M6254" t="s">
        <v>82</v>
      </c>
    </row>
    <row r="6255" spans="1:13">
      <c r="A6255" t="s">
        <v>3843</v>
      </c>
      <c r="B6255" t="s">
        <v>3844</v>
      </c>
      <c r="C6255" t="str">
        <f>TEXT(D6255, "mmm")</f>
        <v>May</v>
      </c>
      <c r="D6255" s="1">
        <v>45432</v>
      </c>
      <c r="E6255" t="s">
        <v>3845</v>
      </c>
      <c r="F6255" t="s">
        <v>128</v>
      </c>
      <c r="G6255">
        <v>79566</v>
      </c>
      <c r="H6255">
        <v>13.91</v>
      </c>
      <c r="I6255">
        <v>1106763.06</v>
      </c>
      <c r="J6255" t="s">
        <v>86</v>
      </c>
      <c r="K6255">
        <v>2.6086931282721659E-2</v>
      </c>
      <c r="L6255">
        <v>2.6086999999999998</v>
      </c>
      <c r="M6255" t="s">
        <v>82</v>
      </c>
    </row>
    <row r="6256" spans="1:13">
      <c r="A6256" t="s">
        <v>2326</v>
      </c>
      <c r="B6256" t="s">
        <v>2327</v>
      </c>
      <c r="C6256" t="str">
        <f>TEXT(D6256, "mmm")</f>
        <v>May</v>
      </c>
      <c r="D6256" s="1">
        <v>45432</v>
      </c>
      <c r="E6256" t="s">
        <v>3846</v>
      </c>
      <c r="F6256" t="s">
        <v>80</v>
      </c>
      <c r="G6256">
        <v>1000</v>
      </c>
      <c r="H6256">
        <v>11.46</v>
      </c>
      <c r="I6256">
        <v>11460</v>
      </c>
      <c r="J6256" t="s">
        <v>81</v>
      </c>
      <c r="K6256">
        <v>2.620064058596494E-3</v>
      </c>
      <c r="L6256">
        <v>0.26200000000000001</v>
      </c>
      <c r="M6256" t="s">
        <v>82</v>
      </c>
    </row>
    <row r="6257" spans="1:13">
      <c r="A6257" t="s">
        <v>3545</v>
      </c>
      <c r="B6257" t="s">
        <v>3546</v>
      </c>
      <c r="C6257" t="str">
        <f>TEXT(D6257, "mmm")</f>
        <v>May</v>
      </c>
      <c r="D6257" s="1">
        <v>45432</v>
      </c>
      <c r="E6257" t="s">
        <v>3633</v>
      </c>
      <c r="F6257" t="s">
        <v>80</v>
      </c>
      <c r="G6257">
        <v>8219</v>
      </c>
      <c r="H6257">
        <v>3.8</v>
      </c>
      <c r="I6257">
        <v>31232.2</v>
      </c>
      <c r="J6257" t="s">
        <v>81</v>
      </c>
      <c r="K6257">
        <v>4.4736862743990802E-2</v>
      </c>
      <c r="L6257">
        <v>4.4737</v>
      </c>
      <c r="M6257" t="s">
        <v>82</v>
      </c>
    </row>
    <row r="6258" spans="1:13">
      <c r="A6258" t="s">
        <v>3803</v>
      </c>
      <c r="B6258" t="s">
        <v>3804</v>
      </c>
      <c r="C6258" t="str">
        <f>TEXT(D6258, "mmm")</f>
        <v>May</v>
      </c>
      <c r="D6258" s="1">
        <v>45432</v>
      </c>
      <c r="E6258" t="s">
        <v>3847</v>
      </c>
      <c r="F6258" t="s">
        <v>80</v>
      </c>
      <c r="G6258">
        <v>25000</v>
      </c>
      <c r="H6258">
        <v>4.1399999999999997</v>
      </c>
      <c r="I6258">
        <v>103500</v>
      </c>
      <c r="J6258" t="s">
        <v>86</v>
      </c>
      <c r="K6258">
        <v>4.4887735178213317E-2</v>
      </c>
      <c r="L6258">
        <v>4.4888000000000003</v>
      </c>
      <c r="M6258" t="s">
        <v>82</v>
      </c>
    </row>
    <row r="6259" spans="1:13">
      <c r="A6259" t="s">
        <v>3848</v>
      </c>
      <c r="B6259" t="s">
        <v>3849</v>
      </c>
      <c r="C6259" t="str">
        <f>TEXT(D6259, "mmm")</f>
        <v>May</v>
      </c>
      <c r="D6259" s="1">
        <v>45432</v>
      </c>
      <c r="E6259" t="s">
        <v>3850</v>
      </c>
      <c r="F6259" t="s">
        <v>101</v>
      </c>
      <c r="G6259">
        <v>1000</v>
      </c>
      <c r="H6259">
        <v>1000</v>
      </c>
      <c r="I6259">
        <v>1000000</v>
      </c>
      <c r="J6259" t="s">
        <v>86</v>
      </c>
      <c r="K6259">
        <v>0</v>
      </c>
      <c r="L6259">
        <v>0</v>
      </c>
      <c r="M6259" t="s">
        <v>82</v>
      </c>
    </row>
    <row r="6260" spans="1:13">
      <c r="A6260" t="s">
        <v>3851</v>
      </c>
      <c r="B6260" t="s">
        <v>3852</v>
      </c>
      <c r="C6260" t="str">
        <f>TEXT(D6260, "mmm")</f>
        <v>May</v>
      </c>
      <c r="D6260" s="1">
        <v>45432</v>
      </c>
      <c r="E6260" t="s">
        <v>3853</v>
      </c>
      <c r="F6260" t="s">
        <v>101</v>
      </c>
      <c r="G6260">
        <v>100000</v>
      </c>
      <c r="H6260">
        <v>0.75</v>
      </c>
      <c r="I6260">
        <v>75000</v>
      </c>
      <c r="J6260" t="s">
        <v>81</v>
      </c>
      <c r="K6260">
        <v>0</v>
      </c>
      <c r="L6260">
        <v>0</v>
      </c>
      <c r="M6260" t="s">
        <v>82</v>
      </c>
    </row>
    <row r="6261" spans="1:13">
      <c r="A6261" t="s">
        <v>1644</v>
      </c>
      <c r="B6261" t="s">
        <v>1645</v>
      </c>
      <c r="C6261" t="str">
        <f>TEXT(D6261, "mmm")</f>
        <v>May</v>
      </c>
      <c r="D6261" s="1">
        <v>45432</v>
      </c>
      <c r="E6261" t="s">
        <v>3816</v>
      </c>
      <c r="F6261" t="s">
        <v>222</v>
      </c>
      <c r="G6261">
        <v>2616</v>
      </c>
      <c r="H6261">
        <v>13.22</v>
      </c>
      <c r="I6261">
        <v>34583.519999999997</v>
      </c>
      <c r="J6261" t="s">
        <v>81</v>
      </c>
      <c r="K6261">
        <v>-9.8260466056447893E-3</v>
      </c>
      <c r="L6261">
        <v>-0.98260000000000003</v>
      </c>
      <c r="M6261" t="s">
        <v>82</v>
      </c>
    </row>
    <row r="6262" spans="1:13">
      <c r="A6262" t="s">
        <v>3555</v>
      </c>
      <c r="B6262" t="s">
        <v>3556</v>
      </c>
      <c r="C6262" t="str">
        <f>TEXT(D6262, "mmm")</f>
        <v>May</v>
      </c>
      <c r="D6262" s="1">
        <v>45432</v>
      </c>
      <c r="E6262" t="s">
        <v>3854</v>
      </c>
      <c r="F6262" t="s">
        <v>80</v>
      </c>
      <c r="G6262">
        <v>15000</v>
      </c>
      <c r="H6262">
        <v>6.25</v>
      </c>
      <c r="I6262">
        <v>93750</v>
      </c>
      <c r="J6262" t="s">
        <v>81</v>
      </c>
      <c r="K6262">
        <v>9.9510545724170951E-2</v>
      </c>
      <c r="L6262">
        <v>9.9511000000000003</v>
      </c>
      <c r="M6262" t="s">
        <v>82</v>
      </c>
    </row>
    <row r="6263" spans="1:13">
      <c r="A6263" t="s">
        <v>3834</v>
      </c>
      <c r="B6263" t="s">
        <v>3835</v>
      </c>
      <c r="C6263" t="str">
        <f>TEXT(D6263, "mmm")</f>
        <v>May</v>
      </c>
      <c r="D6263" s="1">
        <v>45432</v>
      </c>
      <c r="E6263" t="s">
        <v>3855</v>
      </c>
      <c r="F6263" t="s">
        <v>118</v>
      </c>
      <c r="G6263">
        <v>3000</v>
      </c>
      <c r="H6263">
        <v>6.47</v>
      </c>
      <c r="I6263">
        <v>19410</v>
      </c>
      <c r="J6263" t="s">
        <v>81</v>
      </c>
      <c r="K6263">
        <v>7.5500811284450853E-2</v>
      </c>
      <c r="L6263">
        <v>7.5500999999999996</v>
      </c>
      <c r="M6263" t="s">
        <v>82</v>
      </c>
    </row>
    <row r="6264" spans="1:13">
      <c r="A6264" t="s">
        <v>1786</v>
      </c>
      <c r="B6264" t="s">
        <v>1787</v>
      </c>
      <c r="C6264" t="str">
        <f>TEXT(D6264, "mmm")</f>
        <v>May</v>
      </c>
      <c r="D6264" s="1">
        <v>45432</v>
      </c>
      <c r="E6264" t="s">
        <v>2937</v>
      </c>
      <c r="F6264" t="s">
        <v>101</v>
      </c>
      <c r="G6264">
        <v>18034</v>
      </c>
      <c r="H6264">
        <v>2.81</v>
      </c>
      <c r="I6264">
        <v>50675.54</v>
      </c>
      <c r="J6264" t="s">
        <v>81</v>
      </c>
      <c r="K6264">
        <v>-6.9686347470420351E-2</v>
      </c>
      <c r="L6264">
        <v>-6.9686000000000003</v>
      </c>
      <c r="M6264" t="s">
        <v>82</v>
      </c>
    </row>
    <row r="6265" spans="1:13">
      <c r="A6265" t="s">
        <v>3098</v>
      </c>
      <c r="B6265" t="s">
        <v>3099</v>
      </c>
      <c r="C6265" t="str">
        <f>TEXT(D6265, "mmm")</f>
        <v>May</v>
      </c>
      <c r="D6265" s="1">
        <v>45432</v>
      </c>
      <c r="E6265" t="s">
        <v>3856</v>
      </c>
      <c r="F6265" t="s">
        <v>128</v>
      </c>
      <c r="G6265">
        <v>2500</v>
      </c>
      <c r="H6265">
        <v>86.31</v>
      </c>
      <c r="I6265">
        <v>215775</v>
      </c>
      <c r="J6265" t="s">
        <v>86</v>
      </c>
      <c r="K6265">
        <v>-4.8831678620872787E-2</v>
      </c>
      <c r="L6265">
        <v>-4.8832000000000004</v>
      </c>
      <c r="M6265" t="s">
        <v>82</v>
      </c>
    </row>
    <row r="6266" spans="1:13">
      <c r="A6266" t="s">
        <v>3857</v>
      </c>
      <c r="B6266" t="s">
        <v>3858</v>
      </c>
      <c r="C6266" t="str">
        <f>TEXT(D6266, "mmm")</f>
        <v>May</v>
      </c>
      <c r="D6266" s="1">
        <v>45432</v>
      </c>
      <c r="E6266" t="s">
        <v>3859</v>
      </c>
      <c r="F6266" t="s">
        <v>80</v>
      </c>
      <c r="G6266">
        <v>1240</v>
      </c>
      <c r="H6266">
        <v>9.44</v>
      </c>
      <c r="I6266">
        <v>11705.6</v>
      </c>
      <c r="J6266" t="s">
        <v>81</v>
      </c>
      <c r="K6266">
        <v>-6.4999961853027366E-2</v>
      </c>
      <c r="L6266">
        <v>-6.5</v>
      </c>
      <c r="M6266" t="s">
        <v>82</v>
      </c>
    </row>
    <row r="6267" spans="1:13">
      <c r="A6267" t="s">
        <v>3857</v>
      </c>
      <c r="B6267" t="s">
        <v>3858</v>
      </c>
      <c r="C6267" t="str">
        <f>TEXT(D6267, "mmm")</f>
        <v>May</v>
      </c>
      <c r="D6267" s="1">
        <v>45432</v>
      </c>
      <c r="E6267" t="s">
        <v>3859</v>
      </c>
      <c r="F6267" t="s">
        <v>80</v>
      </c>
      <c r="G6267">
        <v>1240</v>
      </c>
      <c r="H6267">
        <v>9.42</v>
      </c>
      <c r="I6267">
        <v>11680.8</v>
      </c>
      <c r="J6267" t="s">
        <v>81</v>
      </c>
      <c r="K6267">
        <v>-6.4999961853027366E-2</v>
      </c>
      <c r="L6267">
        <v>-6.5</v>
      </c>
      <c r="M6267" t="s">
        <v>82</v>
      </c>
    </row>
    <row r="6268" spans="1:13">
      <c r="A6268" t="s">
        <v>1786</v>
      </c>
      <c r="B6268" t="s">
        <v>1787</v>
      </c>
      <c r="C6268" t="str">
        <f>TEXT(D6268, "mmm")</f>
        <v>May</v>
      </c>
      <c r="D6268" s="1">
        <v>45432</v>
      </c>
      <c r="E6268" t="s">
        <v>2936</v>
      </c>
      <c r="F6268" t="s">
        <v>101</v>
      </c>
      <c r="G6268">
        <v>18034</v>
      </c>
      <c r="H6268">
        <v>2.81</v>
      </c>
      <c r="I6268">
        <v>50675.54</v>
      </c>
      <c r="J6268" t="s">
        <v>81</v>
      </c>
      <c r="K6268">
        <v>-6.9686347470420351E-2</v>
      </c>
      <c r="L6268">
        <v>-6.9686000000000003</v>
      </c>
      <c r="M6268" t="s">
        <v>82</v>
      </c>
    </row>
    <row r="6269" spans="1:13">
      <c r="A6269" t="s">
        <v>1786</v>
      </c>
      <c r="B6269" t="s">
        <v>1787</v>
      </c>
      <c r="C6269" t="str">
        <f>TEXT(D6269, "mmm")</f>
        <v>May</v>
      </c>
      <c r="D6269" s="1">
        <v>45432</v>
      </c>
      <c r="E6269" t="s">
        <v>2938</v>
      </c>
      <c r="F6269" t="s">
        <v>101</v>
      </c>
      <c r="G6269">
        <v>18034</v>
      </c>
      <c r="H6269">
        <v>2.81</v>
      </c>
      <c r="I6269">
        <v>50675.54</v>
      </c>
      <c r="J6269" t="s">
        <v>81</v>
      </c>
      <c r="K6269">
        <v>-6.9686347470420351E-2</v>
      </c>
      <c r="L6269">
        <v>-6.9686000000000003</v>
      </c>
      <c r="M6269" t="s">
        <v>82</v>
      </c>
    </row>
    <row r="6270" spans="1:13">
      <c r="A6270" t="s">
        <v>3742</v>
      </c>
      <c r="B6270" t="s">
        <v>3743</v>
      </c>
      <c r="C6270" t="str">
        <f>TEXT(D6270, "mmm")</f>
        <v>May</v>
      </c>
      <c r="D6270" s="1">
        <v>45432</v>
      </c>
      <c r="E6270" t="s">
        <v>3744</v>
      </c>
      <c r="F6270" t="s">
        <v>80</v>
      </c>
      <c r="G6270">
        <v>11192</v>
      </c>
      <c r="H6270">
        <v>5.0599999999999996</v>
      </c>
      <c r="I6270">
        <v>56631.519999999997</v>
      </c>
      <c r="J6270" t="s">
        <v>86</v>
      </c>
      <c r="K6270">
        <v>-5.2000045776367188E-2</v>
      </c>
      <c r="L6270">
        <v>-5.2</v>
      </c>
      <c r="M6270" t="s">
        <v>82</v>
      </c>
    </row>
    <row r="6271" spans="1:13">
      <c r="A6271" t="s">
        <v>3820</v>
      </c>
      <c r="B6271" t="s">
        <v>3821</v>
      </c>
      <c r="C6271" t="str">
        <f>TEXT(D6271, "mmm")</f>
        <v>May</v>
      </c>
      <c r="D6271" s="1">
        <v>45432</v>
      </c>
      <c r="E6271" t="s">
        <v>3860</v>
      </c>
      <c r="F6271" t="s">
        <v>80</v>
      </c>
      <c r="G6271">
        <v>1126</v>
      </c>
      <c r="H6271">
        <v>35.65</v>
      </c>
      <c r="I6271">
        <v>40141.9</v>
      </c>
      <c r="J6271" t="s">
        <v>86</v>
      </c>
      <c r="K6271">
        <v>-2.5288046262921249E-2</v>
      </c>
      <c r="L6271">
        <v>-2.5287999999999999</v>
      </c>
      <c r="M6271" t="s">
        <v>82</v>
      </c>
    </row>
    <row r="6272" spans="1:13">
      <c r="A6272" t="s">
        <v>692</v>
      </c>
      <c r="B6272" t="s">
        <v>693</v>
      </c>
      <c r="C6272" t="str">
        <f>TEXT(D6272, "mmm")</f>
        <v>May</v>
      </c>
      <c r="D6272" s="1">
        <v>45432</v>
      </c>
      <c r="E6272" t="s">
        <v>3861</v>
      </c>
      <c r="F6272" t="s">
        <v>118</v>
      </c>
      <c r="G6272">
        <v>900</v>
      </c>
      <c r="H6272">
        <v>38.83</v>
      </c>
      <c r="I6272">
        <v>34947</v>
      </c>
      <c r="J6272" t="s">
        <v>86</v>
      </c>
      <c r="K6272">
        <v>-3.9330213150599813E-2</v>
      </c>
      <c r="L6272">
        <v>-3.9329999999999998</v>
      </c>
      <c r="M6272" t="s">
        <v>82</v>
      </c>
    </row>
    <row r="6273" spans="1:13">
      <c r="A6273" t="s">
        <v>2989</v>
      </c>
      <c r="B6273" t="s">
        <v>2990</v>
      </c>
      <c r="C6273" t="str">
        <f>TEXT(D6273, "mmm")</f>
        <v>May</v>
      </c>
      <c r="D6273" s="1">
        <v>45432</v>
      </c>
      <c r="E6273" t="s">
        <v>2991</v>
      </c>
      <c r="F6273" t="s">
        <v>217</v>
      </c>
      <c r="G6273">
        <v>9375</v>
      </c>
      <c r="H6273">
        <v>3.49</v>
      </c>
      <c r="I6273">
        <v>32718.75</v>
      </c>
      <c r="J6273" t="s">
        <v>81</v>
      </c>
      <c r="K6273">
        <v>-3.4090876764009681E-2</v>
      </c>
      <c r="L6273">
        <v>-3.4091</v>
      </c>
      <c r="M6273" t="s">
        <v>82</v>
      </c>
    </row>
    <row r="6274" spans="1:13">
      <c r="A6274" t="s">
        <v>3774</v>
      </c>
      <c r="B6274" t="s">
        <v>3775</v>
      </c>
      <c r="C6274" t="str">
        <f>TEXT(D6274, "mmm")</f>
        <v>May</v>
      </c>
      <c r="D6274" s="1">
        <v>45432</v>
      </c>
      <c r="E6274" t="s">
        <v>3776</v>
      </c>
      <c r="F6274" t="s">
        <v>251</v>
      </c>
      <c r="G6274">
        <v>17814</v>
      </c>
      <c r="H6274">
        <v>1.1599999999999999</v>
      </c>
      <c r="I6274">
        <v>20664.240000000002</v>
      </c>
      <c r="J6274" t="s">
        <v>81</v>
      </c>
      <c r="K6274">
        <v>-8.4745685659030956E-2</v>
      </c>
      <c r="L6274">
        <v>-8.4746000000000006</v>
      </c>
      <c r="M6274" t="s">
        <v>82</v>
      </c>
    </row>
    <row r="6275" spans="1:13">
      <c r="A6275" t="s">
        <v>1599</v>
      </c>
      <c r="B6275" t="s">
        <v>1600</v>
      </c>
      <c r="C6275" t="str">
        <f>TEXT(D6275, "mmm")</f>
        <v>May</v>
      </c>
      <c r="D6275" s="1">
        <v>45432</v>
      </c>
      <c r="E6275" t="s">
        <v>1601</v>
      </c>
      <c r="F6275" t="s">
        <v>80</v>
      </c>
      <c r="G6275">
        <v>6500</v>
      </c>
      <c r="H6275">
        <v>57.37</v>
      </c>
      <c r="I6275">
        <v>372905</v>
      </c>
      <c r="J6275" t="s">
        <v>86</v>
      </c>
      <c r="K6275">
        <v>-5.2167608497830198E-2</v>
      </c>
      <c r="L6275">
        <v>-5.2168000000000001</v>
      </c>
      <c r="M6275" t="s">
        <v>82</v>
      </c>
    </row>
    <row r="6276" spans="1:13">
      <c r="A6276" t="s">
        <v>1085</v>
      </c>
      <c r="B6276" t="s">
        <v>1086</v>
      </c>
      <c r="C6276" t="str">
        <f>TEXT(D6276, "mmm")</f>
        <v>May</v>
      </c>
      <c r="D6276" s="1">
        <v>45432</v>
      </c>
      <c r="E6276" t="s">
        <v>1235</v>
      </c>
      <c r="F6276" t="s">
        <v>217</v>
      </c>
      <c r="G6276">
        <v>100000</v>
      </c>
      <c r="H6276">
        <v>13.74</v>
      </c>
      <c r="I6276">
        <v>1374000</v>
      </c>
      <c r="J6276" t="s">
        <v>81</v>
      </c>
      <c r="K6276">
        <v>6.6862661575451732E-2</v>
      </c>
      <c r="L6276">
        <v>6.6863000000000001</v>
      </c>
      <c r="M6276" t="s">
        <v>82</v>
      </c>
    </row>
    <row r="6277" spans="1:13">
      <c r="A6277" t="s">
        <v>3662</v>
      </c>
      <c r="B6277" t="s">
        <v>3663</v>
      </c>
      <c r="C6277" t="str">
        <f>TEXT(D6277, "mmm")</f>
        <v>May</v>
      </c>
      <c r="D6277" s="1">
        <v>45432</v>
      </c>
      <c r="E6277" t="s">
        <v>1788</v>
      </c>
      <c r="F6277" t="s">
        <v>80</v>
      </c>
      <c r="G6277">
        <v>1525</v>
      </c>
      <c r="H6277">
        <v>13.94</v>
      </c>
      <c r="I6277">
        <v>21258.5</v>
      </c>
      <c r="J6277" t="s">
        <v>81</v>
      </c>
      <c r="K6277">
        <v>-5.1612923073347083E-2</v>
      </c>
      <c r="L6277">
        <v>-5.1612999999999998</v>
      </c>
      <c r="M6277" t="s">
        <v>82</v>
      </c>
    </row>
    <row r="6278" spans="1:13">
      <c r="A6278" t="s">
        <v>3737</v>
      </c>
      <c r="B6278" t="s">
        <v>3738</v>
      </c>
      <c r="C6278" t="str">
        <f>TEXT(D6278, "mmm")</f>
        <v>May</v>
      </c>
      <c r="D6278" s="1">
        <v>45432</v>
      </c>
      <c r="E6278" t="s">
        <v>3862</v>
      </c>
      <c r="F6278" t="s">
        <v>80</v>
      </c>
      <c r="G6278">
        <v>3990</v>
      </c>
      <c r="H6278">
        <v>6.29</v>
      </c>
      <c r="I6278">
        <v>25097.1</v>
      </c>
      <c r="J6278" t="s">
        <v>86</v>
      </c>
      <c r="K6278">
        <v>-5.524077473746436E-2</v>
      </c>
      <c r="L6278">
        <v>-5.5240999999999998</v>
      </c>
      <c r="M6278" t="s">
        <v>82</v>
      </c>
    </row>
    <row r="6279" spans="1:13">
      <c r="A6279" t="s">
        <v>3737</v>
      </c>
      <c r="B6279" t="s">
        <v>3738</v>
      </c>
      <c r="C6279" t="str">
        <f>TEXT(D6279, "mmm")</f>
        <v>May</v>
      </c>
      <c r="D6279" s="1">
        <v>45432</v>
      </c>
      <c r="E6279" t="s">
        <v>3862</v>
      </c>
      <c r="F6279" t="s">
        <v>80</v>
      </c>
      <c r="G6279">
        <v>4015</v>
      </c>
      <c r="H6279">
        <v>6.21</v>
      </c>
      <c r="I6279">
        <v>24933.15</v>
      </c>
      <c r="J6279" t="s">
        <v>81</v>
      </c>
      <c r="K6279">
        <v>-5.524077473746436E-2</v>
      </c>
      <c r="L6279">
        <v>-5.5240999999999998</v>
      </c>
      <c r="M6279" t="s">
        <v>82</v>
      </c>
    </row>
    <row r="6280" spans="1:13">
      <c r="A6280" t="s">
        <v>1854</v>
      </c>
      <c r="B6280" t="s">
        <v>1855</v>
      </c>
      <c r="C6280" t="str">
        <f>TEXT(D6280, "mmm")</f>
        <v>May</v>
      </c>
      <c r="D6280" s="1">
        <v>45432</v>
      </c>
      <c r="E6280" t="s">
        <v>1860</v>
      </c>
      <c r="F6280" t="s">
        <v>80</v>
      </c>
      <c r="G6280">
        <v>100000</v>
      </c>
      <c r="H6280">
        <v>2.58</v>
      </c>
      <c r="I6280">
        <v>258000</v>
      </c>
      <c r="J6280" t="s">
        <v>81</v>
      </c>
      <c r="K6280">
        <v>-1.9379827052266489E-2</v>
      </c>
      <c r="L6280">
        <v>-1.9379999999999999</v>
      </c>
      <c r="M6280" t="s">
        <v>82</v>
      </c>
    </row>
    <row r="6281" spans="1:13">
      <c r="A6281" t="s">
        <v>1854</v>
      </c>
      <c r="B6281" t="s">
        <v>1855</v>
      </c>
      <c r="C6281" t="str">
        <f>TEXT(D6281, "mmm")</f>
        <v>May</v>
      </c>
      <c r="D6281" s="1">
        <v>45432</v>
      </c>
      <c r="E6281" t="s">
        <v>1866</v>
      </c>
      <c r="F6281" t="s">
        <v>251</v>
      </c>
      <c r="G6281">
        <v>100000</v>
      </c>
      <c r="H6281">
        <v>2.58</v>
      </c>
      <c r="I6281">
        <v>258000</v>
      </c>
      <c r="J6281" t="s">
        <v>81</v>
      </c>
      <c r="K6281">
        <v>-1.9379827052266489E-2</v>
      </c>
      <c r="L6281">
        <v>-1.9379999999999999</v>
      </c>
      <c r="M6281" t="s">
        <v>82</v>
      </c>
    </row>
    <row r="6282" spans="1:13">
      <c r="A6282" t="s">
        <v>1854</v>
      </c>
      <c r="B6282" t="s">
        <v>1855</v>
      </c>
      <c r="C6282" t="str">
        <f>TEXT(D6282, "mmm")</f>
        <v>May</v>
      </c>
      <c r="D6282" s="1">
        <v>45432</v>
      </c>
      <c r="E6282" t="s">
        <v>1856</v>
      </c>
      <c r="F6282" t="s">
        <v>80</v>
      </c>
      <c r="G6282">
        <v>100000</v>
      </c>
      <c r="H6282">
        <v>2.58</v>
      </c>
      <c r="I6282">
        <v>258000</v>
      </c>
      <c r="J6282" t="s">
        <v>81</v>
      </c>
      <c r="K6282">
        <v>-1.9379827052266489E-2</v>
      </c>
      <c r="L6282">
        <v>-1.9379999999999999</v>
      </c>
      <c r="M6282" t="s">
        <v>82</v>
      </c>
    </row>
    <row r="6283" spans="1:13">
      <c r="A6283" t="s">
        <v>1854</v>
      </c>
      <c r="B6283" t="s">
        <v>1855</v>
      </c>
      <c r="C6283" t="str">
        <f>TEXT(D6283, "mmm")</f>
        <v>May</v>
      </c>
      <c r="D6283" s="1">
        <v>45432</v>
      </c>
      <c r="E6283" t="s">
        <v>1859</v>
      </c>
      <c r="F6283" t="s">
        <v>80</v>
      </c>
      <c r="G6283">
        <v>100000</v>
      </c>
      <c r="H6283">
        <v>2.58</v>
      </c>
      <c r="I6283">
        <v>258000</v>
      </c>
      <c r="J6283" t="s">
        <v>81</v>
      </c>
      <c r="K6283">
        <v>-1.9379827052266489E-2</v>
      </c>
      <c r="L6283">
        <v>-1.9379999999999999</v>
      </c>
      <c r="M6283" t="s">
        <v>82</v>
      </c>
    </row>
    <row r="6284" spans="1:13">
      <c r="A6284" t="s">
        <v>1854</v>
      </c>
      <c r="B6284" t="s">
        <v>1855</v>
      </c>
      <c r="C6284" t="str">
        <f>TEXT(D6284, "mmm")</f>
        <v>May</v>
      </c>
      <c r="D6284" s="1">
        <v>45432</v>
      </c>
      <c r="E6284" t="s">
        <v>1867</v>
      </c>
      <c r="F6284" t="s">
        <v>80</v>
      </c>
      <c r="G6284">
        <v>100000</v>
      </c>
      <c r="H6284">
        <v>2.58</v>
      </c>
      <c r="I6284">
        <v>258000</v>
      </c>
      <c r="J6284" t="s">
        <v>81</v>
      </c>
      <c r="K6284">
        <v>-1.9379827052266489E-2</v>
      </c>
      <c r="L6284">
        <v>-1.9379999999999999</v>
      </c>
      <c r="M6284" t="s">
        <v>82</v>
      </c>
    </row>
    <row r="6285" spans="1:13">
      <c r="A6285" t="s">
        <v>1854</v>
      </c>
      <c r="B6285" t="s">
        <v>1855</v>
      </c>
      <c r="C6285" t="str">
        <f>TEXT(D6285, "mmm")</f>
        <v>May</v>
      </c>
      <c r="D6285" s="1">
        <v>45432</v>
      </c>
      <c r="E6285" t="s">
        <v>1861</v>
      </c>
      <c r="F6285" t="s">
        <v>80</v>
      </c>
      <c r="G6285">
        <v>100000</v>
      </c>
      <c r="H6285">
        <v>2.58</v>
      </c>
      <c r="I6285">
        <v>258000</v>
      </c>
      <c r="J6285" t="s">
        <v>81</v>
      </c>
      <c r="K6285">
        <v>-1.9379827052266489E-2</v>
      </c>
      <c r="L6285">
        <v>-1.9379999999999999</v>
      </c>
      <c r="M6285" t="s">
        <v>82</v>
      </c>
    </row>
    <row r="6286" spans="1:13">
      <c r="A6286" t="s">
        <v>1854</v>
      </c>
      <c r="B6286" t="s">
        <v>1855</v>
      </c>
      <c r="C6286" t="str">
        <f>TEXT(D6286, "mmm")</f>
        <v>May</v>
      </c>
      <c r="D6286" s="1">
        <v>45432</v>
      </c>
      <c r="E6286" t="s">
        <v>1857</v>
      </c>
      <c r="F6286" t="s">
        <v>251</v>
      </c>
      <c r="G6286">
        <v>100000</v>
      </c>
      <c r="H6286">
        <v>2.58</v>
      </c>
      <c r="I6286">
        <v>258000</v>
      </c>
      <c r="J6286" t="s">
        <v>81</v>
      </c>
      <c r="K6286">
        <v>-1.9379827052266489E-2</v>
      </c>
      <c r="L6286">
        <v>-1.9379999999999999</v>
      </c>
      <c r="M6286" t="s">
        <v>82</v>
      </c>
    </row>
    <row r="6287" spans="1:13">
      <c r="A6287" t="s">
        <v>1854</v>
      </c>
      <c r="B6287" t="s">
        <v>1855</v>
      </c>
      <c r="C6287" t="str">
        <f>TEXT(D6287, "mmm")</f>
        <v>May</v>
      </c>
      <c r="D6287" s="1">
        <v>45432</v>
      </c>
      <c r="E6287" t="s">
        <v>1865</v>
      </c>
      <c r="F6287" t="s">
        <v>251</v>
      </c>
      <c r="G6287">
        <v>100000</v>
      </c>
      <c r="H6287">
        <v>2.58</v>
      </c>
      <c r="I6287">
        <v>258000</v>
      </c>
      <c r="J6287" t="s">
        <v>81</v>
      </c>
      <c r="K6287">
        <v>-1.9379827052266489E-2</v>
      </c>
      <c r="L6287">
        <v>-1.9379999999999999</v>
      </c>
      <c r="M6287" t="s">
        <v>82</v>
      </c>
    </row>
    <row r="6288" spans="1:13">
      <c r="A6288" t="s">
        <v>828</v>
      </c>
      <c r="B6288" t="s">
        <v>829</v>
      </c>
      <c r="C6288" t="str">
        <f>TEXT(D6288, "mmm")</f>
        <v>May</v>
      </c>
      <c r="D6288" s="1">
        <v>45432</v>
      </c>
      <c r="E6288" t="s">
        <v>3863</v>
      </c>
      <c r="F6288" t="s">
        <v>128</v>
      </c>
      <c r="G6288">
        <v>868</v>
      </c>
      <c r="H6288">
        <v>15.95</v>
      </c>
      <c r="I6288">
        <v>13844.6</v>
      </c>
      <c r="J6288" t="s">
        <v>81</v>
      </c>
      <c r="K6288">
        <v>-0.1170076215905468</v>
      </c>
      <c r="L6288">
        <v>-11.700799999999999</v>
      </c>
      <c r="M6288" t="s">
        <v>82</v>
      </c>
    </row>
    <row r="6289" spans="1:13">
      <c r="A6289" t="s">
        <v>1854</v>
      </c>
      <c r="B6289" t="s">
        <v>1855</v>
      </c>
      <c r="C6289" t="str">
        <f>TEXT(D6289, "mmm")</f>
        <v>May</v>
      </c>
      <c r="D6289" s="1">
        <v>45432</v>
      </c>
      <c r="E6289" t="s">
        <v>1858</v>
      </c>
      <c r="F6289" t="s">
        <v>251</v>
      </c>
      <c r="G6289">
        <v>100000</v>
      </c>
      <c r="H6289">
        <v>2.58</v>
      </c>
      <c r="I6289">
        <v>258000</v>
      </c>
      <c r="J6289" t="s">
        <v>81</v>
      </c>
      <c r="K6289">
        <v>-1.9379827052266489E-2</v>
      </c>
      <c r="L6289">
        <v>-1.9379999999999999</v>
      </c>
      <c r="M6289" t="s">
        <v>82</v>
      </c>
    </row>
    <row r="6290" spans="1:13">
      <c r="A6290" t="s">
        <v>2989</v>
      </c>
      <c r="B6290" t="s">
        <v>2990</v>
      </c>
      <c r="C6290" t="str">
        <f>TEXT(D6290, "mmm")</f>
        <v>May</v>
      </c>
      <c r="D6290" s="1">
        <v>45432</v>
      </c>
      <c r="E6290" t="s">
        <v>2991</v>
      </c>
      <c r="F6290" t="s">
        <v>217</v>
      </c>
      <c r="G6290">
        <v>9375</v>
      </c>
      <c r="H6290">
        <v>3.49</v>
      </c>
      <c r="I6290">
        <v>32718.75</v>
      </c>
      <c r="J6290" t="s">
        <v>81</v>
      </c>
      <c r="K6290">
        <v>-3.4090876764009681E-2</v>
      </c>
      <c r="L6290">
        <v>-3.4091</v>
      </c>
      <c r="M6290" t="s">
        <v>82</v>
      </c>
    </row>
    <row r="6291" spans="1:13">
      <c r="A6291" t="s">
        <v>3735</v>
      </c>
      <c r="B6291" t="s">
        <v>3736</v>
      </c>
      <c r="C6291" t="str">
        <f>TEXT(D6291, "mmm")</f>
        <v>May</v>
      </c>
      <c r="D6291" s="1">
        <v>45432</v>
      </c>
      <c r="E6291" t="s">
        <v>100</v>
      </c>
      <c r="F6291" t="s">
        <v>101</v>
      </c>
      <c r="G6291">
        <v>67460</v>
      </c>
      <c r="H6291">
        <v>10.9</v>
      </c>
      <c r="I6291">
        <v>735314</v>
      </c>
      <c r="J6291" t="s">
        <v>86</v>
      </c>
      <c r="K6291">
        <v>-6.4284891316667148E-3</v>
      </c>
      <c r="L6291">
        <v>-0.64280000000000004</v>
      </c>
      <c r="M6291" t="s">
        <v>82</v>
      </c>
    </row>
    <row r="6292" spans="1:13">
      <c r="A6292" t="s">
        <v>3735</v>
      </c>
      <c r="B6292" t="s">
        <v>3736</v>
      </c>
      <c r="C6292" t="str">
        <f>TEXT(D6292, "mmm")</f>
        <v>May</v>
      </c>
      <c r="D6292" s="1">
        <v>45432</v>
      </c>
      <c r="E6292" t="s">
        <v>102</v>
      </c>
      <c r="F6292" t="s">
        <v>101</v>
      </c>
      <c r="G6292">
        <v>67460</v>
      </c>
      <c r="H6292">
        <v>10.9</v>
      </c>
      <c r="I6292">
        <v>735314</v>
      </c>
      <c r="J6292" t="s">
        <v>86</v>
      </c>
      <c r="K6292">
        <v>-6.4284891316667148E-3</v>
      </c>
      <c r="L6292">
        <v>-0.64280000000000004</v>
      </c>
      <c r="M6292" t="s">
        <v>82</v>
      </c>
    </row>
    <row r="6293" spans="1:13">
      <c r="A6293" t="s">
        <v>3598</v>
      </c>
      <c r="B6293" t="s">
        <v>3599</v>
      </c>
      <c r="C6293" t="str">
        <f>TEXT(D6293, "mmm")</f>
        <v>May</v>
      </c>
      <c r="D6293" s="1">
        <v>45432</v>
      </c>
      <c r="E6293" t="s">
        <v>3600</v>
      </c>
      <c r="F6293" t="s">
        <v>222</v>
      </c>
      <c r="G6293">
        <v>10000</v>
      </c>
      <c r="H6293">
        <v>44.96</v>
      </c>
      <c r="I6293">
        <v>449600</v>
      </c>
      <c r="J6293" t="s">
        <v>86</v>
      </c>
      <c r="K6293">
        <v>5.6599603490552493E-2</v>
      </c>
      <c r="L6293">
        <v>5.66</v>
      </c>
      <c r="M6293" t="s">
        <v>82</v>
      </c>
    </row>
    <row r="6294" spans="1:13">
      <c r="A6294" t="s">
        <v>3864</v>
      </c>
      <c r="B6294" t="s">
        <v>3865</v>
      </c>
      <c r="C6294" t="str">
        <f>TEXT(D6294, "mmm")</f>
        <v>May</v>
      </c>
      <c r="D6294" s="1">
        <v>45432</v>
      </c>
      <c r="E6294" t="s">
        <v>3866</v>
      </c>
      <c r="F6294" t="s">
        <v>118</v>
      </c>
      <c r="G6294">
        <v>5000</v>
      </c>
      <c r="H6294">
        <v>5.47</v>
      </c>
      <c r="I6294">
        <v>27350</v>
      </c>
      <c r="J6294" t="s">
        <v>86</v>
      </c>
      <c r="K6294">
        <v>5.494295693706297E-3</v>
      </c>
      <c r="L6294">
        <v>0.5494</v>
      </c>
      <c r="M6294" t="s">
        <v>82</v>
      </c>
    </row>
    <row r="6295" spans="1:13">
      <c r="A6295" t="s">
        <v>3555</v>
      </c>
      <c r="B6295" t="s">
        <v>3556</v>
      </c>
      <c r="C6295" t="str">
        <f>TEXT(D6295, "mmm")</f>
        <v>May</v>
      </c>
      <c r="D6295" s="1">
        <v>45432</v>
      </c>
      <c r="E6295" t="s">
        <v>3867</v>
      </c>
      <c r="F6295" t="s">
        <v>80</v>
      </c>
      <c r="G6295">
        <v>5000</v>
      </c>
      <c r="H6295">
        <v>6.38</v>
      </c>
      <c r="I6295">
        <v>31900</v>
      </c>
      <c r="J6295" t="s">
        <v>81</v>
      </c>
      <c r="K6295">
        <v>9.9510545724170951E-2</v>
      </c>
      <c r="L6295">
        <v>9.9511000000000003</v>
      </c>
      <c r="M6295" t="s">
        <v>82</v>
      </c>
    </row>
    <row r="6296" spans="1:13">
      <c r="A6296" t="s">
        <v>1995</v>
      </c>
      <c r="B6296" t="s">
        <v>1996</v>
      </c>
      <c r="C6296" t="str">
        <f>TEXT(D6296, "mmm")</f>
        <v>May</v>
      </c>
      <c r="D6296" s="1">
        <v>45433</v>
      </c>
      <c r="E6296" t="s">
        <v>2112</v>
      </c>
      <c r="F6296" t="s">
        <v>80</v>
      </c>
      <c r="G6296">
        <v>15000</v>
      </c>
      <c r="H6296">
        <v>16.98</v>
      </c>
      <c r="I6296">
        <v>254700</v>
      </c>
      <c r="J6296" t="s">
        <v>81</v>
      </c>
      <c r="K6296">
        <v>0.1047904143743268</v>
      </c>
      <c r="L6296">
        <v>10.478999999999999</v>
      </c>
      <c r="M6296" t="s">
        <v>82</v>
      </c>
    </row>
    <row r="6297" spans="1:13">
      <c r="A6297" t="s">
        <v>1448</v>
      </c>
      <c r="B6297" t="s">
        <v>1449</v>
      </c>
      <c r="C6297" t="str">
        <f>TEXT(D6297, "mmm")</f>
        <v>May</v>
      </c>
      <c r="D6297" s="1">
        <v>45433</v>
      </c>
      <c r="E6297" t="s">
        <v>3868</v>
      </c>
      <c r="F6297" t="s">
        <v>101</v>
      </c>
      <c r="G6297">
        <v>7057</v>
      </c>
      <c r="H6297">
        <v>24.6</v>
      </c>
      <c r="I6297">
        <v>173602.2</v>
      </c>
      <c r="J6297" t="s">
        <v>86</v>
      </c>
      <c r="K6297">
        <v>0.1493793172669442</v>
      </c>
      <c r="L6297">
        <v>14.937900000000001</v>
      </c>
      <c r="M6297" t="s">
        <v>82</v>
      </c>
    </row>
    <row r="6298" spans="1:13">
      <c r="A6298" t="s">
        <v>3098</v>
      </c>
      <c r="B6298" t="s">
        <v>3099</v>
      </c>
      <c r="C6298" t="str">
        <f>TEXT(D6298, "mmm")</f>
        <v>May</v>
      </c>
      <c r="D6298" s="1">
        <v>45433</v>
      </c>
      <c r="E6298" t="s">
        <v>3745</v>
      </c>
      <c r="F6298" t="s">
        <v>128</v>
      </c>
      <c r="G6298">
        <v>1000</v>
      </c>
      <c r="H6298">
        <v>82.78</v>
      </c>
      <c r="I6298">
        <v>82780</v>
      </c>
      <c r="J6298" t="s">
        <v>81</v>
      </c>
      <c r="K6298">
        <v>2.6402022769145268E-3</v>
      </c>
      <c r="L6298">
        <v>0.26400000000000001</v>
      </c>
      <c r="M6298" t="s">
        <v>82</v>
      </c>
    </row>
    <row r="6299" spans="1:13">
      <c r="A6299" t="s">
        <v>1635</v>
      </c>
      <c r="B6299" t="s">
        <v>1636</v>
      </c>
      <c r="C6299" t="str">
        <f>TEXT(D6299, "mmm")</f>
        <v>May</v>
      </c>
      <c r="D6299" s="1">
        <v>45433</v>
      </c>
      <c r="E6299" t="s">
        <v>3869</v>
      </c>
      <c r="F6299" t="s">
        <v>128</v>
      </c>
      <c r="G6299">
        <v>5000</v>
      </c>
      <c r="H6299">
        <v>14.78</v>
      </c>
      <c r="I6299">
        <v>73900</v>
      </c>
      <c r="J6299" t="s">
        <v>86</v>
      </c>
      <c r="K6299">
        <v>-1.901715251382918E-2</v>
      </c>
      <c r="L6299">
        <v>-1.9016999999999999</v>
      </c>
      <c r="M6299" t="s">
        <v>82</v>
      </c>
    </row>
    <row r="6300" spans="1:13">
      <c r="A6300" t="s">
        <v>3110</v>
      </c>
      <c r="B6300" t="s">
        <v>3111</v>
      </c>
      <c r="C6300" t="str">
        <f>TEXT(D6300, "mmm")</f>
        <v>May</v>
      </c>
      <c r="D6300" s="1">
        <v>45433</v>
      </c>
      <c r="E6300" t="s">
        <v>3120</v>
      </c>
      <c r="F6300" t="s">
        <v>101</v>
      </c>
      <c r="G6300">
        <v>191126</v>
      </c>
      <c r="H6300">
        <v>9.2899999999999991</v>
      </c>
      <c r="I6300">
        <v>1775560.54</v>
      </c>
      <c r="J6300" t="s">
        <v>81</v>
      </c>
      <c r="K6300">
        <v>-8.7093383731636664E-2</v>
      </c>
      <c r="L6300">
        <v>-8.7093000000000007</v>
      </c>
      <c r="M6300" t="s">
        <v>82</v>
      </c>
    </row>
    <row r="6301" spans="1:13">
      <c r="A6301" t="s">
        <v>3110</v>
      </c>
      <c r="B6301" t="s">
        <v>3111</v>
      </c>
      <c r="C6301" t="str">
        <f>TEXT(D6301, "mmm")</f>
        <v>May</v>
      </c>
      <c r="D6301" s="1">
        <v>45433</v>
      </c>
      <c r="E6301" t="s">
        <v>3118</v>
      </c>
      <c r="F6301" t="s">
        <v>101</v>
      </c>
      <c r="G6301">
        <v>191126</v>
      </c>
      <c r="H6301">
        <v>9.2899999999999991</v>
      </c>
      <c r="I6301">
        <v>1775560.54</v>
      </c>
      <c r="J6301" t="s">
        <v>81</v>
      </c>
      <c r="K6301">
        <v>-8.7093383731636664E-2</v>
      </c>
      <c r="L6301">
        <v>-8.7093000000000007</v>
      </c>
      <c r="M6301" t="s">
        <v>82</v>
      </c>
    </row>
    <row r="6302" spans="1:13">
      <c r="A6302" t="s">
        <v>3110</v>
      </c>
      <c r="B6302" t="s">
        <v>3111</v>
      </c>
      <c r="C6302" t="str">
        <f>TEXT(D6302, "mmm")</f>
        <v>May</v>
      </c>
      <c r="D6302" s="1">
        <v>45433</v>
      </c>
      <c r="E6302" t="s">
        <v>3119</v>
      </c>
      <c r="F6302" t="s">
        <v>101</v>
      </c>
      <c r="G6302">
        <v>191126</v>
      </c>
      <c r="H6302">
        <v>9.2899999999999991</v>
      </c>
      <c r="I6302">
        <v>1775560.54</v>
      </c>
      <c r="J6302" t="s">
        <v>81</v>
      </c>
      <c r="K6302">
        <v>-8.7093383731636664E-2</v>
      </c>
      <c r="L6302">
        <v>-8.7093000000000007</v>
      </c>
      <c r="M6302" t="s">
        <v>82</v>
      </c>
    </row>
    <row r="6303" spans="1:13">
      <c r="A6303" t="s">
        <v>2271</v>
      </c>
      <c r="B6303" t="s">
        <v>2272</v>
      </c>
      <c r="C6303" t="str">
        <f>TEXT(D6303, "mmm")</f>
        <v>May</v>
      </c>
      <c r="D6303" s="1">
        <v>45433</v>
      </c>
      <c r="E6303" t="s">
        <v>2276</v>
      </c>
      <c r="F6303" t="s">
        <v>101</v>
      </c>
      <c r="G6303">
        <v>67782</v>
      </c>
      <c r="H6303">
        <v>20.75</v>
      </c>
      <c r="I6303">
        <v>1406476.5</v>
      </c>
      <c r="J6303" t="s">
        <v>81</v>
      </c>
      <c r="K6303">
        <v>4.7962727572525837E-4</v>
      </c>
      <c r="L6303">
        <v>4.8000000000000001E-2</v>
      </c>
      <c r="M6303" t="s">
        <v>82</v>
      </c>
    </row>
    <row r="6304" spans="1:13">
      <c r="A6304" t="s">
        <v>2271</v>
      </c>
      <c r="B6304" t="s">
        <v>2272</v>
      </c>
      <c r="C6304" t="str">
        <f>TEXT(D6304, "mmm")</f>
        <v>May</v>
      </c>
      <c r="D6304" s="1">
        <v>45433</v>
      </c>
      <c r="E6304" t="s">
        <v>2274</v>
      </c>
      <c r="F6304" t="s">
        <v>101</v>
      </c>
      <c r="G6304">
        <v>67782</v>
      </c>
      <c r="H6304">
        <v>20.75</v>
      </c>
      <c r="I6304">
        <v>1406476.5</v>
      </c>
      <c r="J6304" t="s">
        <v>81</v>
      </c>
      <c r="K6304">
        <v>4.7962727572525837E-4</v>
      </c>
      <c r="L6304">
        <v>4.8000000000000001E-2</v>
      </c>
      <c r="M6304" t="s">
        <v>82</v>
      </c>
    </row>
    <row r="6305" spans="1:13">
      <c r="A6305" t="s">
        <v>2271</v>
      </c>
      <c r="B6305" t="s">
        <v>2272</v>
      </c>
      <c r="C6305" t="str">
        <f>TEXT(D6305, "mmm")</f>
        <v>May</v>
      </c>
      <c r="D6305" s="1">
        <v>45433</v>
      </c>
      <c r="E6305" t="s">
        <v>2277</v>
      </c>
      <c r="F6305" t="s">
        <v>101</v>
      </c>
      <c r="G6305">
        <v>67782</v>
      </c>
      <c r="H6305">
        <v>20.75</v>
      </c>
      <c r="I6305">
        <v>1406476.5</v>
      </c>
      <c r="J6305" t="s">
        <v>81</v>
      </c>
      <c r="K6305">
        <v>4.7962727572525837E-4</v>
      </c>
      <c r="L6305">
        <v>4.8000000000000001E-2</v>
      </c>
      <c r="M6305" t="s">
        <v>82</v>
      </c>
    </row>
    <row r="6306" spans="1:13">
      <c r="A6306" t="s">
        <v>2271</v>
      </c>
      <c r="B6306" t="s">
        <v>2272</v>
      </c>
      <c r="C6306" t="str">
        <f>TEXT(D6306, "mmm")</f>
        <v>May</v>
      </c>
      <c r="D6306" s="1">
        <v>45433</v>
      </c>
      <c r="E6306" t="s">
        <v>2275</v>
      </c>
      <c r="F6306" t="s">
        <v>101</v>
      </c>
      <c r="G6306">
        <v>67782</v>
      </c>
      <c r="H6306">
        <v>20.75</v>
      </c>
      <c r="I6306">
        <v>1406476.5</v>
      </c>
      <c r="J6306" t="s">
        <v>81</v>
      </c>
      <c r="K6306">
        <v>4.7962727572525837E-4</v>
      </c>
      <c r="L6306">
        <v>4.8000000000000001E-2</v>
      </c>
      <c r="M6306" t="s">
        <v>82</v>
      </c>
    </row>
    <row r="6307" spans="1:13">
      <c r="A6307" t="s">
        <v>2271</v>
      </c>
      <c r="B6307" t="s">
        <v>2272</v>
      </c>
      <c r="C6307" t="str">
        <f>TEXT(D6307, "mmm")</f>
        <v>May</v>
      </c>
      <c r="D6307" s="1">
        <v>45433</v>
      </c>
      <c r="E6307" t="s">
        <v>2273</v>
      </c>
      <c r="F6307" t="s">
        <v>101</v>
      </c>
      <c r="G6307">
        <v>67782</v>
      </c>
      <c r="H6307">
        <v>20.75</v>
      </c>
      <c r="I6307">
        <v>1406476.5</v>
      </c>
      <c r="J6307" t="s">
        <v>81</v>
      </c>
      <c r="K6307">
        <v>4.7962727572525837E-4</v>
      </c>
      <c r="L6307">
        <v>4.8000000000000001E-2</v>
      </c>
      <c r="M6307" t="s">
        <v>82</v>
      </c>
    </row>
    <row r="6308" spans="1:13">
      <c r="A6308" t="s">
        <v>1392</v>
      </c>
      <c r="B6308" t="s">
        <v>1393</v>
      </c>
      <c r="C6308" t="str">
        <f>TEXT(D6308, "mmm")</f>
        <v>May</v>
      </c>
      <c r="D6308" s="1">
        <v>45433</v>
      </c>
      <c r="E6308" t="s">
        <v>3870</v>
      </c>
      <c r="F6308" t="s">
        <v>101</v>
      </c>
      <c r="G6308">
        <v>24984</v>
      </c>
      <c r="H6308">
        <v>1.77</v>
      </c>
      <c r="I6308">
        <v>44221.68</v>
      </c>
      <c r="J6308" t="s">
        <v>86</v>
      </c>
      <c r="K6308">
        <v>-1.694913656104502E-2</v>
      </c>
      <c r="L6308">
        <v>-1.6949000000000001</v>
      </c>
      <c r="M6308" t="s">
        <v>82</v>
      </c>
    </row>
    <row r="6309" spans="1:13">
      <c r="A6309" t="s">
        <v>1392</v>
      </c>
      <c r="B6309" t="s">
        <v>1393</v>
      </c>
      <c r="C6309" t="str">
        <f>TEXT(D6309, "mmm")</f>
        <v>May</v>
      </c>
      <c r="D6309" s="1">
        <v>45433</v>
      </c>
      <c r="E6309" t="s">
        <v>3871</v>
      </c>
      <c r="F6309" t="s">
        <v>314</v>
      </c>
      <c r="G6309">
        <v>24984</v>
      </c>
      <c r="H6309">
        <v>1.77</v>
      </c>
      <c r="I6309">
        <v>44221.68</v>
      </c>
      <c r="J6309" t="s">
        <v>86</v>
      </c>
      <c r="K6309">
        <v>-1.694913656104502E-2</v>
      </c>
      <c r="L6309">
        <v>-1.6949000000000001</v>
      </c>
      <c r="M6309" t="s">
        <v>82</v>
      </c>
    </row>
    <row r="6310" spans="1:13">
      <c r="A6310" t="s">
        <v>1392</v>
      </c>
      <c r="B6310" t="s">
        <v>1393</v>
      </c>
      <c r="C6310" t="str">
        <f>TEXT(D6310, "mmm")</f>
        <v>May</v>
      </c>
      <c r="D6310" s="1">
        <v>45433</v>
      </c>
      <c r="E6310" t="s">
        <v>3872</v>
      </c>
      <c r="F6310" t="s">
        <v>101</v>
      </c>
      <c r="G6310">
        <v>24984</v>
      </c>
      <c r="H6310">
        <v>1.77</v>
      </c>
      <c r="I6310">
        <v>44221.68</v>
      </c>
      <c r="J6310" t="s">
        <v>86</v>
      </c>
      <c r="K6310">
        <v>-1.694913656104502E-2</v>
      </c>
      <c r="L6310">
        <v>-1.6949000000000001</v>
      </c>
      <c r="M6310" t="s">
        <v>82</v>
      </c>
    </row>
    <row r="6311" spans="1:13">
      <c r="A6311" t="s">
        <v>3750</v>
      </c>
      <c r="B6311" t="s">
        <v>3751</v>
      </c>
      <c r="C6311" t="str">
        <f>TEXT(D6311, "mmm")</f>
        <v>May</v>
      </c>
      <c r="D6311" s="1">
        <v>45433</v>
      </c>
      <c r="E6311" t="s">
        <v>3752</v>
      </c>
      <c r="F6311" t="s">
        <v>118</v>
      </c>
      <c r="G6311">
        <v>2484</v>
      </c>
      <c r="H6311">
        <v>21.44</v>
      </c>
      <c r="I6311">
        <v>53256.960000000006</v>
      </c>
      <c r="J6311" t="s">
        <v>86</v>
      </c>
      <c r="K6311">
        <v>-5.9447044708426211E-2</v>
      </c>
      <c r="L6311">
        <v>-5.9447000000000001</v>
      </c>
      <c r="M6311" t="s">
        <v>82</v>
      </c>
    </row>
    <row r="6312" spans="1:13">
      <c r="A6312" t="s">
        <v>3750</v>
      </c>
      <c r="B6312" t="s">
        <v>3751</v>
      </c>
      <c r="C6312" t="str">
        <f>TEXT(D6312, "mmm")</f>
        <v>May</v>
      </c>
      <c r="D6312" s="1">
        <v>45433</v>
      </c>
      <c r="E6312" t="s">
        <v>3752</v>
      </c>
      <c r="F6312" t="s">
        <v>118</v>
      </c>
      <c r="G6312">
        <v>2000</v>
      </c>
      <c r="H6312">
        <v>21.11</v>
      </c>
      <c r="I6312">
        <v>42220</v>
      </c>
      <c r="J6312" t="s">
        <v>81</v>
      </c>
      <c r="K6312">
        <v>-5.9447044708426211E-2</v>
      </c>
      <c r="L6312">
        <v>-5.9447000000000001</v>
      </c>
      <c r="M6312" t="s">
        <v>82</v>
      </c>
    </row>
    <row r="6313" spans="1:13">
      <c r="A6313" t="s">
        <v>3873</v>
      </c>
      <c r="B6313" t="s">
        <v>3874</v>
      </c>
      <c r="C6313" t="str">
        <f>TEXT(D6313, "mmm")</f>
        <v>May</v>
      </c>
      <c r="D6313" s="1">
        <v>45433</v>
      </c>
      <c r="E6313" t="s">
        <v>3875</v>
      </c>
      <c r="F6313" t="s">
        <v>80</v>
      </c>
      <c r="G6313">
        <v>277565</v>
      </c>
      <c r="H6313">
        <v>16.170000000000002</v>
      </c>
      <c r="I6313">
        <v>4488226.0500000007</v>
      </c>
      <c r="J6313" t="s">
        <v>86</v>
      </c>
      <c r="K6313">
        <v>7.6780173399843665E-2</v>
      </c>
      <c r="L6313">
        <v>7.6779999999999999</v>
      </c>
      <c r="M6313" t="s">
        <v>82</v>
      </c>
    </row>
    <row r="6314" spans="1:13">
      <c r="A6314" t="s">
        <v>3735</v>
      </c>
      <c r="B6314" t="s">
        <v>3736</v>
      </c>
      <c r="C6314" t="str">
        <f>TEXT(D6314, "mmm")</f>
        <v>May</v>
      </c>
      <c r="D6314" s="1">
        <v>45433</v>
      </c>
      <c r="E6314" t="s">
        <v>102</v>
      </c>
      <c r="F6314" t="s">
        <v>101</v>
      </c>
      <c r="G6314">
        <v>46903</v>
      </c>
      <c r="H6314">
        <v>10.9</v>
      </c>
      <c r="I6314">
        <v>511242.7</v>
      </c>
      <c r="J6314" t="s">
        <v>86</v>
      </c>
      <c r="K6314">
        <v>-9.1731197733402325E-4</v>
      </c>
      <c r="L6314">
        <v>-9.1700000000000004E-2</v>
      </c>
      <c r="M6314" t="s">
        <v>82</v>
      </c>
    </row>
    <row r="6315" spans="1:13">
      <c r="A6315" t="s">
        <v>3735</v>
      </c>
      <c r="B6315" t="s">
        <v>3736</v>
      </c>
      <c r="C6315" t="str">
        <f>TEXT(D6315, "mmm")</f>
        <v>May</v>
      </c>
      <c r="D6315" s="1">
        <v>45433</v>
      </c>
      <c r="E6315" t="s">
        <v>100</v>
      </c>
      <c r="F6315" t="s">
        <v>101</v>
      </c>
      <c r="G6315">
        <v>46903</v>
      </c>
      <c r="H6315">
        <v>10.9</v>
      </c>
      <c r="I6315">
        <v>511242.7</v>
      </c>
      <c r="J6315" t="s">
        <v>86</v>
      </c>
      <c r="K6315">
        <v>-9.1731197733402325E-4</v>
      </c>
      <c r="L6315">
        <v>-9.1700000000000004E-2</v>
      </c>
      <c r="M6315" t="s">
        <v>82</v>
      </c>
    </row>
    <row r="6316" spans="1:13">
      <c r="A6316" t="s">
        <v>2769</v>
      </c>
      <c r="B6316" t="s">
        <v>2770</v>
      </c>
      <c r="C6316" t="str">
        <f>TEXT(D6316, "mmm")</f>
        <v>May</v>
      </c>
      <c r="D6316" s="1">
        <v>45433</v>
      </c>
      <c r="E6316" t="s">
        <v>3746</v>
      </c>
      <c r="F6316" t="s">
        <v>128</v>
      </c>
      <c r="G6316">
        <v>22296</v>
      </c>
      <c r="H6316">
        <v>4.3899999999999997</v>
      </c>
      <c r="I6316">
        <v>97879.439999999988</v>
      </c>
      <c r="J6316" t="s">
        <v>81</v>
      </c>
      <c r="K6316">
        <v>8.3900311836374586E-2</v>
      </c>
      <c r="L6316">
        <v>8.39</v>
      </c>
      <c r="M6316" t="s">
        <v>82</v>
      </c>
    </row>
    <row r="6317" spans="1:13">
      <c r="A6317" t="s">
        <v>2769</v>
      </c>
      <c r="B6317" t="s">
        <v>2770</v>
      </c>
      <c r="C6317" t="str">
        <f>TEXT(D6317, "mmm")</f>
        <v>May</v>
      </c>
      <c r="D6317" s="1">
        <v>45433</v>
      </c>
      <c r="E6317" t="s">
        <v>3746</v>
      </c>
      <c r="F6317" t="s">
        <v>128</v>
      </c>
      <c r="G6317">
        <v>21072</v>
      </c>
      <c r="H6317">
        <v>4.41</v>
      </c>
      <c r="I6317">
        <v>92927.52</v>
      </c>
      <c r="J6317" t="s">
        <v>81</v>
      </c>
      <c r="K6317">
        <v>8.3900311836374586E-2</v>
      </c>
      <c r="L6317">
        <v>8.39</v>
      </c>
      <c r="M6317" t="s">
        <v>82</v>
      </c>
    </row>
    <row r="6318" spans="1:13">
      <c r="A6318" t="s">
        <v>2248</v>
      </c>
      <c r="B6318" t="s">
        <v>2249</v>
      </c>
      <c r="C6318" t="str">
        <f>TEXT(D6318, "mmm")</f>
        <v>May</v>
      </c>
      <c r="D6318" s="1">
        <v>45433</v>
      </c>
      <c r="E6318" t="s">
        <v>2250</v>
      </c>
      <c r="F6318" t="s">
        <v>80</v>
      </c>
      <c r="G6318">
        <v>1109</v>
      </c>
      <c r="H6318">
        <v>9.5</v>
      </c>
      <c r="I6318">
        <v>10535.5</v>
      </c>
      <c r="J6318" t="s">
        <v>81</v>
      </c>
      <c r="K6318">
        <v>-1.5789433529502461E-2</v>
      </c>
      <c r="L6318">
        <v>-1.5789</v>
      </c>
      <c r="M6318" t="s">
        <v>82</v>
      </c>
    </row>
    <row r="6319" spans="1:13">
      <c r="A6319" t="s">
        <v>3098</v>
      </c>
      <c r="B6319" t="s">
        <v>3099</v>
      </c>
      <c r="C6319" t="str">
        <f>TEXT(D6319, "mmm")</f>
        <v>May</v>
      </c>
      <c r="D6319" s="1">
        <v>45433</v>
      </c>
      <c r="E6319" t="s">
        <v>3856</v>
      </c>
      <c r="F6319" t="s">
        <v>128</v>
      </c>
      <c r="G6319">
        <v>2500</v>
      </c>
      <c r="H6319">
        <v>82.27</v>
      </c>
      <c r="I6319">
        <v>205675</v>
      </c>
      <c r="J6319" t="s">
        <v>86</v>
      </c>
      <c r="K6319">
        <v>2.6402022769145268E-3</v>
      </c>
      <c r="L6319">
        <v>0.26400000000000001</v>
      </c>
      <c r="M6319" t="s">
        <v>82</v>
      </c>
    </row>
    <row r="6320" spans="1:13">
      <c r="A6320" t="s">
        <v>1409</v>
      </c>
      <c r="B6320" t="s">
        <v>1410</v>
      </c>
      <c r="C6320" t="str">
        <f>TEXT(D6320, "mmm")</f>
        <v>May</v>
      </c>
      <c r="D6320" s="1">
        <v>45433</v>
      </c>
      <c r="E6320" t="s">
        <v>1411</v>
      </c>
      <c r="F6320" t="s">
        <v>217</v>
      </c>
      <c r="G6320">
        <v>80000</v>
      </c>
      <c r="H6320">
        <v>1.35</v>
      </c>
      <c r="I6320">
        <v>108000</v>
      </c>
      <c r="J6320" t="s">
        <v>86</v>
      </c>
      <c r="K6320">
        <v>-4.6979900673860493E-2</v>
      </c>
      <c r="L6320">
        <v>-4.6980000000000004</v>
      </c>
      <c r="M6320" t="s">
        <v>82</v>
      </c>
    </row>
    <row r="6321" spans="1:13">
      <c r="A6321" t="s">
        <v>1048</v>
      </c>
      <c r="B6321" t="s">
        <v>1049</v>
      </c>
      <c r="C6321" t="str">
        <f>TEXT(D6321, "mmm")</f>
        <v>May</v>
      </c>
      <c r="D6321" s="1">
        <v>45433</v>
      </c>
      <c r="E6321" t="s">
        <v>3328</v>
      </c>
      <c r="F6321" t="s">
        <v>101</v>
      </c>
      <c r="G6321">
        <v>100000</v>
      </c>
      <c r="H6321">
        <v>12.5</v>
      </c>
      <c r="I6321">
        <v>1250000</v>
      </c>
      <c r="J6321" t="s">
        <v>81</v>
      </c>
      <c r="K6321">
        <v>5.6270773702424837E-3</v>
      </c>
      <c r="L6321">
        <v>0.56269999999999998</v>
      </c>
      <c r="M6321" t="s">
        <v>82</v>
      </c>
    </row>
    <row r="6322" spans="1:13">
      <c r="A6322" t="s">
        <v>1048</v>
      </c>
      <c r="B6322" t="s">
        <v>1049</v>
      </c>
      <c r="C6322" t="str">
        <f>TEXT(D6322, "mmm")</f>
        <v>May</v>
      </c>
      <c r="D6322" s="1">
        <v>45433</v>
      </c>
      <c r="E6322" t="s">
        <v>3327</v>
      </c>
      <c r="F6322" t="s">
        <v>101</v>
      </c>
      <c r="G6322">
        <v>100000</v>
      </c>
      <c r="H6322">
        <v>12.5</v>
      </c>
      <c r="I6322">
        <v>1250000</v>
      </c>
      <c r="J6322" t="s">
        <v>81</v>
      </c>
      <c r="K6322">
        <v>5.6270773702424837E-3</v>
      </c>
      <c r="L6322">
        <v>0.56269999999999998</v>
      </c>
      <c r="M6322" t="s">
        <v>82</v>
      </c>
    </row>
    <row r="6323" spans="1:13">
      <c r="A6323" t="s">
        <v>3803</v>
      </c>
      <c r="B6323" t="s">
        <v>3804</v>
      </c>
      <c r="C6323" t="str">
        <f>TEXT(D6323, "mmm")</f>
        <v>May</v>
      </c>
      <c r="D6323" s="1">
        <v>45433</v>
      </c>
      <c r="E6323" t="s">
        <v>3805</v>
      </c>
      <c r="F6323" t="s">
        <v>128</v>
      </c>
      <c r="G6323">
        <v>9000</v>
      </c>
      <c r="H6323">
        <v>4.3099999999999996</v>
      </c>
      <c r="I6323">
        <v>38790</v>
      </c>
      <c r="J6323" t="s">
        <v>81</v>
      </c>
      <c r="K6323">
        <v>2.3585446749208039E-3</v>
      </c>
      <c r="L6323">
        <v>0.2359</v>
      </c>
      <c r="M6323" t="s">
        <v>82</v>
      </c>
    </row>
    <row r="6324" spans="1:13">
      <c r="A6324" t="s">
        <v>2985</v>
      </c>
      <c r="B6324" t="s">
        <v>2986</v>
      </c>
      <c r="C6324" t="str">
        <f>TEXT(D6324, "mmm")</f>
        <v>May</v>
      </c>
      <c r="D6324" s="1">
        <v>45433</v>
      </c>
      <c r="E6324" t="s">
        <v>2987</v>
      </c>
      <c r="F6324" t="s">
        <v>118</v>
      </c>
      <c r="G6324">
        <v>25000</v>
      </c>
      <c r="H6324">
        <v>0.57999999999999996</v>
      </c>
      <c r="I6324">
        <v>14500</v>
      </c>
      <c r="J6324" t="s">
        <v>81</v>
      </c>
      <c r="K6324">
        <v>-0.29032260545458632</v>
      </c>
      <c r="L6324">
        <v>-29.032299999999999</v>
      </c>
      <c r="M6324" t="s">
        <v>82</v>
      </c>
    </row>
    <row r="6325" spans="1:13">
      <c r="A6325" t="s">
        <v>3662</v>
      </c>
      <c r="B6325" t="s">
        <v>3663</v>
      </c>
      <c r="C6325" t="str">
        <f>TEXT(D6325, "mmm")</f>
        <v>May</v>
      </c>
      <c r="D6325" s="1">
        <v>45433</v>
      </c>
      <c r="E6325" t="s">
        <v>3876</v>
      </c>
      <c r="F6325" t="s">
        <v>128</v>
      </c>
      <c r="G6325">
        <v>1018</v>
      </c>
      <c r="H6325">
        <v>14</v>
      </c>
      <c r="I6325">
        <v>14252</v>
      </c>
      <c r="J6325" t="s">
        <v>81</v>
      </c>
      <c r="K6325">
        <v>-6.1571116667574421E-2</v>
      </c>
      <c r="L6325">
        <v>-6.1570999999999998</v>
      </c>
      <c r="M6325" t="s">
        <v>82</v>
      </c>
    </row>
    <row r="6326" spans="1:13">
      <c r="A6326" t="s">
        <v>498</v>
      </c>
      <c r="B6326" t="s">
        <v>499</v>
      </c>
      <c r="C6326" t="str">
        <f>TEXT(D6326, "mmm")</f>
        <v>May</v>
      </c>
      <c r="D6326" s="1">
        <v>45433</v>
      </c>
      <c r="E6326" t="s">
        <v>1308</v>
      </c>
      <c r="F6326" t="s">
        <v>1283</v>
      </c>
      <c r="G6326">
        <v>200</v>
      </c>
      <c r="H6326">
        <v>264.04000000000002</v>
      </c>
      <c r="I6326">
        <v>52808.000000000007</v>
      </c>
      <c r="J6326" t="s">
        <v>81</v>
      </c>
      <c r="K6326">
        <v>0.14925372057097591</v>
      </c>
      <c r="L6326">
        <v>14.9254</v>
      </c>
      <c r="M6326" t="s">
        <v>82</v>
      </c>
    </row>
    <row r="6327" spans="1:13">
      <c r="A6327" t="s">
        <v>98</v>
      </c>
      <c r="B6327" t="s">
        <v>99</v>
      </c>
      <c r="C6327" t="str">
        <f>TEXT(D6327, "mmm")</f>
        <v>May</v>
      </c>
      <c r="D6327" s="1">
        <v>45433</v>
      </c>
      <c r="E6327" t="s">
        <v>100</v>
      </c>
      <c r="F6327" t="s">
        <v>101</v>
      </c>
      <c r="G6327">
        <v>22270</v>
      </c>
      <c r="H6327">
        <v>13.35</v>
      </c>
      <c r="I6327">
        <v>297304.5</v>
      </c>
      <c r="J6327" t="s">
        <v>86</v>
      </c>
      <c r="K6327">
        <v>-2.4896964868470478E-4</v>
      </c>
      <c r="L6327">
        <v>-2.4899999999999999E-2</v>
      </c>
      <c r="M6327" t="s">
        <v>82</v>
      </c>
    </row>
    <row r="6328" spans="1:13">
      <c r="A6328" t="s">
        <v>98</v>
      </c>
      <c r="B6328" t="s">
        <v>99</v>
      </c>
      <c r="C6328" t="str">
        <f>TEXT(D6328, "mmm")</f>
        <v>May</v>
      </c>
      <c r="D6328" s="1">
        <v>45433</v>
      </c>
      <c r="E6328" t="s">
        <v>102</v>
      </c>
      <c r="F6328" t="s">
        <v>101</v>
      </c>
      <c r="G6328">
        <v>22270</v>
      </c>
      <c r="H6328">
        <v>13.35</v>
      </c>
      <c r="I6328">
        <v>297304.5</v>
      </c>
      <c r="J6328" t="s">
        <v>86</v>
      </c>
      <c r="K6328">
        <v>-2.4896964868470478E-4</v>
      </c>
      <c r="L6328">
        <v>-2.4899999999999999E-2</v>
      </c>
      <c r="M6328" t="s">
        <v>82</v>
      </c>
    </row>
    <row r="6329" spans="1:13">
      <c r="A6329" t="s">
        <v>129</v>
      </c>
      <c r="B6329" t="s">
        <v>130</v>
      </c>
      <c r="C6329" t="str">
        <f>TEXT(D6329, "mmm")</f>
        <v>May</v>
      </c>
      <c r="D6329" s="1">
        <v>45433</v>
      </c>
      <c r="E6329" t="s">
        <v>110</v>
      </c>
      <c r="F6329" t="s">
        <v>101</v>
      </c>
      <c r="G6329">
        <v>14600</v>
      </c>
      <c r="H6329">
        <v>6.25</v>
      </c>
      <c r="I6329">
        <v>91250</v>
      </c>
      <c r="J6329" t="s">
        <v>81</v>
      </c>
      <c r="K6329">
        <v>6.1514173044050047E-2</v>
      </c>
      <c r="L6329">
        <v>6.1513999999999998</v>
      </c>
      <c r="M6329" t="s">
        <v>82</v>
      </c>
    </row>
    <row r="6330" spans="1:13">
      <c r="A6330" t="s">
        <v>129</v>
      </c>
      <c r="B6330" t="s">
        <v>130</v>
      </c>
      <c r="C6330" t="str">
        <f>TEXT(D6330, "mmm")</f>
        <v>May</v>
      </c>
      <c r="D6330" s="1">
        <v>45433</v>
      </c>
      <c r="E6330" t="s">
        <v>109</v>
      </c>
      <c r="F6330" t="s">
        <v>101</v>
      </c>
      <c r="G6330">
        <v>14600</v>
      </c>
      <c r="H6330">
        <v>6.25</v>
      </c>
      <c r="I6330">
        <v>91250</v>
      </c>
      <c r="J6330" t="s">
        <v>81</v>
      </c>
      <c r="K6330">
        <v>6.1514173044050047E-2</v>
      </c>
      <c r="L6330">
        <v>6.1513999999999998</v>
      </c>
      <c r="M6330" t="s">
        <v>82</v>
      </c>
    </row>
    <row r="6331" spans="1:13">
      <c r="A6331" t="s">
        <v>129</v>
      </c>
      <c r="B6331" t="s">
        <v>130</v>
      </c>
      <c r="C6331" t="str">
        <f>TEXT(D6331, "mmm")</f>
        <v>May</v>
      </c>
      <c r="D6331" s="1">
        <v>45433</v>
      </c>
      <c r="E6331" t="s">
        <v>111</v>
      </c>
      <c r="F6331" t="s">
        <v>101</v>
      </c>
      <c r="G6331">
        <v>14600</v>
      </c>
      <c r="H6331">
        <v>6.25</v>
      </c>
      <c r="I6331">
        <v>91250</v>
      </c>
      <c r="J6331" t="s">
        <v>81</v>
      </c>
      <c r="K6331">
        <v>6.1514173044050047E-2</v>
      </c>
      <c r="L6331">
        <v>6.1513999999999998</v>
      </c>
      <c r="M6331" t="s">
        <v>82</v>
      </c>
    </row>
    <row r="6332" spans="1:13">
      <c r="A6332" t="s">
        <v>129</v>
      </c>
      <c r="B6332" t="s">
        <v>130</v>
      </c>
      <c r="C6332" t="str">
        <f>TEXT(D6332, "mmm")</f>
        <v>May</v>
      </c>
      <c r="D6332" s="1">
        <v>45433</v>
      </c>
      <c r="E6332" t="s">
        <v>110</v>
      </c>
      <c r="F6332" t="s">
        <v>101</v>
      </c>
      <c r="G6332">
        <v>23911</v>
      </c>
      <c r="H6332">
        <v>6.29</v>
      </c>
      <c r="I6332">
        <v>150400.19</v>
      </c>
      <c r="J6332" t="s">
        <v>81</v>
      </c>
      <c r="K6332">
        <v>6.1514173044050047E-2</v>
      </c>
      <c r="L6332">
        <v>6.1513999999999998</v>
      </c>
      <c r="M6332" t="s">
        <v>82</v>
      </c>
    </row>
    <row r="6333" spans="1:13">
      <c r="A6333" t="s">
        <v>129</v>
      </c>
      <c r="B6333" t="s">
        <v>130</v>
      </c>
      <c r="C6333" t="str">
        <f>TEXT(D6333, "mmm")</f>
        <v>May</v>
      </c>
      <c r="D6333" s="1">
        <v>45433</v>
      </c>
      <c r="E6333" t="s">
        <v>109</v>
      </c>
      <c r="F6333" t="s">
        <v>101</v>
      </c>
      <c r="G6333">
        <v>23911</v>
      </c>
      <c r="H6333">
        <v>6.29</v>
      </c>
      <c r="I6333">
        <v>150400.19</v>
      </c>
      <c r="J6333" t="s">
        <v>81</v>
      </c>
      <c r="K6333">
        <v>6.1514173044050047E-2</v>
      </c>
      <c r="L6333">
        <v>6.1513999999999998</v>
      </c>
      <c r="M6333" t="s">
        <v>82</v>
      </c>
    </row>
    <row r="6334" spans="1:13">
      <c r="A6334" t="s">
        <v>129</v>
      </c>
      <c r="B6334" t="s">
        <v>130</v>
      </c>
      <c r="C6334" t="str">
        <f>TEXT(D6334, "mmm")</f>
        <v>May</v>
      </c>
      <c r="D6334" s="1">
        <v>45433</v>
      </c>
      <c r="E6334" t="s">
        <v>111</v>
      </c>
      <c r="F6334" t="s">
        <v>101</v>
      </c>
      <c r="G6334">
        <v>23911</v>
      </c>
      <c r="H6334">
        <v>6.29</v>
      </c>
      <c r="I6334">
        <v>150400.19</v>
      </c>
      <c r="J6334" t="s">
        <v>81</v>
      </c>
      <c r="K6334">
        <v>6.1514173044050047E-2</v>
      </c>
      <c r="L6334">
        <v>6.1513999999999998</v>
      </c>
      <c r="M6334" t="s">
        <v>82</v>
      </c>
    </row>
    <row r="6335" spans="1:13">
      <c r="A6335" t="s">
        <v>3843</v>
      </c>
      <c r="B6335" t="s">
        <v>3844</v>
      </c>
      <c r="C6335" t="str">
        <f>TEXT(D6335, "mmm")</f>
        <v>May</v>
      </c>
      <c r="D6335" s="1">
        <v>45433</v>
      </c>
      <c r="E6335" t="s">
        <v>3877</v>
      </c>
      <c r="F6335" t="s">
        <v>80</v>
      </c>
      <c r="G6335">
        <v>2000</v>
      </c>
      <c r="H6335">
        <v>13.57</v>
      </c>
      <c r="I6335">
        <v>27140</v>
      </c>
      <c r="J6335" t="s">
        <v>81</v>
      </c>
      <c r="K6335">
        <v>0.13919418500387959</v>
      </c>
      <c r="L6335">
        <v>13.9194</v>
      </c>
      <c r="M6335" t="s">
        <v>82</v>
      </c>
    </row>
    <row r="6336" spans="1:13">
      <c r="A6336" t="s">
        <v>438</v>
      </c>
      <c r="B6336" t="s">
        <v>439</v>
      </c>
      <c r="C6336" t="str">
        <f>TEXT(D6336, "mmm")</f>
        <v>May</v>
      </c>
      <c r="D6336" s="1">
        <v>45433</v>
      </c>
      <c r="E6336" t="s">
        <v>440</v>
      </c>
      <c r="F6336" t="s">
        <v>80</v>
      </c>
      <c r="G6336">
        <v>3000</v>
      </c>
      <c r="H6336">
        <v>19.48</v>
      </c>
      <c r="I6336">
        <v>58440</v>
      </c>
      <c r="J6336" t="s">
        <v>81</v>
      </c>
      <c r="K6336">
        <v>-4.4389829948229487E-2</v>
      </c>
      <c r="L6336">
        <v>-4.4390000000000001</v>
      </c>
      <c r="M6336" t="s">
        <v>82</v>
      </c>
    </row>
    <row r="6337" spans="1:13">
      <c r="A6337" t="s">
        <v>3617</v>
      </c>
      <c r="B6337" t="s">
        <v>3618</v>
      </c>
      <c r="C6337" t="str">
        <f>TEXT(D6337, "mmm")</f>
        <v>May</v>
      </c>
      <c r="D6337" s="1">
        <v>45433</v>
      </c>
      <c r="E6337" t="s">
        <v>3619</v>
      </c>
      <c r="F6337" t="s">
        <v>101</v>
      </c>
      <c r="G6337">
        <v>3301</v>
      </c>
      <c r="H6337">
        <v>15.73</v>
      </c>
      <c r="I6337">
        <v>51924.73</v>
      </c>
      <c r="J6337" t="s">
        <v>81</v>
      </c>
      <c r="K6337">
        <v>-7.36287591161775E-2</v>
      </c>
      <c r="L6337">
        <v>-7.3628999999999998</v>
      </c>
      <c r="M6337" t="s">
        <v>82</v>
      </c>
    </row>
    <row r="6338" spans="1:13">
      <c r="A6338" t="s">
        <v>3878</v>
      </c>
      <c r="B6338" t="s">
        <v>2845</v>
      </c>
      <c r="C6338" t="str">
        <f>TEXT(D6338, "mmm")</f>
        <v>May</v>
      </c>
      <c r="D6338" s="1">
        <v>45433</v>
      </c>
      <c r="E6338" t="s">
        <v>3879</v>
      </c>
      <c r="F6338" t="s">
        <v>101</v>
      </c>
      <c r="G6338">
        <v>23500</v>
      </c>
      <c r="H6338">
        <v>20</v>
      </c>
      <c r="I6338">
        <v>470000</v>
      </c>
      <c r="J6338" t="s">
        <v>86</v>
      </c>
      <c r="K6338">
        <v>-0.12080541315779331</v>
      </c>
      <c r="L6338">
        <v>-12.080500000000001</v>
      </c>
      <c r="M6338" t="s">
        <v>82</v>
      </c>
    </row>
    <row r="6339" spans="1:13">
      <c r="A6339" t="s">
        <v>349</v>
      </c>
      <c r="B6339" t="s">
        <v>350</v>
      </c>
      <c r="C6339" t="str">
        <f>TEXT(D6339, "mmm")</f>
        <v>May</v>
      </c>
      <c r="D6339" s="1">
        <v>45433</v>
      </c>
      <c r="E6339" t="s">
        <v>351</v>
      </c>
      <c r="F6339" t="s">
        <v>80</v>
      </c>
      <c r="G6339">
        <v>13800</v>
      </c>
      <c r="H6339">
        <v>0.79</v>
      </c>
      <c r="I6339">
        <v>10902</v>
      </c>
      <c r="J6339" t="s">
        <v>81</v>
      </c>
      <c r="K6339">
        <v>-8.2278475759885672E-2</v>
      </c>
      <c r="L6339">
        <v>-8.2278000000000002</v>
      </c>
      <c r="M6339" t="s">
        <v>82</v>
      </c>
    </row>
    <row r="6340" spans="1:13">
      <c r="A6340" t="s">
        <v>3022</v>
      </c>
      <c r="B6340" t="s">
        <v>3023</v>
      </c>
      <c r="C6340" t="str">
        <f>TEXT(D6340, "mmm")</f>
        <v>May</v>
      </c>
      <c r="D6340" s="1">
        <v>45433</v>
      </c>
      <c r="E6340" t="s">
        <v>3024</v>
      </c>
      <c r="F6340" t="s">
        <v>80</v>
      </c>
      <c r="G6340">
        <v>3639</v>
      </c>
      <c r="H6340">
        <v>7.61</v>
      </c>
      <c r="I6340">
        <v>27692.79</v>
      </c>
      <c r="J6340" t="s">
        <v>81</v>
      </c>
      <c r="K6340">
        <v>2.4876191366376421E-3</v>
      </c>
      <c r="L6340">
        <v>0.24879999999999999</v>
      </c>
      <c r="M6340" t="s">
        <v>82</v>
      </c>
    </row>
    <row r="6341" spans="1:13">
      <c r="A6341" t="s">
        <v>3843</v>
      </c>
      <c r="B6341" t="s">
        <v>3844</v>
      </c>
      <c r="C6341" t="str">
        <f>TEXT(D6341, "mmm")</f>
        <v>May</v>
      </c>
      <c r="D6341" s="1">
        <v>45433</v>
      </c>
      <c r="E6341" t="s">
        <v>3845</v>
      </c>
      <c r="F6341" t="s">
        <v>128</v>
      </c>
      <c r="G6341">
        <v>20434</v>
      </c>
      <c r="H6341">
        <v>13.78</v>
      </c>
      <c r="I6341">
        <v>281580.52</v>
      </c>
      <c r="J6341" t="s">
        <v>81</v>
      </c>
      <c r="K6341">
        <v>0.13919418500387959</v>
      </c>
      <c r="L6341">
        <v>13.9194</v>
      </c>
      <c r="M6341" t="s">
        <v>82</v>
      </c>
    </row>
    <row r="6342" spans="1:13">
      <c r="A6342" t="s">
        <v>2251</v>
      </c>
      <c r="B6342" t="s">
        <v>2252</v>
      </c>
      <c r="C6342" t="str">
        <f>TEXT(D6342, "mmm")</f>
        <v>May</v>
      </c>
      <c r="D6342" s="1">
        <v>45433</v>
      </c>
      <c r="E6342" t="s">
        <v>2253</v>
      </c>
      <c r="F6342" t="s">
        <v>128</v>
      </c>
      <c r="G6342">
        <v>63323</v>
      </c>
      <c r="H6342">
        <v>2.21</v>
      </c>
      <c r="I6342">
        <v>139943.82999999999</v>
      </c>
      <c r="J6342" t="s">
        <v>81</v>
      </c>
      <c r="K6342">
        <v>0.1866667005750868</v>
      </c>
      <c r="L6342">
        <v>18.666699999999999</v>
      </c>
      <c r="M6342" t="s">
        <v>82</v>
      </c>
    </row>
    <row r="6343" spans="1:13">
      <c r="A6343" t="s">
        <v>3880</v>
      </c>
      <c r="B6343" t="s">
        <v>3881</v>
      </c>
      <c r="C6343" t="str">
        <f>TEXT(D6343, "mmm")</f>
        <v>May</v>
      </c>
      <c r="D6343" s="1">
        <v>45433</v>
      </c>
      <c r="E6343" t="s">
        <v>3882</v>
      </c>
      <c r="F6343" t="s">
        <v>118</v>
      </c>
      <c r="G6343">
        <v>35906</v>
      </c>
      <c r="H6343">
        <v>0.35</v>
      </c>
      <c r="I6343">
        <v>12567.1</v>
      </c>
      <c r="J6343" t="s">
        <v>81</v>
      </c>
      <c r="K6343">
        <v>5.7142888769811988E-2</v>
      </c>
      <c r="L6343">
        <v>5.7142999999999997</v>
      </c>
      <c r="M6343" t="s">
        <v>82</v>
      </c>
    </row>
    <row r="6344" spans="1:13">
      <c r="A6344" t="s">
        <v>3545</v>
      </c>
      <c r="B6344" t="s">
        <v>3546</v>
      </c>
      <c r="C6344" t="str">
        <f>TEXT(D6344, "mmm")</f>
        <v>May</v>
      </c>
      <c r="D6344" s="1">
        <v>45433</v>
      </c>
      <c r="E6344" t="s">
        <v>3633</v>
      </c>
      <c r="F6344" t="s">
        <v>80</v>
      </c>
      <c r="G6344">
        <v>138538</v>
      </c>
      <c r="H6344">
        <v>3.94</v>
      </c>
      <c r="I6344">
        <v>545839.72</v>
      </c>
      <c r="J6344" t="s">
        <v>86</v>
      </c>
      <c r="K6344">
        <v>1.7369650416853899E-2</v>
      </c>
      <c r="L6344">
        <v>1.7370000000000001</v>
      </c>
      <c r="M6344" t="s">
        <v>82</v>
      </c>
    </row>
    <row r="6345" spans="1:13">
      <c r="A6345" t="s">
        <v>846</v>
      </c>
      <c r="B6345" t="s">
        <v>847</v>
      </c>
      <c r="C6345" t="str">
        <f>TEXT(D6345, "mmm")</f>
        <v>May</v>
      </c>
      <c r="D6345" s="1">
        <v>45433</v>
      </c>
      <c r="E6345" t="s">
        <v>3883</v>
      </c>
      <c r="F6345" t="s">
        <v>80</v>
      </c>
      <c r="G6345">
        <v>1400</v>
      </c>
      <c r="H6345">
        <v>71.489999999999995</v>
      </c>
      <c r="I6345">
        <v>100086</v>
      </c>
      <c r="J6345" t="s">
        <v>81</v>
      </c>
      <c r="K6345">
        <v>4.0311127583478878E-3</v>
      </c>
      <c r="L6345">
        <v>0.40310000000000001</v>
      </c>
      <c r="M6345" t="s">
        <v>82</v>
      </c>
    </row>
    <row r="6346" spans="1:13">
      <c r="A6346" t="s">
        <v>3884</v>
      </c>
      <c r="B6346" t="s">
        <v>3885</v>
      </c>
      <c r="C6346" t="str">
        <f>TEXT(D6346, "mmm")</f>
        <v>May</v>
      </c>
      <c r="D6346" s="1">
        <v>45433</v>
      </c>
      <c r="E6346" t="s">
        <v>3886</v>
      </c>
      <c r="F6346" t="s">
        <v>80</v>
      </c>
      <c r="G6346">
        <v>110000</v>
      </c>
      <c r="H6346">
        <v>17.739999999999998</v>
      </c>
      <c r="I6346">
        <v>1951400</v>
      </c>
      <c r="J6346" t="s">
        <v>86</v>
      </c>
      <c r="K6346">
        <v>0.23861051603014699</v>
      </c>
      <c r="L6346">
        <v>23.8611</v>
      </c>
      <c r="M6346" t="s">
        <v>82</v>
      </c>
    </row>
    <row r="6347" spans="1:13">
      <c r="A6347" t="s">
        <v>617</v>
      </c>
      <c r="B6347" t="s">
        <v>618</v>
      </c>
      <c r="C6347" t="str">
        <f>TEXT(D6347, "mmm")</f>
        <v>May</v>
      </c>
      <c r="D6347" s="1">
        <v>45433</v>
      </c>
      <c r="E6347" t="s">
        <v>3509</v>
      </c>
      <c r="F6347" t="s">
        <v>80</v>
      </c>
      <c r="G6347">
        <v>986</v>
      </c>
      <c r="H6347">
        <v>49.96</v>
      </c>
      <c r="I6347">
        <v>49260.56</v>
      </c>
      <c r="J6347" t="s">
        <v>81</v>
      </c>
      <c r="K6347">
        <v>-2.8669372844932761E-2</v>
      </c>
      <c r="L6347">
        <v>-2.8668999999999998</v>
      </c>
      <c r="M6347" t="s">
        <v>82</v>
      </c>
    </row>
    <row r="6348" spans="1:13">
      <c r="A6348" t="s">
        <v>3887</v>
      </c>
      <c r="B6348" t="s">
        <v>3888</v>
      </c>
      <c r="C6348" t="str">
        <f>TEXT(D6348, "mmm")</f>
        <v>May</v>
      </c>
      <c r="D6348" s="1">
        <v>45433</v>
      </c>
      <c r="E6348" t="s">
        <v>3889</v>
      </c>
      <c r="F6348" t="s">
        <v>80</v>
      </c>
      <c r="G6348">
        <v>7500</v>
      </c>
      <c r="H6348">
        <v>21.5</v>
      </c>
      <c r="I6348">
        <v>161250</v>
      </c>
      <c r="J6348" t="s">
        <v>86</v>
      </c>
      <c r="K6348">
        <v>1.9506201204145372E-2</v>
      </c>
      <c r="L6348">
        <v>1.9505999999999999</v>
      </c>
      <c r="M6348" t="s">
        <v>82</v>
      </c>
    </row>
    <row r="6349" spans="1:13">
      <c r="A6349" t="s">
        <v>3890</v>
      </c>
      <c r="B6349" t="s">
        <v>3891</v>
      </c>
      <c r="C6349" t="str">
        <f>TEXT(D6349, "mmm")</f>
        <v>May</v>
      </c>
      <c r="D6349" s="1">
        <v>45433</v>
      </c>
      <c r="E6349" t="s">
        <v>3892</v>
      </c>
      <c r="F6349" t="s">
        <v>80</v>
      </c>
      <c r="G6349">
        <v>12891</v>
      </c>
      <c r="H6349">
        <v>5.55</v>
      </c>
      <c r="I6349">
        <v>71545.05</v>
      </c>
      <c r="J6349" t="s">
        <v>86</v>
      </c>
      <c r="K6349">
        <v>0.13297872655222981</v>
      </c>
      <c r="L6349">
        <v>13.2979</v>
      </c>
      <c r="M6349" t="s">
        <v>82</v>
      </c>
    </row>
    <row r="6350" spans="1:13">
      <c r="A6350" t="s">
        <v>1644</v>
      </c>
      <c r="B6350" t="s">
        <v>1645</v>
      </c>
      <c r="C6350" t="str">
        <f>TEXT(D6350, "mmm")</f>
        <v>May</v>
      </c>
      <c r="D6350" s="1">
        <v>45433</v>
      </c>
      <c r="E6350" t="s">
        <v>3816</v>
      </c>
      <c r="F6350" t="s">
        <v>222</v>
      </c>
      <c r="G6350">
        <v>16500</v>
      </c>
      <c r="H6350">
        <v>13.23</v>
      </c>
      <c r="I6350">
        <v>218295</v>
      </c>
      <c r="J6350" t="s">
        <v>86</v>
      </c>
      <c r="K6350">
        <v>-1.2762810539944771E-2</v>
      </c>
      <c r="L6350">
        <v>-1.2763</v>
      </c>
      <c r="M6350" t="s">
        <v>82</v>
      </c>
    </row>
    <row r="6351" spans="1:13">
      <c r="A6351" t="s">
        <v>1028</v>
      </c>
      <c r="B6351" t="s">
        <v>1029</v>
      </c>
      <c r="C6351" t="str">
        <f>TEXT(D6351, "mmm")</f>
        <v>May</v>
      </c>
      <c r="D6351" s="1">
        <v>45433</v>
      </c>
      <c r="E6351" t="s">
        <v>1236</v>
      </c>
      <c r="F6351" t="s">
        <v>80</v>
      </c>
      <c r="G6351">
        <v>8340</v>
      </c>
      <c r="H6351">
        <v>5.95</v>
      </c>
      <c r="I6351">
        <v>49623</v>
      </c>
      <c r="J6351" t="s">
        <v>86</v>
      </c>
      <c r="K6351">
        <v>-0.10016693622620119</v>
      </c>
      <c r="L6351">
        <v>-10.0167</v>
      </c>
      <c r="M6351" t="s">
        <v>82</v>
      </c>
    </row>
    <row r="6352" spans="1:13">
      <c r="A6352" t="s">
        <v>3893</v>
      </c>
      <c r="B6352" t="s">
        <v>3894</v>
      </c>
      <c r="C6352" t="str">
        <f>TEXT(D6352, "mmm")</f>
        <v>May</v>
      </c>
      <c r="D6352" s="1">
        <v>45433</v>
      </c>
      <c r="E6352" t="s">
        <v>3895</v>
      </c>
      <c r="F6352" t="s">
        <v>128</v>
      </c>
      <c r="G6352">
        <v>3773</v>
      </c>
      <c r="H6352">
        <v>2.7</v>
      </c>
      <c r="I6352">
        <v>10187.1</v>
      </c>
      <c r="J6352" t="s">
        <v>86</v>
      </c>
      <c r="K6352">
        <v>4.4444402058919197E-2</v>
      </c>
      <c r="L6352">
        <v>4.4443999999999999</v>
      </c>
      <c r="M6352" t="s">
        <v>82</v>
      </c>
    </row>
    <row r="6353" spans="1:13">
      <c r="A6353" t="s">
        <v>3420</v>
      </c>
      <c r="B6353" t="s">
        <v>3421</v>
      </c>
      <c r="C6353" t="str">
        <f>TEXT(D6353, "mmm")</f>
        <v>May</v>
      </c>
      <c r="D6353" s="1">
        <v>45433</v>
      </c>
      <c r="E6353" t="s">
        <v>3896</v>
      </c>
      <c r="F6353" t="s">
        <v>80</v>
      </c>
      <c r="G6353">
        <v>4232</v>
      </c>
      <c r="H6353">
        <v>19.25</v>
      </c>
      <c r="I6353">
        <v>81466</v>
      </c>
      <c r="J6353" t="s">
        <v>86</v>
      </c>
      <c r="K6353">
        <v>5.7142778320022902E-3</v>
      </c>
      <c r="L6353">
        <v>0.57140000000000002</v>
      </c>
      <c r="M6353" t="s">
        <v>82</v>
      </c>
    </row>
    <row r="6354" spans="1:13">
      <c r="A6354" t="s">
        <v>3827</v>
      </c>
      <c r="B6354" t="s">
        <v>3828</v>
      </c>
      <c r="C6354" t="str">
        <f>TEXT(D6354, "mmm")</f>
        <v>May</v>
      </c>
      <c r="D6354" s="1">
        <v>45433</v>
      </c>
      <c r="E6354" t="s">
        <v>3897</v>
      </c>
      <c r="F6354" t="s">
        <v>118</v>
      </c>
      <c r="G6354">
        <v>943</v>
      </c>
      <c r="H6354">
        <v>52.15</v>
      </c>
      <c r="I6354">
        <v>49177.45</v>
      </c>
      <c r="J6354" t="s">
        <v>81</v>
      </c>
      <c r="K6354">
        <v>4.1845726313245013E-2</v>
      </c>
      <c r="L6354">
        <v>4.1845999999999997</v>
      </c>
      <c r="M6354" t="s">
        <v>82</v>
      </c>
    </row>
    <row r="6355" spans="1:13">
      <c r="A6355" t="s">
        <v>1392</v>
      </c>
      <c r="B6355" t="s">
        <v>1393</v>
      </c>
      <c r="C6355" t="str">
        <f>TEXT(D6355, "mmm")</f>
        <v>May</v>
      </c>
      <c r="D6355" s="1">
        <v>45433</v>
      </c>
      <c r="E6355" t="s">
        <v>3898</v>
      </c>
      <c r="F6355" t="s">
        <v>251</v>
      </c>
      <c r="G6355">
        <v>24984</v>
      </c>
      <c r="H6355">
        <v>1.77</v>
      </c>
      <c r="I6355">
        <v>44221.68</v>
      </c>
      <c r="J6355" t="s">
        <v>86</v>
      </c>
      <c r="K6355">
        <v>-1.694913656104502E-2</v>
      </c>
      <c r="L6355">
        <v>-1.6949000000000001</v>
      </c>
      <c r="M6355" t="s">
        <v>82</v>
      </c>
    </row>
    <row r="6356" spans="1:13">
      <c r="A6356" t="s">
        <v>1742</v>
      </c>
      <c r="B6356" t="s">
        <v>1743</v>
      </c>
      <c r="C6356" t="str">
        <f>TEXT(D6356, "mmm")</f>
        <v>May</v>
      </c>
      <c r="D6356" s="1">
        <v>45433</v>
      </c>
      <c r="E6356" t="s">
        <v>110</v>
      </c>
      <c r="F6356" t="s">
        <v>101</v>
      </c>
      <c r="G6356">
        <v>2000</v>
      </c>
      <c r="H6356">
        <v>22.95</v>
      </c>
      <c r="I6356">
        <v>45900</v>
      </c>
      <c r="J6356" t="s">
        <v>81</v>
      </c>
      <c r="K6356">
        <v>6.8191868703253E-2</v>
      </c>
      <c r="L6356">
        <v>6.8192000000000004</v>
      </c>
      <c r="M6356" t="s">
        <v>82</v>
      </c>
    </row>
    <row r="6357" spans="1:13">
      <c r="A6357" t="s">
        <v>1742</v>
      </c>
      <c r="B6357" t="s">
        <v>1743</v>
      </c>
      <c r="C6357" t="str">
        <f>TEXT(D6357, "mmm")</f>
        <v>May</v>
      </c>
      <c r="D6357" s="1">
        <v>45433</v>
      </c>
      <c r="E6357" t="s">
        <v>111</v>
      </c>
      <c r="F6357" t="s">
        <v>101</v>
      </c>
      <c r="G6357">
        <v>2000</v>
      </c>
      <c r="H6357">
        <v>22.95</v>
      </c>
      <c r="I6357">
        <v>45900</v>
      </c>
      <c r="J6357" t="s">
        <v>81</v>
      </c>
      <c r="K6357">
        <v>6.8191868703253E-2</v>
      </c>
      <c r="L6357">
        <v>6.8192000000000004</v>
      </c>
      <c r="M6357" t="s">
        <v>82</v>
      </c>
    </row>
    <row r="6358" spans="1:13">
      <c r="A6358" t="s">
        <v>1742</v>
      </c>
      <c r="B6358" t="s">
        <v>1743</v>
      </c>
      <c r="C6358" t="str">
        <f>TEXT(D6358, "mmm")</f>
        <v>May</v>
      </c>
      <c r="D6358" s="1">
        <v>45433</v>
      </c>
      <c r="E6358" t="s">
        <v>109</v>
      </c>
      <c r="F6358" t="s">
        <v>101</v>
      </c>
      <c r="G6358">
        <v>2000</v>
      </c>
      <c r="H6358">
        <v>22.95</v>
      </c>
      <c r="I6358">
        <v>45900</v>
      </c>
      <c r="J6358" t="s">
        <v>81</v>
      </c>
      <c r="K6358">
        <v>6.8191868703253E-2</v>
      </c>
      <c r="L6358">
        <v>6.8192000000000004</v>
      </c>
      <c r="M6358" t="s">
        <v>82</v>
      </c>
    </row>
    <row r="6359" spans="1:13">
      <c r="A6359" t="s">
        <v>3807</v>
      </c>
      <c r="B6359" t="s">
        <v>3808</v>
      </c>
      <c r="C6359" t="str">
        <f>TEXT(D6359, "mmm")</f>
        <v>May</v>
      </c>
      <c r="D6359" s="1">
        <v>45433</v>
      </c>
      <c r="E6359" t="s">
        <v>3809</v>
      </c>
      <c r="F6359" t="s">
        <v>128</v>
      </c>
      <c r="G6359">
        <v>10000</v>
      </c>
      <c r="H6359">
        <v>1.56</v>
      </c>
      <c r="I6359">
        <v>15600</v>
      </c>
      <c r="J6359" t="s">
        <v>81</v>
      </c>
      <c r="K6359">
        <v>4.4871830140816638E-2</v>
      </c>
      <c r="L6359">
        <v>4.4871999999999996</v>
      </c>
      <c r="M6359" t="s">
        <v>82</v>
      </c>
    </row>
    <row r="6360" spans="1:13">
      <c r="A6360" t="s">
        <v>3899</v>
      </c>
      <c r="B6360" t="s">
        <v>3900</v>
      </c>
      <c r="C6360" t="str">
        <f>TEXT(D6360, "mmm")</f>
        <v>May</v>
      </c>
      <c r="D6360" s="1">
        <v>45433</v>
      </c>
      <c r="E6360" t="s">
        <v>3901</v>
      </c>
      <c r="F6360" t="s">
        <v>80</v>
      </c>
      <c r="G6360">
        <v>1000</v>
      </c>
      <c r="H6360">
        <v>369.98</v>
      </c>
      <c r="I6360">
        <v>369980</v>
      </c>
      <c r="J6360" t="s">
        <v>86</v>
      </c>
      <c r="K6360">
        <v>6.4391735213042534E-2</v>
      </c>
      <c r="L6360">
        <v>6.4391999999999996</v>
      </c>
      <c r="M6360" t="s">
        <v>82</v>
      </c>
    </row>
    <row r="6361" spans="1:13">
      <c r="A6361" t="s">
        <v>3902</v>
      </c>
      <c r="B6361" t="s">
        <v>3903</v>
      </c>
      <c r="C6361" t="str">
        <f>TEXT(D6361, "mmm")</f>
        <v>May</v>
      </c>
      <c r="D6361" s="1">
        <v>45433</v>
      </c>
      <c r="E6361" t="s">
        <v>3904</v>
      </c>
      <c r="F6361" t="s">
        <v>80</v>
      </c>
      <c r="G6361">
        <v>600</v>
      </c>
      <c r="H6361">
        <v>17.649999999999999</v>
      </c>
      <c r="I6361">
        <v>10590</v>
      </c>
      <c r="J6361" t="s">
        <v>81</v>
      </c>
      <c r="K6361">
        <v>-5.7241848810092311E-3</v>
      </c>
      <c r="L6361">
        <v>-0.57240000000000002</v>
      </c>
      <c r="M6361" t="s">
        <v>82</v>
      </c>
    </row>
    <row r="6362" spans="1:13">
      <c r="A6362" t="s">
        <v>3857</v>
      </c>
      <c r="B6362" t="s">
        <v>3858</v>
      </c>
      <c r="C6362" t="str">
        <f>TEXT(D6362, "mmm")</f>
        <v>May</v>
      </c>
      <c r="D6362" s="1">
        <v>45433</v>
      </c>
      <c r="E6362" t="s">
        <v>3859</v>
      </c>
      <c r="F6362" t="s">
        <v>80</v>
      </c>
      <c r="G6362">
        <v>2500</v>
      </c>
      <c r="H6362">
        <v>9.75</v>
      </c>
      <c r="I6362">
        <v>24375</v>
      </c>
      <c r="J6362" t="s">
        <v>81</v>
      </c>
      <c r="K6362">
        <v>-7.9959509382832805E-2</v>
      </c>
      <c r="L6362">
        <v>-7.9960000000000004</v>
      </c>
      <c r="M6362" t="s">
        <v>82</v>
      </c>
    </row>
    <row r="6363" spans="1:13">
      <c r="A6363" t="s">
        <v>3857</v>
      </c>
      <c r="B6363" t="s">
        <v>3858</v>
      </c>
      <c r="C6363" t="str">
        <f>TEXT(D6363, "mmm")</f>
        <v>May</v>
      </c>
      <c r="D6363" s="1">
        <v>45433</v>
      </c>
      <c r="E6363" t="s">
        <v>3859</v>
      </c>
      <c r="F6363" t="s">
        <v>80</v>
      </c>
      <c r="G6363">
        <v>6651</v>
      </c>
      <c r="H6363">
        <v>10</v>
      </c>
      <c r="I6363">
        <v>66510</v>
      </c>
      <c r="J6363" t="s">
        <v>86</v>
      </c>
      <c r="K6363">
        <v>-7.9959509382832805E-2</v>
      </c>
      <c r="L6363">
        <v>-7.9960000000000004</v>
      </c>
      <c r="M6363" t="s">
        <v>82</v>
      </c>
    </row>
    <row r="6364" spans="1:13">
      <c r="A6364" t="s">
        <v>3857</v>
      </c>
      <c r="B6364" t="s">
        <v>3858</v>
      </c>
      <c r="C6364" t="str">
        <f>TEXT(D6364, "mmm")</f>
        <v>May</v>
      </c>
      <c r="D6364" s="1">
        <v>45433</v>
      </c>
      <c r="E6364" t="s">
        <v>3065</v>
      </c>
      <c r="F6364" t="s">
        <v>80</v>
      </c>
      <c r="G6364">
        <v>1422</v>
      </c>
      <c r="H6364">
        <v>9.5</v>
      </c>
      <c r="I6364">
        <v>13509</v>
      </c>
      <c r="J6364" t="s">
        <v>81</v>
      </c>
      <c r="K6364">
        <v>-7.9959509382832805E-2</v>
      </c>
      <c r="L6364">
        <v>-7.9960000000000004</v>
      </c>
      <c r="M6364" t="s">
        <v>82</v>
      </c>
    </row>
    <row r="6365" spans="1:13">
      <c r="A6365" t="s">
        <v>913</v>
      </c>
      <c r="B6365" t="s">
        <v>914</v>
      </c>
      <c r="C6365" t="str">
        <f>TEXT(D6365, "mmm")</f>
        <v>May</v>
      </c>
      <c r="D6365" s="1">
        <v>45433</v>
      </c>
      <c r="E6365" t="s">
        <v>915</v>
      </c>
      <c r="F6365" t="s">
        <v>217</v>
      </c>
      <c r="G6365">
        <v>20000</v>
      </c>
      <c r="H6365">
        <v>0.9</v>
      </c>
      <c r="I6365">
        <v>18000</v>
      </c>
      <c r="J6365" t="s">
        <v>81</v>
      </c>
      <c r="K6365">
        <v>0.17391306882995239</v>
      </c>
      <c r="L6365">
        <v>17.391300000000001</v>
      </c>
      <c r="M6365" t="s">
        <v>82</v>
      </c>
    </row>
    <row r="6366" spans="1:13">
      <c r="A6366" t="s">
        <v>737</v>
      </c>
      <c r="B6366" t="s">
        <v>738</v>
      </c>
      <c r="C6366" t="str">
        <f>TEXT(D6366, "mmm")</f>
        <v>May</v>
      </c>
      <c r="D6366" s="1">
        <v>45433</v>
      </c>
      <c r="E6366" t="s">
        <v>739</v>
      </c>
      <c r="F6366" t="s">
        <v>251</v>
      </c>
      <c r="G6366">
        <v>1000</v>
      </c>
      <c r="H6366">
        <v>31</v>
      </c>
      <c r="I6366">
        <v>31000</v>
      </c>
      <c r="J6366" t="s">
        <v>81</v>
      </c>
      <c r="K6366">
        <v>-2.840541999490798E-2</v>
      </c>
      <c r="L6366">
        <v>-2.8405</v>
      </c>
      <c r="M6366" t="s">
        <v>82</v>
      </c>
    </row>
    <row r="6367" spans="1:13">
      <c r="A6367" t="s">
        <v>3905</v>
      </c>
      <c r="B6367" t="s">
        <v>3906</v>
      </c>
      <c r="C6367" t="str">
        <f>TEXT(D6367, "mmm")</f>
        <v>May</v>
      </c>
      <c r="D6367" s="1">
        <v>45433</v>
      </c>
      <c r="E6367" t="s">
        <v>3907</v>
      </c>
      <c r="F6367" t="s">
        <v>80</v>
      </c>
      <c r="G6367">
        <v>80000</v>
      </c>
      <c r="H6367">
        <v>2.27</v>
      </c>
      <c r="I6367">
        <v>181600</v>
      </c>
      <c r="J6367" t="s">
        <v>86</v>
      </c>
      <c r="K6367">
        <v>0.1148936135674989</v>
      </c>
      <c r="L6367">
        <v>11.4894</v>
      </c>
      <c r="M6367" t="s">
        <v>82</v>
      </c>
    </row>
    <row r="6368" spans="1:13">
      <c r="A6368" t="s">
        <v>3774</v>
      </c>
      <c r="B6368" t="s">
        <v>3775</v>
      </c>
      <c r="C6368" t="str">
        <f>TEXT(D6368, "mmm")</f>
        <v>May</v>
      </c>
      <c r="D6368" s="1">
        <v>45433</v>
      </c>
      <c r="E6368" t="s">
        <v>3776</v>
      </c>
      <c r="F6368" t="s">
        <v>251</v>
      </c>
      <c r="G6368">
        <v>41490</v>
      </c>
      <c r="H6368">
        <v>1.17</v>
      </c>
      <c r="I6368">
        <v>48543.3</v>
      </c>
      <c r="J6368" t="s">
        <v>86</v>
      </c>
      <c r="K6368">
        <v>-4.3478220306857107E-2</v>
      </c>
      <c r="L6368">
        <v>-4.3478000000000003</v>
      </c>
      <c r="M6368" t="s">
        <v>82</v>
      </c>
    </row>
    <row r="6369" spans="1:13">
      <c r="A6369" t="s">
        <v>3598</v>
      </c>
      <c r="B6369" t="s">
        <v>3599</v>
      </c>
      <c r="C6369" t="str">
        <f>TEXT(D6369, "mmm")</f>
        <v>May</v>
      </c>
      <c r="D6369" s="1">
        <v>45433</v>
      </c>
      <c r="E6369" t="s">
        <v>3600</v>
      </c>
      <c r="F6369" t="s">
        <v>222</v>
      </c>
      <c r="G6369">
        <v>10000</v>
      </c>
      <c r="H6369">
        <v>45.37</v>
      </c>
      <c r="I6369">
        <v>453700</v>
      </c>
      <c r="J6369" t="s">
        <v>86</v>
      </c>
      <c r="K6369">
        <v>0.1193322600999045</v>
      </c>
      <c r="L6369">
        <v>11.933199999999999</v>
      </c>
      <c r="M6369" t="s">
        <v>82</v>
      </c>
    </row>
    <row r="6370" spans="1:13">
      <c r="A6370" t="s">
        <v>2174</v>
      </c>
      <c r="B6370" t="s">
        <v>2175</v>
      </c>
      <c r="C6370" t="str">
        <f>TEXT(D6370, "mmm")</f>
        <v>May</v>
      </c>
      <c r="D6370" s="1">
        <v>45433</v>
      </c>
      <c r="E6370" t="s">
        <v>2552</v>
      </c>
      <c r="F6370" t="s">
        <v>101</v>
      </c>
      <c r="G6370">
        <v>6122</v>
      </c>
      <c r="H6370">
        <v>7</v>
      </c>
      <c r="I6370">
        <v>42854</v>
      </c>
      <c r="J6370" t="s">
        <v>81</v>
      </c>
      <c r="K6370">
        <v>0.15202233486604011</v>
      </c>
      <c r="L6370">
        <v>15.202199999999999</v>
      </c>
      <c r="M6370" t="s">
        <v>82</v>
      </c>
    </row>
    <row r="6371" spans="1:13">
      <c r="A6371" t="s">
        <v>2174</v>
      </c>
      <c r="B6371" t="s">
        <v>2175</v>
      </c>
      <c r="C6371" t="str">
        <f>TEXT(D6371, "mmm")</f>
        <v>May</v>
      </c>
      <c r="D6371" s="1">
        <v>45433</v>
      </c>
      <c r="E6371" t="s">
        <v>2549</v>
      </c>
      <c r="F6371" t="s">
        <v>101</v>
      </c>
      <c r="G6371">
        <v>6122</v>
      </c>
      <c r="H6371">
        <v>7</v>
      </c>
      <c r="I6371">
        <v>42854</v>
      </c>
      <c r="J6371" t="s">
        <v>81</v>
      </c>
      <c r="K6371">
        <v>0.15202233486604011</v>
      </c>
      <c r="L6371">
        <v>15.202199999999999</v>
      </c>
      <c r="M6371" t="s">
        <v>82</v>
      </c>
    </row>
    <row r="6372" spans="1:13">
      <c r="A6372" t="s">
        <v>2174</v>
      </c>
      <c r="B6372" t="s">
        <v>2175</v>
      </c>
      <c r="C6372" t="str">
        <f>TEXT(D6372, "mmm")</f>
        <v>May</v>
      </c>
      <c r="D6372" s="1">
        <v>45433</v>
      </c>
      <c r="E6372" t="s">
        <v>2551</v>
      </c>
      <c r="F6372" t="s">
        <v>101</v>
      </c>
      <c r="G6372">
        <v>6122</v>
      </c>
      <c r="H6372">
        <v>7</v>
      </c>
      <c r="I6372">
        <v>42854</v>
      </c>
      <c r="J6372" t="s">
        <v>81</v>
      </c>
      <c r="K6372">
        <v>0.15202233486604011</v>
      </c>
      <c r="L6372">
        <v>15.202199999999999</v>
      </c>
      <c r="M6372" t="s">
        <v>82</v>
      </c>
    </row>
    <row r="6373" spans="1:13">
      <c r="A6373" t="s">
        <v>2174</v>
      </c>
      <c r="B6373" t="s">
        <v>2175</v>
      </c>
      <c r="C6373" t="str">
        <f>TEXT(D6373, "mmm")</f>
        <v>May</v>
      </c>
      <c r="D6373" s="1">
        <v>45433</v>
      </c>
      <c r="E6373" t="s">
        <v>2550</v>
      </c>
      <c r="F6373" t="s">
        <v>101</v>
      </c>
      <c r="G6373">
        <v>6122</v>
      </c>
      <c r="H6373">
        <v>7</v>
      </c>
      <c r="I6373">
        <v>42854</v>
      </c>
      <c r="J6373" t="s">
        <v>81</v>
      </c>
      <c r="K6373">
        <v>0.15202233486604011</v>
      </c>
      <c r="L6373">
        <v>15.202199999999999</v>
      </c>
      <c r="M6373" t="s">
        <v>82</v>
      </c>
    </row>
    <row r="6374" spans="1:13">
      <c r="A6374" t="s">
        <v>3908</v>
      </c>
      <c r="B6374" t="s">
        <v>3909</v>
      </c>
      <c r="C6374" t="str">
        <f>TEXT(D6374, "mmm")</f>
        <v>May</v>
      </c>
      <c r="D6374" s="1">
        <v>45433</v>
      </c>
      <c r="E6374" t="s">
        <v>3910</v>
      </c>
      <c r="F6374" t="s">
        <v>80</v>
      </c>
      <c r="G6374">
        <v>36350</v>
      </c>
      <c r="H6374">
        <v>27.4</v>
      </c>
      <c r="I6374">
        <v>995990</v>
      </c>
      <c r="J6374" t="s">
        <v>81</v>
      </c>
      <c r="K6374">
        <v>0.1599708255065044</v>
      </c>
      <c r="L6374">
        <v>15.9971</v>
      </c>
      <c r="M6374" t="s">
        <v>82</v>
      </c>
    </row>
    <row r="6375" spans="1:13">
      <c r="A6375" t="s">
        <v>3911</v>
      </c>
      <c r="B6375" t="s">
        <v>3912</v>
      </c>
      <c r="C6375" t="str">
        <f>TEXT(D6375, "mmm")</f>
        <v>May</v>
      </c>
      <c r="D6375" s="1">
        <v>45433</v>
      </c>
      <c r="E6375" t="s">
        <v>3913</v>
      </c>
      <c r="F6375" t="s">
        <v>217</v>
      </c>
      <c r="G6375">
        <v>20000</v>
      </c>
      <c r="H6375">
        <v>1.55</v>
      </c>
      <c r="I6375">
        <v>31000</v>
      </c>
      <c r="J6375" t="s">
        <v>86</v>
      </c>
      <c r="K6375">
        <v>0.50632909762453826</v>
      </c>
      <c r="L6375">
        <v>50.632899999999999</v>
      </c>
      <c r="M6375" t="s">
        <v>82</v>
      </c>
    </row>
    <row r="6376" spans="1:13">
      <c r="A6376" t="s">
        <v>3914</v>
      </c>
      <c r="B6376" t="s">
        <v>3915</v>
      </c>
      <c r="C6376" t="str">
        <f>TEXT(D6376, "mmm")</f>
        <v>May</v>
      </c>
      <c r="D6376" s="1">
        <v>45433</v>
      </c>
      <c r="E6376" t="s">
        <v>3916</v>
      </c>
      <c r="F6376" t="s">
        <v>118</v>
      </c>
      <c r="G6376">
        <v>28000</v>
      </c>
      <c r="H6376">
        <v>40.03</v>
      </c>
      <c r="I6376">
        <v>1120840</v>
      </c>
      <c r="J6376" t="s">
        <v>86</v>
      </c>
      <c r="K6376">
        <v>-6.6165474769056765E-2</v>
      </c>
      <c r="L6376">
        <v>-6.6165000000000003</v>
      </c>
      <c r="M6376" t="s">
        <v>82</v>
      </c>
    </row>
    <row r="6377" spans="1:13">
      <c r="A6377" t="s">
        <v>1392</v>
      </c>
      <c r="B6377" t="s">
        <v>1393</v>
      </c>
      <c r="C6377" t="str">
        <f>TEXT(D6377, "mmm")</f>
        <v>May</v>
      </c>
      <c r="D6377" s="1">
        <v>45433</v>
      </c>
      <c r="E6377" t="s">
        <v>1397</v>
      </c>
      <c r="F6377" t="s">
        <v>101</v>
      </c>
      <c r="G6377">
        <v>24984</v>
      </c>
      <c r="H6377">
        <v>1.77</v>
      </c>
      <c r="I6377">
        <v>44221.68</v>
      </c>
      <c r="J6377" t="s">
        <v>86</v>
      </c>
      <c r="K6377">
        <v>-1.694913656104502E-2</v>
      </c>
      <c r="L6377">
        <v>-1.6949000000000001</v>
      </c>
      <c r="M6377" t="s">
        <v>82</v>
      </c>
    </row>
    <row r="6378" spans="1:13">
      <c r="A6378" t="s">
        <v>1392</v>
      </c>
      <c r="B6378" t="s">
        <v>1393</v>
      </c>
      <c r="C6378" t="str">
        <f>TEXT(D6378, "mmm")</f>
        <v>May</v>
      </c>
      <c r="D6378" s="1">
        <v>45433</v>
      </c>
      <c r="E6378" t="s">
        <v>1394</v>
      </c>
      <c r="F6378" t="s">
        <v>217</v>
      </c>
      <c r="G6378">
        <v>24984</v>
      </c>
      <c r="H6378">
        <v>1.77</v>
      </c>
      <c r="I6378">
        <v>44221.68</v>
      </c>
      <c r="J6378" t="s">
        <v>86</v>
      </c>
      <c r="K6378">
        <v>-1.694913656104502E-2</v>
      </c>
      <c r="L6378">
        <v>-1.6949000000000001</v>
      </c>
      <c r="M6378" t="s">
        <v>82</v>
      </c>
    </row>
    <row r="6379" spans="1:13">
      <c r="A6379" t="s">
        <v>1392</v>
      </c>
      <c r="B6379" t="s">
        <v>1393</v>
      </c>
      <c r="C6379" t="str">
        <f>TEXT(D6379, "mmm")</f>
        <v>May</v>
      </c>
      <c r="D6379" s="1">
        <v>45433</v>
      </c>
      <c r="E6379" t="s">
        <v>1396</v>
      </c>
      <c r="F6379" t="s">
        <v>101</v>
      </c>
      <c r="G6379">
        <v>24984</v>
      </c>
      <c r="H6379">
        <v>1.77</v>
      </c>
      <c r="I6379">
        <v>44221.68</v>
      </c>
      <c r="J6379" t="s">
        <v>86</v>
      </c>
      <c r="K6379">
        <v>-1.694913656104502E-2</v>
      </c>
      <c r="L6379">
        <v>-1.6949000000000001</v>
      </c>
      <c r="M6379" t="s">
        <v>82</v>
      </c>
    </row>
    <row r="6380" spans="1:13">
      <c r="A6380" t="s">
        <v>1392</v>
      </c>
      <c r="B6380" t="s">
        <v>1393</v>
      </c>
      <c r="C6380" t="str">
        <f>TEXT(D6380, "mmm")</f>
        <v>May</v>
      </c>
      <c r="D6380" s="1">
        <v>45433</v>
      </c>
      <c r="E6380" t="s">
        <v>1395</v>
      </c>
      <c r="F6380" t="s">
        <v>101</v>
      </c>
      <c r="G6380">
        <v>24984</v>
      </c>
      <c r="H6380">
        <v>1.77</v>
      </c>
      <c r="I6380">
        <v>44221.68</v>
      </c>
      <c r="J6380" t="s">
        <v>86</v>
      </c>
      <c r="K6380">
        <v>-1.694913656104502E-2</v>
      </c>
      <c r="L6380">
        <v>-1.6949000000000001</v>
      </c>
      <c r="M6380" t="s">
        <v>82</v>
      </c>
    </row>
    <row r="6381" spans="1:13">
      <c r="A6381" t="s">
        <v>513</v>
      </c>
      <c r="B6381" t="s">
        <v>514</v>
      </c>
      <c r="C6381" t="str">
        <f>TEXT(D6381, "mmm")</f>
        <v>May</v>
      </c>
      <c r="D6381" s="1">
        <v>45433</v>
      </c>
      <c r="E6381" t="s">
        <v>515</v>
      </c>
      <c r="F6381" t="s">
        <v>222</v>
      </c>
      <c r="G6381">
        <v>1000</v>
      </c>
      <c r="H6381">
        <v>31.91</v>
      </c>
      <c r="I6381">
        <v>31910</v>
      </c>
      <c r="J6381" t="s">
        <v>81</v>
      </c>
      <c r="K6381">
        <v>1.765443592993399E-2</v>
      </c>
      <c r="L6381">
        <v>1.7654000000000001</v>
      </c>
      <c r="M6381" t="s">
        <v>82</v>
      </c>
    </row>
    <row r="6382" spans="1:13">
      <c r="A6382" t="s">
        <v>513</v>
      </c>
      <c r="B6382" t="s">
        <v>514</v>
      </c>
      <c r="C6382" t="str">
        <f>TEXT(D6382, "mmm")</f>
        <v>May</v>
      </c>
      <c r="D6382" s="1">
        <v>45433</v>
      </c>
      <c r="E6382" t="s">
        <v>515</v>
      </c>
      <c r="F6382" t="s">
        <v>222</v>
      </c>
      <c r="G6382">
        <v>1000</v>
      </c>
      <c r="H6382">
        <v>31.93</v>
      </c>
      <c r="I6382">
        <v>31930</v>
      </c>
      <c r="J6382" t="s">
        <v>81</v>
      </c>
      <c r="K6382">
        <v>1.765443592993399E-2</v>
      </c>
      <c r="L6382">
        <v>1.7654000000000001</v>
      </c>
      <c r="M6382" t="s">
        <v>82</v>
      </c>
    </row>
    <row r="6383" spans="1:13">
      <c r="A6383" t="s">
        <v>513</v>
      </c>
      <c r="B6383" t="s">
        <v>514</v>
      </c>
      <c r="C6383" t="str">
        <f>TEXT(D6383, "mmm")</f>
        <v>May</v>
      </c>
      <c r="D6383" s="1">
        <v>45433</v>
      </c>
      <c r="E6383" t="s">
        <v>515</v>
      </c>
      <c r="F6383" t="s">
        <v>222</v>
      </c>
      <c r="G6383">
        <v>1000</v>
      </c>
      <c r="H6383">
        <v>31.98</v>
      </c>
      <c r="I6383">
        <v>31980</v>
      </c>
      <c r="J6383" t="s">
        <v>81</v>
      </c>
      <c r="K6383">
        <v>1.765443592993399E-2</v>
      </c>
      <c r="L6383">
        <v>1.7654000000000001</v>
      </c>
      <c r="M6383" t="s">
        <v>82</v>
      </c>
    </row>
    <row r="6384" spans="1:13">
      <c r="A6384" t="s">
        <v>513</v>
      </c>
      <c r="B6384" t="s">
        <v>514</v>
      </c>
      <c r="C6384" t="str">
        <f>TEXT(D6384, "mmm")</f>
        <v>May</v>
      </c>
      <c r="D6384" s="1">
        <v>45433</v>
      </c>
      <c r="E6384" t="s">
        <v>515</v>
      </c>
      <c r="F6384" t="s">
        <v>222</v>
      </c>
      <c r="G6384">
        <v>1000</v>
      </c>
      <c r="H6384">
        <v>31.99</v>
      </c>
      <c r="I6384">
        <v>31990</v>
      </c>
      <c r="J6384" t="s">
        <v>81</v>
      </c>
      <c r="K6384">
        <v>1.765443592993399E-2</v>
      </c>
      <c r="L6384">
        <v>1.7654000000000001</v>
      </c>
      <c r="M6384" t="s">
        <v>82</v>
      </c>
    </row>
    <row r="6385" spans="1:13">
      <c r="A6385" t="s">
        <v>513</v>
      </c>
      <c r="B6385" t="s">
        <v>514</v>
      </c>
      <c r="C6385" t="str">
        <f>TEXT(D6385, "mmm")</f>
        <v>May</v>
      </c>
      <c r="D6385" s="1">
        <v>45433</v>
      </c>
      <c r="E6385" t="s">
        <v>515</v>
      </c>
      <c r="F6385" t="s">
        <v>222</v>
      </c>
      <c r="G6385">
        <v>2000</v>
      </c>
      <c r="H6385">
        <v>31.73</v>
      </c>
      <c r="I6385">
        <v>63460</v>
      </c>
      <c r="J6385" t="s">
        <v>81</v>
      </c>
      <c r="K6385">
        <v>1.765443592993399E-2</v>
      </c>
      <c r="L6385">
        <v>1.7654000000000001</v>
      </c>
      <c r="M6385" t="s">
        <v>82</v>
      </c>
    </row>
    <row r="6386" spans="1:13">
      <c r="A6386" t="s">
        <v>1854</v>
      </c>
      <c r="B6386" t="s">
        <v>1855</v>
      </c>
      <c r="C6386" t="str">
        <f>TEXT(D6386, "mmm")</f>
        <v>May</v>
      </c>
      <c r="D6386" s="1">
        <v>45433</v>
      </c>
      <c r="E6386" t="s">
        <v>1860</v>
      </c>
      <c r="F6386" t="s">
        <v>80</v>
      </c>
      <c r="G6386">
        <v>350000</v>
      </c>
      <c r="H6386">
        <v>2.56</v>
      </c>
      <c r="I6386">
        <v>896000</v>
      </c>
      <c r="J6386" t="s">
        <v>81</v>
      </c>
      <c r="K6386">
        <v>-3.8759654104533192E-3</v>
      </c>
      <c r="L6386">
        <v>-0.3876</v>
      </c>
      <c r="M6386" t="s">
        <v>82</v>
      </c>
    </row>
    <row r="6387" spans="1:13">
      <c r="A6387" t="s">
        <v>1854</v>
      </c>
      <c r="B6387" t="s">
        <v>1855</v>
      </c>
      <c r="C6387" t="str">
        <f>TEXT(D6387, "mmm")</f>
        <v>May</v>
      </c>
      <c r="D6387" s="1">
        <v>45433</v>
      </c>
      <c r="E6387" t="s">
        <v>1866</v>
      </c>
      <c r="F6387" t="s">
        <v>251</v>
      </c>
      <c r="G6387">
        <v>350000</v>
      </c>
      <c r="H6387">
        <v>2.56</v>
      </c>
      <c r="I6387">
        <v>896000</v>
      </c>
      <c r="J6387" t="s">
        <v>81</v>
      </c>
      <c r="K6387">
        <v>-3.8759654104533192E-3</v>
      </c>
      <c r="L6387">
        <v>-0.3876</v>
      </c>
      <c r="M6387" t="s">
        <v>82</v>
      </c>
    </row>
    <row r="6388" spans="1:13">
      <c r="A6388" t="s">
        <v>1854</v>
      </c>
      <c r="B6388" t="s">
        <v>1855</v>
      </c>
      <c r="C6388" t="str">
        <f>TEXT(D6388, "mmm")</f>
        <v>May</v>
      </c>
      <c r="D6388" s="1">
        <v>45433</v>
      </c>
      <c r="E6388" t="s">
        <v>1856</v>
      </c>
      <c r="F6388" t="s">
        <v>80</v>
      </c>
      <c r="G6388">
        <v>350000</v>
      </c>
      <c r="H6388">
        <v>2.56</v>
      </c>
      <c r="I6388">
        <v>896000</v>
      </c>
      <c r="J6388" t="s">
        <v>81</v>
      </c>
      <c r="K6388">
        <v>-3.8759654104533192E-3</v>
      </c>
      <c r="L6388">
        <v>-0.3876</v>
      </c>
      <c r="M6388" t="s">
        <v>82</v>
      </c>
    </row>
    <row r="6389" spans="1:13">
      <c r="A6389" t="s">
        <v>1854</v>
      </c>
      <c r="B6389" t="s">
        <v>1855</v>
      </c>
      <c r="C6389" t="str">
        <f>TEXT(D6389, "mmm")</f>
        <v>May</v>
      </c>
      <c r="D6389" s="1">
        <v>45433</v>
      </c>
      <c r="E6389" t="s">
        <v>1859</v>
      </c>
      <c r="F6389" t="s">
        <v>80</v>
      </c>
      <c r="G6389">
        <v>350000</v>
      </c>
      <c r="H6389">
        <v>2.56</v>
      </c>
      <c r="I6389">
        <v>896000</v>
      </c>
      <c r="J6389" t="s">
        <v>81</v>
      </c>
      <c r="K6389">
        <v>-3.8759654104533192E-3</v>
      </c>
      <c r="L6389">
        <v>-0.3876</v>
      </c>
      <c r="M6389" t="s">
        <v>82</v>
      </c>
    </row>
    <row r="6390" spans="1:13">
      <c r="A6390" t="s">
        <v>1854</v>
      </c>
      <c r="B6390" t="s">
        <v>1855</v>
      </c>
      <c r="C6390" t="str">
        <f>TEXT(D6390, "mmm")</f>
        <v>May</v>
      </c>
      <c r="D6390" s="1">
        <v>45433</v>
      </c>
      <c r="E6390" t="s">
        <v>1867</v>
      </c>
      <c r="F6390" t="s">
        <v>80</v>
      </c>
      <c r="G6390">
        <v>350000</v>
      </c>
      <c r="H6390">
        <v>2.56</v>
      </c>
      <c r="I6390">
        <v>896000</v>
      </c>
      <c r="J6390" t="s">
        <v>81</v>
      </c>
      <c r="K6390">
        <v>-3.8759654104533192E-3</v>
      </c>
      <c r="L6390">
        <v>-0.3876</v>
      </c>
      <c r="M6390" t="s">
        <v>82</v>
      </c>
    </row>
    <row r="6391" spans="1:13">
      <c r="A6391" t="s">
        <v>1854</v>
      </c>
      <c r="B6391" t="s">
        <v>1855</v>
      </c>
      <c r="C6391" t="str">
        <f>TEXT(D6391, "mmm")</f>
        <v>May</v>
      </c>
      <c r="D6391" s="1">
        <v>45433</v>
      </c>
      <c r="E6391" t="s">
        <v>1861</v>
      </c>
      <c r="F6391" t="s">
        <v>80</v>
      </c>
      <c r="G6391">
        <v>350000</v>
      </c>
      <c r="H6391">
        <v>2.56</v>
      </c>
      <c r="I6391">
        <v>896000</v>
      </c>
      <c r="J6391" t="s">
        <v>81</v>
      </c>
      <c r="K6391">
        <v>-3.8759654104533192E-3</v>
      </c>
      <c r="L6391">
        <v>-0.3876</v>
      </c>
      <c r="M6391" t="s">
        <v>82</v>
      </c>
    </row>
    <row r="6392" spans="1:13">
      <c r="A6392" t="s">
        <v>1854</v>
      </c>
      <c r="B6392" t="s">
        <v>1855</v>
      </c>
      <c r="C6392" t="str">
        <f>TEXT(D6392, "mmm")</f>
        <v>May</v>
      </c>
      <c r="D6392" s="1">
        <v>45433</v>
      </c>
      <c r="E6392" t="s">
        <v>1857</v>
      </c>
      <c r="F6392" t="s">
        <v>251</v>
      </c>
      <c r="G6392">
        <v>350000</v>
      </c>
      <c r="H6392">
        <v>2.56</v>
      </c>
      <c r="I6392">
        <v>896000</v>
      </c>
      <c r="J6392" t="s">
        <v>81</v>
      </c>
      <c r="K6392">
        <v>-3.8759654104533192E-3</v>
      </c>
      <c r="L6392">
        <v>-0.3876</v>
      </c>
      <c r="M6392" t="s">
        <v>82</v>
      </c>
    </row>
    <row r="6393" spans="1:13">
      <c r="A6393" t="s">
        <v>1854</v>
      </c>
      <c r="B6393" t="s">
        <v>1855</v>
      </c>
      <c r="C6393" t="str">
        <f>TEXT(D6393, "mmm")</f>
        <v>May</v>
      </c>
      <c r="D6393" s="1">
        <v>45433</v>
      </c>
      <c r="E6393" t="s">
        <v>1865</v>
      </c>
      <c r="F6393" t="s">
        <v>251</v>
      </c>
      <c r="G6393">
        <v>350000</v>
      </c>
      <c r="H6393">
        <v>2.56</v>
      </c>
      <c r="I6393">
        <v>896000</v>
      </c>
      <c r="J6393" t="s">
        <v>81</v>
      </c>
      <c r="K6393">
        <v>-3.8759654104533192E-3</v>
      </c>
      <c r="L6393">
        <v>-0.3876</v>
      </c>
      <c r="M6393" t="s">
        <v>82</v>
      </c>
    </row>
    <row r="6394" spans="1:13">
      <c r="A6394" t="s">
        <v>1854</v>
      </c>
      <c r="B6394" t="s">
        <v>1855</v>
      </c>
      <c r="C6394" t="str">
        <f>TEXT(D6394, "mmm")</f>
        <v>May</v>
      </c>
      <c r="D6394" s="1">
        <v>45433</v>
      </c>
      <c r="E6394" t="s">
        <v>1858</v>
      </c>
      <c r="F6394" t="s">
        <v>251</v>
      </c>
      <c r="G6394">
        <v>350000</v>
      </c>
      <c r="H6394">
        <v>2.56</v>
      </c>
      <c r="I6394">
        <v>896000</v>
      </c>
      <c r="J6394" t="s">
        <v>81</v>
      </c>
      <c r="K6394">
        <v>-3.8759654104533192E-3</v>
      </c>
      <c r="L6394">
        <v>-0.3876</v>
      </c>
      <c r="M6394" t="s">
        <v>82</v>
      </c>
    </row>
    <row r="6395" spans="1:13">
      <c r="A6395" t="s">
        <v>2186</v>
      </c>
      <c r="B6395" t="s">
        <v>2187</v>
      </c>
      <c r="C6395" t="str">
        <f>TEXT(D6395, "mmm")</f>
        <v>May</v>
      </c>
      <c r="D6395" s="1">
        <v>45433</v>
      </c>
      <c r="E6395" t="s">
        <v>3917</v>
      </c>
      <c r="F6395" t="s">
        <v>80</v>
      </c>
      <c r="G6395">
        <v>2000</v>
      </c>
      <c r="H6395">
        <v>7.61</v>
      </c>
      <c r="I6395">
        <v>15220</v>
      </c>
      <c r="J6395" t="s">
        <v>81</v>
      </c>
      <c r="K6395">
        <v>-3.594772443649541E-2</v>
      </c>
      <c r="L6395">
        <v>-3.5948000000000002</v>
      </c>
      <c r="M6395" t="s">
        <v>82</v>
      </c>
    </row>
    <row r="6396" spans="1:13">
      <c r="A6396" t="s">
        <v>1986</v>
      </c>
      <c r="B6396" t="s">
        <v>1987</v>
      </c>
      <c r="C6396" t="str">
        <f>TEXT(D6396, "mmm")</f>
        <v>May</v>
      </c>
      <c r="D6396" s="1">
        <v>45433</v>
      </c>
      <c r="E6396" t="s">
        <v>1988</v>
      </c>
      <c r="F6396" t="s">
        <v>80</v>
      </c>
      <c r="G6396">
        <v>4000</v>
      </c>
      <c r="H6396">
        <v>24.5</v>
      </c>
      <c r="I6396">
        <v>98000</v>
      </c>
      <c r="J6396" t="s">
        <v>81</v>
      </c>
      <c r="K6396">
        <v>-3.2130087082838377E-2</v>
      </c>
      <c r="L6396">
        <v>-3.2130000000000001</v>
      </c>
      <c r="M6396" t="s">
        <v>82</v>
      </c>
    </row>
    <row r="6397" spans="1:13">
      <c r="A6397" t="s">
        <v>1986</v>
      </c>
      <c r="B6397" t="s">
        <v>1987</v>
      </c>
      <c r="C6397" t="str">
        <f>TEXT(D6397, "mmm")</f>
        <v>May</v>
      </c>
      <c r="D6397" s="1">
        <v>45433</v>
      </c>
      <c r="E6397" t="s">
        <v>1988</v>
      </c>
      <c r="F6397" t="s">
        <v>80</v>
      </c>
      <c r="G6397">
        <v>4000</v>
      </c>
      <c r="H6397">
        <v>24.5</v>
      </c>
      <c r="I6397">
        <v>98000</v>
      </c>
      <c r="J6397" t="s">
        <v>81</v>
      </c>
      <c r="K6397">
        <v>-3.2130087082838377E-2</v>
      </c>
      <c r="L6397">
        <v>-3.2130000000000001</v>
      </c>
      <c r="M6397" t="s">
        <v>82</v>
      </c>
    </row>
    <row r="6398" spans="1:13">
      <c r="A6398" t="s">
        <v>617</v>
      </c>
      <c r="B6398" t="s">
        <v>618</v>
      </c>
      <c r="C6398" t="str">
        <f>TEXT(D6398, "mmm")</f>
        <v>May</v>
      </c>
      <c r="D6398" s="1">
        <v>45433</v>
      </c>
      <c r="E6398" t="s">
        <v>3509</v>
      </c>
      <c r="F6398" t="s">
        <v>80</v>
      </c>
      <c r="G6398">
        <v>1518</v>
      </c>
      <c r="H6398">
        <v>49.85</v>
      </c>
      <c r="I6398">
        <v>75672.3</v>
      </c>
      <c r="J6398" t="s">
        <v>81</v>
      </c>
      <c r="K6398">
        <v>-2.8669372844932761E-2</v>
      </c>
      <c r="L6398">
        <v>-2.8668999999999998</v>
      </c>
      <c r="M6398" t="s">
        <v>82</v>
      </c>
    </row>
    <row r="6399" spans="1:13">
      <c r="A6399" t="s">
        <v>3110</v>
      </c>
      <c r="B6399" t="s">
        <v>3111</v>
      </c>
      <c r="C6399" t="str">
        <f>TEXT(D6399, "mmm")</f>
        <v>May</v>
      </c>
      <c r="D6399" s="1">
        <v>45434</v>
      </c>
      <c r="E6399" t="s">
        <v>3120</v>
      </c>
      <c r="F6399" t="s">
        <v>101</v>
      </c>
      <c r="G6399">
        <v>664944</v>
      </c>
      <c r="H6399">
        <v>9.49</v>
      </c>
      <c r="I6399">
        <v>6310318.5600000015</v>
      </c>
      <c r="J6399" t="s">
        <v>86</v>
      </c>
      <c r="K6399">
        <v>-6.9693751721422337E-2</v>
      </c>
      <c r="L6399">
        <v>-6.9694000000000003</v>
      </c>
      <c r="M6399" t="s">
        <v>82</v>
      </c>
    </row>
    <row r="6400" spans="1:13">
      <c r="A6400" t="s">
        <v>3110</v>
      </c>
      <c r="B6400" t="s">
        <v>3111</v>
      </c>
      <c r="C6400" t="str">
        <f>TEXT(D6400, "mmm")</f>
        <v>May</v>
      </c>
      <c r="D6400" s="1">
        <v>45434</v>
      </c>
      <c r="E6400" t="s">
        <v>3118</v>
      </c>
      <c r="F6400" t="s">
        <v>101</v>
      </c>
      <c r="G6400">
        <v>664944</v>
      </c>
      <c r="H6400">
        <v>9.49</v>
      </c>
      <c r="I6400">
        <v>6310318.5600000015</v>
      </c>
      <c r="J6400" t="s">
        <v>86</v>
      </c>
      <c r="K6400">
        <v>-6.9693751721422337E-2</v>
      </c>
      <c r="L6400">
        <v>-6.9694000000000003</v>
      </c>
      <c r="M6400" t="s">
        <v>82</v>
      </c>
    </row>
    <row r="6401" spans="1:13">
      <c r="A6401" t="s">
        <v>3110</v>
      </c>
      <c r="B6401" t="s">
        <v>3111</v>
      </c>
      <c r="C6401" t="str">
        <f>TEXT(D6401, "mmm")</f>
        <v>May</v>
      </c>
      <c r="D6401" s="1">
        <v>45434</v>
      </c>
      <c r="E6401" t="s">
        <v>3119</v>
      </c>
      <c r="F6401" t="s">
        <v>101</v>
      </c>
      <c r="G6401">
        <v>664944</v>
      </c>
      <c r="H6401">
        <v>9.49</v>
      </c>
      <c r="I6401">
        <v>6310318.5600000015</v>
      </c>
      <c r="J6401" t="s">
        <v>86</v>
      </c>
      <c r="K6401">
        <v>-6.9693751721422337E-2</v>
      </c>
      <c r="L6401">
        <v>-6.9694000000000003</v>
      </c>
      <c r="M6401" t="s">
        <v>82</v>
      </c>
    </row>
    <row r="6402" spans="1:13">
      <c r="A6402" t="s">
        <v>2271</v>
      </c>
      <c r="B6402" t="s">
        <v>2272</v>
      </c>
      <c r="C6402" t="str">
        <f>TEXT(D6402, "mmm")</f>
        <v>May</v>
      </c>
      <c r="D6402" s="1">
        <v>45434</v>
      </c>
      <c r="E6402" t="s">
        <v>2276</v>
      </c>
      <c r="F6402" t="s">
        <v>101</v>
      </c>
      <c r="G6402">
        <v>175022</v>
      </c>
      <c r="H6402">
        <v>20.98</v>
      </c>
      <c r="I6402">
        <v>3671961.56</v>
      </c>
      <c r="J6402" t="s">
        <v>86</v>
      </c>
      <c r="K6402">
        <v>-3.0660448230511391E-2</v>
      </c>
      <c r="L6402">
        <v>-3.0659999999999998</v>
      </c>
      <c r="M6402" t="s">
        <v>82</v>
      </c>
    </row>
    <row r="6403" spans="1:13">
      <c r="A6403" t="s">
        <v>2271</v>
      </c>
      <c r="B6403" t="s">
        <v>2272</v>
      </c>
      <c r="C6403" t="str">
        <f>TEXT(D6403, "mmm")</f>
        <v>May</v>
      </c>
      <c r="D6403" s="1">
        <v>45434</v>
      </c>
      <c r="E6403" t="s">
        <v>2274</v>
      </c>
      <c r="F6403" t="s">
        <v>101</v>
      </c>
      <c r="G6403">
        <v>175022</v>
      </c>
      <c r="H6403">
        <v>20.98</v>
      </c>
      <c r="I6403">
        <v>3671961.56</v>
      </c>
      <c r="J6403" t="s">
        <v>86</v>
      </c>
      <c r="K6403">
        <v>-3.0660448230511391E-2</v>
      </c>
      <c r="L6403">
        <v>-3.0659999999999998</v>
      </c>
      <c r="M6403" t="s">
        <v>82</v>
      </c>
    </row>
    <row r="6404" spans="1:13">
      <c r="A6404" t="s">
        <v>2271</v>
      </c>
      <c r="B6404" t="s">
        <v>2272</v>
      </c>
      <c r="C6404" t="str">
        <f>TEXT(D6404, "mmm")</f>
        <v>May</v>
      </c>
      <c r="D6404" s="1">
        <v>45434</v>
      </c>
      <c r="E6404" t="s">
        <v>2277</v>
      </c>
      <c r="F6404" t="s">
        <v>101</v>
      </c>
      <c r="G6404">
        <v>175022</v>
      </c>
      <c r="H6404">
        <v>20.98</v>
      </c>
      <c r="I6404">
        <v>3671961.56</v>
      </c>
      <c r="J6404" t="s">
        <v>86</v>
      </c>
      <c r="K6404">
        <v>-3.0660448230511391E-2</v>
      </c>
      <c r="L6404">
        <v>-3.0659999999999998</v>
      </c>
      <c r="M6404" t="s">
        <v>82</v>
      </c>
    </row>
    <row r="6405" spans="1:13">
      <c r="A6405" t="s">
        <v>2271</v>
      </c>
      <c r="B6405" t="s">
        <v>2272</v>
      </c>
      <c r="C6405" t="str">
        <f>TEXT(D6405, "mmm")</f>
        <v>May</v>
      </c>
      <c r="D6405" s="1">
        <v>45434</v>
      </c>
      <c r="E6405" t="s">
        <v>2275</v>
      </c>
      <c r="F6405" t="s">
        <v>101</v>
      </c>
      <c r="G6405">
        <v>175022</v>
      </c>
      <c r="H6405">
        <v>20.98</v>
      </c>
      <c r="I6405">
        <v>3671961.56</v>
      </c>
      <c r="J6405" t="s">
        <v>86</v>
      </c>
      <c r="K6405">
        <v>-3.0660448230511391E-2</v>
      </c>
      <c r="L6405">
        <v>-3.0659999999999998</v>
      </c>
      <c r="M6405" t="s">
        <v>82</v>
      </c>
    </row>
    <row r="6406" spans="1:13">
      <c r="A6406" t="s">
        <v>2271</v>
      </c>
      <c r="B6406" t="s">
        <v>2272</v>
      </c>
      <c r="C6406" t="str">
        <f>TEXT(D6406, "mmm")</f>
        <v>May</v>
      </c>
      <c r="D6406" s="1">
        <v>45434</v>
      </c>
      <c r="E6406" t="s">
        <v>2273</v>
      </c>
      <c r="F6406" t="s">
        <v>101</v>
      </c>
      <c r="G6406">
        <v>175022</v>
      </c>
      <c r="H6406">
        <v>20.98</v>
      </c>
      <c r="I6406">
        <v>3671961.56</v>
      </c>
      <c r="J6406" t="s">
        <v>86</v>
      </c>
      <c r="K6406">
        <v>-3.0660448230511391E-2</v>
      </c>
      <c r="L6406">
        <v>-3.0659999999999998</v>
      </c>
      <c r="M6406" t="s">
        <v>82</v>
      </c>
    </row>
    <row r="6407" spans="1:13">
      <c r="A6407" t="s">
        <v>1392</v>
      </c>
      <c r="B6407" t="s">
        <v>1393</v>
      </c>
      <c r="C6407" t="str">
        <f>TEXT(D6407, "mmm")</f>
        <v>May</v>
      </c>
      <c r="D6407" s="1">
        <v>45434</v>
      </c>
      <c r="E6407" t="s">
        <v>3870</v>
      </c>
      <c r="F6407" t="s">
        <v>101</v>
      </c>
      <c r="G6407">
        <v>20001</v>
      </c>
      <c r="H6407">
        <v>1.76</v>
      </c>
      <c r="I6407">
        <v>35201.760000000002</v>
      </c>
      <c r="J6407" t="s">
        <v>81</v>
      </c>
      <c r="K6407">
        <v>-5.6497121870150444E-3</v>
      </c>
      <c r="L6407">
        <v>-0.56499999999999995</v>
      </c>
      <c r="M6407" t="s">
        <v>82</v>
      </c>
    </row>
    <row r="6408" spans="1:13">
      <c r="A6408" t="s">
        <v>1392</v>
      </c>
      <c r="B6408" t="s">
        <v>1393</v>
      </c>
      <c r="C6408" t="str">
        <f>TEXT(D6408, "mmm")</f>
        <v>May</v>
      </c>
      <c r="D6408" s="1">
        <v>45434</v>
      </c>
      <c r="E6408" t="s">
        <v>3871</v>
      </c>
      <c r="F6408" t="s">
        <v>314</v>
      </c>
      <c r="G6408">
        <v>20001</v>
      </c>
      <c r="H6408">
        <v>1.76</v>
      </c>
      <c r="I6408">
        <v>35201.760000000002</v>
      </c>
      <c r="J6408" t="s">
        <v>81</v>
      </c>
      <c r="K6408">
        <v>-5.6497121870150444E-3</v>
      </c>
      <c r="L6408">
        <v>-0.56499999999999995</v>
      </c>
      <c r="M6408" t="s">
        <v>82</v>
      </c>
    </row>
    <row r="6409" spans="1:13">
      <c r="A6409" t="s">
        <v>1392</v>
      </c>
      <c r="B6409" t="s">
        <v>1393</v>
      </c>
      <c r="C6409" t="str">
        <f>TEXT(D6409, "mmm")</f>
        <v>May</v>
      </c>
      <c r="D6409" s="1">
        <v>45434</v>
      </c>
      <c r="E6409" t="s">
        <v>3872</v>
      </c>
      <c r="F6409" t="s">
        <v>101</v>
      </c>
      <c r="G6409">
        <v>20001</v>
      </c>
      <c r="H6409">
        <v>1.76</v>
      </c>
      <c r="I6409">
        <v>35201.760000000002</v>
      </c>
      <c r="J6409" t="s">
        <v>81</v>
      </c>
      <c r="K6409">
        <v>-5.6497121870150444E-3</v>
      </c>
      <c r="L6409">
        <v>-0.56499999999999995</v>
      </c>
      <c r="M6409" t="s">
        <v>82</v>
      </c>
    </row>
    <row r="6410" spans="1:13">
      <c r="A6410" t="s">
        <v>1584</v>
      </c>
      <c r="B6410" t="s">
        <v>1585</v>
      </c>
      <c r="C6410" t="str">
        <f>TEXT(D6410, "mmm")</f>
        <v>May</v>
      </c>
      <c r="D6410" s="1">
        <v>45434</v>
      </c>
      <c r="E6410" t="s">
        <v>1586</v>
      </c>
      <c r="F6410" t="s">
        <v>128</v>
      </c>
      <c r="G6410">
        <v>2500</v>
      </c>
      <c r="H6410">
        <v>21.11</v>
      </c>
      <c r="I6410">
        <v>52775</v>
      </c>
      <c r="J6410" t="s">
        <v>86</v>
      </c>
      <c r="K6410">
        <v>3.0229104093899121E-2</v>
      </c>
      <c r="L6410">
        <v>3.0228999999999999</v>
      </c>
      <c r="M6410" t="s">
        <v>82</v>
      </c>
    </row>
    <row r="6411" spans="1:13">
      <c r="A6411" t="s">
        <v>3873</v>
      </c>
      <c r="B6411" t="s">
        <v>3874</v>
      </c>
      <c r="C6411" t="str">
        <f>TEXT(D6411, "mmm")</f>
        <v>May</v>
      </c>
      <c r="D6411" s="1">
        <v>45434</v>
      </c>
      <c r="E6411" t="s">
        <v>3875</v>
      </c>
      <c r="F6411" t="s">
        <v>80</v>
      </c>
      <c r="G6411">
        <v>102229</v>
      </c>
      <c r="H6411">
        <v>16.43</v>
      </c>
      <c r="I6411">
        <v>1679622.47</v>
      </c>
      <c r="J6411" t="s">
        <v>81</v>
      </c>
      <c r="K6411">
        <v>6.3868564656390125E-2</v>
      </c>
      <c r="L6411">
        <v>6.3868999999999998</v>
      </c>
      <c r="M6411" t="s">
        <v>82</v>
      </c>
    </row>
    <row r="6412" spans="1:13">
      <c r="A6412" t="s">
        <v>3918</v>
      </c>
      <c r="B6412" t="s">
        <v>3919</v>
      </c>
      <c r="C6412" t="str">
        <f>TEXT(D6412, "mmm")</f>
        <v>May</v>
      </c>
      <c r="D6412" s="1">
        <v>45434</v>
      </c>
      <c r="E6412" t="s">
        <v>3920</v>
      </c>
      <c r="F6412" t="s">
        <v>80</v>
      </c>
      <c r="G6412">
        <v>60132</v>
      </c>
      <c r="H6412">
        <v>16.63</v>
      </c>
      <c r="I6412">
        <v>999995.15999999992</v>
      </c>
      <c r="J6412" t="s">
        <v>86</v>
      </c>
      <c r="K6412">
        <v>-1.779139932186391E-2</v>
      </c>
      <c r="L6412">
        <v>-1.7790999999999999</v>
      </c>
      <c r="M6412" t="s">
        <v>82</v>
      </c>
    </row>
    <row r="6413" spans="1:13">
      <c r="A6413" t="s">
        <v>3918</v>
      </c>
      <c r="B6413" t="s">
        <v>3919</v>
      </c>
      <c r="C6413" t="str">
        <f>TEXT(D6413, "mmm")</f>
        <v>May</v>
      </c>
      <c r="D6413" s="1">
        <v>45434</v>
      </c>
      <c r="E6413" t="s">
        <v>3921</v>
      </c>
      <c r="F6413" t="s">
        <v>222</v>
      </c>
      <c r="G6413">
        <v>957217</v>
      </c>
      <c r="H6413">
        <v>16.63</v>
      </c>
      <c r="I6413">
        <v>15918518.710000001</v>
      </c>
      <c r="J6413" t="s">
        <v>86</v>
      </c>
      <c r="K6413">
        <v>-1.779139932186391E-2</v>
      </c>
      <c r="L6413">
        <v>-1.7790999999999999</v>
      </c>
      <c r="M6413" t="s">
        <v>82</v>
      </c>
    </row>
    <row r="6414" spans="1:13">
      <c r="A6414" t="s">
        <v>2473</v>
      </c>
      <c r="B6414" t="s">
        <v>2474</v>
      </c>
      <c r="C6414" t="str">
        <f>TEXT(D6414, "mmm")</f>
        <v>May</v>
      </c>
      <c r="D6414" s="1">
        <v>45434</v>
      </c>
      <c r="E6414" t="s">
        <v>3922</v>
      </c>
      <c r="F6414" t="s">
        <v>222</v>
      </c>
      <c r="G6414">
        <v>116500</v>
      </c>
      <c r="H6414">
        <v>0.1</v>
      </c>
      <c r="I6414">
        <v>11650</v>
      </c>
      <c r="J6414" t="s">
        <v>81</v>
      </c>
      <c r="K6414">
        <v>-2.328159949994479E-2</v>
      </c>
      <c r="L6414">
        <v>-2.3281999999999998</v>
      </c>
      <c r="M6414" t="s">
        <v>82</v>
      </c>
    </row>
    <row r="6415" spans="1:13">
      <c r="A6415" t="s">
        <v>1551</v>
      </c>
      <c r="B6415" t="s">
        <v>1552</v>
      </c>
      <c r="C6415" t="str">
        <f>TEXT(D6415, "mmm")</f>
        <v>May</v>
      </c>
      <c r="D6415" s="1">
        <v>45434</v>
      </c>
      <c r="E6415" t="s">
        <v>1553</v>
      </c>
      <c r="F6415" t="s">
        <v>251</v>
      </c>
      <c r="G6415">
        <v>28354</v>
      </c>
      <c r="H6415">
        <v>0.72</v>
      </c>
      <c r="I6415">
        <v>20414.88</v>
      </c>
      <c r="J6415" t="s">
        <v>81</v>
      </c>
      <c r="K6415">
        <v>-0.19480516866721531</v>
      </c>
      <c r="L6415">
        <v>-19.480499999999999</v>
      </c>
      <c r="M6415" t="s">
        <v>82</v>
      </c>
    </row>
    <row r="6416" spans="1:13">
      <c r="A6416" t="s">
        <v>2985</v>
      </c>
      <c r="B6416" t="s">
        <v>2986</v>
      </c>
      <c r="C6416" t="str">
        <f>TEXT(D6416, "mmm")</f>
        <v>May</v>
      </c>
      <c r="D6416" s="1">
        <v>45434</v>
      </c>
      <c r="E6416" t="s">
        <v>2987</v>
      </c>
      <c r="F6416" t="s">
        <v>118</v>
      </c>
      <c r="G6416">
        <v>25000</v>
      </c>
      <c r="H6416">
        <v>0.64</v>
      </c>
      <c r="I6416">
        <v>16000</v>
      </c>
      <c r="J6416" t="s">
        <v>81</v>
      </c>
      <c r="K6416">
        <v>-0.28070175927810759</v>
      </c>
      <c r="L6416">
        <v>-28.0702</v>
      </c>
      <c r="M6416" t="s">
        <v>82</v>
      </c>
    </row>
    <row r="6417" spans="1:13">
      <c r="A6417" t="s">
        <v>3662</v>
      </c>
      <c r="B6417" t="s">
        <v>3663</v>
      </c>
      <c r="C6417" t="str">
        <f>TEXT(D6417, "mmm")</f>
        <v>May</v>
      </c>
      <c r="D6417" s="1">
        <v>45434</v>
      </c>
      <c r="E6417" t="s">
        <v>3876</v>
      </c>
      <c r="F6417" t="s">
        <v>128</v>
      </c>
      <c r="G6417">
        <v>2709</v>
      </c>
      <c r="H6417">
        <v>14.1</v>
      </c>
      <c r="I6417">
        <v>38196.9</v>
      </c>
      <c r="J6417" t="s">
        <v>81</v>
      </c>
      <c r="K6417">
        <v>4.5454864002789641E-3</v>
      </c>
      <c r="L6417">
        <v>0.45450000000000002</v>
      </c>
      <c r="M6417" t="s">
        <v>82</v>
      </c>
    </row>
    <row r="6418" spans="1:13">
      <c r="A6418" t="s">
        <v>3662</v>
      </c>
      <c r="B6418" t="s">
        <v>3663</v>
      </c>
      <c r="C6418" t="str">
        <f>TEXT(D6418, "mmm")</f>
        <v>May</v>
      </c>
      <c r="D6418" s="1">
        <v>45434</v>
      </c>
      <c r="E6418" t="s">
        <v>3876</v>
      </c>
      <c r="F6418" t="s">
        <v>128</v>
      </c>
      <c r="G6418">
        <v>2000</v>
      </c>
      <c r="H6418">
        <v>14.15</v>
      </c>
      <c r="I6418">
        <v>28300</v>
      </c>
      <c r="J6418" t="s">
        <v>81</v>
      </c>
      <c r="K6418">
        <v>4.5454864002789641E-3</v>
      </c>
      <c r="L6418">
        <v>0.45450000000000002</v>
      </c>
      <c r="M6418" t="s">
        <v>82</v>
      </c>
    </row>
    <row r="6419" spans="1:13">
      <c r="A6419" t="s">
        <v>3662</v>
      </c>
      <c r="B6419" t="s">
        <v>3663</v>
      </c>
      <c r="C6419" t="str">
        <f>TEXT(D6419, "mmm")</f>
        <v>May</v>
      </c>
      <c r="D6419" s="1">
        <v>45434</v>
      </c>
      <c r="E6419" t="s">
        <v>3876</v>
      </c>
      <c r="F6419" t="s">
        <v>128</v>
      </c>
      <c r="G6419">
        <v>2000</v>
      </c>
      <c r="H6419">
        <v>14.05</v>
      </c>
      <c r="I6419">
        <v>28100</v>
      </c>
      <c r="J6419" t="s">
        <v>81</v>
      </c>
      <c r="K6419">
        <v>4.5454864002789641E-3</v>
      </c>
      <c r="L6419">
        <v>0.45450000000000002</v>
      </c>
      <c r="M6419" t="s">
        <v>82</v>
      </c>
    </row>
    <row r="6420" spans="1:13">
      <c r="A6420" t="s">
        <v>3923</v>
      </c>
      <c r="B6420" t="s">
        <v>3924</v>
      </c>
      <c r="C6420" t="str">
        <f>TEXT(D6420, "mmm")</f>
        <v>May</v>
      </c>
      <c r="D6420" s="1">
        <v>45434</v>
      </c>
      <c r="E6420" t="s">
        <v>3925</v>
      </c>
      <c r="F6420" t="s">
        <v>101</v>
      </c>
      <c r="G6420">
        <v>800000</v>
      </c>
      <c r="H6420">
        <v>25</v>
      </c>
      <c r="I6420">
        <v>20000000</v>
      </c>
      <c r="J6420" t="s">
        <v>86</v>
      </c>
      <c r="K6420">
        <v>1.043030665401767E-2</v>
      </c>
      <c r="L6420">
        <v>1.0429999999999999</v>
      </c>
      <c r="M6420" t="s">
        <v>82</v>
      </c>
    </row>
    <row r="6421" spans="1:13">
      <c r="A6421" t="s">
        <v>2933</v>
      </c>
      <c r="B6421" t="s">
        <v>2934</v>
      </c>
      <c r="C6421" t="str">
        <f>TEXT(D6421, "mmm")</f>
        <v>May</v>
      </c>
      <c r="D6421" s="1">
        <v>45434</v>
      </c>
      <c r="E6421" t="s">
        <v>3580</v>
      </c>
      <c r="F6421" t="s">
        <v>128</v>
      </c>
      <c r="G6421">
        <v>2518</v>
      </c>
      <c r="H6421">
        <v>5.9</v>
      </c>
      <c r="I6421">
        <v>14856.2</v>
      </c>
      <c r="J6421" t="s">
        <v>81</v>
      </c>
      <c r="K6421">
        <v>3.430528505701913E-3</v>
      </c>
      <c r="L6421">
        <v>0.34310000000000002</v>
      </c>
      <c r="M6421" t="s">
        <v>82</v>
      </c>
    </row>
    <row r="6422" spans="1:13">
      <c r="A6422" t="s">
        <v>631</v>
      </c>
      <c r="B6422" t="s">
        <v>632</v>
      </c>
      <c r="C6422" t="str">
        <f>TEXT(D6422, "mmm")</f>
        <v>May</v>
      </c>
      <c r="D6422" s="1">
        <v>45434</v>
      </c>
      <c r="E6422" t="s">
        <v>633</v>
      </c>
      <c r="F6422" t="s">
        <v>128</v>
      </c>
      <c r="G6422">
        <v>14708</v>
      </c>
      <c r="H6422">
        <v>5.35</v>
      </c>
      <c r="I6422">
        <v>78687.799999999988</v>
      </c>
      <c r="J6422" t="s">
        <v>81</v>
      </c>
      <c r="K6422">
        <v>-1.4897593235769221E-2</v>
      </c>
      <c r="L6422">
        <v>-1.4898</v>
      </c>
      <c r="M6422" t="s">
        <v>82</v>
      </c>
    </row>
    <row r="6423" spans="1:13">
      <c r="A6423" t="s">
        <v>3926</v>
      </c>
      <c r="B6423" t="s">
        <v>3927</v>
      </c>
      <c r="C6423" t="str">
        <f>TEXT(D6423, "mmm")</f>
        <v>May</v>
      </c>
      <c r="D6423" s="1">
        <v>45434</v>
      </c>
      <c r="E6423" t="s">
        <v>3928</v>
      </c>
      <c r="F6423" t="s">
        <v>80</v>
      </c>
      <c r="G6423">
        <v>3000</v>
      </c>
      <c r="H6423">
        <v>13.47</v>
      </c>
      <c r="I6423">
        <v>40410</v>
      </c>
      <c r="J6423" t="s">
        <v>81</v>
      </c>
      <c r="K6423">
        <v>-5.0546496409748509E-2</v>
      </c>
      <c r="L6423">
        <v>-5.0545999999999998</v>
      </c>
      <c r="M6423" t="s">
        <v>82</v>
      </c>
    </row>
    <row r="6424" spans="1:13">
      <c r="A6424" t="s">
        <v>2123</v>
      </c>
      <c r="B6424" t="s">
        <v>2124</v>
      </c>
      <c r="C6424" t="str">
        <f>TEXT(D6424, "mmm")</f>
        <v>May</v>
      </c>
      <c r="D6424" s="1">
        <v>45434</v>
      </c>
      <c r="E6424" t="s">
        <v>2134</v>
      </c>
      <c r="F6424" t="s">
        <v>217</v>
      </c>
      <c r="G6424">
        <v>7702</v>
      </c>
      <c r="H6424">
        <v>5.67</v>
      </c>
      <c r="I6424">
        <v>43670.34</v>
      </c>
      <c r="J6424" t="s">
        <v>81</v>
      </c>
      <c r="K6424">
        <v>6.9083448785385304E-3</v>
      </c>
      <c r="L6424">
        <v>0.69079999999999997</v>
      </c>
      <c r="M6424" t="s">
        <v>82</v>
      </c>
    </row>
    <row r="6425" spans="1:13">
      <c r="A6425" t="s">
        <v>3571</v>
      </c>
      <c r="B6425" t="s">
        <v>3572</v>
      </c>
      <c r="C6425" t="str">
        <f>TEXT(D6425, "mmm")</f>
        <v>May</v>
      </c>
      <c r="D6425" s="1">
        <v>45434</v>
      </c>
      <c r="E6425" t="s">
        <v>3929</v>
      </c>
      <c r="F6425" t="s">
        <v>80</v>
      </c>
      <c r="G6425">
        <v>525</v>
      </c>
      <c r="H6425">
        <v>19.07</v>
      </c>
      <c r="I6425">
        <v>10011.75</v>
      </c>
      <c r="J6425" t="s">
        <v>81</v>
      </c>
      <c r="K6425">
        <v>2.2548476086966529E-2</v>
      </c>
      <c r="L6425">
        <v>2.2547999999999999</v>
      </c>
      <c r="M6425" t="s">
        <v>82</v>
      </c>
    </row>
    <row r="6426" spans="1:13">
      <c r="A6426" t="s">
        <v>129</v>
      </c>
      <c r="B6426" t="s">
        <v>130</v>
      </c>
      <c r="C6426" t="str">
        <f>TEXT(D6426, "mmm")</f>
        <v>May</v>
      </c>
      <c r="D6426" s="1">
        <v>45434</v>
      </c>
      <c r="E6426" t="s">
        <v>110</v>
      </c>
      <c r="F6426" t="s">
        <v>101</v>
      </c>
      <c r="G6426">
        <v>34347</v>
      </c>
      <c r="H6426">
        <v>6.39</v>
      </c>
      <c r="I6426">
        <v>219477.33</v>
      </c>
      <c r="J6426" t="s">
        <v>86</v>
      </c>
      <c r="K6426">
        <v>4.6874954598025147E-2</v>
      </c>
      <c r="L6426">
        <v>4.6875</v>
      </c>
      <c r="M6426" t="s">
        <v>82</v>
      </c>
    </row>
    <row r="6427" spans="1:13">
      <c r="A6427" t="s">
        <v>129</v>
      </c>
      <c r="B6427" t="s">
        <v>130</v>
      </c>
      <c r="C6427" t="str">
        <f>TEXT(D6427, "mmm")</f>
        <v>May</v>
      </c>
      <c r="D6427" s="1">
        <v>45434</v>
      </c>
      <c r="E6427" t="s">
        <v>109</v>
      </c>
      <c r="F6427" t="s">
        <v>101</v>
      </c>
      <c r="G6427">
        <v>34347</v>
      </c>
      <c r="H6427">
        <v>6.39</v>
      </c>
      <c r="I6427">
        <v>219477.33</v>
      </c>
      <c r="J6427" t="s">
        <v>86</v>
      </c>
      <c r="K6427">
        <v>4.6874954598025147E-2</v>
      </c>
      <c r="L6427">
        <v>4.6875</v>
      </c>
      <c r="M6427" t="s">
        <v>82</v>
      </c>
    </row>
    <row r="6428" spans="1:13">
      <c r="A6428" t="s">
        <v>129</v>
      </c>
      <c r="B6428" t="s">
        <v>130</v>
      </c>
      <c r="C6428" t="str">
        <f>TEXT(D6428, "mmm")</f>
        <v>May</v>
      </c>
      <c r="D6428" s="1">
        <v>45434</v>
      </c>
      <c r="E6428" t="s">
        <v>111</v>
      </c>
      <c r="F6428" t="s">
        <v>101</v>
      </c>
      <c r="G6428">
        <v>34347</v>
      </c>
      <c r="H6428">
        <v>6.39</v>
      </c>
      <c r="I6428">
        <v>219477.33</v>
      </c>
      <c r="J6428" t="s">
        <v>86</v>
      </c>
      <c r="K6428">
        <v>4.6874954598025147E-2</v>
      </c>
      <c r="L6428">
        <v>4.6875</v>
      </c>
      <c r="M6428" t="s">
        <v>82</v>
      </c>
    </row>
    <row r="6429" spans="1:13">
      <c r="A6429" t="s">
        <v>2598</v>
      </c>
      <c r="B6429" t="s">
        <v>2599</v>
      </c>
      <c r="C6429" t="str">
        <f>TEXT(D6429, "mmm")</f>
        <v>May</v>
      </c>
      <c r="D6429" s="1">
        <v>45434</v>
      </c>
      <c r="E6429" t="s">
        <v>3930</v>
      </c>
      <c r="F6429" t="s">
        <v>101</v>
      </c>
      <c r="G6429">
        <v>192156</v>
      </c>
      <c r="H6429">
        <v>46.45</v>
      </c>
      <c r="I6429">
        <v>8925646.2000000011</v>
      </c>
      <c r="J6429" t="s">
        <v>81</v>
      </c>
      <c r="K6429">
        <v>-7.3893421005412407E-2</v>
      </c>
      <c r="L6429">
        <v>-7.3893000000000004</v>
      </c>
      <c r="M6429" t="s">
        <v>82</v>
      </c>
    </row>
    <row r="6430" spans="1:13">
      <c r="A6430" t="s">
        <v>2251</v>
      </c>
      <c r="B6430" t="s">
        <v>2252</v>
      </c>
      <c r="C6430" t="str">
        <f>TEXT(D6430, "mmm")</f>
        <v>May</v>
      </c>
      <c r="D6430" s="1">
        <v>45434</v>
      </c>
      <c r="E6430" t="s">
        <v>2253</v>
      </c>
      <c r="F6430" t="s">
        <v>128</v>
      </c>
      <c r="G6430">
        <v>165000</v>
      </c>
      <c r="H6430">
        <v>2.17</v>
      </c>
      <c r="I6430">
        <v>358050</v>
      </c>
      <c r="J6430" t="s">
        <v>81</v>
      </c>
      <c r="K6430">
        <v>0.18348616729349981</v>
      </c>
      <c r="L6430">
        <v>18.348600000000001</v>
      </c>
      <c r="M6430" t="s">
        <v>82</v>
      </c>
    </row>
    <row r="6431" spans="1:13">
      <c r="A6431" t="s">
        <v>3551</v>
      </c>
      <c r="B6431" t="s">
        <v>3552</v>
      </c>
      <c r="C6431" t="str">
        <f>TEXT(D6431, "mmm")</f>
        <v>May</v>
      </c>
      <c r="D6431" s="1">
        <v>45434</v>
      </c>
      <c r="E6431" t="s">
        <v>3718</v>
      </c>
      <c r="F6431" t="s">
        <v>80</v>
      </c>
      <c r="G6431">
        <v>7208</v>
      </c>
      <c r="H6431">
        <v>1.95</v>
      </c>
      <c r="I6431">
        <v>14055.6</v>
      </c>
      <c r="J6431" t="s">
        <v>81</v>
      </c>
      <c r="K6431">
        <v>-0.1200000047683716</v>
      </c>
      <c r="L6431">
        <v>-12</v>
      </c>
      <c r="M6431" t="s">
        <v>82</v>
      </c>
    </row>
    <row r="6432" spans="1:13">
      <c r="A6432" t="s">
        <v>1701</v>
      </c>
      <c r="B6432" t="s">
        <v>1702</v>
      </c>
      <c r="C6432" t="str">
        <f>TEXT(D6432, "mmm")</f>
        <v>May</v>
      </c>
      <c r="D6432" s="1">
        <v>45434</v>
      </c>
      <c r="E6432" t="s">
        <v>1703</v>
      </c>
      <c r="F6432" t="s">
        <v>80</v>
      </c>
      <c r="G6432">
        <v>640</v>
      </c>
      <c r="H6432">
        <v>77.62</v>
      </c>
      <c r="I6432">
        <v>49676.800000000003</v>
      </c>
      <c r="J6432" t="s">
        <v>81</v>
      </c>
      <c r="K6432">
        <v>-5.1549217546858823E-2</v>
      </c>
      <c r="L6432">
        <v>-5.1548999999999996</v>
      </c>
      <c r="M6432" t="s">
        <v>82</v>
      </c>
    </row>
    <row r="6433" spans="1:13">
      <c r="A6433" t="s">
        <v>3545</v>
      </c>
      <c r="B6433" t="s">
        <v>3546</v>
      </c>
      <c r="C6433" t="str">
        <f>TEXT(D6433, "mmm")</f>
        <v>May</v>
      </c>
      <c r="D6433" s="1">
        <v>45434</v>
      </c>
      <c r="E6433" t="s">
        <v>3633</v>
      </c>
      <c r="F6433" t="s">
        <v>80</v>
      </c>
      <c r="G6433">
        <v>100248</v>
      </c>
      <c r="H6433">
        <v>4.01</v>
      </c>
      <c r="I6433">
        <v>401994.48</v>
      </c>
      <c r="J6433" t="s">
        <v>86</v>
      </c>
      <c r="K6433">
        <v>0</v>
      </c>
      <c r="L6433">
        <v>0</v>
      </c>
      <c r="M6433" t="s">
        <v>82</v>
      </c>
    </row>
    <row r="6434" spans="1:13">
      <c r="A6434" t="s">
        <v>2778</v>
      </c>
      <c r="B6434" t="s">
        <v>2779</v>
      </c>
      <c r="C6434" t="str">
        <f>TEXT(D6434, "mmm")</f>
        <v>May</v>
      </c>
      <c r="D6434" s="1">
        <v>45434</v>
      </c>
      <c r="E6434" t="s">
        <v>2783</v>
      </c>
      <c r="F6434" t="s">
        <v>101</v>
      </c>
      <c r="G6434">
        <v>3000</v>
      </c>
      <c r="H6434">
        <v>41.63</v>
      </c>
      <c r="I6434">
        <v>124890</v>
      </c>
      <c r="J6434" t="s">
        <v>86</v>
      </c>
      <c r="K6434">
        <v>2.3694379298221161E-2</v>
      </c>
      <c r="L6434">
        <v>2.3694000000000002</v>
      </c>
      <c r="M6434" t="s">
        <v>82</v>
      </c>
    </row>
    <row r="6435" spans="1:13">
      <c r="A6435" t="s">
        <v>2778</v>
      </c>
      <c r="B6435" t="s">
        <v>2779</v>
      </c>
      <c r="C6435" t="str">
        <f>TEXT(D6435, "mmm")</f>
        <v>May</v>
      </c>
      <c r="D6435" s="1">
        <v>45434</v>
      </c>
      <c r="E6435" t="s">
        <v>2782</v>
      </c>
      <c r="F6435" t="s">
        <v>101</v>
      </c>
      <c r="G6435">
        <v>3000</v>
      </c>
      <c r="H6435">
        <v>41.63</v>
      </c>
      <c r="I6435">
        <v>124890</v>
      </c>
      <c r="J6435" t="s">
        <v>86</v>
      </c>
      <c r="K6435">
        <v>2.3694379298221161E-2</v>
      </c>
      <c r="L6435">
        <v>2.3694000000000002</v>
      </c>
      <c r="M6435" t="s">
        <v>82</v>
      </c>
    </row>
    <row r="6436" spans="1:13">
      <c r="A6436" t="s">
        <v>2778</v>
      </c>
      <c r="B6436" t="s">
        <v>2779</v>
      </c>
      <c r="C6436" t="str">
        <f>TEXT(D6436, "mmm")</f>
        <v>May</v>
      </c>
      <c r="D6436" s="1">
        <v>45434</v>
      </c>
      <c r="E6436" t="s">
        <v>2781</v>
      </c>
      <c r="F6436" t="s">
        <v>101</v>
      </c>
      <c r="G6436">
        <v>3000</v>
      </c>
      <c r="H6436">
        <v>41.63</v>
      </c>
      <c r="I6436">
        <v>124890</v>
      </c>
      <c r="J6436" t="s">
        <v>86</v>
      </c>
      <c r="K6436">
        <v>2.3694379298221161E-2</v>
      </c>
      <c r="L6436">
        <v>2.3694000000000002</v>
      </c>
      <c r="M6436" t="s">
        <v>82</v>
      </c>
    </row>
    <row r="6437" spans="1:13">
      <c r="A6437" t="s">
        <v>2778</v>
      </c>
      <c r="B6437" t="s">
        <v>2779</v>
      </c>
      <c r="C6437" t="str">
        <f>TEXT(D6437, "mmm")</f>
        <v>May</v>
      </c>
      <c r="D6437" s="1">
        <v>45434</v>
      </c>
      <c r="E6437" t="s">
        <v>2780</v>
      </c>
      <c r="F6437" t="s">
        <v>101</v>
      </c>
      <c r="G6437">
        <v>3000</v>
      </c>
      <c r="H6437">
        <v>41.63</v>
      </c>
      <c r="I6437">
        <v>124890</v>
      </c>
      <c r="J6437" t="s">
        <v>86</v>
      </c>
      <c r="K6437">
        <v>2.3694379298221161E-2</v>
      </c>
      <c r="L6437">
        <v>2.3694000000000002</v>
      </c>
      <c r="M6437" t="s">
        <v>82</v>
      </c>
    </row>
    <row r="6438" spans="1:13">
      <c r="A6438" t="s">
        <v>3671</v>
      </c>
      <c r="B6438" t="s">
        <v>3672</v>
      </c>
      <c r="C6438" t="str">
        <f>TEXT(D6438, "mmm")</f>
        <v>May</v>
      </c>
      <c r="D6438" s="1">
        <v>45434</v>
      </c>
      <c r="E6438" t="s">
        <v>3673</v>
      </c>
      <c r="F6438" t="s">
        <v>217</v>
      </c>
      <c r="G6438">
        <v>1000</v>
      </c>
      <c r="H6438">
        <v>12.88</v>
      </c>
      <c r="I6438">
        <v>12880</v>
      </c>
      <c r="J6438" t="s">
        <v>81</v>
      </c>
      <c r="K6438">
        <v>-2.1712383944418771E-2</v>
      </c>
      <c r="L6438">
        <v>-2.1711999999999998</v>
      </c>
      <c r="M6438" t="s">
        <v>82</v>
      </c>
    </row>
    <row r="6439" spans="1:13">
      <c r="A6439" t="s">
        <v>913</v>
      </c>
      <c r="B6439" t="s">
        <v>914</v>
      </c>
      <c r="C6439" t="str">
        <f>TEXT(D6439, "mmm")</f>
        <v>May</v>
      </c>
      <c r="D6439" s="1">
        <v>45434</v>
      </c>
      <c r="E6439" t="s">
        <v>915</v>
      </c>
      <c r="F6439" t="s">
        <v>217</v>
      </c>
      <c r="G6439">
        <v>32752</v>
      </c>
      <c r="H6439">
        <v>0.88</v>
      </c>
      <c r="I6439">
        <v>28821.759999999998</v>
      </c>
      <c r="J6439" t="s">
        <v>86</v>
      </c>
      <c r="K6439">
        <v>0.2282608421008849</v>
      </c>
      <c r="L6439">
        <v>22.8261</v>
      </c>
      <c r="M6439" t="s">
        <v>82</v>
      </c>
    </row>
    <row r="6440" spans="1:13">
      <c r="A6440" t="s">
        <v>3880</v>
      </c>
      <c r="B6440" t="s">
        <v>3881</v>
      </c>
      <c r="C6440" t="str">
        <f>TEXT(D6440, "mmm")</f>
        <v>May</v>
      </c>
      <c r="D6440" s="1">
        <v>45434</v>
      </c>
      <c r="E6440" t="s">
        <v>3931</v>
      </c>
      <c r="F6440" t="s">
        <v>80</v>
      </c>
      <c r="G6440">
        <v>125000</v>
      </c>
      <c r="H6440">
        <v>0.36</v>
      </c>
      <c r="I6440">
        <v>45000</v>
      </c>
      <c r="J6440" t="s">
        <v>86</v>
      </c>
      <c r="K6440">
        <v>2.8571486959652951E-2</v>
      </c>
      <c r="L6440">
        <v>2.8571</v>
      </c>
      <c r="M6440" t="s">
        <v>82</v>
      </c>
    </row>
    <row r="6441" spans="1:13">
      <c r="A6441" t="s">
        <v>3551</v>
      </c>
      <c r="B6441" t="s">
        <v>3552</v>
      </c>
      <c r="C6441" t="str">
        <f>TEXT(D6441, "mmm")</f>
        <v>May</v>
      </c>
      <c r="D6441" s="1">
        <v>45434</v>
      </c>
      <c r="E6441" t="s">
        <v>3553</v>
      </c>
      <c r="F6441" t="s">
        <v>128</v>
      </c>
      <c r="G6441">
        <v>8000</v>
      </c>
      <c r="H6441">
        <v>1.96</v>
      </c>
      <c r="I6441">
        <v>15680</v>
      </c>
      <c r="J6441" t="s">
        <v>81</v>
      </c>
      <c r="K6441">
        <v>-0.1200000047683716</v>
      </c>
      <c r="L6441">
        <v>-12</v>
      </c>
      <c r="M6441" t="s">
        <v>82</v>
      </c>
    </row>
    <row r="6442" spans="1:13">
      <c r="A6442" t="s">
        <v>1435</v>
      </c>
      <c r="B6442" t="s">
        <v>1436</v>
      </c>
      <c r="C6442" t="str">
        <f>TEXT(D6442, "mmm")</f>
        <v>May</v>
      </c>
      <c r="D6442" s="1">
        <v>45434</v>
      </c>
      <c r="E6442" t="s">
        <v>1437</v>
      </c>
      <c r="F6442" t="s">
        <v>128</v>
      </c>
      <c r="G6442">
        <v>768</v>
      </c>
      <c r="H6442">
        <v>17.87</v>
      </c>
      <c r="I6442">
        <v>13724.16</v>
      </c>
      <c r="J6442" t="s">
        <v>81</v>
      </c>
      <c r="K6442">
        <v>-5.9785600017056677E-2</v>
      </c>
      <c r="L6442">
        <v>-5.9786000000000001</v>
      </c>
      <c r="M6442" t="s">
        <v>82</v>
      </c>
    </row>
    <row r="6443" spans="1:13">
      <c r="A6443" t="s">
        <v>3932</v>
      </c>
      <c r="B6443" t="s">
        <v>3933</v>
      </c>
      <c r="C6443" t="str">
        <f>TEXT(D6443, "mmm")</f>
        <v>May</v>
      </c>
      <c r="D6443" s="1">
        <v>45434</v>
      </c>
      <c r="E6443" t="s">
        <v>3934</v>
      </c>
      <c r="F6443" t="s">
        <v>80</v>
      </c>
      <c r="G6443">
        <v>20000</v>
      </c>
      <c r="H6443">
        <v>16.38</v>
      </c>
      <c r="I6443">
        <v>327600</v>
      </c>
      <c r="J6443" t="s">
        <v>86</v>
      </c>
      <c r="K6443">
        <v>0.117466163624</v>
      </c>
      <c r="L6443">
        <v>11.746600000000001</v>
      </c>
      <c r="M6443" t="s">
        <v>82</v>
      </c>
    </row>
    <row r="6444" spans="1:13">
      <c r="A6444" t="s">
        <v>3890</v>
      </c>
      <c r="B6444" t="s">
        <v>3891</v>
      </c>
      <c r="C6444" t="str">
        <f>TEXT(D6444, "mmm")</f>
        <v>May</v>
      </c>
      <c r="D6444" s="1">
        <v>45434</v>
      </c>
      <c r="E6444" t="s">
        <v>3892</v>
      </c>
      <c r="F6444" t="s">
        <v>80</v>
      </c>
      <c r="G6444">
        <v>2109</v>
      </c>
      <c r="H6444">
        <v>5.63</v>
      </c>
      <c r="I6444">
        <v>11873.67</v>
      </c>
      <c r="J6444" t="s">
        <v>81</v>
      </c>
      <c r="K6444">
        <v>0.23518164714870979</v>
      </c>
      <c r="L6444">
        <v>23.5182</v>
      </c>
      <c r="M6444" t="s">
        <v>82</v>
      </c>
    </row>
    <row r="6445" spans="1:13">
      <c r="A6445" t="s">
        <v>617</v>
      </c>
      <c r="B6445" t="s">
        <v>618</v>
      </c>
      <c r="C6445" t="str">
        <f>TEXT(D6445, "mmm")</f>
        <v>May</v>
      </c>
      <c r="D6445" s="1">
        <v>45434</v>
      </c>
      <c r="E6445" t="s">
        <v>670</v>
      </c>
      <c r="F6445" t="s">
        <v>80</v>
      </c>
      <c r="G6445">
        <v>650</v>
      </c>
      <c r="H6445">
        <v>49.3</v>
      </c>
      <c r="I6445">
        <v>32045</v>
      </c>
      <c r="J6445" t="s">
        <v>81</v>
      </c>
      <c r="K6445">
        <v>-1.964372563685968E-2</v>
      </c>
      <c r="L6445">
        <v>-1.9643999999999999</v>
      </c>
      <c r="M6445" t="s">
        <v>82</v>
      </c>
    </row>
    <row r="6446" spans="1:13">
      <c r="A6446" t="s">
        <v>1392</v>
      </c>
      <c r="B6446" t="s">
        <v>1393</v>
      </c>
      <c r="C6446" t="str">
        <f>TEXT(D6446, "mmm")</f>
        <v>May</v>
      </c>
      <c r="D6446" s="1">
        <v>45434</v>
      </c>
      <c r="E6446" t="s">
        <v>3898</v>
      </c>
      <c r="F6446" t="s">
        <v>251</v>
      </c>
      <c r="G6446">
        <v>20001</v>
      </c>
      <c r="H6446">
        <v>1.76</v>
      </c>
      <c r="I6446">
        <v>35201.760000000002</v>
      </c>
      <c r="J6446" t="s">
        <v>81</v>
      </c>
      <c r="K6446">
        <v>-5.6497121870150444E-3</v>
      </c>
      <c r="L6446">
        <v>-0.56499999999999995</v>
      </c>
      <c r="M6446" t="s">
        <v>82</v>
      </c>
    </row>
    <row r="6447" spans="1:13">
      <c r="A6447" t="s">
        <v>3935</v>
      </c>
      <c r="B6447" t="s">
        <v>3936</v>
      </c>
      <c r="C6447" t="str">
        <f>TEXT(D6447, "mmm")</f>
        <v>May</v>
      </c>
      <c r="D6447" s="1">
        <v>45434</v>
      </c>
      <c r="E6447" t="s">
        <v>3937</v>
      </c>
      <c r="F6447" t="s">
        <v>80</v>
      </c>
      <c r="G6447">
        <v>7000</v>
      </c>
      <c r="H6447">
        <v>14.43</v>
      </c>
      <c r="I6447">
        <v>101010</v>
      </c>
      <c r="J6447" t="s">
        <v>86</v>
      </c>
      <c r="K6447">
        <v>-3.4915853627024429E-3</v>
      </c>
      <c r="L6447">
        <v>-0.34920000000000001</v>
      </c>
      <c r="M6447" t="s">
        <v>82</v>
      </c>
    </row>
    <row r="6448" spans="1:13">
      <c r="A6448" t="s">
        <v>1742</v>
      </c>
      <c r="B6448" t="s">
        <v>1743</v>
      </c>
      <c r="C6448" t="str">
        <f>TEXT(D6448, "mmm")</f>
        <v>May</v>
      </c>
      <c r="D6448" s="1">
        <v>45434</v>
      </c>
      <c r="E6448" t="s">
        <v>110</v>
      </c>
      <c r="F6448" t="s">
        <v>101</v>
      </c>
      <c r="G6448">
        <v>10000</v>
      </c>
      <c r="H6448">
        <v>22.07</v>
      </c>
      <c r="I6448">
        <v>220700</v>
      </c>
      <c r="J6448" t="s">
        <v>81</v>
      </c>
      <c r="K6448">
        <v>2.8622512172568951E-2</v>
      </c>
      <c r="L6448">
        <v>2.8622999999999998</v>
      </c>
      <c r="M6448" t="s">
        <v>82</v>
      </c>
    </row>
    <row r="6449" spans="1:13">
      <c r="A6449" t="s">
        <v>1742</v>
      </c>
      <c r="B6449" t="s">
        <v>1743</v>
      </c>
      <c r="C6449" t="str">
        <f>TEXT(D6449, "mmm")</f>
        <v>May</v>
      </c>
      <c r="D6449" s="1">
        <v>45434</v>
      </c>
      <c r="E6449" t="s">
        <v>111</v>
      </c>
      <c r="F6449" t="s">
        <v>101</v>
      </c>
      <c r="G6449">
        <v>10000</v>
      </c>
      <c r="H6449">
        <v>22.07</v>
      </c>
      <c r="I6449">
        <v>220700</v>
      </c>
      <c r="J6449" t="s">
        <v>81</v>
      </c>
      <c r="K6449">
        <v>2.8622512172568951E-2</v>
      </c>
      <c r="L6449">
        <v>2.8622999999999998</v>
      </c>
      <c r="M6449" t="s">
        <v>82</v>
      </c>
    </row>
    <row r="6450" spans="1:13">
      <c r="A6450" t="s">
        <v>1742</v>
      </c>
      <c r="B6450" t="s">
        <v>1743</v>
      </c>
      <c r="C6450" t="str">
        <f>TEXT(D6450, "mmm")</f>
        <v>May</v>
      </c>
      <c r="D6450" s="1">
        <v>45434</v>
      </c>
      <c r="E6450" t="s">
        <v>109</v>
      </c>
      <c r="F6450" t="s">
        <v>101</v>
      </c>
      <c r="G6450">
        <v>10000</v>
      </c>
      <c r="H6450">
        <v>22.07</v>
      </c>
      <c r="I6450">
        <v>220700</v>
      </c>
      <c r="J6450" t="s">
        <v>81</v>
      </c>
      <c r="K6450">
        <v>2.8622512172568951E-2</v>
      </c>
      <c r="L6450">
        <v>2.8622999999999998</v>
      </c>
      <c r="M6450" t="s">
        <v>82</v>
      </c>
    </row>
    <row r="6451" spans="1:13">
      <c r="A6451" t="s">
        <v>1742</v>
      </c>
      <c r="B6451" t="s">
        <v>1743</v>
      </c>
      <c r="C6451" t="str">
        <f>TEXT(D6451, "mmm")</f>
        <v>May</v>
      </c>
      <c r="D6451" s="1">
        <v>45434</v>
      </c>
      <c r="E6451" t="s">
        <v>110</v>
      </c>
      <c r="F6451" t="s">
        <v>101</v>
      </c>
      <c r="G6451">
        <v>5000</v>
      </c>
      <c r="H6451">
        <v>22.48</v>
      </c>
      <c r="I6451">
        <v>112400</v>
      </c>
      <c r="J6451" t="s">
        <v>81</v>
      </c>
      <c r="K6451">
        <v>2.8622512172568951E-2</v>
      </c>
      <c r="L6451">
        <v>2.8622999999999998</v>
      </c>
      <c r="M6451" t="s">
        <v>82</v>
      </c>
    </row>
    <row r="6452" spans="1:13">
      <c r="A6452" t="s">
        <v>1742</v>
      </c>
      <c r="B6452" t="s">
        <v>1743</v>
      </c>
      <c r="C6452" t="str">
        <f>TEXT(D6452, "mmm")</f>
        <v>May</v>
      </c>
      <c r="D6452" s="1">
        <v>45434</v>
      </c>
      <c r="E6452" t="s">
        <v>111</v>
      </c>
      <c r="F6452" t="s">
        <v>101</v>
      </c>
      <c r="G6452">
        <v>5000</v>
      </c>
      <c r="H6452">
        <v>22.48</v>
      </c>
      <c r="I6452">
        <v>112400</v>
      </c>
      <c r="J6452" t="s">
        <v>81</v>
      </c>
      <c r="K6452">
        <v>2.8622512172568951E-2</v>
      </c>
      <c r="L6452">
        <v>2.8622999999999998</v>
      </c>
      <c r="M6452" t="s">
        <v>82</v>
      </c>
    </row>
    <row r="6453" spans="1:13">
      <c r="A6453" t="s">
        <v>1742</v>
      </c>
      <c r="B6453" t="s">
        <v>1743</v>
      </c>
      <c r="C6453" t="str">
        <f>TEXT(D6453, "mmm")</f>
        <v>May</v>
      </c>
      <c r="D6453" s="1">
        <v>45434</v>
      </c>
      <c r="E6453" t="s">
        <v>109</v>
      </c>
      <c r="F6453" t="s">
        <v>101</v>
      </c>
      <c r="G6453">
        <v>5000</v>
      </c>
      <c r="H6453">
        <v>22.48</v>
      </c>
      <c r="I6453">
        <v>112400</v>
      </c>
      <c r="J6453" t="s">
        <v>81</v>
      </c>
      <c r="K6453">
        <v>2.8622512172568951E-2</v>
      </c>
      <c r="L6453">
        <v>2.8622999999999998</v>
      </c>
      <c r="M6453" t="s">
        <v>82</v>
      </c>
    </row>
    <row r="6454" spans="1:13">
      <c r="A6454" t="s">
        <v>1742</v>
      </c>
      <c r="B6454" t="s">
        <v>1743</v>
      </c>
      <c r="C6454" t="str">
        <f>TEXT(D6454, "mmm")</f>
        <v>May</v>
      </c>
      <c r="D6454" s="1">
        <v>45434</v>
      </c>
      <c r="E6454" t="s">
        <v>110</v>
      </c>
      <c r="F6454" t="s">
        <v>101</v>
      </c>
      <c r="G6454">
        <v>17192</v>
      </c>
      <c r="H6454">
        <v>22.21</v>
      </c>
      <c r="I6454">
        <v>381834.32</v>
      </c>
      <c r="J6454" t="s">
        <v>81</v>
      </c>
      <c r="K6454">
        <v>2.8622512172568951E-2</v>
      </c>
      <c r="L6454">
        <v>2.8622999999999998</v>
      </c>
      <c r="M6454" t="s">
        <v>82</v>
      </c>
    </row>
    <row r="6455" spans="1:13">
      <c r="A6455" t="s">
        <v>1742</v>
      </c>
      <c r="B6455" t="s">
        <v>1743</v>
      </c>
      <c r="C6455" t="str">
        <f>TEXT(D6455, "mmm")</f>
        <v>May</v>
      </c>
      <c r="D6455" s="1">
        <v>45434</v>
      </c>
      <c r="E6455" t="s">
        <v>111</v>
      </c>
      <c r="F6455" t="s">
        <v>101</v>
      </c>
      <c r="G6455">
        <v>17192</v>
      </c>
      <c r="H6455">
        <v>22.21</v>
      </c>
      <c r="I6455">
        <v>381834.32</v>
      </c>
      <c r="J6455" t="s">
        <v>81</v>
      </c>
      <c r="K6455">
        <v>2.8622512172568951E-2</v>
      </c>
      <c r="L6455">
        <v>2.8622999999999998</v>
      </c>
      <c r="M6455" t="s">
        <v>82</v>
      </c>
    </row>
    <row r="6456" spans="1:13">
      <c r="A6456" t="s">
        <v>1742</v>
      </c>
      <c r="B6456" t="s">
        <v>1743</v>
      </c>
      <c r="C6456" t="str">
        <f>TEXT(D6456, "mmm")</f>
        <v>May</v>
      </c>
      <c r="D6456" s="1">
        <v>45434</v>
      </c>
      <c r="E6456" t="s">
        <v>109</v>
      </c>
      <c r="F6456" t="s">
        <v>101</v>
      </c>
      <c r="G6456">
        <v>17192</v>
      </c>
      <c r="H6456">
        <v>22.21</v>
      </c>
      <c r="I6456">
        <v>381834.32</v>
      </c>
      <c r="J6456" t="s">
        <v>81</v>
      </c>
      <c r="K6456">
        <v>2.8622512172568951E-2</v>
      </c>
      <c r="L6456">
        <v>2.8622999999999998</v>
      </c>
      <c r="M6456" t="s">
        <v>82</v>
      </c>
    </row>
    <row r="6457" spans="1:13">
      <c r="A6457" t="s">
        <v>3803</v>
      </c>
      <c r="B6457" t="s">
        <v>3804</v>
      </c>
      <c r="C6457" t="str">
        <f>TEXT(D6457, "mmm")</f>
        <v>May</v>
      </c>
      <c r="D6457" s="1">
        <v>45434</v>
      </c>
      <c r="E6457" t="s">
        <v>3805</v>
      </c>
      <c r="F6457" t="s">
        <v>128</v>
      </c>
      <c r="G6457">
        <v>11000</v>
      </c>
      <c r="H6457">
        <v>4.3</v>
      </c>
      <c r="I6457">
        <v>47300</v>
      </c>
      <c r="J6457" t="s">
        <v>81</v>
      </c>
      <c r="K6457">
        <v>2.137770825947638E-2</v>
      </c>
      <c r="L6457">
        <v>2.1377999999999999</v>
      </c>
      <c r="M6457" t="s">
        <v>82</v>
      </c>
    </row>
    <row r="6458" spans="1:13">
      <c r="A6458" t="s">
        <v>617</v>
      </c>
      <c r="B6458" t="s">
        <v>618</v>
      </c>
      <c r="C6458" t="str">
        <f>TEXT(D6458, "mmm")</f>
        <v>May</v>
      </c>
      <c r="D6458" s="1">
        <v>45434</v>
      </c>
      <c r="E6458" t="s">
        <v>3509</v>
      </c>
      <c r="F6458" t="s">
        <v>80</v>
      </c>
      <c r="G6458">
        <v>3482</v>
      </c>
      <c r="H6458">
        <v>49.47</v>
      </c>
      <c r="I6458">
        <v>172254.54</v>
      </c>
      <c r="J6458" t="s">
        <v>86</v>
      </c>
      <c r="K6458">
        <v>-1.964372563685968E-2</v>
      </c>
      <c r="L6458">
        <v>-1.9643999999999999</v>
      </c>
      <c r="M6458" t="s">
        <v>82</v>
      </c>
    </row>
    <row r="6459" spans="1:13">
      <c r="A6459" t="s">
        <v>2385</v>
      </c>
      <c r="B6459" t="s">
        <v>2386</v>
      </c>
      <c r="C6459" t="str">
        <f>TEXT(D6459, "mmm")</f>
        <v>May</v>
      </c>
      <c r="D6459" s="1">
        <v>45434</v>
      </c>
      <c r="E6459" t="s">
        <v>3938</v>
      </c>
      <c r="F6459" t="s">
        <v>80</v>
      </c>
      <c r="G6459">
        <v>19000</v>
      </c>
      <c r="H6459">
        <v>5.26</v>
      </c>
      <c r="I6459">
        <v>99940</v>
      </c>
      <c r="J6459" t="s">
        <v>81</v>
      </c>
      <c r="K6459">
        <v>9.4609547498225588E-4</v>
      </c>
      <c r="L6459">
        <v>9.4600000000000004E-2</v>
      </c>
      <c r="M6459" t="s">
        <v>82</v>
      </c>
    </row>
    <row r="6460" spans="1:13">
      <c r="A6460" t="s">
        <v>737</v>
      </c>
      <c r="B6460" t="s">
        <v>738</v>
      </c>
      <c r="C6460" t="str">
        <f>TEXT(D6460, "mmm")</f>
        <v>May</v>
      </c>
      <c r="D6460" s="1">
        <v>45434</v>
      </c>
      <c r="E6460" t="s">
        <v>739</v>
      </c>
      <c r="F6460" t="s">
        <v>251</v>
      </c>
      <c r="G6460">
        <v>1187</v>
      </c>
      <c r="H6460">
        <v>30.71</v>
      </c>
      <c r="I6460">
        <v>36452.769999999997</v>
      </c>
      <c r="J6460" t="s">
        <v>81</v>
      </c>
      <c r="K6460">
        <v>-2.1505372810145529E-2</v>
      </c>
      <c r="L6460">
        <v>-2.1505000000000001</v>
      </c>
      <c r="M6460" t="s">
        <v>82</v>
      </c>
    </row>
    <row r="6461" spans="1:13">
      <c r="A6461" t="s">
        <v>3598</v>
      </c>
      <c r="B6461" t="s">
        <v>3599</v>
      </c>
      <c r="C6461" t="str">
        <f>TEXT(D6461, "mmm")</f>
        <v>May</v>
      </c>
      <c r="D6461" s="1">
        <v>45434</v>
      </c>
      <c r="E6461" t="s">
        <v>3600</v>
      </c>
      <c r="F6461" t="s">
        <v>222</v>
      </c>
      <c r="G6461">
        <v>10000</v>
      </c>
      <c r="H6461">
        <v>43.49</v>
      </c>
      <c r="I6461">
        <v>434900</v>
      </c>
      <c r="J6461" t="s">
        <v>81</v>
      </c>
      <c r="K6461">
        <v>0.13243057839155831</v>
      </c>
      <c r="L6461">
        <v>13.2431</v>
      </c>
      <c r="M6461" t="s">
        <v>82</v>
      </c>
    </row>
    <row r="6462" spans="1:13">
      <c r="A6462" t="s">
        <v>2174</v>
      </c>
      <c r="B6462" t="s">
        <v>2175</v>
      </c>
      <c r="C6462" t="str">
        <f>TEXT(D6462, "mmm")</f>
        <v>May</v>
      </c>
      <c r="D6462" s="1">
        <v>45434</v>
      </c>
      <c r="E6462" t="s">
        <v>2552</v>
      </c>
      <c r="F6462" t="s">
        <v>101</v>
      </c>
      <c r="G6462">
        <v>4231</v>
      </c>
      <c r="H6462">
        <v>7.13</v>
      </c>
      <c r="I6462">
        <v>30167.03</v>
      </c>
      <c r="J6462" t="s">
        <v>81</v>
      </c>
      <c r="K6462">
        <v>0.1379310344827587</v>
      </c>
      <c r="L6462">
        <v>13.793100000000001</v>
      </c>
      <c r="M6462" t="s">
        <v>82</v>
      </c>
    </row>
    <row r="6463" spans="1:13">
      <c r="A6463" t="s">
        <v>2174</v>
      </c>
      <c r="B6463" t="s">
        <v>2175</v>
      </c>
      <c r="C6463" t="str">
        <f>TEXT(D6463, "mmm")</f>
        <v>May</v>
      </c>
      <c r="D6463" s="1">
        <v>45434</v>
      </c>
      <c r="E6463" t="s">
        <v>2549</v>
      </c>
      <c r="F6463" t="s">
        <v>101</v>
      </c>
      <c r="G6463">
        <v>4231</v>
      </c>
      <c r="H6463">
        <v>7.13</v>
      </c>
      <c r="I6463">
        <v>30167.03</v>
      </c>
      <c r="J6463" t="s">
        <v>81</v>
      </c>
      <c r="K6463">
        <v>0.1379310344827587</v>
      </c>
      <c r="L6463">
        <v>13.793100000000001</v>
      </c>
      <c r="M6463" t="s">
        <v>82</v>
      </c>
    </row>
    <row r="6464" spans="1:13">
      <c r="A6464" t="s">
        <v>2174</v>
      </c>
      <c r="B6464" t="s">
        <v>2175</v>
      </c>
      <c r="C6464" t="str">
        <f>TEXT(D6464, "mmm")</f>
        <v>May</v>
      </c>
      <c r="D6464" s="1">
        <v>45434</v>
      </c>
      <c r="E6464" t="s">
        <v>2551</v>
      </c>
      <c r="F6464" t="s">
        <v>101</v>
      </c>
      <c r="G6464">
        <v>4231</v>
      </c>
      <c r="H6464">
        <v>7.13</v>
      </c>
      <c r="I6464">
        <v>30167.03</v>
      </c>
      <c r="J6464" t="s">
        <v>81</v>
      </c>
      <c r="K6464">
        <v>0.1379310344827587</v>
      </c>
      <c r="L6464">
        <v>13.793100000000001</v>
      </c>
      <c r="M6464" t="s">
        <v>82</v>
      </c>
    </row>
    <row r="6465" spans="1:13">
      <c r="A6465" t="s">
        <v>2174</v>
      </c>
      <c r="B6465" t="s">
        <v>2175</v>
      </c>
      <c r="C6465" t="str">
        <f>TEXT(D6465, "mmm")</f>
        <v>May</v>
      </c>
      <c r="D6465" s="1">
        <v>45434</v>
      </c>
      <c r="E6465" t="s">
        <v>2550</v>
      </c>
      <c r="F6465" t="s">
        <v>101</v>
      </c>
      <c r="G6465">
        <v>4231</v>
      </c>
      <c r="H6465">
        <v>7.13</v>
      </c>
      <c r="I6465">
        <v>30167.03</v>
      </c>
      <c r="J6465" t="s">
        <v>81</v>
      </c>
      <c r="K6465">
        <v>0.1379310344827587</v>
      </c>
      <c r="L6465">
        <v>13.793100000000001</v>
      </c>
      <c r="M6465" t="s">
        <v>82</v>
      </c>
    </row>
    <row r="6466" spans="1:13">
      <c r="A6466" t="s">
        <v>3926</v>
      </c>
      <c r="B6466" t="s">
        <v>3927</v>
      </c>
      <c r="C6466" t="str">
        <f>TEXT(D6466, "mmm")</f>
        <v>May</v>
      </c>
      <c r="D6466" s="1">
        <v>45434</v>
      </c>
      <c r="E6466" t="s">
        <v>3939</v>
      </c>
      <c r="F6466" t="s">
        <v>80</v>
      </c>
      <c r="G6466">
        <v>109528</v>
      </c>
      <c r="H6466">
        <v>14.32</v>
      </c>
      <c r="I6466">
        <v>1568440.96</v>
      </c>
      <c r="J6466" t="s">
        <v>86</v>
      </c>
      <c r="K6466">
        <v>-5.0546496409748509E-2</v>
      </c>
      <c r="L6466">
        <v>-5.0545999999999998</v>
      </c>
      <c r="M6466" t="s">
        <v>82</v>
      </c>
    </row>
    <row r="6467" spans="1:13">
      <c r="A6467" t="s">
        <v>617</v>
      </c>
      <c r="B6467" t="s">
        <v>618</v>
      </c>
      <c r="C6467" t="str">
        <f>TEXT(D6467, "mmm")</f>
        <v>May</v>
      </c>
      <c r="D6467" s="1">
        <v>45434</v>
      </c>
      <c r="E6467" t="s">
        <v>709</v>
      </c>
      <c r="F6467" t="s">
        <v>80</v>
      </c>
      <c r="G6467">
        <v>2000</v>
      </c>
      <c r="H6467">
        <v>49.2</v>
      </c>
      <c r="I6467">
        <v>98400</v>
      </c>
      <c r="J6467" t="s">
        <v>81</v>
      </c>
      <c r="K6467">
        <v>-1.964372563685968E-2</v>
      </c>
      <c r="L6467">
        <v>-1.9643999999999999</v>
      </c>
      <c r="M6467" t="s">
        <v>82</v>
      </c>
    </row>
    <row r="6468" spans="1:13">
      <c r="A6468" t="s">
        <v>3926</v>
      </c>
      <c r="B6468" t="s">
        <v>3927</v>
      </c>
      <c r="C6468" t="str">
        <f>TEXT(D6468, "mmm")</f>
        <v>May</v>
      </c>
      <c r="D6468" s="1">
        <v>45434</v>
      </c>
      <c r="E6468" t="s">
        <v>3940</v>
      </c>
      <c r="F6468" t="s">
        <v>80</v>
      </c>
      <c r="G6468">
        <v>10000</v>
      </c>
      <c r="H6468">
        <v>13.74</v>
      </c>
      <c r="I6468">
        <v>137400</v>
      </c>
      <c r="J6468" t="s">
        <v>81</v>
      </c>
      <c r="K6468">
        <v>-5.0546496409748509E-2</v>
      </c>
      <c r="L6468">
        <v>-5.0545999999999998</v>
      </c>
      <c r="M6468" t="s">
        <v>82</v>
      </c>
    </row>
    <row r="6469" spans="1:13">
      <c r="A6469" t="s">
        <v>1392</v>
      </c>
      <c r="B6469" t="s">
        <v>1393</v>
      </c>
      <c r="C6469" t="str">
        <f>TEXT(D6469, "mmm")</f>
        <v>May</v>
      </c>
      <c r="D6469" s="1">
        <v>45434</v>
      </c>
      <c r="E6469" t="s">
        <v>1397</v>
      </c>
      <c r="F6469" t="s">
        <v>101</v>
      </c>
      <c r="G6469">
        <v>20001</v>
      </c>
      <c r="H6469">
        <v>1.76</v>
      </c>
      <c r="I6469">
        <v>35201.760000000002</v>
      </c>
      <c r="J6469" t="s">
        <v>81</v>
      </c>
      <c r="K6469">
        <v>-5.6497121870150444E-3</v>
      </c>
      <c r="L6469">
        <v>-0.56499999999999995</v>
      </c>
      <c r="M6469" t="s">
        <v>82</v>
      </c>
    </row>
    <row r="6470" spans="1:13">
      <c r="A6470" t="s">
        <v>1392</v>
      </c>
      <c r="B6470" t="s">
        <v>1393</v>
      </c>
      <c r="C6470" t="str">
        <f>TEXT(D6470, "mmm")</f>
        <v>May</v>
      </c>
      <c r="D6470" s="1">
        <v>45434</v>
      </c>
      <c r="E6470" t="s">
        <v>1394</v>
      </c>
      <c r="F6470" t="s">
        <v>217</v>
      </c>
      <c r="G6470">
        <v>20001</v>
      </c>
      <c r="H6470">
        <v>1.76</v>
      </c>
      <c r="I6470">
        <v>35201.760000000002</v>
      </c>
      <c r="J6470" t="s">
        <v>81</v>
      </c>
      <c r="K6470">
        <v>-5.6497121870150444E-3</v>
      </c>
      <c r="L6470">
        <v>-0.56499999999999995</v>
      </c>
      <c r="M6470" t="s">
        <v>82</v>
      </c>
    </row>
    <row r="6471" spans="1:13">
      <c r="A6471" t="s">
        <v>1392</v>
      </c>
      <c r="B6471" t="s">
        <v>1393</v>
      </c>
      <c r="C6471" t="str">
        <f>TEXT(D6471, "mmm")</f>
        <v>May</v>
      </c>
      <c r="D6471" s="1">
        <v>45434</v>
      </c>
      <c r="E6471" t="s">
        <v>1396</v>
      </c>
      <c r="F6471" t="s">
        <v>101</v>
      </c>
      <c r="G6471">
        <v>20001</v>
      </c>
      <c r="H6471">
        <v>1.76</v>
      </c>
      <c r="I6471">
        <v>35201.760000000002</v>
      </c>
      <c r="J6471" t="s">
        <v>81</v>
      </c>
      <c r="K6471">
        <v>-5.6497121870150444E-3</v>
      </c>
      <c r="L6471">
        <v>-0.56499999999999995</v>
      </c>
      <c r="M6471" t="s">
        <v>82</v>
      </c>
    </row>
    <row r="6472" spans="1:13">
      <c r="A6472" t="s">
        <v>1392</v>
      </c>
      <c r="B6472" t="s">
        <v>1393</v>
      </c>
      <c r="C6472" t="str">
        <f>TEXT(D6472, "mmm")</f>
        <v>May</v>
      </c>
      <c r="D6472" s="1">
        <v>45434</v>
      </c>
      <c r="E6472" t="s">
        <v>1395</v>
      </c>
      <c r="F6472" t="s">
        <v>101</v>
      </c>
      <c r="G6472">
        <v>20001</v>
      </c>
      <c r="H6472">
        <v>1.76</v>
      </c>
      <c r="I6472">
        <v>35201.760000000002</v>
      </c>
      <c r="J6472" t="s">
        <v>81</v>
      </c>
      <c r="K6472">
        <v>-5.6497121870150444E-3</v>
      </c>
      <c r="L6472">
        <v>-0.56499999999999995</v>
      </c>
      <c r="M6472" t="s">
        <v>82</v>
      </c>
    </row>
    <row r="6473" spans="1:13">
      <c r="A6473" t="s">
        <v>3834</v>
      </c>
      <c r="B6473" t="s">
        <v>3835</v>
      </c>
      <c r="C6473" t="str">
        <f>TEXT(D6473, "mmm")</f>
        <v>May</v>
      </c>
      <c r="D6473" s="1">
        <v>45434</v>
      </c>
      <c r="E6473" t="s">
        <v>3941</v>
      </c>
      <c r="F6473" t="s">
        <v>80</v>
      </c>
      <c r="G6473">
        <v>4300</v>
      </c>
      <c r="H6473">
        <v>6.86</v>
      </c>
      <c r="I6473">
        <v>29498</v>
      </c>
      <c r="J6473" t="s">
        <v>86</v>
      </c>
      <c r="K6473">
        <v>-5.865922978277005E-2</v>
      </c>
      <c r="L6473">
        <v>-5.8658999999999999</v>
      </c>
      <c r="M6473" t="s">
        <v>82</v>
      </c>
    </row>
    <row r="6474" spans="1:13">
      <c r="A6474" t="s">
        <v>3595</v>
      </c>
      <c r="B6474" t="s">
        <v>3596</v>
      </c>
      <c r="C6474" t="str">
        <f>TEXT(D6474, "mmm")</f>
        <v>May</v>
      </c>
      <c r="D6474" s="1">
        <v>45434</v>
      </c>
      <c r="E6474" t="s">
        <v>3597</v>
      </c>
      <c r="F6474" t="s">
        <v>80</v>
      </c>
      <c r="G6474">
        <v>25000</v>
      </c>
      <c r="H6474">
        <v>1.65</v>
      </c>
      <c r="I6474">
        <v>41250</v>
      </c>
      <c r="J6474" t="s">
        <v>86</v>
      </c>
      <c r="K6474">
        <v>0.17405061309411399</v>
      </c>
      <c r="L6474">
        <v>17.405100000000001</v>
      </c>
      <c r="M6474" t="s">
        <v>82</v>
      </c>
    </row>
    <row r="6475" spans="1:13">
      <c r="A6475" t="s">
        <v>3504</v>
      </c>
      <c r="B6475" t="s">
        <v>3505</v>
      </c>
      <c r="C6475" t="str">
        <f>TEXT(D6475, "mmm")</f>
        <v>May</v>
      </c>
      <c r="D6475" s="1">
        <v>45434</v>
      </c>
      <c r="E6475" t="s">
        <v>3507</v>
      </c>
      <c r="F6475" t="s">
        <v>80</v>
      </c>
      <c r="G6475">
        <v>12100</v>
      </c>
      <c r="H6475">
        <v>4.99</v>
      </c>
      <c r="I6475">
        <v>60379</v>
      </c>
      <c r="J6475" t="s">
        <v>81</v>
      </c>
      <c r="K6475">
        <v>0.1463415048730432</v>
      </c>
      <c r="L6475">
        <v>14.6342</v>
      </c>
      <c r="M6475" t="s">
        <v>82</v>
      </c>
    </row>
    <row r="6476" spans="1:13">
      <c r="A6476" t="s">
        <v>438</v>
      </c>
      <c r="B6476" t="s">
        <v>439</v>
      </c>
      <c r="C6476" t="str">
        <f>TEXT(D6476, "mmm")</f>
        <v>May</v>
      </c>
      <c r="D6476" s="1">
        <v>45434</v>
      </c>
      <c r="E6476" t="s">
        <v>440</v>
      </c>
      <c r="F6476" t="s">
        <v>80</v>
      </c>
      <c r="G6476">
        <v>3000</v>
      </c>
      <c r="H6476">
        <v>19.36</v>
      </c>
      <c r="I6476">
        <v>58080</v>
      </c>
      <c r="J6476" t="s">
        <v>81</v>
      </c>
      <c r="K6476">
        <v>-2.5516991371887569E-2</v>
      </c>
      <c r="L6476">
        <v>-2.5516999999999999</v>
      </c>
      <c r="M6476" t="s">
        <v>82</v>
      </c>
    </row>
    <row r="6477" spans="1:13">
      <c r="A6477" t="s">
        <v>513</v>
      </c>
      <c r="B6477" t="s">
        <v>514</v>
      </c>
      <c r="C6477" t="str">
        <f>TEXT(D6477, "mmm")</f>
        <v>May</v>
      </c>
      <c r="D6477" s="1">
        <v>45434</v>
      </c>
      <c r="E6477" t="s">
        <v>515</v>
      </c>
      <c r="F6477" t="s">
        <v>222</v>
      </c>
      <c r="G6477">
        <v>1000</v>
      </c>
      <c r="H6477">
        <v>31.48</v>
      </c>
      <c r="I6477">
        <v>31480</v>
      </c>
      <c r="J6477" t="s">
        <v>81</v>
      </c>
      <c r="K6477">
        <v>3.2687960002929277E-2</v>
      </c>
      <c r="L6477">
        <v>3.2688000000000001</v>
      </c>
      <c r="M6477" t="s">
        <v>82</v>
      </c>
    </row>
    <row r="6478" spans="1:13">
      <c r="A6478" t="s">
        <v>513</v>
      </c>
      <c r="B6478" t="s">
        <v>514</v>
      </c>
      <c r="C6478" t="str">
        <f>TEXT(D6478, "mmm")</f>
        <v>May</v>
      </c>
      <c r="D6478" s="1">
        <v>45434</v>
      </c>
      <c r="E6478" t="s">
        <v>515</v>
      </c>
      <c r="F6478" t="s">
        <v>222</v>
      </c>
      <c r="G6478">
        <v>1000</v>
      </c>
      <c r="H6478">
        <v>31.4</v>
      </c>
      <c r="I6478">
        <v>31400</v>
      </c>
      <c r="J6478" t="s">
        <v>81</v>
      </c>
      <c r="K6478">
        <v>3.2687960002929277E-2</v>
      </c>
      <c r="L6478">
        <v>3.2688000000000001</v>
      </c>
      <c r="M6478" t="s">
        <v>82</v>
      </c>
    </row>
    <row r="6479" spans="1:13">
      <c r="A6479" t="s">
        <v>513</v>
      </c>
      <c r="B6479" t="s">
        <v>514</v>
      </c>
      <c r="C6479" t="str">
        <f>TEXT(D6479, "mmm")</f>
        <v>May</v>
      </c>
      <c r="D6479" s="1">
        <v>45434</v>
      </c>
      <c r="E6479" t="s">
        <v>515</v>
      </c>
      <c r="F6479" t="s">
        <v>222</v>
      </c>
      <c r="G6479">
        <v>900</v>
      </c>
      <c r="H6479">
        <v>31.22</v>
      </c>
      <c r="I6479">
        <v>28098</v>
      </c>
      <c r="J6479" t="s">
        <v>81</v>
      </c>
      <c r="K6479">
        <v>3.2687960002929277E-2</v>
      </c>
      <c r="L6479">
        <v>3.2688000000000001</v>
      </c>
      <c r="M6479" t="s">
        <v>82</v>
      </c>
    </row>
    <row r="6480" spans="1:13">
      <c r="A6480" t="s">
        <v>513</v>
      </c>
      <c r="B6480" t="s">
        <v>514</v>
      </c>
      <c r="C6480" t="str">
        <f>TEXT(D6480, "mmm")</f>
        <v>May</v>
      </c>
      <c r="D6480" s="1">
        <v>45434</v>
      </c>
      <c r="E6480" t="s">
        <v>515</v>
      </c>
      <c r="F6480" t="s">
        <v>222</v>
      </c>
      <c r="G6480">
        <v>1000</v>
      </c>
      <c r="H6480">
        <v>31.46</v>
      </c>
      <c r="I6480">
        <v>31460</v>
      </c>
      <c r="J6480" t="s">
        <v>81</v>
      </c>
      <c r="K6480">
        <v>3.2687960002929277E-2</v>
      </c>
      <c r="L6480">
        <v>3.2688000000000001</v>
      </c>
      <c r="M6480" t="s">
        <v>82</v>
      </c>
    </row>
    <row r="6481" spans="1:13">
      <c r="A6481" t="s">
        <v>1854</v>
      </c>
      <c r="B6481" t="s">
        <v>1855</v>
      </c>
      <c r="C6481" t="str">
        <f>TEXT(D6481, "mmm")</f>
        <v>May</v>
      </c>
      <c r="D6481" s="1">
        <v>45434</v>
      </c>
      <c r="E6481" t="s">
        <v>1857</v>
      </c>
      <c r="F6481" t="s">
        <v>251</v>
      </c>
      <c r="G6481">
        <v>150000</v>
      </c>
      <c r="H6481">
        <v>2.58</v>
      </c>
      <c r="I6481">
        <v>387000</v>
      </c>
      <c r="J6481" t="s">
        <v>81</v>
      </c>
      <c r="K6481">
        <v>-2.7027002147700371E-2</v>
      </c>
      <c r="L6481">
        <v>-2.7027000000000001</v>
      </c>
      <c r="M6481" t="s">
        <v>82</v>
      </c>
    </row>
    <row r="6482" spans="1:13">
      <c r="A6482" t="s">
        <v>1854</v>
      </c>
      <c r="B6482" t="s">
        <v>1855</v>
      </c>
      <c r="C6482" t="str">
        <f>TEXT(D6482, "mmm")</f>
        <v>May</v>
      </c>
      <c r="D6482" s="1">
        <v>45434</v>
      </c>
      <c r="E6482" t="s">
        <v>1865</v>
      </c>
      <c r="F6482" t="s">
        <v>251</v>
      </c>
      <c r="G6482">
        <v>150000</v>
      </c>
      <c r="H6482">
        <v>2.58</v>
      </c>
      <c r="I6482">
        <v>387000</v>
      </c>
      <c r="J6482" t="s">
        <v>81</v>
      </c>
      <c r="K6482">
        <v>-2.7027002147700371E-2</v>
      </c>
      <c r="L6482">
        <v>-2.7027000000000001</v>
      </c>
      <c r="M6482" t="s">
        <v>82</v>
      </c>
    </row>
    <row r="6483" spans="1:13">
      <c r="A6483" t="s">
        <v>1854</v>
      </c>
      <c r="B6483" t="s">
        <v>1855</v>
      </c>
      <c r="C6483" t="str">
        <f>TEXT(D6483, "mmm")</f>
        <v>May</v>
      </c>
      <c r="D6483" s="1">
        <v>45434</v>
      </c>
      <c r="E6483" t="s">
        <v>1858</v>
      </c>
      <c r="F6483" t="s">
        <v>251</v>
      </c>
      <c r="G6483">
        <v>150000</v>
      </c>
      <c r="H6483">
        <v>2.58</v>
      </c>
      <c r="I6483">
        <v>387000</v>
      </c>
      <c r="J6483" t="s">
        <v>81</v>
      </c>
      <c r="K6483">
        <v>-2.7027002147700371E-2</v>
      </c>
      <c r="L6483">
        <v>-2.7027000000000001</v>
      </c>
      <c r="M6483" t="s">
        <v>82</v>
      </c>
    </row>
    <row r="6484" spans="1:13">
      <c r="A6484" t="s">
        <v>1854</v>
      </c>
      <c r="B6484" t="s">
        <v>1855</v>
      </c>
      <c r="C6484" t="str">
        <f>TEXT(D6484, "mmm")</f>
        <v>May</v>
      </c>
      <c r="D6484" s="1">
        <v>45434</v>
      </c>
      <c r="E6484" t="s">
        <v>1860</v>
      </c>
      <c r="F6484" t="s">
        <v>80</v>
      </c>
      <c r="G6484">
        <v>150000</v>
      </c>
      <c r="H6484">
        <v>2.58</v>
      </c>
      <c r="I6484">
        <v>387000</v>
      </c>
      <c r="J6484" t="s">
        <v>81</v>
      </c>
      <c r="K6484">
        <v>-2.7027002147700371E-2</v>
      </c>
      <c r="L6484">
        <v>-2.7027000000000001</v>
      </c>
      <c r="M6484" t="s">
        <v>82</v>
      </c>
    </row>
    <row r="6485" spans="1:13">
      <c r="A6485" t="s">
        <v>1854</v>
      </c>
      <c r="B6485" t="s">
        <v>1855</v>
      </c>
      <c r="C6485" t="str">
        <f>TEXT(D6485, "mmm")</f>
        <v>May</v>
      </c>
      <c r="D6485" s="1">
        <v>45434</v>
      </c>
      <c r="E6485" t="s">
        <v>1866</v>
      </c>
      <c r="F6485" t="s">
        <v>251</v>
      </c>
      <c r="G6485">
        <v>150000</v>
      </c>
      <c r="H6485">
        <v>2.58</v>
      </c>
      <c r="I6485">
        <v>387000</v>
      </c>
      <c r="J6485" t="s">
        <v>81</v>
      </c>
      <c r="K6485">
        <v>-2.7027002147700371E-2</v>
      </c>
      <c r="L6485">
        <v>-2.7027000000000001</v>
      </c>
      <c r="M6485" t="s">
        <v>82</v>
      </c>
    </row>
    <row r="6486" spans="1:13">
      <c r="A6486" t="s">
        <v>1854</v>
      </c>
      <c r="B6486" t="s">
        <v>1855</v>
      </c>
      <c r="C6486" t="str">
        <f>TEXT(D6486, "mmm")</f>
        <v>May</v>
      </c>
      <c r="D6486" s="1">
        <v>45434</v>
      </c>
      <c r="E6486" t="s">
        <v>1856</v>
      </c>
      <c r="F6486" t="s">
        <v>80</v>
      </c>
      <c r="G6486">
        <v>150000</v>
      </c>
      <c r="H6486">
        <v>2.58</v>
      </c>
      <c r="I6486">
        <v>387000</v>
      </c>
      <c r="J6486" t="s">
        <v>81</v>
      </c>
      <c r="K6486">
        <v>-2.7027002147700371E-2</v>
      </c>
      <c r="L6486">
        <v>-2.7027000000000001</v>
      </c>
      <c r="M6486" t="s">
        <v>82</v>
      </c>
    </row>
    <row r="6487" spans="1:13">
      <c r="A6487" t="s">
        <v>1854</v>
      </c>
      <c r="B6487" t="s">
        <v>1855</v>
      </c>
      <c r="C6487" t="str">
        <f>TEXT(D6487, "mmm")</f>
        <v>May</v>
      </c>
      <c r="D6487" s="1">
        <v>45434</v>
      </c>
      <c r="E6487" t="s">
        <v>1859</v>
      </c>
      <c r="F6487" t="s">
        <v>80</v>
      </c>
      <c r="G6487">
        <v>150000</v>
      </c>
      <c r="H6487">
        <v>2.58</v>
      </c>
      <c r="I6487">
        <v>387000</v>
      </c>
      <c r="J6487" t="s">
        <v>81</v>
      </c>
      <c r="K6487">
        <v>-2.7027002147700371E-2</v>
      </c>
      <c r="L6487">
        <v>-2.7027000000000001</v>
      </c>
      <c r="M6487" t="s">
        <v>82</v>
      </c>
    </row>
    <row r="6488" spans="1:13">
      <c r="A6488" t="s">
        <v>1854</v>
      </c>
      <c r="B6488" t="s">
        <v>1855</v>
      </c>
      <c r="C6488" t="str">
        <f>TEXT(D6488, "mmm")</f>
        <v>May</v>
      </c>
      <c r="D6488" s="1">
        <v>45434</v>
      </c>
      <c r="E6488" t="s">
        <v>1867</v>
      </c>
      <c r="F6488" t="s">
        <v>80</v>
      </c>
      <c r="G6488">
        <v>150000</v>
      </c>
      <c r="H6488">
        <v>2.58</v>
      </c>
      <c r="I6488">
        <v>387000</v>
      </c>
      <c r="J6488" t="s">
        <v>81</v>
      </c>
      <c r="K6488">
        <v>-2.7027002147700371E-2</v>
      </c>
      <c r="L6488">
        <v>-2.7027000000000001</v>
      </c>
      <c r="M6488" t="s">
        <v>82</v>
      </c>
    </row>
    <row r="6489" spans="1:13">
      <c r="A6489" t="s">
        <v>1854</v>
      </c>
      <c r="B6489" t="s">
        <v>1855</v>
      </c>
      <c r="C6489" t="str">
        <f>TEXT(D6489, "mmm")</f>
        <v>May</v>
      </c>
      <c r="D6489" s="1">
        <v>45434</v>
      </c>
      <c r="E6489" t="s">
        <v>1861</v>
      </c>
      <c r="F6489" t="s">
        <v>80</v>
      </c>
      <c r="G6489">
        <v>150000</v>
      </c>
      <c r="H6489">
        <v>2.58</v>
      </c>
      <c r="I6489">
        <v>387000</v>
      </c>
      <c r="J6489" t="s">
        <v>81</v>
      </c>
      <c r="K6489">
        <v>-2.7027002147700371E-2</v>
      </c>
      <c r="L6489">
        <v>-2.7027000000000001</v>
      </c>
      <c r="M6489" t="s">
        <v>82</v>
      </c>
    </row>
    <row r="6490" spans="1:13">
      <c r="A6490" t="s">
        <v>1854</v>
      </c>
      <c r="B6490" t="s">
        <v>1855</v>
      </c>
      <c r="C6490" t="str">
        <f>TEXT(D6490, "mmm")</f>
        <v>May</v>
      </c>
      <c r="D6490" s="1">
        <v>45435</v>
      </c>
      <c r="E6490" t="s">
        <v>1865</v>
      </c>
      <c r="F6490" t="s">
        <v>251</v>
      </c>
      <c r="G6490">
        <v>100000</v>
      </c>
      <c r="H6490">
        <v>2.6</v>
      </c>
      <c r="I6490">
        <v>260000</v>
      </c>
      <c r="J6490" t="s">
        <v>81</v>
      </c>
      <c r="K6490">
        <v>-0.11111110096132019</v>
      </c>
      <c r="L6490">
        <v>-11.1111</v>
      </c>
      <c r="M6490" t="s">
        <v>82</v>
      </c>
    </row>
    <row r="6491" spans="1:13">
      <c r="A6491" t="s">
        <v>1854</v>
      </c>
      <c r="B6491" t="s">
        <v>1855</v>
      </c>
      <c r="C6491" t="str">
        <f>TEXT(D6491, "mmm")</f>
        <v>May</v>
      </c>
      <c r="D6491" s="1">
        <v>45435</v>
      </c>
      <c r="E6491" t="s">
        <v>1867</v>
      </c>
      <c r="F6491" t="s">
        <v>80</v>
      </c>
      <c r="G6491">
        <v>100000</v>
      </c>
      <c r="H6491">
        <v>2.6</v>
      </c>
      <c r="I6491">
        <v>260000</v>
      </c>
      <c r="J6491" t="s">
        <v>81</v>
      </c>
      <c r="K6491">
        <v>-0.11111110096132019</v>
      </c>
      <c r="L6491">
        <v>-11.1111</v>
      </c>
      <c r="M6491" t="s">
        <v>82</v>
      </c>
    </row>
    <row r="6492" spans="1:13">
      <c r="A6492" t="s">
        <v>1318</v>
      </c>
      <c r="B6492" t="s">
        <v>1319</v>
      </c>
      <c r="C6492" t="str">
        <f>TEXT(D6492, "mmm")</f>
        <v>May</v>
      </c>
      <c r="D6492" s="1">
        <v>45435</v>
      </c>
      <c r="E6492" t="s">
        <v>1492</v>
      </c>
      <c r="F6492" t="s">
        <v>118</v>
      </c>
      <c r="G6492">
        <v>6000</v>
      </c>
      <c r="H6492">
        <v>2.68</v>
      </c>
      <c r="I6492">
        <v>16080</v>
      </c>
      <c r="J6492" t="s">
        <v>81</v>
      </c>
      <c r="K6492">
        <v>0.86928101214142739</v>
      </c>
      <c r="L6492">
        <v>86.928100000000001</v>
      </c>
      <c r="M6492" t="s">
        <v>82</v>
      </c>
    </row>
    <row r="6493" spans="1:13">
      <c r="A6493" t="s">
        <v>1040</v>
      </c>
      <c r="B6493" t="s">
        <v>1041</v>
      </c>
      <c r="C6493" t="str">
        <f>TEXT(D6493, "mmm")</f>
        <v>May</v>
      </c>
      <c r="D6493" s="1">
        <v>45435</v>
      </c>
      <c r="E6493" t="s">
        <v>3942</v>
      </c>
      <c r="F6493" t="s">
        <v>80</v>
      </c>
      <c r="G6493">
        <v>300</v>
      </c>
      <c r="H6493">
        <v>38.5</v>
      </c>
      <c r="I6493">
        <v>11550</v>
      </c>
      <c r="J6493" t="s">
        <v>81</v>
      </c>
      <c r="K6493">
        <v>9.0909090909090828E-2</v>
      </c>
      <c r="L6493">
        <v>9.0908999999999995</v>
      </c>
      <c r="M6493" t="s">
        <v>82</v>
      </c>
    </row>
    <row r="6494" spans="1:13">
      <c r="A6494" t="s">
        <v>265</v>
      </c>
      <c r="B6494" t="s">
        <v>266</v>
      </c>
      <c r="C6494" t="str">
        <f>TEXT(D6494, "mmm")</f>
        <v>May</v>
      </c>
      <c r="D6494" s="1">
        <v>45435</v>
      </c>
      <c r="E6494" t="s">
        <v>1307</v>
      </c>
      <c r="F6494" t="s">
        <v>80</v>
      </c>
      <c r="G6494">
        <v>10000</v>
      </c>
      <c r="H6494">
        <v>59.24</v>
      </c>
      <c r="I6494">
        <v>592400</v>
      </c>
      <c r="J6494" t="s">
        <v>81</v>
      </c>
      <c r="K6494">
        <v>4.0758382321468778E-2</v>
      </c>
      <c r="L6494">
        <v>4.0758000000000001</v>
      </c>
      <c r="M6494" t="s">
        <v>82</v>
      </c>
    </row>
    <row r="6495" spans="1:13">
      <c r="A6495" t="s">
        <v>265</v>
      </c>
      <c r="B6495" t="s">
        <v>266</v>
      </c>
      <c r="C6495" t="str">
        <f>TEXT(D6495, "mmm")</f>
        <v>May</v>
      </c>
      <c r="D6495" s="1">
        <v>45435</v>
      </c>
      <c r="E6495" t="s">
        <v>1307</v>
      </c>
      <c r="F6495" t="s">
        <v>80</v>
      </c>
      <c r="G6495">
        <v>10000</v>
      </c>
      <c r="H6495">
        <v>59.4</v>
      </c>
      <c r="I6495">
        <v>594000</v>
      </c>
      <c r="J6495" t="s">
        <v>81</v>
      </c>
      <c r="K6495">
        <v>4.0758382321468778E-2</v>
      </c>
      <c r="L6495">
        <v>4.0758000000000001</v>
      </c>
      <c r="M6495" t="s">
        <v>82</v>
      </c>
    </row>
    <row r="6496" spans="1:13">
      <c r="A6496" t="s">
        <v>265</v>
      </c>
      <c r="B6496" t="s">
        <v>266</v>
      </c>
      <c r="C6496" t="str">
        <f>TEXT(D6496, "mmm")</f>
        <v>May</v>
      </c>
      <c r="D6496" s="1">
        <v>45435</v>
      </c>
      <c r="E6496" t="s">
        <v>3943</v>
      </c>
      <c r="F6496" t="s">
        <v>80</v>
      </c>
      <c r="G6496">
        <v>1000</v>
      </c>
      <c r="H6496">
        <v>58.99</v>
      </c>
      <c r="I6496">
        <v>58990</v>
      </c>
      <c r="J6496" t="s">
        <v>81</v>
      </c>
      <c r="K6496">
        <v>4.0758382321468778E-2</v>
      </c>
      <c r="L6496">
        <v>4.0758000000000001</v>
      </c>
      <c r="M6496" t="s">
        <v>82</v>
      </c>
    </row>
    <row r="6497" spans="1:13">
      <c r="A6497" t="s">
        <v>3857</v>
      </c>
      <c r="B6497" t="s">
        <v>3858</v>
      </c>
      <c r="C6497" t="str">
        <f>TEXT(D6497, "mmm")</f>
        <v>May</v>
      </c>
      <c r="D6497" s="1">
        <v>45435</v>
      </c>
      <c r="E6497" t="s">
        <v>3065</v>
      </c>
      <c r="F6497" t="s">
        <v>80</v>
      </c>
      <c r="G6497">
        <v>2371</v>
      </c>
      <c r="H6497">
        <v>9.5</v>
      </c>
      <c r="I6497">
        <v>22524.5</v>
      </c>
      <c r="J6497" t="s">
        <v>81</v>
      </c>
      <c r="K6497">
        <v>5.2631578947368363E-2</v>
      </c>
      <c r="L6497">
        <v>5.2632000000000003</v>
      </c>
      <c r="M6497" t="s">
        <v>82</v>
      </c>
    </row>
    <row r="6498" spans="1:13">
      <c r="A6498" t="s">
        <v>1854</v>
      </c>
      <c r="B6498" t="s">
        <v>1855</v>
      </c>
      <c r="C6498" t="str">
        <f>TEXT(D6498, "mmm")</f>
        <v>May</v>
      </c>
      <c r="D6498" s="1">
        <v>45435</v>
      </c>
      <c r="E6498" t="s">
        <v>1857</v>
      </c>
      <c r="F6498" t="s">
        <v>251</v>
      </c>
      <c r="G6498">
        <v>100000</v>
      </c>
      <c r="H6498">
        <v>2.6</v>
      </c>
      <c r="I6498">
        <v>260000</v>
      </c>
      <c r="J6498" t="s">
        <v>81</v>
      </c>
      <c r="K6498">
        <v>-0.11111110096132019</v>
      </c>
      <c r="L6498">
        <v>-11.1111</v>
      </c>
      <c r="M6498" t="s">
        <v>82</v>
      </c>
    </row>
    <row r="6499" spans="1:13">
      <c r="A6499" t="s">
        <v>1854</v>
      </c>
      <c r="B6499" t="s">
        <v>1855</v>
      </c>
      <c r="C6499" t="str">
        <f>TEXT(D6499, "mmm")</f>
        <v>May</v>
      </c>
      <c r="D6499" s="1">
        <v>45435</v>
      </c>
      <c r="E6499" t="s">
        <v>1866</v>
      </c>
      <c r="F6499" t="s">
        <v>251</v>
      </c>
      <c r="G6499">
        <v>100000</v>
      </c>
      <c r="H6499">
        <v>2.6</v>
      </c>
      <c r="I6499">
        <v>260000</v>
      </c>
      <c r="J6499" t="s">
        <v>81</v>
      </c>
      <c r="K6499">
        <v>-0.11111110096132019</v>
      </c>
      <c r="L6499">
        <v>-11.1111</v>
      </c>
      <c r="M6499" t="s">
        <v>82</v>
      </c>
    </row>
    <row r="6500" spans="1:13">
      <c r="A6500" t="s">
        <v>1854</v>
      </c>
      <c r="B6500" t="s">
        <v>1855</v>
      </c>
      <c r="C6500" t="str">
        <f>TEXT(D6500, "mmm")</f>
        <v>May</v>
      </c>
      <c r="D6500" s="1">
        <v>45435</v>
      </c>
      <c r="E6500" t="s">
        <v>1859</v>
      </c>
      <c r="F6500" t="s">
        <v>80</v>
      </c>
      <c r="G6500">
        <v>100000</v>
      </c>
      <c r="H6500">
        <v>2.6</v>
      </c>
      <c r="I6500">
        <v>260000</v>
      </c>
      <c r="J6500" t="s">
        <v>81</v>
      </c>
      <c r="K6500">
        <v>-0.11111110096132019</v>
      </c>
      <c r="L6500">
        <v>-11.1111</v>
      </c>
      <c r="M6500" t="s">
        <v>82</v>
      </c>
    </row>
    <row r="6501" spans="1:13">
      <c r="A6501" t="s">
        <v>603</v>
      </c>
      <c r="B6501" t="s">
        <v>604</v>
      </c>
      <c r="C6501" t="str">
        <f>TEXT(D6501, "mmm")</f>
        <v>May</v>
      </c>
      <c r="D6501" s="1">
        <v>45435</v>
      </c>
      <c r="E6501" t="s">
        <v>605</v>
      </c>
      <c r="F6501" t="s">
        <v>80</v>
      </c>
      <c r="G6501">
        <v>997</v>
      </c>
      <c r="H6501">
        <v>12.29</v>
      </c>
      <c r="I6501">
        <v>12253.13</v>
      </c>
      <c r="J6501" t="s">
        <v>86</v>
      </c>
      <c r="K6501">
        <v>-2.1933461254829201E-2</v>
      </c>
      <c r="L6501">
        <v>-2.1932999999999998</v>
      </c>
      <c r="M6501" t="s">
        <v>82</v>
      </c>
    </row>
    <row r="6502" spans="1:13">
      <c r="A6502" t="s">
        <v>617</v>
      </c>
      <c r="B6502" t="s">
        <v>618</v>
      </c>
      <c r="C6502" t="str">
        <f>TEXT(D6502, "mmm")</f>
        <v>May</v>
      </c>
      <c r="D6502" s="1">
        <v>45435</v>
      </c>
      <c r="E6502" t="s">
        <v>619</v>
      </c>
      <c r="F6502" t="s">
        <v>80</v>
      </c>
      <c r="G6502">
        <v>600</v>
      </c>
      <c r="H6502">
        <v>48</v>
      </c>
      <c r="I6502">
        <v>28800</v>
      </c>
      <c r="J6502" t="s">
        <v>81</v>
      </c>
      <c r="K6502">
        <v>2.703828886388981E-3</v>
      </c>
      <c r="L6502">
        <v>0.27039999999999997</v>
      </c>
      <c r="M6502" t="s">
        <v>82</v>
      </c>
    </row>
    <row r="6503" spans="1:13">
      <c r="A6503" t="s">
        <v>3944</v>
      </c>
      <c r="B6503" t="s">
        <v>3945</v>
      </c>
      <c r="C6503" t="str">
        <f>TEXT(D6503, "mmm")</f>
        <v>May</v>
      </c>
      <c r="D6503" s="1">
        <v>45435</v>
      </c>
      <c r="E6503" t="s">
        <v>3946</v>
      </c>
      <c r="F6503" t="s">
        <v>80</v>
      </c>
      <c r="G6503">
        <v>5000</v>
      </c>
      <c r="H6503">
        <v>7.26</v>
      </c>
      <c r="I6503">
        <v>36300</v>
      </c>
      <c r="J6503" t="s">
        <v>81</v>
      </c>
      <c r="K6503">
        <v>0.1310345851934602</v>
      </c>
      <c r="L6503">
        <v>13.1035</v>
      </c>
      <c r="M6503" t="s">
        <v>82</v>
      </c>
    </row>
    <row r="6504" spans="1:13">
      <c r="A6504" t="s">
        <v>1048</v>
      </c>
      <c r="B6504" t="s">
        <v>1049</v>
      </c>
      <c r="C6504" t="str">
        <f>TEXT(D6504, "mmm")</f>
        <v>May</v>
      </c>
      <c r="D6504" s="1">
        <v>45435</v>
      </c>
      <c r="E6504" t="s">
        <v>3328</v>
      </c>
      <c r="F6504" t="s">
        <v>101</v>
      </c>
      <c r="G6504">
        <v>100000</v>
      </c>
      <c r="H6504">
        <v>12.17</v>
      </c>
      <c r="I6504">
        <v>1217000</v>
      </c>
      <c r="J6504" t="s">
        <v>81</v>
      </c>
      <c r="K6504">
        <v>1.156067341065792E-2</v>
      </c>
      <c r="L6504">
        <v>1.1560999999999999</v>
      </c>
      <c r="M6504" t="s">
        <v>82</v>
      </c>
    </row>
    <row r="6505" spans="1:13">
      <c r="A6505" t="s">
        <v>1048</v>
      </c>
      <c r="B6505" t="s">
        <v>1049</v>
      </c>
      <c r="C6505" t="str">
        <f>TEXT(D6505, "mmm")</f>
        <v>May</v>
      </c>
      <c r="D6505" s="1">
        <v>45435</v>
      </c>
      <c r="E6505" t="s">
        <v>3327</v>
      </c>
      <c r="F6505" t="s">
        <v>101</v>
      </c>
      <c r="G6505">
        <v>100000</v>
      </c>
      <c r="H6505">
        <v>12.17</v>
      </c>
      <c r="I6505">
        <v>1217000</v>
      </c>
      <c r="J6505" t="s">
        <v>81</v>
      </c>
      <c r="K6505">
        <v>1.156067341065792E-2</v>
      </c>
      <c r="L6505">
        <v>1.1560999999999999</v>
      </c>
      <c r="M6505" t="s">
        <v>82</v>
      </c>
    </row>
    <row r="6506" spans="1:13">
      <c r="A6506" t="s">
        <v>1854</v>
      </c>
      <c r="B6506" t="s">
        <v>1855</v>
      </c>
      <c r="C6506" t="str">
        <f>TEXT(D6506, "mmm")</f>
        <v>May</v>
      </c>
      <c r="D6506" s="1">
        <v>45435</v>
      </c>
      <c r="E6506" t="s">
        <v>1860</v>
      </c>
      <c r="F6506" t="s">
        <v>80</v>
      </c>
      <c r="G6506">
        <v>100000</v>
      </c>
      <c r="H6506">
        <v>2.6</v>
      </c>
      <c r="I6506">
        <v>260000</v>
      </c>
      <c r="J6506" t="s">
        <v>81</v>
      </c>
      <c r="K6506">
        <v>-0.11111110096132019</v>
      </c>
      <c r="L6506">
        <v>-11.1111</v>
      </c>
      <c r="M6506" t="s">
        <v>82</v>
      </c>
    </row>
    <row r="6507" spans="1:13">
      <c r="A6507" t="s">
        <v>1854</v>
      </c>
      <c r="B6507" t="s">
        <v>1855</v>
      </c>
      <c r="C6507" t="str">
        <f>TEXT(D6507, "mmm")</f>
        <v>May</v>
      </c>
      <c r="D6507" s="1">
        <v>45435</v>
      </c>
      <c r="E6507" t="s">
        <v>1861</v>
      </c>
      <c r="F6507" t="s">
        <v>80</v>
      </c>
      <c r="G6507">
        <v>100000</v>
      </c>
      <c r="H6507">
        <v>2.6</v>
      </c>
      <c r="I6507">
        <v>260000</v>
      </c>
      <c r="J6507" t="s">
        <v>81</v>
      </c>
      <c r="K6507">
        <v>-0.11111110096132019</v>
      </c>
      <c r="L6507">
        <v>-11.1111</v>
      </c>
      <c r="M6507" t="s">
        <v>82</v>
      </c>
    </row>
    <row r="6508" spans="1:13">
      <c r="A6508" t="s">
        <v>1854</v>
      </c>
      <c r="B6508" t="s">
        <v>1855</v>
      </c>
      <c r="C6508" t="str">
        <f>TEXT(D6508, "mmm")</f>
        <v>May</v>
      </c>
      <c r="D6508" s="1">
        <v>45435</v>
      </c>
      <c r="E6508" t="s">
        <v>1858</v>
      </c>
      <c r="F6508" t="s">
        <v>251</v>
      </c>
      <c r="G6508">
        <v>100000</v>
      </c>
      <c r="H6508">
        <v>2.6</v>
      </c>
      <c r="I6508">
        <v>260000</v>
      </c>
      <c r="J6508" t="s">
        <v>81</v>
      </c>
      <c r="K6508">
        <v>-0.11111110096132019</v>
      </c>
      <c r="L6508">
        <v>-11.1111</v>
      </c>
      <c r="M6508" t="s">
        <v>82</v>
      </c>
    </row>
    <row r="6509" spans="1:13">
      <c r="A6509" t="s">
        <v>1854</v>
      </c>
      <c r="B6509" t="s">
        <v>1855</v>
      </c>
      <c r="C6509" t="str">
        <f>TEXT(D6509, "mmm")</f>
        <v>May</v>
      </c>
      <c r="D6509" s="1">
        <v>45435</v>
      </c>
      <c r="E6509" t="s">
        <v>1856</v>
      </c>
      <c r="F6509" t="s">
        <v>80</v>
      </c>
      <c r="G6509">
        <v>100000</v>
      </c>
      <c r="H6509">
        <v>2.6</v>
      </c>
      <c r="I6509">
        <v>260000</v>
      </c>
      <c r="J6509" t="s">
        <v>81</v>
      </c>
      <c r="K6509">
        <v>-0.11111110096132019</v>
      </c>
      <c r="L6509">
        <v>-11.1111</v>
      </c>
      <c r="M6509" t="s">
        <v>82</v>
      </c>
    </row>
    <row r="6510" spans="1:13">
      <c r="A6510" t="s">
        <v>356</v>
      </c>
      <c r="B6510" t="s">
        <v>357</v>
      </c>
      <c r="C6510" t="str">
        <f>TEXT(D6510, "mmm")</f>
        <v>May</v>
      </c>
      <c r="D6510" s="1">
        <v>45435</v>
      </c>
      <c r="E6510" t="s">
        <v>313</v>
      </c>
      <c r="F6510" t="s">
        <v>314</v>
      </c>
      <c r="G6510">
        <v>150000</v>
      </c>
      <c r="H6510">
        <v>11.51</v>
      </c>
      <c r="I6510">
        <v>1726500</v>
      </c>
      <c r="J6510" t="s">
        <v>81</v>
      </c>
      <c r="K6510">
        <v>-6.8995631005493441E-2</v>
      </c>
      <c r="L6510">
        <v>-6.8996000000000004</v>
      </c>
      <c r="M6510" t="s">
        <v>82</v>
      </c>
    </row>
    <row r="6511" spans="1:13">
      <c r="A6511" t="s">
        <v>3908</v>
      </c>
      <c r="B6511" t="s">
        <v>3909</v>
      </c>
      <c r="C6511" t="str">
        <f>TEXT(D6511, "mmm")</f>
        <v>May</v>
      </c>
      <c r="D6511" s="1">
        <v>45435</v>
      </c>
      <c r="E6511" t="s">
        <v>3947</v>
      </c>
      <c r="F6511" t="s">
        <v>128</v>
      </c>
      <c r="G6511">
        <v>52641</v>
      </c>
      <c r="H6511">
        <v>28.49</v>
      </c>
      <c r="I6511">
        <v>1499742.09</v>
      </c>
      <c r="J6511" t="s">
        <v>86</v>
      </c>
      <c r="K6511">
        <v>8.0322658358271237E-2</v>
      </c>
      <c r="L6511">
        <v>8.0322999999999993</v>
      </c>
      <c r="M6511" t="s">
        <v>82</v>
      </c>
    </row>
    <row r="6512" spans="1:13">
      <c r="A6512" t="s">
        <v>3006</v>
      </c>
      <c r="B6512" t="s">
        <v>3007</v>
      </c>
      <c r="C6512" t="str">
        <f>TEXT(D6512, "mmm")</f>
        <v>May</v>
      </c>
      <c r="D6512" s="1">
        <v>45435</v>
      </c>
      <c r="E6512" t="s">
        <v>3948</v>
      </c>
      <c r="F6512" t="s">
        <v>222</v>
      </c>
      <c r="G6512">
        <v>47709.919999999998</v>
      </c>
      <c r="H6512">
        <v>10.48</v>
      </c>
      <c r="I6512">
        <v>499999.96159999998</v>
      </c>
      <c r="J6512" t="s">
        <v>81</v>
      </c>
      <c r="K6512">
        <v>8.7424039836614398E-3</v>
      </c>
      <c r="L6512">
        <v>0.87419999999999998</v>
      </c>
      <c r="M6512" t="s">
        <v>82</v>
      </c>
    </row>
    <row r="6513" spans="1:13">
      <c r="A6513" t="s">
        <v>3110</v>
      </c>
      <c r="B6513" t="s">
        <v>3111</v>
      </c>
      <c r="C6513" t="str">
        <f>TEXT(D6513, "mmm")</f>
        <v>May</v>
      </c>
      <c r="D6513" s="1">
        <v>45435</v>
      </c>
      <c r="E6513" t="s">
        <v>3119</v>
      </c>
      <c r="F6513" t="s">
        <v>101</v>
      </c>
      <c r="G6513">
        <v>194461</v>
      </c>
      <c r="H6513">
        <v>9.2799999999999994</v>
      </c>
      <c r="I6513">
        <v>1804598.08</v>
      </c>
      <c r="J6513" t="s">
        <v>81</v>
      </c>
      <c r="K6513">
        <v>-7.1276606753597149E-2</v>
      </c>
      <c r="L6513">
        <v>-7.1276999999999999</v>
      </c>
      <c r="M6513" t="s">
        <v>82</v>
      </c>
    </row>
    <row r="6514" spans="1:13">
      <c r="A6514" t="s">
        <v>3110</v>
      </c>
      <c r="B6514" t="s">
        <v>3111</v>
      </c>
      <c r="C6514" t="str">
        <f>TEXT(D6514, "mmm")</f>
        <v>May</v>
      </c>
      <c r="D6514" s="1">
        <v>45435</v>
      </c>
      <c r="E6514" t="s">
        <v>3120</v>
      </c>
      <c r="F6514" t="s">
        <v>101</v>
      </c>
      <c r="G6514">
        <v>194461</v>
      </c>
      <c r="H6514">
        <v>9.2799999999999994</v>
      </c>
      <c r="I6514">
        <v>1804598.08</v>
      </c>
      <c r="J6514" t="s">
        <v>81</v>
      </c>
      <c r="K6514">
        <v>-7.1276606753597149E-2</v>
      </c>
      <c r="L6514">
        <v>-7.1276999999999999</v>
      </c>
      <c r="M6514" t="s">
        <v>82</v>
      </c>
    </row>
    <row r="6515" spans="1:13">
      <c r="A6515" t="s">
        <v>3110</v>
      </c>
      <c r="B6515" t="s">
        <v>3111</v>
      </c>
      <c r="C6515" t="str">
        <f>TEXT(D6515, "mmm")</f>
        <v>May</v>
      </c>
      <c r="D6515" s="1">
        <v>45435</v>
      </c>
      <c r="E6515" t="s">
        <v>3118</v>
      </c>
      <c r="F6515" t="s">
        <v>101</v>
      </c>
      <c r="G6515">
        <v>194461</v>
      </c>
      <c r="H6515">
        <v>9.2799999999999994</v>
      </c>
      <c r="I6515">
        <v>1804598.08</v>
      </c>
      <c r="J6515" t="s">
        <v>81</v>
      </c>
      <c r="K6515">
        <v>-7.1276606753597149E-2</v>
      </c>
      <c r="L6515">
        <v>-7.1276999999999999</v>
      </c>
      <c r="M6515" t="s">
        <v>82</v>
      </c>
    </row>
    <row r="6516" spans="1:13">
      <c r="A6516" t="s">
        <v>2989</v>
      </c>
      <c r="B6516" t="s">
        <v>2990</v>
      </c>
      <c r="C6516" t="str">
        <f>TEXT(D6516, "mmm")</f>
        <v>May</v>
      </c>
      <c r="D6516" s="1">
        <v>45435</v>
      </c>
      <c r="E6516" t="s">
        <v>3949</v>
      </c>
      <c r="F6516" t="s">
        <v>80</v>
      </c>
      <c r="G6516">
        <v>5800</v>
      </c>
      <c r="H6516">
        <v>3.45</v>
      </c>
      <c r="I6516">
        <v>20010</v>
      </c>
      <c r="J6516" t="s">
        <v>81</v>
      </c>
      <c r="K6516">
        <v>-5.6818195672567302E-2</v>
      </c>
      <c r="L6516">
        <v>-5.6818</v>
      </c>
      <c r="M6516" t="s">
        <v>82</v>
      </c>
    </row>
    <row r="6517" spans="1:13">
      <c r="A6517" t="s">
        <v>1644</v>
      </c>
      <c r="B6517" t="s">
        <v>1645</v>
      </c>
      <c r="C6517" t="str">
        <f>TEXT(D6517, "mmm")</f>
        <v>May</v>
      </c>
      <c r="D6517" s="1">
        <v>45435</v>
      </c>
      <c r="E6517" t="s">
        <v>3816</v>
      </c>
      <c r="F6517" t="s">
        <v>222</v>
      </c>
      <c r="G6517">
        <v>11076</v>
      </c>
      <c r="H6517">
        <v>13.21</v>
      </c>
      <c r="I6517">
        <v>146313.96</v>
      </c>
      <c r="J6517" t="s">
        <v>86</v>
      </c>
      <c r="K6517">
        <v>-2.272729495307213E-2</v>
      </c>
      <c r="L6517">
        <v>-2.2726999999999999</v>
      </c>
      <c r="M6517" t="s">
        <v>82</v>
      </c>
    </row>
    <row r="6518" spans="1:13">
      <c r="A6518" t="s">
        <v>3735</v>
      </c>
      <c r="B6518" t="s">
        <v>3736</v>
      </c>
      <c r="C6518" t="str">
        <f>TEXT(D6518, "mmm")</f>
        <v>May</v>
      </c>
      <c r="D6518" s="1">
        <v>45435</v>
      </c>
      <c r="E6518" t="s">
        <v>102</v>
      </c>
      <c r="F6518" t="s">
        <v>101</v>
      </c>
      <c r="G6518">
        <v>14379</v>
      </c>
      <c r="H6518">
        <v>10.84</v>
      </c>
      <c r="I6518">
        <v>155868.35999999999</v>
      </c>
      <c r="J6518" t="s">
        <v>81</v>
      </c>
      <c r="K6518">
        <v>7.6662170215111569E-3</v>
      </c>
      <c r="L6518">
        <v>0.76659999999999995</v>
      </c>
      <c r="M6518" t="s">
        <v>82</v>
      </c>
    </row>
    <row r="6519" spans="1:13">
      <c r="A6519" t="s">
        <v>2982</v>
      </c>
      <c r="B6519" t="s">
        <v>2983</v>
      </c>
      <c r="C6519" t="str">
        <f>TEXT(D6519, "mmm")</f>
        <v>May</v>
      </c>
      <c r="D6519" s="1">
        <v>45435</v>
      </c>
      <c r="E6519" t="s">
        <v>3950</v>
      </c>
      <c r="F6519" t="s">
        <v>128</v>
      </c>
      <c r="G6519">
        <v>5000</v>
      </c>
      <c r="H6519">
        <v>50.5</v>
      </c>
      <c r="I6519">
        <v>252500</v>
      </c>
      <c r="J6519" t="s">
        <v>86</v>
      </c>
      <c r="K6519">
        <v>7.3591477852315013E-2</v>
      </c>
      <c r="L6519">
        <v>7.3590999999999998</v>
      </c>
      <c r="M6519" t="s">
        <v>82</v>
      </c>
    </row>
    <row r="6520" spans="1:13">
      <c r="A6520" t="s">
        <v>3873</v>
      </c>
      <c r="B6520" t="s">
        <v>3874</v>
      </c>
      <c r="C6520" t="str">
        <f>TEXT(D6520, "mmm")</f>
        <v>May</v>
      </c>
      <c r="D6520" s="1">
        <v>45435</v>
      </c>
      <c r="E6520" t="s">
        <v>3875</v>
      </c>
      <c r="F6520" t="s">
        <v>80</v>
      </c>
      <c r="G6520">
        <v>172642</v>
      </c>
      <c r="H6520">
        <v>16.28</v>
      </c>
      <c r="I6520">
        <v>2810611.76</v>
      </c>
      <c r="J6520" t="s">
        <v>86</v>
      </c>
      <c r="K6520">
        <v>6.4556112276647148E-2</v>
      </c>
      <c r="L6520">
        <v>6.4555999999999996</v>
      </c>
      <c r="M6520" t="s">
        <v>82</v>
      </c>
    </row>
    <row r="6521" spans="1:13">
      <c r="A6521" t="s">
        <v>539</v>
      </c>
      <c r="B6521" t="s">
        <v>540</v>
      </c>
      <c r="C6521" t="str">
        <f>TEXT(D6521, "mmm")</f>
        <v>May</v>
      </c>
      <c r="D6521" s="1">
        <v>45435</v>
      </c>
      <c r="E6521" t="s">
        <v>3091</v>
      </c>
      <c r="F6521" t="s">
        <v>118</v>
      </c>
      <c r="G6521">
        <v>1000</v>
      </c>
      <c r="H6521">
        <v>18.149999999999999</v>
      </c>
      <c r="I6521">
        <v>18150</v>
      </c>
      <c r="J6521" t="s">
        <v>81</v>
      </c>
      <c r="K6521">
        <v>5.5149200014499737E-2</v>
      </c>
      <c r="L6521">
        <v>5.5148999999999999</v>
      </c>
      <c r="M6521" t="s">
        <v>82</v>
      </c>
    </row>
    <row r="6522" spans="1:13">
      <c r="A6522" t="s">
        <v>3735</v>
      </c>
      <c r="B6522" t="s">
        <v>3736</v>
      </c>
      <c r="C6522" t="str">
        <f>TEXT(D6522, "mmm")</f>
        <v>May</v>
      </c>
      <c r="D6522" s="1">
        <v>45435</v>
      </c>
      <c r="E6522" t="s">
        <v>100</v>
      </c>
      <c r="F6522" t="s">
        <v>101</v>
      </c>
      <c r="G6522">
        <v>14379</v>
      </c>
      <c r="H6522">
        <v>10.84</v>
      </c>
      <c r="I6522">
        <v>155868.35999999999</v>
      </c>
      <c r="J6522" t="s">
        <v>81</v>
      </c>
      <c r="K6522">
        <v>7.6662170215111569E-3</v>
      </c>
      <c r="L6522">
        <v>0.76659999999999995</v>
      </c>
      <c r="M6522" t="s">
        <v>82</v>
      </c>
    </row>
    <row r="6523" spans="1:13">
      <c r="A6523" t="s">
        <v>1358</v>
      </c>
      <c r="B6523" t="s">
        <v>1359</v>
      </c>
      <c r="C6523" t="str">
        <f>TEXT(D6523, "mmm")</f>
        <v>May</v>
      </c>
      <c r="D6523" s="1">
        <v>45435</v>
      </c>
      <c r="E6523" t="s">
        <v>1360</v>
      </c>
      <c r="F6523" t="s">
        <v>251</v>
      </c>
      <c r="G6523">
        <v>5000</v>
      </c>
      <c r="H6523">
        <v>15</v>
      </c>
      <c r="I6523">
        <v>75000</v>
      </c>
      <c r="J6523" t="s">
        <v>86</v>
      </c>
      <c r="K6523">
        <v>-2.6596354157041309E-3</v>
      </c>
      <c r="L6523">
        <v>-0.26600000000000001</v>
      </c>
      <c r="M6523" t="s">
        <v>82</v>
      </c>
    </row>
    <row r="6524" spans="1:13">
      <c r="A6524" t="s">
        <v>2769</v>
      </c>
      <c r="B6524" t="s">
        <v>2770</v>
      </c>
      <c r="C6524" t="str">
        <f>TEXT(D6524, "mmm")</f>
        <v>May</v>
      </c>
      <c r="D6524" s="1">
        <v>45435</v>
      </c>
      <c r="E6524" t="s">
        <v>3746</v>
      </c>
      <c r="F6524" t="s">
        <v>128</v>
      </c>
      <c r="G6524">
        <v>20000</v>
      </c>
      <c r="H6524">
        <v>4.5199999999999996</v>
      </c>
      <c r="I6524">
        <v>90399.999999999985</v>
      </c>
      <c r="J6524" t="s">
        <v>81</v>
      </c>
      <c r="K6524">
        <v>2.6431693076513389E-2</v>
      </c>
      <c r="L6524">
        <v>2.6432000000000002</v>
      </c>
      <c r="M6524" t="s">
        <v>82</v>
      </c>
    </row>
    <row r="6525" spans="1:13">
      <c r="A6525" t="s">
        <v>3834</v>
      </c>
      <c r="B6525" t="s">
        <v>3835</v>
      </c>
      <c r="C6525" t="str">
        <f>TEXT(D6525, "mmm")</f>
        <v>May</v>
      </c>
      <c r="D6525" s="1">
        <v>45435</v>
      </c>
      <c r="E6525" t="s">
        <v>3951</v>
      </c>
      <c r="F6525" t="s">
        <v>80</v>
      </c>
      <c r="G6525">
        <v>4000</v>
      </c>
      <c r="H6525">
        <v>7.13</v>
      </c>
      <c r="I6525">
        <v>28520</v>
      </c>
      <c r="J6525" t="s">
        <v>81</v>
      </c>
      <c r="K6525">
        <v>-4.3352903869354753E-3</v>
      </c>
      <c r="L6525">
        <v>-0.4335</v>
      </c>
      <c r="M6525" t="s">
        <v>82</v>
      </c>
    </row>
    <row r="6526" spans="1:13">
      <c r="A6526" t="s">
        <v>1551</v>
      </c>
      <c r="B6526" t="s">
        <v>1552</v>
      </c>
      <c r="C6526" t="str">
        <f>TEXT(D6526, "mmm")</f>
        <v>May</v>
      </c>
      <c r="D6526" s="1">
        <v>45435</v>
      </c>
      <c r="E6526" t="s">
        <v>1553</v>
      </c>
      <c r="F6526" t="s">
        <v>251</v>
      </c>
      <c r="G6526">
        <v>71646</v>
      </c>
      <c r="H6526">
        <v>0.81</v>
      </c>
      <c r="I6526">
        <v>58033.26</v>
      </c>
      <c r="J6526" t="s">
        <v>81</v>
      </c>
      <c r="K6526">
        <v>-0.11944447479866049</v>
      </c>
      <c r="L6526">
        <v>-11.9444</v>
      </c>
      <c r="M6526" t="s">
        <v>82</v>
      </c>
    </row>
    <row r="6527" spans="1:13">
      <c r="A6527" t="s">
        <v>129</v>
      </c>
      <c r="B6527" t="s">
        <v>130</v>
      </c>
      <c r="C6527" t="str">
        <f>TEXT(D6527, "mmm")</f>
        <v>May</v>
      </c>
      <c r="D6527" s="1">
        <v>45435</v>
      </c>
      <c r="E6527" t="s">
        <v>109</v>
      </c>
      <c r="F6527" t="s">
        <v>101</v>
      </c>
      <c r="G6527">
        <v>8500</v>
      </c>
      <c r="H6527">
        <v>6.36</v>
      </c>
      <c r="I6527">
        <v>54060</v>
      </c>
      <c r="J6527" t="s">
        <v>81</v>
      </c>
      <c r="K6527">
        <v>4.3887104694155347E-2</v>
      </c>
      <c r="L6527">
        <v>4.3887</v>
      </c>
      <c r="M6527" t="s">
        <v>82</v>
      </c>
    </row>
    <row r="6528" spans="1:13">
      <c r="A6528" t="s">
        <v>129</v>
      </c>
      <c r="B6528" t="s">
        <v>130</v>
      </c>
      <c r="C6528" t="str">
        <f>TEXT(D6528, "mmm")</f>
        <v>May</v>
      </c>
      <c r="D6528" s="1">
        <v>45435</v>
      </c>
      <c r="E6528" t="s">
        <v>110</v>
      </c>
      <c r="F6528" t="s">
        <v>101</v>
      </c>
      <c r="G6528">
        <v>8500</v>
      </c>
      <c r="H6528">
        <v>6.36</v>
      </c>
      <c r="I6528">
        <v>54060</v>
      </c>
      <c r="J6528" t="s">
        <v>81</v>
      </c>
      <c r="K6528">
        <v>4.3887104694155347E-2</v>
      </c>
      <c r="L6528">
        <v>4.3887</v>
      </c>
      <c r="M6528" t="s">
        <v>82</v>
      </c>
    </row>
    <row r="6529" spans="1:13">
      <c r="A6529" t="s">
        <v>129</v>
      </c>
      <c r="B6529" t="s">
        <v>130</v>
      </c>
      <c r="C6529" t="str">
        <f>TEXT(D6529, "mmm")</f>
        <v>May</v>
      </c>
      <c r="D6529" s="1">
        <v>45435</v>
      </c>
      <c r="E6529" t="s">
        <v>111</v>
      </c>
      <c r="F6529" t="s">
        <v>101</v>
      </c>
      <c r="G6529">
        <v>8500</v>
      </c>
      <c r="H6529">
        <v>6.36</v>
      </c>
      <c r="I6529">
        <v>54060</v>
      </c>
      <c r="J6529" t="s">
        <v>81</v>
      </c>
      <c r="K6529">
        <v>4.3887104694155347E-2</v>
      </c>
      <c r="L6529">
        <v>4.3887</v>
      </c>
      <c r="M6529" t="s">
        <v>82</v>
      </c>
    </row>
    <row r="6530" spans="1:13">
      <c r="A6530" t="s">
        <v>129</v>
      </c>
      <c r="B6530" t="s">
        <v>130</v>
      </c>
      <c r="C6530" t="str">
        <f>TEXT(D6530, "mmm")</f>
        <v>May</v>
      </c>
      <c r="D6530" s="1">
        <v>45435</v>
      </c>
      <c r="E6530" t="s">
        <v>109</v>
      </c>
      <c r="F6530" t="s">
        <v>101</v>
      </c>
      <c r="G6530">
        <v>10000</v>
      </c>
      <c r="H6530">
        <v>6.34</v>
      </c>
      <c r="I6530">
        <v>63400</v>
      </c>
      <c r="J6530" t="s">
        <v>81</v>
      </c>
      <c r="K6530">
        <v>4.3887104694155347E-2</v>
      </c>
      <c r="L6530">
        <v>4.3887</v>
      </c>
      <c r="M6530" t="s">
        <v>82</v>
      </c>
    </row>
    <row r="6531" spans="1:13">
      <c r="A6531" t="s">
        <v>129</v>
      </c>
      <c r="B6531" t="s">
        <v>130</v>
      </c>
      <c r="C6531" t="str">
        <f>TEXT(D6531, "mmm")</f>
        <v>May</v>
      </c>
      <c r="D6531" s="1">
        <v>45435</v>
      </c>
      <c r="E6531" t="s">
        <v>110</v>
      </c>
      <c r="F6531" t="s">
        <v>101</v>
      </c>
      <c r="G6531">
        <v>10000</v>
      </c>
      <c r="H6531">
        <v>6.34</v>
      </c>
      <c r="I6531">
        <v>63400</v>
      </c>
      <c r="J6531" t="s">
        <v>81</v>
      </c>
      <c r="K6531">
        <v>4.3887104694155347E-2</v>
      </c>
      <c r="L6531">
        <v>4.3887</v>
      </c>
      <c r="M6531" t="s">
        <v>82</v>
      </c>
    </row>
    <row r="6532" spans="1:13">
      <c r="A6532" t="s">
        <v>129</v>
      </c>
      <c r="B6532" t="s">
        <v>130</v>
      </c>
      <c r="C6532" t="str">
        <f>TEXT(D6532, "mmm")</f>
        <v>May</v>
      </c>
      <c r="D6532" s="1">
        <v>45435</v>
      </c>
      <c r="E6532" t="s">
        <v>111</v>
      </c>
      <c r="F6532" t="s">
        <v>101</v>
      </c>
      <c r="G6532">
        <v>10000</v>
      </c>
      <c r="H6532">
        <v>6.34</v>
      </c>
      <c r="I6532">
        <v>63400</v>
      </c>
      <c r="J6532" t="s">
        <v>81</v>
      </c>
      <c r="K6532">
        <v>4.3887104694155347E-2</v>
      </c>
      <c r="L6532">
        <v>4.3887</v>
      </c>
      <c r="M6532" t="s">
        <v>82</v>
      </c>
    </row>
    <row r="6533" spans="1:13">
      <c r="A6533" t="s">
        <v>3952</v>
      </c>
      <c r="B6533" t="s">
        <v>3953</v>
      </c>
      <c r="C6533" t="str">
        <f>TEXT(D6533, "mmm")</f>
        <v>May</v>
      </c>
      <c r="D6533" s="1">
        <v>45435</v>
      </c>
      <c r="E6533" t="s">
        <v>3954</v>
      </c>
      <c r="F6533" t="s">
        <v>118</v>
      </c>
      <c r="G6533">
        <v>800000</v>
      </c>
      <c r="H6533">
        <v>0.25</v>
      </c>
      <c r="I6533">
        <v>200000</v>
      </c>
      <c r="J6533" t="s">
        <v>86</v>
      </c>
      <c r="K6533">
        <v>-0.21154488342934019</v>
      </c>
      <c r="L6533">
        <v>-21.154499999999999</v>
      </c>
      <c r="M6533" t="s">
        <v>82</v>
      </c>
    </row>
    <row r="6534" spans="1:13">
      <c r="A6534" t="s">
        <v>3955</v>
      </c>
      <c r="B6534" t="s">
        <v>3956</v>
      </c>
      <c r="C6534" t="str">
        <f>TEXT(D6534, "mmm")</f>
        <v>May</v>
      </c>
      <c r="D6534" s="1">
        <v>45435</v>
      </c>
      <c r="E6534" t="s">
        <v>3957</v>
      </c>
      <c r="F6534" t="s">
        <v>128</v>
      </c>
      <c r="G6534">
        <v>2500</v>
      </c>
      <c r="H6534">
        <v>38.590000000000003</v>
      </c>
      <c r="I6534">
        <v>96475.000000000015</v>
      </c>
      <c r="J6534" t="s">
        <v>86</v>
      </c>
      <c r="K6534">
        <v>1.651073448134421E-2</v>
      </c>
      <c r="L6534">
        <v>1.6511</v>
      </c>
      <c r="M6534" t="s">
        <v>82</v>
      </c>
    </row>
    <row r="6535" spans="1:13">
      <c r="A6535" t="s">
        <v>3955</v>
      </c>
      <c r="B6535" t="s">
        <v>3956</v>
      </c>
      <c r="C6535" t="str">
        <f>TEXT(D6535, "mmm")</f>
        <v>May</v>
      </c>
      <c r="D6535" s="1">
        <v>45435</v>
      </c>
      <c r="E6535" t="s">
        <v>3957</v>
      </c>
      <c r="F6535" t="s">
        <v>128</v>
      </c>
      <c r="G6535">
        <v>2500</v>
      </c>
      <c r="H6535">
        <v>38.42</v>
      </c>
      <c r="I6535">
        <v>96050</v>
      </c>
      <c r="J6535" t="s">
        <v>81</v>
      </c>
      <c r="K6535">
        <v>1.651073448134421E-2</v>
      </c>
      <c r="L6535">
        <v>1.6511</v>
      </c>
      <c r="M6535" t="s">
        <v>82</v>
      </c>
    </row>
    <row r="6536" spans="1:13">
      <c r="A6536" t="s">
        <v>3955</v>
      </c>
      <c r="B6536" t="s">
        <v>3956</v>
      </c>
      <c r="C6536" t="str">
        <f>TEXT(D6536, "mmm")</f>
        <v>May</v>
      </c>
      <c r="D6536" s="1">
        <v>45435</v>
      </c>
      <c r="E6536" t="s">
        <v>3957</v>
      </c>
      <c r="F6536" t="s">
        <v>128</v>
      </c>
      <c r="G6536">
        <v>2500</v>
      </c>
      <c r="H6536">
        <v>38.46</v>
      </c>
      <c r="I6536">
        <v>96150</v>
      </c>
      <c r="J6536" t="s">
        <v>81</v>
      </c>
      <c r="K6536">
        <v>1.651073448134421E-2</v>
      </c>
      <c r="L6536">
        <v>1.6511</v>
      </c>
      <c r="M6536" t="s">
        <v>82</v>
      </c>
    </row>
    <row r="6537" spans="1:13">
      <c r="A6537" t="s">
        <v>3955</v>
      </c>
      <c r="B6537" t="s">
        <v>3956</v>
      </c>
      <c r="C6537" t="str">
        <f>TEXT(D6537, "mmm")</f>
        <v>May</v>
      </c>
      <c r="D6537" s="1">
        <v>45435</v>
      </c>
      <c r="E6537" t="s">
        <v>3957</v>
      </c>
      <c r="F6537" t="s">
        <v>128</v>
      </c>
      <c r="G6537">
        <v>2500</v>
      </c>
      <c r="H6537">
        <v>38.22</v>
      </c>
      <c r="I6537">
        <v>95550</v>
      </c>
      <c r="J6537" t="s">
        <v>81</v>
      </c>
      <c r="K6537">
        <v>1.651073448134421E-2</v>
      </c>
      <c r="L6537">
        <v>1.6511</v>
      </c>
      <c r="M6537" t="s">
        <v>82</v>
      </c>
    </row>
    <row r="6538" spans="1:13">
      <c r="A6538" t="s">
        <v>3955</v>
      </c>
      <c r="B6538" t="s">
        <v>3956</v>
      </c>
      <c r="C6538" t="str">
        <f>TEXT(D6538, "mmm")</f>
        <v>May</v>
      </c>
      <c r="D6538" s="1">
        <v>45435</v>
      </c>
      <c r="E6538" t="s">
        <v>3957</v>
      </c>
      <c r="F6538" t="s">
        <v>128</v>
      </c>
      <c r="G6538">
        <v>2500</v>
      </c>
      <c r="H6538">
        <v>38.19</v>
      </c>
      <c r="I6538">
        <v>95475</v>
      </c>
      <c r="J6538" t="s">
        <v>81</v>
      </c>
      <c r="K6538">
        <v>1.651073448134421E-2</v>
      </c>
      <c r="L6538">
        <v>1.6511</v>
      </c>
      <c r="M6538" t="s">
        <v>82</v>
      </c>
    </row>
    <row r="6539" spans="1:13">
      <c r="A6539" t="s">
        <v>200</v>
      </c>
      <c r="B6539" t="s">
        <v>201</v>
      </c>
      <c r="C6539" t="str">
        <f>TEXT(D6539, "mmm")</f>
        <v>May</v>
      </c>
      <c r="D6539" s="1">
        <v>45435</v>
      </c>
      <c r="E6539" t="s">
        <v>219</v>
      </c>
      <c r="F6539" t="s">
        <v>217</v>
      </c>
      <c r="G6539">
        <v>99230</v>
      </c>
      <c r="H6539">
        <v>1.27</v>
      </c>
      <c r="I6539">
        <v>126022.1</v>
      </c>
      <c r="J6539" t="s">
        <v>81</v>
      </c>
      <c r="K6539">
        <v>7.8124927240421638E-3</v>
      </c>
      <c r="L6539">
        <v>0.78120000000000001</v>
      </c>
      <c r="M6539" t="s">
        <v>82</v>
      </c>
    </row>
    <row r="6540" spans="1:13">
      <c r="A6540" t="s">
        <v>200</v>
      </c>
      <c r="B6540" t="s">
        <v>201</v>
      </c>
      <c r="C6540" t="str">
        <f>TEXT(D6540, "mmm")</f>
        <v>May</v>
      </c>
      <c r="D6540" s="1">
        <v>45435</v>
      </c>
      <c r="E6540" t="s">
        <v>220</v>
      </c>
      <c r="F6540" t="s">
        <v>101</v>
      </c>
      <c r="G6540">
        <v>99230</v>
      </c>
      <c r="H6540">
        <v>1.27</v>
      </c>
      <c r="I6540">
        <v>126022.1</v>
      </c>
      <c r="J6540" t="s">
        <v>81</v>
      </c>
      <c r="K6540">
        <v>7.8124927240421638E-3</v>
      </c>
      <c r="L6540">
        <v>0.78120000000000001</v>
      </c>
      <c r="M6540" t="s">
        <v>82</v>
      </c>
    </row>
    <row r="6541" spans="1:13">
      <c r="A6541" t="s">
        <v>98</v>
      </c>
      <c r="B6541" t="s">
        <v>99</v>
      </c>
      <c r="C6541" t="str">
        <f>TEXT(D6541, "mmm")</f>
        <v>May</v>
      </c>
      <c r="D6541" s="1">
        <v>45435</v>
      </c>
      <c r="E6541" t="s">
        <v>100</v>
      </c>
      <c r="F6541" t="s">
        <v>101</v>
      </c>
      <c r="G6541">
        <v>3011</v>
      </c>
      <c r="H6541">
        <v>13.02</v>
      </c>
      <c r="I6541">
        <v>39203.22</v>
      </c>
      <c r="J6541" t="s">
        <v>81</v>
      </c>
      <c r="K6541">
        <v>1.6419126049251661E-2</v>
      </c>
      <c r="L6541">
        <v>1.6418999999999999</v>
      </c>
      <c r="M6541" t="s">
        <v>82</v>
      </c>
    </row>
    <row r="6542" spans="1:13">
      <c r="A6542" t="s">
        <v>98</v>
      </c>
      <c r="B6542" t="s">
        <v>99</v>
      </c>
      <c r="C6542" t="str">
        <f>TEXT(D6542, "mmm")</f>
        <v>May</v>
      </c>
      <c r="D6542" s="1">
        <v>45435</v>
      </c>
      <c r="E6542" t="s">
        <v>102</v>
      </c>
      <c r="F6542" t="s">
        <v>101</v>
      </c>
      <c r="G6542">
        <v>3011</v>
      </c>
      <c r="H6542">
        <v>13.02</v>
      </c>
      <c r="I6542">
        <v>39203.22</v>
      </c>
      <c r="J6542" t="s">
        <v>81</v>
      </c>
      <c r="K6542">
        <v>1.6419126049251661E-2</v>
      </c>
      <c r="L6542">
        <v>1.6418999999999999</v>
      </c>
      <c r="M6542" t="s">
        <v>82</v>
      </c>
    </row>
    <row r="6543" spans="1:13">
      <c r="A6543" t="s">
        <v>3803</v>
      </c>
      <c r="B6543" t="s">
        <v>3804</v>
      </c>
      <c r="C6543" t="str">
        <f>TEXT(D6543, "mmm")</f>
        <v>May</v>
      </c>
      <c r="D6543" s="1">
        <v>45435</v>
      </c>
      <c r="E6543" t="s">
        <v>3958</v>
      </c>
      <c r="F6543" t="s">
        <v>118</v>
      </c>
      <c r="G6543">
        <v>17166</v>
      </c>
      <c r="H6543">
        <v>4.47</v>
      </c>
      <c r="I6543">
        <v>76732.01999999999</v>
      </c>
      <c r="J6543" t="s">
        <v>86</v>
      </c>
      <c r="K6543">
        <v>-7.246312545574507E-3</v>
      </c>
      <c r="L6543">
        <v>-0.72460000000000002</v>
      </c>
      <c r="M6543" t="s">
        <v>82</v>
      </c>
    </row>
    <row r="6544" spans="1:13">
      <c r="A6544" t="s">
        <v>631</v>
      </c>
      <c r="B6544" t="s">
        <v>632</v>
      </c>
      <c r="C6544" t="str">
        <f>TEXT(D6544, "mmm")</f>
        <v>May</v>
      </c>
      <c r="D6544" s="1">
        <v>45435</v>
      </c>
      <c r="E6544" t="s">
        <v>633</v>
      </c>
      <c r="F6544" t="s">
        <v>128</v>
      </c>
      <c r="G6544">
        <v>4992</v>
      </c>
      <c r="H6544">
        <v>5.38</v>
      </c>
      <c r="I6544">
        <v>26856.959999999999</v>
      </c>
      <c r="J6544" t="s">
        <v>81</v>
      </c>
      <c r="K6544">
        <v>7.5756686566870179E-3</v>
      </c>
      <c r="L6544">
        <v>0.75760000000000005</v>
      </c>
      <c r="M6544" t="s">
        <v>82</v>
      </c>
    </row>
    <row r="6545" spans="1:13">
      <c r="A6545" t="s">
        <v>1581</v>
      </c>
      <c r="B6545" t="s">
        <v>1582</v>
      </c>
      <c r="C6545" t="str">
        <f>TEXT(D6545, "mmm")</f>
        <v>May</v>
      </c>
      <c r="D6545" s="1">
        <v>45435</v>
      </c>
      <c r="E6545" t="s">
        <v>3664</v>
      </c>
      <c r="F6545" t="s">
        <v>80</v>
      </c>
      <c r="G6545">
        <v>431</v>
      </c>
      <c r="H6545">
        <v>46.5</v>
      </c>
      <c r="I6545">
        <v>20041.5</v>
      </c>
      <c r="J6545" t="s">
        <v>81</v>
      </c>
      <c r="K6545">
        <v>-2.0359429084829569E-2</v>
      </c>
      <c r="L6545">
        <v>-2.0358999999999998</v>
      </c>
      <c r="M6545" t="s">
        <v>82</v>
      </c>
    </row>
    <row r="6546" spans="1:13">
      <c r="A6546" t="s">
        <v>2123</v>
      </c>
      <c r="B6546" t="s">
        <v>2124</v>
      </c>
      <c r="C6546" t="str">
        <f>TEXT(D6546, "mmm")</f>
        <v>May</v>
      </c>
      <c r="D6546" s="1">
        <v>45435</v>
      </c>
      <c r="E6546" t="s">
        <v>2134</v>
      </c>
      <c r="F6546" t="s">
        <v>217</v>
      </c>
      <c r="G6546">
        <v>7255</v>
      </c>
      <c r="H6546">
        <v>5.76</v>
      </c>
      <c r="I6546">
        <v>41788.800000000003</v>
      </c>
      <c r="J6546" t="s">
        <v>81</v>
      </c>
      <c r="K6546">
        <v>6.0396717343074169E-3</v>
      </c>
      <c r="L6546">
        <v>0.60399999999999998</v>
      </c>
      <c r="M6546" t="s">
        <v>82</v>
      </c>
    </row>
    <row r="6547" spans="1:13">
      <c r="A6547" t="s">
        <v>617</v>
      </c>
      <c r="B6547" t="s">
        <v>618</v>
      </c>
      <c r="C6547" t="str">
        <f>TEXT(D6547, "mmm")</f>
        <v>May</v>
      </c>
      <c r="D6547" s="1">
        <v>45435</v>
      </c>
      <c r="E6547" t="s">
        <v>709</v>
      </c>
      <c r="F6547" t="s">
        <v>80</v>
      </c>
      <c r="G6547">
        <v>3000</v>
      </c>
      <c r="H6547">
        <v>48</v>
      </c>
      <c r="I6547">
        <v>144000</v>
      </c>
      <c r="J6547" t="s">
        <v>86</v>
      </c>
      <c r="K6547">
        <v>2.703828886388981E-3</v>
      </c>
      <c r="L6547">
        <v>0.27039999999999997</v>
      </c>
      <c r="M6547" t="s">
        <v>82</v>
      </c>
    </row>
    <row r="6548" spans="1:13">
      <c r="A6548" t="s">
        <v>968</v>
      </c>
      <c r="B6548" t="s">
        <v>969</v>
      </c>
      <c r="C6548" t="str">
        <f>TEXT(D6548, "mmm")</f>
        <v>May</v>
      </c>
      <c r="D6548" s="1">
        <v>45435</v>
      </c>
      <c r="E6548" t="s">
        <v>3959</v>
      </c>
      <c r="F6548" t="s">
        <v>80</v>
      </c>
      <c r="G6548">
        <v>2500</v>
      </c>
      <c r="H6548">
        <v>10.7</v>
      </c>
      <c r="I6548">
        <v>26750</v>
      </c>
      <c r="J6548" t="s">
        <v>81</v>
      </c>
      <c r="K6548">
        <v>-4.1379306763976047E-2</v>
      </c>
      <c r="L6548">
        <v>-4.1379000000000001</v>
      </c>
      <c r="M6548" t="s">
        <v>82</v>
      </c>
    </row>
    <row r="6549" spans="1:13">
      <c r="A6549" t="s">
        <v>3960</v>
      </c>
      <c r="B6549" t="s">
        <v>3961</v>
      </c>
      <c r="C6549" t="str">
        <f>TEXT(D6549, "mmm")</f>
        <v>May</v>
      </c>
      <c r="D6549" s="1">
        <v>45435</v>
      </c>
      <c r="E6549" t="s">
        <v>3962</v>
      </c>
      <c r="F6549" t="s">
        <v>80</v>
      </c>
      <c r="G6549">
        <v>7916</v>
      </c>
      <c r="H6549">
        <v>5.01</v>
      </c>
      <c r="I6549">
        <v>39659.160000000003</v>
      </c>
      <c r="J6549" t="s">
        <v>86</v>
      </c>
      <c r="K6549">
        <v>-7.8156289453737648E-2</v>
      </c>
      <c r="L6549">
        <v>-7.8155999999999999</v>
      </c>
      <c r="M6549" t="s">
        <v>82</v>
      </c>
    </row>
    <row r="6550" spans="1:13">
      <c r="A6550" t="s">
        <v>2333</v>
      </c>
      <c r="B6550" t="s">
        <v>2334</v>
      </c>
      <c r="C6550" t="str">
        <f>TEXT(D6550, "mmm")</f>
        <v>May</v>
      </c>
      <c r="D6550" s="1">
        <v>45435</v>
      </c>
      <c r="E6550" t="s">
        <v>3963</v>
      </c>
      <c r="F6550" t="s">
        <v>80</v>
      </c>
      <c r="G6550">
        <v>2000</v>
      </c>
      <c r="H6550">
        <v>6.54</v>
      </c>
      <c r="I6550">
        <v>13080</v>
      </c>
      <c r="J6550" t="s">
        <v>81</v>
      </c>
      <c r="K6550">
        <v>-4.0706933891155983E-2</v>
      </c>
      <c r="L6550">
        <v>-4.0707000000000004</v>
      </c>
      <c r="M6550" t="s">
        <v>82</v>
      </c>
    </row>
    <row r="6551" spans="1:13">
      <c r="A6551" t="s">
        <v>2171</v>
      </c>
      <c r="B6551" t="s">
        <v>2172</v>
      </c>
      <c r="C6551" t="str">
        <f>TEXT(D6551, "mmm")</f>
        <v>May</v>
      </c>
      <c r="D6551" s="1">
        <v>45435</v>
      </c>
      <c r="E6551" t="s">
        <v>3964</v>
      </c>
      <c r="F6551" t="s">
        <v>118</v>
      </c>
      <c r="G6551">
        <v>1614</v>
      </c>
      <c r="H6551">
        <v>8.4499999999999993</v>
      </c>
      <c r="I6551">
        <v>13638.3</v>
      </c>
      <c r="J6551" t="s">
        <v>81</v>
      </c>
      <c r="K6551">
        <v>-5.9692684652934092E-2</v>
      </c>
      <c r="L6551">
        <v>-5.9692999999999996</v>
      </c>
      <c r="M6551" t="s">
        <v>82</v>
      </c>
    </row>
    <row r="6552" spans="1:13">
      <c r="A6552" t="s">
        <v>3965</v>
      </c>
      <c r="B6552" t="s">
        <v>3966</v>
      </c>
      <c r="C6552" t="str">
        <f>TEXT(D6552, "mmm")</f>
        <v>May</v>
      </c>
      <c r="D6552" s="1">
        <v>45435</v>
      </c>
      <c r="E6552" t="s">
        <v>3967</v>
      </c>
      <c r="F6552" t="s">
        <v>118</v>
      </c>
      <c r="G6552">
        <v>36</v>
      </c>
      <c r="H6552">
        <v>2757.1</v>
      </c>
      <c r="I6552">
        <v>99255.599999999991</v>
      </c>
      <c r="J6552" t="s">
        <v>86</v>
      </c>
      <c r="K6552">
        <v>8.3382819990569512E-3</v>
      </c>
      <c r="L6552">
        <v>0.83379999999999999</v>
      </c>
      <c r="M6552" t="s">
        <v>82</v>
      </c>
    </row>
    <row r="6553" spans="1:13">
      <c r="A6553" t="s">
        <v>3880</v>
      </c>
      <c r="B6553" t="s">
        <v>3881</v>
      </c>
      <c r="C6553" t="str">
        <f>TEXT(D6553, "mmm")</f>
        <v>May</v>
      </c>
      <c r="D6553" s="1">
        <v>45435</v>
      </c>
      <c r="E6553" t="s">
        <v>3882</v>
      </c>
      <c r="F6553" t="s">
        <v>118</v>
      </c>
      <c r="G6553">
        <v>46300</v>
      </c>
      <c r="H6553">
        <v>0.36</v>
      </c>
      <c r="I6553">
        <v>16668</v>
      </c>
      <c r="J6553" t="s">
        <v>81</v>
      </c>
      <c r="K6553">
        <v>2.9411736347271459E-2</v>
      </c>
      <c r="L6553">
        <v>2.9411999999999998</v>
      </c>
      <c r="M6553" t="s">
        <v>82</v>
      </c>
    </row>
    <row r="6554" spans="1:13">
      <c r="A6554" t="s">
        <v>123</v>
      </c>
      <c r="B6554" t="s">
        <v>124</v>
      </c>
      <c r="C6554" t="str">
        <f>TEXT(D6554, "mmm")</f>
        <v>May</v>
      </c>
      <c r="D6554" s="1">
        <v>45435</v>
      </c>
      <c r="E6554" t="s">
        <v>102</v>
      </c>
      <c r="F6554" t="s">
        <v>101</v>
      </c>
      <c r="G6554">
        <v>1303</v>
      </c>
      <c r="H6554">
        <v>13.5</v>
      </c>
      <c r="I6554">
        <v>17590.5</v>
      </c>
      <c r="J6554" t="s">
        <v>81</v>
      </c>
      <c r="K6554">
        <v>2.1529416649881838E-2</v>
      </c>
      <c r="L6554">
        <v>2.1528999999999998</v>
      </c>
      <c r="M6554" t="s">
        <v>82</v>
      </c>
    </row>
    <row r="6555" spans="1:13">
      <c r="A6555" t="s">
        <v>123</v>
      </c>
      <c r="B6555" t="s">
        <v>124</v>
      </c>
      <c r="C6555" t="str">
        <f>TEXT(D6555, "mmm")</f>
        <v>May</v>
      </c>
      <c r="D6555" s="1">
        <v>45435</v>
      </c>
      <c r="E6555" t="s">
        <v>100</v>
      </c>
      <c r="F6555" t="s">
        <v>101</v>
      </c>
      <c r="G6555">
        <v>1303</v>
      </c>
      <c r="H6555">
        <v>13.5</v>
      </c>
      <c r="I6555">
        <v>17590.5</v>
      </c>
      <c r="J6555" t="s">
        <v>81</v>
      </c>
      <c r="K6555">
        <v>2.1529416649881838E-2</v>
      </c>
      <c r="L6555">
        <v>2.1528999999999998</v>
      </c>
      <c r="M6555" t="s">
        <v>82</v>
      </c>
    </row>
    <row r="6556" spans="1:13">
      <c r="A6556" t="s">
        <v>3968</v>
      </c>
      <c r="B6556" t="s">
        <v>3969</v>
      </c>
      <c r="C6556" t="str">
        <f>TEXT(D6556, "mmm")</f>
        <v>May</v>
      </c>
      <c r="D6556" s="1">
        <v>45435</v>
      </c>
      <c r="E6556" t="s">
        <v>3970</v>
      </c>
      <c r="F6556" t="s">
        <v>128</v>
      </c>
      <c r="G6556">
        <v>39600</v>
      </c>
      <c r="H6556">
        <v>1.07</v>
      </c>
      <c r="I6556">
        <v>42372</v>
      </c>
      <c r="J6556" t="s">
        <v>81</v>
      </c>
      <c r="K6556">
        <v>-3.8095173634392958E-2</v>
      </c>
      <c r="L6556">
        <v>-3.8094999999999999</v>
      </c>
      <c r="M6556" t="s">
        <v>82</v>
      </c>
    </row>
    <row r="6557" spans="1:13">
      <c r="A6557" t="s">
        <v>3971</v>
      </c>
      <c r="B6557" t="s">
        <v>3972</v>
      </c>
      <c r="C6557" t="str">
        <f>TEXT(D6557, "mmm")</f>
        <v>May</v>
      </c>
      <c r="D6557" s="1">
        <v>45435</v>
      </c>
      <c r="E6557" t="s">
        <v>3973</v>
      </c>
      <c r="F6557" t="s">
        <v>80</v>
      </c>
      <c r="G6557">
        <v>500</v>
      </c>
      <c r="H6557">
        <v>25.65</v>
      </c>
      <c r="I6557">
        <v>12825</v>
      </c>
      <c r="J6557" t="s">
        <v>81</v>
      </c>
      <c r="K6557">
        <v>3.0769443900665161E-2</v>
      </c>
      <c r="L6557">
        <v>3.0769000000000002</v>
      </c>
      <c r="M6557" t="s">
        <v>82</v>
      </c>
    </row>
    <row r="6558" spans="1:13">
      <c r="A6558" t="s">
        <v>3952</v>
      </c>
      <c r="B6558" t="s">
        <v>3953</v>
      </c>
      <c r="C6558" t="str">
        <f>TEXT(D6558, "mmm")</f>
        <v>May</v>
      </c>
      <c r="D6558" s="1">
        <v>45435</v>
      </c>
      <c r="E6558" t="s">
        <v>3974</v>
      </c>
      <c r="F6558" t="s">
        <v>80</v>
      </c>
      <c r="G6558">
        <v>400000</v>
      </c>
      <c r="H6558">
        <v>0.25</v>
      </c>
      <c r="I6558">
        <v>100000</v>
      </c>
      <c r="J6558" t="s">
        <v>81</v>
      </c>
      <c r="K6558">
        <v>-0.21154488342934019</v>
      </c>
      <c r="L6558">
        <v>-21.154499999999999</v>
      </c>
      <c r="M6558" t="s">
        <v>82</v>
      </c>
    </row>
    <row r="6559" spans="1:13">
      <c r="A6559" t="s">
        <v>3016</v>
      </c>
      <c r="B6559" t="s">
        <v>3017</v>
      </c>
      <c r="C6559" t="str">
        <f>TEXT(D6559, "mmm")</f>
        <v>May</v>
      </c>
      <c r="D6559" s="1">
        <v>45435</v>
      </c>
      <c r="E6559" t="s">
        <v>3018</v>
      </c>
      <c r="F6559" t="s">
        <v>217</v>
      </c>
      <c r="G6559">
        <v>30744</v>
      </c>
      <c r="H6559">
        <v>1.29</v>
      </c>
      <c r="I6559">
        <v>39659.760000000002</v>
      </c>
      <c r="J6559" t="s">
        <v>81</v>
      </c>
      <c r="K6559">
        <v>0.34251939004723192</v>
      </c>
      <c r="L6559">
        <v>34.251899999999999</v>
      </c>
      <c r="M6559" t="s">
        <v>82</v>
      </c>
    </row>
    <row r="6560" spans="1:13">
      <c r="A6560" t="s">
        <v>3952</v>
      </c>
      <c r="B6560" t="s">
        <v>3953</v>
      </c>
      <c r="C6560" t="str">
        <f>TEXT(D6560, "mmm")</f>
        <v>May</v>
      </c>
      <c r="D6560" s="1">
        <v>45435</v>
      </c>
      <c r="E6560" t="s">
        <v>3975</v>
      </c>
      <c r="F6560" t="s">
        <v>251</v>
      </c>
      <c r="G6560">
        <v>2814000</v>
      </c>
      <c r="H6560">
        <v>0.25</v>
      </c>
      <c r="I6560">
        <v>703500</v>
      </c>
      <c r="J6560" t="s">
        <v>86</v>
      </c>
      <c r="K6560">
        <v>-0.21154488342934019</v>
      </c>
      <c r="L6560">
        <v>-21.154499999999999</v>
      </c>
      <c r="M6560" t="s">
        <v>82</v>
      </c>
    </row>
    <row r="6561" spans="1:13">
      <c r="A6561" t="s">
        <v>3952</v>
      </c>
      <c r="B6561" t="s">
        <v>3953</v>
      </c>
      <c r="C6561" t="str">
        <f>TEXT(D6561, "mmm")</f>
        <v>May</v>
      </c>
      <c r="D6561" s="1">
        <v>45435</v>
      </c>
      <c r="E6561" t="s">
        <v>3975</v>
      </c>
      <c r="F6561" t="s">
        <v>251</v>
      </c>
      <c r="G6561">
        <v>3186000</v>
      </c>
      <c r="H6561">
        <v>0.25</v>
      </c>
      <c r="I6561">
        <v>796500</v>
      </c>
      <c r="J6561" t="s">
        <v>86</v>
      </c>
      <c r="K6561">
        <v>-0.21154488342934019</v>
      </c>
      <c r="L6561">
        <v>-21.154499999999999</v>
      </c>
      <c r="M6561" t="s">
        <v>82</v>
      </c>
    </row>
    <row r="6562" spans="1:13">
      <c r="A6562" t="s">
        <v>3813</v>
      </c>
      <c r="B6562" t="s">
        <v>3814</v>
      </c>
      <c r="C6562" t="str">
        <f>TEXT(D6562, "mmm")</f>
        <v>May</v>
      </c>
      <c r="D6562" s="1">
        <v>45435</v>
      </c>
      <c r="E6562" t="s">
        <v>3976</v>
      </c>
      <c r="F6562" t="s">
        <v>128</v>
      </c>
      <c r="G6562">
        <v>2800</v>
      </c>
      <c r="H6562">
        <v>6.78</v>
      </c>
      <c r="I6562">
        <v>18984</v>
      </c>
      <c r="J6562" t="s">
        <v>81</v>
      </c>
      <c r="K6562">
        <v>-3.0165812846403291E-3</v>
      </c>
      <c r="L6562">
        <v>-0.30170000000000002</v>
      </c>
      <c r="M6562" t="s">
        <v>82</v>
      </c>
    </row>
    <row r="6563" spans="1:13">
      <c r="A6563" t="s">
        <v>3880</v>
      </c>
      <c r="B6563" t="s">
        <v>3881</v>
      </c>
      <c r="C6563" t="str">
        <f>TEXT(D6563, "mmm")</f>
        <v>May</v>
      </c>
      <c r="D6563" s="1">
        <v>45435</v>
      </c>
      <c r="E6563" t="s">
        <v>3931</v>
      </c>
      <c r="F6563" t="s">
        <v>80</v>
      </c>
      <c r="G6563">
        <v>80000</v>
      </c>
      <c r="H6563">
        <v>0.35</v>
      </c>
      <c r="I6563">
        <v>28000</v>
      </c>
      <c r="J6563" t="s">
        <v>81</v>
      </c>
      <c r="K6563">
        <v>2.9411736347271459E-2</v>
      </c>
      <c r="L6563">
        <v>2.9411999999999998</v>
      </c>
      <c r="M6563" t="s">
        <v>82</v>
      </c>
    </row>
    <row r="6564" spans="1:13">
      <c r="A6564" t="s">
        <v>229</v>
      </c>
      <c r="B6564" t="s">
        <v>230</v>
      </c>
      <c r="C6564" t="str">
        <f>TEXT(D6564, "mmm")</f>
        <v>May</v>
      </c>
      <c r="D6564" s="1">
        <v>45435</v>
      </c>
      <c r="E6564" t="s">
        <v>231</v>
      </c>
      <c r="F6564" t="s">
        <v>118</v>
      </c>
      <c r="G6564">
        <v>2192</v>
      </c>
      <c r="H6564">
        <v>24.67</v>
      </c>
      <c r="I6564">
        <v>54076.640000000007</v>
      </c>
      <c r="J6564" t="s">
        <v>81</v>
      </c>
      <c r="K6564">
        <v>1.4225937353357979E-2</v>
      </c>
      <c r="L6564">
        <v>1.4226000000000001</v>
      </c>
      <c r="M6564" t="s">
        <v>82</v>
      </c>
    </row>
    <row r="6565" spans="1:13">
      <c r="A6565" t="s">
        <v>3977</v>
      </c>
      <c r="B6565" t="s">
        <v>3978</v>
      </c>
      <c r="C6565" t="str">
        <f>TEXT(D6565, "mmm")</f>
        <v>May</v>
      </c>
      <c r="D6565" s="1">
        <v>45435</v>
      </c>
      <c r="E6565" t="s">
        <v>3979</v>
      </c>
      <c r="F6565" t="s">
        <v>80</v>
      </c>
      <c r="G6565">
        <v>388.5</v>
      </c>
      <c r="H6565">
        <v>46.97</v>
      </c>
      <c r="I6565">
        <v>18247.845000000001</v>
      </c>
      <c r="J6565" t="s">
        <v>81</v>
      </c>
      <c r="K6565">
        <v>2.32064452492724E-2</v>
      </c>
      <c r="L6565">
        <v>2.3206000000000002</v>
      </c>
      <c r="M6565" t="s">
        <v>82</v>
      </c>
    </row>
    <row r="6566" spans="1:13">
      <c r="A6566" t="s">
        <v>3980</v>
      </c>
      <c r="B6566" t="s">
        <v>3981</v>
      </c>
      <c r="C6566" t="str">
        <f>TEXT(D6566, "mmm")</f>
        <v>May</v>
      </c>
      <c r="D6566" s="1">
        <v>45435</v>
      </c>
      <c r="E6566" t="s">
        <v>3982</v>
      </c>
      <c r="F6566" t="s">
        <v>118</v>
      </c>
      <c r="G6566">
        <v>7500</v>
      </c>
      <c r="H6566">
        <v>2.92</v>
      </c>
      <c r="I6566">
        <v>21900</v>
      </c>
      <c r="J6566" t="s">
        <v>86</v>
      </c>
      <c r="K6566">
        <v>0</v>
      </c>
      <c r="L6566">
        <v>0</v>
      </c>
      <c r="M6566" t="s">
        <v>82</v>
      </c>
    </row>
    <row r="6567" spans="1:13">
      <c r="A6567" t="s">
        <v>3983</v>
      </c>
      <c r="B6567" t="s">
        <v>3984</v>
      </c>
      <c r="C6567" t="str">
        <f>TEXT(D6567, "mmm")</f>
        <v>May</v>
      </c>
      <c r="D6567" s="1">
        <v>45435</v>
      </c>
      <c r="E6567" t="s">
        <v>3985</v>
      </c>
      <c r="F6567" t="s">
        <v>128</v>
      </c>
      <c r="G6567">
        <v>2500</v>
      </c>
      <c r="H6567">
        <v>15.6</v>
      </c>
      <c r="I6567">
        <v>39000</v>
      </c>
      <c r="J6567" t="s">
        <v>81</v>
      </c>
      <c r="K6567">
        <v>2.3346415106609619E-2</v>
      </c>
      <c r="L6567">
        <v>2.3346</v>
      </c>
      <c r="M6567" t="s">
        <v>82</v>
      </c>
    </row>
    <row r="6568" spans="1:13">
      <c r="A6568" t="s">
        <v>1193</v>
      </c>
      <c r="B6568" t="s">
        <v>1194</v>
      </c>
      <c r="C6568" t="str">
        <f>TEXT(D6568, "mmm")</f>
        <v>May</v>
      </c>
      <c r="D6568" s="1">
        <v>45435</v>
      </c>
      <c r="E6568" t="s">
        <v>2204</v>
      </c>
      <c r="F6568" t="s">
        <v>118</v>
      </c>
      <c r="G6568">
        <v>7000</v>
      </c>
      <c r="H6568">
        <v>12.12</v>
      </c>
      <c r="I6568">
        <v>84840</v>
      </c>
      <c r="J6568" t="s">
        <v>81</v>
      </c>
      <c r="K6568">
        <v>3.7639031318874583E-2</v>
      </c>
      <c r="L6568">
        <v>3.7639</v>
      </c>
      <c r="M6568" t="s">
        <v>82</v>
      </c>
    </row>
    <row r="6569" spans="1:13">
      <c r="A6569" t="s">
        <v>3282</v>
      </c>
      <c r="B6569" t="s">
        <v>3283</v>
      </c>
      <c r="C6569" t="str">
        <f>TEXT(D6569, "mmm")</f>
        <v>May</v>
      </c>
      <c r="D6569" s="1">
        <v>45435</v>
      </c>
      <c r="E6569" t="s">
        <v>3135</v>
      </c>
      <c r="F6569" t="s">
        <v>80</v>
      </c>
      <c r="G6569">
        <v>6000</v>
      </c>
      <c r="H6569">
        <v>10.74</v>
      </c>
      <c r="I6569">
        <v>64440</v>
      </c>
      <c r="J6569" t="s">
        <v>81</v>
      </c>
      <c r="K6569">
        <v>0.14285710354612499</v>
      </c>
      <c r="L6569">
        <v>14.2857</v>
      </c>
      <c r="M6569" t="s">
        <v>82</v>
      </c>
    </row>
    <row r="6570" spans="1:13">
      <c r="A6570" t="s">
        <v>1742</v>
      </c>
      <c r="B6570" t="s">
        <v>1743</v>
      </c>
      <c r="C6570" t="str">
        <f>TEXT(D6570, "mmm")</f>
        <v>May</v>
      </c>
      <c r="D6570" s="1">
        <v>45435</v>
      </c>
      <c r="E6570" t="s">
        <v>110</v>
      </c>
      <c r="F6570" t="s">
        <v>101</v>
      </c>
      <c r="G6570">
        <v>11214</v>
      </c>
      <c r="H6570">
        <v>22.29</v>
      </c>
      <c r="I6570">
        <v>249960.06</v>
      </c>
      <c r="J6570" t="s">
        <v>81</v>
      </c>
      <c r="K6570">
        <v>2.4467644902323341E-2</v>
      </c>
      <c r="L6570">
        <v>2.4468000000000001</v>
      </c>
      <c r="M6570" t="s">
        <v>82</v>
      </c>
    </row>
    <row r="6571" spans="1:13">
      <c r="A6571" t="s">
        <v>1742</v>
      </c>
      <c r="B6571" t="s">
        <v>1743</v>
      </c>
      <c r="C6571" t="str">
        <f>TEXT(D6571, "mmm")</f>
        <v>May</v>
      </c>
      <c r="D6571" s="1">
        <v>45435</v>
      </c>
      <c r="E6571" t="s">
        <v>111</v>
      </c>
      <c r="F6571" t="s">
        <v>101</v>
      </c>
      <c r="G6571">
        <v>11214</v>
      </c>
      <c r="H6571">
        <v>22.29</v>
      </c>
      <c r="I6571">
        <v>249960.06</v>
      </c>
      <c r="J6571" t="s">
        <v>81</v>
      </c>
      <c r="K6571">
        <v>2.4467644902323341E-2</v>
      </c>
      <c r="L6571">
        <v>2.4468000000000001</v>
      </c>
      <c r="M6571" t="s">
        <v>82</v>
      </c>
    </row>
    <row r="6572" spans="1:13">
      <c r="A6572" t="s">
        <v>1742</v>
      </c>
      <c r="B6572" t="s">
        <v>1743</v>
      </c>
      <c r="C6572" t="str">
        <f>TEXT(D6572, "mmm")</f>
        <v>May</v>
      </c>
      <c r="D6572" s="1">
        <v>45435</v>
      </c>
      <c r="E6572" t="s">
        <v>109</v>
      </c>
      <c r="F6572" t="s">
        <v>101</v>
      </c>
      <c r="G6572">
        <v>11214</v>
      </c>
      <c r="H6572">
        <v>22.29</v>
      </c>
      <c r="I6572">
        <v>249960.06</v>
      </c>
      <c r="J6572" t="s">
        <v>81</v>
      </c>
      <c r="K6572">
        <v>2.4467644902323341E-2</v>
      </c>
      <c r="L6572">
        <v>2.4468000000000001</v>
      </c>
      <c r="M6572" t="s">
        <v>82</v>
      </c>
    </row>
    <row r="6573" spans="1:13">
      <c r="A6573" t="s">
        <v>1742</v>
      </c>
      <c r="B6573" t="s">
        <v>1743</v>
      </c>
      <c r="C6573" t="str">
        <f>TEXT(D6573, "mmm")</f>
        <v>May</v>
      </c>
      <c r="D6573" s="1">
        <v>45435</v>
      </c>
      <c r="E6573" t="s">
        <v>110</v>
      </c>
      <c r="F6573" t="s">
        <v>101</v>
      </c>
      <c r="G6573">
        <v>5000</v>
      </c>
      <c r="H6573">
        <v>22.39</v>
      </c>
      <c r="I6573">
        <v>111950</v>
      </c>
      <c r="J6573" t="s">
        <v>81</v>
      </c>
      <c r="K6573">
        <v>2.4467644902323341E-2</v>
      </c>
      <c r="L6573">
        <v>2.4468000000000001</v>
      </c>
      <c r="M6573" t="s">
        <v>82</v>
      </c>
    </row>
    <row r="6574" spans="1:13">
      <c r="A6574" t="s">
        <v>1742</v>
      </c>
      <c r="B6574" t="s">
        <v>1743</v>
      </c>
      <c r="C6574" t="str">
        <f>TEXT(D6574, "mmm")</f>
        <v>May</v>
      </c>
      <c r="D6574" s="1">
        <v>45435</v>
      </c>
      <c r="E6574" t="s">
        <v>111</v>
      </c>
      <c r="F6574" t="s">
        <v>101</v>
      </c>
      <c r="G6574">
        <v>5000</v>
      </c>
      <c r="H6574">
        <v>22.39</v>
      </c>
      <c r="I6574">
        <v>111950</v>
      </c>
      <c r="J6574" t="s">
        <v>81</v>
      </c>
      <c r="K6574">
        <v>2.4467644902323341E-2</v>
      </c>
      <c r="L6574">
        <v>2.4468000000000001</v>
      </c>
      <c r="M6574" t="s">
        <v>82</v>
      </c>
    </row>
    <row r="6575" spans="1:13">
      <c r="A6575" t="s">
        <v>1742</v>
      </c>
      <c r="B6575" t="s">
        <v>1743</v>
      </c>
      <c r="C6575" t="str">
        <f>TEXT(D6575, "mmm")</f>
        <v>May</v>
      </c>
      <c r="D6575" s="1">
        <v>45435</v>
      </c>
      <c r="E6575" t="s">
        <v>109</v>
      </c>
      <c r="F6575" t="s">
        <v>101</v>
      </c>
      <c r="G6575">
        <v>5000</v>
      </c>
      <c r="H6575">
        <v>22.39</v>
      </c>
      <c r="I6575">
        <v>111950</v>
      </c>
      <c r="J6575" t="s">
        <v>81</v>
      </c>
      <c r="K6575">
        <v>2.4467644902323341E-2</v>
      </c>
      <c r="L6575">
        <v>2.4468000000000001</v>
      </c>
      <c r="M6575" t="s">
        <v>82</v>
      </c>
    </row>
    <row r="6576" spans="1:13">
      <c r="A6576" t="s">
        <v>1525</v>
      </c>
      <c r="B6576" t="s">
        <v>1526</v>
      </c>
      <c r="C6576" t="str">
        <f>TEXT(D6576, "mmm")</f>
        <v>May</v>
      </c>
      <c r="D6576" s="1">
        <v>45435</v>
      </c>
      <c r="E6576" t="s">
        <v>1527</v>
      </c>
      <c r="F6576" t="s">
        <v>428</v>
      </c>
      <c r="G6576">
        <v>2000</v>
      </c>
      <c r="H6576">
        <v>36.4</v>
      </c>
      <c r="I6576">
        <v>72800</v>
      </c>
      <c r="J6576" t="s">
        <v>81</v>
      </c>
      <c r="K6576">
        <v>7.9529921707483187E-2</v>
      </c>
      <c r="L6576">
        <v>7.9530000000000003</v>
      </c>
      <c r="M6576" t="s">
        <v>82</v>
      </c>
    </row>
    <row r="6577" spans="1:13">
      <c r="A6577" t="s">
        <v>2271</v>
      </c>
      <c r="B6577" t="s">
        <v>2272</v>
      </c>
      <c r="C6577" t="str">
        <f>TEXT(D6577, "mmm")</f>
        <v>May</v>
      </c>
      <c r="D6577" s="1">
        <v>45435</v>
      </c>
      <c r="E6577" t="s">
        <v>2274</v>
      </c>
      <c r="F6577" t="s">
        <v>101</v>
      </c>
      <c r="G6577">
        <v>83982</v>
      </c>
      <c r="H6577">
        <v>20.27</v>
      </c>
      <c r="I6577">
        <v>1702315.14</v>
      </c>
      <c r="J6577" t="s">
        <v>86</v>
      </c>
      <c r="K6577">
        <v>5.8479010335190651E-3</v>
      </c>
      <c r="L6577">
        <v>0.58479999999999999</v>
      </c>
      <c r="M6577" t="s">
        <v>82</v>
      </c>
    </row>
    <row r="6578" spans="1:13">
      <c r="A6578" t="s">
        <v>2271</v>
      </c>
      <c r="B6578" t="s">
        <v>2272</v>
      </c>
      <c r="C6578" t="str">
        <f>TEXT(D6578, "mmm")</f>
        <v>May</v>
      </c>
      <c r="D6578" s="1">
        <v>45435</v>
      </c>
      <c r="E6578" t="s">
        <v>2275</v>
      </c>
      <c r="F6578" t="s">
        <v>101</v>
      </c>
      <c r="G6578">
        <v>83982</v>
      </c>
      <c r="H6578">
        <v>20.27</v>
      </c>
      <c r="I6578">
        <v>1702315.14</v>
      </c>
      <c r="J6578" t="s">
        <v>86</v>
      </c>
      <c r="K6578">
        <v>5.8479010335190651E-3</v>
      </c>
      <c r="L6578">
        <v>0.58479999999999999</v>
      </c>
      <c r="M6578" t="s">
        <v>82</v>
      </c>
    </row>
    <row r="6579" spans="1:13">
      <c r="A6579" t="s">
        <v>2271</v>
      </c>
      <c r="B6579" t="s">
        <v>2272</v>
      </c>
      <c r="C6579" t="str">
        <f>TEXT(D6579, "mmm")</f>
        <v>May</v>
      </c>
      <c r="D6579" s="1">
        <v>45435</v>
      </c>
      <c r="E6579" t="s">
        <v>2277</v>
      </c>
      <c r="F6579" t="s">
        <v>101</v>
      </c>
      <c r="G6579">
        <v>83982</v>
      </c>
      <c r="H6579">
        <v>20.27</v>
      </c>
      <c r="I6579">
        <v>1702315.14</v>
      </c>
      <c r="J6579" t="s">
        <v>86</v>
      </c>
      <c r="K6579">
        <v>5.8479010335190651E-3</v>
      </c>
      <c r="L6579">
        <v>0.58479999999999999</v>
      </c>
      <c r="M6579" t="s">
        <v>82</v>
      </c>
    </row>
    <row r="6580" spans="1:13">
      <c r="A6580" t="s">
        <v>2271</v>
      </c>
      <c r="B6580" t="s">
        <v>2272</v>
      </c>
      <c r="C6580" t="str">
        <f>TEXT(D6580, "mmm")</f>
        <v>May</v>
      </c>
      <c r="D6580" s="1">
        <v>45435</v>
      </c>
      <c r="E6580" t="s">
        <v>2276</v>
      </c>
      <c r="F6580" t="s">
        <v>101</v>
      </c>
      <c r="G6580">
        <v>83982</v>
      </c>
      <c r="H6580">
        <v>20.27</v>
      </c>
      <c r="I6580">
        <v>1702315.14</v>
      </c>
      <c r="J6580" t="s">
        <v>86</v>
      </c>
      <c r="K6580">
        <v>5.8479010335190651E-3</v>
      </c>
      <c r="L6580">
        <v>0.58479999999999999</v>
      </c>
      <c r="M6580" t="s">
        <v>82</v>
      </c>
    </row>
    <row r="6581" spans="1:13">
      <c r="A6581" t="s">
        <v>2271</v>
      </c>
      <c r="B6581" t="s">
        <v>2272</v>
      </c>
      <c r="C6581" t="str">
        <f>TEXT(D6581, "mmm")</f>
        <v>May</v>
      </c>
      <c r="D6581" s="1">
        <v>45435</v>
      </c>
      <c r="E6581" t="s">
        <v>2273</v>
      </c>
      <c r="F6581" t="s">
        <v>101</v>
      </c>
      <c r="G6581">
        <v>83982</v>
      </c>
      <c r="H6581">
        <v>20.27</v>
      </c>
      <c r="I6581">
        <v>1702315.14</v>
      </c>
      <c r="J6581" t="s">
        <v>86</v>
      </c>
      <c r="K6581">
        <v>5.8479010335190651E-3</v>
      </c>
      <c r="L6581">
        <v>0.58479999999999999</v>
      </c>
      <c r="M6581" t="s">
        <v>82</v>
      </c>
    </row>
    <row r="6582" spans="1:13">
      <c r="A6582" t="s">
        <v>2251</v>
      </c>
      <c r="B6582" t="s">
        <v>2252</v>
      </c>
      <c r="C6582" t="str">
        <f>TEXT(D6582, "mmm")</f>
        <v>May</v>
      </c>
      <c r="D6582" s="1">
        <v>45435</v>
      </c>
      <c r="E6582" t="s">
        <v>2253</v>
      </c>
      <c r="F6582" t="s">
        <v>128</v>
      </c>
      <c r="G6582">
        <v>226684</v>
      </c>
      <c r="H6582">
        <v>2.21</v>
      </c>
      <c r="I6582">
        <v>500971.64</v>
      </c>
      <c r="J6582" t="s">
        <v>86</v>
      </c>
      <c r="K6582">
        <v>0.16279064609657801</v>
      </c>
      <c r="L6582">
        <v>16.2791</v>
      </c>
      <c r="M6582" t="s">
        <v>82</v>
      </c>
    </row>
    <row r="6583" spans="1:13">
      <c r="A6583" t="s">
        <v>2897</v>
      </c>
      <c r="B6583" t="s">
        <v>2898</v>
      </c>
      <c r="C6583" t="str">
        <f>TEXT(D6583, "mmm")</f>
        <v>May</v>
      </c>
      <c r="D6583" s="1">
        <v>45435</v>
      </c>
      <c r="E6583" t="s">
        <v>2899</v>
      </c>
      <c r="F6583" t="s">
        <v>217</v>
      </c>
      <c r="G6583">
        <v>2000</v>
      </c>
      <c r="H6583">
        <v>13.25</v>
      </c>
      <c r="I6583">
        <v>26500</v>
      </c>
      <c r="J6583" t="s">
        <v>81</v>
      </c>
      <c r="K6583">
        <v>7.5201751191267263E-4</v>
      </c>
      <c r="L6583">
        <v>7.5200000000000003E-2</v>
      </c>
      <c r="M6583" t="s">
        <v>82</v>
      </c>
    </row>
    <row r="6584" spans="1:13">
      <c r="A6584" t="s">
        <v>3639</v>
      </c>
      <c r="B6584" t="s">
        <v>3640</v>
      </c>
      <c r="C6584" t="str">
        <f>TEXT(D6584, "mmm")</f>
        <v>May</v>
      </c>
      <c r="D6584" s="1">
        <v>45435</v>
      </c>
      <c r="E6584" t="s">
        <v>3641</v>
      </c>
      <c r="F6584" t="s">
        <v>217</v>
      </c>
      <c r="G6584">
        <v>39135</v>
      </c>
      <c r="H6584">
        <v>64.040000000000006</v>
      </c>
      <c r="I6584">
        <v>2506205.4</v>
      </c>
      <c r="J6584" t="s">
        <v>86</v>
      </c>
      <c r="K6584">
        <v>0.13221981803786151</v>
      </c>
      <c r="L6584">
        <v>13.222</v>
      </c>
      <c r="M6584" t="s">
        <v>82</v>
      </c>
    </row>
    <row r="6585" spans="1:13">
      <c r="A6585" t="s">
        <v>3880</v>
      </c>
      <c r="B6585" t="s">
        <v>3881</v>
      </c>
      <c r="C6585" t="str">
        <f>TEXT(D6585, "mmm")</f>
        <v>May</v>
      </c>
      <c r="D6585" s="1">
        <v>45435</v>
      </c>
      <c r="E6585" t="s">
        <v>3986</v>
      </c>
      <c r="F6585" t="s">
        <v>80</v>
      </c>
      <c r="G6585">
        <v>40000</v>
      </c>
      <c r="H6585">
        <v>0.34</v>
      </c>
      <c r="I6585">
        <v>13600</v>
      </c>
      <c r="J6585" t="s">
        <v>81</v>
      </c>
      <c r="K6585">
        <v>2.9411736347271459E-2</v>
      </c>
      <c r="L6585">
        <v>2.9411999999999998</v>
      </c>
      <c r="M6585" t="s">
        <v>82</v>
      </c>
    </row>
    <row r="6586" spans="1:13">
      <c r="A6586" t="s">
        <v>942</v>
      </c>
      <c r="B6586" t="s">
        <v>943</v>
      </c>
      <c r="C6586" t="str">
        <f>TEXT(D6586, "mmm")</f>
        <v>May</v>
      </c>
      <c r="D6586" s="1">
        <v>45435</v>
      </c>
      <c r="E6586" t="s">
        <v>3710</v>
      </c>
      <c r="F6586" t="s">
        <v>118</v>
      </c>
      <c r="G6586">
        <v>1000</v>
      </c>
      <c r="H6586">
        <v>29.7</v>
      </c>
      <c r="I6586">
        <v>29700</v>
      </c>
      <c r="J6586" t="s">
        <v>81</v>
      </c>
      <c r="K6586">
        <v>-2.6004795247250741E-2</v>
      </c>
      <c r="L6586">
        <v>-2.6004999999999998</v>
      </c>
      <c r="M6586" t="s">
        <v>82</v>
      </c>
    </row>
    <row r="6587" spans="1:13">
      <c r="A6587" t="s">
        <v>1886</v>
      </c>
      <c r="B6587" t="s">
        <v>1887</v>
      </c>
      <c r="C6587" t="str">
        <f>TEXT(D6587, "mmm")</f>
        <v>May</v>
      </c>
      <c r="D6587" s="1">
        <v>45435</v>
      </c>
      <c r="E6587" t="s">
        <v>1858</v>
      </c>
      <c r="F6587" t="s">
        <v>251</v>
      </c>
      <c r="G6587">
        <v>7500</v>
      </c>
      <c r="H6587">
        <v>19.59</v>
      </c>
      <c r="I6587">
        <v>146925</v>
      </c>
      <c r="J6587" t="s">
        <v>81</v>
      </c>
      <c r="K6587">
        <v>0.26825563386023688</v>
      </c>
      <c r="L6587">
        <v>26.825600000000001</v>
      </c>
      <c r="M6587" t="s">
        <v>82</v>
      </c>
    </row>
    <row r="6588" spans="1:13">
      <c r="A6588" t="s">
        <v>1886</v>
      </c>
      <c r="B6588" t="s">
        <v>1887</v>
      </c>
      <c r="C6588" t="str">
        <f>TEXT(D6588, "mmm")</f>
        <v>May</v>
      </c>
      <c r="D6588" s="1">
        <v>45435</v>
      </c>
      <c r="E6588" t="s">
        <v>1857</v>
      </c>
      <c r="F6588" t="s">
        <v>251</v>
      </c>
      <c r="G6588">
        <v>7500</v>
      </c>
      <c r="H6588">
        <v>19.59</v>
      </c>
      <c r="I6588">
        <v>146925</v>
      </c>
      <c r="J6588" t="s">
        <v>81</v>
      </c>
      <c r="K6588">
        <v>0.26825563386023688</v>
      </c>
      <c r="L6588">
        <v>26.825600000000001</v>
      </c>
      <c r="M6588" t="s">
        <v>82</v>
      </c>
    </row>
    <row r="6589" spans="1:13">
      <c r="A6589" t="s">
        <v>1886</v>
      </c>
      <c r="B6589" t="s">
        <v>1887</v>
      </c>
      <c r="C6589" t="str">
        <f>TEXT(D6589, "mmm")</f>
        <v>May</v>
      </c>
      <c r="D6589" s="1">
        <v>45435</v>
      </c>
      <c r="E6589" t="s">
        <v>1866</v>
      </c>
      <c r="F6589" t="s">
        <v>251</v>
      </c>
      <c r="G6589">
        <v>7500</v>
      </c>
      <c r="H6589">
        <v>19.59</v>
      </c>
      <c r="I6589">
        <v>146925</v>
      </c>
      <c r="J6589" t="s">
        <v>81</v>
      </c>
      <c r="K6589">
        <v>0.26825563386023688</v>
      </c>
      <c r="L6589">
        <v>26.825600000000001</v>
      </c>
      <c r="M6589" t="s">
        <v>82</v>
      </c>
    </row>
    <row r="6590" spans="1:13">
      <c r="A6590" t="s">
        <v>1886</v>
      </c>
      <c r="B6590" t="s">
        <v>1887</v>
      </c>
      <c r="C6590" t="str">
        <f>TEXT(D6590, "mmm")</f>
        <v>May</v>
      </c>
      <c r="D6590" s="1">
        <v>45435</v>
      </c>
      <c r="E6590" t="s">
        <v>1867</v>
      </c>
      <c r="F6590" t="s">
        <v>101</v>
      </c>
      <c r="G6590">
        <v>7500</v>
      </c>
      <c r="H6590">
        <v>19.59</v>
      </c>
      <c r="I6590">
        <v>146925</v>
      </c>
      <c r="J6590" t="s">
        <v>81</v>
      </c>
      <c r="K6590">
        <v>0.26825563386023688</v>
      </c>
      <c r="L6590">
        <v>26.825600000000001</v>
      </c>
      <c r="M6590" t="s">
        <v>82</v>
      </c>
    </row>
    <row r="6591" spans="1:13">
      <c r="A6591" t="s">
        <v>1886</v>
      </c>
      <c r="B6591" t="s">
        <v>1887</v>
      </c>
      <c r="C6591" t="str">
        <f>TEXT(D6591, "mmm")</f>
        <v>May</v>
      </c>
      <c r="D6591" s="1">
        <v>45435</v>
      </c>
      <c r="E6591" t="s">
        <v>1865</v>
      </c>
      <c r="F6591" t="s">
        <v>251</v>
      </c>
      <c r="G6591">
        <v>7500</v>
      </c>
      <c r="H6591">
        <v>19.59</v>
      </c>
      <c r="I6591">
        <v>146925</v>
      </c>
      <c r="J6591" t="s">
        <v>81</v>
      </c>
      <c r="K6591">
        <v>0.26825563386023688</v>
      </c>
      <c r="L6591">
        <v>26.825600000000001</v>
      </c>
      <c r="M6591" t="s">
        <v>82</v>
      </c>
    </row>
    <row r="6592" spans="1:13">
      <c r="A6592" t="s">
        <v>737</v>
      </c>
      <c r="B6592" t="s">
        <v>738</v>
      </c>
      <c r="C6592" t="str">
        <f>TEXT(D6592, "mmm")</f>
        <v>May</v>
      </c>
      <c r="D6592" s="1">
        <v>45435</v>
      </c>
      <c r="E6592" t="s">
        <v>739</v>
      </c>
      <c r="F6592" t="s">
        <v>251</v>
      </c>
      <c r="G6592">
        <v>1000</v>
      </c>
      <c r="H6592">
        <v>30.55</v>
      </c>
      <c r="I6592">
        <v>30550</v>
      </c>
      <c r="J6592" t="s">
        <v>81</v>
      </c>
      <c r="K6592">
        <v>-1.548596834411109E-2</v>
      </c>
      <c r="L6592">
        <v>-1.5486</v>
      </c>
      <c r="M6592" t="s">
        <v>82</v>
      </c>
    </row>
    <row r="6593" spans="1:13">
      <c r="A6593" t="s">
        <v>438</v>
      </c>
      <c r="B6593" t="s">
        <v>439</v>
      </c>
      <c r="C6593" t="str">
        <f>TEXT(D6593, "mmm")</f>
        <v>May</v>
      </c>
      <c r="D6593" s="1">
        <v>45435</v>
      </c>
      <c r="E6593" t="s">
        <v>440</v>
      </c>
      <c r="F6593" t="s">
        <v>80</v>
      </c>
      <c r="G6593">
        <v>5000</v>
      </c>
      <c r="H6593">
        <v>19.02</v>
      </c>
      <c r="I6593">
        <v>95100</v>
      </c>
      <c r="J6593" t="s">
        <v>81</v>
      </c>
      <c r="K6593">
        <v>1.7032915508097271E-4</v>
      </c>
      <c r="L6593">
        <v>1.7000000000000001E-2</v>
      </c>
      <c r="M6593" t="s">
        <v>82</v>
      </c>
    </row>
    <row r="6594" spans="1:13">
      <c r="A6594" t="s">
        <v>3598</v>
      </c>
      <c r="B6594" t="s">
        <v>3599</v>
      </c>
      <c r="C6594" t="str">
        <f>TEXT(D6594, "mmm")</f>
        <v>May</v>
      </c>
      <c r="D6594" s="1">
        <v>45435</v>
      </c>
      <c r="E6594" t="s">
        <v>3600</v>
      </c>
      <c r="F6594" t="s">
        <v>222</v>
      </c>
      <c r="G6594">
        <v>10000</v>
      </c>
      <c r="H6594">
        <v>44.62</v>
      </c>
      <c r="I6594">
        <v>446200</v>
      </c>
      <c r="J6594" t="s">
        <v>86</v>
      </c>
      <c r="K6594">
        <v>8.7064317516180267E-2</v>
      </c>
      <c r="L6594">
        <v>8.7064000000000004</v>
      </c>
      <c r="M6594" t="s">
        <v>82</v>
      </c>
    </row>
    <row r="6595" spans="1:13">
      <c r="A6595" t="s">
        <v>3873</v>
      </c>
      <c r="B6595" t="s">
        <v>3874</v>
      </c>
      <c r="C6595" t="str">
        <f>TEXT(D6595, "mmm")</f>
        <v>May</v>
      </c>
      <c r="D6595" s="1">
        <v>45435</v>
      </c>
      <c r="E6595" t="s">
        <v>3987</v>
      </c>
      <c r="F6595" t="s">
        <v>80</v>
      </c>
      <c r="G6595">
        <v>10000</v>
      </c>
      <c r="H6595">
        <v>16.37</v>
      </c>
      <c r="I6595">
        <v>163700</v>
      </c>
      <c r="J6595" t="s">
        <v>81</v>
      </c>
      <c r="K6595">
        <v>6.4556112276647148E-2</v>
      </c>
      <c r="L6595">
        <v>6.4555999999999996</v>
      </c>
      <c r="M6595" t="s">
        <v>82</v>
      </c>
    </row>
    <row r="6596" spans="1:13">
      <c r="A6596" t="s">
        <v>438</v>
      </c>
      <c r="B6596" t="s">
        <v>439</v>
      </c>
      <c r="C6596" t="str">
        <f>TEXT(D6596, "mmm")</f>
        <v>May</v>
      </c>
      <c r="D6596" s="1">
        <v>45435</v>
      </c>
      <c r="E6596" t="s">
        <v>440</v>
      </c>
      <c r="F6596" t="s">
        <v>80</v>
      </c>
      <c r="G6596">
        <v>5369</v>
      </c>
      <c r="H6596">
        <v>58.72</v>
      </c>
      <c r="I6596">
        <v>315267.68</v>
      </c>
      <c r="J6596" t="s">
        <v>86</v>
      </c>
      <c r="K6596">
        <v>1.7032915508097271E-4</v>
      </c>
      <c r="L6596">
        <v>1.7000000000000001E-2</v>
      </c>
      <c r="M6596" t="s">
        <v>82</v>
      </c>
    </row>
    <row r="6597" spans="1:13">
      <c r="A6597" t="s">
        <v>2989</v>
      </c>
      <c r="B6597" t="s">
        <v>2990</v>
      </c>
      <c r="C6597" t="str">
        <f>TEXT(D6597, "mmm")</f>
        <v>May</v>
      </c>
      <c r="D6597" s="1">
        <v>45435</v>
      </c>
      <c r="E6597" t="s">
        <v>2991</v>
      </c>
      <c r="F6597" t="s">
        <v>217</v>
      </c>
      <c r="G6597">
        <v>5961</v>
      </c>
      <c r="H6597">
        <v>3.48</v>
      </c>
      <c r="I6597">
        <v>20744.28</v>
      </c>
      <c r="J6597" t="s">
        <v>81</v>
      </c>
      <c r="K6597">
        <v>-5.6818195672567302E-2</v>
      </c>
      <c r="L6597">
        <v>-5.6818</v>
      </c>
      <c r="M6597" t="s">
        <v>82</v>
      </c>
    </row>
    <row r="6598" spans="1:13">
      <c r="A6598" t="s">
        <v>3216</v>
      </c>
      <c r="B6598" t="s">
        <v>3217</v>
      </c>
      <c r="C6598" t="str">
        <f>TEXT(D6598, "mmm")</f>
        <v>May</v>
      </c>
      <c r="D6598" s="1">
        <v>45435</v>
      </c>
      <c r="E6598" t="s">
        <v>3218</v>
      </c>
      <c r="F6598" t="s">
        <v>80</v>
      </c>
      <c r="G6598">
        <v>1000</v>
      </c>
      <c r="H6598">
        <v>16.95</v>
      </c>
      <c r="I6598">
        <v>16950</v>
      </c>
      <c r="J6598" t="s">
        <v>81</v>
      </c>
      <c r="K6598">
        <v>5.8617199414396906E-3</v>
      </c>
      <c r="L6598">
        <v>0.58620000000000005</v>
      </c>
      <c r="M6598" t="s">
        <v>82</v>
      </c>
    </row>
    <row r="6599" spans="1:13">
      <c r="A6599" t="s">
        <v>3324</v>
      </c>
      <c r="B6599" t="s">
        <v>3325</v>
      </c>
      <c r="C6599" t="str">
        <f>TEXT(D6599, "mmm")</f>
        <v>May</v>
      </c>
      <c r="D6599" s="1">
        <v>45435</v>
      </c>
      <c r="E6599" t="s">
        <v>3326</v>
      </c>
      <c r="F6599" t="s">
        <v>128</v>
      </c>
      <c r="G6599">
        <v>28900</v>
      </c>
      <c r="H6599">
        <v>6.92</v>
      </c>
      <c r="I6599">
        <v>199988</v>
      </c>
      <c r="J6599" t="s">
        <v>86</v>
      </c>
      <c r="K6599">
        <v>2.342603941425692E-2</v>
      </c>
      <c r="L6599">
        <v>2.3426</v>
      </c>
      <c r="M6599" t="s">
        <v>82</v>
      </c>
    </row>
    <row r="6600" spans="1:13">
      <c r="A6600" t="s">
        <v>2242</v>
      </c>
      <c r="B6600" t="s">
        <v>2243</v>
      </c>
      <c r="C6600" t="str">
        <f>TEXT(D6600, "mmm")</f>
        <v>May</v>
      </c>
      <c r="D6600" s="1">
        <v>45435</v>
      </c>
      <c r="E6600" t="s">
        <v>2244</v>
      </c>
      <c r="F6600" t="s">
        <v>80</v>
      </c>
      <c r="G6600">
        <v>3500</v>
      </c>
      <c r="H6600">
        <v>6.3</v>
      </c>
      <c r="I6600">
        <v>22050</v>
      </c>
      <c r="J6600" t="s">
        <v>81</v>
      </c>
      <c r="K6600">
        <v>1.9323675895254189E-2</v>
      </c>
      <c r="L6600">
        <v>1.9323999999999999</v>
      </c>
      <c r="M6600" t="s">
        <v>82</v>
      </c>
    </row>
    <row r="6601" spans="1:13">
      <c r="A6601" t="s">
        <v>3988</v>
      </c>
      <c r="B6601" t="s">
        <v>3989</v>
      </c>
      <c r="C6601" t="str">
        <f>TEXT(D6601, "mmm")</f>
        <v>May</v>
      </c>
      <c r="D6601" s="1">
        <v>45436</v>
      </c>
      <c r="E6601" t="s">
        <v>3990</v>
      </c>
      <c r="F6601" t="s">
        <v>118</v>
      </c>
      <c r="G6601">
        <v>1769.28</v>
      </c>
      <c r="H6601">
        <v>14.13</v>
      </c>
      <c r="I6601">
        <v>24999.9264</v>
      </c>
      <c r="J6601" t="s">
        <v>81</v>
      </c>
      <c r="K6601">
        <v>-6.5067772061804252E-2</v>
      </c>
      <c r="L6601">
        <v>-6.5068000000000001</v>
      </c>
      <c r="M6601" t="s">
        <v>82</v>
      </c>
    </row>
    <row r="6602" spans="1:13">
      <c r="A6602" t="s">
        <v>1048</v>
      </c>
      <c r="B6602" t="s">
        <v>1049</v>
      </c>
      <c r="C6602" t="str">
        <f>TEXT(D6602, "mmm")</f>
        <v>May</v>
      </c>
      <c r="D6602" s="1">
        <v>45436</v>
      </c>
      <c r="E6602" t="s">
        <v>3328</v>
      </c>
      <c r="F6602" t="s">
        <v>101</v>
      </c>
      <c r="G6602">
        <v>100000</v>
      </c>
      <c r="H6602">
        <v>12.02</v>
      </c>
      <c r="I6602">
        <v>1202000</v>
      </c>
      <c r="J6602" t="s">
        <v>81</v>
      </c>
      <c r="K6602">
        <v>8.3254630437257227E-4</v>
      </c>
      <c r="L6602">
        <v>8.3299999999999999E-2</v>
      </c>
      <c r="M6602" t="s">
        <v>82</v>
      </c>
    </row>
    <row r="6603" spans="1:13">
      <c r="A6603" t="s">
        <v>1048</v>
      </c>
      <c r="B6603" t="s">
        <v>1049</v>
      </c>
      <c r="C6603" t="str">
        <f>TEXT(D6603, "mmm")</f>
        <v>May</v>
      </c>
      <c r="D6603" s="1">
        <v>45436</v>
      </c>
      <c r="E6603" t="s">
        <v>3327</v>
      </c>
      <c r="F6603" t="s">
        <v>101</v>
      </c>
      <c r="G6603">
        <v>100000</v>
      </c>
      <c r="H6603">
        <v>12.02</v>
      </c>
      <c r="I6603">
        <v>1202000</v>
      </c>
      <c r="J6603" t="s">
        <v>81</v>
      </c>
      <c r="K6603">
        <v>8.3254630437257227E-4</v>
      </c>
      <c r="L6603">
        <v>8.3299999999999999E-2</v>
      </c>
      <c r="M6603" t="s">
        <v>82</v>
      </c>
    </row>
    <row r="6604" spans="1:13">
      <c r="A6604" t="s">
        <v>3504</v>
      </c>
      <c r="B6604" t="s">
        <v>3505</v>
      </c>
      <c r="C6604" t="str">
        <f>TEXT(D6604, "mmm")</f>
        <v>May</v>
      </c>
      <c r="D6604" s="1">
        <v>45436</v>
      </c>
      <c r="E6604" t="s">
        <v>3507</v>
      </c>
      <c r="F6604" t="s">
        <v>80</v>
      </c>
      <c r="G6604">
        <v>18000</v>
      </c>
      <c r="H6604">
        <v>5.19</v>
      </c>
      <c r="I6604">
        <v>93420</v>
      </c>
      <c r="J6604" t="s">
        <v>81</v>
      </c>
      <c r="K6604">
        <v>0.1143411182238296</v>
      </c>
      <c r="L6604">
        <v>11.434100000000001</v>
      </c>
      <c r="M6604" t="s">
        <v>82</v>
      </c>
    </row>
    <row r="6605" spans="1:13">
      <c r="A6605" t="s">
        <v>2989</v>
      </c>
      <c r="B6605" t="s">
        <v>2990</v>
      </c>
      <c r="C6605" t="str">
        <f>TEXT(D6605, "mmm")</f>
        <v>May</v>
      </c>
      <c r="D6605" s="1">
        <v>45436</v>
      </c>
      <c r="E6605" t="s">
        <v>2991</v>
      </c>
      <c r="F6605" t="s">
        <v>217</v>
      </c>
      <c r="G6605">
        <v>8566</v>
      </c>
      <c r="H6605">
        <v>3.49</v>
      </c>
      <c r="I6605">
        <v>29895.34</v>
      </c>
      <c r="J6605" t="s">
        <v>81</v>
      </c>
      <c r="K6605">
        <v>8.4795308591713026E-2</v>
      </c>
      <c r="L6605">
        <v>8.4794999999999998</v>
      </c>
      <c r="M6605" t="s">
        <v>82</v>
      </c>
    </row>
    <row r="6606" spans="1:13">
      <c r="A6606" t="s">
        <v>752</v>
      </c>
      <c r="B6606" t="s">
        <v>753</v>
      </c>
      <c r="C6606" t="str">
        <f>TEXT(D6606, "mmm")</f>
        <v>May</v>
      </c>
      <c r="D6606" s="1">
        <v>45436</v>
      </c>
      <c r="E6606" t="s">
        <v>3991</v>
      </c>
      <c r="F6606" t="s">
        <v>80</v>
      </c>
      <c r="G6606">
        <v>400</v>
      </c>
      <c r="H6606">
        <v>28.01</v>
      </c>
      <c r="I6606">
        <v>11204</v>
      </c>
      <c r="J6606" t="s">
        <v>81</v>
      </c>
      <c r="K6606">
        <v>-4.83610039555743E-2</v>
      </c>
      <c r="L6606">
        <v>-4.8361000000000001</v>
      </c>
      <c r="M6606" t="s">
        <v>82</v>
      </c>
    </row>
    <row r="6607" spans="1:13">
      <c r="A6607" t="s">
        <v>3992</v>
      </c>
      <c r="B6607" t="s">
        <v>3993</v>
      </c>
      <c r="C6607" t="str">
        <f>TEXT(D6607, "mmm")</f>
        <v>May</v>
      </c>
      <c r="D6607" s="1">
        <v>45436</v>
      </c>
      <c r="E6607" t="s">
        <v>3994</v>
      </c>
      <c r="F6607" t="s">
        <v>80</v>
      </c>
      <c r="G6607">
        <v>5000</v>
      </c>
      <c r="H6607">
        <v>3.37</v>
      </c>
      <c r="I6607">
        <v>16850</v>
      </c>
      <c r="J6607" t="s">
        <v>81</v>
      </c>
      <c r="K6607">
        <v>0.57848829593511586</v>
      </c>
      <c r="L6607">
        <v>57.848799999999997</v>
      </c>
      <c r="M6607" t="s">
        <v>82</v>
      </c>
    </row>
    <row r="6608" spans="1:13">
      <c r="A6608" t="s">
        <v>1048</v>
      </c>
      <c r="B6608" t="s">
        <v>1049</v>
      </c>
      <c r="C6608" t="str">
        <f>TEXT(D6608, "mmm")</f>
        <v>May</v>
      </c>
      <c r="D6608" s="1">
        <v>45436</v>
      </c>
      <c r="E6608" t="s">
        <v>3314</v>
      </c>
      <c r="F6608" t="s">
        <v>80</v>
      </c>
      <c r="G6608">
        <v>54468</v>
      </c>
      <c r="H6608">
        <v>11.99</v>
      </c>
      <c r="I6608">
        <v>653071.32000000007</v>
      </c>
      <c r="J6608" t="s">
        <v>81</v>
      </c>
      <c r="K6608">
        <v>8.3254630437257227E-4</v>
      </c>
      <c r="L6608">
        <v>8.3299999999999999E-2</v>
      </c>
      <c r="M6608" t="s">
        <v>82</v>
      </c>
    </row>
    <row r="6609" spans="1:13">
      <c r="A6609" t="s">
        <v>3110</v>
      </c>
      <c r="B6609" t="s">
        <v>3111</v>
      </c>
      <c r="C6609" t="str">
        <f>TEXT(D6609, "mmm")</f>
        <v>May</v>
      </c>
      <c r="D6609" s="1">
        <v>45436</v>
      </c>
      <c r="E6609" t="s">
        <v>3119</v>
      </c>
      <c r="F6609" t="s">
        <v>101</v>
      </c>
      <c r="G6609">
        <v>265539</v>
      </c>
      <c r="H6609">
        <v>9.5</v>
      </c>
      <c r="I6609">
        <v>2522620.5</v>
      </c>
      <c r="J6609" t="s">
        <v>81</v>
      </c>
      <c r="K6609">
        <v>-3.4820425401028372E-2</v>
      </c>
      <c r="L6609">
        <v>-3.4820000000000002</v>
      </c>
      <c r="M6609" t="s">
        <v>82</v>
      </c>
    </row>
    <row r="6610" spans="1:13">
      <c r="A6610" t="s">
        <v>3110</v>
      </c>
      <c r="B6610" t="s">
        <v>3111</v>
      </c>
      <c r="C6610" t="str">
        <f>TEXT(D6610, "mmm")</f>
        <v>May</v>
      </c>
      <c r="D6610" s="1">
        <v>45436</v>
      </c>
      <c r="E6610" t="s">
        <v>3120</v>
      </c>
      <c r="F6610" t="s">
        <v>101</v>
      </c>
      <c r="G6610">
        <v>265539</v>
      </c>
      <c r="H6610">
        <v>9.5</v>
      </c>
      <c r="I6610">
        <v>2522620.5</v>
      </c>
      <c r="J6610" t="s">
        <v>81</v>
      </c>
      <c r="K6610">
        <v>-3.4820425401028372E-2</v>
      </c>
      <c r="L6610">
        <v>-3.4820000000000002</v>
      </c>
      <c r="M6610" t="s">
        <v>82</v>
      </c>
    </row>
    <row r="6611" spans="1:13">
      <c r="A6611" t="s">
        <v>3110</v>
      </c>
      <c r="B6611" t="s">
        <v>3111</v>
      </c>
      <c r="C6611" t="str">
        <f>TEXT(D6611, "mmm")</f>
        <v>May</v>
      </c>
      <c r="D6611" s="1">
        <v>45436</v>
      </c>
      <c r="E6611" t="s">
        <v>3118</v>
      </c>
      <c r="F6611" t="s">
        <v>101</v>
      </c>
      <c r="G6611">
        <v>265539</v>
      </c>
      <c r="H6611">
        <v>9.5</v>
      </c>
      <c r="I6611">
        <v>2522620.5</v>
      </c>
      <c r="J6611" t="s">
        <v>81</v>
      </c>
      <c r="K6611">
        <v>-3.4820425401028372E-2</v>
      </c>
      <c r="L6611">
        <v>-3.4820000000000002</v>
      </c>
      <c r="M6611" t="s">
        <v>82</v>
      </c>
    </row>
    <row r="6612" spans="1:13">
      <c r="A6612" t="s">
        <v>2989</v>
      </c>
      <c r="B6612" t="s">
        <v>2990</v>
      </c>
      <c r="C6612" t="str">
        <f>TEXT(D6612, "mmm")</f>
        <v>May</v>
      </c>
      <c r="D6612" s="1">
        <v>45436</v>
      </c>
      <c r="E6612" t="s">
        <v>3949</v>
      </c>
      <c r="F6612" t="s">
        <v>80</v>
      </c>
      <c r="G6612">
        <v>4800</v>
      </c>
      <c r="H6612">
        <v>3.4</v>
      </c>
      <c r="I6612">
        <v>16320</v>
      </c>
      <c r="J6612" t="s">
        <v>81</v>
      </c>
      <c r="K6612">
        <v>8.4795308591713026E-2</v>
      </c>
      <c r="L6612">
        <v>8.4794999999999998</v>
      </c>
      <c r="M6612" t="s">
        <v>82</v>
      </c>
    </row>
    <row r="6613" spans="1:13">
      <c r="A6613" t="s">
        <v>3671</v>
      </c>
      <c r="B6613" t="s">
        <v>3672</v>
      </c>
      <c r="C6613" t="str">
        <f>TEXT(D6613, "mmm")</f>
        <v>May</v>
      </c>
      <c r="D6613" s="1">
        <v>45436</v>
      </c>
      <c r="E6613" t="s">
        <v>3673</v>
      </c>
      <c r="F6613" t="s">
        <v>217</v>
      </c>
      <c r="G6613">
        <v>2700</v>
      </c>
      <c r="H6613">
        <v>12.64</v>
      </c>
      <c r="I6613">
        <v>34128</v>
      </c>
      <c r="J6613" t="s">
        <v>81</v>
      </c>
      <c r="K6613">
        <v>-1.5780521717129511E-2</v>
      </c>
      <c r="L6613">
        <v>-1.5781000000000001</v>
      </c>
      <c r="M6613" t="s">
        <v>82</v>
      </c>
    </row>
    <row r="6614" spans="1:13">
      <c r="A6614" t="s">
        <v>3545</v>
      </c>
      <c r="B6614" t="s">
        <v>3546</v>
      </c>
      <c r="C6614" t="str">
        <f>TEXT(D6614, "mmm")</f>
        <v>May</v>
      </c>
      <c r="D6614" s="1">
        <v>45436</v>
      </c>
      <c r="E6614" t="s">
        <v>3633</v>
      </c>
      <c r="F6614" t="s">
        <v>80</v>
      </c>
      <c r="G6614">
        <v>54650</v>
      </c>
      <c r="H6614">
        <v>3.98</v>
      </c>
      <c r="I6614">
        <v>217507</v>
      </c>
      <c r="J6614" t="s">
        <v>81</v>
      </c>
      <c r="K6614">
        <v>2.5252500926581382E-2</v>
      </c>
      <c r="L6614">
        <v>2.5253000000000001</v>
      </c>
      <c r="M6614" t="s">
        <v>82</v>
      </c>
    </row>
    <row r="6615" spans="1:13">
      <c r="A6615" t="s">
        <v>3794</v>
      </c>
      <c r="B6615" t="s">
        <v>3795</v>
      </c>
      <c r="C6615" t="str">
        <f>TEXT(D6615, "mmm")</f>
        <v>May</v>
      </c>
      <c r="D6615" s="1">
        <v>45436</v>
      </c>
      <c r="E6615" t="s">
        <v>3995</v>
      </c>
      <c r="F6615" t="s">
        <v>118</v>
      </c>
      <c r="G6615">
        <v>1000</v>
      </c>
      <c r="H6615">
        <v>12.21</v>
      </c>
      <c r="I6615">
        <v>12210</v>
      </c>
      <c r="J6615" t="s">
        <v>86</v>
      </c>
      <c r="K6615">
        <v>-3.2760001415280793E-2</v>
      </c>
      <c r="L6615">
        <v>-3.2759999999999998</v>
      </c>
      <c r="M6615" t="s">
        <v>82</v>
      </c>
    </row>
    <row r="6616" spans="1:13">
      <c r="A6616" t="s">
        <v>129</v>
      </c>
      <c r="B6616" t="s">
        <v>130</v>
      </c>
      <c r="C6616" t="str">
        <f>TEXT(D6616, "mmm")</f>
        <v>May</v>
      </c>
      <c r="D6616" s="1">
        <v>45436</v>
      </c>
      <c r="E6616" t="s">
        <v>109</v>
      </c>
      <c r="F6616" t="s">
        <v>101</v>
      </c>
      <c r="G6616">
        <v>9000</v>
      </c>
      <c r="H6616">
        <v>6.54</v>
      </c>
      <c r="I6616">
        <v>58860</v>
      </c>
      <c r="J6616" t="s">
        <v>81</v>
      </c>
      <c r="K6616">
        <v>1.524425147723107E-3</v>
      </c>
      <c r="L6616">
        <v>0.15240000000000001</v>
      </c>
      <c r="M6616" t="s">
        <v>82</v>
      </c>
    </row>
    <row r="6617" spans="1:13">
      <c r="A6617" t="s">
        <v>129</v>
      </c>
      <c r="B6617" t="s">
        <v>130</v>
      </c>
      <c r="C6617" t="str">
        <f>TEXT(D6617, "mmm")</f>
        <v>May</v>
      </c>
      <c r="D6617" s="1">
        <v>45436</v>
      </c>
      <c r="E6617" t="s">
        <v>110</v>
      </c>
      <c r="F6617" t="s">
        <v>101</v>
      </c>
      <c r="G6617">
        <v>9000</v>
      </c>
      <c r="H6617">
        <v>6.54</v>
      </c>
      <c r="I6617">
        <v>58860</v>
      </c>
      <c r="J6617" t="s">
        <v>81</v>
      </c>
      <c r="K6617">
        <v>1.524425147723107E-3</v>
      </c>
      <c r="L6617">
        <v>0.15240000000000001</v>
      </c>
      <c r="M6617" t="s">
        <v>82</v>
      </c>
    </row>
    <row r="6618" spans="1:13">
      <c r="A6618" t="s">
        <v>129</v>
      </c>
      <c r="B6618" t="s">
        <v>130</v>
      </c>
      <c r="C6618" t="str">
        <f>TEXT(D6618, "mmm")</f>
        <v>May</v>
      </c>
      <c r="D6618" s="1">
        <v>45436</v>
      </c>
      <c r="E6618" t="s">
        <v>111</v>
      </c>
      <c r="F6618" t="s">
        <v>101</v>
      </c>
      <c r="G6618">
        <v>9000</v>
      </c>
      <c r="H6618">
        <v>6.54</v>
      </c>
      <c r="I6618">
        <v>58860</v>
      </c>
      <c r="J6618" t="s">
        <v>81</v>
      </c>
      <c r="K6618">
        <v>1.524425147723107E-3</v>
      </c>
      <c r="L6618">
        <v>0.15240000000000001</v>
      </c>
      <c r="M6618" t="s">
        <v>82</v>
      </c>
    </row>
    <row r="6619" spans="1:13">
      <c r="A6619" t="s">
        <v>3996</v>
      </c>
      <c r="B6619" t="s">
        <v>3997</v>
      </c>
      <c r="C6619" t="str">
        <f>TEXT(D6619, "mmm")</f>
        <v>May</v>
      </c>
      <c r="D6619" s="1">
        <v>45436</v>
      </c>
      <c r="E6619" t="s">
        <v>1039</v>
      </c>
      <c r="F6619" t="s">
        <v>128</v>
      </c>
      <c r="G6619">
        <v>3000</v>
      </c>
      <c r="H6619">
        <v>49.88</v>
      </c>
      <c r="I6619">
        <v>149640</v>
      </c>
      <c r="J6619" t="s">
        <v>81</v>
      </c>
      <c r="K6619">
        <v>-7.6148243871355215E-2</v>
      </c>
      <c r="L6619">
        <v>-7.6147999999999998</v>
      </c>
      <c r="M6619" t="s">
        <v>82</v>
      </c>
    </row>
    <row r="6620" spans="1:13">
      <c r="A6620" t="s">
        <v>3944</v>
      </c>
      <c r="B6620" t="s">
        <v>3945</v>
      </c>
      <c r="C6620" t="str">
        <f>TEXT(D6620, "mmm")</f>
        <v>May</v>
      </c>
      <c r="D6620" s="1">
        <v>45436</v>
      </c>
      <c r="E6620" t="s">
        <v>3998</v>
      </c>
      <c r="F6620" t="s">
        <v>128</v>
      </c>
      <c r="G6620">
        <v>44000</v>
      </c>
      <c r="H6620">
        <v>7.25</v>
      </c>
      <c r="I6620">
        <v>319000</v>
      </c>
      <c r="J6620" t="s">
        <v>86</v>
      </c>
      <c r="K6620">
        <v>0.13204936793095109</v>
      </c>
      <c r="L6620">
        <v>13.2049</v>
      </c>
      <c r="M6620" t="s">
        <v>82</v>
      </c>
    </row>
    <row r="6621" spans="1:13">
      <c r="A6621" t="s">
        <v>3999</v>
      </c>
      <c r="B6621" t="s">
        <v>4000</v>
      </c>
      <c r="C6621" t="str">
        <f>TEXT(D6621, "mmm")</f>
        <v>May</v>
      </c>
      <c r="D6621" s="1">
        <v>45436</v>
      </c>
      <c r="E6621" t="s">
        <v>4001</v>
      </c>
      <c r="F6621" t="s">
        <v>80</v>
      </c>
      <c r="G6621">
        <v>500</v>
      </c>
      <c r="H6621">
        <v>218.58</v>
      </c>
      <c r="I6621">
        <v>109290</v>
      </c>
      <c r="J6621" t="s">
        <v>86</v>
      </c>
      <c r="K6621">
        <v>7.1634224835434246E-2</v>
      </c>
      <c r="L6621">
        <v>7.1634000000000002</v>
      </c>
      <c r="M6621" t="s">
        <v>82</v>
      </c>
    </row>
    <row r="6622" spans="1:13">
      <c r="A6622" t="s">
        <v>3955</v>
      </c>
      <c r="B6622" t="s">
        <v>3956</v>
      </c>
      <c r="C6622" t="str">
        <f>TEXT(D6622, "mmm")</f>
        <v>May</v>
      </c>
      <c r="D6622" s="1">
        <v>45436</v>
      </c>
      <c r="E6622" t="s">
        <v>4002</v>
      </c>
      <c r="F6622" t="s">
        <v>118</v>
      </c>
      <c r="G6622">
        <v>5345</v>
      </c>
      <c r="H6622">
        <v>37.35</v>
      </c>
      <c r="I6622">
        <v>199635.75</v>
      </c>
      <c r="J6622" t="s">
        <v>86</v>
      </c>
      <c r="K6622">
        <v>4.6714850651078173E-2</v>
      </c>
      <c r="L6622">
        <v>4.6715</v>
      </c>
      <c r="M6622" t="s">
        <v>82</v>
      </c>
    </row>
    <row r="6623" spans="1:13">
      <c r="A6623" t="s">
        <v>2123</v>
      </c>
      <c r="B6623" t="s">
        <v>2124</v>
      </c>
      <c r="C6623" t="str">
        <f>TEXT(D6623, "mmm")</f>
        <v>May</v>
      </c>
      <c r="D6623" s="1">
        <v>45436</v>
      </c>
      <c r="E6623" t="s">
        <v>2134</v>
      </c>
      <c r="F6623" t="s">
        <v>217</v>
      </c>
      <c r="G6623">
        <v>7584</v>
      </c>
      <c r="H6623">
        <v>5.82</v>
      </c>
      <c r="I6623">
        <v>44138.879999999997</v>
      </c>
      <c r="J6623" t="s">
        <v>81</v>
      </c>
      <c r="K6623">
        <v>-3.0612226968937391E-2</v>
      </c>
      <c r="L6623">
        <v>-3.0611999999999999</v>
      </c>
      <c r="M6623" t="s">
        <v>82</v>
      </c>
    </row>
    <row r="6624" spans="1:13">
      <c r="A6624" t="s">
        <v>3555</v>
      </c>
      <c r="B6624" t="s">
        <v>3556</v>
      </c>
      <c r="C6624" t="str">
        <f>TEXT(D6624, "mmm")</f>
        <v>May</v>
      </c>
      <c r="D6624" s="1">
        <v>45436</v>
      </c>
      <c r="E6624" t="s">
        <v>4003</v>
      </c>
      <c r="F6624" t="s">
        <v>80</v>
      </c>
      <c r="G6624">
        <v>2500</v>
      </c>
      <c r="H6624">
        <v>6.4</v>
      </c>
      <c r="I6624">
        <v>16000</v>
      </c>
      <c r="J6624" t="s">
        <v>81</v>
      </c>
      <c r="K6624">
        <v>6.3621510473848453E-2</v>
      </c>
      <c r="L6624">
        <v>6.3621999999999996</v>
      </c>
      <c r="M6624" t="s">
        <v>82</v>
      </c>
    </row>
    <row r="6625" spans="1:13">
      <c r="A6625" t="s">
        <v>3873</v>
      </c>
      <c r="B6625" t="s">
        <v>3874</v>
      </c>
      <c r="C6625" t="str">
        <f>TEXT(D6625, "mmm")</f>
        <v>May</v>
      </c>
      <c r="D6625" s="1">
        <v>45436</v>
      </c>
      <c r="E6625" t="s">
        <v>3875</v>
      </c>
      <c r="F6625" t="s">
        <v>80</v>
      </c>
      <c r="G6625">
        <v>4280</v>
      </c>
      <c r="H6625">
        <v>16.489999999999998</v>
      </c>
      <c r="I6625">
        <v>70577.2</v>
      </c>
      <c r="J6625" t="s">
        <v>81</v>
      </c>
      <c r="K6625">
        <v>-2.0797152750422151E-2</v>
      </c>
      <c r="L6625">
        <v>-2.0796999999999999</v>
      </c>
      <c r="M6625" t="s">
        <v>82</v>
      </c>
    </row>
    <row r="6626" spans="1:13">
      <c r="A6626" t="s">
        <v>4004</v>
      </c>
      <c r="B6626" t="s">
        <v>4005</v>
      </c>
      <c r="C6626" t="str">
        <f>TEXT(D6626, "mmm")</f>
        <v>May</v>
      </c>
      <c r="D6626" s="1">
        <v>45436</v>
      </c>
      <c r="E6626" t="s">
        <v>4006</v>
      </c>
      <c r="F6626" t="s">
        <v>217</v>
      </c>
      <c r="G6626">
        <v>233092</v>
      </c>
      <c r="H6626">
        <v>0.7</v>
      </c>
      <c r="I6626">
        <v>163164.4</v>
      </c>
      <c r="J6626" t="s">
        <v>86</v>
      </c>
      <c r="K6626">
        <v>0.56716406889762983</v>
      </c>
      <c r="L6626">
        <v>56.7164</v>
      </c>
      <c r="M6626" t="s">
        <v>82</v>
      </c>
    </row>
    <row r="6627" spans="1:13">
      <c r="A6627" t="s">
        <v>4004</v>
      </c>
      <c r="B6627" t="s">
        <v>4005</v>
      </c>
      <c r="C6627" t="str">
        <f>TEXT(D6627, "mmm")</f>
        <v>May</v>
      </c>
      <c r="D6627" s="1">
        <v>45436</v>
      </c>
      <c r="E6627" t="s">
        <v>4006</v>
      </c>
      <c r="F6627" t="s">
        <v>217</v>
      </c>
      <c r="G6627">
        <v>223396</v>
      </c>
      <c r="H6627">
        <v>0.67</v>
      </c>
      <c r="I6627">
        <v>149675.32</v>
      </c>
      <c r="J6627" t="s">
        <v>86</v>
      </c>
      <c r="K6627">
        <v>0.56716406889762983</v>
      </c>
      <c r="L6627">
        <v>56.7164</v>
      </c>
      <c r="M6627" t="s">
        <v>82</v>
      </c>
    </row>
    <row r="6628" spans="1:13">
      <c r="A6628" t="s">
        <v>3016</v>
      </c>
      <c r="B6628" t="s">
        <v>3017</v>
      </c>
      <c r="C6628" t="str">
        <f>TEXT(D6628, "mmm")</f>
        <v>May</v>
      </c>
      <c r="D6628" s="1">
        <v>45436</v>
      </c>
      <c r="E6628" t="s">
        <v>3018</v>
      </c>
      <c r="F6628" t="s">
        <v>217</v>
      </c>
      <c r="G6628">
        <v>41381</v>
      </c>
      <c r="H6628">
        <v>1.27</v>
      </c>
      <c r="I6628">
        <v>52553.87</v>
      </c>
      <c r="J6628" t="s">
        <v>81</v>
      </c>
      <c r="K6628">
        <v>0.31496044344954538</v>
      </c>
      <c r="L6628">
        <v>31.495999999999999</v>
      </c>
      <c r="M6628" t="s">
        <v>82</v>
      </c>
    </row>
    <row r="6629" spans="1:13">
      <c r="A6629" t="s">
        <v>3324</v>
      </c>
      <c r="B6629" t="s">
        <v>3325</v>
      </c>
      <c r="C6629" t="str">
        <f>TEXT(D6629, "mmm")</f>
        <v>May</v>
      </c>
      <c r="D6629" s="1">
        <v>45436</v>
      </c>
      <c r="E6629" t="s">
        <v>3326</v>
      </c>
      <c r="F6629" t="s">
        <v>128</v>
      </c>
      <c r="G6629">
        <v>28860</v>
      </c>
      <c r="H6629">
        <v>6.92</v>
      </c>
      <c r="I6629">
        <v>199711.2</v>
      </c>
      <c r="J6629" t="s">
        <v>81</v>
      </c>
      <c r="K6629">
        <v>1.5895972875959119E-2</v>
      </c>
      <c r="L6629">
        <v>1.5895999999999999</v>
      </c>
      <c r="M6629" t="s">
        <v>82</v>
      </c>
    </row>
    <row r="6630" spans="1:13">
      <c r="A6630" t="s">
        <v>2982</v>
      </c>
      <c r="B6630" t="s">
        <v>2983</v>
      </c>
      <c r="C6630" t="str">
        <f>TEXT(D6630, "mmm")</f>
        <v>May</v>
      </c>
      <c r="D6630" s="1">
        <v>45436</v>
      </c>
      <c r="E6630" t="s">
        <v>4007</v>
      </c>
      <c r="F6630" t="s">
        <v>118</v>
      </c>
      <c r="G6630">
        <v>3000</v>
      </c>
      <c r="H6630">
        <v>50.18</v>
      </c>
      <c r="I6630">
        <v>150540</v>
      </c>
      <c r="J6630" t="s">
        <v>86</v>
      </c>
      <c r="K6630">
        <v>7.322932603187704E-2</v>
      </c>
      <c r="L6630">
        <v>7.3228999999999997</v>
      </c>
      <c r="M6630" t="s">
        <v>82</v>
      </c>
    </row>
    <row r="6631" spans="1:13">
      <c r="A6631" t="s">
        <v>3944</v>
      </c>
      <c r="B6631" t="s">
        <v>3945</v>
      </c>
      <c r="C6631" t="str">
        <f>TEXT(D6631, "mmm")</f>
        <v>May</v>
      </c>
      <c r="D6631" s="1">
        <v>45436</v>
      </c>
      <c r="E6631" t="s">
        <v>4008</v>
      </c>
      <c r="F6631" t="s">
        <v>128</v>
      </c>
      <c r="G6631">
        <v>15000</v>
      </c>
      <c r="H6631">
        <v>7.34</v>
      </c>
      <c r="I6631">
        <v>110100</v>
      </c>
      <c r="J6631" t="s">
        <v>81</v>
      </c>
      <c r="K6631">
        <v>0.13204936793095109</v>
      </c>
      <c r="L6631">
        <v>13.2049</v>
      </c>
      <c r="M6631" t="s">
        <v>82</v>
      </c>
    </row>
    <row r="6632" spans="1:13">
      <c r="A6632" t="s">
        <v>4009</v>
      </c>
      <c r="B6632" t="s">
        <v>4010</v>
      </c>
      <c r="C6632" t="str">
        <f>TEXT(D6632, "mmm")</f>
        <v>May</v>
      </c>
      <c r="D6632" s="1">
        <v>45436</v>
      </c>
      <c r="E6632" t="s">
        <v>4011</v>
      </c>
      <c r="F6632" t="s">
        <v>80</v>
      </c>
      <c r="G6632">
        <v>550</v>
      </c>
      <c r="H6632">
        <v>53.93</v>
      </c>
      <c r="I6632">
        <v>29661.5</v>
      </c>
      <c r="J6632" t="s">
        <v>86</v>
      </c>
      <c r="K6632">
        <v>-4.4715274407314256E-3</v>
      </c>
      <c r="L6632">
        <v>-0.44719999999999999</v>
      </c>
      <c r="M6632" t="s">
        <v>82</v>
      </c>
    </row>
    <row r="6633" spans="1:13">
      <c r="A6633" t="s">
        <v>1647</v>
      </c>
      <c r="B6633" t="s">
        <v>1648</v>
      </c>
      <c r="C6633" t="str">
        <f>TEXT(D6633, "mmm")</f>
        <v>May</v>
      </c>
      <c r="D6633" s="1">
        <v>45436</v>
      </c>
      <c r="E6633" t="s">
        <v>4012</v>
      </c>
      <c r="F6633" t="s">
        <v>118</v>
      </c>
      <c r="G6633">
        <v>282</v>
      </c>
      <c r="H6633">
        <v>285.11</v>
      </c>
      <c r="I6633">
        <v>80401.02</v>
      </c>
      <c r="J6633" t="s">
        <v>81</v>
      </c>
      <c r="K6633">
        <v>-4.1206094758907692E-2</v>
      </c>
      <c r="L6633">
        <v>-4.1205999999999996</v>
      </c>
      <c r="M6633" t="s">
        <v>82</v>
      </c>
    </row>
    <row r="6634" spans="1:13">
      <c r="A6634" t="s">
        <v>1961</v>
      </c>
      <c r="B6634" t="s">
        <v>1962</v>
      </c>
      <c r="C6634" t="str">
        <f>TEXT(D6634, "mmm")</f>
        <v>May</v>
      </c>
      <c r="D6634" s="1">
        <v>45436</v>
      </c>
      <c r="E6634" t="s">
        <v>2347</v>
      </c>
      <c r="F6634" t="s">
        <v>80</v>
      </c>
      <c r="G6634">
        <v>10000</v>
      </c>
      <c r="H6634">
        <v>8.2899999999999991</v>
      </c>
      <c r="I6634">
        <v>82899.999999999985</v>
      </c>
      <c r="J6634" t="s">
        <v>86</v>
      </c>
      <c r="K6634">
        <v>-1.43712218877341E-2</v>
      </c>
      <c r="L6634">
        <v>-1.4371</v>
      </c>
      <c r="M6634" t="s">
        <v>82</v>
      </c>
    </row>
    <row r="6635" spans="1:13">
      <c r="A6635" t="s">
        <v>3598</v>
      </c>
      <c r="B6635" t="s">
        <v>3599</v>
      </c>
      <c r="C6635" t="str">
        <f>TEXT(D6635, "mmm")</f>
        <v>May</v>
      </c>
      <c r="D6635" s="1">
        <v>45436</v>
      </c>
      <c r="E6635" t="s">
        <v>3600</v>
      </c>
      <c r="F6635" t="s">
        <v>222</v>
      </c>
      <c r="G6635">
        <v>10000</v>
      </c>
      <c r="H6635">
        <v>44.92</v>
      </c>
      <c r="I6635">
        <v>449200</v>
      </c>
      <c r="J6635" t="s">
        <v>86</v>
      </c>
      <c r="K6635">
        <v>0.13514759634037479</v>
      </c>
      <c r="L6635">
        <v>13.514799999999999</v>
      </c>
      <c r="M6635" t="s">
        <v>82</v>
      </c>
    </row>
    <row r="6636" spans="1:13">
      <c r="A6636" t="s">
        <v>2982</v>
      </c>
      <c r="B6636" t="s">
        <v>2983</v>
      </c>
      <c r="C6636" t="str">
        <f>TEXT(D6636, "mmm")</f>
        <v>May</v>
      </c>
      <c r="D6636" s="1">
        <v>45436</v>
      </c>
      <c r="E6636" t="s">
        <v>4013</v>
      </c>
      <c r="F6636" t="s">
        <v>118</v>
      </c>
      <c r="G6636">
        <v>2000</v>
      </c>
      <c r="H6636">
        <v>49.59</v>
      </c>
      <c r="I6636">
        <v>99180</v>
      </c>
      <c r="J6636" t="s">
        <v>81</v>
      </c>
      <c r="K6636">
        <v>7.322932603187704E-2</v>
      </c>
      <c r="L6636">
        <v>7.3228999999999997</v>
      </c>
      <c r="M6636" t="s">
        <v>82</v>
      </c>
    </row>
    <row r="6637" spans="1:13">
      <c r="A6637" t="s">
        <v>1886</v>
      </c>
      <c r="B6637" t="s">
        <v>1887</v>
      </c>
      <c r="C6637" t="str">
        <f>TEXT(D6637, "mmm")</f>
        <v>May</v>
      </c>
      <c r="D6637" s="1">
        <v>45436</v>
      </c>
      <c r="E6637" t="s">
        <v>1858</v>
      </c>
      <c r="F6637" t="s">
        <v>251</v>
      </c>
      <c r="G6637">
        <v>144196</v>
      </c>
      <c r="H6637">
        <v>20.12</v>
      </c>
      <c r="I6637">
        <v>2901223.52</v>
      </c>
      <c r="J6637" t="s">
        <v>86</v>
      </c>
      <c r="K6637">
        <v>0.2466019334774214</v>
      </c>
      <c r="L6637">
        <v>24.6602</v>
      </c>
      <c r="M6637" t="s">
        <v>82</v>
      </c>
    </row>
    <row r="6638" spans="1:13">
      <c r="A6638" t="s">
        <v>1886</v>
      </c>
      <c r="B6638" t="s">
        <v>1887</v>
      </c>
      <c r="C6638" t="str">
        <f>TEXT(D6638, "mmm")</f>
        <v>May</v>
      </c>
      <c r="D6638" s="1">
        <v>45436</v>
      </c>
      <c r="E6638" t="s">
        <v>1857</v>
      </c>
      <c r="F6638" t="s">
        <v>251</v>
      </c>
      <c r="G6638">
        <v>144196</v>
      </c>
      <c r="H6638">
        <v>20.12</v>
      </c>
      <c r="I6638">
        <v>2901223.52</v>
      </c>
      <c r="J6638" t="s">
        <v>86</v>
      </c>
      <c r="K6638">
        <v>0.2466019334774214</v>
      </c>
      <c r="L6638">
        <v>24.6602</v>
      </c>
      <c r="M6638" t="s">
        <v>82</v>
      </c>
    </row>
    <row r="6639" spans="1:13">
      <c r="A6639" t="s">
        <v>1886</v>
      </c>
      <c r="B6639" t="s">
        <v>1887</v>
      </c>
      <c r="C6639" t="str">
        <f>TEXT(D6639, "mmm")</f>
        <v>May</v>
      </c>
      <c r="D6639" s="1">
        <v>45436</v>
      </c>
      <c r="E6639" t="s">
        <v>1866</v>
      </c>
      <c r="F6639" t="s">
        <v>251</v>
      </c>
      <c r="G6639">
        <v>144196</v>
      </c>
      <c r="H6639">
        <v>20.12</v>
      </c>
      <c r="I6639">
        <v>2901223.52</v>
      </c>
      <c r="J6639" t="s">
        <v>86</v>
      </c>
      <c r="K6639">
        <v>0.2466019334774214</v>
      </c>
      <c r="L6639">
        <v>24.6602</v>
      </c>
      <c r="M6639" t="s">
        <v>82</v>
      </c>
    </row>
    <row r="6640" spans="1:13">
      <c r="A6640" t="s">
        <v>1886</v>
      </c>
      <c r="B6640" t="s">
        <v>1887</v>
      </c>
      <c r="C6640" t="str">
        <f>TEXT(D6640, "mmm")</f>
        <v>May</v>
      </c>
      <c r="D6640" s="1">
        <v>45436</v>
      </c>
      <c r="E6640" t="s">
        <v>1867</v>
      </c>
      <c r="F6640" t="s">
        <v>101</v>
      </c>
      <c r="G6640">
        <v>144196</v>
      </c>
      <c r="H6640">
        <v>20.12</v>
      </c>
      <c r="I6640">
        <v>2901223.52</v>
      </c>
      <c r="J6640" t="s">
        <v>86</v>
      </c>
      <c r="K6640">
        <v>0.2466019334774214</v>
      </c>
      <c r="L6640">
        <v>24.6602</v>
      </c>
      <c r="M6640" t="s">
        <v>82</v>
      </c>
    </row>
    <row r="6641" spans="1:13">
      <c r="A6641" t="s">
        <v>1886</v>
      </c>
      <c r="B6641" t="s">
        <v>1887</v>
      </c>
      <c r="C6641" t="str">
        <f>TEXT(D6641, "mmm")</f>
        <v>May</v>
      </c>
      <c r="D6641" s="1">
        <v>45436</v>
      </c>
      <c r="E6641" t="s">
        <v>1865</v>
      </c>
      <c r="F6641" t="s">
        <v>251</v>
      </c>
      <c r="G6641">
        <v>144196</v>
      </c>
      <c r="H6641">
        <v>20.12</v>
      </c>
      <c r="I6641">
        <v>2901223.52</v>
      </c>
      <c r="J6641" t="s">
        <v>86</v>
      </c>
      <c r="K6641">
        <v>0.2466019334774214</v>
      </c>
      <c r="L6641">
        <v>24.6602</v>
      </c>
      <c r="M6641" t="s">
        <v>82</v>
      </c>
    </row>
    <row r="6642" spans="1:13">
      <c r="A6642" t="s">
        <v>737</v>
      </c>
      <c r="B6642" t="s">
        <v>738</v>
      </c>
      <c r="C6642" t="str">
        <f>TEXT(D6642, "mmm")</f>
        <v>May</v>
      </c>
      <c r="D6642" s="1">
        <v>45436</v>
      </c>
      <c r="E6642" t="s">
        <v>739</v>
      </c>
      <c r="F6642" t="s">
        <v>251</v>
      </c>
      <c r="G6642">
        <v>1442</v>
      </c>
      <c r="H6642">
        <v>30.5</v>
      </c>
      <c r="I6642">
        <v>43981</v>
      </c>
      <c r="J6642" t="s">
        <v>81</v>
      </c>
      <c r="K6642">
        <v>-2.640155870771177E-2</v>
      </c>
      <c r="L6642">
        <v>-2.6402000000000001</v>
      </c>
      <c r="M6642" t="s">
        <v>82</v>
      </c>
    </row>
    <row r="6643" spans="1:13">
      <c r="A6643" t="s">
        <v>882</v>
      </c>
      <c r="B6643" t="s">
        <v>883</v>
      </c>
      <c r="C6643" t="str">
        <f>TEXT(D6643, "mmm")</f>
        <v>May</v>
      </c>
      <c r="D6643" s="1">
        <v>45436</v>
      </c>
      <c r="E6643" t="s">
        <v>4014</v>
      </c>
      <c r="F6643" t="s">
        <v>128</v>
      </c>
      <c r="G6643">
        <v>10000</v>
      </c>
      <c r="H6643">
        <v>1.05</v>
      </c>
      <c r="I6643">
        <v>10500</v>
      </c>
      <c r="J6643" t="s">
        <v>81</v>
      </c>
      <c r="K6643">
        <v>-0.1142856672507544</v>
      </c>
      <c r="L6643">
        <v>-11.428599999999999</v>
      </c>
      <c r="M6643" t="s">
        <v>82</v>
      </c>
    </row>
    <row r="6644" spans="1:13">
      <c r="A6644" t="s">
        <v>3880</v>
      </c>
      <c r="B6644" t="s">
        <v>3881</v>
      </c>
      <c r="C6644" t="str">
        <f>TEXT(D6644, "mmm")</f>
        <v>May</v>
      </c>
      <c r="D6644" s="1">
        <v>45436</v>
      </c>
      <c r="E6644" t="s">
        <v>3931</v>
      </c>
      <c r="F6644" t="s">
        <v>80</v>
      </c>
      <c r="G6644">
        <v>100000</v>
      </c>
      <c r="H6644">
        <v>0.36</v>
      </c>
      <c r="I6644">
        <v>36000</v>
      </c>
      <c r="J6644" t="s">
        <v>81</v>
      </c>
      <c r="K6644">
        <v>0</v>
      </c>
      <c r="L6644">
        <v>0</v>
      </c>
      <c r="M6644" t="s">
        <v>82</v>
      </c>
    </row>
    <row r="6645" spans="1:13">
      <c r="A6645" t="s">
        <v>2625</v>
      </c>
      <c r="B6645" t="s">
        <v>2626</v>
      </c>
      <c r="C6645" t="str">
        <f>TEXT(D6645, "mmm")</f>
        <v>May</v>
      </c>
      <c r="D6645" s="1">
        <v>45436</v>
      </c>
      <c r="E6645" t="s">
        <v>2627</v>
      </c>
      <c r="F6645" t="s">
        <v>128</v>
      </c>
      <c r="G6645">
        <v>240000</v>
      </c>
      <c r="H6645">
        <v>4.42</v>
      </c>
      <c r="I6645">
        <v>1060800</v>
      </c>
      <c r="J6645" t="s">
        <v>81</v>
      </c>
      <c r="K6645">
        <v>4.7836001032748987E-2</v>
      </c>
      <c r="L6645">
        <v>4.7835999999999999</v>
      </c>
      <c r="M6645" t="s">
        <v>82</v>
      </c>
    </row>
    <row r="6646" spans="1:13">
      <c r="A6646" t="s">
        <v>3551</v>
      </c>
      <c r="B6646" t="s">
        <v>3552</v>
      </c>
      <c r="C6646" t="str">
        <f>TEXT(D6646, "mmm")</f>
        <v>May</v>
      </c>
      <c r="D6646" s="1">
        <v>45436</v>
      </c>
      <c r="E6646" t="s">
        <v>3718</v>
      </c>
      <c r="F6646" t="s">
        <v>80</v>
      </c>
      <c r="G6646">
        <v>15926</v>
      </c>
      <c r="H6646">
        <v>1.99</v>
      </c>
      <c r="I6646">
        <v>31692.74</v>
      </c>
      <c r="J6646" t="s">
        <v>81</v>
      </c>
      <c r="K6646">
        <v>-9.1836766966279293E-2</v>
      </c>
      <c r="L6646">
        <v>-9.1837</v>
      </c>
      <c r="M6646" t="s">
        <v>82</v>
      </c>
    </row>
    <row r="6647" spans="1:13">
      <c r="A6647" t="s">
        <v>4015</v>
      </c>
      <c r="B6647" t="s">
        <v>4016</v>
      </c>
      <c r="C6647" t="str">
        <f>TEXT(D6647, "mmm")</f>
        <v>May</v>
      </c>
      <c r="D6647" s="1">
        <v>45440</v>
      </c>
      <c r="E6647" t="s">
        <v>4017</v>
      </c>
      <c r="F6647" t="s">
        <v>426</v>
      </c>
      <c r="G6647">
        <v>6000</v>
      </c>
      <c r="H6647">
        <v>1.91</v>
      </c>
      <c r="I6647">
        <v>11460</v>
      </c>
      <c r="J6647" t="s">
        <v>81</v>
      </c>
      <c r="K6647">
        <v>3.1413645569305933E-2</v>
      </c>
      <c r="L6647">
        <v>3.1414</v>
      </c>
      <c r="M6647" t="s">
        <v>82</v>
      </c>
    </row>
    <row r="6648" spans="1:13">
      <c r="A6648" t="s">
        <v>1729</v>
      </c>
      <c r="B6648" t="s">
        <v>1730</v>
      </c>
      <c r="C6648" t="str">
        <f>TEXT(D6648, "mmm")</f>
        <v>May</v>
      </c>
      <c r="D6648" s="1">
        <v>45440</v>
      </c>
      <c r="E6648" t="s">
        <v>4018</v>
      </c>
      <c r="F6648" t="s">
        <v>118</v>
      </c>
      <c r="G6648">
        <v>1000</v>
      </c>
      <c r="H6648">
        <v>27.9</v>
      </c>
      <c r="I6648">
        <v>27900</v>
      </c>
      <c r="J6648" t="s">
        <v>81</v>
      </c>
      <c r="K6648">
        <v>4.3376015027054349E-2</v>
      </c>
      <c r="L6648">
        <v>4.3376000000000001</v>
      </c>
      <c r="M6648" t="s">
        <v>82</v>
      </c>
    </row>
    <row r="6649" spans="1:13">
      <c r="A6649" t="s">
        <v>2989</v>
      </c>
      <c r="B6649" t="s">
        <v>2990</v>
      </c>
      <c r="C6649" t="str">
        <f>TEXT(D6649, "mmm")</f>
        <v>May</v>
      </c>
      <c r="D6649" s="1">
        <v>45440</v>
      </c>
      <c r="E6649" t="s">
        <v>4019</v>
      </c>
      <c r="F6649" t="s">
        <v>251</v>
      </c>
      <c r="G6649">
        <v>16951</v>
      </c>
      <c r="H6649">
        <v>3.39</v>
      </c>
      <c r="I6649">
        <v>57463.89</v>
      </c>
      <c r="J6649" t="s">
        <v>86</v>
      </c>
      <c r="K6649">
        <v>7.9411756868593697E-2</v>
      </c>
      <c r="L6649">
        <v>7.9412000000000003</v>
      </c>
      <c r="M6649" t="s">
        <v>82</v>
      </c>
    </row>
    <row r="6650" spans="1:13">
      <c r="A6650" t="s">
        <v>1958</v>
      </c>
      <c r="B6650" t="s">
        <v>1959</v>
      </c>
      <c r="C6650" t="str">
        <f>TEXT(D6650, "mmm")</f>
        <v>May</v>
      </c>
      <c r="D6650" s="1">
        <v>45440</v>
      </c>
      <c r="E6650" t="s">
        <v>1960</v>
      </c>
      <c r="F6650" t="s">
        <v>128</v>
      </c>
      <c r="G6650">
        <v>1550</v>
      </c>
      <c r="H6650">
        <v>17.5</v>
      </c>
      <c r="I6650">
        <v>27125</v>
      </c>
      <c r="J6650" t="s">
        <v>81</v>
      </c>
      <c r="K6650">
        <v>-1.9042192446219412E-2</v>
      </c>
      <c r="L6650">
        <v>-1.9041999999999999</v>
      </c>
      <c r="M6650" t="s">
        <v>82</v>
      </c>
    </row>
    <row r="6651" spans="1:13">
      <c r="A6651" t="s">
        <v>3098</v>
      </c>
      <c r="B6651" t="s">
        <v>3099</v>
      </c>
      <c r="C6651" t="str">
        <f>TEXT(D6651, "mmm")</f>
        <v>May</v>
      </c>
      <c r="D6651" s="1">
        <v>45440</v>
      </c>
      <c r="E6651" t="s">
        <v>4020</v>
      </c>
      <c r="F6651" t="s">
        <v>118</v>
      </c>
      <c r="G6651">
        <v>2500</v>
      </c>
      <c r="H6651">
        <v>82.17</v>
      </c>
      <c r="I6651">
        <v>205425</v>
      </c>
      <c r="J6651" t="s">
        <v>81</v>
      </c>
      <c r="K6651">
        <v>-3.9661876709533923E-2</v>
      </c>
      <c r="L6651">
        <v>-3.9662000000000002</v>
      </c>
      <c r="M6651" t="s">
        <v>82</v>
      </c>
    </row>
    <row r="6652" spans="1:13">
      <c r="A6652" t="s">
        <v>4021</v>
      </c>
      <c r="B6652" t="s">
        <v>4022</v>
      </c>
      <c r="C6652" t="str">
        <f>TEXT(D6652, "mmm")</f>
        <v>May</v>
      </c>
      <c r="D6652" s="1">
        <v>45440</v>
      </c>
      <c r="E6652" t="s">
        <v>4023</v>
      </c>
      <c r="F6652" t="s">
        <v>80</v>
      </c>
      <c r="G6652">
        <v>135</v>
      </c>
      <c r="H6652">
        <v>745.07</v>
      </c>
      <c r="I6652">
        <v>100584.45</v>
      </c>
      <c r="J6652" t="s">
        <v>86</v>
      </c>
      <c r="K6652">
        <v>-3.1937697699673577E-2</v>
      </c>
      <c r="L6652">
        <v>-3.1938</v>
      </c>
      <c r="M6652" t="s">
        <v>82</v>
      </c>
    </row>
    <row r="6653" spans="1:13">
      <c r="A6653" t="s">
        <v>1644</v>
      </c>
      <c r="B6653" t="s">
        <v>1645</v>
      </c>
      <c r="C6653" t="str">
        <f>TEXT(D6653, "mmm")</f>
        <v>May</v>
      </c>
      <c r="D6653" s="1">
        <v>45440</v>
      </c>
      <c r="E6653" t="s">
        <v>3816</v>
      </c>
      <c r="F6653" t="s">
        <v>222</v>
      </c>
      <c r="G6653">
        <v>2000</v>
      </c>
      <c r="H6653">
        <v>13.29</v>
      </c>
      <c r="I6653">
        <v>26580</v>
      </c>
      <c r="J6653" t="s">
        <v>81</v>
      </c>
      <c r="K6653">
        <v>-1.8867955164930339E-2</v>
      </c>
      <c r="L6653">
        <v>-1.8868</v>
      </c>
      <c r="M6653" t="s">
        <v>82</v>
      </c>
    </row>
    <row r="6654" spans="1:13">
      <c r="A6654" t="s">
        <v>381</v>
      </c>
      <c r="B6654" t="s">
        <v>382</v>
      </c>
      <c r="C6654" t="str">
        <f>TEXT(D6654, "mmm")</f>
        <v>May</v>
      </c>
      <c r="D6654" s="1">
        <v>45440</v>
      </c>
      <c r="E6654" t="s">
        <v>404</v>
      </c>
      <c r="F6654" t="s">
        <v>222</v>
      </c>
      <c r="G6654">
        <v>7436</v>
      </c>
      <c r="H6654">
        <v>22.41</v>
      </c>
      <c r="I6654">
        <v>166640.76</v>
      </c>
      <c r="J6654" t="s">
        <v>81</v>
      </c>
      <c r="K6654">
        <v>-5.3570879384567949E-3</v>
      </c>
      <c r="L6654">
        <v>-0.53569999999999995</v>
      </c>
      <c r="M6654" t="s">
        <v>82</v>
      </c>
    </row>
    <row r="6655" spans="1:13">
      <c r="A6655" t="s">
        <v>4024</v>
      </c>
      <c r="B6655" t="s">
        <v>4025</v>
      </c>
      <c r="C6655" t="str">
        <f>TEXT(D6655, "mmm")</f>
        <v>May</v>
      </c>
      <c r="D6655" s="1">
        <v>45440</v>
      </c>
      <c r="E6655" t="s">
        <v>4026</v>
      </c>
      <c r="F6655" t="s">
        <v>101</v>
      </c>
      <c r="G6655">
        <v>98744</v>
      </c>
      <c r="H6655">
        <v>0.69</v>
      </c>
      <c r="I6655">
        <v>68133.36</v>
      </c>
      <c r="J6655" t="s">
        <v>86</v>
      </c>
      <c r="K6655">
        <v>-0.39058824834976602</v>
      </c>
      <c r="L6655">
        <v>-39.058799999999998</v>
      </c>
      <c r="M6655" t="s">
        <v>82</v>
      </c>
    </row>
    <row r="6656" spans="1:13">
      <c r="A6656" t="s">
        <v>4027</v>
      </c>
      <c r="B6656" t="s">
        <v>4028</v>
      </c>
      <c r="C6656" t="str">
        <f>TEXT(D6656, "mmm")</f>
        <v>May</v>
      </c>
      <c r="D6656" s="1">
        <v>45440</v>
      </c>
      <c r="E6656" t="s">
        <v>4029</v>
      </c>
      <c r="F6656" t="s">
        <v>128</v>
      </c>
      <c r="G6656">
        <v>2315000</v>
      </c>
      <c r="H6656">
        <v>5.4</v>
      </c>
      <c r="I6656">
        <v>12501000</v>
      </c>
      <c r="J6656" t="s">
        <v>81</v>
      </c>
      <c r="K6656">
        <v>3.525065384685E-2</v>
      </c>
      <c r="L6656">
        <v>3.5251000000000001</v>
      </c>
      <c r="M6656" t="s">
        <v>82</v>
      </c>
    </row>
    <row r="6657" spans="1:13">
      <c r="A6657" t="s">
        <v>4027</v>
      </c>
      <c r="B6657" t="s">
        <v>4028</v>
      </c>
      <c r="C6657" t="str">
        <f>TEXT(D6657, "mmm")</f>
        <v>May</v>
      </c>
      <c r="D6657" s="1">
        <v>45440</v>
      </c>
      <c r="E6657" t="s">
        <v>4029</v>
      </c>
      <c r="F6657" t="s">
        <v>128</v>
      </c>
      <c r="G6657">
        <v>2315000</v>
      </c>
      <c r="H6657">
        <v>5.4</v>
      </c>
      <c r="I6657">
        <v>12501000</v>
      </c>
      <c r="J6657" t="s">
        <v>81</v>
      </c>
      <c r="K6657">
        <v>3.525065384685E-2</v>
      </c>
      <c r="L6657">
        <v>3.5251000000000001</v>
      </c>
      <c r="M6657" t="s">
        <v>82</v>
      </c>
    </row>
    <row r="6658" spans="1:13">
      <c r="A6658" t="s">
        <v>3813</v>
      </c>
      <c r="B6658" t="s">
        <v>3814</v>
      </c>
      <c r="C6658" t="str">
        <f>TEXT(D6658, "mmm")</f>
        <v>May</v>
      </c>
      <c r="D6658" s="1">
        <v>45440</v>
      </c>
      <c r="E6658" t="s">
        <v>4030</v>
      </c>
      <c r="F6658" t="s">
        <v>80</v>
      </c>
      <c r="G6658">
        <v>3209</v>
      </c>
      <c r="H6658">
        <v>6.6</v>
      </c>
      <c r="I6658">
        <v>21179.4</v>
      </c>
      <c r="J6658" t="s">
        <v>81</v>
      </c>
      <c r="K6658">
        <v>3.0120482529968129E-2</v>
      </c>
      <c r="L6658">
        <v>3.012</v>
      </c>
      <c r="M6658" t="s">
        <v>82</v>
      </c>
    </row>
    <row r="6659" spans="1:13">
      <c r="A6659" t="s">
        <v>846</v>
      </c>
      <c r="B6659" t="s">
        <v>847</v>
      </c>
      <c r="C6659" t="str">
        <f>TEXT(D6659, "mmm")</f>
        <v>May</v>
      </c>
      <c r="D6659" s="1">
        <v>45440</v>
      </c>
      <c r="E6659" t="s">
        <v>848</v>
      </c>
      <c r="F6659" t="s">
        <v>80</v>
      </c>
      <c r="G6659">
        <v>2000</v>
      </c>
      <c r="H6659">
        <v>71.430000000000007</v>
      </c>
      <c r="I6659">
        <v>142860</v>
      </c>
      <c r="J6659" t="s">
        <v>81</v>
      </c>
      <c r="K6659">
        <v>-1.6507952565652632E-2</v>
      </c>
      <c r="L6659">
        <v>-1.6508</v>
      </c>
      <c r="M6659" t="s">
        <v>82</v>
      </c>
    </row>
    <row r="6660" spans="1:13">
      <c r="A6660" t="s">
        <v>4031</v>
      </c>
      <c r="B6660" t="s">
        <v>4032</v>
      </c>
      <c r="C6660" t="str">
        <f>TEXT(D6660, "mmm")</f>
        <v>May</v>
      </c>
      <c r="D6660" s="1">
        <v>45440</v>
      </c>
      <c r="E6660" t="s">
        <v>4033</v>
      </c>
      <c r="F6660" t="s">
        <v>118</v>
      </c>
      <c r="G6660">
        <v>1481</v>
      </c>
      <c r="H6660">
        <v>6.88</v>
      </c>
      <c r="I6660">
        <v>10189.280000000001</v>
      </c>
      <c r="J6660" t="s">
        <v>86</v>
      </c>
      <c r="K6660">
        <v>-5.4652841002631243E-2</v>
      </c>
      <c r="L6660">
        <v>-5.4653</v>
      </c>
      <c r="M6660" t="s">
        <v>82</v>
      </c>
    </row>
    <row r="6661" spans="1:13">
      <c r="A6661" t="s">
        <v>2889</v>
      </c>
      <c r="B6661" t="s">
        <v>2890</v>
      </c>
      <c r="C6661" t="str">
        <f>TEXT(D6661, "mmm")</f>
        <v>May</v>
      </c>
      <c r="D6661" s="1">
        <v>45440</v>
      </c>
      <c r="E6661" t="s">
        <v>2891</v>
      </c>
      <c r="F6661" t="s">
        <v>251</v>
      </c>
      <c r="G6661">
        <v>681000</v>
      </c>
      <c r="H6661">
        <v>0.06</v>
      </c>
      <c r="I6661">
        <v>40860</v>
      </c>
      <c r="J6661" t="s">
        <v>81</v>
      </c>
      <c r="K6661">
        <v>0</v>
      </c>
      <c r="L6661">
        <v>0</v>
      </c>
      <c r="M6661" t="s">
        <v>82</v>
      </c>
    </row>
    <row r="6662" spans="1:13">
      <c r="A6662" t="s">
        <v>2889</v>
      </c>
      <c r="B6662" t="s">
        <v>2890</v>
      </c>
      <c r="C6662" t="str">
        <f>TEXT(D6662, "mmm")</f>
        <v>May</v>
      </c>
      <c r="D6662" s="1">
        <v>45440</v>
      </c>
      <c r="E6662" t="s">
        <v>2892</v>
      </c>
      <c r="F6662" t="s">
        <v>101</v>
      </c>
      <c r="G6662">
        <v>681000</v>
      </c>
      <c r="H6662">
        <v>0.06</v>
      </c>
      <c r="I6662">
        <v>40860</v>
      </c>
      <c r="J6662" t="s">
        <v>81</v>
      </c>
      <c r="K6662">
        <v>0</v>
      </c>
      <c r="L6662">
        <v>0</v>
      </c>
      <c r="M6662" t="s">
        <v>82</v>
      </c>
    </row>
    <row r="6663" spans="1:13">
      <c r="A6663" t="s">
        <v>674</v>
      </c>
      <c r="B6663" t="s">
        <v>675</v>
      </c>
      <c r="C6663" t="str">
        <f>TEXT(D6663, "mmm")</f>
        <v>May</v>
      </c>
      <c r="D6663" s="1">
        <v>45440</v>
      </c>
      <c r="E6663" t="s">
        <v>845</v>
      </c>
      <c r="F6663" t="s">
        <v>80</v>
      </c>
      <c r="G6663">
        <v>695</v>
      </c>
      <c r="H6663">
        <v>24</v>
      </c>
      <c r="I6663">
        <v>16680</v>
      </c>
      <c r="J6663" t="s">
        <v>81</v>
      </c>
      <c r="K6663">
        <v>-2.9166783796584772E-3</v>
      </c>
      <c r="L6663">
        <v>-0.29170000000000001</v>
      </c>
      <c r="M6663" t="s">
        <v>82</v>
      </c>
    </row>
    <row r="6664" spans="1:13">
      <c r="A6664" t="s">
        <v>3545</v>
      </c>
      <c r="B6664" t="s">
        <v>3546</v>
      </c>
      <c r="C6664" t="str">
        <f>TEXT(D6664, "mmm")</f>
        <v>May</v>
      </c>
      <c r="D6664" s="1">
        <v>45440</v>
      </c>
      <c r="E6664" t="s">
        <v>3633</v>
      </c>
      <c r="F6664" t="s">
        <v>80</v>
      </c>
      <c r="G6664">
        <v>46833</v>
      </c>
      <c r="H6664">
        <v>4.47</v>
      </c>
      <c r="I6664">
        <v>209343.51</v>
      </c>
      <c r="J6664" t="s">
        <v>81</v>
      </c>
      <c r="K6664">
        <v>-0.14412423521033069</v>
      </c>
      <c r="L6664">
        <v>-14.4124</v>
      </c>
      <c r="M6664" t="s">
        <v>82</v>
      </c>
    </row>
    <row r="6665" spans="1:13">
      <c r="A6665" t="s">
        <v>1048</v>
      </c>
      <c r="B6665" t="s">
        <v>1049</v>
      </c>
      <c r="C6665" t="str">
        <f>TEXT(D6665, "mmm")</f>
        <v>May</v>
      </c>
      <c r="D6665" s="1">
        <v>45440</v>
      </c>
      <c r="E6665" t="s">
        <v>3314</v>
      </c>
      <c r="F6665" t="s">
        <v>80</v>
      </c>
      <c r="G6665">
        <v>22442</v>
      </c>
      <c r="H6665">
        <v>11.62</v>
      </c>
      <c r="I6665">
        <v>260776.04</v>
      </c>
      <c r="J6665" t="s">
        <v>81</v>
      </c>
      <c r="K6665">
        <v>3.6144512393775592E-2</v>
      </c>
      <c r="L6665">
        <v>3.6145</v>
      </c>
      <c r="M6665" t="s">
        <v>82</v>
      </c>
    </row>
    <row r="6666" spans="1:13">
      <c r="A6666" t="s">
        <v>3551</v>
      </c>
      <c r="B6666" t="s">
        <v>3552</v>
      </c>
      <c r="C6666" t="str">
        <f>TEXT(D6666, "mmm")</f>
        <v>May</v>
      </c>
      <c r="D6666" s="1">
        <v>45440</v>
      </c>
      <c r="E6666" t="s">
        <v>3718</v>
      </c>
      <c r="F6666" t="s">
        <v>80</v>
      </c>
      <c r="G6666">
        <v>23976</v>
      </c>
      <c r="H6666">
        <v>1.84</v>
      </c>
      <c r="I6666">
        <v>44115.839999999997</v>
      </c>
      <c r="J6666" t="s">
        <v>81</v>
      </c>
      <c r="K6666">
        <v>4.3243201445976487E-2</v>
      </c>
      <c r="L6666">
        <v>4.3243</v>
      </c>
      <c r="M6666" t="s">
        <v>82</v>
      </c>
    </row>
    <row r="6667" spans="1:13">
      <c r="A6667" t="s">
        <v>381</v>
      </c>
      <c r="B6667" t="s">
        <v>382</v>
      </c>
      <c r="C6667" t="str">
        <f>TEXT(D6667, "mmm")</f>
        <v>May</v>
      </c>
      <c r="D6667" s="1">
        <v>45440</v>
      </c>
      <c r="E6667" t="s">
        <v>383</v>
      </c>
      <c r="F6667" t="s">
        <v>222</v>
      </c>
      <c r="G6667">
        <v>7436</v>
      </c>
      <c r="H6667">
        <v>22.41</v>
      </c>
      <c r="I6667">
        <v>166640.76</v>
      </c>
      <c r="J6667" t="s">
        <v>81</v>
      </c>
      <c r="K6667">
        <v>-5.3570879384567949E-3</v>
      </c>
      <c r="L6667">
        <v>-0.53569999999999995</v>
      </c>
      <c r="M6667" t="s">
        <v>82</v>
      </c>
    </row>
    <row r="6668" spans="1:13">
      <c r="A6668" t="s">
        <v>3968</v>
      </c>
      <c r="B6668" t="s">
        <v>3969</v>
      </c>
      <c r="C6668" t="str">
        <f>TEXT(D6668, "mmm")</f>
        <v>May</v>
      </c>
      <c r="D6668" s="1">
        <v>45440</v>
      </c>
      <c r="E6668" t="s">
        <v>3970</v>
      </c>
      <c r="F6668" t="s">
        <v>128</v>
      </c>
      <c r="G6668">
        <v>40000</v>
      </c>
      <c r="H6668">
        <v>1.06</v>
      </c>
      <c r="I6668">
        <v>42400</v>
      </c>
      <c r="J6668" t="s">
        <v>86</v>
      </c>
      <c r="K6668">
        <v>0.1346152965935474</v>
      </c>
      <c r="L6668">
        <v>13.461499999999999</v>
      </c>
      <c r="M6668" t="s">
        <v>82</v>
      </c>
    </row>
    <row r="6669" spans="1:13">
      <c r="A6669" t="s">
        <v>4034</v>
      </c>
      <c r="B6669" t="s">
        <v>4035</v>
      </c>
      <c r="C6669" t="str">
        <f>TEXT(D6669, "mmm")</f>
        <v>May</v>
      </c>
      <c r="D6669" s="1">
        <v>45440</v>
      </c>
      <c r="E6669" t="s">
        <v>4036</v>
      </c>
      <c r="F6669" t="s">
        <v>80</v>
      </c>
      <c r="G6669">
        <v>1000</v>
      </c>
      <c r="H6669">
        <v>332.9</v>
      </c>
      <c r="I6669">
        <v>332900</v>
      </c>
      <c r="J6669" t="s">
        <v>86</v>
      </c>
      <c r="K6669">
        <v>-9.4443095117380582E-2</v>
      </c>
      <c r="L6669">
        <v>-9.4443000000000001</v>
      </c>
      <c r="M6669" t="s">
        <v>82</v>
      </c>
    </row>
    <row r="6670" spans="1:13">
      <c r="A6670" t="s">
        <v>98</v>
      </c>
      <c r="B6670" t="s">
        <v>99</v>
      </c>
      <c r="C6670" t="str">
        <f>TEXT(D6670, "mmm")</f>
        <v>May</v>
      </c>
      <c r="D6670" s="1">
        <v>45440</v>
      </c>
      <c r="E6670" t="s">
        <v>102</v>
      </c>
      <c r="F6670" t="s">
        <v>101</v>
      </c>
      <c r="G6670">
        <v>1500</v>
      </c>
      <c r="H6670">
        <v>12.76</v>
      </c>
      <c r="I6670">
        <v>19140</v>
      </c>
      <c r="J6670" t="s">
        <v>81</v>
      </c>
      <c r="K6670">
        <v>7.8110559812571978E-4</v>
      </c>
      <c r="L6670">
        <v>7.8100000000000003E-2</v>
      </c>
      <c r="M6670" t="s">
        <v>82</v>
      </c>
    </row>
    <row r="6671" spans="1:13">
      <c r="A6671" t="s">
        <v>98</v>
      </c>
      <c r="B6671" t="s">
        <v>99</v>
      </c>
      <c r="C6671" t="str">
        <f>TEXT(D6671, "mmm")</f>
        <v>May</v>
      </c>
      <c r="D6671" s="1">
        <v>45440</v>
      </c>
      <c r="E6671" t="s">
        <v>100</v>
      </c>
      <c r="F6671" t="s">
        <v>101</v>
      </c>
      <c r="G6671">
        <v>1500</v>
      </c>
      <c r="H6671">
        <v>12.76</v>
      </c>
      <c r="I6671">
        <v>19140</v>
      </c>
      <c r="J6671" t="s">
        <v>81</v>
      </c>
      <c r="K6671">
        <v>7.8110559812571978E-4</v>
      </c>
      <c r="L6671">
        <v>7.8100000000000003E-2</v>
      </c>
      <c r="M6671" t="s">
        <v>82</v>
      </c>
    </row>
    <row r="6672" spans="1:13">
      <c r="A6672" t="s">
        <v>2339</v>
      </c>
      <c r="B6672" t="s">
        <v>2340</v>
      </c>
      <c r="C6672" t="str">
        <f>TEXT(D6672, "mmm")</f>
        <v>May</v>
      </c>
      <c r="D6672" s="1">
        <v>45440</v>
      </c>
      <c r="E6672" t="s">
        <v>2341</v>
      </c>
      <c r="F6672" t="s">
        <v>80</v>
      </c>
      <c r="G6672">
        <v>5000</v>
      </c>
      <c r="H6672">
        <v>7.74</v>
      </c>
      <c r="I6672">
        <v>38700</v>
      </c>
      <c r="J6672" t="s">
        <v>81</v>
      </c>
      <c r="K6672">
        <v>-7.6142058259092149E-3</v>
      </c>
      <c r="L6672">
        <v>-0.76139999999999997</v>
      </c>
      <c r="M6672" t="s">
        <v>82</v>
      </c>
    </row>
    <row r="6673" spans="1:13">
      <c r="A6673" t="s">
        <v>129</v>
      </c>
      <c r="B6673" t="s">
        <v>130</v>
      </c>
      <c r="C6673" t="str">
        <f>TEXT(D6673, "mmm")</f>
        <v>May</v>
      </c>
      <c r="D6673" s="1">
        <v>45440</v>
      </c>
      <c r="E6673" t="s">
        <v>109</v>
      </c>
      <c r="F6673" t="s">
        <v>101</v>
      </c>
      <c r="G6673">
        <v>18393</v>
      </c>
      <c r="H6673">
        <v>6.55</v>
      </c>
      <c r="I6673">
        <v>120474.15</v>
      </c>
      <c r="J6673" t="s">
        <v>81</v>
      </c>
      <c r="K6673">
        <v>-1.063825161639098E-2</v>
      </c>
      <c r="L6673">
        <v>-1.0638000000000001</v>
      </c>
      <c r="M6673" t="s">
        <v>82</v>
      </c>
    </row>
    <row r="6674" spans="1:13">
      <c r="A6674" t="s">
        <v>129</v>
      </c>
      <c r="B6674" t="s">
        <v>130</v>
      </c>
      <c r="C6674" t="str">
        <f>TEXT(D6674, "mmm")</f>
        <v>May</v>
      </c>
      <c r="D6674" s="1">
        <v>45440</v>
      </c>
      <c r="E6674" t="s">
        <v>110</v>
      </c>
      <c r="F6674" t="s">
        <v>101</v>
      </c>
      <c r="G6674">
        <v>18393</v>
      </c>
      <c r="H6674">
        <v>6.55</v>
      </c>
      <c r="I6674">
        <v>120474.15</v>
      </c>
      <c r="J6674" t="s">
        <v>81</v>
      </c>
      <c r="K6674">
        <v>-1.063825161639098E-2</v>
      </c>
      <c r="L6674">
        <v>-1.0638000000000001</v>
      </c>
      <c r="M6674" t="s">
        <v>82</v>
      </c>
    </row>
    <row r="6675" spans="1:13">
      <c r="A6675" t="s">
        <v>129</v>
      </c>
      <c r="B6675" t="s">
        <v>130</v>
      </c>
      <c r="C6675" t="str">
        <f>TEXT(D6675, "mmm")</f>
        <v>May</v>
      </c>
      <c r="D6675" s="1">
        <v>45440</v>
      </c>
      <c r="E6675" t="s">
        <v>111</v>
      </c>
      <c r="F6675" t="s">
        <v>101</v>
      </c>
      <c r="G6675">
        <v>18393</v>
      </c>
      <c r="H6675">
        <v>6.55</v>
      </c>
      <c r="I6675">
        <v>120474.15</v>
      </c>
      <c r="J6675" t="s">
        <v>81</v>
      </c>
      <c r="K6675">
        <v>-1.063825161639098E-2</v>
      </c>
      <c r="L6675">
        <v>-1.0638000000000001</v>
      </c>
      <c r="M6675" t="s">
        <v>82</v>
      </c>
    </row>
    <row r="6676" spans="1:13">
      <c r="A6676" t="s">
        <v>3944</v>
      </c>
      <c r="B6676" t="s">
        <v>3945</v>
      </c>
      <c r="C6676" t="str">
        <f>TEXT(D6676, "mmm")</f>
        <v>May</v>
      </c>
      <c r="D6676" s="1">
        <v>45440</v>
      </c>
      <c r="E6676" t="s">
        <v>3998</v>
      </c>
      <c r="F6676" t="s">
        <v>128</v>
      </c>
      <c r="G6676">
        <v>116000</v>
      </c>
      <c r="H6676">
        <v>7.18</v>
      </c>
      <c r="I6676">
        <v>832880</v>
      </c>
      <c r="J6676" t="s">
        <v>86</v>
      </c>
      <c r="K6676">
        <v>0.15527061450158899</v>
      </c>
      <c r="L6676">
        <v>15.527100000000001</v>
      </c>
      <c r="M6676" t="s">
        <v>82</v>
      </c>
    </row>
    <row r="6677" spans="1:13">
      <c r="A6677" t="s">
        <v>4037</v>
      </c>
      <c r="B6677" t="s">
        <v>4038</v>
      </c>
      <c r="C6677" t="str">
        <f>TEXT(D6677, "mmm")</f>
        <v>May</v>
      </c>
      <c r="D6677" s="1">
        <v>45440</v>
      </c>
      <c r="E6677" t="s">
        <v>4039</v>
      </c>
      <c r="F6677" t="s">
        <v>80</v>
      </c>
      <c r="G6677">
        <v>1000</v>
      </c>
      <c r="H6677">
        <v>10.89</v>
      </c>
      <c r="I6677">
        <v>10890</v>
      </c>
      <c r="J6677" t="s">
        <v>81</v>
      </c>
      <c r="K6677">
        <v>3.3976141274446807E-2</v>
      </c>
      <c r="L6677">
        <v>3.3976000000000002</v>
      </c>
      <c r="M6677" t="s">
        <v>82</v>
      </c>
    </row>
    <row r="6678" spans="1:13">
      <c r="A6678" t="s">
        <v>539</v>
      </c>
      <c r="B6678" t="s">
        <v>540</v>
      </c>
      <c r="C6678" t="str">
        <f>TEXT(D6678, "mmm")</f>
        <v>May</v>
      </c>
      <c r="D6678" s="1">
        <v>45440</v>
      </c>
      <c r="E6678" t="s">
        <v>3091</v>
      </c>
      <c r="F6678" t="s">
        <v>118</v>
      </c>
      <c r="G6678">
        <v>932</v>
      </c>
      <c r="H6678">
        <v>18.2</v>
      </c>
      <c r="I6678">
        <v>16962.400000000001</v>
      </c>
      <c r="J6678" t="s">
        <v>81</v>
      </c>
      <c r="K6678">
        <v>-3.9473651639155949E-2</v>
      </c>
      <c r="L6678">
        <v>-3.9474</v>
      </c>
      <c r="M6678" t="s">
        <v>82</v>
      </c>
    </row>
    <row r="6679" spans="1:13">
      <c r="A6679" t="s">
        <v>4027</v>
      </c>
      <c r="B6679" t="s">
        <v>4028</v>
      </c>
      <c r="C6679" t="str">
        <f>TEXT(D6679, "mmm")</f>
        <v>May</v>
      </c>
      <c r="D6679" s="1">
        <v>45440</v>
      </c>
      <c r="E6679" t="s">
        <v>4040</v>
      </c>
      <c r="F6679" t="s">
        <v>128</v>
      </c>
      <c r="G6679">
        <v>4630000</v>
      </c>
      <c r="H6679">
        <v>5.4</v>
      </c>
      <c r="I6679">
        <v>25002000</v>
      </c>
      <c r="J6679" t="s">
        <v>86</v>
      </c>
      <c r="K6679">
        <v>3.525065384685E-2</v>
      </c>
      <c r="L6679">
        <v>3.5251000000000001</v>
      </c>
      <c r="M6679" t="s">
        <v>82</v>
      </c>
    </row>
    <row r="6680" spans="1:13">
      <c r="A6680" t="s">
        <v>381</v>
      </c>
      <c r="B6680" t="s">
        <v>382</v>
      </c>
      <c r="C6680" t="str">
        <f>TEXT(D6680, "mmm")</f>
        <v>May</v>
      </c>
      <c r="D6680" s="1">
        <v>45440</v>
      </c>
      <c r="E6680" t="s">
        <v>395</v>
      </c>
      <c r="F6680" t="s">
        <v>222</v>
      </c>
      <c r="G6680">
        <v>7436</v>
      </c>
      <c r="H6680">
        <v>22.41</v>
      </c>
      <c r="I6680">
        <v>166640.76</v>
      </c>
      <c r="J6680" t="s">
        <v>81</v>
      </c>
      <c r="K6680">
        <v>-5.3570879384567949E-3</v>
      </c>
      <c r="L6680">
        <v>-0.53569999999999995</v>
      </c>
      <c r="M6680" t="s">
        <v>82</v>
      </c>
    </row>
    <row r="6681" spans="1:13">
      <c r="A6681" t="s">
        <v>4041</v>
      </c>
      <c r="B6681" t="s">
        <v>4042</v>
      </c>
      <c r="C6681" t="str">
        <f>TEXT(D6681, "mmm")</f>
        <v>May</v>
      </c>
      <c r="D6681" s="1">
        <v>45440</v>
      </c>
      <c r="E6681" t="s">
        <v>4043</v>
      </c>
      <c r="F6681" t="s">
        <v>128</v>
      </c>
      <c r="G6681">
        <v>40000</v>
      </c>
      <c r="H6681">
        <v>5.48</v>
      </c>
      <c r="I6681">
        <v>219200</v>
      </c>
      <c r="J6681" t="s">
        <v>86</v>
      </c>
      <c r="K6681">
        <v>-0.1193490595314355</v>
      </c>
      <c r="L6681">
        <v>-11.934900000000001</v>
      </c>
      <c r="M6681" t="s">
        <v>82</v>
      </c>
    </row>
    <row r="6682" spans="1:13">
      <c r="A6682" t="s">
        <v>2989</v>
      </c>
      <c r="B6682" t="s">
        <v>2990</v>
      </c>
      <c r="C6682" t="str">
        <f>TEXT(D6682, "mmm")</f>
        <v>May</v>
      </c>
      <c r="D6682" s="1">
        <v>45440</v>
      </c>
      <c r="E6682" t="s">
        <v>3949</v>
      </c>
      <c r="F6682" t="s">
        <v>80</v>
      </c>
      <c r="G6682">
        <v>4100</v>
      </c>
      <c r="H6682">
        <v>3.35</v>
      </c>
      <c r="I6682">
        <v>13735</v>
      </c>
      <c r="J6682" t="s">
        <v>81</v>
      </c>
      <c r="K6682">
        <v>7.9411756868593697E-2</v>
      </c>
      <c r="L6682">
        <v>7.9412000000000003</v>
      </c>
      <c r="M6682" t="s">
        <v>82</v>
      </c>
    </row>
    <row r="6683" spans="1:13">
      <c r="A6683" t="s">
        <v>4044</v>
      </c>
      <c r="B6683" t="s">
        <v>4045</v>
      </c>
      <c r="C6683" t="str">
        <f>TEXT(D6683, "mmm")</f>
        <v>May</v>
      </c>
      <c r="D6683" s="1">
        <v>45440</v>
      </c>
      <c r="E6683" t="s">
        <v>4046</v>
      </c>
      <c r="F6683" t="s">
        <v>80</v>
      </c>
      <c r="G6683">
        <v>12000</v>
      </c>
      <c r="H6683">
        <v>17</v>
      </c>
      <c r="I6683">
        <v>204000</v>
      </c>
      <c r="J6683" t="s">
        <v>81</v>
      </c>
      <c r="K6683">
        <v>-1.8882175553005091E-2</v>
      </c>
      <c r="L6683">
        <v>-1.8882000000000001</v>
      </c>
      <c r="M6683" t="s">
        <v>82</v>
      </c>
    </row>
    <row r="6684" spans="1:13">
      <c r="A6684" t="s">
        <v>3110</v>
      </c>
      <c r="B6684" t="s">
        <v>3111</v>
      </c>
      <c r="C6684" t="str">
        <f>TEXT(D6684, "mmm")</f>
        <v>May</v>
      </c>
      <c r="D6684" s="1">
        <v>45440</v>
      </c>
      <c r="E6684" t="s">
        <v>3120</v>
      </c>
      <c r="F6684" t="s">
        <v>101</v>
      </c>
      <c r="G6684">
        <v>440217</v>
      </c>
      <c r="H6684">
        <v>9.49</v>
      </c>
      <c r="I6684">
        <v>4177659.33</v>
      </c>
      <c r="J6684" t="s">
        <v>86</v>
      </c>
      <c r="K6684">
        <v>-8.4587495038617178E-2</v>
      </c>
      <c r="L6684">
        <v>-8.4587000000000003</v>
      </c>
      <c r="M6684" t="s">
        <v>82</v>
      </c>
    </row>
    <row r="6685" spans="1:13">
      <c r="A6685" t="s">
        <v>3110</v>
      </c>
      <c r="B6685" t="s">
        <v>3111</v>
      </c>
      <c r="C6685" t="str">
        <f>TEXT(D6685, "mmm")</f>
        <v>May</v>
      </c>
      <c r="D6685" s="1">
        <v>45440</v>
      </c>
      <c r="E6685" t="s">
        <v>3119</v>
      </c>
      <c r="F6685" t="s">
        <v>101</v>
      </c>
      <c r="G6685">
        <v>440217</v>
      </c>
      <c r="H6685">
        <v>9.49</v>
      </c>
      <c r="I6685">
        <v>4177659.33</v>
      </c>
      <c r="J6685" t="s">
        <v>86</v>
      </c>
      <c r="K6685">
        <v>-8.4587495038617178E-2</v>
      </c>
      <c r="L6685">
        <v>-8.4587000000000003</v>
      </c>
      <c r="M6685" t="s">
        <v>82</v>
      </c>
    </row>
    <row r="6686" spans="1:13">
      <c r="A6686" t="s">
        <v>3110</v>
      </c>
      <c r="B6686" t="s">
        <v>3111</v>
      </c>
      <c r="C6686" t="str">
        <f>TEXT(D6686, "mmm")</f>
        <v>May</v>
      </c>
      <c r="D6686" s="1">
        <v>45440</v>
      </c>
      <c r="E6686" t="s">
        <v>3118</v>
      </c>
      <c r="F6686" t="s">
        <v>101</v>
      </c>
      <c r="G6686">
        <v>440217</v>
      </c>
      <c r="H6686">
        <v>9.49</v>
      </c>
      <c r="I6686">
        <v>4177659.33</v>
      </c>
      <c r="J6686" t="s">
        <v>86</v>
      </c>
      <c r="K6686">
        <v>-8.4587495038617178E-2</v>
      </c>
      <c r="L6686">
        <v>-8.4587000000000003</v>
      </c>
      <c r="M6686" t="s">
        <v>82</v>
      </c>
    </row>
    <row r="6687" spans="1:13">
      <c r="A6687" t="s">
        <v>2065</v>
      </c>
      <c r="B6687" t="s">
        <v>2066</v>
      </c>
      <c r="C6687" t="str">
        <f>TEXT(D6687, "mmm")</f>
        <v>May</v>
      </c>
      <c r="D6687" s="1">
        <v>45440</v>
      </c>
      <c r="E6687" t="s">
        <v>4047</v>
      </c>
      <c r="F6687" t="s">
        <v>80</v>
      </c>
      <c r="G6687">
        <v>1851</v>
      </c>
      <c r="H6687">
        <v>24.37</v>
      </c>
      <c r="I6687">
        <v>45108.87</v>
      </c>
      <c r="J6687" t="s">
        <v>86</v>
      </c>
      <c r="K6687">
        <v>-3.117313048763826E-2</v>
      </c>
      <c r="L6687">
        <v>-3.1173000000000002</v>
      </c>
      <c r="M6687" t="s">
        <v>82</v>
      </c>
    </row>
    <row r="6688" spans="1:13">
      <c r="A6688" t="s">
        <v>4048</v>
      </c>
      <c r="B6688" t="s">
        <v>4049</v>
      </c>
      <c r="C6688" t="str">
        <f>TEXT(D6688, "mmm")</f>
        <v>May</v>
      </c>
      <c r="D6688" s="1">
        <v>45440</v>
      </c>
      <c r="E6688" t="s">
        <v>4050</v>
      </c>
      <c r="F6688" t="s">
        <v>80</v>
      </c>
      <c r="G6688">
        <v>50000</v>
      </c>
      <c r="H6688">
        <v>1.54</v>
      </c>
      <c r="I6688">
        <v>77000</v>
      </c>
      <c r="J6688" t="s">
        <v>81</v>
      </c>
      <c r="K6688">
        <v>0.1194968138506496</v>
      </c>
      <c r="L6688">
        <v>11.9497</v>
      </c>
      <c r="M6688" t="s">
        <v>82</v>
      </c>
    </row>
    <row r="6689" spans="1:13">
      <c r="A6689" t="s">
        <v>4004</v>
      </c>
      <c r="B6689" t="s">
        <v>4005</v>
      </c>
      <c r="C6689" t="str">
        <f>TEXT(D6689, "mmm")</f>
        <v>May</v>
      </c>
      <c r="D6689" s="1">
        <v>45440</v>
      </c>
      <c r="E6689" t="s">
        <v>4006</v>
      </c>
      <c r="F6689" t="s">
        <v>217</v>
      </c>
      <c r="G6689">
        <v>67215</v>
      </c>
      <c r="H6689">
        <v>0.74</v>
      </c>
      <c r="I6689">
        <v>49739.1</v>
      </c>
      <c r="J6689" t="s">
        <v>81</v>
      </c>
      <c r="K6689">
        <v>0.31025948428500372</v>
      </c>
      <c r="L6689">
        <v>31.0259</v>
      </c>
      <c r="M6689" t="s">
        <v>82</v>
      </c>
    </row>
    <row r="6690" spans="1:13">
      <c r="A6690" t="s">
        <v>3944</v>
      </c>
      <c r="B6690" t="s">
        <v>3945</v>
      </c>
      <c r="C6690" t="str">
        <f>TEXT(D6690, "mmm")</f>
        <v>May</v>
      </c>
      <c r="D6690" s="1">
        <v>45440</v>
      </c>
      <c r="E6690" t="s">
        <v>4051</v>
      </c>
      <c r="F6690" t="s">
        <v>118</v>
      </c>
      <c r="G6690">
        <v>5000</v>
      </c>
      <c r="H6690">
        <v>7.23</v>
      </c>
      <c r="I6690">
        <v>36150</v>
      </c>
      <c r="J6690" t="s">
        <v>81</v>
      </c>
      <c r="K6690">
        <v>0.15527061450158899</v>
      </c>
      <c r="L6690">
        <v>15.527100000000001</v>
      </c>
      <c r="M6690" t="s">
        <v>82</v>
      </c>
    </row>
    <row r="6691" spans="1:13">
      <c r="A6691" t="s">
        <v>3944</v>
      </c>
      <c r="B6691" t="s">
        <v>3945</v>
      </c>
      <c r="C6691" t="str">
        <f>TEXT(D6691, "mmm")</f>
        <v>May</v>
      </c>
      <c r="D6691" s="1">
        <v>45440</v>
      </c>
      <c r="E6691" t="s">
        <v>4052</v>
      </c>
      <c r="F6691" t="s">
        <v>80</v>
      </c>
      <c r="G6691">
        <v>7000</v>
      </c>
      <c r="H6691">
        <v>7.21</v>
      </c>
      <c r="I6691">
        <v>50470</v>
      </c>
      <c r="J6691" t="s">
        <v>81</v>
      </c>
      <c r="K6691">
        <v>0.15527061450158899</v>
      </c>
      <c r="L6691">
        <v>15.527100000000001</v>
      </c>
      <c r="M6691" t="s">
        <v>82</v>
      </c>
    </row>
    <row r="6692" spans="1:13">
      <c r="A6692" t="s">
        <v>3016</v>
      </c>
      <c r="B6692" t="s">
        <v>3017</v>
      </c>
      <c r="C6692" t="str">
        <f>TEXT(D6692, "mmm")</f>
        <v>May</v>
      </c>
      <c r="D6692" s="1">
        <v>45440</v>
      </c>
      <c r="E6692" t="s">
        <v>3018</v>
      </c>
      <c r="F6692" t="s">
        <v>217</v>
      </c>
      <c r="G6692">
        <v>15277</v>
      </c>
      <c r="H6692">
        <v>1.37</v>
      </c>
      <c r="I6692">
        <v>20929.490000000002</v>
      </c>
      <c r="J6692" t="s">
        <v>81</v>
      </c>
      <c r="K6692">
        <v>0.39097710007145497</v>
      </c>
      <c r="L6692">
        <v>39.097700000000003</v>
      </c>
      <c r="M6692" t="s">
        <v>82</v>
      </c>
    </row>
    <row r="6693" spans="1:13">
      <c r="A6693" t="s">
        <v>4044</v>
      </c>
      <c r="B6693" t="s">
        <v>4045</v>
      </c>
      <c r="C6693" t="str">
        <f>TEXT(D6693, "mmm")</f>
        <v>May</v>
      </c>
      <c r="D6693" s="1">
        <v>45440</v>
      </c>
      <c r="E6693" t="s">
        <v>4053</v>
      </c>
      <c r="F6693" t="s">
        <v>118</v>
      </c>
      <c r="G6693">
        <v>10500</v>
      </c>
      <c r="H6693">
        <v>25.59</v>
      </c>
      <c r="I6693">
        <v>268695</v>
      </c>
      <c r="J6693" t="s">
        <v>81</v>
      </c>
      <c r="K6693">
        <v>-1.8882175553005091E-2</v>
      </c>
      <c r="L6693">
        <v>-1.8882000000000001</v>
      </c>
      <c r="M6693" t="s">
        <v>82</v>
      </c>
    </row>
    <row r="6694" spans="1:13">
      <c r="A6694" t="s">
        <v>4044</v>
      </c>
      <c r="B6694" t="s">
        <v>4045</v>
      </c>
      <c r="C6694" t="str">
        <f>TEXT(D6694, "mmm")</f>
        <v>May</v>
      </c>
      <c r="D6694" s="1">
        <v>45440</v>
      </c>
      <c r="E6694" t="s">
        <v>4053</v>
      </c>
      <c r="F6694" t="s">
        <v>118</v>
      </c>
      <c r="G6694">
        <v>16315</v>
      </c>
      <c r="H6694">
        <v>17</v>
      </c>
      <c r="I6694">
        <v>277355</v>
      </c>
      <c r="J6694" t="s">
        <v>86</v>
      </c>
      <c r="K6694">
        <v>-1.8882175553005091E-2</v>
      </c>
      <c r="L6694">
        <v>-1.8882000000000001</v>
      </c>
      <c r="M6694" t="s">
        <v>82</v>
      </c>
    </row>
    <row r="6695" spans="1:13">
      <c r="A6695" t="s">
        <v>2752</v>
      </c>
      <c r="B6695" t="s">
        <v>2753</v>
      </c>
      <c r="C6695" t="str">
        <f>TEXT(D6695, "mmm")</f>
        <v>May</v>
      </c>
      <c r="D6695" s="1">
        <v>45440</v>
      </c>
      <c r="E6695" t="s">
        <v>4054</v>
      </c>
      <c r="F6695" t="s">
        <v>80</v>
      </c>
      <c r="G6695">
        <v>55000</v>
      </c>
      <c r="H6695">
        <v>18.12</v>
      </c>
      <c r="I6695">
        <v>996600</v>
      </c>
      <c r="J6695" t="s">
        <v>86</v>
      </c>
      <c r="K6695">
        <v>-1.976276071227789E-2</v>
      </c>
      <c r="L6695">
        <v>-1.9762999999999999</v>
      </c>
      <c r="M6695" t="s">
        <v>82</v>
      </c>
    </row>
    <row r="6696" spans="1:13">
      <c r="A6696" t="s">
        <v>3504</v>
      </c>
      <c r="B6696" t="s">
        <v>3505</v>
      </c>
      <c r="C6696" t="str">
        <f>TEXT(D6696, "mmm")</f>
        <v>May</v>
      </c>
      <c r="D6696" s="1">
        <v>45440</v>
      </c>
      <c r="E6696" t="s">
        <v>3526</v>
      </c>
      <c r="F6696" t="s">
        <v>80</v>
      </c>
      <c r="G6696">
        <v>50000</v>
      </c>
      <c r="H6696">
        <v>5.07</v>
      </c>
      <c r="I6696">
        <v>253500</v>
      </c>
      <c r="J6696" t="s">
        <v>81</v>
      </c>
      <c r="K6696">
        <v>0.15841577894698869</v>
      </c>
      <c r="L6696">
        <v>15.8416</v>
      </c>
      <c r="M6696" t="s">
        <v>82</v>
      </c>
    </row>
    <row r="6697" spans="1:13">
      <c r="A6697" t="s">
        <v>3857</v>
      </c>
      <c r="B6697" t="s">
        <v>3858</v>
      </c>
      <c r="C6697" t="str">
        <f>TEXT(D6697, "mmm")</f>
        <v>May</v>
      </c>
      <c r="D6697" s="1">
        <v>45440</v>
      </c>
      <c r="E6697" t="s">
        <v>3065</v>
      </c>
      <c r="F6697" t="s">
        <v>80</v>
      </c>
      <c r="G6697">
        <v>9019</v>
      </c>
      <c r="H6697">
        <v>9.5</v>
      </c>
      <c r="I6697">
        <v>85680.5</v>
      </c>
      <c r="J6697" t="s">
        <v>86</v>
      </c>
      <c r="K6697">
        <v>5.2137642548949703E-2</v>
      </c>
      <c r="L6697">
        <v>5.2138</v>
      </c>
      <c r="M6697" t="s">
        <v>82</v>
      </c>
    </row>
    <row r="6698" spans="1:13">
      <c r="A6698" t="s">
        <v>381</v>
      </c>
      <c r="B6698" t="s">
        <v>382</v>
      </c>
      <c r="C6698" t="str">
        <f>TEXT(D6698, "mmm")</f>
        <v>May</v>
      </c>
      <c r="D6698" s="1">
        <v>45440</v>
      </c>
      <c r="E6698" t="s">
        <v>405</v>
      </c>
      <c r="F6698" t="s">
        <v>222</v>
      </c>
      <c r="G6698">
        <v>8212</v>
      </c>
      <c r="H6698">
        <v>22.41</v>
      </c>
      <c r="I6698">
        <v>184030.92</v>
      </c>
      <c r="J6698" t="s">
        <v>86</v>
      </c>
      <c r="K6698">
        <v>-5.3570879384567949E-3</v>
      </c>
      <c r="L6698">
        <v>-0.53569999999999995</v>
      </c>
      <c r="M6698" t="s">
        <v>82</v>
      </c>
    </row>
    <row r="6699" spans="1:13">
      <c r="A6699" t="s">
        <v>4055</v>
      </c>
      <c r="B6699" t="s">
        <v>4056</v>
      </c>
      <c r="C6699" t="str">
        <f>TEXT(D6699, "mmm")</f>
        <v>May</v>
      </c>
      <c r="D6699" s="1">
        <v>45440</v>
      </c>
      <c r="E6699" t="s">
        <v>4057</v>
      </c>
      <c r="F6699" t="s">
        <v>128</v>
      </c>
      <c r="G6699">
        <v>50000</v>
      </c>
      <c r="H6699">
        <v>1.8</v>
      </c>
      <c r="I6699">
        <v>90000</v>
      </c>
      <c r="J6699" t="s">
        <v>86</v>
      </c>
      <c r="K6699">
        <v>6.6298347271819491E-2</v>
      </c>
      <c r="L6699">
        <v>6.6298000000000004</v>
      </c>
      <c r="M6699" t="s">
        <v>82</v>
      </c>
    </row>
    <row r="6700" spans="1:13">
      <c r="A6700" t="s">
        <v>4058</v>
      </c>
      <c r="B6700" t="s">
        <v>4059</v>
      </c>
      <c r="C6700" t="str">
        <f>TEXT(D6700, "mmm")</f>
        <v>May</v>
      </c>
      <c r="D6700" s="1">
        <v>45440</v>
      </c>
      <c r="E6700" t="s">
        <v>4060</v>
      </c>
      <c r="F6700" t="s">
        <v>80</v>
      </c>
      <c r="G6700">
        <v>460</v>
      </c>
      <c r="H6700">
        <v>143.35</v>
      </c>
      <c r="I6700">
        <v>65941</v>
      </c>
      <c r="J6700" t="s">
        <v>86</v>
      </c>
      <c r="K6700">
        <v>-4.4146501086096412E-2</v>
      </c>
      <c r="L6700">
        <v>-4.4146999999999998</v>
      </c>
      <c r="M6700" t="s">
        <v>82</v>
      </c>
    </row>
    <row r="6701" spans="1:13">
      <c r="A6701" t="s">
        <v>3586</v>
      </c>
      <c r="B6701" t="s">
        <v>3587</v>
      </c>
      <c r="C6701" t="str">
        <f>TEXT(D6701, "mmm")</f>
        <v>May</v>
      </c>
      <c r="D6701" s="1">
        <v>45440</v>
      </c>
      <c r="E6701" t="s">
        <v>3588</v>
      </c>
      <c r="F6701" t="s">
        <v>128</v>
      </c>
      <c r="G6701">
        <v>48394</v>
      </c>
      <c r="H6701">
        <v>0.7</v>
      </c>
      <c r="I6701">
        <v>33875.800000000003</v>
      </c>
      <c r="J6701" t="s">
        <v>86</v>
      </c>
      <c r="K6701">
        <v>-0.1737891443741332</v>
      </c>
      <c r="L6701">
        <v>-17.378900000000002</v>
      </c>
      <c r="M6701" t="s">
        <v>82</v>
      </c>
    </row>
    <row r="6702" spans="1:13">
      <c r="A6702" t="s">
        <v>4044</v>
      </c>
      <c r="B6702" t="s">
        <v>4045</v>
      </c>
      <c r="C6702" t="str">
        <f>TEXT(D6702, "mmm")</f>
        <v>May</v>
      </c>
      <c r="D6702" s="1">
        <v>45440</v>
      </c>
      <c r="E6702" t="s">
        <v>4061</v>
      </c>
      <c r="F6702" t="s">
        <v>128</v>
      </c>
      <c r="G6702">
        <v>58824</v>
      </c>
      <c r="H6702">
        <v>17</v>
      </c>
      <c r="I6702">
        <v>1000008</v>
      </c>
      <c r="J6702" t="s">
        <v>86</v>
      </c>
      <c r="K6702">
        <v>-1.8882175553005091E-2</v>
      </c>
      <c r="L6702">
        <v>-1.8882000000000001</v>
      </c>
      <c r="M6702" t="s">
        <v>82</v>
      </c>
    </row>
    <row r="6703" spans="1:13">
      <c r="A6703" t="s">
        <v>2749</v>
      </c>
      <c r="B6703" t="s">
        <v>2750</v>
      </c>
      <c r="C6703" t="str">
        <f>TEXT(D6703, "mmm")</f>
        <v>May</v>
      </c>
      <c r="D6703" s="1">
        <v>45440</v>
      </c>
      <c r="E6703" t="s">
        <v>4062</v>
      </c>
      <c r="F6703" t="s">
        <v>128</v>
      </c>
      <c r="G6703">
        <v>73672.399999999994</v>
      </c>
      <c r="H6703">
        <v>10.18</v>
      </c>
      <c r="I6703">
        <v>749985.03199999989</v>
      </c>
      <c r="J6703" t="s">
        <v>81</v>
      </c>
      <c r="K6703">
        <v>2.94699351761829E-3</v>
      </c>
      <c r="L6703">
        <v>0.29470000000000002</v>
      </c>
      <c r="M6703" t="s">
        <v>82</v>
      </c>
    </row>
    <row r="6704" spans="1:13">
      <c r="A6704" t="s">
        <v>4063</v>
      </c>
      <c r="B6704" t="s">
        <v>4064</v>
      </c>
      <c r="C6704" t="str">
        <f>TEXT(D6704, "mmm")</f>
        <v>May</v>
      </c>
      <c r="D6704" s="1">
        <v>45440</v>
      </c>
      <c r="E6704" t="s">
        <v>4065</v>
      </c>
      <c r="F6704" t="s">
        <v>80</v>
      </c>
      <c r="G6704">
        <v>2000</v>
      </c>
      <c r="H6704">
        <v>199.65</v>
      </c>
      <c r="I6704">
        <v>399300</v>
      </c>
      <c r="J6704" t="s">
        <v>81</v>
      </c>
      <c r="K6704">
        <v>2.9400025159965981E-2</v>
      </c>
      <c r="L6704">
        <v>2.94</v>
      </c>
      <c r="M6704" t="s">
        <v>82</v>
      </c>
    </row>
    <row r="6705" spans="1:13">
      <c r="A6705" t="s">
        <v>381</v>
      </c>
      <c r="B6705" t="s">
        <v>382</v>
      </c>
      <c r="C6705" t="str">
        <f>TEXT(D6705, "mmm")</f>
        <v>May</v>
      </c>
      <c r="D6705" s="1">
        <v>45440</v>
      </c>
      <c r="E6705" t="s">
        <v>384</v>
      </c>
      <c r="F6705" t="s">
        <v>222</v>
      </c>
      <c r="G6705">
        <v>7436</v>
      </c>
      <c r="H6705">
        <v>22.41</v>
      </c>
      <c r="I6705">
        <v>166640.76</v>
      </c>
      <c r="J6705" t="s">
        <v>81</v>
      </c>
      <c r="K6705">
        <v>-5.3570879384567949E-3</v>
      </c>
      <c r="L6705">
        <v>-0.53569999999999995</v>
      </c>
      <c r="M6705" t="s">
        <v>82</v>
      </c>
    </row>
    <row r="6706" spans="1:13">
      <c r="A6706" t="s">
        <v>2897</v>
      </c>
      <c r="B6706" t="s">
        <v>2898</v>
      </c>
      <c r="C6706" t="str">
        <f>TEXT(D6706, "mmm")</f>
        <v>May</v>
      </c>
      <c r="D6706" s="1">
        <v>45440</v>
      </c>
      <c r="E6706" t="s">
        <v>2899</v>
      </c>
      <c r="F6706" t="s">
        <v>217</v>
      </c>
      <c r="G6706">
        <v>6707</v>
      </c>
      <c r="H6706">
        <v>13.25</v>
      </c>
      <c r="I6706">
        <v>88867.75</v>
      </c>
      <c r="J6706" t="s">
        <v>81</v>
      </c>
      <c r="K6706">
        <v>-7.5528961652387983E-3</v>
      </c>
      <c r="L6706">
        <v>-0.75529999999999997</v>
      </c>
      <c r="M6706" t="s">
        <v>82</v>
      </c>
    </row>
    <row r="6707" spans="1:13">
      <c r="A6707" t="s">
        <v>123</v>
      </c>
      <c r="B6707" t="s">
        <v>124</v>
      </c>
      <c r="C6707" t="str">
        <f>TEXT(D6707, "mmm")</f>
        <v>May</v>
      </c>
      <c r="D6707" s="1">
        <v>45440</v>
      </c>
      <c r="E6707" t="s">
        <v>100</v>
      </c>
      <c r="F6707" t="s">
        <v>101</v>
      </c>
      <c r="G6707">
        <v>8714</v>
      </c>
      <c r="H6707">
        <v>13.38</v>
      </c>
      <c r="I6707">
        <v>116593.32</v>
      </c>
      <c r="J6707" t="s">
        <v>81</v>
      </c>
      <c r="K6707">
        <v>4.3116460685578277E-2</v>
      </c>
      <c r="L6707">
        <v>4.3116000000000003</v>
      </c>
      <c r="M6707" t="s">
        <v>82</v>
      </c>
    </row>
    <row r="6708" spans="1:13">
      <c r="A6708" t="s">
        <v>123</v>
      </c>
      <c r="B6708" t="s">
        <v>124</v>
      </c>
      <c r="C6708" t="str">
        <f>TEXT(D6708, "mmm")</f>
        <v>May</v>
      </c>
      <c r="D6708" s="1">
        <v>45440</v>
      </c>
      <c r="E6708" t="s">
        <v>102</v>
      </c>
      <c r="F6708" t="s">
        <v>101</v>
      </c>
      <c r="G6708">
        <v>8714</v>
      </c>
      <c r="H6708">
        <v>13.38</v>
      </c>
      <c r="I6708">
        <v>116593.32</v>
      </c>
      <c r="J6708" t="s">
        <v>81</v>
      </c>
      <c r="K6708">
        <v>4.3116460685578277E-2</v>
      </c>
      <c r="L6708">
        <v>4.3116000000000003</v>
      </c>
      <c r="M6708" t="s">
        <v>82</v>
      </c>
    </row>
    <row r="6709" spans="1:13">
      <c r="A6709" t="s">
        <v>3589</v>
      </c>
      <c r="B6709" t="s">
        <v>3590</v>
      </c>
      <c r="C6709" t="str">
        <f>TEXT(D6709, "mmm")</f>
        <v>May</v>
      </c>
      <c r="D6709" s="1">
        <v>45440</v>
      </c>
      <c r="E6709" t="s">
        <v>1069</v>
      </c>
      <c r="F6709" t="s">
        <v>80</v>
      </c>
      <c r="G6709">
        <v>885</v>
      </c>
      <c r="H6709">
        <v>11.33</v>
      </c>
      <c r="I6709">
        <v>10027.049999999999</v>
      </c>
      <c r="J6709" t="s">
        <v>81</v>
      </c>
      <c r="K6709">
        <v>1.067595407185817E-2</v>
      </c>
      <c r="L6709">
        <v>1.0676000000000001</v>
      </c>
      <c r="M6709" t="s">
        <v>82</v>
      </c>
    </row>
    <row r="6710" spans="1:13">
      <c r="A6710" t="s">
        <v>4066</v>
      </c>
      <c r="B6710" t="s">
        <v>4067</v>
      </c>
      <c r="C6710" t="str">
        <f>TEXT(D6710, "mmm")</f>
        <v>May</v>
      </c>
      <c r="D6710" s="1">
        <v>45440</v>
      </c>
      <c r="E6710" t="s">
        <v>4068</v>
      </c>
      <c r="F6710" t="s">
        <v>128</v>
      </c>
      <c r="G6710">
        <v>2400</v>
      </c>
      <c r="H6710">
        <v>4.9000000000000004</v>
      </c>
      <c r="I6710">
        <v>11760</v>
      </c>
      <c r="J6710" t="s">
        <v>81</v>
      </c>
      <c r="K6710">
        <v>-2.41935534471821E-2</v>
      </c>
      <c r="L6710">
        <v>-2.4194</v>
      </c>
      <c r="M6710" t="s">
        <v>82</v>
      </c>
    </row>
    <row r="6711" spans="1:13">
      <c r="A6711" t="s">
        <v>4044</v>
      </c>
      <c r="B6711" t="s">
        <v>4045</v>
      </c>
      <c r="C6711" t="str">
        <f>TEXT(D6711, "mmm")</f>
        <v>May</v>
      </c>
      <c r="D6711" s="1">
        <v>45440</v>
      </c>
      <c r="E6711" t="s">
        <v>4069</v>
      </c>
      <c r="F6711" t="s">
        <v>118</v>
      </c>
      <c r="G6711">
        <v>3200</v>
      </c>
      <c r="H6711">
        <v>17</v>
      </c>
      <c r="I6711">
        <v>54400</v>
      </c>
      <c r="J6711" t="s">
        <v>81</v>
      </c>
      <c r="K6711">
        <v>-1.8882175553005091E-2</v>
      </c>
      <c r="L6711">
        <v>-1.8882000000000001</v>
      </c>
      <c r="M6711" t="s">
        <v>82</v>
      </c>
    </row>
    <row r="6712" spans="1:13">
      <c r="A6712" t="s">
        <v>1416</v>
      </c>
      <c r="B6712" t="s">
        <v>1417</v>
      </c>
      <c r="C6712" t="str">
        <f>TEXT(D6712, "mmm")</f>
        <v>May</v>
      </c>
      <c r="D6712" s="1">
        <v>45440</v>
      </c>
      <c r="E6712" t="s">
        <v>1419</v>
      </c>
      <c r="F6712" t="s">
        <v>426</v>
      </c>
      <c r="G6712">
        <v>200000</v>
      </c>
      <c r="H6712">
        <v>20.32</v>
      </c>
      <c r="I6712">
        <v>4064000</v>
      </c>
      <c r="J6712" t="s">
        <v>81</v>
      </c>
      <c r="K6712">
        <v>8.3087537924260824E-2</v>
      </c>
      <c r="L6712">
        <v>8.3087999999999997</v>
      </c>
      <c r="M6712" t="s">
        <v>82</v>
      </c>
    </row>
    <row r="6713" spans="1:13">
      <c r="A6713" t="s">
        <v>1416</v>
      </c>
      <c r="B6713" t="s">
        <v>1417</v>
      </c>
      <c r="C6713" t="str">
        <f>TEXT(D6713, "mmm")</f>
        <v>May</v>
      </c>
      <c r="D6713" s="1">
        <v>45440</v>
      </c>
      <c r="E6713" t="s">
        <v>1418</v>
      </c>
      <c r="F6713" t="s">
        <v>80</v>
      </c>
      <c r="G6713">
        <v>200000</v>
      </c>
      <c r="H6713">
        <v>20.32</v>
      </c>
      <c r="I6713">
        <v>4064000</v>
      </c>
      <c r="J6713" t="s">
        <v>81</v>
      </c>
      <c r="K6713">
        <v>8.3087537924260824E-2</v>
      </c>
      <c r="L6713">
        <v>8.3087999999999997</v>
      </c>
      <c r="M6713" t="s">
        <v>82</v>
      </c>
    </row>
    <row r="6714" spans="1:13">
      <c r="A6714" t="s">
        <v>3598</v>
      </c>
      <c r="B6714" t="s">
        <v>3599</v>
      </c>
      <c r="C6714" t="str">
        <f>TEXT(D6714, "mmm")</f>
        <v>May</v>
      </c>
      <c r="D6714" s="1">
        <v>45440</v>
      </c>
      <c r="E6714" t="s">
        <v>3600</v>
      </c>
      <c r="F6714" t="s">
        <v>222</v>
      </c>
      <c r="G6714">
        <v>10000</v>
      </c>
      <c r="H6714">
        <v>44.63</v>
      </c>
      <c r="I6714">
        <v>446300</v>
      </c>
      <c r="J6714" t="s">
        <v>86</v>
      </c>
      <c r="K6714">
        <v>6.8127363652306316E-2</v>
      </c>
      <c r="L6714">
        <v>6.8127000000000004</v>
      </c>
      <c r="M6714" t="s">
        <v>82</v>
      </c>
    </row>
    <row r="6715" spans="1:13">
      <c r="A6715" t="s">
        <v>4024</v>
      </c>
      <c r="B6715" t="s">
        <v>4025</v>
      </c>
      <c r="C6715" t="str">
        <f>TEXT(D6715, "mmm")</f>
        <v>May</v>
      </c>
      <c r="D6715" s="1">
        <v>45440</v>
      </c>
      <c r="E6715" t="s">
        <v>4070</v>
      </c>
      <c r="F6715" t="s">
        <v>101</v>
      </c>
      <c r="G6715">
        <v>50000</v>
      </c>
      <c r="H6715">
        <v>0.45</v>
      </c>
      <c r="I6715">
        <v>22500</v>
      </c>
      <c r="J6715" t="s">
        <v>81</v>
      </c>
      <c r="K6715">
        <v>-0.39058824834976602</v>
      </c>
      <c r="L6715">
        <v>-39.058799999999998</v>
      </c>
      <c r="M6715" t="s">
        <v>82</v>
      </c>
    </row>
    <row r="6716" spans="1:13">
      <c r="A6716" t="s">
        <v>1886</v>
      </c>
      <c r="B6716" t="s">
        <v>1887</v>
      </c>
      <c r="C6716" t="str">
        <f>TEXT(D6716, "mmm")</f>
        <v>May</v>
      </c>
      <c r="D6716" s="1">
        <v>45440</v>
      </c>
      <c r="E6716" t="s">
        <v>1858</v>
      </c>
      <c r="F6716" t="s">
        <v>251</v>
      </c>
      <c r="G6716">
        <v>18304</v>
      </c>
      <c r="H6716">
        <v>20.61</v>
      </c>
      <c r="I6716">
        <v>377245.44</v>
      </c>
      <c r="J6716" t="s">
        <v>81</v>
      </c>
      <c r="K6716">
        <v>0.31709693186306143</v>
      </c>
      <c r="L6716">
        <v>31.709700000000002</v>
      </c>
      <c r="M6716" t="s">
        <v>82</v>
      </c>
    </row>
    <row r="6717" spans="1:13">
      <c r="A6717" t="s">
        <v>3880</v>
      </c>
      <c r="B6717" t="s">
        <v>3881</v>
      </c>
      <c r="C6717" t="str">
        <f>TEXT(D6717, "mmm")</f>
        <v>May</v>
      </c>
      <c r="D6717" s="1">
        <v>45440</v>
      </c>
      <c r="E6717" t="s">
        <v>3931</v>
      </c>
      <c r="F6717" t="s">
        <v>80</v>
      </c>
      <c r="G6717">
        <v>99121</v>
      </c>
      <c r="H6717">
        <v>0.36</v>
      </c>
      <c r="I6717">
        <v>35683.56</v>
      </c>
      <c r="J6717" t="s">
        <v>81</v>
      </c>
      <c r="K6717">
        <v>-2.777783296726144E-2</v>
      </c>
      <c r="L6717">
        <v>-2.7778</v>
      </c>
      <c r="M6717" t="s">
        <v>82</v>
      </c>
    </row>
    <row r="6718" spans="1:13">
      <c r="A6718" t="s">
        <v>1886</v>
      </c>
      <c r="B6718" t="s">
        <v>1887</v>
      </c>
      <c r="C6718" t="str">
        <f>TEXT(D6718, "mmm")</f>
        <v>May</v>
      </c>
      <c r="D6718" s="1">
        <v>45440</v>
      </c>
      <c r="E6718" t="s">
        <v>1857</v>
      </c>
      <c r="F6718" t="s">
        <v>251</v>
      </c>
      <c r="G6718">
        <v>18304</v>
      </c>
      <c r="H6718">
        <v>20.61</v>
      </c>
      <c r="I6718">
        <v>377245.44</v>
      </c>
      <c r="J6718" t="s">
        <v>81</v>
      </c>
      <c r="K6718">
        <v>0.31709693186306143</v>
      </c>
      <c r="L6718">
        <v>31.709700000000002</v>
      </c>
      <c r="M6718" t="s">
        <v>82</v>
      </c>
    </row>
    <row r="6719" spans="1:13">
      <c r="A6719" t="s">
        <v>1886</v>
      </c>
      <c r="B6719" t="s">
        <v>1887</v>
      </c>
      <c r="C6719" t="str">
        <f>TEXT(D6719, "mmm")</f>
        <v>May</v>
      </c>
      <c r="D6719" s="1">
        <v>45440</v>
      </c>
      <c r="E6719" t="s">
        <v>1866</v>
      </c>
      <c r="F6719" t="s">
        <v>251</v>
      </c>
      <c r="G6719">
        <v>18304</v>
      </c>
      <c r="H6719">
        <v>20.61</v>
      </c>
      <c r="I6719">
        <v>377245.44</v>
      </c>
      <c r="J6719" t="s">
        <v>81</v>
      </c>
      <c r="K6719">
        <v>0.31709693186306143</v>
      </c>
      <c r="L6719">
        <v>31.709700000000002</v>
      </c>
      <c r="M6719" t="s">
        <v>82</v>
      </c>
    </row>
    <row r="6720" spans="1:13">
      <c r="A6720" t="s">
        <v>1886</v>
      </c>
      <c r="B6720" t="s">
        <v>1887</v>
      </c>
      <c r="C6720" t="str">
        <f>TEXT(D6720, "mmm")</f>
        <v>May</v>
      </c>
      <c r="D6720" s="1">
        <v>45440</v>
      </c>
      <c r="E6720" t="s">
        <v>1867</v>
      </c>
      <c r="F6720" t="s">
        <v>101</v>
      </c>
      <c r="G6720">
        <v>18304</v>
      </c>
      <c r="H6720">
        <v>20.61</v>
      </c>
      <c r="I6720">
        <v>377245.44</v>
      </c>
      <c r="J6720" t="s">
        <v>81</v>
      </c>
      <c r="K6720">
        <v>0.31709693186306143</v>
      </c>
      <c r="L6720">
        <v>31.709700000000002</v>
      </c>
      <c r="M6720" t="s">
        <v>82</v>
      </c>
    </row>
    <row r="6721" spans="1:13">
      <c r="A6721" t="s">
        <v>1886</v>
      </c>
      <c r="B6721" t="s">
        <v>1887</v>
      </c>
      <c r="C6721" t="str">
        <f>TEXT(D6721, "mmm")</f>
        <v>May</v>
      </c>
      <c r="D6721" s="1">
        <v>45440</v>
      </c>
      <c r="E6721" t="s">
        <v>1865</v>
      </c>
      <c r="F6721" t="s">
        <v>251</v>
      </c>
      <c r="G6721">
        <v>18304</v>
      </c>
      <c r="H6721">
        <v>20.61</v>
      </c>
      <c r="I6721">
        <v>377245.44</v>
      </c>
      <c r="J6721" t="s">
        <v>81</v>
      </c>
      <c r="K6721">
        <v>0.31709693186306143</v>
      </c>
      <c r="L6721">
        <v>31.709700000000002</v>
      </c>
      <c r="M6721" t="s">
        <v>82</v>
      </c>
    </row>
    <row r="6722" spans="1:13">
      <c r="A6722" t="s">
        <v>3873</v>
      </c>
      <c r="B6722" t="s">
        <v>3874</v>
      </c>
      <c r="C6722" t="str">
        <f>TEXT(D6722, "mmm")</f>
        <v>May</v>
      </c>
      <c r="D6722" s="1">
        <v>45441</v>
      </c>
      <c r="E6722" t="s">
        <v>3875</v>
      </c>
      <c r="F6722" t="s">
        <v>80</v>
      </c>
      <c r="G6722">
        <v>5306</v>
      </c>
      <c r="H6722">
        <v>16.5</v>
      </c>
      <c r="I6722">
        <v>87549</v>
      </c>
      <c r="J6722" t="s">
        <v>81</v>
      </c>
      <c r="K6722">
        <v>6.7073195552202369E-2</v>
      </c>
      <c r="L6722">
        <v>6.7073</v>
      </c>
      <c r="M6722" t="s">
        <v>82</v>
      </c>
    </row>
    <row r="6723" spans="1:13">
      <c r="A6723" t="s">
        <v>3988</v>
      </c>
      <c r="B6723" t="s">
        <v>3989</v>
      </c>
      <c r="C6723" t="str">
        <f>TEXT(D6723, "mmm")</f>
        <v>May</v>
      </c>
      <c r="D6723" s="1">
        <v>45441</v>
      </c>
      <c r="E6723" t="s">
        <v>3990</v>
      </c>
      <c r="F6723" t="s">
        <v>118</v>
      </c>
      <c r="G6723">
        <v>7158.5</v>
      </c>
      <c r="H6723">
        <v>13.97</v>
      </c>
      <c r="I6723">
        <v>100004.245</v>
      </c>
      <c r="J6723" t="s">
        <v>86</v>
      </c>
      <c r="K6723">
        <v>-8.3098669229068833E-2</v>
      </c>
      <c r="L6723">
        <v>-8.3099000000000007</v>
      </c>
      <c r="M6723" t="s">
        <v>82</v>
      </c>
    </row>
    <row r="6724" spans="1:13">
      <c r="A6724" t="s">
        <v>737</v>
      </c>
      <c r="B6724" t="s">
        <v>738</v>
      </c>
      <c r="C6724" t="str">
        <f>TEXT(D6724, "mmm")</f>
        <v>May</v>
      </c>
      <c r="D6724" s="1">
        <v>45441</v>
      </c>
      <c r="E6724" t="s">
        <v>739</v>
      </c>
      <c r="F6724" t="s">
        <v>251</v>
      </c>
      <c r="G6724">
        <v>1000</v>
      </c>
      <c r="H6724">
        <v>30.25</v>
      </c>
      <c r="I6724">
        <v>30250</v>
      </c>
      <c r="J6724" t="s">
        <v>81</v>
      </c>
      <c r="K6724">
        <v>2.0252299644154089E-2</v>
      </c>
      <c r="L6724">
        <v>2.0251999999999999</v>
      </c>
      <c r="M6724" t="s">
        <v>82</v>
      </c>
    </row>
    <row r="6725" spans="1:13">
      <c r="A6725" t="s">
        <v>1358</v>
      </c>
      <c r="B6725" t="s">
        <v>1359</v>
      </c>
      <c r="C6725" t="str">
        <f>TEXT(D6725, "mmm")</f>
        <v>May</v>
      </c>
      <c r="D6725" s="1">
        <v>45441</v>
      </c>
      <c r="E6725" t="s">
        <v>1360</v>
      </c>
      <c r="F6725" t="s">
        <v>251</v>
      </c>
      <c r="G6725">
        <v>9000</v>
      </c>
      <c r="H6725">
        <v>14.95</v>
      </c>
      <c r="I6725">
        <v>134550</v>
      </c>
      <c r="J6725" t="s">
        <v>86</v>
      </c>
      <c r="K6725">
        <v>5.3834994303894046E-3</v>
      </c>
      <c r="L6725">
        <v>0.5383</v>
      </c>
      <c r="M6725" t="s">
        <v>82</v>
      </c>
    </row>
    <row r="6726" spans="1:13">
      <c r="A6726" t="s">
        <v>1358</v>
      </c>
      <c r="B6726" t="s">
        <v>1359</v>
      </c>
      <c r="C6726" t="str">
        <f>TEXT(D6726, "mmm")</f>
        <v>May</v>
      </c>
      <c r="D6726" s="1">
        <v>45441</v>
      </c>
      <c r="E6726" t="s">
        <v>1360</v>
      </c>
      <c r="F6726" t="s">
        <v>251</v>
      </c>
      <c r="G6726">
        <v>3982</v>
      </c>
      <c r="H6726">
        <v>15</v>
      </c>
      <c r="I6726">
        <v>59730</v>
      </c>
      <c r="J6726" t="s">
        <v>81</v>
      </c>
      <c r="K6726">
        <v>5.3834994303894046E-3</v>
      </c>
      <c r="L6726">
        <v>0.5383</v>
      </c>
      <c r="M6726" t="s">
        <v>82</v>
      </c>
    </row>
    <row r="6727" spans="1:13">
      <c r="A6727" t="s">
        <v>4071</v>
      </c>
      <c r="B6727" t="s">
        <v>4072</v>
      </c>
      <c r="C6727" t="str">
        <f>TEXT(D6727, "mmm")</f>
        <v>May</v>
      </c>
      <c r="D6727" s="1">
        <v>45441</v>
      </c>
      <c r="E6727" t="s">
        <v>4073</v>
      </c>
      <c r="F6727" t="s">
        <v>128</v>
      </c>
      <c r="G6727">
        <v>3500</v>
      </c>
      <c r="H6727">
        <v>10.36</v>
      </c>
      <c r="I6727">
        <v>36260</v>
      </c>
      <c r="J6727" t="s">
        <v>86</v>
      </c>
      <c r="K6727">
        <v>-1.9493555196755661E-3</v>
      </c>
      <c r="L6727">
        <v>-0.19489999999999999</v>
      </c>
      <c r="M6727" t="s">
        <v>82</v>
      </c>
    </row>
    <row r="6728" spans="1:13">
      <c r="A6728" t="s">
        <v>3944</v>
      </c>
      <c r="B6728" t="s">
        <v>3945</v>
      </c>
      <c r="C6728" t="str">
        <f>TEXT(D6728, "mmm")</f>
        <v>May</v>
      </c>
      <c r="D6728" s="1">
        <v>45441</v>
      </c>
      <c r="E6728" t="s">
        <v>3998</v>
      </c>
      <c r="F6728" t="s">
        <v>128</v>
      </c>
      <c r="G6728">
        <v>40000</v>
      </c>
      <c r="H6728">
        <v>6.9</v>
      </c>
      <c r="I6728">
        <v>276000</v>
      </c>
      <c r="J6728" t="s">
        <v>81</v>
      </c>
      <c r="K6728">
        <v>0.1673820369999364</v>
      </c>
      <c r="L6728">
        <v>16.738199999999999</v>
      </c>
      <c r="M6728" t="s">
        <v>82</v>
      </c>
    </row>
    <row r="6729" spans="1:13">
      <c r="A6729" t="s">
        <v>1644</v>
      </c>
      <c r="B6729" t="s">
        <v>1645</v>
      </c>
      <c r="C6729" t="str">
        <f>TEXT(D6729, "mmm")</f>
        <v>May</v>
      </c>
      <c r="D6729" s="1">
        <v>45441</v>
      </c>
      <c r="E6729" t="s">
        <v>3816</v>
      </c>
      <c r="F6729" t="s">
        <v>222</v>
      </c>
      <c r="G6729">
        <v>2462</v>
      </c>
      <c r="H6729">
        <v>13.04</v>
      </c>
      <c r="I6729">
        <v>32104.48</v>
      </c>
      <c r="J6729" t="s">
        <v>81</v>
      </c>
      <c r="K6729">
        <v>-3.8342635279695609E-3</v>
      </c>
      <c r="L6729">
        <v>-0.38340000000000002</v>
      </c>
      <c r="M6729" t="s">
        <v>82</v>
      </c>
    </row>
    <row r="6730" spans="1:13">
      <c r="A6730" t="s">
        <v>498</v>
      </c>
      <c r="B6730" t="s">
        <v>499</v>
      </c>
      <c r="C6730" t="str">
        <f>TEXT(D6730, "mmm")</f>
        <v>May</v>
      </c>
      <c r="D6730" s="1">
        <v>45441</v>
      </c>
      <c r="E6730" t="s">
        <v>1308</v>
      </c>
      <c r="F6730" t="s">
        <v>1283</v>
      </c>
      <c r="G6730">
        <v>300</v>
      </c>
      <c r="H6730">
        <v>388.5</v>
      </c>
      <c r="I6730">
        <v>116550</v>
      </c>
      <c r="J6730" t="s">
        <v>81</v>
      </c>
      <c r="K6730">
        <v>0.35877881122695737</v>
      </c>
      <c r="L6730">
        <v>35.877899999999997</v>
      </c>
      <c r="M6730" t="s">
        <v>82</v>
      </c>
    </row>
    <row r="6731" spans="1:13">
      <c r="A6731" t="s">
        <v>3354</v>
      </c>
      <c r="B6731" t="s">
        <v>3355</v>
      </c>
      <c r="C6731" t="str">
        <f>TEXT(D6731, "mmm")</f>
        <v>May</v>
      </c>
      <c r="D6731" s="1">
        <v>45441</v>
      </c>
      <c r="E6731" t="s">
        <v>3356</v>
      </c>
      <c r="F6731" t="s">
        <v>80</v>
      </c>
      <c r="G6731">
        <v>40000</v>
      </c>
      <c r="H6731">
        <v>14.94</v>
      </c>
      <c r="I6731">
        <v>597600</v>
      </c>
      <c r="J6731" t="s">
        <v>86</v>
      </c>
      <c r="K6731">
        <v>0.2383177439197213</v>
      </c>
      <c r="L6731">
        <v>23.831800000000001</v>
      </c>
      <c r="M6731" t="s">
        <v>82</v>
      </c>
    </row>
    <row r="6732" spans="1:13">
      <c r="A6732" t="s">
        <v>356</v>
      </c>
      <c r="B6732" t="s">
        <v>357</v>
      </c>
      <c r="C6732" t="str">
        <f>TEXT(D6732, "mmm")</f>
        <v>May</v>
      </c>
      <c r="D6732" s="1">
        <v>45441</v>
      </c>
      <c r="E6732" t="s">
        <v>313</v>
      </c>
      <c r="F6732" t="s">
        <v>314</v>
      </c>
      <c r="G6732">
        <v>200000</v>
      </c>
      <c r="H6732">
        <v>11.48</v>
      </c>
      <c r="I6732">
        <v>2296000</v>
      </c>
      <c r="J6732" t="s">
        <v>81</v>
      </c>
      <c r="K6732">
        <v>-6.6725215625421552E-2</v>
      </c>
      <c r="L6732">
        <v>-6.6725000000000003</v>
      </c>
      <c r="M6732" t="s">
        <v>82</v>
      </c>
    </row>
    <row r="6733" spans="1:13">
      <c r="A6733" t="s">
        <v>4074</v>
      </c>
      <c r="B6733" t="s">
        <v>4075</v>
      </c>
      <c r="C6733" t="str">
        <f>TEXT(D6733, "mmm")</f>
        <v>May</v>
      </c>
      <c r="D6733" s="1">
        <v>45441</v>
      </c>
      <c r="E6733" t="s">
        <v>4076</v>
      </c>
      <c r="F6733" t="s">
        <v>80</v>
      </c>
      <c r="G6733">
        <v>5650</v>
      </c>
      <c r="H6733">
        <v>221</v>
      </c>
      <c r="I6733">
        <v>1248650</v>
      </c>
      <c r="J6733" t="s">
        <v>86</v>
      </c>
      <c r="K6733">
        <v>2.337784412967259E-2</v>
      </c>
      <c r="L6733">
        <v>2.3378000000000001</v>
      </c>
      <c r="M6733" t="s">
        <v>82</v>
      </c>
    </row>
    <row r="6734" spans="1:13">
      <c r="A6734" t="s">
        <v>1886</v>
      </c>
      <c r="B6734" t="s">
        <v>1887</v>
      </c>
      <c r="C6734" t="str">
        <f>TEXT(D6734, "mmm")</f>
        <v>May</v>
      </c>
      <c r="D6734" s="1">
        <v>45441</v>
      </c>
      <c r="E6734" t="s">
        <v>1857</v>
      </c>
      <c r="F6734" t="s">
        <v>251</v>
      </c>
      <c r="G6734">
        <v>40000</v>
      </c>
      <c r="H6734">
        <v>21.07</v>
      </c>
      <c r="I6734">
        <v>842800</v>
      </c>
      <c r="J6734" t="s">
        <v>81</v>
      </c>
      <c r="K6734">
        <v>0.28983457109590288</v>
      </c>
      <c r="L6734">
        <v>28.983499999999999</v>
      </c>
      <c r="M6734" t="s">
        <v>82</v>
      </c>
    </row>
    <row r="6735" spans="1:13">
      <c r="A6735" t="s">
        <v>1886</v>
      </c>
      <c r="B6735" t="s">
        <v>1887</v>
      </c>
      <c r="C6735" t="str">
        <f>TEXT(D6735, "mmm")</f>
        <v>May</v>
      </c>
      <c r="D6735" s="1">
        <v>45441</v>
      </c>
      <c r="E6735" t="s">
        <v>1858</v>
      </c>
      <c r="F6735" t="s">
        <v>251</v>
      </c>
      <c r="G6735">
        <v>40000</v>
      </c>
      <c r="H6735">
        <v>21.07</v>
      </c>
      <c r="I6735">
        <v>842800</v>
      </c>
      <c r="J6735" t="s">
        <v>81</v>
      </c>
      <c r="K6735">
        <v>0.28983457109590288</v>
      </c>
      <c r="L6735">
        <v>28.983499999999999</v>
      </c>
      <c r="M6735" t="s">
        <v>82</v>
      </c>
    </row>
    <row r="6736" spans="1:13">
      <c r="A6736" t="s">
        <v>1886</v>
      </c>
      <c r="B6736" t="s">
        <v>1887</v>
      </c>
      <c r="C6736" t="str">
        <f>TEXT(D6736, "mmm")</f>
        <v>May</v>
      </c>
      <c r="D6736" s="1">
        <v>45441</v>
      </c>
      <c r="E6736" t="s">
        <v>1867</v>
      </c>
      <c r="F6736" t="s">
        <v>80</v>
      </c>
      <c r="G6736">
        <v>40000</v>
      </c>
      <c r="H6736">
        <v>21.07</v>
      </c>
      <c r="I6736">
        <v>842800</v>
      </c>
      <c r="J6736" t="s">
        <v>81</v>
      </c>
      <c r="K6736">
        <v>0.28983457109590288</v>
      </c>
      <c r="L6736">
        <v>28.983499999999999</v>
      </c>
      <c r="M6736" t="s">
        <v>82</v>
      </c>
    </row>
    <row r="6737" spans="1:13">
      <c r="A6737" t="s">
        <v>1886</v>
      </c>
      <c r="B6737" t="s">
        <v>1887</v>
      </c>
      <c r="C6737" t="str">
        <f>TEXT(D6737, "mmm")</f>
        <v>May</v>
      </c>
      <c r="D6737" s="1">
        <v>45441</v>
      </c>
      <c r="E6737" t="s">
        <v>1866</v>
      </c>
      <c r="F6737" t="s">
        <v>251</v>
      </c>
      <c r="G6737">
        <v>40000</v>
      </c>
      <c r="H6737">
        <v>21.07</v>
      </c>
      <c r="I6737">
        <v>842800</v>
      </c>
      <c r="J6737" t="s">
        <v>81</v>
      </c>
      <c r="K6737">
        <v>0.28983457109590288</v>
      </c>
      <c r="L6737">
        <v>28.983499999999999</v>
      </c>
      <c r="M6737" t="s">
        <v>82</v>
      </c>
    </row>
    <row r="6738" spans="1:13">
      <c r="A6738" t="s">
        <v>1886</v>
      </c>
      <c r="B6738" t="s">
        <v>1887</v>
      </c>
      <c r="C6738" t="str">
        <f>TEXT(D6738, "mmm")</f>
        <v>May</v>
      </c>
      <c r="D6738" s="1">
        <v>45441</v>
      </c>
      <c r="E6738" t="s">
        <v>1865</v>
      </c>
      <c r="F6738" t="s">
        <v>251</v>
      </c>
      <c r="G6738">
        <v>40000</v>
      </c>
      <c r="H6738">
        <v>21.07</v>
      </c>
      <c r="I6738">
        <v>842800</v>
      </c>
      <c r="J6738" t="s">
        <v>81</v>
      </c>
      <c r="K6738">
        <v>0.28983457109590288</v>
      </c>
      <c r="L6738">
        <v>28.983499999999999</v>
      </c>
      <c r="M6738" t="s">
        <v>82</v>
      </c>
    </row>
    <row r="6739" spans="1:13">
      <c r="A6739" t="s">
        <v>129</v>
      </c>
      <c r="B6739" t="s">
        <v>130</v>
      </c>
      <c r="C6739" t="str">
        <f>TEXT(D6739, "mmm")</f>
        <v>May</v>
      </c>
      <c r="D6739" s="1">
        <v>45441</v>
      </c>
      <c r="E6739" t="s">
        <v>111</v>
      </c>
      <c r="F6739" t="s">
        <v>101</v>
      </c>
      <c r="G6739">
        <v>7000</v>
      </c>
      <c r="H6739">
        <v>6.35</v>
      </c>
      <c r="I6739">
        <v>44450</v>
      </c>
      <c r="J6739" t="s">
        <v>81</v>
      </c>
      <c r="K6739">
        <v>4.5741317803384307E-2</v>
      </c>
      <c r="L6739">
        <v>4.5740999999999996</v>
      </c>
      <c r="M6739" t="s">
        <v>82</v>
      </c>
    </row>
    <row r="6740" spans="1:13">
      <c r="A6740" t="s">
        <v>129</v>
      </c>
      <c r="B6740" t="s">
        <v>130</v>
      </c>
      <c r="C6740" t="str">
        <f>TEXT(D6740, "mmm")</f>
        <v>May</v>
      </c>
      <c r="D6740" s="1">
        <v>45441</v>
      </c>
      <c r="E6740" t="s">
        <v>109</v>
      </c>
      <c r="F6740" t="s">
        <v>101</v>
      </c>
      <c r="G6740">
        <v>7000</v>
      </c>
      <c r="H6740">
        <v>6.35</v>
      </c>
      <c r="I6740">
        <v>44450</v>
      </c>
      <c r="J6740" t="s">
        <v>81</v>
      </c>
      <c r="K6740">
        <v>4.5741317803384307E-2</v>
      </c>
      <c r="L6740">
        <v>4.5740999999999996</v>
      </c>
      <c r="M6740" t="s">
        <v>82</v>
      </c>
    </row>
    <row r="6741" spans="1:13">
      <c r="A6741" t="s">
        <v>129</v>
      </c>
      <c r="B6741" t="s">
        <v>130</v>
      </c>
      <c r="C6741" t="str">
        <f>TEXT(D6741, "mmm")</f>
        <v>May</v>
      </c>
      <c r="D6741" s="1">
        <v>45441</v>
      </c>
      <c r="E6741" t="s">
        <v>110</v>
      </c>
      <c r="F6741" t="s">
        <v>101</v>
      </c>
      <c r="G6741">
        <v>7000</v>
      </c>
      <c r="H6741">
        <v>6.35</v>
      </c>
      <c r="I6741">
        <v>44450</v>
      </c>
      <c r="J6741" t="s">
        <v>81</v>
      </c>
      <c r="K6741">
        <v>4.5741317803384307E-2</v>
      </c>
      <c r="L6741">
        <v>4.5740999999999996</v>
      </c>
      <c r="M6741" t="s">
        <v>82</v>
      </c>
    </row>
    <row r="6742" spans="1:13">
      <c r="A6742" t="s">
        <v>2989</v>
      </c>
      <c r="B6742" t="s">
        <v>2990</v>
      </c>
      <c r="C6742" t="str">
        <f>TEXT(D6742, "mmm")</f>
        <v>May</v>
      </c>
      <c r="D6742" s="1">
        <v>45441</v>
      </c>
      <c r="E6742" t="s">
        <v>4019</v>
      </c>
      <c r="F6742" t="s">
        <v>251</v>
      </c>
      <c r="G6742">
        <v>15223</v>
      </c>
      <c r="H6742">
        <v>3.4</v>
      </c>
      <c r="I6742">
        <v>51758.2</v>
      </c>
      <c r="J6742" t="s">
        <v>86</v>
      </c>
      <c r="K6742">
        <v>4.9418556699887713E-2</v>
      </c>
      <c r="L6742">
        <v>4.9419000000000004</v>
      </c>
      <c r="M6742" t="s">
        <v>82</v>
      </c>
    </row>
    <row r="6743" spans="1:13">
      <c r="A6743" t="s">
        <v>4077</v>
      </c>
      <c r="B6743" t="s">
        <v>4078</v>
      </c>
      <c r="C6743" t="str">
        <f>TEXT(D6743, "mmm")</f>
        <v>May</v>
      </c>
      <c r="D6743" s="1">
        <v>45441</v>
      </c>
      <c r="E6743" t="s">
        <v>4079</v>
      </c>
      <c r="F6743" t="s">
        <v>80</v>
      </c>
      <c r="G6743">
        <v>1000</v>
      </c>
      <c r="H6743">
        <v>49.65</v>
      </c>
      <c r="I6743">
        <v>49650</v>
      </c>
      <c r="J6743" t="s">
        <v>86</v>
      </c>
      <c r="K6743">
        <v>2.2882287774230958E-2</v>
      </c>
      <c r="L6743">
        <v>2.2881999999999998</v>
      </c>
      <c r="M6743" t="s">
        <v>82</v>
      </c>
    </row>
    <row r="6744" spans="1:13">
      <c r="A6744" t="s">
        <v>3813</v>
      </c>
      <c r="B6744" t="s">
        <v>3814</v>
      </c>
      <c r="C6744" t="str">
        <f>TEXT(D6744, "mmm")</f>
        <v>May</v>
      </c>
      <c r="D6744" s="1">
        <v>45441</v>
      </c>
      <c r="E6744" t="s">
        <v>4030</v>
      </c>
      <c r="F6744" t="s">
        <v>80</v>
      </c>
      <c r="G6744">
        <v>6791</v>
      </c>
      <c r="H6744">
        <v>6.6</v>
      </c>
      <c r="I6744">
        <v>44820.6</v>
      </c>
      <c r="J6744" t="s">
        <v>86</v>
      </c>
      <c r="K6744">
        <v>2.9051991958090499E-2</v>
      </c>
      <c r="L6744">
        <v>2.9051999999999998</v>
      </c>
      <c r="M6744" t="s">
        <v>82</v>
      </c>
    </row>
    <row r="6745" spans="1:13">
      <c r="A6745" t="s">
        <v>2889</v>
      </c>
      <c r="B6745" t="s">
        <v>2890</v>
      </c>
      <c r="C6745" t="str">
        <f>TEXT(D6745, "mmm")</f>
        <v>May</v>
      </c>
      <c r="D6745" s="1">
        <v>45441</v>
      </c>
      <c r="E6745" t="s">
        <v>2891</v>
      </c>
      <c r="F6745" t="s">
        <v>251</v>
      </c>
      <c r="G6745">
        <v>4400000</v>
      </c>
      <c r="H6745">
        <v>0.06</v>
      </c>
      <c r="I6745">
        <v>264000</v>
      </c>
      <c r="J6745" t="s">
        <v>86</v>
      </c>
      <c r="K6745">
        <v>0</v>
      </c>
      <c r="L6745">
        <v>0</v>
      </c>
      <c r="M6745" t="s">
        <v>82</v>
      </c>
    </row>
    <row r="6746" spans="1:13">
      <c r="A6746" t="s">
        <v>2889</v>
      </c>
      <c r="B6746" t="s">
        <v>2890</v>
      </c>
      <c r="C6746" t="str">
        <f>TEXT(D6746, "mmm")</f>
        <v>May</v>
      </c>
      <c r="D6746" s="1">
        <v>45441</v>
      </c>
      <c r="E6746" t="s">
        <v>2892</v>
      </c>
      <c r="F6746" t="s">
        <v>101</v>
      </c>
      <c r="G6746">
        <v>4400000</v>
      </c>
      <c r="H6746">
        <v>0.06</v>
      </c>
      <c r="I6746">
        <v>264000</v>
      </c>
      <c r="J6746" t="s">
        <v>86</v>
      </c>
      <c r="K6746">
        <v>0</v>
      </c>
      <c r="L6746">
        <v>0</v>
      </c>
      <c r="M6746" t="s">
        <v>82</v>
      </c>
    </row>
    <row r="6747" spans="1:13">
      <c r="A6747" t="s">
        <v>229</v>
      </c>
      <c r="B6747" t="s">
        <v>230</v>
      </c>
      <c r="C6747" t="str">
        <f>TEXT(D6747, "mmm")</f>
        <v>May</v>
      </c>
      <c r="D6747" s="1">
        <v>45441</v>
      </c>
      <c r="E6747" t="s">
        <v>2910</v>
      </c>
      <c r="F6747" t="s">
        <v>118</v>
      </c>
      <c r="G6747">
        <v>235</v>
      </c>
      <c r="H6747">
        <v>47.7</v>
      </c>
      <c r="I6747">
        <v>11209.5</v>
      </c>
      <c r="J6747" t="s">
        <v>81</v>
      </c>
      <c r="K6747">
        <v>3.3823662119068842E-2</v>
      </c>
      <c r="L6747">
        <v>3.3824000000000001</v>
      </c>
      <c r="M6747" t="s">
        <v>82</v>
      </c>
    </row>
    <row r="6748" spans="1:13">
      <c r="A6748" t="s">
        <v>3545</v>
      </c>
      <c r="B6748" t="s">
        <v>3546</v>
      </c>
      <c r="C6748" t="str">
        <f>TEXT(D6748, "mmm")</f>
        <v>May</v>
      </c>
      <c r="D6748" s="1">
        <v>45441</v>
      </c>
      <c r="E6748" t="s">
        <v>3633</v>
      </c>
      <c r="F6748" t="s">
        <v>80</v>
      </c>
      <c r="G6748">
        <v>53086</v>
      </c>
      <c r="H6748">
        <v>4.4800000000000004</v>
      </c>
      <c r="I6748">
        <v>237825.28</v>
      </c>
      <c r="J6748" t="s">
        <v>81</v>
      </c>
      <c r="K6748">
        <v>-9.0301047436311954E-2</v>
      </c>
      <c r="L6748">
        <v>-9.0300999999999991</v>
      </c>
      <c r="M6748" t="s">
        <v>82</v>
      </c>
    </row>
    <row r="6749" spans="1:13">
      <c r="A6749" t="s">
        <v>3016</v>
      </c>
      <c r="B6749" t="s">
        <v>3017</v>
      </c>
      <c r="C6749" t="str">
        <f>TEXT(D6749, "mmm")</f>
        <v>May</v>
      </c>
      <c r="D6749" s="1">
        <v>45441</v>
      </c>
      <c r="E6749" t="s">
        <v>3018</v>
      </c>
      <c r="F6749" t="s">
        <v>217</v>
      </c>
      <c r="G6749">
        <v>42098</v>
      </c>
      <c r="H6749">
        <v>1.35</v>
      </c>
      <c r="I6749">
        <v>56832.3</v>
      </c>
      <c r="J6749" t="s">
        <v>81</v>
      </c>
      <c r="K6749">
        <v>0.39385483554101608</v>
      </c>
      <c r="L6749">
        <v>39.3855</v>
      </c>
      <c r="M6749" t="s">
        <v>82</v>
      </c>
    </row>
    <row r="6750" spans="1:13">
      <c r="A6750" t="s">
        <v>4004</v>
      </c>
      <c r="B6750" t="s">
        <v>4005</v>
      </c>
      <c r="C6750" t="str">
        <f>TEXT(D6750, "mmm")</f>
        <v>May</v>
      </c>
      <c r="D6750" s="1">
        <v>45441</v>
      </c>
      <c r="E6750" t="s">
        <v>4006</v>
      </c>
      <c r="F6750" t="s">
        <v>217</v>
      </c>
      <c r="G6750">
        <v>177285</v>
      </c>
      <c r="H6750">
        <v>0.86</v>
      </c>
      <c r="I6750">
        <v>152465.1</v>
      </c>
      <c r="J6750" t="s">
        <v>86</v>
      </c>
      <c r="K6750">
        <v>0.22988511102015871</v>
      </c>
      <c r="L6750">
        <v>22.988499999999998</v>
      </c>
      <c r="M6750" t="s">
        <v>82</v>
      </c>
    </row>
    <row r="6751" spans="1:13">
      <c r="A6751" t="s">
        <v>98</v>
      </c>
      <c r="B6751" t="s">
        <v>99</v>
      </c>
      <c r="C6751" t="str">
        <f>TEXT(D6751, "mmm")</f>
        <v>May</v>
      </c>
      <c r="D6751" s="1">
        <v>45441</v>
      </c>
      <c r="E6751" t="s">
        <v>102</v>
      </c>
      <c r="F6751" t="s">
        <v>101</v>
      </c>
      <c r="G6751">
        <v>27832</v>
      </c>
      <c r="H6751">
        <v>12.67</v>
      </c>
      <c r="I6751">
        <v>352631.44</v>
      </c>
      <c r="J6751" t="s">
        <v>86</v>
      </c>
      <c r="K6751">
        <v>7.9240720354942784E-3</v>
      </c>
      <c r="L6751">
        <v>0.79239999999999999</v>
      </c>
      <c r="M6751" t="s">
        <v>82</v>
      </c>
    </row>
    <row r="6752" spans="1:13">
      <c r="A6752" t="s">
        <v>98</v>
      </c>
      <c r="B6752" t="s">
        <v>99</v>
      </c>
      <c r="C6752" t="str">
        <f>TEXT(D6752, "mmm")</f>
        <v>May</v>
      </c>
      <c r="D6752" s="1">
        <v>45441</v>
      </c>
      <c r="E6752" t="s">
        <v>100</v>
      </c>
      <c r="F6752" t="s">
        <v>101</v>
      </c>
      <c r="G6752">
        <v>27832</v>
      </c>
      <c r="H6752">
        <v>12.67</v>
      </c>
      <c r="I6752">
        <v>352631.44</v>
      </c>
      <c r="J6752" t="s">
        <v>86</v>
      </c>
      <c r="K6752">
        <v>7.9240720354942784E-3</v>
      </c>
      <c r="L6752">
        <v>0.79239999999999999</v>
      </c>
      <c r="M6752" t="s">
        <v>82</v>
      </c>
    </row>
    <row r="6753" spans="1:13">
      <c r="A6753" t="s">
        <v>3504</v>
      </c>
      <c r="B6753" t="s">
        <v>3505</v>
      </c>
      <c r="C6753" t="str">
        <f>TEXT(D6753, "mmm")</f>
        <v>May</v>
      </c>
      <c r="D6753" s="1">
        <v>45441</v>
      </c>
      <c r="E6753" t="s">
        <v>3526</v>
      </c>
      <c r="F6753" t="s">
        <v>80</v>
      </c>
      <c r="G6753">
        <v>25000</v>
      </c>
      <c r="H6753">
        <v>5.2</v>
      </c>
      <c r="I6753">
        <v>130000</v>
      </c>
      <c r="J6753" t="s">
        <v>81</v>
      </c>
      <c r="K6753">
        <v>0.14962119895099429</v>
      </c>
      <c r="L6753">
        <v>14.9621</v>
      </c>
      <c r="M6753" t="s">
        <v>82</v>
      </c>
    </row>
    <row r="6754" spans="1:13">
      <c r="A6754" t="s">
        <v>4080</v>
      </c>
      <c r="B6754" t="s">
        <v>4081</v>
      </c>
      <c r="C6754" t="str">
        <f>TEXT(D6754, "mmm")</f>
        <v>May</v>
      </c>
      <c r="D6754" s="1">
        <v>45441</v>
      </c>
      <c r="E6754" t="s">
        <v>4082</v>
      </c>
      <c r="F6754" t="s">
        <v>128</v>
      </c>
      <c r="G6754">
        <v>10000</v>
      </c>
      <c r="H6754">
        <v>24.81</v>
      </c>
      <c r="I6754">
        <v>248100</v>
      </c>
      <c r="J6754" t="s">
        <v>86</v>
      </c>
      <c r="K6754">
        <v>4.8563676114745657E-3</v>
      </c>
      <c r="L6754">
        <v>0.48559999999999998</v>
      </c>
      <c r="M6754" t="s">
        <v>82</v>
      </c>
    </row>
    <row r="6755" spans="1:13">
      <c r="A6755" t="s">
        <v>3598</v>
      </c>
      <c r="B6755" t="s">
        <v>3599</v>
      </c>
      <c r="C6755" t="str">
        <f>TEXT(D6755, "mmm")</f>
        <v>May</v>
      </c>
      <c r="D6755" s="1">
        <v>45441</v>
      </c>
      <c r="E6755" t="s">
        <v>3600</v>
      </c>
      <c r="F6755" t="s">
        <v>222</v>
      </c>
      <c r="G6755">
        <v>10000</v>
      </c>
      <c r="H6755">
        <v>46.14</v>
      </c>
      <c r="I6755">
        <v>461400</v>
      </c>
      <c r="J6755" t="s">
        <v>86</v>
      </c>
      <c r="K6755">
        <v>6.447394425125208E-2</v>
      </c>
      <c r="L6755">
        <v>6.4474</v>
      </c>
      <c r="M6755" t="s">
        <v>82</v>
      </c>
    </row>
    <row r="6756" spans="1:13">
      <c r="A6756" t="s">
        <v>871</v>
      </c>
      <c r="B6756" t="s">
        <v>872</v>
      </c>
      <c r="C6756" t="str">
        <f>TEXT(D6756, "mmm")</f>
        <v>May</v>
      </c>
      <c r="D6756" s="1">
        <v>45441</v>
      </c>
      <c r="E6756" t="s">
        <v>2126</v>
      </c>
      <c r="F6756" t="s">
        <v>80</v>
      </c>
      <c r="G6756">
        <v>2344</v>
      </c>
      <c r="H6756">
        <v>7.25</v>
      </c>
      <c r="I6756">
        <v>16994</v>
      </c>
      <c r="J6756" t="s">
        <v>81</v>
      </c>
      <c r="K6756">
        <v>5.517178047321547E-3</v>
      </c>
      <c r="L6756">
        <v>0.55169999999999997</v>
      </c>
      <c r="M6756" t="s">
        <v>82</v>
      </c>
    </row>
    <row r="6757" spans="1:13">
      <c r="A6757" t="s">
        <v>913</v>
      </c>
      <c r="B6757" t="s">
        <v>914</v>
      </c>
      <c r="C6757" t="str">
        <f>TEXT(D6757, "mmm")</f>
        <v>May</v>
      </c>
      <c r="D6757" s="1">
        <v>45441</v>
      </c>
      <c r="E6757" t="s">
        <v>915</v>
      </c>
      <c r="F6757" t="s">
        <v>217</v>
      </c>
      <c r="G6757">
        <v>14282</v>
      </c>
      <c r="H6757">
        <v>0.93</v>
      </c>
      <c r="I6757">
        <v>13282.26</v>
      </c>
      <c r="J6757" t="s">
        <v>81</v>
      </c>
      <c r="K6757">
        <v>0.22580642680347779</v>
      </c>
      <c r="L6757">
        <v>22.5806</v>
      </c>
      <c r="M6757" t="s">
        <v>82</v>
      </c>
    </row>
    <row r="6758" spans="1:13">
      <c r="A6758" t="s">
        <v>2816</v>
      </c>
      <c r="B6758" t="s">
        <v>2817</v>
      </c>
      <c r="C6758" t="str">
        <f>TEXT(D6758, "mmm")</f>
        <v>May</v>
      </c>
      <c r="D6758" s="1">
        <v>45441</v>
      </c>
      <c r="E6758" t="s">
        <v>2818</v>
      </c>
      <c r="F6758" t="s">
        <v>251</v>
      </c>
      <c r="G6758">
        <v>5000</v>
      </c>
      <c r="H6758">
        <v>2.2000000000000002</v>
      </c>
      <c r="I6758">
        <v>11000</v>
      </c>
      <c r="J6758" t="s">
        <v>81</v>
      </c>
      <c r="K6758">
        <v>-5.2863478856559842E-2</v>
      </c>
      <c r="L6758">
        <v>-5.2862999999999998</v>
      </c>
      <c r="M6758" t="s">
        <v>82</v>
      </c>
    </row>
    <row r="6759" spans="1:13">
      <c r="A6759" t="s">
        <v>2816</v>
      </c>
      <c r="B6759" t="s">
        <v>2817</v>
      </c>
      <c r="C6759" t="str">
        <f>TEXT(D6759, "mmm")</f>
        <v>May</v>
      </c>
      <c r="D6759" s="1">
        <v>45441</v>
      </c>
      <c r="E6759" t="s">
        <v>2819</v>
      </c>
      <c r="F6759" t="s">
        <v>217</v>
      </c>
      <c r="G6759">
        <v>5000</v>
      </c>
      <c r="H6759">
        <v>2.2000000000000002</v>
      </c>
      <c r="I6759">
        <v>11000</v>
      </c>
      <c r="J6759" t="s">
        <v>81</v>
      </c>
      <c r="K6759">
        <v>-5.2863478856559842E-2</v>
      </c>
      <c r="L6759">
        <v>-5.2862999999999998</v>
      </c>
      <c r="M6759" t="s">
        <v>82</v>
      </c>
    </row>
    <row r="6760" spans="1:13">
      <c r="A6760" t="s">
        <v>4083</v>
      </c>
      <c r="B6760" t="s">
        <v>4084</v>
      </c>
      <c r="C6760" t="str">
        <f>TEXT(D6760, "mmm")</f>
        <v>May</v>
      </c>
      <c r="D6760" s="1">
        <v>45441</v>
      </c>
      <c r="E6760" t="s">
        <v>4085</v>
      </c>
      <c r="F6760" t="s">
        <v>80</v>
      </c>
      <c r="G6760">
        <v>10000</v>
      </c>
      <c r="H6760">
        <v>6.6</v>
      </c>
      <c r="I6760">
        <v>66000</v>
      </c>
      <c r="J6760" t="s">
        <v>86</v>
      </c>
      <c r="K6760">
        <v>7.8907430786979482E-2</v>
      </c>
      <c r="L6760">
        <v>7.8906999999999998</v>
      </c>
      <c r="M6760" t="s">
        <v>82</v>
      </c>
    </row>
    <row r="6761" spans="1:13">
      <c r="A6761" t="s">
        <v>2982</v>
      </c>
      <c r="B6761" t="s">
        <v>2983</v>
      </c>
      <c r="C6761" t="str">
        <f>TEXT(D6761, "mmm")</f>
        <v>May</v>
      </c>
      <c r="D6761" s="1">
        <v>45441</v>
      </c>
      <c r="E6761" t="s">
        <v>4086</v>
      </c>
      <c r="F6761" t="s">
        <v>118</v>
      </c>
      <c r="G6761">
        <v>1000</v>
      </c>
      <c r="H6761">
        <v>49.74</v>
      </c>
      <c r="I6761">
        <v>49740</v>
      </c>
      <c r="J6761" t="s">
        <v>81</v>
      </c>
      <c r="K6761">
        <v>4.4100137848772203E-2</v>
      </c>
      <c r="L6761">
        <v>4.41</v>
      </c>
      <c r="M6761" t="s">
        <v>82</v>
      </c>
    </row>
    <row r="6762" spans="1:13">
      <c r="A6762" t="s">
        <v>3110</v>
      </c>
      <c r="B6762" t="s">
        <v>3111</v>
      </c>
      <c r="C6762" t="str">
        <f>TEXT(D6762, "mmm")</f>
        <v>May</v>
      </c>
      <c r="D6762" s="1">
        <v>45441</v>
      </c>
      <c r="E6762" t="s">
        <v>3120</v>
      </c>
      <c r="F6762" t="s">
        <v>101</v>
      </c>
      <c r="G6762">
        <v>559783</v>
      </c>
      <c r="H6762">
        <v>9.32</v>
      </c>
      <c r="I6762">
        <v>5217177.5600000015</v>
      </c>
      <c r="J6762" t="s">
        <v>86</v>
      </c>
      <c r="K6762">
        <v>-5.2462501403963802E-2</v>
      </c>
      <c r="L6762">
        <v>-5.2462999999999997</v>
      </c>
      <c r="M6762" t="s">
        <v>82</v>
      </c>
    </row>
    <row r="6763" spans="1:13">
      <c r="A6763" t="s">
        <v>3110</v>
      </c>
      <c r="B6763" t="s">
        <v>3111</v>
      </c>
      <c r="C6763" t="str">
        <f>TEXT(D6763, "mmm")</f>
        <v>May</v>
      </c>
      <c r="D6763" s="1">
        <v>45441</v>
      </c>
      <c r="E6763" t="s">
        <v>3119</v>
      </c>
      <c r="F6763" t="s">
        <v>101</v>
      </c>
      <c r="G6763">
        <v>559783</v>
      </c>
      <c r="H6763">
        <v>9.32</v>
      </c>
      <c r="I6763">
        <v>5217177.5600000015</v>
      </c>
      <c r="J6763" t="s">
        <v>86</v>
      </c>
      <c r="K6763">
        <v>-5.2462501403963802E-2</v>
      </c>
      <c r="L6763">
        <v>-5.2462999999999997</v>
      </c>
      <c r="M6763" t="s">
        <v>82</v>
      </c>
    </row>
    <row r="6764" spans="1:13">
      <c r="A6764" t="s">
        <v>3110</v>
      </c>
      <c r="B6764" t="s">
        <v>3111</v>
      </c>
      <c r="C6764" t="str">
        <f>TEXT(D6764, "mmm")</f>
        <v>May</v>
      </c>
      <c r="D6764" s="1">
        <v>45441</v>
      </c>
      <c r="E6764" t="s">
        <v>3118</v>
      </c>
      <c r="F6764" t="s">
        <v>101</v>
      </c>
      <c r="G6764">
        <v>559783</v>
      </c>
      <c r="H6764">
        <v>9.32</v>
      </c>
      <c r="I6764">
        <v>5217177.5600000015</v>
      </c>
      <c r="J6764" t="s">
        <v>86</v>
      </c>
      <c r="K6764">
        <v>-5.2462501403963802E-2</v>
      </c>
      <c r="L6764">
        <v>-5.2462999999999997</v>
      </c>
      <c r="M6764" t="s">
        <v>82</v>
      </c>
    </row>
    <row r="6765" spans="1:13">
      <c r="A6765" t="s">
        <v>2065</v>
      </c>
      <c r="B6765" t="s">
        <v>2066</v>
      </c>
      <c r="C6765" t="str">
        <f>TEXT(D6765, "mmm")</f>
        <v>May</v>
      </c>
      <c r="D6765" s="1">
        <v>45441</v>
      </c>
      <c r="E6765" t="s">
        <v>4047</v>
      </c>
      <c r="F6765" t="s">
        <v>80</v>
      </c>
      <c r="G6765">
        <v>722</v>
      </c>
      <c r="H6765">
        <v>24.62</v>
      </c>
      <c r="I6765">
        <v>17775.64</v>
      </c>
      <c r="J6765" t="s">
        <v>81</v>
      </c>
      <c r="K6765">
        <v>0</v>
      </c>
      <c r="L6765">
        <v>0</v>
      </c>
      <c r="M6765" t="s">
        <v>82</v>
      </c>
    </row>
    <row r="6766" spans="1:13">
      <c r="A6766" t="s">
        <v>2065</v>
      </c>
      <c r="B6766" t="s">
        <v>2066</v>
      </c>
      <c r="C6766" t="str">
        <f>TEXT(D6766, "mmm")</f>
        <v>May</v>
      </c>
      <c r="D6766" s="1">
        <v>45441</v>
      </c>
      <c r="E6766" t="s">
        <v>4047</v>
      </c>
      <c r="F6766" t="s">
        <v>80</v>
      </c>
      <c r="G6766">
        <v>1086</v>
      </c>
      <c r="H6766">
        <v>24.62</v>
      </c>
      <c r="I6766">
        <v>26737.32</v>
      </c>
      <c r="J6766" t="s">
        <v>81</v>
      </c>
      <c r="K6766">
        <v>0</v>
      </c>
      <c r="L6766">
        <v>0</v>
      </c>
      <c r="M6766" t="s">
        <v>82</v>
      </c>
    </row>
    <row r="6767" spans="1:13">
      <c r="A6767" t="s">
        <v>2065</v>
      </c>
      <c r="B6767" t="s">
        <v>2066</v>
      </c>
      <c r="C6767" t="str">
        <f>TEXT(D6767, "mmm")</f>
        <v>May</v>
      </c>
      <c r="D6767" s="1">
        <v>45441</v>
      </c>
      <c r="E6767" t="s">
        <v>4047</v>
      </c>
      <c r="F6767" t="s">
        <v>80</v>
      </c>
      <c r="G6767">
        <v>1167</v>
      </c>
      <c r="H6767">
        <v>24.62</v>
      </c>
      <c r="I6767">
        <v>28731.54</v>
      </c>
      <c r="J6767" t="s">
        <v>81</v>
      </c>
      <c r="K6767">
        <v>0</v>
      </c>
      <c r="L6767">
        <v>0</v>
      </c>
      <c r="M6767" t="s">
        <v>82</v>
      </c>
    </row>
    <row r="6768" spans="1:13">
      <c r="A6768" t="s">
        <v>2065</v>
      </c>
      <c r="B6768" t="s">
        <v>2066</v>
      </c>
      <c r="C6768" t="str">
        <f>TEXT(D6768, "mmm")</f>
        <v>May</v>
      </c>
      <c r="D6768" s="1">
        <v>45441</v>
      </c>
      <c r="E6768" t="s">
        <v>4047</v>
      </c>
      <c r="F6768" t="s">
        <v>80</v>
      </c>
      <c r="G6768">
        <v>592</v>
      </c>
      <c r="H6768">
        <v>24.62</v>
      </c>
      <c r="I6768">
        <v>14575.04</v>
      </c>
      <c r="J6768" t="s">
        <v>81</v>
      </c>
      <c r="K6768">
        <v>0</v>
      </c>
      <c r="L6768">
        <v>0</v>
      </c>
      <c r="M6768" t="s">
        <v>82</v>
      </c>
    </row>
    <row r="6769" spans="1:13">
      <c r="A6769" t="s">
        <v>4048</v>
      </c>
      <c r="B6769" t="s">
        <v>4049</v>
      </c>
      <c r="C6769" t="str">
        <f>TEXT(D6769, "mmm")</f>
        <v>May</v>
      </c>
      <c r="D6769" s="1">
        <v>45441</v>
      </c>
      <c r="E6769" t="s">
        <v>4050</v>
      </c>
      <c r="F6769" t="s">
        <v>80</v>
      </c>
      <c r="G6769">
        <v>50000</v>
      </c>
      <c r="H6769">
        <v>1.58</v>
      </c>
      <c r="I6769">
        <v>79000</v>
      </c>
      <c r="J6769" t="s">
        <v>86</v>
      </c>
      <c r="K6769">
        <v>0.17088605923599981</v>
      </c>
      <c r="L6769">
        <v>17.0886</v>
      </c>
      <c r="M6769" t="s">
        <v>82</v>
      </c>
    </row>
    <row r="6770" spans="1:13">
      <c r="A6770" t="s">
        <v>488</v>
      </c>
      <c r="B6770" t="s">
        <v>489</v>
      </c>
      <c r="C6770" t="str">
        <f>TEXT(D6770, "mmm")</f>
        <v>May</v>
      </c>
      <c r="D6770" s="1">
        <v>45441</v>
      </c>
      <c r="E6770" t="s">
        <v>494</v>
      </c>
      <c r="F6770" t="s">
        <v>80</v>
      </c>
      <c r="G6770">
        <v>11375</v>
      </c>
      <c r="H6770">
        <v>1.32</v>
      </c>
      <c r="I6770">
        <v>15015</v>
      </c>
      <c r="J6770" t="s">
        <v>81</v>
      </c>
      <c r="K6770">
        <v>-1.4814800686306469E-2</v>
      </c>
      <c r="L6770">
        <v>-1.4815</v>
      </c>
      <c r="M6770" t="s">
        <v>82</v>
      </c>
    </row>
    <row r="6771" spans="1:13">
      <c r="A6771" t="s">
        <v>488</v>
      </c>
      <c r="B6771" t="s">
        <v>489</v>
      </c>
      <c r="C6771" t="str">
        <f>TEXT(D6771, "mmm")</f>
        <v>May</v>
      </c>
      <c r="D6771" s="1">
        <v>45441</v>
      </c>
      <c r="E6771" t="s">
        <v>494</v>
      </c>
      <c r="F6771" t="s">
        <v>80</v>
      </c>
      <c r="G6771">
        <v>18656</v>
      </c>
      <c r="H6771">
        <v>1.34</v>
      </c>
      <c r="I6771">
        <v>24999.040000000001</v>
      </c>
      <c r="J6771" t="s">
        <v>81</v>
      </c>
      <c r="K6771">
        <v>-1.4814800686306469E-2</v>
      </c>
      <c r="L6771">
        <v>-1.4815</v>
      </c>
      <c r="M6771" t="s">
        <v>82</v>
      </c>
    </row>
    <row r="6772" spans="1:13">
      <c r="A6772" t="s">
        <v>3774</v>
      </c>
      <c r="B6772" t="s">
        <v>3775</v>
      </c>
      <c r="C6772" t="str">
        <f>TEXT(D6772, "mmm")</f>
        <v>May</v>
      </c>
      <c r="D6772" s="1">
        <v>45441</v>
      </c>
      <c r="E6772" t="s">
        <v>3776</v>
      </c>
      <c r="F6772" t="s">
        <v>251</v>
      </c>
      <c r="G6772">
        <v>18226</v>
      </c>
      <c r="H6772">
        <v>1.1399999999999999</v>
      </c>
      <c r="I6772">
        <v>20777.64</v>
      </c>
      <c r="J6772" t="s">
        <v>81</v>
      </c>
      <c r="K6772">
        <v>6.5789516337581011E-2</v>
      </c>
      <c r="L6772">
        <v>6.5789999999999997</v>
      </c>
      <c r="M6772" t="s">
        <v>82</v>
      </c>
    </row>
    <row r="6773" spans="1:13">
      <c r="A6773" t="s">
        <v>4087</v>
      </c>
      <c r="B6773" t="s">
        <v>4088</v>
      </c>
      <c r="C6773" t="str">
        <f>TEXT(D6773, "mmm")</f>
        <v>May</v>
      </c>
      <c r="D6773" s="1">
        <v>45441</v>
      </c>
      <c r="E6773" t="s">
        <v>4089</v>
      </c>
      <c r="F6773" t="s">
        <v>80</v>
      </c>
      <c r="G6773">
        <v>1500</v>
      </c>
      <c r="H6773">
        <v>17</v>
      </c>
      <c r="I6773">
        <v>25500</v>
      </c>
      <c r="J6773" t="s">
        <v>86</v>
      </c>
      <c r="K6773">
        <v>5.9347040124257946E-3</v>
      </c>
      <c r="L6773">
        <v>0.59350000000000003</v>
      </c>
      <c r="M6773" t="s">
        <v>82</v>
      </c>
    </row>
    <row r="6774" spans="1:13">
      <c r="A6774" t="s">
        <v>4090</v>
      </c>
      <c r="B6774" t="s">
        <v>4091</v>
      </c>
      <c r="C6774" t="str">
        <f>TEXT(D6774, "mmm")</f>
        <v>May</v>
      </c>
      <c r="D6774" s="1">
        <v>45441</v>
      </c>
      <c r="E6774" t="s">
        <v>4092</v>
      </c>
      <c r="F6774" t="s">
        <v>80</v>
      </c>
      <c r="G6774">
        <v>750000</v>
      </c>
      <c r="H6774">
        <v>3.14</v>
      </c>
      <c r="I6774">
        <v>2355000</v>
      </c>
      <c r="J6774" t="s">
        <v>86</v>
      </c>
      <c r="K6774">
        <v>0.1437699018568617</v>
      </c>
      <c r="L6774">
        <v>14.377000000000001</v>
      </c>
      <c r="M6774" t="s">
        <v>82</v>
      </c>
    </row>
    <row r="6775" spans="1:13">
      <c r="A6775" t="s">
        <v>4074</v>
      </c>
      <c r="B6775" t="s">
        <v>4075</v>
      </c>
      <c r="C6775" t="str">
        <f>TEXT(D6775, "mmm")</f>
        <v>May</v>
      </c>
      <c r="D6775" s="1">
        <v>45441</v>
      </c>
      <c r="E6775" t="s">
        <v>4093</v>
      </c>
      <c r="F6775" t="s">
        <v>80</v>
      </c>
      <c r="G6775">
        <v>1000</v>
      </c>
      <c r="H6775">
        <v>221</v>
      </c>
      <c r="I6775">
        <v>221000</v>
      </c>
      <c r="J6775" t="s">
        <v>81</v>
      </c>
      <c r="K6775">
        <v>2.337784412967259E-2</v>
      </c>
      <c r="L6775">
        <v>2.3378000000000001</v>
      </c>
      <c r="M6775" t="s">
        <v>82</v>
      </c>
    </row>
    <row r="6776" spans="1:13">
      <c r="A6776" t="s">
        <v>1193</v>
      </c>
      <c r="B6776" t="s">
        <v>1194</v>
      </c>
      <c r="C6776" t="str">
        <f>TEXT(D6776, "mmm")</f>
        <v>May</v>
      </c>
      <c r="D6776" s="1">
        <v>45441</v>
      </c>
      <c r="E6776" t="s">
        <v>3197</v>
      </c>
      <c r="F6776" t="s">
        <v>80</v>
      </c>
      <c r="G6776">
        <v>1600</v>
      </c>
      <c r="H6776">
        <v>11.96</v>
      </c>
      <c r="I6776">
        <v>19136</v>
      </c>
      <c r="J6776" t="s">
        <v>81</v>
      </c>
      <c r="K6776">
        <v>2.8764790667773928E-2</v>
      </c>
      <c r="L6776">
        <v>2.8765000000000001</v>
      </c>
      <c r="M6776" t="s">
        <v>82</v>
      </c>
    </row>
    <row r="6777" spans="1:13">
      <c r="A6777" t="s">
        <v>2005</v>
      </c>
      <c r="B6777" t="s">
        <v>2006</v>
      </c>
      <c r="C6777" t="str">
        <f>TEXT(D6777, "mmm")</f>
        <v>May</v>
      </c>
      <c r="D6777" s="1">
        <v>45441</v>
      </c>
      <c r="E6777" t="s">
        <v>2007</v>
      </c>
      <c r="F6777" t="s">
        <v>80</v>
      </c>
      <c r="G6777">
        <v>10000</v>
      </c>
      <c r="H6777">
        <v>31.96</v>
      </c>
      <c r="I6777">
        <v>319600</v>
      </c>
      <c r="J6777" t="s">
        <v>81</v>
      </c>
      <c r="K6777">
        <v>0.187558273502509</v>
      </c>
      <c r="L6777">
        <v>18.755800000000001</v>
      </c>
      <c r="M6777" t="s">
        <v>82</v>
      </c>
    </row>
    <row r="6778" spans="1:13">
      <c r="A6778" t="s">
        <v>4055</v>
      </c>
      <c r="B6778" t="s">
        <v>4056</v>
      </c>
      <c r="C6778" t="str">
        <f>TEXT(D6778, "mmm")</f>
        <v>May</v>
      </c>
      <c r="D6778" s="1">
        <v>45441</v>
      </c>
      <c r="E6778" t="s">
        <v>4057</v>
      </c>
      <c r="F6778" t="s">
        <v>128</v>
      </c>
      <c r="G6778">
        <v>36639</v>
      </c>
      <c r="H6778">
        <v>1.77</v>
      </c>
      <c r="I6778">
        <v>64851.03</v>
      </c>
      <c r="J6778" t="s">
        <v>81</v>
      </c>
      <c r="K6778">
        <v>0.14285714285714279</v>
      </c>
      <c r="L6778">
        <v>14.2857</v>
      </c>
      <c r="M6778" t="s">
        <v>82</v>
      </c>
    </row>
    <row r="6779" spans="1:13">
      <c r="A6779" t="s">
        <v>3022</v>
      </c>
      <c r="B6779" t="s">
        <v>3023</v>
      </c>
      <c r="C6779" t="str">
        <f>TEXT(D6779, "mmm")</f>
        <v>May</v>
      </c>
      <c r="D6779" s="1">
        <v>45441</v>
      </c>
      <c r="E6779" t="s">
        <v>3024</v>
      </c>
      <c r="F6779" t="s">
        <v>80</v>
      </c>
      <c r="G6779">
        <v>2500</v>
      </c>
      <c r="H6779">
        <v>7.7</v>
      </c>
      <c r="I6779">
        <v>19250</v>
      </c>
      <c r="J6779" t="s">
        <v>81</v>
      </c>
      <c r="K6779">
        <v>-2.8350549038644649E-2</v>
      </c>
      <c r="L6779">
        <v>-2.8351000000000002</v>
      </c>
      <c r="M6779" t="s">
        <v>82</v>
      </c>
    </row>
    <row r="6780" spans="1:13">
      <c r="A6780" t="s">
        <v>2749</v>
      </c>
      <c r="B6780" t="s">
        <v>2750</v>
      </c>
      <c r="C6780" t="str">
        <f>TEXT(D6780, "mmm")</f>
        <v>May</v>
      </c>
      <c r="D6780" s="1">
        <v>45441</v>
      </c>
      <c r="E6780" t="s">
        <v>4094</v>
      </c>
      <c r="F6780" t="s">
        <v>118</v>
      </c>
      <c r="G6780">
        <v>73672.399999999994</v>
      </c>
      <c r="H6780">
        <v>10.18</v>
      </c>
      <c r="I6780">
        <v>749985.03199999989</v>
      </c>
      <c r="J6780" t="s">
        <v>81</v>
      </c>
      <c r="K6780">
        <v>3.9291791650035712E-3</v>
      </c>
      <c r="L6780">
        <v>0.39290000000000003</v>
      </c>
      <c r="M6780" t="s">
        <v>82</v>
      </c>
    </row>
    <row r="6781" spans="1:13">
      <c r="A6781" t="s">
        <v>968</v>
      </c>
      <c r="B6781" t="s">
        <v>969</v>
      </c>
      <c r="C6781" t="str">
        <f>TEXT(D6781, "mmm")</f>
        <v>May</v>
      </c>
      <c r="D6781" s="1">
        <v>45441</v>
      </c>
      <c r="E6781" t="s">
        <v>3245</v>
      </c>
      <c r="F6781" t="s">
        <v>80</v>
      </c>
      <c r="G6781">
        <v>5000</v>
      </c>
      <c r="H6781">
        <v>9.9</v>
      </c>
      <c r="I6781">
        <v>49500</v>
      </c>
      <c r="J6781" t="s">
        <v>86</v>
      </c>
      <c r="K6781">
        <v>5.0554763824122162E-3</v>
      </c>
      <c r="L6781">
        <v>0.50549999999999995</v>
      </c>
      <c r="M6781" t="s">
        <v>82</v>
      </c>
    </row>
    <row r="6782" spans="1:13">
      <c r="A6782" t="s">
        <v>3857</v>
      </c>
      <c r="B6782" t="s">
        <v>3858</v>
      </c>
      <c r="C6782" t="str">
        <f>TEXT(D6782, "mmm")</f>
        <v>May</v>
      </c>
      <c r="D6782" s="1">
        <v>45441</v>
      </c>
      <c r="E6782" t="s">
        <v>3065</v>
      </c>
      <c r="F6782" t="s">
        <v>80</v>
      </c>
      <c r="G6782">
        <v>1173</v>
      </c>
      <c r="H6782">
        <v>9.5</v>
      </c>
      <c r="I6782">
        <v>11143.5</v>
      </c>
      <c r="J6782" t="s">
        <v>81</v>
      </c>
      <c r="K6782">
        <v>5.7894756919459223E-2</v>
      </c>
      <c r="L6782">
        <v>5.7895000000000003</v>
      </c>
      <c r="M6782" t="s">
        <v>82</v>
      </c>
    </row>
    <row r="6783" spans="1:13">
      <c r="A6783" t="s">
        <v>865</v>
      </c>
      <c r="B6783" t="s">
        <v>866</v>
      </c>
      <c r="C6783" t="str">
        <f>TEXT(D6783, "mmm")</f>
        <v>May</v>
      </c>
      <c r="D6783" s="1">
        <v>45441</v>
      </c>
      <c r="E6783" t="s">
        <v>867</v>
      </c>
      <c r="F6783" t="s">
        <v>118</v>
      </c>
      <c r="G6783">
        <v>1000</v>
      </c>
      <c r="H6783">
        <v>13.83</v>
      </c>
      <c r="I6783">
        <v>13830</v>
      </c>
      <c r="J6783" t="s">
        <v>81</v>
      </c>
      <c r="K6783">
        <v>1.8783871771721691E-2</v>
      </c>
      <c r="L6783">
        <v>1.8784000000000001</v>
      </c>
      <c r="M6783" t="s">
        <v>82</v>
      </c>
    </row>
    <row r="6784" spans="1:13">
      <c r="A6784" t="s">
        <v>1430</v>
      </c>
      <c r="B6784" t="s">
        <v>1431</v>
      </c>
      <c r="C6784" t="str">
        <f>TEXT(D6784, "mmm")</f>
        <v>May</v>
      </c>
      <c r="D6784" s="1">
        <v>45441</v>
      </c>
      <c r="E6784" t="s">
        <v>4095</v>
      </c>
      <c r="F6784" t="s">
        <v>118</v>
      </c>
      <c r="G6784">
        <v>5800</v>
      </c>
      <c r="H6784">
        <v>4.3099999999999996</v>
      </c>
      <c r="I6784">
        <v>24998</v>
      </c>
      <c r="J6784" t="s">
        <v>81</v>
      </c>
      <c r="K6784">
        <v>7.6062494207711939E-2</v>
      </c>
      <c r="L6784">
        <v>7.6062000000000003</v>
      </c>
      <c r="M6784" t="s">
        <v>82</v>
      </c>
    </row>
    <row r="6785" spans="1:13">
      <c r="A6785" t="s">
        <v>4041</v>
      </c>
      <c r="B6785" t="s">
        <v>4042</v>
      </c>
      <c r="C6785" t="str">
        <f>TEXT(D6785, "mmm")</f>
        <v>May</v>
      </c>
      <c r="D6785" s="1">
        <v>45441</v>
      </c>
      <c r="E6785" t="s">
        <v>4096</v>
      </c>
      <c r="F6785" t="s">
        <v>251</v>
      </c>
      <c r="G6785">
        <v>2500</v>
      </c>
      <c r="H6785">
        <v>5.07</v>
      </c>
      <c r="I6785">
        <v>12675</v>
      </c>
      <c r="J6785" t="s">
        <v>81</v>
      </c>
      <c r="K6785">
        <v>-1.7646995575231531E-2</v>
      </c>
      <c r="L6785">
        <v>-1.7646999999999999</v>
      </c>
      <c r="M6785" t="s">
        <v>82</v>
      </c>
    </row>
    <row r="6786" spans="1:13">
      <c r="A6786" t="s">
        <v>2248</v>
      </c>
      <c r="B6786" t="s">
        <v>2249</v>
      </c>
      <c r="C6786" t="str">
        <f>TEXT(D6786, "mmm")</f>
        <v>May</v>
      </c>
      <c r="D6786" s="1">
        <v>45441</v>
      </c>
      <c r="E6786" t="s">
        <v>4097</v>
      </c>
      <c r="F6786" t="s">
        <v>80</v>
      </c>
      <c r="G6786">
        <v>1100</v>
      </c>
      <c r="H6786">
        <v>9.82</v>
      </c>
      <c r="I6786">
        <v>10802</v>
      </c>
      <c r="J6786" t="s">
        <v>86</v>
      </c>
      <c r="K6786">
        <v>-1.941750769009187E-2</v>
      </c>
      <c r="L6786">
        <v>-1.9418</v>
      </c>
      <c r="M6786" t="s">
        <v>82</v>
      </c>
    </row>
    <row r="6787" spans="1:13">
      <c r="A6787" t="s">
        <v>4074</v>
      </c>
      <c r="B6787" t="s">
        <v>4075</v>
      </c>
      <c r="C6787" t="str">
        <f>TEXT(D6787, "mmm")</f>
        <v>May</v>
      </c>
      <c r="D6787" s="1">
        <v>45441</v>
      </c>
      <c r="E6787" t="s">
        <v>4098</v>
      </c>
      <c r="F6787" t="s">
        <v>80</v>
      </c>
      <c r="G6787">
        <v>680</v>
      </c>
      <c r="H6787">
        <v>219.77</v>
      </c>
      <c r="I6787">
        <v>149443.6</v>
      </c>
      <c r="J6787" t="s">
        <v>81</v>
      </c>
      <c r="K6787">
        <v>2.337784412967259E-2</v>
      </c>
      <c r="L6787">
        <v>2.3378000000000001</v>
      </c>
      <c r="M6787" t="s">
        <v>82</v>
      </c>
    </row>
    <row r="6788" spans="1:13">
      <c r="A6788" t="s">
        <v>2897</v>
      </c>
      <c r="B6788" t="s">
        <v>2898</v>
      </c>
      <c r="C6788" t="str">
        <f>TEXT(D6788, "mmm")</f>
        <v>May</v>
      </c>
      <c r="D6788" s="1">
        <v>45441</v>
      </c>
      <c r="E6788" t="s">
        <v>2899</v>
      </c>
      <c r="F6788" t="s">
        <v>217</v>
      </c>
      <c r="G6788">
        <v>1293</v>
      </c>
      <c r="H6788">
        <v>13.22</v>
      </c>
      <c r="I6788">
        <v>17093.46</v>
      </c>
      <c r="J6788" t="s">
        <v>81</v>
      </c>
      <c r="K6788">
        <v>-8.3460633578316124E-3</v>
      </c>
      <c r="L6788">
        <v>-0.83460000000000001</v>
      </c>
      <c r="M6788" t="s">
        <v>82</v>
      </c>
    </row>
    <row r="6789" spans="1:13">
      <c r="A6789" t="s">
        <v>123</v>
      </c>
      <c r="B6789" t="s">
        <v>124</v>
      </c>
      <c r="C6789" t="str">
        <f>TEXT(D6789, "mmm")</f>
        <v>May</v>
      </c>
      <c r="D6789" s="1">
        <v>45441</v>
      </c>
      <c r="E6789" t="s">
        <v>100</v>
      </c>
      <c r="F6789" t="s">
        <v>101</v>
      </c>
      <c r="G6789">
        <v>38033</v>
      </c>
      <c r="H6789">
        <v>13.09</v>
      </c>
      <c r="I6789">
        <v>497851.97</v>
      </c>
      <c r="J6789" t="s">
        <v>86</v>
      </c>
      <c r="K6789">
        <v>6.4367784202688183E-2</v>
      </c>
      <c r="L6789">
        <v>6.4367999999999999</v>
      </c>
      <c r="M6789" t="s">
        <v>82</v>
      </c>
    </row>
    <row r="6790" spans="1:13">
      <c r="A6790" t="s">
        <v>123</v>
      </c>
      <c r="B6790" t="s">
        <v>124</v>
      </c>
      <c r="C6790" t="str">
        <f>TEXT(D6790, "mmm")</f>
        <v>May</v>
      </c>
      <c r="D6790" s="1">
        <v>45441</v>
      </c>
      <c r="E6790" t="s">
        <v>102</v>
      </c>
      <c r="F6790" t="s">
        <v>101</v>
      </c>
      <c r="G6790">
        <v>38033</v>
      </c>
      <c r="H6790">
        <v>13.09</v>
      </c>
      <c r="I6790">
        <v>497851.97</v>
      </c>
      <c r="J6790" t="s">
        <v>86</v>
      </c>
      <c r="K6790">
        <v>6.4367784202688183E-2</v>
      </c>
      <c r="L6790">
        <v>6.4367999999999999</v>
      </c>
      <c r="M6790" t="s">
        <v>82</v>
      </c>
    </row>
    <row r="6791" spans="1:13">
      <c r="A6791" t="s">
        <v>2290</v>
      </c>
      <c r="B6791" t="s">
        <v>2291</v>
      </c>
      <c r="C6791" t="str">
        <f>TEXT(D6791, "mmm")</f>
        <v>May</v>
      </c>
      <c r="D6791" s="1">
        <v>45441</v>
      </c>
      <c r="E6791" t="s">
        <v>2292</v>
      </c>
      <c r="F6791" t="s">
        <v>80</v>
      </c>
      <c r="G6791">
        <v>50000</v>
      </c>
      <c r="H6791">
        <v>3.5</v>
      </c>
      <c r="I6791">
        <v>175000</v>
      </c>
      <c r="J6791" t="s">
        <v>86</v>
      </c>
      <c r="K6791">
        <v>3.4383921269676598E-2</v>
      </c>
      <c r="L6791">
        <v>3.4384000000000001</v>
      </c>
      <c r="M6791" t="s">
        <v>82</v>
      </c>
    </row>
    <row r="6792" spans="1:13">
      <c r="A6792" t="s">
        <v>3735</v>
      </c>
      <c r="B6792" t="s">
        <v>3736</v>
      </c>
      <c r="C6792" t="str">
        <f>TEXT(D6792, "mmm")</f>
        <v>May</v>
      </c>
      <c r="D6792" s="1">
        <v>45441</v>
      </c>
      <c r="E6792" t="s">
        <v>102</v>
      </c>
      <c r="F6792" t="s">
        <v>101</v>
      </c>
      <c r="G6792">
        <v>7151</v>
      </c>
      <c r="H6792">
        <v>10.75</v>
      </c>
      <c r="I6792">
        <v>76873.25</v>
      </c>
      <c r="J6792" t="s">
        <v>81</v>
      </c>
      <c r="K6792">
        <v>1.9850123061538879E-2</v>
      </c>
      <c r="L6792">
        <v>1.9850000000000001</v>
      </c>
      <c r="M6792" t="s">
        <v>82</v>
      </c>
    </row>
    <row r="6793" spans="1:13">
      <c r="A6793" t="s">
        <v>3735</v>
      </c>
      <c r="B6793" t="s">
        <v>3736</v>
      </c>
      <c r="C6793" t="str">
        <f>TEXT(D6793, "mmm")</f>
        <v>May</v>
      </c>
      <c r="D6793" s="1">
        <v>45441</v>
      </c>
      <c r="E6793" t="s">
        <v>100</v>
      </c>
      <c r="F6793" t="s">
        <v>101</v>
      </c>
      <c r="G6793">
        <v>7151</v>
      </c>
      <c r="H6793">
        <v>10.75</v>
      </c>
      <c r="I6793">
        <v>76873.25</v>
      </c>
      <c r="J6793" t="s">
        <v>81</v>
      </c>
      <c r="K6793">
        <v>1.9850123061538879E-2</v>
      </c>
      <c r="L6793">
        <v>1.9850000000000001</v>
      </c>
      <c r="M6793" t="s">
        <v>82</v>
      </c>
    </row>
    <row r="6794" spans="1:13">
      <c r="A6794" t="s">
        <v>4099</v>
      </c>
      <c r="B6794" t="s">
        <v>4100</v>
      </c>
      <c r="C6794" t="str">
        <f>TEXT(D6794, "mmm")</f>
        <v>May</v>
      </c>
      <c r="D6794" s="1">
        <v>45441</v>
      </c>
      <c r="E6794" t="s">
        <v>4101</v>
      </c>
      <c r="F6794" t="s">
        <v>128</v>
      </c>
      <c r="G6794">
        <v>3000</v>
      </c>
      <c r="H6794">
        <v>13.49</v>
      </c>
      <c r="I6794">
        <v>40470</v>
      </c>
      <c r="J6794" t="s">
        <v>81</v>
      </c>
      <c r="K6794">
        <v>2.2677335538235921E-2</v>
      </c>
      <c r="L6794">
        <v>2.2677</v>
      </c>
      <c r="M6794" t="s">
        <v>82</v>
      </c>
    </row>
    <row r="6795" spans="1:13">
      <c r="A6795" t="s">
        <v>4102</v>
      </c>
      <c r="B6795" t="s">
        <v>4103</v>
      </c>
      <c r="C6795" t="str">
        <f>TEXT(D6795, "mmm")</f>
        <v>May</v>
      </c>
      <c r="D6795" s="1">
        <v>45441</v>
      </c>
      <c r="E6795" t="s">
        <v>4104</v>
      </c>
      <c r="F6795" t="s">
        <v>80</v>
      </c>
      <c r="G6795">
        <v>2000</v>
      </c>
      <c r="H6795">
        <v>8.35</v>
      </c>
      <c r="I6795">
        <v>16700</v>
      </c>
      <c r="J6795" t="s">
        <v>81</v>
      </c>
      <c r="K6795">
        <v>-0.18959105214743349</v>
      </c>
      <c r="L6795">
        <v>-18.959099999999999</v>
      </c>
      <c r="M6795" t="s">
        <v>82</v>
      </c>
    </row>
    <row r="6796" spans="1:13">
      <c r="A6796" t="s">
        <v>3185</v>
      </c>
      <c r="B6796" t="s">
        <v>3186</v>
      </c>
      <c r="C6796" t="str">
        <f>TEXT(D6796, "mmm")</f>
        <v>May</v>
      </c>
      <c r="D6796" s="1">
        <v>45441</v>
      </c>
      <c r="E6796" t="s">
        <v>3187</v>
      </c>
      <c r="F6796" t="s">
        <v>118</v>
      </c>
      <c r="G6796">
        <v>1000</v>
      </c>
      <c r="H6796">
        <v>17.03</v>
      </c>
      <c r="I6796">
        <v>17030</v>
      </c>
      <c r="J6796" t="s">
        <v>81</v>
      </c>
      <c r="K6796">
        <v>-2.9238886048995601E-3</v>
      </c>
      <c r="L6796">
        <v>-0.29239999999999999</v>
      </c>
      <c r="M6796" t="s">
        <v>82</v>
      </c>
    </row>
    <row r="6797" spans="1:13">
      <c r="A6797" t="s">
        <v>3880</v>
      </c>
      <c r="B6797" t="s">
        <v>3881</v>
      </c>
      <c r="C6797" t="str">
        <f>TEXT(D6797, "mmm")</f>
        <v>May</v>
      </c>
      <c r="D6797" s="1">
        <v>45441</v>
      </c>
      <c r="E6797" t="s">
        <v>3931</v>
      </c>
      <c r="F6797" t="s">
        <v>80</v>
      </c>
      <c r="G6797">
        <v>50879</v>
      </c>
      <c r="H6797">
        <v>0.36</v>
      </c>
      <c r="I6797">
        <v>18316.439999999999</v>
      </c>
      <c r="J6797" t="s">
        <v>81</v>
      </c>
      <c r="K6797">
        <v>-2.8571401810159051E-2</v>
      </c>
      <c r="L6797">
        <v>-2.8571</v>
      </c>
      <c r="M6797" t="s">
        <v>82</v>
      </c>
    </row>
    <row r="6798" spans="1:13">
      <c r="A6798" t="s">
        <v>4041</v>
      </c>
      <c r="B6798" t="s">
        <v>4042</v>
      </c>
      <c r="C6798" t="str">
        <f>TEXT(D6798, "mmm")</f>
        <v>May</v>
      </c>
      <c r="D6798" s="1">
        <v>45441</v>
      </c>
      <c r="E6798" t="s">
        <v>4043</v>
      </c>
      <c r="F6798" t="s">
        <v>128</v>
      </c>
      <c r="G6798">
        <v>3800</v>
      </c>
      <c r="H6798">
        <v>5.21</v>
      </c>
      <c r="I6798">
        <v>19798</v>
      </c>
      <c r="J6798" t="s">
        <v>81</v>
      </c>
      <c r="K6798">
        <v>-1.7646995575231531E-2</v>
      </c>
      <c r="L6798">
        <v>-1.7646999999999999</v>
      </c>
      <c r="M6798" t="s">
        <v>82</v>
      </c>
    </row>
    <row r="6799" spans="1:13">
      <c r="A6799" t="s">
        <v>4074</v>
      </c>
      <c r="B6799" t="s">
        <v>4075</v>
      </c>
      <c r="C6799" t="str">
        <f>TEXT(D6799, "mmm")</f>
        <v>May</v>
      </c>
      <c r="D6799" s="1">
        <v>45442</v>
      </c>
      <c r="E6799" t="s">
        <v>4105</v>
      </c>
      <c r="F6799" t="s">
        <v>80</v>
      </c>
      <c r="G6799">
        <v>1198</v>
      </c>
      <c r="H6799">
        <v>219.64</v>
      </c>
      <c r="I6799">
        <v>263128.71999999997</v>
      </c>
      <c r="J6799" t="s">
        <v>81</v>
      </c>
      <c r="K6799">
        <v>5.256424078039279E-3</v>
      </c>
      <c r="L6799">
        <v>0.52559999999999996</v>
      </c>
      <c r="M6799" t="s">
        <v>82</v>
      </c>
    </row>
    <row r="6800" spans="1:13">
      <c r="A6800" t="s">
        <v>4074</v>
      </c>
      <c r="B6800" t="s">
        <v>4075</v>
      </c>
      <c r="C6800" t="str">
        <f>TEXT(D6800, "mmm")</f>
        <v>May</v>
      </c>
      <c r="D6800" s="1">
        <v>45442</v>
      </c>
      <c r="E6800" t="s">
        <v>4105</v>
      </c>
      <c r="F6800" t="s">
        <v>80</v>
      </c>
      <c r="G6800">
        <v>1084</v>
      </c>
      <c r="H6800">
        <v>220.32</v>
      </c>
      <c r="I6800">
        <v>238826.88</v>
      </c>
      <c r="J6800" t="s">
        <v>81</v>
      </c>
      <c r="K6800">
        <v>5.256424078039279E-3</v>
      </c>
      <c r="L6800">
        <v>0.52559999999999996</v>
      </c>
      <c r="M6800" t="s">
        <v>82</v>
      </c>
    </row>
    <row r="6801" spans="1:13">
      <c r="A6801" t="s">
        <v>4106</v>
      </c>
      <c r="B6801" t="s">
        <v>4107</v>
      </c>
      <c r="C6801" t="str">
        <f>TEXT(D6801, "mmm")</f>
        <v>May</v>
      </c>
      <c r="D6801" s="1">
        <v>45442</v>
      </c>
      <c r="E6801" t="s">
        <v>4108</v>
      </c>
      <c r="F6801" t="s">
        <v>118</v>
      </c>
      <c r="G6801">
        <v>483.6</v>
      </c>
      <c r="H6801">
        <v>41.79</v>
      </c>
      <c r="I6801">
        <v>20209.644</v>
      </c>
      <c r="J6801" t="s">
        <v>81</v>
      </c>
      <c r="K6801">
        <v>-1.622118192607502E-2</v>
      </c>
      <c r="L6801">
        <v>-1.6221000000000001</v>
      </c>
      <c r="M6801" t="s">
        <v>82</v>
      </c>
    </row>
    <row r="6802" spans="1:13">
      <c r="A6802" t="s">
        <v>1430</v>
      </c>
      <c r="B6802" t="s">
        <v>1431</v>
      </c>
      <c r="C6802" t="str">
        <f>TEXT(D6802, "mmm")</f>
        <v>May</v>
      </c>
      <c r="D6802" s="1">
        <v>45442</v>
      </c>
      <c r="E6802" t="s">
        <v>4109</v>
      </c>
      <c r="F6802" t="s">
        <v>118</v>
      </c>
      <c r="G6802">
        <v>5600</v>
      </c>
      <c r="H6802">
        <v>4.5599999999999996</v>
      </c>
      <c r="I6802">
        <v>25536</v>
      </c>
      <c r="J6802" t="s">
        <v>81</v>
      </c>
      <c r="K6802">
        <v>2.3305085487087322E-2</v>
      </c>
      <c r="L6802">
        <v>2.3304999999999998</v>
      </c>
      <c r="M6802" t="s">
        <v>82</v>
      </c>
    </row>
    <row r="6803" spans="1:13">
      <c r="A6803" t="s">
        <v>2206</v>
      </c>
      <c r="B6803" t="s">
        <v>2207</v>
      </c>
      <c r="C6803" t="str">
        <f>TEXT(D6803, "mmm")</f>
        <v>May</v>
      </c>
      <c r="D6803" s="1">
        <v>45442</v>
      </c>
      <c r="E6803" t="s">
        <v>2208</v>
      </c>
      <c r="F6803" t="s">
        <v>80</v>
      </c>
      <c r="G6803">
        <v>3000</v>
      </c>
      <c r="H6803">
        <v>3.65</v>
      </c>
      <c r="I6803">
        <v>10950</v>
      </c>
      <c r="J6803" t="s">
        <v>81</v>
      </c>
      <c r="K6803">
        <v>-4.3243265883429423E-2</v>
      </c>
      <c r="L6803">
        <v>-4.3243</v>
      </c>
      <c r="M6803" t="s">
        <v>82</v>
      </c>
    </row>
    <row r="6804" spans="1:13">
      <c r="A6804" t="s">
        <v>4110</v>
      </c>
      <c r="B6804" t="s">
        <v>4111</v>
      </c>
      <c r="C6804" t="str">
        <f>TEXT(D6804, "mmm")</f>
        <v>May</v>
      </c>
      <c r="D6804" s="1">
        <v>45442</v>
      </c>
      <c r="E6804" t="s">
        <v>4112</v>
      </c>
      <c r="F6804" t="s">
        <v>80</v>
      </c>
      <c r="G6804">
        <v>600</v>
      </c>
      <c r="H6804">
        <v>86.66</v>
      </c>
      <c r="I6804">
        <v>51996</v>
      </c>
      <c r="J6804" t="s">
        <v>86</v>
      </c>
      <c r="K6804">
        <v>-3.6346636187009063E-2</v>
      </c>
      <c r="L6804">
        <v>-3.6347</v>
      </c>
      <c r="M6804" t="s">
        <v>82</v>
      </c>
    </row>
    <row r="6805" spans="1:13">
      <c r="A6805" t="s">
        <v>2218</v>
      </c>
      <c r="B6805" t="s">
        <v>2219</v>
      </c>
      <c r="C6805" t="str">
        <f>TEXT(D6805, "mmm")</f>
        <v>May</v>
      </c>
      <c r="D6805" s="1">
        <v>45442</v>
      </c>
      <c r="E6805" t="s">
        <v>4113</v>
      </c>
      <c r="F6805" t="s">
        <v>80</v>
      </c>
      <c r="G6805">
        <v>2000</v>
      </c>
      <c r="H6805">
        <v>9.09</v>
      </c>
      <c r="I6805">
        <v>18180</v>
      </c>
      <c r="J6805" t="s">
        <v>81</v>
      </c>
      <c r="K6805">
        <v>-1.101325796365327E-2</v>
      </c>
      <c r="L6805">
        <v>-1.1012999999999999</v>
      </c>
      <c r="M6805" t="s">
        <v>82</v>
      </c>
    </row>
    <row r="6806" spans="1:13">
      <c r="A6806" t="s">
        <v>356</v>
      </c>
      <c r="B6806" t="s">
        <v>357</v>
      </c>
      <c r="C6806" t="str">
        <f>TEXT(D6806, "mmm")</f>
        <v>May</v>
      </c>
      <c r="D6806" s="1">
        <v>45442</v>
      </c>
      <c r="E6806" t="s">
        <v>313</v>
      </c>
      <c r="F6806" t="s">
        <v>314</v>
      </c>
      <c r="G6806">
        <v>1400000</v>
      </c>
      <c r="H6806">
        <v>11.45</v>
      </c>
      <c r="I6806">
        <v>16030000</v>
      </c>
      <c r="J6806" t="s">
        <v>86</v>
      </c>
      <c r="K6806">
        <v>-9.5652207084324092E-2</v>
      </c>
      <c r="L6806">
        <v>-9.5652000000000008</v>
      </c>
      <c r="M6806" t="s">
        <v>82</v>
      </c>
    </row>
    <row r="6807" spans="1:13">
      <c r="A6807" t="s">
        <v>4114</v>
      </c>
      <c r="B6807" t="s">
        <v>4115</v>
      </c>
      <c r="C6807" t="str">
        <f>TEXT(D6807, "mmm")</f>
        <v>May</v>
      </c>
      <c r="D6807" s="1">
        <v>45442</v>
      </c>
      <c r="E6807" t="s">
        <v>1081</v>
      </c>
      <c r="F6807" t="s">
        <v>80</v>
      </c>
      <c r="G6807">
        <v>1000</v>
      </c>
      <c r="H6807">
        <v>43.52</v>
      </c>
      <c r="I6807">
        <v>43520</v>
      </c>
      <c r="J6807" t="s">
        <v>86</v>
      </c>
      <c r="K6807">
        <v>-1.9381728940292109E-2</v>
      </c>
      <c r="L6807">
        <v>-1.9381999999999999</v>
      </c>
      <c r="M6807" t="s">
        <v>82</v>
      </c>
    </row>
    <row r="6808" spans="1:13">
      <c r="A6808" t="s">
        <v>129</v>
      </c>
      <c r="B6808" t="s">
        <v>130</v>
      </c>
      <c r="C6808" t="str">
        <f>TEXT(D6808, "mmm")</f>
        <v>May</v>
      </c>
      <c r="D6808" s="1">
        <v>45442</v>
      </c>
      <c r="E6808" t="s">
        <v>111</v>
      </c>
      <c r="F6808" t="s">
        <v>101</v>
      </c>
      <c r="G6808">
        <v>4500</v>
      </c>
      <c r="H6808">
        <v>6.41</v>
      </c>
      <c r="I6808">
        <v>28845</v>
      </c>
      <c r="J6808" t="s">
        <v>81</v>
      </c>
      <c r="K6808">
        <v>3.5937502444721707E-2</v>
      </c>
      <c r="L6808">
        <v>3.5937999999999999</v>
      </c>
      <c r="M6808" t="s">
        <v>82</v>
      </c>
    </row>
    <row r="6809" spans="1:13">
      <c r="A6809" t="s">
        <v>129</v>
      </c>
      <c r="B6809" t="s">
        <v>130</v>
      </c>
      <c r="C6809" t="str">
        <f>TEXT(D6809, "mmm")</f>
        <v>May</v>
      </c>
      <c r="D6809" s="1">
        <v>45442</v>
      </c>
      <c r="E6809" t="s">
        <v>109</v>
      </c>
      <c r="F6809" t="s">
        <v>101</v>
      </c>
      <c r="G6809">
        <v>4500</v>
      </c>
      <c r="H6809">
        <v>6.41</v>
      </c>
      <c r="I6809">
        <v>28845</v>
      </c>
      <c r="J6809" t="s">
        <v>81</v>
      </c>
      <c r="K6809">
        <v>3.5937502444721707E-2</v>
      </c>
      <c r="L6809">
        <v>3.5937999999999999</v>
      </c>
      <c r="M6809" t="s">
        <v>82</v>
      </c>
    </row>
    <row r="6810" spans="1:13">
      <c r="A6810" t="s">
        <v>129</v>
      </c>
      <c r="B6810" t="s">
        <v>130</v>
      </c>
      <c r="C6810" t="str">
        <f>TEXT(D6810, "mmm")</f>
        <v>May</v>
      </c>
      <c r="D6810" s="1">
        <v>45442</v>
      </c>
      <c r="E6810" t="s">
        <v>110</v>
      </c>
      <c r="F6810" t="s">
        <v>101</v>
      </c>
      <c r="G6810">
        <v>4500</v>
      </c>
      <c r="H6810">
        <v>6.41</v>
      </c>
      <c r="I6810">
        <v>28845</v>
      </c>
      <c r="J6810" t="s">
        <v>81</v>
      </c>
      <c r="K6810">
        <v>3.5937502444721707E-2</v>
      </c>
      <c r="L6810">
        <v>3.5937999999999999</v>
      </c>
      <c r="M6810" t="s">
        <v>82</v>
      </c>
    </row>
    <row r="6811" spans="1:13">
      <c r="A6811" t="s">
        <v>2989</v>
      </c>
      <c r="B6811" t="s">
        <v>2990</v>
      </c>
      <c r="C6811" t="str">
        <f>TEXT(D6811, "mmm")</f>
        <v>May</v>
      </c>
      <c r="D6811" s="1">
        <v>45442</v>
      </c>
      <c r="E6811" t="s">
        <v>4019</v>
      </c>
      <c r="F6811" t="s">
        <v>251</v>
      </c>
      <c r="G6811">
        <v>6706</v>
      </c>
      <c r="H6811">
        <v>3.38</v>
      </c>
      <c r="I6811">
        <v>22666.28</v>
      </c>
      <c r="J6811" t="s">
        <v>81</v>
      </c>
      <c r="K6811">
        <v>-2.63158335029684E-2</v>
      </c>
      <c r="L6811">
        <v>-2.6316000000000002</v>
      </c>
      <c r="M6811" t="s">
        <v>82</v>
      </c>
    </row>
    <row r="6812" spans="1:13">
      <c r="A6812" t="s">
        <v>4074</v>
      </c>
      <c r="B6812" t="s">
        <v>4075</v>
      </c>
      <c r="C6812" t="str">
        <f>TEXT(D6812, "mmm")</f>
        <v>May</v>
      </c>
      <c r="D6812" s="1">
        <v>45442</v>
      </c>
      <c r="E6812" t="s">
        <v>4116</v>
      </c>
      <c r="F6812" t="s">
        <v>80</v>
      </c>
      <c r="G6812">
        <v>3398</v>
      </c>
      <c r="H6812">
        <v>219.92</v>
      </c>
      <c r="I6812">
        <v>747288.15999999992</v>
      </c>
      <c r="J6812" t="s">
        <v>86</v>
      </c>
      <c r="K6812">
        <v>5.256424078039279E-3</v>
      </c>
      <c r="L6812">
        <v>0.52559999999999996</v>
      </c>
      <c r="M6812" t="s">
        <v>82</v>
      </c>
    </row>
    <row r="6813" spans="1:13">
      <c r="A6813" t="s">
        <v>3968</v>
      </c>
      <c r="B6813" t="s">
        <v>3969</v>
      </c>
      <c r="C6813" t="str">
        <f>TEXT(D6813, "mmm")</f>
        <v>May</v>
      </c>
      <c r="D6813" s="1">
        <v>45442</v>
      </c>
      <c r="E6813" t="s">
        <v>3970</v>
      </c>
      <c r="F6813" t="s">
        <v>128</v>
      </c>
      <c r="G6813">
        <v>12000</v>
      </c>
      <c r="H6813">
        <v>1.04</v>
      </c>
      <c r="I6813">
        <v>12480</v>
      </c>
      <c r="J6813" t="s">
        <v>81</v>
      </c>
      <c r="K6813">
        <v>0.105769285937847</v>
      </c>
      <c r="L6813">
        <v>10.5769</v>
      </c>
      <c r="M6813" t="s">
        <v>82</v>
      </c>
    </row>
    <row r="6814" spans="1:13">
      <c r="A6814" t="s">
        <v>3545</v>
      </c>
      <c r="B6814" t="s">
        <v>3546</v>
      </c>
      <c r="C6814" t="str">
        <f>TEXT(D6814, "mmm")</f>
        <v>May</v>
      </c>
      <c r="D6814" s="1">
        <v>45442</v>
      </c>
      <c r="E6814" t="s">
        <v>3633</v>
      </c>
      <c r="F6814" t="s">
        <v>80</v>
      </c>
      <c r="G6814">
        <v>153447</v>
      </c>
      <c r="H6814">
        <v>4.38</v>
      </c>
      <c r="I6814">
        <v>672097.86</v>
      </c>
      <c r="J6814" t="s">
        <v>86</v>
      </c>
      <c r="K6814">
        <v>-1.6091884220427729E-2</v>
      </c>
      <c r="L6814">
        <v>-1.6092</v>
      </c>
      <c r="M6814" t="s">
        <v>82</v>
      </c>
    </row>
    <row r="6815" spans="1:13">
      <c r="A6815" t="s">
        <v>2543</v>
      </c>
      <c r="B6815" t="s">
        <v>2544</v>
      </c>
      <c r="C6815" t="str">
        <f>TEXT(D6815, "mmm")</f>
        <v>May</v>
      </c>
      <c r="D6815" s="1">
        <v>45442</v>
      </c>
      <c r="E6815" t="s">
        <v>4117</v>
      </c>
      <c r="F6815" t="s">
        <v>80</v>
      </c>
      <c r="G6815">
        <v>4476</v>
      </c>
      <c r="H6815">
        <v>25.82</v>
      </c>
      <c r="I6815">
        <v>115570.32</v>
      </c>
      <c r="J6815" t="s">
        <v>86</v>
      </c>
      <c r="K6815">
        <v>-1.1223063687645699E-2</v>
      </c>
      <c r="L6815">
        <v>-1.1223000000000001</v>
      </c>
      <c r="M6815" t="s">
        <v>82</v>
      </c>
    </row>
    <row r="6816" spans="1:13">
      <c r="A6816" t="s">
        <v>3016</v>
      </c>
      <c r="B6816" t="s">
        <v>3017</v>
      </c>
      <c r="C6816" t="str">
        <f>TEXT(D6816, "mmm")</f>
        <v>May</v>
      </c>
      <c r="D6816" s="1">
        <v>45442</v>
      </c>
      <c r="E6816" t="s">
        <v>3018</v>
      </c>
      <c r="F6816" t="s">
        <v>217</v>
      </c>
      <c r="G6816">
        <v>15139</v>
      </c>
      <c r="H6816">
        <v>1.52</v>
      </c>
      <c r="I6816">
        <v>23011.279999999999</v>
      </c>
      <c r="J6816" t="s">
        <v>81</v>
      </c>
      <c r="K6816">
        <v>0.20235232927195931</v>
      </c>
      <c r="L6816">
        <v>20.235199999999999</v>
      </c>
      <c r="M6816" t="s">
        <v>82</v>
      </c>
    </row>
    <row r="6817" spans="1:13">
      <c r="A6817" t="s">
        <v>288</v>
      </c>
      <c r="B6817" t="s">
        <v>289</v>
      </c>
      <c r="C6817" t="str">
        <f>TEXT(D6817, "mmm")</f>
        <v>May</v>
      </c>
      <c r="D6817" s="1">
        <v>45442</v>
      </c>
      <c r="E6817" t="s">
        <v>290</v>
      </c>
      <c r="F6817" t="s">
        <v>101</v>
      </c>
      <c r="G6817">
        <v>30000</v>
      </c>
      <c r="H6817">
        <v>1</v>
      </c>
      <c r="I6817">
        <v>30000</v>
      </c>
      <c r="J6817" t="s">
        <v>81</v>
      </c>
      <c r="K6817">
        <v>0</v>
      </c>
      <c r="L6817">
        <v>0</v>
      </c>
      <c r="M6817" t="s">
        <v>82</v>
      </c>
    </row>
    <row r="6818" spans="1:13">
      <c r="A6818" t="s">
        <v>4118</v>
      </c>
      <c r="B6818" t="s">
        <v>4119</v>
      </c>
      <c r="C6818" t="str">
        <f>TEXT(D6818, "mmm")</f>
        <v>May</v>
      </c>
      <c r="D6818" s="1">
        <v>45442</v>
      </c>
      <c r="E6818" t="s">
        <v>4120</v>
      </c>
      <c r="F6818" t="s">
        <v>80</v>
      </c>
      <c r="G6818">
        <v>22500</v>
      </c>
      <c r="H6818">
        <v>44.29</v>
      </c>
      <c r="I6818">
        <v>996525</v>
      </c>
      <c r="J6818" t="s">
        <v>86</v>
      </c>
      <c r="K6818">
        <v>-2.05231361640732E-2</v>
      </c>
      <c r="L6818">
        <v>-2.0522999999999998</v>
      </c>
      <c r="M6818" t="s">
        <v>82</v>
      </c>
    </row>
    <row r="6819" spans="1:13">
      <c r="A6819" t="s">
        <v>3267</v>
      </c>
      <c r="B6819" t="s">
        <v>3268</v>
      </c>
      <c r="C6819" t="str">
        <f>TEXT(D6819, "mmm")</f>
        <v>May</v>
      </c>
      <c r="D6819" s="1">
        <v>45442</v>
      </c>
      <c r="E6819" t="s">
        <v>4121</v>
      </c>
      <c r="F6819" t="s">
        <v>80</v>
      </c>
      <c r="G6819">
        <v>2127</v>
      </c>
      <c r="H6819">
        <v>23.5</v>
      </c>
      <c r="I6819">
        <v>49984.5</v>
      </c>
      <c r="J6819" t="s">
        <v>81</v>
      </c>
      <c r="K6819">
        <v>-8.8872791368428627E-2</v>
      </c>
      <c r="L6819">
        <v>-8.8872999999999998</v>
      </c>
      <c r="M6819" t="s">
        <v>82</v>
      </c>
    </row>
    <row r="6820" spans="1:13">
      <c r="A6820" t="s">
        <v>527</v>
      </c>
      <c r="B6820" t="s">
        <v>528</v>
      </c>
      <c r="C6820" t="str">
        <f>TEXT(D6820, "mmm")</f>
        <v>May</v>
      </c>
      <c r="D6820" s="1">
        <v>45442</v>
      </c>
      <c r="E6820" t="s">
        <v>4122</v>
      </c>
      <c r="F6820" t="s">
        <v>80</v>
      </c>
      <c r="G6820">
        <v>19162</v>
      </c>
      <c r="H6820">
        <v>1.61</v>
      </c>
      <c r="I6820">
        <v>30850.82</v>
      </c>
      <c r="J6820" t="s">
        <v>81</v>
      </c>
      <c r="K6820">
        <v>-8.441558341027755E-2</v>
      </c>
      <c r="L6820">
        <v>-8.4415999999999993</v>
      </c>
      <c r="M6820" t="s">
        <v>82</v>
      </c>
    </row>
    <row r="6821" spans="1:13">
      <c r="A6821" t="s">
        <v>4004</v>
      </c>
      <c r="B6821" t="s">
        <v>4005</v>
      </c>
      <c r="C6821" t="str">
        <f>TEXT(D6821, "mmm")</f>
        <v>May</v>
      </c>
      <c r="D6821" s="1">
        <v>45442</v>
      </c>
      <c r="E6821" t="s">
        <v>4006</v>
      </c>
      <c r="F6821" t="s">
        <v>217</v>
      </c>
      <c r="G6821">
        <v>11990</v>
      </c>
      <c r="H6821">
        <v>0.89</v>
      </c>
      <c r="I6821">
        <v>10671.1</v>
      </c>
      <c r="J6821" t="s">
        <v>81</v>
      </c>
      <c r="K6821">
        <v>0.23595510283408719</v>
      </c>
      <c r="L6821">
        <v>23.595500000000001</v>
      </c>
      <c r="M6821" t="s">
        <v>82</v>
      </c>
    </row>
    <row r="6822" spans="1:13">
      <c r="A6822" t="s">
        <v>3555</v>
      </c>
      <c r="B6822" t="s">
        <v>3556</v>
      </c>
      <c r="C6822" t="str">
        <f>TEXT(D6822, "mmm")</f>
        <v>May</v>
      </c>
      <c r="D6822" s="1">
        <v>45442</v>
      </c>
      <c r="E6822" t="s">
        <v>4123</v>
      </c>
      <c r="F6822" t="s">
        <v>80</v>
      </c>
      <c r="G6822">
        <v>7861</v>
      </c>
      <c r="H6822">
        <v>6.36</v>
      </c>
      <c r="I6822">
        <v>49995.96</v>
      </c>
      <c r="J6822" t="s">
        <v>81</v>
      </c>
      <c r="K6822">
        <v>-5.1750402390311263E-2</v>
      </c>
      <c r="L6822">
        <v>-5.1749999999999998</v>
      </c>
      <c r="M6822" t="s">
        <v>82</v>
      </c>
    </row>
    <row r="6823" spans="1:13">
      <c r="A6823" t="s">
        <v>98</v>
      </c>
      <c r="B6823" t="s">
        <v>99</v>
      </c>
      <c r="C6823" t="str">
        <f>TEXT(D6823, "mmm")</f>
        <v>May</v>
      </c>
      <c r="D6823" s="1">
        <v>45442</v>
      </c>
      <c r="E6823" t="s">
        <v>102</v>
      </c>
      <c r="F6823" t="s">
        <v>101</v>
      </c>
      <c r="G6823">
        <v>18195</v>
      </c>
      <c r="H6823">
        <v>12.78</v>
      </c>
      <c r="I6823">
        <v>232532.1</v>
      </c>
      <c r="J6823" t="s">
        <v>81</v>
      </c>
      <c r="K6823">
        <v>-1.246103679746258E-2</v>
      </c>
      <c r="L6823">
        <v>-1.2461</v>
      </c>
      <c r="M6823" t="s">
        <v>82</v>
      </c>
    </row>
    <row r="6824" spans="1:13">
      <c r="A6824" t="s">
        <v>98</v>
      </c>
      <c r="B6824" t="s">
        <v>99</v>
      </c>
      <c r="C6824" t="str">
        <f>TEXT(D6824, "mmm")</f>
        <v>May</v>
      </c>
      <c r="D6824" s="1">
        <v>45442</v>
      </c>
      <c r="E6824" t="s">
        <v>100</v>
      </c>
      <c r="F6824" t="s">
        <v>101</v>
      </c>
      <c r="G6824">
        <v>18195</v>
      </c>
      <c r="H6824">
        <v>12.78</v>
      </c>
      <c r="I6824">
        <v>232532.1</v>
      </c>
      <c r="J6824" t="s">
        <v>81</v>
      </c>
      <c r="K6824">
        <v>-1.246103679746258E-2</v>
      </c>
      <c r="L6824">
        <v>-1.2461</v>
      </c>
      <c r="M6824" t="s">
        <v>82</v>
      </c>
    </row>
    <row r="6825" spans="1:13">
      <c r="A6825" t="s">
        <v>3598</v>
      </c>
      <c r="B6825" t="s">
        <v>3599</v>
      </c>
      <c r="C6825" t="str">
        <f>TEXT(D6825, "mmm")</f>
        <v>May</v>
      </c>
      <c r="D6825" s="1">
        <v>45442</v>
      </c>
      <c r="E6825" t="s">
        <v>3600</v>
      </c>
      <c r="F6825" t="s">
        <v>222</v>
      </c>
      <c r="G6825">
        <v>10000</v>
      </c>
      <c r="H6825">
        <v>46.69</v>
      </c>
      <c r="I6825">
        <v>466900</v>
      </c>
      <c r="J6825" t="s">
        <v>86</v>
      </c>
      <c r="K6825">
        <v>4.7893912928935523E-2</v>
      </c>
      <c r="L6825">
        <v>4.7893999999999997</v>
      </c>
      <c r="M6825" t="s">
        <v>82</v>
      </c>
    </row>
    <row r="6826" spans="1:13">
      <c r="A6826" t="s">
        <v>1466</v>
      </c>
      <c r="B6826" t="s">
        <v>1467</v>
      </c>
      <c r="C6826" t="str">
        <f>TEXT(D6826, "mmm")</f>
        <v>May</v>
      </c>
      <c r="D6826" s="1">
        <v>45442</v>
      </c>
      <c r="E6826" t="s">
        <v>1468</v>
      </c>
      <c r="F6826" t="s">
        <v>118</v>
      </c>
      <c r="G6826">
        <v>2291</v>
      </c>
      <c r="H6826">
        <v>22.23</v>
      </c>
      <c r="I6826">
        <v>50928.93</v>
      </c>
      <c r="J6826" t="s">
        <v>81</v>
      </c>
      <c r="K6826">
        <v>3.1391314969113631E-3</v>
      </c>
      <c r="L6826">
        <v>0.31390000000000001</v>
      </c>
      <c r="M6826" t="s">
        <v>82</v>
      </c>
    </row>
    <row r="6827" spans="1:13">
      <c r="A6827" t="s">
        <v>4124</v>
      </c>
      <c r="B6827" t="s">
        <v>4125</v>
      </c>
      <c r="C6827" t="str">
        <f>TEXT(D6827, "mmm")</f>
        <v>May</v>
      </c>
      <c r="D6827" s="1">
        <v>45442</v>
      </c>
      <c r="E6827" t="s">
        <v>4126</v>
      </c>
      <c r="F6827" t="s">
        <v>80</v>
      </c>
      <c r="G6827">
        <v>3225</v>
      </c>
      <c r="H6827">
        <v>28.02</v>
      </c>
      <c r="I6827">
        <v>90364.5</v>
      </c>
      <c r="J6827" t="s">
        <v>81</v>
      </c>
      <c r="K6827">
        <v>7.378812318228789E-3</v>
      </c>
      <c r="L6827">
        <v>0.7379</v>
      </c>
      <c r="M6827" t="s">
        <v>82</v>
      </c>
    </row>
    <row r="6828" spans="1:13">
      <c r="A6828" t="s">
        <v>4127</v>
      </c>
      <c r="B6828" t="s">
        <v>4128</v>
      </c>
      <c r="C6828" t="str">
        <f>TEXT(D6828, "mmm")</f>
        <v>May</v>
      </c>
      <c r="D6828" s="1">
        <v>45442</v>
      </c>
      <c r="E6828" t="s">
        <v>4129</v>
      </c>
      <c r="F6828" t="s">
        <v>80</v>
      </c>
      <c r="G6828">
        <v>2500</v>
      </c>
      <c r="H6828">
        <v>43.2</v>
      </c>
      <c r="I6828">
        <v>108000</v>
      </c>
      <c r="J6828" t="s">
        <v>86</v>
      </c>
      <c r="K6828">
        <v>-5.3464931921924592E-2</v>
      </c>
      <c r="L6828">
        <v>-5.3464999999999998</v>
      </c>
      <c r="M6828" t="s">
        <v>82</v>
      </c>
    </row>
    <row r="6829" spans="1:13">
      <c r="A6829" t="s">
        <v>1644</v>
      </c>
      <c r="B6829" t="s">
        <v>1645</v>
      </c>
      <c r="C6829" t="str">
        <f>TEXT(D6829, "mmm")</f>
        <v>May</v>
      </c>
      <c r="D6829" s="1">
        <v>45442</v>
      </c>
      <c r="E6829" t="s">
        <v>3816</v>
      </c>
      <c r="F6829" t="s">
        <v>222</v>
      </c>
      <c r="G6829">
        <v>1013</v>
      </c>
      <c r="H6829">
        <v>13.06</v>
      </c>
      <c r="I6829">
        <v>13229.78</v>
      </c>
      <c r="J6829" t="s">
        <v>81</v>
      </c>
      <c r="K6829">
        <v>-3.1745870417043687E-2</v>
      </c>
      <c r="L6829">
        <v>-3.1745999999999999</v>
      </c>
      <c r="M6829" t="s">
        <v>82</v>
      </c>
    </row>
    <row r="6830" spans="1:13">
      <c r="A6830" t="s">
        <v>1617</v>
      </c>
      <c r="B6830" t="s">
        <v>1618</v>
      </c>
      <c r="C6830" t="str">
        <f>TEXT(D6830, "mmm")</f>
        <v>May</v>
      </c>
      <c r="D6830" s="1">
        <v>45442</v>
      </c>
      <c r="E6830" t="s">
        <v>4130</v>
      </c>
      <c r="F6830" t="s">
        <v>80</v>
      </c>
      <c r="G6830">
        <v>400</v>
      </c>
      <c r="H6830">
        <v>102.11</v>
      </c>
      <c r="I6830">
        <v>40844</v>
      </c>
      <c r="J6830" t="s">
        <v>86</v>
      </c>
      <c r="K6830">
        <v>2.7536613994074699E-3</v>
      </c>
      <c r="L6830">
        <v>0.27539999999999998</v>
      </c>
      <c r="M6830" t="s">
        <v>82</v>
      </c>
    </row>
    <row r="6831" spans="1:13">
      <c r="A6831" t="s">
        <v>3043</v>
      </c>
      <c r="B6831" t="s">
        <v>3044</v>
      </c>
      <c r="C6831" t="str">
        <f>TEXT(D6831, "mmm")</f>
        <v>May</v>
      </c>
      <c r="D6831" s="1">
        <v>45442</v>
      </c>
      <c r="E6831" t="s">
        <v>3045</v>
      </c>
      <c r="F6831" t="s">
        <v>80</v>
      </c>
      <c r="G6831">
        <v>28000</v>
      </c>
      <c r="H6831">
        <v>35.58</v>
      </c>
      <c r="I6831">
        <v>996240</v>
      </c>
      <c r="J6831" t="s">
        <v>81</v>
      </c>
      <c r="K6831">
        <v>-5.1660508614036933E-2</v>
      </c>
      <c r="L6831">
        <v>-5.1661000000000001</v>
      </c>
      <c r="M6831" t="s">
        <v>82</v>
      </c>
    </row>
    <row r="6832" spans="1:13">
      <c r="A6832" t="s">
        <v>3791</v>
      </c>
      <c r="B6832" t="s">
        <v>3792</v>
      </c>
      <c r="C6832" t="str">
        <f>TEXT(D6832, "mmm")</f>
        <v>May</v>
      </c>
      <c r="D6832" s="1">
        <v>45442</v>
      </c>
      <c r="E6832" t="s">
        <v>4131</v>
      </c>
      <c r="F6832" t="s">
        <v>118</v>
      </c>
      <c r="G6832">
        <v>4000</v>
      </c>
      <c r="H6832">
        <v>7</v>
      </c>
      <c r="I6832">
        <v>28000</v>
      </c>
      <c r="J6832" t="s">
        <v>86</v>
      </c>
      <c r="K6832">
        <v>0.17241380542928081</v>
      </c>
      <c r="L6832">
        <v>17.241399999999999</v>
      </c>
      <c r="M6832" t="s">
        <v>82</v>
      </c>
    </row>
    <row r="6833" spans="1:13">
      <c r="A6833" t="s">
        <v>3589</v>
      </c>
      <c r="B6833" t="s">
        <v>3590</v>
      </c>
      <c r="C6833" t="str">
        <f>TEXT(D6833, "mmm")</f>
        <v>May</v>
      </c>
      <c r="D6833" s="1">
        <v>45442</v>
      </c>
      <c r="E6833" t="s">
        <v>2199</v>
      </c>
      <c r="F6833" t="s">
        <v>118</v>
      </c>
      <c r="G6833">
        <v>10000</v>
      </c>
      <c r="H6833">
        <v>11.3</v>
      </c>
      <c r="I6833">
        <v>113000</v>
      </c>
      <c r="J6833" t="s">
        <v>86</v>
      </c>
      <c r="K6833">
        <v>5.3145901469264789E-3</v>
      </c>
      <c r="L6833">
        <v>0.53149999999999997</v>
      </c>
      <c r="M6833" t="s">
        <v>82</v>
      </c>
    </row>
    <row r="6834" spans="1:13">
      <c r="A6834" t="s">
        <v>3022</v>
      </c>
      <c r="B6834" t="s">
        <v>3023</v>
      </c>
      <c r="C6834" t="str">
        <f>TEXT(D6834, "mmm")</f>
        <v>May</v>
      </c>
      <c r="D6834" s="1">
        <v>45442</v>
      </c>
      <c r="E6834" t="s">
        <v>3024</v>
      </c>
      <c r="F6834" t="s">
        <v>80</v>
      </c>
      <c r="G6834">
        <v>2412</v>
      </c>
      <c r="H6834">
        <v>7.7</v>
      </c>
      <c r="I6834">
        <v>18572.400000000001</v>
      </c>
      <c r="J6834" t="s">
        <v>81</v>
      </c>
      <c r="K6834">
        <v>-4.0469967226470997E-2</v>
      </c>
      <c r="L6834">
        <v>-4.0469999999999997</v>
      </c>
      <c r="M6834" t="s">
        <v>82</v>
      </c>
    </row>
    <row r="6835" spans="1:13">
      <c r="A6835" t="s">
        <v>4132</v>
      </c>
      <c r="B6835" t="s">
        <v>4133</v>
      </c>
      <c r="C6835" t="str">
        <f>TEXT(D6835, "mmm")</f>
        <v>May</v>
      </c>
      <c r="D6835" s="1">
        <v>45442</v>
      </c>
      <c r="E6835" t="s">
        <v>4134</v>
      </c>
      <c r="F6835" t="s">
        <v>118</v>
      </c>
      <c r="G6835">
        <v>1000</v>
      </c>
      <c r="H6835">
        <v>19.02</v>
      </c>
      <c r="I6835">
        <v>19020</v>
      </c>
      <c r="J6835" t="s">
        <v>81</v>
      </c>
      <c r="K6835">
        <v>2.5681554725350612E-2</v>
      </c>
      <c r="L6835">
        <v>2.5682</v>
      </c>
      <c r="M6835" t="s">
        <v>82</v>
      </c>
    </row>
    <row r="6836" spans="1:13">
      <c r="A6836" t="s">
        <v>4055</v>
      </c>
      <c r="B6836" t="s">
        <v>4056</v>
      </c>
      <c r="C6836" t="str">
        <f>TEXT(D6836, "mmm")</f>
        <v>May</v>
      </c>
      <c r="D6836" s="1">
        <v>45442</v>
      </c>
      <c r="E6836" t="s">
        <v>4057</v>
      </c>
      <c r="F6836" t="s">
        <v>128</v>
      </c>
      <c r="G6836">
        <v>50000</v>
      </c>
      <c r="H6836">
        <v>1.8</v>
      </c>
      <c r="I6836">
        <v>90000</v>
      </c>
      <c r="J6836" t="s">
        <v>86</v>
      </c>
      <c r="K6836">
        <v>3.9325872796185157E-2</v>
      </c>
      <c r="L6836">
        <v>3.9325999999999999</v>
      </c>
      <c r="M6836" t="s">
        <v>82</v>
      </c>
    </row>
    <row r="6837" spans="1:13">
      <c r="A6837" t="s">
        <v>3857</v>
      </c>
      <c r="B6837" t="s">
        <v>3858</v>
      </c>
      <c r="C6837" t="str">
        <f>TEXT(D6837, "mmm")</f>
        <v>May</v>
      </c>
      <c r="D6837" s="1">
        <v>45442</v>
      </c>
      <c r="E6837" t="s">
        <v>3065</v>
      </c>
      <c r="F6837" t="s">
        <v>80</v>
      </c>
      <c r="G6837">
        <v>5205</v>
      </c>
      <c r="H6837">
        <v>9.5</v>
      </c>
      <c r="I6837">
        <v>49447.5</v>
      </c>
      <c r="J6837" t="s">
        <v>86</v>
      </c>
      <c r="K6837">
        <v>1.5789433529502569E-2</v>
      </c>
      <c r="L6837">
        <v>1.5789</v>
      </c>
      <c r="M6837" t="s">
        <v>82</v>
      </c>
    </row>
    <row r="6838" spans="1:13">
      <c r="A6838" t="s">
        <v>3282</v>
      </c>
      <c r="B6838" t="s">
        <v>3283</v>
      </c>
      <c r="C6838" t="str">
        <f>TEXT(D6838, "mmm")</f>
        <v>May</v>
      </c>
      <c r="D6838" s="1">
        <v>45442</v>
      </c>
      <c r="E6838" t="s">
        <v>3284</v>
      </c>
      <c r="F6838" t="s">
        <v>118</v>
      </c>
      <c r="G6838">
        <v>10000</v>
      </c>
      <c r="H6838">
        <v>10.95</v>
      </c>
      <c r="I6838">
        <v>109500</v>
      </c>
      <c r="J6838" t="s">
        <v>81</v>
      </c>
      <c r="K6838">
        <v>3.2667955055386548E-2</v>
      </c>
      <c r="L6838">
        <v>3.2667999999999999</v>
      </c>
      <c r="M6838" t="s">
        <v>82</v>
      </c>
    </row>
    <row r="6839" spans="1:13">
      <c r="A6839" t="s">
        <v>4135</v>
      </c>
      <c r="B6839" t="s">
        <v>4136</v>
      </c>
      <c r="C6839" t="str">
        <f>TEXT(D6839, "mmm")</f>
        <v>May</v>
      </c>
      <c r="D6839" s="1">
        <v>45442</v>
      </c>
      <c r="E6839" t="s">
        <v>4137</v>
      </c>
      <c r="F6839" t="s">
        <v>128</v>
      </c>
      <c r="G6839">
        <v>186000</v>
      </c>
      <c r="H6839">
        <v>0.27</v>
      </c>
      <c r="I6839">
        <v>50220</v>
      </c>
      <c r="J6839" t="s">
        <v>86</v>
      </c>
      <c r="K6839">
        <v>-0.1046511575776554</v>
      </c>
      <c r="L6839">
        <v>-10.4651</v>
      </c>
      <c r="M6839" t="s">
        <v>82</v>
      </c>
    </row>
    <row r="6840" spans="1:13">
      <c r="A6840" t="s">
        <v>2082</v>
      </c>
      <c r="B6840" t="s">
        <v>2083</v>
      </c>
      <c r="C6840" t="str">
        <f>TEXT(D6840, "mmm")</f>
        <v>May</v>
      </c>
      <c r="D6840" s="1">
        <v>45442</v>
      </c>
      <c r="E6840" t="s">
        <v>2091</v>
      </c>
      <c r="F6840" t="s">
        <v>128</v>
      </c>
      <c r="G6840">
        <v>7500</v>
      </c>
      <c r="H6840">
        <v>1.61</v>
      </c>
      <c r="I6840">
        <v>12075</v>
      </c>
      <c r="J6840" t="s">
        <v>81</v>
      </c>
      <c r="K6840">
        <v>1.257860409223732E-2</v>
      </c>
      <c r="L6840">
        <v>1.2579</v>
      </c>
      <c r="M6840" t="s">
        <v>82</v>
      </c>
    </row>
    <row r="6841" spans="1:13">
      <c r="A6841" t="s">
        <v>4041</v>
      </c>
      <c r="B6841" t="s">
        <v>4042</v>
      </c>
      <c r="C6841" t="str">
        <f>TEXT(D6841, "mmm")</f>
        <v>May</v>
      </c>
      <c r="D6841" s="1">
        <v>45442</v>
      </c>
      <c r="E6841" t="s">
        <v>4096</v>
      </c>
      <c r="F6841" t="s">
        <v>251</v>
      </c>
      <c r="G6841">
        <v>9162</v>
      </c>
      <c r="H6841">
        <v>4.84</v>
      </c>
      <c r="I6841">
        <v>44344.08</v>
      </c>
      <c r="J6841" t="s">
        <v>81</v>
      </c>
      <c r="K6841">
        <v>3.726714451739932E-2</v>
      </c>
      <c r="L6841">
        <v>3.7267000000000001</v>
      </c>
      <c r="M6841" t="s">
        <v>82</v>
      </c>
    </row>
    <row r="6842" spans="1:13">
      <c r="A6842" t="s">
        <v>4138</v>
      </c>
      <c r="B6842" t="s">
        <v>4139</v>
      </c>
      <c r="C6842" t="str">
        <f>TEXT(D6842, "mmm")</f>
        <v>May</v>
      </c>
      <c r="D6842" s="1">
        <v>45442</v>
      </c>
      <c r="E6842" t="s">
        <v>4140</v>
      </c>
      <c r="F6842" t="s">
        <v>128</v>
      </c>
      <c r="G6842">
        <v>59000</v>
      </c>
      <c r="H6842">
        <v>82</v>
      </c>
      <c r="I6842">
        <v>4838000</v>
      </c>
      <c r="J6842" t="s">
        <v>86</v>
      </c>
      <c r="K6842">
        <v>5.9547263873970468E-2</v>
      </c>
      <c r="L6842">
        <v>5.9546999999999999</v>
      </c>
      <c r="M6842" t="s">
        <v>82</v>
      </c>
    </row>
    <row r="6843" spans="1:13">
      <c r="A6843" t="s">
        <v>4135</v>
      </c>
      <c r="B6843" t="s">
        <v>4136</v>
      </c>
      <c r="C6843" t="str">
        <f>TEXT(D6843, "mmm")</f>
        <v>May</v>
      </c>
      <c r="D6843" s="1">
        <v>45442</v>
      </c>
      <c r="E6843" t="s">
        <v>4137</v>
      </c>
      <c r="F6843" t="s">
        <v>128</v>
      </c>
      <c r="G6843">
        <v>186000</v>
      </c>
      <c r="H6843">
        <v>0.27</v>
      </c>
      <c r="I6843">
        <v>50220</v>
      </c>
      <c r="J6843" t="s">
        <v>86</v>
      </c>
      <c r="K6843">
        <v>-0.1046511575776554</v>
      </c>
      <c r="L6843">
        <v>-10.4651</v>
      </c>
      <c r="M6843" t="s">
        <v>82</v>
      </c>
    </row>
    <row r="6844" spans="1:13">
      <c r="A6844" t="s">
        <v>4141</v>
      </c>
      <c r="B6844" t="s">
        <v>4142</v>
      </c>
      <c r="C6844" t="str">
        <f>TEXT(D6844, "mmm")</f>
        <v>May</v>
      </c>
      <c r="D6844" s="1">
        <v>45442</v>
      </c>
      <c r="E6844" t="s">
        <v>4143</v>
      </c>
      <c r="F6844" t="s">
        <v>118</v>
      </c>
      <c r="G6844">
        <v>15000</v>
      </c>
      <c r="H6844">
        <v>6.25</v>
      </c>
      <c r="I6844">
        <v>93750</v>
      </c>
      <c r="J6844" t="s">
        <v>86</v>
      </c>
      <c r="K6844">
        <v>4.487192906596249E-2</v>
      </c>
      <c r="L6844">
        <v>4.4871999999999996</v>
      </c>
      <c r="M6844" t="s">
        <v>82</v>
      </c>
    </row>
    <row r="6845" spans="1:13">
      <c r="A6845" t="s">
        <v>4099</v>
      </c>
      <c r="B6845" t="s">
        <v>4100</v>
      </c>
      <c r="C6845" t="str">
        <f>TEXT(D6845, "mmm")</f>
        <v>May</v>
      </c>
      <c r="D6845" s="1">
        <v>45442</v>
      </c>
      <c r="E6845" t="s">
        <v>4101</v>
      </c>
      <c r="F6845" t="s">
        <v>128</v>
      </c>
      <c r="G6845">
        <v>17000</v>
      </c>
      <c r="H6845">
        <v>13.67</v>
      </c>
      <c r="I6845">
        <v>232390</v>
      </c>
      <c r="J6845" t="s">
        <v>81</v>
      </c>
      <c r="K6845">
        <v>3.5923819198704347E-2</v>
      </c>
      <c r="L6845">
        <v>3.5924</v>
      </c>
      <c r="M6845" t="s">
        <v>82</v>
      </c>
    </row>
    <row r="6846" spans="1:13">
      <c r="A6846" t="s">
        <v>4144</v>
      </c>
      <c r="B6846" t="s">
        <v>4145</v>
      </c>
      <c r="C6846" t="str">
        <f>TEXT(D6846, "mmm")</f>
        <v>May</v>
      </c>
      <c r="D6846" s="1">
        <v>45442</v>
      </c>
      <c r="E6846" t="s">
        <v>4146</v>
      </c>
      <c r="F6846" t="s">
        <v>118</v>
      </c>
      <c r="G6846">
        <v>5000</v>
      </c>
      <c r="H6846">
        <v>22.25</v>
      </c>
      <c r="I6846">
        <v>111250</v>
      </c>
      <c r="J6846" t="s">
        <v>86</v>
      </c>
      <c r="K6846">
        <v>-5.7951523012726547E-2</v>
      </c>
      <c r="L6846">
        <v>-5.7952000000000004</v>
      </c>
      <c r="M6846" t="s">
        <v>82</v>
      </c>
    </row>
    <row r="6847" spans="1:13">
      <c r="A6847" t="s">
        <v>4147</v>
      </c>
      <c r="B6847" t="s">
        <v>4148</v>
      </c>
      <c r="C6847" t="str">
        <f>TEXT(D6847, "mmm")</f>
        <v>May</v>
      </c>
      <c r="D6847" s="1">
        <v>45442</v>
      </c>
      <c r="E6847" t="s">
        <v>4149</v>
      </c>
      <c r="F6847" t="s">
        <v>118</v>
      </c>
      <c r="G6847">
        <v>10000</v>
      </c>
      <c r="H6847">
        <v>15.55</v>
      </c>
      <c r="I6847">
        <v>155500</v>
      </c>
      <c r="J6847" t="s">
        <v>86</v>
      </c>
      <c r="K6847">
        <v>-0.13183915556634609</v>
      </c>
      <c r="L6847">
        <v>-13.1839</v>
      </c>
      <c r="M6847" t="s">
        <v>82</v>
      </c>
    </row>
    <row r="6848" spans="1:13">
      <c r="A6848" t="s">
        <v>1701</v>
      </c>
      <c r="B6848" t="s">
        <v>1702</v>
      </c>
      <c r="C6848" t="str">
        <f>TEXT(D6848, "mmm")</f>
        <v>May</v>
      </c>
      <c r="D6848" s="1">
        <v>45442</v>
      </c>
      <c r="E6848" t="s">
        <v>4150</v>
      </c>
      <c r="F6848" t="s">
        <v>80</v>
      </c>
      <c r="G6848">
        <v>560</v>
      </c>
      <c r="H6848">
        <v>71.53</v>
      </c>
      <c r="I6848">
        <v>40056.800000000003</v>
      </c>
      <c r="J6848" t="s">
        <v>81</v>
      </c>
      <c r="K6848">
        <v>-1.9769130551024361E-2</v>
      </c>
      <c r="L6848">
        <v>-1.9769000000000001</v>
      </c>
      <c r="M6848" t="s">
        <v>82</v>
      </c>
    </row>
    <row r="6849" spans="1:13">
      <c r="A6849" t="s">
        <v>1430</v>
      </c>
      <c r="B6849" t="s">
        <v>1431</v>
      </c>
      <c r="C6849" t="str">
        <f>TEXT(D6849, "mmm")</f>
        <v>May</v>
      </c>
      <c r="D6849" s="1">
        <v>45442</v>
      </c>
      <c r="E6849" t="s">
        <v>4151</v>
      </c>
      <c r="F6849" t="s">
        <v>118</v>
      </c>
      <c r="G6849">
        <v>5295</v>
      </c>
      <c r="H6849">
        <v>4.71</v>
      </c>
      <c r="I6849">
        <v>24939.45</v>
      </c>
      <c r="J6849" t="s">
        <v>81</v>
      </c>
      <c r="K6849">
        <v>2.3305085487087322E-2</v>
      </c>
      <c r="L6849">
        <v>2.3304999999999998</v>
      </c>
      <c r="M6849" t="s">
        <v>82</v>
      </c>
    </row>
    <row r="6850" spans="1:13">
      <c r="A6850" t="s">
        <v>4066</v>
      </c>
      <c r="B6850" t="s">
        <v>4067</v>
      </c>
      <c r="C6850" t="str">
        <f>TEXT(D6850, "mmm")</f>
        <v>May</v>
      </c>
      <c r="D6850" s="1">
        <v>45442</v>
      </c>
      <c r="E6850" t="s">
        <v>4068</v>
      </c>
      <c r="F6850" t="s">
        <v>128</v>
      </c>
      <c r="G6850">
        <v>20000</v>
      </c>
      <c r="H6850">
        <v>4.97</v>
      </c>
      <c r="I6850">
        <v>99400</v>
      </c>
      <c r="J6850" t="s">
        <v>86</v>
      </c>
      <c r="K6850">
        <v>-1.6064261211049091E-2</v>
      </c>
      <c r="L6850">
        <v>-1.6064000000000001</v>
      </c>
      <c r="M6850" t="s">
        <v>82</v>
      </c>
    </row>
    <row r="6851" spans="1:13">
      <c r="A6851" t="s">
        <v>1416</v>
      </c>
      <c r="B6851" t="s">
        <v>1417</v>
      </c>
      <c r="C6851" t="str">
        <f>TEXT(D6851, "mmm")</f>
        <v>May</v>
      </c>
      <c r="D6851" s="1">
        <v>45442</v>
      </c>
      <c r="E6851" t="s">
        <v>1419</v>
      </c>
      <c r="F6851" t="s">
        <v>426</v>
      </c>
      <c r="G6851">
        <v>225000</v>
      </c>
      <c r="H6851">
        <v>20.76</v>
      </c>
      <c r="I6851">
        <v>4671000</v>
      </c>
      <c r="J6851" t="s">
        <v>86</v>
      </c>
      <c r="K6851">
        <v>5.6785291570538243E-2</v>
      </c>
      <c r="L6851">
        <v>5.6784999999999997</v>
      </c>
      <c r="M6851" t="s">
        <v>82</v>
      </c>
    </row>
    <row r="6852" spans="1:13">
      <c r="A6852" t="s">
        <v>1416</v>
      </c>
      <c r="B6852" t="s">
        <v>1417</v>
      </c>
      <c r="C6852" t="str">
        <f>TEXT(D6852, "mmm")</f>
        <v>May</v>
      </c>
      <c r="D6852" s="1">
        <v>45442</v>
      </c>
      <c r="E6852" t="s">
        <v>1418</v>
      </c>
      <c r="F6852" t="s">
        <v>80</v>
      </c>
      <c r="G6852">
        <v>225000</v>
      </c>
      <c r="H6852">
        <v>20.76</v>
      </c>
      <c r="I6852">
        <v>4671000</v>
      </c>
      <c r="J6852" t="s">
        <v>86</v>
      </c>
      <c r="K6852">
        <v>5.6785291570538243E-2</v>
      </c>
      <c r="L6852">
        <v>5.6784999999999997</v>
      </c>
      <c r="M6852" t="s">
        <v>82</v>
      </c>
    </row>
    <row r="6853" spans="1:13">
      <c r="A6853" t="s">
        <v>1742</v>
      </c>
      <c r="B6853" t="s">
        <v>1743</v>
      </c>
      <c r="C6853" t="str">
        <f>TEXT(D6853, "mmm")</f>
        <v>May</v>
      </c>
      <c r="D6853" s="1">
        <v>45443</v>
      </c>
      <c r="E6853" t="s">
        <v>110</v>
      </c>
      <c r="F6853" t="s">
        <v>101</v>
      </c>
      <c r="G6853">
        <v>28419</v>
      </c>
      <c r="H6853">
        <v>24.49</v>
      </c>
      <c r="I6853">
        <v>695981.30999999994</v>
      </c>
      <c r="J6853" t="s">
        <v>86</v>
      </c>
      <c r="K6853">
        <v>-0.1182971491423255</v>
      </c>
      <c r="L6853">
        <v>-11.829700000000001</v>
      </c>
      <c r="M6853" t="s">
        <v>82</v>
      </c>
    </row>
    <row r="6854" spans="1:13">
      <c r="A6854" t="s">
        <v>1742</v>
      </c>
      <c r="B6854" t="s">
        <v>1743</v>
      </c>
      <c r="C6854" t="str">
        <f>TEXT(D6854, "mmm")</f>
        <v>May</v>
      </c>
      <c r="D6854" s="1">
        <v>45443</v>
      </c>
      <c r="E6854" t="s">
        <v>111</v>
      </c>
      <c r="F6854" t="s">
        <v>101</v>
      </c>
      <c r="G6854">
        <v>28419</v>
      </c>
      <c r="H6854">
        <v>24.49</v>
      </c>
      <c r="I6854">
        <v>695981.30999999994</v>
      </c>
      <c r="J6854" t="s">
        <v>86</v>
      </c>
      <c r="K6854">
        <v>-0.1182971491423255</v>
      </c>
      <c r="L6854">
        <v>-11.829700000000001</v>
      </c>
      <c r="M6854" t="s">
        <v>82</v>
      </c>
    </row>
    <row r="6855" spans="1:13">
      <c r="A6855" t="s">
        <v>1742</v>
      </c>
      <c r="B6855" t="s">
        <v>1743</v>
      </c>
      <c r="C6855" t="str">
        <f>TEXT(D6855, "mmm")</f>
        <v>May</v>
      </c>
      <c r="D6855" s="1">
        <v>45443</v>
      </c>
      <c r="E6855" t="s">
        <v>109</v>
      </c>
      <c r="F6855" t="s">
        <v>101</v>
      </c>
      <c r="G6855">
        <v>28419</v>
      </c>
      <c r="H6855">
        <v>24.49</v>
      </c>
      <c r="I6855">
        <v>695981.30999999994</v>
      </c>
      <c r="J6855" t="s">
        <v>86</v>
      </c>
      <c r="K6855">
        <v>-0.1182971491423255</v>
      </c>
      <c r="L6855">
        <v>-11.829700000000001</v>
      </c>
      <c r="M6855" t="s">
        <v>82</v>
      </c>
    </row>
    <row r="6856" spans="1:13">
      <c r="A6856" t="s">
        <v>4152</v>
      </c>
      <c r="B6856" t="s">
        <v>4153</v>
      </c>
      <c r="C6856" t="str">
        <f>TEXT(D6856, "mmm")</f>
        <v>May</v>
      </c>
      <c r="D6856" s="1">
        <v>45443</v>
      </c>
      <c r="E6856" t="s">
        <v>4154</v>
      </c>
      <c r="F6856" t="s">
        <v>80</v>
      </c>
      <c r="G6856">
        <v>1500</v>
      </c>
      <c r="H6856">
        <v>38.71</v>
      </c>
      <c r="I6856">
        <v>58065</v>
      </c>
      <c r="J6856" t="s">
        <v>81</v>
      </c>
      <c r="K6856">
        <v>-0.1007673133282365</v>
      </c>
      <c r="L6856">
        <v>-10.076700000000001</v>
      </c>
      <c r="M6856" t="s">
        <v>82</v>
      </c>
    </row>
    <row r="6857" spans="1:13">
      <c r="A6857" t="s">
        <v>4155</v>
      </c>
      <c r="B6857" t="s">
        <v>4156</v>
      </c>
      <c r="C6857" t="str">
        <f>TEXT(D6857, "mmm")</f>
        <v>May</v>
      </c>
      <c r="D6857" s="1">
        <v>45443</v>
      </c>
      <c r="E6857" t="s">
        <v>4157</v>
      </c>
      <c r="F6857" t="s">
        <v>118</v>
      </c>
      <c r="G6857">
        <v>4791</v>
      </c>
      <c r="H6857">
        <v>4.4400000000000004</v>
      </c>
      <c r="I6857">
        <v>21272.04</v>
      </c>
      <c r="J6857" t="s">
        <v>81</v>
      </c>
      <c r="K6857">
        <v>0.36439259517145661</v>
      </c>
      <c r="L6857">
        <v>36.439300000000003</v>
      </c>
      <c r="M6857" t="s">
        <v>82</v>
      </c>
    </row>
    <row r="6858" spans="1:13">
      <c r="A6858" t="s">
        <v>4158</v>
      </c>
      <c r="B6858" t="s">
        <v>4159</v>
      </c>
      <c r="C6858" t="str">
        <f>TEXT(D6858, "mmm")</f>
        <v>May</v>
      </c>
      <c r="D6858" s="1">
        <v>45443</v>
      </c>
      <c r="E6858" t="s">
        <v>4160</v>
      </c>
      <c r="F6858" t="s">
        <v>80</v>
      </c>
      <c r="G6858">
        <v>7001</v>
      </c>
      <c r="H6858">
        <v>14.33</v>
      </c>
      <c r="I6858">
        <v>100324.33</v>
      </c>
      <c r="J6858" t="s">
        <v>81</v>
      </c>
      <c r="K6858">
        <v>2.371738616023689E-2</v>
      </c>
      <c r="L6858">
        <v>2.3717000000000001</v>
      </c>
      <c r="M6858" t="s">
        <v>82</v>
      </c>
    </row>
    <row r="6859" spans="1:13">
      <c r="A6859" t="s">
        <v>4161</v>
      </c>
      <c r="B6859" t="s">
        <v>4162</v>
      </c>
      <c r="C6859" t="str">
        <f>TEXT(D6859, "mmm")</f>
        <v>May</v>
      </c>
      <c r="D6859" s="1">
        <v>45443</v>
      </c>
      <c r="E6859" t="s">
        <v>4163</v>
      </c>
      <c r="F6859" t="s">
        <v>118</v>
      </c>
      <c r="G6859">
        <v>280</v>
      </c>
      <c r="H6859">
        <v>74.98</v>
      </c>
      <c r="I6859">
        <v>20994.400000000001</v>
      </c>
      <c r="J6859" t="s">
        <v>81</v>
      </c>
      <c r="K6859">
        <v>6.9379920758431579E-2</v>
      </c>
      <c r="L6859">
        <v>6.9379999999999997</v>
      </c>
      <c r="M6859" t="s">
        <v>82</v>
      </c>
    </row>
    <row r="6860" spans="1:13">
      <c r="A6860" t="s">
        <v>2005</v>
      </c>
      <c r="B6860" t="s">
        <v>2006</v>
      </c>
      <c r="C6860" t="str">
        <f>TEXT(D6860, "mmm")</f>
        <v>May</v>
      </c>
      <c r="D6860" s="1">
        <v>45443</v>
      </c>
      <c r="E6860" t="s">
        <v>4164</v>
      </c>
      <c r="F6860" t="s">
        <v>80</v>
      </c>
      <c r="G6860">
        <v>1000</v>
      </c>
      <c r="H6860">
        <v>32.46</v>
      </c>
      <c r="I6860">
        <v>32460</v>
      </c>
      <c r="J6860" t="s">
        <v>81</v>
      </c>
      <c r="K6860">
        <v>1.32170244053722E-2</v>
      </c>
      <c r="L6860">
        <v>1.3217000000000001</v>
      </c>
      <c r="M6860" t="s">
        <v>82</v>
      </c>
    </row>
    <row r="6861" spans="1:13">
      <c r="A6861" t="s">
        <v>129</v>
      </c>
      <c r="B6861" t="s">
        <v>130</v>
      </c>
      <c r="C6861" t="str">
        <f>TEXT(D6861, "mmm")</f>
        <v>May</v>
      </c>
      <c r="D6861" s="1">
        <v>45443</v>
      </c>
      <c r="E6861" t="s">
        <v>111</v>
      </c>
      <c r="F6861" t="s">
        <v>101</v>
      </c>
      <c r="G6861">
        <v>17985</v>
      </c>
      <c r="H6861">
        <v>6.54</v>
      </c>
      <c r="I6861">
        <v>117621.9</v>
      </c>
      <c r="J6861" t="s">
        <v>81</v>
      </c>
      <c r="K6861">
        <v>1.060608676861396E-2</v>
      </c>
      <c r="L6861">
        <v>1.0606</v>
      </c>
      <c r="M6861" t="s">
        <v>82</v>
      </c>
    </row>
    <row r="6862" spans="1:13">
      <c r="A6862" t="s">
        <v>129</v>
      </c>
      <c r="B6862" t="s">
        <v>130</v>
      </c>
      <c r="C6862" t="str">
        <f>TEXT(D6862, "mmm")</f>
        <v>May</v>
      </c>
      <c r="D6862" s="1">
        <v>45443</v>
      </c>
      <c r="E6862" t="s">
        <v>109</v>
      </c>
      <c r="F6862" t="s">
        <v>101</v>
      </c>
      <c r="G6862">
        <v>17985</v>
      </c>
      <c r="H6862">
        <v>6.54</v>
      </c>
      <c r="I6862">
        <v>117621.9</v>
      </c>
      <c r="J6862" t="s">
        <v>81</v>
      </c>
      <c r="K6862">
        <v>1.060608676861396E-2</v>
      </c>
      <c r="L6862">
        <v>1.0606</v>
      </c>
      <c r="M6862" t="s">
        <v>82</v>
      </c>
    </row>
    <row r="6863" spans="1:13">
      <c r="A6863" t="s">
        <v>129</v>
      </c>
      <c r="B6863" t="s">
        <v>130</v>
      </c>
      <c r="C6863" t="str">
        <f>TEXT(D6863, "mmm")</f>
        <v>May</v>
      </c>
      <c r="D6863" s="1">
        <v>45443</v>
      </c>
      <c r="E6863" t="s">
        <v>110</v>
      </c>
      <c r="F6863" t="s">
        <v>101</v>
      </c>
      <c r="G6863">
        <v>17985</v>
      </c>
      <c r="H6863">
        <v>6.54</v>
      </c>
      <c r="I6863">
        <v>117621.9</v>
      </c>
      <c r="J6863" t="s">
        <v>81</v>
      </c>
      <c r="K6863">
        <v>1.060608676861396E-2</v>
      </c>
      <c r="L6863">
        <v>1.0606</v>
      </c>
      <c r="M6863" t="s">
        <v>82</v>
      </c>
    </row>
    <row r="6864" spans="1:13">
      <c r="A6864" t="s">
        <v>3016</v>
      </c>
      <c r="B6864" t="s">
        <v>3017</v>
      </c>
      <c r="C6864" t="str">
        <f>TEXT(D6864, "mmm")</f>
        <v>May</v>
      </c>
      <c r="D6864" s="1">
        <v>45443</v>
      </c>
      <c r="E6864" t="s">
        <v>3018</v>
      </c>
      <c r="F6864" t="s">
        <v>217</v>
      </c>
      <c r="G6864">
        <v>12612</v>
      </c>
      <c r="H6864">
        <v>1.53</v>
      </c>
      <c r="I6864">
        <v>19296.36</v>
      </c>
      <c r="J6864" t="s">
        <v>81</v>
      </c>
      <c r="K6864">
        <v>0.18703192098482679</v>
      </c>
      <c r="L6864">
        <v>18.703199999999999</v>
      </c>
      <c r="M6864" t="s">
        <v>82</v>
      </c>
    </row>
    <row r="6865" spans="1:13">
      <c r="A6865" t="s">
        <v>4165</v>
      </c>
      <c r="B6865" t="s">
        <v>4166</v>
      </c>
      <c r="C6865" t="str">
        <f>TEXT(D6865, "mmm")</f>
        <v>May</v>
      </c>
      <c r="D6865" s="1">
        <v>45443</v>
      </c>
      <c r="E6865" t="s">
        <v>4167</v>
      </c>
      <c r="F6865" t="s">
        <v>118</v>
      </c>
      <c r="G6865">
        <v>1497</v>
      </c>
      <c r="H6865">
        <v>15.47</v>
      </c>
      <c r="I6865">
        <v>23158.59</v>
      </c>
      <c r="J6865" t="s">
        <v>86</v>
      </c>
      <c r="K6865">
        <v>2.747252632088593E-2</v>
      </c>
      <c r="L6865">
        <v>2.7473000000000001</v>
      </c>
      <c r="M6865" t="s">
        <v>82</v>
      </c>
    </row>
    <row r="6866" spans="1:13">
      <c r="A6866" t="s">
        <v>4155</v>
      </c>
      <c r="B6866" t="s">
        <v>4156</v>
      </c>
      <c r="C6866" t="str">
        <f>TEXT(D6866, "mmm")</f>
        <v>May</v>
      </c>
      <c r="D6866" s="1">
        <v>45443</v>
      </c>
      <c r="E6866" t="s">
        <v>4168</v>
      </c>
      <c r="F6866" t="s">
        <v>118</v>
      </c>
      <c r="G6866">
        <v>4791</v>
      </c>
      <c r="H6866">
        <v>4.4400000000000004</v>
      </c>
      <c r="I6866">
        <v>21272.04</v>
      </c>
      <c r="J6866" t="s">
        <v>81</v>
      </c>
      <c r="K6866">
        <v>0.36439259517145661</v>
      </c>
      <c r="L6866">
        <v>36.439300000000003</v>
      </c>
      <c r="M6866" t="s">
        <v>82</v>
      </c>
    </row>
    <row r="6867" spans="1:13">
      <c r="A6867" t="s">
        <v>4031</v>
      </c>
      <c r="B6867" t="s">
        <v>4032</v>
      </c>
      <c r="C6867" t="str">
        <f>TEXT(D6867, "mmm")</f>
        <v>May</v>
      </c>
      <c r="D6867" s="1">
        <v>45443</v>
      </c>
      <c r="E6867" t="s">
        <v>4033</v>
      </c>
      <c r="F6867" t="s">
        <v>118</v>
      </c>
      <c r="G6867">
        <v>1495</v>
      </c>
      <c r="H6867">
        <v>6.72</v>
      </c>
      <c r="I6867">
        <v>10046.4</v>
      </c>
      <c r="J6867" t="s">
        <v>81</v>
      </c>
      <c r="K6867">
        <v>-5.2160891720255953E-2</v>
      </c>
      <c r="L6867">
        <v>-5.2161</v>
      </c>
      <c r="M6867" t="s">
        <v>82</v>
      </c>
    </row>
    <row r="6868" spans="1:13">
      <c r="A6868" t="s">
        <v>4169</v>
      </c>
      <c r="B6868" t="s">
        <v>4170</v>
      </c>
      <c r="C6868" t="str">
        <f>TEXT(D6868, "mmm")</f>
        <v>May</v>
      </c>
      <c r="D6868" s="1">
        <v>45443</v>
      </c>
      <c r="E6868" t="s">
        <v>4171</v>
      </c>
      <c r="F6868" t="s">
        <v>128</v>
      </c>
      <c r="G6868">
        <v>610</v>
      </c>
      <c r="H6868">
        <v>24.6</v>
      </c>
      <c r="I6868">
        <v>15006</v>
      </c>
      <c r="J6868" t="s">
        <v>81</v>
      </c>
      <c r="K6868">
        <v>-6.7538981701993239E-2</v>
      </c>
      <c r="L6868">
        <v>-6.7538999999999998</v>
      </c>
      <c r="M6868" t="s">
        <v>82</v>
      </c>
    </row>
    <row r="6869" spans="1:13">
      <c r="A6869" t="s">
        <v>4169</v>
      </c>
      <c r="B6869" t="s">
        <v>4170</v>
      </c>
      <c r="C6869" t="str">
        <f>TEXT(D6869, "mmm")</f>
        <v>May</v>
      </c>
      <c r="D6869" s="1">
        <v>45443</v>
      </c>
      <c r="E6869" t="s">
        <v>4171</v>
      </c>
      <c r="F6869" t="s">
        <v>128</v>
      </c>
      <c r="G6869">
        <v>529</v>
      </c>
      <c r="H6869">
        <v>24.68</v>
      </c>
      <c r="I6869">
        <v>13055.72</v>
      </c>
      <c r="J6869" t="s">
        <v>81</v>
      </c>
      <c r="K6869">
        <v>-6.7538981701993239E-2</v>
      </c>
      <c r="L6869">
        <v>-6.7538999999999998</v>
      </c>
      <c r="M6869" t="s">
        <v>82</v>
      </c>
    </row>
    <row r="6870" spans="1:13">
      <c r="A6870" t="s">
        <v>488</v>
      </c>
      <c r="B6870" t="s">
        <v>489</v>
      </c>
      <c r="C6870" t="str">
        <f>TEXT(D6870, "mmm")</f>
        <v>May</v>
      </c>
      <c r="D6870" s="1">
        <v>45443</v>
      </c>
      <c r="E6870" t="s">
        <v>4172</v>
      </c>
      <c r="F6870" t="s">
        <v>118</v>
      </c>
      <c r="G6870">
        <v>13006</v>
      </c>
      <c r="H6870">
        <v>1.4</v>
      </c>
      <c r="I6870">
        <v>18208.400000000001</v>
      </c>
      <c r="J6870" t="s">
        <v>81</v>
      </c>
      <c r="K6870">
        <v>-0.224637705697354</v>
      </c>
      <c r="L6870">
        <v>-22.463799999999999</v>
      </c>
      <c r="M6870" t="s">
        <v>82</v>
      </c>
    </row>
    <row r="6871" spans="1:13">
      <c r="A6871" t="s">
        <v>488</v>
      </c>
      <c r="B6871" t="s">
        <v>489</v>
      </c>
      <c r="C6871" t="str">
        <f>TEXT(D6871, "mmm")</f>
        <v>May</v>
      </c>
      <c r="D6871" s="1">
        <v>45443</v>
      </c>
      <c r="E6871" t="s">
        <v>4172</v>
      </c>
      <c r="F6871" t="s">
        <v>118</v>
      </c>
      <c r="G6871">
        <v>12000</v>
      </c>
      <c r="H6871">
        <v>1.4</v>
      </c>
      <c r="I6871">
        <v>16800</v>
      </c>
      <c r="J6871" t="s">
        <v>81</v>
      </c>
      <c r="K6871">
        <v>-0.224637705697354</v>
      </c>
      <c r="L6871">
        <v>-22.463799999999999</v>
      </c>
      <c r="M6871" t="s">
        <v>82</v>
      </c>
    </row>
    <row r="6872" spans="1:13">
      <c r="A6872" t="s">
        <v>488</v>
      </c>
      <c r="B6872" t="s">
        <v>489</v>
      </c>
      <c r="C6872" t="str">
        <f>TEXT(D6872, "mmm")</f>
        <v>May</v>
      </c>
      <c r="D6872" s="1">
        <v>45443</v>
      </c>
      <c r="E6872" t="s">
        <v>494</v>
      </c>
      <c r="F6872" t="s">
        <v>80</v>
      </c>
      <c r="G6872">
        <v>55000</v>
      </c>
      <c r="H6872">
        <v>1.38</v>
      </c>
      <c r="I6872">
        <v>75900</v>
      </c>
      <c r="J6872" t="s">
        <v>86</v>
      </c>
      <c r="K6872">
        <v>-0.224637705697354</v>
      </c>
      <c r="L6872">
        <v>-22.463799999999999</v>
      </c>
      <c r="M6872" t="s">
        <v>82</v>
      </c>
    </row>
    <row r="6873" spans="1:13">
      <c r="A6873" t="s">
        <v>4041</v>
      </c>
      <c r="B6873" t="s">
        <v>4042</v>
      </c>
      <c r="C6873" t="str">
        <f>TEXT(D6873, "mmm")</f>
        <v>May</v>
      </c>
      <c r="D6873" s="1">
        <v>45443</v>
      </c>
      <c r="E6873" t="s">
        <v>4096</v>
      </c>
      <c r="F6873" t="s">
        <v>251</v>
      </c>
      <c r="G6873">
        <v>10000</v>
      </c>
      <c r="H6873">
        <v>4.87</v>
      </c>
      <c r="I6873">
        <v>48700</v>
      </c>
      <c r="J6873" t="s">
        <v>81</v>
      </c>
      <c r="K6873">
        <v>4.7422685277539463E-2</v>
      </c>
      <c r="L6873">
        <v>4.7423000000000002</v>
      </c>
      <c r="M6873" t="s">
        <v>82</v>
      </c>
    </row>
    <row r="6874" spans="1:13">
      <c r="A6874" t="s">
        <v>4173</v>
      </c>
      <c r="B6874" t="s">
        <v>4174</v>
      </c>
      <c r="C6874" t="str">
        <f>TEXT(D6874, "mmm")</f>
        <v>May</v>
      </c>
      <c r="D6874" s="1">
        <v>45443</v>
      </c>
      <c r="E6874" t="s">
        <v>4175</v>
      </c>
      <c r="F6874" t="s">
        <v>80</v>
      </c>
      <c r="G6874">
        <v>70193</v>
      </c>
      <c r="H6874">
        <v>16.14</v>
      </c>
      <c r="I6874">
        <v>1132915.02</v>
      </c>
      <c r="J6874" t="s">
        <v>86</v>
      </c>
      <c r="K6874">
        <v>-3.3846165583683918E-2</v>
      </c>
      <c r="L6874">
        <v>-3.3845999999999998</v>
      </c>
      <c r="M6874" t="s">
        <v>82</v>
      </c>
    </row>
    <row r="6875" spans="1:13">
      <c r="A6875" t="s">
        <v>1742</v>
      </c>
      <c r="B6875" t="s">
        <v>1743</v>
      </c>
      <c r="C6875" t="str">
        <f>TEXT(D6875, "mmm")</f>
        <v>May</v>
      </c>
      <c r="D6875" s="1">
        <v>45443</v>
      </c>
      <c r="E6875" t="s">
        <v>110</v>
      </c>
      <c r="F6875" t="s">
        <v>101</v>
      </c>
      <c r="G6875">
        <v>2000</v>
      </c>
      <c r="H6875">
        <v>23.21</v>
      </c>
      <c r="I6875">
        <v>46420</v>
      </c>
      <c r="J6875" t="s">
        <v>81</v>
      </c>
      <c r="K6875">
        <v>-0.1182971491423255</v>
      </c>
      <c r="L6875">
        <v>-11.829700000000001</v>
      </c>
      <c r="M6875" t="s">
        <v>82</v>
      </c>
    </row>
    <row r="6876" spans="1:13">
      <c r="A6876" t="s">
        <v>1742</v>
      </c>
      <c r="B6876" t="s">
        <v>1743</v>
      </c>
      <c r="C6876" t="str">
        <f>TEXT(D6876, "mmm")</f>
        <v>May</v>
      </c>
      <c r="D6876" s="1">
        <v>45443</v>
      </c>
      <c r="E6876" t="s">
        <v>111</v>
      </c>
      <c r="F6876" t="s">
        <v>101</v>
      </c>
      <c r="G6876">
        <v>2000</v>
      </c>
      <c r="H6876">
        <v>23.21</v>
      </c>
      <c r="I6876">
        <v>46420</v>
      </c>
      <c r="J6876" t="s">
        <v>81</v>
      </c>
      <c r="K6876">
        <v>-0.1182971491423255</v>
      </c>
      <c r="L6876">
        <v>-11.829700000000001</v>
      </c>
      <c r="M6876" t="s">
        <v>82</v>
      </c>
    </row>
    <row r="6877" spans="1:13">
      <c r="A6877" t="s">
        <v>1742</v>
      </c>
      <c r="B6877" t="s">
        <v>1743</v>
      </c>
      <c r="C6877" t="str">
        <f>TEXT(D6877, "mmm")</f>
        <v>May</v>
      </c>
      <c r="D6877" s="1">
        <v>45443</v>
      </c>
      <c r="E6877" t="s">
        <v>109</v>
      </c>
      <c r="F6877" t="s">
        <v>101</v>
      </c>
      <c r="G6877">
        <v>2000</v>
      </c>
      <c r="H6877">
        <v>23.21</v>
      </c>
      <c r="I6877">
        <v>46420</v>
      </c>
      <c r="J6877" t="s">
        <v>81</v>
      </c>
      <c r="K6877">
        <v>-0.1182971491423255</v>
      </c>
      <c r="L6877">
        <v>-11.829700000000001</v>
      </c>
      <c r="M6877" t="s">
        <v>82</v>
      </c>
    </row>
    <row r="6878" spans="1:13">
      <c r="A6878" t="s">
        <v>3598</v>
      </c>
      <c r="B6878" t="s">
        <v>3599</v>
      </c>
      <c r="C6878" t="str">
        <f>TEXT(D6878, "mmm")</f>
        <v>May</v>
      </c>
      <c r="D6878" s="1">
        <v>45443</v>
      </c>
      <c r="E6878" t="s">
        <v>3600</v>
      </c>
      <c r="F6878" t="s">
        <v>222</v>
      </c>
      <c r="G6878">
        <v>10000</v>
      </c>
      <c r="H6878">
        <v>47.61</v>
      </c>
      <c r="I6878">
        <v>476100</v>
      </c>
      <c r="J6878" t="s">
        <v>86</v>
      </c>
      <c r="K6878">
        <v>-2.3381091154057509E-2</v>
      </c>
      <c r="L6878">
        <v>-2.3380999999999998</v>
      </c>
      <c r="M6878" t="s">
        <v>82</v>
      </c>
    </row>
    <row r="6879" spans="1:13">
      <c r="A6879" t="s">
        <v>1430</v>
      </c>
      <c r="B6879" t="s">
        <v>1431</v>
      </c>
      <c r="C6879" t="str">
        <f>TEXT(D6879, "mmm")</f>
        <v>May</v>
      </c>
      <c r="D6879" s="1">
        <v>45443</v>
      </c>
      <c r="E6879" t="s">
        <v>4176</v>
      </c>
      <c r="F6879" t="s">
        <v>118</v>
      </c>
      <c r="G6879">
        <v>4132</v>
      </c>
      <c r="H6879">
        <v>4.83</v>
      </c>
      <c r="I6879">
        <v>19957.560000000001</v>
      </c>
      <c r="J6879" t="s">
        <v>81</v>
      </c>
      <c r="K6879">
        <v>8.1467628222378075E-3</v>
      </c>
      <c r="L6879">
        <v>0.81469999999999998</v>
      </c>
      <c r="M6879" t="s">
        <v>82</v>
      </c>
    </row>
    <row r="6880" spans="1:13">
      <c r="A6880" t="s">
        <v>123</v>
      </c>
      <c r="B6880" t="s">
        <v>124</v>
      </c>
      <c r="C6880" t="str">
        <f>TEXT(D6880, "mmm")</f>
        <v>May</v>
      </c>
      <c r="D6880" s="1">
        <v>45443</v>
      </c>
      <c r="E6880" t="s">
        <v>102</v>
      </c>
      <c r="F6880" t="s">
        <v>101</v>
      </c>
      <c r="G6880">
        <v>21369</v>
      </c>
      <c r="H6880">
        <v>13.29</v>
      </c>
      <c r="I6880">
        <v>283994.01</v>
      </c>
      <c r="J6880" t="s">
        <v>81</v>
      </c>
      <c r="K6880">
        <v>3.7537625834354493E-2</v>
      </c>
      <c r="L6880">
        <v>3.7538</v>
      </c>
      <c r="M6880" t="s">
        <v>82</v>
      </c>
    </row>
    <row r="6881" spans="1:13">
      <c r="A6881" t="s">
        <v>123</v>
      </c>
      <c r="B6881" t="s">
        <v>124</v>
      </c>
      <c r="C6881" t="str">
        <f>TEXT(D6881, "mmm")</f>
        <v>May</v>
      </c>
      <c r="D6881" s="1">
        <v>45443</v>
      </c>
      <c r="E6881" t="s">
        <v>100</v>
      </c>
      <c r="F6881" t="s">
        <v>101</v>
      </c>
      <c r="G6881">
        <v>21369</v>
      </c>
      <c r="H6881">
        <v>13.29</v>
      </c>
      <c r="I6881">
        <v>283994.01</v>
      </c>
      <c r="J6881" t="s">
        <v>81</v>
      </c>
      <c r="K6881">
        <v>3.7537625834354493E-2</v>
      </c>
      <c r="L6881">
        <v>3.7538</v>
      </c>
      <c r="M6881" t="s">
        <v>82</v>
      </c>
    </row>
    <row r="6882" spans="1:13">
      <c r="A6882" t="s">
        <v>4177</v>
      </c>
      <c r="B6882" t="s">
        <v>4178</v>
      </c>
      <c r="C6882" t="str">
        <f>TEXT(D6882, "mmm")</f>
        <v>May</v>
      </c>
      <c r="D6882" s="1">
        <v>45443</v>
      </c>
      <c r="E6882" t="s">
        <v>4179</v>
      </c>
      <c r="F6882" t="s">
        <v>80</v>
      </c>
      <c r="G6882">
        <v>3577</v>
      </c>
      <c r="H6882">
        <v>27.95</v>
      </c>
      <c r="I6882">
        <v>99977.15</v>
      </c>
      <c r="J6882" t="s">
        <v>81</v>
      </c>
      <c r="K6882">
        <v>-6.7832889381146733E-2</v>
      </c>
      <c r="L6882">
        <v>-6.7832999999999997</v>
      </c>
      <c r="M6882" t="s">
        <v>82</v>
      </c>
    </row>
    <row r="6883" spans="1:13">
      <c r="A6883" t="s">
        <v>4180</v>
      </c>
      <c r="B6883" t="s">
        <v>4181</v>
      </c>
      <c r="C6883" t="str">
        <f>TEXT(D6883, "mmm")</f>
        <v>May</v>
      </c>
      <c r="D6883" s="1">
        <v>45443</v>
      </c>
      <c r="E6883" t="s">
        <v>4182</v>
      </c>
      <c r="F6883" t="s">
        <v>217</v>
      </c>
      <c r="G6883">
        <v>39000</v>
      </c>
      <c r="H6883">
        <v>16.760000000000002</v>
      </c>
      <c r="I6883">
        <v>653640.00000000012</v>
      </c>
      <c r="J6883" t="s">
        <v>86</v>
      </c>
      <c r="K6883">
        <v>6.7937982300305455E-2</v>
      </c>
      <c r="L6883">
        <v>6.7938000000000001</v>
      </c>
      <c r="M6883" t="s">
        <v>82</v>
      </c>
    </row>
    <row r="6884" spans="1:13">
      <c r="A6884" t="s">
        <v>4124</v>
      </c>
      <c r="B6884" t="s">
        <v>4125</v>
      </c>
      <c r="C6884" t="str">
        <f>TEXT(D6884, "mmm")</f>
        <v>May</v>
      </c>
      <c r="D6884" s="1">
        <v>45443</v>
      </c>
      <c r="E6884" t="s">
        <v>4126</v>
      </c>
      <c r="F6884" t="s">
        <v>80</v>
      </c>
      <c r="G6884">
        <v>2275</v>
      </c>
      <c r="H6884">
        <v>28.02</v>
      </c>
      <c r="I6884">
        <v>63745.5</v>
      </c>
      <c r="J6884" t="s">
        <v>81</v>
      </c>
      <c r="K6884">
        <v>-1.549836689568285E-2</v>
      </c>
      <c r="L6884">
        <v>-1.5498000000000001</v>
      </c>
      <c r="M6884" t="s">
        <v>82</v>
      </c>
    </row>
    <row r="6885" spans="1:13">
      <c r="A6885" t="s">
        <v>4124</v>
      </c>
      <c r="B6885" t="s">
        <v>4125</v>
      </c>
      <c r="C6885" t="str">
        <f>TEXT(D6885, "mmm")</f>
        <v>May</v>
      </c>
      <c r="D6885" s="1">
        <v>45443</v>
      </c>
      <c r="E6885" t="s">
        <v>4126</v>
      </c>
      <c r="F6885" t="s">
        <v>80</v>
      </c>
      <c r="G6885">
        <v>5500</v>
      </c>
      <c r="H6885">
        <v>27.98</v>
      </c>
      <c r="I6885">
        <v>153890</v>
      </c>
      <c r="J6885" t="s">
        <v>81</v>
      </c>
      <c r="K6885">
        <v>-1.549836689568285E-2</v>
      </c>
      <c r="L6885">
        <v>-1.5498000000000001</v>
      </c>
      <c r="M6885" t="s">
        <v>82</v>
      </c>
    </row>
    <row r="6886" spans="1:13">
      <c r="A6886" t="s">
        <v>1644</v>
      </c>
      <c r="B6886" t="s">
        <v>1645</v>
      </c>
      <c r="C6886" t="str">
        <f>TEXT(D6886, "mmm")</f>
        <v>May</v>
      </c>
      <c r="D6886" s="1">
        <v>45443</v>
      </c>
      <c r="E6886" t="s">
        <v>3816</v>
      </c>
      <c r="F6886" t="s">
        <v>222</v>
      </c>
      <c r="G6886">
        <v>16000</v>
      </c>
      <c r="H6886">
        <v>13.29</v>
      </c>
      <c r="I6886">
        <v>212640</v>
      </c>
      <c r="J6886" t="s">
        <v>86</v>
      </c>
      <c r="K6886">
        <v>-3.7037024991139263E-2</v>
      </c>
      <c r="L6886">
        <v>-3.7037</v>
      </c>
      <c r="M6886" t="s">
        <v>82</v>
      </c>
    </row>
    <row r="6887" spans="1:13">
      <c r="A6887" t="s">
        <v>4165</v>
      </c>
      <c r="B6887" t="s">
        <v>4166</v>
      </c>
      <c r="C6887" t="str">
        <f>TEXT(D6887, "mmm")</f>
        <v>May</v>
      </c>
      <c r="D6887" s="1">
        <v>45443</v>
      </c>
      <c r="E6887" t="s">
        <v>4183</v>
      </c>
      <c r="F6887" t="s">
        <v>128</v>
      </c>
      <c r="G6887">
        <v>712</v>
      </c>
      <c r="H6887">
        <v>15.47</v>
      </c>
      <c r="I6887">
        <v>11014.64</v>
      </c>
      <c r="J6887" t="s">
        <v>81</v>
      </c>
      <c r="K6887">
        <v>2.747252632088593E-2</v>
      </c>
      <c r="L6887">
        <v>2.7473000000000001</v>
      </c>
      <c r="M6887" t="s">
        <v>82</v>
      </c>
    </row>
    <row r="6888" spans="1:13">
      <c r="A6888" t="s">
        <v>2385</v>
      </c>
      <c r="B6888" t="s">
        <v>2386</v>
      </c>
      <c r="C6888" t="str">
        <f>TEXT(D6888, "mmm")</f>
        <v>May</v>
      </c>
      <c r="D6888" s="1">
        <v>45443</v>
      </c>
      <c r="E6888" t="s">
        <v>4184</v>
      </c>
      <c r="F6888" t="s">
        <v>80</v>
      </c>
      <c r="G6888">
        <v>5740</v>
      </c>
      <c r="H6888">
        <v>5.22</v>
      </c>
      <c r="I6888">
        <v>29962.799999999999</v>
      </c>
      <c r="J6888" t="s">
        <v>81</v>
      </c>
      <c r="K6888">
        <v>-8.2692277713639073E-2</v>
      </c>
      <c r="L6888">
        <v>-8.2691999999999997</v>
      </c>
      <c r="M6888" t="s">
        <v>82</v>
      </c>
    </row>
    <row r="6889" spans="1:13">
      <c r="A6889" t="s">
        <v>2989</v>
      </c>
      <c r="B6889" t="s">
        <v>2990</v>
      </c>
      <c r="C6889" t="str">
        <f>TEXT(D6889, "mmm")</f>
        <v>May</v>
      </c>
      <c r="D6889" s="1">
        <v>45443</v>
      </c>
      <c r="E6889" t="s">
        <v>4019</v>
      </c>
      <c r="F6889" t="s">
        <v>251</v>
      </c>
      <c r="G6889">
        <v>7305</v>
      </c>
      <c r="H6889">
        <v>3.38</v>
      </c>
      <c r="I6889">
        <v>24690.9</v>
      </c>
      <c r="J6889" t="s">
        <v>81</v>
      </c>
      <c r="K6889">
        <v>5.3254385279332128E-2</v>
      </c>
      <c r="L6889">
        <v>5.3254000000000001</v>
      </c>
      <c r="M6889" t="s">
        <v>82</v>
      </c>
    </row>
    <row r="6890" spans="1:13">
      <c r="A6890" t="s">
        <v>3545</v>
      </c>
      <c r="B6890" t="s">
        <v>3546</v>
      </c>
      <c r="C6890" t="str">
        <f>TEXT(D6890, "mmm")</f>
        <v>May</v>
      </c>
      <c r="D6890" s="1">
        <v>45443</v>
      </c>
      <c r="E6890" t="s">
        <v>3633</v>
      </c>
      <c r="F6890" t="s">
        <v>80</v>
      </c>
      <c r="G6890">
        <v>119295</v>
      </c>
      <c r="H6890">
        <v>4.47</v>
      </c>
      <c r="I6890">
        <v>533248.65</v>
      </c>
      <c r="J6890" t="s">
        <v>86</v>
      </c>
      <c r="K6890">
        <v>-8.167778041049889E-2</v>
      </c>
      <c r="L6890">
        <v>-8.1677999999999997</v>
      </c>
      <c r="M6890" t="s">
        <v>82</v>
      </c>
    </row>
    <row r="6891" spans="1:13">
      <c r="A6891" t="s">
        <v>3282</v>
      </c>
      <c r="B6891" t="s">
        <v>3283</v>
      </c>
      <c r="C6891" t="str">
        <f>TEXT(D6891, "mmm")</f>
        <v>May</v>
      </c>
      <c r="D6891" s="1">
        <v>45443</v>
      </c>
      <c r="E6891" t="s">
        <v>4185</v>
      </c>
      <c r="F6891" t="s">
        <v>128</v>
      </c>
      <c r="G6891">
        <v>23800</v>
      </c>
      <c r="H6891">
        <v>11.48</v>
      </c>
      <c r="I6891">
        <v>273224</v>
      </c>
      <c r="J6891" t="s">
        <v>86</v>
      </c>
      <c r="K6891">
        <v>-4.1478295576967923E-2</v>
      </c>
      <c r="L6891">
        <v>-4.1478000000000002</v>
      </c>
      <c r="M6891" t="s">
        <v>82</v>
      </c>
    </row>
    <row r="6892" spans="1:13">
      <c r="A6892" t="s">
        <v>4186</v>
      </c>
      <c r="B6892" t="s">
        <v>4187</v>
      </c>
      <c r="C6892" t="str">
        <f>TEXT(D6892, "mmm")</f>
        <v>May</v>
      </c>
      <c r="D6892" s="1">
        <v>45443</v>
      </c>
      <c r="E6892" t="s">
        <v>4188</v>
      </c>
      <c r="F6892" t="s">
        <v>80</v>
      </c>
      <c r="G6892">
        <v>100</v>
      </c>
      <c r="H6892">
        <v>131.91999999999999</v>
      </c>
      <c r="I6892">
        <v>13192</v>
      </c>
      <c r="J6892" t="s">
        <v>86</v>
      </c>
      <c r="K6892">
        <v>4.1956391734053078E-2</v>
      </c>
      <c r="L6892">
        <v>4.1955999999999998</v>
      </c>
      <c r="M6892" t="s">
        <v>82</v>
      </c>
    </row>
    <row r="6893" spans="1:13">
      <c r="A6893" t="s">
        <v>2778</v>
      </c>
      <c r="B6893" t="s">
        <v>2779</v>
      </c>
      <c r="C6893" t="str">
        <f>TEXT(D6893, "mmm")</f>
        <v>May</v>
      </c>
      <c r="D6893" s="1">
        <v>45443</v>
      </c>
      <c r="E6893" t="s">
        <v>2783</v>
      </c>
      <c r="F6893" t="s">
        <v>101</v>
      </c>
      <c r="G6893">
        <v>500</v>
      </c>
      <c r="H6893">
        <v>41.4</v>
      </c>
      <c r="I6893">
        <v>20700</v>
      </c>
      <c r="J6893" t="s">
        <v>81</v>
      </c>
      <c r="K6893">
        <v>-1.237212640652785E-2</v>
      </c>
      <c r="L6893">
        <v>-1.2372000000000001</v>
      </c>
      <c r="M6893" t="s">
        <v>82</v>
      </c>
    </row>
    <row r="6894" spans="1:13">
      <c r="A6894" t="s">
        <v>2778</v>
      </c>
      <c r="B6894" t="s">
        <v>2779</v>
      </c>
      <c r="C6894" t="str">
        <f>TEXT(D6894, "mmm")</f>
        <v>May</v>
      </c>
      <c r="D6894" s="1">
        <v>45443</v>
      </c>
      <c r="E6894" t="s">
        <v>2780</v>
      </c>
      <c r="F6894" t="s">
        <v>101</v>
      </c>
      <c r="G6894">
        <v>500</v>
      </c>
      <c r="H6894">
        <v>41.4</v>
      </c>
      <c r="I6894">
        <v>20700</v>
      </c>
      <c r="J6894" t="s">
        <v>81</v>
      </c>
      <c r="K6894">
        <v>-1.237212640652785E-2</v>
      </c>
      <c r="L6894">
        <v>-1.2372000000000001</v>
      </c>
      <c r="M6894" t="s">
        <v>82</v>
      </c>
    </row>
    <row r="6895" spans="1:13">
      <c r="A6895" t="s">
        <v>2778</v>
      </c>
      <c r="B6895" t="s">
        <v>2779</v>
      </c>
      <c r="C6895" t="str">
        <f>TEXT(D6895, "mmm")</f>
        <v>May</v>
      </c>
      <c r="D6895" s="1">
        <v>45443</v>
      </c>
      <c r="E6895" t="s">
        <v>2782</v>
      </c>
      <c r="F6895" t="s">
        <v>101</v>
      </c>
      <c r="G6895">
        <v>500</v>
      </c>
      <c r="H6895">
        <v>41.4</v>
      </c>
      <c r="I6895">
        <v>20700</v>
      </c>
      <c r="J6895" t="s">
        <v>81</v>
      </c>
      <c r="K6895">
        <v>-1.237212640652785E-2</v>
      </c>
      <c r="L6895">
        <v>-1.2372000000000001</v>
      </c>
      <c r="M6895" t="s">
        <v>82</v>
      </c>
    </row>
    <row r="6896" spans="1:13">
      <c r="A6896" t="s">
        <v>2778</v>
      </c>
      <c r="B6896" t="s">
        <v>2779</v>
      </c>
      <c r="C6896" t="str">
        <f>TEXT(D6896, "mmm")</f>
        <v>May</v>
      </c>
      <c r="D6896" s="1">
        <v>45443</v>
      </c>
      <c r="E6896" t="s">
        <v>2781</v>
      </c>
      <c r="F6896" t="s">
        <v>101</v>
      </c>
      <c r="G6896">
        <v>500</v>
      </c>
      <c r="H6896">
        <v>41.4</v>
      </c>
      <c r="I6896">
        <v>20700</v>
      </c>
      <c r="J6896" t="s">
        <v>81</v>
      </c>
      <c r="K6896">
        <v>-1.237212640652785E-2</v>
      </c>
      <c r="L6896">
        <v>-1.2372000000000001</v>
      </c>
      <c r="M6896" t="s">
        <v>82</v>
      </c>
    </row>
    <row r="6897" spans="1:13">
      <c r="A6897" t="s">
        <v>3880</v>
      </c>
      <c r="B6897" t="s">
        <v>3881</v>
      </c>
      <c r="C6897" t="str">
        <f>TEXT(D6897, "mmm")</f>
        <v>May</v>
      </c>
      <c r="D6897" s="1">
        <v>45443</v>
      </c>
      <c r="E6897" t="s">
        <v>3931</v>
      </c>
      <c r="F6897" t="s">
        <v>80</v>
      </c>
      <c r="G6897">
        <v>150000</v>
      </c>
      <c r="H6897">
        <v>0.37</v>
      </c>
      <c r="I6897">
        <v>55500</v>
      </c>
      <c r="J6897" t="s">
        <v>86</v>
      </c>
      <c r="K6897">
        <v>-0.12121218141883069</v>
      </c>
      <c r="L6897">
        <v>-12.1212</v>
      </c>
      <c r="M6897" t="s">
        <v>82</v>
      </c>
    </row>
    <row r="6898" spans="1:13">
      <c r="A6898" t="s">
        <v>4189</v>
      </c>
      <c r="B6898" t="s">
        <v>4190</v>
      </c>
      <c r="C6898" t="str">
        <f>TEXT(D6898, "mmm")</f>
        <v>May</v>
      </c>
      <c r="D6898" s="1">
        <v>45443</v>
      </c>
      <c r="E6898" t="s">
        <v>4191</v>
      </c>
      <c r="F6898" t="s">
        <v>80</v>
      </c>
      <c r="G6898">
        <v>1250000</v>
      </c>
      <c r="H6898">
        <v>0.08</v>
      </c>
      <c r="I6898">
        <v>100000</v>
      </c>
      <c r="J6898" t="s">
        <v>86</v>
      </c>
      <c r="K6898">
        <v>0.88888883369940519</v>
      </c>
      <c r="L6898">
        <v>88.888900000000007</v>
      </c>
      <c r="M6898" t="s">
        <v>82</v>
      </c>
    </row>
    <row r="6899" spans="1:13">
      <c r="A6899" t="s">
        <v>3996</v>
      </c>
      <c r="B6899" t="s">
        <v>3997</v>
      </c>
      <c r="C6899" t="str">
        <f>TEXT(D6899, "mmm")</f>
        <v>May</v>
      </c>
      <c r="D6899" s="1">
        <v>45443</v>
      </c>
      <c r="E6899" t="s">
        <v>4192</v>
      </c>
      <c r="F6899" t="s">
        <v>118</v>
      </c>
      <c r="G6899">
        <v>2000</v>
      </c>
      <c r="H6899">
        <v>47.73</v>
      </c>
      <c r="I6899">
        <v>95460</v>
      </c>
      <c r="J6899" t="s">
        <v>81</v>
      </c>
      <c r="K6899">
        <v>-4.6102278010525133E-2</v>
      </c>
      <c r="L6899">
        <v>-4.6101999999999999</v>
      </c>
      <c r="M6899" t="s">
        <v>82</v>
      </c>
    </row>
    <row r="6900" spans="1:13">
      <c r="A6900" t="s">
        <v>1786</v>
      </c>
      <c r="B6900" t="s">
        <v>1787</v>
      </c>
      <c r="C6900" t="str">
        <f>TEXT(D6900, "mmm")</f>
        <v>May</v>
      </c>
      <c r="D6900" s="1">
        <v>45443</v>
      </c>
      <c r="E6900" t="s">
        <v>2936</v>
      </c>
      <c r="F6900" t="s">
        <v>101</v>
      </c>
      <c r="G6900">
        <v>24011</v>
      </c>
      <c r="H6900">
        <v>2.89</v>
      </c>
      <c r="I6900">
        <v>69391.790000000008</v>
      </c>
      <c r="J6900" t="s">
        <v>86</v>
      </c>
      <c r="K6900">
        <v>-0.1103202665808246</v>
      </c>
      <c r="L6900">
        <v>-11.032</v>
      </c>
      <c r="M6900" t="s">
        <v>82</v>
      </c>
    </row>
    <row r="6901" spans="1:13">
      <c r="A6901" t="s">
        <v>1786</v>
      </c>
      <c r="B6901" t="s">
        <v>1787</v>
      </c>
      <c r="C6901" t="str">
        <f>TEXT(D6901, "mmm")</f>
        <v>May</v>
      </c>
      <c r="D6901" s="1">
        <v>45443</v>
      </c>
      <c r="E6901" t="s">
        <v>2938</v>
      </c>
      <c r="F6901" t="s">
        <v>101</v>
      </c>
      <c r="G6901">
        <v>24011</v>
      </c>
      <c r="H6901">
        <v>2.89</v>
      </c>
      <c r="I6901">
        <v>69391.790000000008</v>
      </c>
      <c r="J6901" t="s">
        <v>86</v>
      </c>
      <c r="K6901">
        <v>-0.1103202665808246</v>
      </c>
      <c r="L6901">
        <v>-11.032</v>
      </c>
      <c r="M6901" t="s">
        <v>82</v>
      </c>
    </row>
    <row r="6902" spans="1:13">
      <c r="A6902" t="s">
        <v>1786</v>
      </c>
      <c r="B6902" t="s">
        <v>1787</v>
      </c>
      <c r="C6902" t="str">
        <f>TEXT(D6902, "mmm")</f>
        <v>May</v>
      </c>
      <c r="D6902" s="1">
        <v>45443</v>
      </c>
      <c r="E6902" t="s">
        <v>2937</v>
      </c>
      <c r="F6902" t="s">
        <v>101</v>
      </c>
      <c r="G6902">
        <v>24011</v>
      </c>
      <c r="H6902">
        <v>2.89</v>
      </c>
      <c r="I6902">
        <v>69391.790000000008</v>
      </c>
      <c r="J6902" t="s">
        <v>86</v>
      </c>
      <c r="K6902">
        <v>-0.1103202665808246</v>
      </c>
      <c r="L6902">
        <v>-11.032</v>
      </c>
      <c r="M6902" t="s">
        <v>82</v>
      </c>
    </row>
    <row r="6903" spans="1:13">
      <c r="A6903" t="s">
        <v>2082</v>
      </c>
      <c r="B6903" t="s">
        <v>2083</v>
      </c>
      <c r="C6903" t="str">
        <f>TEXT(D6903, "mmm")</f>
        <v>May</v>
      </c>
      <c r="D6903" s="1">
        <v>45443</v>
      </c>
      <c r="E6903" t="s">
        <v>2091</v>
      </c>
      <c r="F6903" t="s">
        <v>128</v>
      </c>
      <c r="G6903">
        <v>9000</v>
      </c>
      <c r="H6903">
        <v>1.66</v>
      </c>
      <c r="I6903">
        <v>14940</v>
      </c>
      <c r="J6903" t="s">
        <v>81</v>
      </c>
      <c r="K6903">
        <v>9.3167686226936386E-2</v>
      </c>
      <c r="L6903">
        <v>9.3168000000000006</v>
      </c>
      <c r="M6903" t="s">
        <v>82</v>
      </c>
    </row>
    <row r="6904" spans="1:13">
      <c r="A6904" t="s">
        <v>4074</v>
      </c>
      <c r="B6904" t="s">
        <v>4075</v>
      </c>
      <c r="C6904" t="str">
        <f>TEXT(D6904, "mmm")</f>
        <v>May</v>
      </c>
      <c r="D6904" s="1">
        <v>45443</v>
      </c>
      <c r="E6904" t="s">
        <v>4193</v>
      </c>
      <c r="F6904" t="s">
        <v>80</v>
      </c>
      <c r="G6904">
        <v>500</v>
      </c>
      <c r="H6904">
        <v>222.2</v>
      </c>
      <c r="I6904">
        <v>111100</v>
      </c>
      <c r="J6904" t="s">
        <v>81</v>
      </c>
      <c r="K6904">
        <v>-2.1797221179858269E-2</v>
      </c>
      <c r="L6904">
        <v>-2.1797</v>
      </c>
      <c r="M6904" t="s">
        <v>82</v>
      </c>
    </row>
    <row r="6905" spans="1:13">
      <c r="A6905" t="s">
        <v>4194</v>
      </c>
      <c r="B6905" t="s">
        <v>4195</v>
      </c>
      <c r="C6905" t="str">
        <f>TEXT(D6905, "mmm")</f>
        <v>May</v>
      </c>
      <c r="D6905" s="1">
        <v>45443</v>
      </c>
      <c r="E6905" t="s">
        <v>4196</v>
      </c>
      <c r="F6905" t="s">
        <v>80</v>
      </c>
      <c r="G6905">
        <v>11702</v>
      </c>
      <c r="H6905">
        <v>21.31</v>
      </c>
      <c r="I6905">
        <v>249369.62</v>
      </c>
      <c r="J6905" t="s">
        <v>86</v>
      </c>
      <c r="K6905">
        <v>-6.1706677061385329E-2</v>
      </c>
      <c r="L6905">
        <v>-6.1707000000000001</v>
      </c>
      <c r="M6905" t="s">
        <v>82</v>
      </c>
    </row>
    <row r="6906" spans="1:13">
      <c r="A6906" t="s">
        <v>3504</v>
      </c>
      <c r="B6906" t="s">
        <v>3505</v>
      </c>
      <c r="C6906" t="str">
        <f>TEXT(D6906, "mmm")</f>
        <v>May</v>
      </c>
      <c r="D6906" s="1">
        <v>45443</v>
      </c>
      <c r="E6906" t="s">
        <v>3526</v>
      </c>
      <c r="F6906" t="s">
        <v>80</v>
      </c>
      <c r="G6906">
        <v>25000</v>
      </c>
      <c r="H6906">
        <v>6.05</v>
      </c>
      <c r="I6906">
        <v>151250</v>
      </c>
      <c r="J6906" t="s">
        <v>81</v>
      </c>
      <c r="K6906">
        <v>2.89115770383126E-2</v>
      </c>
      <c r="L6906">
        <v>2.8912</v>
      </c>
      <c r="M6906" t="s">
        <v>82</v>
      </c>
    </row>
    <row r="6907" spans="1:13">
      <c r="A6907" t="s">
        <v>1656</v>
      </c>
      <c r="B6907" t="s">
        <v>1657</v>
      </c>
      <c r="C6907" t="str">
        <f>TEXT(D6907, "mmm")</f>
        <v>May</v>
      </c>
      <c r="D6907" s="1">
        <v>45443</v>
      </c>
      <c r="E6907" t="s">
        <v>4197</v>
      </c>
      <c r="F6907" t="s">
        <v>80</v>
      </c>
      <c r="G6907">
        <v>437</v>
      </c>
      <c r="H6907">
        <v>65.83</v>
      </c>
      <c r="I6907">
        <v>28767.71</v>
      </c>
      <c r="J6907" t="s">
        <v>81</v>
      </c>
      <c r="K6907">
        <v>5.4479941925194009E-3</v>
      </c>
      <c r="L6907">
        <v>0.54479999999999995</v>
      </c>
      <c r="M6907" t="s">
        <v>82</v>
      </c>
    </row>
    <row r="6908" spans="1:13">
      <c r="A6908" t="s">
        <v>4147</v>
      </c>
      <c r="B6908" t="s">
        <v>4148</v>
      </c>
      <c r="C6908" t="str">
        <f>TEXT(D6908, "mmm")</f>
        <v>May</v>
      </c>
      <c r="D6908" s="1">
        <v>45443</v>
      </c>
      <c r="E6908" t="s">
        <v>4149</v>
      </c>
      <c r="F6908" t="s">
        <v>118</v>
      </c>
      <c r="G6908">
        <v>5000</v>
      </c>
      <c r="H6908">
        <v>15.25</v>
      </c>
      <c r="I6908">
        <v>76250</v>
      </c>
      <c r="J6908" t="s">
        <v>81</v>
      </c>
      <c r="K6908">
        <v>-0.17405476204271819</v>
      </c>
      <c r="L6908">
        <v>-17.4055</v>
      </c>
      <c r="M6908" t="s">
        <v>82</v>
      </c>
    </row>
    <row r="6909" spans="1:13">
      <c r="A6909" t="s">
        <v>4147</v>
      </c>
      <c r="B6909" t="s">
        <v>4148</v>
      </c>
      <c r="C6909" t="str">
        <f>TEXT(D6909, "mmm")</f>
        <v>May</v>
      </c>
      <c r="D6909" s="1">
        <v>45443</v>
      </c>
      <c r="E6909" t="s">
        <v>4149</v>
      </c>
      <c r="F6909" t="s">
        <v>118</v>
      </c>
      <c r="G6909">
        <v>5000</v>
      </c>
      <c r="H6909">
        <v>15.29</v>
      </c>
      <c r="I6909">
        <v>76450</v>
      </c>
      <c r="J6909" t="s">
        <v>81</v>
      </c>
      <c r="K6909">
        <v>-0.17405476204271819</v>
      </c>
      <c r="L6909">
        <v>-17.4055</v>
      </c>
      <c r="M6909" t="s">
        <v>82</v>
      </c>
    </row>
    <row r="6910" spans="1:13">
      <c r="A6910" t="s">
        <v>1742</v>
      </c>
      <c r="B6910" t="s">
        <v>1743</v>
      </c>
      <c r="C6910" t="str">
        <f>TEXT(D6910, "mmm")</f>
        <v>Jun</v>
      </c>
      <c r="D6910" s="1">
        <v>45446</v>
      </c>
      <c r="E6910" t="s">
        <v>110</v>
      </c>
      <c r="F6910" t="s">
        <v>101</v>
      </c>
      <c r="G6910">
        <v>2000</v>
      </c>
      <c r="H6910">
        <v>24.85</v>
      </c>
      <c r="I6910">
        <v>49700</v>
      </c>
      <c r="J6910" t="s">
        <v>81</v>
      </c>
      <c r="K6910">
        <v>-0.1079107459868881</v>
      </c>
      <c r="L6910">
        <v>-10.7911</v>
      </c>
      <c r="M6910" t="s">
        <v>82</v>
      </c>
    </row>
    <row r="6911" spans="1:13">
      <c r="A6911" t="s">
        <v>1742</v>
      </c>
      <c r="B6911" t="s">
        <v>1743</v>
      </c>
      <c r="C6911" t="str">
        <f>TEXT(D6911, "mmm")</f>
        <v>Jun</v>
      </c>
      <c r="D6911" s="1">
        <v>45446</v>
      </c>
      <c r="E6911" t="s">
        <v>111</v>
      </c>
      <c r="F6911" t="s">
        <v>101</v>
      </c>
      <c r="G6911">
        <v>2000</v>
      </c>
      <c r="H6911">
        <v>24.85</v>
      </c>
      <c r="I6911">
        <v>49700</v>
      </c>
      <c r="J6911" t="s">
        <v>81</v>
      </c>
      <c r="K6911">
        <v>-0.1079107459868881</v>
      </c>
      <c r="L6911">
        <v>-10.7911</v>
      </c>
      <c r="M6911" t="s">
        <v>82</v>
      </c>
    </row>
    <row r="6912" spans="1:13">
      <c r="A6912" t="s">
        <v>1742</v>
      </c>
      <c r="B6912" t="s">
        <v>1743</v>
      </c>
      <c r="C6912" t="str">
        <f>TEXT(D6912, "mmm")</f>
        <v>Jun</v>
      </c>
      <c r="D6912" s="1">
        <v>45446</v>
      </c>
      <c r="E6912" t="s">
        <v>109</v>
      </c>
      <c r="F6912" t="s">
        <v>101</v>
      </c>
      <c r="G6912">
        <v>2000</v>
      </c>
      <c r="H6912">
        <v>24.85</v>
      </c>
      <c r="I6912">
        <v>49700</v>
      </c>
      <c r="J6912" t="s">
        <v>81</v>
      </c>
      <c r="K6912">
        <v>-0.1079107459868881</v>
      </c>
      <c r="L6912">
        <v>-10.7911</v>
      </c>
      <c r="M6912" t="s">
        <v>82</v>
      </c>
    </row>
    <row r="6913" spans="1:13">
      <c r="A6913" t="s">
        <v>4198</v>
      </c>
      <c r="B6913" t="s">
        <v>4199</v>
      </c>
      <c r="C6913" t="str">
        <f>TEXT(D6913, "mmm")</f>
        <v>Jun</v>
      </c>
      <c r="D6913" s="1">
        <v>45446</v>
      </c>
      <c r="E6913" t="s">
        <v>4200</v>
      </c>
      <c r="F6913" t="s">
        <v>426</v>
      </c>
      <c r="G6913">
        <v>428000</v>
      </c>
      <c r="H6913">
        <v>233.17</v>
      </c>
      <c r="I6913">
        <v>99796760</v>
      </c>
      <c r="J6913" t="s">
        <v>86</v>
      </c>
      <c r="K6913">
        <v>-2.5949006595967439E-2</v>
      </c>
      <c r="L6913">
        <v>-2.5949</v>
      </c>
      <c r="M6913" t="s">
        <v>82</v>
      </c>
    </row>
    <row r="6914" spans="1:13">
      <c r="A6914" t="s">
        <v>4198</v>
      </c>
      <c r="B6914" t="s">
        <v>4199</v>
      </c>
      <c r="C6914" t="str">
        <f>TEXT(D6914, "mmm")</f>
        <v>Jun</v>
      </c>
      <c r="D6914" s="1">
        <v>45446</v>
      </c>
      <c r="E6914" t="s">
        <v>4201</v>
      </c>
      <c r="F6914" t="s">
        <v>426</v>
      </c>
      <c r="G6914">
        <v>428000</v>
      </c>
      <c r="H6914">
        <v>233.17</v>
      </c>
      <c r="I6914">
        <v>99796760</v>
      </c>
      <c r="J6914" t="s">
        <v>86</v>
      </c>
      <c r="K6914">
        <v>-2.5949006595967439E-2</v>
      </c>
      <c r="L6914">
        <v>-2.5949</v>
      </c>
      <c r="M6914" t="s">
        <v>82</v>
      </c>
    </row>
    <row r="6915" spans="1:13">
      <c r="A6915" t="s">
        <v>4198</v>
      </c>
      <c r="B6915" t="s">
        <v>4199</v>
      </c>
      <c r="C6915" t="str">
        <f>TEXT(D6915, "mmm")</f>
        <v>Jun</v>
      </c>
      <c r="D6915" s="1">
        <v>45446</v>
      </c>
      <c r="E6915" t="s">
        <v>4202</v>
      </c>
      <c r="F6915" t="s">
        <v>426</v>
      </c>
      <c r="G6915">
        <v>428000</v>
      </c>
      <c r="H6915">
        <v>233.17</v>
      </c>
      <c r="I6915">
        <v>99796760</v>
      </c>
      <c r="J6915" t="s">
        <v>86</v>
      </c>
      <c r="K6915">
        <v>-2.5949006595967439E-2</v>
      </c>
      <c r="L6915">
        <v>-2.5949</v>
      </c>
      <c r="M6915" t="s">
        <v>82</v>
      </c>
    </row>
    <row r="6916" spans="1:13">
      <c r="A6916" t="s">
        <v>4198</v>
      </c>
      <c r="B6916" t="s">
        <v>4199</v>
      </c>
      <c r="C6916" t="str">
        <f>TEXT(D6916, "mmm")</f>
        <v>Jun</v>
      </c>
      <c r="D6916" s="1">
        <v>45446</v>
      </c>
      <c r="E6916" t="s">
        <v>4203</v>
      </c>
      <c r="F6916" t="s">
        <v>426</v>
      </c>
      <c r="G6916">
        <v>428000</v>
      </c>
      <c r="H6916">
        <v>233.17</v>
      </c>
      <c r="I6916">
        <v>99796760</v>
      </c>
      <c r="J6916" t="s">
        <v>86</v>
      </c>
      <c r="K6916">
        <v>-2.5949006595967439E-2</v>
      </c>
      <c r="L6916">
        <v>-2.5949</v>
      </c>
      <c r="M6916" t="s">
        <v>82</v>
      </c>
    </row>
    <row r="6917" spans="1:13">
      <c r="A6917" t="s">
        <v>4198</v>
      </c>
      <c r="B6917" t="s">
        <v>4199</v>
      </c>
      <c r="C6917" t="str">
        <f>TEXT(D6917, "mmm")</f>
        <v>Jun</v>
      </c>
      <c r="D6917" s="1">
        <v>45446</v>
      </c>
      <c r="E6917" t="s">
        <v>4204</v>
      </c>
      <c r="F6917" t="s">
        <v>426</v>
      </c>
      <c r="G6917">
        <v>428000</v>
      </c>
      <c r="H6917">
        <v>233.17</v>
      </c>
      <c r="I6917">
        <v>99796760</v>
      </c>
      <c r="J6917" t="s">
        <v>86</v>
      </c>
      <c r="K6917">
        <v>-2.5949006595967439E-2</v>
      </c>
      <c r="L6917">
        <v>-2.5949</v>
      </c>
      <c r="M6917" t="s">
        <v>82</v>
      </c>
    </row>
    <row r="6918" spans="1:13">
      <c r="A6918" t="s">
        <v>4198</v>
      </c>
      <c r="B6918" t="s">
        <v>4199</v>
      </c>
      <c r="C6918" t="str">
        <f>TEXT(D6918, "mmm")</f>
        <v>Jun</v>
      </c>
      <c r="D6918" s="1">
        <v>45446</v>
      </c>
      <c r="E6918" t="s">
        <v>4205</v>
      </c>
      <c r="F6918" t="s">
        <v>426</v>
      </c>
      <c r="G6918">
        <v>428000</v>
      </c>
      <c r="H6918">
        <v>233.17</v>
      </c>
      <c r="I6918">
        <v>99796760</v>
      </c>
      <c r="J6918" t="s">
        <v>86</v>
      </c>
      <c r="K6918">
        <v>-2.5949006595967439E-2</v>
      </c>
      <c r="L6918">
        <v>-2.5949</v>
      </c>
      <c r="M6918" t="s">
        <v>82</v>
      </c>
    </row>
    <row r="6919" spans="1:13">
      <c r="A6919" t="s">
        <v>4198</v>
      </c>
      <c r="B6919" t="s">
        <v>4199</v>
      </c>
      <c r="C6919" t="str">
        <f>TEXT(D6919, "mmm")</f>
        <v>Jun</v>
      </c>
      <c r="D6919" s="1">
        <v>45446</v>
      </c>
      <c r="E6919" t="s">
        <v>4206</v>
      </c>
      <c r="F6919" t="s">
        <v>426</v>
      </c>
      <c r="G6919">
        <v>428000</v>
      </c>
      <c r="H6919">
        <v>233.17</v>
      </c>
      <c r="I6919">
        <v>99796760</v>
      </c>
      <c r="J6919" t="s">
        <v>86</v>
      </c>
      <c r="K6919">
        <v>-2.5949006595967439E-2</v>
      </c>
      <c r="L6919">
        <v>-2.5949</v>
      </c>
      <c r="M6919" t="s">
        <v>82</v>
      </c>
    </row>
    <row r="6920" spans="1:13">
      <c r="A6920" t="s">
        <v>4198</v>
      </c>
      <c r="B6920" t="s">
        <v>4199</v>
      </c>
      <c r="C6920" t="str">
        <f>TEXT(D6920, "mmm")</f>
        <v>Jun</v>
      </c>
      <c r="D6920" s="1">
        <v>45446</v>
      </c>
      <c r="E6920" t="s">
        <v>4207</v>
      </c>
      <c r="F6920" t="s">
        <v>426</v>
      </c>
      <c r="G6920">
        <v>428000</v>
      </c>
      <c r="H6920">
        <v>233.17</v>
      </c>
      <c r="I6920">
        <v>99796760</v>
      </c>
      <c r="J6920" t="s">
        <v>86</v>
      </c>
      <c r="K6920">
        <v>-2.5949006595967439E-2</v>
      </c>
      <c r="L6920">
        <v>-2.5949</v>
      </c>
      <c r="M6920" t="s">
        <v>82</v>
      </c>
    </row>
    <row r="6921" spans="1:13">
      <c r="A6921" t="s">
        <v>3971</v>
      </c>
      <c r="B6921" t="s">
        <v>3972</v>
      </c>
      <c r="C6921" t="str">
        <f>TEXT(D6921, "mmm")</f>
        <v>Jun</v>
      </c>
      <c r="D6921" s="1">
        <v>45446</v>
      </c>
      <c r="E6921" t="s">
        <v>4208</v>
      </c>
      <c r="F6921" t="s">
        <v>80</v>
      </c>
      <c r="G6921">
        <v>9400</v>
      </c>
      <c r="H6921">
        <v>25.87</v>
      </c>
      <c r="I6921">
        <v>243178</v>
      </c>
      <c r="J6921" t="s">
        <v>86</v>
      </c>
      <c r="K6921">
        <v>1.2749286692897989E-2</v>
      </c>
      <c r="L6921">
        <v>1.2748999999999999</v>
      </c>
      <c r="M6921" t="s">
        <v>82</v>
      </c>
    </row>
    <row r="6922" spans="1:13">
      <c r="A6922" t="s">
        <v>488</v>
      </c>
      <c r="B6922" t="s">
        <v>489</v>
      </c>
      <c r="C6922" t="str">
        <f>TEXT(D6922, "mmm")</f>
        <v>Jun</v>
      </c>
      <c r="D6922" s="1">
        <v>45446</v>
      </c>
      <c r="E6922" t="s">
        <v>4209</v>
      </c>
      <c r="F6922" t="s">
        <v>80</v>
      </c>
      <c r="G6922">
        <v>34246</v>
      </c>
      <c r="H6922">
        <v>1.46</v>
      </c>
      <c r="I6922">
        <v>49999.16</v>
      </c>
      <c r="J6922" t="s">
        <v>81</v>
      </c>
      <c r="K6922">
        <v>-0.24525545280700811</v>
      </c>
      <c r="L6922">
        <v>-24.525500000000001</v>
      </c>
      <c r="M6922" t="s">
        <v>82</v>
      </c>
    </row>
    <row r="6923" spans="1:13">
      <c r="A6923" t="s">
        <v>4210</v>
      </c>
      <c r="B6923" t="s">
        <v>4211</v>
      </c>
      <c r="C6923" t="str">
        <f>TEXT(D6923, "mmm")</f>
        <v>Jun</v>
      </c>
      <c r="D6923" s="1">
        <v>45446</v>
      </c>
      <c r="E6923" t="s">
        <v>4212</v>
      </c>
      <c r="F6923" t="s">
        <v>118</v>
      </c>
      <c r="G6923">
        <v>20000</v>
      </c>
      <c r="H6923">
        <v>4.38</v>
      </c>
      <c r="I6923">
        <v>87600</v>
      </c>
      <c r="J6923" t="s">
        <v>86</v>
      </c>
      <c r="K6923">
        <v>0.12682913475982399</v>
      </c>
      <c r="L6923">
        <v>12.6829</v>
      </c>
      <c r="M6923" t="s">
        <v>82</v>
      </c>
    </row>
    <row r="6924" spans="1:13">
      <c r="A6924" t="s">
        <v>2769</v>
      </c>
      <c r="B6924" t="s">
        <v>2770</v>
      </c>
      <c r="C6924" t="str">
        <f>TEXT(D6924, "mmm")</f>
        <v>Jun</v>
      </c>
      <c r="D6924" s="1">
        <v>45446</v>
      </c>
      <c r="E6924" t="s">
        <v>3746</v>
      </c>
      <c r="F6924" t="s">
        <v>128</v>
      </c>
      <c r="G6924">
        <v>22721</v>
      </c>
      <c r="H6924">
        <v>4.87</v>
      </c>
      <c r="I6924">
        <v>110651.27</v>
      </c>
      <c r="J6924" t="s">
        <v>86</v>
      </c>
      <c r="K6924">
        <v>4.0081079521152576E-3</v>
      </c>
      <c r="L6924">
        <v>0.40079999999999999</v>
      </c>
      <c r="M6924" t="s">
        <v>82</v>
      </c>
    </row>
    <row r="6925" spans="1:13">
      <c r="A6925" t="s">
        <v>1886</v>
      </c>
      <c r="B6925" t="s">
        <v>1887</v>
      </c>
      <c r="C6925" t="str">
        <f>TEXT(D6925, "mmm")</f>
        <v>Jun</v>
      </c>
      <c r="D6925" s="1">
        <v>45446</v>
      </c>
      <c r="E6925" t="s">
        <v>1857</v>
      </c>
      <c r="F6925" t="s">
        <v>251</v>
      </c>
      <c r="G6925">
        <v>100000</v>
      </c>
      <c r="H6925">
        <v>20.82</v>
      </c>
      <c r="I6925">
        <v>2082000</v>
      </c>
      <c r="J6925" t="s">
        <v>86</v>
      </c>
      <c r="K6925">
        <v>0.29324003657129682</v>
      </c>
      <c r="L6925">
        <v>29.324000000000002</v>
      </c>
      <c r="M6925" t="s">
        <v>82</v>
      </c>
    </row>
    <row r="6926" spans="1:13">
      <c r="A6926" t="s">
        <v>1886</v>
      </c>
      <c r="B6926" t="s">
        <v>1887</v>
      </c>
      <c r="C6926" t="str">
        <f>TEXT(D6926, "mmm")</f>
        <v>Jun</v>
      </c>
      <c r="D6926" s="1">
        <v>45446</v>
      </c>
      <c r="E6926" t="s">
        <v>1865</v>
      </c>
      <c r="F6926" t="s">
        <v>251</v>
      </c>
      <c r="G6926">
        <v>100000</v>
      </c>
      <c r="H6926">
        <v>20.82</v>
      </c>
      <c r="I6926">
        <v>2082000</v>
      </c>
      <c r="J6926" t="s">
        <v>86</v>
      </c>
      <c r="K6926">
        <v>0.29324003657129682</v>
      </c>
      <c r="L6926">
        <v>29.324000000000002</v>
      </c>
      <c r="M6926" t="s">
        <v>82</v>
      </c>
    </row>
    <row r="6927" spans="1:13">
      <c r="A6927" t="s">
        <v>1886</v>
      </c>
      <c r="B6927" t="s">
        <v>1887</v>
      </c>
      <c r="C6927" t="str">
        <f>TEXT(D6927, "mmm")</f>
        <v>Jun</v>
      </c>
      <c r="D6927" s="1">
        <v>45446</v>
      </c>
      <c r="E6927" t="s">
        <v>1867</v>
      </c>
      <c r="F6927" t="s">
        <v>80</v>
      </c>
      <c r="G6927">
        <v>100000</v>
      </c>
      <c r="H6927">
        <v>20.82</v>
      </c>
      <c r="I6927">
        <v>2082000</v>
      </c>
      <c r="J6927" t="s">
        <v>86</v>
      </c>
      <c r="K6927">
        <v>0.29324003657129682</v>
      </c>
      <c r="L6927">
        <v>29.324000000000002</v>
      </c>
      <c r="M6927" t="s">
        <v>82</v>
      </c>
    </row>
    <row r="6928" spans="1:13">
      <c r="A6928" t="s">
        <v>1886</v>
      </c>
      <c r="B6928" t="s">
        <v>1887</v>
      </c>
      <c r="C6928" t="str">
        <f>TEXT(D6928, "mmm")</f>
        <v>Jun</v>
      </c>
      <c r="D6928" s="1">
        <v>45446</v>
      </c>
      <c r="E6928" t="s">
        <v>1858</v>
      </c>
      <c r="F6928" t="s">
        <v>251</v>
      </c>
      <c r="G6928">
        <v>100000</v>
      </c>
      <c r="H6928">
        <v>20.82</v>
      </c>
      <c r="I6928">
        <v>2082000</v>
      </c>
      <c r="J6928" t="s">
        <v>86</v>
      </c>
      <c r="K6928">
        <v>0.29324003657129682</v>
      </c>
      <c r="L6928">
        <v>29.324000000000002</v>
      </c>
      <c r="M6928" t="s">
        <v>82</v>
      </c>
    </row>
    <row r="6929" spans="1:13">
      <c r="A6929" t="s">
        <v>1886</v>
      </c>
      <c r="B6929" t="s">
        <v>1887</v>
      </c>
      <c r="C6929" t="str">
        <f>TEXT(D6929, "mmm")</f>
        <v>Jun</v>
      </c>
      <c r="D6929" s="1">
        <v>45446</v>
      </c>
      <c r="E6929" t="s">
        <v>1866</v>
      </c>
      <c r="F6929" t="s">
        <v>251</v>
      </c>
      <c r="G6929">
        <v>100000</v>
      </c>
      <c r="H6929">
        <v>20.82</v>
      </c>
      <c r="I6929">
        <v>2082000</v>
      </c>
      <c r="J6929" t="s">
        <v>86</v>
      </c>
      <c r="K6929">
        <v>0.29324003657129682</v>
      </c>
      <c r="L6929">
        <v>29.324000000000002</v>
      </c>
      <c r="M6929" t="s">
        <v>82</v>
      </c>
    </row>
    <row r="6930" spans="1:13">
      <c r="A6930" t="s">
        <v>2769</v>
      </c>
      <c r="B6930" t="s">
        <v>2770</v>
      </c>
      <c r="C6930" t="str">
        <f>TEXT(D6930, "mmm")</f>
        <v>Jun</v>
      </c>
      <c r="D6930" s="1">
        <v>45446</v>
      </c>
      <c r="E6930" t="s">
        <v>3746</v>
      </c>
      <c r="F6930" t="s">
        <v>128</v>
      </c>
      <c r="G6930">
        <v>24652</v>
      </c>
      <c r="H6930">
        <v>4.8600000000000003</v>
      </c>
      <c r="I6930">
        <v>119808.72</v>
      </c>
      <c r="J6930" t="s">
        <v>86</v>
      </c>
      <c r="K6930">
        <v>4.0081079521152576E-3</v>
      </c>
      <c r="L6930">
        <v>0.40079999999999999</v>
      </c>
      <c r="M6930" t="s">
        <v>82</v>
      </c>
    </row>
    <row r="6931" spans="1:13">
      <c r="A6931" t="s">
        <v>2046</v>
      </c>
      <c r="B6931" t="s">
        <v>2047</v>
      </c>
      <c r="C6931" t="str">
        <f>TEXT(D6931, "mmm")</f>
        <v>Jun</v>
      </c>
      <c r="D6931" s="1">
        <v>45446</v>
      </c>
      <c r="E6931" t="s">
        <v>4213</v>
      </c>
      <c r="F6931" t="s">
        <v>118</v>
      </c>
      <c r="G6931">
        <v>850</v>
      </c>
      <c r="H6931">
        <v>37.67</v>
      </c>
      <c r="I6931">
        <v>32019.5</v>
      </c>
      <c r="J6931" t="s">
        <v>86</v>
      </c>
      <c r="K6931">
        <v>-2.3733212615059118E-3</v>
      </c>
      <c r="L6931">
        <v>-0.23730000000000001</v>
      </c>
      <c r="M6931" t="s">
        <v>82</v>
      </c>
    </row>
    <row r="6932" spans="1:13">
      <c r="A6932" t="s">
        <v>4214</v>
      </c>
      <c r="B6932" t="s">
        <v>4215</v>
      </c>
      <c r="C6932" t="str">
        <f>TEXT(D6932, "mmm")</f>
        <v>Jun</v>
      </c>
      <c r="D6932" s="1">
        <v>45446</v>
      </c>
      <c r="E6932" t="s">
        <v>4216</v>
      </c>
      <c r="F6932" t="s">
        <v>80</v>
      </c>
      <c r="G6932">
        <v>140939</v>
      </c>
      <c r="H6932">
        <v>1.49</v>
      </c>
      <c r="I6932">
        <v>209999.11</v>
      </c>
      <c r="J6932" t="s">
        <v>86</v>
      </c>
      <c r="K6932">
        <v>-0.1081080841617573</v>
      </c>
      <c r="L6932">
        <v>-10.8108</v>
      </c>
      <c r="M6932" t="s">
        <v>82</v>
      </c>
    </row>
    <row r="6933" spans="1:13">
      <c r="A6933" t="s">
        <v>1310</v>
      </c>
      <c r="B6933" t="s">
        <v>1311</v>
      </c>
      <c r="C6933" t="str">
        <f>TEXT(D6933, "mmm")</f>
        <v>Jun</v>
      </c>
      <c r="D6933" s="1">
        <v>45446</v>
      </c>
      <c r="E6933" t="s">
        <v>1312</v>
      </c>
      <c r="F6933" t="s">
        <v>101</v>
      </c>
      <c r="G6933">
        <v>1000</v>
      </c>
      <c r="H6933">
        <v>14.15</v>
      </c>
      <c r="I6933">
        <v>14150</v>
      </c>
      <c r="J6933" t="s">
        <v>81</v>
      </c>
      <c r="K6933">
        <v>-2.781616849546475E-3</v>
      </c>
      <c r="L6933">
        <v>-0.2782</v>
      </c>
      <c r="M6933" t="s">
        <v>82</v>
      </c>
    </row>
    <row r="6934" spans="1:13">
      <c r="A6934" t="s">
        <v>4041</v>
      </c>
      <c r="B6934" t="s">
        <v>4042</v>
      </c>
      <c r="C6934" t="str">
        <f>TEXT(D6934, "mmm")</f>
        <v>Jun</v>
      </c>
      <c r="D6934" s="1">
        <v>45446</v>
      </c>
      <c r="E6934" t="s">
        <v>4096</v>
      </c>
      <c r="F6934" t="s">
        <v>251</v>
      </c>
      <c r="G6934">
        <v>8003</v>
      </c>
      <c r="H6934">
        <v>4.7699999999999996</v>
      </c>
      <c r="I6934">
        <v>38174.31</v>
      </c>
      <c r="J6934" t="s">
        <v>81</v>
      </c>
      <c r="K6934">
        <v>1.8218654158990159E-2</v>
      </c>
      <c r="L6934">
        <v>1.8219000000000001</v>
      </c>
      <c r="M6934" t="s">
        <v>82</v>
      </c>
    </row>
    <row r="6935" spans="1:13">
      <c r="A6935" t="s">
        <v>4173</v>
      </c>
      <c r="B6935" t="s">
        <v>4174</v>
      </c>
      <c r="C6935" t="str">
        <f>TEXT(D6935, "mmm")</f>
        <v>Jun</v>
      </c>
      <c r="D6935" s="1">
        <v>45446</v>
      </c>
      <c r="E6935" t="s">
        <v>4175</v>
      </c>
      <c r="F6935" t="s">
        <v>80</v>
      </c>
      <c r="G6935">
        <v>80738</v>
      </c>
      <c r="H6935">
        <v>17.899999999999999</v>
      </c>
      <c r="I6935">
        <v>1445210.2</v>
      </c>
      <c r="J6935" t="s">
        <v>86</v>
      </c>
      <c r="K6935">
        <v>-0.2125416637117935</v>
      </c>
      <c r="L6935">
        <v>-21.254200000000001</v>
      </c>
      <c r="M6935" t="s">
        <v>82</v>
      </c>
    </row>
    <row r="6936" spans="1:13">
      <c r="A6936" t="s">
        <v>129</v>
      </c>
      <c r="B6936" t="s">
        <v>130</v>
      </c>
      <c r="C6936" t="str">
        <f>TEXT(D6936, "mmm")</f>
        <v>Jun</v>
      </c>
      <c r="D6936" s="1">
        <v>45446</v>
      </c>
      <c r="E6936" t="s">
        <v>111</v>
      </c>
      <c r="F6936" t="s">
        <v>101</v>
      </c>
      <c r="G6936">
        <v>11000</v>
      </c>
      <c r="H6936">
        <v>6.73</v>
      </c>
      <c r="I6936">
        <v>74030</v>
      </c>
      <c r="J6936" t="s">
        <v>81</v>
      </c>
      <c r="K6936">
        <v>1.6296316076207958E-2</v>
      </c>
      <c r="L6936">
        <v>1.6295999999999999</v>
      </c>
      <c r="M6936" t="s">
        <v>82</v>
      </c>
    </row>
    <row r="6937" spans="1:13">
      <c r="A6937" t="s">
        <v>129</v>
      </c>
      <c r="B6937" t="s">
        <v>130</v>
      </c>
      <c r="C6937" t="str">
        <f>TEXT(D6937, "mmm")</f>
        <v>Jun</v>
      </c>
      <c r="D6937" s="1">
        <v>45446</v>
      </c>
      <c r="E6937" t="s">
        <v>110</v>
      </c>
      <c r="F6937" t="s">
        <v>101</v>
      </c>
      <c r="G6937">
        <v>11000</v>
      </c>
      <c r="H6937">
        <v>6.73</v>
      </c>
      <c r="I6937">
        <v>74030</v>
      </c>
      <c r="J6937" t="s">
        <v>81</v>
      </c>
      <c r="K6937">
        <v>1.6296316076207958E-2</v>
      </c>
      <c r="L6937">
        <v>1.6295999999999999</v>
      </c>
      <c r="M6937" t="s">
        <v>82</v>
      </c>
    </row>
    <row r="6938" spans="1:13">
      <c r="A6938" t="s">
        <v>129</v>
      </c>
      <c r="B6938" t="s">
        <v>130</v>
      </c>
      <c r="C6938" t="str">
        <f>TEXT(D6938, "mmm")</f>
        <v>Jun</v>
      </c>
      <c r="D6938" s="1">
        <v>45446</v>
      </c>
      <c r="E6938" t="s">
        <v>109</v>
      </c>
      <c r="F6938" t="s">
        <v>101</v>
      </c>
      <c r="G6938">
        <v>11000</v>
      </c>
      <c r="H6938">
        <v>6.73</v>
      </c>
      <c r="I6938">
        <v>74030</v>
      </c>
      <c r="J6938" t="s">
        <v>81</v>
      </c>
      <c r="K6938">
        <v>1.6296316076207958E-2</v>
      </c>
      <c r="L6938">
        <v>1.6295999999999999</v>
      </c>
      <c r="M6938" t="s">
        <v>82</v>
      </c>
    </row>
    <row r="6939" spans="1:13">
      <c r="A6939" t="s">
        <v>4217</v>
      </c>
      <c r="B6939" t="s">
        <v>4218</v>
      </c>
      <c r="C6939" t="str">
        <f>TEXT(D6939, "mmm")</f>
        <v>Jun</v>
      </c>
      <c r="D6939" s="1">
        <v>45446</v>
      </c>
      <c r="E6939" t="s">
        <v>4219</v>
      </c>
      <c r="F6939" t="s">
        <v>80</v>
      </c>
      <c r="G6939">
        <v>20000</v>
      </c>
      <c r="H6939">
        <v>2</v>
      </c>
      <c r="I6939">
        <v>40000</v>
      </c>
      <c r="J6939" t="s">
        <v>86</v>
      </c>
      <c r="K6939">
        <v>-6.4864866606417659E-2</v>
      </c>
      <c r="L6939">
        <v>-6.4865000000000004</v>
      </c>
      <c r="M6939" t="s">
        <v>82</v>
      </c>
    </row>
    <row r="6940" spans="1:13">
      <c r="A6940" t="s">
        <v>4217</v>
      </c>
      <c r="B6940" t="s">
        <v>4218</v>
      </c>
      <c r="C6940" t="str">
        <f>TEXT(D6940, "mmm")</f>
        <v>Jun</v>
      </c>
      <c r="D6940" s="1">
        <v>45446</v>
      </c>
      <c r="E6940" t="s">
        <v>4219</v>
      </c>
      <c r="F6940" t="s">
        <v>80</v>
      </c>
      <c r="G6940">
        <v>28839</v>
      </c>
      <c r="H6940">
        <v>1.86</v>
      </c>
      <c r="I6940">
        <v>53640.54</v>
      </c>
      <c r="J6940" t="s">
        <v>86</v>
      </c>
      <c r="K6940">
        <v>-6.4864866606417659E-2</v>
      </c>
      <c r="L6940">
        <v>-6.4865000000000004</v>
      </c>
      <c r="M6940" t="s">
        <v>82</v>
      </c>
    </row>
    <row r="6941" spans="1:13">
      <c r="A6941" t="s">
        <v>3595</v>
      </c>
      <c r="B6941" t="s">
        <v>3596</v>
      </c>
      <c r="C6941" t="str">
        <f>TEXT(D6941, "mmm")</f>
        <v>Jun</v>
      </c>
      <c r="D6941" s="1">
        <v>45446</v>
      </c>
      <c r="E6941" t="s">
        <v>3597</v>
      </c>
      <c r="F6941" t="s">
        <v>80</v>
      </c>
      <c r="G6941">
        <v>7237</v>
      </c>
      <c r="H6941">
        <v>1.75</v>
      </c>
      <c r="I6941">
        <v>12664.75</v>
      </c>
      <c r="J6941" t="s">
        <v>81</v>
      </c>
      <c r="K6941">
        <v>-0.15340908090314589</v>
      </c>
      <c r="L6941">
        <v>-15.3409</v>
      </c>
      <c r="M6941" t="s">
        <v>82</v>
      </c>
    </row>
    <row r="6942" spans="1:13">
      <c r="A6942" t="s">
        <v>4173</v>
      </c>
      <c r="B6942" t="s">
        <v>4174</v>
      </c>
      <c r="C6942" t="str">
        <f>TEXT(D6942, "mmm")</f>
        <v>Jun</v>
      </c>
      <c r="D6942" s="1">
        <v>45446</v>
      </c>
      <c r="E6942" t="s">
        <v>4175</v>
      </c>
      <c r="F6942" t="s">
        <v>80</v>
      </c>
      <c r="G6942">
        <v>46792</v>
      </c>
      <c r="H6942">
        <v>16.61</v>
      </c>
      <c r="I6942">
        <v>777215.12</v>
      </c>
      <c r="J6942" t="s">
        <v>86</v>
      </c>
      <c r="K6942">
        <v>-0.2125416637117935</v>
      </c>
      <c r="L6942">
        <v>-21.254200000000001</v>
      </c>
      <c r="M6942" t="s">
        <v>82</v>
      </c>
    </row>
    <row r="6943" spans="1:13">
      <c r="A6943" t="s">
        <v>1742</v>
      </c>
      <c r="B6943" t="s">
        <v>1743</v>
      </c>
      <c r="C6943" t="str">
        <f>TEXT(D6943, "mmm")</f>
        <v>Jun</v>
      </c>
      <c r="D6943" s="1">
        <v>45446</v>
      </c>
      <c r="E6943" t="s">
        <v>110</v>
      </c>
      <c r="F6943" t="s">
        <v>101</v>
      </c>
      <c r="G6943">
        <v>1000</v>
      </c>
      <c r="H6943">
        <v>25.55</v>
      </c>
      <c r="I6943">
        <v>25550</v>
      </c>
      <c r="J6943" t="s">
        <v>81</v>
      </c>
      <c r="K6943">
        <v>-0.1079107459868881</v>
      </c>
      <c r="L6943">
        <v>-10.7911</v>
      </c>
      <c r="M6943" t="s">
        <v>82</v>
      </c>
    </row>
    <row r="6944" spans="1:13">
      <c r="A6944" t="s">
        <v>1742</v>
      </c>
      <c r="B6944" t="s">
        <v>1743</v>
      </c>
      <c r="C6944" t="str">
        <f>TEXT(D6944, "mmm")</f>
        <v>Jun</v>
      </c>
      <c r="D6944" s="1">
        <v>45446</v>
      </c>
      <c r="E6944" t="s">
        <v>111</v>
      </c>
      <c r="F6944" t="s">
        <v>101</v>
      </c>
      <c r="G6944">
        <v>1000</v>
      </c>
      <c r="H6944">
        <v>25.55</v>
      </c>
      <c r="I6944">
        <v>25550</v>
      </c>
      <c r="J6944" t="s">
        <v>81</v>
      </c>
      <c r="K6944">
        <v>-0.1079107459868881</v>
      </c>
      <c r="L6944">
        <v>-10.7911</v>
      </c>
      <c r="M6944" t="s">
        <v>82</v>
      </c>
    </row>
    <row r="6945" spans="1:13">
      <c r="A6945" t="s">
        <v>1742</v>
      </c>
      <c r="B6945" t="s">
        <v>1743</v>
      </c>
      <c r="C6945" t="str">
        <f>TEXT(D6945, "mmm")</f>
        <v>Jun</v>
      </c>
      <c r="D6945" s="1">
        <v>45446</v>
      </c>
      <c r="E6945" t="s">
        <v>109</v>
      </c>
      <c r="F6945" t="s">
        <v>101</v>
      </c>
      <c r="G6945">
        <v>1000</v>
      </c>
      <c r="H6945">
        <v>25.55</v>
      </c>
      <c r="I6945">
        <v>25550</v>
      </c>
      <c r="J6945" t="s">
        <v>81</v>
      </c>
      <c r="K6945">
        <v>-0.1079107459868881</v>
      </c>
      <c r="L6945">
        <v>-10.7911</v>
      </c>
      <c r="M6945" t="s">
        <v>82</v>
      </c>
    </row>
    <row r="6946" spans="1:13">
      <c r="A6946" t="s">
        <v>2841</v>
      </c>
      <c r="B6946" t="s">
        <v>2842</v>
      </c>
      <c r="C6946" t="str">
        <f>TEXT(D6946, "mmm")</f>
        <v>Jun</v>
      </c>
      <c r="D6946" s="1">
        <v>45446</v>
      </c>
      <c r="E6946" t="s">
        <v>2843</v>
      </c>
      <c r="F6946" t="s">
        <v>80</v>
      </c>
      <c r="G6946">
        <v>3200</v>
      </c>
      <c r="H6946">
        <v>4.83</v>
      </c>
      <c r="I6946">
        <v>15456</v>
      </c>
      <c r="J6946" t="s">
        <v>81</v>
      </c>
      <c r="K6946">
        <v>0.17030572550254261</v>
      </c>
      <c r="L6946">
        <v>17.0306</v>
      </c>
      <c r="M6946" t="s">
        <v>82</v>
      </c>
    </row>
    <row r="6947" spans="1:13">
      <c r="A6947" t="s">
        <v>1742</v>
      </c>
      <c r="B6947" t="s">
        <v>1743</v>
      </c>
      <c r="C6947" t="str">
        <f>TEXT(D6947, "mmm")</f>
        <v>Jun</v>
      </c>
      <c r="D6947" s="1">
        <v>45446</v>
      </c>
      <c r="E6947" t="s">
        <v>110</v>
      </c>
      <c r="F6947" t="s">
        <v>101</v>
      </c>
      <c r="G6947">
        <v>2000</v>
      </c>
      <c r="H6947">
        <v>24.58</v>
      </c>
      <c r="I6947">
        <v>49160</v>
      </c>
      <c r="J6947" t="s">
        <v>81</v>
      </c>
      <c r="K6947">
        <v>-0.1079107459868881</v>
      </c>
      <c r="L6947">
        <v>-10.7911</v>
      </c>
      <c r="M6947" t="s">
        <v>82</v>
      </c>
    </row>
    <row r="6948" spans="1:13">
      <c r="A6948" t="s">
        <v>1742</v>
      </c>
      <c r="B6948" t="s">
        <v>1743</v>
      </c>
      <c r="C6948" t="str">
        <f>TEXT(D6948, "mmm")</f>
        <v>Jun</v>
      </c>
      <c r="D6948" s="1">
        <v>45446</v>
      </c>
      <c r="E6948" t="s">
        <v>111</v>
      </c>
      <c r="F6948" t="s">
        <v>101</v>
      </c>
      <c r="G6948">
        <v>2000</v>
      </c>
      <c r="H6948">
        <v>24.58</v>
      </c>
      <c r="I6948">
        <v>49160</v>
      </c>
      <c r="J6948" t="s">
        <v>81</v>
      </c>
      <c r="K6948">
        <v>-0.1079107459868881</v>
      </c>
      <c r="L6948">
        <v>-10.7911</v>
      </c>
      <c r="M6948" t="s">
        <v>82</v>
      </c>
    </row>
    <row r="6949" spans="1:13">
      <c r="A6949" t="s">
        <v>1742</v>
      </c>
      <c r="B6949" t="s">
        <v>1743</v>
      </c>
      <c r="C6949" t="str">
        <f>TEXT(D6949, "mmm")</f>
        <v>Jun</v>
      </c>
      <c r="D6949" s="1">
        <v>45446</v>
      </c>
      <c r="E6949" t="s">
        <v>109</v>
      </c>
      <c r="F6949" t="s">
        <v>101</v>
      </c>
      <c r="G6949">
        <v>2000</v>
      </c>
      <c r="H6949">
        <v>24.58</v>
      </c>
      <c r="I6949">
        <v>49160</v>
      </c>
      <c r="J6949" t="s">
        <v>81</v>
      </c>
      <c r="K6949">
        <v>-0.1079107459868881</v>
      </c>
      <c r="L6949">
        <v>-10.7911</v>
      </c>
      <c r="M6949" t="s">
        <v>82</v>
      </c>
    </row>
    <row r="6950" spans="1:13">
      <c r="A6950" t="s">
        <v>3918</v>
      </c>
      <c r="B6950" t="s">
        <v>3919</v>
      </c>
      <c r="C6950" t="str">
        <f>TEXT(D6950, "mmm")</f>
        <v>Jun</v>
      </c>
      <c r="D6950" s="1">
        <v>45446</v>
      </c>
      <c r="E6950" t="s">
        <v>4220</v>
      </c>
      <c r="F6950" t="s">
        <v>80</v>
      </c>
      <c r="G6950">
        <v>1250</v>
      </c>
      <c r="H6950">
        <v>16.12</v>
      </c>
      <c r="I6950">
        <v>20150</v>
      </c>
      <c r="J6950" t="s">
        <v>81</v>
      </c>
      <c r="K6950">
        <v>1.427680308931123E-2</v>
      </c>
      <c r="L6950">
        <v>1.4277</v>
      </c>
      <c r="M6950" t="s">
        <v>82</v>
      </c>
    </row>
    <row r="6951" spans="1:13">
      <c r="A6951" t="s">
        <v>146</v>
      </c>
      <c r="B6951" t="s">
        <v>147</v>
      </c>
      <c r="C6951" t="str">
        <f>TEXT(D6951, "mmm")</f>
        <v>Jun</v>
      </c>
      <c r="D6951" s="1">
        <v>45446</v>
      </c>
      <c r="E6951" t="s">
        <v>100</v>
      </c>
      <c r="F6951" t="s">
        <v>101</v>
      </c>
      <c r="G6951">
        <v>7027</v>
      </c>
      <c r="H6951">
        <v>11.64</v>
      </c>
      <c r="I6951">
        <v>81794.28</v>
      </c>
      <c r="J6951" t="s">
        <v>81</v>
      </c>
      <c r="K6951">
        <v>4.1937855051538797E-2</v>
      </c>
      <c r="L6951">
        <v>4.1938000000000004</v>
      </c>
      <c r="M6951" t="s">
        <v>82</v>
      </c>
    </row>
    <row r="6952" spans="1:13">
      <c r="A6952" t="s">
        <v>146</v>
      </c>
      <c r="B6952" t="s">
        <v>147</v>
      </c>
      <c r="C6952" t="str">
        <f>TEXT(D6952, "mmm")</f>
        <v>Jun</v>
      </c>
      <c r="D6952" s="1">
        <v>45446</v>
      </c>
      <c r="E6952" t="s">
        <v>102</v>
      </c>
      <c r="F6952" t="s">
        <v>101</v>
      </c>
      <c r="G6952">
        <v>7027</v>
      </c>
      <c r="H6952">
        <v>11.64</v>
      </c>
      <c r="I6952">
        <v>81794.28</v>
      </c>
      <c r="J6952" t="s">
        <v>81</v>
      </c>
      <c r="K6952">
        <v>4.1937855051538797E-2</v>
      </c>
      <c r="L6952">
        <v>4.1938000000000004</v>
      </c>
      <c r="M6952" t="s">
        <v>82</v>
      </c>
    </row>
    <row r="6953" spans="1:13">
      <c r="A6953" t="s">
        <v>865</v>
      </c>
      <c r="B6953" t="s">
        <v>866</v>
      </c>
      <c r="C6953" t="str">
        <f>TEXT(D6953, "mmm")</f>
        <v>Jun</v>
      </c>
      <c r="D6953" s="1">
        <v>45446</v>
      </c>
      <c r="E6953" t="s">
        <v>1137</v>
      </c>
      <c r="F6953" t="s">
        <v>80</v>
      </c>
      <c r="G6953">
        <v>1000</v>
      </c>
      <c r="H6953">
        <v>13.85</v>
      </c>
      <c r="I6953">
        <v>13850</v>
      </c>
      <c r="J6953" t="s">
        <v>81</v>
      </c>
      <c r="K6953">
        <v>1.134749905830335E-2</v>
      </c>
      <c r="L6953">
        <v>1.1347</v>
      </c>
      <c r="M6953" t="s">
        <v>82</v>
      </c>
    </row>
    <row r="6954" spans="1:13">
      <c r="A6954" t="s">
        <v>2333</v>
      </c>
      <c r="B6954" t="s">
        <v>2334</v>
      </c>
      <c r="C6954" t="str">
        <f>TEXT(D6954, "mmm")</f>
        <v>Jun</v>
      </c>
      <c r="D6954" s="1">
        <v>45446</v>
      </c>
      <c r="E6954" t="s">
        <v>2335</v>
      </c>
      <c r="F6954" t="s">
        <v>80</v>
      </c>
      <c r="G6954">
        <v>7700</v>
      </c>
      <c r="H6954">
        <v>6.5</v>
      </c>
      <c r="I6954">
        <v>50050</v>
      </c>
      <c r="J6954" t="s">
        <v>81</v>
      </c>
      <c r="K6954">
        <v>-9.9085288712106312E-2</v>
      </c>
      <c r="L6954">
        <v>-9.9085000000000001</v>
      </c>
      <c r="M6954" t="s">
        <v>82</v>
      </c>
    </row>
    <row r="6955" spans="1:13">
      <c r="A6955" t="s">
        <v>4221</v>
      </c>
      <c r="B6955" t="s">
        <v>4222</v>
      </c>
      <c r="C6955" t="str">
        <f>TEXT(D6955, "mmm")</f>
        <v>Jun</v>
      </c>
      <c r="D6955" s="1">
        <v>45446</v>
      </c>
      <c r="E6955" t="s">
        <v>4223</v>
      </c>
      <c r="F6955" t="s">
        <v>80</v>
      </c>
      <c r="G6955">
        <v>500</v>
      </c>
      <c r="H6955">
        <v>150</v>
      </c>
      <c r="I6955">
        <v>75000</v>
      </c>
      <c r="J6955" t="s">
        <v>86</v>
      </c>
      <c r="K6955">
        <v>-2.699820226360039E-2</v>
      </c>
      <c r="L6955">
        <v>-2.6998000000000002</v>
      </c>
      <c r="M6955" t="s">
        <v>82</v>
      </c>
    </row>
    <row r="6956" spans="1:13">
      <c r="A6956" t="s">
        <v>3774</v>
      </c>
      <c r="B6956" t="s">
        <v>3775</v>
      </c>
      <c r="C6956" t="str">
        <f>TEXT(D6956, "mmm")</f>
        <v>Jun</v>
      </c>
      <c r="D6956" s="1">
        <v>45446</v>
      </c>
      <c r="E6956" t="s">
        <v>3776</v>
      </c>
      <c r="F6956" t="s">
        <v>251</v>
      </c>
      <c r="G6956">
        <v>52200</v>
      </c>
      <c r="H6956">
        <v>1.1000000000000001</v>
      </c>
      <c r="I6956">
        <v>57420.000000000007</v>
      </c>
      <c r="J6956" t="s">
        <v>86</v>
      </c>
      <c r="K6956">
        <v>9.9099110709450988E-2</v>
      </c>
      <c r="L6956">
        <v>9.9099000000000004</v>
      </c>
      <c r="M6956" t="s">
        <v>82</v>
      </c>
    </row>
    <row r="6957" spans="1:13">
      <c r="A6957" t="s">
        <v>4004</v>
      </c>
      <c r="B6957" t="s">
        <v>4005</v>
      </c>
      <c r="C6957" t="str">
        <f>TEXT(D6957, "mmm")</f>
        <v>Jun</v>
      </c>
      <c r="D6957" s="1">
        <v>45446</v>
      </c>
      <c r="E6957" t="s">
        <v>4006</v>
      </c>
      <c r="F6957" t="s">
        <v>217</v>
      </c>
      <c r="G6957">
        <v>12337</v>
      </c>
      <c r="H6957">
        <v>0.96</v>
      </c>
      <c r="I6957">
        <v>11843.52</v>
      </c>
      <c r="J6957" t="s">
        <v>81</v>
      </c>
      <c r="K6957">
        <v>0.18446608009521939</v>
      </c>
      <c r="L6957">
        <v>18.4466</v>
      </c>
      <c r="M6957" t="s">
        <v>82</v>
      </c>
    </row>
    <row r="6958" spans="1:13">
      <c r="A6958" t="s">
        <v>3737</v>
      </c>
      <c r="B6958" t="s">
        <v>3738</v>
      </c>
      <c r="C6958" t="str">
        <f>TEXT(D6958, "mmm")</f>
        <v>Jun</v>
      </c>
      <c r="D6958" s="1">
        <v>45446</v>
      </c>
      <c r="E6958" t="s">
        <v>4224</v>
      </c>
      <c r="F6958" t="s">
        <v>128</v>
      </c>
      <c r="G6958">
        <v>2050</v>
      </c>
      <c r="H6958">
        <v>7.37</v>
      </c>
      <c r="I6958">
        <v>15108.5</v>
      </c>
      <c r="J6958" t="s">
        <v>81</v>
      </c>
      <c r="K6958">
        <v>-0.16010852736249531</v>
      </c>
      <c r="L6958">
        <v>-16.010899999999999</v>
      </c>
      <c r="M6958" t="s">
        <v>82</v>
      </c>
    </row>
    <row r="6959" spans="1:13">
      <c r="A6959" t="s">
        <v>3737</v>
      </c>
      <c r="B6959" t="s">
        <v>3738</v>
      </c>
      <c r="C6959" t="str">
        <f>TEXT(D6959, "mmm")</f>
        <v>Jun</v>
      </c>
      <c r="D6959" s="1">
        <v>45446</v>
      </c>
      <c r="E6959" t="s">
        <v>4225</v>
      </c>
      <c r="F6959" t="s">
        <v>80</v>
      </c>
      <c r="G6959">
        <v>2050</v>
      </c>
      <c r="H6959">
        <v>7.37</v>
      </c>
      <c r="I6959">
        <v>15108.5</v>
      </c>
      <c r="J6959" t="s">
        <v>81</v>
      </c>
      <c r="K6959">
        <v>-0.16010852736249531</v>
      </c>
      <c r="L6959">
        <v>-16.010899999999999</v>
      </c>
      <c r="M6959" t="s">
        <v>82</v>
      </c>
    </row>
    <row r="6960" spans="1:13">
      <c r="A6960" t="s">
        <v>617</v>
      </c>
      <c r="B6960" t="s">
        <v>618</v>
      </c>
      <c r="C6960" t="str">
        <f>TEXT(D6960, "mmm")</f>
        <v>Jun</v>
      </c>
      <c r="D6960" s="1">
        <v>45446</v>
      </c>
      <c r="E6960" t="s">
        <v>709</v>
      </c>
      <c r="F6960" t="s">
        <v>80</v>
      </c>
      <c r="G6960">
        <v>2000</v>
      </c>
      <c r="H6960">
        <v>49.71</v>
      </c>
      <c r="I6960">
        <v>99420</v>
      </c>
      <c r="J6960" t="s">
        <v>81</v>
      </c>
      <c r="K6960">
        <v>-1.8237034007553281E-3</v>
      </c>
      <c r="L6960">
        <v>-0.18240000000000001</v>
      </c>
      <c r="M6960" t="s">
        <v>82</v>
      </c>
    </row>
    <row r="6961" spans="1:13">
      <c r="A6961" t="s">
        <v>617</v>
      </c>
      <c r="B6961" t="s">
        <v>618</v>
      </c>
      <c r="C6961" t="str">
        <f>TEXT(D6961, "mmm")</f>
        <v>Jun</v>
      </c>
      <c r="D6961" s="1">
        <v>45446</v>
      </c>
      <c r="E6961" t="s">
        <v>709</v>
      </c>
      <c r="F6961" t="s">
        <v>80</v>
      </c>
      <c r="G6961">
        <v>897</v>
      </c>
      <c r="H6961">
        <v>49.74</v>
      </c>
      <c r="I6961">
        <v>44616.78</v>
      </c>
      <c r="J6961" t="s">
        <v>81</v>
      </c>
      <c r="K6961">
        <v>-1.8237034007553281E-3</v>
      </c>
      <c r="L6961">
        <v>-0.18240000000000001</v>
      </c>
      <c r="M6961" t="s">
        <v>82</v>
      </c>
    </row>
    <row r="6962" spans="1:13">
      <c r="A6962" t="s">
        <v>311</v>
      </c>
      <c r="B6962" t="s">
        <v>312</v>
      </c>
      <c r="C6962" t="str">
        <f>TEXT(D6962, "mmm")</f>
        <v>Jun</v>
      </c>
      <c r="D6962" s="1">
        <v>45446</v>
      </c>
      <c r="E6962" t="s">
        <v>313</v>
      </c>
      <c r="F6962" t="s">
        <v>314</v>
      </c>
      <c r="G6962">
        <v>84000</v>
      </c>
      <c r="H6962">
        <v>44.96</v>
      </c>
      <c r="I6962">
        <v>3776640</v>
      </c>
      <c r="J6962" t="s">
        <v>81</v>
      </c>
      <c r="K6962">
        <v>-2.9975835243184371E-2</v>
      </c>
      <c r="L6962">
        <v>-2.9975999999999998</v>
      </c>
      <c r="M6962" t="s">
        <v>82</v>
      </c>
    </row>
    <row r="6963" spans="1:13">
      <c r="A6963" t="s">
        <v>4210</v>
      </c>
      <c r="B6963" t="s">
        <v>4211</v>
      </c>
      <c r="C6963" t="str">
        <f>TEXT(D6963, "mmm")</f>
        <v>Jun</v>
      </c>
      <c r="D6963" s="1">
        <v>45446</v>
      </c>
      <c r="E6963" t="s">
        <v>4226</v>
      </c>
      <c r="F6963" t="s">
        <v>128</v>
      </c>
      <c r="G6963">
        <v>5000</v>
      </c>
      <c r="H6963">
        <v>4.3499999999999996</v>
      </c>
      <c r="I6963">
        <v>21750</v>
      </c>
      <c r="J6963" t="s">
        <v>81</v>
      </c>
      <c r="K6963">
        <v>0.12682913475982399</v>
      </c>
      <c r="L6963">
        <v>12.6829</v>
      </c>
      <c r="M6963" t="s">
        <v>82</v>
      </c>
    </row>
    <row r="6964" spans="1:13">
      <c r="A6964" t="s">
        <v>2174</v>
      </c>
      <c r="B6964" t="s">
        <v>2175</v>
      </c>
      <c r="C6964" t="str">
        <f>TEXT(D6964, "mmm")</f>
        <v>Jun</v>
      </c>
      <c r="D6964" s="1">
        <v>45446</v>
      </c>
      <c r="E6964" t="s">
        <v>2551</v>
      </c>
      <c r="F6964" t="s">
        <v>101</v>
      </c>
      <c r="G6964">
        <v>2800</v>
      </c>
      <c r="H6964">
        <v>7.32</v>
      </c>
      <c r="I6964">
        <v>20496</v>
      </c>
      <c r="J6964" t="s">
        <v>81</v>
      </c>
      <c r="K6964">
        <v>-6.2892723392815597E-3</v>
      </c>
      <c r="L6964">
        <v>-0.62890000000000001</v>
      </c>
      <c r="M6964" t="s">
        <v>82</v>
      </c>
    </row>
    <row r="6965" spans="1:13">
      <c r="A6965" t="s">
        <v>2174</v>
      </c>
      <c r="B6965" t="s">
        <v>2175</v>
      </c>
      <c r="C6965" t="str">
        <f>TEXT(D6965, "mmm")</f>
        <v>Jun</v>
      </c>
      <c r="D6965" s="1">
        <v>45446</v>
      </c>
      <c r="E6965" t="s">
        <v>2550</v>
      </c>
      <c r="F6965" t="s">
        <v>101</v>
      </c>
      <c r="G6965">
        <v>2800</v>
      </c>
      <c r="H6965">
        <v>7.32</v>
      </c>
      <c r="I6965">
        <v>20496</v>
      </c>
      <c r="J6965" t="s">
        <v>81</v>
      </c>
      <c r="K6965">
        <v>-6.2892723392815597E-3</v>
      </c>
      <c r="L6965">
        <v>-0.62890000000000001</v>
      </c>
      <c r="M6965" t="s">
        <v>82</v>
      </c>
    </row>
    <row r="6966" spans="1:13">
      <c r="A6966" t="s">
        <v>2174</v>
      </c>
      <c r="B6966" t="s">
        <v>2175</v>
      </c>
      <c r="C6966" t="str">
        <f>TEXT(D6966, "mmm")</f>
        <v>Jun</v>
      </c>
      <c r="D6966" s="1">
        <v>45446</v>
      </c>
      <c r="E6966" t="s">
        <v>2552</v>
      </c>
      <c r="F6966" t="s">
        <v>101</v>
      </c>
      <c r="G6966">
        <v>2800</v>
      </c>
      <c r="H6966">
        <v>7.32</v>
      </c>
      <c r="I6966">
        <v>20496</v>
      </c>
      <c r="J6966" t="s">
        <v>81</v>
      </c>
      <c r="K6966">
        <v>-6.2892723392815597E-3</v>
      </c>
      <c r="L6966">
        <v>-0.62890000000000001</v>
      </c>
      <c r="M6966" t="s">
        <v>82</v>
      </c>
    </row>
    <row r="6967" spans="1:13">
      <c r="A6967" t="s">
        <v>2174</v>
      </c>
      <c r="B6967" t="s">
        <v>2175</v>
      </c>
      <c r="C6967" t="str">
        <f>TEXT(D6967, "mmm")</f>
        <v>Jun</v>
      </c>
      <c r="D6967" s="1">
        <v>45446</v>
      </c>
      <c r="E6967" t="s">
        <v>2549</v>
      </c>
      <c r="F6967" t="s">
        <v>101</v>
      </c>
      <c r="G6967">
        <v>2800</v>
      </c>
      <c r="H6967">
        <v>7.32</v>
      </c>
      <c r="I6967">
        <v>20496</v>
      </c>
      <c r="J6967" t="s">
        <v>81</v>
      </c>
      <c r="K6967">
        <v>-6.2892723392815597E-3</v>
      </c>
      <c r="L6967">
        <v>-0.62890000000000001</v>
      </c>
      <c r="M6967" t="s">
        <v>82</v>
      </c>
    </row>
    <row r="6968" spans="1:13">
      <c r="A6968" t="s">
        <v>4074</v>
      </c>
      <c r="B6968" t="s">
        <v>4075</v>
      </c>
      <c r="C6968" t="str">
        <f>TEXT(D6968, "mmm")</f>
        <v>Jun</v>
      </c>
      <c r="D6968" s="1">
        <v>45446</v>
      </c>
      <c r="E6968" t="s">
        <v>4193</v>
      </c>
      <c r="F6968" t="s">
        <v>80</v>
      </c>
      <c r="G6968">
        <v>1500</v>
      </c>
      <c r="H6968">
        <v>222.17</v>
      </c>
      <c r="I6968">
        <v>333255</v>
      </c>
      <c r="J6968" t="s">
        <v>86</v>
      </c>
      <c r="K6968">
        <v>-1.2913839141794E-2</v>
      </c>
      <c r="L6968">
        <v>-1.2914000000000001</v>
      </c>
      <c r="M6968" t="s">
        <v>82</v>
      </c>
    </row>
    <row r="6969" spans="1:13">
      <c r="A6969" t="s">
        <v>2450</v>
      </c>
      <c r="B6969" t="s">
        <v>2451</v>
      </c>
      <c r="C6969" t="str">
        <f>TEXT(D6969, "mmm")</f>
        <v>Jun</v>
      </c>
      <c r="D6969" s="1">
        <v>45446</v>
      </c>
      <c r="E6969" t="s">
        <v>4227</v>
      </c>
      <c r="F6969" t="s">
        <v>118</v>
      </c>
      <c r="G6969">
        <v>450</v>
      </c>
      <c r="H6969">
        <v>67</v>
      </c>
      <c r="I6969">
        <v>30150</v>
      </c>
      <c r="J6969" t="s">
        <v>81</v>
      </c>
      <c r="K6969">
        <v>-4.8205320606816593E-2</v>
      </c>
      <c r="L6969">
        <v>-4.8205</v>
      </c>
      <c r="M6969" t="s">
        <v>82</v>
      </c>
    </row>
    <row r="6970" spans="1:13">
      <c r="A6970" t="s">
        <v>1358</v>
      </c>
      <c r="B6970" t="s">
        <v>1359</v>
      </c>
      <c r="C6970" t="str">
        <f>TEXT(D6970, "mmm")</f>
        <v>Jun</v>
      </c>
      <c r="D6970" s="1">
        <v>45446</v>
      </c>
      <c r="E6970" t="s">
        <v>1360</v>
      </c>
      <c r="F6970" t="s">
        <v>251</v>
      </c>
      <c r="G6970">
        <v>1000</v>
      </c>
      <c r="H6970">
        <v>15.25</v>
      </c>
      <c r="I6970">
        <v>15250</v>
      </c>
      <c r="J6970" t="s">
        <v>81</v>
      </c>
      <c r="K6970">
        <v>-7.2606925608307282E-3</v>
      </c>
      <c r="L6970">
        <v>-0.72609999999999997</v>
      </c>
      <c r="M6970" t="s">
        <v>82</v>
      </c>
    </row>
    <row r="6971" spans="1:13">
      <c r="A6971" t="s">
        <v>1358</v>
      </c>
      <c r="B6971" t="s">
        <v>1359</v>
      </c>
      <c r="C6971" t="str">
        <f>TEXT(D6971, "mmm")</f>
        <v>Jun</v>
      </c>
      <c r="D6971" s="1">
        <v>45446</v>
      </c>
      <c r="E6971" t="s">
        <v>1360</v>
      </c>
      <c r="F6971" t="s">
        <v>251</v>
      </c>
      <c r="G6971">
        <v>1000</v>
      </c>
      <c r="H6971">
        <v>15.2</v>
      </c>
      <c r="I6971">
        <v>15200</v>
      </c>
      <c r="J6971" t="s">
        <v>81</v>
      </c>
      <c r="K6971">
        <v>-7.2606925608307282E-3</v>
      </c>
      <c r="L6971">
        <v>-0.72609999999999997</v>
      </c>
      <c r="M6971" t="s">
        <v>82</v>
      </c>
    </row>
    <row r="6972" spans="1:13">
      <c r="A6972" t="s">
        <v>1358</v>
      </c>
      <c r="B6972" t="s">
        <v>1359</v>
      </c>
      <c r="C6972" t="str">
        <f>TEXT(D6972, "mmm")</f>
        <v>Jun</v>
      </c>
      <c r="D6972" s="1">
        <v>45446</v>
      </c>
      <c r="E6972" t="s">
        <v>1360</v>
      </c>
      <c r="F6972" t="s">
        <v>251</v>
      </c>
      <c r="G6972">
        <v>702</v>
      </c>
      <c r="H6972">
        <v>15.15</v>
      </c>
      <c r="I6972">
        <v>10635.3</v>
      </c>
      <c r="J6972" t="s">
        <v>81</v>
      </c>
      <c r="K6972">
        <v>-7.2606925608307282E-3</v>
      </c>
      <c r="L6972">
        <v>-0.72609999999999997</v>
      </c>
      <c r="M6972" t="s">
        <v>82</v>
      </c>
    </row>
    <row r="6973" spans="1:13">
      <c r="A6973" t="s">
        <v>4228</v>
      </c>
      <c r="B6973" t="s">
        <v>4229</v>
      </c>
      <c r="C6973" t="str">
        <f>TEXT(D6973, "mmm")</f>
        <v>Jun</v>
      </c>
      <c r="D6973" s="1">
        <v>45446</v>
      </c>
      <c r="E6973" t="s">
        <v>4230</v>
      </c>
      <c r="F6973" t="s">
        <v>80</v>
      </c>
      <c r="G6973">
        <v>6100</v>
      </c>
      <c r="H6973">
        <v>13.07</v>
      </c>
      <c r="I6973">
        <v>79727</v>
      </c>
      <c r="J6973" t="s">
        <v>81</v>
      </c>
      <c r="K6973">
        <v>3.3004088732573537E-2</v>
      </c>
      <c r="L6973">
        <v>3.3003999999999998</v>
      </c>
      <c r="M6973" t="s">
        <v>82</v>
      </c>
    </row>
    <row r="6974" spans="1:13">
      <c r="A6974" t="s">
        <v>3707</v>
      </c>
      <c r="B6974" t="s">
        <v>3708</v>
      </c>
      <c r="C6974" t="str">
        <f>TEXT(D6974, "mmm")</f>
        <v>Jun</v>
      </c>
      <c r="D6974" s="1">
        <v>45447</v>
      </c>
      <c r="E6974" t="s">
        <v>4231</v>
      </c>
      <c r="F6974" t="s">
        <v>80</v>
      </c>
      <c r="G6974">
        <v>540</v>
      </c>
      <c r="H6974">
        <v>185.26</v>
      </c>
      <c r="I6974">
        <v>100040.4</v>
      </c>
      <c r="J6974" t="s">
        <v>86</v>
      </c>
      <c r="K6974">
        <v>2.3964508745281329E-2</v>
      </c>
      <c r="L6974">
        <v>2.3965000000000001</v>
      </c>
      <c r="M6974" t="s">
        <v>82</v>
      </c>
    </row>
    <row r="6975" spans="1:13">
      <c r="A6975" t="s">
        <v>2769</v>
      </c>
      <c r="B6975" t="s">
        <v>2770</v>
      </c>
      <c r="C6975" t="str">
        <f>TEXT(D6975, "mmm")</f>
        <v>Jun</v>
      </c>
      <c r="D6975" s="1">
        <v>45447</v>
      </c>
      <c r="E6975" t="s">
        <v>2774</v>
      </c>
      <c r="F6975" t="s">
        <v>101</v>
      </c>
      <c r="G6975">
        <v>20000</v>
      </c>
      <c r="H6975">
        <v>4.99</v>
      </c>
      <c r="I6975">
        <v>99800</v>
      </c>
      <c r="J6975" t="s">
        <v>81</v>
      </c>
      <c r="K6975">
        <v>5.9447925839370093E-2</v>
      </c>
      <c r="L6975">
        <v>5.9447999999999999</v>
      </c>
      <c r="M6975" t="s">
        <v>82</v>
      </c>
    </row>
    <row r="6976" spans="1:13">
      <c r="A6976" t="s">
        <v>2769</v>
      </c>
      <c r="B6976" t="s">
        <v>2770</v>
      </c>
      <c r="C6976" t="str">
        <f>TEXT(D6976, "mmm")</f>
        <v>Jun</v>
      </c>
      <c r="D6976" s="1">
        <v>45447</v>
      </c>
      <c r="E6976" t="s">
        <v>4232</v>
      </c>
      <c r="F6976" t="s">
        <v>101</v>
      </c>
      <c r="G6976">
        <v>20000</v>
      </c>
      <c r="H6976">
        <v>4.99</v>
      </c>
      <c r="I6976">
        <v>99800</v>
      </c>
      <c r="J6976" t="s">
        <v>81</v>
      </c>
      <c r="K6976">
        <v>5.9447925839370093E-2</v>
      </c>
      <c r="L6976">
        <v>5.9447999999999999</v>
      </c>
      <c r="M6976" t="s">
        <v>82</v>
      </c>
    </row>
    <row r="6977" spans="1:13">
      <c r="A6977" t="s">
        <v>3737</v>
      </c>
      <c r="B6977" t="s">
        <v>3738</v>
      </c>
      <c r="C6977" t="str">
        <f>TEXT(D6977, "mmm")</f>
        <v>Jun</v>
      </c>
      <c r="D6977" s="1">
        <v>45447</v>
      </c>
      <c r="E6977" t="s">
        <v>4225</v>
      </c>
      <c r="F6977" t="s">
        <v>80</v>
      </c>
      <c r="G6977">
        <v>2362</v>
      </c>
      <c r="H6977">
        <v>6.35</v>
      </c>
      <c r="I6977">
        <v>14998.7</v>
      </c>
      <c r="J6977" t="s">
        <v>81</v>
      </c>
      <c r="K6977">
        <v>-0.1101949213054272</v>
      </c>
      <c r="L6977">
        <v>-11.019500000000001</v>
      </c>
      <c r="M6977" t="s">
        <v>82</v>
      </c>
    </row>
    <row r="6978" spans="1:13">
      <c r="A6978" t="s">
        <v>4233</v>
      </c>
      <c r="B6978" t="s">
        <v>4234</v>
      </c>
      <c r="C6978" t="str">
        <f>TEXT(D6978, "mmm")</f>
        <v>Jun</v>
      </c>
      <c r="D6978" s="1">
        <v>45447</v>
      </c>
      <c r="E6978" t="s">
        <v>4235</v>
      </c>
      <c r="F6978" t="s">
        <v>80</v>
      </c>
      <c r="G6978">
        <v>1434</v>
      </c>
      <c r="H6978">
        <v>9.74</v>
      </c>
      <c r="I6978">
        <v>13967.16</v>
      </c>
      <c r="J6978" t="s">
        <v>81</v>
      </c>
      <c r="K6978">
        <v>-1.9018977451091049E-2</v>
      </c>
      <c r="L6978">
        <v>-1.9018999999999999</v>
      </c>
      <c r="M6978" t="s">
        <v>82</v>
      </c>
    </row>
    <row r="6979" spans="1:13">
      <c r="A6979" t="s">
        <v>4233</v>
      </c>
      <c r="B6979" t="s">
        <v>4234</v>
      </c>
      <c r="C6979" t="str">
        <f>TEXT(D6979, "mmm")</f>
        <v>Jun</v>
      </c>
      <c r="D6979" s="1">
        <v>45447</v>
      </c>
      <c r="E6979" t="s">
        <v>4235</v>
      </c>
      <c r="F6979" t="s">
        <v>80</v>
      </c>
      <c r="G6979">
        <v>3457</v>
      </c>
      <c r="H6979">
        <v>9.99</v>
      </c>
      <c r="I6979">
        <v>34535.43</v>
      </c>
      <c r="J6979" t="s">
        <v>81</v>
      </c>
      <c r="K6979">
        <v>-1.9018977451091049E-2</v>
      </c>
      <c r="L6979">
        <v>-1.9018999999999999</v>
      </c>
      <c r="M6979" t="s">
        <v>82</v>
      </c>
    </row>
    <row r="6980" spans="1:13">
      <c r="A6980" t="s">
        <v>4233</v>
      </c>
      <c r="B6980" t="s">
        <v>4234</v>
      </c>
      <c r="C6980" t="str">
        <f>TEXT(D6980, "mmm")</f>
        <v>Jun</v>
      </c>
      <c r="D6980" s="1">
        <v>45447</v>
      </c>
      <c r="E6980" t="s">
        <v>4235</v>
      </c>
      <c r="F6980" t="s">
        <v>80</v>
      </c>
      <c r="G6980">
        <v>5000</v>
      </c>
      <c r="H6980">
        <v>9.92</v>
      </c>
      <c r="I6980">
        <v>49600</v>
      </c>
      <c r="J6980" t="s">
        <v>86</v>
      </c>
      <c r="K6980">
        <v>-1.9018977451091049E-2</v>
      </c>
      <c r="L6980">
        <v>-1.9018999999999999</v>
      </c>
      <c r="M6980" t="s">
        <v>82</v>
      </c>
    </row>
    <row r="6981" spans="1:13">
      <c r="A6981" t="s">
        <v>752</v>
      </c>
      <c r="B6981" t="s">
        <v>753</v>
      </c>
      <c r="C6981" t="str">
        <f>TEXT(D6981, "mmm")</f>
        <v>Jun</v>
      </c>
      <c r="D6981" s="1">
        <v>45447</v>
      </c>
      <c r="E6981" t="s">
        <v>1172</v>
      </c>
      <c r="F6981" t="s">
        <v>118</v>
      </c>
      <c r="G6981">
        <v>551</v>
      </c>
      <c r="H6981">
        <v>27.21</v>
      </c>
      <c r="I6981">
        <v>14992.71</v>
      </c>
      <c r="J6981" t="s">
        <v>81</v>
      </c>
      <c r="K6981">
        <v>-1.3270034419764489E-3</v>
      </c>
      <c r="L6981">
        <v>-0.13270000000000001</v>
      </c>
      <c r="M6981" t="s">
        <v>82</v>
      </c>
    </row>
    <row r="6982" spans="1:13">
      <c r="A6982" t="s">
        <v>1886</v>
      </c>
      <c r="B6982" t="s">
        <v>1887</v>
      </c>
      <c r="C6982" t="str">
        <f>TEXT(D6982, "mmm")</f>
        <v>Jun</v>
      </c>
      <c r="D6982" s="1">
        <v>45447</v>
      </c>
      <c r="E6982" t="s">
        <v>1857</v>
      </c>
      <c r="F6982" t="s">
        <v>251</v>
      </c>
      <c r="G6982">
        <v>30000</v>
      </c>
      <c r="H6982">
        <v>22.52</v>
      </c>
      <c r="I6982">
        <v>675600</v>
      </c>
      <c r="J6982" t="s">
        <v>81</v>
      </c>
      <c r="K6982">
        <v>0.14522821346887271</v>
      </c>
      <c r="L6982">
        <v>14.5228</v>
      </c>
      <c r="M6982" t="s">
        <v>82</v>
      </c>
    </row>
    <row r="6983" spans="1:13">
      <c r="A6983" t="s">
        <v>1886</v>
      </c>
      <c r="B6983" t="s">
        <v>1887</v>
      </c>
      <c r="C6983" t="str">
        <f>TEXT(D6983, "mmm")</f>
        <v>Jun</v>
      </c>
      <c r="D6983" s="1">
        <v>45447</v>
      </c>
      <c r="E6983" t="s">
        <v>1865</v>
      </c>
      <c r="F6983" t="s">
        <v>251</v>
      </c>
      <c r="G6983">
        <v>30000</v>
      </c>
      <c r="H6983">
        <v>22.52</v>
      </c>
      <c r="I6983">
        <v>675600</v>
      </c>
      <c r="J6983" t="s">
        <v>81</v>
      </c>
      <c r="K6983">
        <v>0.14522821346887271</v>
      </c>
      <c r="L6983">
        <v>14.5228</v>
      </c>
      <c r="M6983" t="s">
        <v>82</v>
      </c>
    </row>
    <row r="6984" spans="1:13">
      <c r="A6984" t="s">
        <v>1886</v>
      </c>
      <c r="B6984" t="s">
        <v>1887</v>
      </c>
      <c r="C6984" t="str">
        <f>TEXT(D6984, "mmm")</f>
        <v>Jun</v>
      </c>
      <c r="D6984" s="1">
        <v>45447</v>
      </c>
      <c r="E6984" t="s">
        <v>1867</v>
      </c>
      <c r="F6984" t="s">
        <v>80</v>
      </c>
      <c r="G6984">
        <v>30000</v>
      </c>
      <c r="H6984">
        <v>22.52</v>
      </c>
      <c r="I6984">
        <v>675600</v>
      </c>
      <c r="J6984" t="s">
        <v>81</v>
      </c>
      <c r="K6984">
        <v>0.14522821346887271</v>
      </c>
      <c r="L6984">
        <v>14.5228</v>
      </c>
      <c r="M6984" t="s">
        <v>82</v>
      </c>
    </row>
    <row r="6985" spans="1:13">
      <c r="A6985" t="s">
        <v>1886</v>
      </c>
      <c r="B6985" t="s">
        <v>1887</v>
      </c>
      <c r="C6985" t="str">
        <f>TEXT(D6985, "mmm")</f>
        <v>Jun</v>
      </c>
      <c r="D6985" s="1">
        <v>45447</v>
      </c>
      <c r="E6985" t="s">
        <v>1858</v>
      </c>
      <c r="F6985" t="s">
        <v>251</v>
      </c>
      <c r="G6985">
        <v>30000</v>
      </c>
      <c r="H6985">
        <v>22.52</v>
      </c>
      <c r="I6985">
        <v>675600</v>
      </c>
      <c r="J6985" t="s">
        <v>81</v>
      </c>
      <c r="K6985">
        <v>0.14522821346887271</v>
      </c>
      <c r="L6985">
        <v>14.5228</v>
      </c>
      <c r="M6985" t="s">
        <v>82</v>
      </c>
    </row>
    <row r="6986" spans="1:13">
      <c r="A6986" t="s">
        <v>1886</v>
      </c>
      <c r="B6986" t="s">
        <v>1887</v>
      </c>
      <c r="C6986" t="str">
        <f>TEXT(D6986, "mmm")</f>
        <v>Jun</v>
      </c>
      <c r="D6986" s="1">
        <v>45447</v>
      </c>
      <c r="E6986" t="s">
        <v>1866</v>
      </c>
      <c r="F6986" t="s">
        <v>251</v>
      </c>
      <c r="G6986">
        <v>30000</v>
      </c>
      <c r="H6986">
        <v>22.52</v>
      </c>
      <c r="I6986">
        <v>675600</v>
      </c>
      <c r="J6986" t="s">
        <v>81</v>
      </c>
      <c r="K6986">
        <v>0.14522821346887271</v>
      </c>
      <c r="L6986">
        <v>14.5228</v>
      </c>
      <c r="M6986" t="s">
        <v>82</v>
      </c>
    </row>
    <row r="6987" spans="1:13">
      <c r="A6987" t="s">
        <v>4210</v>
      </c>
      <c r="B6987" t="s">
        <v>4211</v>
      </c>
      <c r="C6987" t="str">
        <f>TEXT(D6987, "mmm")</f>
        <v>Jun</v>
      </c>
      <c r="D6987" s="1">
        <v>45447</v>
      </c>
      <c r="E6987" t="s">
        <v>4236</v>
      </c>
      <c r="F6987" t="s">
        <v>80</v>
      </c>
      <c r="G6987">
        <v>5000</v>
      </c>
      <c r="H6987">
        <v>4.3899999999999997</v>
      </c>
      <c r="I6987">
        <v>21950</v>
      </c>
      <c r="J6987" t="s">
        <v>81</v>
      </c>
      <c r="K6987">
        <v>7.7981697736205113E-2</v>
      </c>
      <c r="L6987">
        <v>7.7981999999999996</v>
      </c>
      <c r="M6987" t="s">
        <v>82</v>
      </c>
    </row>
    <row r="6988" spans="1:13">
      <c r="A6988" t="s">
        <v>4237</v>
      </c>
      <c r="B6988" t="s">
        <v>4238</v>
      </c>
      <c r="C6988" t="str">
        <f>TEXT(D6988, "mmm")</f>
        <v>Jun</v>
      </c>
      <c r="D6988" s="1">
        <v>45447</v>
      </c>
      <c r="E6988" t="s">
        <v>4239</v>
      </c>
      <c r="F6988" t="s">
        <v>251</v>
      </c>
      <c r="G6988">
        <v>10000</v>
      </c>
      <c r="H6988">
        <v>36</v>
      </c>
      <c r="I6988">
        <v>360000</v>
      </c>
      <c r="J6988" t="s">
        <v>86</v>
      </c>
      <c r="K6988">
        <v>-0.1043477794265856</v>
      </c>
      <c r="L6988">
        <v>-10.434799999999999</v>
      </c>
      <c r="M6988" t="s">
        <v>82</v>
      </c>
    </row>
    <row r="6989" spans="1:13">
      <c r="A6989" t="s">
        <v>3726</v>
      </c>
      <c r="B6989" t="s">
        <v>3727</v>
      </c>
      <c r="C6989" t="str">
        <f>TEXT(D6989, "mmm")</f>
        <v>Jun</v>
      </c>
      <c r="D6989" s="1">
        <v>45447</v>
      </c>
      <c r="E6989" t="s">
        <v>3728</v>
      </c>
      <c r="F6989" t="s">
        <v>118</v>
      </c>
      <c r="G6989">
        <v>200000</v>
      </c>
      <c r="H6989">
        <v>1.36</v>
      </c>
      <c r="I6989">
        <v>272000</v>
      </c>
      <c r="J6989" t="s">
        <v>86</v>
      </c>
      <c r="K6989">
        <v>0.13970583530342751</v>
      </c>
      <c r="L6989">
        <v>13.970599999999999</v>
      </c>
      <c r="M6989" t="s">
        <v>82</v>
      </c>
    </row>
    <row r="6990" spans="1:13">
      <c r="A6990" t="s">
        <v>3551</v>
      </c>
      <c r="B6990" t="s">
        <v>3552</v>
      </c>
      <c r="C6990" t="str">
        <f>TEXT(D6990, "mmm")</f>
        <v>Jun</v>
      </c>
      <c r="D6990" s="1">
        <v>45447</v>
      </c>
      <c r="E6990" t="s">
        <v>3553</v>
      </c>
      <c r="F6990" t="s">
        <v>128</v>
      </c>
      <c r="G6990">
        <v>11101</v>
      </c>
      <c r="H6990">
        <v>1.67</v>
      </c>
      <c r="I6990">
        <v>18538.669999999998</v>
      </c>
      <c r="J6990" t="s">
        <v>81</v>
      </c>
      <c r="K6990">
        <v>-6.2499939464033538E-3</v>
      </c>
      <c r="L6990">
        <v>-0.625</v>
      </c>
      <c r="M6990" t="s">
        <v>82</v>
      </c>
    </row>
    <row r="6991" spans="1:13">
      <c r="A6991" t="s">
        <v>1094</v>
      </c>
      <c r="B6991" t="s">
        <v>1095</v>
      </c>
      <c r="C6991" t="str">
        <f>TEXT(D6991, "mmm")</f>
        <v>Jun</v>
      </c>
      <c r="D6991" s="1">
        <v>45447</v>
      </c>
      <c r="E6991" t="s">
        <v>1096</v>
      </c>
      <c r="F6991" t="s">
        <v>128</v>
      </c>
      <c r="G6991">
        <v>450</v>
      </c>
      <c r="H6991">
        <v>38.450000000000003</v>
      </c>
      <c r="I6991">
        <v>17302.5</v>
      </c>
      <c r="J6991" t="s">
        <v>81</v>
      </c>
      <c r="K6991">
        <v>1.430421883044164E-2</v>
      </c>
      <c r="L6991">
        <v>1.4303999999999999</v>
      </c>
      <c r="M6991" t="s">
        <v>82</v>
      </c>
    </row>
    <row r="6992" spans="1:13">
      <c r="A6992" t="s">
        <v>3794</v>
      </c>
      <c r="B6992" t="s">
        <v>3795</v>
      </c>
      <c r="C6992" t="str">
        <f>TEXT(D6992, "mmm")</f>
        <v>Jun</v>
      </c>
      <c r="D6992" s="1">
        <v>45447</v>
      </c>
      <c r="E6992" t="s">
        <v>3796</v>
      </c>
      <c r="F6992" t="s">
        <v>118</v>
      </c>
      <c r="G6992">
        <v>1000</v>
      </c>
      <c r="H6992">
        <v>11.96</v>
      </c>
      <c r="I6992">
        <v>11960</v>
      </c>
      <c r="J6992" t="s">
        <v>81</v>
      </c>
      <c r="K6992">
        <v>-6.2607165676622945E-2</v>
      </c>
      <c r="L6992">
        <v>-6.2606999999999999</v>
      </c>
      <c r="M6992" t="s">
        <v>82</v>
      </c>
    </row>
    <row r="6993" spans="1:13">
      <c r="A6993" t="s">
        <v>129</v>
      </c>
      <c r="B6993" t="s">
        <v>130</v>
      </c>
      <c r="C6993" t="str">
        <f>TEXT(D6993, "mmm")</f>
        <v>Jun</v>
      </c>
      <c r="D6993" s="1">
        <v>45447</v>
      </c>
      <c r="E6993" t="s">
        <v>111</v>
      </c>
      <c r="F6993" t="s">
        <v>101</v>
      </c>
      <c r="G6993">
        <v>31500</v>
      </c>
      <c r="H6993">
        <v>6.63</v>
      </c>
      <c r="I6993">
        <v>208845</v>
      </c>
      <c r="J6993" t="s">
        <v>81</v>
      </c>
      <c r="K6993">
        <v>4.5045074715945432E-2</v>
      </c>
      <c r="L6993">
        <v>4.5045000000000002</v>
      </c>
      <c r="M6993" t="s">
        <v>82</v>
      </c>
    </row>
    <row r="6994" spans="1:13">
      <c r="A6994" t="s">
        <v>129</v>
      </c>
      <c r="B6994" t="s">
        <v>130</v>
      </c>
      <c r="C6994" t="str">
        <f>TEXT(D6994, "mmm")</f>
        <v>Jun</v>
      </c>
      <c r="D6994" s="1">
        <v>45447</v>
      </c>
      <c r="E6994" t="s">
        <v>110</v>
      </c>
      <c r="F6994" t="s">
        <v>101</v>
      </c>
      <c r="G6994">
        <v>31500</v>
      </c>
      <c r="H6994">
        <v>6.63</v>
      </c>
      <c r="I6994">
        <v>208845</v>
      </c>
      <c r="J6994" t="s">
        <v>81</v>
      </c>
      <c r="K6994">
        <v>4.5045074715945432E-2</v>
      </c>
      <c r="L6994">
        <v>4.5045000000000002</v>
      </c>
      <c r="M6994" t="s">
        <v>82</v>
      </c>
    </row>
    <row r="6995" spans="1:13">
      <c r="A6995" t="s">
        <v>129</v>
      </c>
      <c r="B6995" t="s">
        <v>130</v>
      </c>
      <c r="C6995" t="str">
        <f>TEXT(D6995, "mmm")</f>
        <v>Jun</v>
      </c>
      <c r="D6995" s="1">
        <v>45447</v>
      </c>
      <c r="E6995" t="s">
        <v>109</v>
      </c>
      <c r="F6995" t="s">
        <v>101</v>
      </c>
      <c r="G6995">
        <v>31500</v>
      </c>
      <c r="H6995">
        <v>6.63</v>
      </c>
      <c r="I6995">
        <v>208845</v>
      </c>
      <c r="J6995" t="s">
        <v>81</v>
      </c>
      <c r="K6995">
        <v>4.5045074715945432E-2</v>
      </c>
      <c r="L6995">
        <v>4.5045000000000002</v>
      </c>
      <c r="M6995" t="s">
        <v>82</v>
      </c>
    </row>
    <row r="6996" spans="1:13">
      <c r="A6996" t="s">
        <v>123</v>
      </c>
      <c r="B6996" t="s">
        <v>124</v>
      </c>
      <c r="C6996" t="str">
        <f>TEXT(D6996, "mmm")</f>
        <v>Jun</v>
      </c>
      <c r="D6996" s="1">
        <v>45447</v>
      </c>
      <c r="E6996" t="s">
        <v>100</v>
      </c>
      <c r="F6996" t="s">
        <v>101</v>
      </c>
      <c r="G6996">
        <v>33357</v>
      </c>
      <c r="H6996">
        <v>13.5</v>
      </c>
      <c r="I6996">
        <v>450319.5</v>
      </c>
      <c r="J6996" t="s">
        <v>81</v>
      </c>
      <c r="K6996">
        <v>1.333345138223363E-2</v>
      </c>
      <c r="L6996">
        <v>1.3332999999999999</v>
      </c>
      <c r="M6996" t="s">
        <v>82</v>
      </c>
    </row>
    <row r="6997" spans="1:13">
      <c r="A6997" t="s">
        <v>123</v>
      </c>
      <c r="B6997" t="s">
        <v>124</v>
      </c>
      <c r="C6997" t="str">
        <f>TEXT(D6997, "mmm")</f>
        <v>Jun</v>
      </c>
      <c r="D6997" s="1">
        <v>45447</v>
      </c>
      <c r="E6997" t="s">
        <v>102</v>
      </c>
      <c r="F6997" t="s">
        <v>101</v>
      </c>
      <c r="G6997">
        <v>33357</v>
      </c>
      <c r="H6997">
        <v>13.5</v>
      </c>
      <c r="I6997">
        <v>450319.5</v>
      </c>
      <c r="J6997" t="s">
        <v>81</v>
      </c>
      <c r="K6997">
        <v>1.333345138223363E-2</v>
      </c>
      <c r="L6997">
        <v>1.3332999999999999</v>
      </c>
      <c r="M6997" t="s">
        <v>82</v>
      </c>
    </row>
    <row r="6998" spans="1:13">
      <c r="A6998" t="s">
        <v>4004</v>
      </c>
      <c r="B6998" t="s">
        <v>4005</v>
      </c>
      <c r="C6998" t="str">
        <f>TEXT(D6998, "mmm")</f>
        <v>Jun</v>
      </c>
      <c r="D6998" s="1">
        <v>45447</v>
      </c>
      <c r="E6998" t="s">
        <v>4006</v>
      </c>
      <c r="F6998" t="s">
        <v>217</v>
      </c>
      <c r="G6998">
        <v>26964</v>
      </c>
      <c r="H6998">
        <v>1.1000000000000001</v>
      </c>
      <c r="I6998">
        <v>29660.400000000001</v>
      </c>
      <c r="J6998" t="s">
        <v>81</v>
      </c>
      <c r="K6998">
        <v>-8.6206816818992227E-3</v>
      </c>
      <c r="L6998">
        <v>-0.86209999999999998</v>
      </c>
      <c r="M6998" t="s">
        <v>82</v>
      </c>
    </row>
    <row r="6999" spans="1:13">
      <c r="A6999" t="s">
        <v>792</v>
      </c>
      <c r="B6999" t="s">
        <v>793</v>
      </c>
      <c r="C6999" t="str">
        <f>TEXT(D6999, "mmm")</f>
        <v>Jun</v>
      </c>
      <c r="D6999" s="1">
        <v>45447</v>
      </c>
      <c r="E6999" t="s">
        <v>4240</v>
      </c>
      <c r="F6999" t="s">
        <v>80</v>
      </c>
      <c r="G6999">
        <v>1000</v>
      </c>
      <c r="H6999">
        <v>45.72</v>
      </c>
      <c r="I6999">
        <v>45720</v>
      </c>
      <c r="J6999" t="s">
        <v>81</v>
      </c>
      <c r="K6999">
        <v>3.8400506550678282E-2</v>
      </c>
      <c r="L6999">
        <v>3.8401000000000001</v>
      </c>
      <c r="M6999" t="s">
        <v>82</v>
      </c>
    </row>
    <row r="7000" spans="1:13">
      <c r="A7000" t="s">
        <v>737</v>
      </c>
      <c r="B7000" t="s">
        <v>738</v>
      </c>
      <c r="C7000" t="str">
        <f>TEXT(D7000, "mmm")</f>
        <v>Jun</v>
      </c>
      <c r="D7000" s="1">
        <v>45447</v>
      </c>
      <c r="E7000" t="s">
        <v>739</v>
      </c>
      <c r="F7000" t="s">
        <v>251</v>
      </c>
      <c r="G7000">
        <v>1022</v>
      </c>
      <c r="H7000">
        <v>30.25</v>
      </c>
      <c r="I7000">
        <v>30915.5</v>
      </c>
      <c r="J7000" t="s">
        <v>81</v>
      </c>
      <c r="K7000">
        <v>0</v>
      </c>
      <c r="L7000">
        <v>0</v>
      </c>
      <c r="M7000" t="s">
        <v>82</v>
      </c>
    </row>
    <row r="7001" spans="1:13">
      <c r="A7001" t="s">
        <v>4241</v>
      </c>
      <c r="B7001" t="s">
        <v>4242</v>
      </c>
      <c r="C7001" t="str">
        <f>TEXT(D7001, "mmm")</f>
        <v>Jun</v>
      </c>
      <c r="D7001" s="1">
        <v>45447</v>
      </c>
      <c r="E7001" t="s">
        <v>4243</v>
      </c>
      <c r="F7001" t="s">
        <v>118</v>
      </c>
      <c r="G7001">
        <v>10000</v>
      </c>
      <c r="H7001">
        <v>4.0999999999999996</v>
      </c>
      <c r="I7001">
        <v>41000</v>
      </c>
      <c r="J7001" t="s">
        <v>81</v>
      </c>
      <c r="K7001">
        <v>6.6666719648575512E-2</v>
      </c>
      <c r="L7001">
        <v>6.6666999999999996</v>
      </c>
      <c r="M7001" t="s">
        <v>82</v>
      </c>
    </row>
    <row r="7002" spans="1:13">
      <c r="A7002" t="s">
        <v>4173</v>
      </c>
      <c r="B7002" t="s">
        <v>4174</v>
      </c>
      <c r="C7002" t="str">
        <f>TEXT(D7002, "mmm")</f>
        <v>Jun</v>
      </c>
      <c r="D7002" s="1">
        <v>45447</v>
      </c>
      <c r="E7002" t="s">
        <v>4175</v>
      </c>
      <c r="F7002" t="s">
        <v>80</v>
      </c>
      <c r="G7002">
        <v>65337</v>
      </c>
      <c r="H7002">
        <v>17.440000000000001</v>
      </c>
      <c r="I7002">
        <v>1139477.28</v>
      </c>
      <c r="J7002" t="s">
        <v>86</v>
      </c>
      <c r="K7002">
        <v>-0.1533991592149658</v>
      </c>
      <c r="L7002">
        <v>-15.3399</v>
      </c>
      <c r="M7002" t="s">
        <v>82</v>
      </c>
    </row>
    <row r="7003" spans="1:13">
      <c r="A7003" t="s">
        <v>4173</v>
      </c>
      <c r="B7003" t="s">
        <v>4174</v>
      </c>
      <c r="C7003" t="str">
        <f>TEXT(D7003, "mmm")</f>
        <v>Jun</v>
      </c>
      <c r="D7003" s="1">
        <v>45447</v>
      </c>
      <c r="E7003" t="s">
        <v>4175</v>
      </c>
      <c r="F7003" t="s">
        <v>80</v>
      </c>
      <c r="G7003">
        <v>23726</v>
      </c>
      <c r="H7003">
        <v>18.239999999999998</v>
      </c>
      <c r="I7003">
        <v>432762.24</v>
      </c>
      <c r="J7003" t="s">
        <v>81</v>
      </c>
      <c r="K7003">
        <v>-0.1533991592149658</v>
      </c>
      <c r="L7003">
        <v>-15.3399</v>
      </c>
      <c r="M7003" t="s">
        <v>82</v>
      </c>
    </row>
    <row r="7004" spans="1:13">
      <c r="A7004" t="s">
        <v>1742</v>
      </c>
      <c r="B7004" t="s">
        <v>1743</v>
      </c>
      <c r="C7004" t="str">
        <f>TEXT(D7004, "mmm")</f>
        <v>Jun</v>
      </c>
      <c r="D7004" s="1">
        <v>45447</v>
      </c>
      <c r="E7004" t="s">
        <v>110</v>
      </c>
      <c r="F7004" t="s">
        <v>101</v>
      </c>
      <c r="G7004">
        <v>18000</v>
      </c>
      <c r="H7004">
        <v>24.85</v>
      </c>
      <c r="I7004">
        <v>447300</v>
      </c>
      <c r="J7004" t="s">
        <v>86</v>
      </c>
      <c r="K7004">
        <v>-0.1097063818857268</v>
      </c>
      <c r="L7004">
        <v>-10.970599999999999</v>
      </c>
      <c r="M7004" t="s">
        <v>82</v>
      </c>
    </row>
    <row r="7005" spans="1:13">
      <c r="A7005" t="s">
        <v>1742</v>
      </c>
      <c r="B7005" t="s">
        <v>1743</v>
      </c>
      <c r="C7005" t="str">
        <f>TEXT(D7005, "mmm")</f>
        <v>Jun</v>
      </c>
      <c r="D7005" s="1">
        <v>45447</v>
      </c>
      <c r="E7005" t="s">
        <v>111</v>
      </c>
      <c r="F7005" t="s">
        <v>101</v>
      </c>
      <c r="G7005">
        <v>18000</v>
      </c>
      <c r="H7005">
        <v>24.85</v>
      </c>
      <c r="I7005">
        <v>447300</v>
      </c>
      <c r="J7005" t="s">
        <v>86</v>
      </c>
      <c r="K7005">
        <v>-0.1097063818857268</v>
      </c>
      <c r="L7005">
        <v>-10.970599999999999</v>
      </c>
      <c r="M7005" t="s">
        <v>82</v>
      </c>
    </row>
    <row r="7006" spans="1:13">
      <c r="A7006" t="s">
        <v>1742</v>
      </c>
      <c r="B7006" t="s">
        <v>1743</v>
      </c>
      <c r="C7006" t="str">
        <f>TEXT(D7006, "mmm")</f>
        <v>Jun</v>
      </c>
      <c r="D7006" s="1">
        <v>45447</v>
      </c>
      <c r="E7006" t="s">
        <v>109</v>
      </c>
      <c r="F7006" t="s">
        <v>101</v>
      </c>
      <c r="G7006">
        <v>18000</v>
      </c>
      <c r="H7006">
        <v>24.85</v>
      </c>
      <c r="I7006">
        <v>447300</v>
      </c>
      <c r="J7006" t="s">
        <v>86</v>
      </c>
      <c r="K7006">
        <v>-0.1097063818857268</v>
      </c>
      <c r="L7006">
        <v>-10.970599999999999</v>
      </c>
      <c r="M7006" t="s">
        <v>82</v>
      </c>
    </row>
    <row r="7007" spans="1:13">
      <c r="A7007" t="s">
        <v>1742</v>
      </c>
      <c r="B7007" t="s">
        <v>1743</v>
      </c>
      <c r="C7007" t="str">
        <f>TEXT(D7007, "mmm")</f>
        <v>Jun</v>
      </c>
      <c r="D7007" s="1">
        <v>45447</v>
      </c>
      <c r="E7007" t="s">
        <v>110</v>
      </c>
      <c r="F7007" t="s">
        <v>101</v>
      </c>
      <c r="G7007">
        <v>5000</v>
      </c>
      <c r="H7007">
        <v>24.64</v>
      </c>
      <c r="I7007">
        <v>123200</v>
      </c>
      <c r="J7007" t="s">
        <v>81</v>
      </c>
      <c r="K7007">
        <v>-0.1097063818857268</v>
      </c>
      <c r="L7007">
        <v>-10.970599999999999</v>
      </c>
      <c r="M7007" t="s">
        <v>82</v>
      </c>
    </row>
    <row r="7008" spans="1:13">
      <c r="A7008" t="s">
        <v>1742</v>
      </c>
      <c r="B7008" t="s">
        <v>1743</v>
      </c>
      <c r="C7008" t="str">
        <f>TEXT(D7008, "mmm")</f>
        <v>Jun</v>
      </c>
      <c r="D7008" s="1">
        <v>45447</v>
      </c>
      <c r="E7008" t="s">
        <v>111</v>
      </c>
      <c r="F7008" t="s">
        <v>101</v>
      </c>
      <c r="G7008">
        <v>5000</v>
      </c>
      <c r="H7008">
        <v>24.64</v>
      </c>
      <c r="I7008">
        <v>123200</v>
      </c>
      <c r="J7008" t="s">
        <v>81</v>
      </c>
      <c r="K7008">
        <v>-0.1097063818857268</v>
      </c>
      <c r="L7008">
        <v>-10.970599999999999</v>
      </c>
      <c r="M7008" t="s">
        <v>82</v>
      </c>
    </row>
    <row r="7009" spans="1:13">
      <c r="A7009" t="s">
        <v>1742</v>
      </c>
      <c r="B7009" t="s">
        <v>1743</v>
      </c>
      <c r="C7009" t="str">
        <f>TEXT(D7009, "mmm")</f>
        <v>Jun</v>
      </c>
      <c r="D7009" s="1">
        <v>45447</v>
      </c>
      <c r="E7009" t="s">
        <v>109</v>
      </c>
      <c r="F7009" t="s">
        <v>101</v>
      </c>
      <c r="G7009">
        <v>5000</v>
      </c>
      <c r="H7009">
        <v>24.64</v>
      </c>
      <c r="I7009">
        <v>123200</v>
      </c>
      <c r="J7009" t="s">
        <v>81</v>
      </c>
      <c r="K7009">
        <v>-0.1097063818857268</v>
      </c>
      <c r="L7009">
        <v>-10.970599999999999</v>
      </c>
      <c r="M7009" t="s">
        <v>82</v>
      </c>
    </row>
    <row r="7010" spans="1:13">
      <c r="A7010" t="s">
        <v>1742</v>
      </c>
      <c r="B7010" t="s">
        <v>1743</v>
      </c>
      <c r="C7010" t="str">
        <f>TEXT(D7010, "mmm")</f>
        <v>Jun</v>
      </c>
      <c r="D7010" s="1">
        <v>45447</v>
      </c>
      <c r="E7010" t="s">
        <v>110</v>
      </c>
      <c r="F7010" t="s">
        <v>101</v>
      </c>
      <c r="G7010">
        <v>4000</v>
      </c>
      <c r="H7010">
        <v>24.53</v>
      </c>
      <c r="I7010">
        <v>98120</v>
      </c>
      <c r="J7010" t="s">
        <v>81</v>
      </c>
      <c r="K7010">
        <v>-0.1097063818857268</v>
      </c>
      <c r="L7010">
        <v>-10.970599999999999</v>
      </c>
      <c r="M7010" t="s">
        <v>82</v>
      </c>
    </row>
    <row r="7011" spans="1:13">
      <c r="A7011" t="s">
        <v>1742</v>
      </c>
      <c r="B7011" t="s">
        <v>1743</v>
      </c>
      <c r="C7011" t="str">
        <f>TEXT(D7011, "mmm")</f>
        <v>Jun</v>
      </c>
      <c r="D7011" s="1">
        <v>45447</v>
      </c>
      <c r="E7011" t="s">
        <v>111</v>
      </c>
      <c r="F7011" t="s">
        <v>101</v>
      </c>
      <c r="G7011">
        <v>4000</v>
      </c>
      <c r="H7011">
        <v>24.53</v>
      </c>
      <c r="I7011">
        <v>98120</v>
      </c>
      <c r="J7011" t="s">
        <v>81</v>
      </c>
      <c r="K7011">
        <v>-0.1097063818857268</v>
      </c>
      <c r="L7011">
        <v>-10.970599999999999</v>
      </c>
      <c r="M7011" t="s">
        <v>82</v>
      </c>
    </row>
    <row r="7012" spans="1:13">
      <c r="A7012" t="s">
        <v>4169</v>
      </c>
      <c r="B7012" t="s">
        <v>4170</v>
      </c>
      <c r="C7012" t="str">
        <f>TEXT(D7012, "mmm")</f>
        <v>Jun</v>
      </c>
      <c r="D7012" s="1">
        <v>45447</v>
      </c>
      <c r="E7012" t="s">
        <v>4244</v>
      </c>
      <c r="F7012" t="s">
        <v>80</v>
      </c>
      <c r="G7012">
        <v>600</v>
      </c>
      <c r="H7012">
        <v>94.61</v>
      </c>
      <c r="I7012">
        <v>56766</v>
      </c>
      <c r="J7012" t="s">
        <v>86</v>
      </c>
      <c r="K7012">
        <v>-1.120380142077404E-2</v>
      </c>
      <c r="L7012">
        <v>-1.1204000000000001</v>
      </c>
      <c r="M7012" t="s">
        <v>82</v>
      </c>
    </row>
    <row r="7013" spans="1:13">
      <c r="A7013" t="s">
        <v>1742</v>
      </c>
      <c r="B7013" t="s">
        <v>1743</v>
      </c>
      <c r="C7013" t="str">
        <f>TEXT(D7013, "mmm")</f>
        <v>Jun</v>
      </c>
      <c r="D7013" s="1">
        <v>45447</v>
      </c>
      <c r="E7013" t="s">
        <v>109</v>
      </c>
      <c r="F7013" t="s">
        <v>101</v>
      </c>
      <c r="G7013">
        <v>4000</v>
      </c>
      <c r="H7013">
        <v>24.53</v>
      </c>
      <c r="I7013">
        <v>98120</v>
      </c>
      <c r="J7013" t="s">
        <v>81</v>
      </c>
      <c r="K7013">
        <v>-0.1097063818857268</v>
      </c>
      <c r="L7013">
        <v>-10.970599999999999</v>
      </c>
      <c r="M7013" t="s">
        <v>82</v>
      </c>
    </row>
    <row r="7014" spans="1:13">
      <c r="A7014" t="s">
        <v>1742</v>
      </c>
      <c r="B7014" t="s">
        <v>1743</v>
      </c>
      <c r="C7014" t="str">
        <f>TEXT(D7014, "mmm")</f>
        <v>Jun</v>
      </c>
      <c r="D7014" s="1">
        <v>45447</v>
      </c>
      <c r="E7014" t="s">
        <v>110</v>
      </c>
      <c r="F7014" t="s">
        <v>101</v>
      </c>
      <c r="G7014">
        <v>508</v>
      </c>
      <c r="H7014">
        <v>25.43</v>
      </c>
      <c r="I7014">
        <v>12918.44</v>
      </c>
      <c r="J7014" t="s">
        <v>81</v>
      </c>
      <c r="K7014">
        <v>-0.1097063818857268</v>
      </c>
      <c r="L7014">
        <v>-10.970599999999999</v>
      </c>
      <c r="M7014" t="s">
        <v>82</v>
      </c>
    </row>
    <row r="7015" spans="1:13">
      <c r="A7015" t="s">
        <v>1742</v>
      </c>
      <c r="B7015" t="s">
        <v>1743</v>
      </c>
      <c r="C7015" t="str">
        <f>TEXT(D7015, "mmm")</f>
        <v>Jun</v>
      </c>
      <c r="D7015" s="1">
        <v>45447</v>
      </c>
      <c r="E7015" t="s">
        <v>111</v>
      </c>
      <c r="F7015" t="s">
        <v>101</v>
      </c>
      <c r="G7015">
        <v>508</v>
      </c>
      <c r="H7015">
        <v>25.43</v>
      </c>
      <c r="I7015">
        <v>12918.44</v>
      </c>
      <c r="J7015" t="s">
        <v>81</v>
      </c>
      <c r="K7015">
        <v>-0.1097063818857268</v>
      </c>
      <c r="L7015">
        <v>-10.970599999999999</v>
      </c>
      <c r="M7015" t="s">
        <v>82</v>
      </c>
    </row>
    <row r="7016" spans="1:13">
      <c r="A7016" t="s">
        <v>1742</v>
      </c>
      <c r="B7016" t="s">
        <v>1743</v>
      </c>
      <c r="C7016" t="str">
        <f>TEXT(D7016, "mmm")</f>
        <v>Jun</v>
      </c>
      <c r="D7016" s="1">
        <v>45447</v>
      </c>
      <c r="E7016" t="s">
        <v>109</v>
      </c>
      <c r="F7016" t="s">
        <v>101</v>
      </c>
      <c r="G7016">
        <v>508</v>
      </c>
      <c r="H7016">
        <v>25.43</v>
      </c>
      <c r="I7016">
        <v>12918.44</v>
      </c>
      <c r="J7016" t="s">
        <v>81</v>
      </c>
      <c r="K7016">
        <v>-0.1097063818857268</v>
      </c>
      <c r="L7016">
        <v>-10.970599999999999</v>
      </c>
      <c r="M7016" t="s">
        <v>82</v>
      </c>
    </row>
    <row r="7017" spans="1:13">
      <c r="A7017" t="s">
        <v>1298</v>
      </c>
      <c r="B7017" t="s">
        <v>1299</v>
      </c>
      <c r="C7017" t="str">
        <f>TEXT(D7017, "mmm")</f>
        <v>Jun</v>
      </c>
      <c r="D7017" s="1">
        <v>45447</v>
      </c>
      <c r="E7017" t="s">
        <v>4245</v>
      </c>
      <c r="F7017" t="s">
        <v>101</v>
      </c>
      <c r="G7017">
        <v>100000</v>
      </c>
      <c r="H7017">
        <v>7.98</v>
      </c>
      <c r="I7017">
        <v>798000</v>
      </c>
      <c r="J7017" t="s">
        <v>81</v>
      </c>
      <c r="K7017">
        <v>-0.1097099501124896</v>
      </c>
      <c r="L7017">
        <v>-10.971</v>
      </c>
      <c r="M7017" t="s">
        <v>82</v>
      </c>
    </row>
    <row r="7018" spans="1:13">
      <c r="A7018" t="s">
        <v>1298</v>
      </c>
      <c r="B7018" t="s">
        <v>1299</v>
      </c>
      <c r="C7018" t="str">
        <f>TEXT(D7018, "mmm")</f>
        <v>Jun</v>
      </c>
      <c r="D7018" s="1">
        <v>45447</v>
      </c>
      <c r="E7018" t="s">
        <v>1300</v>
      </c>
      <c r="F7018" t="s">
        <v>101</v>
      </c>
      <c r="G7018">
        <v>100000</v>
      </c>
      <c r="H7018">
        <v>7.98</v>
      </c>
      <c r="I7018">
        <v>798000</v>
      </c>
      <c r="J7018" t="s">
        <v>81</v>
      </c>
      <c r="K7018">
        <v>-0.1097099501124896</v>
      </c>
      <c r="L7018">
        <v>-10.971</v>
      </c>
      <c r="M7018" t="s">
        <v>82</v>
      </c>
    </row>
    <row r="7019" spans="1:13">
      <c r="A7019" t="s">
        <v>1298</v>
      </c>
      <c r="B7019" t="s">
        <v>1299</v>
      </c>
      <c r="C7019" t="str">
        <f>TEXT(D7019, "mmm")</f>
        <v>Jun</v>
      </c>
      <c r="D7019" s="1">
        <v>45447</v>
      </c>
      <c r="E7019" t="s">
        <v>4245</v>
      </c>
      <c r="F7019" t="s">
        <v>101</v>
      </c>
      <c r="G7019">
        <v>100000</v>
      </c>
      <c r="H7019">
        <v>8.02</v>
      </c>
      <c r="I7019">
        <v>802000</v>
      </c>
      <c r="J7019" t="s">
        <v>86</v>
      </c>
      <c r="K7019">
        <v>-0.1097099501124896</v>
      </c>
      <c r="L7019">
        <v>-10.971</v>
      </c>
      <c r="M7019" t="s">
        <v>82</v>
      </c>
    </row>
    <row r="7020" spans="1:13">
      <c r="A7020" t="s">
        <v>1298</v>
      </c>
      <c r="B7020" t="s">
        <v>1299</v>
      </c>
      <c r="C7020" t="str">
        <f>TEXT(D7020, "mmm")</f>
        <v>Jun</v>
      </c>
      <c r="D7020" s="1">
        <v>45447</v>
      </c>
      <c r="E7020" t="s">
        <v>1300</v>
      </c>
      <c r="F7020" t="s">
        <v>101</v>
      </c>
      <c r="G7020">
        <v>100000</v>
      </c>
      <c r="H7020">
        <v>8.02</v>
      </c>
      <c r="I7020">
        <v>802000</v>
      </c>
      <c r="J7020" t="s">
        <v>86</v>
      </c>
      <c r="K7020">
        <v>-0.1097099501124896</v>
      </c>
      <c r="L7020">
        <v>-10.971</v>
      </c>
      <c r="M7020" t="s">
        <v>82</v>
      </c>
    </row>
    <row r="7021" spans="1:13">
      <c r="A7021" t="s">
        <v>1298</v>
      </c>
      <c r="B7021" t="s">
        <v>1299</v>
      </c>
      <c r="C7021" t="str">
        <f>TEXT(D7021, "mmm")</f>
        <v>Jun</v>
      </c>
      <c r="D7021" s="1">
        <v>45447</v>
      </c>
      <c r="E7021" t="s">
        <v>4245</v>
      </c>
      <c r="F7021" t="s">
        <v>101</v>
      </c>
      <c r="G7021">
        <v>100000</v>
      </c>
      <c r="H7021">
        <v>7.99</v>
      </c>
      <c r="I7021">
        <v>799000</v>
      </c>
      <c r="J7021" t="s">
        <v>86</v>
      </c>
      <c r="K7021">
        <v>-0.1097099501124896</v>
      </c>
      <c r="L7021">
        <v>-10.971</v>
      </c>
      <c r="M7021" t="s">
        <v>82</v>
      </c>
    </row>
    <row r="7022" spans="1:13">
      <c r="A7022" t="s">
        <v>1298</v>
      </c>
      <c r="B7022" t="s">
        <v>1299</v>
      </c>
      <c r="C7022" t="str">
        <f>TEXT(D7022, "mmm")</f>
        <v>Jun</v>
      </c>
      <c r="D7022" s="1">
        <v>45447</v>
      </c>
      <c r="E7022" t="s">
        <v>1300</v>
      </c>
      <c r="F7022" t="s">
        <v>101</v>
      </c>
      <c r="G7022">
        <v>100000</v>
      </c>
      <c r="H7022">
        <v>7.99</v>
      </c>
      <c r="I7022">
        <v>799000</v>
      </c>
      <c r="J7022" t="s">
        <v>86</v>
      </c>
      <c r="K7022">
        <v>-0.1097099501124896</v>
      </c>
      <c r="L7022">
        <v>-10.971</v>
      </c>
      <c r="M7022" t="s">
        <v>82</v>
      </c>
    </row>
    <row r="7023" spans="1:13">
      <c r="A7023" t="s">
        <v>4246</v>
      </c>
      <c r="B7023" t="s">
        <v>4247</v>
      </c>
      <c r="C7023" t="str">
        <f>TEXT(D7023, "mmm")</f>
        <v>Jun</v>
      </c>
      <c r="D7023" s="1">
        <v>45447</v>
      </c>
      <c r="E7023" t="s">
        <v>4248</v>
      </c>
      <c r="F7023" t="s">
        <v>128</v>
      </c>
      <c r="G7023">
        <v>7785</v>
      </c>
      <c r="H7023">
        <v>9.6300000000000008</v>
      </c>
      <c r="I7023">
        <v>74969.55</v>
      </c>
      <c r="J7023" t="s">
        <v>86</v>
      </c>
      <c r="K7023">
        <v>4.1493714796341008E-2</v>
      </c>
      <c r="L7023">
        <v>4.1494</v>
      </c>
      <c r="M7023" t="s">
        <v>82</v>
      </c>
    </row>
    <row r="7024" spans="1:13">
      <c r="A7024" t="s">
        <v>2989</v>
      </c>
      <c r="B7024" t="s">
        <v>2990</v>
      </c>
      <c r="C7024" t="str">
        <f>TEXT(D7024, "mmm")</f>
        <v>Jun</v>
      </c>
      <c r="D7024" s="1">
        <v>45447</v>
      </c>
      <c r="E7024" t="s">
        <v>4019</v>
      </c>
      <c r="F7024" t="s">
        <v>251</v>
      </c>
      <c r="G7024">
        <v>6607</v>
      </c>
      <c r="H7024">
        <v>3.4</v>
      </c>
      <c r="I7024">
        <v>22463.8</v>
      </c>
      <c r="J7024" t="s">
        <v>81</v>
      </c>
      <c r="K7024">
        <v>8.8235207494982149E-3</v>
      </c>
      <c r="L7024">
        <v>0.88239999999999996</v>
      </c>
      <c r="M7024" t="s">
        <v>82</v>
      </c>
    </row>
    <row r="7025" spans="1:13">
      <c r="A7025" t="s">
        <v>617</v>
      </c>
      <c r="B7025" t="s">
        <v>618</v>
      </c>
      <c r="C7025" t="str">
        <f>TEXT(D7025, "mmm")</f>
        <v>Jun</v>
      </c>
      <c r="D7025" s="1">
        <v>45447</v>
      </c>
      <c r="E7025" t="s">
        <v>709</v>
      </c>
      <c r="F7025" t="s">
        <v>80</v>
      </c>
      <c r="G7025">
        <v>1000</v>
      </c>
      <c r="H7025">
        <v>48.49</v>
      </c>
      <c r="I7025">
        <v>48490</v>
      </c>
      <c r="J7025" t="s">
        <v>81</v>
      </c>
      <c r="K7025">
        <v>2.7246172740710058E-2</v>
      </c>
      <c r="L7025">
        <v>2.7246000000000001</v>
      </c>
      <c r="M7025" t="s">
        <v>82</v>
      </c>
    </row>
    <row r="7026" spans="1:13">
      <c r="A7026" t="s">
        <v>3737</v>
      </c>
      <c r="B7026" t="s">
        <v>3738</v>
      </c>
      <c r="C7026" t="str">
        <f>TEXT(D7026, "mmm")</f>
        <v>Jun</v>
      </c>
      <c r="D7026" s="1">
        <v>45447</v>
      </c>
      <c r="E7026" t="s">
        <v>4224</v>
      </c>
      <c r="F7026" t="s">
        <v>128</v>
      </c>
      <c r="G7026">
        <v>2362</v>
      </c>
      <c r="H7026">
        <v>6.35</v>
      </c>
      <c r="I7026">
        <v>14998.7</v>
      </c>
      <c r="J7026" t="s">
        <v>81</v>
      </c>
      <c r="K7026">
        <v>-0.1101949213054272</v>
      </c>
      <c r="L7026">
        <v>-11.019500000000001</v>
      </c>
      <c r="M7026" t="s">
        <v>82</v>
      </c>
    </row>
    <row r="7027" spans="1:13">
      <c r="A7027" t="s">
        <v>2245</v>
      </c>
      <c r="B7027" t="s">
        <v>2246</v>
      </c>
      <c r="C7027" t="str">
        <f>TEXT(D7027, "mmm")</f>
        <v>Jun</v>
      </c>
      <c r="D7027" s="1">
        <v>45447</v>
      </c>
      <c r="E7027" t="s">
        <v>4249</v>
      </c>
      <c r="F7027" t="s">
        <v>118</v>
      </c>
      <c r="G7027">
        <v>538.04999999999995</v>
      </c>
      <c r="H7027">
        <v>22.79</v>
      </c>
      <c r="I7027">
        <v>12262.1595</v>
      </c>
      <c r="J7027" t="s">
        <v>81</v>
      </c>
      <c r="K7027">
        <v>-4.9561201169885272E-2</v>
      </c>
      <c r="L7027">
        <v>-4.9561000000000002</v>
      </c>
      <c r="M7027" t="s">
        <v>82</v>
      </c>
    </row>
    <row r="7028" spans="1:13">
      <c r="A7028" t="s">
        <v>3774</v>
      </c>
      <c r="B7028" t="s">
        <v>3775</v>
      </c>
      <c r="C7028" t="str">
        <f>TEXT(D7028, "mmm")</f>
        <v>Jun</v>
      </c>
      <c r="D7028" s="1">
        <v>45447</v>
      </c>
      <c r="E7028" t="s">
        <v>3776</v>
      </c>
      <c r="F7028" t="s">
        <v>251</v>
      </c>
      <c r="G7028">
        <v>15313</v>
      </c>
      <c r="H7028">
        <v>1.1100000000000001</v>
      </c>
      <c r="I7028">
        <v>16997.43</v>
      </c>
      <c r="J7028" t="s">
        <v>81</v>
      </c>
      <c r="K7028">
        <v>0.12962961123313499</v>
      </c>
      <c r="L7028">
        <v>12.962999999999999</v>
      </c>
      <c r="M7028" t="s">
        <v>82</v>
      </c>
    </row>
    <row r="7029" spans="1:13">
      <c r="A7029" t="s">
        <v>98</v>
      </c>
      <c r="B7029" t="s">
        <v>99</v>
      </c>
      <c r="C7029" t="str">
        <f>TEXT(D7029, "mmm")</f>
        <v>Jun</v>
      </c>
      <c r="D7029" s="1">
        <v>45447</v>
      </c>
      <c r="E7029" t="s">
        <v>102</v>
      </c>
      <c r="F7029" t="s">
        <v>101</v>
      </c>
      <c r="G7029">
        <v>6720</v>
      </c>
      <c r="H7029">
        <v>13</v>
      </c>
      <c r="I7029">
        <v>87360</v>
      </c>
      <c r="J7029" t="s">
        <v>81</v>
      </c>
      <c r="K7029">
        <v>-6.3308466499574556E-2</v>
      </c>
      <c r="L7029">
        <v>-6.3308</v>
      </c>
      <c r="M7029" t="s">
        <v>82</v>
      </c>
    </row>
    <row r="7030" spans="1:13">
      <c r="A7030" t="s">
        <v>98</v>
      </c>
      <c r="B7030" t="s">
        <v>99</v>
      </c>
      <c r="C7030" t="str">
        <f>TEXT(D7030, "mmm")</f>
        <v>Jun</v>
      </c>
      <c r="D7030" s="1">
        <v>45447</v>
      </c>
      <c r="E7030" t="s">
        <v>100</v>
      </c>
      <c r="F7030" t="s">
        <v>101</v>
      </c>
      <c r="G7030">
        <v>6720</v>
      </c>
      <c r="H7030">
        <v>13</v>
      </c>
      <c r="I7030">
        <v>87360</v>
      </c>
      <c r="J7030" t="s">
        <v>81</v>
      </c>
      <c r="K7030">
        <v>-6.3308466499574556E-2</v>
      </c>
      <c r="L7030">
        <v>-6.3308</v>
      </c>
      <c r="M7030" t="s">
        <v>82</v>
      </c>
    </row>
    <row r="7031" spans="1:13">
      <c r="A7031" t="s">
        <v>311</v>
      </c>
      <c r="B7031" t="s">
        <v>312</v>
      </c>
      <c r="C7031" t="str">
        <f>TEXT(D7031, "mmm")</f>
        <v>Jun</v>
      </c>
      <c r="D7031" s="1">
        <v>45447</v>
      </c>
      <c r="E7031" t="s">
        <v>313</v>
      </c>
      <c r="F7031" t="s">
        <v>314</v>
      </c>
      <c r="G7031">
        <v>195000</v>
      </c>
      <c r="H7031">
        <v>45.27</v>
      </c>
      <c r="I7031">
        <v>8827650</v>
      </c>
      <c r="J7031" t="s">
        <v>81</v>
      </c>
      <c r="K7031">
        <v>-5.4018462552340003E-2</v>
      </c>
      <c r="L7031">
        <v>-5.4017999999999997</v>
      </c>
      <c r="M7031" t="s">
        <v>82</v>
      </c>
    </row>
    <row r="7032" spans="1:13">
      <c r="A7032" t="s">
        <v>2330</v>
      </c>
      <c r="B7032" t="s">
        <v>2331</v>
      </c>
      <c r="C7032" t="str">
        <f>TEXT(D7032, "mmm")</f>
        <v>Jun</v>
      </c>
      <c r="D7032" s="1">
        <v>45447</v>
      </c>
      <c r="E7032" t="s">
        <v>2332</v>
      </c>
      <c r="F7032" t="s">
        <v>118</v>
      </c>
      <c r="G7032">
        <v>2500</v>
      </c>
      <c r="H7032">
        <v>5.76</v>
      </c>
      <c r="I7032">
        <v>14400</v>
      </c>
      <c r="J7032" t="s">
        <v>81</v>
      </c>
      <c r="K7032">
        <v>-6.4846434433956435E-2</v>
      </c>
      <c r="L7032">
        <v>-6.4846000000000004</v>
      </c>
      <c r="M7032" t="s">
        <v>82</v>
      </c>
    </row>
    <row r="7033" spans="1:13">
      <c r="A7033" t="s">
        <v>4250</v>
      </c>
      <c r="B7033" t="s">
        <v>4251</v>
      </c>
      <c r="C7033" t="str">
        <f>TEXT(D7033, "mmm")</f>
        <v>Jun</v>
      </c>
      <c r="D7033" s="1">
        <v>45447</v>
      </c>
      <c r="E7033" t="s">
        <v>4252</v>
      </c>
      <c r="F7033" t="s">
        <v>80</v>
      </c>
      <c r="G7033">
        <v>500</v>
      </c>
      <c r="H7033">
        <v>87.04</v>
      </c>
      <c r="I7033">
        <v>43520</v>
      </c>
      <c r="J7033" t="s">
        <v>81</v>
      </c>
      <c r="K7033">
        <v>5.3999786546007567E-2</v>
      </c>
      <c r="L7033">
        <v>5.4</v>
      </c>
      <c r="M7033" t="s">
        <v>82</v>
      </c>
    </row>
    <row r="7034" spans="1:13">
      <c r="A7034" t="s">
        <v>4250</v>
      </c>
      <c r="B7034" t="s">
        <v>4251</v>
      </c>
      <c r="C7034" t="str">
        <f>TEXT(D7034, "mmm")</f>
        <v>Jun</v>
      </c>
      <c r="D7034" s="1">
        <v>45447</v>
      </c>
      <c r="E7034" t="s">
        <v>4252</v>
      </c>
      <c r="F7034" t="s">
        <v>80</v>
      </c>
      <c r="G7034">
        <v>800</v>
      </c>
      <c r="H7034">
        <v>86.17</v>
      </c>
      <c r="I7034">
        <v>68936</v>
      </c>
      <c r="J7034" t="s">
        <v>81</v>
      </c>
      <c r="K7034">
        <v>5.3999786546007567E-2</v>
      </c>
      <c r="L7034">
        <v>5.4</v>
      </c>
      <c r="M7034" t="s">
        <v>82</v>
      </c>
    </row>
    <row r="7035" spans="1:13">
      <c r="A7035" t="s">
        <v>4246</v>
      </c>
      <c r="B7035" t="s">
        <v>4247</v>
      </c>
      <c r="C7035" t="str">
        <f>TEXT(D7035, "mmm")</f>
        <v>Jun</v>
      </c>
      <c r="D7035" s="1">
        <v>45447</v>
      </c>
      <c r="E7035" t="s">
        <v>4253</v>
      </c>
      <c r="F7035" t="s">
        <v>118</v>
      </c>
      <c r="G7035">
        <v>7500</v>
      </c>
      <c r="H7035">
        <v>9.6</v>
      </c>
      <c r="I7035">
        <v>72000</v>
      </c>
      <c r="J7035" t="s">
        <v>81</v>
      </c>
      <c r="K7035">
        <v>4.1493714796341008E-2</v>
      </c>
      <c r="L7035">
        <v>4.1494</v>
      </c>
      <c r="M7035" t="s">
        <v>82</v>
      </c>
    </row>
    <row r="7036" spans="1:13">
      <c r="A7036" t="s">
        <v>3880</v>
      </c>
      <c r="B7036" t="s">
        <v>3881</v>
      </c>
      <c r="C7036" t="str">
        <f>TEXT(D7036, "mmm")</f>
        <v>Jun</v>
      </c>
      <c r="D7036" s="1">
        <v>45447</v>
      </c>
      <c r="E7036" t="s">
        <v>3931</v>
      </c>
      <c r="F7036" t="s">
        <v>80</v>
      </c>
      <c r="G7036">
        <v>150000</v>
      </c>
      <c r="H7036">
        <v>0.38</v>
      </c>
      <c r="I7036">
        <v>57000</v>
      </c>
      <c r="J7036" t="s">
        <v>86</v>
      </c>
      <c r="K7036">
        <v>-0.1142856923901301</v>
      </c>
      <c r="L7036">
        <v>-11.428599999999999</v>
      </c>
      <c r="M7036" t="s">
        <v>82</v>
      </c>
    </row>
    <row r="7037" spans="1:13">
      <c r="A7037" t="s">
        <v>3551</v>
      </c>
      <c r="B7037" t="s">
        <v>3552</v>
      </c>
      <c r="C7037" t="str">
        <f>TEXT(D7037, "mmm")</f>
        <v>Jun</v>
      </c>
      <c r="D7037" s="1">
        <v>45447</v>
      </c>
      <c r="E7037" t="s">
        <v>3718</v>
      </c>
      <c r="F7037" t="s">
        <v>80</v>
      </c>
      <c r="G7037">
        <v>12852</v>
      </c>
      <c r="H7037">
        <v>1.63</v>
      </c>
      <c r="I7037">
        <v>20948.759999999998</v>
      </c>
      <c r="J7037" t="s">
        <v>81</v>
      </c>
      <c r="K7037">
        <v>-6.2499939464033538E-3</v>
      </c>
      <c r="L7037">
        <v>-0.625</v>
      </c>
      <c r="M7037" t="s">
        <v>82</v>
      </c>
    </row>
    <row r="7038" spans="1:13">
      <c r="A7038" t="s">
        <v>3282</v>
      </c>
      <c r="B7038" t="s">
        <v>3283</v>
      </c>
      <c r="C7038" t="str">
        <f>TEXT(D7038, "mmm")</f>
        <v>Jun</v>
      </c>
      <c r="D7038" s="1">
        <v>45447</v>
      </c>
      <c r="E7038" t="s">
        <v>4254</v>
      </c>
      <c r="F7038" t="s">
        <v>118</v>
      </c>
      <c r="G7038">
        <v>1985</v>
      </c>
      <c r="H7038">
        <v>12.5</v>
      </c>
      <c r="I7038">
        <v>24812.5</v>
      </c>
      <c r="J7038" t="s">
        <v>81</v>
      </c>
      <c r="K7038">
        <v>-5.6831689573610178E-2</v>
      </c>
      <c r="L7038">
        <v>-5.6832000000000003</v>
      </c>
      <c r="M7038" t="s">
        <v>82</v>
      </c>
    </row>
    <row r="7039" spans="1:13">
      <c r="A7039" t="s">
        <v>1358</v>
      </c>
      <c r="B7039" t="s">
        <v>1359</v>
      </c>
      <c r="C7039" t="str">
        <f>TEXT(D7039, "mmm")</f>
        <v>Jun</v>
      </c>
      <c r="D7039" s="1">
        <v>45447</v>
      </c>
      <c r="E7039" t="s">
        <v>1360</v>
      </c>
      <c r="F7039" t="s">
        <v>251</v>
      </c>
      <c r="G7039">
        <v>1700</v>
      </c>
      <c r="H7039">
        <v>14.95</v>
      </c>
      <c r="I7039">
        <v>25415</v>
      </c>
      <c r="J7039" t="s">
        <v>81</v>
      </c>
      <c r="K7039">
        <v>1.276019513667959E-2</v>
      </c>
      <c r="L7039">
        <v>1.276</v>
      </c>
      <c r="M7039" t="s">
        <v>82</v>
      </c>
    </row>
    <row r="7040" spans="1:13">
      <c r="A7040" t="s">
        <v>1358</v>
      </c>
      <c r="B7040" t="s">
        <v>1359</v>
      </c>
      <c r="C7040" t="str">
        <f>TEXT(D7040, "mmm")</f>
        <v>Jun</v>
      </c>
      <c r="D7040" s="1">
        <v>45447</v>
      </c>
      <c r="E7040" t="s">
        <v>1360</v>
      </c>
      <c r="F7040" t="s">
        <v>251</v>
      </c>
      <c r="G7040">
        <v>1000</v>
      </c>
      <c r="H7040">
        <v>15</v>
      </c>
      <c r="I7040">
        <v>15000</v>
      </c>
      <c r="J7040" t="s">
        <v>81</v>
      </c>
      <c r="K7040">
        <v>1.276019513667959E-2</v>
      </c>
      <c r="L7040">
        <v>1.276</v>
      </c>
      <c r="M7040" t="s">
        <v>82</v>
      </c>
    </row>
    <row r="7041" spans="1:13">
      <c r="A7041" t="s">
        <v>3067</v>
      </c>
      <c r="B7041" t="s">
        <v>3068</v>
      </c>
      <c r="C7041" t="str">
        <f>TEXT(D7041, "mmm")</f>
        <v>Jun</v>
      </c>
      <c r="D7041" s="1">
        <v>45447</v>
      </c>
      <c r="E7041" t="s">
        <v>3069</v>
      </c>
      <c r="F7041" t="s">
        <v>80</v>
      </c>
      <c r="G7041">
        <v>2000</v>
      </c>
      <c r="H7041">
        <v>16.62</v>
      </c>
      <c r="I7041">
        <v>33240</v>
      </c>
      <c r="J7041" t="s">
        <v>81</v>
      </c>
      <c r="K7041">
        <v>-3.4441057819462162E-2</v>
      </c>
      <c r="L7041">
        <v>-3.4441000000000002</v>
      </c>
      <c r="M7041" t="s">
        <v>82</v>
      </c>
    </row>
    <row r="7042" spans="1:13">
      <c r="A7042" t="s">
        <v>3230</v>
      </c>
      <c r="B7042" t="s">
        <v>3231</v>
      </c>
      <c r="C7042" t="str">
        <f>TEXT(D7042, "mmm")</f>
        <v>Jun</v>
      </c>
      <c r="D7042" s="1">
        <v>45448</v>
      </c>
      <c r="E7042" t="s">
        <v>4255</v>
      </c>
      <c r="F7042" t="s">
        <v>118</v>
      </c>
      <c r="G7042">
        <v>2000</v>
      </c>
      <c r="H7042">
        <v>25.9</v>
      </c>
      <c r="I7042">
        <v>51800</v>
      </c>
      <c r="J7042" t="s">
        <v>86</v>
      </c>
      <c r="K7042">
        <v>8.9033117157296671E-2</v>
      </c>
      <c r="L7042">
        <v>8.9032999999999998</v>
      </c>
      <c r="M7042" t="s">
        <v>82</v>
      </c>
    </row>
    <row r="7043" spans="1:13">
      <c r="A7043" t="s">
        <v>2769</v>
      </c>
      <c r="B7043" t="s">
        <v>2770</v>
      </c>
      <c r="C7043" t="str">
        <f>TEXT(D7043, "mmm")</f>
        <v>Jun</v>
      </c>
      <c r="D7043" s="1">
        <v>45448</v>
      </c>
      <c r="E7043" t="s">
        <v>2774</v>
      </c>
      <c r="F7043" t="s">
        <v>101</v>
      </c>
      <c r="G7043">
        <v>11319</v>
      </c>
      <c r="H7043">
        <v>4.74</v>
      </c>
      <c r="I7043">
        <v>53652.06</v>
      </c>
      <c r="J7043" t="s">
        <v>81</v>
      </c>
      <c r="K7043">
        <v>3.7656866200397099E-2</v>
      </c>
      <c r="L7043">
        <v>3.7656999999999998</v>
      </c>
      <c r="M7043" t="s">
        <v>82</v>
      </c>
    </row>
    <row r="7044" spans="1:13">
      <c r="A7044" t="s">
        <v>2769</v>
      </c>
      <c r="B7044" t="s">
        <v>2770</v>
      </c>
      <c r="C7044" t="str">
        <f>TEXT(D7044, "mmm")</f>
        <v>Jun</v>
      </c>
      <c r="D7044" s="1">
        <v>45448</v>
      </c>
      <c r="E7044" t="s">
        <v>4232</v>
      </c>
      <c r="F7044" t="s">
        <v>101</v>
      </c>
      <c r="G7044">
        <v>11319</v>
      </c>
      <c r="H7044">
        <v>4.74</v>
      </c>
      <c r="I7044">
        <v>53652.06</v>
      </c>
      <c r="J7044" t="s">
        <v>81</v>
      </c>
      <c r="K7044">
        <v>3.7656866200397099E-2</v>
      </c>
      <c r="L7044">
        <v>3.7656999999999998</v>
      </c>
      <c r="M7044" t="s">
        <v>82</v>
      </c>
    </row>
    <row r="7045" spans="1:13">
      <c r="A7045" t="s">
        <v>4256</v>
      </c>
      <c r="B7045" t="s">
        <v>4257</v>
      </c>
      <c r="C7045" t="str">
        <f>TEXT(D7045, "mmm")</f>
        <v>Jun</v>
      </c>
      <c r="D7045" s="1">
        <v>45448</v>
      </c>
      <c r="E7045" t="s">
        <v>4258</v>
      </c>
      <c r="F7045" t="s">
        <v>217</v>
      </c>
      <c r="G7045">
        <v>31335</v>
      </c>
      <c r="H7045">
        <v>12.09</v>
      </c>
      <c r="I7045">
        <v>378840.15</v>
      </c>
      <c r="J7045" t="s">
        <v>86</v>
      </c>
      <c r="K7045">
        <v>2.965412848530535E-2</v>
      </c>
      <c r="L7045">
        <v>2.9653999999999998</v>
      </c>
      <c r="M7045" t="s">
        <v>82</v>
      </c>
    </row>
    <row r="7046" spans="1:13">
      <c r="A7046" t="s">
        <v>968</v>
      </c>
      <c r="B7046" t="s">
        <v>969</v>
      </c>
      <c r="C7046" t="str">
        <f>TEXT(D7046, "mmm")</f>
        <v>Jun</v>
      </c>
      <c r="D7046" s="1">
        <v>45448</v>
      </c>
      <c r="E7046" t="s">
        <v>3245</v>
      </c>
      <c r="F7046" t="s">
        <v>80</v>
      </c>
      <c r="G7046">
        <v>5000</v>
      </c>
      <c r="H7046">
        <v>9.9</v>
      </c>
      <c r="I7046">
        <v>49500</v>
      </c>
      <c r="J7046" t="s">
        <v>86</v>
      </c>
      <c r="K7046">
        <v>1.0131655780428069E-2</v>
      </c>
      <c r="L7046">
        <v>1.0132000000000001</v>
      </c>
      <c r="M7046" t="s">
        <v>82</v>
      </c>
    </row>
    <row r="7047" spans="1:13">
      <c r="A7047" t="s">
        <v>4259</v>
      </c>
      <c r="B7047" t="s">
        <v>4260</v>
      </c>
      <c r="C7047" t="str">
        <f>TEXT(D7047, "mmm")</f>
        <v>Jun</v>
      </c>
      <c r="D7047" s="1">
        <v>45448</v>
      </c>
      <c r="E7047" t="s">
        <v>4261</v>
      </c>
      <c r="F7047" t="s">
        <v>222</v>
      </c>
      <c r="G7047">
        <v>10005000</v>
      </c>
      <c r="H7047">
        <v>0.04</v>
      </c>
      <c r="I7047">
        <v>400200</v>
      </c>
      <c r="J7047" t="s">
        <v>81</v>
      </c>
      <c r="K7047">
        <v>0</v>
      </c>
      <c r="L7047">
        <v>0</v>
      </c>
      <c r="M7047" t="s">
        <v>82</v>
      </c>
    </row>
    <row r="7048" spans="1:13">
      <c r="A7048" t="s">
        <v>3753</v>
      </c>
      <c r="B7048" t="s">
        <v>3754</v>
      </c>
      <c r="C7048" t="str">
        <f>TEXT(D7048, "mmm")</f>
        <v>Jun</v>
      </c>
      <c r="D7048" s="1">
        <v>45448</v>
      </c>
      <c r="E7048" t="s">
        <v>4262</v>
      </c>
      <c r="F7048" t="s">
        <v>118</v>
      </c>
      <c r="G7048">
        <v>7591</v>
      </c>
      <c r="H7048">
        <v>6.25</v>
      </c>
      <c r="I7048">
        <v>47443.75</v>
      </c>
      <c r="J7048" t="s">
        <v>86</v>
      </c>
      <c r="K7048">
        <v>-3.1948998154865071E-2</v>
      </c>
      <c r="L7048">
        <v>-3.1949000000000001</v>
      </c>
      <c r="M7048" t="s">
        <v>82</v>
      </c>
    </row>
    <row r="7049" spans="1:13">
      <c r="A7049" t="s">
        <v>721</v>
      </c>
      <c r="B7049" t="s">
        <v>722</v>
      </c>
      <c r="C7049" t="str">
        <f>TEXT(D7049, "mmm")</f>
        <v>Jun</v>
      </c>
      <c r="D7049" s="1">
        <v>45448</v>
      </c>
      <c r="E7049" t="s">
        <v>724</v>
      </c>
      <c r="F7049" t="s">
        <v>101</v>
      </c>
      <c r="G7049">
        <v>524340</v>
      </c>
      <c r="H7049">
        <v>59.75</v>
      </c>
      <c r="I7049">
        <v>31329315</v>
      </c>
      <c r="J7049" t="s">
        <v>81</v>
      </c>
      <c r="K7049">
        <v>4.7322985906424593E-2</v>
      </c>
      <c r="L7049">
        <v>4.7323000000000004</v>
      </c>
      <c r="M7049" t="s">
        <v>82</v>
      </c>
    </row>
    <row r="7050" spans="1:13">
      <c r="A7050" t="s">
        <v>721</v>
      </c>
      <c r="B7050" t="s">
        <v>722</v>
      </c>
      <c r="C7050" t="str">
        <f>TEXT(D7050, "mmm")</f>
        <v>Jun</v>
      </c>
      <c r="D7050" s="1">
        <v>45448</v>
      </c>
      <c r="E7050" t="s">
        <v>723</v>
      </c>
      <c r="F7050" t="s">
        <v>101</v>
      </c>
      <c r="G7050">
        <v>524340</v>
      </c>
      <c r="H7050">
        <v>59.75</v>
      </c>
      <c r="I7050">
        <v>31329315</v>
      </c>
      <c r="J7050" t="s">
        <v>81</v>
      </c>
      <c r="K7050">
        <v>4.7322985906424593E-2</v>
      </c>
      <c r="L7050">
        <v>4.7323000000000004</v>
      </c>
      <c r="M7050" t="s">
        <v>82</v>
      </c>
    </row>
    <row r="7051" spans="1:13">
      <c r="A7051" t="s">
        <v>1742</v>
      </c>
      <c r="B7051" t="s">
        <v>1743</v>
      </c>
      <c r="C7051" t="str">
        <f>TEXT(D7051, "mmm")</f>
        <v>Jun</v>
      </c>
      <c r="D7051" s="1">
        <v>45448</v>
      </c>
      <c r="E7051" t="s">
        <v>109</v>
      </c>
      <c r="F7051" t="s">
        <v>101</v>
      </c>
      <c r="G7051">
        <v>3835</v>
      </c>
      <c r="H7051">
        <v>23.99</v>
      </c>
      <c r="I7051">
        <v>92001.65</v>
      </c>
      <c r="J7051" t="s">
        <v>81</v>
      </c>
      <c r="K7051">
        <v>-0.1074959034818774</v>
      </c>
      <c r="L7051">
        <v>-10.749599999999999</v>
      </c>
      <c r="M7051" t="s">
        <v>82</v>
      </c>
    </row>
    <row r="7052" spans="1:13">
      <c r="A7052" t="s">
        <v>1742</v>
      </c>
      <c r="B7052" t="s">
        <v>1743</v>
      </c>
      <c r="C7052" t="str">
        <f>TEXT(D7052, "mmm")</f>
        <v>Jun</v>
      </c>
      <c r="D7052" s="1">
        <v>45448</v>
      </c>
      <c r="E7052" t="s">
        <v>110</v>
      </c>
      <c r="F7052" t="s">
        <v>101</v>
      </c>
      <c r="G7052">
        <v>3835</v>
      </c>
      <c r="H7052">
        <v>23.99</v>
      </c>
      <c r="I7052">
        <v>92001.65</v>
      </c>
      <c r="J7052" t="s">
        <v>81</v>
      </c>
      <c r="K7052">
        <v>-0.1074959034818774</v>
      </c>
      <c r="L7052">
        <v>-10.749599999999999</v>
      </c>
      <c r="M7052" t="s">
        <v>82</v>
      </c>
    </row>
    <row r="7053" spans="1:13">
      <c r="A7053" t="s">
        <v>1742</v>
      </c>
      <c r="B7053" t="s">
        <v>1743</v>
      </c>
      <c r="C7053" t="str">
        <f>TEXT(D7053, "mmm")</f>
        <v>Jun</v>
      </c>
      <c r="D7053" s="1">
        <v>45448</v>
      </c>
      <c r="E7053" t="s">
        <v>111</v>
      </c>
      <c r="F7053" t="s">
        <v>101</v>
      </c>
      <c r="G7053">
        <v>3835</v>
      </c>
      <c r="H7053">
        <v>23.99</v>
      </c>
      <c r="I7053">
        <v>92001.65</v>
      </c>
      <c r="J7053" t="s">
        <v>81</v>
      </c>
      <c r="K7053">
        <v>-0.1074959034818774</v>
      </c>
      <c r="L7053">
        <v>-10.749599999999999</v>
      </c>
      <c r="M7053" t="s">
        <v>82</v>
      </c>
    </row>
    <row r="7054" spans="1:13">
      <c r="A7054" t="s">
        <v>1742</v>
      </c>
      <c r="B7054" t="s">
        <v>1743</v>
      </c>
      <c r="C7054" t="str">
        <f>TEXT(D7054, "mmm")</f>
        <v>Jun</v>
      </c>
      <c r="D7054" s="1">
        <v>45448</v>
      </c>
      <c r="E7054" t="s">
        <v>109</v>
      </c>
      <c r="F7054" t="s">
        <v>101</v>
      </c>
      <c r="G7054">
        <v>4000</v>
      </c>
      <c r="H7054">
        <v>24.05</v>
      </c>
      <c r="I7054">
        <v>96200</v>
      </c>
      <c r="J7054" t="s">
        <v>81</v>
      </c>
      <c r="K7054">
        <v>-0.1074959034818774</v>
      </c>
      <c r="L7054">
        <v>-10.749599999999999</v>
      </c>
      <c r="M7054" t="s">
        <v>82</v>
      </c>
    </row>
    <row r="7055" spans="1:13">
      <c r="A7055" t="s">
        <v>1742</v>
      </c>
      <c r="B7055" t="s">
        <v>1743</v>
      </c>
      <c r="C7055" t="str">
        <f>TEXT(D7055, "mmm")</f>
        <v>Jun</v>
      </c>
      <c r="D7055" s="1">
        <v>45448</v>
      </c>
      <c r="E7055" t="s">
        <v>110</v>
      </c>
      <c r="F7055" t="s">
        <v>101</v>
      </c>
      <c r="G7055">
        <v>4000</v>
      </c>
      <c r="H7055">
        <v>24.05</v>
      </c>
      <c r="I7055">
        <v>96200</v>
      </c>
      <c r="J7055" t="s">
        <v>81</v>
      </c>
      <c r="K7055">
        <v>-0.1074959034818774</v>
      </c>
      <c r="L7055">
        <v>-10.749599999999999</v>
      </c>
      <c r="M7055" t="s">
        <v>82</v>
      </c>
    </row>
    <row r="7056" spans="1:13">
      <c r="A7056" t="s">
        <v>1742</v>
      </c>
      <c r="B7056" t="s">
        <v>1743</v>
      </c>
      <c r="C7056" t="str">
        <f>TEXT(D7056, "mmm")</f>
        <v>Jun</v>
      </c>
      <c r="D7056" s="1">
        <v>45448</v>
      </c>
      <c r="E7056" t="s">
        <v>111</v>
      </c>
      <c r="F7056" t="s">
        <v>101</v>
      </c>
      <c r="G7056">
        <v>4000</v>
      </c>
      <c r="H7056">
        <v>24.05</v>
      </c>
      <c r="I7056">
        <v>96200</v>
      </c>
      <c r="J7056" t="s">
        <v>81</v>
      </c>
      <c r="K7056">
        <v>-0.1074959034818774</v>
      </c>
      <c r="L7056">
        <v>-10.749599999999999</v>
      </c>
      <c r="M7056" t="s">
        <v>82</v>
      </c>
    </row>
    <row r="7057" spans="1:13">
      <c r="A7057" t="s">
        <v>4263</v>
      </c>
      <c r="B7057" t="s">
        <v>4264</v>
      </c>
      <c r="C7057" t="str">
        <f>TEXT(D7057, "mmm")</f>
        <v>Jun</v>
      </c>
      <c r="D7057" s="1">
        <v>45448</v>
      </c>
      <c r="E7057" t="s">
        <v>4265</v>
      </c>
      <c r="F7057" t="s">
        <v>128</v>
      </c>
      <c r="G7057">
        <v>38461</v>
      </c>
      <c r="H7057">
        <v>1.39</v>
      </c>
      <c r="I7057">
        <v>53460.789999999994</v>
      </c>
      <c r="J7057" t="s">
        <v>86</v>
      </c>
      <c r="K7057">
        <v>-2.8168988071767039E-2</v>
      </c>
      <c r="L7057">
        <v>-2.8169</v>
      </c>
      <c r="M7057" t="s">
        <v>82</v>
      </c>
    </row>
    <row r="7058" spans="1:13">
      <c r="A7058" t="s">
        <v>507</v>
      </c>
      <c r="B7058" t="s">
        <v>508</v>
      </c>
      <c r="C7058" t="str">
        <f>TEXT(D7058, "mmm")</f>
        <v>Jun</v>
      </c>
      <c r="D7058" s="1">
        <v>45448</v>
      </c>
      <c r="E7058" t="s">
        <v>4266</v>
      </c>
      <c r="F7058" t="s">
        <v>80</v>
      </c>
      <c r="G7058">
        <v>12000</v>
      </c>
      <c r="H7058">
        <v>10.68</v>
      </c>
      <c r="I7058">
        <v>128160</v>
      </c>
      <c r="J7058" t="s">
        <v>86</v>
      </c>
      <c r="K7058">
        <v>1.395345392085523E-2</v>
      </c>
      <c r="L7058">
        <v>1.3953</v>
      </c>
      <c r="M7058" t="s">
        <v>82</v>
      </c>
    </row>
    <row r="7059" spans="1:13">
      <c r="A7059" t="s">
        <v>4173</v>
      </c>
      <c r="B7059" t="s">
        <v>4174</v>
      </c>
      <c r="C7059" t="str">
        <f>TEXT(D7059, "mmm")</f>
        <v>Jun</v>
      </c>
      <c r="D7059" s="1">
        <v>45448</v>
      </c>
      <c r="E7059" t="s">
        <v>4175</v>
      </c>
      <c r="F7059" t="s">
        <v>80</v>
      </c>
      <c r="G7059">
        <v>8265</v>
      </c>
      <c r="H7059">
        <v>17.89</v>
      </c>
      <c r="I7059">
        <v>147860.85</v>
      </c>
      <c r="J7059" t="s">
        <v>81</v>
      </c>
      <c r="K7059">
        <v>-0.14209589729181329</v>
      </c>
      <c r="L7059">
        <v>-14.2096</v>
      </c>
      <c r="M7059" t="s">
        <v>82</v>
      </c>
    </row>
    <row r="7060" spans="1:13">
      <c r="A7060" t="s">
        <v>4173</v>
      </c>
      <c r="B7060" t="s">
        <v>4174</v>
      </c>
      <c r="C7060" t="str">
        <f>TEXT(D7060, "mmm")</f>
        <v>Jun</v>
      </c>
      <c r="D7060" s="1">
        <v>45448</v>
      </c>
      <c r="E7060" t="s">
        <v>4175</v>
      </c>
      <c r="F7060" t="s">
        <v>80</v>
      </c>
      <c r="G7060">
        <v>49284</v>
      </c>
      <c r="H7060">
        <v>17.23</v>
      </c>
      <c r="I7060">
        <v>849163.32000000007</v>
      </c>
      <c r="J7060" t="s">
        <v>86</v>
      </c>
      <c r="K7060">
        <v>-0.14209589729181329</v>
      </c>
      <c r="L7060">
        <v>-14.2096</v>
      </c>
      <c r="M7060" t="s">
        <v>82</v>
      </c>
    </row>
    <row r="7061" spans="1:13">
      <c r="A7061" t="s">
        <v>770</v>
      </c>
      <c r="B7061" t="s">
        <v>771</v>
      </c>
      <c r="C7061" t="str">
        <f>TEXT(D7061, "mmm")</f>
        <v>Jun</v>
      </c>
      <c r="D7061" s="1">
        <v>45448</v>
      </c>
      <c r="E7061" t="s">
        <v>3455</v>
      </c>
      <c r="F7061" t="s">
        <v>118</v>
      </c>
      <c r="G7061">
        <v>1000</v>
      </c>
      <c r="H7061">
        <v>20.98</v>
      </c>
      <c r="I7061">
        <v>20980</v>
      </c>
      <c r="J7061" t="s">
        <v>81</v>
      </c>
      <c r="K7061">
        <v>5.5794105797311477E-2</v>
      </c>
      <c r="L7061">
        <v>5.5793999999999997</v>
      </c>
      <c r="M7061" t="s">
        <v>82</v>
      </c>
    </row>
    <row r="7062" spans="1:13">
      <c r="A7062" t="s">
        <v>1968</v>
      </c>
      <c r="B7062" t="s">
        <v>1969</v>
      </c>
      <c r="C7062" t="str">
        <f>TEXT(D7062, "mmm")</f>
        <v>Jun</v>
      </c>
      <c r="D7062" s="1">
        <v>45448</v>
      </c>
      <c r="E7062" t="s">
        <v>4267</v>
      </c>
      <c r="F7062" t="s">
        <v>80</v>
      </c>
      <c r="G7062">
        <v>3000</v>
      </c>
      <c r="H7062">
        <v>12.94</v>
      </c>
      <c r="I7062">
        <v>38820</v>
      </c>
      <c r="J7062" t="s">
        <v>81</v>
      </c>
      <c r="K7062">
        <v>-4.9459111324134719E-2</v>
      </c>
      <c r="L7062">
        <v>-4.9459</v>
      </c>
      <c r="M7062" t="s">
        <v>82</v>
      </c>
    </row>
    <row r="7063" spans="1:13">
      <c r="A7063" t="s">
        <v>1906</v>
      </c>
      <c r="B7063" t="s">
        <v>1907</v>
      </c>
      <c r="C7063" t="str">
        <f>TEXT(D7063, "mmm")</f>
        <v>Jun</v>
      </c>
      <c r="D7063" s="1">
        <v>45448</v>
      </c>
      <c r="E7063" t="s">
        <v>4268</v>
      </c>
      <c r="F7063" t="s">
        <v>118</v>
      </c>
      <c r="G7063">
        <v>1445</v>
      </c>
      <c r="H7063">
        <v>72.7</v>
      </c>
      <c r="I7063">
        <v>105051.5</v>
      </c>
      <c r="J7063" t="s">
        <v>81</v>
      </c>
      <c r="K7063">
        <v>-1.144269959943878E-2</v>
      </c>
      <c r="L7063">
        <v>-1.1443000000000001</v>
      </c>
      <c r="M7063" t="s">
        <v>82</v>
      </c>
    </row>
    <row r="7064" spans="1:13">
      <c r="A7064" t="s">
        <v>4217</v>
      </c>
      <c r="B7064" t="s">
        <v>4218</v>
      </c>
      <c r="C7064" t="str">
        <f>TEXT(D7064, "mmm")</f>
        <v>Jun</v>
      </c>
      <c r="D7064" s="1">
        <v>45448</v>
      </c>
      <c r="E7064" t="s">
        <v>4219</v>
      </c>
      <c r="F7064" t="s">
        <v>80</v>
      </c>
      <c r="G7064">
        <v>22000</v>
      </c>
      <c r="H7064">
        <v>1.95</v>
      </c>
      <c r="I7064">
        <v>42900</v>
      </c>
      <c r="J7064" t="s">
        <v>86</v>
      </c>
      <c r="K7064">
        <v>-0.20202018803278421</v>
      </c>
      <c r="L7064">
        <v>-20.202000000000002</v>
      </c>
      <c r="M7064" t="s">
        <v>82</v>
      </c>
    </row>
    <row r="7065" spans="1:13">
      <c r="A7065" t="s">
        <v>311</v>
      </c>
      <c r="B7065" t="s">
        <v>312</v>
      </c>
      <c r="C7065" t="str">
        <f>TEXT(D7065, "mmm")</f>
        <v>Jun</v>
      </c>
      <c r="D7065" s="1">
        <v>45448</v>
      </c>
      <c r="E7065" t="s">
        <v>313</v>
      </c>
      <c r="F7065" t="s">
        <v>314</v>
      </c>
      <c r="G7065">
        <v>200000</v>
      </c>
      <c r="H7065">
        <v>45.37</v>
      </c>
      <c r="I7065">
        <v>9074000</v>
      </c>
      <c r="J7065" t="s">
        <v>81</v>
      </c>
      <c r="K7065">
        <v>-3.4083436724703042E-2</v>
      </c>
      <c r="L7065">
        <v>-3.4083000000000001</v>
      </c>
      <c r="M7065" t="s">
        <v>82</v>
      </c>
    </row>
    <row r="7066" spans="1:13">
      <c r="A7066" t="s">
        <v>3926</v>
      </c>
      <c r="B7066" t="s">
        <v>3927</v>
      </c>
      <c r="C7066" t="str">
        <f>TEXT(D7066, "mmm")</f>
        <v>Jun</v>
      </c>
      <c r="D7066" s="1">
        <v>45448</v>
      </c>
      <c r="E7066" t="s">
        <v>835</v>
      </c>
      <c r="F7066" t="s">
        <v>101</v>
      </c>
      <c r="G7066">
        <v>25300</v>
      </c>
      <c r="H7066">
        <v>14.37</v>
      </c>
      <c r="I7066">
        <v>363561</v>
      </c>
      <c r="J7066" t="s">
        <v>86</v>
      </c>
      <c r="K7066">
        <v>-3.4698126668599172E-2</v>
      </c>
      <c r="L7066">
        <v>-3.4698000000000002</v>
      </c>
      <c r="M7066" t="s">
        <v>82</v>
      </c>
    </row>
    <row r="7067" spans="1:13">
      <c r="A7067" t="s">
        <v>3926</v>
      </c>
      <c r="B7067" t="s">
        <v>3927</v>
      </c>
      <c r="C7067" t="str">
        <f>TEXT(D7067, "mmm")</f>
        <v>Jun</v>
      </c>
      <c r="D7067" s="1">
        <v>45448</v>
      </c>
      <c r="E7067" t="s">
        <v>834</v>
      </c>
      <c r="F7067" t="s">
        <v>217</v>
      </c>
      <c r="G7067">
        <v>25300</v>
      </c>
      <c r="H7067">
        <v>14.37</v>
      </c>
      <c r="I7067">
        <v>363561</v>
      </c>
      <c r="J7067" t="s">
        <v>86</v>
      </c>
      <c r="K7067">
        <v>-3.4698126668599172E-2</v>
      </c>
      <c r="L7067">
        <v>-3.4698000000000002</v>
      </c>
      <c r="M7067" t="s">
        <v>82</v>
      </c>
    </row>
    <row r="7068" spans="1:13">
      <c r="A7068" t="s">
        <v>3926</v>
      </c>
      <c r="B7068" t="s">
        <v>3927</v>
      </c>
      <c r="C7068" t="str">
        <f>TEXT(D7068, "mmm")</f>
        <v>Jun</v>
      </c>
      <c r="D7068" s="1">
        <v>45448</v>
      </c>
      <c r="E7068" t="s">
        <v>4269</v>
      </c>
      <c r="F7068" t="s">
        <v>101</v>
      </c>
      <c r="G7068">
        <v>25300</v>
      </c>
      <c r="H7068">
        <v>14.37</v>
      </c>
      <c r="I7068">
        <v>363561</v>
      </c>
      <c r="J7068" t="s">
        <v>86</v>
      </c>
      <c r="K7068">
        <v>-3.4698126668599172E-2</v>
      </c>
      <c r="L7068">
        <v>-3.4698000000000002</v>
      </c>
      <c r="M7068" t="s">
        <v>82</v>
      </c>
    </row>
    <row r="7069" spans="1:13">
      <c r="A7069" t="s">
        <v>129</v>
      </c>
      <c r="B7069" t="s">
        <v>130</v>
      </c>
      <c r="C7069" t="str">
        <f>TEXT(D7069, "mmm")</f>
        <v>Jun</v>
      </c>
      <c r="D7069" s="1">
        <v>45448</v>
      </c>
      <c r="E7069" t="s">
        <v>111</v>
      </c>
      <c r="F7069" t="s">
        <v>101</v>
      </c>
      <c r="G7069">
        <v>8141</v>
      </c>
      <c r="H7069">
        <v>6.73</v>
      </c>
      <c r="I7069">
        <v>54788.93</v>
      </c>
      <c r="J7069" t="s">
        <v>81</v>
      </c>
      <c r="K7069">
        <v>3.5661184314707439E-2</v>
      </c>
      <c r="L7069">
        <v>3.5661</v>
      </c>
      <c r="M7069" t="s">
        <v>82</v>
      </c>
    </row>
    <row r="7070" spans="1:13">
      <c r="A7070" t="s">
        <v>129</v>
      </c>
      <c r="B7070" t="s">
        <v>130</v>
      </c>
      <c r="C7070" t="str">
        <f>TEXT(D7070, "mmm")</f>
        <v>Jun</v>
      </c>
      <c r="D7070" s="1">
        <v>45448</v>
      </c>
      <c r="E7070" t="s">
        <v>110</v>
      </c>
      <c r="F7070" t="s">
        <v>101</v>
      </c>
      <c r="G7070">
        <v>8141</v>
      </c>
      <c r="H7070">
        <v>6.73</v>
      </c>
      <c r="I7070">
        <v>54788.93</v>
      </c>
      <c r="J7070" t="s">
        <v>81</v>
      </c>
      <c r="K7070">
        <v>3.5661184314707439E-2</v>
      </c>
      <c r="L7070">
        <v>3.5661</v>
      </c>
      <c r="M7070" t="s">
        <v>82</v>
      </c>
    </row>
    <row r="7071" spans="1:13">
      <c r="A7071" t="s">
        <v>129</v>
      </c>
      <c r="B7071" t="s">
        <v>130</v>
      </c>
      <c r="C7071" t="str">
        <f>TEXT(D7071, "mmm")</f>
        <v>Jun</v>
      </c>
      <c r="D7071" s="1">
        <v>45448</v>
      </c>
      <c r="E7071" t="s">
        <v>109</v>
      </c>
      <c r="F7071" t="s">
        <v>101</v>
      </c>
      <c r="G7071">
        <v>8141</v>
      </c>
      <c r="H7071">
        <v>6.73</v>
      </c>
      <c r="I7071">
        <v>54788.93</v>
      </c>
      <c r="J7071" t="s">
        <v>81</v>
      </c>
      <c r="K7071">
        <v>3.5661184314707439E-2</v>
      </c>
      <c r="L7071">
        <v>3.5661</v>
      </c>
      <c r="M7071" t="s">
        <v>82</v>
      </c>
    </row>
    <row r="7072" spans="1:13">
      <c r="A7072" t="s">
        <v>123</v>
      </c>
      <c r="B7072" t="s">
        <v>124</v>
      </c>
      <c r="C7072" t="str">
        <f>TEXT(D7072, "mmm")</f>
        <v>Jun</v>
      </c>
      <c r="D7072" s="1">
        <v>45448</v>
      </c>
      <c r="E7072" t="s">
        <v>100</v>
      </c>
      <c r="F7072" t="s">
        <v>101</v>
      </c>
      <c r="G7072">
        <v>26083</v>
      </c>
      <c r="H7072">
        <v>13.76</v>
      </c>
      <c r="I7072">
        <v>358902.08</v>
      </c>
      <c r="J7072" t="s">
        <v>81</v>
      </c>
      <c r="K7072">
        <v>-7.9710746348654604E-3</v>
      </c>
      <c r="L7072">
        <v>-0.79710000000000003</v>
      </c>
      <c r="M7072" t="s">
        <v>82</v>
      </c>
    </row>
    <row r="7073" spans="1:13">
      <c r="A7073" t="s">
        <v>123</v>
      </c>
      <c r="B7073" t="s">
        <v>124</v>
      </c>
      <c r="C7073" t="str">
        <f>TEXT(D7073, "mmm")</f>
        <v>Jun</v>
      </c>
      <c r="D7073" s="1">
        <v>45448</v>
      </c>
      <c r="E7073" t="s">
        <v>102</v>
      </c>
      <c r="F7073" t="s">
        <v>101</v>
      </c>
      <c r="G7073">
        <v>26083</v>
      </c>
      <c r="H7073">
        <v>13.76</v>
      </c>
      <c r="I7073">
        <v>358902.08</v>
      </c>
      <c r="J7073" t="s">
        <v>81</v>
      </c>
      <c r="K7073">
        <v>-7.9710746348654604E-3</v>
      </c>
      <c r="L7073">
        <v>-0.79710000000000003</v>
      </c>
      <c r="M7073" t="s">
        <v>82</v>
      </c>
    </row>
    <row r="7074" spans="1:13">
      <c r="A7074" t="s">
        <v>792</v>
      </c>
      <c r="B7074" t="s">
        <v>793</v>
      </c>
      <c r="C7074" t="str">
        <f>TEXT(D7074, "mmm")</f>
        <v>Jun</v>
      </c>
      <c r="D7074" s="1">
        <v>45448</v>
      </c>
      <c r="E7074" t="s">
        <v>4240</v>
      </c>
      <c r="F7074" t="s">
        <v>80</v>
      </c>
      <c r="G7074">
        <v>1000</v>
      </c>
      <c r="H7074">
        <v>45.88</v>
      </c>
      <c r="I7074">
        <v>45880</v>
      </c>
      <c r="J7074" t="s">
        <v>86</v>
      </c>
      <c r="K7074">
        <v>2.14179505490113E-2</v>
      </c>
      <c r="L7074">
        <v>2.1417999999999999</v>
      </c>
      <c r="M7074" t="s">
        <v>82</v>
      </c>
    </row>
    <row r="7075" spans="1:13">
      <c r="A7075" t="s">
        <v>3750</v>
      </c>
      <c r="B7075" t="s">
        <v>3751</v>
      </c>
      <c r="C7075" t="str">
        <f>TEXT(D7075, "mmm")</f>
        <v>Jun</v>
      </c>
      <c r="D7075" s="1">
        <v>45448</v>
      </c>
      <c r="E7075" t="s">
        <v>3752</v>
      </c>
      <c r="F7075" t="s">
        <v>118</v>
      </c>
      <c r="G7075">
        <v>1500</v>
      </c>
      <c r="H7075">
        <v>20.18</v>
      </c>
      <c r="I7075">
        <v>30270</v>
      </c>
      <c r="J7075" t="s">
        <v>81</v>
      </c>
      <c r="K7075">
        <v>-4.0666336595357462E-2</v>
      </c>
      <c r="L7075">
        <v>-4.0666000000000002</v>
      </c>
      <c r="M7075" t="s">
        <v>82</v>
      </c>
    </row>
    <row r="7076" spans="1:13">
      <c r="A7076" t="s">
        <v>3753</v>
      </c>
      <c r="B7076" t="s">
        <v>3754</v>
      </c>
      <c r="C7076" t="str">
        <f>TEXT(D7076, "mmm")</f>
        <v>Jun</v>
      </c>
      <c r="D7076" s="1">
        <v>45448</v>
      </c>
      <c r="E7076" t="s">
        <v>4262</v>
      </c>
      <c r="F7076" t="s">
        <v>118</v>
      </c>
      <c r="G7076">
        <v>5080</v>
      </c>
      <c r="H7076">
        <v>6.44</v>
      </c>
      <c r="I7076">
        <v>32715.200000000001</v>
      </c>
      <c r="J7076" t="s">
        <v>81</v>
      </c>
      <c r="K7076">
        <v>-3.1948998154865071E-2</v>
      </c>
      <c r="L7076">
        <v>-3.1949000000000001</v>
      </c>
      <c r="M7076" t="s">
        <v>82</v>
      </c>
    </row>
    <row r="7077" spans="1:13">
      <c r="A7077" t="s">
        <v>3753</v>
      </c>
      <c r="B7077" t="s">
        <v>3754</v>
      </c>
      <c r="C7077" t="str">
        <f>TEXT(D7077, "mmm")</f>
        <v>Jun</v>
      </c>
      <c r="D7077" s="1">
        <v>45448</v>
      </c>
      <c r="E7077" t="s">
        <v>4262</v>
      </c>
      <c r="F7077" t="s">
        <v>118</v>
      </c>
      <c r="G7077">
        <v>7591</v>
      </c>
      <c r="H7077">
        <v>6.25</v>
      </c>
      <c r="I7077">
        <v>47443.75</v>
      </c>
      <c r="J7077" t="s">
        <v>86</v>
      </c>
      <c r="K7077">
        <v>-3.1948998154865071E-2</v>
      </c>
      <c r="L7077">
        <v>-3.1949000000000001</v>
      </c>
      <c r="M7077" t="s">
        <v>82</v>
      </c>
    </row>
    <row r="7078" spans="1:13">
      <c r="A7078" t="s">
        <v>1298</v>
      </c>
      <c r="B7078" t="s">
        <v>1299</v>
      </c>
      <c r="C7078" t="str">
        <f>TEXT(D7078, "mmm")</f>
        <v>Jun</v>
      </c>
      <c r="D7078" s="1">
        <v>45448</v>
      </c>
      <c r="E7078" t="s">
        <v>4245</v>
      </c>
      <c r="F7078" t="s">
        <v>101</v>
      </c>
      <c r="G7078">
        <v>50000</v>
      </c>
      <c r="H7078">
        <v>8.11</v>
      </c>
      <c r="I7078">
        <v>405500</v>
      </c>
      <c r="J7078" t="s">
        <v>81</v>
      </c>
      <c r="K7078">
        <v>-0.13490101025742829</v>
      </c>
      <c r="L7078">
        <v>-13.4901</v>
      </c>
      <c r="M7078" t="s">
        <v>82</v>
      </c>
    </row>
    <row r="7079" spans="1:13">
      <c r="A7079" t="s">
        <v>1298</v>
      </c>
      <c r="B7079" t="s">
        <v>1299</v>
      </c>
      <c r="C7079" t="str">
        <f>TEXT(D7079, "mmm")</f>
        <v>Jun</v>
      </c>
      <c r="D7079" s="1">
        <v>45448</v>
      </c>
      <c r="E7079" t="s">
        <v>1300</v>
      </c>
      <c r="F7079" t="s">
        <v>101</v>
      </c>
      <c r="G7079">
        <v>50000</v>
      </c>
      <c r="H7079">
        <v>8.11</v>
      </c>
      <c r="I7079">
        <v>405500</v>
      </c>
      <c r="J7079" t="s">
        <v>81</v>
      </c>
      <c r="K7079">
        <v>-0.13490101025742829</v>
      </c>
      <c r="L7079">
        <v>-13.4901</v>
      </c>
      <c r="M7079" t="s">
        <v>82</v>
      </c>
    </row>
    <row r="7080" spans="1:13">
      <c r="A7080" t="s">
        <v>4041</v>
      </c>
      <c r="B7080" t="s">
        <v>4042</v>
      </c>
      <c r="C7080" t="str">
        <f>TEXT(D7080, "mmm")</f>
        <v>Jun</v>
      </c>
      <c r="D7080" s="1">
        <v>45448</v>
      </c>
      <c r="E7080" t="s">
        <v>4096</v>
      </c>
      <c r="F7080" t="s">
        <v>251</v>
      </c>
      <c r="G7080">
        <v>10045</v>
      </c>
      <c r="H7080">
        <v>4.9000000000000004</v>
      </c>
      <c r="I7080">
        <v>49220.5</v>
      </c>
      <c r="J7080" t="s">
        <v>86</v>
      </c>
      <c r="K7080">
        <v>-4.3750006208816972E-2</v>
      </c>
      <c r="L7080">
        <v>-4.375</v>
      </c>
      <c r="M7080" t="s">
        <v>82</v>
      </c>
    </row>
    <row r="7081" spans="1:13">
      <c r="A7081" t="s">
        <v>4270</v>
      </c>
      <c r="B7081" t="s">
        <v>4271</v>
      </c>
      <c r="C7081" t="str">
        <f>TEXT(D7081, "mmm")</f>
        <v>Jun</v>
      </c>
      <c r="D7081" s="1">
        <v>45448</v>
      </c>
      <c r="E7081" t="s">
        <v>4272</v>
      </c>
      <c r="F7081" t="s">
        <v>128</v>
      </c>
      <c r="G7081">
        <v>83333</v>
      </c>
      <c r="H7081">
        <v>0.32</v>
      </c>
      <c r="I7081">
        <v>26666.560000000001</v>
      </c>
      <c r="J7081" t="s">
        <v>86</v>
      </c>
      <c r="K7081">
        <v>-0.27743898432287323</v>
      </c>
      <c r="L7081">
        <v>-27.7439</v>
      </c>
      <c r="M7081" t="s">
        <v>82</v>
      </c>
    </row>
    <row r="7082" spans="1:13">
      <c r="A7082" t="s">
        <v>3753</v>
      </c>
      <c r="B7082" t="s">
        <v>3754</v>
      </c>
      <c r="C7082" t="str">
        <f>TEXT(D7082, "mmm")</f>
        <v>Jun</v>
      </c>
      <c r="D7082" s="1">
        <v>45448</v>
      </c>
      <c r="E7082" t="s">
        <v>4262</v>
      </c>
      <c r="F7082" t="s">
        <v>118</v>
      </c>
      <c r="G7082">
        <v>7591</v>
      </c>
      <c r="H7082">
        <v>6.25</v>
      </c>
      <c r="I7082">
        <v>47443.75</v>
      </c>
      <c r="J7082" t="s">
        <v>86</v>
      </c>
      <c r="K7082">
        <v>-3.1948998154865071E-2</v>
      </c>
      <c r="L7082">
        <v>-3.1949000000000001</v>
      </c>
      <c r="M7082" t="s">
        <v>82</v>
      </c>
    </row>
    <row r="7083" spans="1:13">
      <c r="A7083" t="s">
        <v>3551</v>
      </c>
      <c r="B7083" t="s">
        <v>3552</v>
      </c>
      <c r="C7083" t="str">
        <f>TEXT(D7083, "mmm")</f>
        <v>Jun</v>
      </c>
      <c r="D7083" s="1">
        <v>45448</v>
      </c>
      <c r="E7083" t="s">
        <v>3718</v>
      </c>
      <c r="F7083" t="s">
        <v>80</v>
      </c>
      <c r="G7083">
        <v>12919</v>
      </c>
      <c r="H7083">
        <v>1.67</v>
      </c>
      <c r="I7083">
        <v>21574.73</v>
      </c>
      <c r="J7083" t="s">
        <v>81</v>
      </c>
      <c r="K7083">
        <v>0</v>
      </c>
      <c r="L7083">
        <v>0</v>
      </c>
      <c r="M7083" t="s">
        <v>82</v>
      </c>
    </row>
    <row r="7084" spans="1:13">
      <c r="A7084" t="s">
        <v>3230</v>
      </c>
      <c r="B7084" t="s">
        <v>3231</v>
      </c>
      <c r="C7084" t="str">
        <f>TEXT(D7084, "mmm")</f>
        <v>Jun</v>
      </c>
      <c r="D7084" s="1">
        <v>45448</v>
      </c>
      <c r="E7084" t="s">
        <v>3295</v>
      </c>
      <c r="F7084" t="s">
        <v>80</v>
      </c>
      <c r="G7084">
        <v>2000</v>
      </c>
      <c r="H7084">
        <v>25.9</v>
      </c>
      <c r="I7084">
        <v>51800</v>
      </c>
      <c r="J7084" t="s">
        <v>86</v>
      </c>
      <c r="K7084">
        <v>8.9033117157296671E-2</v>
      </c>
      <c r="L7084">
        <v>8.9032999999999998</v>
      </c>
      <c r="M7084" t="s">
        <v>82</v>
      </c>
    </row>
    <row r="7085" spans="1:13">
      <c r="A7085" t="s">
        <v>4273</v>
      </c>
      <c r="B7085" t="s">
        <v>4274</v>
      </c>
      <c r="C7085" t="str">
        <f>TEXT(D7085, "mmm")</f>
        <v>Jun</v>
      </c>
      <c r="D7085" s="1">
        <v>45448</v>
      </c>
      <c r="E7085" t="s">
        <v>4275</v>
      </c>
      <c r="F7085" t="s">
        <v>80</v>
      </c>
      <c r="G7085">
        <v>150</v>
      </c>
      <c r="H7085">
        <v>145.68</v>
      </c>
      <c r="I7085">
        <v>21852</v>
      </c>
      <c r="J7085" t="s">
        <v>86</v>
      </c>
      <c r="K7085">
        <v>9.4235006592324755E-3</v>
      </c>
      <c r="L7085">
        <v>0.94240000000000002</v>
      </c>
      <c r="M7085" t="s">
        <v>82</v>
      </c>
    </row>
    <row r="7086" spans="1:13">
      <c r="A7086" t="s">
        <v>3589</v>
      </c>
      <c r="B7086" t="s">
        <v>3590</v>
      </c>
      <c r="C7086" t="str">
        <f>TEXT(D7086, "mmm")</f>
        <v>Jun</v>
      </c>
      <c r="D7086" s="1">
        <v>45448</v>
      </c>
      <c r="E7086" t="s">
        <v>1069</v>
      </c>
      <c r="F7086" t="s">
        <v>80</v>
      </c>
      <c r="G7086">
        <v>1745</v>
      </c>
      <c r="H7086">
        <v>11.4</v>
      </c>
      <c r="I7086">
        <v>19893</v>
      </c>
      <c r="J7086" t="s">
        <v>81</v>
      </c>
      <c r="K7086">
        <v>9.1579793835245837E-3</v>
      </c>
      <c r="L7086">
        <v>0.91579999999999995</v>
      </c>
      <c r="M7086" t="s">
        <v>82</v>
      </c>
    </row>
    <row r="7087" spans="1:13">
      <c r="A7087" t="s">
        <v>4250</v>
      </c>
      <c r="B7087" t="s">
        <v>4251</v>
      </c>
      <c r="C7087" t="str">
        <f>TEXT(D7087, "mmm")</f>
        <v>Jun</v>
      </c>
      <c r="D7087" s="1">
        <v>45448</v>
      </c>
      <c r="E7087" t="s">
        <v>4252</v>
      </c>
      <c r="F7087" t="s">
        <v>80</v>
      </c>
      <c r="G7087">
        <v>250</v>
      </c>
      <c r="H7087">
        <v>86.91</v>
      </c>
      <c r="I7087">
        <v>21727.5</v>
      </c>
      <c r="J7087" t="s">
        <v>81</v>
      </c>
      <c r="K7087">
        <v>2.1480991230996119E-2</v>
      </c>
      <c r="L7087">
        <v>2.1480999999999999</v>
      </c>
      <c r="M7087" t="s">
        <v>82</v>
      </c>
    </row>
    <row r="7088" spans="1:13">
      <c r="A7088" t="s">
        <v>4250</v>
      </c>
      <c r="B7088" t="s">
        <v>4251</v>
      </c>
      <c r="C7088" t="str">
        <f>TEXT(D7088, "mmm")</f>
        <v>Jun</v>
      </c>
      <c r="D7088" s="1">
        <v>45448</v>
      </c>
      <c r="E7088" t="s">
        <v>4252</v>
      </c>
      <c r="F7088" t="s">
        <v>80</v>
      </c>
      <c r="G7088">
        <v>250</v>
      </c>
      <c r="H7088">
        <v>85.84</v>
      </c>
      <c r="I7088">
        <v>21460</v>
      </c>
      <c r="J7088" t="s">
        <v>81</v>
      </c>
      <c r="K7088">
        <v>2.1480991230996119E-2</v>
      </c>
      <c r="L7088">
        <v>2.1480999999999999</v>
      </c>
      <c r="M7088" t="s">
        <v>82</v>
      </c>
    </row>
    <row r="7089" spans="1:13">
      <c r="A7089" t="s">
        <v>3282</v>
      </c>
      <c r="B7089" t="s">
        <v>3283</v>
      </c>
      <c r="C7089" t="str">
        <f>TEXT(D7089, "mmm")</f>
        <v>Jun</v>
      </c>
      <c r="D7089" s="1">
        <v>45448</v>
      </c>
      <c r="E7089" t="s">
        <v>4276</v>
      </c>
      <c r="F7089" t="s">
        <v>80</v>
      </c>
      <c r="G7089">
        <v>10000</v>
      </c>
      <c r="H7089">
        <v>12.06</v>
      </c>
      <c r="I7089">
        <v>120600</v>
      </c>
      <c r="J7089" t="s">
        <v>81</v>
      </c>
      <c r="K7089">
        <v>-5.6393175170583731E-3</v>
      </c>
      <c r="L7089">
        <v>-0.56389999999999996</v>
      </c>
      <c r="M7089" t="s">
        <v>82</v>
      </c>
    </row>
    <row r="7090" spans="1:13">
      <c r="A7090" t="s">
        <v>3157</v>
      </c>
      <c r="B7090" t="s">
        <v>3158</v>
      </c>
      <c r="C7090" t="str">
        <f>TEXT(D7090, "mmm")</f>
        <v>Jun</v>
      </c>
      <c r="D7090" s="1">
        <v>45448</v>
      </c>
      <c r="E7090" t="s">
        <v>3159</v>
      </c>
      <c r="F7090" t="s">
        <v>80</v>
      </c>
      <c r="G7090">
        <v>485</v>
      </c>
      <c r="H7090">
        <v>24</v>
      </c>
      <c r="I7090">
        <v>11640</v>
      </c>
      <c r="J7090" t="s">
        <v>81</v>
      </c>
      <c r="K7090">
        <v>1.0699519175171091E-2</v>
      </c>
      <c r="L7090">
        <v>1.07</v>
      </c>
      <c r="M7090" t="s">
        <v>82</v>
      </c>
    </row>
    <row r="7091" spans="1:13">
      <c r="A7091" t="s">
        <v>3157</v>
      </c>
      <c r="B7091" t="s">
        <v>3158</v>
      </c>
      <c r="C7091" t="str">
        <f>TEXT(D7091, "mmm")</f>
        <v>Jun</v>
      </c>
      <c r="D7091" s="1">
        <v>45448</v>
      </c>
      <c r="E7091" t="s">
        <v>3159</v>
      </c>
      <c r="F7091" t="s">
        <v>80</v>
      </c>
      <c r="G7091">
        <v>1420</v>
      </c>
      <c r="H7091">
        <v>24</v>
      </c>
      <c r="I7091">
        <v>34080</v>
      </c>
      <c r="J7091" t="s">
        <v>81</v>
      </c>
      <c r="K7091">
        <v>1.0699519175171091E-2</v>
      </c>
      <c r="L7091">
        <v>1.07</v>
      </c>
      <c r="M7091" t="s">
        <v>82</v>
      </c>
    </row>
    <row r="7092" spans="1:13">
      <c r="A7092" t="s">
        <v>4277</v>
      </c>
      <c r="B7092" t="s">
        <v>4278</v>
      </c>
      <c r="C7092" t="str">
        <f>TEXT(D7092, "mmm")</f>
        <v>Jun</v>
      </c>
      <c r="D7092" s="1">
        <v>45448</v>
      </c>
      <c r="E7092" t="s">
        <v>4279</v>
      </c>
      <c r="F7092" t="s">
        <v>128</v>
      </c>
      <c r="G7092">
        <v>38505</v>
      </c>
      <c r="H7092">
        <v>6.43</v>
      </c>
      <c r="I7092">
        <v>247587.15</v>
      </c>
      <c r="J7092" t="s">
        <v>86</v>
      </c>
      <c r="K7092">
        <v>-7.8431368318364392E-2</v>
      </c>
      <c r="L7092">
        <v>-7.8430999999999997</v>
      </c>
      <c r="M7092" t="s">
        <v>82</v>
      </c>
    </row>
    <row r="7093" spans="1:13">
      <c r="A7093" t="s">
        <v>3595</v>
      </c>
      <c r="B7093" t="s">
        <v>3596</v>
      </c>
      <c r="C7093" t="str">
        <f>TEXT(D7093, "mmm")</f>
        <v>Jun</v>
      </c>
      <c r="D7093" s="1">
        <v>45448</v>
      </c>
      <c r="E7093" t="s">
        <v>3597</v>
      </c>
      <c r="F7093" t="s">
        <v>80</v>
      </c>
      <c r="G7093">
        <v>9400</v>
      </c>
      <c r="H7093">
        <v>1.79</v>
      </c>
      <c r="I7093">
        <v>16826</v>
      </c>
      <c r="J7093" t="s">
        <v>81</v>
      </c>
      <c r="K7093">
        <v>-0.1712706920329993</v>
      </c>
      <c r="L7093">
        <v>-17.127099999999999</v>
      </c>
      <c r="M7093" t="s">
        <v>82</v>
      </c>
    </row>
    <row r="7094" spans="1:13">
      <c r="A7094" t="s">
        <v>4280</v>
      </c>
      <c r="B7094" t="s">
        <v>4281</v>
      </c>
      <c r="C7094" t="str">
        <f>TEXT(D7094, "mmm")</f>
        <v>Jun</v>
      </c>
      <c r="D7094" s="1">
        <v>45448</v>
      </c>
      <c r="E7094" t="s">
        <v>4282</v>
      </c>
      <c r="F7094" t="s">
        <v>128</v>
      </c>
      <c r="G7094">
        <v>25000</v>
      </c>
      <c r="H7094">
        <v>0.97</v>
      </c>
      <c r="I7094">
        <v>24250</v>
      </c>
      <c r="J7094" t="s">
        <v>81</v>
      </c>
      <c r="K7094">
        <v>0.1599999666213989</v>
      </c>
      <c r="L7094">
        <v>16</v>
      </c>
      <c r="M7094" t="s">
        <v>82</v>
      </c>
    </row>
    <row r="7095" spans="1:13">
      <c r="A7095" t="s">
        <v>4283</v>
      </c>
      <c r="B7095" t="s">
        <v>4284</v>
      </c>
      <c r="C7095" t="str">
        <f>TEXT(D7095, "mmm")</f>
        <v>Jun</v>
      </c>
      <c r="D7095" s="1">
        <v>45448</v>
      </c>
      <c r="E7095" t="s">
        <v>4285</v>
      </c>
      <c r="F7095" t="s">
        <v>80</v>
      </c>
      <c r="G7095">
        <v>10000</v>
      </c>
      <c r="H7095">
        <v>1.43</v>
      </c>
      <c r="I7095">
        <v>14300</v>
      </c>
      <c r="J7095" t="s">
        <v>81</v>
      </c>
      <c r="K7095">
        <v>-0.14000002543131509</v>
      </c>
      <c r="L7095">
        <v>-14</v>
      </c>
      <c r="M7095" t="s">
        <v>82</v>
      </c>
    </row>
    <row r="7096" spans="1:13">
      <c r="A7096" t="s">
        <v>4286</v>
      </c>
      <c r="B7096" t="s">
        <v>4287</v>
      </c>
      <c r="C7096" t="str">
        <f>TEXT(D7096, "mmm")</f>
        <v>Jun</v>
      </c>
      <c r="D7096" s="1">
        <v>45448</v>
      </c>
      <c r="E7096" t="s">
        <v>4288</v>
      </c>
      <c r="F7096" t="s">
        <v>80</v>
      </c>
      <c r="G7096">
        <v>8967</v>
      </c>
      <c r="H7096">
        <v>1.62</v>
      </c>
      <c r="I7096">
        <v>14526.54</v>
      </c>
      <c r="J7096" t="s">
        <v>81</v>
      </c>
      <c r="K7096">
        <v>0.13496934310049899</v>
      </c>
      <c r="L7096">
        <v>13.4969</v>
      </c>
      <c r="M7096" t="s">
        <v>82</v>
      </c>
    </row>
    <row r="7097" spans="1:13">
      <c r="A7097" t="s">
        <v>4250</v>
      </c>
      <c r="B7097" t="s">
        <v>4251</v>
      </c>
      <c r="C7097" t="str">
        <f>TEXT(D7097, "mmm")</f>
        <v>Jun</v>
      </c>
      <c r="D7097" s="1">
        <v>45449</v>
      </c>
      <c r="E7097" t="s">
        <v>4252</v>
      </c>
      <c r="F7097" t="s">
        <v>80</v>
      </c>
      <c r="G7097">
        <v>1270</v>
      </c>
      <c r="H7097">
        <v>87.4</v>
      </c>
      <c r="I7097">
        <v>110998</v>
      </c>
      <c r="J7097" t="s">
        <v>86</v>
      </c>
      <c r="K7097">
        <v>5.714707859866941E-3</v>
      </c>
      <c r="L7097">
        <v>0.57150000000000001</v>
      </c>
      <c r="M7097" t="s">
        <v>82</v>
      </c>
    </row>
    <row r="7098" spans="1:13">
      <c r="A7098" t="s">
        <v>4250</v>
      </c>
      <c r="B7098" t="s">
        <v>4251</v>
      </c>
      <c r="C7098" t="str">
        <f>TEXT(D7098, "mmm")</f>
        <v>Jun</v>
      </c>
      <c r="D7098" s="1">
        <v>45449</v>
      </c>
      <c r="E7098" t="s">
        <v>4252</v>
      </c>
      <c r="F7098" t="s">
        <v>80</v>
      </c>
      <c r="G7098">
        <v>530</v>
      </c>
      <c r="H7098">
        <v>87.95</v>
      </c>
      <c r="I7098">
        <v>46613.5</v>
      </c>
      <c r="J7098" t="s">
        <v>81</v>
      </c>
      <c r="K7098">
        <v>5.714707859866941E-3</v>
      </c>
      <c r="L7098">
        <v>0.57150000000000001</v>
      </c>
      <c r="M7098" t="s">
        <v>82</v>
      </c>
    </row>
    <row r="7099" spans="1:13">
      <c r="A7099" t="s">
        <v>2769</v>
      </c>
      <c r="B7099" t="s">
        <v>2770</v>
      </c>
      <c r="C7099" t="str">
        <f>TEXT(D7099, "mmm")</f>
        <v>Jun</v>
      </c>
      <c r="D7099" s="1">
        <v>45449</v>
      </c>
      <c r="E7099" t="s">
        <v>2774</v>
      </c>
      <c r="F7099" t="s">
        <v>101</v>
      </c>
      <c r="G7099">
        <v>20000</v>
      </c>
      <c r="H7099">
        <v>4.72</v>
      </c>
      <c r="I7099">
        <v>94400</v>
      </c>
      <c r="J7099" t="s">
        <v>81</v>
      </c>
      <c r="K7099">
        <v>0.152173978394508</v>
      </c>
      <c r="L7099">
        <v>15.2174</v>
      </c>
      <c r="M7099" t="s">
        <v>82</v>
      </c>
    </row>
    <row r="7100" spans="1:13">
      <c r="A7100" t="s">
        <v>2769</v>
      </c>
      <c r="B7100" t="s">
        <v>2770</v>
      </c>
      <c r="C7100" t="str">
        <f>TEXT(D7100, "mmm")</f>
        <v>Jun</v>
      </c>
      <c r="D7100" s="1">
        <v>45449</v>
      </c>
      <c r="E7100" t="s">
        <v>4289</v>
      </c>
      <c r="F7100" t="s">
        <v>101</v>
      </c>
      <c r="G7100">
        <v>20000</v>
      </c>
      <c r="H7100">
        <v>4.72</v>
      </c>
      <c r="I7100">
        <v>94400</v>
      </c>
      <c r="J7100" t="s">
        <v>81</v>
      </c>
      <c r="K7100">
        <v>0.152173978394508</v>
      </c>
      <c r="L7100">
        <v>15.2174</v>
      </c>
      <c r="M7100" t="s">
        <v>82</v>
      </c>
    </row>
    <row r="7101" spans="1:13">
      <c r="A7101" t="s">
        <v>4290</v>
      </c>
      <c r="B7101" t="s">
        <v>4291</v>
      </c>
      <c r="C7101" t="str">
        <f>TEXT(D7101, "mmm")</f>
        <v>Jun</v>
      </c>
      <c r="D7101" s="1">
        <v>45449</v>
      </c>
      <c r="E7101" t="s">
        <v>4292</v>
      </c>
      <c r="F7101" t="s">
        <v>251</v>
      </c>
      <c r="G7101">
        <v>28825</v>
      </c>
      <c r="H7101">
        <v>0.54</v>
      </c>
      <c r="I7101">
        <v>15565.5</v>
      </c>
      <c r="J7101" t="s">
        <v>81</v>
      </c>
      <c r="K7101">
        <v>2.5782752808224171E-2</v>
      </c>
      <c r="L7101">
        <v>2.5783</v>
      </c>
      <c r="M7101" t="s">
        <v>82</v>
      </c>
    </row>
    <row r="7102" spans="1:13">
      <c r="A7102" t="s">
        <v>2266</v>
      </c>
      <c r="B7102" t="s">
        <v>2267</v>
      </c>
      <c r="C7102" t="str">
        <f>TEXT(D7102, "mmm")</f>
        <v>Jun</v>
      </c>
      <c r="D7102" s="1">
        <v>45449</v>
      </c>
      <c r="E7102" t="s">
        <v>2268</v>
      </c>
      <c r="F7102" t="s">
        <v>118</v>
      </c>
      <c r="G7102">
        <v>1000</v>
      </c>
      <c r="H7102">
        <v>21.25</v>
      </c>
      <c r="I7102">
        <v>21250</v>
      </c>
      <c r="J7102" t="s">
        <v>81</v>
      </c>
      <c r="K7102">
        <v>-2.826135234503147E-3</v>
      </c>
      <c r="L7102">
        <v>-0.28260000000000002</v>
      </c>
      <c r="M7102" t="s">
        <v>82</v>
      </c>
    </row>
    <row r="7103" spans="1:13">
      <c r="A7103" t="s">
        <v>737</v>
      </c>
      <c r="B7103" t="s">
        <v>738</v>
      </c>
      <c r="C7103" t="str">
        <f>TEXT(D7103, "mmm")</f>
        <v>Jun</v>
      </c>
      <c r="D7103" s="1">
        <v>45449</v>
      </c>
      <c r="E7103" t="s">
        <v>739</v>
      </c>
      <c r="F7103" t="s">
        <v>251</v>
      </c>
      <c r="G7103">
        <v>1284</v>
      </c>
      <c r="H7103">
        <v>30</v>
      </c>
      <c r="I7103">
        <v>38520</v>
      </c>
      <c r="J7103" t="s">
        <v>81</v>
      </c>
      <c r="K7103">
        <v>1.831491447529254E-2</v>
      </c>
      <c r="L7103">
        <v>1.8314999999999999</v>
      </c>
      <c r="M7103" t="s">
        <v>82</v>
      </c>
    </row>
    <row r="7104" spans="1:13">
      <c r="A7104" t="s">
        <v>4293</v>
      </c>
      <c r="B7104" t="s">
        <v>4294</v>
      </c>
      <c r="C7104" t="str">
        <f>TEXT(D7104, "mmm")</f>
        <v>Jun</v>
      </c>
      <c r="D7104" s="1">
        <v>45449</v>
      </c>
      <c r="E7104" t="s">
        <v>4295</v>
      </c>
      <c r="F7104" t="s">
        <v>118</v>
      </c>
      <c r="G7104">
        <v>11082</v>
      </c>
      <c r="H7104">
        <v>3.64</v>
      </c>
      <c r="I7104">
        <v>40338.480000000003</v>
      </c>
      <c r="J7104" t="s">
        <v>86</v>
      </c>
      <c r="K7104">
        <v>-0.12500000809845699</v>
      </c>
      <c r="L7104">
        <v>-12.5</v>
      </c>
      <c r="M7104" t="s">
        <v>82</v>
      </c>
    </row>
    <row r="7105" spans="1:13">
      <c r="A7105" t="s">
        <v>4256</v>
      </c>
      <c r="B7105" t="s">
        <v>4257</v>
      </c>
      <c r="C7105" t="str">
        <f>TEXT(D7105, "mmm")</f>
        <v>Jun</v>
      </c>
      <c r="D7105" s="1">
        <v>45449</v>
      </c>
      <c r="E7105" t="s">
        <v>4258</v>
      </c>
      <c r="F7105" t="s">
        <v>217</v>
      </c>
      <c r="G7105">
        <v>27500</v>
      </c>
      <c r="H7105">
        <v>11.98</v>
      </c>
      <c r="I7105">
        <v>329450</v>
      </c>
      <c r="J7105" t="s">
        <v>81</v>
      </c>
      <c r="K7105">
        <v>4.785897378495152E-2</v>
      </c>
      <c r="L7105">
        <v>4.7858999999999998</v>
      </c>
      <c r="M7105" t="s">
        <v>82</v>
      </c>
    </row>
    <row r="7106" spans="1:13">
      <c r="A7106" t="s">
        <v>4256</v>
      </c>
      <c r="B7106" t="s">
        <v>4257</v>
      </c>
      <c r="C7106" t="str">
        <f>TEXT(D7106, "mmm")</f>
        <v>Jun</v>
      </c>
      <c r="D7106" s="1">
        <v>45449</v>
      </c>
      <c r="E7106" t="s">
        <v>4258</v>
      </c>
      <c r="F7106" t="s">
        <v>217</v>
      </c>
      <c r="G7106">
        <v>30000</v>
      </c>
      <c r="H7106">
        <v>11.95</v>
      </c>
      <c r="I7106">
        <v>358500</v>
      </c>
      <c r="J7106" t="s">
        <v>81</v>
      </c>
      <c r="K7106">
        <v>4.785897378495152E-2</v>
      </c>
      <c r="L7106">
        <v>4.7858999999999998</v>
      </c>
      <c r="M7106" t="s">
        <v>82</v>
      </c>
    </row>
    <row r="7107" spans="1:13">
      <c r="A7107" t="s">
        <v>942</v>
      </c>
      <c r="B7107" t="s">
        <v>943</v>
      </c>
      <c r="C7107" t="str">
        <f>TEXT(D7107, "mmm")</f>
        <v>Jun</v>
      </c>
      <c r="D7107" s="1">
        <v>45449</v>
      </c>
      <c r="E7107" t="s">
        <v>4296</v>
      </c>
      <c r="F7107" t="s">
        <v>80</v>
      </c>
      <c r="G7107">
        <v>1800</v>
      </c>
      <c r="H7107">
        <v>28.75</v>
      </c>
      <c r="I7107">
        <v>51750</v>
      </c>
      <c r="J7107" t="s">
        <v>86</v>
      </c>
      <c r="K7107">
        <v>-2.5647244669298349E-2</v>
      </c>
      <c r="L7107">
        <v>-2.5647000000000002</v>
      </c>
      <c r="M7107" t="s">
        <v>82</v>
      </c>
    </row>
    <row r="7108" spans="1:13">
      <c r="A7108" t="s">
        <v>4297</v>
      </c>
      <c r="B7108" t="s">
        <v>4298</v>
      </c>
      <c r="C7108" t="str">
        <f>TEXT(D7108, "mmm")</f>
        <v>Jun</v>
      </c>
      <c r="D7108" s="1">
        <v>45449</v>
      </c>
      <c r="E7108" t="s">
        <v>4299</v>
      </c>
      <c r="F7108" t="s">
        <v>101</v>
      </c>
      <c r="G7108">
        <v>765488</v>
      </c>
      <c r="H7108">
        <v>1.61</v>
      </c>
      <c r="I7108">
        <v>1232435.68</v>
      </c>
      <c r="J7108" t="s">
        <v>86</v>
      </c>
      <c r="K7108">
        <v>-9.4936766641257941E-2</v>
      </c>
      <c r="L7108">
        <v>-9.4937000000000005</v>
      </c>
      <c r="M7108" t="s">
        <v>82</v>
      </c>
    </row>
    <row r="7109" spans="1:13">
      <c r="A7109" t="s">
        <v>3711</v>
      </c>
      <c r="B7109" t="s">
        <v>3712</v>
      </c>
      <c r="C7109" t="str">
        <f>TEXT(D7109, "mmm")</f>
        <v>Jun</v>
      </c>
      <c r="D7109" s="1">
        <v>45449</v>
      </c>
      <c r="E7109" t="s">
        <v>4300</v>
      </c>
      <c r="F7109" t="s">
        <v>118</v>
      </c>
      <c r="G7109">
        <v>1984.05</v>
      </c>
      <c r="H7109">
        <v>16.12</v>
      </c>
      <c r="I7109">
        <v>31982.885999999999</v>
      </c>
      <c r="J7109" t="s">
        <v>81</v>
      </c>
      <c r="K7109">
        <v>9.3707846687520746E-3</v>
      </c>
      <c r="L7109">
        <v>0.93710000000000004</v>
      </c>
      <c r="M7109" t="s">
        <v>82</v>
      </c>
    </row>
    <row r="7110" spans="1:13">
      <c r="A7110" t="s">
        <v>4259</v>
      </c>
      <c r="B7110" t="s">
        <v>4260</v>
      </c>
      <c r="C7110" t="str">
        <f>TEXT(D7110, "mmm")</f>
        <v>Jun</v>
      </c>
      <c r="D7110" s="1">
        <v>45449</v>
      </c>
      <c r="E7110" t="s">
        <v>4261</v>
      </c>
      <c r="F7110" t="s">
        <v>222</v>
      </c>
      <c r="G7110">
        <v>26425000</v>
      </c>
      <c r="H7110">
        <v>0.04</v>
      </c>
      <c r="I7110">
        <v>1057000</v>
      </c>
      <c r="J7110" t="s">
        <v>86</v>
      </c>
      <c r="K7110">
        <v>0.2</v>
      </c>
      <c r="L7110">
        <v>20</v>
      </c>
      <c r="M7110" t="s">
        <v>82</v>
      </c>
    </row>
    <row r="7111" spans="1:13">
      <c r="A7111" t="s">
        <v>3711</v>
      </c>
      <c r="B7111" t="s">
        <v>3712</v>
      </c>
      <c r="C7111" t="str">
        <f>TEXT(D7111, "mmm")</f>
        <v>Jun</v>
      </c>
      <c r="D7111" s="1">
        <v>45449</v>
      </c>
      <c r="E7111" t="s">
        <v>3713</v>
      </c>
      <c r="F7111" t="s">
        <v>80</v>
      </c>
      <c r="G7111">
        <v>1436.48</v>
      </c>
      <c r="H7111">
        <v>16.12</v>
      </c>
      <c r="I7111">
        <v>23156.0576</v>
      </c>
      <c r="J7111" t="s">
        <v>81</v>
      </c>
      <c r="K7111">
        <v>9.3707846687520746E-3</v>
      </c>
      <c r="L7111">
        <v>0.93710000000000004</v>
      </c>
      <c r="M7111" t="s">
        <v>82</v>
      </c>
    </row>
    <row r="7112" spans="1:13">
      <c r="A7112" t="s">
        <v>3753</v>
      </c>
      <c r="B7112" t="s">
        <v>3754</v>
      </c>
      <c r="C7112" t="str">
        <f>TEXT(D7112, "mmm")</f>
        <v>Jun</v>
      </c>
      <c r="D7112" s="1">
        <v>45449</v>
      </c>
      <c r="E7112" t="s">
        <v>4262</v>
      </c>
      <c r="F7112" t="s">
        <v>118</v>
      </c>
      <c r="G7112">
        <v>5080</v>
      </c>
      <c r="H7112">
        <v>6.44</v>
      </c>
      <c r="I7112">
        <v>32715.200000000001</v>
      </c>
      <c r="J7112" t="s">
        <v>81</v>
      </c>
      <c r="K7112">
        <v>-3.4045890827672398E-2</v>
      </c>
      <c r="L7112">
        <v>-3.4045999999999998</v>
      </c>
      <c r="M7112" t="s">
        <v>82</v>
      </c>
    </row>
    <row r="7113" spans="1:13">
      <c r="A7113" t="s">
        <v>721</v>
      </c>
      <c r="B7113" t="s">
        <v>722</v>
      </c>
      <c r="C7113" t="str">
        <f>TEXT(D7113, "mmm")</f>
        <v>Jun</v>
      </c>
      <c r="D7113" s="1">
        <v>45449</v>
      </c>
      <c r="E7113" t="s">
        <v>724</v>
      </c>
      <c r="F7113" t="s">
        <v>101</v>
      </c>
      <c r="G7113">
        <v>654293</v>
      </c>
      <c r="H7113">
        <v>59.93</v>
      </c>
      <c r="I7113">
        <v>39211779.490000002</v>
      </c>
      <c r="J7113" t="s">
        <v>81</v>
      </c>
      <c r="K7113">
        <v>1.7745680896545931E-2</v>
      </c>
      <c r="L7113">
        <v>1.7746</v>
      </c>
      <c r="M7113" t="s">
        <v>82</v>
      </c>
    </row>
    <row r="7114" spans="1:13">
      <c r="A7114" t="s">
        <v>721</v>
      </c>
      <c r="B7114" t="s">
        <v>722</v>
      </c>
      <c r="C7114" t="str">
        <f>TEXT(D7114, "mmm")</f>
        <v>Jun</v>
      </c>
      <c r="D7114" s="1">
        <v>45449</v>
      </c>
      <c r="E7114" t="s">
        <v>723</v>
      </c>
      <c r="F7114" t="s">
        <v>101</v>
      </c>
      <c r="G7114">
        <v>654293</v>
      </c>
      <c r="H7114">
        <v>59.93</v>
      </c>
      <c r="I7114">
        <v>39211779.490000002</v>
      </c>
      <c r="J7114" t="s">
        <v>81</v>
      </c>
      <c r="K7114">
        <v>1.7745680896545931E-2</v>
      </c>
      <c r="L7114">
        <v>1.7746</v>
      </c>
      <c r="M7114" t="s">
        <v>82</v>
      </c>
    </row>
    <row r="7115" spans="1:13">
      <c r="A7115" t="s">
        <v>129</v>
      </c>
      <c r="B7115" t="s">
        <v>130</v>
      </c>
      <c r="C7115" t="str">
        <f>TEXT(D7115, "mmm")</f>
        <v>Jun</v>
      </c>
      <c r="D7115" s="1">
        <v>45449</v>
      </c>
      <c r="E7115" t="s">
        <v>109</v>
      </c>
      <c r="F7115" t="s">
        <v>101</v>
      </c>
      <c r="G7115">
        <v>3000</v>
      </c>
      <c r="H7115">
        <v>6.75</v>
      </c>
      <c r="I7115">
        <v>20250</v>
      </c>
      <c r="J7115" t="s">
        <v>81</v>
      </c>
      <c r="K7115">
        <v>3.582093355039162E-2</v>
      </c>
      <c r="L7115">
        <v>3.5821000000000001</v>
      </c>
      <c r="M7115" t="s">
        <v>82</v>
      </c>
    </row>
    <row r="7116" spans="1:13">
      <c r="A7116" t="s">
        <v>129</v>
      </c>
      <c r="B7116" t="s">
        <v>130</v>
      </c>
      <c r="C7116" t="str">
        <f>TEXT(D7116, "mmm")</f>
        <v>Jun</v>
      </c>
      <c r="D7116" s="1">
        <v>45449</v>
      </c>
      <c r="E7116" t="s">
        <v>111</v>
      </c>
      <c r="F7116" t="s">
        <v>101</v>
      </c>
      <c r="G7116">
        <v>3000</v>
      </c>
      <c r="H7116">
        <v>6.75</v>
      </c>
      <c r="I7116">
        <v>20250</v>
      </c>
      <c r="J7116" t="s">
        <v>81</v>
      </c>
      <c r="K7116">
        <v>3.582093355039162E-2</v>
      </c>
      <c r="L7116">
        <v>3.5821000000000001</v>
      </c>
      <c r="M7116" t="s">
        <v>82</v>
      </c>
    </row>
    <row r="7117" spans="1:13">
      <c r="A7117" t="s">
        <v>129</v>
      </c>
      <c r="B7117" t="s">
        <v>130</v>
      </c>
      <c r="C7117" t="str">
        <f>TEXT(D7117, "mmm")</f>
        <v>Jun</v>
      </c>
      <c r="D7117" s="1">
        <v>45449</v>
      </c>
      <c r="E7117" t="s">
        <v>110</v>
      </c>
      <c r="F7117" t="s">
        <v>101</v>
      </c>
      <c r="G7117">
        <v>3000</v>
      </c>
      <c r="H7117">
        <v>6.75</v>
      </c>
      <c r="I7117">
        <v>20250</v>
      </c>
      <c r="J7117" t="s">
        <v>81</v>
      </c>
      <c r="K7117">
        <v>3.582093355039162E-2</v>
      </c>
      <c r="L7117">
        <v>3.5821000000000001</v>
      </c>
      <c r="M7117" t="s">
        <v>82</v>
      </c>
    </row>
    <row r="7118" spans="1:13">
      <c r="A7118" t="s">
        <v>129</v>
      </c>
      <c r="B7118" t="s">
        <v>130</v>
      </c>
      <c r="C7118" t="str">
        <f>TEXT(D7118, "mmm")</f>
        <v>Jun</v>
      </c>
      <c r="D7118" s="1">
        <v>45449</v>
      </c>
      <c r="E7118" t="s">
        <v>109</v>
      </c>
      <c r="F7118" t="s">
        <v>101</v>
      </c>
      <c r="G7118">
        <v>5194</v>
      </c>
      <c r="H7118">
        <v>6.7</v>
      </c>
      <c r="I7118">
        <v>34799.800000000003</v>
      </c>
      <c r="J7118" t="s">
        <v>81</v>
      </c>
      <c r="K7118">
        <v>3.582093355039162E-2</v>
      </c>
      <c r="L7118">
        <v>3.5821000000000001</v>
      </c>
      <c r="M7118" t="s">
        <v>82</v>
      </c>
    </row>
    <row r="7119" spans="1:13">
      <c r="A7119" t="s">
        <v>1413</v>
      </c>
      <c r="B7119" t="s">
        <v>1414</v>
      </c>
      <c r="C7119" t="str">
        <f>TEXT(D7119, "mmm")</f>
        <v>Jun</v>
      </c>
      <c r="D7119" s="1">
        <v>45449</v>
      </c>
      <c r="E7119" t="s">
        <v>4301</v>
      </c>
      <c r="F7119" t="s">
        <v>80</v>
      </c>
      <c r="G7119">
        <v>10000</v>
      </c>
      <c r="H7119">
        <v>5.12</v>
      </c>
      <c r="I7119">
        <v>51200</v>
      </c>
      <c r="J7119" t="s">
        <v>81</v>
      </c>
      <c r="K7119">
        <v>4.1338559960948373E-2</v>
      </c>
      <c r="L7119">
        <v>4.1338999999999997</v>
      </c>
      <c r="M7119" t="s">
        <v>82</v>
      </c>
    </row>
    <row r="7120" spans="1:13">
      <c r="A7120" t="s">
        <v>129</v>
      </c>
      <c r="B7120" t="s">
        <v>130</v>
      </c>
      <c r="C7120" t="str">
        <f>TEXT(D7120, "mmm")</f>
        <v>Jun</v>
      </c>
      <c r="D7120" s="1">
        <v>45449</v>
      </c>
      <c r="E7120" t="s">
        <v>111</v>
      </c>
      <c r="F7120" t="s">
        <v>101</v>
      </c>
      <c r="G7120">
        <v>5194</v>
      </c>
      <c r="H7120">
        <v>6.7</v>
      </c>
      <c r="I7120">
        <v>34799.800000000003</v>
      </c>
      <c r="J7120" t="s">
        <v>81</v>
      </c>
      <c r="K7120">
        <v>3.582093355039162E-2</v>
      </c>
      <c r="L7120">
        <v>3.5821000000000001</v>
      </c>
      <c r="M7120" t="s">
        <v>82</v>
      </c>
    </row>
    <row r="7121" spans="1:13">
      <c r="A7121" t="s">
        <v>129</v>
      </c>
      <c r="B7121" t="s">
        <v>130</v>
      </c>
      <c r="C7121" t="str">
        <f>TEXT(D7121, "mmm")</f>
        <v>Jun</v>
      </c>
      <c r="D7121" s="1">
        <v>45449</v>
      </c>
      <c r="E7121" t="s">
        <v>110</v>
      </c>
      <c r="F7121" t="s">
        <v>101</v>
      </c>
      <c r="G7121">
        <v>5194</v>
      </c>
      <c r="H7121">
        <v>6.7</v>
      </c>
      <c r="I7121">
        <v>34799.800000000003</v>
      </c>
      <c r="J7121" t="s">
        <v>81</v>
      </c>
      <c r="K7121">
        <v>3.582093355039162E-2</v>
      </c>
      <c r="L7121">
        <v>3.5821000000000001</v>
      </c>
      <c r="M7121" t="s">
        <v>82</v>
      </c>
    </row>
    <row r="7122" spans="1:13">
      <c r="A7122" t="s">
        <v>3926</v>
      </c>
      <c r="B7122" t="s">
        <v>3927</v>
      </c>
      <c r="C7122" t="str">
        <f>TEXT(D7122, "mmm")</f>
        <v>Jun</v>
      </c>
      <c r="D7122" s="1">
        <v>45449</v>
      </c>
      <c r="E7122" t="s">
        <v>4302</v>
      </c>
      <c r="F7122" t="s">
        <v>80</v>
      </c>
      <c r="G7122">
        <v>10000</v>
      </c>
      <c r="H7122">
        <v>13.95</v>
      </c>
      <c r="I7122">
        <v>139500</v>
      </c>
      <c r="J7122" t="s">
        <v>81</v>
      </c>
      <c r="K7122">
        <v>0</v>
      </c>
      <c r="L7122">
        <v>0</v>
      </c>
      <c r="M7122" t="s">
        <v>82</v>
      </c>
    </row>
    <row r="7123" spans="1:13">
      <c r="A7123" t="s">
        <v>3926</v>
      </c>
      <c r="B7123" t="s">
        <v>3927</v>
      </c>
      <c r="C7123" t="str">
        <f>TEXT(D7123, "mmm")</f>
        <v>Jun</v>
      </c>
      <c r="D7123" s="1">
        <v>45449</v>
      </c>
      <c r="E7123" t="s">
        <v>3940</v>
      </c>
      <c r="F7123" t="s">
        <v>80</v>
      </c>
      <c r="G7123">
        <v>10000</v>
      </c>
      <c r="H7123">
        <v>13.8</v>
      </c>
      <c r="I7123">
        <v>138000</v>
      </c>
      <c r="J7123" t="s">
        <v>81</v>
      </c>
      <c r="K7123">
        <v>0</v>
      </c>
      <c r="L7123">
        <v>0</v>
      </c>
      <c r="M7123" t="s">
        <v>82</v>
      </c>
    </row>
    <row r="7124" spans="1:13">
      <c r="A7124" t="s">
        <v>3711</v>
      </c>
      <c r="B7124" t="s">
        <v>3712</v>
      </c>
      <c r="C7124" t="str">
        <f>TEXT(D7124, "mmm")</f>
        <v>Jun</v>
      </c>
      <c r="D7124" s="1">
        <v>45449</v>
      </c>
      <c r="E7124" t="s">
        <v>4303</v>
      </c>
      <c r="F7124" t="s">
        <v>251</v>
      </c>
      <c r="G7124">
        <v>1985.31</v>
      </c>
      <c r="H7124">
        <v>16.12</v>
      </c>
      <c r="I7124">
        <v>32003.197199999999</v>
      </c>
      <c r="J7124" t="s">
        <v>86</v>
      </c>
      <c r="K7124">
        <v>9.3707846687520746E-3</v>
      </c>
      <c r="L7124">
        <v>0.93710000000000004</v>
      </c>
      <c r="M7124" t="s">
        <v>82</v>
      </c>
    </row>
    <row r="7125" spans="1:13">
      <c r="A7125" t="s">
        <v>2271</v>
      </c>
      <c r="B7125" t="s">
        <v>2272</v>
      </c>
      <c r="C7125" t="str">
        <f>TEXT(D7125, "mmm")</f>
        <v>Jun</v>
      </c>
      <c r="D7125" s="1">
        <v>45449</v>
      </c>
      <c r="E7125" t="s">
        <v>2277</v>
      </c>
      <c r="F7125" t="s">
        <v>101</v>
      </c>
      <c r="G7125">
        <v>98446</v>
      </c>
      <c r="H7125">
        <v>20.350000000000001</v>
      </c>
      <c r="I7125">
        <v>2003376.1</v>
      </c>
      <c r="J7125" t="s">
        <v>86</v>
      </c>
      <c r="K7125">
        <v>-5.9853994545075562E-2</v>
      </c>
      <c r="L7125">
        <v>-5.9854000000000003</v>
      </c>
      <c r="M7125" t="s">
        <v>82</v>
      </c>
    </row>
    <row r="7126" spans="1:13">
      <c r="A7126" t="s">
        <v>2271</v>
      </c>
      <c r="B7126" t="s">
        <v>2272</v>
      </c>
      <c r="C7126" t="str">
        <f>TEXT(D7126, "mmm")</f>
        <v>Jun</v>
      </c>
      <c r="D7126" s="1">
        <v>45449</v>
      </c>
      <c r="E7126" t="s">
        <v>2276</v>
      </c>
      <c r="F7126" t="s">
        <v>101</v>
      </c>
      <c r="G7126">
        <v>98446</v>
      </c>
      <c r="H7126">
        <v>20.350000000000001</v>
      </c>
      <c r="I7126">
        <v>2003376.1</v>
      </c>
      <c r="J7126" t="s">
        <v>86</v>
      </c>
      <c r="K7126">
        <v>-5.9853994545075562E-2</v>
      </c>
      <c r="L7126">
        <v>-5.9854000000000003</v>
      </c>
      <c r="M7126" t="s">
        <v>82</v>
      </c>
    </row>
    <row r="7127" spans="1:13">
      <c r="A7127" t="s">
        <v>2271</v>
      </c>
      <c r="B7127" t="s">
        <v>2272</v>
      </c>
      <c r="C7127" t="str">
        <f>TEXT(D7127, "mmm")</f>
        <v>Jun</v>
      </c>
      <c r="D7127" s="1">
        <v>45449</v>
      </c>
      <c r="E7127" t="s">
        <v>2274</v>
      </c>
      <c r="F7127" t="s">
        <v>101</v>
      </c>
      <c r="G7127">
        <v>98446</v>
      </c>
      <c r="H7127">
        <v>20.350000000000001</v>
      </c>
      <c r="I7127">
        <v>2003376.1</v>
      </c>
      <c r="J7127" t="s">
        <v>86</v>
      </c>
      <c r="K7127">
        <v>-5.9853994545075562E-2</v>
      </c>
      <c r="L7127">
        <v>-5.9854000000000003</v>
      </c>
      <c r="M7127" t="s">
        <v>82</v>
      </c>
    </row>
    <row r="7128" spans="1:13">
      <c r="A7128" t="s">
        <v>2271</v>
      </c>
      <c r="B7128" t="s">
        <v>2272</v>
      </c>
      <c r="C7128" t="str">
        <f>TEXT(D7128, "mmm")</f>
        <v>Jun</v>
      </c>
      <c r="D7128" s="1">
        <v>45449</v>
      </c>
      <c r="E7128" t="s">
        <v>2273</v>
      </c>
      <c r="F7128" t="s">
        <v>101</v>
      </c>
      <c r="G7128">
        <v>98446</v>
      </c>
      <c r="H7128">
        <v>20.350000000000001</v>
      </c>
      <c r="I7128">
        <v>2003376.1</v>
      </c>
      <c r="J7128" t="s">
        <v>86</v>
      </c>
      <c r="K7128">
        <v>-5.9853994545075562E-2</v>
      </c>
      <c r="L7128">
        <v>-5.9854000000000003</v>
      </c>
      <c r="M7128" t="s">
        <v>82</v>
      </c>
    </row>
    <row r="7129" spans="1:13">
      <c r="A7129" t="s">
        <v>2271</v>
      </c>
      <c r="B7129" t="s">
        <v>2272</v>
      </c>
      <c r="C7129" t="str">
        <f>TEXT(D7129, "mmm")</f>
        <v>Jun</v>
      </c>
      <c r="D7129" s="1">
        <v>45449</v>
      </c>
      <c r="E7129" t="s">
        <v>2275</v>
      </c>
      <c r="F7129" t="s">
        <v>101</v>
      </c>
      <c r="G7129">
        <v>98446</v>
      </c>
      <c r="H7129">
        <v>20.350000000000001</v>
      </c>
      <c r="I7129">
        <v>2003376.1</v>
      </c>
      <c r="J7129" t="s">
        <v>86</v>
      </c>
      <c r="K7129">
        <v>-5.9853994545075562E-2</v>
      </c>
      <c r="L7129">
        <v>-5.9854000000000003</v>
      </c>
      <c r="M7129" t="s">
        <v>82</v>
      </c>
    </row>
    <row r="7130" spans="1:13">
      <c r="A7130" t="s">
        <v>4304</v>
      </c>
      <c r="B7130" t="s">
        <v>4305</v>
      </c>
      <c r="C7130" t="str">
        <f>TEXT(D7130, "mmm")</f>
        <v>Jun</v>
      </c>
      <c r="D7130" s="1">
        <v>45449</v>
      </c>
      <c r="E7130" t="s">
        <v>102</v>
      </c>
      <c r="F7130" t="s">
        <v>101</v>
      </c>
      <c r="G7130">
        <v>40788</v>
      </c>
      <c r="H7130">
        <v>5.52</v>
      </c>
      <c r="I7130">
        <v>225149.76</v>
      </c>
      <c r="J7130" t="s">
        <v>86</v>
      </c>
      <c r="K7130">
        <v>-1.9997192085554279E-2</v>
      </c>
      <c r="L7130">
        <v>-1.9997</v>
      </c>
      <c r="M7130" t="s">
        <v>82</v>
      </c>
    </row>
    <row r="7131" spans="1:13">
      <c r="A7131" t="s">
        <v>4037</v>
      </c>
      <c r="B7131" t="s">
        <v>4038</v>
      </c>
      <c r="C7131" t="str">
        <f>TEXT(D7131, "mmm")</f>
        <v>Jun</v>
      </c>
      <c r="D7131" s="1">
        <v>45449</v>
      </c>
      <c r="E7131" t="s">
        <v>4306</v>
      </c>
      <c r="F7131" t="s">
        <v>80</v>
      </c>
      <c r="G7131">
        <v>4380</v>
      </c>
      <c r="H7131">
        <v>11.49</v>
      </c>
      <c r="I7131">
        <v>50326.2</v>
      </c>
      <c r="J7131" t="s">
        <v>81</v>
      </c>
      <c r="K7131">
        <v>-4.1458740956059732E-2</v>
      </c>
      <c r="L7131">
        <v>-4.1459000000000001</v>
      </c>
      <c r="M7131" t="s">
        <v>82</v>
      </c>
    </row>
    <row r="7132" spans="1:13">
      <c r="A7132" t="s">
        <v>4304</v>
      </c>
      <c r="B7132" t="s">
        <v>4305</v>
      </c>
      <c r="C7132" t="str">
        <f>TEXT(D7132, "mmm")</f>
        <v>Jun</v>
      </c>
      <c r="D7132" s="1">
        <v>45449</v>
      </c>
      <c r="E7132" t="s">
        <v>100</v>
      </c>
      <c r="F7132" t="s">
        <v>101</v>
      </c>
      <c r="G7132">
        <v>40788</v>
      </c>
      <c r="H7132">
        <v>5.52</v>
      </c>
      <c r="I7132">
        <v>225149.76</v>
      </c>
      <c r="J7132" t="s">
        <v>86</v>
      </c>
      <c r="K7132">
        <v>-1.9997192085554279E-2</v>
      </c>
      <c r="L7132">
        <v>-1.9997</v>
      </c>
      <c r="M7132" t="s">
        <v>82</v>
      </c>
    </row>
    <row r="7133" spans="1:13">
      <c r="A7133" t="s">
        <v>4307</v>
      </c>
      <c r="B7133" t="s">
        <v>4308</v>
      </c>
      <c r="C7133" t="str">
        <f>TEXT(D7133, "mmm")</f>
        <v>Jun</v>
      </c>
      <c r="D7133" s="1">
        <v>45449</v>
      </c>
      <c r="E7133" t="s">
        <v>4309</v>
      </c>
      <c r="F7133" t="s">
        <v>217</v>
      </c>
      <c r="G7133">
        <v>15860</v>
      </c>
      <c r="H7133">
        <v>0.83</v>
      </c>
      <c r="I7133">
        <v>13163.8</v>
      </c>
      <c r="J7133" t="s">
        <v>86</v>
      </c>
      <c r="K7133">
        <v>0.19277111981115519</v>
      </c>
      <c r="L7133">
        <v>19.277100000000001</v>
      </c>
      <c r="M7133" t="s">
        <v>82</v>
      </c>
    </row>
    <row r="7134" spans="1:13">
      <c r="A7134" t="s">
        <v>1968</v>
      </c>
      <c r="B7134" t="s">
        <v>1969</v>
      </c>
      <c r="C7134" t="str">
        <f>TEXT(D7134, "mmm")</f>
        <v>Jun</v>
      </c>
      <c r="D7134" s="1">
        <v>45449</v>
      </c>
      <c r="E7134" t="s">
        <v>4267</v>
      </c>
      <c r="F7134" t="s">
        <v>80</v>
      </c>
      <c r="G7134">
        <v>18800</v>
      </c>
      <c r="H7134">
        <v>12.95</v>
      </c>
      <c r="I7134">
        <v>243460</v>
      </c>
      <c r="J7134" t="s">
        <v>86</v>
      </c>
      <c r="K7134">
        <v>-4.9459111324134719E-2</v>
      </c>
      <c r="L7134">
        <v>-4.9459</v>
      </c>
      <c r="M7134" t="s">
        <v>82</v>
      </c>
    </row>
    <row r="7135" spans="1:13">
      <c r="A7135" t="s">
        <v>1906</v>
      </c>
      <c r="B7135" t="s">
        <v>1907</v>
      </c>
      <c r="C7135" t="str">
        <f>TEXT(D7135, "mmm")</f>
        <v>Jun</v>
      </c>
      <c r="D7135" s="1">
        <v>45449</v>
      </c>
      <c r="E7135" t="s">
        <v>4268</v>
      </c>
      <c r="F7135" t="s">
        <v>118</v>
      </c>
      <c r="G7135">
        <v>1381</v>
      </c>
      <c r="H7135">
        <v>72.489999999999995</v>
      </c>
      <c r="I7135">
        <v>100108.69</v>
      </c>
      <c r="J7135" t="s">
        <v>81</v>
      </c>
      <c r="K7135">
        <v>1.655668945986122E-3</v>
      </c>
      <c r="L7135">
        <v>0.1656</v>
      </c>
      <c r="M7135" t="s">
        <v>82</v>
      </c>
    </row>
    <row r="7136" spans="1:13">
      <c r="A7136" t="s">
        <v>4217</v>
      </c>
      <c r="B7136" t="s">
        <v>4218</v>
      </c>
      <c r="C7136" t="str">
        <f>TEXT(D7136, "mmm")</f>
        <v>Jun</v>
      </c>
      <c r="D7136" s="1">
        <v>45449</v>
      </c>
      <c r="E7136" t="s">
        <v>4219</v>
      </c>
      <c r="F7136" t="s">
        <v>80</v>
      </c>
      <c r="G7136">
        <v>20000</v>
      </c>
      <c r="H7136">
        <v>1.94</v>
      </c>
      <c r="I7136">
        <v>38800</v>
      </c>
      <c r="J7136" t="s">
        <v>81</v>
      </c>
      <c r="K7136">
        <v>-0.1616161865502542</v>
      </c>
      <c r="L7136">
        <v>-16.1616</v>
      </c>
      <c r="M7136" t="s">
        <v>82</v>
      </c>
    </row>
    <row r="7137" spans="1:13">
      <c r="A7137" t="s">
        <v>3926</v>
      </c>
      <c r="B7137" t="s">
        <v>3927</v>
      </c>
      <c r="C7137" t="str">
        <f>TEXT(D7137, "mmm")</f>
        <v>Jun</v>
      </c>
      <c r="D7137" s="1">
        <v>45449</v>
      </c>
      <c r="E7137" t="s">
        <v>835</v>
      </c>
      <c r="F7137" t="s">
        <v>101</v>
      </c>
      <c r="G7137">
        <v>17600</v>
      </c>
      <c r="H7137">
        <v>13.88</v>
      </c>
      <c r="I7137">
        <v>244288</v>
      </c>
      <c r="J7137" t="s">
        <v>86</v>
      </c>
      <c r="K7137">
        <v>0</v>
      </c>
      <c r="L7137">
        <v>0</v>
      </c>
      <c r="M7137" t="s">
        <v>82</v>
      </c>
    </row>
    <row r="7138" spans="1:13">
      <c r="A7138" t="s">
        <v>3711</v>
      </c>
      <c r="B7138" t="s">
        <v>3712</v>
      </c>
      <c r="C7138" t="str">
        <f>TEXT(D7138, "mmm")</f>
        <v>Jun</v>
      </c>
      <c r="D7138" s="1">
        <v>45449</v>
      </c>
      <c r="E7138" t="s">
        <v>4310</v>
      </c>
      <c r="F7138" t="s">
        <v>217</v>
      </c>
      <c r="G7138">
        <v>3629.64</v>
      </c>
      <c r="H7138">
        <v>16.12</v>
      </c>
      <c r="I7138">
        <v>58509.796799999996</v>
      </c>
      <c r="J7138" t="s">
        <v>86</v>
      </c>
      <c r="K7138">
        <v>9.3707846687520746E-3</v>
      </c>
      <c r="L7138">
        <v>0.93710000000000004</v>
      </c>
      <c r="M7138" t="s">
        <v>82</v>
      </c>
    </row>
    <row r="7139" spans="1:13">
      <c r="A7139" t="s">
        <v>4311</v>
      </c>
      <c r="B7139" t="s">
        <v>4312</v>
      </c>
      <c r="C7139" t="str">
        <f>TEXT(D7139, "mmm")</f>
        <v>Jun</v>
      </c>
      <c r="D7139" s="1">
        <v>45449</v>
      </c>
      <c r="E7139" t="s">
        <v>4313</v>
      </c>
      <c r="F7139" t="s">
        <v>80</v>
      </c>
      <c r="G7139">
        <v>24790</v>
      </c>
      <c r="H7139">
        <v>12.08</v>
      </c>
      <c r="I7139">
        <v>299463.2</v>
      </c>
      <c r="J7139" t="s">
        <v>86</v>
      </c>
      <c r="K7139">
        <v>-1.90553898878697E-2</v>
      </c>
      <c r="L7139">
        <v>-1.9055</v>
      </c>
      <c r="M7139" t="s">
        <v>82</v>
      </c>
    </row>
    <row r="7140" spans="1:13">
      <c r="A7140" t="s">
        <v>3282</v>
      </c>
      <c r="B7140" t="s">
        <v>3283</v>
      </c>
      <c r="C7140" t="str">
        <f>TEXT(D7140, "mmm")</f>
        <v>Jun</v>
      </c>
      <c r="D7140" s="1">
        <v>45449</v>
      </c>
      <c r="E7140" t="s">
        <v>4314</v>
      </c>
      <c r="F7140" t="s">
        <v>118</v>
      </c>
      <c r="G7140">
        <v>3850</v>
      </c>
      <c r="H7140">
        <v>12.2</v>
      </c>
      <c r="I7140">
        <v>46970</v>
      </c>
      <c r="J7140" t="s">
        <v>81</v>
      </c>
      <c r="K7140">
        <v>-3.0149529558364252E-3</v>
      </c>
      <c r="L7140">
        <v>-0.30149999999999999</v>
      </c>
      <c r="M7140" t="s">
        <v>82</v>
      </c>
    </row>
    <row r="7141" spans="1:13">
      <c r="A7141" t="s">
        <v>3926</v>
      </c>
      <c r="B7141" t="s">
        <v>3927</v>
      </c>
      <c r="C7141" t="str">
        <f>TEXT(D7141, "mmm")</f>
        <v>Jun</v>
      </c>
      <c r="D7141" s="1">
        <v>45449</v>
      </c>
      <c r="E7141" t="s">
        <v>834</v>
      </c>
      <c r="F7141" t="s">
        <v>217</v>
      </c>
      <c r="G7141">
        <v>17600</v>
      </c>
      <c r="H7141">
        <v>13.88</v>
      </c>
      <c r="I7141">
        <v>244288</v>
      </c>
      <c r="J7141" t="s">
        <v>86</v>
      </c>
      <c r="K7141">
        <v>0</v>
      </c>
      <c r="L7141">
        <v>0</v>
      </c>
      <c r="M7141" t="s">
        <v>82</v>
      </c>
    </row>
    <row r="7142" spans="1:13">
      <c r="A7142" t="s">
        <v>3926</v>
      </c>
      <c r="B7142" t="s">
        <v>3927</v>
      </c>
      <c r="C7142" t="str">
        <f>TEXT(D7142, "mmm")</f>
        <v>Jun</v>
      </c>
      <c r="D7142" s="1">
        <v>45449</v>
      </c>
      <c r="E7142" t="s">
        <v>4269</v>
      </c>
      <c r="F7142" t="s">
        <v>101</v>
      </c>
      <c r="G7142">
        <v>17600</v>
      </c>
      <c r="H7142">
        <v>13.88</v>
      </c>
      <c r="I7142">
        <v>244288</v>
      </c>
      <c r="J7142" t="s">
        <v>86</v>
      </c>
      <c r="K7142">
        <v>0</v>
      </c>
      <c r="L7142">
        <v>0</v>
      </c>
      <c r="M7142" t="s">
        <v>82</v>
      </c>
    </row>
    <row r="7143" spans="1:13">
      <c r="A7143" t="s">
        <v>4315</v>
      </c>
      <c r="B7143" t="s">
        <v>4316</v>
      </c>
      <c r="C7143" t="str">
        <f>TEXT(D7143, "mmm")</f>
        <v>Jun</v>
      </c>
      <c r="D7143" s="1">
        <v>45449</v>
      </c>
      <c r="E7143" t="s">
        <v>4239</v>
      </c>
      <c r="F7143" t="s">
        <v>217</v>
      </c>
      <c r="G7143">
        <v>2100</v>
      </c>
      <c r="H7143">
        <v>24.56</v>
      </c>
      <c r="I7143">
        <v>51576</v>
      </c>
      <c r="J7143" t="s">
        <v>81</v>
      </c>
      <c r="K7143">
        <v>6.2261780653762873E-2</v>
      </c>
      <c r="L7143">
        <v>6.2262000000000004</v>
      </c>
      <c r="M7143" t="s">
        <v>82</v>
      </c>
    </row>
    <row r="7144" spans="1:13">
      <c r="A7144" t="s">
        <v>4315</v>
      </c>
      <c r="B7144" t="s">
        <v>4316</v>
      </c>
      <c r="C7144" t="str">
        <f>TEXT(D7144, "mmm")</f>
        <v>Jun</v>
      </c>
      <c r="D7144" s="1">
        <v>45449</v>
      </c>
      <c r="E7144" t="s">
        <v>4239</v>
      </c>
      <c r="F7144" t="s">
        <v>217</v>
      </c>
      <c r="G7144">
        <v>1000</v>
      </c>
      <c r="H7144">
        <v>24.5</v>
      </c>
      <c r="I7144">
        <v>24500</v>
      </c>
      <c r="J7144" t="s">
        <v>81</v>
      </c>
      <c r="K7144">
        <v>6.2261780653762873E-2</v>
      </c>
      <c r="L7144">
        <v>6.2262000000000004</v>
      </c>
      <c r="M7144" t="s">
        <v>82</v>
      </c>
    </row>
    <row r="7145" spans="1:13">
      <c r="A7145" t="s">
        <v>1402</v>
      </c>
      <c r="B7145" t="s">
        <v>1403</v>
      </c>
      <c r="C7145" t="str">
        <f>TEXT(D7145, "mmm")</f>
        <v>Jun</v>
      </c>
      <c r="D7145" s="1">
        <v>45449</v>
      </c>
      <c r="E7145" t="s">
        <v>4317</v>
      </c>
      <c r="F7145" t="s">
        <v>222</v>
      </c>
      <c r="G7145">
        <v>899</v>
      </c>
      <c r="H7145">
        <v>14.26</v>
      </c>
      <c r="I7145">
        <v>12819.74</v>
      </c>
      <c r="J7145" t="s">
        <v>81</v>
      </c>
      <c r="K7145">
        <v>-4.9399850336954154E-3</v>
      </c>
      <c r="L7145">
        <v>-0.49399999999999999</v>
      </c>
      <c r="M7145" t="s">
        <v>82</v>
      </c>
    </row>
    <row r="7146" spans="1:13">
      <c r="A7146" t="s">
        <v>1402</v>
      </c>
      <c r="B7146" t="s">
        <v>1403</v>
      </c>
      <c r="C7146" t="str">
        <f>TEXT(D7146, "mmm")</f>
        <v>Jun</v>
      </c>
      <c r="D7146" s="1">
        <v>45449</v>
      </c>
      <c r="E7146" t="s">
        <v>4317</v>
      </c>
      <c r="F7146" t="s">
        <v>222</v>
      </c>
      <c r="G7146">
        <v>1700</v>
      </c>
      <c r="H7146">
        <v>14.26</v>
      </c>
      <c r="I7146">
        <v>24242</v>
      </c>
      <c r="J7146" t="s">
        <v>81</v>
      </c>
      <c r="K7146">
        <v>-4.9399850336954154E-3</v>
      </c>
      <c r="L7146">
        <v>-0.49399999999999999</v>
      </c>
      <c r="M7146" t="s">
        <v>82</v>
      </c>
    </row>
    <row r="7147" spans="1:13">
      <c r="A7147" t="s">
        <v>942</v>
      </c>
      <c r="B7147" t="s">
        <v>943</v>
      </c>
      <c r="C7147" t="str">
        <f>TEXT(D7147, "mmm")</f>
        <v>Jun</v>
      </c>
      <c r="D7147" s="1">
        <v>45449</v>
      </c>
      <c r="E7147" t="s">
        <v>3311</v>
      </c>
      <c r="F7147" t="s">
        <v>80</v>
      </c>
      <c r="G7147">
        <v>3500</v>
      </c>
      <c r="H7147">
        <v>28.89</v>
      </c>
      <c r="I7147">
        <v>101115</v>
      </c>
      <c r="J7147" t="s">
        <v>86</v>
      </c>
      <c r="K7147">
        <v>-2.5647244669298349E-2</v>
      </c>
      <c r="L7147">
        <v>-2.5647000000000002</v>
      </c>
      <c r="M7147" t="s">
        <v>82</v>
      </c>
    </row>
    <row r="7148" spans="1:13">
      <c r="A7148" t="s">
        <v>4041</v>
      </c>
      <c r="B7148" t="s">
        <v>4042</v>
      </c>
      <c r="C7148" t="str">
        <f>TEXT(D7148, "mmm")</f>
        <v>Jun</v>
      </c>
      <c r="D7148" s="1">
        <v>45449</v>
      </c>
      <c r="E7148" t="s">
        <v>4096</v>
      </c>
      <c r="F7148" t="s">
        <v>251</v>
      </c>
      <c r="G7148">
        <v>5028</v>
      </c>
      <c r="H7148">
        <v>4.8099999999999996</v>
      </c>
      <c r="I7148">
        <v>24184.68</v>
      </c>
      <c r="J7148" t="s">
        <v>81</v>
      </c>
      <c r="K7148">
        <v>-6.4257062336500193E-2</v>
      </c>
      <c r="L7148">
        <v>-6.4257</v>
      </c>
      <c r="M7148" t="s">
        <v>82</v>
      </c>
    </row>
    <row r="7149" spans="1:13">
      <c r="A7149" t="s">
        <v>3711</v>
      </c>
      <c r="B7149" t="s">
        <v>3712</v>
      </c>
      <c r="C7149" t="str">
        <f>TEXT(D7149, "mmm")</f>
        <v>Jun</v>
      </c>
      <c r="D7149" s="1">
        <v>45449</v>
      </c>
      <c r="E7149" t="s">
        <v>4318</v>
      </c>
      <c r="F7149" t="s">
        <v>251</v>
      </c>
      <c r="G7149">
        <v>4998.29</v>
      </c>
      <c r="H7149">
        <v>16.12</v>
      </c>
      <c r="I7149">
        <v>80572.434800000003</v>
      </c>
      <c r="J7149" t="s">
        <v>86</v>
      </c>
      <c r="K7149">
        <v>9.3707846687520746E-3</v>
      </c>
      <c r="L7149">
        <v>0.93710000000000004</v>
      </c>
      <c r="M7149" t="s">
        <v>82</v>
      </c>
    </row>
    <row r="7150" spans="1:13">
      <c r="A7150" t="s">
        <v>3753</v>
      </c>
      <c r="B7150" t="s">
        <v>3754</v>
      </c>
      <c r="C7150" t="str">
        <f>TEXT(D7150, "mmm")</f>
        <v>Jun</v>
      </c>
      <c r="D7150" s="1">
        <v>45449</v>
      </c>
      <c r="E7150" t="s">
        <v>4262</v>
      </c>
      <c r="F7150" t="s">
        <v>118</v>
      </c>
      <c r="G7150">
        <v>5080</v>
      </c>
      <c r="H7150">
        <v>6.44</v>
      </c>
      <c r="I7150">
        <v>32715.200000000001</v>
      </c>
      <c r="J7150" t="s">
        <v>81</v>
      </c>
      <c r="K7150">
        <v>-3.4045890827672398E-2</v>
      </c>
      <c r="L7150">
        <v>-3.4045999999999998</v>
      </c>
      <c r="M7150" t="s">
        <v>82</v>
      </c>
    </row>
    <row r="7151" spans="1:13">
      <c r="A7151" t="s">
        <v>3711</v>
      </c>
      <c r="B7151" t="s">
        <v>3712</v>
      </c>
      <c r="C7151" t="str">
        <f>TEXT(D7151, "mmm")</f>
        <v>Jun</v>
      </c>
      <c r="D7151" s="1">
        <v>45449</v>
      </c>
      <c r="E7151" t="s">
        <v>4319</v>
      </c>
      <c r="F7151" t="s">
        <v>80</v>
      </c>
      <c r="G7151">
        <v>1747.33</v>
      </c>
      <c r="H7151">
        <v>16.12</v>
      </c>
      <c r="I7151">
        <v>28166.959599999998</v>
      </c>
      <c r="J7151" t="s">
        <v>81</v>
      </c>
      <c r="K7151">
        <v>9.3707846687520746E-3</v>
      </c>
      <c r="L7151">
        <v>0.93710000000000004</v>
      </c>
      <c r="M7151" t="s">
        <v>82</v>
      </c>
    </row>
    <row r="7152" spans="1:13">
      <c r="A7152" t="s">
        <v>3711</v>
      </c>
      <c r="B7152" t="s">
        <v>3712</v>
      </c>
      <c r="C7152" t="str">
        <f>TEXT(D7152, "mmm")</f>
        <v>Jun</v>
      </c>
      <c r="D7152" s="1">
        <v>45449</v>
      </c>
      <c r="E7152" t="s">
        <v>4320</v>
      </c>
      <c r="F7152" t="s">
        <v>80</v>
      </c>
      <c r="G7152">
        <v>776.02</v>
      </c>
      <c r="H7152">
        <v>16.12</v>
      </c>
      <c r="I7152">
        <v>12509.4424</v>
      </c>
      <c r="J7152" t="s">
        <v>81</v>
      </c>
      <c r="K7152">
        <v>9.3707846687520746E-3</v>
      </c>
      <c r="L7152">
        <v>0.93710000000000004</v>
      </c>
      <c r="M7152" t="s">
        <v>82</v>
      </c>
    </row>
    <row r="7153" spans="1:13">
      <c r="A7153" t="s">
        <v>2105</v>
      </c>
      <c r="B7153" t="s">
        <v>2106</v>
      </c>
      <c r="C7153" t="str">
        <f>TEXT(D7153, "mmm")</f>
        <v>Jun</v>
      </c>
      <c r="D7153" s="1">
        <v>45449</v>
      </c>
      <c r="E7153" t="s">
        <v>4321</v>
      </c>
      <c r="F7153" t="s">
        <v>80</v>
      </c>
      <c r="G7153">
        <v>5000</v>
      </c>
      <c r="H7153">
        <v>31.71</v>
      </c>
      <c r="I7153">
        <v>158550</v>
      </c>
      <c r="J7153" t="s">
        <v>81</v>
      </c>
      <c r="K7153">
        <v>-1.767119678757556E-2</v>
      </c>
      <c r="L7153">
        <v>-1.7670999999999999</v>
      </c>
      <c r="M7153" t="s">
        <v>82</v>
      </c>
    </row>
    <row r="7154" spans="1:13">
      <c r="A7154" t="s">
        <v>3551</v>
      </c>
      <c r="B7154" t="s">
        <v>3552</v>
      </c>
      <c r="C7154" t="str">
        <f>TEXT(D7154, "mmm")</f>
        <v>Jun</v>
      </c>
      <c r="D7154" s="1">
        <v>45449</v>
      </c>
      <c r="E7154" t="s">
        <v>3718</v>
      </c>
      <c r="F7154" t="s">
        <v>80</v>
      </c>
      <c r="G7154">
        <v>12500</v>
      </c>
      <c r="H7154">
        <v>1.79</v>
      </c>
      <c r="I7154">
        <v>22375</v>
      </c>
      <c r="J7154" t="s">
        <v>81</v>
      </c>
      <c r="K7154">
        <v>-9.0909072436576976E-2</v>
      </c>
      <c r="L7154">
        <v>-9.0908999999999995</v>
      </c>
      <c r="M7154" t="s">
        <v>82</v>
      </c>
    </row>
    <row r="7155" spans="1:13">
      <c r="A7155" t="s">
        <v>4210</v>
      </c>
      <c r="B7155" t="s">
        <v>4211</v>
      </c>
      <c r="C7155" t="str">
        <f>TEXT(D7155, "mmm")</f>
        <v>Jun</v>
      </c>
      <c r="D7155" s="1">
        <v>45449</v>
      </c>
      <c r="E7155" t="s">
        <v>4322</v>
      </c>
      <c r="F7155" t="s">
        <v>118</v>
      </c>
      <c r="G7155">
        <v>11400</v>
      </c>
      <c r="H7155">
        <v>4.3600000000000003</v>
      </c>
      <c r="I7155">
        <v>49704.000000000007</v>
      </c>
      <c r="J7155" t="s">
        <v>81</v>
      </c>
      <c r="K7155">
        <v>0.12814652909792421</v>
      </c>
      <c r="L7155">
        <v>12.8147</v>
      </c>
      <c r="M7155" t="s">
        <v>82</v>
      </c>
    </row>
    <row r="7156" spans="1:13">
      <c r="A7156" t="s">
        <v>4323</v>
      </c>
      <c r="B7156" t="s">
        <v>4324</v>
      </c>
      <c r="C7156" t="str">
        <f>TEXT(D7156, "mmm")</f>
        <v>Jun</v>
      </c>
      <c r="D7156" s="1">
        <v>45449</v>
      </c>
      <c r="E7156" t="s">
        <v>4325</v>
      </c>
      <c r="F7156" t="s">
        <v>80</v>
      </c>
      <c r="G7156">
        <v>50000</v>
      </c>
      <c r="H7156">
        <v>2.0499999999999998</v>
      </c>
      <c r="I7156">
        <v>102500</v>
      </c>
      <c r="J7156" t="s">
        <v>86</v>
      </c>
      <c r="K7156">
        <v>-9.8522133641954279E-2</v>
      </c>
      <c r="L7156">
        <v>-9.8521999999999998</v>
      </c>
      <c r="M7156" t="s">
        <v>82</v>
      </c>
    </row>
    <row r="7157" spans="1:13">
      <c r="A7157" t="s">
        <v>3639</v>
      </c>
      <c r="B7157" t="s">
        <v>3640</v>
      </c>
      <c r="C7157" t="str">
        <f>TEXT(D7157, "mmm")</f>
        <v>Jun</v>
      </c>
      <c r="D7157" s="1">
        <v>45449</v>
      </c>
      <c r="E7157" t="s">
        <v>3641</v>
      </c>
      <c r="F7157" t="s">
        <v>217</v>
      </c>
      <c r="G7157">
        <v>29669</v>
      </c>
      <c r="H7157">
        <v>69.23</v>
      </c>
      <c r="I7157">
        <v>2053984.87</v>
      </c>
      <c r="J7157" t="s">
        <v>81</v>
      </c>
      <c r="K7157">
        <v>2.0367156398207961E-2</v>
      </c>
      <c r="L7157">
        <v>2.0367000000000002</v>
      </c>
      <c r="M7157" t="s">
        <v>82</v>
      </c>
    </row>
    <row r="7158" spans="1:13">
      <c r="A7158" t="s">
        <v>3711</v>
      </c>
      <c r="B7158" t="s">
        <v>3712</v>
      </c>
      <c r="C7158" t="str">
        <f>TEXT(D7158, "mmm")</f>
        <v>Jun</v>
      </c>
      <c r="D7158" s="1">
        <v>45449</v>
      </c>
      <c r="E7158" t="s">
        <v>4326</v>
      </c>
      <c r="F7158" t="s">
        <v>118</v>
      </c>
      <c r="G7158">
        <v>1635.55</v>
      </c>
      <c r="H7158">
        <v>16.12</v>
      </c>
      <c r="I7158">
        <v>26365.065999999999</v>
      </c>
      <c r="J7158" t="s">
        <v>81</v>
      </c>
      <c r="K7158">
        <v>9.3707846687520746E-3</v>
      </c>
      <c r="L7158">
        <v>0.93710000000000004</v>
      </c>
      <c r="M7158" t="s">
        <v>82</v>
      </c>
    </row>
    <row r="7159" spans="1:13">
      <c r="A7159" t="s">
        <v>2266</v>
      </c>
      <c r="B7159" t="s">
        <v>2267</v>
      </c>
      <c r="C7159" t="str">
        <f>TEXT(D7159, "mmm")</f>
        <v>Jun</v>
      </c>
      <c r="D7159" s="1">
        <v>45449</v>
      </c>
      <c r="E7159" t="s">
        <v>4327</v>
      </c>
      <c r="F7159" t="s">
        <v>118</v>
      </c>
      <c r="G7159">
        <v>500</v>
      </c>
      <c r="H7159">
        <v>21.22</v>
      </c>
      <c r="I7159">
        <v>10610</v>
      </c>
      <c r="J7159" t="s">
        <v>81</v>
      </c>
      <c r="K7159">
        <v>-2.826135234503147E-3</v>
      </c>
      <c r="L7159">
        <v>-0.28260000000000002</v>
      </c>
      <c r="M7159" t="s">
        <v>82</v>
      </c>
    </row>
    <row r="7160" spans="1:13">
      <c r="A7160" t="s">
        <v>123</v>
      </c>
      <c r="B7160" t="s">
        <v>124</v>
      </c>
      <c r="C7160" t="str">
        <f>TEXT(D7160, "mmm")</f>
        <v>Jun</v>
      </c>
      <c r="D7160" s="1">
        <v>45449</v>
      </c>
      <c r="E7160" t="s">
        <v>102</v>
      </c>
      <c r="F7160" t="s">
        <v>101</v>
      </c>
      <c r="G7160">
        <v>9598</v>
      </c>
      <c r="H7160">
        <v>13.8</v>
      </c>
      <c r="I7160">
        <v>132452.4</v>
      </c>
      <c r="J7160" t="s">
        <v>81</v>
      </c>
      <c r="K7160">
        <v>7.2748546421586013E-4</v>
      </c>
      <c r="L7160">
        <v>7.2700000000000001E-2</v>
      </c>
      <c r="M7160" t="s">
        <v>82</v>
      </c>
    </row>
    <row r="7161" spans="1:13">
      <c r="A7161" t="s">
        <v>123</v>
      </c>
      <c r="B7161" t="s">
        <v>124</v>
      </c>
      <c r="C7161" t="str">
        <f>TEXT(D7161, "mmm")</f>
        <v>Jun</v>
      </c>
      <c r="D7161" s="1">
        <v>45449</v>
      </c>
      <c r="E7161" t="s">
        <v>100</v>
      </c>
      <c r="F7161" t="s">
        <v>101</v>
      </c>
      <c r="G7161">
        <v>9598</v>
      </c>
      <c r="H7161">
        <v>13.8</v>
      </c>
      <c r="I7161">
        <v>132452.4</v>
      </c>
      <c r="J7161" t="s">
        <v>81</v>
      </c>
      <c r="K7161">
        <v>7.2748546421586013E-4</v>
      </c>
      <c r="L7161">
        <v>7.2700000000000001E-2</v>
      </c>
      <c r="M7161" t="s">
        <v>82</v>
      </c>
    </row>
    <row r="7162" spans="1:13">
      <c r="A7162" t="s">
        <v>3595</v>
      </c>
      <c r="B7162" t="s">
        <v>3596</v>
      </c>
      <c r="C7162" t="str">
        <f>TEXT(D7162, "mmm")</f>
        <v>Jun</v>
      </c>
      <c r="D7162" s="1">
        <v>45449</v>
      </c>
      <c r="E7162" t="s">
        <v>3597</v>
      </c>
      <c r="F7162" t="s">
        <v>80</v>
      </c>
      <c r="G7162">
        <v>31115</v>
      </c>
      <c r="H7162">
        <v>1.83</v>
      </c>
      <c r="I7162">
        <v>56940.45</v>
      </c>
      <c r="J7162" t="s">
        <v>86</v>
      </c>
      <c r="K7162">
        <v>-0.191374671387226</v>
      </c>
      <c r="L7162">
        <v>-19.137499999999999</v>
      </c>
      <c r="M7162" t="s">
        <v>82</v>
      </c>
    </row>
    <row r="7163" spans="1:13">
      <c r="A7163" t="s">
        <v>2042</v>
      </c>
      <c r="B7163" t="s">
        <v>2043</v>
      </c>
      <c r="C7163" t="str">
        <f>TEXT(D7163, "mmm")</f>
        <v>Jun</v>
      </c>
      <c r="D7163" s="1">
        <v>45449</v>
      </c>
      <c r="E7163" t="s">
        <v>2044</v>
      </c>
      <c r="F7163" t="s">
        <v>80</v>
      </c>
      <c r="G7163">
        <v>586</v>
      </c>
      <c r="H7163">
        <v>59.55</v>
      </c>
      <c r="I7163">
        <v>34896.300000000003</v>
      </c>
      <c r="J7163" t="s">
        <v>81</v>
      </c>
      <c r="K7163">
        <v>-1.9916295007681769E-2</v>
      </c>
      <c r="L7163">
        <v>-1.9916</v>
      </c>
      <c r="M7163" t="s">
        <v>82</v>
      </c>
    </row>
    <row r="7164" spans="1:13">
      <c r="A7164" t="s">
        <v>871</v>
      </c>
      <c r="B7164" t="s">
        <v>872</v>
      </c>
      <c r="C7164" t="str">
        <f>TEXT(D7164, "mmm")</f>
        <v>Jun</v>
      </c>
      <c r="D7164" s="1">
        <v>45449</v>
      </c>
      <c r="E7164" t="s">
        <v>2126</v>
      </c>
      <c r="F7164" t="s">
        <v>80</v>
      </c>
      <c r="G7164">
        <v>4543</v>
      </c>
      <c r="H7164">
        <v>7.25</v>
      </c>
      <c r="I7164">
        <v>32936.75</v>
      </c>
      <c r="J7164" t="s">
        <v>81</v>
      </c>
      <c r="K7164">
        <v>2.7740373177886908E-3</v>
      </c>
      <c r="L7164">
        <v>0.27739999999999998</v>
      </c>
      <c r="M7164" t="s">
        <v>82</v>
      </c>
    </row>
    <row r="7165" spans="1:13">
      <c r="A7165" t="s">
        <v>4283</v>
      </c>
      <c r="B7165" t="s">
        <v>4284</v>
      </c>
      <c r="C7165" t="str">
        <f>TEXT(D7165, "mmm")</f>
        <v>Jun</v>
      </c>
      <c r="D7165" s="1">
        <v>45449</v>
      </c>
      <c r="E7165" t="s">
        <v>4285</v>
      </c>
      <c r="F7165" t="s">
        <v>80</v>
      </c>
      <c r="G7165">
        <v>10000</v>
      </c>
      <c r="H7165">
        <v>1.47</v>
      </c>
      <c r="I7165">
        <v>14700</v>
      </c>
      <c r="J7165" t="s">
        <v>86</v>
      </c>
      <c r="K7165">
        <v>-0.12751681611031129</v>
      </c>
      <c r="L7165">
        <v>-12.7517</v>
      </c>
      <c r="M7165" t="s">
        <v>82</v>
      </c>
    </row>
    <row r="7166" spans="1:13">
      <c r="A7166" t="s">
        <v>4328</v>
      </c>
      <c r="B7166" t="s">
        <v>4329</v>
      </c>
      <c r="C7166" t="str">
        <f>TEXT(D7166, "mmm")</f>
        <v>Jun</v>
      </c>
      <c r="D7166" s="1">
        <v>45449</v>
      </c>
      <c r="E7166" t="s">
        <v>4330</v>
      </c>
      <c r="F7166" t="s">
        <v>128</v>
      </c>
      <c r="G7166">
        <v>20000</v>
      </c>
      <c r="H7166">
        <v>3.07</v>
      </c>
      <c r="I7166">
        <v>61400</v>
      </c>
      <c r="J7166" t="s">
        <v>86</v>
      </c>
      <c r="K7166">
        <v>-5.3691303626378528E-2</v>
      </c>
      <c r="L7166">
        <v>-5.3691000000000004</v>
      </c>
      <c r="M7166" t="s">
        <v>82</v>
      </c>
    </row>
    <row r="7167" spans="1:13">
      <c r="A7167" t="s">
        <v>2333</v>
      </c>
      <c r="B7167" t="s">
        <v>2334</v>
      </c>
      <c r="C7167" t="str">
        <f>TEXT(D7167, "mmm")</f>
        <v>Jun</v>
      </c>
      <c r="D7167" s="1">
        <v>45449</v>
      </c>
      <c r="E7167" t="s">
        <v>4331</v>
      </c>
      <c r="F7167" t="s">
        <v>80</v>
      </c>
      <c r="G7167">
        <v>3000</v>
      </c>
      <c r="H7167">
        <v>6.29</v>
      </c>
      <c r="I7167">
        <v>18870</v>
      </c>
      <c r="J7167" t="s">
        <v>81</v>
      </c>
      <c r="K7167">
        <v>-5.0713226510062048E-2</v>
      </c>
      <c r="L7167">
        <v>-5.0712999999999999</v>
      </c>
      <c r="M7167" t="s">
        <v>82</v>
      </c>
    </row>
    <row r="7168" spans="1:13">
      <c r="A7168" t="s">
        <v>4332</v>
      </c>
      <c r="B7168" t="s">
        <v>4333</v>
      </c>
      <c r="C7168" t="str">
        <f>TEXT(D7168, "mmm")</f>
        <v>Jun</v>
      </c>
      <c r="D7168" s="1">
        <v>45450</v>
      </c>
      <c r="E7168" t="s">
        <v>4334</v>
      </c>
      <c r="F7168" t="s">
        <v>101</v>
      </c>
      <c r="G7168">
        <v>144829</v>
      </c>
      <c r="H7168">
        <v>5</v>
      </c>
      <c r="I7168">
        <v>724145</v>
      </c>
      <c r="J7168" t="s">
        <v>81</v>
      </c>
      <c r="K7168">
        <v>-6.3573943553788537E-2</v>
      </c>
      <c r="L7168">
        <v>-6.3574000000000002</v>
      </c>
      <c r="M7168" t="s">
        <v>82</v>
      </c>
    </row>
    <row r="7169" spans="1:13">
      <c r="A7169" t="s">
        <v>4332</v>
      </c>
      <c r="B7169" t="s">
        <v>4333</v>
      </c>
      <c r="C7169" t="str">
        <f>TEXT(D7169, "mmm")</f>
        <v>Jun</v>
      </c>
      <c r="D7169" s="1">
        <v>45450</v>
      </c>
      <c r="E7169" t="s">
        <v>4335</v>
      </c>
      <c r="F7169" t="s">
        <v>101</v>
      </c>
      <c r="G7169">
        <v>144830</v>
      </c>
      <c r="H7169">
        <v>5</v>
      </c>
      <c r="I7169">
        <v>724150</v>
      </c>
      <c r="J7169" t="s">
        <v>81</v>
      </c>
      <c r="K7169">
        <v>-6.3573943553788537E-2</v>
      </c>
      <c r="L7169">
        <v>-6.3574000000000002</v>
      </c>
      <c r="M7169" t="s">
        <v>82</v>
      </c>
    </row>
    <row r="7170" spans="1:13">
      <c r="A7170" t="s">
        <v>4250</v>
      </c>
      <c r="B7170" t="s">
        <v>4251</v>
      </c>
      <c r="C7170" t="str">
        <f>TEXT(D7170, "mmm")</f>
        <v>Jun</v>
      </c>
      <c r="D7170" s="1">
        <v>45450</v>
      </c>
      <c r="E7170" t="s">
        <v>4252</v>
      </c>
      <c r="F7170" t="s">
        <v>80</v>
      </c>
      <c r="G7170">
        <v>754</v>
      </c>
      <c r="H7170">
        <v>88.04</v>
      </c>
      <c r="I7170">
        <v>66382.16</v>
      </c>
      <c r="J7170" t="s">
        <v>81</v>
      </c>
      <c r="K7170">
        <v>2.3416557826444029E-2</v>
      </c>
      <c r="L7170">
        <v>2.3416999999999999</v>
      </c>
      <c r="M7170" t="s">
        <v>82</v>
      </c>
    </row>
    <row r="7171" spans="1:13">
      <c r="A7171" t="s">
        <v>4250</v>
      </c>
      <c r="B7171" t="s">
        <v>4251</v>
      </c>
      <c r="C7171" t="str">
        <f>TEXT(D7171, "mmm")</f>
        <v>Jun</v>
      </c>
      <c r="D7171" s="1">
        <v>45450</v>
      </c>
      <c r="E7171" t="s">
        <v>4252</v>
      </c>
      <c r="F7171" t="s">
        <v>80</v>
      </c>
      <c r="G7171">
        <v>746</v>
      </c>
      <c r="H7171">
        <v>87.01</v>
      </c>
      <c r="I7171">
        <v>64909.460000000006</v>
      </c>
      <c r="J7171" t="s">
        <v>81</v>
      </c>
      <c r="K7171">
        <v>2.3416557826444029E-2</v>
      </c>
      <c r="L7171">
        <v>2.3416999999999999</v>
      </c>
      <c r="M7171" t="s">
        <v>82</v>
      </c>
    </row>
    <row r="7172" spans="1:13">
      <c r="A7172" t="s">
        <v>4290</v>
      </c>
      <c r="B7172" t="s">
        <v>4291</v>
      </c>
      <c r="C7172" t="str">
        <f>TEXT(D7172, "mmm")</f>
        <v>Jun</v>
      </c>
      <c r="D7172" s="1">
        <v>45450</v>
      </c>
      <c r="E7172" t="s">
        <v>4292</v>
      </c>
      <c r="F7172" t="s">
        <v>251</v>
      </c>
      <c r="G7172">
        <v>71175</v>
      </c>
      <c r="H7172">
        <v>0.55000000000000004</v>
      </c>
      <c r="I7172">
        <v>39146.25</v>
      </c>
      <c r="J7172" t="s">
        <v>86</v>
      </c>
      <c r="K7172">
        <v>9.6834262943820359E-2</v>
      </c>
      <c r="L7172">
        <v>9.6834000000000007</v>
      </c>
      <c r="M7172" t="s">
        <v>82</v>
      </c>
    </row>
    <row r="7173" spans="1:13">
      <c r="A7173" t="s">
        <v>3595</v>
      </c>
      <c r="B7173" t="s">
        <v>3596</v>
      </c>
      <c r="C7173" t="str">
        <f>TEXT(D7173, "mmm")</f>
        <v>Jun</v>
      </c>
      <c r="D7173" s="1">
        <v>45450</v>
      </c>
      <c r="E7173" t="s">
        <v>3597</v>
      </c>
      <c r="F7173" t="s">
        <v>80</v>
      </c>
      <c r="G7173">
        <v>15832</v>
      </c>
      <c r="H7173">
        <v>1.89</v>
      </c>
      <c r="I7173">
        <v>29922.48</v>
      </c>
      <c r="J7173" t="s">
        <v>81</v>
      </c>
      <c r="K7173">
        <v>-0.1916010577524899</v>
      </c>
      <c r="L7173">
        <v>-19.1601</v>
      </c>
      <c r="M7173" t="s">
        <v>82</v>
      </c>
    </row>
    <row r="7174" spans="1:13">
      <c r="A7174" t="s">
        <v>3774</v>
      </c>
      <c r="B7174" t="s">
        <v>3775</v>
      </c>
      <c r="C7174" t="str">
        <f>TEXT(D7174, "mmm")</f>
        <v>Jun</v>
      </c>
      <c r="D7174" s="1">
        <v>45450</v>
      </c>
      <c r="E7174" t="s">
        <v>3776</v>
      </c>
      <c r="F7174" t="s">
        <v>251</v>
      </c>
      <c r="G7174">
        <v>64054</v>
      </c>
      <c r="H7174">
        <v>1.1200000000000001</v>
      </c>
      <c r="I7174">
        <v>71740.48000000001</v>
      </c>
      <c r="J7174" t="s">
        <v>86</v>
      </c>
      <c r="K7174">
        <v>3.4482829494228977E-2</v>
      </c>
      <c r="L7174">
        <v>3.4483000000000001</v>
      </c>
      <c r="M7174" t="s">
        <v>82</v>
      </c>
    </row>
    <row r="7175" spans="1:13">
      <c r="A7175" t="s">
        <v>4336</v>
      </c>
      <c r="B7175" t="s">
        <v>4337</v>
      </c>
      <c r="C7175" t="str">
        <f>TEXT(D7175, "mmm")</f>
        <v>Jun</v>
      </c>
      <c r="D7175" s="1">
        <v>45450</v>
      </c>
      <c r="E7175" t="s">
        <v>4338</v>
      </c>
      <c r="F7175" t="s">
        <v>80</v>
      </c>
      <c r="G7175">
        <v>652520</v>
      </c>
      <c r="H7175">
        <v>42.28</v>
      </c>
      <c r="I7175">
        <v>27588545.600000001</v>
      </c>
      <c r="J7175" t="s">
        <v>86</v>
      </c>
      <c r="K7175">
        <v>0.1029791057859462</v>
      </c>
      <c r="L7175">
        <v>10.2979</v>
      </c>
      <c r="M7175" t="s">
        <v>82</v>
      </c>
    </row>
    <row r="7176" spans="1:13">
      <c r="A7176" t="s">
        <v>4336</v>
      </c>
      <c r="B7176" t="s">
        <v>4337</v>
      </c>
      <c r="C7176" t="str">
        <f>TEXT(D7176, "mmm")</f>
        <v>Jun</v>
      </c>
      <c r="D7176" s="1">
        <v>45450</v>
      </c>
      <c r="E7176" t="s">
        <v>4338</v>
      </c>
      <c r="F7176" t="s">
        <v>80</v>
      </c>
      <c r="G7176">
        <v>207104</v>
      </c>
      <c r="H7176">
        <v>42.28</v>
      </c>
      <c r="I7176">
        <v>8756357.120000001</v>
      </c>
      <c r="J7176" t="s">
        <v>86</v>
      </c>
      <c r="K7176">
        <v>0.1029791057859462</v>
      </c>
      <c r="L7176">
        <v>10.2979</v>
      </c>
      <c r="M7176" t="s">
        <v>82</v>
      </c>
    </row>
    <row r="7177" spans="1:13">
      <c r="A7177" t="s">
        <v>4336</v>
      </c>
      <c r="B7177" t="s">
        <v>4337</v>
      </c>
      <c r="C7177" t="str">
        <f>TEXT(D7177, "mmm")</f>
        <v>Jun</v>
      </c>
      <c r="D7177" s="1">
        <v>45450</v>
      </c>
      <c r="E7177" t="s">
        <v>4338</v>
      </c>
      <c r="F7177" t="s">
        <v>80</v>
      </c>
      <c r="G7177">
        <v>46162</v>
      </c>
      <c r="H7177">
        <v>42.28</v>
      </c>
      <c r="I7177">
        <v>1951729.36</v>
      </c>
      <c r="J7177" t="s">
        <v>81</v>
      </c>
      <c r="K7177">
        <v>0.1029791057859462</v>
      </c>
      <c r="L7177">
        <v>10.2979</v>
      </c>
      <c r="M7177" t="s">
        <v>82</v>
      </c>
    </row>
    <row r="7178" spans="1:13">
      <c r="A7178" t="s">
        <v>4336</v>
      </c>
      <c r="B7178" t="s">
        <v>4337</v>
      </c>
      <c r="C7178" t="str">
        <f>TEXT(D7178, "mmm")</f>
        <v>Jun</v>
      </c>
      <c r="D7178" s="1">
        <v>45450</v>
      </c>
      <c r="E7178" t="s">
        <v>4338</v>
      </c>
      <c r="F7178" t="s">
        <v>80</v>
      </c>
      <c r="G7178">
        <v>48988</v>
      </c>
      <c r="H7178">
        <v>42.28</v>
      </c>
      <c r="I7178">
        <v>2071212.64</v>
      </c>
      <c r="J7178" t="s">
        <v>81</v>
      </c>
      <c r="K7178">
        <v>0.1029791057859462</v>
      </c>
      <c r="L7178">
        <v>10.2979</v>
      </c>
      <c r="M7178" t="s">
        <v>82</v>
      </c>
    </row>
    <row r="7179" spans="1:13">
      <c r="A7179" t="s">
        <v>4336</v>
      </c>
      <c r="B7179" t="s">
        <v>4337</v>
      </c>
      <c r="C7179" t="str">
        <f>TEXT(D7179, "mmm")</f>
        <v>Jun</v>
      </c>
      <c r="D7179" s="1">
        <v>45450</v>
      </c>
      <c r="E7179" t="s">
        <v>4338</v>
      </c>
      <c r="F7179" t="s">
        <v>80</v>
      </c>
      <c r="G7179">
        <v>45226</v>
      </c>
      <c r="H7179">
        <v>42.28</v>
      </c>
      <c r="I7179">
        <v>1912155.28</v>
      </c>
      <c r="J7179" t="s">
        <v>81</v>
      </c>
      <c r="K7179">
        <v>0.1029791057859462</v>
      </c>
      <c r="L7179">
        <v>10.2979</v>
      </c>
      <c r="M7179" t="s">
        <v>82</v>
      </c>
    </row>
    <row r="7180" spans="1:13">
      <c r="A7180" t="s">
        <v>4339</v>
      </c>
      <c r="B7180" t="s">
        <v>4340</v>
      </c>
      <c r="C7180" t="str">
        <f>TEXT(D7180, "mmm")</f>
        <v>Jun</v>
      </c>
      <c r="D7180" s="1">
        <v>45450</v>
      </c>
      <c r="E7180" t="s">
        <v>4341</v>
      </c>
      <c r="F7180" t="s">
        <v>128</v>
      </c>
      <c r="G7180">
        <v>62267</v>
      </c>
      <c r="H7180">
        <v>16.059999999999999</v>
      </c>
      <c r="I7180">
        <v>1000008.02</v>
      </c>
      <c r="J7180" t="s">
        <v>86</v>
      </c>
      <c r="K7180">
        <v>-1.6220787112770311E-2</v>
      </c>
      <c r="L7180">
        <v>-1.6221000000000001</v>
      </c>
      <c r="M7180" t="s">
        <v>82</v>
      </c>
    </row>
    <row r="7181" spans="1:13">
      <c r="A7181" t="s">
        <v>3227</v>
      </c>
      <c r="B7181" t="s">
        <v>3228</v>
      </c>
      <c r="C7181" t="str">
        <f>TEXT(D7181, "mmm")</f>
        <v>Jun</v>
      </c>
      <c r="D7181" s="1">
        <v>45450</v>
      </c>
      <c r="E7181" t="s">
        <v>4342</v>
      </c>
      <c r="F7181" t="s">
        <v>80</v>
      </c>
      <c r="G7181">
        <v>1583</v>
      </c>
      <c r="H7181">
        <v>31.58</v>
      </c>
      <c r="I7181">
        <v>49991.14</v>
      </c>
      <c r="J7181" t="s">
        <v>86</v>
      </c>
      <c r="K7181">
        <v>1.5459161882322549E-2</v>
      </c>
      <c r="L7181">
        <v>1.5459000000000001</v>
      </c>
      <c r="M7181" t="s">
        <v>82</v>
      </c>
    </row>
    <row r="7182" spans="1:13">
      <c r="A7182" t="s">
        <v>721</v>
      </c>
      <c r="B7182" t="s">
        <v>722</v>
      </c>
      <c r="C7182" t="str">
        <f>TEXT(D7182, "mmm")</f>
        <v>Jun</v>
      </c>
      <c r="D7182" s="1">
        <v>45450</v>
      </c>
      <c r="E7182" t="s">
        <v>724</v>
      </c>
      <c r="F7182" t="s">
        <v>101</v>
      </c>
      <c r="G7182">
        <v>1386844</v>
      </c>
      <c r="H7182">
        <v>59.67</v>
      </c>
      <c r="I7182">
        <v>82752981.480000004</v>
      </c>
      <c r="J7182" t="s">
        <v>81</v>
      </c>
      <c r="K7182">
        <v>6.733048463831115E-2</v>
      </c>
      <c r="L7182">
        <v>6.7329999999999997</v>
      </c>
      <c r="M7182" t="s">
        <v>82</v>
      </c>
    </row>
    <row r="7183" spans="1:13">
      <c r="A7183" t="s">
        <v>721</v>
      </c>
      <c r="B7183" t="s">
        <v>722</v>
      </c>
      <c r="C7183" t="str">
        <f>TEXT(D7183, "mmm")</f>
        <v>Jun</v>
      </c>
      <c r="D7183" s="1">
        <v>45450</v>
      </c>
      <c r="E7183" t="s">
        <v>723</v>
      </c>
      <c r="F7183" t="s">
        <v>101</v>
      </c>
      <c r="G7183">
        <v>1386844</v>
      </c>
      <c r="H7183">
        <v>59.67</v>
      </c>
      <c r="I7183">
        <v>82752981.480000004</v>
      </c>
      <c r="J7183" t="s">
        <v>81</v>
      </c>
      <c r="K7183">
        <v>6.733048463831115E-2</v>
      </c>
      <c r="L7183">
        <v>6.7329999999999997</v>
      </c>
      <c r="M7183" t="s">
        <v>82</v>
      </c>
    </row>
    <row r="7184" spans="1:13">
      <c r="A7184" t="s">
        <v>1742</v>
      </c>
      <c r="B7184" t="s">
        <v>1743</v>
      </c>
      <c r="C7184" t="str">
        <f>TEXT(D7184, "mmm")</f>
        <v>Jun</v>
      </c>
      <c r="D7184" s="1">
        <v>45450</v>
      </c>
      <c r="E7184" t="s">
        <v>111</v>
      </c>
      <c r="F7184" t="s">
        <v>101</v>
      </c>
      <c r="G7184">
        <v>35500</v>
      </c>
      <c r="H7184">
        <v>22.58</v>
      </c>
      <c r="I7184">
        <v>801589.99999999988</v>
      </c>
      <c r="J7184" t="s">
        <v>86</v>
      </c>
      <c r="K7184">
        <v>-6.8996078336096889E-2</v>
      </c>
      <c r="L7184">
        <v>-6.8996000000000004</v>
      </c>
      <c r="M7184" t="s">
        <v>82</v>
      </c>
    </row>
    <row r="7185" spans="1:13">
      <c r="A7185" t="s">
        <v>1742</v>
      </c>
      <c r="B7185" t="s">
        <v>1743</v>
      </c>
      <c r="C7185" t="str">
        <f>TEXT(D7185, "mmm")</f>
        <v>Jun</v>
      </c>
      <c r="D7185" s="1">
        <v>45450</v>
      </c>
      <c r="E7185" t="s">
        <v>109</v>
      </c>
      <c r="F7185" t="s">
        <v>101</v>
      </c>
      <c r="G7185">
        <v>11000</v>
      </c>
      <c r="H7185">
        <v>22.6</v>
      </c>
      <c r="I7185">
        <v>248600</v>
      </c>
      <c r="J7185" t="s">
        <v>81</v>
      </c>
      <c r="K7185">
        <v>-6.8996078336096889E-2</v>
      </c>
      <c r="L7185">
        <v>-6.8996000000000004</v>
      </c>
      <c r="M7185" t="s">
        <v>82</v>
      </c>
    </row>
    <row r="7186" spans="1:13">
      <c r="A7186" t="s">
        <v>1742</v>
      </c>
      <c r="B7186" t="s">
        <v>1743</v>
      </c>
      <c r="C7186" t="str">
        <f>TEXT(D7186, "mmm")</f>
        <v>Jun</v>
      </c>
      <c r="D7186" s="1">
        <v>45450</v>
      </c>
      <c r="E7186" t="s">
        <v>110</v>
      </c>
      <c r="F7186" t="s">
        <v>101</v>
      </c>
      <c r="G7186">
        <v>11000</v>
      </c>
      <c r="H7186">
        <v>22.6</v>
      </c>
      <c r="I7186">
        <v>248600</v>
      </c>
      <c r="J7186" t="s">
        <v>81</v>
      </c>
      <c r="K7186">
        <v>-6.8996078336096889E-2</v>
      </c>
      <c r="L7186">
        <v>-6.8996000000000004</v>
      </c>
      <c r="M7186" t="s">
        <v>82</v>
      </c>
    </row>
    <row r="7187" spans="1:13">
      <c r="A7187" t="s">
        <v>1742</v>
      </c>
      <c r="B7187" t="s">
        <v>1743</v>
      </c>
      <c r="C7187" t="str">
        <f>TEXT(D7187, "mmm")</f>
        <v>Jun</v>
      </c>
      <c r="D7187" s="1">
        <v>45450</v>
      </c>
      <c r="E7187" t="s">
        <v>111</v>
      </c>
      <c r="F7187" t="s">
        <v>101</v>
      </c>
      <c r="G7187">
        <v>11000</v>
      </c>
      <c r="H7187">
        <v>22.6</v>
      </c>
      <c r="I7187">
        <v>248600</v>
      </c>
      <c r="J7187" t="s">
        <v>81</v>
      </c>
      <c r="K7187">
        <v>-6.8996078336096889E-2</v>
      </c>
      <c r="L7187">
        <v>-6.8996000000000004</v>
      </c>
      <c r="M7187" t="s">
        <v>82</v>
      </c>
    </row>
    <row r="7188" spans="1:13">
      <c r="A7188" t="s">
        <v>1742</v>
      </c>
      <c r="B7188" t="s">
        <v>1743</v>
      </c>
      <c r="C7188" t="str">
        <f>TEXT(D7188, "mmm")</f>
        <v>Jun</v>
      </c>
      <c r="D7188" s="1">
        <v>45450</v>
      </c>
      <c r="E7188" t="s">
        <v>109</v>
      </c>
      <c r="F7188" t="s">
        <v>101</v>
      </c>
      <c r="G7188">
        <v>35500</v>
      </c>
      <c r="H7188">
        <v>22.58</v>
      </c>
      <c r="I7188">
        <v>801589.99999999988</v>
      </c>
      <c r="J7188" t="s">
        <v>86</v>
      </c>
      <c r="K7188">
        <v>-6.8996078336096889E-2</v>
      </c>
      <c r="L7188">
        <v>-6.8996000000000004</v>
      </c>
      <c r="M7188" t="s">
        <v>82</v>
      </c>
    </row>
    <row r="7189" spans="1:13">
      <c r="A7189" t="s">
        <v>1742</v>
      </c>
      <c r="B7189" t="s">
        <v>1743</v>
      </c>
      <c r="C7189" t="str">
        <f>TEXT(D7189, "mmm")</f>
        <v>Jun</v>
      </c>
      <c r="D7189" s="1">
        <v>45450</v>
      </c>
      <c r="E7189" t="s">
        <v>110</v>
      </c>
      <c r="F7189" t="s">
        <v>101</v>
      </c>
      <c r="G7189">
        <v>35500</v>
      </c>
      <c r="H7189">
        <v>22.58</v>
      </c>
      <c r="I7189">
        <v>801589.99999999988</v>
      </c>
      <c r="J7189" t="s">
        <v>86</v>
      </c>
      <c r="K7189">
        <v>-6.8996078336096889E-2</v>
      </c>
      <c r="L7189">
        <v>-6.8996000000000004</v>
      </c>
      <c r="M7189" t="s">
        <v>82</v>
      </c>
    </row>
    <row r="7190" spans="1:13">
      <c r="A7190" t="s">
        <v>129</v>
      </c>
      <c r="B7190" t="s">
        <v>130</v>
      </c>
      <c r="C7190" t="str">
        <f>TEXT(D7190, "mmm")</f>
        <v>Jun</v>
      </c>
      <c r="D7190" s="1">
        <v>45450</v>
      </c>
      <c r="E7190" t="s">
        <v>109</v>
      </c>
      <c r="F7190" t="s">
        <v>101</v>
      </c>
      <c r="G7190">
        <v>30500</v>
      </c>
      <c r="H7190">
        <v>6.66</v>
      </c>
      <c r="I7190">
        <v>203130</v>
      </c>
      <c r="J7190" t="s">
        <v>81</v>
      </c>
      <c r="K7190">
        <v>4.6546539021318223E-2</v>
      </c>
      <c r="L7190">
        <v>4.6547000000000001</v>
      </c>
      <c r="M7190" t="s">
        <v>82</v>
      </c>
    </row>
    <row r="7191" spans="1:13">
      <c r="A7191" t="s">
        <v>129</v>
      </c>
      <c r="B7191" t="s">
        <v>130</v>
      </c>
      <c r="C7191" t="str">
        <f>TEXT(D7191, "mmm")</f>
        <v>Jun</v>
      </c>
      <c r="D7191" s="1">
        <v>45450</v>
      </c>
      <c r="E7191" t="s">
        <v>111</v>
      </c>
      <c r="F7191" t="s">
        <v>101</v>
      </c>
      <c r="G7191">
        <v>30500</v>
      </c>
      <c r="H7191">
        <v>6.66</v>
      </c>
      <c r="I7191">
        <v>203130</v>
      </c>
      <c r="J7191" t="s">
        <v>81</v>
      </c>
      <c r="K7191">
        <v>4.6546539021318223E-2</v>
      </c>
      <c r="L7191">
        <v>4.6547000000000001</v>
      </c>
      <c r="M7191" t="s">
        <v>82</v>
      </c>
    </row>
    <row r="7192" spans="1:13">
      <c r="A7192" t="s">
        <v>129</v>
      </c>
      <c r="B7192" t="s">
        <v>130</v>
      </c>
      <c r="C7192" t="str">
        <f>TEXT(D7192, "mmm")</f>
        <v>Jun</v>
      </c>
      <c r="D7192" s="1">
        <v>45450</v>
      </c>
      <c r="E7192" t="s">
        <v>110</v>
      </c>
      <c r="F7192" t="s">
        <v>101</v>
      </c>
      <c r="G7192">
        <v>30500</v>
      </c>
      <c r="H7192">
        <v>6.66</v>
      </c>
      <c r="I7192">
        <v>203130</v>
      </c>
      <c r="J7192" t="s">
        <v>81</v>
      </c>
      <c r="K7192">
        <v>4.6546539021318223E-2</v>
      </c>
      <c r="L7192">
        <v>4.6547000000000001</v>
      </c>
      <c r="M7192" t="s">
        <v>82</v>
      </c>
    </row>
    <row r="7193" spans="1:13">
      <c r="A7193" t="s">
        <v>2421</v>
      </c>
      <c r="B7193" t="s">
        <v>2422</v>
      </c>
      <c r="C7193" t="str">
        <f>TEXT(D7193, "mmm")</f>
        <v>Jun</v>
      </c>
      <c r="D7193" s="1">
        <v>45450</v>
      </c>
      <c r="E7193" t="s">
        <v>2433</v>
      </c>
      <c r="F7193" t="s">
        <v>118</v>
      </c>
      <c r="G7193">
        <v>25000</v>
      </c>
      <c r="H7193">
        <v>2.41</v>
      </c>
      <c r="I7193">
        <v>60250</v>
      </c>
      <c r="J7193" t="s">
        <v>86</v>
      </c>
      <c r="K7193">
        <v>-1.9607824804414919E-2</v>
      </c>
      <c r="L7193">
        <v>-1.9608000000000001</v>
      </c>
      <c r="M7193" t="s">
        <v>82</v>
      </c>
    </row>
    <row r="7194" spans="1:13">
      <c r="A7194" t="s">
        <v>3216</v>
      </c>
      <c r="B7194" t="s">
        <v>3217</v>
      </c>
      <c r="C7194" t="str">
        <f>TEXT(D7194, "mmm")</f>
        <v>Jun</v>
      </c>
      <c r="D7194" s="1">
        <v>45450</v>
      </c>
      <c r="E7194" t="s">
        <v>4343</v>
      </c>
      <c r="F7194" t="s">
        <v>118</v>
      </c>
      <c r="G7194">
        <v>13400</v>
      </c>
      <c r="H7194">
        <v>17.25</v>
      </c>
      <c r="I7194">
        <v>231150</v>
      </c>
      <c r="J7194" t="s">
        <v>86</v>
      </c>
      <c r="K7194">
        <v>1.10722148213398E-2</v>
      </c>
      <c r="L7194">
        <v>1.1072</v>
      </c>
      <c r="M7194" t="s">
        <v>82</v>
      </c>
    </row>
    <row r="7195" spans="1:13">
      <c r="A7195" t="s">
        <v>2271</v>
      </c>
      <c r="B7195" t="s">
        <v>2272</v>
      </c>
      <c r="C7195" t="str">
        <f>TEXT(D7195, "mmm")</f>
        <v>Jun</v>
      </c>
      <c r="D7195" s="1">
        <v>45450</v>
      </c>
      <c r="E7195" t="s">
        <v>2277</v>
      </c>
      <c r="F7195" t="s">
        <v>101</v>
      </c>
      <c r="G7195">
        <v>7921</v>
      </c>
      <c r="H7195">
        <v>20.48</v>
      </c>
      <c r="I7195">
        <v>162222.07999999999</v>
      </c>
      <c r="J7195" t="s">
        <v>81</v>
      </c>
      <c r="K7195">
        <v>-2.8100772328362611E-2</v>
      </c>
      <c r="L7195">
        <v>-2.8100999999999998</v>
      </c>
      <c r="M7195" t="s">
        <v>82</v>
      </c>
    </row>
    <row r="7196" spans="1:13">
      <c r="A7196" t="s">
        <v>2271</v>
      </c>
      <c r="B7196" t="s">
        <v>2272</v>
      </c>
      <c r="C7196" t="str">
        <f>TEXT(D7196, "mmm")</f>
        <v>Jun</v>
      </c>
      <c r="D7196" s="1">
        <v>45450</v>
      </c>
      <c r="E7196" t="s">
        <v>2276</v>
      </c>
      <c r="F7196" t="s">
        <v>101</v>
      </c>
      <c r="G7196">
        <v>7921</v>
      </c>
      <c r="H7196">
        <v>20.48</v>
      </c>
      <c r="I7196">
        <v>162222.07999999999</v>
      </c>
      <c r="J7196" t="s">
        <v>81</v>
      </c>
      <c r="K7196">
        <v>-2.8100772328362611E-2</v>
      </c>
      <c r="L7196">
        <v>-2.8100999999999998</v>
      </c>
      <c r="M7196" t="s">
        <v>82</v>
      </c>
    </row>
    <row r="7197" spans="1:13">
      <c r="A7197" t="s">
        <v>2271</v>
      </c>
      <c r="B7197" t="s">
        <v>2272</v>
      </c>
      <c r="C7197" t="str">
        <f>TEXT(D7197, "mmm")</f>
        <v>Jun</v>
      </c>
      <c r="D7197" s="1">
        <v>45450</v>
      </c>
      <c r="E7197" t="s">
        <v>2274</v>
      </c>
      <c r="F7197" t="s">
        <v>101</v>
      </c>
      <c r="G7197">
        <v>7921</v>
      </c>
      <c r="H7197">
        <v>20.48</v>
      </c>
      <c r="I7197">
        <v>162222.07999999999</v>
      </c>
      <c r="J7197" t="s">
        <v>81</v>
      </c>
      <c r="K7197">
        <v>-2.8100772328362611E-2</v>
      </c>
      <c r="L7197">
        <v>-2.8100999999999998</v>
      </c>
      <c r="M7197" t="s">
        <v>82</v>
      </c>
    </row>
    <row r="7198" spans="1:13">
      <c r="A7198" t="s">
        <v>2271</v>
      </c>
      <c r="B7198" t="s">
        <v>2272</v>
      </c>
      <c r="C7198" t="str">
        <f>TEXT(D7198, "mmm")</f>
        <v>Jun</v>
      </c>
      <c r="D7198" s="1">
        <v>45450</v>
      </c>
      <c r="E7198" t="s">
        <v>2273</v>
      </c>
      <c r="F7198" t="s">
        <v>101</v>
      </c>
      <c r="G7198">
        <v>7921</v>
      </c>
      <c r="H7198">
        <v>20.48</v>
      </c>
      <c r="I7198">
        <v>162222.07999999999</v>
      </c>
      <c r="J7198" t="s">
        <v>81</v>
      </c>
      <c r="K7198">
        <v>-2.8100772328362611E-2</v>
      </c>
      <c r="L7198">
        <v>-2.8100999999999998</v>
      </c>
      <c r="M7198" t="s">
        <v>82</v>
      </c>
    </row>
    <row r="7199" spans="1:13">
      <c r="A7199" t="s">
        <v>2271</v>
      </c>
      <c r="B7199" t="s">
        <v>2272</v>
      </c>
      <c r="C7199" t="str">
        <f>TEXT(D7199, "mmm")</f>
        <v>Jun</v>
      </c>
      <c r="D7199" s="1">
        <v>45450</v>
      </c>
      <c r="E7199" t="s">
        <v>2275</v>
      </c>
      <c r="F7199" t="s">
        <v>101</v>
      </c>
      <c r="G7199">
        <v>7921</v>
      </c>
      <c r="H7199">
        <v>20.48</v>
      </c>
      <c r="I7199">
        <v>162222.07999999999</v>
      </c>
      <c r="J7199" t="s">
        <v>81</v>
      </c>
      <c r="K7199">
        <v>-2.8100772328362611E-2</v>
      </c>
      <c r="L7199">
        <v>-2.8100999999999998</v>
      </c>
      <c r="M7199" t="s">
        <v>82</v>
      </c>
    </row>
    <row r="7200" spans="1:13">
      <c r="A7200" t="s">
        <v>4344</v>
      </c>
      <c r="B7200" t="s">
        <v>4345</v>
      </c>
      <c r="C7200" t="str">
        <f>TEXT(D7200, "mmm")</f>
        <v>Jun</v>
      </c>
      <c r="D7200" s="1">
        <v>45450</v>
      </c>
      <c r="E7200" t="s">
        <v>4346</v>
      </c>
      <c r="F7200" t="s">
        <v>80</v>
      </c>
      <c r="G7200">
        <v>4000</v>
      </c>
      <c r="H7200">
        <v>30.24</v>
      </c>
      <c r="I7200">
        <v>120960</v>
      </c>
      <c r="J7200" t="s">
        <v>86</v>
      </c>
      <c r="K7200">
        <v>-2.2251319275499611E-2</v>
      </c>
      <c r="L7200">
        <v>-2.2250999999999999</v>
      </c>
      <c r="M7200" t="s">
        <v>82</v>
      </c>
    </row>
    <row r="7201" spans="1:13">
      <c r="A7201" t="s">
        <v>3914</v>
      </c>
      <c r="B7201" t="s">
        <v>3915</v>
      </c>
      <c r="C7201" t="str">
        <f>TEXT(D7201, "mmm")</f>
        <v>Jun</v>
      </c>
      <c r="D7201" s="1">
        <v>45450</v>
      </c>
      <c r="E7201" t="s">
        <v>4347</v>
      </c>
      <c r="F7201" t="s">
        <v>118</v>
      </c>
      <c r="G7201">
        <v>24500</v>
      </c>
      <c r="H7201">
        <v>37.4</v>
      </c>
      <c r="I7201">
        <v>916300</v>
      </c>
      <c r="J7201" t="s">
        <v>81</v>
      </c>
      <c r="K7201">
        <v>3.5132546709472301E-2</v>
      </c>
      <c r="L7201">
        <v>3.5133000000000001</v>
      </c>
      <c r="M7201" t="s">
        <v>82</v>
      </c>
    </row>
    <row r="7202" spans="1:13">
      <c r="A7202" t="s">
        <v>3926</v>
      </c>
      <c r="B7202" t="s">
        <v>3927</v>
      </c>
      <c r="C7202" t="str">
        <f>TEXT(D7202, "mmm")</f>
        <v>Jun</v>
      </c>
      <c r="D7202" s="1">
        <v>45450</v>
      </c>
      <c r="E7202" t="s">
        <v>4269</v>
      </c>
      <c r="F7202" t="s">
        <v>101</v>
      </c>
      <c r="G7202">
        <v>7500</v>
      </c>
      <c r="H7202">
        <v>13.97</v>
      </c>
      <c r="I7202">
        <v>104775</v>
      </c>
      <c r="J7202" t="s">
        <v>81</v>
      </c>
      <c r="K7202">
        <v>8.6517582227250145E-3</v>
      </c>
      <c r="L7202">
        <v>0.86519999999999997</v>
      </c>
      <c r="M7202" t="s">
        <v>82</v>
      </c>
    </row>
    <row r="7203" spans="1:13">
      <c r="A7203" t="s">
        <v>3926</v>
      </c>
      <c r="B7203" t="s">
        <v>3927</v>
      </c>
      <c r="C7203" t="str">
        <f>TEXT(D7203, "mmm")</f>
        <v>Jun</v>
      </c>
      <c r="D7203" s="1">
        <v>45450</v>
      </c>
      <c r="E7203" t="s">
        <v>834</v>
      </c>
      <c r="F7203" t="s">
        <v>217</v>
      </c>
      <c r="G7203">
        <v>7500</v>
      </c>
      <c r="H7203">
        <v>13.97</v>
      </c>
      <c r="I7203">
        <v>104775</v>
      </c>
      <c r="J7203" t="s">
        <v>81</v>
      </c>
      <c r="K7203">
        <v>8.6517582227250145E-3</v>
      </c>
      <c r="L7203">
        <v>0.86519999999999997</v>
      </c>
      <c r="M7203" t="s">
        <v>82</v>
      </c>
    </row>
    <row r="7204" spans="1:13">
      <c r="A7204" t="s">
        <v>3926</v>
      </c>
      <c r="B7204" t="s">
        <v>3927</v>
      </c>
      <c r="C7204" t="str">
        <f>TEXT(D7204, "mmm")</f>
        <v>Jun</v>
      </c>
      <c r="D7204" s="1">
        <v>45450</v>
      </c>
      <c r="E7204" t="s">
        <v>835</v>
      </c>
      <c r="F7204" t="s">
        <v>101</v>
      </c>
      <c r="G7204">
        <v>7500</v>
      </c>
      <c r="H7204">
        <v>13.97</v>
      </c>
      <c r="I7204">
        <v>104775</v>
      </c>
      <c r="J7204" t="s">
        <v>81</v>
      </c>
      <c r="K7204">
        <v>8.6517582227250145E-3</v>
      </c>
      <c r="L7204">
        <v>0.86519999999999997</v>
      </c>
      <c r="M7204" t="s">
        <v>82</v>
      </c>
    </row>
    <row r="7205" spans="1:13">
      <c r="A7205" t="s">
        <v>4304</v>
      </c>
      <c r="B7205" t="s">
        <v>4305</v>
      </c>
      <c r="C7205" t="str">
        <f>TEXT(D7205, "mmm")</f>
        <v>Jun</v>
      </c>
      <c r="D7205" s="1">
        <v>45450</v>
      </c>
      <c r="E7205" t="s">
        <v>102</v>
      </c>
      <c r="F7205" t="s">
        <v>101</v>
      </c>
      <c r="G7205">
        <v>13148</v>
      </c>
      <c r="H7205">
        <v>5.48</v>
      </c>
      <c r="I7205">
        <v>72051.040000000008</v>
      </c>
      <c r="J7205" t="s">
        <v>81</v>
      </c>
      <c r="K7205">
        <v>-5.424890709192054E-3</v>
      </c>
      <c r="L7205">
        <v>-0.54249999999999998</v>
      </c>
      <c r="M7205" t="s">
        <v>82</v>
      </c>
    </row>
    <row r="7206" spans="1:13">
      <c r="A7206" t="s">
        <v>4304</v>
      </c>
      <c r="B7206" t="s">
        <v>4305</v>
      </c>
      <c r="C7206" t="str">
        <f>TEXT(D7206, "mmm")</f>
        <v>Jun</v>
      </c>
      <c r="D7206" s="1">
        <v>45450</v>
      </c>
      <c r="E7206" t="s">
        <v>100</v>
      </c>
      <c r="F7206" t="s">
        <v>101</v>
      </c>
      <c r="G7206">
        <v>13148</v>
      </c>
      <c r="H7206">
        <v>5.48</v>
      </c>
      <c r="I7206">
        <v>72051.040000000008</v>
      </c>
      <c r="J7206" t="s">
        <v>81</v>
      </c>
      <c r="K7206">
        <v>-5.424890709192054E-3</v>
      </c>
      <c r="L7206">
        <v>-0.54249999999999998</v>
      </c>
      <c r="M7206" t="s">
        <v>82</v>
      </c>
    </row>
    <row r="7207" spans="1:13">
      <c r="A7207" t="s">
        <v>4348</v>
      </c>
      <c r="B7207" t="s">
        <v>4349</v>
      </c>
      <c r="C7207" t="str">
        <f>TEXT(D7207, "mmm")</f>
        <v>Jun</v>
      </c>
      <c r="D7207" s="1">
        <v>45450</v>
      </c>
      <c r="E7207" t="s">
        <v>4350</v>
      </c>
      <c r="F7207" t="s">
        <v>80</v>
      </c>
      <c r="G7207">
        <v>3500</v>
      </c>
      <c r="H7207">
        <v>12.62</v>
      </c>
      <c r="I7207">
        <v>44170</v>
      </c>
      <c r="J7207" t="s">
        <v>81</v>
      </c>
      <c r="K7207">
        <v>-2.4033086807718762E-3</v>
      </c>
      <c r="L7207">
        <v>-0.24030000000000001</v>
      </c>
      <c r="M7207" t="s">
        <v>82</v>
      </c>
    </row>
    <row r="7208" spans="1:13">
      <c r="A7208" t="s">
        <v>4351</v>
      </c>
      <c r="B7208" t="s">
        <v>4352</v>
      </c>
      <c r="C7208" t="str">
        <f>TEXT(D7208, "mmm")</f>
        <v>Jun</v>
      </c>
      <c r="D7208" s="1">
        <v>45450</v>
      </c>
      <c r="E7208" t="s">
        <v>4353</v>
      </c>
      <c r="F7208" t="s">
        <v>118</v>
      </c>
      <c r="G7208">
        <v>200</v>
      </c>
      <c r="H7208">
        <v>67</v>
      </c>
      <c r="I7208">
        <v>13400</v>
      </c>
      <c r="J7208" t="s">
        <v>81</v>
      </c>
      <c r="K7208">
        <v>-3.5281834050910447E-2</v>
      </c>
      <c r="L7208">
        <v>-3.5282</v>
      </c>
      <c r="M7208" t="s">
        <v>82</v>
      </c>
    </row>
    <row r="7209" spans="1:13">
      <c r="A7209" t="s">
        <v>4354</v>
      </c>
      <c r="B7209" t="s">
        <v>4355</v>
      </c>
      <c r="C7209" t="str">
        <f>TEXT(D7209, "mmm")</f>
        <v>Jun</v>
      </c>
      <c r="D7209" s="1">
        <v>45450</v>
      </c>
      <c r="E7209" t="s">
        <v>4356</v>
      </c>
      <c r="F7209" t="s">
        <v>128</v>
      </c>
      <c r="G7209">
        <v>29557</v>
      </c>
      <c r="H7209">
        <v>4.87</v>
      </c>
      <c r="I7209">
        <v>143942.59</v>
      </c>
      <c r="J7209" t="s">
        <v>81</v>
      </c>
      <c r="K7209">
        <v>-0.13786009421556311</v>
      </c>
      <c r="L7209">
        <v>-13.786</v>
      </c>
      <c r="M7209" t="s">
        <v>82</v>
      </c>
    </row>
    <row r="7210" spans="1:13">
      <c r="A7210" t="s">
        <v>4357</v>
      </c>
      <c r="B7210" t="s">
        <v>4358</v>
      </c>
      <c r="C7210" t="str">
        <f>TEXT(D7210, "mmm")</f>
        <v>Jun</v>
      </c>
      <c r="D7210" s="1">
        <v>45450</v>
      </c>
      <c r="E7210" t="s">
        <v>4359</v>
      </c>
      <c r="F7210" t="s">
        <v>80</v>
      </c>
      <c r="G7210">
        <v>1397</v>
      </c>
      <c r="H7210">
        <v>10.91</v>
      </c>
      <c r="I7210">
        <v>15241.27</v>
      </c>
      <c r="J7210" t="s">
        <v>81</v>
      </c>
      <c r="K7210">
        <v>-0.1009173822286548</v>
      </c>
      <c r="L7210">
        <v>-10.091699999999999</v>
      </c>
      <c r="M7210" t="s">
        <v>82</v>
      </c>
    </row>
    <row r="7211" spans="1:13">
      <c r="A7211" t="s">
        <v>4037</v>
      </c>
      <c r="B7211" t="s">
        <v>4038</v>
      </c>
      <c r="C7211" t="str">
        <f>TEXT(D7211, "mmm")</f>
        <v>Jun</v>
      </c>
      <c r="D7211" s="1">
        <v>45450</v>
      </c>
      <c r="E7211" t="s">
        <v>4360</v>
      </c>
      <c r="F7211" t="s">
        <v>80</v>
      </c>
      <c r="G7211">
        <v>5000</v>
      </c>
      <c r="H7211">
        <v>11.49</v>
      </c>
      <c r="I7211">
        <v>57450</v>
      </c>
      <c r="J7211" t="s">
        <v>81</v>
      </c>
      <c r="K7211">
        <v>-2.4022091486043839E-2</v>
      </c>
      <c r="L7211">
        <v>-2.4022000000000001</v>
      </c>
      <c r="M7211" t="s">
        <v>82</v>
      </c>
    </row>
    <row r="7212" spans="1:13">
      <c r="A7212" t="s">
        <v>1551</v>
      </c>
      <c r="B7212" t="s">
        <v>1552</v>
      </c>
      <c r="C7212" t="str">
        <f>TEXT(D7212, "mmm")</f>
        <v>Jun</v>
      </c>
      <c r="D7212" s="1">
        <v>45450</v>
      </c>
      <c r="E7212" t="s">
        <v>1553</v>
      </c>
      <c r="F7212" t="s">
        <v>251</v>
      </c>
      <c r="G7212">
        <v>100000</v>
      </c>
      <c r="H7212">
        <v>0.67</v>
      </c>
      <c r="I7212">
        <v>67000</v>
      </c>
      <c r="J7212" t="s">
        <v>86</v>
      </c>
      <c r="K7212">
        <v>-1.419558878624172E-2</v>
      </c>
      <c r="L7212">
        <v>-1.4196</v>
      </c>
      <c r="M7212" t="s">
        <v>82</v>
      </c>
    </row>
    <row r="7213" spans="1:13">
      <c r="A7213" t="s">
        <v>1536</v>
      </c>
      <c r="B7213" t="s">
        <v>1537</v>
      </c>
      <c r="C7213" t="str">
        <f>TEXT(D7213, "mmm")</f>
        <v>Jun</v>
      </c>
      <c r="D7213" s="1">
        <v>45450</v>
      </c>
      <c r="E7213" t="s">
        <v>4361</v>
      </c>
      <c r="F7213" t="s">
        <v>217</v>
      </c>
      <c r="G7213">
        <v>2000</v>
      </c>
      <c r="H7213">
        <v>7.15</v>
      </c>
      <c r="I7213">
        <v>14300</v>
      </c>
      <c r="J7213" t="s">
        <v>81</v>
      </c>
      <c r="K7213">
        <v>-1.11420049820844E-2</v>
      </c>
      <c r="L7213">
        <v>-1.1142000000000001</v>
      </c>
      <c r="M7213" t="s">
        <v>82</v>
      </c>
    </row>
    <row r="7214" spans="1:13">
      <c r="A7214" t="s">
        <v>4233</v>
      </c>
      <c r="B7214" t="s">
        <v>4234</v>
      </c>
      <c r="C7214" t="str">
        <f>TEXT(D7214, "mmm")</f>
        <v>Jun</v>
      </c>
      <c r="D7214" s="1">
        <v>45450</v>
      </c>
      <c r="E7214" t="s">
        <v>4235</v>
      </c>
      <c r="F7214" t="s">
        <v>80</v>
      </c>
      <c r="G7214">
        <v>1075</v>
      </c>
      <c r="H7214">
        <v>10.15</v>
      </c>
      <c r="I7214">
        <v>10911.25</v>
      </c>
      <c r="J7214" t="s">
        <v>81</v>
      </c>
      <c r="K7214">
        <v>-2.7054059766905891E-2</v>
      </c>
      <c r="L7214">
        <v>-2.7054</v>
      </c>
      <c r="M7214" t="s">
        <v>82</v>
      </c>
    </row>
    <row r="7215" spans="1:13">
      <c r="A7215" t="s">
        <v>4217</v>
      </c>
      <c r="B7215" t="s">
        <v>4218</v>
      </c>
      <c r="C7215" t="str">
        <f>TEXT(D7215, "mmm")</f>
        <v>Jun</v>
      </c>
      <c r="D7215" s="1">
        <v>45450</v>
      </c>
      <c r="E7215" t="s">
        <v>4219</v>
      </c>
      <c r="F7215" t="s">
        <v>80</v>
      </c>
      <c r="G7215">
        <v>8000</v>
      </c>
      <c r="H7215">
        <v>1.8</v>
      </c>
      <c r="I7215">
        <v>14400</v>
      </c>
      <c r="J7215" t="s">
        <v>81</v>
      </c>
      <c r="K7215">
        <v>-0.14999999337726161</v>
      </c>
      <c r="L7215">
        <v>-15</v>
      </c>
      <c r="M7215" t="s">
        <v>82</v>
      </c>
    </row>
    <row r="7216" spans="1:13">
      <c r="A7216" t="s">
        <v>4286</v>
      </c>
      <c r="B7216" t="s">
        <v>4287</v>
      </c>
      <c r="C7216" t="str">
        <f>TEXT(D7216, "mmm")</f>
        <v>Jun</v>
      </c>
      <c r="D7216" s="1">
        <v>45450</v>
      </c>
      <c r="E7216" t="s">
        <v>4288</v>
      </c>
      <c r="F7216" t="s">
        <v>80</v>
      </c>
      <c r="G7216">
        <v>15000</v>
      </c>
      <c r="H7216">
        <v>1.68</v>
      </c>
      <c r="I7216">
        <v>25200</v>
      </c>
      <c r="J7216" t="s">
        <v>81</v>
      </c>
      <c r="K7216">
        <v>0.1190476511476271</v>
      </c>
      <c r="L7216">
        <v>11.9048</v>
      </c>
      <c r="M7216" t="s">
        <v>82</v>
      </c>
    </row>
    <row r="7217" spans="1:13">
      <c r="A7217" t="s">
        <v>3753</v>
      </c>
      <c r="B7217" t="s">
        <v>3754</v>
      </c>
      <c r="C7217" t="str">
        <f>TEXT(D7217, "mmm")</f>
        <v>Jun</v>
      </c>
      <c r="D7217" s="1">
        <v>45450</v>
      </c>
      <c r="E7217" t="s">
        <v>4262</v>
      </c>
      <c r="F7217" t="s">
        <v>118</v>
      </c>
      <c r="G7217">
        <v>7591</v>
      </c>
      <c r="H7217">
        <v>6.38</v>
      </c>
      <c r="I7217">
        <v>48430.58</v>
      </c>
      <c r="J7217" t="s">
        <v>86</v>
      </c>
      <c r="K7217">
        <v>-6.5624982891316352E-2</v>
      </c>
      <c r="L7217">
        <v>-6.5625</v>
      </c>
      <c r="M7217" t="s">
        <v>82</v>
      </c>
    </row>
    <row r="7218" spans="1:13">
      <c r="A7218" t="s">
        <v>4362</v>
      </c>
      <c r="B7218" t="s">
        <v>4363</v>
      </c>
      <c r="C7218" t="str">
        <f>TEXT(D7218, "mmm")</f>
        <v>Jun</v>
      </c>
      <c r="D7218" s="1">
        <v>45450</v>
      </c>
      <c r="E7218" t="s">
        <v>4364</v>
      </c>
      <c r="F7218" t="s">
        <v>80</v>
      </c>
      <c r="G7218">
        <v>18405</v>
      </c>
      <c r="H7218">
        <v>37.74</v>
      </c>
      <c r="I7218">
        <v>694604.70000000007</v>
      </c>
      <c r="J7218" t="s">
        <v>86</v>
      </c>
      <c r="K7218">
        <v>0.1054552570223459</v>
      </c>
      <c r="L7218">
        <v>10.545500000000001</v>
      </c>
      <c r="M7218" t="s">
        <v>82</v>
      </c>
    </row>
    <row r="7219" spans="1:13">
      <c r="A7219" t="s">
        <v>4332</v>
      </c>
      <c r="B7219" t="s">
        <v>4333</v>
      </c>
      <c r="C7219" t="str">
        <f>TEXT(D7219, "mmm")</f>
        <v>Jun</v>
      </c>
      <c r="D7219" s="1">
        <v>45450</v>
      </c>
      <c r="E7219" t="s">
        <v>4365</v>
      </c>
      <c r="F7219" t="s">
        <v>1283</v>
      </c>
      <c r="G7219">
        <v>289659</v>
      </c>
      <c r="H7219">
        <v>5</v>
      </c>
      <c r="I7219">
        <v>1448295</v>
      </c>
      <c r="J7219" t="s">
        <v>81</v>
      </c>
      <c r="K7219">
        <v>-6.3573943553788537E-2</v>
      </c>
      <c r="L7219">
        <v>-6.3574000000000002</v>
      </c>
      <c r="M7219" t="s">
        <v>82</v>
      </c>
    </row>
    <row r="7220" spans="1:13">
      <c r="A7220" t="s">
        <v>4332</v>
      </c>
      <c r="B7220" t="s">
        <v>4333</v>
      </c>
      <c r="C7220" t="str">
        <f>TEXT(D7220, "mmm")</f>
        <v>Jun</v>
      </c>
      <c r="D7220" s="1">
        <v>45450</v>
      </c>
      <c r="E7220" t="s">
        <v>4365</v>
      </c>
      <c r="F7220" t="s">
        <v>1283</v>
      </c>
      <c r="G7220">
        <v>980000</v>
      </c>
      <c r="H7220">
        <v>5</v>
      </c>
      <c r="I7220">
        <v>4900000</v>
      </c>
      <c r="J7220" t="s">
        <v>86</v>
      </c>
      <c r="K7220">
        <v>-6.3573943553788537E-2</v>
      </c>
      <c r="L7220">
        <v>-6.3574000000000002</v>
      </c>
      <c r="M7220" t="s">
        <v>82</v>
      </c>
    </row>
    <row r="7221" spans="1:13">
      <c r="A7221" t="s">
        <v>2105</v>
      </c>
      <c r="B7221" t="s">
        <v>2106</v>
      </c>
      <c r="C7221" t="str">
        <f>TEXT(D7221, "mmm")</f>
        <v>Jun</v>
      </c>
      <c r="D7221" s="1">
        <v>45450</v>
      </c>
      <c r="E7221" t="s">
        <v>4321</v>
      </c>
      <c r="F7221" t="s">
        <v>80</v>
      </c>
      <c r="G7221">
        <v>5000</v>
      </c>
      <c r="H7221">
        <v>31.54</v>
      </c>
      <c r="I7221">
        <v>157700</v>
      </c>
      <c r="J7221" t="s">
        <v>81</v>
      </c>
      <c r="K7221">
        <v>9.4934222726772433E-4</v>
      </c>
      <c r="L7221">
        <v>9.4899999999999998E-2</v>
      </c>
      <c r="M7221" t="s">
        <v>82</v>
      </c>
    </row>
    <row r="7222" spans="1:13">
      <c r="A7222" t="s">
        <v>4315</v>
      </c>
      <c r="B7222" t="s">
        <v>4316</v>
      </c>
      <c r="C7222" t="str">
        <f>TEXT(D7222, "mmm")</f>
        <v>Jun</v>
      </c>
      <c r="D7222" s="1">
        <v>45450</v>
      </c>
      <c r="E7222" t="s">
        <v>4239</v>
      </c>
      <c r="F7222" t="s">
        <v>217</v>
      </c>
      <c r="G7222">
        <v>523</v>
      </c>
      <c r="H7222">
        <v>23.91</v>
      </c>
      <c r="I7222">
        <v>12504.93</v>
      </c>
      <c r="J7222" t="s">
        <v>81</v>
      </c>
      <c r="K7222">
        <v>6.2161011021585333E-2</v>
      </c>
      <c r="L7222">
        <v>6.2161</v>
      </c>
      <c r="M7222" t="s">
        <v>82</v>
      </c>
    </row>
    <row r="7223" spans="1:13">
      <c r="A7223" t="s">
        <v>4315</v>
      </c>
      <c r="B7223" t="s">
        <v>4316</v>
      </c>
      <c r="C7223" t="str">
        <f>TEXT(D7223, "mmm")</f>
        <v>Jun</v>
      </c>
      <c r="D7223" s="1">
        <v>45450</v>
      </c>
      <c r="E7223" t="s">
        <v>4239</v>
      </c>
      <c r="F7223" t="s">
        <v>217</v>
      </c>
      <c r="G7223">
        <v>4277</v>
      </c>
      <c r="H7223">
        <v>23.98</v>
      </c>
      <c r="I7223">
        <v>102562.46</v>
      </c>
      <c r="J7223" t="s">
        <v>86</v>
      </c>
      <c r="K7223">
        <v>6.2161011021585333E-2</v>
      </c>
      <c r="L7223">
        <v>6.2161</v>
      </c>
      <c r="M7223" t="s">
        <v>82</v>
      </c>
    </row>
    <row r="7224" spans="1:13">
      <c r="A7224" t="s">
        <v>2421</v>
      </c>
      <c r="B7224" t="s">
        <v>2422</v>
      </c>
      <c r="C7224" t="str">
        <f>TEXT(D7224, "mmm")</f>
        <v>Jun</v>
      </c>
      <c r="D7224" s="1">
        <v>45450</v>
      </c>
      <c r="E7224" t="s">
        <v>4366</v>
      </c>
      <c r="F7224" t="s">
        <v>118</v>
      </c>
      <c r="G7224">
        <v>6250</v>
      </c>
      <c r="H7224">
        <v>2.4</v>
      </c>
      <c r="I7224">
        <v>15000</v>
      </c>
      <c r="J7224" t="s">
        <v>81</v>
      </c>
      <c r="K7224">
        <v>-1.9607824804414919E-2</v>
      </c>
      <c r="L7224">
        <v>-1.9608000000000001</v>
      </c>
      <c r="M7224" t="s">
        <v>82</v>
      </c>
    </row>
    <row r="7225" spans="1:13">
      <c r="A7225" t="s">
        <v>4004</v>
      </c>
      <c r="B7225" t="s">
        <v>4005</v>
      </c>
      <c r="C7225" t="str">
        <f>TEXT(D7225, "mmm")</f>
        <v>Jun</v>
      </c>
      <c r="D7225" s="1">
        <v>45450</v>
      </c>
      <c r="E7225" t="s">
        <v>4006</v>
      </c>
      <c r="F7225" t="s">
        <v>217</v>
      </c>
      <c r="G7225">
        <v>50000</v>
      </c>
      <c r="H7225">
        <v>1.1000000000000001</v>
      </c>
      <c r="I7225">
        <v>55000.000000000007</v>
      </c>
      <c r="J7225" t="s">
        <v>81</v>
      </c>
      <c r="K7225">
        <v>0.32038840007934932</v>
      </c>
      <c r="L7225">
        <v>32.038800000000002</v>
      </c>
      <c r="M7225" t="s">
        <v>82</v>
      </c>
    </row>
    <row r="7226" spans="1:13">
      <c r="A7226" t="s">
        <v>3551</v>
      </c>
      <c r="B7226" t="s">
        <v>3552</v>
      </c>
      <c r="C7226" t="str">
        <f>TEXT(D7226, "mmm")</f>
        <v>Jun</v>
      </c>
      <c r="D7226" s="1">
        <v>45450</v>
      </c>
      <c r="E7226" t="s">
        <v>3718</v>
      </c>
      <c r="F7226" t="s">
        <v>80</v>
      </c>
      <c r="G7226">
        <v>11729</v>
      </c>
      <c r="H7226">
        <v>1.75</v>
      </c>
      <c r="I7226">
        <v>20525.75</v>
      </c>
      <c r="J7226" t="s">
        <v>81</v>
      </c>
      <c r="K7226">
        <v>-7.9096037968091726E-2</v>
      </c>
      <c r="L7226">
        <v>-7.9096000000000002</v>
      </c>
      <c r="M7226" t="s">
        <v>82</v>
      </c>
    </row>
    <row r="7227" spans="1:13">
      <c r="A7227" t="s">
        <v>3926</v>
      </c>
      <c r="B7227" t="s">
        <v>3927</v>
      </c>
      <c r="C7227" t="str">
        <f>TEXT(D7227, "mmm")</f>
        <v>Jun</v>
      </c>
      <c r="D7227" s="1">
        <v>45450</v>
      </c>
      <c r="E7227" t="s">
        <v>4367</v>
      </c>
      <c r="F7227" t="s">
        <v>118</v>
      </c>
      <c r="G7227">
        <v>1270</v>
      </c>
      <c r="H7227">
        <v>13.85</v>
      </c>
      <c r="I7227">
        <v>17589.5</v>
      </c>
      <c r="J7227" t="s">
        <v>81</v>
      </c>
      <c r="K7227">
        <v>8.6517582227250145E-3</v>
      </c>
      <c r="L7227">
        <v>0.86519999999999997</v>
      </c>
      <c r="M7227" t="s">
        <v>82</v>
      </c>
    </row>
    <row r="7228" spans="1:13">
      <c r="A7228" t="s">
        <v>3735</v>
      </c>
      <c r="B7228" t="s">
        <v>3736</v>
      </c>
      <c r="C7228" t="str">
        <f>TEXT(D7228, "mmm")</f>
        <v>Jun</v>
      </c>
      <c r="D7228" s="1">
        <v>45450</v>
      </c>
      <c r="E7228" t="s">
        <v>100</v>
      </c>
      <c r="F7228" t="s">
        <v>101</v>
      </c>
      <c r="G7228">
        <v>6099</v>
      </c>
      <c r="H7228">
        <v>10.82</v>
      </c>
      <c r="I7228">
        <v>65991.180000000008</v>
      </c>
      <c r="J7228" t="s">
        <v>81</v>
      </c>
      <c r="K7228">
        <v>1.469223499443517E-2</v>
      </c>
      <c r="L7228">
        <v>1.4692000000000001</v>
      </c>
      <c r="M7228" t="s">
        <v>82</v>
      </c>
    </row>
    <row r="7229" spans="1:13">
      <c r="A7229" t="s">
        <v>3735</v>
      </c>
      <c r="B7229" t="s">
        <v>3736</v>
      </c>
      <c r="C7229" t="str">
        <f>TEXT(D7229, "mmm")</f>
        <v>Jun</v>
      </c>
      <c r="D7229" s="1">
        <v>45450</v>
      </c>
      <c r="E7229" t="s">
        <v>102</v>
      </c>
      <c r="F7229" t="s">
        <v>101</v>
      </c>
      <c r="G7229">
        <v>6099</v>
      </c>
      <c r="H7229">
        <v>10.82</v>
      </c>
      <c r="I7229">
        <v>65991.180000000008</v>
      </c>
      <c r="J7229" t="s">
        <v>81</v>
      </c>
      <c r="K7229">
        <v>1.469223499443517E-2</v>
      </c>
      <c r="L7229">
        <v>1.4692000000000001</v>
      </c>
      <c r="M7229" t="s">
        <v>82</v>
      </c>
    </row>
    <row r="7230" spans="1:13">
      <c r="A7230" t="s">
        <v>2421</v>
      </c>
      <c r="B7230" t="s">
        <v>2422</v>
      </c>
      <c r="C7230" t="str">
        <f>TEXT(D7230, "mmm")</f>
        <v>Jun</v>
      </c>
      <c r="D7230" s="1">
        <v>45450</v>
      </c>
      <c r="E7230" t="s">
        <v>2888</v>
      </c>
      <c r="F7230" t="s">
        <v>80</v>
      </c>
      <c r="G7230">
        <v>10738</v>
      </c>
      <c r="H7230">
        <v>2.52</v>
      </c>
      <c r="I7230">
        <v>27059.759999999998</v>
      </c>
      <c r="J7230" t="s">
        <v>81</v>
      </c>
      <c r="K7230">
        <v>-1.9607824804414919E-2</v>
      </c>
      <c r="L7230">
        <v>-1.9608000000000001</v>
      </c>
      <c r="M7230" t="s">
        <v>82</v>
      </c>
    </row>
    <row r="7231" spans="1:13">
      <c r="A7231" t="s">
        <v>4368</v>
      </c>
      <c r="B7231" t="s">
        <v>4369</v>
      </c>
      <c r="C7231" t="str">
        <f>TEXT(D7231, "mmm")</f>
        <v>Jun</v>
      </c>
      <c r="D7231" s="1">
        <v>45450</v>
      </c>
      <c r="E7231" t="s">
        <v>4370</v>
      </c>
      <c r="F7231" t="s">
        <v>118</v>
      </c>
      <c r="G7231">
        <v>5000</v>
      </c>
      <c r="H7231">
        <v>23.68</v>
      </c>
      <c r="I7231">
        <v>118400</v>
      </c>
      <c r="J7231" t="s">
        <v>86</v>
      </c>
      <c r="K7231">
        <v>-4.4137790965161683E-2</v>
      </c>
      <c r="L7231">
        <v>-4.4138000000000002</v>
      </c>
      <c r="M7231" t="s">
        <v>82</v>
      </c>
    </row>
    <row r="7232" spans="1:13">
      <c r="A7232" t="s">
        <v>3735</v>
      </c>
      <c r="B7232" t="s">
        <v>3736</v>
      </c>
      <c r="C7232" t="str">
        <f>TEXT(D7232, "mmm")</f>
        <v>Jun</v>
      </c>
      <c r="D7232" s="1">
        <v>45450</v>
      </c>
      <c r="E7232" t="s">
        <v>4371</v>
      </c>
      <c r="G7232">
        <v>1600</v>
      </c>
      <c r="H7232">
        <v>10.87</v>
      </c>
      <c r="I7232">
        <v>17392</v>
      </c>
      <c r="J7232" t="s">
        <v>81</v>
      </c>
      <c r="K7232">
        <v>1.469223499443517E-2</v>
      </c>
      <c r="L7232">
        <v>1.4692000000000001</v>
      </c>
      <c r="M7232" t="s">
        <v>82</v>
      </c>
    </row>
    <row r="7233" spans="1:13">
      <c r="A7233" t="s">
        <v>3735</v>
      </c>
      <c r="B7233" t="s">
        <v>3736</v>
      </c>
      <c r="C7233" t="str">
        <f>TEXT(D7233, "mmm")</f>
        <v>Jun</v>
      </c>
      <c r="D7233" s="1">
        <v>45450</v>
      </c>
      <c r="E7233" t="s">
        <v>4372</v>
      </c>
      <c r="F7233" t="s">
        <v>314</v>
      </c>
      <c r="G7233">
        <v>1600</v>
      </c>
      <c r="H7233">
        <v>10.87</v>
      </c>
      <c r="I7233">
        <v>17392</v>
      </c>
      <c r="J7233" t="s">
        <v>81</v>
      </c>
      <c r="K7233">
        <v>1.469223499443517E-2</v>
      </c>
      <c r="L7233">
        <v>1.4692000000000001</v>
      </c>
      <c r="M7233" t="s">
        <v>82</v>
      </c>
    </row>
    <row r="7234" spans="1:13">
      <c r="A7234" t="s">
        <v>3735</v>
      </c>
      <c r="B7234" t="s">
        <v>3736</v>
      </c>
      <c r="C7234" t="str">
        <f>TEXT(D7234, "mmm")</f>
        <v>Jun</v>
      </c>
      <c r="D7234" s="1">
        <v>45450</v>
      </c>
      <c r="E7234" t="s">
        <v>4373</v>
      </c>
      <c r="F7234" t="s">
        <v>101</v>
      </c>
      <c r="G7234">
        <v>1600</v>
      </c>
      <c r="H7234">
        <v>10.87</v>
      </c>
      <c r="I7234">
        <v>17392</v>
      </c>
      <c r="J7234" t="s">
        <v>81</v>
      </c>
      <c r="K7234">
        <v>1.469223499443517E-2</v>
      </c>
      <c r="L7234">
        <v>1.4692000000000001</v>
      </c>
      <c r="M7234" t="s">
        <v>82</v>
      </c>
    </row>
    <row r="7235" spans="1:13">
      <c r="A7235" t="s">
        <v>4374</v>
      </c>
      <c r="B7235" t="s">
        <v>4375</v>
      </c>
      <c r="C7235" t="str">
        <f>TEXT(D7235, "mmm")</f>
        <v>Jun</v>
      </c>
      <c r="D7235" s="1">
        <v>45450</v>
      </c>
      <c r="E7235" t="s">
        <v>4376</v>
      </c>
      <c r="F7235" t="s">
        <v>128</v>
      </c>
      <c r="G7235">
        <v>8000</v>
      </c>
      <c r="H7235">
        <v>13.21</v>
      </c>
      <c r="I7235">
        <v>105680</v>
      </c>
      <c r="J7235" t="s">
        <v>86</v>
      </c>
      <c r="K7235">
        <v>-0.12071652432359679</v>
      </c>
      <c r="L7235">
        <v>-12.0717</v>
      </c>
      <c r="M7235" t="s">
        <v>82</v>
      </c>
    </row>
    <row r="7236" spans="1:13">
      <c r="A7236" t="s">
        <v>370</v>
      </c>
      <c r="B7236" t="s">
        <v>371</v>
      </c>
      <c r="C7236" t="str">
        <f>TEXT(D7236, "mmm")</f>
        <v>Jun</v>
      </c>
      <c r="D7236" s="1">
        <v>45450</v>
      </c>
      <c r="E7236" t="s">
        <v>4377</v>
      </c>
      <c r="F7236" t="s">
        <v>118</v>
      </c>
      <c r="G7236">
        <v>4000</v>
      </c>
      <c r="H7236">
        <v>8.17</v>
      </c>
      <c r="I7236">
        <v>32680</v>
      </c>
      <c r="J7236" t="s">
        <v>81</v>
      </c>
      <c r="K7236">
        <v>2.2673030040714751E-2</v>
      </c>
      <c r="L7236">
        <v>2.2673000000000001</v>
      </c>
      <c r="M7236" t="s">
        <v>82</v>
      </c>
    </row>
    <row r="7237" spans="1:13">
      <c r="A7237" t="s">
        <v>311</v>
      </c>
      <c r="B7237" t="s">
        <v>312</v>
      </c>
      <c r="C7237" t="str">
        <f>TEXT(D7237, "mmm")</f>
        <v>Jun</v>
      </c>
      <c r="D7237" s="1">
        <v>45450</v>
      </c>
      <c r="E7237" t="s">
        <v>313</v>
      </c>
      <c r="F7237" t="s">
        <v>314</v>
      </c>
      <c r="G7237">
        <v>51000</v>
      </c>
      <c r="H7237">
        <v>46.19</v>
      </c>
      <c r="I7237">
        <v>2355690</v>
      </c>
      <c r="J7237" t="s">
        <v>81</v>
      </c>
      <c r="K7237">
        <v>-4.0000105114061928E-2</v>
      </c>
      <c r="L7237">
        <v>-4</v>
      </c>
      <c r="M7237" t="s">
        <v>82</v>
      </c>
    </row>
    <row r="7238" spans="1:13">
      <c r="A7238" t="s">
        <v>4339</v>
      </c>
      <c r="B7238" t="s">
        <v>4340</v>
      </c>
      <c r="C7238" t="str">
        <f>TEXT(D7238, "mmm")</f>
        <v>Jun</v>
      </c>
      <c r="D7238" s="1">
        <v>45450</v>
      </c>
      <c r="E7238" t="s">
        <v>4378</v>
      </c>
      <c r="F7238" t="s">
        <v>128</v>
      </c>
      <c r="G7238">
        <v>62267</v>
      </c>
      <c r="H7238">
        <v>16.059999999999999</v>
      </c>
      <c r="I7238">
        <v>1000008.02</v>
      </c>
      <c r="J7238" t="s">
        <v>86</v>
      </c>
      <c r="K7238">
        <v>-1.6220787112770311E-2</v>
      </c>
      <c r="L7238">
        <v>-1.6221000000000001</v>
      </c>
      <c r="M7238" t="s">
        <v>82</v>
      </c>
    </row>
    <row r="7239" spans="1:13">
      <c r="A7239" t="s">
        <v>777</v>
      </c>
      <c r="B7239" t="s">
        <v>778</v>
      </c>
      <c r="C7239" t="str">
        <f>TEXT(D7239, "mmm")</f>
        <v>Jun</v>
      </c>
      <c r="D7239" s="1">
        <v>45450</v>
      </c>
      <c r="E7239" t="s">
        <v>779</v>
      </c>
      <c r="F7239" t="s">
        <v>118</v>
      </c>
      <c r="G7239">
        <v>2349.62</v>
      </c>
      <c r="H7239">
        <v>10.64</v>
      </c>
      <c r="I7239">
        <v>24999.9568</v>
      </c>
      <c r="J7239" t="s">
        <v>81</v>
      </c>
      <c r="K7239">
        <v>2.8193951991910549E-3</v>
      </c>
      <c r="L7239">
        <v>0.28189999999999998</v>
      </c>
      <c r="M7239" t="s">
        <v>82</v>
      </c>
    </row>
    <row r="7240" spans="1:13">
      <c r="A7240" t="s">
        <v>123</v>
      </c>
      <c r="B7240" t="s">
        <v>124</v>
      </c>
      <c r="C7240" t="str">
        <f>TEXT(D7240, "mmm")</f>
        <v>Jun</v>
      </c>
      <c r="D7240" s="1">
        <v>45450</v>
      </c>
      <c r="E7240" t="s">
        <v>102</v>
      </c>
      <c r="F7240" t="s">
        <v>101</v>
      </c>
      <c r="G7240">
        <v>3763</v>
      </c>
      <c r="H7240">
        <v>13.72</v>
      </c>
      <c r="I7240">
        <v>51628.36</v>
      </c>
      <c r="J7240" t="s">
        <v>81</v>
      </c>
      <c r="K7240">
        <v>2.9069578181316391E-2</v>
      </c>
      <c r="L7240">
        <v>2.907</v>
      </c>
      <c r="M7240" t="s">
        <v>82</v>
      </c>
    </row>
    <row r="7241" spans="1:13">
      <c r="A7241" t="s">
        <v>123</v>
      </c>
      <c r="B7241" t="s">
        <v>124</v>
      </c>
      <c r="C7241" t="str">
        <f>TEXT(D7241, "mmm")</f>
        <v>Jun</v>
      </c>
      <c r="D7241" s="1">
        <v>45450</v>
      </c>
      <c r="E7241" t="s">
        <v>100</v>
      </c>
      <c r="F7241" t="s">
        <v>101</v>
      </c>
      <c r="G7241">
        <v>3763</v>
      </c>
      <c r="H7241">
        <v>13.72</v>
      </c>
      <c r="I7241">
        <v>51628.36</v>
      </c>
      <c r="J7241" t="s">
        <v>81</v>
      </c>
      <c r="K7241">
        <v>2.9069578181316391E-2</v>
      </c>
      <c r="L7241">
        <v>2.907</v>
      </c>
      <c r="M7241" t="s">
        <v>82</v>
      </c>
    </row>
    <row r="7242" spans="1:13">
      <c r="A7242" t="s">
        <v>1989</v>
      </c>
      <c r="B7242" t="s">
        <v>1990</v>
      </c>
      <c r="C7242" t="str">
        <f>TEXT(D7242, "mmm")</f>
        <v>Jun</v>
      </c>
      <c r="D7242" s="1">
        <v>45450</v>
      </c>
      <c r="E7242" t="s">
        <v>4379</v>
      </c>
      <c r="F7242" t="s">
        <v>80</v>
      </c>
      <c r="G7242">
        <v>76200</v>
      </c>
      <c r="H7242">
        <v>131.09</v>
      </c>
      <c r="I7242">
        <v>9989058</v>
      </c>
      <c r="J7242" t="s">
        <v>86</v>
      </c>
      <c r="K7242">
        <v>-4.8853009177019728E-2</v>
      </c>
      <c r="L7242">
        <v>-4.8853</v>
      </c>
      <c r="M7242" t="s">
        <v>82</v>
      </c>
    </row>
    <row r="7243" spans="1:13">
      <c r="A7243" t="s">
        <v>4055</v>
      </c>
      <c r="B7243" t="s">
        <v>4056</v>
      </c>
      <c r="C7243" t="str">
        <f>TEXT(D7243, "mmm")</f>
        <v>Jun</v>
      </c>
      <c r="D7243" s="1">
        <v>45450</v>
      </c>
      <c r="E7243" t="s">
        <v>4057</v>
      </c>
      <c r="F7243" t="s">
        <v>128</v>
      </c>
      <c r="G7243">
        <v>25000</v>
      </c>
      <c r="H7243">
        <v>2.09</v>
      </c>
      <c r="I7243">
        <v>52250</v>
      </c>
      <c r="J7243" t="s">
        <v>81</v>
      </c>
      <c r="K7243">
        <v>-0.14903843949532289</v>
      </c>
      <c r="L7243">
        <v>-14.9038</v>
      </c>
      <c r="M7243" t="s">
        <v>82</v>
      </c>
    </row>
    <row r="7244" spans="1:13">
      <c r="A7244" t="s">
        <v>721</v>
      </c>
      <c r="B7244" t="s">
        <v>722</v>
      </c>
      <c r="C7244" t="str">
        <f>TEXT(D7244, "mmm")</f>
        <v>Jun</v>
      </c>
      <c r="D7244" s="1">
        <v>45453</v>
      </c>
      <c r="E7244" t="s">
        <v>723</v>
      </c>
      <c r="F7244" t="s">
        <v>101</v>
      </c>
      <c r="G7244">
        <v>584550</v>
      </c>
      <c r="H7244">
        <v>60.26</v>
      </c>
      <c r="I7244">
        <v>35224983</v>
      </c>
      <c r="J7244" t="s">
        <v>81</v>
      </c>
      <c r="K7244">
        <v>4.332005023123453E-2</v>
      </c>
      <c r="L7244">
        <v>4.3319999999999999</v>
      </c>
      <c r="M7244" t="s">
        <v>82</v>
      </c>
    </row>
    <row r="7245" spans="1:13">
      <c r="A7245" t="s">
        <v>721</v>
      </c>
      <c r="B7245" t="s">
        <v>722</v>
      </c>
      <c r="C7245" t="str">
        <f>TEXT(D7245, "mmm")</f>
        <v>Jun</v>
      </c>
      <c r="D7245" s="1">
        <v>45453</v>
      </c>
      <c r="E7245" t="s">
        <v>724</v>
      </c>
      <c r="F7245" t="s">
        <v>101</v>
      </c>
      <c r="G7245">
        <v>584550</v>
      </c>
      <c r="H7245">
        <v>60.26</v>
      </c>
      <c r="I7245">
        <v>35224983</v>
      </c>
      <c r="J7245" t="s">
        <v>81</v>
      </c>
      <c r="K7245">
        <v>4.332005023123453E-2</v>
      </c>
      <c r="L7245">
        <v>4.3319999999999999</v>
      </c>
      <c r="M7245" t="s">
        <v>82</v>
      </c>
    </row>
    <row r="7246" spans="1:13">
      <c r="A7246" t="s">
        <v>4099</v>
      </c>
      <c r="B7246" t="s">
        <v>4100</v>
      </c>
      <c r="C7246" t="str">
        <f>TEXT(D7246, "mmm")</f>
        <v>Jun</v>
      </c>
      <c r="D7246" s="1">
        <v>45453</v>
      </c>
      <c r="E7246" t="s">
        <v>4101</v>
      </c>
      <c r="F7246" t="s">
        <v>128</v>
      </c>
      <c r="G7246">
        <v>29000</v>
      </c>
      <c r="H7246">
        <v>13.58</v>
      </c>
      <c r="I7246">
        <v>393820</v>
      </c>
      <c r="J7246" t="s">
        <v>86</v>
      </c>
      <c r="K7246">
        <v>-8.0467399340549139E-3</v>
      </c>
      <c r="L7246">
        <v>-0.80469999999999997</v>
      </c>
      <c r="M7246" t="s">
        <v>82</v>
      </c>
    </row>
    <row r="7247" spans="1:13">
      <c r="A7247" t="s">
        <v>4332</v>
      </c>
      <c r="B7247" t="s">
        <v>4333</v>
      </c>
      <c r="C7247" t="str">
        <f>TEXT(D7247, "mmm")</f>
        <v>Jun</v>
      </c>
      <c r="D7247" s="1">
        <v>45453</v>
      </c>
      <c r="E7247" t="s">
        <v>4334</v>
      </c>
      <c r="F7247" t="s">
        <v>101</v>
      </c>
      <c r="G7247">
        <v>133320</v>
      </c>
      <c r="H7247">
        <v>5</v>
      </c>
      <c r="I7247">
        <v>666600</v>
      </c>
      <c r="J7247" t="s">
        <v>81</v>
      </c>
      <c r="K7247">
        <v>-1.8867947676486141E-2</v>
      </c>
      <c r="L7247">
        <v>-1.8868</v>
      </c>
      <c r="M7247" t="s">
        <v>82</v>
      </c>
    </row>
    <row r="7248" spans="1:13">
      <c r="A7248" t="s">
        <v>4332</v>
      </c>
      <c r="B7248" t="s">
        <v>4333</v>
      </c>
      <c r="C7248" t="str">
        <f>TEXT(D7248, "mmm")</f>
        <v>Jun</v>
      </c>
      <c r="D7248" s="1">
        <v>45453</v>
      </c>
      <c r="E7248" t="s">
        <v>4335</v>
      </c>
      <c r="F7248" t="s">
        <v>101</v>
      </c>
      <c r="G7248">
        <v>133320</v>
      </c>
      <c r="H7248">
        <v>5</v>
      </c>
      <c r="I7248">
        <v>666600</v>
      </c>
      <c r="J7248" t="s">
        <v>81</v>
      </c>
      <c r="K7248">
        <v>-1.8867947676486141E-2</v>
      </c>
      <c r="L7248">
        <v>-1.8868</v>
      </c>
      <c r="M7248" t="s">
        <v>82</v>
      </c>
    </row>
    <row r="7249" spans="1:13">
      <c r="A7249" t="s">
        <v>3595</v>
      </c>
      <c r="B7249" t="s">
        <v>3596</v>
      </c>
      <c r="C7249" t="str">
        <f>TEXT(D7249, "mmm")</f>
        <v>Jun</v>
      </c>
      <c r="D7249" s="1">
        <v>45453</v>
      </c>
      <c r="E7249" t="s">
        <v>3597</v>
      </c>
      <c r="F7249" t="s">
        <v>80</v>
      </c>
      <c r="G7249">
        <v>10000</v>
      </c>
      <c r="H7249">
        <v>1.86</v>
      </c>
      <c r="I7249">
        <v>18600</v>
      </c>
      <c r="J7249" t="s">
        <v>81</v>
      </c>
      <c r="K7249">
        <v>-0.21925131848980059</v>
      </c>
      <c r="L7249">
        <v>-21.9251</v>
      </c>
      <c r="M7249" t="s">
        <v>82</v>
      </c>
    </row>
    <row r="7250" spans="1:13">
      <c r="A7250" t="s">
        <v>3753</v>
      </c>
      <c r="B7250" t="s">
        <v>3754</v>
      </c>
      <c r="C7250" t="str">
        <f>TEXT(D7250, "mmm")</f>
        <v>Jun</v>
      </c>
      <c r="D7250" s="1">
        <v>45453</v>
      </c>
      <c r="E7250" t="s">
        <v>4380</v>
      </c>
      <c r="F7250" t="s">
        <v>80</v>
      </c>
      <c r="G7250">
        <v>2000</v>
      </c>
      <c r="H7250">
        <v>6.4</v>
      </c>
      <c r="I7250">
        <v>12800</v>
      </c>
      <c r="J7250" t="s">
        <v>81</v>
      </c>
      <c r="K7250">
        <v>-5.8084672003010152E-2</v>
      </c>
      <c r="L7250">
        <v>-5.8085000000000004</v>
      </c>
      <c r="M7250" t="s">
        <v>82</v>
      </c>
    </row>
    <row r="7251" spans="1:13">
      <c r="A7251" t="s">
        <v>617</v>
      </c>
      <c r="B7251" t="s">
        <v>618</v>
      </c>
      <c r="C7251" t="str">
        <f>TEXT(D7251, "mmm")</f>
        <v>Jun</v>
      </c>
      <c r="D7251" s="1">
        <v>45453</v>
      </c>
      <c r="E7251" t="s">
        <v>619</v>
      </c>
      <c r="F7251" t="s">
        <v>80</v>
      </c>
      <c r="G7251">
        <v>497</v>
      </c>
      <c r="H7251">
        <v>47.75</v>
      </c>
      <c r="I7251">
        <v>23731.75</v>
      </c>
      <c r="J7251" t="s">
        <v>81</v>
      </c>
      <c r="K7251">
        <v>2.9942724638552631E-2</v>
      </c>
      <c r="L7251">
        <v>2.9943</v>
      </c>
      <c r="M7251" t="s">
        <v>82</v>
      </c>
    </row>
    <row r="7252" spans="1:13">
      <c r="A7252" t="s">
        <v>617</v>
      </c>
      <c r="B7252" t="s">
        <v>618</v>
      </c>
      <c r="C7252" t="str">
        <f>TEXT(D7252, "mmm")</f>
        <v>Jun</v>
      </c>
      <c r="D7252" s="1">
        <v>45453</v>
      </c>
      <c r="E7252" t="s">
        <v>619</v>
      </c>
      <c r="F7252" t="s">
        <v>80</v>
      </c>
      <c r="G7252">
        <v>400</v>
      </c>
      <c r="H7252">
        <v>47.15</v>
      </c>
      <c r="I7252">
        <v>18860</v>
      </c>
      <c r="J7252" t="s">
        <v>81</v>
      </c>
      <c r="K7252">
        <v>2.9942724638552631E-2</v>
      </c>
      <c r="L7252">
        <v>2.9943</v>
      </c>
      <c r="M7252" t="s">
        <v>82</v>
      </c>
    </row>
    <row r="7253" spans="1:13">
      <c r="A7253" t="s">
        <v>617</v>
      </c>
      <c r="B7253" t="s">
        <v>618</v>
      </c>
      <c r="C7253" t="str">
        <f>TEXT(D7253, "mmm")</f>
        <v>Jun</v>
      </c>
      <c r="D7253" s="1">
        <v>45453</v>
      </c>
      <c r="E7253" t="s">
        <v>619</v>
      </c>
      <c r="F7253" t="s">
        <v>80</v>
      </c>
      <c r="G7253">
        <v>500</v>
      </c>
      <c r="H7253">
        <v>47.5</v>
      </c>
      <c r="I7253">
        <v>23750</v>
      </c>
      <c r="J7253" t="s">
        <v>81</v>
      </c>
      <c r="K7253">
        <v>2.9942724638552631E-2</v>
      </c>
      <c r="L7253">
        <v>2.9943</v>
      </c>
      <c r="M7253" t="s">
        <v>82</v>
      </c>
    </row>
    <row r="7254" spans="1:13">
      <c r="A7254" t="s">
        <v>4381</v>
      </c>
      <c r="B7254" t="s">
        <v>4382</v>
      </c>
      <c r="C7254" t="str">
        <f>TEXT(D7254, "mmm")</f>
        <v>Jun</v>
      </c>
      <c r="D7254" s="1">
        <v>45453</v>
      </c>
      <c r="E7254" t="s">
        <v>634</v>
      </c>
      <c r="F7254" t="s">
        <v>80</v>
      </c>
      <c r="G7254">
        <v>470589</v>
      </c>
      <c r="H7254">
        <v>17</v>
      </c>
      <c r="I7254">
        <v>8000013</v>
      </c>
      <c r="J7254" t="s">
        <v>86</v>
      </c>
      <c r="K7254">
        <v>-0.13325695685190039</v>
      </c>
      <c r="L7254">
        <v>-13.325699999999999</v>
      </c>
      <c r="M7254" t="s">
        <v>82</v>
      </c>
    </row>
    <row r="7255" spans="1:13">
      <c r="A7255" t="s">
        <v>4381</v>
      </c>
      <c r="B7255" t="s">
        <v>4382</v>
      </c>
      <c r="C7255" t="str">
        <f>TEXT(D7255, "mmm")</f>
        <v>Jun</v>
      </c>
      <c r="D7255" s="1">
        <v>45453</v>
      </c>
      <c r="E7255" t="s">
        <v>634</v>
      </c>
      <c r="F7255" t="s">
        <v>80</v>
      </c>
      <c r="G7255">
        <v>18641</v>
      </c>
      <c r="H7255">
        <v>17</v>
      </c>
      <c r="I7255">
        <v>316897</v>
      </c>
      <c r="J7255" t="s">
        <v>86</v>
      </c>
      <c r="K7255">
        <v>-0.13325695685190039</v>
      </c>
      <c r="L7255">
        <v>-13.325699999999999</v>
      </c>
      <c r="M7255" t="s">
        <v>82</v>
      </c>
    </row>
    <row r="7256" spans="1:13">
      <c r="A7256" t="s">
        <v>4381</v>
      </c>
      <c r="B7256" t="s">
        <v>4382</v>
      </c>
      <c r="C7256" t="str">
        <f>TEXT(D7256, "mmm")</f>
        <v>Jun</v>
      </c>
      <c r="D7256" s="1">
        <v>45453</v>
      </c>
      <c r="E7256" t="s">
        <v>634</v>
      </c>
      <c r="F7256" t="s">
        <v>80</v>
      </c>
      <c r="G7256">
        <v>25455</v>
      </c>
      <c r="H7256">
        <v>17</v>
      </c>
      <c r="I7256">
        <v>432735</v>
      </c>
      <c r="J7256" t="s">
        <v>86</v>
      </c>
      <c r="K7256">
        <v>-0.13325695685190039</v>
      </c>
      <c r="L7256">
        <v>-13.325699999999999</v>
      </c>
      <c r="M7256" t="s">
        <v>82</v>
      </c>
    </row>
    <row r="7257" spans="1:13">
      <c r="A7257" t="s">
        <v>4381</v>
      </c>
      <c r="B7257" t="s">
        <v>4382</v>
      </c>
      <c r="C7257" t="str">
        <f>TEXT(D7257, "mmm")</f>
        <v>Jun</v>
      </c>
      <c r="D7257" s="1">
        <v>45453</v>
      </c>
      <c r="E7257" t="s">
        <v>634</v>
      </c>
      <c r="F7257" t="s">
        <v>80</v>
      </c>
      <c r="G7257">
        <v>26278</v>
      </c>
      <c r="H7257">
        <v>17</v>
      </c>
      <c r="I7257">
        <v>446726</v>
      </c>
      <c r="J7257" t="s">
        <v>86</v>
      </c>
      <c r="K7257">
        <v>-0.13325695685190039</v>
      </c>
      <c r="L7257">
        <v>-13.325699999999999</v>
      </c>
      <c r="M7257" t="s">
        <v>82</v>
      </c>
    </row>
    <row r="7258" spans="1:13">
      <c r="A7258" t="s">
        <v>4381</v>
      </c>
      <c r="B7258" t="s">
        <v>4382</v>
      </c>
      <c r="C7258" t="str">
        <f>TEXT(D7258, "mmm")</f>
        <v>Jun</v>
      </c>
      <c r="D7258" s="1">
        <v>45453</v>
      </c>
      <c r="E7258" t="s">
        <v>634</v>
      </c>
      <c r="F7258" t="s">
        <v>80</v>
      </c>
      <c r="G7258">
        <v>17861</v>
      </c>
      <c r="H7258">
        <v>17</v>
      </c>
      <c r="I7258">
        <v>303637</v>
      </c>
      <c r="J7258" t="s">
        <v>86</v>
      </c>
      <c r="K7258">
        <v>-0.13325695685190039</v>
      </c>
      <c r="L7258">
        <v>-13.325699999999999</v>
      </c>
      <c r="M7258" t="s">
        <v>82</v>
      </c>
    </row>
    <row r="7259" spans="1:13">
      <c r="A7259" t="s">
        <v>4383</v>
      </c>
      <c r="B7259" t="s">
        <v>4384</v>
      </c>
      <c r="C7259" t="str">
        <f>TEXT(D7259, "mmm")</f>
        <v>Jun</v>
      </c>
      <c r="D7259" s="1">
        <v>45453</v>
      </c>
      <c r="E7259" t="s">
        <v>4385</v>
      </c>
      <c r="F7259" t="s">
        <v>118</v>
      </c>
      <c r="G7259">
        <v>575</v>
      </c>
      <c r="H7259">
        <v>176.2</v>
      </c>
      <c r="I7259">
        <v>101315</v>
      </c>
      <c r="J7259" t="s">
        <v>86</v>
      </c>
      <c r="K7259">
        <v>-6.7290728063074123E-3</v>
      </c>
      <c r="L7259">
        <v>-0.67290000000000005</v>
      </c>
      <c r="M7259" t="s">
        <v>82</v>
      </c>
    </row>
    <row r="7260" spans="1:13">
      <c r="A7260" t="s">
        <v>4386</v>
      </c>
      <c r="B7260" t="s">
        <v>4387</v>
      </c>
      <c r="C7260" t="str">
        <f>TEXT(D7260, "mmm")</f>
        <v>Jun</v>
      </c>
      <c r="D7260" s="1">
        <v>45453</v>
      </c>
      <c r="E7260" t="s">
        <v>4388</v>
      </c>
      <c r="F7260" t="s">
        <v>128</v>
      </c>
      <c r="G7260">
        <v>6230</v>
      </c>
      <c r="H7260">
        <v>24.05</v>
      </c>
      <c r="I7260">
        <v>149831.5</v>
      </c>
      <c r="J7260" t="s">
        <v>86</v>
      </c>
      <c r="K7260">
        <v>1.7162012397557099E-2</v>
      </c>
      <c r="L7260">
        <v>1.7161999999999999</v>
      </c>
      <c r="M7260" t="s">
        <v>82</v>
      </c>
    </row>
    <row r="7261" spans="1:13">
      <c r="A7261" t="s">
        <v>2245</v>
      </c>
      <c r="B7261" t="s">
        <v>2246</v>
      </c>
      <c r="C7261" t="str">
        <f>TEXT(D7261, "mmm")</f>
        <v>Jun</v>
      </c>
      <c r="D7261" s="1">
        <v>45453</v>
      </c>
      <c r="E7261" t="s">
        <v>2247</v>
      </c>
      <c r="F7261" t="s">
        <v>128</v>
      </c>
      <c r="G7261">
        <v>2440</v>
      </c>
      <c r="H7261">
        <v>21.63</v>
      </c>
      <c r="I7261">
        <v>52777.2</v>
      </c>
      <c r="J7261" t="s">
        <v>81</v>
      </c>
      <c r="K7261">
        <v>4.6120644224445512E-4</v>
      </c>
      <c r="L7261">
        <v>4.6100000000000002E-2</v>
      </c>
      <c r="M7261" t="s">
        <v>82</v>
      </c>
    </row>
    <row r="7262" spans="1:13">
      <c r="A7262" t="s">
        <v>3520</v>
      </c>
      <c r="B7262" t="s">
        <v>3521</v>
      </c>
      <c r="C7262" t="str">
        <f>TEXT(D7262, "mmm")</f>
        <v>Jun</v>
      </c>
      <c r="D7262" s="1">
        <v>45453</v>
      </c>
      <c r="E7262" t="s">
        <v>3522</v>
      </c>
      <c r="F7262" t="s">
        <v>128</v>
      </c>
      <c r="G7262">
        <v>5000</v>
      </c>
      <c r="H7262">
        <v>24.28</v>
      </c>
      <c r="I7262">
        <v>121400</v>
      </c>
      <c r="J7262" t="s">
        <v>81</v>
      </c>
      <c r="K7262">
        <v>-4.4189752727433307E-2</v>
      </c>
      <c r="L7262">
        <v>-4.4189999999999996</v>
      </c>
      <c r="M7262" t="s">
        <v>82</v>
      </c>
    </row>
    <row r="7263" spans="1:13">
      <c r="A7263" t="s">
        <v>2159</v>
      </c>
      <c r="B7263" t="s">
        <v>2160</v>
      </c>
      <c r="C7263" t="str">
        <f>TEXT(D7263, "mmm")</f>
        <v>Jun</v>
      </c>
      <c r="D7263" s="1">
        <v>45453</v>
      </c>
      <c r="E7263" t="s">
        <v>2161</v>
      </c>
      <c r="F7263" t="s">
        <v>217</v>
      </c>
      <c r="G7263">
        <v>353000</v>
      </c>
      <c r="H7263">
        <v>1.59</v>
      </c>
      <c r="I7263">
        <v>561270</v>
      </c>
      <c r="J7263" t="s">
        <v>81</v>
      </c>
      <c r="K7263">
        <v>4.4303754013599317E-2</v>
      </c>
      <c r="L7263">
        <v>4.4303999999999997</v>
      </c>
      <c r="M7263" t="s">
        <v>82</v>
      </c>
    </row>
    <row r="7264" spans="1:13">
      <c r="A7264" t="s">
        <v>3185</v>
      </c>
      <c r="B7264" t="s">
        <v>3186</v>
      </c>
      <c r="C7264" t="str">
        <f>TEXT(D7264, "mmm")</f>
        <v>Jun</v>
      </c>
      <c r="D7264" s="1">
        <v>45453</v>
      </c>
      <c r="E7264" t="s">
        <v>3219</v>
      </c>
      <c r="F7264" t="s">
        <v>118</v>
      </c>
      <c r="G7264">
        <v>1000</v>
      </c>
      <c r="H7264">
        <v>16.46</v>
      </c>
      <c r="I7264">
        <v>16460</v>
      </c>
      <c r="J7264" t="s">
        <v>81</v>
      </c>
      <c r="K7264">
        <v>2.4038457472507879E-2</v>
      </c>
      <c r="L7264">
        <v>2.4037999999999999</v>
      </c>
      <c r="M7264" t="s">
        <v>82</v>
      </c>
    </row>
    <row r="7265" spans="1:13">
      <c r="A7265" t="s">
        <v>4250</v>
      </c>
      <c r="B7265" t="s">
        <v>4251</v>
      </c>
      <c r="C7265" t="str">
        <f>TEXT(D7265, "mmm")</f>
        <v>Jun</v>
      </c>
      <c r="D7265" s="1">
        <v>45453</v>
      </c>
      <c r="E7265" t="s">
        <v>4252</v>
      </c>
      <c r="F7265" t="s">
        <v>80</v>
      </c>
      <c r="G7265">
        <v>1212</v>
      </c>
      <c r="H7265">
        <v>85.99</v>
      </c>
      <c r="I7265">
        <v>104219.88</v>
      </c>
      <c r="J7265" t="s">
        <v>86</v>
      </c>
      <c r="K7265">
        <v>1.9421866801316408E-2</v>
      </c>
      <c r="L7265">
        <v>1.9421999999999999</v>
      </c>
      <c r="M7265" t="s">
        <v>82</v>
      </c>
    </row>
    <row r="7266" spans="1:13">
      <c r="A7266" t="s">
        <v>4250</v>
      </c>
      <c r="B7266" t="s">
        <v>4251</v>
      </c>
      <c r="C7266" t="str">
        <f>TEXT(D7266, "mmm")</f>
        <v>Jun</v>
      </c>
      <c r="D7266" s="1">
        <v>45453</v>
      </c>
      <c r="E7266" t="s">
        <v>4252</v>
      </c>
      <c r="F7266" t="s">
        <v>80</v>
      </c>
      <c r="G7266">
        <v>788</v>
      </c>
      <c r="H7266">
        <v>87.2</v>
      </c>
      <c r="I7266">
        <v>68713.600000000006</v>
      </c>
      <c r="J7266" t="s">
        <v>81</v>
      </c>
      <c r="K7266">
        <v>1.9421866801316408E-2</v>
      </c>
      <c r="L7266">
        <v>1.9421999999999999</v>
      </c>
      <c r="M7266" t="s">
        <v>82</v>
      </c>
    </row>
    <row r="7267" spans="1:13">
      <c r="A7267" t="s">
        <v>4336</v>
      </c>
      <c r="B7267" t="s">
        <v>4337</v>
      </c>
      <c r="C7267" t="str">
        <f>TEXT(D7267, "mmm")</f>
        <v>Jun</v>
      </c>
      <c r="D7267" s="1">
        <v>45453</v>
      </c>
      <c r="E7267" t="s">
        <v>4338</v>
      </c>
      <c r="F7267" t="s">
        <v>80</v>
      </c>
      <c r="G7267">
        <v>533020</v>
      </c>
      <c r="H7267">
        <v>43.14</v>
      </c>
      <c r="I7267">
        <v>22994482.800000001</v>
      </c>
      <c r="J7267" t="s">
        <v>86</v>
      </c>
      <c r="K7267">
        <v>5.7241417895788523E-2</v>
      </c>
      <c r="L7267">
        <v>5.7241</v>
      </c>
      <c r="M7267" t="s">
        <v>82</v>
      </c>
    </row>
    <row r="7268" spans="1:13">
      <c r="A7268" t="s">
        <v>4336</v>
      </c>
      <c r="B7268" t="s">
        <v>4337</v>
      </c>
      <c r="C7268" t="str">
        <f>TEXT(D7268, "mmm")</f>
        <v>Jun</v>
      </c>
      <c r="D7268" s="1">
        <v>45453</v>
      </c>
      <c r="E7268" t="s">
        <v>4338</v>
      </c>
      <c r="F7268" t="s">
        <v>80</v>
      </c>
      <c r="G7268">
        <v>169176</v>
      </c>
      <c r="H7268">
        <v>43.14</v>
      </c>
      <c r="I7268">
        <v>7298252.6399999997</v>
      </c>
      <c r="J7268" t="s">
        <v>81</v>
      </c>
      <c r="K7268">
        <v>5.7241417895788523E-2</v>
      </c>
      <c r="L7268">
        <v>5.7241</v>
      </c>
      <c r="M7268" t="s">
        <v>82</v>
      </c>
    </row>
    <row r="7269" spans="1:13">
      <c r="A7269" t="s">
        <v>4336</v>
      </c>
      <c r="B7269" t="s">
        <v>4337</v>
      </c>
      <c r="C7269" t="str">
        <f>TEXT(D7269, "mmm")</f>
        <v>Jun</v>
      </c>
      <c r="D7269" s="1">
        <v>45453</v>
      </c>
      <c r="E7269" t="s">
        <v>4338</v>
      </c>
      <c r="F7269" t="s">
        <v>80</v>
      </c>
      <c r="G7269">
        <v>37709</v>
      </c>
      <c r="H7269">
        <v>43.14</v>
      </c>
      <c r="I7269">
        <v>1626766.26</v>
      </c>
      <c r="J7269" t="s">
        <v>81</v>
      </c>
      <c r="K7269">
        <v>5.7241417895788523E-2</v>
      </c>
      <c r="L7269">
        <v>5.7241</v>
      </c>
      <c r="M7269" t="s">
        <v>82</v>
      </c>
    </row>
    <row r="7270" spans="1:13">
      <c r="A7270" t="s">
        <v>4336</v>
      </c>
      <c r="B7270" t="s">
        <v>4337</v>
      </c>
      <c r="C7270" t="str">
        <f>TEXT(D7270, "mmm")</f>
        <v>Jun</v>
      </c>
      <c r="D7270" s="1">
        <v>45453</v>
      </c>
      <c r="E7270" t="s">
        <v>4338</v>
      </c>
      <c r="F7270" t="s">
        <v>80</v>
      </c>
      <c r="G7270">
        <v>40017</v>
      </c>
      <c r="H7270">
        <v>43.14</v>
      </c>
      <c r="I7270">
        <v>1726333.38</v>
      </c>
      <c r="J7270" t="s">
        <v>81</v>
      </c>
      <c r="K7270">
        <v>5.7241417895788523E-2</v>
      </c>
      <c r="L7270">
        <v>5.7241</v>
      </c>
      <c r="M7270" t="s">
        <v>82</v>
      </c>
    </row>
    <row r="7271" spans="1:13">
      <c r="A7271" t="s">
        <v>4336</v>
      </c>
      <c r="B7271" t="s">
        <v>4337</v>
      </c>
      <c r="C7271" t="str">
        <f>TEXT(D7271, "mmm")</f>
        <v>Jun</v>
      </c>
      <c r="D7271" s="1">
        <v>45453</v>
      </c>
      <c r="E7271" t="s">
        <v>4338</v>
      </c>
      <c r="F7271" t="s">
        <v>80</v>
      </c>
      <c r="G7271">
        <v>36944</v>
      </c>
      <c r="H7271">
        <v>43.14</v>
      </c>
      <c r="I7271">
        <v>1593764.16</v>
      </c>
      <c r="J7271" t="s">
        <v>81</v>
      </c>
      <c r="K7271">
        <v>5.7241417895788523E-2</v>
      </c>
      <c r="L7271">
        <v>5.7241</v>
      </c>
      <c r="M7271" t="s">
        <v>82</v>
      </c>
    </row>
    <row r="7272" spans="1:13">
      <c r="A7272" t="s">
        <v>3259</v>
      </c>
      <c r="B7272" t="s">
        <v>3260</v>
      </c>
      <c r="C7272" t="str">
        <f>TEXT(D7272, "mmm")</f>
        <v>Jun</v>
      </c>
      <c r="D7272" s="1">
        <v>45453</v>
      </c>
      <c r="E7272" t="s">
        <v>4389</v>
      </c>
      <c r="F7272" t="s">
        <v>80</v>
      </c>
      <c r="G7272">
        <v>10000</v>
      </c>
      <c r="H7272">
        <v>7.53</v>
      </c>
      <c r="I7272">
        <v>75300</v>
      </c>
      <c r="J7272" t="s">
        <v>81</v>
      </c>
      <c r="K7272">
        <v>0.14494681990848421</v>
      </c>
      <c r="L7272">
        <v>14.4947</v>
      </c>
      <c r="M7272" t="s">
        <v>82</v>
      </c>
    </row>
    <row r="7273" spans="1:13">
      <c r="A7273" t="s">
        <v>4390</v>
      </c>
      <c r="B7273" t="s">
        <v>4391</v>
      </c>
      <c r="C7273" t="str">
        <f>TEXT(D7273, "mmm")</f>
        <v>Jun</v>
      </c>
      <c r="D7273" s="1">
        <v>45453</v>
      </c>
      <c r="E7273" t="s">
        <v>4392</v>
      </c>
      <c r="F7273" t="s">
        <v>128</v>
      </c>
      <c r="G7273">
        <v>11250</v>
      </c>
      <c r="H7273">
        <v>44.3</v>
      </c>
      <c r="I7273">
        <v>498374.99999999988</v>
      </c>
      <c r="J7273" t="s">
        <v>86</v>
      </c>
      <c r="K7273">
        <v>4.3392493883150252E-2</v>
      </c>
      <c r="L7273">
        <v>4.3391999999999999</v>
      </c>
      <c r="M7273" t="s">
        <v>82</v>
      </c>
    </row>
    <row r="7274" spans="1:13">
      <c r="A7274" t="s">
        <v>129</v>
      </c>
      <c r="B7274" t="s">
        <v>130</v>
      </c>
      <c r="C7274" t="str">
        <f>TEXT(D7274, "mmm")</f>
        <v>Jun</v>
      </c>
      <c r="D7274" s="1">
        <v>45453</v>
      </c>
      <c r="E7274" t="s">
        <v>109</v>
      </c>
      <c r="F7274" t="s">
        <v>101</v>
      </c>
      <c r="G7274">
        <v>70500</v>
      </c>
      <c r="H7274">
        <v>6.56</v>
      </c>
      <c r="I7274">
        <v>462480</v>
      </c>
      <c r="J7274" t="s">
        <v>86</v>
      </c>
      <c r="K7274">
        <v>5.0228297577442398E-2</v>
      </c>
      <c r="L7274">
        <v>5.0228000000000002</v>
      </c>
      <c r="M7274" t="s">
        <v>82</v>
      </c>
    </row>
    <row r="7275" spans="1:13">
      <c r="A7275" t="s">
        <v>129</v>
      </c>
      <c r="B7275" t="s">
        <v>130</v>
      </c>
      <c r="C7275" t="str">
        <f>TEXT(D7275, "mmm")</f>
        <v>Jun</v>
      </c>
      <c r="D7275" s="1">
        <v>45453</v>
      </c>
      <c r="E7275" t="s">
        <v>111</v>
      </c>
      <c r="F7275" t="s">
        <v>101</v>
      </c>
      <c r="G7275">
        <v>70500</v>
      </c>
      <c r="H7275">
        <v>6.56</v>
      </c>
      <c r="I7275">
        <v>462480</v>
      </c>
      <c r="J7275" t="s">
        <v>86</v>
      </c>
      <c r="K7275">
        <v>5.0228297577442398E-2</v>
      </c>
      <c r="L7275">
        <v>5.0228000000000002</v>
      </c>
      <c r="M7275" t="s">
        <v>82</v>
      </c>
    </row>
    <row r="7276" spans="1:13">
      <c r="A7276" t="s">
        <v>129</v>
      </c>
      <c r="B7276" t="s">
        <v>130</v>
      </c>
      <c r="C7276" t="str">
        <f>TEXT(D7276, "mmm")</f>
        <v>Jun</v>
      </c>
      <c r="D7276" s="1">
        <v>45453</v>
      </c>
      <c r="E7276" t="s">
        <v>110</v>
      </c>
      <c r="F7276" t="s">
        <v>101</v>
      </c>
      <c r="G7276">
        <v>70500</v>
      </c>
      <c r="H7276">
        <v>6.56</v>
      </c>
      <c r="I7276">
        <v>462480</v>
      </c>
      <c r="J7276" t="s">
        <v>86</v>
      </c>
      <c r="K7276">
        <v>5.0228297577442398E-2</v>
      </c>
      <c r="L7276">
        <v>5.0228000000000002</v>
      </c>
      <c r="M7276" t="s">
        <v>82</v>
      </c>
    </row>
    <row r="7277" spans="1:13">
      <c r="A7277" t="s">
        <v>4368</v>
      </c>
      <c r="B7277" t="s">
        <v>4369</v>
      </c>
      <c r="C7277" t="str">
        <f>TEXT(D7277, "mmm")</f>
        <v>Jun</v>
      </c>
      <c r="D7277" s="1">
        <v>45453</v>
      </c>
      <c r="E7277" t="s">
        <v>4393</v>
      </c>
      <c r="F7277" t="s">
        <v>118</v>
      </c>
      <c r="G7277">
        <v>4000</v>
      </c>
      <c r="H7277">
        <v>23.51</v>
      </c>
      <c r="I7277">
        <v>94040</v>
      </c>
      <c r="J7277" t="s">
        <v>81</v>
      </c>
      <c r="K7277">
        <v>-5.402527614932251E-2</v>
      </c>
      <c r="L7277">
        <v>-5.4024999999999999</v>
      </c>
      <c r="M7277" t="s">
        <v>82</v>
      </c>
    </row>
    <row r="7278" spans="1:13">
      <c r="A7278" t="s">
        <v>4041</v>
      </c>
      <c r="B7278" t="s">
        <v>4042</v>
      </c>
      <c r="C7278" t="str">
        <f>TEXT(D7278, "mmm")</f>
        <v>Jun</v>
      </c>
      <c r="D7278" s="1">
        <v>45453</v>
      </c>
      <c r="E7278" t="s">
        <v>4096</v>
      </c>
      <c r="F7278" t="s">
        <v>251</v>
      </c>
      <c r="G7278">
        <v>15104</v>
      </c>
      <c r="H7278">
        <v>4.8899999999999997</v>
      </c>
      <c r="I7278">
        <v>73858.559999999998</v>
      </c>
      <c r="J7278" t="s">
        <v>86</v>
      </c>
      <c r="K7278">
        <v>-0.14970059196332411</v>
      </c>
      <c r="L7278">
        <v>-14.9701</v>
      </c>
      <c r="M7278" t="s">
        <v>82</v>
      </c>
    </row>
    <row r="7279" spans="1:13">
      <c r="A7279" t="s">
        <v>2109</v>
      </c>
      <c r="B7279" t="s">
        <v>2110</v>
      </c>
      <c r="C7279" t="str">
        <f>TEXT(D7279, "mmm")</f>
        <v>Jun</v>
      </c>
      <c r="D7279" s="1">
        <v>45453</v>
      </c>
      <c r="E7279" t="s">
        <v>2111</v>
      </c>
      <c r="F7279" t="s">
        <v>80</v>
      </c>
      <c r="G7279">
        <v>2000</v>
      </c>
      <c r="H7279">
        <v>28.4</v>
      </c>
      <c r="I7279">
        <v>56800</v>
      </c>
      <c r="J7279" t="s">
        <v>81</v>
      </c>
      <c r="K7279">
        <v>-4.6478906058401437E-2</v>
      </c>
      <c r="L7279">
        <v>-4.6478999999999999</v>
      </c>
      <c r="M7279" t="s">
        <v>82</v>
      </c>
    </row>
    <row r="7280" spans="1:13">
      <c r="A7280" t="s">
        <v>4394</v>
      </c>
      <c r="B7280" t="s">
        <v>4395</v>
      </c>
      <c r="C7280" t="str">
        <f>TEXT(D7280, "mmm")</f>
        <v>Jun</v>
      </c>
      <c r="D7280" s="1">
        <v>45453</v>
      </c>
      <c r="E7280" t="s">
        <v>4396</v>
      </c>
      <c r="F7280" t="s">
        <v>80</v>
      </c>
      <c r="G7280">
        <v>202480772</v>
      </c>
      <c r="H7280">
        <v>0.05</v>
      </c>
      <c r="I7280">
        <v>10124038.6</v>
      </c>
      <c r="J7280" t="s">
        <v>86</v>
      </c>
      <c r="K7280">
        <v>-0.50671639390394274</v>
      </c>
      <c r="L7280">
        <v>-50.671599999999998</v>
      </c>
      <c r="M7280" t="s">
        <v>82</v>
      </c>
    </row>
    <row r="7281" spans="1:13">
      <c r="A7281" t="s">
        <v>3545</v>
      </c>
      <c r="B7281" t="s">
        <v>3546</v>
      </c>
      <c r="C7281" t="str">
        <f>TEXT(D7281, "mmm")</f>
        <v>Jun</v>
      </c>
      <c r="D7281" s="1">
        <v>45453</v>
      </c>
      <c r="E7281" t="s">
        <v>3633</v>
      </c>
      <c r="F7281" t="s">
        <v>80</v>
      </c>
      <c r="G7281">
        <v>57909</v>
      </c>
      <c r="H7281">
        <v>4.05</v>
      </c>
      <c r="I7281">
        <v>234531.45</v>
      </c>
      <c r="J7281" t="s">
        <v>81</v>
      </c>
      <c r="K7281">
        <v>-0.14039407420596339</v>
      </c>
      <c r="L7281">
        <v>-14.039400000000001</v>
      </c>
      <c r="M7281" t="s">
        <v>82</v>
      </c>
    </row>
    <row r="7282" spans="1:13">
      <c r="A7282" t="s">
        <v>2271</v>
      </c>
      <c r="B7282" t="s">
        <v>2272</v>
      </c>
      <c r="C7282" t="str">
        <f>TEXT(D7282, "mmm")</f>
        <v>Jun</v>
      </c>
      <c r="D7282" s="1">
        <v>45453</v>
      </c>
      <c r="E7282" t="s">
        <v>2277</v>
      </c>
      <c r="F7282" t="s">
        <v>101</v>
      </c>
      <c r="G7282">
        <v>18084</v>
      </c>
      <c r="H7282">
        <v>20.57</v>
      </c>
      <c r="I7282">
        <v>371987.88</v>
      </c>
      <c r="J7282" t="s">
        <v>81</v>
      </c>
      <c r="K7282">
        <v>-8.0077177234372021E-2</v>
      </c>
      <c r="L7282">
        <v>-8.0076999999999998</v>
      </c>
      <c r="M7282" t="s">
        <v>82</v>
      </c>
    </row>
    <row r="7283" spans="1:13">
      <c r="A7283" t="s">
        <v>2271</v>
      </c>
      <c r="B7283" t="s">
        <v>2272</v>
      </c>
      <c r="C7283" t="str">
        <f>TEXT(D7283, "mmm")</f>
        <v>Jun</v>
      </c>
      <c r="D7283" s="1">
        <v>45453</v>
      </c>
      <c r="E7283" t="s">
        <v>2276</v>
      </c>
      <c r="F7283" t="s">
        <v>101</v>
      </c>
      <c r="G7283">
        <v>18084</v>
      </c>
      <c r="H7283">
        <v>20.57</v>
      </c>
      <c r="I7283">
        <v>371987.88</v>
      </c>
      <c r="J7283" t="s">
        <v>81</v>
      </c>
      <c r="K7283">
        <v>-8.0077177234372021E-2</v>
      </c>
      <c r="L7283">
        <v>-8.0076999999999998</v>
      </c>
      <c r="M7283" t="s">
        <v>82</v>
      </c>
    </row>
    <row r="7284" spans="1:13">
      <c r="A7284" t="s">
        <v>2271</v>
      </c>
      <c r="B7284" t="s">
        <v>2272</v>
      </c>
      <c r="C7284" t="str">
        <f>TEXT(D7284, "mmm")</f>
        <v>Jun</v>
      </c>
      <c r="D7284" s="1">
        <v>45453</v>
      </c>
      <c r="E7284" t="s">
        <v>2274</v>
      </c>
      <c r="F7284" t="s">
        <v>101</v>
      </c>
      <c r="G7284">
        <v>18084</v>
      </c>
      <c r="H7284">
        <v>20.57</v>
      </c>
      <c r="I7284">
        <v>371987.88</v>
      </c>
      <c r="J7284" t="s">
        <v>81</v>
      </c>
      <c r="K7284">
        <v>-8.0077177234372021E-2</v>
      </c>
      <c r="L7284">
        <v>-8.0076999999999998</v>
      </c>
      <c r="M7284" t="s">
        <v>82</v>
      </c>
    </row>
    <row r="7285" spans="1:13">
      <c r="A7285" t="s">
        <v>2271</v>
      </c>
      <c r="B7285" t="s">
        <v>2272</v>
      </c>
      <c r="C7285" t="str">
        <f>TEXT(D7285, "mmm")</f>
        <v>Jun</v>
      </c>
      <c r="D7285" s="1">
        <v>45453</v>
      </c>
      <c r="E7285" t="s">
        <v>2273</v>
      </c>
      <c r="F7285" t="s">
        <v>101</v>
      </c>
      <c r="G7285">
        <v>18084</v>
      </c>
      <c r="H7285">
        <v>20.57</v>
      </c>
      <c r="I7285">
        <v>371987.88</v>
      </c>
      <c r="J7285" t="s">
        <v>81</v>
      </c>
      <c r="K7285">
        <v>-8.0077177234372021E-2</v>
      </c>
      <c r="L7285">
        <v>-8.0076999999999998</v>
      </c>
      <c r="M7285" t="s">
        <v>82</v>
      </c>
    </row>
    <row r="7286" spans="1:13">
      <c r="A7286" t="s">
        <v>2271</v>
      </c>
      <c r="B7286" t="s">
        <v>2272</v>
      </c>
      <c r="C7286" t="str">
        <f>TEXT(D7286, "mmm")</f>
        <v>Jun</v>
      </c>
      <c r="D7286" s="1">
        <v>45453</v>
      </c>
      <c r="E7286" t="s">
        <v>2275</v>
      </c>
      <c r="F7286" t="s">
        <v>101</v>
      </c>
      <c r="G7286">
        <v>18084</v>
      </c>
      <c r="H7286">
        <v>20.57</v>
      </c>
      <c r="I7286">
        <v>371987.88</v>
      </c>
      <c r="J7286" t="s">
        <v>81</v>
      </c>
      <c r="K7286">
        <v>-8.0077177234372021E-2</v>
      </c>
      <c r="L7286">
        <v>-8.0076999999999998</v>
      </c>
      <c r="M7286" t="s">
        <v>82</v>
      </c>
    </row>
    <row r="7287" spans="1:13">
      <c r="A7287" t="s">
        <v>4354</v>
      </c>
      <c r="B7287" t="s">
        <v>4355</v>
      </c>
      <c r="C7287" t="str">
        <f>TEXT(D7287, "mmm")</f>
        <v>Jun</v>
      </c>
      <c r="D7287" s="1">
        <v>45453</v>
      </c>
      <c r="E7287" t="s">
        <v>4356</v>
      </c>
      <c r="F7287" t="s">
        <v>128</v>
      </c>
      <c r="G7287">
        <v>70443</v>
      </c>
      <c r="H7287">
        <v>4.9000000000000004</v>
      </c>
      <c r="I7287">
        <v>345170.7</v>
      </c>
      <c r="J7287" t="s">
        <v>86</v>
      </c>
      <c r="K7287">
        <v>-0.17540320138467361</v>
      </c>
      <c r="L7287">
        <v>-17.540299999999998</v>
      </c>
      <c r="M7287" t="s">
        <v>82</v>
      </c>
    </row>
    <row r="7288" spans="1:13">
      <c r="A7288" t="s">
        <v>4397</v>
      </c>
      <c r="B7288" t="s">
        <v>4398</v>
      </c>
      <c r="C7288" t="str">
        <f>TEXT(D7288, "mmm")</f>
        <v>Jun</v>
      </c>
      <c r="D7288" s="1">
        <v>45453</v>
      </c>
      <c r="E7288" t="s">
        <v>4399</v>
      </c>
      <c r="F7288" t="s">
        <v>118</v>
      </c>
      <c r="G7288">
        <v>12000</v>
      </c>
      <c r="H7288">
        <v>7.88</v>
      </c>
      <c r="I7288">
        <v>94560</v>
      </c>
      <c r="J7288" t="s">
        <v>86</v>
      </c>
      <c r="K7288">
        <v>-4.8368125324359523E-3</v>
      </c>
      <c r="L7288">
        <v>-0.48370000000000002</v>
      </c>
      <c r="M7288" t="s">
        <v>82</v>
      </c>
    </row>
    <row r="7289" spans="1:13">
      <c r="A7289" t="s">
        <v>4400</v>
      </c>
      <c r="B7289" t="s">
        <v>4401</v>
      </c>
      <c r="C7289" t="str">
        <f>TEXT(D7289, "mmm")</f>
        <v>Jun</v>
      </c>
      <c r="D7289" s="1">
        <v>45453</v>
      </c>
      <c r="E7289" t="s">
        <v>4402</v>
      </c>
      <c r="F7289" t="s">
        <v>80</v>
      </c>
      <c r="G7289">
        <v>335</v>
      </c>
      <c r="H7289">
        <v>89.46</v>
      </c>
      <c r="I7289">
        <v>29969.1</v>
      </c>
      <c r="J7289" t="s">
        <v>86</v>
      </c>
      <c r="K7289">
        <v>1.61247450188815E-2</v>
      </c>
      <c r="L7289">
        <v>1.6125</v>
      </c>
      <c r="M7289" t="s">
        <v>82</v>
      </c>
    </row>
    <row r="7290" spans="1:13">
      <c r="A7290" t="s">
        <v>4403</v>
      </c>
      <c r="B7290" t="s">
        <v>4404</v>
      </c>
      <c r="C7290" t="str">
        <f>TEXT(D7290, "mmm")</f>
        <v>Jun</v>
      </c>
      <c r="D7290" s="1">
        <v>45453</v>
      </c>
      <c r="E7290" t="s">
        <v>4405</v>
      </c>
      <c r="F7290" t="s">
        <v>128</v>
      </c>
      <c r="G7290">
        <v>2085</v>
      </c>
      <c r="H7290">
        <v>23.98</v>
      </c>
      <c r="I7290">
        <v>49998.3</v>
      </c>
      <c r="J7290" t="s">
        <v>81</v>
      </c>
      <c r="K7290">
        <v>-1.0950299334273829E-2</v>
      </c>
      <c r="L7290">
        <v>-1.095</v>
      </c>
      <c r="M7290" t="s">
        <v>82</v>
      </c>
    </row>
    <row r="7291" spans="1:13">
      <c r="A7291" t="s">
        <v>4332</v>
      </c>
      <c r="B7291" t="s">
        <v>4333</v>
      </c>
      <c r="C7291" t="str">
        <f>TEXT(D7291, "mmm")</f>
        <v>Jun</v>
      </c>
      <c r="D7291" s="1">
        <v>45453</v>
      </c>
      <c r="E7291" t="s">
        <v>4406</v>
      </c>
      <c r="F7291" t="s">
        <v>217</v>
      </c>
      <c r="G7291">
        <v>621328</v>
      </c>
      <c r="H7291">
        <v>5</v>
      </c>
      <c r="I7291">
        <v>3106640</v>
      </c>
      <c r="J7291" t="s">
        <v>86</v>
      </c>
      <c r="K7291">
        <v>-1.8867947676486141E-2</v>
      </c>
      <c r="L7291">
        <v>-1.8868</v>
      </c>
      <c r="M7291" t="s">
        <v>82</v>
      </c>
    </row>
    <row r="7292" spans="1:13">
      <c r="A7292" t="s">
        <v>4394</v>
      </c>
      <c r="B7292" t="s">
        <v>4395</v>
      </c>
      <c r="C7292" t="str">
        <f>TEXT(D7292, "mmm")</f>
        <v>Jun</v>
      </c>
      <c r="D7292" s="1">
        <v>45453</v>
      </c>
      <c r="E7292" t="s">
        <v>4407</v>
      </c>
      <c r="F7292" t="s">
        <v>118</v>
      </c>
      <c r="G7292">
        <v>208200</v>
      </c>
      <c r="H7292">
        <v>0.05</v>
      </c>
      <c r="I7292">
        <v>10410</v>
      </c>
      <c r="J7292" t="s">
        <v>81</v>
      </c>
      <c r="K7292">
        <v>-0.50671639390394274</v>
      </c>
      <c r="L7292">
        <v>-50.671599999999998</v>
      </c>
      <c r="M7292" t="s">
        <v>82</v>
      </c>
    </row>
    <row r="7293" spans="1:13">
      <c r="A7293" t="s">
        <v>4332</v>
      </c>
      <c r="B7293" t="s">
        <v>4333</v>
      </c>
      <c r="C7293" t="str">
        <f>TEXT(D7293, "mmm")</f>
        <v>Jun</v>
      </c>
      <c r="D7293" s="1">
        <v>45453</v>
      </c>
      <c r="E7293" t="s">
        <v>4365</v>
      </c>
      <c r="F7293" t="s">
        <v>1283</v>
      </c>
      <c r="G7293">
        <v>133360</v>
      </c>
      <c r="H7293">
        <v>5</v>
      </c>
      <c r="I7293">
        <v>666800</v>
      </c>
      <c r="J7293" t="s">
        <v>81</v>
      </c>
      <c r="K7293">
        <v>-1.8867947676486141E-2</v>
      </c>
      <c r="L7293">
        <v>-1.8868</v>
      </c>
      <c r="M7293" t="s">
        <v>82</v>
      </c>
    </row>
    <row r="7294" spans="1:13">
      <c r="A7294" t="s">
        <v>2105</v>
      </c>
      <c r="B7294" t="s">
        <v>2106</v>
      </c>
      <c r="C7294" t="str">
        <f>TEXT(D7294, "mmm")</f>
        <v>Jun</v>
      </c>
      <c r="D7294" s="1">
        <v>45453</v>
      </c>
      <c r="E7294" t="s">
        <v>4321</v>
      </c>
      <c r="F7294" t="s">
        <v>80</v>
      </c>
      <c r="G7294">
        <v>4467</v>
      </c>
      <c r="H7294">
        <v>30.85</v>
      </c>
      <c r="I7294">
        <v>137806.95000000001</v>
      </c>
      <c r="J7294" t="s">
        <v>81</v>
      </c>
      <c r="K7294">
        <v>9.7625214196592758E-3</v>
      </c>
      <c r="L7294">
        <v>0.97629999999999995</v>
      </c>
      <c r="M7294" t="s">
        <v>82</v>
      </c>
    </row>
    <row r="7295" spans="1:13">
      <c r="A7295" t="s">
        <v>4315</v>
      </c>
      <c r="B7295" t="s">
        <v>4316</v>
      </c>
      <c r="C7295" t="str">
        <f>TEXT(D7295, "mmm")</f>
        <v>Jun</v>
      </c>
      <c r="D7295" s="1">
        <v>45453</v>
      </c>
      <c r="E7295" t="s">
        <v>4239</v>
      </c>
      <c r="F7295" t="s">
        <v>217</v>
      </c>
      <c r="G7295">
        <v>1103</v>
      </c>
      <c r="H7295">
        <v>24.3</v>
      </c>
      <c r="I7295">
        <v>26802.9</v>
      </c>
      <c r="J7295" t="s">
        <v>81</v>
      </c>
      <c r="K7295">
        <v>5.2195539020100101E-2</v>
      </c>
      <c r="L7295">
        <v>5.2195999999999998</v>
      </c>
      <c r="M7295" t="s">
        <v>82</v>
      </c>
    </row>
    <row r="7296" spans="1:13">
      <c r="A7296" t="s">
        <v>4315</v>
      </c>
      <c r="B7296" t="s">
        <v>4316</v>
      </c>
      <c r="C7296" t="str">
        <f>TEXT(D7296, "mmm")</f>
        <v>Jun</v>
      </c>
      <c r="D7296" s="1">
        <v>45453</v>
      </c>
      <c r="E7296" t="s">
        <v>4239</v>
      </c>
      <c r="F7296" t="s">
        <v>217</v>
      </c>
      <c r="G7296">
        <v>1125</v>
      </c>
      <c r="H7296">
        <v>24.1</v>
      </c>
      <c r="I7296">
        <v>27112.5</v>
      </c>
      <c r="J7296" t="s">
        <v>81</v>
      </c>
      <c r="K7296">
        <v>5.2195539020100101E-2</v>
      </c>
      <c r="L7296">
        <v>5.2195999999999998</v>
      </c>
      <c r="M7296" t="s">
        <v>82</v>
      </c>
    </row>
    <row r="7297" spans="1:13">
      <c r="A7297" t="s">
        <v>4315</v>
      </c>
      <c r="B7297" t="s">
        <v>4316</v>
      </c>
      <c r="C7297" t="str">
        <f>TEXT(D7297, "mmm")</f>
        <v>Jun</v>
      </c>
      <c r="D7297" s="1">
        <v>45453</v>
      </c>
      <c r="E7297" t="s">
        <v>4239</v>
      </c>
      <c r="F7297" t="s">
        <v>217</v>
      </c>
      <c r="G7297">
        <v>693</v>
      </c>
      <c r="H7297">
        <v>24</v>
      </c>
      <c r="I7297">
        <v>16632</v>
      </c>
      <c r="J7297" t="s">
        <v>81</v>
      </c>
      <c r="K7297">
        <v>5.2195539020100101E-2</v>
      </c>
      <c r="L7297">
        <v>5.2195999999999998</v>
      </c>
      <c r="M7297" t="s">
        <v>82</v>
      </c>
    </row>
    <row r="7298" spans="1:13">
      <c r="A7298" t="s">
        <v>3390</v>
      </c>
      <c r="B7298" t="s">
        <v>3391</v>
      </c>
      <c r="C7298" t="str">
        <f>TEXT(D7298, "mmm")</f>
        <v>Jun</v>
      </c>
      <c r="D7298" s="1">
        <v>45453</v>
      </c>
      <c r="E7298" t="s">
        <v>3392</v>
      </c>
      <c r="F7298" t="s">
        <v>118</v>
      </c>
      <c r="G7298">
        <v>5000</v>
      </c>
      <c r="H7298">
        <v>16.579999999999998</v>
      </c>
      <c r="I7298">
        <v>82899.999999999985</v>
      </c>
      <c r="J7298" t="s">
        <v>86</v>
      </c>
      <c r="K7298">
        <v>-2.581436694685146E-2</v>
      </c>
      <c r="L7298">
        <v>-2.5813999999999999</v>
      </c>
      <c r="M7298" t="s">
        <v>82</v>
      </c>
    </row>
    <row r="7299" spans="1:13">
      <c r="A7299" t="s">
        <v>3390</v>
      </c>
      <c r="B7299" t="s">
        <v>3391</v>
      </c>
      <c r="C7299" t="str">
        <f>TEXT(D7299, "mmm")</f>
        <v>Jun</v>
      </c>
      <c r="D7299" s="1">
        <v>45453</v>
      </c>
      <c r="E7299" t="s">
        <v>3392</v>
      </c>
      <c r="F7299" t="s">
        <v>118</v>
      </c>
      <c r="G7299">
        <v>5000</v>
      </c>
      <c r="H7299">
        <v>15.79</v>
      </c>
      <c r="I7299">
        <v>78950</v>
      </c>
      <c r="J7299" t="s">
        <v>86</v>
      </c>
      <c r="K7299">
        <v>-2.581436694685146E-2</v>
      </c>
      <c r="L7299">
        <v>-2.5813999999999999</v>
      </c>
      <c r="M7299" t="s">
        <v>82</v>
      </c>
    </row>
    <row r="7300" spans="1:13">
      <c r="A7300" t="s">
        <v>3390</v>
      </c>
      <c r="B7300" t="s">
        <v>3391</v>
      </c>
      <c r="C7300" t="str">
        <f>TEXT(D7300, "mmm")</f>
        <v>Jun</v>
      </c>
      <c r="D7300" s="1">
        <v>45453</v>
      </c>
      <c r="E7300" t="s">
        <v>3392</v>
      </c>
      <c r="F7300" t="s">
        <v>118</v>
      </c>
      <c r="G7300">
        <v>5000</v>
      </c>
      <c r="H7300">
        <v>16.59</v>
      </c>
      <c r="I7300">
        <v>82950</v>
      </c>
      <c r="J7300" t="s">
        <v>86</v>
      </c>
      <c r="K7300">
        <v>-2.581436694685146E-2</v>
      </c>
      <c r="L7300">
        <v>-2.5813999999999999</v>
      </c>
      <c r="M7300" t="s">
        <v>82</v>
      </c>
    </row>
    <row r="7301" spans="1:13">
      <c r="A7301" t="s">
        <v>3390</v>
      </c>
      <c r="B7301" t="s">
        <v>3391</v>
      </c>
      <c r="C7301" t="str">
        <f>TEXT(D7301, "mmm")</f>
        <v>Jun</v>
      </c>
      <c r="D7301" s="1">
        <v>45453</v>
      </c>
      <c r="E7301" t="s">
        <v>4408</v>
      </c>
      <c r="F7301" t="s">
        <v>118</v>
      </c>
      <c r="G7301">
        <v>1113</v>
      </c>
      <c r="H7301">
        <v>16.12</v>
      </c>
      <c r="I7301">
        <v>17941.560000000001</v>
      </c>
      <c r="J7301" t="s">
        <v>81</v>
      </c>
      <c r="K7301">
        <v>-2.581436694685146E-2</v>
      </c>
      <c r="L7301">
        <v>-2.5813999999999999</v>
      </c>
      <c r="M7301" t="s">
        <v>82</v>
      </c>
    </row>
    <row r="7302" spans="1:13">
      <c r="A7302" t="s">
        <v>3390</v>
      </c>
      <c r="B7302" t="s">
        <v>3391</v>
      </c>
      <c r="C7302" t="str">
        <f>TEXT(D7302, "mmm")</f>
        <v>Jun</v>
      </c>
      <c r="D7302" s="1">
        <v>45453</v>
      </c>
      <c r="E7302" t="s">
        <v>4408</v>
      </c>
      <c r="F7302" t="s">
        <v>118</v>
      </c>
      <c r="G7302">
        <v>1000</v>
      </c>
      <c r="H7302">
        <v>17</v>
      </c>
      <c r="I7302">
        <v>17000</v>
      </c>
      <c r="J7302" t="s">
        <v>81</v>
      </c>
      <c r="K7302">
        <v>-2.581436694685146E-2</v>
      </c>
      <c r="L7302">
        <v>-2.5813999999999999</v>
      </c>
      <c r="M7302" t="s">
        <v>82</v>
      </c>
    </row>
    <row r="7303" spans="1:13">
      <c r="A7303" t="s">
        <v>3390</v>
      </c>
      <c r="B7303" t="s">
        <v>3391</v>
      </c>
      <c r="C7303" t="str">
        <f>TEXT(D7303, "mmm")</f>
        <v>Jun</v>
      </c>
      <c r="D7303" s="1">
        <v>45453</v>
      </c>
      <c r="E7303" t="s">
        <v>4408</v>
      </c>
      <c r="F7303" t="s">
        <v>118</v>
      </c>
      <c r="G7303">
        <v>1062</v>
      </c>
      <c r="H7303">
        <v>16</v>
      </c>
      <c r="I7303">
        <v>16992</v>
      </c>
      <c r="J7303" t="s">
        <v>81</v>
      </c>
      <c r="K7303">
        <v>-2.581436694685146E-2</v>
      </c>
      <c r="L7303">
        <v>-2.5813999999999999</v>
      </c>
      <c r="M7303" t="s">
        <v>82</v>
      </c>
    </row>
    <row r="7304" spans="1:13">
      <c r="A7304" t="s">
        <v>4409</v>
      </c>
      <c r="B7304" t="s">
        <v>4410</v>
      </c>
      <c r="C7304" t="str">
        <f>TEXT(D7304, "mmm")</f>
        <v>Jun</v>
      </c>
      <c r="D7304" s="1">
        <v>45453</v>
      </c>
      <c r="E7304" t="s">
        <v>4411</v>
      </c>
      <c r="F7304" t="s">
        <v>80</v>
      </c>
      <c r="G7304">
        <v>1183</v>
      </c>
      <c r="H7304">
        <v>39</v>
      </c>
      <c r="I7304">
        <v>46137</v>
      </c>
      <c r="J7304" t="s">
        <v>86</v>
      </c>
      <c r="K7304">
        <v>7.9060833703648026E-3</v>
      </c>
      <c r="L7304">
        <v>0.79059999999999997</v>
      </c>
      <c r="M7304" t="s">
        <v>82</v>
      </c>
    </row>
    <row r="7305" spans="1:13">
      <c r="A7305" t="s">
        <v>3598</v>
      </c>
      <c r="B7305" t="s">
        <v>3599</v>
      </c>
      <c r="C7305" t="str">
        <f>TEXT(D7305, "mmm")</f>
        <v>Jun</v>
      </c>
      <c r="D7305" s="1">
        <v>45453</v>
      </c>
      <c r="E7305" t="s">
        <v>3600</v>
      </c>
      <c r="F7305" t="s">
        <v>222</v>
      </c>
      <c r="G7305">
        <v>10000</v>
      </c>
      <c r="H7305">
        <v>50.23</v>
      </c>
      <c r="I7305">
        <v>502299.99999999988</v>
      </c>
      <c r="J7305" t="s">
        <v>86</v>
      </c>
      <c r="K7305">
        <v>-9.4286948548844451E-2</v>
      </c>
      <c r="L7305">
        <v>-9.4286999999999992</v>
      </c>
      <c r="M7305" t="s">
        <v>82</v>
      </c>
    </row>
    <row r="7306" spans="1:13">
      <c r="A7306" t="s">
        <v>2927</v>
      </c>
      <c r="B7306" t="s">
        <v>2928</v>
      </c>
      <c r="C7306" t="str">
        <f>TEXT(D7306, "mmm")</f>
        <v>Jun</v>
      </c>
      <c r="D7306" s="1">
        <v>45453</v>
      </c>
      <c r="E7306" t="s">
        <v>4412</v>
      </c>
      <c r="F7306" t="s">
        <v>118</v>
      </c>
      <c r="G7306">
        <v>2000</v>
      </c>
      <c r="H7306">
        <v>114.85</v>
      </c>
      <c r="I7306">
        <v>229700</v>
      </c>
      <c r="J7306" t="s">
        <v>86</v>
      </c>
      <c r="K7306">
        <v>1.729661512540881E-2</v>
      </c>
      <c r="L7306">
        <v>1.7297</v>
      </c>
      <c r="M7306" t="s">
        <v>82</v>
      </c>
    </row>
    <row r="7307" spans="1:13">
      <c r="A7307" t="s">
        <v>677</v>
      </c>
      <c r="B7307" t="s">
        <v>678</v>
      </c>
      <c r="C7307" t="str">
        <f>TEXT(D7307, "mmm")</f>
        <v>Jun</v>
      </c>
      <c r="D7307" s="1">
        <v>45453</v>
      </c>
      <c r="E7307" t="s">
        <v>679</v>
      </c>
      <c r="F7307" t="s">
        <v>128</v>
      </c>
      <c r="G7307">
        <v>6700</v>
      </c>
      <c r="H7307">
        <v>16.149999999999999</v>
      </c>
      <c r="I7307">
        <v>108205</v>
      </c>
      <c r="J7307" t="s">
        <v>86</v>
      </c>
      <c r="K7307">
        <v>-1.2307710211660879E-2</v>
      </c>
      <c r="L7307">
        <v>-1.2307999999999999</v>
      </c>
      <c r="M7307" t="s">
        <v>82</v>
      </c>
    </row>
    <row r="7308" spans="1:13">
      <c r="A7308" t="s">
        <v>2242</v>
      </c>
      <c r="B7308" t="s">
        <v>2243</v>
      </c>
      <c r="C7308" t="str">
        <f>TEXT(D7308, "mmm")</f>
        <v>Jun</v>
      </c>
      <c r="D7308" s="1">
        <v>45453</v>
      </c>
      <c r="E7308" t="s">
        <v>4413</v>
      </c>
      <c r="F7308" t="s">
        <v>80</v>
      </c>
      <c r="G7308">
        <v>1600</v>
      </c>
      <c r="H7308">
        <v>6.36</v>
      </c>
      <c r="I7308">
        <v>10176</v>
      </c>
      <c r="J7308" t="s">
        <v>81</v>
      </c>
      <c r="K7308">
        <v>1.889766668318793E-2</v>
      </c>
      <c r="L7308">
        <v>1.8897999999999999</v>
      </c>
      <c r="M7308" t="s">
        <v>82</v>
      </c>
    </row>
    <row r="7309" spans="1:13">
      <c r="A7309" t="s">
        <v>4414</v>
      </c>
      <c r="B7309" t="s">
        <v>4415</v>
      </c>
      <c r="C7309" t="str">
        <f>TEXT(D7309, "mmm")</f>
        <v>Jun</v>
      </c>
      <c r="D7309" s="1">
        <v>45453</v>
      </c>
      <c r="E7309" t="s">
        <v>4416</v>
      </c>
      <c r="F7309" t="s">
        <v>426</v>
      </c>
      <c r="G7309">
        <v>6000</v>
      </c>
      <c r="H7309">
        <v>21.5</v>
      </c>
      <c r="I7309">
        <v>129000</v>
      </c>
      <c r="J7309" t="s">
        <v>86</v>
      </c>
      <c r="K7309">
        <v>-2.6244339986182471E-2</v>
      </c>
      <c r="L7309">
        <v>-2.6244000000000001</v>
      </c>
      <c r="M7309" t="s">
        <v>82</v>
      </c>
    </row>
    <row r="7310" spans="1:13">
      <c r="A7310" t="s">
        <v>4417</v>
      </c>
      <c r="B7310" t="s">
        <v>4418</v>
      </c>
      <c r="C7310" t="str">
        <f>TEXT(D7310, "mmm")</f>
        <v>Jun</v>
      </c>
      <c r="D7310" s="1">
        <v>45453</v>
      </c>
      <c r="E7310" t="s">
        <v>4419</v>
      </c>
      <c r="F7310" t="s">
        <v>80</v>
      </c>
      <c r="G7310">
        <v>45000</v>
      </c>
      <c r="H7310">
        <v>13.15</v>
      </c>
      <c r="I7310">
        <v>591750</v>
      </c>
      <c r="J7310" t="s">
        <v>86</v>
      </c>
      <c r="K7310">
        <v>1.0557977020068551E-2</v>
      </c>
      <c r="L7310">
        <v>1.0558000000000001</v>
      </c>
      <c r="M7310" t="s">
        <v>82</v>
      </c>
    </row>
    <row r="7311" spans="1:13">
      <c r="A7311" t="s">
        <v>1031</v>
      </c>
      <c r="B7311" t="s">
        <v>1032</v>
      </c>
      <c r="C7311" t="str">
        <f>TEXT(D7311, "mmm")</f>
        <v>Jun</v>
      </c>
      <c r="D7311" s="1">
        <v>45453</v>
      </c>
      <c r="E7311" t="s">
        <v>1033</v>
      </c>
      <c r="F7311" t="s">
        <v>128</v>
      </c>
      <c r="G7311">
        <v>75200</v>
      </c>
      <c r="H7311">
        <v>13.26</v>
      </c>
      <c r="I7311">
        <v>997152</v>
      </c>
      <c r="J7311" t="s">
        <v>86</v>
      </c>
      <c r="K7311">
        <v>7.3708132154572725E-2</v>
      </c>
      <c r="L7311">
        <v>7.3708</v>
      </c>
      <c r="M7311" t="s">
        <v>82</v>
      </c>
    </row>
    <row r="7312" spans="1:13">
      <c r="A7312" t="s">
        <v>123</v>
      </c>
      <c r="B7312" t="s">
        <v>124</v>
      </c>
      <c r="C7312" t="str">
        <f>TEXT(D7312, "mmm")</f>
        <v>Jun</v>
      </c>
      <c r="D7312" s="1">
        <v>45453</v>
      </c>
      <c r="E7312" t="s">
        <v>100</v>
      </c>
      <c r="F7312" t="s">
        <v>101</v>
      </c>
      <c r="G7312">
        <v>9704</v>
      </c>
      <c r="H7312">
        <v>13.71</v>
      </c>
      <c r="I7312">
        <v>133041.84</v>
      </c>
      <c r="J7312" t="s">
        <v>81</v>
      </c>
      <c r="K7312">
        <v>3.2750955244992268E-2</v>
      </c>
      <c r="L7312">
        <v>3.2751000000000001</v>
      </c>
      <c r="M7312" t="s">
        <v>82</v>
      </c>
    </row>
    <row r="7313" spans="1:13">
      <c r="A7313" t="s">
        <v>123</v>
      </c>
      <c r="B7313" t="s">
        <v>124</v>
      </c>
      <c r="C7313" t="str">
        <f>TEXT(D7313, "mmm")</f>
        <v>Jun</v>
      </c>
      <c r="D7313" s="1">
        <v>45453</v>
      </c>
      <c r="E7313" t="s">
        <v>102</v>
      </c>
      <c r="F7313" t="s">
        <v>101</v>
      </c>
      <c r="G7313">
        <v>9704</v>
      </c>
      <c r="H7313">
        <v>13.71</v>
      </c>
      <c r="I7313">
        <v>133041.84</v>
      </c>
      <c r="J7313" t="s">
        <v>81</v>
      </c>
      <c r="K7313">
        <v>3.2750955244992268E-2</v>
      </c>
      <c r="L7313">
        <v>3.2751000000000001</v>
      </c>
      <c r="M7313" t="s">
        <v>82</v>
      </c>
    </row>
    <row r="7314" spans="1:13">
      <c r="A7314" t="s">
        <v>2994</v>
      </c>
      <c r="B7314" t="s">
        <v>2995</v>
      </c>
      <c r="C7314" t="str">
        <f>TEXT(D7314, "mmm")</f>
        <v>Jun</v>
      </c>
      <c r="D7314" s="1">
        <v>45453</v>
      </c>
      <c r="E7314" t="s">
        <v>4420</v>
      </c>
      <c r="F7314" t="s">
        <v>80</v>
      </c>
      <c r="G7314">
        <v>500</v>
      </c>
      <c r="H7314">
        <v>63.28</v>
      </c>
      <c r="I7314">
        <v>31640</v>
      </c>
      <c r="J7314" t="s">
        <v>81</v>
      </c>
      <c r="K7314">
        <v>1.6566677552878991E-2</v>
      </c>
      <c r="L7314">
        <v>1.6567000000000001</v>
      </c>
      <c r="M7314" t="s">
        <v>82</v>
      </c>
    </row>
    <row r="7315" spans="1:13">
      <c r="A7315" t="s">
        <v>311</v>
      </c>
      <c r="B7315" t="s">
        <v>312</v>
      </c>
      <c r="C7315" t="str">
        <f>TEXT(D7315, "mmm")</f>
        <v>Jun</v>
      </c>
      <c r="D7315" s="1">
        <v>45453</v>
      </c>
      <c r="E7315" t="s">
        <v>313</v>
      </c>
      <c r="F7315" t="s">
        <v>314</v>
      </c>
      <c r="G7315">
        <v>7500</v>
      </c>
      <c r="H7315">
        <v>45.65</v>
      </c>
      <c r="I7315">
        <v>342375</v>
      </c>
      <c r="J7315" t="s">
        <v>81</v>
      </c>
      <c r="K7315">
        <v>-2.1020306566022721E-2</v>
      </c>
      <c r="L7315">
        <v>-2.1019999999999999</v>
      </c>
      <c r="M7315" t="s">
        <v>82</v>
      </c>
    </row>
    <row r="7316" spans="1:13">
      <c r="A7316" t="s">
        <v>2257</v>
      </c>
      <c r="B7316" t="s">
        <v>2258</v>
      </c>
      <c r="C7316" t="str">
        <f>TEXT(D7316, "mmm")</f>
        <v>Jun</v>
      </c>
      <c r="D7316" s="1">
        <v>45454</v>
      </c>
      <c r="E7316" t="s">
        <v>313</v>
      </c>
      <c r="F7316" t="s">
        <v>314</v>
      </c>
      <c r="G7316">
        <v>8264462</v>
      </c>
      <c r="H7316">
        <v>2.42</v>
      </c>
      <c r="I7316">
        <v>19999998.039999999</v>
      </c>
      <c r="J7316" t="s">
        <v>81</v>
      </c>
      <c r="K7316">
        <v>-6.1983508528291383E-2</v>
      </c>
      <c r="L7316">
        <v>-6.1984000000000004</v>
      </c>
      <c r="M7316" t="s">
        <v>82</v>
      </c>
    </row>
    <row r="7317" spans="1:13">
      <c r="A7317" t="s">
        <v>871</v>
      </c>
      <c r="B7317" t="s">
        <v>872</v>
      </c>
      <c r="C7317" t="str">
        <f>TEXT(D7317, "mmm")</f>
        <v>Jun</v>
      </c>
      <c r="D7317" s="1">
        <v>45454</v>
      </c>
      <c r="E7317" t="s">
        <v>2126</v>
      </c>
      <c r="F7317" t="s">
        <v>80</v>
      </c>
      <c r="G7317">
        <v>8255</v>
      </c>
      <c r="H7317">
        <v>7.2</v>
      </c>
      <c r="I7317">
        <v>59436</v>
      </c>
      <c r="J7317" t="s">
        <v>86</v>
      </c>
      <c r="K7317">
        <v>-8.2418768197107806E-3</v>
      </c>
      <c r="L7317">
        <v>-0.82420000000000004</v>
      </c>
      <c r="M7317" t="s">
        <v>82</v>
      </c>
    </row>
    <row r="7318" spans="1:13">
      <c r="A7318" t="s">
        <v>4421</v>
      </c>
      <c r="B7318" t="s">
        <v>4422</v>
      </c>
      <c r="C7318" t="str">
        <f>TEXT(D7318, "mmm")</f>
        <v>Jun</v>
      </c>
      <c r="D7318" s="1">
        <v>45454</v>
      </c>
      <c r="E7318" t="s">
        <v>4423</v>
      </c>
      <c r="F7318" t="s">
        <v>101</v>
      </c>
      <c r="G7318">
        <v>123544</v>
      </c>
      <c r="H7318">
        <v>2.8</v>
      </c>
      <c r="I7318">
        <v>345923.2</v>
      </c>
      <c r="J7318" t="s">
        <v>81</v>
      </c>
      <c r="K7318">
        <v>-1.5151500920837609E-2</v>
      </c>
      <c r="L7318">
        <v>-1.5152000000000001</v>
      </c>
      <c r="M7318" t="s">
        <v>82</v>
      </c>
    </row>
    <row r="7319" spans="1:13">
      <c r="A7319" t="s">
        <v>721</v>
      </c>
      <c r="B7319" t="s">
        <v>722</v>
      </c>
      <c r="C7319" t="str">
        <f>TEXT(D7319, "mmm")</f>
        <v>Jun</v>
      </c>
      <c r="D7319" s="1">
        <v>45454</v>
      </c>
      <c r="E7319" t="s">
        <v>723</v>
      </c>
      <c r="F7319" t="s">
        <v>101</v>
      </c>
      <c r="G7319">
        <v>399859</v>
      </c>
      <c r="H7319">
        <v>60.43</v>
      </c>
      <c r="I7319">
        <v>24163479.370000001</v>
      </c>
      <c r="J7319" t="s">
        <v>81</v>
      </c>
      <c r="K7319">
        <v>3.7287574241257948E-2</v>
      </c>
      <c r="L7319">
        <v>3.7288000000000001</v>
      </c>
      <c r="M7319" t="s">
        <v>82</v>
      </c>
    </row>
    <row r="7320" spans="1:13">
      <c r="A7320" t="s">
        <v>721</v>
      </c>
      <c r="B7320" t="s">
        <v>722</v>
      </c>
      <c r="C7320" t="str">
        <f>TEXT(D7320, "mmm")</f>
        <v>Jun</v>
      </c>
      <c r="D7320" s="1">
        <v>45454</v>
      </c>
      <c r="E7320" t="s">
        <v>724</v>
      </c>
      <c r="F7320" t="s">
        <v>101</v>
      </c>
      <c r="G7320">
        <v>399859</v>
      </c>
      <c r="H7320">
        <v>60.43</v>
      </c>
      <c r="I7320">
        <v>24163479.370000001</v>
      </c>
      <c r="J7320" t="s">
        <v>81</v>
      </c>
      <c r="K7320">
        <v>3.7287574241257948E-2</v>
      </c>
      <c r="L7320">
        <v>3.7288000000000001</v>
      </c>
      <c r="M7320" t="s">
        <v>82</v>
      </c>
    </row>
    <row r="7321" spans="1:13">
      <c r="A7321" t="s">
        <v>4421</v>
      </c>
      <c r="B7321" t="s">
        <v>4422</v>
      </c>
      <c r="C7321" t="str">
        <f>TEXT(D7321, "mmm")</f>
        <v>Jun</v>
      </c>
      <c r="D7321" s="1">
        <v>45454</v>
      </c>
      <c r="E7321" t="s">
        <v>4424</v>
      </c>
      <c r="F7321" t="s">
        <v>101</v>
      </c>
      <c r="G7321">
        <v>123544</v>
      </c>
      <c r="H7321">
        <v>2.8</v>
      </c>
      <c r="I7321">
        <v>345923.2</v>
      </c>
      <c r="J7321" t="s">
        <v>81</v>
      </c>
      <c r="K7321">
        <v>-1.5151500920837609E-2</v>
      </c>
      <c r="L7321">
        <v>-1.5152000000000001</v>
      </c>
      <c r="M7321" t="s">
        <v>82</v>
      </c>
    </row>
    <row r="7322" spans="1:13">
      <c r="A7322" t="s">
        <v>4099</v>
      </c>
      <c r="B7322" t="s">
        <v>4100</v>
      </c>
      <c r="C7322" t="str">
        <f>TEXT(D7322, "mmm")</f>
        <v>Jun</v>
      </c>
      <c r="D7322" s="1">
        <v>45454</v>
      </c>
      <c r="E7322" t="s">
        <v>4101</v>
      </c>
      <c r="F7322" t="s">
        <v>128</v>
      </c>
      <c r="G7322">
        <v>16000</v>
      </c>
      <c r="H7322">
        <v>13.6</v>
      </c>
      <c r="I7322">
        <v>217600</v>
      </c>
      <c r="J7322" t="s">
        <v>81</v>
      </c>
      <c r="K7322">
        <v>-1.7672999847469509E-2</v>
      </c>
      <c r="L7322">
        <v>-1.7673000000000001</v>
      </c>
      <c r="M7322" t="s">
        <v>82</v>
      </c>
    </row>
    <row r="7323" spans="1:13">
      <c r="A7323" t="s">
        <v>4228</v>
      </c>
      <c r="B7323" t="s">
        <v>4229</v>
      </c>
      <c r="C7323" t="str">
        <f>TEXT(D7323, "mmm")</f>
        <v>Jun</v>
      </c>
      <c r="D7323" s="1">
        <v>45454</v>
      </c>
      <c r="E7323" t="s">
        <v>4230</v>
      </c>
      <c r="F7323" t="s">
        <v>80</v>
      </c>
      <c r="G7323">
        <v>17000</v>
      </c>
      <c r="H7323">
        <v>13.09</v>
      </c>
      <c r="I7323">
        <v>222530</v>
      </c>
      <c r="J7323" t="s">
        <v>86</v>
      </c>
      <c r="K7323">
        <v>-1.6054809454914221E-2</v>
      </c>
      <c r="L7323">
        <v>-1.6054999999999999</v>
      </c>
      <c r="M7323" t="s">
        <v>82</v>
      </c>
    </row>
    <row r="7324" spans="1:13">
      <c r="A7324" t="s">
        <v>3996</v>
      </c>
      <c r="B7324" t="s">
        <v>3997</v>
      </c>
      <c r="C7324" t="str">
        <f>TEXT(D7324, "mmm")</f>
        <v>Jun</v>
      </c>
      <c r="D7324" s="1">
        <v>45454</v>
      </c>
      <c r="E7324" t="s">
        <v>1039</v>
      </c>
      <c r="F7324" t="s">
        <v>128</v>
      </c>
      <c r="G7324">
        <v>7552</v>
      </c>
      <c r="H7324">
        <v>46.11</v>
      </c>
      <c r="I7324">
        <v>348222.71999999997</v>
      </c>
      <c r="J7324" t="s">
        <v>86</v>
      </c>
      <c r="K7324">
        <v>2.968777024414648E-2</v>
      </c>
      <c r="L7324">
        <v>2.9687999999999999</v>
      </c>
      <c r="M7324" t="s">
        <v>82</v>
      </c>
    </row>
    <row r="7325" spans="1:13">
      <c r="A7325" t="s">
        <v>749</v>
      </c>
      <c r="B7325" t="s">
        <v>750</v>
      </c>
      <c r="C7325" t="str">
        <f>TEXT(D7325, "mmm")</f>
        <v>Jun</v>
      </c>
      <c r="D7325" s="1">
        <v>45454</v>
      </c>
      <c r="E7325" t="s">
        <v>751</v>
      </c>
      <c r="F7325" t="s">
        <v>118</v>
      </c>
      <c r="G7325">
        <v>3696.86</v>
      </c>
      <c r="H7325">
        <v>21.64</v>
      </c>
      <c r="I7325">
        <v>80000.050400000007</v>
      </c>
      <c r="J7325" t="s">
        <v>86</v>
      </c>
      <c r="K7325">
        <v>4.1590421631945151E-3</v>
      </c>
      <c r="L7325">
        <v>0.41589999999999999</v>
      </c>
      <c r="M7325" t="s">
        <v>82</v>
      </c>
    </row>
    <row r="7326" spans="1:13">
      <c r="A7326" t="s">
        <v>1551</v>
      </c>
      <c r="B7326" t="s">
        <v>1552</v>
      </c>
      <c r="C7326" t="str">
        <f>TEXT(D7326, "mmm")</f>
        <v>Jun</v>
      </c>
      <c r="D7326" s="1">
        <v>45454</v>
      </c>
      <c r="E7326" t="s">
        <v>4425</v>
      </c>
      <c r="F7326" t="s">
        <v>128</v>
      </c>
      <c r="G7326">
        <v>37400</v>
      </c>
      <c r="H7326">
        <v>0.74</v>
      </c>
      <c r="I7326">
        <v>27676</v>
      </c>
      <c r="J7326" t="s">
        <v>81</v>
      </c>
      <c r="K7326">
        <v>-0.28703705939388829</v>
      </c>
      <c r="L7326">
        <v>-28.703700000000001</v>
      </c>
      <c r="M7326" t="s">
        <v>82</v>
      </c>
    </row>
    <row r="7327" spans="1:13">
      <c r="A7327" t="s">
        <v>4409</v>
      </c>
      <c r="B7327" t="s">
        <v>4410</v>
      </c>
      <c r="C7327" t="str">
        <f>TEXT(D7327, "mmm")</f>
        <v>Jun</v>
      </c>
      <c r="D7327" s="1">
        <v>45454</v>
      </c>
      <c r="E7327" t="s">
        <v>4426</v>
      </c>
      <c r="F7327" t="s">
        <v>118</v>
      </c>
      <c r="G7327">
        <v>1000</v>
      </c>
      <c r="H7327">
        <v>39.299999999999997</v>
      </c>
      <c r="I7327">
        <v>39300</v>
      </c>
      <c r="J7327" t="s">
        <v>81</v>
      </c>
      <c r="K7327">
        <v>9.4992849175639105E-3</v>
      </c>
      <c r="L7327">
        <v>0.94989999999999997</v>
      </c>
      <c r="M7327" t="s">
        <v>82</v>
      </c>
    </row>
    <row r="7328" spans="1:13">
      <c r="A7328" t="s">
        <v>3774</v>
      </c>
      <c r="B7328" t="s">
        <v>3775</v>
      </c>
      <c r="C7328" t="str">
        <f>TEXT(D7328, "mmm")</f>
        <v>Jun</v>
      </c>
      <c r="D7328" s="1">
        <v>45454</v>
      </c>
      <c r="E7328" t="s">
        <v>3776</v>
      </c>
      <c r="F7328" t="s">
        <v>251</v>
      </c>
      <c r="G7328">
        <v>20467</v>
      </c>
      <c r="H7328">
        <v>1.1499999999999999</v>
      </c>
      <c r="I7328">
        <v>23537.05</v>
      </c>
      <c r="J7328" t="s">
        <v>81</v>
      </c>
      <c r="K7328">
        <v>5.9322080986147878E-2</v>
      </c>
      <c r="L7328">
        <v>5.9321999999999999</v>
      </c>
      <c r="M7328" t="s">
        <v>82</v>
      </c>
    </row>
    <row r="7329" spans="1:13">
      <c r="A7329" t="s">
        <v>4427</v>
      </c>
      <c r="B7329" t="s">
        <v>4428</v>
      </c>
      <c r="C7329" t="str">
        <f>TEXT(D7329, "mmm")</f>
        <v>Jun</v>
      </c>
      <c r="D7329" s="1">
        <v>45454</v>
      </c>
      <c r="E7329" t="s">
        <v>4429</v>
      </c>
      <c r="F7329" t="s">
        <v>80</v>
      </c>
      <c r="G7329">
        <v>10000</v>
      </c>
      <c r="H7329">
        <v>52.61</v>
      </c>
      <c r="I7329">
        <v>526100</v>
      </c>
      <c r="J7329" t="s">
        <v>86</v>
      </c>
      <c r="K7329">
        <v>6.3279100092514806E-3</v>
      </c>
      <c r="L7329">
        <v>0.63280000000000003</v>
      </c>
      <c r="M7329" t="s">
        <v>82</v>
      </c>
    </row>
    <row r="7330" spans="1:13">
      <c r="A7330" t="s">
        <v>1777</v>
      </c>
      <c r="B7330" t="s">
        <v>1778</v>
      </c>
      <c r="C7330" t="str">
        <f>TEXT(D7330, "mmm")</f>
        <v>Jun</v>
      </c>
      <c r="D7330" s="1">
        <v>45454</v>
      </c>
      <c r="E7330" t="s">
        <v>4430</v>
      </c>
      <c r="F7330" t="s">
        <v>101</v>
      </c>
      <c r="G7330">
        <v>1000000</v>
      </c>
      <c r="H7330">
        <v>1.08</v>
      </c>
      <c r="I7330">
        <v>1080000</v>
      </c>
      <c r="J7330" t="s">
        <v>86</v>
      </c>
      <c r="K7330">
        <v>-4.4642814378045292E-3</v>
      </c>
      <c r="L7330">
        <v>-0.44640000000000002</v>
      </c>
      <c r="M7330" t="s">
        <v>82</v>
      </c>
    </row>
    <row r="7331" spans="1:13">
      <c r="A7331" t="s">
        <v>129</v>
      </c>
      <c r="B7331" t="s">
        <v>130</v>
      </c>
      <c r="C7331" t="str">
        <f>TEXT(D7331, "mmm")</f>
        <v>Jun</v>
      </c>
      <c r="D7331" s="1">
        <v>45454</v>
      </c>
      <c r="E7331" t="s">
        <v>109</v>
      </c>
      <c r="F7331" t="s">
        <v>101</v>
      </c>
      <c r="G7331">
        <v>17803</v>
      </c>
      <c r="H7331">
        <v>6.48</v>
      </c>
      <c r="I7331">
        <v>115363.44</v>
      </c>
      <c r="J7331" t="s">
        <v>81</v>
      </c>
      <c r="K7331">
        <v>4.9155097323119852E-2</v>
      </c>
      <c r="L7331">
        <v>4.9154999999999998</v>
      </c>
      <c r="M7331" t="s">
        <v>82</v>
      </c>
    </row>
    <row r="7332" spans="1:13">
      <c r="A7332" t="s">
        <v>129</v>
      </c>
      <c r="B7332" t="s">
        <v>130</v>
      </c>
      <c r="C7332" t="str">
        <f>TEXT(D7332, "mmm")</f>
        <v>Jun</v>
      </c>
      <c r="D7332" s="1">
        <v>45454</v>
      </c>
      <c r="E7332" t="s">
        <v>111</v>
      </c>
      <c r="F7332" t="s">
        <v>101</v>
      </c>
      <c r="G7332">
        <v>17803</v>
      </c>
      <c r="H7332">
        <v>6.48</v>
      </c>
      <c r="I7332">
        <v>115363.44</v>
      </c>
      <c r="J7332" t="s">
        <v>81</v>
      </c>
      <c r="K7332">
        <v>4.9155097323119852E-2</v>
      </c>
      <c r="L7332">
        <v>4.9154999999999998</v>
      </c>
      <c r="M7332" t="s">
        <v>82</v>
      </c>
    </row>
    <row r="7333" spans="1:13">
      <c r="A7333" t="s">
        <v>129</v>
      </c>
      <c r="B7333" t="s">
        <v>130</v>
      </c>
      <c r="C7333" t="str">
        <f>TEXT(D7333, "mmm")</f>
        <v>Jun</v>
      </c>
      <c r="D7333" s="1">
        <v>45454</v>
      </c>
      <c r="E7333" t="s">
        <v>110</v>
      </c>
      <c r="F7333" t="s">
        <v>101</v>
      </c>
      <c r="G7333">
        <v>17803</v>
      </c>
      <c r="H7333">
        <v>6.48</v>
      </c>
      <c r="I7333">
        <v>115363.44</v>
      </c>
      <c r="J7333" t="s">
        <v>81</v>
      </c>
      <c r="K7333">
        <v>4.9155097323119852E-2</v>
      </c>
      <c r="L7333">
        <v>4.9154999999999998</v>
      </c>
      <c r="M7333" t="s">
        <v>82</v>
      </c>
    </row>
    <row r="7334" spans="1:13">
      <c r="A7334" t="s">
        <v>4250</v>
      </c>
      <c r="B7334" t="s">
        <v>4251</v>
      </c>
      <c r="C7334" t="str">
        <f>TEXT(D7334, "mmm")</f>
        <v>Jun</v>
      </c>
      <c r="D7334" s="1">
        <v>45454</v>
      </c>
      <c r="E7334" t="s">
        <v>4252</v>
      </c>
      <c r="F7334" t="s">
        <v>80</v>
      </c>
      <c r="G7334">
        <v>632</v>
      </c>
      <c r="H7334">
        <v>88.58</v>
      </c>
      <c r="I7334">
        <v>55982.559999999998</v>
      </c>
      <c r="J7334" t="s">
        <v>81</v>
      </c>
      <c r="K7334">
        <v>-5.3721873585541591E-3</v>
      </c>
      <c r="L7334">
        <v>-0.53720000000000001</v>
      </c>
      <c r="M7334" t="s">
        <v>82</v>
      </c>
    </row>
    <row r="7335" spans="1:13">
      <c r="A7335" t="s">
        <v>4250</v>
      </c>
      <c r="B7335" t="s">
        <v>4251</v>
      </c>
      <c r="C7335" t="str">
        <f>TEXT(D7335, "mmm")</f>
        <v>Jun</v>
      </c>
      <c r="D7335" s="1">
        <v>45454</v>
      </c>
      <c r="E7335" t="s">
        <v>4252</v>
      </c>
      <c r="F7335" t="s">
        <v>80</v>
      </c>
      <c r="G7335">
        <v>1368</v>
      </c>
      <c r="H7335">
        <v>89.27</v>
      </c>
      <c r="I7335">
        <v>122121.36</v>
      </c>
      <c r="J7335" t="s">
        <v>86</v>
      </c>
      <c r="K7335">
        <v>-5.3721873585541591E-3</v>
      </c>
      <c r="L7335">
        <v>-0.53720000000000001</v>
      </c>
      <c r="M7335" t="s">
        <v>82</v>
      </c>
    </row>
    <row r="7336" spans="1:13">
      <c r="A7336" t="s">
        <v>4336</v>
      </c>
      <c r="B7336" t="s">
        <v>4337</v>
      </c>
      <c r="C7336" t="str">
        <f>TEXT(D7336, "mmm")</f>
        <v>Jun</v>
      </c>
      <c r="D7336" s="1">
        <v>45454</v>
      </c>
      <c r="E7336" t="s">
        <v>4338</v>
      </c>
      <c r="F7336" t="s">
        <v>80</v>
      </c>
      <c r="G7336">
        <v>23571</v>
      </c>
      <c r="H7336">
        <v>43.07</v>
      </c>
      <c r="I7336">
        <v>1015202.97</v>
      </c>
      <c r="J7336" t="s">
        <v>81</v>
      </c>
      <c r="K7336">
        <v>8.6194779451961523E-2</v>
      </c>
      <c r="L7336">
        <v>8.6195000000000004</v>
      </c>
      <c r="M7336" t="s">
        <v>82</v>
      </c>
    </row>
    <row r="7337" spans="1:13">
      <c r="A7337" t="s">
        <v>4336</v>
      </c>
      <c r="B7337" t="s">
        <v>4337</v>
      </c>
      <c r="C7337" t="str">
        <f>TEXT(D7337, "mmm")</f>
        <v>Jun</v>
      </c>
      <c r="D7337" s="1">
        <v>45454</v>
      </c>
      <c r="E7337" t="s">
        <v>4338</v>
      </c>
      <c r="F7337" t="s">
        <v>80</v>
      </c>
      <c r="G7337">
        <v>107937</v>
      </c>
      <c r="H7337">
        <v>43.07</v>
      </c>
      <c r="I7337">
        <v>4648846.59</v>
      </c>
      <c r="J7337" t="s">
        <v>81</v>
      </c>
      <c r="K7337">
        <v>8.6194779451961523E-2</v>
      </c>
      <c r="L7337">
        <v>8.6195000000000004</v>
      </c>
      <c r="M7337" t="s">
        <v>82</v>
      </c>
    </row>
    <row r="7338" spans="1:13">
      <c r="A7338" t="s">
        <v>4336</v>
      </c>
      <c r="B7338" t="s">
        <v>4337</v>
      </c>
      <c r="C7338" t="str">
        <f>TEXT(D7338, "mmm")</f>
        <v>Jun</v>
      </c>
      <c r="D7338" s="1">
        <v>45454</v>
      </c>
      <c r="E7338" t="s">
        <v>4338</v>
      </c>
      <c r="F7338" t="s">
        <v>80</v>
      </c>
      <c r="G7338">
        <v>24059</v>
      </c>
      <c r="H7338">
        <v>43.07</v>
      </c>
      <c r="I7338">
        <v>1036221.13</v>
      </c>
      <c r="J7338" t="s">
        <v>81</v>
      </c>
      <c r="K7338">
        <v>8.6194779451961523E-2</v>
      </c>
      <c r="L7338">
        <v>8.6195000000000004</v>
      </c>
      <c r="M7338" t="s">
        <v>82</v>
      </c>
    </row>
    <row r="7339" spans="1:13">
      <c r="A7339" t="s">
        <v>4336</v>
      </c>
      <c r="B7339" t="s">
        <v>4337</v>
      </c>
      <c r="C7339" t="str">
        <f>TEXT(D7339, "mmm")</f>
        <v>Jun</v>
      </c>
      <c r="D7339" s="1">
        <v>45454</v>
      </c>
      <c r="E7339" t="s">
        <v>4338</v>
      </c>
      <c r="F7339" t="s">
        <v>80</v>
      </c>
      <c r="G7339">
        <v>340072</v>
      </c>
      <c r="H7339">
        <v>43.07</v>
      </c>
      <c r="I7339">
        <v>14646901.039999999</v>
      </c>
      <c r="J7339" t="s">
        <v>86</v>
      </c>
      <c r="K7339">
        <v>8.6194779451961523E-2</v>
      </c>
      <c r="L7339">
        <v>8.6195000000000004</v>
      </c>
      <c r="M7339" t="s">
        <v>82</v>
      </c>
    </row>
    <row r="7340" spans="1:13">
      <c r="A7340" t="s">
        <v>4336</v>
      </c>
      <c r="B7340" t="s">
        <v>4337</v>
      </c>
      <c r="C7340" t="str">
        <f>TEXT(D7340, "mmm")</f>
        <v>Jun</v>
      </c>
      <c r="D7340" s="1">
        <v>45454</v>
      </c>
      <c r="E7340" t="s">
        <v>4338</v>
      </c>
      <c r="F7340" t="s">
        <v>80</v>
      </c>
      <c r="G7340">
        <v>25531</v>
      </c>
      <c r="H7340">
        <v>43.07</v>
      </c>
      <c r="I7340">
        <v>1099620.17</v>
      </c>
      <c r="J7340" t="s">
        <v>81</v>
      </c>
      <c r="K7340">
        <v>8.6194779451961523E-2</v>
      </c>
      <c r="L7340">
        <v>8.6195000000000004</v>
      </c>
      <c r="M7340" t="s">
        <v>82</v>
      </c>
    </row>
    <row r="7341" spans="1:13">
      <c r="A7341" t="s">
        <v>4339</v>
      </c>
      <c r="B7341" t="s">
        <v>4340</v>
      </c>
      <c r="C7341" t="str">
        <f>TEXT(D7341, "mmm")</f>
        <v>Jun</v>
      </c>
      <c r="D7341" s="1">
        <v>45454</v>
      </c>
      <c r="E7341" t="s">
        <v>4341</v>
      </c>
      <c r="F7341" t="s">
        <v>128</v>
      </c>
      <c r="G7341">
        <v>88748</v>
      </c>
      <c r="H7341">
        <v>16.03</v>
      </c>
      <c r="I7341">
        <v>1422630.44</v>
      </c>
      <c r="J7341" t="s">
        <v>86</v>
      </c>
      <c r="K7341">
        <v>-1.2768608979060399E-2</v>
      </c>
      <c r="L7341">
        <v>-1.2768999999999999</v>
      </c>
      <c r="M7341" t="s">
        <v>82</v>
      </c>
    </row>
    <row r="7342" spans="1:13">
      <c r="A7342" t="s">
        <v>4339</v>
      </c>
      <c r="B7342" t="s">
        <v>4340</v>
      </c>
      <c r="C7342" t="str">
        <f>TEXT(D7342, "mmm")</f>
        <v>Jun</v>
      </c>
      <c r="D7342" s="1">
        <v>45454</v>
      </c>
      <c r="E7342" t="s">
        <v>4341</v>
      </c>
      <c r="F7342" t="s">
        <v>128</v>
      </c>
      <c r="G7342">
        <v>361252</v>
      </c>
      <c r="H7342">
        <v>16.03</v>
      </c>
      <c r="I7342">
        <v>5790869.5600000015</v>
      </c>
      <c r="J7342" t="s">
        <v>86</v>
      </c>
      <c r="K7342">
        <v>-1.2768608979060399E-2</v>
      </c>
      <c r="L7342">
        <v>-1.2768999999999999</v>
      </c>
      <c r="M7342" t="s">
        <v>82</v>
      </c>
    </row>
    <row r="7343" spans="1:13">
      <c r="A7343" t="s">
        <v>4315</v>
      </c>
      <c r="B7343" t="s">
        <v>4316</v>
      </c>
      <c r="C7343" t="str">
        <f>TEXT(D7343, "mmm")</f>
        <v>Jun</v>
      </c>
      <c r="D7343" s="1">
        <v>45454</v>
      </c>
      <c r="E7343" t="s">
        <v>4431</v>
      </c>
      <c r="F7343" t="s">
        <v>80</v>
      </c>
      <c r="G7343">
        <v>10000</v>
      </c>
      <c r="H7343">
        <v>24.68</v>
      </c>
      <c r="I7343">
        <v>246800</v>
      </c>
      <c r="J7343" t="s">
        <v>86</v>
      </c>
      <c r="K7343">
        <v>-9.3859827859532619E-3</v>
      </c>
      <c r="L7343">
        <v>-0.93859999999999999</v>
      </c>
      <c r="M7343" t="s">
        <v>82</v>
      </c>
    </row>
    <row r="7344" spans="1:13">
      <c r="A7344" t="s">
        <v>4041</v>
      </c>
      <c r="B7344" t="s">
        <v>4042</v>
      </c>
      <c r="C7344" t="str">
        <f>TEXT(D7344, "mmm")</f>
        <v>Jun</v>
      </c>
      <c r="D7344" s="1">
        <v>45454</v>
      </c>
      <c r="E7344" t="s">
        <v>4096</v>
      </c>
      <c r="F7344" t="s">
        <v>251</v>
      </c>
      <c r="G7344">
        <v>14386</v>
      </c>
      <c r="H7344">
        <v>4.88</v>
      </c>
      <c r="I7344">
        <v>70203.679999999993</v>
      </c>
      <c r="J7344" t="s">
        <v>86</v>
      </c>
      <c r="K7344">
        <v>-0.13963035817619079</v>
      </c>
      <c r="L7344">
        <v>-13.962999999999999</v>
      </c>
      <c r="M7344" t="s">
        <v>82</v>
      </c>
    </row>
    <row r="7345" spans="1:13">
      <c r="A7345" t="s">
        <v>2109</v>
      </c>
      <c r="B7345" t="s">
        <v>2110</v>
      </c>
      <c r="C7345" t="str">
        <f>TEXT(D7345, "mmm")</f>
        <v>Jun</v>
      </c>
      <c r="D7345" s="1">
        <v>45454</v>
      </c>
      <c r="E7345" t="s">
        <v>2111</v>
      </c>
      <c r="F7345" t="s">
        <v>80</v>
      </c>
      <c r="G7345">
        <v>2000</v>
      </c>
      <c r="H7345">
        <v>28.05</v>
      </c>
      <c r="I7345">
        <v>56100</v>
      </c>
      <c r="J7345" t="s">
        <v>81</v>
      </c>
      <c r="K7345">
        <v>-3.6187734493764667E-2</v>
      </c>
      <c r="L7345">
        <v>-3.6187999999999998</v>
      </c>
      <c r="M7345" t="s">
        <v>82</v>
      </c>
    </row>
    <row r="7346" spans="1:13">
      <c r="A7346" t="s">
        <v>3545</v>
      </c>
      <c r="B7346" t="s">
        <v>3546</v>
      </c>
      <c r="C7346" t="str">
        <f>TEXT(D7346, "mmm")</f>
        <v>Jun</v>
      </c>
      <c r="D7346" s="1">
        <v>45454</v>
      </c>
      <c r="E7346" t="s">
        <v>3633</v>
      </c>
      <c r="F7346" t="s">
        <v>80</v>
      </c>
      <c r="G7346">
        <v>130000</v>
      </c>
      <c r="H7346">
        <v>3.93</v>
      </c>
      <c r="I7346">
        <v>510900</v>
      </c>
      <c r="J7346" t="s">
        <v>86</v>
      </c>
      <c r="K7346">
        <v>-6.9948183488178772E-2</v>
      </c>
      <c r="L7346">
        <v>-6.9947999999999997</v>
      </c>
      <c r="M7346" t="s">
        <v>82</v>
      </c>
    </row>
    <row r="7347" spans="1:13">
      <c r="A7347" t="s">
        <v>3254</v>
      </c>
      <c r="B7347" t="s">
        <v>3255</v>
      </c>
      <c r="C7347" t="str">
        <f>TEXT(D7347, "mmm")</f>
        <v>Jun</v>
      </c>
      <c r="D7347" s="1">
        <v>45454</v>
      </c>
      <c r="E7347" t="s">
        <v>3257</v>
      </c>
      <c r="F7347" t="s">
        <v>80</v>
      </c>
      <c r="G7347">
        <v>800</v>
      </c>
      <c r="H7347">
        <v>15.35</v>
      </c>
      <c r="I7347">
        <v>12280</v>
      </c>
      <c r="J7347" t="s">
        <v>81</v>
      </c>
      <c r="K7347">
        <v>-1.2953280392272389E-2</v>
      </c>
      <c r="L7347">
        <v>-1.2952999999999999</v>
      </c>
      <c r="M7347" t="s">
        <v>82</v>
      </c>
    </row>
    <row r="7348" spans="1:13">
      <c r="A7348" t="s">
        <v>3254</v>
      </c>
      <c r="B7348" t="s">
        <v>3255</v>
      </c>
      <c r="C7348" t="str">
        <f>TEXT(D7348, "mmm")</f>
        <v>Jun</v>
      </c>
      <c r="D7348" s="1">
        <v>45454</v>
      </c>
      <c r="E7348" t="s">
        <v>3257</v>
      </c>
      <c r="F7348" t="s">
        <v>80</v>
      </c>
      <c r="G7348">
        <v>1000</v>
      </c>
      <c r="H7348">
        <v>15.4</v>
      </c>
      <c r="I7348">
        <v>15400</v>
      </c>
      <c r="J7348" t="s">
        <v>81</v>
      </c>
      <c r="K7348">
        <v>-1.2953280392272389E-2</v>
      </c>
      <c r="L7348">
        <v>-1.2952999999999999</v>
      </c>
      <c r="M7348" t="s">
        <v>82</v>
      </c>
    </row>
    <row r="7349" spans="1:13">
      <c r="A7349" t="s">
        <v>3254</v>
      </c>
      <c r="B7349" t="s">
        <v>3255</v>
      </c>
      <c r="C7349" t="str">
        <f>TEXT(D7349, "mmm")</f>
        <v>Jun</v>
      </c>
      <c r="D7349" s="1">
        <v>45454</v>
      </c>
      <c r="E7349" t="s">
        <v>3257</v>
      </c>
      <c r="F7349" t="s">
        <v>80</v>
      </c>
      <c r="G7349">
        <v>1700</v>
      </c>
      <c r="H7349">
        <v>15.45</v>
      </c>
      <c r="I7349">
        <v>26265</v>
      </c>
      <c r="J7349" t="s">
        <v>86</v>
      </c>
      <c r="K7349">
        <v>-1.2953280392272389E-2</v>
      </c>
      <c r="L7349">
        <v>-1.2952999999999999</v>
      </c>
      <c r="M7349" t="s">
        <v>82</v>
      </c>
    </row>
    <row r="7350" spans="1:13">
      <c r="A7350" t="s">
        <v>2421</v>
      </c>
      <c r="B7350" t="s">
        <v>2422</v>
      </c>
      <c r="C7350" t="str">
        <f>TEXT(D7350, "mmm")</f>
        <v>Jun</v>
      </c>
      <c r="D7350" s="1">
        <v>45454</v>
      </c>
      <c r="E7350" t="s">
        <v>2888</v>
      </c>
      <c r="F7350" t="s">
        <v>80</v>
      </c>
      <c r="G7350">
        <v>7102</v>
      </c>
      <c r="H7350">
        <v>2.66</v>
      </c>
      <c r="I7350">
        <v>18891.32</v>
      </c>
      <c r="J7350" t="s">
        <v>81</v>
      </c>
      <c r="K7350">
        <v>-9.5419851496158503E-2</v>
      </c>
      <c r="L7350">
        <v>-9.5419999999999998</v>
      </c>
      <c r="M7350" t="s">
        <v>82</v>
      </c>
    </row>
    <row r="7351" spans="1:13">
      <c r="A7351" t="s">
        <v>4432</v>
      </c>
      <c r="B7351" t="s">
        <v>4433</v>
      </c>
      <c r="C7351" t="str">
        <f>TEXT(D7351, "mmm")</f>
        <v>Jun</v>
      </c>
      <c r="D7351" s="1">
        <v>45454</v>
      </c>
      <c r="E7351" t="s">
        <v>4434</v>
      </c>
      <c r="F7351" t="s">
        <v>80</v>
      </c>
      <c r="G7351">
        <v>14000</v>
      </c>
      <c r="H7351">
        <v>7.15</v>
      </c>
      <c r="I7351">
        <v>100100</v>
      </c>
      <c r="J7351" t="s">
        <v>86</v>
      </c>
      <c r="K7351">
        <v>3.1123142520822041E-2</v>
      </c>
      <c r="L7351">
        <v>3.1122999999999998</v>
      </c>
      <c r="M7351" t="s">
        <v>82</v>
      </c>
    </row>
    <row r="7352" spans="1:13">
      <c r="A7352" t="s">
        <v>4432</v>
      </c>
      <c r="B7352" t="s">
        <v>4433</v>
      </c>
      <c r="C7352" t="str">
        <f>TEXT(D7352, "mmm")</f>
        <v>Jun</v>
      </c>
      <c r="D7352" s="1">
        <v>45454</v>
      </c>
      <c r="E7352" t="s">
        <v>4434</v>
      </c>
      <c r="F7352" t="s">
        <v>80</v>
      </c>
      <c r="G7352">
        <v>14000</v>
      </c>
      <c r="H7352">
        <v>7.15</v>
      </c>
      <c r="I7352">
        <v>100100</v>
      </c>
      <c r="J7352" t="s">
        <v>86</v>
      </c>
      <c r="K7352">
        <v>3.1123142520822041E-2</v>
      </c>
      <c r="L7352">
        <v>3.1122999999999998</v>
      </c>
      <c r="M7352" t="s">
        <v>82</v>
      </c>
    </row>
    <row r="7353" spans="1:13">
      <c r="A7353" t="s">
        <v>4432</v>
      </c>
      <c r="B7353" t="s">
        <v>4433</v>
      </c>
      <c r="C7353" t="str">
        <f>TEXT(D7353, "mmm")</f>
        <v>Jun</v>
      </c>
      <c r="D7353" s="1">
        <v>45454</v>
      </c>
      <c r="E7353" t="s">
        <v>4434</v>
      </c>
      <c r="F7353" t="s">
        <v>80</v>
      </c>
      <c r="G7353">
        <v>14000</v>
      </c>
      <c r="H7353">
        <v>7.15</v>
      </c>
      <c r="I7353">
        <v>100100</v>
      </c>
      <c r="J7353" t="s">
        <v>86</v>
      </c>
      <c r="K7353">
        <v>3.1123142520822041E-2</v>
      </c>
      <c r="L7353">
        <v>3.1122999999999998</v>
      </c>
      <c r="M7353" t="s">
        <v>82</v>
      </c>
    </row>
    <row r="7354" spans="1:13">
      <c r="A7354" t="s">
        <v>825</v>
      </c>
      <c r="B7354" t="s">
        <v>826</v>
      </c>
      <c r="C7354" t="str">
        <f>TEXT(D7354, "mmm")</f>
        <v>Jun</v>
      </c>
      <c r="D7354" s="1">
        <v>45454</v>
      </c>
      <c r="E7354" t="s">
        <v>4435</v>
      </c>
      <c r="F7354" t="s">
        <v>80</v>
      </c>
      <c r="G7354">
        <v>6000</v>
      </c>
      <c r="H7354">
        <v>18.989999999999998</v>
      </c>
      <c r="I7354">
        <v>113940</v>
      </c>
      <c r="J7354" t="s">
        <v>86</v>
      </c>
      <c r="K7354">
        <v>6.8458115498739591E-3</v>
      </c>
      <c r="L7354">
        <v>0.68459999999999999</v>
      </c>
      <c r="M7354" t="s">
        <v>82</v>
      </c>
    </row>
    <row r="7355" spans="1:13">
      <c r="A7355" t="s">
        <v>4351</v>
      </c>
      <c r="B7355" t="s">
        <v>4352</v>
      </c>
      <c r="C7355" t="str">
        <f>TEXT(D7355, "mmm")</f>
        <v>Jun</v>
      </c>
      <c r="D7355" s="1">
        <v>45454</v>
      </c>
      <c r="E7355" t="s">
        <v>4353</v>
      </c>
      <c r="F7355" t="s">
        <v>118</v>
      </c>
      <c r="G7355">
        <v>250</v>
      </c>
      <c r="H7355">
        <v>66.319999999999993</v>
      </c>
      <c r="I7355">
        <v>16580</v>
      </c>
      <c r="J7355" t="s">
        <v>86</v>
      </c>
      <c r="K7355">
        <v>-3.0518211560593311E-2</v>
      </c>
      <c r="L7355">
        <v>-3.0518000000000001</v>
      </c>
      <c r="M7355" t="s">
        <v>82</v>
      </c>
    </row>
    <row r="7356" spans="1:13">
      <c r="A7356" t="s">
        <v>4210</v>
      </c>
      <c r="B7356" t="s">
        <v>4211</v>
      </c>
      <c r="C7356" t="str">
        <f>TEXT(D7356, "mmm")</f>
        <v>Jun</v>
      </c>
      <c r="D7356" s="1">
        <v>45454</v>
      </c>
      <c r="E7356" t="s">
        <v>4436</v>
      </c>
      <c r="F7356" t="s">
        <v>80</v>
      </c>
      <c r="G7356">
        <v>8544</v>
      </c>
      <c r="H7356">
        <v>4.5</v>
      </c>
      <c r="I7356">
        <v>38448</v>
      </c>
      <c r="J7356" t="s">
        <v>81</v>
      </c>
      <c r="K7356">
        <v>0.14569531649280881</v>
      </c>
      <c r="L7356">
        <v>14.5695</v>
      </c>
      <c r="M7356" t="s">
        <v>82</v>
      </c>
    </row>
    <row r="7357" spans="1:13">
      <c r="A7357" t="s">
        <v>4280</v>
      </c>
      <c r="B7357" t="s">
        <v>4281</v>
      </c>
      <c r="C7357" t="str">
        <f>TEXT(D7357, "mmm")</f>
        <v>Jun</v>
      </c>
      <c r="D7357" s="1">
        <v>45454</v>
      </c>
      <c r="E7357" t="s">
        <v>4437</v>
      </c>
      <c r="F7357" t="s">
        <v>80</v>
      </c>
      <c r="G7357">
        <v>10000</v>
      </c>
      <c r="H7357">
        <v>1.1100000000000001</v>
      </c>
      <c r="I7357">
        <v>11100</v>
      </c>
      <c r="J7357" t="s">
        <v>81</v>
      </c>
      <c r="K7357">
        <v>0.1203703611721232</v>
      </c>
      <c r="L7357">
        <v>12.037000000000001</v>
      </c>
      <c r="M7357" t="s">
        <v>82</v>
      </c>
    </row>
    <row r="7358" spans="1:13">
      <c r="A7358" t="s">
        <v>4004</v>
      </c>
      <c r="B7358" t="s">
        <v>4005</v>
      </c>
      <c r="C7358" t="str">
        <f>TEXT(D7358, "mmm")</f>
        <v>Jun</v>
      </c>
      <c r="D7358" s="1">
        <v>45454</v>
      </c>
      <c r="E7358" t="s">
        <v>4006</v>
      </c>
      <c r="F7358" t="s">
        <v>217</v>
      </c>
      <c r="G7358">
        <v>15982</v>
      </c>
      <c r="H7358">
        <v>1.04</v>
      </c>
      <c r="I7358">
        <v>16621.28</v>
      </c>
      <c r="J7358" t="s">
        <v>81</v>
      </c>
      <c r="K7358">
        <v>0.34905662711467178</v>
      </c>
      <c r="L7358">
        <v>34.905700000000003</v>
      </c>
      <c r="M7358" t="s">
        <v>82</v>
      </c>
    </row>
    <row r="7359" spans="1:13">
      <c r="A7359" t="s">
        <v>4421</v>
      </c>
      <c r="B7359" t="s">
        <v>4422</v>
      </c>
      <c r="C7359" t="str">
        <f>TEXT(D7359, "mmm")</f>
        <v>Jun</v>
      </c>
      <c r="D7359" s="1">
        <v>45454</v>
      </c>
      <c r="E7359" t="s">
        <v>4438</v>
      </c>
      <c r="F7359" t="s">
        <v>101</v>
      </c>
      <c r="G7359">
        <v>376456</v>
      </c>
      <c r="H7359">
        <v>2.8</v>
      </c>
      <c r="I7359">
        <v>1054076.8</v>
      </c>
      <c r="J7359" t="s">
        <v>86</v>
      </c>
      <c r="K7359">
        <v>-1.5151500920837609E-2</v>
      </c>
      <c r="L7359">
        <v>-1.5152000000000001</v>
      </c>
      <c r="M7359" t="s">
        <v>82</v>
      </c>
    </row>
    <row r="7360" spans="1:13">
      <c r="A7360" t="s">
        <v>4421</v>
      </c>
      <c r="B7360" t="s">
        <v>4422</v>
      </c>
      <c r="C7360" t="str">
        <f>TEXT(D7360, "mmm")</f>
        <v>Jun</v>
      </c>
      <c r="D7360" s="1">
        <v>45454</v>
      </c>
      <c r="E7360" t="s">
        <v>4439</v>
      </c>
      <c r="F7360" t="s">
        <v>101</v>
      </c>
      <c r="G7360">
        <v>376456</v>
      </c>
      <c r="H7360">
        <v>2.8</v>
      </c>
      <c r="I7360">
        <v>1054076.8</v>
      </c>
      <c r="J7360" t="s">
        <v>86</v>
      </c>
      <c r="K7360">
        <v>-1.5151500920837609E-2</v>
      </c>
      <c r="L7360">
        <v>-1.5152000000000001</v>
      </c>
      <c r="M7360" t="s">
        <v>82</v>
      </c>
    </row>
    <row r="7361" spans="1:13">
      <c r="A7361" t="s">
        <v>4421</v>
      </c>
      <c r="B7361" t="s">
        <v>4422</v>
      </c>
      <c r="C7361" t="str">
        <f>TEXT(D7361, "mmm")</f>
        <v>Jun</v>
      </c>
      <c r="D7361" s="1">
        <v>45454</v>
      </c>
      <c r="E7361" t="s">
        <v>4440</v>
      </c>
      <c r="F7361" t="s">
        <v>251</v>
      </c>
      <c r="G7361">
        <v>376456</v>
      </c>
      <c r="H7361">
        <v>2.8</v>
      </c>
      <c r="I7361">
        <v>1054076.8</v>
      </c>
      <c r="J7361" t="s">
        <v>86</v>
      </c>
      <c r="K7361">
        <v>-1.5151500920837609E-2</v>
      </c>
      <c r="L7361">
        <v>-1.5152000000000001</v>
      </c>
      <c r="M7361" t="s">
        <v>82</v>
      </c>
    </row>
    <row r="7362" spans="1:13">
      <c r="A7362" t="s">
        <v>4441</v>
      </c>
      <c r="B7362" t="s">
        <v>4442</v>
      </c>
      <c r="C7362" t="str">
        <f>TEXT(D7362, "mmm")</f>
        <v>Jun</v>
      </c>
      <c r="D7362" s="1">
        <v>45454</v>
      </c>
      <c r="E7362" t="s">
        <v>4443</v>
      </c>
      <c r="F7362" t="s">
        <v>118</v>
      </c>
      <c r="G7362">
        <v>12509</v>
      </c>
      <c r="H7362">
        <v>4.43</v>
      </c>
      <c r="I7362">
        <v>55414.87</v>
      </c>
      <c r="J7362" t="s">
        <v>81</v>
      </c>
      <c r="K7362">
        <v>4.514668555645196E-3</v>
      </c>
      <c r="L7362">
        <v>0.45150000000000001</v>
      </c>
      <c r="M7362" t="s">
        <v>82</v>
      </c>
    </row>
    <row r="7363" spans="1:13">
      <c r="A7363" t="s">
        <v>3185</v>
      </c>
      <c r="B7363" t="s">
        <v>3186</v>
      </c>
      <c r="C7363" t="str">
        <f>TEXT(D7363, "mmm")</f>
        <v>Jun</v>
      </c>
      <c r="D7363" s="1">
        <v>45454</v>
      </c>
      <c r="E7363" t="s">
        <v>3187</v>
      </c>
      <c r="F7363" t="s">
        <v>118</v>
      </c>
      <c r="G7363">
        <v>987</v>
      </c>
      <c r="H7363">
        <v>16.600000000000001</v>
      </c>
      <c r="I7363">
        <v>16384.2</v>
      </c>
      <c r="J7363" t="s">
        <v>81</v>
      </c>
      <c r="K7363">
        <v>5.8469067719665313E-2</v>
      </c>
      <c r="L7363">
        <v>5.8468999999999998</v>
      </c>
      <c r="M7363" t="s">
        <v>82</v>
      </c>
    </row>
    <row r="7364" spans="1:13">
      <c r="A7364" t="s">
        <v>3259</v>
      </c>
      <c r="B7364" t="s">
        <v>3260</v>
      </c>
      <c r="C7364" t="str">
        <f>TEXT(D7364, "mmm")</f>
        <v>Jun</v>
      </c>
      <c r="D7364" s="1">
        <v>45454</v>
      </c>
      <c r="E7364" t="s">
        <v>4444</v>
      </c>
      <c r="F7364" t="s">
        <v>80</v>
      </c>
      <c r="G7364">
        <v>6500</v>
      </c>
      <c r="H7364">
        <v>7.52</v>
      </c>
      <c r="I7364">
        <v>48880</v>
      </c>
      <c r="J7364" t="s">
        <v>81</v>
      </c>
      <c r="K7364">
        <v>0.17191591517403099</v>
      </c>
      <c r="L7364">
        <v>17.191600000000001</v>
      </c>
      <c r="M7364" t="s">
        <v>82</v>
      </c>
    </row>
    <row r="7365" spans="1:13">
      <c r="A7365" t="s">
        <v>3259</v>
      </c>
      <c r="B7365" t="s">
        <v>3260</v>
      </c>
      <c r="C7365" t="str">
        <f>TEXT(D7365, "mmm")</f>
        <v>Jun</v>
      </c>
      <c r="D7365" s="1">
        <v>45454</v>
      </c>
      <c r="E7365" t="s">
        <v>4445</v>
      </c>
      <c r="F7365" t="s">
        <v>128</v>
      </c>
      <c r="G7365">
        <v>11061</v>
      </c>
      <c r="H7365">
        <v>7.56</v>
      </c>
      <c r="I7365">
        <v>83621.159999999989</v>
      </c>
      <c r="J7365" t="s">
        <v>86</v>
      </c>
      <c r="K7365">
        <v>0.17191591517403099</v>
      </c>
      <c r="L7365">
        <v>17.191600000000001</v>
      </c>
      <c r="M7365" t="s">
        <v>82</v>
      </c>
    </row>
    <row r="7366" spans="1:13">
      <c r="A7366" t="s">
        <v>2159</v>
      </c>
      <c r="B7366" t="s">
        <v>2160</v>
      </c>
      <c r="C7366" t="str">
        <f>TEXT(D7366, "mmm")</f>
        <v>Jun</v>
      </c>
      <c r="D7366" s="1">
        <v>45454</v>
      </c>
      <c r="E7366" t="s">
        <v>2161</v>
      </c>
      <c r="F7366" t="s">
        <v>217</v>
      </c>
      <c r="G7366">
        <v>569976</v>
      </c>
      <c r="H7366">
        <v>1.68</v>
      </c>
      <c r="I7366">
        <v>957559.67999999993</v>
      </c>
      <c r="J7366" t="s">
        <v>86</v>
      </c>
      <c r="K7366">
        <v>-7.4285711560930556E-2</v>
      </c>
      <c r="L7366">
        <v>-7.4286000000000003</v>
      </c>
      <c r="M7366" t="s">
        <v>82</v>
      </c>
    </row>
    <row r="7367" spans="1:13">
      <c r="A7367" t="s">
        <v>4446</v>
      </c>
      <c r="B7367" t="s">
        <v>4447</v>
      </c>
      <c r="C7367" t="str">
        <f>TEXT(D7367, "mmm")</f>
        <v>Jun</v>
      </c>
      <c r="D7367" s="1">
        <v>45454</v>
      </c>
      <c r="E7367" t="s">
        <v>4448</v>
      </c>
      <c r="F7367" t="s">
        <v>80</v>
      </c>
      <c r="G7367">
        <v>100000</v>
      </c>
      <c r="H7367">
        <v>1.27</v>
      </c>
      <c r="I7367">
        <v>127000</v>
      </c>
      <c r="J7367" t="s">
        <v>86</v>
      </c>
      <c r="K7367">
        <v>0.1023622025071123</v>
      </c>
      <c r="L7367">
        <v>10.2362</v>
      </c>
      <c r="M7367" t="s">
        <v>82</v>
      </c>
    </row>
    <row r="7368" spans="1:13">
      <c r="A7368" t="s">
        <v>1584</v>
      </c>
      <c r="B7368" t="s">
        <v>1585</v>
      </c>
      <c r="C7368" t="str">
        <f>TEXT(D7368, "mmm")</f>
        <v>Jun</v>
      </c>
      <c r="D7368" s="1">
        <v>45454</v>
      </c>
      <c r="E7368" t="s">
        <v>4449</v>
      </c>
      <c r="F7368" t="s">
        <v>118</v>
      </c>
      <c r="G7368">
        <v>1200</v>
      </c>
      <c r="H7368">
        <v>19.690000000000001</v>
      </c>
      <c r="I7368">
        <v>23628</v>
      </c>
      <c r="J7368" t="s">
        <v>81</v>
      </c>
      <c r="K7368">
        <v>-0.10481011113034019</v>
      </c>
      <c r="L7368">
        <v>-10.481</v>
      </c>
      <c r="M7368" t="s">
        <v>82</v>
      </c>
    </row>
    <row r="7369" spans="1:13">
      <c r="A7369" t="s">
        <v>4450</v>
      </c>
      <c r="B7369" t="s">
        <v>4451</v>
      </c>
      <c r="C7369" t="str">
        <f>TEXT(D7369, "mmm")</f>
        <v>Jun</v>
      </c>
      <c r="D7369" s="1">
        <v>45454</v>
      </c>
      <c r="E7369" t="s">
        <v>4452</v>
      </c>
      <c r="F7369" t="s">
        <v>128</v>
      </c>
      <c r="G7369">
        <v>10000</v>
      </c>
      <c r="H7369">
        <v>49.95</v>
      </c>
      <c r="I7369">
        <v>499500</v>
      </c>
      <c r="J7369" t="s">
        <v>86</v>
      </c>
      <c r="K7369">
        <v>-2.3956892778676849E-2</v>
      </c>
      <c r="L7369">
        <v>-2.3957000000000002</v>
      </c>
      <c r="M7369" t="s">
        <v>82</v>
      </c>
    </row>
    <row r="7370" spans="1:13">
      <c r="A7370" t="s">
        <v>2242</v>
      </c>
      <c r="B7370" t="s">
        <v>2243</v>
      </c>
      <c r="C7370" t="str">
        <f>TEXT(D7370, "mmm")</f>
        <v>Jun</v>
      </c>
      <c r="D7370" s="1">
        <v>45454</v>
      </c>
      <c r="E7370" t="s">
        <v>2529</v>
      </c>
      <c r="F7370" t="s">
        <v>80</v>
      </c>
      <c r="G7370">
        <v>6000</v>
      </c>
      <c r="H7370">
        <v>6.4</v>
      </c>
      <c r="I7370">
        <v>38400</v>
      </c>
      <c r="J7370" t="s">
        <v>86</v>
      </c>
      <c r="K7370">
        <v>9.4487952788238072E-3</v>
      </c>
      <c r="L7370">
        <v>0.94489999999999996</v>
      </c>
      <c r="M7370" t="s">
        <v>82</v>
      </c>
    </row>
    <row r="7371" spans="1:13">
      <c r="A7371" t="s">
        <v>3530</v>
      </c>
      <c r="B7371" t="s">
        <v>3531</v>
      </c>
      <c r="C7371" t="str">
        <f>TEXT(D7371, "mmm")</f>
        <v>Jun</v>
      </c>
      <c r="D7371" s="1">
        <v>45454</v>
      </c>
      <c r="E7371" t="s">
        <v>4453</v>
      </c>
      <c r="F7371" t="s">
        <v>80</v>
      </c>
      <c r="G7371">
        <v>94000</v>
      </c>
      <c r="H7371">
        <v>1.1000000000000001</v>
      </c>
      <c r="I7371">
        <v>103400</v>
      </c>
      <c r="J7371" t="s">
        <v>86</v>
      </c>
      <c r="K7371">
        <v>-4.4247745599357402E-2</v>
      </c>
      <c r="L7371">
        <v>-4.4248000000000003</v>
      </c>
      <c r="M7371" t="s">
        <v>82</v>
      </c>
    </row>
    <row r="7372" spans="1:13">
      <c r="A7372" t="s">
        <v>2513</v>
      </c>
      <c r="B7372" t="s">
        <v>2514</v>
      </c>
      <c r="C7372" t="str">
        <f>TEXT(D7372, "mmm")</f>
        <v>Jun</v>
      </c>
      <c r="D7372" s="1">
        <v>45454</v>
      </c>
      <c r="E7372" t="s">
        <v>4454</v>
      </c>
      <c r="F7372" t="s">
        <v>118</v>
      </c>
      <c r="G7372">
        <v>4775</v>
      </c>
      <c r="H7372">
        <v>13.37</v>
      </c>
      <c r="I7372">
        <v>63841.749999999993</v>
      </c>
      <c r="J7372" t="s">
        <v>81</v>
      </c>
      <c r="K7372">
        <v>6.1102797249890539E-2</v>
      </c>
      <c r="L7372">
        <v>6.1102999999999996</v>
      </c>
      <c r="M7372" t="s">
        <v>82</v>
      </c>
    </row>
    <row r="7373" spans="1:13">
      <c r="A7373" t="s">
        <v>4455</v>
      </c>
      <c r="B7373" t="s">
        <v>4456</v>
      </c>
      <c r="C7373" t="str">
        <f>TEXT(D7373, "mmm")</f>
        <v>Jun</v>
      </c>
      <c r="D7373" s="1">
        <v>45454</v>
      </c>
      <c r="E7373" t="s">
        <v>4457</v>
      </c>
      <c r="F7373" t="s">
        <v>80</v>
      </c>
      <c r="G7373">
        <v>8600</v>
      </c>
      <c r="H7373">
        <v>58.63</v>
      </c>
      <c r="I7373">
        <v>504218</v>
      </c>
      <c r="J7373" t="s">
        <v>86</v>
      </c>
      <c r="K7373">
        <v>-1.370853087480306E-3</v>
      </c>
      <c r="L7373">
        <v>-0.1371</v>
      </c>
      <c r="M7373" t="s">
        <v>82</v>
      </c>
    </row>
    <row r="7374" spans="1:13">
      <c r="A7374" t="s">
        <v>4458</v>
      </c>
      <c r="B7374" t="s">
        <v>4459</v>
      </c>
      <c r="C7374" t="str">
        <f>TEXT(D7374, "mmm")</f>
        <v>Jun</v>
      </c>
      <c r="D7374" s="1">
        <v>45454</v>
      </c>
      <c r="E7374" t="s">
        <v>4460</v>
      </c>
      <c r="F7374" t="s">
        <v>80</v>
      </c>
      <c r="G7374">
        <v>172189</v>
      </c>
      <c r="H7374">
        <v>2.9</v>
      </c>
      <c r="I7374">
        <v>499348.1</v>
      </c>
      <c r="J7374" t="s">
        <v>81</v>
      </c>
      <c r="K7374">
        <v>4.9122845469787617E-2</v>
      </c>
      <c r="L7374">
        <v>4.9123000000000001</v>
      </c>
      <c r="M7374" t="s">
        <v>82</v>
      </c>
    </row>
    <row r="7375" spans="1:13">
      <c r="A7375" t="s">
        <v>3926</v>
      </c>
      <c r="B7375" t="s">
        <v>3927</v>
      </c>
      <c r="C7375" t="str">
        <f>TEXT(D7375, "mmm")</f>
        <v>Jun</v>
      </c>
      <c r="D7375" s="1">
        <v>45454</v>
      </c>
      <c r="E7375" t="s">
        <v>3939</v>
      </c>
      <c r="F7375" t="s">
        <v>80</v>
      </c>
      <c r="G7375">
        <v>30000</v>
      </c>
      <c r="H7375">
        <v>14.03</v>
      </c>
      <c r="I7375">
        <v>420900</v>
      </c>
      <c r="J7375" t="s">
        <v>86</v>
      </c>
      <c r="K7375">
        <v>-4.2172992297392582E-2</v>
      </c>
      <c r="L7375">
        <v>-4.2172999999999998</v>
      </c>
      <c r="M7375" t="s">
        <v>82</v>
      </c>
    </row>
    <row r="7376" spans="1:13">
      <c r="A7376" t="s">
        <v>3504</v>
      </c>
      <c r="B7376" t="s">
        <v>3505</v>
      </c>
      <c r="C7376" t="str">
        <f>TEXT(D7376, "mmm")</f>
        <v>Jun</v>
      </c>
      <c r="D7376" s="1">
        <v>45454</v>
      </c>
      <c r="E7376" t="s">
        <v>3511</v>
      </c>
      <c r="F7376" t="s">
        <v>217</v>
      </c>
      <c r="G7376">
        <v>45000</v>
      </c>
      <c r="H7376">
        <v>5.88</v>
      </c>
      <c r="I7376">
        <v>264600</v>
      </c>
      <c r="J7376" t="s">
        <v>81</v>
      </c>
      <c r="K7376">
        <v>7.5213686221093257E-2</v>
      </c>
      <c r="L7376">
        <v>7.5213999999999999</v>
      </c>
      <c r="M7376" t="s">
        <v>82</v>
      </c>
    </row>
    <row r="7377" spans="1:13">
      <c r="A7377" t="s">
        <v>123</v>
      </c>
      <c r="B7377" t="s">
        <v>124</v>
      </c>
      <c r="C7377" t="str">
        <f>TEXT(D7377, "mmm")</f>
        <v>Jun</v>
      </c>
      <c r="D7377" s="1">
        <v>45454</v>
      </c>
      <c r="E7377" t="s">
        <v>100</v>
      </c>
      <c r="F7377" t="s">
        <v>101</v>
      </c>
      <c r="G7377">
        <v>2039</v>
      </c>
      <c r="H7377">
        <v>13.76</v>
      </c>
      <c r="I7377">
        <v>28056.639999999999</v>
      </c>
      <c r="J7377" t="s">
        <v>81</v>
      </c>
      <c r="K7377">
        <v>2.0304617224010672E-2</v>
      </c>
      <c r="L7377">
        <v>2.0305</v>
      </c>
      <c r="M7377" t="s">
        <v>82</v>
      </c>
    </row>
    <row r="7378" spans="1:13">
      <c r="A7378" t="s">
        <v>123</v>
      </c>
      <c r="B7378" t="s">
        <v>124</v>
      </c>
      <c r="C7378" t="str">
        <f>TEXT(D7378, "mmm")</f>
        <v>Jun</v>
      </c>
      <c r="D7378" s="1">
        <v>45454</v>
      </c>
      <c r="E7378" t="s">
        <v>102</v>
      </c>
      <c r="F7378" t="s">
        <v>101</v>
      </c>
      <c r="G7378">
        <v>2039</v>
      </c>
      <c r="H7378">
        <v>13.76</v>
      </c>
      <c r="I7378">
        <v>28056.639999999999</v>
      </c>
      <c r="J7378" t="s">
        <v>81</v>
      </c>
      <c r="K7378">
        <v>2.0304617224010672E-2</v>
      </c>
      <c r="L7378">
        <v>2.0305</v>
      </c>
      <c r="M7378" t="s">
        <v>82</v>
      </c>
    </row>
    <row r="7379" spans="1:13">
      <c r="A7379" t="s">
        <v>2994</v>
      </c>
      <c r="B7379" t="s">
        <v>2995</v>
      </c>
      <c r="C7379" t="str">
        <f>TEXT(D7379, "mmm")</f>
        <v>Jun</v>
      </c>
      <c r="D7379" s="1">
        <v>45454</v>
      </c>
      <c r="E7379" t="s">
        <v>4420</v>
      </c>
      <c r="F7379" t="s">
        <v>80</v>
      </c>
      <c r="G7379">
        <v>500</v>
      </c>
      <c r="H7379">
        <v>62.95</v>
      </c>
      <c r="I7379">
        <v>31475</v>
      </c>
      <c r="J7379" t="s">
        <v>81</v>
      </c>
      <c r="K7379">
        <v>2.2127723460596549E-3</v>
      </c>
      <c r="L7379">
        <v>0.2213</v>
      </c>
      <c r="M7379" t="s">
        <v>82</v>
      </c>
    </row>
    <row r="7380" spans="1:13">
      <c r="A7380" t="s">
        <v>4339</v>
      </c>
      <c r="B7380" t="s">
        <v>4340</v>
      </c>
      <c r="C7380" t="str">
        <f>TEXT(D7380, "mmm")</f>
        <v>Jun</v>
      </c>
      <c r="D7380" s="1">
        <v>45454</v>
      </c>
      <c r="E7380" t="s">
        <v>4378</v>
      </c>
      <c r="F7380" t="s">
        <v>128</v>
      </c>
      <c r="G7380">
        <v>361252</v>
      </c>
      <c r="H7380">
        <v>16.03</v>
      </c>
      <c r="I7380">
        <v>5790869.5600000015</v>
      </c>
      <c r="J7380" t="s">
        <v>86</v>
      </c>
      <c r="K7380">
        <v>-1.2768608979060399E-2</v>
      </c>
      <c r="L7380">
        <v>-1.2768999999999999</v>
      </c>
      <c r="M7380" t="s">
        <v>82</v>
      </c>
    </row>
    <row r="7381" spans="1:13">
      <c r="A7381" t="s">
        <v>311</v>
      </c>
      <c r="B7381" t="s">
        <v>312</v>
      </c>
      <c r="C7381" t="str">
        <f>TEXT(D7381, "mmm")</f>
        <v>Jun</v>
      </c>
      <c r="D7381" s="1">
        <v>45455</v>
      </c>
      <c r="E7381" t="s">
        <v>313</v>
      </c>
      <c r="F7381" t="s">
        <v>314</v>
      </c>
      <c r="G7381">
        <v>403400</v>
      </c>
      <c r="H7381">
        <v>44.36</v>
      </c>
      <c r="I7381">
        <v>17894824</v>
      </c>
      <c r="J7381" t="s">
        <v>86</v>
      </c>
      <c r="K7381">
        <v>1.553695856893156E-2</v>
      </c>
      <c r="L7381">
        <v>1.5537000000000001</v>
      </c>
      <c r="M7381" t="s">
        <v>82</v>
      </c>
    </row>
    <row r="7382" spans="1:13">
      <c r="A7382" t="s">
        <v>4080</v>
      </c>
      <c r="B7382" t="s">
        <v>4081</v>
      </c>
      <c r="C7382" t="str">
        <f>TEXT(D7382, "mmm")</f>
        <v>Jun</v>
      </c>
      <c r="D7382" s="1">
        <v>45455</v>
      </c>
      <c r="E7382" t="s">
        <v>4461</v>
      </c>
      <c r="F7382" t="s">
        <v>118</v>
      </c>
      <c r="G7382">
        <v>2000</v>
      </c>
      <c r="H7382">
        <v>25.3</v>
      </c>
      <c r="I7382">
        <v>50600</v>
      </c>
      <c r="J7382" t="s">
        <v>81</v>
      </c>
      <c r="K7382">
        <v>-7.8534062381438896E-2</v>
      </c>
      <c r="L7382">
        <v>-7.8533999999999997</v>
      </c>
      <c r="M7382" t="s">
        <v>82</v>
      </c>
    </row>
    <row r="7383" spans="1:13">
      <c r="A7383" t="s">
        <v>4041</v>
      </c>
      <c r="B7383" t="s">
        <v>4042</v>
      </c>
      <c r="C7383" t="str">
        <f>TEXT(D7383, "mmm")</f>
        <v>Jun</v>
      </c>
      <c r="D7383" s="1">
        <v>45455</v>
      </c>
      <c r="E7383" t="s">
        <v>4096</v>
      </c>
      <c r="F7383" t="s">
        <v>251</v>
      </c>
      <c r="G7383">
        <v>2735</v>
      </c>
      <c r="H7383">
        <v>4.9000000000000004</v>
      </c>
      <c r="I7383">
        <v>13401.5</v>
      </c>
      <c r="J7383" t="s">
        <v>81</v>
      </c>
      <c r="K7383">
        <v>-0.2015968428622715</v>
      </c>
      <c r="L7383">
        <v>-20.159700000000001</v>
      </c>
      <c r="M7383" t="s">
        <v>82</v>
      </c>
    </row>
    <row r="7384" spans="1:13">
      <c r="A7384" t="s">
        <v>721</v>
      </c>
      <c r="B7384" t="s">
        <v>722</v>
      </c>
      <c r="C7384" t="str">
        <f>TEXT(D7384, "mmm")</f>
        <v>Jun</v>
      </c>
      <c r="D7384" s="1">
        <v>45455</v>
      </c>
      <c r="E7384" t="s">
        <v>723</v>
      </c>
      <c r="F7384" t="s">
        <v>101</v>
      </c>
      <c r="G7384">
        <v>765899</v>
      </c>
      <c r="H7384">
        <v>60.28</v>
      </c>
      <c r="I7384">
        <v>46168391.719999999</v>
      </c>
      <c r="J7384" t="s">
        <v>81</v>
      </c>
      <c r="K7384">
        <v>3.9635095859180458E-2</v>
      </c>
      <c r="L7384">
        <v>3.9634999999999998</v>
      </c>
      <c r="M7384" t="s">
        <v>82</v>
      </c>
    </row>
    <row r="7385" spans="1:13">
      <c r="A7385" t="s">
        <v>721</v>
      </c>
      <c r="B7385" t="s">
        <v>722</v>
      </c>
      <c r="C7385" t="str">
        <f>TEXT(D7385, "mmm")</f>
        <v>Jun</v>
      </c>
      <c r="D7385" s="1">
        <v>45455</v>
      </c>
      <c r="E7385" t="s">
        <v>724</v>
      </c>
      <c r="F7385" t="s">
        <v>101</v>
      </c>
      <c r="G7385">
        <v>765899</v>
      </c>
      <c r="H7385">
        <v>60.28</v>
      </c>
      <c r="I7385">
        <v>46168391.719999999</v>
      </c>
      <c r="J7385" t="s">
        <v>81</v>
      </c>
      <c r="K7385">
        <v>3.9635095859180458E-2</v>
      </c>
      <c r="L7385">
        <v>3.9634999999999998</v>
      </c>
      <c r="M7385" t="s">
        <v>82</v>
      </c>
    </row>
    <row r="7386" spans="1:13">
      <c r="A7386" t="s">
        <v>710</v>
      </c>
      <c r="B7386" t="s">
        <v>711</v>
      </c>
      <c r="C7386" t="str">
        <f>TEXT(D7386, "mmm")</f>
        <v>Jun</v>
      </c>
      <c r="D7386" s="1">
        <v>45455</v>
      </c>
      <c r="E7386" t="s">
        <v>4462</v>
      </c>
      <c r="F7386" t="s">
        <v>118</v>
      </c>
      <c r="G7386">
        <v>7250</v>
      </c>
      <c r="H7386">
        <v>14.99</v>
      </c>
      <c r="I7386">
        <v>108677.5</v>
      </c>
      <c r="J7386" t="s">
        <v>81</v>
      </c>
      <c r="K7386">
        <v>-4.6449698899635461E-3</v>
      </c>
      <c r="L7386">
        <v>-0.46450000000000002</v>
      </c>
      <c r="M7386" t="s">
        <v>82</v>
      </c>
    </row>
    <row r="7387" spans="1:13">
      <c r="A7387" t="s">
        <v>4463</v>
      </c>
      <c r="B7387" t="s">
        <v>4464</v>
      </c>
      <c r="C7387" t="str">
        <f>TEXT(D7387, "mmm")</f>
        <v>Jun</v>
      </c>
      <c r="D7387" s="1">
        <v>45455</v>
      </c>
      <c r="E7387" t="s">
        <v>4465</v>
      </c>
      <c r="F7387" t="s">
        <v>80</v>
      </c>
      <c r="G7387">
        <v>15000</v>
      </c>
      <c r="H7387">
        <v>8.9499999999999993</v>
      </c>
      <c r="I7387">
        <v>134250</v>
      </c>
      <c r="J7387" t="s">
        <v>86</v>
      </c>
      <c r="K7387">
        <v>2.9578961484518329E-2</v>
      </c>
      <c r="L7387">
        <v>2.9579</v>
      </c>
      <c r="M7387" t="s">
        <v>82</v>
      </c>
    </row>
    <row r="7388" spans="1:13">
      <c r="A7388" t="s">
        <v>123</v>
      </c>
      <c r="B7388" t="s">
        <v>124</v>
      </c>
      <c r="C7388" t="str">
        <f>TEXT(D7388, "mmm")</f>
        <v>Jun</v>
      </c>
      <c r="D7388" s="1">
        <v>45455</v>
      </c>
      <c r="E7388" t="s">
        <v>102</v>
      </c>
      <c r="F7388" t="s">
        <v>101</v>
      </c>
      <c r="G7388">
        <v>2400</v>
      </c>
      <c r="H7388">
        <v>13.88</v>
      </c>
      <c r="I7388">
        <v>33312</v>
      </c>
      <c r="J7388" t="s">
        <v>81</v>
      </c>
      <c r="K7388">
        <v>2.0158350097914109E-2</v>
      </c>
      <c r="L7388">
        <v>2.0158</v>
      </c>
      <c r="M7388" t="s">
        <v>82</v>
      </c>
    </row>
    <row r="7389" spans="1:13">
      <c r="A7389" t="s">
        <v>123</v>
      </c>
      <c r="B7389" t="s">
        <v>124</v>
      </c>
      <c r="C7389" t="str">
        <f>TEXT(D7389, "mmm")</f>
        <v>Jun</v>
      </c>
      <c r="D7389" s="1">
        <v>45455</v>
      </c>
      <c r="E7389" t="s">
        <v>100</v>
      </c>
      <c r="F7389" t="s">
        <v>101</v>
      </c>
      <c r="G7389">
        <v>2400</v>
      </c>
      <c r="H7389">
        <v>13.88</v>
      </c>
      <c r="I7389">
        <v>33312</v>
      </c>
      <c r="J7389" t="s">
        <v>81</v>
      </c>
      <c r="K7389">
        <v>2.0158350097914109E-2</v>
      </c>
      <c r="L7389">
        <v>2.0158</v>
      </c>
      <c r="M7389" t="s">
        <v>82</v>
      </c>
    </row>
    <row r="7390" spans="1:13">
      <c r="A7390" t="s">
        <v>1777</v>
      </c>
      <c r="B7390" t="s">
        <v>1778</v>
      </c>
      <c r="C7390" t="str">
        <f>TEXT(D7390, "mmm")</f>
        <v>Jun</v>
      </c>
      <c r="D7390" s="1">
        <v>45455</v>
      </c>
      <c r="E7390" t="s">
        <v>4430</v>
      </c>
      <c r="F7390" t="s">
        <v>101</v>
      </c>
      <c r="G7390">
        <v>82579</v>
      </c>
      <c r="H7390">
        <v>1.1399999999999999</v>
      </c>
      <c r="I7390">
        <v>94140.06</v>
      </c>
      <c r="J7390" t="s">
        <v>81</v>
      </c>
      <c r="K7390">
        <v>-3.4782576245485752E-2</v>
      </c>
      <c r="L7390">
        <v>-3.4782999999999999</v>
      </c>
      <c r="M7390" t="s">
        <v>82</v>
      </c>
    </row>
    <row r="7391" spans="1:13">
      <c r="A7391" t="s">
        <v>2889</v>
      </c>
      <c r="B7391" t="s">
        <v>2890</v>
      </c>
      <c r="C7391" t="str">
        <f>TEXT(D7391, "mmm")</f>
        <v>Jun</v>
      </c>
      <c r="D7391" s="1">
        <v>45455</v>
      </c>
      <c r="E7391" t="s">
        <v>2891</v>
      </c>
      <c r="F7391" t="s">
        <v>251</v>
      </c>
      <c r="G7391">
        <v>268000</v>
      </c>
      <c r="H7391">
        <v>0.06</v>
      </c>
      <c r="I7391">
        <v>16080</v>
      </c>
      <c r="J7391" t="s">
        <v>81</v>
      </c>
      <c r="K7391">
        <v>0</v>
      </c>
      <c r="L7391">
        <v>0</v>
      </c>
      <c r="M7391" t="s">
        <v>82</v>
      </c>
    </row>
    <row r="7392" spans="1:13">
      <c r="A7392" t="s">
        <v>129</v>
      </c>
      <c r="B7392" t="s">
        <v>130</v>
      </c>
      <c r="C7392" t="str">
        <f>TEXT(D7392, "mmm")</f>
        <v>Jun</v>
      </c>
      <c r="D7392" s="1">
        <v>45455</v>
      </c>
      <c r="E7392" t="s">
        <v>109</v>
      </c>
      <c r="F7392" t="s">
        <v>101</v>
      </c>
      <c r="G7392">
        <v>26000</v>
      </c>
      <c r="H7392">
        <v>6.66</v>
      </c>
      <c r="I7392">
        <v>173160</v>
      </c>
      <c r="J7392" t="s">
        <v>81</v>
      </c>
      <c r="K7392">
        <v>3.3182471552672288E-2</v>
      </c>
      <c r="L7392">
        <v>3.3182</v>
      </c>
      <c r="M7392" t="s">
        <v>82</v>
      </c>
    </row>
    <row r="7393" spans="1:13">
      <c r="A7393" t="s">
        <v>129</v>
      </c>
      <c r="B7393" t="s">
        <v>130</v>
      </c>
      <c r="C7393" t="str">
        <f>TEXT(D7393, "mmm")</f>
        <v>Jun</v>
      </c>
      <c r="D7393" s="1">
        <v>45455</v>
      </c>
      <c r="E7393" t="s">
        <v>111</v>
      </c>
      <c r="F7393" t="s">
        <v>101</v>
      </c>
      <c r="G7393">
        <v>26000</v>
      </c>
      <c r="H7393">
        <v>6.66</v>
      </c>
      <c r="I7393">
        <v>173160</v>
      </c>
      <c r="J7393" t="s">
        <v>81</v>
      </c>
      <c r="K7393">
        <v>3.3182471552672288E-2</v>
      </c>
      <c r="L7393">
        <v>3.3182</v>
      </c>
      <c r="M7393" t="s">
        <v>82</v>
      </c>
    </row>
    <row r="7394" spans="1:13">
      <c r="A7394" t="s">
        <v>129</v>
      </c>
      <c r="B7394" t="s">
        <v>130</v>
      </c>
      <c r="C7394" t="str">
        <f>TEXT(D7394, "mmm")</f>
        <v>Jun</v>
      </c>
      <c r="D7394" s="1">
        <v>45455</v>
      </c>
      <c r="E7394" t="s">
        <v>110</v>
      </c>
      <c r="F7394" t="s">
        <v>101</v>
      </c>
      <c r="G7394">
        <v>26000</v>
      </c>
      <c r="H7394">
        <v>6.66</v>
      </c>
      <c r="I7394">
        <v>173160</v>
      </c>
      <c r="J7394" t="s">
        <v>81</v>
      </c>
      <c r="K7394">
        <v>3.3182471552672288E-2</v>
      </c>
      <c r="L7394">
        <v>3.3182</v>
      </c>
      <c r="M7394" t="s">
        <v>82</v>
      </c>
    </row>
    <row r="7395" spans="1:13">
      <c r="A7395" t="s">
        <v>2889</v>
      </c>
      <c r="B7395" t="s">
        <v>2890</v>
      </c>
      <c r="C7395" t="str">
        <f>TEXT(D7395, "mmm")</f>
        <v>Jun</v>
      </c>
      <c r="D7395" s="1">
        <v>45455</v>
      </c>
      <c r="E7395" t="s">
        <v>2892</v>
      </c>
      <c r="F7395" t="s">
        <v>101</v>
      </c>
      <c r="G7395">
        <v>268000</v>
      </c>
      <c r="H7395">
        <v>0.06</v>
      </c>
      <c r="I7395">
        <v>16080</v>
      </c>
      <c r="J7395" t="s">
        <v>81</v>
      </c>
      <c r="K7395">
        <v>0</v>
      </c>
      <c r="L7395">
        <v>0</v>
      </c>
      <c r="M7395" t="s">
        <v>82</v>
      </c>
    </row>
    <row r="7396" spans="1:13">
      <c r="A7396" t="s">
        <v>2889</v>
      </c>
      <c r="B7396" t="s">
        <v>2890</v>
      </c>
      <c r="C7396" t="str">
        <f>TEXT(D7396, "mmm")</f>
        <v>Jun</v>
      </c>
      <c r="D7396" s="1">
        <v>45455</v>
      </c>
      <c r="E7396" t="s">
        <v>2891</v>
      </c>
      <c r="F7396" t="s">
        <v>251</v>
      </c>
      <c r="G7396">
        <v>292000</v>
      </c>
      <c r="H7396">
        <v>0.06</v>
      </c>
      <c r="I7396">
        <v>17520</v>
      </c>
      <c r="J7396" t="s">
        <v>81</v>
      </c>
      <c r="K7396">
        <v>0</v>
      </c>
      <c r="L7396">
        <v>0</v>
      </c>
      <c r="M7396" t="s">
        <v>82</v>
      </c>
    </row>
    <row r="7397" spans="1:13">
      <c r="A7397" t="s">
        <v>2889</v>
      </c>
      <c r="B7397" t="s">
        <v>2890</v>
      </c>
      <c r="C7397" t="str">
        <f>TEXT(D7397, "mmm")</f>
        <v>Jun</v>
      </c>
      <c r="D7397" s="1">
        <v>45455</v>
      </c>
      <c r="E7397" t="s">
        <v>2892</v>
      </c>
      <c r="F7397" t="s">
        <v>101</v>
      </c>
      <c r="G7397">
        <v>292000</v>
      </c>
      <c r="H7397">
        <v>0.06</v>
      </c>
      <c r="I7397">
        <v>17520</v>
      </c>
      <c r="J7397" t="s">
        <v>81</v>
      </c>
      <c r="K7397">
        <v>0</v>
      </c>
      <c r="L7397">
        <v>0</v>
      </c>
      <c r="M7397" t="s">
        <v>82</v>
      </c>
    </row>
    <row r="7398" spans="1:13">
      <c r="A7398" t="s">
        <v>3254</v>
      </c>
      <c r="B7398" t="s">
        <v>3255</v>
      </c>
      <c r="C7398" t="str">
        <f>TEXT(D7398, "mmm")</f>
        <v>Jun</v>
      </c>
      <c r="D7398" s="1">
        <v>45455</v>
      </c>
      <c r="E7398" t="s">
        <v>3257</v>
      </c>
      <c r="F7398" t="s">
        <v>80</v>
      </c>
      <c r="G7398">
        <v>700</v>
      </c>
      <c r="H7398">
        <v>15.45</v>
      </c>
      <c r="I7398">
        <v>10815</v>
      </c>
      <c r="J7398" t="s">
        <v>81</v>
      </c>
      <c r="K7398">
        <v>-1.8123021364832129E-2</v>
      </c>
      <c r="L7398">
        <v>-1.8123</v>
      </c>
      <c r="M7398" t="s">
        <v>82</v>
      </c>
    </row>
    <row r="7399" spans="1:13">
      <c r="A7399" t="s">
        <v>3254</v>
      </c>
      <c r="B7399" t="s">
        <v>3255</v>
      </c>
      <c r="C7399" t="str">
        <f>TEXT(D7399, "mmm")</f>
        <v>Jun</v>
      </c>
      <c r="D7399" s="1">
        <v>45455</v>
      </c>
      <c r="E7399" t="s">
        <v>3257</v>
      </c>
      <c r="F7399" t="s">
        <v>80</v>
      </c>
      <c r="G7399">
        <v>1000</v>
      </c>
      <c r="H7399">
        <v>15.5</v>
      </c>
      <c r="I7399">
        <v>15500</v>
      </c>
      <c r="J7399" t="s">
        <v>81</v>
      </c>
      <c r="K7399">
        <v>-1.8123021364832129E-2</v>
      </c>
      <c r="L7399">
        <v>-1.8123</v>
      </c>
      <c r="M7399" t="s">
        <v>82</v>
      </c>
    </row>
    <row r="7400" spans="1:13">
      <c r="A7400" t="s">
        <v>4250</v>
      </c>
      <c r="B7400" t="s">
        <v>4251</v>
      </c>
      <c r="C7400" t="str">
        <f>TEXT(D7400, "mmm")</f>
        <v>Jun</v>
      </c>
      <c r="D7400" s="1">
        <v>45455</v>
      </c>
      <c r="E7400" t="s">
        <v>4252</v>
      </c>
      <c r="F7400" t="s">
        <v>80</v>
      </c>
      <c r="G7400">
        <v>1700</v>
      </c>
      <c r="H7400">
        <v>89.9</v>
      </c>
      <c r="I7400">
        <v>152830</v>
      </c>
      <c r="J7400" t="s">
        <v>86</v>
      </c>
      <c r="K7400">
        <v>-4.8396871493208149E-3</v>
      </c>
      <c r="L7400">
        <v>-0.48399999999999999</v>
      </c>
      <c r="M7400" t="s">
        <v>82</v>
      </c>
    </row>
    <row r="7401" spans="1:13">
      <c r="A7401" t="s">
        <v>4466</v>
      </c>
      <c r="B7401" t="s">
        <v>4467</v>
      </c>
      <c r="C7401" t="str">
        <f>TEXT(D7401, "mmm")</f>
        <v>Jun</v>
      </c>
      <c r="D7401" s="1">
        <v>45455</v>
      </c>
      <c r="E7401" t="s">
        <v>4468</v>
      </c>
      <c r="F7401" t="s">
        <v>80</v>
      </c>
      <c r="G7401">
        <v>7330</v>
      </c>
      <c r="H7401">
        <v>20.46</v>
      </c>
      <c r="I7401">
        <v>149971.79999999999</v>
      </c>
      <c r="J7401" t="s">
        <v>86</v>
      </c>
      <c r="K7401">
        <v>-0.20241413301002259</v>
      </c>
      <c r="L7401">
        <v>-20.241399999999999</v>
      </c>
      <c r="M7401" t="s">
        <v>82</v>
      </c>
    </row>
    <row r="7402" spans="1:13">
      <c r="A7402" t="s">
        <v>718</v>
      </c>
      <c r="B7402" t="s">
        <v>719</v>
      </c>
      <c r="C7402" t="str">
        <f>TEXT(D7402, "mmm")</f>
        <v>Jun</v>
      </c>
      <c r="D7402" s="1">
        <v>45455</v>
      </c>
      <c r="E7402" t="s">
        <v>2988</v>
      </c>
      <c r="F7402" t="s">
        <v>128</v>
      </c>
      <c r="G7402">
        <v>4200</v>
      </c>
      <c r="H7402">
        <v>23.85</v>
      </c>
      <c r="I7402">
        <v>100170</v>
      </c>
      <c r="J7402" t="s">
        <v>81</v>
      </c>
      <c r="K7402">
        <v>-4.0076378390585088E-2</v>
      </c>
      <c r="L7402">
        <v>-4.0076000000000001</v>
      </c>
      <c r="M7402" t="s">
        <v>82</v>
      </c>
    </row>
    <row r="7403" spans="1:13">
      <c r="A7403" t="s">
        <v>3259</v>
      </c>
      <c r="B7403" t="s">
        <v>3260</v>
      </c>
      <c r="C7403" t="str">
        <f>TEXT(D7403, "mmm")</f>
        <v>Jun</v>
      </c>
      <c r="D7403" s="1">
        <v>45455</v>
      </c>
      <c r="E7403" t="s">
        <v>4469</v>
      </c>
      <c r="F7403" t="s">
        <v>80</v>
      </c>
      <c r="G7403">
        <v>15000</v>
      </c>
      <c r="H7403">
        <v>8.1</v>
      </c>
      <c r="I7403">
        <v>121500</v>
      </c>
      <c r="J7403" t="s">
        <v>86</v>
      </c>
      <c r="K7403">
        <v>0.1231343701421854</v>
      </c>
      <c r="L7403">
        <v>12.3134</v>
      </c>
      <c r="M7403" t="s">
        <v>82</v>
      </c>
    </row>
    <row r="7404" spans="1:13">
      <c r="A7404" t="s">
        <v>3259</v>
      </c>
      <c r="B7404" t="s">
        <v>3260</v>
      </c>
      <c r="C7404" t="str">
        <f>TEXT(D7404, "mmm")</f>
        <v>Jun</v>
      </c>
      <c r="D7404" s="1">
        <v>45455</v>
      </c>
      <c r="E7404" t="s">
        <v>4470</v>
      </c>
      <c r="F7404" t="s">
        <v>80</v>
      </c>
      <c r="G7404">
        <v>10000</v>
      </c>
      <c r="H7404">
        <v>8.14</v>
      </c>
      <c r="I7404">
        <v>81400</v>
      </c>
      <c r="J7404" t="s">
        <v>81</v>
      </c>
      <c r="K7404">
        <v>0.1231343701421854</v>
      </c>
      <c r="L7404">
        <v>12.3134</v>
      </c>
      <c r="M7404" t="s">
        <v>82</v>
      </c>
    </row>
    <row r="7405" spans="1:13">
      <c r="A7405" t="s">
        <v>4315</v>
      </c>
      <c r="B7405" t="s">
        <v>4316</v>
      </c>
      <c r="C7405" t="str">
        <f>TEXT(D7405, "mmm")</f>
        <v>Jun</v>
      </c>
      <c r="D7405" s="1">
        <v>45455</v>
      </c>
      <c r="E7405" t="s">
        <v>4431</v>
      </c>
      <c r="F7405" t="s">
        <v>80</v>
      </c>
      <c r="G7405">
        <v>5000</v>
      </c>
      <c r="H7405">
        <v>26.08</v>
      </c>
      <c r="I7405">
        <v>130400</v>
      </c>
      <c r="J7405" t="s">
        <v>86</v>
      </c>
      <c r="K7405">
        <v>-3.1286221832581902E-2</v>
      </c>
      <c r="L7405">
        <v>-3.1286</v>
      </c>
      <c r="M7405" t="s">
        <v>82</v>
      </c>
    </row>
    <row r="7406" spans="1:13">
      <c r="A7406" t="s">
        <v>3545</v>
      </c>
      <c r="B7406" t="s">
        <v>3546</v>
      </c>
      <c r="C7406" t="str">
        <f>TEXT(D7406, "mmm")</f>
        <v>Jun</v>
      </c>
      <c r="D7406" s="1">
        <v>45455</v>
      </c>
      <c r="E7406" t="s">
        <v>3633</v>
      </c>
      <c r="F7406" t="s">
        <v>80</v>
      </c>
      <c r="G7406">
        <v>95657</v>
      </c>
      <c r="H7406">
        <v>4.08</v>
      </c>
      <c r="I7406">
        <v>390280.56</v>
      </c>
      <c r="J7406" t="s">
        <v>81</v>
      </c>
      <c r="K7406">
        <v>-1.470586860331125E-2</v>
      </c>
      <c r="L7406">
        <v>-1.4705999999999999</v>
      </c>
      <c r="M7406" t="s">
        <v>82</v>
      </c>
    </row>
    <row r="7407" spans="1:13">
      <c r="A7407" t="s">
        <v>3259</v>
      </c>
      <c r="B7407" t="s">
        <v>3260</v>
      </c>
      <c r="C7407" t="str">
        <f>TEXT(D7407, "mmm")</f>
        <v>Jun</v>
      </c>
      <c r="D7407" s="1">
        <v>45455</v>
      </c>
      <c r="E7407" t="s">
        <v>3261</v>
      </c>
      <c r="F7407" t="s">
        <v>80</v>
      </c>
      <c r="G7407">
        <v>10000</v>
      </c>
      <c r="H7407">
        <v>8.16</v>
      </c>
      <c r="I7407">
        <v>81600</v>
      </c>
      <c r="J7407" t="s">
        <v>81</v>
      </c>
      <c r="K7407">
        <v>0.1231343701421854</v>
      </c>
      <c r="L7407">
        <v>12.3134</v>
      </c>
      <c r="M7407" t="s">
        <v>82</v>
      </c>
    </row>
    <row r="7408" spans="1:13">
      <c r="A7408" t="s">
        <v>4471</v>
      </c>
      <c r="B7408" t="s">
        <v>4472</v>
      </c>
      <c r="C7408" t="str">
        <f>TEXT(D7408, "mmm")</f>
        <v>Jun</v>
      </c>
      <c r="D7408" s="1">
        <v>45455</v>
      </c>
      <c r="E7408" t="s">
        <v>4473</v>
      </c>
      <c r="F7408" t="s">
        <v>80</v>
      </c>
      <c r="G7408">
        <v>9025</v>
      </c>
      <c r="H7408">
        <v>1.1100000000000001</v>
      </c>
      <c r="I7408">
        <v>10017.75</v>
      </c>
      <c r="J7408" t="s">
        <v>81</v>
      </c>
      <c r="K7408">
        <v>0.1603773347250981</v>
      </c>
      <c r="L7408">
        <v>16.037700000000001</v>
      </c>
      <c r="M7408" t="s">
        <v>82</v>
      </c>
    </row>
    <row r="7409" spans="1:13">
      <c r="A7409" t="s">
        <v>4474</v>
      </c>
      <c r="B7409" t="s">
        <v>4475</v>
      </c>
      <c r="C7409" t="str">
        <f>TEXT(D7409, "mmm")</f>
        <v>Jun</v>
      </c>
      <c r="D7409" s="1">
        <v>45455</v>
      </c>
      <c r="E7409" t="s">
        <v>4476</v>
      </c>
      <c r="F7409" t="s">
        <v>118</v>
      </c>
      <c r="G7409">
        <v>10000</v>
      </c>
      <c r="H7409">
        <v>1.5</v>
      </c>
      <c r="I7409">
        <v>15000</v>
      </c>
      <c r="J7409" t="s">
        <v>81</v>
      </c>
      <c r="K7409">
        <v>0.1199999650319417</v>
      </c>
      <c r="L7409">
        <v>12</v>
      </c>
      <c r="M7409" t="s">
        <v>82</v>
      </c>
    </row>
    <row r="7410" spans="1:13">
      <c r="A7410" t="s">
        <v>1439</v>
      </c>
      <c r="B7410" t="s">
        <v>1440</v>
      </c>
      <c r="C7410" t="str">
        <f>TEXT(D7410, "mmm")</f>
        <v>Jun</v>
      </c>
      <c r="D7410" s="1">
        <v>45455</v>
      </c>
      <c r="E7410" t="s">
        <v>4477</v>
      </c>
      <c r="F7410" t="s">
        <v>80</v>
      </c>
      <c r="G7410">
        <v>9000</v>
      </c>
      <c r="H7410">
        <v>11.96</v>
      </c>
      <c r="I7410">
        <v>107640</v>
      </c>
      <c r="J7410" t="s">
        <v>81</v>
      </c>
      <c r="K7410">
        <v>2.719916823769131E-2</v>
      </c>
      <c r="L7410">
        <v>2.7199</v>
      </c>
      <c r="M7410" t="s">
        <v>82</v>
      </c>
    </row>
    <row r="7411" spans="1:13">
      <c r="A7411" t="s">
        <v>4210</v>
      </c>
      <c r="B7411" t="s">
        <v>4211</v>
      </c>
      <c r="C7411" t="str">
        <f>TEXT(D7411, "mmm")</f>
        <v>Jun</v>
      </c>
      <c r="D7411" s="1">
        <v>45455</v>
      </c>
      <c r="E7411" t="s">
        <v>4436</v>
      </c>
      <c r="F7411" t="s">
        <v>80</v>
      </c>
      <c r="G7411">
        <v>41098</v>
      </c>
      <c r="H7411">
        <v>4.57</v>
      </c>
      <c r="I7411">
        <v>187817.86</v>
      </c>
      <c r="J7411" t="s">
        <v>86</v>
      </c>
      <c r="K7411">
        <v>0.11739135726614711</v>
      </c>
      <c r="L7411">
        <v>11.739100000000001</v>
      </c>
      <c r="M7411" t="s">
        <v>82</v>
      </c>
    </row>
    <row r="7412" spans="1:13">
      <c r="A7412" t="s">
        <v>1742</v>
      </c>
      <c r="B7412" t="s">
        <v>1743</v>
      </c>
      <c r="C7412" t="str">
        <f>TEXT(D7412, "mmm")</f>
        <v>Jun</v>
      </c>
      <c r="D7412" s="1">
        <v>45455</v>
      </c>
      <c r="E7412" t="s">
        <v>111</v>
      </c>
      <c r="F7412" t="s">
        <v>101</v>
      </c>
      <c r="G7412">
        <v>5000</v>
      </c>
      <c r="H7412">
        <v>22.35</v>
      </c>
      <c r="I7412">
        <v>111750</v>
      </c>
      <c r="J7412" t="s">
        <v>81</v>
      </c>
      <c r="K7412">
        <v>-1.4512458317294641E-2</v>
      </c>
      <c r="L7412">
        <v>-1.4512</v>
      </c>
      <c r="M7412" t="s">
        <v>82</v>
      </c>
    </row>
    <row r="7413" spans="1:13">
      <c r="A7413" t="s">
        <v>1742</v>
      </c>
      <c r="B7413" t="s">
        <v>1743</v>
      </c>
      <c r="C7413" t="str">
        <f>TEXT(D7413, "mmm")</f>
        <v>Jun</v>
      </c>
      <c r="D7413" s="1">
        <v>45455</v>
      </c>
      <c r="E7413" t="s">
        <v>110</v>
      </c>
      <c r="F7413" t="s">
        <v>101</v>
      </c>
      <c r="G7413">
        <v>5000</v>
      </c>
      <c r="H7413">
        <v>22.35</v>
      </c>
      <c r="I7413">
        <v>111750</v>
      </c>
      <c r="J7413" t="s">
        <v>81</v>
      </c>
      <c r="K7413">
        <v>-1.4512458317294641E-2</v>
      </c>
      <c r="L7413">
        <v>-1.4512</v>
      </c>
      <c r="M7413" t="s">
        <v>82</v>
      </c>
    </row>
    <row r="7414" spans="1:13">
      <c r="A7414" t="s">
        <v>1742</v>
      </c>
      <c r="B7414" t="s">
        <v>1743</v>
      </c>
      <c r="C7414" t="str">
        <f>TEXT(D7414, "mmm")</f>
        <v>Jun</v>
      </c>
      <c r="D7414" s="1">
        <v>45455</v>
      </c>
      <c r="E7414" t="s">
        <v>109</v>
      </c>
      <c r="F7414" t="s">
        <v>101</v>
      </c>
      <c r="G7414">
        <v>5000</v>
      </c>
      <c r="H7414">
        <v>22.35</v>
      </c>
      <c r="I7414">
        <v>111750</v>
      </c>
      <c r="J7414" t="s">
        <v>81</v>
      </c>
      <c r="K7414">
        <v>-1.4512458317294641E-2</v>
      </c>
      <c r="L7414">
        <v>-1.4512</v>
      </c>
      <c r="M7414" t="s">
        <v>82</v>
      </c>
    </row>
    <row r="7415" spans="1:13">
      <c r="A7415" t="s">
        <v>1742</v>
      </c>
      <c r="B7415" t="s">
        <v>1743</v>
      </c>
      <c r="C7415" t="str">
        <f>TEXT(D7415, "mmm")</f>
        <v>Jun</v>
      </c>
      <c r="D7415" s="1">
        <v>45455</v>
      </c>
      <c r="E7415" t="s">
        <v>111</v>
      </c>
      <c r="F7415" t="s">
        <v>101</v>
      </c>
      <c r="G7415">
        <v>1000</v>
      </c>
      <c r="H7415">
        <v>22.43</v>
      </c>
      <c r="I7415">
        <v>22430</v>
      </c>
      <c r="J7415" t="s">
        <v>81</v>
      </c>
      <c r="K7415">
        <v>-1.4512458317294641E-2</v>
      </c>
      <c r="L7415">
        <v>-1.4512</v>
      </c>
      <c r="M7415" t="s">
        <v>82</v>
      </c>
    </row>
    <row r="7416" spans="1:13">
      <c r="A7416" t="s">
        <v>1742</v>
      </c>
      <c r="B7416" t="s">
        <v>1743</v>
      </c>
      <c r="C7416" t="str">
        <f>TEXT(D7416, "mmm")</f>
        <v>Jun</v>
      </c>
      <c r="D7416" s="1">
        <v>45455</v>
      </c>
      <c r="E7416" t="s">
        <v>110</v>
      </c>
      <c r="F7416" t="s">
        <v>101</v>
      </c>
      <c r="G7416">
        <v>1000</v>
      </c>
      <c r="H7416">
        <v>22.43</v>
      </c>
      <c r="I7416">
        <v>22430</v>
      </c>
      <c r="J7416" t="s">
        <v>81</v>
      </c>
      <c r="K7416">
        <v>-1.4512458317294641E-2</v>
      </c>
      <c r="L7416">
        <v>-1.4512</v>
      </c>
      <c r="M7416" t="s">
        <v>82</v>
      </c>
    </row>
    <row r="7417" spans="1:13">
      <c r="A7417" t="s">
        <v>1742</v>
      </c>
      <c r="B7417" t="s">
        <v>1743</v>
      </c>
      <c r="C7417" t="str">
        <f>TEXT(D7417, "mmm")</f>
        <v>Jun</v>
      </c>
      <c r="D7417" s="1">
        <v>45455</v>
      </c>
      <c r="E7417" t="s">
        <v>109</v>
      </c>
      <c r="F7417" t="s">
        <v>101</v>
      </c>
      <c r="G7417">
        <v>1000</v>
      </c>
      <c r="H7417">
        <v>22.43</v>
      </c>
      <c r="I7417">
        <v>22430</v>
      </c>
      <c r="J7417" t="s">
        <v>81</v>
      </c>
      <c r="K7417">
        <v>-1.4512458317294641E-2</v>
      </c>
      <c r="L7417">
        <v>-1.4512</v>
      </c>
      <c r="M7417" t="s">
        <v>82</v>
      </c>
    </row>
    <row r="7418" spans="1:13">
      <c r="A7418" t="s">
        <v>1599</v>
      </c>
      <c r="B7418" t="s">
        <v>1600</v>
      </c>
      <c r="C7418" t="str">
        <f>TEXT(D7418, "mmm")</f>
        <v>Jun</v>
      </c>
      <c r="D7418" s="1">
        <v>45455</v>
      </c>
      <c r="E7418" t="s">
        <v>1601</v>
      </c>
      <c r="F7418" t="s">
        <v>80</v>
      </c>
      <c r="G7418">
        <v>2000</v>
      </c>
      <c r="H7418">
        <v>52.04</v>
      </c>
      <c r="I7418">
        <v>104080</v>
      </c>
      <c r="J7418" t="s">
        <v>81</v>
      </c>
      <c r="K7418">
        <v>1.286981991087233E-2</v>
      </c>
      <c r="L7418">
        <v>1.2869999999999999</v>
      </c>
      <c r="M7418" t="s">
        <v>82</v>
      </c>
    </row>
    <row r="7419" spans="1:13">
      <c r="A7419" t="s">
        <v>4004</v>
      </c>
      <c r="B7419" t="s">
        <v>4005</v>
      </c>
      <c r="C7419" t="str">
        <f>TEXT(D7419, "mmm")</f>
        <v>Jun</v>
      </c>
      <c r="D7419" s="1">
        <v>45455</v>
      </c>
      <c r="E7419" t="s">
        <v>4006</v>
      </c>
      <c r="F7419" t="s">
        <v>217</v>
      </c>
      <c r="G7419">
        <v>81582</v>
      </c>
      <c r="H7419">
        <v>1.0900000000000001</v>
      </c>
      <c r="I7419">
        <v>88924.38</v>
      </c>
      <c r="J7419" t="s">
        <v>86</v>
      </c>
      <c r="K7419">
        <v>0.84112143181267962</v>
      </c>
      <c r="L7419">
        <v>84.112099999999998</v>
      </c>
      <c r="M7419" t="s">
        <v>82</v>
      </c>
    </row>
    <row r="7420" spans="1:13">
      <c r="A7420" t="s">
        <v>710</v>
      </c>
      <c r="B7420" t="s">
        <v>711</v>
      </c>
      <c r="C7420" t="str">
        <f>TEXT(D7420, "mmm")</f>
        <v>Jun</v>
      </c>
      <c r="D7420" s="1">
        <v>45455</v>
      </c>
      <c r="E7420" t="s">
        <v>4478</v>
      </c>
      <c r="F7420" t="s">
        <v>80</v>
      </c>
      <c r="G7420">
        <v>6700</v>
      </c>
      <c r="H7420">
        <v>14.99</v>
      </c>
      <c r="I7420">
        <v>100433</v>
      </c>
      <c r="J7420" t="s">
        <v>81</v>
      </c>
      <c r="K7420">
        <v>-4.6449698899635461E-3</v>
      </c>
      <c r="L7420">
        <v>-0.46450000000000002</v>
      </c>
      <c r="M7420" t="s">
        <v>82</v>
      </c>
    </row>
    <row r="7421" spans="1:13">
      <c r="A7421" t="s">
        <v>2305</v>
      </c>
      <c r="B7421" t="s">
        <v>2306</v>
      </c>
      <c r="C7421" t="str">
        <f>TEXT(D7421, "mmm")</f>
        <v>Jun</v>
      </c>
      <c r="D7421" s="1">
        <v>45455</v>
      </c>
      <c r="E7421" t="s">
        <v>4479</v>
      </c>
      <c r="F7421" t="s">
        <v>128</v>
      </c>
      <c r="G7421">
        <v>14493</v>
      </c>
      <c r="H7421">
        <v>3.39</v>
      </c>
      <c r="I7421">
        <v>49131.27</v>
      </c>
      <c r="J7421" t="s">
        <v>81</v>
      </c>
      <c r="K7421">
        <v>7.185629212701139E-2</v>
      </c>
      <c r="L7421">
        <v>7.1856</v>
      </c>
      <c r="M7421" t="s">
        <v>82</v>
      </c>
    </row>
    <row r="7422" spans="1:13">
      <c r="A7422" t="s">
        <v>792</v>
      </c>
      <c r="B7422" t="s">
        <v>793</v>
      </c>
      <c r="C7422" t="str">
        <f>TEXT(D7422, "mmm")</f>
        <v>Jun</v>
      </c>
      <c r="D7422" s="1">
        <v>45455</v>
      </c>
      <c r="E7422" t="s">
        <v>4240</v>
      </c>
      <c r="F7422" t="s">
        <v>80</v>
      </c>
      <c r="G7422">
        <v>1000</v>
      </c>
      <c r="H7422">
        <v>46.15</v>
      </c>
      <c r="I7422">
        <v>46150</v>
      </c>
      <c r="J7422" t="s">
        <v>86</v>
      </c>
      <c r="K7422">
        <v>3.9887402586814107E-2</v>
      </c>
      <c r="L7422">
        <v>3.9887000000000001</v>
      </c>
      <c r="M7422" t="s">
        <v>82</v>
      </c>
    </row>
    <row r="7423" spans="1:13">
      <c r="A7423" t="s">
        <v>2130</v>
      </c>
      <c r="B7423" t="s">
        <v>2131</v>
      </c>
      <c r="C7423" t="str">
        <f>TEXT(D7423, "mmm")</f>
        <v>Jun</v>
      </c>
      <c r="D7423" s="1">
        <v>45455</v>
      </c>
      <c r="E7423" t="s">
        <v>2136</v>
      </c>
      <c r="F7423" t="s">
        <v>217</v>
      </c>
      <c r="G7423">
        <v>2000</v>
      </c>
      <c r="H7423">
        <v>10.69</v>
      </c>
      <c r="I7423">
        <v>21380</v>
      </c>
      <c r="J7423" t="s">
        <v>81</v>
      </c>
      <c r="K7423">
        <v>-0.12078648830821009</v>
      </c>
      <c r="L7423">
        <v>-12.0786</v>
      </c>
      <c r="M7423" t="s">
        <v>82</v>
      </c>
    </row>
    <row r="7424" spans="1:13">
      <c r="A7424" t="s">
        <v>2078</v>
      </c>
      <c r="B7424" t="s">
        <v>2079</v>
      </c>
      <c r="C7424" t="str">
        <f>TEXT(D7424, "mmm")</f>
        <v>Jun</v>
      </c>
      <c r="D7424" s="1">
        <v>45455</v>
      </c>
      <c r="E7424" t="s">
        <v>4480</v>
      </c>
      <c r="F7424" t="s">
        <v>118</v>
      </c>
      <c r="G7424">
        <v>22123</v>
      </c>
      <c r="H7424">
        <v>1.17</v>
      </c>
      <c r="I7424">
        <v>25883.91</v>
      </c>
      <c r="J7424" t="s">
        <v>81</v>
      </c>
      <c r="K7424">
        <v>-0.1120689655172413</v>
      </c>
      <c r="L7424">
        <v>-11.206899999999999</v>
      </c>
      <c r="M7424" t="s">
        <v>82</v>
      </c>
    </row>
    <row r="7425" spans="1:13">
      <c r="A7425" t="s">
        <v>3753</v>
      </c>
      <c r="B7425" t="s">
        <v>3754</v>
      </c>
      <c r="C7425" t="str">
        <f>TEXT(D7425, "mmm")</f>
        <v>Jun</v>
      </c>
      <c r="D7425" s="1">
        <v>45455</v>
      </c>
      <c r="E7425" t="s">
        <v>3755</v>
      </c>
      <c r="F7425" t="s">
        <v>80</v>
      </c>
      <c r="G7425">
        <v>4256</v>
      </c>
      <c r="H7425">
        <v>6.26</v>
      </c>
      <c r="I7425">
        <v>26642.560000000001</v>
      </c>
      <c r="J7425" t="s">
        <v>81</v>
      </c>
      <c r="K7425">
        <v>-2.439027209707589E-2</v>
      </c>
      <c r="L7425">
        <v>-2.4390000000000001</v>
      </c>
      <c r="M7425" t="s">
        <v>82</v>
      </c>
    </row>
    <row r="7426" spans="1:13">
      <c r="A7426" t="s">
        <v>2795</v>
      </c>
      <c r="B7426" t="s">
        <v>2796</v>
      </c>
      <c r="C7426" t="str">
        <f>TEXT(D7426, "mmm")</f>
        <v>Jun</v>
      </c>
      <c r="D7426" s="1">
        <v>45455</v>
      </c>
      <c r="E7426" t="s">
        <v>4481</v>
      </c>
      <c r="F7426" t="s">
        <v>80</v>
      </c>
      <c r="G7426">
        <v>1600</v>
      </c>
      <c r="H7426">
        <v>24</v>
      </c>
      <c r="I7426">
        <v>38400</v>
      </c>
      <c r="J7426" t="s">
        <v>81</v>
      </c>
      <c r="K7426">
        <v>3.3389133545181471E-2</v>
      </c>
      <c r="L7426">
        <v>3.3389000000000002</v>
      </c>
      <c r="M7426" t="s">
        <v>82</v>
      </c>
    </row>
    <row r="7427" spans="1:13">
      <c r="A7427" t="s">
        <v>2795</v>
      </c>
      <c r="B7427" t="s">
        <v>2796</v>
      </c>
      <c r="C7427" t="str">
        <f>TEXT(D7427, "mmm")</f>
        <v>Jun</v>
      </c>
      <c r="D7427" s="1">
        <v>45455</v>
      </c>
      <c r="E7427" t="s">
        <v>4481</v>
      </c>
      <c r="F7427" t="s">
        <v>80</v>
      </c>
      <c r="G7427">
        <v>1150</v>
      </c>
      <c r="H7427">
        <v>23.98</v>
      </c>
      <c r="I7427">
        <v>27577</v>
      </c>
      <c r="J7427" t="s">
        <v>81</v>
      </c>
      <c r="K7427">
        <v>3.3389133545181471E-2</v>
      </c>
      <c r="L7427">
        <v>3.3389000000000002</v>
      </c>
      <c r="M7427" t="s">
        <v>82</v>
      </c>
    </row>
    <row r="7428" spans="1:13">
      <c r="A7428" t="s">
        <v>3586</v>
      </c>
      <c r="B7428" t="s">
        <v>3587</v>
      </c>
      <c r="C7428" t="str">
        <f>TEXT(D7428, "mmm")</f>
        <v>Jun</v>
      </c>
      <c r="D7428" s="1">
        <v>45455</v>
      </c>
      <c r="E7428" t="s">
        <v>4482</v>
      </c>
      <c r="F7428" t="s">
        <v>118</v>
      </c>
      <c r="G7428">
        <v>20000</v>
      </c>
      <c r="H7428">
        <v>0.54</v>
      </c>
      <c r="I7428">
        <v>10800</v>
      </c>
      <c r="J7428" t="s">
        <v>81</v>
      </c>
      <c r="K7428">
        <v>9.2592590957348619E-2</v>
      </c>
      <c r="L7428">
        <v>9.2592999999999996</v>
      </c>
      <c r="M7428" t="s">
        <v>82</v>
      </c>
    </row>
    <row r="7429" spans="1:13">
      <c r="A7429" t="s">
        <v>1508</v>
      </c>
      <c r="B7429" t="s">
        <v>1509</v>
      </c>
      <c r="C7429" t="str">
        <f>TEXT(D7429, "mmm")</f>
        <v>Jun</v>
      </c>
      <c r="D7429" s="1">
        <v>45455</v>
      </c>
      <c r="E7429" t="s">
        <v>1510</v>
      </c>
      <c r="F7429" t="s">
        <v>217</v>
      </c>
      <c r="G7429">
        <v>289</v>
      </c>
      <c r="H7429">
        <v>44.85</v>
      </c>
      <c r="I7429">
        <v>12961.65</v>
      </c>
      <c r="J7429" t="s">
        <v>81</v>
      </c>
      <c r="K7429">
        <v>4.5281694072844658E-2</v>
      </c>
      <c r="L7429">
        <v>4.5282</v>
      </c>
      <c r="M7429" t="s">
        <v>82</v>
      </c>
    </row>
    <row r="7430" spans="1:13">
      <c r="A7430" t="s">
        <v>1508</v>
      </c>
      <c r="B7430" t="s">
        <v>1509</v>
      </c>
      <c r="C7430" t="str">
        <f>TEXT(D7430, "mmm")</f>
        <v>Jun</v>
      </c>
      <c r="D7430" s="1">
        <v>45455</v>
      </c>
      <c r="E7430" t="s">
        <v>1510</v>
      </c>
      <c r="F7430" t="s">
        <v>217</v>
      </c>
      <c r="G7430">
        <v>628</v>
      </c>
      <c r="H7430">
        <v>44.98</v>
      </c>
      <c r="I7430">
        <v>28247.439999999999</v>
      </c>
      <c r="J7430" t="s">
        <v>81</v>
      </c>
      <c r="K7430">
        <v>4.5281694072844658E-2</v>
      </c>
      <c r="L7430">
        <v>4.5282</v>
      </c>
      <c r="M7430" t="s">
        <v>82</v>
      </c>
    </row>
    <row r="7431" spans="1:13">
      <c r="A7431" t="s">
        <v>3006</v>
      </c>
      <c r="B7431" t="s">
        <v>3007</v>
      </c>
      <c r="C7431" t="str">
        <f>TEXT(D7431, "mmm")</f>
        <v>Jun</v>
      </c>
      <c r="D7431" s="1">
        <v>45455</v>
      </c>
      <c r="E7431" t="s">
        <v>479</v>
      </c>
      <c r="F7431" t="s">
        <v>222</v>
      </c>
      <c r="G7431">
        <v>38000</v>
      </c>
      <c r="H7431">
        <v>10.51</v>
      </c>
      <c r="I7431">
        <v>399380</v>
      </c>
      <c r="J7431" t="s">
        <v>81</v>
      </c>
      <c r="K7431">
        <v>0</v>
      </c>
      <c r="L7431">
        <v>0</v>
      </c>
      <c r="M7431" t="s">
        <v>82</v>
      </c>
    </row>
    <row r="7432" spans="1:13">
      <c r="A7432" t="s">
        <v>3006</v>
      </c>
      <c r="B7432" t="s">
        <v>3007</v>
      </c>
      <c r="C7432" t="str">
        <f>TEXT(D7432, "mmm")</f>
        <v>Jun</v>
      </c>
      <c r="D7432" s="1">
        <v>45455</v>
      </c>
      <c r="E7432" t="s">
        <v>479</v>
      </c>
      <c r="F7432" t="s">
        <v>222</v>
      </c>
      <c r="G7432">
        <v>38000</v>
      </c>
      <c r="H7432">
        <v>10.51</v>
      </c>
      <c r="I7432">
        <v>399380</v>
      </c>
      <c r="J7432" t="s">
        <v>81</v>
      </c>
      <c r="K7432">
        <v>0</v>
      </c>
      <c r="L7432">
        <v>0</v>
      </c>
      <c r="M7432" t="s">
        <v>82</v>
      </c>
    </row>
    <row r="7433" spans="1:13">
      <c r="A7433" t="s">
        <v>3006</v>
      </c>
      <c r="B7433" t="s">
        <v>3007</v>
      </c>
      <c r="C7433" t="str">
        <f>TEXT(D7433, "mmm")</f>
        <v>Jun</v>
      </c>
      <c r="D7433" s="1">
        <v>45455</v>
      </c>
      <c r="E7433" t="s">
        <v>479</v>
      </c>
      <c r="F7433" t="s">
        <v>222</v>
      </c>
      <c r="G7433">
        <v>550000</v>
      </c>
      <c r="H7433">
        <v>10.51</v>
      </c>
      <c r="I7433">
        <v>5780500</v>
      </c>
      <c r="J7433" t="s">
        <v>86</v>
      </c>
      <c r="K7433">
        <v>0</v>
      </c>
      <c r="L7433">
        <v>0</v>
      </c>
      <c r="M7433" t="s">
        <v>82</v>
      </c>
    </row>
    <row r="7434" spans="1:13">
      <c r="A7434" t="s">
        <v>2159</v>
      </c>
      <c r="B7434" t="s">
        <v>2160</v>
      </c>
      <c r="C7434" t="str">
        <f>TEXT(D7434, "mmm")</f>
        <v>Jun</v>
      </c>
      <c r="D7434" s="1">
        <v>45455</v>
      </c>
      <c r="E7434" t="s">
        <v>2161</v>
      </c>
      <c r="F7434" t="s">
        <v>217</v>
      </c>
      <c r="G7434">
        <v>500000</v>
      </c>
      <c r="H7434">
        <v>1.8</v>
      </c>
      <c r="I7434">
        <v>900000</v>
      </c>
      <c r="J7434" t="s">
        <v>86</v>
      </c>
      <c r="K7434">
        <v>-4.5977035906248909E-2</v>
      </c>
      <c r="L7434">
        <v>-4.5976999999999997</v>
      </c>
      <c r="M7434" t="s">
        <v>82</v>
      </c>
    </row>
    <row r="7435" spans="1:13">
      <c r="A7435" t="s">
        <v>4483</v>
      </c>
      <c r="B7435" t="s">
        <v>4484</v>
      </c>
      <c r="C7435" t="str">
        <f>TEXT(D7435, "mmm")</f>
        <v>Jun</v>
      </c>
      <c r="D7435" s="1">
        <v>45455</v>
      </c>
      <c r="E7435" t="s">
        <v>4485</v>
      </c>
      <c r="F7435" t="s">
        <v>80</v>
      </c>
      <c r="G7435">
        <v>10000</v>
      </c>
      <c r="H7435">
        <v>2.91</v>
      </c>
      <c r="I7435">
        <v>29100</v>
      </c>
      <c r="J7435" t="s">
        <v>81</v>
      </c>
      <c r="K7435">
        <v>-0.1032028355011889</v>
      </c>
      <c r="L7435">
        <v>-10.3203</v>
      </c>
      <c r="M7435" t="s">
        <v>82</v>
      </c>
    </row>
    <row r="7436" spans="1:13">
      <c r="A7436" t="s">
        <v>135</v>
      </c>
      <c r="B7436" t="s">
        <v>136</v>
      </c>
      <c r="C7436" t="str">
        <f>TEXT(D7436, "mmm")</f>
        <v>Jun</v>
      </c>
      <c r="D7436" s="1">
        <v>45455</v>
      </c>
      <c r="E7436" t="s">
        <v>4486</v>
      </c>
      <c r="F7436" t="s">
        <v>251</v>
      </c>
      <c r="G7436">
        <v>3764</v>
      </c>
      <c r="H7436">
        <v>7.97</v>
      </c>
      <c r="I7436">
        <v>29999.08</v>
      </c>
      <c r="J7436" t="s">
        <v>81</v>
      </c>
      <c r="K7436">
        <v>-2.3779672819278619E-2</v>
      </c>
      <c r="L7436">
        <v>-2.3780000000000001</v>
      </c>
      <c r="M7436" t="s">
        <v>82</v>
      </c>
    </row>
    <row r="7437" spans="1:13">
      <c r="A7437" t="s">
        <v>2354</v>
      </c>
      <c r="B7437" t="s">
        <v>2355</v>
      </c>
      <c r="C7437" t="str">
        <f>TEXT(D7437, "mmm")</f>
        <v>Jun</v>
      </c>
      <c r="D7437" s="1">
        <v>45456</v>
      </c>
      <c r="E7437" t="s">
        <v>4487</v>
      </c>
      <c r="F7437" t="s">
        <v>118</v>
      </c>
      <c r="G7437">
        <v>12000</v>
      </c>
      <c r="H7437">
        <v>8.5299999999999994</v>
      </c>
      <c r="I7437">
        <v>102360</v>
      </c>
      <c r="J7437" t="s">
        <v>86</v>
      </c>
      <c r="K7437">
        <v>-0.2855449633168704</v>
      </c>
      <c r="L7437">
        <v>-28.554500000000001</v>
      </c>
      <c r="M7437" t="s">
        <v>82</v>
      </c>
    </row>
    <row r="7438" spans="1:13">
      <c r="A7438" t="s">
        <v>311</v>
      </c>
      <c r="B7438" t="s">
        <v>312</v>
      </c>
      <c r="C7438" t="str">
        <f>TEXT(D7438, "mmm")</f>
        <v>Jun</v>
      </c>
      <c r="D7438" s="1">
        <v>45456</v>
      </c>
      <c r="E7438" t="s">
        <v>313</v>
      </c>
      <c r="F7438" t="s">
        <v>314</v>
      </c>
      <c r="G7438">
        <v>118000</v>
      </c>
      <c r="H7438">
        <v>43.89</v>
      </c>
      <c r="I7438">
        <v>5179020</v>
      </c>
      <c r="J7438" t="s">
        <v>81</v>
      </c>
      <c r="K7438">
        <v>2.3804259882330259E-2</v>
      </c>
      <c r="L7438">
        <v>2.3803999999999998</v>
      </c>
      <c r="M7438" t="s">
        <v>82</v>
      </c>
    </row>
    <row r="7439" spans="1:13">
      <c r="A7439" t="s">
        <v>4488</v>
      </c>
      <c r="B7439" t="s">
        <v>4489</v>
      </c>
      <c r="C7439" t="str">
        <f>TEXT(D7439, "mmm")</f>
        <v>Jun</v>
      </c>
      <c r="D7439" s="1">
        <v>45456</v>
      </c>
      <c r="E7439" t="s">
        <v>4490</v>
      </c>
      <c r="F7439" t="s">
        <v>128</v>
      </c>
      <c r="G7439">
        <v>5000</v>
      </c>
      <c r="H7439">
        <v>16.54</v>
      </c>
      <c r="I7439">
        <v>82700</v>
      </c>
      <c r="J7439" t="s">
        <v>86</v>
      </c>
      <c r="K7439">
        <v>-7.1911667937891277E-2</v>
      </c>
      <c r="L7439">
        <v>-7.1912000000000003</v>
      </c>
      <c r="M7439" t="s">
        <v>82</v>
      </c>
    </row>
    <row r="7440" spans="1:13">
      <c r="A7440" t="s">
        <v>2183</v>
      </c>
      <c r="B7440" t="s">
        <v>2184</v>
      </c>
      <c r="C7440" t="str">
        <f>TEXT(D7440, "mmm")</f>
        <v>Jun</v>
      </c>
      <c r="D7440" s="1">
        <v>45456</v>
      </c>
      <c r="E7440" t="s">
        <v>4491</v>
      </c>
      <c r="F7440" t="s">
        <v>80</v>
      </c>
      <c r="G7440">
        <v>2290</v>
      </c>
      <c r="H7440">
        <v>21.8</v>
      </c>
      <c r="I7440">
        <v>49922</v>
      </c>
      <c r="J7440" t="s">
        <v>86</v>
      </c>
      <c r="K7440">
        <v>3.9944858919315873E-2</v>
      </c>
      <c r="L7440">
        <v>3.9944999999999999</v>
      </c>
      <c r="M7440" t="s">
        <v>82</v>
      </c>
    </row>
    <row r="7441" spans="1:13">
      <c r="A7441" t="s">
        <v>1031</v>
      </c>
      <c r="B7441" t="s">
        <v>1032</v>
      </c>
      <c r="C7441" t="str">
        <f>TEXT(D7441, "mmm")</f>
        <v>Jun</v>
      </c>
      <c r="D7441" s="1">
        <v>45456</v>
      </c>
      <c r="E7441" t="s">
        <v>1542</v>
      </c>
      <c r="F7441" t="s">
        <v>80</v>
      </c>
      <c r="G7441">
        <v>25000</v>
      </c>
      <c r="H7441">
        <v>13.78</v>
      </c>
      <c r="I7441">
        <v>344500</v>
      </c>
      <c r="J7441" t="s">
        <v>81</v>
      </c>
      <c r="K7441">
        <v>-1.603505530262328E-2</v>
      </c>
      <c r="L7441">
        <v>-1.6034999999999999</v>
      </c>
      <c r="M7441" t="s">
        <v>82</v>
      </c>
    </row>
    <row r="7442" spans="1:13">
      <c r="A7442" t="s">
        <v>2354</v>
      </c>
      <c r="B7442" t="s">
        <v>2355</v>
      </c>
      <c r="C7442" t="str">
        <f>TEXT(D7442, "mmm")</f>
        <v>Jun</v>
      </c>
      <c r="D7442" s="1">
        <v>45456</v>
      </c>
      <c r="E7442" t="s">
        <v>4487</v>
      </c>
      <c r="F7442" t="s">
        <v>118</v>
      </c>
      <c r="G7442">
        <v>12000</v>
      </c>
      <c r="H7442">
        <v>8.5299999999999994</v>
      </c>
      <c r="I7442">
        <v>102360</v>
      </c>
      <c r="J7442" t="s">
        <v>86</v>
      </c>
      <c r="K7442">
        <v>-0.2855449633168704</v>
      </c>
      <c r="L7442">
        <v>-28.554500000000001</v>
      </c>
      <c r="M7442" t="s">
        <v>82</v>
      </c>
    </row>
    <row r="7443" spans="1:13">
      <c r="A7443" t="s">
        <v>4041</v>
      </c>
      <c r="B7443" t="s">
        <v>4042</v>
      </c>
      <c r="C7443" t="str">
        <f>TEXT(D7443, "mmm")</f>
        <v>Jun</v>
      </c>
      <c r="D7443" s="1">
        <v>45456</v>
      </c>
      <c r="E7443" t="s">
        <v>4096</v>
      </c>
      <c r="F7443" t="s">
        <v>251</v>
      </c>
      <c r="G7443">
        <v>10000</v>
      </c>
      <c r="H7443">
        <v>4.9000000000000004</v>
      </c>
      <c r="I7443">
        <v>49000</v>
      </c>
      <c r="J7443" t="s">
        <v>81</v>
      </c>
      <c r="K7443">
        <v>-0.1177644961344784</v>
      </c>
      <c r="L7443">
        <v>-11.776400000000001</v>
      </c>
      <c r="M7443" t="s">
        <v>82</v>
      </c>
    </row>
    <row r="7444" spans="1:13">
      <c r="A7444" t="s">
        <v>4492</v>
      </c>
      <c r="B7444" t="s">
        <v>4493</v>
      </c>
      <c r="C7444" t="str">
        <f>TEXT(D7444, "mmm")</f>
        <v>Jun</v>
      </c>
      <c r="D7444" s="1">
        <v>45456</v>
      </c>
      <c r="E7444" t="s">
        <v>4494</v>
      </c>
      <c r="F7444" t="s">
        <v>101</v>
      </c>
      <c r="G7444">
        <v>830</v>
      </c>
      <c r="H7444">
        <v>14.99</v>
      </c>
      <c r="I7444">
        <v>12441.7</v>
      </c>
      <c r="J7444" t="s">
        <v>81</v>
      </c>
      <c r="K7444">
        <v>4.4295239547792457E-2</v>
      </c>
      <c r="L7444">
        <v>4.4295</v>
      </c>
      <c r="M7444" t="s">
        <v>82</v>
      </c>
    </row>
    <row r="7445" spans="1:13">
      <c r="A7445" t="s">
        <v>4297</v>
      </c>
      <c r="B7445" t="s">
        <v>4298</v>
      </c>
      <c r="C7445" t="str">
        <f>TEXT(D7445, "mmm")</f>
        <v>Jun</v>
      </c>
      <c r="D7445" s="1">
        <v>45456</v>
      </c>
      <c r="E7445" t="s">
        <v>4299</v>
      </c>
      <c r="F7445" t="s">
        <v>101</v>
      </c>
      <c r="G7445">
        <v>152639</v>
      </c>
      <c r="H7445">
        <v>1.46</v>
      </c>
      <c r="I7445">
        <v>222852.94</v>
      </c>
      <c r="J7445" t="s">
        <v>81</v>
      </c>
      <c r="K7445">
        <v>0.12751673610407721</v>
      </c>
      <c r="L7445">
        <v>12.7517</v>
      </c>
      <c r="M7445" t="s">
        <v>82</v>
      </c>
    </row>
    <row r="7446" spans="1:13">
      <c r="A7446" t="s">
        <v>4495</v>
      </c>
      <c r="B7446" t="s">
        <v>4496</v>
      </c>
      <c r="C7446" t="str">
        <f>TEXT(D7446, "mmm")</f>
        <v>Jun</v>
      </c>
      <c r="D7446" s="1">
        <v>45456</v>
      </c>
      <c r="E7446" t="s">
        <v>4497</v>
      </c>
      <c r="F7446" t="s">
        <v>80</v>
      </c>
      <c r="G7446">
        <v>775</v>
      </c>
      <c r="H7446">
        <v>238.82</v>
      </c>
      <c r="I7446">
        <v>185085.5</v>
      </c>
      <c r="J7446" t="s">
        <v>86</v>
      </c>
      <c r="K7446">
        <v>-9.2861439150170311E-3</v>
      </c>
      <c r="L7446">
        <v>-0.92859999999999998</v>
      </c>
      <c r="M7446" t="s">
        <v>82</v>
      </c>
    </row>
    <row r="7447" spans="1:13">
      <c r="A7447" t="s">
        <v>123</v>
      </c>
      <c r="B7447" t="s">
        <v>124</v>
      </c>
      <c r="C7447" t="str">
        <f>TEXT(D7447, "mmm")</f>
        <v>Jun</v>
      </c>
      <c r="D7447" s="1">
        <v>45456</v>
      </c>
      <c r="E7447" t="s">
        <v>102</v>
      </c>
      <c r="F7447" t="s">
        <v>101</v>
      </c>
      <c r="G7447">
        <v>8467</v>
      </c>
      <c r="H7447">
        <v>13.82</v>
      </c>
      <c r="I7447">
        <v>117013.94</v>
      </c>
      <c r="J7447" t="s">
        <v>81</v>
      </c>
      <c r="K7447">
        <v>2.1629382105502248E-2</v>
      </c>
      <c r="L7447">
        <v>2.1629</v>
      </c>
      <c r="M7447" t="s">
        <v>82</v>
      </c>
    </row>
    <row r="7448" spans="1:13">
      <c r="A7448" t="s">
        <v>123</v>
      </c>
      <c r="B7448" t="s">
        <v>124</v>
      </c>
      <c r="C7448" t="str">
        <f>TEXT(D7448, "mmm")</f>
        <v>Jun</v>
      </c>
      <c r="D7448" s="1">
        <v>45456</v>
      </c>
      <c r="E7448" t="s">
        <v>100</v>
      </c>
      <c r="F7448" t="s">
        <v>101</v>
      </c>
      <c r="G7448">
        <v>8467</v>
      </c>
      <c r="H7448">
        <v>13.82</v>
      </c>
      <c r="I7448">
        <v>117013.94</v>
      </c>
      <c r="J7448" t="s">
        <v>81</v>
      </c>
      <c r="K7448">
        <v>2.1629382105502248E-2</v>
      </c>
      <c r="L7448">
        <v>2.1629</v>
      </c>
      <c r="M7448" t="s">
        <v>82</v>
      </c>
    </row>
    <row r="7449" spans="1:13">
      <c r="A7449" t="s">
        <v>3185</v>
      </c>
      <c r="B7449" t="s">
        <v>3186</v>
      </c>
      <c r="C7449" t="str">
        <f>TEXT(D7449, "mmm")</f>
        <v>Jun</v>
      </c>
      <c r="D7449" s="1">
        <v>45456</v>
      </c>
      <c r="E7449" t="s">
        <v>4498</v>
      </c>
      <c r="F7449" t="s">
        <v>80</v>
      </c>
      <c r="G7449">
        <v>1500</v>
      </c>
      <c r="H7449">
        <v>16.89</v>
      </c>
      <c r="I7449">
        <v>25335</v>
      </c>
      <c r="J7449" t="s">
        <v>86</v>
      </c>
      <c r="K7449">
        <v>0.1137301118226666</v>
      </c>
      <c r="L7449">
        <v>11.372999999999999</v>
      </c>
      <c r="M7449" t="s">
        <v>82</v>
      </c>
    </row>
    <row r="7450" spans="1:13">
      <c r="A7450" t="s">
        <v>1891</v>
      </c>
      <c r="B7450" t="s">
        <v>1892</v>
      </c>
      <c r="C7450" t="str">
        <f>TEXT(D7450, "mmm")</f>
        <v>Jun</v>
      </c>
      <c r="D7450" s="1">
        <v>45456</v>
      </c>
      <c r="E7450" t="s">
        <v>4499</v>
      </c>
      <c r="F7450" t="s">
        <v>251</v>
      </c>
      <c r="G7450">
        <v>100000</v>
      </c>
      <c r="H7450">
        <v>5.81</v>
      </c>
      <c r="I7450">
        <v>581000</v>
      </c>
      <c r="J7450" t="s">
        <v>86</v>
      </c>
      <c r="K7450">
        <v>4.0472218364728363E-2</v>
      </c>
      <c r="L7450">
        <v>4.0472000000000001</v>
      </c>
      <c r="M7450" t="s">
        <v>82</v>
      </c>
    </row>
    <row r="7451" spans="1:13">
      <c r="A7451" t="s">
        <v>1891</v>
      </c>
      <c r="B7451" t="s">
        <v>1892</v>
      </c>
      <c r="C7451" t="str">
        <f>TEXT(D7451, "mmm")</f>
        <v>Jun</v>
      </c>
      <c r="D7451" s="1">
        <v>45456</v>
      </c>
      <c r="E7451" t="s">
        <v>4500</v>
      </c>
      <c r="F7451" t="s">
        <v>251</v>
      </c>
      <c r="G7451">
        <v>100000</v>
      </c>
      <c r="H7451">
        <v>5.81</v>
      </c>
      <c r="I7451">
        <v>581000</v>
      </c>
      <c r="J7451" t="s">
        <v>86</v>
      </c>
      <c r="K7451">
        <v>4.0472218364728363E-2</v>
      </c>
      <c r="L7451">
        <v>4.0472000000000001</v>
      </c>
      <c r="M7451" t="s">
        <v>82</v>
      </c>
    </row>
    <row r="7452" spans="1:13">
      <c r="A7452" t="s">
        <v>1777</v>
      </c>
      <c r="B7452" t="s">
        <v>1778</v>
      </c>
      <c r="C7452" t="str">
        <f>TEXT(D7452, "mmm")</f>
        <v>Jun</v>
      </c>
      <c r="D7452" s="1">
        <v>45456</v>
      </c>
      <c r="E7452" t="s">
        <v>4430</v>
      </c>
      <c r="F7452" t="s">
        <v>101</v>
      </c>
      <c r="G7452">
        <v>28621</v>
      </c>
      <c r="H7452">
        <v>1.1399999999999999</v>
      </c>
      <c r="I7452">
        <v>32627.94</v>
      </c>
      <c r="J7452" t="s">
        <v>81</v>
      </c>
      <c r="K7452">
        <v>-7.5630276513447003E-2</v>
      </c>
      <c r="L7452">
        <v>-7.5629999999999997</v>
      </c>
      <c r="M7452" t="s">
        <v>82</v>
      </c>
    </row>
    <row r="7453" spans="1:13">
      <c r="A7453" t="s">
        <v>1777</v>
      </c>
      <c r="B7453" t="s">
        <v>1778</v>
      </c>
      <c r="C7453" t="str">
        <f>TEXT(D7453, "mmm")</f>
        <v>Jun</v>
      </c>
      <c r="D7453" s="1">
        <v>45456</v>
      </c>
      <c r="E7453" t="s">
        <v>4430</v>
      </c>
      <c r="F7453" t="s">
        <v>101</v>
      </c>
      <c r="G7453">
        <v>500000</v>
      </c>
      <c r="H7453">
        <v>1.1499999999999999</v>
      </c>
      <c r="I7453">
        <v>575000</v>
      </c>
      <c r="J7453" t="s">
        <v>86</v>
      </c>
      <c r="K7453">
        <v>-7.5630276513447003E-2</v>
      </c>
      <c r="L7453">
        <v>-7.5629999999999997</v>
      </c>
      <c r="M7453" t="s">
        <v>82</v>
      </c>
    </row>
    <row r="7454" spans="1:13">
      <c r="A7454" t="s">
        <v>4501</v>
      </c>
      <c r="B7454" t="s">
        <v>4502</v>
      </c>
      <c r="C7454" t="str">
        <f>TEXT(D7454, "mmm")</f>
        <v>Jun</v>
      </c>
      <c r="D7454" s="1">
        <v>45456</v>
      </c>
      <c r="E7454" t="s">
        <v>4503</v>
      </c>
      <c r="F7454" t="s">
        <v>80</v>
      </c>
      <c r="G7454">
        <v>7100</v>
      </c>
      <c r="H7454">
        <v>1.53</v>
      </c>
      <c r="I7454">
        <v>10863</v>
      </c>
      <c r="J7454" t="s">
        <v>81</v>
      </c>
      <c r="K7454">
        <v>4.0151493326582972E-2</v>
      </c>
      <c r="L7454">
        <v>4.0151000000000003</v>
      </c>
      <c r="M7454" t="s">
        <v>82</v>
      </c>
    </row>
    <row r="7455" spans="1:13">
      <c r="A7455" t="s">
        <v>2485</v>
      </c>
      <c r="B7455" t="s">
        <v>2486</v>
      </c>
      <c r="C7455" t="str">
        <f>TEXT(D7455, "mmm")</f>
        <v>Jun</v>
      </c>
      <c r="D7455" s="1">
        <v>45456</v>
      </c>
      <c r="E7455" t="s">
        <v>2487</v>
      </c>
      <c r="F7455" t="s">
        <v>80</v>
      </c>
      <c r="G7455">
        <v>114726</v>
      </c>
      <c r="H7455">
        <v>0.44</v>
      </c>
      <c r="I7455">
        <v>50479.44</v>
      </c>
      <c r="J7455" t="s">
        <v>86</v>
      </c>
      <c r="K7455">
        <v>-0.16152020441702969</v>
      </c>
      <c r="L7455">
        <v>-16.152000000000001</v>
      </c>
      <c r="M7455" t="s">
        <v>82</v>
      </c>
    </row>
    <row r="7456" spans="1:13">
      <c r="A7456" t="s">
        <v>2123</v>
      </c>
      <c r="B7456" t="s">
        <v>2124</v>
      </c>
      <c r="C7456" t="str">
        <f>TEXT(D7456, "mmm")</f>
        <v>Jun</v>
      </c>
      <c r="D7456" s="1">
        <v>45456</v>
      </c>
      <c r="E7456" t="s">
        <v>2134</v>
      </c>
      <c r="F7456" t="s">
        <v>217</v>
      </c>
      <c r="G7456">
        <v>7673</v>
      </c>
      <c r="H7456">
        <v>5.91</v>
      </c>
      <c r="I7456">
        <v>45347.43</v>
      </c>
      <c r="J7456" t="s">
        <v>81</v>
      </c>
      <c r="K7456">
        <v>-2.3728662052743928E-2</v>
      </c>
      <c r="L7456">
        <v>-2.3729</v>
      </c>
      <c r="M7456" t="s">
        <v>82</v>
      </c>
    </row>
    <row r="7457" spans="1:13">
      <c r="A7457" t="s">
        <v>4501</v>
      </c>
      <c r="B7457" t="s">
        <v>4502</v>
      </c>
      <c r="C7457" t="str">
        <f>TEXT(D7457, "mmm")</f>
        <v>Jun</v>
      </c>
      <c r="D7457" s="1">
        <v>45456</v>
      </c>
      <c r="E7457" t="s">
        <v>4503</v>
      </c>
      <c r="F7457" t="s">
        <v>80</v>
      </c>
      <c r="G7457">
        <v>9200</v>
      </c>
      <c r="H7457">
        <v>1.43</v>
      </c>
      <c r="I7457">
        <v>13156</v>
      </c>
      <c r="J7457" t="s">
        <v>86</v>
      </c>
      <c r="K7457">
        <v>4.0151493326582972E-2</v>
      </c>
      <c r="L7457">
        <v>4.0151000000000003</v>
      </c>
      <c r="M7457" t="s">
        <v>82</v>
      </c>
    </row>
    <row r="7458" spans="1:13">
      <c r="A7458" t="s">
        <v>129</v>
      </c>
      <c r="B7458" t="s">
        <v>130</v>
      </c>
      <c r="C7458" t="str">
        <f>TEXT(D7458, "mmm")</f>
        <v>Jun</v>
      </c>
      <c r="D7458" s="1">
        <v>45456</v>
      </c>
      <c r="E7458" t="s">
        <v>109</v>
      </c>
      <c r="F7458" t="s">
        <v>101</v>
      </c>
      <c r="G7458">
        <v>30500</v>
      </c>
      <c r="H7458">
        <v>6.65</v>
      </c>
      <c r="I7458">
        <v>202825</v>
      </c>
      <c r="J7458" t="s">
        <v>81</v>
      </c>
      <c r="K7458">
        <v>4.5248824844553281E-2</v>
      </c>
      <c r="L7458">
        <v>4.5248999999999997</v>
      </c>
      <c r="M7458" t="s">
        <v>82</v>
      </c>
    </row>
    <row r="7459" spans="1:13">
      <c r="A7459" t="s">
        <v>129</v>
      </c>
      <c r="B7459" t="s">
        <v>130</v>
      </c>
      <c r="C7459" t="str">
        <f>TEXT(D7459, "mmm")</f>
        <v>Jun</v>
      </c>
      <c r="D7459" s="1">
        <v>45456</v>
      </c>
      <c r="E7459" t="s">
        <v>111</v>
      </c>
      <c r="F7459" t="s">
        <v>101</v>
      </c>
      <c r="G7459">
        <v>30500</v>
      </c>
      <c r="H7459">
        <v>6.65</v>
      </c>
      <c r="I7459">
        <v>202825</v>
      </c>
      <c r="J7459" t="s">
        <v>81</v>
      </c>
      <c r="K7459">
        <v>4.5248824844553281E-2</v>
      </c>
      <c r="L7459">
        <v>4.5248999999999997</v>
      </c>
      <c r="M7459" t="s">
        <v>82</v>
      </c>
    </row>
    <row r="7460" spans="1:13">
      <c r="A7460" t="s">
        <v>129</v>
      </c>
      <c r="B7460" t="s">
        <v>130</v>
      </c>
      <c r="C7460" t="str">
        <f>TEXT(D7460, "mmm")</f>
        <v>Jun</v>
      </c>
      <c r="D7460" s="1">
        <v>45456</v>
      </c>
      <c r="E7460" t="s">
        <v>110</v>
      </c>
      <c r="F7460" t="s">
        <v>101</v>
      </c>
      <c r="G7460">
        <v>30500</v>
      </c>
      <c r="H7460">
        <v>6.65</v>
      </c>
      <c r="I7460">
        <v>202825</v>
      </c>
      <c r="J7460" t="s">
        <v>81</v>
      </c>
      <c r="K7460">
        <v>4.5248824844553281E-2</v>
      </c>
      <c r="L7460">
        <v>4.5248999999999997</v>
      </c>
      <c r="M7460" t="s">
        <v>82</v>
      </c>
    </row>
    <row r="7461" spans="1:13">
      <c r="A7461" t="s">
        <v>2889</v>
      </c>
      <c r="B7461" t="s">
        <v>2890</v>
      </c>
      <c r="C7461" t="str">
        <f>TEXT(D7461, "mmm")</f>
        <v>Jun</v>
      </c>
      <c r="D7461" s="1">
        <v>45456</v>
      </c>
      <c r="E7461" t="s">
        <v>2891</v>
      </c>
      <c r="F7461" t="s">
        <v>251</v>
      </c>
      <c r="G7461">
        <v>208000</v>
      </c>
      <c r="H7461">
        <v>0.06</v>
      </c>
      <c r="I7461">
        <v>12480</v>
      </c>
      <c r="J7461" t="s">
        <v>81</v>
      </c>
      <c r="K7461">
        <v>0</v>
      </c>
      <c r="L7461">
        <v>0</v>
      </c>
      <c r="M7461" t="s">
        <v>82</v>
      </c>
    </row>
    <row r="7462" spans="1:13">
      <c r="A7462" t="s">
        <v>2889</v>
      </c>
      <c r="B7462" t="s">
        <v>2890</v>
      </c>
      <c r="C7462" t="str">
        <f>TEXT(D7462, "mmm")</f>
        <v>Jun</v>
      </c>
      <c r="D7462" s="1">
        <v>45456</v>
      </c>
      <c r="E7462" t="s">
        <v>2892</v>
      </c>
      <c r="F7462" t="s">
        <v>101</v>
      </c>
      <c r="G7462">
        <v>208000</v>
      </c>
      <c r="H7462">
        <v>0.06</v>
      </c>
      <c r="I7462">
        <v>12480</v>
      </c>
      <c r="J7462" t="s">
        <v>81</v>
      </c>
      <c r="K7462">
        <v>0</v>
      </c>
      <c r="L7462">
        <v>0</v>
      </c>
      <c r="M7462" t="s">
        <v>82</v>
      </c>
    </row>
    <row r="7463" spans="1:13">
      <c r="A7463" t="s">
        <v>4504</v>
      </c>
      <c r="B7463" t="s">
        <v>4505</v>
      </c>
      <c r="C7463" t="str">
        <f>TEXT(D7463, "mmm")</f>
        <v>Jun</v>
      </c>
      <c r="D7463" s="1">
        <v>45456</v>
      </c>
      <c r="E7463" t="s">
        <v>4506</v>
      </c>
      <c r="F7463" t="s">
        <v>80</v>
      </c>
      <c r="G7463">
        <v>5260</v>
      </c>
      <c r="H7463">
        <v>4.88</v>
      </c>
      <c r="I7463">
        <v>25668.799999999999</v>
      </c>
      <c r="J7463" t="s">
        <v>86</v>
      </c>
      <c r="K7463">
        <v>-0.1322314717243456</v>
      </c>
      <c r="L7463">
        <v>-13.223100000000001</v>
      </c>
      <c r="M7463" t="s">
        <v>82</v>
      </c>
    </row>
    <row r="7464" spans="1:13">
      <c r="A7464" t="s">
        <v>2861</v>
      </c>
      <c r="B7464" t="s">
        <v>2862</v>
      </c>
      <c r="C7464" t="str">
        <f>TEXT(D7464, "mmm")</f>
        <v>Jun</v>
      </c>
      <c r="D7464" s="1">
        <v>45456</v>
      </c>
      <c r="E7464" t="s">
        <v>4507</v>
      </c>
      <c r="F7464" t="s">
        <v>118</v>
      </c>
      <c r="G7464">
        <v>5000</v>
      </c>
      <c r="H7464">
        <v>4.93</v>
      </c>
      <c r="I7464">
        <v>24650</v>
      </c>
      <c r="J7464" t="s">
        <v>81</v>
      </c>
      <c r="K7464">
        <v>0.1239839481085698</v>
      </c>
      <c r="L7464">
        <v>12.398400000000001</v>
      </c>
      <c r="M7464" t="s">
        <v>82</v>
      </c>
    </row>
    <row r="7465" spans="1:13">
      <c r="A7465" t="s">
        <v>1891</v>
      </c>
      <c r="B7465" t="s">
        <v>1892</v>
      </c>
      <c r="C7465" t="str">
        <f>TEXT(D7465, "mmm")</f>
        <v>Jun</v>
      </c>
      <c r="D7465" s="1">
        <v>45456</v>
      </c>
      <c r="E7465" t="s">
        <v>4508</v>
      </c>
      <c r="F7465" t="s">
        <v>80</v>
      </c>
      <c r="G7465">
        <v>2495</v>
      </c>
      <c r="H7465">
        <v>4.95</v>
      </c>
      <c r="I7465">
        <v>12350.25</v>
      </c>
      <c r="J7465" t="s">
        <v>81</v>
      </c>
      <c r="K7465">
        <v>4.0472218364728363E-2</v>
      </c>
      <c r="L7465">
        <v>4.0472000000000001</v>
      </c>
      <c r="M7465" t="s">
        <v>82</v>
      </c>
    </row>
    <row r="7466" spans="1:13">
      <c r="A7466" t="s">
        <v>710</v>
      </c>
      <c r="B7466" t="s">
        <v>711</v>
      </c>
      <c r="C7466" t="str">
        <f>TEXT(D7466, "mmm")</f>
        <v>Jun</v>
      </c>
      <c r="D7466" s="1">
        <v>45456</v>
      </c>
      <c r="E7466" t="s">
        <v>4509</v>
      </c>
      <c r="F7466" t="s">
        <v>80</v>
      </c>
      <c r="G7466">
        <v>20000</v>
      </c>
      <c r="H7466">
        <v>14.74</v>
      </c>
      <c r="I7466">
        <v>294800</v>
      </c>
      <c r="J7466" t="s">
        <v>81</v>
      </c>
      <c r="K7466">
        <v>3.5666265066658598E-2</v>
      </c>
      <c r="L7466">
        <v>3.5666000000000002</v>
      </c>
      <c r="M7466" t="s">
        <v>82</v>
      </c>
    </row>
    <row r="7467" spans="1:13">
      <c r="A7467" t="s">
        <v>1267</v>
      </c>
      <c r="B7467" t="s">
        <v>1268</v>
      </c>
      <c r="C7467" t="str">
        <f>TEXT(D7467, "mmm")</f>
        <v>Jun</v>
      </c>
      <c r="D7467" s="1">
        <v>45456</v>
      </c>
      <c r="E7467" t="s">
        <v>1269</v>
      </c>
      <c r="F7467" t="s">
        <v>217</v>
      </c>
      <c r="G7467">
        <v>174825</v>
      </c>
      <c r="H7467">
        <v>14.3</v>
      </c>
      <c r="I7467">
        <v>2499997.5</v>
      </c>
      <c r="J7467" t="s">
        <v>86</v>
      </c>
      <c r="K7467">
        <v>0.16228954784535771</v>
      </c>
      <c r="L7467">
        <v>16.228999999999999</v>
      </c>
      <c r="M7467" t="s">
        <v>82</v>
      </c>
    </row>
    <row r="7468" spans="1:13">
      <c r="A7468" t="s">
        <v>3701</v>
      </c>
      <c r="B7468" t="s">
        <v>3702</v>
      </c>
      <c r="C7468" t="str">
        <f>TEXT(D7468, "mmm")</f>
        <v>Jun</v>
      </c>
      <c r="D7468" s="1">
        <v>45456</v>
      </c>
      <c r="E7468" t="s">
        <v>3714</v>
      </c>
      <c r="F7468" t="s">
        <v>80</v>
      </c>
      <c r="G7468">
        <v>10000</v>
      </c>
      <c r="H7468">
        <v>10.3</v>
      </c>
      <c r="I7468">
        <v>103000</v>
      </c>
      <c r="J7468" t="s">
        <v>81</v>
      </c>
      <c r="K7468">
        <v>-6.8246469574580804E-2</v>
      </c>
      <c r="L7468">
        <v>-6.8246000000000002</v>
      </c>
      <c r="M7468" t="s">
        <v>82</v>
      </c>
    </row>
    <row r="7469" spans="1:13">
      <c r="A7469" t="s">
        <v>721</v>
      </c>
      <c r="B7469" t="s">
        <v>722</v>
      </c>
      <c r="C7469" t="str">
        <f>TEXT(D7469, "mmm")</f>
        <v>Jun</v>
      </c>
      <c r="D7469" s="1">
        <v>45456</v>
      </c>
      <c r="E7469" t="s">
        <v>724</v>
      </c>
      <c r="F7469" t="s">
        <v>101</v>
      </c>
      <c r="G7469">
        <v>1552497</v>
      </c>
      <c r="H7469">
        <v>59.77</v>
      </c>
      <c r="I7469">
        <v>92792745.689999998</v>
      </c>
      <c r="J7469" t="s">
        <v>86</v>
      </c>
      <c r="K7469">
        <v>5.4013391179158488E-2</v>
      </c>
      <c r="L7469">
        <v>5.4013</v>
      </c>
      <c r="M7469" t="s">
        <v>82</v>
      </c>
    </row>
    <row r="7470" spans="1:13">
      <c r="A7470" t="s">
        <v>721</v>
      </c>
      <c r="B7470" t="s">
        <v>722</v>
      </c>
      <c r="C7470" t="str">
        <f>TEXT(D7470, "mmm")</f>
        <v>Jun</v>
      </c>
      <c r="D7470" s="1">
        <v>45456</v>
      </c>
      <c r="E7470" t="s">
        <v>723</v>
      </c>
      <c r="F7470" t="s">
        <v>101</v>
      </c>
      <c r="G7470">
        <v>1552497</v>
      </c>
      <c r="H7470">
        <v>59.77</v>
      </c>
      <c r="I7470">
        <v>92792745.689999998</v>
      </c>
      <c r="J7470" t="s">
        <v>86</v>
      </c>
      <c r="K7470">
        <v>5.4013391179158488E-2</v>
      </c>
      <c r="L7470">
        <v>5.4013</v>
      </c>
      <c r="M7470" t="s">
        <v>82</v>
      </c>
    </row>
    <row r="7471" spans="1:13">
      <c r="A7471" t="s">
        <v>2257</v>
      </c>
      <c r="B7471" t="s">
        <v>2258</v>
      </c>
      <c r="C7471" t="str">
        <f>TEXT(D7471, "mmm")</f>
        <v>Jun</v>
      </c>
      <c r="D7471" s="1">
        <v>45456</v>
      </c>
      <c r="E7471" t="s">
        <v>4510</v>
      </c>
      <c r="F7471" t="s">
        <v>101</v>
      </c>
      <c r="G7471">
        <v>22617909</v>
      </c>
      <c r="H7471">
        <v>2.42</v>
      </c>
      <c r="I7471">
        <v>54735339.780000001</v>
      </c>
      <c r="J7471" t="s">
        <v>86</v>
      </c>
      <c r="K7471">
        <v>-0.17171716685198291</v>
      </c>
      <c r="L7471">
        <v>-17.171700000000001</v>
      </c>
      <c r="M7471" t="s">
        <v>82</v>
      </c>
    </row>
    <row r="7472" spans="1:13">
      <c r="A7472" t="s">
        <v>2578</v>
      </c>
      <c r="B7472" t="s">
        <v>2579</v>
      </c>
      <c r="C7472" t="str">
        <f>TEXT(D7472, "mmm")</f>
        <v>Jun</v>
      </c>
      <c r="D7472" s="1">
        <v>45456</v>
      </c>
      <c r="E7472" t="s">
        <v>2580</v>
      </c>
      <c r="F7472" t="s">
        <v>217</v>
      </c>
      <c r="G7472">
        <v>3400000</v>
      </c>
      <c r="H7472">
        <v>0.01</v>
      </c>
      <c r="I7472">
        <v>34000</v>
      </c>
      <c r="J7472" t="s">
        <v>86</v>
      </c>
      <c r="K7472">
        <v>-0.23076926383393689</v>
      </c>
      <c r="L7472">
        <v>-23.076899999999998</v>
      </c>
      <c r="M7472" t="s">
        <v>82</v>
      </c>
    </row>
    <row r="7473" spans="1:13">
      <c r="A7473" t="s">
        <v>2271</v>
      </c>
      <c r="B7473" t="s">
        <v>2272</v>
      </c>
      <c r="C7473" t="str">
        <f>TEXT(D7473, "mmm")</f>
        <v>Jun</v>
      </c>
      <c r="D7473" s="1">
        <v>45456</v>
      </c>
      <c r="E7473" t="s">
        <v>2276</v>
      </c>
      <c r="F7473" t="s">
        <v>101</v>
      </c>
      <c r="G7473">
        <v>63600</v>
      </c>
      <c r="H7473">
        <v>20.27</v>
      </c>
      <c r="I7473">
        <v>1289172</v>
      </c>
      <c r="J7473" t="s">
        <v>81</v>
      </c>
      <c r="K7473">
        <v>-7.2691621081410474E-2</v>
      </c>
      <c r="L7473">
        <v>-7.2691999999999997</v>
      </c>
      <c r="M7473" t="s">
        <v>82</v>
      </c>
    </row>
    <row r="7474" spans="1:13">
      <c r="A7474" t="s">
        <v>2271</v>
      </c>
      <c r="B7474" t="s">
        <v>2272</v>
      </c>
      <c r="C7474" t="str">
        <f>TEXT(D7474, "mmm")</f>
        <v>Jun</v>
      </c>
      <c r="D7474" s="1">
        <v>45456</v>
      </c>
      <c r="E7474" t="s">
        <v>2277</v>
      </c>
      <c r="F7474" t="s">
        <v>101</v>
      </c>
      <c r="G7474">
        <v>63600</v>
      </c>
      <c r="H7474">
        <v>20.27</v>
      </c>
      <c r="I7474">
        <v>1289172</v>
      </c>
      <c r="J7474" t="s">
        <v>81</v>
      </c>
      <c r="K7474">
        <v>-7.2691621081410474E-2</v>
      </c>
      <c r="L7474">
        <v>-7.2691999999999997</v>
      </c>
      <c r="M7474" t="s">
        <v>82</v>
      </c>
    </row>
    <row r="7475" spans="1:13">
      <c r="A7475" t="s">
        <v>2271</v>
      </c>
      <c r="B7475" t="s">
        <v>2272</v>
      </c>
      <c r="C7475" t="str">
        <f>TEXT(D7475, "mmm")</f>
        <v>Jun</v>
      </c>
      <c r="D7475" s="1">
        <v>45456</v>
      </c>
      <c r="E7475" t="s">
        <v>2274</v>
      </c>
      <c r="F7475" t="s">
        <v>101</v>
      </c>
      <c r="G7475">
        <v>63600</v>
      </c>
      <c r="H7475">
        <v>20.27</v>
      </c>
      <c r="I7475">
        <v>1289172</v>
      </c>
      <c r="J7475" t="s">
        <v>81</v>
      </c>
      <c r="K7475">
        <v>-7.2691621081410474E-2</v>
      </c>
      <c r="L7475">
        <v>-7.2691999999999997</v>
      </c>
      <c r="M7475" t="s">
        <v>82</v>
      </c>
    </row>
    <row r="7476" spans="1:13">
      <c r="A7476" t="s">
        <v>2271</v>
      </c>
      <c r="B7476" t="s">
        <v>2272</v>
      </c>
      <c r="C7476" t="str">
        <f>TEXT(D7476, "mmm")</f>
        <v>Jun</v>
      </c>
      <c r="D7476" s="1">
        <v>45456</v>
      </c>
      <c r="E7476" t="s">
        <v>2275</v>
      </c>
      <c r="F7476" t="s">
        <v>101</v>
      </c>
      <c r="G7476">
        <v>63600</v>
      </c>
      <c r="H7476">
        <v>20.27</v>
      </c>
      <c r="I7476">
        <v>1289172</v>
      </c>
      <c r="J7476" t="s">
        <v>81</v>
      </c>
      <c r="K7476">
        <v>-7.2691621081410474E-2</v>
      </c>
      <c r="L7476">
        <v>-7.2691999999999997</v>
      </c>
      <c r="M7476" t="s">
        <v>82</v>
      </c>
    </row>
    <row r="7477" spans="1:13">
      <c r="A7477" t="s">
        <v>2271</v>
      </c>
      <c r="B7477" t="s">
        <v>2272</v>
      </c>
      <c r="C7477" t="str">
        <f>TEXT(D7477, "mmm")</f>
        <v>Jun</v>
      </c>
      <c r="D7477" s="1">
        <v>45456</v>
      </c>
      <c r="E7477" t="s">
        <v>2273</v>
      </c>
      <c r="F7477" t="s">
        <v>101</v>
      </c>
      <c r="G7477">
        <v>63600</v>
      </c>
      <c r="H7477">
        <v>20.27</v>
      </c>
      <c r="I7477">
        <v>1289172</v>
      </c>
      <c r="J7477" t="s">
        <v>81</v>
      </c>
      <c r="K7477">
        <v>-7.2691621081410474E-2</v>
      </c>
      <c r="L7477">
        <v>-7.2691999999999997</v>
      </c>
      <c r="M7477" t="s">
        <v>82</v>
      </c>
    </row>
    <row r="7478" spans="1:13">
      <c r="A7478" t="s">
        <v>2257</v>
      </c>
      <c r="B7478" t="s">
        <v>2258</v>
      </c>
      <c r="C7478" t="str">
        <f>TEXT(D7478, "mmm")</f>
        <v>Jun</v>
      </c>
      <c r="D7478" s="1">
        <v>45456</v>
      </c>
      <c r="E7478" t="s">
        <v>4511</v>
      </c>
      <c r="F7478" t="s">
        <v>251</v>
      </c>
      <c r="G7478">
        <v>22617909</v>
      </c>
      <c r="H7478">
        <v>2.42</v>
      </c>
      <c r="I7478">
        <v>54735339.780000001</v>
      </c>
      <c r="J7478" t="s">
        <v>86</v>
      </c>
      <c r="K7478">
        <v>-0.17171716685198291</v>
      </c>
      <c r="L7478">
        <v>-17.171700000000001</v>
      </c>
      <c r="M7478" t="s">
        <v>82</v>
      </c>
    </row>
    <row r="7479" spans="1:13">
      <c r="A7479" t="s">
        <v>812</v>
      </c>
      <c r="B7479" t="s">
        <v>813</v>
      </c>
      <c r="C7479" t="str">
        <f>TEXT(D7479, "mmm")</f>
        <v>Jun</v>
      </c>
      <c r="D7479" s="1">
        <v>45456</v>
      </c>
      <c r="E7479" t="s">
        <v>4512</v>
      </c>
      <c r="F7479" t="s">
        <v>118</v>
      </c>
      <c r="G7479">
        <v>4500</v>
      </c>
      <c r="H7479">
        <v>23.83</v>
      </c>
      <c r="I7479">
        <v>107235</v>
      </c>
      <c r="J7479" t="s">
        <v>86</v>
      </c>
      <c r="K7479">
        <v>4.329150321788644E-2</v>
      </c>
      <c r="L7479">
        <v>4.3292000000000002</v>
      </c>
      <c r="M7479" t="s">
        <v>82</v>
      </c>
    </row>
    <row r="7480" spans="1:13">
      <c r="A7480" t="s">
        <v>4286</v>
      </c>
      <c r="B7480" t="s">
        <v>4287</v>
      </c>
      <c r="C7480" t="str">
        <f>TEXT(D7480, "mmm")</f>
        <v>Jun</v>
      </c>
      <c r="D7480" s="1">
        <v>45456</v>
      </c>
      <c r="E7480" t="s">
        <v>4288</v>
      </c>
      <c r="F7480" t="s">
        <v>80</v>
      </c>
      <c r="G7480">
        <v>20000</v>
      </c>
      <c r="H7480">
        <v>1.92</v>
      </c>
      <c r="I7480">
        <v>38400</v>
      </c>
      <c r="J7480" t="s">
        <v>86</v>
      </c>
      <c r="K7480">
        <v>-5.1813423497559796E-3</v>
      </c>
      <c r="L7480">
        <v>-0.5181</v>
      </c>
      <c r="M7480" t="s">
        <v>82</v>
      </c>
    </row>
    <row r="7481" spans="1:13">
      <c r="A7481" t="s">
        <v>1231</v>
      </c>
      <c r="B7481" t="s">
        <v>4513</v>
      </c>
      <c r="C7481" t="str">
        <f>TEXT(D7481, "mmm")</f>
        <v>Jun</v>
      </c>
      <c r="D7481" s="1">
        <v>45456</v>
      </c>
      <c r="E7481" t="s">
        <v>1233</v>
      </c>
      <c r="F7481" t="s">
        <v>128</v>
      </c>
      <c r="G7481">
        <v>1000</v>
      </c>
      <c r="H7481">
        <v>43.52</v>
      </c>
      <c r="I7481">
        <v>43520</v>
      </c>
      <c r="J7481" t="s">
        <v>81</v>
      </c>
      <c r="K7481">
        <v>8.6286189513736344E-2</v>
      </c>
      <c r="L7481">
        <v>8.6286000000000005</v>
      </c>
      <c r="M7481" t="s">
        <v>82</v>
      </c>
    </row>
    <row r="7482" spans="1:13">
      <c r="A7482" t="s">
        <v>488</v>
      </c>
      <c r="B7482" t="s">
        <v>489</v>
      </c>
      <c r="C7482" t="str">
        <f>TEXT(D7482, "mmm")</f>
        <v>Jun</v>
      </c>
      <c r="D7482" s="1">
        <v>45456</v>
      </c>
      <c r="E7482" t="s">
        <v>4514</v>
      </c>
      <c r="F7482" t="s">
        <v>128</v>
      </c>
      <c r="G7482">
        <v>100000</v>
      </c>
      <c r="H7482">
        <v>1.17</v>
      </c>
      <c r="I7482">
        <v>117000</v>
      </c>
      <c r="J7482" t="s">
        <v>86</v>
      </c>
      <c r="K7482">
        <v>-0.1405172466239519</v>
      </c>
      <c r="L7482">
        <v>-14.0517</v>
      </c>
      <c r="M7482" t="s">
        <v>82</v>
      </c>
    </row>
    <row r="7483" spans="1:13">
      <c r="A7483" t="s">
        <v>2016</v>
      </c>
      <c r="B7483" t="s">
        <v>2017</v>
      </c>
      <c r="C7483" t="str">
        <f>TEXT(D7483, "mmm")</f>
        <v>Jun</v>
      </c>
      <c r="D7483" s="1">
        <v>45456</v>
      </c>
      <c r="E7483" t="s">
        <v>2018</v>
      </c>
      <c r="F7483" t="s">
        <v>118</v>
      </c>
      <c r="G7483">
        <v>15000</v>
      </c>
      <c r="H7483">
        <v>15.51</v>
      </c>
      <c r="I7483">
        <v>232650</v>
      </c>
      <c r="J7483" t="s">
        <v>81</v>
      </c>
      <c r="K7483">
        <v>6.9345409829013605E-2</v>
      </c>
      <c r="L7483">
        <v>6.9344999999999999</v>
      </c>
      <c r="M7483" t="s">
        <v>82</v>
      </c>
    </row>
    <row r="7484" spans="1:13">
      <c r="A7484" t="s">
        <v>4492</v>
      </c>
      <c r="B7484" t="s">
        <v>4493</v>
      </c>
      <c r="C7484" t="str">
        <f>TEXT(D7484, "mmm")</f>
        <v>Jun</v>
      </c>
      <c r="D7484" s="1">
        <v>45456</v>
      </c>
      <c r="E7484" t="s">
        <v>4494</v>
      </c>
      <c r="F7484" t="s">
        <v>101</v>
      </c>
      <c r="G7484">
        <v>830</v>
      </c>
      <c r="H7484">
        <v>14.99</v>
      </c>
      <c r="I7484">
        <v>12441.7</v>
      </c>
      <c r="J7484" t="s">
        <v>81</v>
      </c>
      <c r="K7484">
        <v>4.4295239547792457E-2</v>
      </c>
      <c r="L7484">
        <v>4.4295</v>
      </c>
      <c r="M7484" t="s">
        <v>82</v>
      </c>
    </row>
    <row r="7485" spans="1:13">
      <c r="A7485" t="s">
        <v>4210</v>
      </c>
      <c r="B7485" t="s">
        <v>4211</v>
      </c>
      <c r="C7485" t="str">
        <f>TEXT(D7485, "mmm")</f>
        <v>Jun</v>
      </c>
      <c r="D7485" s="1">
        <v>45456</v>
      </c>
      <c r="E7485" t="s">
        <v>4436</v>
      </c>
      <c r="F7485" t="s">
        <v>80</v>
      </c>
      <c r="G7485">
        <v>50358</v>
      </c>
      <c r="H7485">
        <v>4.5999999999999996</v>
      </c>
      <c r="I7485">
        <v>231646.8</v>
      </c>
      <c r="J7485" t="s">
        <v>86</v>
      </c>
      <c r="K7485">
        <v>0.1127983153796277</v>
      </c>
      <c r="L7485">
        <v>11.2798</v>
      </c>
      <c r="M7485" t="s">
        <v>82</v>
      </c>
    </row>
    <row r="7486" spans="1:13">
      <c r="A7486" t="s">
        <v>1742</v>
      </c>
      <c r="B7486" t="s">
        <v>1743</v>
      </c>
      <c r="C7486" t="str">
        <f>TEXT(D7486, "mmm")</f>
        <v>Jun</v>
      </c>
      <c r="D7486" s="1">
        <v>45456</v>
      </c>
      <c r="E7486" t="s">
        <v>111</v>
      </c>
      <c r="F7486" t="s">
        <v>101</v>
      </c>
      <c r="G7486">
        <v>20015</v>
      </c>
      <c r="H7486">
        <v>21.95</v>
      </c>
      <c r="I7486">
        <v>439329.25</v>
      </c>
      <c r="J7486" t="s">
        <v>86</v>
      </c>
      <c r="K7486">
        <v>-3.451408778758136E-2</v>
      </c>
      <c r="L7486">
        <v>-3.4514</v>
      </c>
      <c r="M7486" t="s">
        <v>82</v>
      </c>
    </row>
    <row r="7487" spans="1:13">
      <c r="A7487" t="s">
        <v>1742</v>
      </c>
      <c r="B7487" t="s">
        <v>1743</v>
      </c>
      <c r="C7487" t="str">
        <f>TEXT(D7487, "mmm")</f>
        <v>Jun</v>
      </c>
      <c r="D7487" s="1">
        <v>45456</v>
      </c>
      <c r="E7487" t="s">
        <v>110</v>
      </c>
      <c r="F7487" t="s">
        <v>101</v>
      </c>
      <c r="G7487">
        <v>20015</v>
      </c>
      <c r="H7487">
        <v>21.95</v>
      </c>
      <c r="I7487">
        <v>439329.25</v>
      </c>
      <c r="J7487" t="s">
        <v>86</v>
      </c>
      <c r="K7487">
        <v>-3.451408778758136E-2</v>
      </c>
      <c r="L7487">
        <v>-3.4514</v>
      </c>
      <c r="M7487" t="s">
        <v>82</v>
      </c>
    </row>
    <row r="7488" spans="1:13">
      <c r="A7488" t="s">
        <v>1742</v>
      </c>
      <c r="B7488" t="s">
        <v>1743</v>
      </c>
      <c r="C7488" t="str">
        <f>TEXT(D7488, "mmm")</f>
        <v>Jun</v>
      </c>
      <c r="D7488" s="1">
        <v>45456</v>
      </c>
      <c r="E7488" t="s">
        <v>109</v>
      </c>
      <c r="F7488" t="s">
        <v>101</v>
      </c>
      <c r="G7488">
        <v>20015</v>
      </c>
      <c r="H7488">
        <v>21.95</v>
      </c>
      <c r="I7488">
        <v>439329.25</v>
      </c>
      <c r="J7488" t="s">
        <v>86</v>
      </c>
      <c r="K7488">
        <v>-3.451408778758136E-2</v>
      </c>
      <c r="L7488">
        <v>-3.4514</v>
      </c>
      <c r="M7488" t="s">
        <v>82</v>
      </c>
    </row>
    <row r="7489" spans="1:13">
      <c r="A7489" t="s">
        <v>4328</v>
      </c>
      <c r="B7489" t="s">
        <v>4329</v>
      </c>
      <c r="C7489" t="str">
        <f>TEXT(D7489, "mmm")</f>
        <v>Jun</v>
      </c>
      <c r="D7489" s="1">
        <v>45456</v>
      </c>
      <c r="E7489" t="s">
        <v>4330</v>
      </c>
      <c r="F7489" t="s">
        <v>128</v>
      </c>
      <c r="G7489">
        <v>10000</v>
      </c>
      <c r="H7489">
        <v>2.91</v>
      </c>
      <c r="I7489">
        <v>29100</v>
      </c>
      <c r="J7489" t="s">
        <v>81</v>
      </c>
      <c r="K7489">
        <v>-2.061861836027834E-2</v>
      </c>
      <c r="L7489">
        <v>-2.0619000000000001</v>
      </c>
      <c r="M7489" t="s">
        <v>82</v>
      </c>
    </row>
    <row r="7490" spans="1:13">
      <c r="A7490" t="s">
        <v>710</v>
      </c>
      <c r="B7490" t="s">
        <v>711</v>
      </c>
      <c r="C7490" t="str">
        <f>TEXT(D7490, "mmm")</f>
        <v>Jun</v>
      </c>
      <c r="D7490" s="1">
        <v>45456</v>
      </c>
      <c r="E7490" t="s">
        <v>4515</v>
      </c>
      <c r="F7490" t="s">
        <v>80</v>
      </c>
      <c r="G7490">
        <v>7500</v>
      </c>
      <c r="H7490">
        <v>14.7</v>
      </c>
      <c r="I7490">
        <v>110250</v>
      </c>
      <c r="J7490" t="s">
        <v>81</v>
      </c>
      <c r="K7490">
        <v>3.5666265066658598E-2</v>
      </c>
      <c r="L7490">
        <v>3.5666000000000002</v>
      </c>
      <c r="M7490" t="s">
        <v>82</v>
      </c>
    </row>
    <row r="7491" spans="1:13">
      <c r="A7491" t="s">
        <v>3926</v>
      </c>
      <c r="B7491" t="s">
        <v>3927</v>
      </c>
      <c r="C7491" t="str">
        <f>TEXT(D7491, "mmm")</f>
        <v>Jun</v>
      </c>
      <c r="D7491" s="1">
        <v>45456</v>
      </c>
      <c r="E7491" t="s">
        <v>4269</v>
      </c>
      <c r="F7491" t="s">
        <v>101</v>
      </c>
      <c r="G7491">
        <v>4552</v>
      </c>
      <c r="H7491">
        <v>13.9</v>
      </c>
      <c r="I7491">
        <v>63272.800000000003</v>
      </c>
      <c r="J7491" t="s">
        <v>81</v>
      </c>
      <c r="K7491">
        <v>-3.1654646939466957E-2</v>
      </c>
      <c r="L7491">
        <v>-3.1655000000000002</v>
      </c>
      <c r="M7491" t="s">
        <v>82</v>
      </c>
    </row>
    <row r="7492" spans="1:13">
      <c r="A7492" t="s">
        <v>3926</v>
      </c>
      <c r="B7492" t="s">
        <v>3927</v>
      </c>
      <c r="C7492" t="str">
        <f>TEXT(D7492, "mmm")</f>
        <v>Jun</v>
      </c>
      <c r="D7492" s="1">
        <v>45456</v>
      </c>
      <c r="E7492" t="s">
        <v>835</v>
      </c>
      <c r="F7492" t="s">
        <v>101</v>
      </c>
      <c r="G7492">
        <v>4552</v>
      </c>
      <c r="H7492">
        <v>13.9</v>
      </c>
      <c r="I7492">
        <v>63272.800000000003</v>
      </c>
      <c r="J7492" t="s">
        <v>81</v>
      </c>
      <c r="K7492">
        <v>-3.1654646939466957E-2</v>
      </c>
      <c r="L7492">
        <v>-3.1655000000000002</v>
      </c>
      <c r="M7492" t="s">
        <v>82</v>
      </c>
    </row>
    <row r="7493" spans="1:13">
      <c r="A7493" t="s">
        <v>3926</v>
      </c>
      <c r="B7493" t="s">
        <v>3927</v>
      </c>
      <c r="C7493" t="str">
        <f>TEXT(D7493, "mmm")</f>
        <v>Jun</v>
      </c>
      <c r="D7493" s="1">
        <v>45456</v>
      </c>
      <c r="E7493" t="s">
        <v>834</v>
      </c>
      <c r="F7493" t="s">
        <v>217</v>
      </c>
      <c r="G7493">
        <v>4552</v>
      </c>
      <c r="H7493">
        <v>13.9</v>
      </c>
      <c r="I7493">
        <v>63272.800000000003</v>
      </c>
      <c r="J7493" t="s">
        <v>81</v>
      </c>
      <c r="K7493">
        <v>-3.1654646939466957E-2</v>
      </c>
      <c r="L7493">
        <v>-3.1655000000000002</v>
      </c>
      <c r="M7493" t="s">
        <v>82</v>
      </c>
    </row>
    <row r="7494" spans="1:13">
      <c r="A7494" t="s">
        <v>1323</v>
      </c>
      <c r="B7494" t="s">
        <v>1324</v>
      </c>
      <c r="C7494" t="str">
        <f>TEXT(D7494, "mmm")</f>
        <v>Jun</v>
      </c>
      <c r="D7494" s="1">
        <v>45456</v>
      </c>
      <c r="E7494" t="s">
        <v>4516</v>
      </c>
      <c r="F7494" t="s">
        <v>128</v>
      </c>
      <c r="G7494">
        <v>1000</v>
      </c>
      <c r="H7494">
        <v>19.72</v>
      </c>
      <c r="I7494">
        <v>19720</v>
      </c>
      <c r="J7494" t="s">
        <v>81</v>
      </c>
      <c r="K7494">
        <v>1.7994883653393409E-2</v>
      </c>
      <c r="L7494">
        <v>1.7995000000000001</v>
      </c>
      <c r="M7494" t="s">
        <v>82</v>
      </c>
    </row>
    <row r="7495" spans="1:13">
      <c r="A7495" t="s">
        <v>1950</v>
      </c>
      <c r="B7495" t="s">
        <v>1951</v>
      </c>
      <c r="C7495" t="str">
        <f>TEXT(D7495, "mmm")</f>
        <v>Jun</v>
      </c>
      <c r="D7495" s="1">
        <v>45456</v>
      </c>
      <c r="E7495" t="s">
        <v>1954</v>
      </c>
      <c r="F7495" t="s">
        <v>222</v>
      </c>
      <c r="G7495">
        <v>12500</v>
      </c>
      <c r="H7495">
        <v>7.95</v>
      </c>
      <c r="I7495">
        <v>99375</v>
      </c>
      <c r="J7495" t="s">
        <v>81</v>
      </c>
      <c r="K7495">
        <v>5.2109093429400843E-2</v>
      </c>
      <c r="L7495">
        <v>5.2108999999999996</v>
      </c>
      <c r="M7495" t="s">
        <v>82</v>
      </c>
    </row>
    <row r="7496" spans="1:13">
      <c r="A7496" t="s">
        <v>4517</v>
      </c>
      <c r="B7496" t="s">
        <v>4518</v>
      </c>
      <c r="C7496" t="str">
        <f>TEXT(D7496, "mmm")</f>
        <v>Jun</v>
      </c>
      <c r="D7496" s="1">
        <v>45456</v>
      </c>
      <c r="E7496" t="s">
        <v>4519</v>
      </c>
      <c r="F7496" t="s">
        <v>80</v>
      </c>
      <c r="G7496">
        <v>4500</v>
      </c>
      <c r="H7496">
        <v>10.41</v>
      </c>
      <c r="I7496">
        <v>46845</v>
      </c>
      <c r="J7496" t="s">
        <v>86</v>
      </c>
      <c r="K7496">
        <v>-2.6264543881590049E-2</v>
      </c>
      <c r="L7496">
        <v>-2.6265000000000001</v>
      </c>
      <c r="M7496" t="s">
        <v>82</v>
      </c>
    </row>
    <row r="7497" spans="1:13">
      <c r="A7497" t="s">
        <v>792</v>
      </c>
      <c r="B7497" t="s">
        <v>793</v>
      </c>
      <c r="C7497" t="str">
        <f>TEXT(D7497, "mmm")</f>
        <v>Jun</v>
      </c>
      <c r="D7497" s="1">
        <v>45456</v>
      </c>
      <c r="E7497" t="s">
        <v>4240</v>
      </c>
      <c r="F7497" t="s">
        <v>80</v>
      </c>
      <c r="G7497">
        <v>1000</v>
      </c>
      <c r="H7497">
        <v>46.31</v>
      </c>
      <c r="I7497">
        <v>46310</v>
      </c>
      <c r="J7497" t="s">
        <v>86</v>
      </c>
      <c r="K7497">
        <v>4.46234931378926E-2</v>
      </c>
      <c r="L7497">
        <v>4.4622999999999999</v>
      </c>
      <c r="M7497" t="s">
        <v>82</v>
      </c>
    </row>
    <row r="7498" spans="1:13">
      <c r="A7498" t="s">
        <v>381</v>
      </c>
      <c r="B7498" t="s">
        <v>382</v>
      </c>
      <c r="C7498" t="str">
        <f>TEXT(D7498, "mmm")</f>
        <v>Jun</v>
      </c>
      <c r="D7498" s="1">
        <v>45456</v>
      </c>
      <c r="E7498" t="s">
        <v>413</v>
      </c>
      <c r="F7498" t="s">
        <v>222</v>
      </c>
      <c r="G7498">
        <v>5000</v>
      </c>
      <c r="H7498">
        <v>22.44</v>
      </c>
      <c r="I7498">
        <v>112200</v>
      </c>
      <c r="J7498" t="s">
        <v>81</v>
      </c>
      <c r="K7498">
        <v>-2.4509827544754951E-2</v>
      </c>
      <c r="L7498">
        <v>-2.4510000000000001</v>
      </c>
      <c r="M7498" t="s">
        <v>82</v>
      </c>
    </row>
    <row r="7499" spans="1:13">
      <c r="A7499" t="s">
        <v>4520</v>
      </c>
      <c r="B7499" t="s">
        <v>4521</v>
      </c>
      <c r="C7499" t="str">
        <f>TEXT(D7499, "mmm")</f>
        <v>Jun</v>
      </c>
      <c r="D7499" s="1">
        <v>45456</v>
      </c>
      <c r="E7499" t="s">
        <v>4522</v>
      </c>
      <c r="F7499" t="s">
        <v>118</v>
      </c>
      <c r="G7499">
        <v>12000</v>
      </c>
      <c r="H7499">
        <v>0.91</v>
      </c>
      <c r="I7499">
        <v>10920</v>
      </c>
      <c r="J7499" t="s">
        <v>81</v>
      </c>
      <c r="K7499">
        <v>-0.20131291941713181</v>
      </c>
      <c r="L7499">
        <v>-20.1313</v>
      </c>
      <c r="M7499" t="s">
        <v>82</v>
      </c>
    </row>
    <row r="7500" spans="1:13">
      <c r="A7500" t="s">
        <v>4523</v>
      </c>
      <c r="B7500" t="s">
        <v>4524</v>
      </c>
      <c r="C7500" t="str">
        <f>TEXT(D7500, "mmm")</f>
        <v>Jun</v>
      </c>
      <c r="D7500" s="1">
        <v>45456</v>
      </c>
      <c r="E7500" t="s">
        <v>4525</v>
      </c>
      <c r="F7500" t="s">
        <v>118</v>
      </c>
      <c r="G7500">
        <v>2260</v>
      </c>
      <c r="H7500">
        <v>30.96</v>
      </c>
      <c r="I7500">
        <v>69969.600000000006</v>
      </c>
      <c r="J7500" t="s">
        <v>81</v>
      </c>
      <c r="K7500">
        <v>2.4585054226475611E-2</v>
      </c>
      <c r="L7500">
        <v>2.4584999999999999</v>
      </c>
      <c r="M7500" t="s">
        <v>82</v>
      </c>
    </row>
    <row r="7501" spans="1:13">
      <c r="A7501" t="s">
        <v>1891</v>
      </c>
      <c r="B7501" t="s">
        <v>1892</v>
      </c>
      <c r="C7501" t="str">
        <f>TEXT(D7501, "mmm")</f>
        <v>Jun</v>
      </c>
      <c r="D7501" s="1">
        <v>45456</v>
      </c>
      <c r="E7501" t="s">
        <v>4526</v>
      </c>
      <c r="F7501" t="s">
        <v>251</v>
      </c>
      <c r="G7501">
        <v>100000</v>
      </c>
      <c r="H7501">
        <v>5.81</v>
      </c>
      <c r="I7501">
        <v>581000</v>
      </c>
      <c r="J7501" t="s">
        <v>86</v>
      </c>
      <c r="K7501">
        <v>4.0472218364728363E-2</v>
      </c>
      <c r="L7501">
        <v>4.0472000000000001</v>
      </c>
      <c r="M7501" t="s">
        <v>82</v>
      </c>
    </row>
    <row r="7502" spans="1:13">
      <c r="A7502" t="s">
        <v>4504</v>
      </c>
      <c r="B7502" t="s">
        <v>4505</v>
      </c>
      <c r="C7502" t="str">
        <f>TEXT(D7502, "mmm")</f>
        <v>Jun</v>
      </c>
      <c r="D7502" s="1">
        <v>45456</v>
      </c>
      <c r="E7502" t="s">
        <v>4527</v>
      </c>
      <c r="F7502" t="s">
        <v>128</v>
      </c>
      <c r="G7502">
        <v>3000</v>
      </c>
      <c r="H7502">
        <v>5</v>
      </c>
      <c r="I7502">
        <v>15000</v>
      </c>
      <c r="J7502" t="s">
        <v>81</v>
      </c>
      <c r="K7502">
        <v>-0.1322314717243456</v>
      </c>
      <c r="L7502">
        <v>-13.223100000000001</v>
      </c>
      <c r="M7502" t="s">
        <v>82</v>
      </c>
    </row>
    <row r="7503" spans="1:13">
      <c r="A7503" t="s">
        <v>3259</v>
      </c>
      <c r="B7503" t="s">
        <v>3260</v>
      </c>
      <c r="C7503" t="str">
        <f>TEXT(D7503, "mmm")</f>
        <v>Jun</v>
      </c>
      <c r="D7503" s="1">
        <v>45456</v>
      </c>
      <c r="E7503" t="s">
        <v>4528</v>
      </c>
      <c r="F7503" t="s">
        <v>80</v>
      </c>
      <c r="G7503">
        <v>10000</v>
      </c>
      <c r="H7503">
        <v>7.92</v>
      </c>
      <c r="I7503">
        <v>79200</v>
      </c>
      <c r="J7503" t="s">
        <v>81</v>
      </c>
      <c r="K7503">
        <v>0.1864830985912789</v>
      </c>
      <c r="L7503">
        <v>18.648299999999999</v>
      </c>
      <c r="M7503" t="s">
        <v>82</v>
      </c>
    </row>
    <row r="7504" spans="1:13">
      <c r="A7504" t="s">
        <v>2330</v>
      </c>
      <c r="B7504" t="s">
        <v>2331</v>
      </c>
      <c r="C7504" t="str">
        <f>TEXT(D7504, "mmm")</f>
        <v>Jun</v>
      </c>
      <c r="D7504" s="1">
        <v>45456</v>
      </c>
      <c r="E7504" t="s">
        <v>2357</v>
      </c>
      <c r="F7504" t="s">
        <v>128</v>
      </c>
      <c r="G7504">
        <v>3814</v>
      </c>
      <c r="H7504">
        <v>5.88</v>
      </c>
      <c r="I7504">
        <v>22426.32</v>
      </c>
      <c r="J7504" t="s">
        <v>86</v>
      </c>
      <c r="K7504">
        <v>-5.5077482756099139E-2</v>
      </c>
      <c r="L7504">
        <v>-5.5076999999999998</v>
      </c>
      <c r="M7504" t="s">
        <v>82</v>
      </c>
    </row>
    <row r="7505" spans="1:13">
      <c r="A7505" t="s">
        <v>2861</v>
      </c>
      <c r="B7505" t="s">
        <v>2862</v>
      </c>
      <c r="C7505" t="str">
        <f>TEXT(D7505, "mmm")</f>
        <v>Jun</v>
      </c>
      <c r="D7505" s="1">
        <v>45456</v>
      </c>
      <c r="E7505" t="s">
        <v>4529</v>
      </c>
      <c r="F7505" t="s">
        <v>217</v>
      </c>
      <c r="G7505">
        <v>2387</v>
      </c>
      <c r="H7505">
        <v>4.92</v>
      </c>
      <c r="I7505">
        <v>11744.04</v>
      </c>
      <c r="J7505" t="s">
        <v>81</v>
      </c>
      <c r="K7505">
        <v>0.1239839481085698</v>
      </c>
      <c r="L7505">
        <v>12.398400000000001</v>
      </c>
      <c r="M7505" t="s">
        <v>82</v>
      </c>
    </row>
    <row r="7506" spans="1:13">
      <c r="A7506" t="s">
        <v>2861</v>
      </c>
      <c r="B7506" t="s">
        <v>2862</v>
      </c>
      <c r="C7506" t="str">
        <f>TEXT(D7506, "mmm")</f>
        <v>Jun</v>
      </c>
      <c r="D7506" s="1">
        <v>45456</v>
      </c>
      <c r="E7506" t="s">
        <v>4529</v>
      </c>
      <c r="F7506" t="s">
        <v>217</v>
      </c>
      <c r="G7506">
        <v>2387</v>
      </c>
      <c r="H7506">
        <v>4.92</v>
      </c>
      <c r="I7506">
        <v>11744.04</v>
      </c>
      <c r="J7506" t="s">
        <v>81</v>
      </c>
      <c r="K7506">
        <v>0.1239839481085698</v>
      </c>
      <c r="L7506">
        <v>12.398400000000001</v>
      </c>
      <c r="M7506" t="s">
        <v>82</v>
      </c>
    </row>
    <row r="7507" spans="1:13">
      <c r="A7507" t="s">
        <v>2861</v>
      </c>
      <c r="B7507" t="s">
        <v>2862</v>
      </c>
      <c r="C7507" t="str">
        <f>TEXT(D7507, "mmm")</f>
        <v>Jun</v>
      </c>
      <c r="D7507" s="1">
        <v>45456</v>
      </c>
      <c r="E7507" t="s">
        <v>4529</v>
      </c>
      <c r="F7507" t="s">
        <v>217</v>
      </c>
      <c r="G7507">
        <v>2387</v>
      </c>
      <c r="H7507">
        <v>4.92</v>
      </c>
      <c r="I7507">
        <v>11744.04</v>
      </c>
      <c r="J7507" t="s">
        <v>81</v>
      </c>
      <c r="K7507">
        <v>0.1239839481085698</v>
      </c>
      <c r="L7507">
        <v>12.398400000000001</v>
      </c>
      <c r="M7507" t="s">
        <v>82</v>
      </c>
    </row>
    <row r="7508" spans="1:13">
      <c r="A7508" t="s">
        <v>2861</v>
      </c>
      <c r="B7508" t="s">
        <v>2862</v>
      </c>
      <c r="C7508" t="str">
        <f>TEXT(D7508, "mmm")</f>
        <v>Jun</v>
      </c>
      <c r="D7508" s="1">
        <v>45456</v>
      </c>
      <c r="E7508" t="s">
        <v>4529</v>
      </c>
      <c r="F7508" t="s">
        <v>217</v>
      </c>
      <c r="G7508">
        <v>2387</v>
      </c>
      <c r="H7508">
        <v>4.92</v>
      </c>
      <c r="I7508">
        <v>11744.04</v>
      </c>
      <c r="J7508" t="s">
        <v>81</v>
      </c>
      <c r="K7508">
        <v>0.1239839481085698</v>
      </c>
      <c r="L7508">
        <v>12.398400000000001</v>
      </c>
      <c r="M7508" t="s">
        <v>82</v>
      </c>
    </row>
    <row r="7509" spans="1:13">
      <c r="A7509" t="s">
        <v>2159</v>
      </c>
      <c r="B7509" t="s">
        <v>2160</v>
      </c>
      <c r="C7509" t="str">
        <f>TEXT(D7509, "mmm")</f>
        <v>Jun</v>
      </c>
      <c r="D7509" s="1">
        <v>45456</v>
      </c>
      <c r="E7509" t="s">
        <v>2161</v>
      </c>
      <c r="F7509" t="s">
        <v>217</v>
      </c>
      <c r="G7509">
        <v>347275</v>
      </c>
      <c r="H7509">
        <v>1.88</v>
      </c>
      <c r="I7509">
        <v>652877</v>
      </c>
      <c r="J7509" t="s">
        <v>81</v>
      </c>
      <c r="K7509">
        <v>-0.10695189688434729</v>
      </c>
      <c r="L7509">
        <v>-10.6952</v>
      </c>
      <c r="M7509" t="s">
        <v>82</v>
      </c>
    </row>
    <row r="7510" spans="1:13">
      <c r="A7510" t="s">
        <v>2861</v>
      </c>
      <c r="B7510" t="s">
        <v>2862</v>
      </c>
      <c r="C7510" t="str">
        <f>TEXT(D7510, "mmm")</f>
        <v>Jun</v>
      </c>
      <c r="D7510" s="1">
        <v>45456</v>
      </c>
      <c r="E7510" t="s">
        <v>4529</v>
      </c>
      <c r="F7510" t="s">
        <v>217</v>
      </c>
      <c r="G7510">
        <v>2387</v>
      </c>
      <c r="H7510">
        <v>4.92</v>
      </c>
      <c r="I7510">
        <v>11744.04</v>
      </c>
      <c r="J7510" t="s">
        <v>81</v>
      </c>
      <c r="K7510">
        <v>0.1239839481085698</v>
      </c>
      <c r="L7510">
        <v>12.398400000000001</v>
      </c>
      <c r="M7510" t="s">
        <v>82</v>
      </c>
    </row>
    <row r="7511" spans="1:13">
      <c r="A7511" t="s">
        <v>2861</v>
      </c>
      <c r="B7511" t="s">
        <v>2862</v>
      </c>
      <c r="C7511" t="str">
        <f>TEXT(D7511, "mmm")</f>
        <v>Jun</v>
      </c>
      <c r="D7511" s="1">
        <v>45456</v>
      </c>
      <c r="E7511" t="s">
        <v>4529</v>
      </c>
      <c r="F7511" t="s">
        <v>217</v>
      </c>
      <c r="G7511">
        <v>2387</v>
      </c>
      <c r="H7511">
        <v>4.92</v>
      </c>
      <c r="I7511">
        <v>11744.04</v>
      </c>
      <c r="J7511" t="s">
        <v>81</v>
      </c>
      <c r="K7511">
        <v>0.1239839481085698</v>
      </c>
      <c r="L7511">
        <v>12.398400000000001</v>
      </c>
      <c r="M7511" t="s">
        <v>82</v>
      </c>
    </row>
    <row r="7512" spans="1:13">
      <c r="A7512" t="s">
        <v>321</v>
      </c>
      <c r="B7512" t="s">
        <v>322</v>
      </c>
      <c r="C7512" t="str">
        <f>TEXT(D7512, "mmm")</f>
        <v>Jun</v>
      </c>
      <c r="D7512" s="1">
        <v>45456</v>
      </c>
      <c r="E7512" t="s">
        <v>323</v>
      </c>
      <c r="F7512" t="s">
        <v>118</v>
      </c>
      <c r="G7512">
        <v>6265</v>
      </c>
      <c r="H7512">
        <v>2.66</v>
      </c>
      <c r="I7512">
        <v>16664.900000000001</v>
      </c>
      <c r="J7512" t="s">
        <v>81</v>
      </c>
      <c r="K7512">
        <v>-7.0866169078949603E-2</v>
      </c>
      <c r="L7512">
        <v>-7.0865999999999998</v>
      </c>
      <c r="M7512" t="s">
        <v>82</v>
      </c>
    </row>
    <row r="7513" spans="1:13">
      <c r="A7513" t="s">
        <v>3701</v>
      </c>
      <c r="B7513" t="s">
        <v>3702</v>
      </c>
      <c r="C7513" t="str">
        <f>TEXT(D7513, "mmm")</f>
        <v>Jun</v>
      </c>
      <c r="D7513" s="1">
        <v>45456</v>
      </c>
      <c r="E7513" t="s">
        <v>3714</v>
      </c>
      <c r="F7513" t="s">
        <v>80</v>
      </c>
      <c r="G7513">
        <v>10000</v>
      </c>
      <c r="H7513">
        <v>10.3</v>
      </c>
      <c r="I7513">
        <v>103000</v>
      </c>
      <c r="J7513" t="s">
        <v>81</v>
      </c>
      <c r="K7513">
        <v>-6.8246469574580804E-2</v>
      </c>
      <c r="L7513">
        <v>-6.8246000000000002</v>
      </c>
      <c r="M7513" t="s">
        <v>82</v>
      </c>
    </row>
    <row r="7514" spans="1:13">
      <c r="A7514" t="s">
        <v>3387</v>
      </c>
      <c r="B7514" t="s">
        <v>3388</v>
      </c>
      <c r="C7514" t="str">
        <f>TEXT(D7514, "mmm")</f>
        <v>Jun</v>
      </c>
      <c r="D7514" s="1">
        <v>45456</v>
      </c>
      <c r="E7514" t="s">
        <v>4530</v>
      </c>
      <c r="F7514" t="s">
        <v>80</v>
      </c>
      <c r="G7514">
        <v>9972</v>
      </c>
      <c r="H7514">
        <v>100.28</v>
      </c>
      <c r="I7514">
        <v>999992.16</v>
      </c>
      <c r="J7514" t="s">
        <v>81</v>
      </c>
      <c r="K7514">
        <v>9.4277410756256064E-3</v>
      </c>
      <c r="L7514">
        <v>0.94279999999999997</v>
      </c>
      <c r="M7514" t="s">
        <v>82</v>
      </c>
    </row>
    <row r="7515" spans="1:13">
      <c r="A7515" t="s">
        <v>4531</v>
      </c>
      <c r="B7515" t="s">
        <v>4532</v>
      </c>
      <c r="C7515" t="str">
        <f>TEXT(D7515, "mmm")</f>
        <v>Jun</v>
      </c>
      <c r="D7515" s="1">
        <v>45456</v>
      </c>
      <c r="E7515" t="s">
        <v>4533</v>
      </c>
      <c r="F7515" t="s">
        <v>222</v>
      </c>
      <c r="G7515">
        <v>6157</v>
      </c>
      <c r="H7515">
        <v>18.25</v>
      </c>
      <c r="I7515">
        <v>112365.25</v>
      </c>
      <c r="J7515" t="s">
        <v>86</v>
      </c>
      <c r="K7515">
        <v>1.360900416929689E-2</v>
      </c>
      <c r="L7515">
        <v>1.3609</v>
      </c>
      <c r="M7515" t="s">
        <v>82</v>
      </c>
    </row>
    <row r="7516" spans="1:13">
      <c r="A7516" t="s">
        <v>4531</v>
      </c>
      <c r="B7516" t="s">
        <v>4532</v>
      </c>
      <c r="C7516" t="str">
        <f>TEXT(D7516, "mmm")</f>
        <v>Jun</v>
      </c>
      <c r="D7516" s="1">
        <v>45456</v>
      </c>
      <c r="E7516" t="s">
        <v>4533</v>
      </c>
      <c r="F7516" t="s">
        <v>222</v>
      </c>
      <c r="G7516">
        <v>2500</v>
      </c>
      <c r="H7516">
        <v>18.37</v>
      </c>
      <c r="I7516">
        <v>45925</v>
      </c>
      <c r="J7516" t="s">
        <v>81</v>
      </c>
      <c r="K7516">
        <v>1.360900416929689E-2</v>
      </c>
      <c r="L7516">
        <v>1.3609</v>
      </c>
      <c r="M7516" t="s">
        <v>82</v>
      </c>
    </row>
    <row r="7517" spans="1:13">
      <c r="A7517" t="s">
        <v>4531</v>
      </c>
      <c r="B7517" t="s">
        <v>4532</v>
      </c>
      <c r="C7517" t="str">
        <f>TEXT(D7517, "mmm")</f>
        <v>Jun</v>
      </c>
      <c r="D7517" s="1">
        <v>45456</v>
      </c>
      <c r="E7517" t="s">
        <v>4533</v>
      </c>
      <c r="F7517" t="s">
        <v>222</v>
      </c>
      <c r="G7517">
        <v>2300</v>
      </c>
      <c r="H7517">
        <v>18.37</v>
      </c>
      <c r="I7517">
        <v>42251</v>
      </c>
      <c r="J7517" t="s">
        <v>81</v>
      </c>
      <c r="K7517">
        <v>1.360900416929689E-2</v>
      </c>
      <c r="L7517">
        <v>1.3609</v>
      </c>
      <c r="M7517" t="s">
        <v>82</v>
      </c>
    </row>
    <row r="7518" spans="1:13">
      <c r="A7518" t="s">
        <v>4534</v>
      </c>
      <c r="B7518" t="s">
        <v>4535</v>
      </c>
      <c r="C7518" t="str">
        <f>TEXT(D7518, "mmm")</f>
        <v>Jun</v>
      </c>
      <c r="D7518" s="1">
        <v>45457</v>
      </c>
      <c r="E7518" t="s">
        <v>4536</v>
      </c>
      <c r="F7518" t="s">
        <v>118</v>
      </c>
      <c r="G7518">
        <v>10000</v>
      </c>
      <c r="H7518">
        <v>6.53</v>
      </c>
      <c r="I7518">
        <v>65300</v>
      </c>
      <c r="J7518" t="s">
        <v>81</v>
      </c>
      <c r="K7518">
        <v>2.4539853969351318E-2</v>
      </c>
      <c r="L7518">
        <v>2.4540000000000002</v>
      </c>
      <c r="M7518" t="s">
        <v>82</v>
      </c>
    </row>
    <row r="7519" spans="1:13">
      <c r="A7519" t="s">
        <v>4537</v>
      </c>
      <c r="B7519" t="s">
        <v>4538</v>
      </c>
      <c r="C7519" t="str">
        <f>TEXT(D7519, "mmm")</f>
        <v>Jun</v>
      </c>
      <c r="D7519" s="1">
        <v>45457</v>
      </c>
      <c r="E7519" t="s">
        <v>4539</v>
      </c>
      <c r="F7519" t="s">
        <v>101</v>
      </c>
      <c r="G7519">
        <v>1745906</v>
      </c>
      <c r="H7519">
        <v>3.62</v>
      </c>
      <c r="I7519">
        <v>6320179.7199999997</v>
      </c>
      <c r="J7519" t="s">
        <v>86</v>
      </c>
      <c r="K7519">
        <v>-8.2905989426832916E-2</v>
      </c>
      <c r="L7519">
        <v>-8.2905999999999995</v>
      </c>
      <c r="M7519" t="s">
        <v>82</v>
      </c>
    </row>
    <row r="7520" spans="1:13">
      <c r="A7520" t="s">
        <v>4537</v>
      </c>
      <c r="B7520" t="s">
        <v>4538</v>
      </c>
      <c r="C7520" t="str">
        <f>TEXT(D7520, "mmm")</f>
        <v>Jun</v>
      </c>
      <c r="D7520" s="1">
        <v>45457</v>
      </c>
      <c r="E7520" t="s">
        <v>4540</v>
      </c>
      <c r="F7520" t="s">
        <v>101</v>
      </c>
      <c r="G7520">
        <v>1745906</v>
      </c>
      <c r="H7520">
        <v>3.62</v>
      </c>
      <c r="I7520">
        <v>6320179.7199999997</v>
      </c>
      <c r="J7520" t="s">
        <v>86</v>
      </c>
      <c r="K7520">
        <v>-8.2905989426832916E-2</v>
      </c>
      <c r="L7520">
        <v>-8.2905999999999995</v>
      </c>
      <c r="M7520" t="s">
        <v>82</v>
      </c>
    </row>
    <row r="7521" spans="1:13">
      <c r="A7521" t="s">
        <v>2186</v>
      </c>
      <c r="B7521" t="s">
        <v>2187</v>
      </c>
      <c r="C7521" t="str">
        <f>TEXT(D7521, "mmm")</f>
        <v>Jun</v>
      </c>
      <c r="D7521" s="1">
        <v>45457</v>
      </c>
      <c r="E7521" t="s">
        <v>2203</v>
      </c>
      <c r="F7521" t="s">
        <v>128</v>
      </c>
      <c r="G7521">
        <v>3000</v>
      </c>
      <c r="H7521">
        <v>6.83</v>
      </c>
      <c r="I7521">
        <v>20490</v>
      </c>
      <c r="J7521" t="s">
        <v>81</v>
      </c>
      <c r="K7521">
        <v>-1.9578259068936621E-2</v>
      </c>
      <c r="L7521">
        <v>-1.9578</v>
      </c>
      <c r="M7521" t="s">
        <v>82</v>
      </c>
    </row>
    <row r="7522" spans="1:13">
      <c r="A7522" t="s">
        <v>713</v>
      </c>
      <c r="B7522" t="s">
        <v>714</v>
      </c>
      <c r="C7522" t="str">
        <f>TEXT(D7522, "mmm")</f>
        <v>Jun</v>
      </c>
      <c r="D7522" s="1">
        <v>45457</v>
      </c>
      <c r="E7522" t="s">
        <v>850</v>
      </c>
      <c r="F7522" t="s">
        <v>80</v>
      </c>
      <c r="G7522">
        <v>34200</v>
      </c>
      <c r="H7522">
        <v>15.99</v>
      </c>
      <c r="I7522">
        <v>546858</v>
      </c>
      <c r="J7522" t="s">
        <v>86</v>
      </c>
      <c r="K7522">
        <v>6.0945190559127171E-2</v>
      </c>
      <c r="L7522">
        <v>6.0945</v>
      </c>
      <c r="M7522" t="s">
        <v>82</v>
      </c>
    </row>
    <row r="7523" spans="1:13">
      <c r="A7523" t="s">
        <v>4488</v>
      </c>
      <c r="B7523" t="s">
        <v>4489</v>
      </c>
      <c r="C7523" t="str">
        <f>TEXT(D7523, "mmm")</f>
        <v>Jun</v>
      </c>
      <c r="D7523" s="1">
        <v>45457</v>
      </c>
      <c r="E7523" t="s">
        <v>4490</v>
      </c>
      <c r="F7523" t="s">
        <v>128</v>
      </c>
      <c r="G7523">
        <v>3092</v>
      </c>
      <c r="H7523">
        <v>16.36</v>
      </c>
      <c r="I7523">
        <v>50585.120000000003</v>
      </c>
      <c r="J7523" t="s">
        <v>86</v>
      </c>
      <c r="K7523">
        <v>-0.13938308054844331</v>
      </c>
      <c r="L7523">
        <v>-13.9383</v>
      </c>
      <c r="M7523" t="s">
        <v>82</v>
      </c>
    </row>
    <row r="7524" spans="1:13">
      <c r="A7524" t="s">
        <v>1318</v>
      </c>
      <c r="B7524" t="s">
        <v>1319</v>
      </c>
      <c r="C7524" t="str">
        <f>TEXT(D7524, "mmm")</f>
        <v>Jun</v>
      </c>
      <c r="D7524" s="1">
        <v>45457</v>
      </c>
      <c r="E7524" t="s">
        <v>1492</v>
      </c>
      <c r="F7524" t="s">
        <v>118</v>
      </c>
      <c r="G7524">
        <v>3000</v>
      </c>
      <c r="H7524">
        <v>3.91</v>
      </c>
      <c r="I7524">
        <v>11730</v>
      </c>
      <c r="J7524" t="s">
        <v>81</v>
      </c>
      <c r="K7524">
        <v>9.1139212848093454E-2</v>
      </c>
      <c r="L7524">
        <v>9.1138999999999992</v>
      </c>
      <c r="M7524" t="s">
        <v>82</v>
      </c>
    </row>
    <row r="7525" spans="1:13">
      <c r="A7525" t="s">
        <v>1318</v>
      </c>
      <c r="B7525" t="s">
        <v>1319</v>
      </c>
      <c r="C7525" t="str">
        <f>TEXT(D7525, "mmm")</f>
        <v>Jun</v>
      </c>
      <c r="D7525" s="1">
        <v>45457</v>
      </c>
      <c r="E7525" t="s">
        <v>1492</v>
      </c>
      <c r="F7525" t="s">
        <v>118</v>
      </c>
      <c r="G7525">
        <v>4000</v>
      </c>
      <c r="H7525">
        <v>3.91</v>
      </c>
      <c r="I7525">
        <v>15640</v>
      </c>
      <c r="J7525" t="s">
        <v>81</v>
      </c>
      <c r="K7525">
        <v>9.1139212848093454E-2</v>
      </c>
      <c r="L7525">
        <v>9.1138999999999992</v>
      </c>
      <c r="M7525" t="s">
        <v>82</v>
      </c>
    </row>
    <row r="7526" spans="1:13">
      <c r="A7526" t="s">
        <v>4041</v>
      </c>
      <c r="B7526" t="s">
        <v>4042</v>
      </c>
      <c r="C7526" t="str">
        <f>TEXT(D7526, "mmm")</f>
        <v>Jun</v>
      </c>
      <c r="D7526" s="1">
        <v>45457</v>
      </c>
      <c r="E7526" t="s">
        <v>4096</v>
      </c>
      <c r="F7526" t="s">
        <v>251</v>
      </c>
      <c r="G7526">
        <v>7698</v>
      </c>
      <c r="H7526">
        <v>4.9000000000000004</v>
      </c>
      <c r="I7526">
        <v>37720.199999999997</v>
      </c>
      <c r="J7526" t="s">
        <v>81</v>
      </c>
      <c r="K7526">
        <v>-9.2519645128019468E-2</v>
      </c>
      <c r="L7526">
        <v>-9.2520000000000007</v>
      </c>
      <c r="M7526" t="s">
        <v>82</v>
      </c>
    </row>
    <row r="7527" spans="1:13">
      <c r="A7527" t="s">
        <v>4492</v>
      </c>
      <c r="B7527" t="s">
        <v>4493</v>
      </c>
      <c r="C7527" t="str">
        <f>TEXT(D7527, "mmm")</f>
        <v>Jun</v>
      </c>
      <c r="D7527" s="1">
        <v>45457</v>
      </c>
      <c r="E7527" t="s">
        <v>4494</v>
      </c>
      <c r="F7527" t="s">
        <v>101</v>
      </c>
      <c r="G7527">
        <v>7900</v>
      </c>
      <c r="H7527">
        <v>14.92</v>
      </c>
      <c r="I7527">
        <v>117868</v>
      </c>
      <c r="J7527" t="s">
        <v>81</v>
      </c>
      <c r="K7527">
        <v>2.0543519131784649E-2</v>
      </c>
      <c r="L7527">
        <v>2.0543999999999998</v>
      </c>
      <c r="M7527" t="s">
        <v>82</v>
      </c>
    </row>
    <row r="7528" spans="1:13">
      <c r="A7528" t="s">
        <v>4297</v>
      </c>
      <c r="B7528" t="s">
        <v>4298</v>
      </c>
      <c r="C7528" t="str">
        <f>TEXT(D7528, "mmm")</f>
        <v>Jun</v>
      </c>
      <c r="D7528" s="1">
        <v>45457</v>
      </c>
      <c r="E7528" t="s">
        <v>4299</v>
      </c>
      <c r="F7528" t="s">
        <v>101</v>
      </c>
      <c r="G7528">
        <v>251999</v>
      </c>
      <c r="H7528">
        <v>1.47</v>
      </c>
      <c r="I7528">
        <v>370438.53</v>
      </c>
      <c r="J7528" t="s">
        <v>81</v>
      </c>
      <c r="K7528">
        <v>0.1148648343876912</v>
      </c>
      <c r="L7528">
        <v>11.486499999999999</v>
      </c>
      <c r="M7528" t="s">
        <v>82</v>
      </c>
    </row>
    <row r="7529" spans="1:13">
      <c r="A7529" t="s">
        <v>1862</v>
      </c>
      <c r="B7529" t="s">
        <v>1863</v>
      </c>
      <c r="C7529" t="str">
        <f>TEXT(D7529, "mmm")</f>
        <v>Jun</v>
      </c>
      <c r="D7529" s="1">
        <v>45457</v>
      </c>
      <c r="E7529" t="s">
        <v>4541</v>
      </c>
      <c r="F7529" t="s">
        <v>80</v>
      </c>
      <c r="G7529">
        <v>25000</v>
      </c>
      <c r="H7529">
        <v>15.98</v>
      </c>
      <c r="I7529">
        <v>399500</v>
      </c>
      <c r="J7529" t="s">
        <v>81</v>
      </c>
      <c r="K7529">
        <v>-1.2514555722448199E-3</v>
      </c>
      <c r="L7529">
        <v>-0.12509999999999999</v>
      </c>
      <c r="M7529" t="s">
        <v>82</v>
      </c>
    </row>
    <row r="7530" spans="1:13">
      <c r="A7530" t="s">
        <v>3813</v>
      </c>
      <c r="B7530" t="s">
        <v>3814</v>
      </c>
      <c r="C7530" t="str">
        <f>TEXT(D7530, "mmm")</f>
        <v>Jun</v>
      </c>
      <c r="D7530" s="1">
        <v>45457</v>
      </c>
      <c r="E7530" t="s">
        <v>4030</v>
      </c>
      <c r="F7530" t="s">
        <v>80</v>
      </c>
      <c r="G7530">
        <v>3129</v>
      </c>
      <c r="H7530">
        <v>7.2</v>
      </c>
      <c r="I7530">
        <v>22528.799999999999</v>
      </c>
      <c r="J7530" t="s">
        <v>81</v>
      </c>
      <c r="K7530">
        <v>0.21508372999464109</v>
      </c>
      <c r="L7530">
        <v>21.508400000000002</v>
      </c>
      <c r="M7530" t="s">
        <v>82</v>
      </c>
    </row>
    <row r="7531" spans="1:13">
      <c r="A7531" t="s">
        <v>2543</v>
      </c>
      <c r="B7531" t="s">
        <v>2544</v>
      </c>
      <c r="C7531" t="str">
        <f>TEXT(D7531, "mmm")</f>
        <v>Jun</v>
      </c>
      <c r="D7531" s="1">
        <v>45457</v>
      </c>
      <c r="E7531" t="s">
        <v>2545</v>
      </c>
      <c r="F7531" t="s">
        <v>128</v>
      </c>
      <c r="G7531">
        <v>972.72</v>
      </c>
      <c r="H7531">
        <v>25.21</v>
      </c>
      <c r="I7531">
        <v>24522.271199999999</v>
      </c>
      <c r="J7531" t="s">
        <v>81</v>
      </c>
      <c r="K7531">
        <v>4.863585158797723E-2</v>
      </c>
      <c r="L7531">
        <v>4.8635999999999999</v>
      </c>
      <c r="M7531" t="s">
        <v>82</v>
      </c>
    </row>
    <row r="7532" spans="1:13">
      <c r="A7532" t="s">
        <v>580</v>
      </c>
      <c r="B7532" t="s">
        <v>581</v>
      </c>
      <c r="C7532" t="str">
        <f>TEXT(D7532, "mmm")</f>
        <v>Jun</v>
      </c>
      <c r="D7532" s="1">
        <v>45457</v>
      </c>
      <c r="E7532" t="s">
        <v>102</v>
      </c>
      <c r="F7532" t="s">
        <v>101</v>
      </c>
      <c r="G7532">
        <v>18639</v>
      </c>
      <c r="H7532">
        <v>22.74</v>
      </c>
      <c r="I7532">
        <v>423850.86</v>
      </c>
      <c r="J7532" t="s">
        <v>86</v>
      </c>
      <c r="K7532">
        <v>3.612334897415459E-2</v>
      </c>
      <c r="L7532">
        <v>3.6122999999999998</v>
      </c>
      <c r="M7532" t="s">
        <v>82</v>
      </c>
    </row>
    <row r="7533" spans="1:13">
      <c r="A7533" t="s">
        <v>580</v>
      </c>
      <c r="B7533" t="s">
        <v>581</v>
      </c>
      <c r="C7533" t="str">
        <f>TEXT(D7533, "mmm")</f>
        <v>Jun</v>
      </c>
      <c r="D7533" s="1">
        <v>45457</v>
      </c>
      <c r="E7533" t="s">
        <v>100</v>
      </c>
      <c r="F7533" t="s">
        <v>101</v>
      </c>
      <c r="G7533">
        <v>18639</v>
      </c>
      <c r="H7533">
        <v>22.74</v>
      </c>
      <c r="I7533">
        <v>423850.86</v>
      </c>
      <c r="J7533" t="s">
        <v>86</v>
      </c>
      <c r="K7533">
        <v>3.612334897415459E-2</v>
      </c>
      <c r="L7533">
        <v>3.6122999999999998</v>
      </c>
      <c r="M7533" t="s">
        <v>82</v>
      </c>
    </row>
    <row r="7534" spans="1:13">
      <c r="A7534" t="s">
        <v>3324</v>
      </c>
      <c r="B7534" t="s">
        <v>3325</v>
      </c>
      <c r="C7534" t="str">
        <f>TEXT(D7534, "mmm")</f>
        <v>Jun</v>
      </c>
      <c r="D7534" s="1">
        <v>45457</v>
      </c>
      <c r="E7534" t="s">
        <v>3326</v>
      </c>
      <c r="F7534" t="s">
        <v>128</v>
      </c>
      <c r="G7534">
        <v>30715</v>
      </c>
      <c r="H7534">
        <v>6.48</v>
      </c>
      <c r="I7534">
        <v>199033.2</v>
      </c>
      <c r="J7534" t="s">
        <v>81</v>
      </c>
      <c r="K7534">
        <v>-4.6439952989466571E-3</v>
      </c>
      <c r="L7534">
        <v>-0.46439999999999998</v>
      </c>
      <c r="M7534" t="s">
        <v>82</v>
      </c>
    </row>
    <row r="7535" spans="1:13">
      <c r="A7535" t="s">
        <v>1891</v>
      </c>
      <c r="B7535" t="s">
        <v>1892</v>
      </c>
      <c r="C7535" t="str">
        <f>TEXT(D7535, "mmm")</f>
        <v>Jun</v>
      </c>
      <c r="D7535" s="1">
        <v>45457</v>
      </c>
      <c r="E7535" t="s">
        <v>4499</v>
      </c>
      <c r="F7535" t="s">
        <v>251</v>
      </c>
      <c r="G7535">
        <v>50000</v>
      </c>
      <c r="H7535">
        <v>5.86</v>
      </c>
      <c r="I7535">
        <v>293000</v>
      </c>
      <c r="J7535" t="s">
        <v>86</v>
      </c>
      <c r="K7535">
        <v>9.8566343773275777E-2</v>
      </c>
      <c r="L7535">
        <v>9.8566000000000003</v>
      </c>
      <c r="M7535" t="s">
        <v>82</v>
      </c>
    </row>
    <row r="7536" spans="1:13">
      <c r="A7536" t="s">
        <v>1891</v>
      </c>
      <c r="B7536" t="s">
        <v>1892</v>
      </c>
      <c r="C7536" t="str">
        <f>TEXT(D7536, "mmm")</f>
        <v>Jun</v>
      </c>
      <c r="D7536" s="1">
        <v>45457</v>
      </c>
      <c r="E7536" t="s">
        <v>4500</v>
      </c>
      <c r="F7536" t="s">
        <v>251</v>
      </c>
      <c r="G7536">
        <v>50000</v>
      </c>
      <c r="H7536">
        <v>5.86</v>
      </c>
      <c r="I7536">
        <v>293000</v>
      </c>
      <c r="J7536" t="s">
        <v>86</v>
      </c>
      <c r="K7536">
        <v>9.8566343773275777E-2</v>
      </c>
      <c r="L7536">
        <v>9.8566000000000003</v>
      </c>
      <c r="M7536" t="s">
        <v>82</v>
      </c>
    </row>
    <row r="7537" spans="1:13">
      <c r="A7537" t="s">
        <v>2123</v>
      </c>
      <c r="B7537" t="s">
        <v>2124</v>
      </c>
      <c r="C7537" t="str">
        <f>TEXT(D7537, "mmm")</f>
        <v>Jun</v>
      </c>
      <c r="D7537" s="1">
        <v>45457</v>
      </c>
      <c r="E7537" t="s">
        <v>2134</v>
      </c>
      <c r="F7537" t="s">
        <v>217</v>
      </c>
      <c r="G7537">
        <v>9667</v>
      </c>
      <c r="H7537">
        <v>5.87</v>
      </c>
      <c r="I7537">
        <v>56745.29</v>
      </c>
      <c r="J7537" t="s">
        <v>81</v>
      </c>
      <c r="K7537">
        <v>-2.5380693757553922E-2</v>
      </c>
      <c r="L7537">
        <v>-2.5381</v>
      </c>
      <c r="M7537" t="s">
        <v>82</v>
      </c>
    </row>
    <row r="7538" spans="1:13">
      <c r="A7538" t="s">
        <v>942</v>
      </c>
      <c r="B7538" t="s">
        <v>943</v>
      </c>
      <c r="C7538" t="str">
        <f>TEXT(D7538, "mmm")</f>
        <v>Jun</v>
      </c>
      <c r="D7538" s="1">
        <v>45457</v>
      </c>
      <c r="E7538" t="s">
        <v>3124</v>
      </c>
      <c r="F7538" t="s">
        <v>80</v>
      </c>
      <c r="G7538">
        <v>1000</v>
      </c>
      <c r="H7538">
        <v>27.79</v>
      </c>
      <c r="I7538">
        <v>27790</v>
      </c>
      <c r="J7538" t="s">
        <v>81</v>
      </c>
      <c r="K7538">
        <v>3.8461468145240207E-2</v>
      </c>
      <c r="L7538">
        <v>3.8460999999999999</v>
      </c>
      <c r="M7538" t="s">
        <v>82</v>
      </c>
    </row>
    <row r="7539" spans="1:13">
      <c r="A7539" t="s">
        <v>3390</v>
      </c>
      <c r="B7539" t="s">
        <v>3391</v>
      </c>
      <c r="C7539" t="str">
        <f>TEXT(D7539, "mmm")</f>
        <v>Jun</v>
      </c>
      <c r="D7539" s="1">
        <v>45457</v>
      </c>
      <c r="E7539" t="s">
        <v>3392</v>
      </c>
      <c r="F7539" t="s">
        <v>118</v>
      </c>
      <c r="G7539">
        <v>5000</v>
      </c>
      <c r="H7539">
        <v>15.79</v>
      </c>
      <c r="I7539">
        <v>78950</v>
      </c>
      <c r="J7539" t="s">
        <v>86</v>
      </c>
      <c r="K7539">
        <v>6.5449990044751605E-2</v>
      </c>
      <c r="L7539">
        <v>6.5449999999999999</v>
      </c>
      <c r="M7539" t="s">
        <v>82</v>
      </c>
    </row>
    <row r="7540" spans="1:13">
      <c r="A7540" t="s">
        <v>4542</v>
      </c>
      <c r="B7540" t="s">
        <v>4543</v>
      </c>
      <c r="C7540" t="str">
        <f>TEXT(D7540, "mmm")</f>
        <v>Jun</v>
      </c>
      <c r="D7540" s="1">
        <v>45457</v>
      </c>
      <c r="E7540" t="s">
        <v>4544</v>
      </c>
      <c r="F7540" t="s">
        <v>128</v>
      </c>
      <c r="G7540">
        <v>100</v>
      </c>
      <c r="H7540">
        <v>160</v>
      </c>
      <c r="I7540">
        <v>16000</v>
      </c>
      <c r="J7540" t="s">
        <v>86</v>
      </c>
      <c r="K7540">
        <v>0.1225806780605754</v>
      </c>
      <c r="L7540">
        <v>12.258100000000001</v>
      </c>
      <c r="M7540" t="s">
        <v>82</v>
      </c>
    </row>
    <row r="7541" spans="1:13">
      <c r="A7541" t="s">
        <v>4542</v>
      </c>
      <c r="B7541" t="s">
        <v>4543</v>
      </c>
      <c r="C7541" t="str">
        <f>TEXT(D7541, "mmm")</f>
        <v>Jun</v>
      </c>
      <c r="D7541" s="1">
        <v>45457</v>
      </c>
      <c r="E7541" t="s">
        <v>4544</v>
      </c>
      <c r="F7541" t="s">
        <v>128</v>
      </c>
      <c r="G7541">
        <v>85</v>
      </c>
      <c r="H7541">
        <v>155</v>
      </c>
      <c r="I7541">
        <v>13175</v>
      </c>
      <c r="J7541" t="s">
        <v>81</v>
      </c>
      <c r="K7541">
        <v>0.1225806780605754</v>
      </c>
      <c r="L7541">
        <v>12.258100000000001</v>
      </c>
      <c r="M7541" t="s">
        <v>82</v>
      </c>
    </row>
    <row r="7542" spans="1:13">
      <c r="A7542" t="s">
        <v>3639</v>
      </c>
      <c r="B7542" t="s">
        <v>3640</v>
      </c>
      <c r="C7542" t="str">
        <f>TEXT(D7542, "mmm")</f>
        <v>Jun</v>
      </c>
      <c r="D7542" s="1">
        <v>45457</v>
      </c>
      <c r="E7542" t="s">
        <v>3641</v>
      </c>
      <c r="F7542" t="s">
        <v>217</v>
      </c>
      <c r="G7542">
        <v>14486</v>
      </c>
      <c r="H7542">
        <v>69.400000000000006</v>
      </c>
      <c r="I7542">
        <v>1005328.4</v>
      </c>
      <c r="J7542" t="s">
        <v>81</v>
      </c>
      <c r="K7542">
        <v>5.9093445855592952E-2</v>
      </c>
      <c r="L7542">
        <v>5.9093</v>
      </c>
      <c r="M7542" t="s">
        <v>82</v>
      </c>
    </row>
    <row r="7543" spans="1:13">
      <c r="A7543" t="s">
        <v>1777</v>
      </c>
      <c r="B7543" t="s">
        <v>1778</v>
      </c>
      <c r="C7543" t="str">
        <f>TEXT(D7543, "mmm")</f>
        <v>Jun</v>
      </c>
      <c r="D7543" s="1">
        <v>45457</v>
      </c>
      <c r="E7543" t="s">
        <v>4430</v>
      </c>
      <c r="F7543" t="s">
        <v>101</v>
      </c>
      <c r="G7543">
        <v>345000</v>
      </c>
      <c r="H7543">
        <v>1.17</v>
      </c>
      <c r="I7543">
        <v>403650</v>
      </c>
      <c r="J7543" t="s">
        <v>86</v>
      </c>
      <c r="K7543">
        <v>-2.5423705697709239E-2</v>
      </c>
      <c r="L7543">
        <v>-2.5424000000000002</v>
      </c>
      <c r="M7543" t="s">
        <v>82</v>
      </c>
    </row>
    <row r="7544" spans="1:13">
      <c r="A7544" t="s">
        <v>728</v>
      </c>
      <c r="B7544" t="s">
        <v>729</v>
      </c>
      <c r="C7544" t="str">
        <f>TEXT(D7544, "mmm")</f>
        <v>Jun</v>
      </c>
      <c r="D7544" s="1">
        <v>45457</v>
      </c>
      <c r="E7544" t="s">
        <v>4545</v>
      </c>
      <c r="F7544" t="s">
        <v>251</v>
      </c>
      <c r="G7544">
        <v>14317</v>
      </c>
      <c r="H7544">
        <v>2.7</v>
      </c>
      <c r="I7544">
        <v>38655.9</v>
      </c>
      <c r="J7544" t="s">
        <v>81</v>
      </c>
      <c r="K7544">
        <v>0</v>
      </c>
      <c r="L7544">
        <v>0</v>
      </c>
      <c r="M7544" t="s">
        <v>82</v>
      </c>
    </row>
    <row r="7545" spans="1:13">
      <c r="A7545" t="s">
        <v>488</v>
      </c>
      <c r="B7545" t="s">
        <v>489</v>
      </c>
      <c r="C7545" t="str">
        <f>TEXT(D7545, "mmm")</f>
        <v>Jun</v>
      </c>
      <c r="D7545" s="1">
        <v>45457</v>
      </c>
      <c r="E7545" t="s">
        <v>4209</v>
      </c>
      <c r="F7545" t="s">
        <v>80</v>
      </c>
      <c r="G7545">
        <v>4504</v>
      </c>
      <c r="H7545">
        <v>10.9</v>
      </c>
      <c r="I7545">
        <v>49093.599999999999</v>
      </c>
      <c r="J7545" t="s">
        <v>81</v>
      </c>
      <c r="K7545">
        <v>4.6728972795592849E-2</v>
      </c>
      <c r="L7545">
        <v>4.6729000000000003</v>
      </c>
      <c r="M7545" t="s">
        <v>82</v>
      </c>
    </row>
    <row r="7546" spans="1:13">
      <c r="A7546" t="s">
        <v>1660</v>
      </c>
      <c r="B7546" t="s">
        <v>1661</v>
      </c>
      <c r="C7546" t="str">
        <f>TEXT(D7546, "mmm")</f>
        <v>Jun</v>
      </c>
      <c r="D7546" s="1">
        <v>45457</v>
      </c>
      <c r="E7546" t="s">
        <v>4546</v>
      </c>
      <c r="F7546" t="s">
        <v>118</v>
      </c>
      <c r="G7546">
        <v>2000</v>
      </c>
      <c r="H7546">
        <v>21.85</v>
      </c>
      <c r="I7546">
        <v>43700</v>
      </c>
      <c r="J7546" t="s">
        <v>81</v>
      </c>
      <c r="K7546">
        <v>-6.404552372178629E-3</v>
      </c>
      <c r="L7546">
        <v>-0.64049999999999996</v>
      </c>
      <c r="M7546" t="s">
        <v>82</v>
      </c>
    </row>
    <row r="7547" spans="1:13">
      <c r="A7547" t="s">
        <v>4004</v>
      </c>
      <c r="B7547" t="s">
        <v>4005</v>
      </c>
      <c r="C7547" t="str">
        <f>TEXT(D7547, "mmm")</f>
        <v>Jun</v>
      </c>
      <c r="D7547" s="1">
        <v>45457</v>
      </c>
      <c r="E7547" t="s">
        <v>4006</v>
      </c>
      <c r="F7547" t="s">
        <v>217</v>
      </c>
      <c r="G7547">
        <v>10672</v>
      </c>
      <c r="H7547">
        <v>1.0900000000000001</v>
      </c>
      <c r="I7547">
        <v>11632.48</v>
      </c>
      <c r="J7547" t="s">
        <v>81</v>
      </c>
      <c r="K7547">
        <v>0.51351344675399013</v>
      </c>
      <c r="L7547">
        <v>51.351300000000002</v>
      </c>
      <c r="M7547" t="s">
        <v>82</v>
      </c>
    </row>
    <row r="7548" spans="1:13">
      <c r="A7548" t="s">
        <v>4547</v>
      </c>
      <c r="B7548" t="s">
        <v>4548</v>
      </c>
      <c r="C7548" t="str">
        <f>TEXT(D7548, "mmm")</f>
        <v>Jun</v>
      </c>
      <c r="D7548" s="1">
        <v>45457</v>
      </c>
      <c r="E7548" t="s">
        <v>4549</v>
      </c>
      <c r="F7548" t="s">
        <v>128</v>
      </c>
      <c r="G7548">
        <v>2500</v>
      </c>
      <c r="H7548">
        <v>19.079999999999998</v>
      </c>
      <c r="I7548">
        <v>47699.999999999993</v>
      </c>
      <c r="J7548" t="s">
        <v>86</v>
      </c>
      <c r="K7548">
        <v>3.3297928378366759E-2</v>
      </c>
      <c r="L7548">
        <v>3.3298000000000001</v>
      </c>
      <c r="M7548" t="s">
        <v>82</v>
      </c>
    </row>
    <row r="7549" spans="1:13">
      <c r="A7549" t="s">
        <v>721</v>
      </c>
      <c r="B7549" t="s">
        <v>722</v>
      </c>
      <c r="C7549" t="str">
        <f>TEXT(D7549, "mmm")</f>
        <v>Jun</v>
      </c>
      <c r="D7549" s="1">
        <v>45457</v>
      </c>
      <c r="E7549" t="s">
        <v>724</v>
      </c>
      <c r="F7549" t="s">
        <v>101</v>
      </c>
      <c r="G7549">
        <v>1060653</v>
      </c>
      <c r="H7549">
        <v>59.59</v>
      </c>
      <c r="I7549">
        <v>63204312.270000003</v>
      </c>
      <c r="J7549" t="s">
        <v>81</v>
      </c>
      <c r="K7549">
        <v>5.0802184377003679E-2</v>
      </c>
      <c r="L7549">
        <v>5.0801999999999996</v>
      </c>
      <c r="M7549" t="s">
        <v>82</v>
      </c>
    </row>
    <row r="7550" spans="1:13">
      <c r="A7550" t="s">
        <v>721</v>
      </c>
      <c r="B7550" t="s">
        <v>722</v>
      </c>
      <c r="C7550" t="str">
        <f>TEXT(D7550, "mmm")</f>
        <v>Jun</v>
      </c>
      <c r="D7550" s="1">
        <v>45457</v>
      </c>
      <c r="E7550" t="s">
        <v>723</v>
      </c>
      <c r="F7550" t="s">
        <v>101</v>
      </c>
      <c r="G7550">
        <v>1060653</v>
      </c>
      <c r="H7550">
        <v>59.59</v>
      </c>
      <c r="I7550">
        <v>63204312.270000003</v>
      </c>
      <c r="J7550" t="s">
        <v>81</v>
      </c>
      <c r="K7550">
        <v>5.0802184377003679E-2</v>
      </c>
      <c r="L7550">
        <v>5.0801999999999996</v>
      </c>
      <c r="M7550" t="s">
        <v>82</v>
      </c>
    </row>
    <row r="7551" spans="1:13">
      <c r="A7551" t="s">
        <v>3671</v>
      </c>
      <c r="B7551" t="s">
        <v>3672</v>
      </c>
      <c r="C7551" t="str">
        <f>TEXT(D7551, "mmm")</f>
        <v>Jun</v>
      </c>
      <c r="D7551" s="1">
        <v>45457</v>
      </c>
      <c r="E7551" t="s">
        <v>3673</v>
      </c>
      <c r="F7551" t="s">
        <v>217</v>
      </c>
      <c r="G7551">
        <v>2000</v>
      </c>
      <c r="H7551">
        <v>12.7</v>
      </c>
      <c r="I7551">
        <v>25400</v>
      </c>
      <c r="J7551" t="s">
        <v>81</v>
      </c>
      <c r="K7551">
        <v>-3.5284739369358498E-2</v>
      </c>
      <c r="L7551">
        <v>-3.5285000000000002</v>
      </c>
      <c r="M7551" t="s">
        <v>82</v>
      </c>
    </row>
    <row r="7552" spans="1:13">
      <c r="A7552" t="s">
        <v>4015</v>
      </c>
      <c r="B7552" t="s">
        <v>4016</v>
      </c>
      <c r="C7552" t="str">
        <f>TEXT(D7552, "mmm")</f>
        <v>Jun</v>
      </c>
      <c r="D7552" s="1">
        <v>45457</v>
      </c>
      <c r="E7552" t="s">
        <v>4017</v>
      </c>
      <c r="F7552" t="s">
        <v>426</v>
      </c>
      <c r="G7552">
        <v>7000</v>
      </c>
      <c r="H7552">
        <v>1.86</v>
      </c>
      <c r="I7552">
        <v>13020</v>
      </c>
      <c r="J7552" t="s">
        <v>81</v>
      </c>
      <c r="K7552">
        <v>-4.8387114347536508E-2</v>
      </c>
      <c r="L7552">
        <v>-4.8387000000000002</v>
      </c>
      <c r="M7552" t="s">
        <v>82</v>
      </c>
    </row>
    <row r="7553" spans="1:13">
      <c r="A7553" t="s">
        <v>2333</v>
      </c>
      <c r="B7553" t="s">
        <v>2334</v>
      </c>
      <c r="C7553" t="str">
        <f>TEXT(D7553, "mmm")</f>
        <v>Jun</v>
      </c>
      <c r="D7553" s="1">
        <v>45457</v>
      </c>
      <c r="E7553" t="s">
        <v>4331</v>
      </c>
      <c r="F7553" t="s">
        <v>80</v>
      </c>
      <c r="G7553">
        <v>7000</v>
      </c>
      <c r="H7553">
        <v>5.9</v>
      </c>
      <c r="I7553">
        <v>41300</v>
      </c>
      <c r="J7553" t="s">
        <v>81</v>
      </c>
      <c r="K7553">
        <v>8.547011354163736E-2</v>
      </c>
      <c r="L7553">
        <v>8.5470000000000006</v>
      </c>
      <c r="M7553" t="s">
        <v>82</v>
      </c>
    </row>
    <row r="7554" spans="1:13">
      <c r="A7554" t="s">
        <v>2578</v>
      </c>
      <c r="B7554" t="s">
        <v>2579</v>
      </c>
      <c r="C7554" t="str">
        <f>TEXT(D7554, "mmm")</f>
        <v>Jun</v>
      </c>
      <c r="D7554" s="1">
        <v>45457</v>
      </c>
      <c r="E7554" t="s">
        <v>2580</v>
      </c>
      <c r="F7554" t="s">
        <v>217</v>
      </c>
      <c r="G7554">
        <v>3100000</v>
      </c>
      <c r="H7554">
        <v>0.01</v>
      </c>
      <c r="I7554">
        <v>31000</v>
      </c>
      <c r="J7554" t="s">
        <v>86</v>
      </c>
      <c r="K7554">
        <v>-0.27927923014692912</v>
      </c>
      <c r="L7554">
        <v>-27.927900000000001</v>
      </c>
      <c r="M7554" t="s">
        <v>82</v>
      </c>
    </row>
    <row r="7555" spans="1:13">
      <c r="A7555" t="s">
        <v>2271</v>
      </c>
      <c r="B7555" t="s">
        <v>2272</v>
      </c>
      <c r="C7555" t="str">
        <f>TEXT(D7555, "mmm")</f>
        <v>Jun</v>
      </c>
      <c r="D7555" s="1">
        <v>45457</v>
      </c>
      <c r="E7555" t="s">
        <v>2276</v>
      </c>
      <c r="F7555" t="s">
        <v>101</v>
      </c>
      <c r="G7555">
        <v>73725</v>
      </c>
      <c r="H7555">
        <v>19.71</v>
      </c>
      <c r="I7555">
        <v>1453119.75</v>
      </c>
      <c r="J7555" t="s">
        <v>81</v>
      </c>
      <c r="K7555">
        <v>-8.1799612738007843E-2</v>
      </c>
      <c r="L7555">
        <v>-8.18</v>
      </c>
      <c r="M7555" t="s">
        <v>82</v>
      </c>
    </row>
    <row r="7556" spans="1:13">
      <c r="A7556" t="s">
        <v>2271</v>
      </c>
      <c r="B7556" t="s">
        <v>2272</v>
      </c>
      <c r="C7556" t="str">
        <f>TEXT(D7556, "mmm")</f>
        <v>Jun</v>
      </c>
      <c r="D7556" s="1">
        <v>45457</v>
      </c>
      <c r="E7556" t="s">
        <v>2277</v>
      </c>
      <c r="F7556" t="s">
        <v>101</v>
      </c>
      <c r="G7556">
        <v>73725</v>
      </c>
      <c r="H7556">
        <v>19.71</v>
      </c>
      <c r="I7556">
        <v>1453119.75</v>
      </c>
      <c r="J7556" t="s">
        <v>81</v>
      </c>
      <c r="K7556">
        <v>-8.1799612738007843E-2</v>
      </c>
      <c r="L7556">
        <v>-8.18</v>
      </c>
      <c r="M7556" t="s">
        <v>82</v>
      </c>
    </row>
    <row r="7557" spans="1:13">
      <c r="A7557" t="s">
        <v>2271</v>
      </c>
      <c r="B7557" t="s">
        <v>2272</v>
      </c>
      <c r="C7557" t="str">
        <f>TEXT(D7557, "mmm")</f>
        <v>Jun</v>
      </c>
      <c r="D7557" s="1">
        <v>45457</v>
      </c>
      <c r="E7557" t="s">
        <v>2274</v>
      </c>
      <c r="F7557" t="s">
        <v>101</v>
      </c>
      <c r="G7557">
        <v>73725</v>
      </c>
      <c r="H7557">
        <v>19.71</v>
      </c>
      <c r="I7557">
        <v>1453119.75</v>
      </c>
      <c r="J7557" t="s">
        <v>81</v>
      </c>
      <c r="K7557">
        <v>-8.1799612738007843E-2</v>
      </c>
      <c r="L7557">
        <v>-8.18</v>
      </c>
      <c r="M7557" t="s">
        <v>82</v>
      </c>
    </row>
    <row r="7558" spans="1:13">
      <c r="A7558" t="s">
        <v>2271</v>
      </c>
      <c r="B7558" t="s">
        <v>2272</v>
      </c>
      <c r="C7558" t="str">
        <f>TEXT(D7558, "mmm")</f>
        <v>Jun</v>
      </c>
      <c r="D7558" s="1">
        <v>45457</v>
      </c>
      <c r="E7558" t="s">
        <v>2275</v>
      </c>
      <c r="F7558" t="s">
        <v>101</v>
      </c>
      <c r="G7558">
        <v>73725</v>
      </c>
      <c r="H7558">
        <v>19.71</v>
      </c>
      <c r="I7558">
        <v>1453119.75</v>
      </c>
      <c r="J7558" t="s">
        <v>81</v>
      </c>
      <c r="K7558">
        <v>-8.1799612738007843E-2</v>
      </c>
      <c r="L7558">
        <v>-8.18</v>
      </c>
      <c r="M7558" t="s">
        <v>82</v>
      </c>
    </row>
    <row r="7559" spans="1:13">
      <c r="A7559" t="s">
        <v>2271</v>
      </c>
      <c r="B7559" t="s">
        <v>2272</v>
      </c>
      <c r="C7559" t="str">
        <f>TEXT(D7559, "mmm")</f>
        <v>Jun</v>
      </c>
      <c r="D7559" s="1">
        <v>45457</v>
      </c>
      <c r="E7559" t="s">
        <v>2273</v>
      </c>
      <c r="F7559" t="s">
        <v>101</v>
      </c>
      <c r="G7559">
        <v>73725</v>
      </c>
      <c r="H7559">
        <v>19.71</v>
      </c>
      <c r="I7559">
        <v>1453119.75</v>
      </c>
      <c r="J7559" t="s">
        <v>81</v>
      </c>
      <c r="K7559">
        <v>-8.1799612738007843E-2</v>
      </c>
      <c r="L7559">
        <v>-8.18</v>
      </c>
      <c r="M7559" t="s">
        <v>82</v>
      </c>
    </row>
    <row r="7560" spans="1:13">
      <c r="A7560" t="s">
        <v>3753</v>
      </c>
      <c r="B7560" t="s">
        <v>3754</v>
      </c>
      <c r="C7560" t="str">
        <f>TEXT(D7560, "mmm")</f>
        <v>Jun</v>
      </c>
      <c r="D7560" s="1">
        <v>45457</v>
      </c>
      <c r="E7560" t="s">
        <v>3755</v>
      </c>
      <c r="F7560" t="s">
        <v>80</v>
      </c>
      <c r="G7560">
        <v>4700</v>
      </c>
      <c r="H7560">
        <v>6.21</v>
      </c>
      <c r="I7560">
        <v>29187</v>
      </c>
      <c r="J7560" t="s">
        <v>81</v>
      </c>
      <c r="K7560">
        <v>4.4045541455277837E-2</v>
      </c>
      <c r="L7560">
        <v>4.4046000000000003</v>
      </c>
      <c r="M7560" t="s">
        <v>82</v>
      </c>
    </row>
    <row r="7561" spans="1:13">
      <c r="A7561" t="s">
        <v>4074</v>
      </c>
      <c r="B7561" t="s">
        <v>4075</v>
      </c>
      <c r="C7561" t="str">
        <f>TEXT(D7561, "mmm")</f>
        <v>Jun</v>
      </c>
      <c r="D7561" s="1">
        <v>45457</v>
      </c>
      <c r="E7561" t="s">
        <v>4193</v>
      </c>
      <c r="F7561" t="s">
        <v>80</v>
      </c>
      <c r="G7561">
        <v>2000</v>
      </c>
      <c r="H7561">
        <v>219.25</v>
      </c>
      <c r="I7561">
        <v>438500</v>
      </c>
      <c r="J7561" t="s">
        <v>86</v>
      </c>
      <c r="K7561">
        <v>-2.6557622443680429E-2</v>
      </c>
      <c r="L7561">
        <v>-2.6558000000000002</v>
      </c>
      <c r="M7561" t="s">
        <v>82</v>
      </c>
    </row>
    <row r="7562" spans="1:13">
      <c r="A7562" t="s">
        <v>2333</v>
      </c>
      <c r="B7562" t="s">
        <v>2334</v>
      </c>
      <c r="C7562" t="str">
        <f>TEXT(D7562, "mmm")</f>
        <v>Jun</v>
      </c>
      <c r="D7562" s="1">
        <v>45457</v>
      </c>
      <c r="E7562" t="s">
        <v>2417</v>
      </c>
      <c r="F7562" t="s">
        <v>118</v>
      </c>
      <c r="G7562">
        <v>5000</v>
      </c>
      <c r="H7562">
        <v>5.93</v>
      </c>
      <c r="I7562">
        <v>29650</v>
      </c>
      <c r="J7562" t="s">
        <v>81</v>
      </c>
      <c r="K7562">
        <v>8.547011354163736E-2</v>
      </c>
      <c r="L7562">
        <v>8.5470000000000006</v>
      </c>
      <c r="M7562" t="s">
        <v>82</v>
      </c>
    </row>
    <row r="7563" spans="1:13">
      <c r="A7563" t="s">
        <v>2421</v>
      </c>
      <c r="B7563" t="s">
        <v>2422</v>
      </c>
      <c r="C7563" t="str">
        <f>TEXT(D7563, "mmm")</f>
        <v>Jun</v>
      </c>
      <c r="D7563" s="1">
        <v>45457</v>
      </c>
      <c r="E7563" t="s">
        <v>2888</v>
      </c>
      <c r="F7563" t="s">
        <v>80</v>
      </c>
      <c r="G7563">
        <v>4000</v>
      </c>
      <c r="H7563">
        <v>2.68</v>
      </c>
      <c r="I7563">
        <v>10720</v>
      </c>
      <c r="J7563" t="s">
        <v>81</v>
      </c>
      <c r="K7563">
        <v>-0.14942524220725181</v>
      </c>
      <c r="L7563">
        <v>-14.942500000000001</v>
      </c>
      <c r="M7563" t="s">
        <v>82</v>
      </c>
    </row>
    <row r="7564" spans="1:13">
      <c r="A7564" t="s">
        <v>2016</v>
      </c>
      <c r="B7564" t="s">
        <v>2017</v>
      </c>
      <c r="C7564" t="str">
        <f>TEXT(D7564, "mmm")</f>
        <v>Jun</v>
      </c>
      <c r="D7564" s="1">
        <v>45457</v>
      </c>
      <c r="E7564" t="s">
        <v>2018</v>
      </c>
      <c r="F7564" t="s">
        <v>118</v>
      </c>
      <c r="G7564">
        <v>5000</v>
      </c>
      <c r="H7564">
        <v>14.4</v>
      </c>
      <c r="I7564">
        <v>72000</v>
      </c>
      <c r="J7564" t="s">
        <v>81</v>
      </c>
      <c r="K7564">
        <v>0.144645267974854</v>
      </c>
      <c r="L7564">
        <v>14.464499999999999</v>
      </c>
      <c r="M7564" t="s">
        <v>82</v>
      </c>
    </row>
    <row r="7565" spans="1:13">
      <c r="A7565" t="s">
        <v>4492</v>
      </c>
      <c r="B7565" t="s">
        <v>4493</v>
      </c>
      <c r="C7565" t="str">
        <f>TEXT(D7565, "mmm")</f>
        <v>Jun</v>
      </c>
      <c r="D7565" s="1">
        <v>45457</v>
      </c>
      <c r="E7565" t="s">
        <v>4494</v>
      </c>
      <c r="F7565" t="s">
        <v>101</v>
      </c>
      <c r="G7565">
        <v>7900</v>
      </c>
      <c r="H7565">
        <v>14.92</v>
      </c>
      <c r="I7565">
        <v>117868</v>
      </c>
      <c r="J7565" t="s">
        <v>81</v>
      </c>
      <c r="K7565">
        <v>2.0543519131784649E-2</v>
      </c>
      <c r="L7565">
        <v>2.0543999999999998</v>
      </c>
      <c r="M7565" t="s">
        <v>82</v>
      </c>
    </row>
    <row r="7566" spans="1:13">
      <c r="A7566" t="s">
        <v>4550</v>
      </c>
      <c r="B7566" t="s">
        <v>4551</v>
      </c>
      <c r="C7566" t="str">
        <f>TEXT(D7566, "mmm")</f>
        <v>Jun</v>
      </c>
      <c r="D7566" s="1">
        <v>45457</v>
      </c>
      <c r="E7566" t="s">
        <v>4552</v>
      </c>
      <c r="F7566" t="s">
        <v>80</v>
      </c>
      <c r="G7566">
        <v>1200</v>
      </c>
      <c r="H7566">
        <v>125.45</v>
      </c>
      <c r="I7566">
        <v>150540</v>
      </c>
      <c r="J7566" t="s">
        <v>81</v>
      </c>
      <c r="K7566">
        <v>-1.8309210328531059E-2</v>
      </c>
      <c r="L7566">
        <v>-1.8309</v>
      </c>
      <c r="M7566" t="s">
        <v>82</v>
      </c>
    </row>
    <row r="7567" spans="1:13">
      <c r="A7567" t="s">
        <v>3551</v>
      </c>
      <c r="B7567" t="s">
        <v>3552</v>
      </c>
      <c r="C7567" t="str">
        <f>TEXT(D7567, "mmm")</f>
        <v>Jun</v>
      </c>
      <c r="D7567" s="1">
        <v>45457</v>
      </c>
      <c r="E7567" t="s">
        <v>3553</v>
      </c>
      <c r="F7567" t="s">
        <v>128</v>
      </c>
      <c r="G7567">
        <v>9000</v>
      </c>
      <c r="H7567">
        <v>1.77</v>
      </c>
      <c r="I7567">
        <v>15930</v>
      </c>
      <c r="J7567" t="s">
        <v>81</v>
      </c>
      <c r="K7567">
        <v>-0.14754103486558959</v>
      </c>
      <c r="L7567">
        <v>-14.754099999999999</v>
      </c>
      <c r="M7567" t="s">
        <v>82</v>
      </c>
    </row>
    <row r="7568" spans="1:13">
      <c r="A7568" t="s">
        <v>4233</v>
      </c>
      <c r="B7568" t="s">
        <v>4234</v>
      </c>
      <c r="C7568" t="str">
        <f>TEXT(D7568, "mmm")</f>
        <v>Jun</v>
      </c>
      <c r="D7568" s="1">
        <v>45457</v>
      </c>
      <c r="E7568" t="s">
        <v>4553</v>
      </c>
      <c r="F7568" t="s">
        <v>118</v>
      </c>
      <c r="G7568">
        <v>2500</v>
      </c>
      <c r="H7568">
        <v>9.6300000000000008</v>
      </c>
      <c r="I7568">
        <v>24075</v>
      </c>
      <c r="J7568" t="s">
        <v>81</v>
      </c>
      <c r="K7568">
        <v>6.4583318846093807E-2</v>
      </c>
      <c r="L7568">
        <v>6.4583000000000004</v>
      </c>
      <c r="M7568" t="s">
        <v>82</v>
      </c>
    </row>
    <row r="7569" spans="1:13">
      <c r="A7569" t="s">
        <v>4233</v>
      </c>
      <c r="B7569" t="s">
        <v>4234</v>
      </c>
      <c r="C7569" t="str">
        <f>TEXT(D7569, "mmm")</f>
        <v>Jun</v>
      </c>
      <c r="D7569" s="1">
        <v>45457</v>
      </c>
      <c r="E7569" t="s">
        <v>4553</v>
      </c>
      <c r="F7569" t="s">
        <v>118</v>
      </c>
      <c r="G7569">
        <v>2500</v>
      </c>
      <c r="H7569">
        <v>9.59</v>
      </c>
      <c r="I7569">
        <v>23975</v>
      </c>
      <c r="J7569" t="s">
        <v>81</v>
      </c>
      <c r="K7569">
        <v>6.4583318846093807E-2</v>
      </c>
      <c r="L7569">
        <v>6.4583000000000004</v>
      </c>
      <c r="M7569" t="s">
        <v>82</v>
      </c>
    </row>
    <row r="7570" spans="1:13">
      <c r="A7570" t="s">
        <v>1742</v>
      </c>
      <c r="B7570" t="s">
        <v>1743</v>
      </c>
      <c r="C7570" t="str">
        <f>TEXT(D7570, "mmm")</f>
        <v>Jun</v>
      </c>
      <c r="D7570" s="1">
        <v>45457</v>
      </c>
      <c r="E7570" t="s">
        <v>111</v>
      </c>
      <c r="F7570" t="s">
        <v>101</v>
      </c>
      <c r="G7570">
        <v>49000</v>
      </c>
      <c r="H7570">
        <v>21.58</v>
      </c>
      <c r="I7570">
        <v>1057420</v>
      </c>
      <c r="J7570" t="s">
        <v>86</v>
      </c>
      <c r="K7570">
        <v>-8.8208052234077128E-2</v>
      </c>
      <c r="L7570">
        <v>-8.8208000000000002</v>
      </c>
      <c r="M7570" t="s">
        <v>82</v>
      </c>
    </row>
    <row r="7571" spans="1:13">
      <c r="A7571" t="s">
        <v>1742</v>
      </c>
      <c r="B7571" t="s">
        <v>1743</v>
      </c>
      <c r="C7571" t="str">
        <f>TEXT(D7571, "mmm")</f>
        <v>Jun</v>
      </c>
      <c r="D7571" s="1">
        <v>45457</v>
      </c>
      <c r="E7571" t="s">
        <v>110</v>
      </c>
      <c r="F7571" t="s">
        <v>101</v>
      </c>
      <c r="G7571">
        <v>49000</v>
      </c>
      <c r="H7571">
        <v>21.58</v>
      </c>
      <c r="I7571">
        <v>1057420</v>
      </c>
      <c r="J7571" t="s">
        <v>86</v>
      </c>
      <c r="K7571">
        <v>-8.8208052234077128E-2</v>
      </c>
      <c r="L7571">
        <v>-8.8208000000000002</v>
      </c>
      <c r="M7571" t="s">
        <v>82</v>
      </c>
    </row>
    <row r="7572" spans="1:13">
      <c r="A7572" t="s">
        <v>1742</v>
      </c>
      <c r="B7572" t="s">
        <v>1743</v>
      </c>
      <c r="C7572" t="str">
        <f>TEXT(D7572, "mmm")</f>
        <v>Jun</v>
      </c>
      <c r="D7572" s="1">
        <v>45457</v>
      </c>
      <c r="E7572" t="s">
        <v>109</v>
      </c>
      <c r="F7572" t="s">
        <v>101</v>
      </c>
      <c r="G7572">
        <v>49000</v>
      </c>
      <c r="H7572">
        <v>21.58</v>
      </c>
      <c r="I7572">
        <v>1057420</v>
      </c>
      <c r="J7572" t="s">
        <v>86</v>
      </c>
      <c r="K7572">
        <v>-8.8208052234077128E-2</v>
      </c>
      <c r="L7572">
        <v>-8.8208000000000002</v>
      </c>
      <c r="M7572" t="s">
        <v>82</v>
      </c>
    </row>
    <row r="7573" spans="1:13">
      <c r="A7573" t="s">
        <v>1318</v>
      </c>
      <c r="B7573" t="s">
        <v>1319</v>
      </c>
      <c r="C7573" t="str">
        <f>TEXT(D7573, "mmm")</f>
        <v>Jun</v>
      </c>
      <c r="D7573" s="1">
        <v>45457</v>
      </c>
      <c r="E7573" t="s">
        <v>1320</v>
      </c>
      <c r="F7573" t="s">
        <v>118</v>
      </c>
      <c r="G7573">
        <v>40000</v>
      </c>
      <c r="H7573">
        <v>4.04</v>
      </c>
      <c r="I7573">
        <v>161600</v>
      </c>
      <c r="J7573" t="s">
        <v>86</v>
      </c>
      <c r="K7573">
        <v>9.1139212848093454E-2</v>
      </c>
      <c r="L7573">
        <v>9.1138999999999992</v>
      </c>
      <c r="M7573" t="s">
        <v>82</v>
      </c>
    </row>
    <row r="7574" spans="1:13">
      <c r="A7574" t="s">
        <v>4554</v>
      </c>
      <c r="B7574" t="s">
        <v>4555</v>
      </c>
      <c r="C7574" t="str">
        <f>TEXT(D7574, "mmm")</f>
        <v>Jun</v>
      </c>
      <c r="D7574" s="1">
        <v>45457</v>
      </c>
      <c r="E7574" t="s">
        <v>4556</v>
      </c>
      <c r="F7574" t="s">
        <v>101</v>
      </c>
      <c r="G7574">
        <v>1300078</v>
      </c>
      <c r="H7574">
        <v>0.54</v>
      </c>
      <c r="I7574">
        <v>702042.12</v>
      </c>
      <c r="J7574" t="s">
        <v>86</v>
      </c>
      <c r="K7574">
        <v>2.8547485191266819E-2</v>
      </c>
      <c r="L7574">
        <v>2.8546999999999998</v>
      </c>
      <c r="M7574" t="s">
        <v>82</v>
      </c>
    </row>
    <row r="7575" spans="1:13">
      <c r="A7575" t="s">
        <v>4554</v>
      </c>
      <c r="B7575" t="s">
        <v>4555</v>
      </c>
      <c r="C7575" t="str">
        <f>TEXT(D7575, "mmm")</f>
        <v>Jun</v>
      </c>
      <c r="D7575" s="1">
        <v>45457</v>
      </c>
      <c r="E7575" t="s">
        <v>4557</v>
      </c>
      <c r="F7575" t="s">
        <v>101</v>
      </c>
      <c r="G7575">
        <v>1300078</v>
      </c>
      <c r="H7575">
        <v>0.54</v>
      </c>
      <c r="I7575">
        <v>702042.12</v>
      </c>
      <c r="J7575" t="s">
        <v>86</v>
      </c>
      <c r="K7575">
        <v>2.8547485191266819E-2</v>
      </c>
      <c r="L7575">
        <v>2.8546999999999998</v>
      </c>
      <c r="M7575" t="s">
        <v>82</v>
      </c>
    </row>
    <row r="7576" spans="1:13">
      <c r="A7576" t="s">
        <v>4554</v>
      </c>
      <c r="B7576" t="s">
        <v>4555</v>
      </c>
      <c r="C7576" t="str">
        <f>TEXT(D7576, "mmm")</f>
        <v>Jun</v>
      </c>
      <c r="D7576" s="1">
        <v>45457</v>
      </c>
      <c r="E7576" t="s">
        <v>4558</v>
      </c>
      <c r="F7576" t="s">
        <v>101</v>
      </c>
      <c r="G7576">
        <v>1300078</v>
      </c>
      <c r="H7576">
        <v>0.54</v>
      </c>
      <c r="I7576">
        <v>702042.12</v>
      </c>
      <c r="J7576" t="s">
        <v>86</v>
      </c>
      <c r="K7576">
        <v>2.8547485191266819E-2</v>
      </c>
      <c r="L7576">
        <v>2.8546999999999998</v>
      </c>
      <c r="M7576" t="s">
        <v>82</v>
      </c>
    </row>
    <row r="7577" spans="1:13">
      <c r="A7577" t="s">
        <v>4554</v>
      </c>
      <c r="B7577" t="s">
        <v>4555</v>
      </c>
      <c r="C7577" t="str">
        <f>TEXT(D7577, "mmm")</f>
        <v>Jun</v>
      </c>
      <c r="D7577" s="1">
        <v>45457</v>
      </c>
      <c r="E7577" t="s">
        <v>4559</v>
      </c>
      <c r="F7577" t="s">
        <v>101</v>
      </c>
      <c r="G7577">
        <v>1300078</v>
      </c>
      <c r="H7577">
        <v>0.54</v>
      </c>
      <c r="I7577">
        <v>702042.12</v>
      </c>
      <c r="J7577" t="s">
        <v>86</v>
      </c>
      <c r="K7577">
        <v>2.8547485191266819E-2</v>
      </c>
      <c r="L7577">
        <v>2.8546999999999998</v>
      </c>
      <c r="M7577" t="s">
        <v>82</v>
      </c>
    </row>
    <row r="7578" spans="1:13">
      <c r="A7578" t="s">
        <v>4554</v>
      </c>
      <c r="B7578" t="s">
        <v>4555</v>
      </c>
      <c r="C7578" t="str">
        <f>TEXT(D7578, "mmm")</f>
        <v>Jun</v>
      </c>
      <c r="D7578" s="1">
        <v>45457</v>
      </c>
      <c r="E7578" t="s">
        <v>4560</v>
      </c>
      <c r="F7578" t="s">
        <v>101</v>
      </c>
      <c r="G7578">
        <v>1300078</v>
      </c>
      <c r="H7578">
        <v>0.54</v>
      </c>
      <c r="I7578">
        <v>702042.12</v>
      </c>
      <c r="J7578" t="s">
        <v>86</v>
      </c>
      <c r="K7578">
        <v>2.8547485191266819E-2</v>
      </c>
      <c r="L7578">
        <v>2.8546999999999998</v>
      </c>
      <c r="M7578" t="s">
        <v>82</v>
      </c>
    </row>
    <row r="7579" spans="1:13">
      <c r="A7579" t="s">
        <v>4554</v>
      </c>
      <c r="B7579" t="s">
        <v>4555</v>
      </c>
      <c r="C7579" t="str">
        <f>TEXT(D7579, "mmm")</f>
        <v>Jun</v>
      </c>
      <c r="D7579" s="1">
        <v>45457</v>
      </c>
      <c r="E7579" t="s">
        <v>4561</v>
      </c>
      <c r="F7579" t="s">
        <v>101</v>
      </c>
      <c r="G7579">
        <v>1300078</v>
      </c>
      <c r="H7579">
        <v>0.54</v>
      </c>
      <c r="I7579">
        <v>702042.12</v>
      </c>
      <c r="J7579" t="s">
        <v>86</v>
      </c>
      <c r="K7579">
        <v>2.8547485191266819E-2</v>
      </c>
      <c r="L7579">
        <v>2.8546999999999998</v>
      </c>
      <c r="M7579" t="s">
        <v>82</v>
      </c>
    </row>
    <row r="7580" spans="1:13">
      <c r="A7580" t="s">
        <v>4562</v>
      </c>
      <c r="B7580" t="s">
        <v>4563</v>
      </c>
      <c r="C7580" t="str">
        <f>TEXT(D7580, "mmm")</f>
        <v>Jun</v>
      </c>
      <c r="D7580" s="1">
        <v>45457</v>
      </c>
      <c r="E7580" t="s">
        <v>4564</v>
      </c>
      <c r="F7580" t="s">
        <v>118</v>
      </c>
      <c r="G7580">
        <v>1750</v>
      </c>
      <c r="H7580">
        <v>55.9</v>
      </c>
      <c r="I7580">
        <v>97825</v>
      </c>
      <c r="J7580" t="s">
        <v>86</v>
      </c>
      <c r="K7580">
        <v>6.8385128176082111E-2</v>
      </c>
      <c r="L7580">
        <v>6.8384999999999998</v>
      </c>
      <c r="M7580" t="s">
        <v>82</v>
      </c>
    </row>
    <row r="7581" spans="1:13">
      <c r="A7581" t="s">
        <v>2174</v>
      </c>
      <c r="B7581" t="s">
        <v>2175</v>
      </c>
      <c r="C7581" t="str">
        <f>TEXT(D7581, "mmm")</f>
        <v>Jun</v>
      </c>
      <c r="D7581" s="1">
        <v>45457</v>
      </c>
      <c r="E7581" t="s">
        <v>2551</v>
      </c>
      <c r="F7581" t="s">
        <v>101</v>
      </c>
      <c r="G7581">
        <v>4000</v>
      </c>
      <c r="H7581">
        <v>8.2899999999999991</v>
      </c>
      <c r="I7581">
        <v>33160</v>
      </c>
      <c r="J7581" t="s">
        <v>81</v>
      </c>
      <c r="K7581">
        <v>-2.0506643796889271E-2</v>
      </c>
      <c r="L7581">
        <v>-2.0507</v>
      </c>
      <c r="M7581" t="s">
        <v>82</v>
      </c>
    </row>
    <row r="7582" spans="1:13">
      <c r="A7582" t="s">
        <v>4241</v>
      </c>
      <c r="B7582" t="s">
        <v>4242</v>
      </c>
      <c r="C7582" t="str">
        <f>TEXT(D7582, "mmm")</f>
        <v>Jun</v>
      </c>
      <c r="D7582" s="1">
        <v>45457</v>
      </c>
      <c r="E7582" t="s">
        <v>4565</v>
      </c>
      <c r="F7582" t="s">
        <v>217</v>
      </c>
      <c r="G7582">
        <v>598187</v>
      </c>
      <c r="H7582">
        <v>3.56</v>
      </c>
      <c r="I7582">
        <v>2129545.7200000002</v>
      </c>
      <c r="J7582" t="s">
        <v>86</v>
      </c>
      <c r="K7582">
        <v>9.9307231582522304E-2</v>
      </c>
      <c r="L7582">
        <v>9.9306999999999999</v>
      </c>
      <c r="M7582" t="s">
        <v>82</v>
      </c>
    </row>
    <row r="7583" spans="1:13">
      <c r="A7583" t="s">
        <v>4566</v>
      </c>
      <c r="B7583" t="s">
        <v>4567</v>
      </c>
      <c r="C7583" t="str">
        <f>TEXT(D7583, "mmm")</f>
        <v>Jun</v>
      </c>
      <c r="D7583" s="1">
        <v>45457</v>
      </c>
      <c r="E7583" t="s">
        <v>4568</v>
      </c>
      <c r="F7583" t="s">
        <v>80</v>
      </c>
      <c r="G7583">
        <v>4962.92</v>
      </c>
      <c r="H7583">
        <v>16.12</v>
      </c>
      <c r="I7583">
        <v>80002.270400000009</v>
      </c>
      <c r="J7583" t="s">
        <v>86</v>
      </c>
      <c r="K7583">
        <v>0.1047924176979045</v>
      </c>
      <c r="L7583">
        <v>10.479200000000001</v>
      </c>
      <c r="M7583" t="s">
        <v>82</v>
      </c>
    </row>
    <row r="7584" spans="1:13">
      <c r="A7584" t="s">
        <v>2174</v>
      </c>
      <c r="B7584" t="s">
        <v>2175</v>
      </c>
      <c r="C7584" t="str">
        <f>TEXT(D7584, "mmm")</f>
        <v>Jun</v>
      </c>
      <c r="D7584" s="1">
        <v>45457</v>
      </c>
      <c r="E7584" t="s">
        <v>2552</v>
      </c>
      <c r="F7584" t="s">
        <v>101</v>
      </c>
      <c r="G7584">
        <v>4000</v>
      </c>
      <c r="H7584">
        <v>8.2899999999999991</v>
      </c>
      <c r="I7584">
        <v>33160</v>
      </c>
      <c r="J7584" t="s">
        <v>81</v>
      </c>
      <c r="K7584">
        <v>-2.0506643796889271E-2</v>
      </c>
      <c r="L7584">
        <v>-2.0507</v>
      </c>
      <c r="M7584" t="s">
        <v>82</v>
      </c>
    </row>
    <row r="7585" spans="1:13">
      <c r="A7585" t="s">
        <v>2174</v>
      </c>
      <c r="B7585" t="s">
        <v>2175</v>
      </c>
      <c r="C7585" t="str">
        <f>TEXT(D7585, "mmm")</f>
        <v>Jun</v>
      </c>
      <c r="D7585" s="1">
        <v>45457</v>
      </c>
      <c r="E7585" t="s">
        <v>2549</v>
      </c>
      <c r="F7585" t="s">
        <v>101</v>
      </c>
      <c r="G7585">
        <v>4000</v>
      </c>
      <c r="H7585">
        <v>8.2899999999999991</v>
      </c>
      <c r="I7585">
        <v>33160</v>
      </c>
      <c r="J7585" t="s">
        <v>81</v>
      </c>
      <c r="K7585">
        <v>-2.0506643796889271E-2</v>
      </c>
      <c r="L7585">
        <v>-2.0507</v>
      </c>
      <c r="M7585" t="s">
        <v>82</v>
      </c>
    </row>
    <row r="7586" spans="1:13">
      <c r="A7586" t="s">
        <v>2174</v>
      </c>
      <c r="B7586" t="s">
        <v>2175</v>
      </c>
      <c r="C7586" t="str">
        <f>TEXT(D7586, "mmm")</f>
        <v>Jun</v>
      </c>
      <c r="D7586" s="1">
        <v>45457</v>
      </c>
      <c r="E7586" t="s">
        <v>2550</v>
      </c>
      <c r="F7586" t="s">
        <v>101</v>
      </c>
      <c r="G7586">
        <v>4000</v>
      </c>
      <c r="H7586">
        <v>8.2899999999999991</v>
      </c>
      <c r="I7586">
        <v>33160</v>
      </c>
      <c r="J7586" t="s">
        <v>81</v>
      </c>
      <c r="K7586">
        <v>-2.0506643796889271E-2</v>
      </c>
      <c r="L7586">
        <v>-2.0507</v>
      </c>
      <c r="M7586" t="s">
        <v>82</v>
      </c>
    </row>
    <row r="7587" spans="1:13">
      <c r="A7587" t="s">
        <v>4471</v>
      </c>
      <c r="B7587" t="s">
        <v>4472</v>
      </c>
      <c r="C7587" t="str">
        <f>TEXT(D7587, "mmm")</f>
        <v>Jun</v>
      </c>
      <c r="D7587" s="1">
        <v>45457</v>
      </c>
      <c r="E7587" t="s">
        <v>4569</v>
      </c>
      <c r="F7587" t="s">
        <v>80</v>
      </c>
      <c r="G7587">
        <v>20000</v>
      </c>
      <c r="H7587">
        <v>1.1499999999999999</v>
      </c>
      <c r="I7587">
        <v>23000</v>
      </c>
      <c r="J7587" t="s">
        <v>86</v>
      </c>
      <c r="K7587">
        <v>-9.5652207084324092E-2</v>
      </c>
      <c r="L7587">
        <v>-9.5652000000000008</v>
      </c>
      <c r="M7587" t="s">
        <v>82</v>
      </c>
    </row>
    <row r="7588" spans="1:13">
      <c r="A7588" t="s">
        <v>3926</v>
      </c>
      <c r="B7588" t="s">
        <v>3927</v>
      </c>
      <c r="C7588" t="str">
        <f>TEXT(D7588, "mmm")</f>
        <v>Jun</v>
      </c>
      <c r="D7588" s="1">
        <v>45457</v>
      </c>
      <c r="E7588" t="s">
        <v>4269</v>
      </c>
      <c r="F7588" t="s">
        <v>101</v>
      </c>
      <c r="G7588">
        <v>8972</v>
      </c>
      <c r="H7588">
        <v>13.84</v>
      </c>
      <c r="I7588">
        <v>124172.48</v>
      </c>
      <c r="J7588" t="s">
        <v>81</v>
      </c>
      <c r="K7588">
        <v>-5.5353190134464603E-2</v>
      </c>
      <c r="L7588">
        <v>-5.5353000000000003</v>
      </c>
      <c r="M7588" t="s">
        <v>82</v>
      </c>
    </row>
    <row r="7589" spans="1:13">
      <c r="A7589" t="s">
        <v>3926</v>
      </c>
      <c r="B7589" t="s">
        <v>3927</v>
      </c>
      <c r="C7589" t="str">
        <f>TEXT(D7589, "mmm")</f>
        <v>Jun</v>
      </c>
      <c r="D7589" s="1">
        <v>45457</v>
      </c>
      <c r="E7589" t="s">
        <v>835</v>
      </c>
      <c r="F7589" t="s">
        <v>101</v>
      </c>
      <c r="G7589">
        <v>8972</v>
      </c>
      <c r="H7589">
        <v>13.84</v>
      </c>
      <c r="I7589">
        <v>124172.48</v>
      </c>
      <c r="J7589" t="s">
        <v>81</v>
      </c>
      <c r="K7589">
        <v>-5.5353190134464603E-2</v>
      </c>
      <c r="L7589">
        <v>-5.5353000000000003</v>
      </c>
      <c r="M7589" t="s">
        <v>82</v>
      </c>
    </row>
    <row r="7590" spans="1:13">
      <c r="A7590" t="s">
        <v>3926</v>
      </c>
      <c r="B7590" t="s">
        <v>3927</v>
      </c>
      <c r="C7590" t="str">
        <f>TEXT(D7590, "mmm")</f>
        <v>Jun</v>
      </c>
      <c r="D7590" s="1">
        <v>45457</v>
      </c>
      <c r="E7590" t="s">
        <v>834</v>
      </c>
      <c r="F7590" t="s">
        <v>217</v>
      </c>
      <c r="G7590">
        <v>8972</v>
      </c>
      <c r="H7590">
        <v>13.84</v>
      </c>
      <c r="I7590">
        <v>124172.48</v>
      </c>
      <c r="J7590" t="s">
        <v>81</v>
      </c>
      <c r="K7590">
        <v>-5.5353190134464603E-2</v>
      </c>
      <c r="L7590">
        <v>-5.5353000000000003</v>
      </c>
      <c r="M7590" t="s">
        <v>82</v>
      </c>
    </row>
    <row r="7591" spans="1:13">
      <c r="A7591" t="s">
        <v>4570</v>
      </c>
      <c r="B7591" t="s">
        <v>4571</v>
      </c>
      <c r="C7591" t="str">
        <f>TEXT(D7591, "mmm")</f>
        <v>Jun</v>
      </c>
      <c r="D7591" s="1">
        <v>45457</v>
      </c>
      <c r="E7591" t="s">
        <v>4572</v>
      </c>
      <c r="F7591" t="s">
        <v>128</v>
      </c>
      <c r="G7591">
        <v>250000</v>
      </c>
      <c r="H7591">
        <v>0.04</v>
      </c>
      <c r="I7591">
        <v>10000</v>
      </c>
      <c r="J7591" t="s">
        <v>81</v>
      </c>
      <c r="K7591">
        <v>0</v>
      </c>
      <c r="L7591">
        <v>0</v>
      </c>
      <c r="M7591" t="s">
        <v>82</v>
      </c>
    </row>
    <row r="7592" spans="1:13">
      <c r="A7592" t="s">
        <v>2485</v>
      </c>
      <c r="B7592" t="s">
        <v>2486</v>
      </c>
      <c r="C7592" t="str">
        <f>TEXT(D7592, "mmm")</f>
        <v>Jun</v>
      </c>
      <c r="D7592" s="1">
        <v>45457</v>
      </c>
      <c r="E7592" t="s">
        <v>2487</v>
      </c>
      <c r="F7592" t="s">
        <v>80</v>
      </c>
      <c r="G7592">
        <v>108062</v>
      </c>
      <c r="H7592">
        <v>0.45</v>
      </c>
      <c r="I7592">
        <v>48627.9</v>
      </c>
      <c r="J7592" t="s">
        <v>81</v>
      </c>
      <c r="K7592">
        <v>-0.35394457688226377</v>
      </c>
      <c r="L7592">
        <v>-35.394500000000001</v>
      </c>
      <c r="M7592" t="s">
        <v>82</v>
      </c>
    </row>
    <row r="7593" spans="1:13">
      <c r="A7593" t="s">
        <v>229</v>
      </c>
      <c r="B7593" t="s">
        <v>230</v>
      </c>
      <c r="C7593" t="str">
        <f>TEXT(D7593, "mmm")</f>
        <v>Jun</v>
      </c>
      <c r="D7593" s="1">
        <v>45457</v>
      </c>
      <c r="E7593" t="s">
        <v>2910</v>
      </c>
      <c r="F7593" t="s">
        <v>118</v>
      </c>
      <c r="G7593">
        <v>1826</v>
      </c>
      <c r="H7593">
        <v>24.76</v>
      </c>
      <c r="I7593">
        <v>45211.76</v>
      </c>
      <c r="J7593" t="s">
        <v>81</v>
      </c>
      <c r="K7593">
        <v>8.5661506300309664E-3</v>
      </c>
      <c r="L7593">
        <v>0.85660000000000003</v>
      </c>
      <c r="M7593" t="s">
        <v>82</v>
      </c>
    </row>
    <row r="7594" spans="1:13">
      <c r="A7594" t="s">
        <v>3729</v>
      </c>
      <c r="B7594" t="s">
        <v>3730</v>
      </c>
      <c r="C7594" t="str">
        <f>TEXT(D7594, "mmm")</f>
        <v>Jun</v>
      </c>
      <c r="D7594" s="1">
        <v>45457</v>
      </c>
      <c r="E7594" t="s">
        <v>4573</v>
      </c>
      <c r="F7594" t="s">
        <v>80</v>
      </c>
      <c r="G7594">
        <v>2835</v>
      </c>
      <c r="H7594">
        <v>3.64</v>
      </c>
      <c r="I7594">
        <v>10319.4</v>
      </c>
      <c r="J7594" t="s">
        <v>81</v>
      </c>
      <c r="K7594">
        <v>9.0185717323089332E-2</v>
      </c>
      <c r="L7594">
        <v>9.0185999999999993</v>
      </c>
      <c r="M7594" t="s">
        <v>82</v>
      </c>
    </row>
    <row r="7595" spans="1:13">
      <c r="A7595" t="s">
        <v>4550</v>
      </c>
      <c r="B7595" t="s">
        <v>4551</v>
      </c>
      <c r="C7595" t="str">
        <f>TEXT(D7595, "mmm")</f>
        <v>Jun</v>
      </c>
      <c r="D7595" s="1">
        <v>45457</v>
      </c>
      <c r="E7595" t="s">
        <v>4574</v>
      </c>
      <c r="F7595" t="s">
        <v>80</v>
      </c>
      <c r="G7595">
        <v>915</v>
      </c>
      <c r="H7595">
        <v>124.54</v>
      </c>
      <c r="I7595">
        <v>113954.1</v>
      </c>
      <c r="J7595" t="s">
        <v>81</v>
      </c>
      <c r="K7595">
        <v>-1.8309210328531059E-2</v>
      </c>
      <c r="L7595">
        <v>-1.8309</v>
      </c>
      <c r="M7595" t="s">
        <v>82</v>
      </c>
    </row>
    <row r="7596" spans="1:13">
      <c r="A7596" t="s">
        <v>4550</v>
      </c>
      <c r="B7596" t="s">
        <v>4551</v>
      </c>
      <c r="C7596" t="str">
        <f>TEXT(D7596, "mmm")</f>
        <v>Jun</v>
      </c>
      <c r="D7596" s="1">
        <v>45457</v>
      </c>
      <c r="E7596" t="s">
        <v>4574</v>
      </c>
      <c r="F7596" t="s">
        <v>80</v>
      </c>
      <c r="G7596">
        <v>700</v>
      </c>
      <c r="H7596">
        <v>125.46</v>
      </c>
      <c r="I7596">
        <v>87822</v>
      </c>
      <c r="J7596" t="s">
        <v>81</v>
      </c>
      <c r="K7596">
        <v>-1.8309210328531059E-2</v>
      </c>
      <c r="L7596">
        <v>-1.8309</v>
      </c>
      <c r="M7596" t="s">
        <v>82</v>
      </c>
    </row>
    <row r="7597" spans="1:13">
      <c r="A7597" t="s">
        <v>129</v>
      </c>
      <c r="B7597" t="s">
        <v>130</v>
      </c>
      <c r="C7597" t="str">
        <f>TEXT(D7597, "mmm")</f>
        <v>Jun</v>
      </c>
      <c r="D7597" s="1">
        <v>45457</v>
      </c>
      <c r="E7597" t="s">
        <v>111</v>
      </c>
      <c r="F7597" t="s">
        <v>101</v>
      </c>
      <c r="G7597">
        <v>55500</v>
      </c>
      <c r="H7597">
        <v>6.63</v>
      </c>
      <c r="I7597">
        <v>367965</v>
      </c>
      <c r="J7597" t="s">
        <v>86</v>
      </c>
      <c r="K7597">
        <v>3.7481258941590267E-2</v>
      </c>
      <c r="L7597">
        <v>3.7481</v>
      </c>
      <c r="M7597" t="s">
        <v>82</v>
      </c>
    </row>
    <row r="7598" spans="1:13">
      <c r="A7598" t="s">
        <v>129</v>
      </c>
      <c r="B7598" t="s">
        <v>130</v>
      </c>
      <c r="C7598" t="str">
        <f>TEXT(D7598, "mmm")</f>
        <v>Jun</v>
      </c>
      <c r="D7598" s="1">
        <v>45457</v>
      </c>
      <c r="E7598" t="s">
        <v>109</v>
      </c>
      <c r="F7598" t="s">
        <v>101</v>
      </c>
      <c r="G7598">
        <v>55500</v>
      </c>
      <c r="H7598">
        <v>6.63</v>
      </c>
      <c r="I7598">
        <v>367965</v>
      </c>
      <c r="J7598" t="s">
        <v>86</v>
      </c>
      <c r="K7598">
        <v>3.7481258941590267E-2</v>
      </c>
      <c r="L7598">
        <v>3.7481</v>
      </c>
      <c r="M7598" t="s">
        <v>82</v>
      </c>
    </row>
    <row r="7599" spans="1:13">
      <c r="A7599" t="s">
        <v>129</v>
      </c>
      <c r="B7599" t="s">
        <v>130</v>
      </c>
      <c r="C7599" t="str">
        <f>TEXT(D7599, "mmm")</f>
        <v>Jun</v>
      </c>
      <c r="D7599" s="1">
        <v>45457</v>
      </c>
      <c r="E7599" t="s">
        <v>110</v>
      </c>
      <c r="F7599" t="s">
        <v>101</v>
      </c>
      <c r="G7599">
        <v>55500</v>
      </c>
      <c r="H7599">
        <v>6.63</v>
      </c>
      <c r="I7599">
        <v>367965</v>
      </c>
      <c r="J7599" t="s">
        <v>86</v>
      </c>
      <c r="K7599">
        <v>3.7481258941590267E-2</v>
      </c>
      <c r="L7599">
        <v>3.7481</v>
      </c>
      <c r="M7599" t="s">
        <v>82</v>
      </c>
    </row>
    <row r="7600" spans="1:13">
      <c r="A7600" t="s">
        <v>2215</v>
      </c>
      <c r="B7600" t="s">
        <v>2216</v>
      </c>
      <c r="C7600" t="str">
        <f>TEXT(D7600, "mmm")</f>
        <v>Jun</v>
      </c>
      <c r="D7600" s="1">
        <v>45457</v>
      </c>
      <c r="E7600" t="s">
        <v>2217</v>
      </c>
      <c r="F7600" t="s">
        <v>217</v>
      </c>
      <c r="G7600">
        <v>3000</v>
      </c>
      <c r="H7600">
        <v>3.42</v>
      </c>
      <c r="I7600">
        <v>10260</v>
      </c>
      <c r="J7600" t="s">
        <v>81</v>
      </c>
      <c r="K7600">
        <v>4.9562633984461701E-2</v>
      </c>
      <c r="L7600">
        <v>4.9562999999999997</v>
      </c>
      <c r="M7600" t="s">
        <v>82</v>
      </c>
    </row>
    <row r="7601" spans="1:13">
      <c r="A7601" t="s">
        <v>2159</v>
      </c>
      <c r="B7601" t="s">
        <v>2160</v>
      </c>
      <c r="C7601" t="str">
        <f>TEXT(D7601, "mmm")</f>
        <v>Jun</v>
      </c>
      <c r="D7601" s="1">
        <v>45457</v>
      </c>
      <c r="E7601" t="s">
        <v>2161</v>
      </c>
      <c r="F7601" t="s">
        <v>217</v>
      </c>
      <c r="G7601">
        <v>347275</v>
      </c>
      <c r="H7601">
        <v>1.93</v>
      </c>
      <c r="I7601">
        <v>670240.75</v>
      </c>
      <c r="J7601" t="s">
        <v>81</v>
      </c>
      <c r="K7601">
        <v>-0.14361701149538991</v>
      </c>
      <c r="L7601">
        <v>-14.361700000000001</v>
      </c>
      <c r="M7601" t="s">
        <v>82</v>
      </c>
    </row>
    <row r="7602" spans="1:13">
      <c r="A7602" t="s">
        <v>311</v>
      </c>
      <c r="B7602" t="s">
        <v>312</v>
      </c>
      <c r="C7602" t="str">
        <f>TEXT(D7602, "mmm")</f>
        <v>Jun</v>
      </c>
      <c r="D7602" s="1">
        <v>45457</v>
      </c>
      <c r="E7602" t="s">
        <v>313</v>
      </c>
      <c r="F7602" t="s">
        <v>314</v>
      </c>
      <c r="G7602">
        <v>600000</v>
      </c>
      <c r="H7602">
        <v>44.13</v>
      </c>
      <c r="I7602">
        <v>26478000</v>
      </c>
      <c r="J7602" t="s">
        <v>86</v>
      </c>
      <c r="K7602">
        <v>5.7552478989327582E-2</v>
      </c>
      <c r="L7602">
        <v>5.7552000000000003</v>
      </c>
      <c r="M7602" t="s">
        <v>82</v>
      </c>
    </row>
    <row r="7603" spans="1:13">
      <c r="A7603" t="s">
        <v>665</v>
      </c>
      <c r="B7603" t="s">
        <v>666</v>
      </c>
      <c r="C7603" t="str">
        <f>TEXT(D7603, "mmm")</f>
        <v>Jun</v>
      </c>
      <c r="D7603" s="1">
        <v>45457</v>
      </c>
      <c r="E7603" t="s">
        <v>667</v>
      </c>
      <c r="F7603" t="s">
        <v>80</v>
      </c>
      <c r="G7603">
        <v>7000</v>
      </c>
      <c r="H7603">
        <v>17.079999999999998</v>
      </c>
      <c r="I7603">
        <v>119560</v>
      </c>
      <c r="J7603" t="s">
        <v>81</v>
      </c>
      <c r="K7603">
        <v>0.10199273936773071</v>
      </c>
      <c r="L7603">
        <v>10.199299999999999</v>
      </c>
      <c r="M7603" t="s">
        <v>82</v>
      </c>
    </row>
    <row r="7604" spans="1:13">
      <c r="A7604" t="s">
        <v>4520</v>
      </c>
      <c r="B7604" t="s">
        <v>4521</v>
      </c>
      <c r="C7604" t="str">
        <f>TEXT(D7604, "mmm")</f>
        <v>Jun</v>
      </c>
      <c r="D7604" s="1">
        <v>45457</v>
      </c>
      <c r="E7604" t="s">
        <v>4522</v>
      </c>
      <c r="F7604" t="s">
        <v>118</v>
      </c>
      <c r="G7604">
        <v>12000</v>
      </c>
      <c r="H7604">
        <v>0.93</v>
      </c>
      <c r="I7604">
        <v>11160</v>
      </c>
      <c r="J7604" t="s">
        <v>81</v>
      </c>
      <c r="K7604">
        <v>-0.21170211190171401</v>
      </c>
      <c r="L7604">
        <v>-21.170200000000001</v>
      </c>
      <c r="M7604" t="s">
        <v>82</v>
      </c>
    </row>
    <row r="7605" spans="1:13">
      <c r="A7605" t="s">
        <v>3639</v>
      </c>
      <c r="B7605" t="s">
        <v>3640</v>
      </c>
      <c r="C7605" t="str">
        <f>TEXT(D7605, "mmm")</f>
        <v>Jun</v>
      </c>
      <c r="D7605" s="1">
        <v>45457</v>
      </c>
      <c r="E7605" t="s">
        <v>3641</v>
      </c>
      <c r="F7605" t="s">
        <v>217</v>
      </c>
      <c r="G7605">
        <v>14486</v>
      </c>
      <c r="H7605">
        <v>69.400000000000006</v>
      </c>
      <c r="I7605">
        <v>1005328.4</v>
      </c>
      <c r="J7605" t="s">
        <v>81</v>
      </c>
      <c r="K7605">
        <v>5.9093445855592952E-2</v>
      </c>
      <c r="L7605">
        <v>5.9093</v>
      </c>
      <c r="M7605" t="s">
        <v>82</v>
      </c>
    </row>
    <row r="7606" spans="1:13">
      <c r="A7606" t="s">
        <v>2989</v>
      </c>
      <c r="B7606" t="s">
        <v>2990</v>
      </c>
      <c r="C7606" t="str">
        <f>TEXT(D7606, "mmm")</f>
        <v>Jun</v>
      </c>
      <c r="D7606" s="1">
        <v>45457</v>
      </c>
      <c r="E7606" t="s">
        <v>4019</v>
      </c>
      <c r="F7606" t="s">
        <v>251</v>
      </c>
      <c r="G7606">
        <v>5983</v>
      </c>
      <c r="H7606">
        <v>3.3</v>
      </c>
      <c r="I7606">
        <v>19743.900000000001</v>
      </c>
      <c r="J7606" t="s">
        <v>81</v>
      </c>
      <c r="K7606">
        <v>-6.1797761838855547E-2</v>
      </c>
      <c r="L7606">
        <v>-6.1798000000000002</v>
      </c>
      <c r="M7606" t="s">
        <v>82</v>
      </c>
    </row>
    <row r="7607" spans="1:13">
      <c r="A7607" t="s">
        <v>1891</v>
      </c>
      <c r="B7607" t="s">
        <v>1892</v>
      </c>
      <c r="C7607" t="str">
        <f>TEXT(D7607, "mmm")</f>
        <v>Jun</v>
      </c>
      <c r="D7607" s="1">
        <v>45457</v>
      </c>
      <c r="E7607" t="s">
        <v>4526</v>
      </c>
      <c r="F7607" t="s">
        <v>251</v>
      </c>
      <c r="G7607">
        <v>50000</v>
      </c>
      <c r="H7607">
        <v>5.86</v>
      </c>
      <c r="I7607">
        <v>293000</v>
      </c>
      <c r="J7607" t="s">
        <v>86</v>
      </c>
      <c r="K7607">
        <v>9.8566343773275777E-2</v>
      </c>
      <c r="L7607">
        <v>9.8566000000000003</v>
      </c>
      <c r="M7607" t="s">
        <v>82</v>
      </c>
    </row>
    <row r="7608" spans="1:13">
      <c r="A7608" t="s">
        <v>2333</v>
      </c>
      <c r="B7608" t="s">
        <v>2334</v>
      </c>
      <c r="C7608" t="str">
        <f>TEXT(D7608, "mmm")</f>
        <v>Jun</v>
      </c>
      <c r="D7608" s="1">
        <v>45457</v>
      </c>
      <c r="E7608" t="s">
        <v>2335</v>
      </c>
      <c r="F7608" t="s">
        <v>80</v>
      </c>
      <c r="G7608">
        <v>8500</v>
      </c>
      <c r="H7608">
        <v>5.9</v>
      </c>
      <c r="I7608">
        <v>50150</v>
      </c>
      <c r="J7608" t="s">
        <v>86</v>
      </c>
      <c r="K7608">
        <v>8.547011354163736E-2</v>
      </c>
      <c r="L7608">
        <v>8.5470000000000006</v>
      </c>
      <c r="M7608" t="s">
        <v>82</v>
      </c>
    </row>
    <row r="7609" spans="1:13">
      <c r="A7609" t="s">
        <v>1508</v>
      </c>
      <c r="B7609" t="s">
        <v>1509</v>
      </c>
      <c r="C7609" t="str">
        <f>TEXT(D7609, "mmm")</f>
        <v>Jun</v>
      </c>
      <c r="D7609" s="1">
        <v>45457</v>
      </c>
      <c r="E7609" t="s">
        <v>2140</v>
      </c>
      <c r="F7609" t="s">
        <v>118</v>
      </c>
      <c r="G7609">
        <v>1000</v>
      </c>
      <c r="H7609">
        <v>45.12</v>
      </c>
      <c r="I7609">
        <v>45120</v>
      </c>
      <c r="J7609" t="s">
        <v>81</v>
      </c>
      <c r="K7609">
        <v>3.2801384084611973E-2</v>
      </c>
      <c r="L7609">
        <v>3.2801</v>
      </c>
      <c r="M7609" t="s">
        <v>82</v>
      </c>
    </row>
    <row r="7610" spans="1:13">
      <c r="A7610" t="s">
        <v>4534</v>
      </c>
      <c r="B7610" t="s">
        <v>4535</v>
      </c>
      <c r="C7610" t="str">
        <f>TEXT(D7610, "mmm")</f>
        <v>Jun</v>
      </c>
      <c r="D7610" s="1">
        <v>45457</v>
      </c>
      <c r="E7610" t="s">
        <v>4575</v>
      </c>
      <c r="F7610" t="s">
        <v>118</v>
      </c>
      <c r="G7610">
        <v>12000</v>
      </c>
      <c r="H7610">
        <v>6.51</v>
      </c>
      <c r="I7610">
        <v>78120</v>
      </c>
      <c r="J7610" t="s">
        <v>86</v>
      </c>
      <c r="K7610">
        <v>2.4539853969351318E-2</v>
      </c>
      <c r="L7610">
        <v>2.4540000000000002</v>
      </c>
      <c r="M7610" t="s">
        <v>82</v>
      </c>
    </row>
    <row r="7611" spans="1:13">
      <c r="A7611" t="s">
        <v>3254</v>
      </c>
      <c r="B7611" t="s">
        <v>3255</v>
      </c>
      <c r="C7611" t="str">
        <f>TEXT(D7611, "mmm")</f>
        <v>Jun</v>
      </c>
      <c r="D7611" s="1">
        <v>45457</v>
      </c>
      <c r="E7611" t="s">
        <v>3257</v>
      </c>
      <c r="F7611" t="s">
        <v>80</v>
      </c>
      <c r="G7611">
        <v>999</v>
      </c>
      <c r="H7611">
        <v>15.24</v>
      </c>
      <c r="I7611">
        <v>15224.76</v>
      </c>
      <c r="J7611" t="s">
        <v>81</v>
      </c>
      <c r="K7611">
        <v>1.605345570064998E-2</v>
      </c>
      <c r="L7611">
        <v>1.6052999999999999</v>
      </c>
      <c r="M7611" t="s">
        <v>82</v>
      </c>
    </row>
    <row r="7612" spans="1:13">
      <c r="A7612" t="s">
        <v>3393</v>
      </c>
      <c r="B7612" t="s">
        <v>3394</v>
      </c>
      <c r="C7612" t="str">
        <f>TEXT(D7612, "mmm")</f>
        <v>Jun</v>
      </c>
      <c r="D7612" s="1">
        <v>45457</v>
      </c>
      <c r="E7612" t="s">
        <v>3402</v>
      </c>
      <c r="F7612" t="s">
        <v>80</v>
      </c>
      <c r="G7612">
        <v>10000</v>
      </c>
      <c r="H7612">
        <v>4.34</v>
      </c>
      <c r="I7612">
        <v>43400</v>
      </c>
      <c r="J7612" t="s">
        <v>81</v>
      </c>
      <c r="K7612">
        <v>-1.170964659442786E-2</v>
      </c>
      <c r="L7612">
        <v>-1.171</v>
      </c>
      <c r="M7612" t="s">
        <v>82</v>
      </c>
    </row>
    <row r="7613" spans="1:13">
      <c r="A7613" t="s">
        <v>3926</v>
      </c>
      <c r="B7613" t="s">
        <v>3927</v>
      </c>
      <c r="C7613" t="str">
        <f>TEXT(D7613, "mmm")</f>
        <v>Jun</v>
      </c>
      <c r="D7613" s="1">
        <v>45457</v>
      </c>
      <c r="E7613" t="s">
        <v>4576</v>
      </c>
      <c r="F7613" t="s">
        <v>118</v>
      </c>
      <c r="G7613">
        <v>1445</v>
      </c>
      <c r="H7613">
        <v>13.87</v>
      </c>
      <c r="I7613">
        <v>20042.150000000001</v>
      </c>
      <c r="J7613" t="s">
        <v>81</v>
      </c>
      <c r="K7613">
        <v>-5.5353190134464603E-2</v>
      </c>
      <c r="L7613">
        <v>-5.5353000000000003</v>
      </c>
      <c r="M7613" t="s">
        <v>82</v>
      </c>
    </row>
    <row r="7614" spans="1:13">
      <c r="A7614" t="s">
        <v>4531</v>
      </c>
      <c r="B7614" t="s">
        <v>4532</v>
      </c>
      <c r="C7614" t="str">
        <f>TEXT(D7614, "mmm")</f>
        <v>Jun</v>
      </c>
      <c r="D7614" s="1">
        <v>45457</v>
      </c>
      <c r="E7614" t="s">
        <v>4533</v>
      </c>
      <c r="F7614" t="s">
        <v>222</v>
      </c>
      <c r="G7614">
        <v>671</v>
      </c>
      <c r="H7614">
        <v>18.7</v>
      </c>
      <c r="I7614">
        <v>12547.7</v>
      </c>
      <c r="J7614" t="s">
        <v>81</v>
      </c>
      <c r="K7614">
        <v>4.3314493465052006E-3</v>
      </c>
      <c r="L7614">
        <v>0.43309999999999998</v>
      </c>
      <c r="M7614" t="s">
        <v>82</v>
      </c>
    </row>
    <row r="7615" spans="1:13">
      <c r="A7615" t="s">
        <v>4531</v>
      </c>
      <c r="B7615" t="s">
        <v>4532</v>
      </c>
      <c r="C7615" t="str">
        <f>TEXT(D7615, "mmm")</f>
        <v>Jun</v>
      </c>
      <c r="D7615" s="1">
        <v>45457</v>
      </c>
      <c r="E7615" t="s">
        <v>4533</v>
      </c>
      <c r="F7615" t="s">
        <v>222</v>
      </c>
      <c r="G7615">
        <v>2500</v>
      </c>
      <c r="H7615">
        <v>18.649999999999999</v>
      </c>
      <c r="I7615">
        <v>46625</v>
      </c>
      <c r="J7615" t="s">
        <v>86</v>
      </c>
      <c r="K7615">
        <v>4.3314493465052006E-3</v>
      </c>
      <c r="L7615">
        <v>0.43309999999999998</v>
      </c>
      <c r="M7615" t="s">
        <v>82</v>
      </c>
    </row>
    <row r="7616" spans="1:13">
      <c r="A7616" t="s">
        <v>4531</v>
      </c>
      <c r="B7616" t="s">
        <v>4532</v>
      </c>
      <c r="C7616" t="str">
        <f>TEXT(D7616, "mmm")</f>
        <v>Jun</v>
      </c>
      <c r="D7616" s="1">
        <v>45457</v>
      </c>
      <c r="E7616" t="s">
        <v>4533</v>
      </c>
      <c r="F7616" t="s">
        <v>222</v>
      </c>
      <c r="G7616">
        <v>1829</v>
      </c>
      <c r="H7616">
        <v>18.61</v>
      </c>
      <c r="I7616">
        <v>34037.69</v>
      </c>
      <c r="J7616" t="s">
        <v>81</v>
      </c>
      <c r="K7616">
        <v>4.3314493465052006E-3</v>
      </c>
      <c r="L7616">
        <v>0.43309999999999998</v>
      </c>
      <c r="M7616" t="s">
        <v>82</v>
      </c>
    </row>
    <row r="7617" spans="1:13">
      <c r="A7617" t="s">
        <v>4550</v>
      </c>
      <c r="B7617" t="s">
        <v>4551</v>
      </c>
      <c r="C7617" t="str">
        <f>TEXT(D7617, "mmm")</f>
        <v>Jun</v>
      </c>
      <c r="D7617" s="1">
        <v>45457</v>
      </c>
      <c r="E7617" t="s">
        <v>4577</v>
      </c>
      <c r="F7617" t="s">
        <v>118</v>
      </c>
      <c r="G7617">
        <v>2000</v>
      </c>
      <c r="H7617">
        <v>124.08</v>
      </c>
      <c r="I7617">
        <v>248160</v>
      </c>
      <c r="J7617" t="s">
        <v>86</v>
      </c>
      <c r="K7617">
        <v>-1.8309210328531059E-2</v>
      </c>
      <c r="L7617">
        <v>-1.8309</v>
      </c>
      <c r="M7617" t="s">
        <v>82</v>
      </c>
    </row>
    <row r="7618" spans="1:13">
      <c r="A7618" t="s">
        <v>3254</v>
      </c>
      <c r="B7618" t="s">
        <v>3255</v>
      </c>
      <c r="C7618" t="str">
        <f>TEXT(D7618, "mmm")</f>
        <v>Jun</v>
      </c>
      <c r="D7618" s="1">
        <v>45457</v>
      </c>
      <c r="E7618" t="s">
        <v>3257</v>
      </c>
      <c r="F7618" t="s">
        <v>80</v>
      </c>
      <c r="G7618">
        <v>900</v>
      </c>
      <c r="H7618">
        <v>15.45</v>
      </c>
      <c r="I7618">
        <v>13905</v>
      </c>
      <c r="J7618" t="s">
        <v>81</v>
      </c>
      <c r="K7618">
        <v>1.605345570064998E-2</v>
      </c>
      <c r="L7618">
        <v>1.6052999999999999</v>
      </c>
      <c r="M7618" t="s">
        <v>82</v>
      </c>
    </row>
    <row r="7619" spans="1:13">
      <c r="A7619" t="s">
        <v>4578</v>
      </c>
      <c r="B7619" t="s">
        <v>4579</v>
      </c>
      <c r="C7619" t="str">
        <f>TEXT(D7619, "mmm")</f>
        <v>Jun</v>
      </c>
      <c r="D7619" s="1">
        <v>45457</v>
      </c>
      <c r="E7619" t="s">
        <v>4580</v>
      </c>
      <c r="F7619" t="s">
        <v>118</v>
      </c>
      <c r="G7619">
        <v>1250</v>
      </c>
      <c r="H7619">
        <v>20.03</v>
      </c>
      <c r="I7619">
        <v>25037.5</v>
      </c>
      <c r="J7619" t="s">
        <v>86</v>
      </c>
      <c r="K7619">
        <v>7.0611637652711279E-2</v>
      </c>
      <c r="L7619">
        <v>7.0612000000000004</v>
      </c>
      <c r="M7619" t="s">
        <v>82</v>
      </c>
    </row>
    <row r="7620" spans="1:13">
      <c r="A7620" t="s">
        <v>1891</v>
      </c>
      <c r="B7620" t="s">
        <v>1892</v>
      </c>
      <c r="C7620" t="str">
        <f>TEXT(D7620, "mmm")</f>
        <v>Jun</v>
      </c>
      <c r="D7620" s="1">
        <v>45460</v>
      </c>
      <c r="E7620" t="s">
        <v>4500</v>
      </c>
      <c r="F7620" t="s">
        <v>251</v>
      </c>
      <c r="G7620">
        <v>20300</v>
      </c>
      <c r="H7620">
        <v>5.73</v>
      </c>
      <c r="I7620">
        <v>116319</v>
      </c>
      <c r="J7620" t="s">
        <v>81</v>
      </c>
      <c r="K7620">
        <v>-2.6272630581343551E-2</v>
      </c>
      <c r="L7620">
        <v>-2.6273</v>
      </c>
      <c r="M7620" t="s">
        <v>82</v>
      </c>
    </row>
    <row r="7621" spans="1:13">
      <c r="A7621" t="s">
        <v>4581</v>
      </c>
      <c r="B7621" t="s">
        <v>4582</v>
      </c>
      <c r="C7621" t="str">
        <f>TEXT(D7621, "mmm")</f>
        <v>Jun</v>
      </c>
      <c r="D7621" s="1">
        <v>45460</v>
      </c>
      <c r="E7621" t="s">
        <v>4583</v>
      </c>
      <c r="F7621" t="s">
        <v>80</v>
      </c>
      <c r="G7621">
        <v>43944</v>
      </c>
      <c r="H7621">
        <v>36</v>
      </c>
      <c r="I7621">
        <v>1581984</v>
      </c>
      <c r="J7621" t="s">
        <v>86</v>
      </c>
      <c r="K7621">
        <v>-7.2224735496752457E-2</v>
      </c>
      <c r="L7621">
        <v>-7.2225000000000001</v>
      </c>
      <c r="M7621" t="s">
        <v>82</v>
      </c>
    </row>
    <row r="7622" spans="1:13">
      <c r="A7622" t="s">
        <v>4581</v>
      </c>
      <c r="B7622" t="s">
        <v>4582</v>
      </c>
      <c r="C7622" t="str">
        <f>TEXT(D7622, "mmm")</f>
        <v>Jun</v>
      </c>
      <c r="D7622" s="1">
        <v>45460</v>
      </c>
      <c r="E7622" t="s">
        <v>4583</v>
      </c>
      <c r="F7622" t="s">
        <v>80</v>
      </c>
      <c r="G7622">
        <v>28404</v>
      </c>
      <c r="H7622">
        <v>36</v>
      </c>
      <c r="I7622">
        <v>1022544</v>
      </c>
      <c r="J7622" t="s">
        <v>81</v>
      </c>
      <c r="K7622">
        <v>-7.2224735496752457E-2</v>
      </c>
      <c r="L7622">
        <v>-7.2225000000000001</v>
      </c>
      <c r="M7622" t="s">
        <v>82</v>
      </c>
    </row>
    <row r="7623" spans="1:13">
      <c r="A7623" t="s">
        <v>4581</v>
      </c>
      <c r="B7623" t="s">
        <v>4582</v>
      </c>
      <c r="C7623" t="str">
        <f>TEXT(D7623, "mmm")</f>
        <v>Jun</v>
      </c>
      <c r="D7623" s="1">
        <v>45460</v>
      </c>
      <c r="E7623" t="s">
        <v>4583</v>
      </c>
      <c r="F7623" t="s">
        <v>80</v>
      </c>
      <c r="G7623">
        <v>10986</v>
      </c>
      <c r="H7623">
        <v>36</v>
      </c>
      <c r="I7623">
        <v>395496</v>
      </c>
      <c r="J7623" t="s">
        <v>81</v>
      </c>
      <c r="K7623">
        <v>-7.2224735496752457E-2</v>
      </c>
      <c r="L7623">
        <v>-7.2225000000000001</v>
      </c>
      <c r="M7623" t="s">
        <v>82</v>
      </c>
    </row>
    <row r="7624" spans="1:13">
      <c r="A7624" t="s">
        <v>1891</v>
      </c>
      <c r="B7624" t="s">
        <v>1892</v>
      </c>
      <c r="C7624" t="str">
        <f>TEXT(D7624, "mmm")</f>
        <v>Jun</v>
      </c>
      <c r="D7624" s="1">
        <v>45460</v>
      </c>
      <c r="E7624" t="s">
        <v>4526</v>
      </c>
      <c r="F7624" t="s">
        <v>251</v>
      </c>
      <c r="G7624">
        <v>20300</v>
      </c>
      <c r="H7624">
        <v>5.73</v>
      </c>
      <c r="I7624">
        <v>116319</v>
      </c>
      <c r="J7624" t="s">
        <v>81</v>
      </c>
      <c r="K7624">
        <v>-2.6272630581343551E-2</v>
      </c>
      <c r="L7624">
        <v>-2.6273</v>
      </c>
      <c r="M7624" t="s">
        <v>82</v>
      </c>
    </row>
    <row r="7625" spans="1:13">
      <c r="A7625" t="s">
        <v>3254</v>
      </c>
      <c r="B7625" t="s">
        <v>3255</v>
      </c>
      <c r="C7625" t="str">
        <f>TEXT(D7625, "mmm")</f>
        <v>Jun</v>
      </c>
      <c r="D7625" s="1">
        <v>45460</v>
      </c>
      <c r="E7625" t="s">
        <v>3257</v>
      </c>
      <c r="F7625" t="s">
        <v>80</v>
      </c>
      <c r="G7625">
        <v>716</v>
      </c>
      <c r="H7625">
        <v>15.15</v>
      </c>
      <c r="I7625">
        <v>10847.4</v>
      </c>
      <c r="J7625" t="s">
        <v>81</v>
      </c>
      <c r="K7625">
        <v>-1.869764914530558E-2</v>
      </c>
      <c r="L7625">
        <v>-1.8697999999999999</v>
      </c>
      <c r="M7625" t="s">
        <v>82</v>
      </c>
    </row>
    <row r="7626" spans="1:13">
      <c r="A7626" t="s">
        <v>713</v>
      </c>
      <c r="B7626" t="s">
        <v>714</v>
      </c>
      <c r="C7626" t="str">
        <f>TEXT(D7626, "mmm")</f>
        <v>Jun</v>
      </c>
      <c r="D7626" s="1">
        <v>45460</v>
      </c>
      <c r="E7626" t="s">
        <v>850</v>
      </c>
      <c r="F7626" t="s">
        <v>80</v>
      </c>
      <c r="G7626">
        <v>4610</v>
      </c>
      <c r="H7626">
        <v>16</v>
      </c>
      <c r="I7626">
        <v>73760</v>
      </c>
      <c r="J7626" t="s">
        <v>81</v>
      </c>
      <c r="K7626">
        <v>4.889976400490359E-2</v>
      </c>
      <c r="L7626">
        <v>4.8899999999999997</v>
      </c>
      <c r="M7626" t="s">
        <v>82</v>
      </c>
    </row>
    <row r="7627" spans="1:13">
      <c r="A7627" t="s">
        <v>3598</v>
      </c>
      <c r="B7627" t="s">
        <v>3599</v>
      </c>
      <c r="C7627" t="str">
        <f>TEXT(D7627, "mmm")</f>
        <v>Jun</v>
      </c>
      <c r="D7627" s="1">
        <v>45460</v>
      </c>
      <c r="E7627" t="s">
        <v>3600</v>
      </c>
      <c r="F7627" t="s">
        <v>222</v>
      </c>
      <c r="G7627">
        <v>10000</v>
      </c>
      <c r="H7627">
        <v>47.37</v>
      </c>
      <c r="I7627">
        <v>473700</v>
      </c>
      <c r="J7627" t="s">
        <v>86</v>
      </c>
      <c r="K7627">
        <v>-3.4680886590334643E-2</v>
      </c>
      <c r="L7627">
        <v>-3.4681000000000002</v>
      </c>
      <c r="M7627" t="s">
        <v>82</v>
      </c>
    </row>
    <row r="7628" spans="1:13">
      <c r="A7628" t="s">
        <v>4523</v>
      </c>
      <c r="B7628" t="s">
        <v>4524</v>
      </c>
      <c r="C7628" t="str">
        <f>TEXT(D7628, "mmm")</f>
        <v>Jun</v>
      </c>
      <c r="D7628" s="1">
        <v>45460</v>
      </c>
      <c r="E7628" t="s">
        <v>4584</v>
      </c>
      <c r="F7628" t="s">
        <v>118</v>
      </c>
      <c r="G7628">
        <v>4000</v>
      </c>
      <c r="H7628">
        <v>31.8</v>
      </c>
      <c r="I7628">
        <v>127200</v>
      </c>
      <c r="J7628" t="s">
        <v>86</v>
      </c>
      <c r="K7628">
        <v>3.9436620395022048E-2</v>
      </c>
      <c r="L7628">
        <v>3.9437000000000002</v>
      </c>
      <c r="M7628" t="s">
        <v>82</v>
      </c>
    </row>
    <row r="7629" spans="1:13">
      <c r="A7629" t="s">
        <v>4488</v>
      </c>
      <c r="B7629" t="s">
        <v>4489</v>
      </c>
      <c r="C7629" t="str">
        <f>TEXT(D7629, "mmm")</f>
        <v>Jun</v>
      </c>
      <c r="D7629" s="1">
        <v>45460</v>
      </c>
      <c r="E7629" t="s">
        <v>4490</v>
      </c>
      <c r="F7629" t="s">
        <v>128</v>
      </c>
      <c r="G7629">
        <v>1908</v>
      </c>
      <c r="H7629">
        <v>16.329999999999998</v>
      </c>
      <c r="I7629">
        <v>31157.64</v>
      </c>
      <c r="J7629" t="s">
        <v>81</v>
      </c>
      <c r="K7629">
        <v>-0.1104256652338628</v>
      </c>
      <c r="L7629">
        <v>-11.0426</v>
      </c>
      <c r="M7629" t="s">
        <v>82</v>
      </c>
    </row>
    <row r="7630" spans="1:13">
      <c r="A7630" t="s">
        <v>3715</v>
      </c>
      <c r="B7630" t="s">
        <v>3716</v>
      </c>
      <c r="C7630" t="str">
        <f>TEXT(D7630, "mmm")</f>
        <v>Jun</v>
      </c>
      <c r="D7630" s="1">
        <v>45460</v>
      </c>
      <c r="E7630" t="s">
        <v>3720</v>
      </c>
      <c r="F7630" t="s">
        <v>80</v>
      </c>
      <c r="G7630">
        <v>1000</v>
      </c>
      <c r="H7630">
        <v>12.92</v>
      </c>
      <c r="I7630">
        <v>12920</v>
      </c>
      <c r="J7630" t="s">
        <v>81</v>
      </c>
      <c r="K7630">
        <v>-1.317833333523355E-2</v>
      </c>
      <c r="L7630">
        <v>-1.3178000000000001</v>
      </c>
      <c r="M7630" t="s">
        <v>82</v>
      </c>
    </row>
    <row r="7631" spans="1:13">
      <c r="A7631" t="s">
        <v>3715</v>
      </c>
      <c r="B7631" t="s">
        <v>3716</v>
      </c>
      <c r="C7631" t="str">
        <f>TEXT(D7631, "mmm")</f>
        <v>Jun</v>
      </c>
      <c r="D7631" s="1">
        <v>45460</v>
      </c>
      <c r="E7631" t="s">
        <v>3717</v>
      </c>
      <c r="F7631" t="s">
        <v>128</v>
      </c>
      <c r="G7631">
        <v>1000</v>
      </c>
      <c r="H7631">
        <v>12.92</v>
      </c>
      <c r="I7631">
        <v>12920</v>
      </c>
      <c r="J7631" t="s">
        <v>81</v>
      </c>
      <c r="K7631">
        <v>-1.317833333523355E-2</v>
      </c>
      <c r="L7631">
        <v>-1.3178000000000001</v>
      </c>
      <c r="M7631" t="s">
        <v>82</v>
      </c>
    </row>
    <row r="7632" spans="1:13">
      <c r="A7632" t="s">
        <v>3715</v>
      </c>
      <c r="B7632" t="s">
        <v>3716</v>
      </c>
      <c r="C7632" t="str">
        <f>TEXT(D7632, "mmm")</f>
        <v>Jun</v>
      </c>
      <c r="D7632" s="1">
        <v>45460</v>
      </c>
      <c r="E7632" t="s">
        <v>3717</v>
      </c>
      <c r="F7632" t="s">
        <v>128</v>
      </c>
      <c r="G7632">
        <v>4000</v>
      </c>
      <c r="H7632">
        <v>12.92</v>
      </c>
      <c r="I7632">
        <v>51680</v>
      </c>
      <c r="J7632" t="s">
        <v>81</v>
      </c>
      <c r="K7632">
        <v>-1.317833333523355E-2</v>
      </c>
      <c r="L7632">
        <v>-1.3178000000000001</v>
      </c>
      <c r="M7632" t="s">
        <v>82</v>
      </c>
    </row>
    <row r="7633" spans="1:13">
      <c r="A7633" t="s">
        <v>4297</v>
      </c>
      <c r="B7633" t="s">
        <v>4298</v>
      </c>
      <c r="C7633" t="str">
        <f>TEXT(D7633, "mmm")</f>
        <v>Jun</v>
      </c>
      <c r="D7633" s="1">
        <v>45460</v>
      </c>
      <c r="E7633" t="s">
        <v>4299</v>
      </c>
      <c r="F7633" t="s">
        <v>101</v>
      </c>
      <c r="G7633">
        <v>25000</v>
      </c>
      <c r="H7633">
        <v>1.47</v>
      </c>
      <c r="I7633">
        <v>36750</v>
      </c>
      <c r="J7633" t="s">
        <v>81</v>
      </c>
      <c r="K7633">
        <v>0.1486486660641764</v>
      </c>
      <c r="L7633">
        <v>14.8649</v>
      </c>
      <c r="M7633" t="s">
        <v>82</v>
      </c>
    </row>
    <row r="7634" spans="1:13">
      <c r="A7634" t="s">
        <v>4581</v>
      </c>
      <c r="B7634" t="s">
        <v>4582</v>
      </c>
      <c r="C7634" t="str">
        <f>TEXT(D7634, "mmm")</f>
        <v>Jun</v>
      </c>
      <c r="D7634" s="1">
        <v>45460</v>
      </c>
      <c r="E7634" t="s">
        <v>454</v>
      </c>
      <c r="F7634" t="s">
        <v>80</v>
      </c>
      <c r="G7634">
        <v>28404</v>
      </c>
      <c r="H7634">
        <v>36</v>
      </c>
      <c r="I7634">
        <v>1022544</v>
      </c>
      <c r="J7634" t="s">
        <v>81</v>
      </c>
      <c r="K7634">
        <v>-7.2224735496752457E-2</v>
      </c>
      <c r="L7634">
        <v>-7.2225000000000001</v>
      </c>
      <c r="M7634" t="s">
        <v>82</v>
      </c>
    </row>
    <row r="7635" spans="1:13">
      <c r="A7635" t="s">
        <v>4581</v>
      </c>
      <c r="B7635" t="s">
        <v>4582</v>
      </c>
      <c r="C7635" t="str">
        <f>TEXT(D7635, "mmm")</f>
        <v>Jun</v>
      </c>
      <c r="D7635" s="1">
        <v>45460</v>
      </c>
      <c r="E7635" t="s">
        <v>620</v>
      </c>
      <c r="F7635" t="s">
        <v>80</v>
      </c>
      <c r="G7635">
        <v>28404</v>
      </c>
      <c r="H7635">
        <v>36</v>
      </c>
      <c r="I7635">
        <v>1022544</v>
      </c>
      <c r="J7635" t="s">
        <v>81</v>
      </c>
      <c r="K7635">
        <v>-7.2224735496752457E-2</v>
      </c>
      <c r="L7635">
        <v>-7.2225000000000001</v>
      </c>
      <c r="M7635" t="s">
        <v>82</v>
      </c>
    </row>
    <row r="7636" spans="1:13">
      <c r="A7636" t="s">
        <v>4581</v>
      </c>
      <c r="B7636" t="s">
        <v>4582</v>
      </c>
      <c r="C7636" t="str">
        <f>TEXT(D7636, "mmm")</f>
        <v>Jun</v>
      </c>
      <c r="D7636" s="1">
        <v>45460</v>
      </c>
      <c r="E7636" t="s">
        <v>453</v>
      </c>
      <c r="F7636" t="s">
        <v>80</v>
      </c>
      <c r="G7636">
        <v>28404</v>
      </c>
      <c r="H7636">
        <v>36</v>
      </c>
      <c r="I7636">
        <v>1022544</v>
      </c>
      <c r="J7636" t="s">
        <v>81</v>
      </c>
      <c r="K7636">
        <v>-7.2224735496752457E-2</v>
      </c>
      <c r="L7636">
        <v>-7.2225000000000001</v>
      </c>
      <c r="M7636" t="s">
        <v>82</v>
      </c>
    </row>
    <row r="7637" spans="1:13">
      <c r="A7637" t="s">
        <v>4581</v>
      </c>
      <c r="B7637" t="s">
        <v>4582</v>
      </c>
      <c r="C7637" t="str">
        <f>TEXT(D7637, "mmm")</f>
        <v>Jun</v>
      </c>
      <c r="D7637" s="1">
        <v>45460</v>
      </c>
      <c r="E7637" t="s">
        <v>452</v>
      </c>
      <c r="F7637" t="s">
        <v>80</v>
      </c>
      <c r="G7637">
        <v>28404</v>
      </c>
      <c r="H7637">
        <v>36</v>
      </c>
      <c r="I7637">
        <v>1022544</v>
      </c>
      <c r="J7637" t="s">
        <v>81</v>
      </c>
      <c r="K7637">
        <v>-7.2224735496752457E-2</v>
      </c>
      <c r="L7637">
        <v>-7.2225000000000001</v>
      </c>
      <c r="M7637" t="s">
        <v>82</v>
      </c>
    </row>
    <row r="7638" spans="1:13">
      <c r="A7638" t="s">
        <v>4581</v>
      </c>
      <c r="B7638" t="s">
        <v>4582</v>
      </c>
      <c r="C7638" t="str">
        <f>TEXT(D7638, "mmm")</f>
        <v>Jun</v>
      </c>
      <c r="D7638" s="1">
        <v>45460</v>
      </c>
      <c r="E7638" t="s">
        <v>454</v>
      </c>
      <c r="F7638" t="s">
        <v>80</v>
      </c>
      <c r="G7638">
        <v>10986</v>
      </c>
      <c r="H7638">
        <v>36</v>
      </c>
      <c r="I7638">
        <v>395496</v>
      </c>
      <c r="J7638" t="s">
        <v>81</v>
      </c>
      <c r="K7638">
        <v>-7.2224735496752457E-2</v>
      </c>
      <c r="L7638">
        <v>-7.2225000000000001</v>
      </c>
      <c r="M7638" t="s">
        <v>82</v>
      </c>
    </row>
    <row r="7639" spans="1:13">
      <c r="A7639" t="s">
        <v>4581</v>
      </c>
      <c r="B7639" t="s">
        <v>4582</v>
      </c>
      <c r="C7639" t="str">
        <f>TEXT(D7639, "mmm")</f>
        <v>Jun</v>
      </c>
      <c r="D7639" s="1">
        <v>45460</v>
      </c>
      <c r="E7639" t="s">
        <v>620</v>
      </c>
      <c r="F7639" t="s">
        <v>80</v>
      </c>
      <c r="G7639">
        <v>10986</v>
      </c>
      <c r="H7639">
        <v>36</v>
      </c>
      <c r="I7639">
        <v>395496</v>
      </c>
      <c r="J7639" t="s">
        <v>81</v>
      </c>
      <c r="K7639">
        <v>-7.2224735496752457E-2</v>
      </c>
      <c r="L7639">
        <v>-7.2225000000000001</v>
      </c>
      <c r="M7639" t="s">
        <v>82</v>
      </c>
    </row>
    <row r="7640" spans="1:13">
      <c r="A7640" t="s">
        <v>4581</v>
      </c>
      <c r="B7640" t="s">
        <v>4582</v>
      </c>
      <c r="C7640" t="str">
        <f>TEXT(D7640, "mmm")</f>
        <v>Jun</v>
      </c>
      <c r="D7640" s="1">
        <v>45460</v>
      </c>
      <c r="E7640" t="s">
        <v>453</v>
      </c>
      <c r="F7640" t="s">
        <v>80</v>
      </c>
      <c r="G7640">
        <v>10986</v>
      </c>
      <c r="H7640">
        <v>36</v>
      </c>
      <c r="I7640">
        <v>395496</v>
      </c>
      <c r="J7640" t="s">
        <v>81</v>
      </c>
      <c r="K7640">
        <v>-7.2224735496752457E-2</v>
      </c>
      <c r="L7640">
        <v>-7.2225000000000001</v>
      </c>
      <c r="M7640" t="s">
        <v>82</v>
      </c>
    </row>
    <row r="7641" spans="1:13">
      <c r="A7641" t="s">
        <v>4581</v>
      </c>
      <c r="B7641" t="s">
        <v>4582</v>
      </c>
      <c r="C7641" t="str">
        <f>TEXT(D7641, "mmm")</f>
        <v>Jun</v>
      </c>
      <c r="D7641" s="1">
        <v>45460</v>
      </c>
      <c r="E7641" t="s">
        <v>452</v>
      </c>
      <c r="F7641" t="s">
        <v>80</v>
      </c>
      <c r="G7641">
        <v>10986</v>
      </c>
      <c r="H7641">
        <v>36</v>
      </c>
      <c r="I7641">
        <v>395496</v>
      </c>
      <c r="J7641" t="s">
        <v>81</v>
      </c>
      <c r="K7641">
        <v>-7.2224735496752457E-2</v>
      </c>
      <c r="L7641">
        <v>-7.2225000000000001</v>
      </c>
      <c r="M7641" t="s">
        <v>82</v>
      </c>
    </row>
    <row r="7642" spans="1:13">
      <c r="A7642" t="s">
        <v>4581</v>
      </c>
      <c r="B7642" t="s">
        <v>4582</v>
      </c>
      <c r="C7642" t="str">
        <f>TEXT(D7642, "mmm")</f>
        <v>Jun</v>
      </c>
      <c r="D7642" s="1">
        <v>45460</v>
      </c>
      <c r="E7642" t="s">
        <v>454</v>
      </c>
      <c r="F7642" t="s">
        <v>80</v>
      </c>
      <c r="G7642">
        <v>43944</v>
      </c>
      <c r="H7642">
        <v>36</v>
      </c>
      <c r="I7642">
        <v>1581984</v>
      </c>
      <c r="J7642" t="s">
        <v>86</v>
      </c>
      <c r="K7642">
        <v>-7.2224735496752457E-2</v>
      </c>
      <c r="L7642">
        <v>-7.2225000000000001</v>
      </c>
      <c r="M7642" t="s">
        <v>82</v>
      </c>
    </row>
    <row r="7643" spans="1:13">
      <c r="A7643" t="s">
        <v>4581</v>
      </c>
      <c r="B7643" t="s">
        <v>4582</v>
      </c>
      <c r="C7643" t="str">
        <f>TEXT(D7643, "mmm")</f>
        <v>Jun</v>
      </c>
      <c r="D7643" s="1">
        <v>45460</v>
      </c>
      <c r="E7643" t="s">
        <v>620</v>
      </c>
      <c r="F7643" t="s">
        <v>80</v>
      </c>
      <c r="G7643">
        <v>43944</v>
      </c>
      <c r="H7643">
        <v>36</v>
      </c>
      <c r="I7643">
        <v>1581984</v>
      </c>
      <c r="J7643" t="s">
        <v>86</v>
      </c>
      <c r="K7643">
        <v>-7.2224735496752457E-2</v>
      </c>
      <c r="L7643">
        <v>-7.2225000000000001</v>
      </c>
      <c r="M7643" t="s">
        <v>82</v>
      </c>
    </row>
    <row r="7644" spans="1:13">
      <c r="A7644" t="s">
        <v>4581</v>
      </c>
      <c r="B7644" t="s">
        <v>4582</v>
      </c>
      <c r="C7644" t="str">
        <f>TEXT(D7644, "mmm")</f>
        <v>Jun</v>
      </c>
      <c r="D7644" s="1">
        <v>45460</v>
      </c>
      <c r="E7644" t="s">
        <v>453</v>
      </c>
      <c r="F7644" t="s">
        <v>80</v>
      </c>
      <c r="G7644">
        <v>43944</v>
      </c>
      <c r="H7644">
        <v>36</v>
      </c>
      <c r="I7644">
        <v>1581984</v>
      </c>
      <c r="J7644" t="s">
        <v>86</v>
      </c>
      <c r="K7644">
        <v>-7.2224735496752457E-2</v>
      </c>
      <c r="L7644">
        <v>-7.2225000000000001</v>
      </c>
      <c r="M7644" t="s">
        <v>82</v>
      </c>
    </row>
    <row r="7645" spans="1:13">
      <c r="A7645" t="s">
        <v>4581</v>
      </c>
      <c r="B7645" t="s">
        <v>4582</v>
      </c>
      <c r="C7645" t="str">
        <f>TEXT(D7645, "mmm")</f>
        <v>Jun</v>
      </c>
      <c r="D7645" s="1">
        <v>45460</v>
      </c>
      <c r="E7645" t="s">
        <v>452</v>
      </c>
      <c r="F7645" t="s">
        <v>80</v>
      </c>
      <c r="G7645">
        <v>43944</v>
      </c>
      <c r="H7645">
        <v>36</v>
      </c>
      <c r="I7645">
        <v>1581984</v>
      </c>
      <c r="J7645" t="s">
        <v>86</v>
      </c>
      <c r="K7645">
        <v>-7.2224735496752457E-2</v>
      </c>
      <c r="L7645">
        <v>-7.2225000000000001</v>
      </c>
      <c r="M7645" t="s">
        <v>82</v>
      </c>
    </row>
    <row r="7646" spans="1:13">
      <c r="A7646" t="s">
        <v>1891</v>
      </c>
      <c r="B7646" t="s">
        <v>1892</v>
      </c>
      <c r="C7646" t="str">
        <f>TEXT(D7646, "mmm")</f>
        <v>Jun</v>
      </c>
      <c r="D7646" s="1">
        <v>45460</v>
      </c>
      <c r="E7646" t="s">
        <v>4499</v>
      </c>
      <c r="F7646" t="s">
        <v>251</v>
      </c>
      <c r="G7646">
        <v>20300</v>
      </c>
      <c r="H7646">
        <v>5.73</v>
      </c>
      <c r="I7646">
        <v>116319</v>
      </c>
      <c r="J7646" t="s">
        <v>81</v>
      </c>
      <c r="K7646">
        <v>-2.6272630581343551E-2</v>
      </c>
      <c r="L7646">
        <v>-2.6273</v>
      </c>
      <c r="M7646" t="s">
        <v>82</v>
      </c>
    </row>
    <row r="7647" spans="1:13">
      <c r="A7647" t="s">
        <v>4585</v>
      </c>
      <c r="B7647" t="s">
        <v>4586</v>
      </c>
      <c r="C7647" t="str">
        <f>TEXT(D7647, "mmm")</f>
        <v>Jun</v>
      </c>
      <c r="D7647" s="1">
        <v>45460</v>
      </c>
      <c r="E7647" t="s">
        <v>4587</v>
      </c>
      <c r="F7647" t="s">
        <v>128</v>
      </c>
      <c r="G7647">
        <v>50001</v>
      </c>
      <c r="H7647">
        <v>20</v>
      </c>
      <c r="I7647">
        <v>1000020</v>
      </c>
      <c r="J7647" t="s">
        <v>86</v>
      </c>
      <c r="K7647">
        <v>-1.4946802436787139E-3</v>
      </c>
      <c r="L7647">
        <v>-0.14949999999999999</v>
      </c>
      <c r="M7647" t="s">
        <v>82</v>
      </c>
    </row>
    <row r="7648" spans="1:13">
      <c r="A7648" t="s">
        <v>2287</v>
      </c>
      <c r="B7648" t="s">
        <v>2288</v>
      </c>
      <c r="C7648" t="str">
        <f>TEXT(D7648, "mmm")</f>
        <v>Jun</v>
      </c>
      <c r="D7648" s="1">
        <v>45460</v>
      </c>
      <c r="E7648" t="s">
        <v>4588</v>
      </c>
      <c r="F7648" t="s">
        <v>251</v>
      </c>
      <c r="G7648">
        <v>877567</v>
      </c>
      <c r="H7648">
        <v>1.1399999999999999</v>
      </c>
      <c r="I7648">
        <v>1000426.38</v>
      </c>
      <c r="J7648" t="s">
        <v>86</v>
      </c>
      <c r="K7648">
        <v>6.0869612089853968E-2</v>
      </c>
      <c r="L7648">
        <v>6.0869999999999997</v>
      </c>
      <c r="M7648" t="s">
        <v>82</v>
      </c>
    </row>
    <row r="7649" spans="1:13">
      <c r="A7649" t="s">
        <v>4589</v>
      </c>
      <c r="B7649" t="s">
        <v>4590</v>
      </c>
      <c r="C7649" t="str">
        <f>TEXT(D7649, "mmm")</f>
        <v>Jun</v>
      </c>
      <c r="D7649" s="1">
        <v>45460</v>
      </c>
      <c r="E7649" t="s">
        <v>4591</v>
      </c>
      <c r="F7649" t="s">
        <v>80</v>
      </c>
      <c r="G7649">
        <v>18310</v>
      </c>
      <c r="H7649">
        <v>109.25</v>
      </c>
      <c r="I7649">
        <v>2000367.5</v>
      </c>
      <c r="J7649" t="s">
        <v>86</v>
      </c>
      <c r="K7649">
        <v>5.371001389247132E-2</v>
      </c>
      <c r="L7649">
        <v>5.3710000000000004</v>
      </c>
      <c r="M7649" t="s">
        <v>82</v>
      </c>
    </row>
    <row r="7650" spans="1:13">
      <c r="A7650" t="s">
        <v>4592</v>
      </c>
      <c r="B7650" t="s">
        <v>4593</v>
      </c>
      <c r="C7650" t="str">
        <f>TEXT(D7650, "mmm")</f>
        <v>Jun</v>
      </c>
      <c r="D7650" s="1">
        <v>45460</v>
      </c>
      <c r="E7650" t="s">
        <v>4594</v>
      </c>
      <c r="F7650" t="s">
        <v>80</v>
      </c>
      <c r="G7650">
        <v>10000</v>
      </c>
      <c r="H7650">
        <v>13.07</v>
      </c>
      <c r="I7650">
        <v>130700</v>
      </c>
      <c r="J7650" t="s">
        <v>81</v>
      </c>
      <c r="K7650">
        <v>-1.4575695049069861E-2</v>
      </c>
      <c r="L7650">
        <v>-1.4576</v>
      </c>
      <c r="M7650" t="s">
        <v>82</v>
      </c>
    </row>
    <row r="7651" spans="1:13">
      <c r="A7651" t="s">
        <v>1264</v>
      </c>
      <c r="B7651" t="s">
        <v>1265</v>
      </c>
      <c r="C7651" t="str">
        <f>TEXT(D7651, "mmm")</f>
        <v>Jun</v>
      </c>
      <c r="D7651" s="1">
        <v>45460</v>
      </c>
      <c r="E7651" t="s">
        <v>1266</v>
      </c>
      <c r="F7651" t="s">
        <v>128</v>
      </c>
      <c r="G7651">
        <v>2500</v>
      </c>
      <c r="H7651">
        <v>9.3800000000000008</v>
      </c>
      <c r="I7651">
        <v>23450</v>
      </c>
      <c r="J7651" t="s">
        <v>81</v>
      </c>
      <c r="K7651">
        <v>-8.6579716059698164E-3</v>
      </c>
      <c r="L7651">
        <v>-0.86580000000000001</v>
      </c>
      <c r="M7651" t="s">
        <v>82</v>
      </c>
    </row>
    <row r="7652" spans="1:13">
      <c r="A7652" t="s">
        <v>580</v>
      </c>
      <c r="B7652" t="s">
        <v>581</v>
      </c>
      <c r="C7652" t="str">
        <f>TEXT(D7652, "mmm")</f>
        <v>Jun</v>
      </c>
      <c r="D7652" s="1">
        <v>45460</v>
      </c>
      <c r="E7652" t="s">
        <v>102</v>
      </c>
      <c r="F7652" t="s">
        <v>101</v>
      </c>
      <c r="G7652">
        <v>30234</v>
      </c>
      <c r="H7652">
        <v>22.79</v>
      </c>
      <c r="I7652">
        <v>689032.86</v>
      </c>
      <c r="J7652" t="s">
        <v>86</v>
      </c>
      <c r="K7652">
        <v>2.9036440468136249E-2</v>
      </c>
      <c r="L7652">
        <v>2.9036</v>
      </c>
      <c r="M7652" t="s">
        <v>82</v>
      </c>
    </row>
    <row r="7653" spans="1:13">
      <c r="A7653" t="s">
        <v>580</v>
      </c>
      <c r="B7653" t="s">
        <v>581</v>
      </c>
      <c r="C7653" t="str">
        <f>TEXT(D7653, "mmm")</f>
        <v>Jun</v>
      </c>
      <c r="D7653" s="1">
        <v>45460</v>
      </c>
      <c r="E7653" t="s">
        <v>100</v>
      </c>
      <c r="F7653" t="s">
        <v>101</v>
      </c>
      <c r="G7653">
        <v>30234</v>
      </c>
      <c r="H7653">
        <v>22.79</v>
      </c>
      <c r="I7653">
        <v>689032.86</v>
      </c>
      <c r="J7653" t="s">
        <v>86</v>
      </c>
      <c r="K7653">
        <v>2.9036440468136249E-2</v>
      </c>
      <c r="L7653">
        <v>2.9036</v>
      </c>
      <c r="M7653" t="s">
        <v>82</v>
      </c>
    </row>
    <row r="7654" spans="1:13">
      <c r="A7654" t="s">
        <v>4581</v>
      </c>
      <c r="B7654" t="s">
        <v>4582</v>
      </c>
      <c r="C7654" t="str">
        <f>TEXT(D7654, "mmm")</f>
        <v>Jun</v>
      </c>
      <c r="D7654" s="1">
        <v>45460</v>
      </c>
      <c r="E7654" t="s">
        <v>4595</v>
      </c>
      <c r="F7654" t="s">
        <v>80</v>
      </c>
      <c r="G7654">
        <v>222223</v>
      </c>
      <c r="H7654">
        <v>36</v>
      </c>
      <c r="I7654">
        <v>8000028</v>
      </c>
      <c r="J7654" t="s">
        <v>86</v>
      </c>
      <c r="K7654">
        <v>-7.2224735496752457E-2</v>
      </c>
      <c r="L7654">
        <v>-7.2225000000000001</v>
      </c>
      <c r="M7654" t="s">
        <v>82</v>
      </c>
    </row>
    <row r="7655" spans="1:13">
      <c r="A7655" t="s">
        <v>1742</v>
      </c>
      <c r="B7655" t="s">
        <v>1743</v>
      </c>
      <c r="C7655" t="str">
        <f>TEXT(D7655, "mmm")</f>
        <v>Jun</v>
      </c>
      <c r="D7655" s="1">
        <v>45460</v>
      </c>
      <c r="E7655" t="s">
        <v>109</v>
      </c>
      <c r="F7655" t="s">
        <v>101</v>
      </c>
      <c r="G7655">
        <v>29500</v>
      </c>
      <c r="H7655">
        <v>21.8</v>
      </c>
      <c r="I7655">
        <v>643100</v>
      </c>
      <c r="J7655" t="s">
        <v>86</v>
      </c>
      <c r="K7655">
        <v>-0.11869034277024219</v>
      </c>
      <c r="L7655">
        <v>-11.869</v>
      </c>
      <c r="M7655" t="s">
        <v>82</v>
      </c>
    </row>
    <row r="7656" spans="1:13">
      <c r="A7656" t="s">
        <v>1742</v>
      </c>
      <c r="B7656" t="s">
        <v>1743</v>
      </c>
      <c r="C7656" t="str">
        <f>TEXT(D7656, "mmm")</f>
        <v>Jun</v>
      </c>
      <c r="D7656" s="1">
        <v>45460</v>
      </c>
      <c r="E7656" t="s">
        <v>111</v>
      </c>
      <c r="F7656" t="s">
        <v>101</v>
      </c>
      <c r="G7656">
        <v>29500</v>
      </c>
      <c r="H7656">
        <v>21.8</v>
      </c>
      <c r="I7656">
        <v>643100</v>
      </c>
      <c r="J7656" t="s">
        <v>86</v>
      </c>
      <c r="K7656">
        <v>-0.11869034277024219</v>
      </c>
      <c r="L7656">
        <v>-11.869</v>
      </c>
      <c r="M7656" t="s">
        <v>82</v>
      </c>
    </row>
    <row r="7657" spans="1:13">
      <c r="A7657" t="s">
        <v>1742</v>
      </c>
      <c r="B7657" t="s">
        <v>1743</v>
      </c>
      <c r="C7657" t="str">
        <f>TEXT(D7657, "mmm")</f>
        <v>Jun</v>
      </c>
      <c r="D7657" s="1">
        <v>45460</v>
      </c>
      <c r="E7657" t="s">
        <v>110</v>
      </c>
      <c r="F7657" t="s">
        <v>101</v>
      </c>
      <c r="G7657">
        <v>29500</v>
      </c>
      <c r="H7657">
        <v>21.8</v>
      </c>
      <c r="I7657">
        <v>643100</v>
      </c>
      <c r="J7657" t="s">
        <v>86</v>
      </c>
      <c r="K7657">
        <v>-0.11869034277024219</v>
      </c>
      <c r="L7657">
        <v>-11.869</v>
      </c>
      <c r="M7657" t="s">
        <v>82</v>
      </c>
    </row>
    <row r="7658" spans="1:13">
      <c r="A7658" t="s">
        <v>1777</v>
      </c>
      <c r="B7658" t="s">
        <v>1778</v>
      </c>
      <c r="C7658" t="str">
        <f>TEXT(D7658, "mmm")</f>
        <v>Jun</v>
      </c>
      <c r="D7658" s="1">
        <v>45460</v>
      </c>
      <c r="E7658" t="s">
        <v>4430</v>
      </c>
      <c r="F7658" t="s">
        <v>101</v>
      </c>
      <c r="G7658">
        <v>150000</v>
      </c>
      <c r="H7658">
        <v>1.1299999999999999</v>
      </c>
      <c r="I7658">
        <v>169500</v>
      </c>
      <c r="J7658" t="s">
        <v>81</v>
      </c>
      <c r="K7658">
        <v>8.8495491198714582E-3</v>
      </c>
      <c r="L7658">
        <v>0.88500000000000001</v>
      </c>
      <c r="M7658" t="s">
        <v>82</v>
      </c>
    </row>
    <row r="7659" spans="1:13">
      <c r="A7659" t="s">
        <v>4596</v>
      </c>
      <c r="B7659" t="s">
        <v>4597</v>
      </c>
      <c r="C7659" t="str">
        <f>TEXT(D7659, "mmm")</f>
        <v>Jun</v>
      </c>
      <c r="D7659" s="1">
        <v>45460</v>
      </c>
      <c r="E7659" t="s">
        <v>4598</v>
      </c>
      <c r="F7659" t="s">
        <v>80</v>
      </c>
      <c r="G7659">
        <v>2475.25</v>
      </c>
      <c r="H7659">
        <v>10.1</v>
      </c>
      <c r="I7659">
        <v>25000.025000000001</v>
      </c>
      <c r="J7659" t="s">
        <v>81</v>
      </c>
      <c r="K7659">
        <v>2.8993488105550909E-3</v>
      </c>
      <c r="L7659">
        <v>0.28989999999999999</v>
      </c>
      <c r="M7659" t="s">
        <v>82</v>
      </c>
    </row>
    <row r="7660" spans="1:13">
      <c r="A7660" t="s">
        <v>4004</v>
      </c>
      <c r="B7660" t="s">
        <v>4005</v>
      </c>
      <c r="C7660" t="str">
        <f>TEXT(D7660, "mmm")</f>
        <v>Jun</v>
      </c>
      <c r="D7660" s="1">
        <v>45460</v>
      </c>
      <c r="E7660" t="s">
        <v>4006</v>
      </c>
      <c r="F7660" t="s">
        <v>217</v>
      </c>
      <c r="G7660">
        <v>42149</v>
      </c>
      <c r="H7660">
        <v>1.1499999999999999</v>
      </c>
      <c r="I7660">
        <v>48471.35</v>
      </c>
      <c r="J7660" t="s">
        <v>81</v>
      </c>
      <c r="K7660">
        <v>0.31147539862315221</v>
      </c>
      <c r="L7660">
        <v>31.147500000000001</v>
      </c>
      <c r="M7660" t="s">
        <v>82</v>
      </c>
    </row>
    <row r="7661" spans="1:13">
      <c r="A7661" t="s">
        <v>721</v>
      </c>
      <c r="B7661" t="s">
        <v>722</v>
      </c>
      <c r="C7661" t="str">
        <f>TEXT(D7661, "mmm")</f>
        <v>Jun</v>
      </c>
      <c r="D7661" s="1">
        <v>45460</v>
      </c>
      <c r="E7661" t="s">
        <v>724</v>
      </c>
      <c r="F7661" t="s">
        <v>101</v>
      </c>
      <c r="G7661">
        <v>334461</v>
      </c>
      <c r="H7661">
        <v>59.75</v>
      </c>
      <c r="I7661">
        <v>19984044.75</v>
      </c>
      <c r="J7661" t="s">
        <v>81</v>
      </c>
      <c r="K7661">
        <v>3.5880333382745988E-2</v>
      </c>
      <c r="L7661">
        <v>3.5880000000000001</v>
      </c>
      <c r="M7661" t="s">
        <v>82</v>
      </c>
    </row>
    <row r="7662" spans="1:13">
      <c r="A7662" t="s">
        <v>721</v>
      </c>
      <c r="B7662" t="s">
        <v>722</v>
      </c>
      <c r="C7662" t="str">
        <f>TEXT(D7662, "mmm")</f>
        <v>Jun</v>
      </c>
      <c r="D7662" s="1">
        <v>45460</v>
      </c>
      <c r="E7662" t="s">
        <v>723</v>
      </c>
      <c r="F7662" t="s">
        <v>101</v>
      </c>
      <c r="G7662">
        <v>334461</v>
      </c>
      <c r="H7662">
        <v>59.75</v>
      </c>
      <c r="I7662">
        <v>19984044.75</v>
      </c>
      <c r="J7662" t="s">
        <v>81</v>
      </c>
      <c r="K7662">
        <v>3.5880333382745988E-2</v>
      </c>
      <c r="L7662">
        <v>3.5880000000000001</v>
      </c>
      <c r="M7662" t="s">
        <v>82</v>
      </c>
    </row>
    <row r="7663" spans="1:13">
      <c r="A7663" t="s">
        <v>2271</v>
      </c>
      <c r="B7663" t="s">
        <v>2272</v>
      </c>
      <c r="C7663" t="str">
        <f>TEXT(D7663, "mmm")</f>
        <v>Jun</v>
      </c>
      <c r="D7663" s="1">
        <v>45460</v>
      </c>
      <c r="E7663" t="s">
        <v>2276</v>
      </c>
      <c r="F7663" t="s">
        <v>101</v>
      </c>
      <c r="G7663">
        <v>53856</v>
      </c>
      <c r="H7663">
        <v>19.7</v>
      </c>
      <c r="I7663">
        <v>1060963.2</v>
      </c>
      <c r="J7663" t="s">
        <v>81</v>
      </c>
      <c r="K7663">
        <v>-0.1106659569584847</v>
      </c>
      <c r="L7663">
        <v>-11.066599999999999</v>
      </c>
      <c r="M7663" t="s">
        <v>82</v>
      </c>
    </row>
    <row r="7664" spans="1:13">
      <c r="A7664" t="s">
        <v>2271</v>
      </c>
      <c r="B7664" t="s">
        <v>2272</v>
      </c>
      <c r="C7664" t="str">
        <f>TEXT(D7664, "mmm")</f>
        <v>Jun</v>
      </c>
      <c r="D7664" s="1">
        <v>45460</v>
      </c>
      <c r="E7664" t="s">
        <v>2277</v>
      </c>
      <c r="F7664" t="s">
        <v>101</v>
      </c>
      <c r="G7664">
        <v>53856</v>
      </c>
      <c r="H7664">
        <v>19.7</v>
      </c>
      <c r="I7664">
        <v>1060963.2</v>
      </c>
      <c r="J7664" t="s">
        <v>81</v>
      </c>
      <c r="K7664">
        <v>-0.1106659569584847</v>
      </c>
      <c r="L7664">
        <v>-11.066599999999999</v>
      </c>
      <c r="M7664" t="s">
        <v>82</v>
      </c>
    </row>
    <row r="7665" spans="1:13">
      <c r="A7665" t="s">
        <v>2271</v>
      </c>
      <c r="B7665" t="s">
        <v>2272</v>
      </c>
      <c r="C7665" t="str">
        <f>TEXT(D7665, "mmm")</f>
        <v>Jun</v>
      </c>
      <c r="D7665" s="1">
        <v>45460</v>
      </c>
      <c r="E7665" t="s">
        <v>2274</v>
      </c>
      <c r="F7665" t="s">
        <v>101</v>
      </c>
      <c r="G7665">
        <v>53856</v>
      </c>
      <c r="H7665">
        <v>19.7</v>
      </c>
      <c r="I7665">
        <v>1060963.2</v>
      </c>
      <c r="J7665" t="s">
        <v>81</v>
      </c>
      <c r="K7665">
        <v>-0.1106659569584847</v>
      </c>
      <c r="L7665">
        <v>-11.066599999999999</v>
      </c>
      <c r="M7665" t="s">
        <v>82</v>
      </c>
    </row>
    <row r="7666" spans="1:13">
      <c r="A7666" t="s">
        <v>2271</v>
      </c>
      <c r="B7666" t="s">
        <v>2272</v>
      </c>
      <c r="C7666" t="str">
        <f>TEXT(D7666, "mmm")</f>
        <v>Jun</v>
      </c>
      <c r="D7666" s="1">
        <v>45460</v>
      </c>
      <c r="E7666" t="s">
        <v>2275</v>
      </c>
      <c r="F7666" t="s">
        <v>101</v>
      </c>
      <c r="G7666">
        <v>53856</v>
      </c>
      <c r="H7666">
        <v>19.7</v>
      </c>
      <c r="I7666">
        <v>1060963.2</v>
      </c>
      <c r="J7666" t="s">
        <v>81</v>
      </c>
      <c r="K7666">
        <v>-0.1106659569584847</v>
      </c>
      <c r="L7666">
        <v>-11.066599999999999</v>
      </c>
      <c r="M7666" t="s">
        <v>82</v>
      </c>
    </row>
    <row r="7667" spans="1:13">
      <c r="A7667" t="s">
        <v>2271</v>
      </c>
      <c r="B7667" t="s">
        <v>2272</v>
      </c>
      <c r="C7667" t="str">
        <f>TEXT(D7667, "mmm")</f>
        <v>Jun</v>
      </c>
      <c r="D7667" s="1">
        <v>45460</v>
      </c>
      <c r="E7667" t="s">
        <v>2273</v>
      </c>
      <c r="F7667" t="s">
        <v>101</v>
      </c>
      <c r="G7667">
        <v>53856</v>
      </c>
      <c r="H7667">
        <v>19.7</v>
      </c>
      <c r="I7667">
        <v>1060963.2</v>
      </c>
      <c r="J7667" t="s">
        <v>81</v>
      </c>
      <c r="K7667">
        <v>-0.1106659569584847</v>
      </c>
      <c r="L7667">
        <v>-11.066599999999999</v>
      </c>
      <c r="M7667" t="s">
        <v>82</v>
      </c>
    </row>
    <row r="7668" spans="1:13">
      <c r="A7668" t="s">
        <v>3715</v>
      </c>
      <c r="B7668" t="s">
        <v>3716</v>
      </c>
      <c r="C7668" t="str">
        <f>TEXT(D7668, "mmm")</f>
        <v>Jun</v>
      </c>
      <c r="D7668" s="1">
        <v>45460</v>
      </c>
      <c r="E7668" t="s">
        <v>3717</v>
      </c>
      <c r="F7668" t="s">
        <v>128</v>
      </c>
      <c r="G7668">
        <v>5000</v>
      </c>
      <c r="H7668">
        <v>12.54</v>
      </c>
      <c r="I7668">
        <v>62699.999999999993</v>
      </c>
      <c r="J7668" t="s">
        <v>86</v>
      </c>
      <c r="K7668">
        <v>-1.317833333523355E-2</v>
      </c>
      <c r="L7668">
        <v>-1.3178000000000001</v>
      </c>
      <c r="M7668" t="s">
        <v>82</v>
      </c>
    </row>
    <row r="7669" spans="1:13">
      <c r="A7669" t="s">
        <v>513</v>
      </c>
      <c r="B7669" t="s">
        <v>514</v>
      </c>
      <c r="C7669" t="str">
        <f>TEXT(D7669, "mmm")</f>
        <v>Jun</v>
      </c>
      <c r="D7669" s="1">
        <v>45460</v>
      </c>
      <c r="E7669" t="s">
        <v>4599</v>
      </c>
      <c r="F7669" t="s">
        <v>118</v>
      </c>
      <c r="G7669">
        <v>2800</v>
      </c>
      <c r="H7669">
        <v>29.5</v>
      </c>
      <c r="I7669">
        <v>82600</v>
      </c>
      <c r="J7669" t="s">
        <v>86</v>
      </c>
      <c r="K7669">
        <v>4.9518183408570497E-2</v>
      </c>
      <c r="L7669">
        <v>4.9518000000000004</v>
      </c>
      <c r="M7669" t="s">
        <v>82</v>
      </c>
    </row>
    <row r="7670" spans="1:13">
      <c r="A7670" t="s">
        <v>4585</v>
      </c>
      <c r="B7670" t="s">
        <v>4586</v>
      </c>
      <c r="C7670" t="str">
        <f>TEXT(D7670, "mmm")</f>
        <v>Jun</v>
      </c>
      <c r="D7670" s="1">
        <v>45460</v>
      </c>
      <c r="E7670" t="s">
        <v>4600</v>
      </c>
      <c r="F7670" t="s">
        <v>118</v>
      </c>
      <c r="G7670">
        <v>5000</v>
      </c>
      <c r="H7670">
        <v>20</v>
      </c>
      <c r="I7670">
        <v>100000</v>
      </c>
      <c r="J7670" t="s">
        <v>81</v>
      </c>
      <c r="K7670">
        <v>-1.4946802436787139E-3</v>
      </c>
      <c r="L7670">
        <v>-0.14949999999999999</v>
      </c>
      <c r="M7670" t="s">
        <v>82</v>
      </c>
    </row>
    <row r="7671" spans="1:13">
      <c r="A7671" t="s">
        <v>1891</v>
      </c>
      <c r="B7671" t="s">
        <v>1892</v>
      </c>
      <c r="C7671" t="str">
        <f>TEXT(D7671, "mmm")</f>
        <v>Jun</v>
      </c>
      <c r="D7671" s="1">
        <v>45460</v>
      </c>
      <c r="E7671" t="s">
        <v>4601</v>
      </c>
      <c r="F7671" t="s">
        <v>80</v>
      </c>
      <c r="G7671">
        <v>5000</v>
      </c>
      <c r="H7671">
        <v>5.35</v>
      </c>
      <c r="I7671">
        <v>26750</v>
      </c>
      <c r="J7671" t="s">
        <v>81</v>
      </c>
      <c r="K7671">
        <v>-2.6272630581343551E-2</v>
      </c>
      <c r="L7671">
        <v>-2.6273</v>
      </c>
      <c r="M7671" t="s">
        <v>82</v>
      </c>
    </row>
    <row r="7672" spans="1:13">
      <c r="A7672" t="s">
        <v>3043</v>
      </c>
      <c r="B7672" t="s">
        <v>3044</v>
      </c>
      <c r="C7672" t="str">
        <f>TEXT(D7672, "mmm")</f>
        <v>Jun</v>
      </c>
      <c r="D7672" s="1">
        <v>45460</v>
      </c>
      <c r="E7672" t="s">
        <v>4602</v>
      </c>
      <c r="F7672" t="s">
        <v>118</v>
      </c>
      <c r="G7672">
        <v>30000</v>
      </c>
      <c r="H7672">
        <v>33.58</v>
      </c>
      <c r="I7672">
        <v>1007400</v>
      </c>
      <c r="J7672" t="s">
        <v>81</v>
      </c>
      <c r="K7672">
        <v>3.5768306469918132E-2</v>
      </c>
      <c r="L7672">
        <v>3.5768</v>
      </c>
      <c r="M7672" t="s">
        <v>82</v>
      </c>
    </row>
    <row r="7673" spans="1:13">
      <c r="A7673" t="s">
        <v>4603</v>
      </c>
      <c r="B7673" t="s">
        <v>4604</v>
      </c>
      <c r="C7673" t="str">
        <f>TEXT(D7673, "mmm")</f>
        <v>Jun</v>
      </c>
      <c r="D7673" s="1">
        <v>45460</v>
      </c>
      <c r="E7673" t="s">
        <v>4605</v>
      </c>
      <c r="F7673" t="s">
        <v>118</v>
      </c>
      <c r="G7673">
        <v>25000</v>
      </c>
      <c r="H7673">
        <v>0.6</v>
      </c>
      <c r="I7673">
        <v>15000</v>
      </c>
      <c r="J7673" t="s">
        <v>81</v>
      </c>
      <c r="K7673">
        <v>0.84615387260561259</v>
      </c>
      <c r="L7673">
        <v>84.615399999999994</v>
      </c>
      <c r="M7673" t="s">
        <v>82</v>
      </c>
    </row>
    <row r="7674" spans="1:13">
      <c r="A7674" t="s">
        <v>129</v>
      </c>
      <c r="B7674" t="s">
        <v>130</v>
      </c>
      <c r="C7674" t="str">
        <f>TEXT(D7674, "mmm")</f>
        <v>Jun</v>
      </c>
      <c r="D7674" s="1">
        <v>45460</v>
      </c>
      <c r="E7674" t="s">
        <v>111</v>
      </c>
      <c r="F7674" t="s">
        <v>101</v>
      </c>
      <c r="G7674">
        <v>88500</v>
      </c>
      <c r="H7674">
        <v>6.8</v>
      </c>
      <c r="I7674">
        <v>601800</v>
      </c>
      <c r="J7674" t="s">
        <v>86</v>
      </c>
      <c r="K7674">
        <v>-5.8308981158190498E-3</v>
      </c>
      <c r="L7674">
        <v>-0.58309999999999995</v>
      </c>
      <c r="M7674" t="s">
        <v>82</v>
      </c>
    </row>
    <row r="7675" spans="1:13">
      <c r="A7675" t="s">
        <v>129</v>
      </c>
      <c r="B7675" t="s">
        <v>130</v>
      </c>
      <c r="C7675" t="str">
        <f>TEXT(D7675, "mmm")</f>
        <v>Jun</v>
      </c>
      <c r="D7675" s="1">
        <v>45460</v>
      </c>
      <c r="E7675" t="s">
        <v>109</v>
      </c>
      <c r="F7675" t="s">
        <v>101</v>
      </c>
      <c r="G7675">
        <v>88500</v>
      </c>
      <c r="H7675">
        <v>6.8</v>
      </c>
      <c r="I7675">
        <v>601800</v>
      </c>
      <c r="J7675" t="s">
        <v>86</v>
      </c>
      <c r="K7675">
        <v>-5.8308981158190498E-3</v>
      </c>
      <c r="L7675">
        <v>-0.58309999999999995</v>
      </c>
      <c r="M7675" t="s">
        <v>82</v>
      </c>
    </row>
    <row r="7676" spans="1:13">
      <c r="A7676" t="s">
        <v>129</v>
      </c>
      <c r="B7676" t="s">
        <v>130</v>
      </c>
      <c r="C7676" t="str">
        <f>TEXT(D7676, "mmm")</f>
        <v>Jun</v>
      </c>
      <c r="D7676" s="1">
        <v>45460</v>
      </c>
      <c r="E7676" t="s">
        <v>110</v>
      </c>
      <c r="F7676" t="s">
        <v>101</v>
      </c>
      <c r="G7676">
        <v>88500</v>
      </c>
      <c r="H7676">
        <v>6.8</v>
      </c>
      <c r="I7676">
        <v>601800</v>
      </c>
      <c r="J7676" t="s">
        <v>86</v>
      </c>
      <c r="K7676">
        <v>-5.8308981158190498E-3</v>
      </c>
      <c r="L7676">
        <v>-0.58309999999999995</v>
      </c>
      <c r="M7676" t="s">
        <v>82</v>
      </c>
    </row>
    <row r="7677" spans="1:13">
      <c r="A7677" t="s">
        <v>311</v>
      </c>
      <c r="B7677" t="s">
        <v>312</v>
      </c>
      <c r="C7677" t="str">
        <f>TEXT(D7677, "mmm")</f>
        <v>Jun</v>
      </c>
      <c r="D7677" s="1">
        <v>45460</v>
      </c>
      <c r="E7677" t="s">
        <v>313</v>
      </c>
      <c r="F7677" t="s">
        <v>314</v>
      </c>
      <c r="G7677">
        <v>38000</v>
      </c>
      <c r="H7677">
        <v>43.65</v>
      </c>
      <c r="I7677">
        <v>1658700</v>
      </c>
      <c r="J7677" t="s">
        <v>81</v>
      </c>
      <c r="K7677">
        <v>5.089763142836734E-2</v>
      </c>
      <c r="L7677">
        <v>5.0898000000000003</v>
      </c>
      <c r="M7677" t="s">
        <v>82</v>
      </c>
    </row>
    <row r="7678" spans="1:13">
      <c r="A7678" t="s">
        <v>4520</v>
      </c>
      <c r="B7678" t="s">
        <v>4521</v>
      </c>
      <c r="C7678" t="str">
        <f>TEXT(D7678, "mmm")</f>
        <v>Jun</v>
      </c>
      <c r="D7678" s="1">
        <v>45460</v>
      </c>
      <c r="E7678" t="s">
        <v>4522</v>
      </c>
      <c r="F7678" t="s">
        <v>118</v>
      </c>
      <c r="G7678">
        <v>12000</v>
      </c>
      <c r="H7678">
        <v>0.9</v>
      </c>
      <c r="I7678">
        <v>10800</v>
      </c>
      <c r="J7678" t="s">
        <v>81</v>
      </c>
      <c r="K7678">
        <v>-0.16279075698893539</v>
      </c>
      <c r="L7678">
        <v>-16.2791</v>
      </c>
      <c r="M7678" t="s">
        <v>82</v>
      </c>
    </row>
    <row r="7679" spans="1:13">
      <c r="A7679" t="s">
        <v>4585</v>
      </c>
      <c r="B7679" t="s">
        <v>4586</v>
      </c>
      <c r="C7679" t="str">
        <f>TEXT(D7679, "mmm")</f>
        <v>Jun</v>
      </c>
      <c r="D7679" s="1">
        <v>45460</v>
      </c>
      <c r="E7679" t="s">
        <v>4606</v>
      </c>
      <c r="F7679" t="s">
        <v>128</v>
      </c>
      <c r="G7679">
        <v>50001</v>
      </c>
      <c r="H7679">
        <v>20</v>
      </c>
      <c r="I7679">
        <v>1000020</v>
      </c>
      <c r="J7679" t="s">
        <v>86</v>
      </c>
      <c r="K7679">
        <v>-1.4946802436787139E-3</v>
      </c>
      <c r="L7679">
        <v>-0.14949999999999999</v>
      </c>
      <c r="M7679" t="s">
        <v>82</v>
      </c>
    </row>
    <row r="7680" spans="1:13">
      <c r="A7680" t="s">
        <v>1264</v>
      </c>
      <c r="B7680" t="s">
        <v>1265</v>
      </c>
      <c r="C7680" t="str">
        <f>TEXT(D7680, "mmm")</f>
        <v>Jun</v>
      </c>
      <c r="D7680" s="1">
        <v>45460</v>
      </c>
      <c r="E7680" t="s">
        <v>4607</v>
      </c>
      <c r="F7680" t="s">
        <v>128</v>
      </c>
      <c r="G7680">
        <v>5404</v>
      </c>
      <c r="H7680">
        <v>9.2100000000000009</v>
      </c>
      <c r="I7680">
        <v>49770.84</v>
      </c>
      <c r="J7680" t="s">
        <v>86</v>
      </c>
      <c r="K7680">
        <v>-8.6579716059698164E-3</v>
      </c>
      <c r="L7680">
        <v>-0.86580000000000001</v>
      </c>
      <c r="M7680" t="s">
        <v>82</v>
      </c>
    </row>
    <row r="7681" spans="1:13">
      <c r="A7681" t="s">
        <v>1264</v>
      </c>
      <c r="B7681" t="s">
        <v>1265</v>
      </c>
      <c r="C7681" t="str">
        <f>TEXT(D7681, "mmm")</f>
        <v>Jun</v>
      </c>
      <c r="D7681" s="1">
        <v>45460</v>
      </c>
      <c r="E7681" t="s">
        <v>4607</v>
      </c>
      <c r="F7681" t="s">
        <v>128</v>
      </c>
      <c r="G7681">
        <v>2000</v>
      </c>
      <c r="H7681">
        <v>9.15</v>
      </c>
      <c r="I7681">
        <v>18300</v>
      </c>
      <c r="J7681" t="s">
        <v>81</v>
      </c>
      <c r="K7681">
        <v>-8.6579716059698164E-3</v>
      </c>
      <c r="L7681">
        <v>-0.86580000000000001</v>
      </c>
      <c r="M7681" t="s">
        <v>82</v>
      </c>
    </row>
    <row r="7682" spans="1:13">
      <c r="A7682" t="s">
        <v>1264</v>
      </c>
      <c r="B7682" t="s">
        <v>1265</v>
      </c>
      <c r="C7682" t="str">
        <f>TEXT(D7682, "mmm")</f>
        <v>Jun</v>
      </c>
      <c r="D7682" s="1">
        <v>45460</v>
      </c>
      <c r="E7682" t="s">
        <v>4607</v>
      </c>
      <c r="F7682" t="s">
        <v>128</v>
      </c>
      <c r="G7682">
        <v>1346</v>
      </c>
      <c r="H7682">
        <v>9.3000000000000007</v>
      </c>
      <c r="I7682">
        <v>12517.8</v>
      </c>
      <c r="J7682" t="s">
        <v>81</v>
      </c>
      <c r="K7682">
        <v>-8.6579716059698164E-3</v>
      </c>
      <c r="L7682">
        <v>-0.86580000000000001</v>
      </c>
      <c r="M7682" t="s">
        <v>82</v>
      </c>
    </row>
    <row r="7683" spans="1:13">
      <c r="A7683" t="s">
        <v>1264</v>
      </c>
      <c r="B7683" t="s">
        <v>1265</v>
      </c>
      <c r="C7683" t="str">
        <f>TEXT(D7683, "mmm")</f>
        <v>Jun</v>
      </c>
      <c r="D7683" s="1">
        <v>45460</v>
      </c>
      <c r="E7683" t="s">
        <v>4607</v>
      </c>
      <c r="F7683" t="s">
        <v>128</v>
      </c>
      <c r="G7683">
        <v>1279</v>
      </c>
      <c r="H7683">
        <v>9.02</v>
      </c>
      <c r="I7683">
        <v>11536.58</v>
      </c>
      <c r="J7683" t="s">
        <v>81</v>
      </c>
      <c r="K7683">
        <v>-8.6579716059698164E-3</v>
      </c>
      <c r="L7683">
        <v>-0.86580000000000001</v>
      </c>
      <c r="M7683" t="s">
        <v>82</v>
      </c>
    </row>
    <row r="7684" spans="1:13">
      <c r="A7684" t="s">
        <v>1264</v>
      </c>
      <c r="B7684" t="s">
        <v>1265</v>
      </c>
      <c r="C7684" t="str">
        <f>TEXT(D7684, "mmm")</f>
        <v>Jun</v>
      </c>
      <c r="D7684" s="1">
        <v>45460</v>
      </c>
      <c r="E7684" t="s">
        <v>4607</v>
      </c>
      <c r="F7684" t="s">
        <v>128</v>
      </c>
      <c r="G7684">
        <v>4364</v>
      </c>
      <c r="H7684">
        <v>9.08</v>
      </c>
      <c r="I7684">
        <v>39625.120000000003</v>
      </c>
      <c r="J7684" t="s">
        <v>81</v>
      </c>
      <c r="K7684">
        <v>-8.6579716059698164E-3</v>
      </c>
      <c r="L7684">
        <v>-0.86580000000000001</v>
      </c>
      <c r="M7684" t="s">
        <v>82</v>
      </c>
    </row>
    <row r="7685" spans="1:13">
      <c r="A7685" t="s">
        <v>1264</v>
      </c>
      <c r="B7685" t="s">
        <v>1265</v>
      </c>
      <c r="C7685" t="str">
        <f>TEXT(D7685, "mmm")</f>
        <v>Jun</v>
      </c>
      <c r="D7685" s="1">
        <v>45460</v>
      </c>
      <c r="E7685" t="s">
        <v>4607</v>
      </c>
      <c r="F7685" t="s">
        <v>128</v>
      </c>
      <c r="G7685">
        <v>2336</v>
      </c>
      <c r="H7685">
        <v>9.1199999999999992</v>
      </c>
      <c r="I7685">
        <v>21304.32</v>
      </c>
      <c r="J7685" t="s">
        <v>81</v>
      </c>
      <c r="K7685">
        <v>-8.6579716059698164E-3</v>
      </c>
      <c r="L7685">
        <v>-0.86580000000000001</v>
      </c>
      <c r="M7685" t="s">
        <v>82</v>
      </c>
    </row>
    <row r="7686" spans="1:13">
      <c r="A7686" t="s">
        <v>1264</v>
      </c>
      <c r="B7686" t="s">
        <v>1265</v>
      </c>
      <c r="C7686" t="str">
        <f>TEXT(D7686, "mmm")</f>
        <v>Jun</v>
      </c>
      <c r="D7686" s="1">
        <v>45460</v>
      </c>
      <c r="E7686" t="s">
        <v>4607</v>
      </c>
      <c r="F7686" t="s">
        <v>128</v>
      </c>
      <c r="G7686">
        <v>1988</v>
      </c>
      <c r="H7686">
        <v>9.08</v>
      </c>
      <c r="I7686">
        <v>18051.04</v>
      </c>
      <c r="J7686" t="s">
        <v>81</v>
      </c>
      <c r="K7686">
        <v>-8.6579716059698164E-3</v>
      </c>
      <c r="L7686">
        <v>-0.86580000000000001</v>
      </c>
      <c r="M7686" t="s">
        <v>82</v>
      </c>
    </row>
    <row r="7687" spans="1:13">
      <c r="A7687" t="s">
        <v>488</v>
      </c>
      <c r="B7687" t="s">
        <v>489</v>
      </c>
      <c r="C7687" t="str">
        <f>TEXT(D7687, "mmm")</f>
        <v>Jun</v>
      </c>
      <c r="D7687" s="1">
        <v>45460</v>
      </c>
      <c r="E7687" t="s">
        <v>4172</v>
      </c>
      <c r="F7687" t="s">
        <v>118</v>
      </c>
      <c r="G7687">
        <v>1800</v>
      </c>
      <c r="H7687">
        <v>9.82</v>
      </c>
      <c r="I7687">
        <v>17676</v>
      </c>
      <c r="J7687" t="s">
        <v>81</v>
      </c>
      <c r="K7687">
        <v>1.4506732719218761E-2</v>
      </c>
      <c r="L7687">
        <v>1.4507000000000001</v>
      </c>
      <c r="M7687" t="s">
        <v>82</v>
      </c>
    </row>
    <row r="7688" spans="1:13">
      <c r="A7688" t="s">
        <v>3715</v>
      </c>
      <c r="B7688" t="s">
        <v>3716</v>
      </c>
      <c r="C7688" t="str">
        <f>TEXT(D7688, "mmm")</f>
        <v>Jun</v>
      </c>
      <c r="D7688" s="1">
        <v>45460</v>
      </c>
      <c r="E7688" t="s">
        <v>4608</v>
      </c>
      <c r="F7688" t="s">
        <v>118</v>
      </c>
      <c r="G7688">
        <v>1000</v>
      </c>
      <c r="H7688">
        <v>12.61</v>
      </c>
      <c r="I7688">
        <v>12610</v>
      </c>
      <c r="J7688" t="s">
        <v>81</v>
      </c>
      <c r="K7688">
        <v>-1.317833333523355E-2</v>
      </c>
      <c r="L7688">
        <v>-1.3178000000000001</v>
      </c>
      <c r="M7688" t="s">
        <v>82</v>
      </c>
    </row>
    <row r="7689" spans="1:13">
      <c r="A7689" t="s">
        <v>3715</v>
      </c>
      <c r="B7689" t="s">
        <v>3716</v>
      </c>
      <c r="C7689" t="str">
        <f>TEXT(D7689, "mmm")</f>
        <v>Jun</v>
      </c>
      <c r="D7689" s="1">
        <v>45460</v>
      </c>
      <c r="E7689" t="s">
        <v>4608</v>
      </c>
      <c r="F7689" t="s">
        <v>118</v>
      </c>
      <c r="G7689">
        <v>1000</v>
      </c>
      <c r="H7689">
        <v>12.58</v>
      </c>
      <c r="I7689">
        <v>12580</v>
      </c>
      <c r="J7689" t="s">
        <v>81</v>
      </c>
      <c r="K7689">
        <v>-1.317833333523355E-2</v>
      </c>
      <c r="L7689">
        <v>-1.3178000000000001</v>
      </c>
      <c r="M7689" t="s">
        <v>82</v>
      </c>
    </row>
    <row r="7690" spans="1:13">
      <c r="A7690" t="s">
        <v>63</v>
      </c>
      <c r="B7690" t="s">
        <v>4609</v>
      </c>
      <c r="C7690" t="str">
        <f>TEXT(D7690, "mmm")</f>
        <v>Jun</v>
      </c>
      <c r="D7690" s="1">
        <v>45461</v>
      </c>
      <c r="E7690" t="s">
        <v>4610</v>
      </c>
      <c r="F7690" t="s">
        <v>118</v>
      </c>
      <c r="G7690">
        <v>1001694</v>
      </c>
      <c r="H7690">
        <v>2.36</v>
      </c>
      <c r="I7690">
        <v>2363997.84</v>
      </c>
      <c r="J7690" t="s">
        <v>81</v>
      </c>
      <c r="K7690">
        <v>1.3305085781695249</v>
      </c>
      <c r="L7690">
        <v>133.05090000000001</v>
      </c>
      <c r="M7690" t="s">
        <v>82</v>
      </c>
    </row>
    <row r="7691" spans="1:13">
      <c r="A7691" t="s">
        <v>4603</v>
      </c>
      <c r="B7691" t="s">
        <v>4604</v>
      </c>
      <c r="C7691" t="str">
        <f>TEXT(D7691, "mmm")</f>
        <v>Jun</v>
      </c>
      <c r="D7691" s="1">
        <v>45461</v>
      </c>
      <c r="E7691" t="s">
        <v>4611</v>
      </c>
      <c r="F7691" t="s">
        <v>118</v>
      </c>
      <c r="G7691">
        <v>100000</v>
      </c>
      <c r="H7691">
        <v>0.59</v>
      </c>
      <c r="I7691">
        <v>59000</v>
      </c>
      <c r="J7691" t="s">
        <v>81</v>
      </c>
      <c r="K7691">
        <v>0.9003689659506815</v>
      </c>
      <c r="L7691">
        <v>90.036900000000003</v>
      </c>
      <c r="M7691" t="s">
        <v>82</v>
      </c>
    </row>
    <row r="7692" spans="1:13">
      <c r="A7692" t="s">
        <v>3598</v>
      </c>
      <c r="B7692" t="s">
        <v>3599</v>
      </c>
      <c r="C7692" t="str">
        <f>TEXT(D7692, "mmm")</f>
        <v>Jun</v>
      </c>
      <c r="D7692" s="1">
        <v>45461</v>
      </c>
      <c r="E7692" t="s">
        <v>3600</v>
      </c>
      <c r="F7692" t="s">
        <v>222</v>
      </c>
      <c r="G7692">
        <v>5000</v>
      </c>
      <c r="H7692">
        <v>45.71</v>
      </c>
      <c r="I7692">
        <v>228550</v>
      </c>
      <c r="J7692" t="s">
        <v>81</v>
      </c>
      <c r="K7692">
        <v>2.4915884925811978E-2</v>
      </c>
      <c r="L7692">
        <v>2.4916</v>
      </c>
      <c r="M7692" t="s">
        <v>82</v>
      </c>
    </row>
    <row r="7693" spans="1:13">
      <c r="A7693" t="s">
        <v>4612</v>
      </c>
      <c r="B7693" t="s">
        <v>4613</v>
      </c>
      <c r="C7693" t="str">
        <f>TEXT(D7693, "mmm")</f>
        <v>Jun</v>
      </c>
      <c r="D7693" s="1">
        <v>45461</v>
      </c>
      <c r="E7693" t="s">
        <v>4614</v>
      </c>
      <c r="F7693" t="s">
        <v>80</v>
      </c>
      <c r="G7693">
        <v>9100</v>
      </c>
      <c r="H7693">
        <v>3.47</v>
      </c>
      <c r="I7693">
        <v>31577</v>
      </c>
      <c r="J7693" t="s">
        <v>86</v>
      </c>
      <c r="K7693">
        <v>0.11387167689908551</v>
      </c>
      <c r="L7693">
        <v>11.3872</v>
      </c>
      <c r="M7693" t="s">
        <v>82</v>
      </c>
    </row>
    <row r="7694" spans="1:13">
      <c r="A7694" t="s">
        <v>63</v>
      </c>
      <c r="B7694" t="s">
        <v>4609</v>
      </c>
      <c r="C7694" t="str">
        <f>TEXT(D7694, "mmm")</f>
        <v>Jun</v>
      </c>
      <c r="D7694" s="1">
        <v>45461</v>
      </c>
      <c r="E7694" t="s">
        <v>4615</v>
      </c>
      <c r="F7694" t="s">
        <v>80</v>
      </c>
      <c r="G7694">
        <v>728814</v>
      </c>
      <c r="H7694">
        <v>2.36</v>
      </c>
      <c r="I7694">
        <v>1720001.04</v>
      </c>
      <c r="J7694" t="s">
        <v>81</v>
      </c>
      <c r="K7694">
        <v>1.3305085781695249</v>
      </c>
      <c r="L7694">
        <v>133.05090000000001</v>
      </c>
      <c r="M7694" t="s">
        <v>82</v>
      </c>
    </row>
    <row r="7695" spans="1:13">
      <c r="A7695" t="s">
        <v>4616</v>
      </c>
      <c r="B7695" t="s">
        <v>4617</v>
      </c>
      <c r="C7695" t="str">
        <f>TEXT(D7695, "mmm")</f>
        <v>Jun</v>
      </c>
      <c r="D7695" s="1">
        <v>45461</v>
      </c>
      <c r="E7695" t="s">
        <v>4618</v>
      </c>
      <c r="F7695" t="s">
        <v>80</v>
      </c>
      <c r="G7695">
        <v>247</v>
      </c>
      <c r="H7695">
        <v>202.48</v>
      </c>
      <c r="I7695">
        <v>50012.56</v>
      </c>
      <c r="J7695" t="s">
        <v>81</v>
      </c>
      <c r="K7695">
        <v>-6.0577647360263283E-2</v>
      </c>
      <c r="L7695">
        <v>-6.0578000000000003</v>
      </c>
      <c r="M7695" t="s">
        <v>82</v>
      </c>
    </row>
    <row r="7696" spans="1:13">
      <c r="A7696" t="s">
        <v>831</v>
      </c>
      <c r="B7696" t="s">
        <v>832</v>
      </c>
      <c r="C7696" t="str">
        <f>TEXT(D7696, "mmm")</f>
        <v>Jun</v>
      </c>
      <c r="D7696" s="1">
        <v>45461</v>
      </c>
      <c r="E7696" t="s">
        <v>835</v>
      </c>
      <c r="F7696" t="s">
        <v>101</v>
      </c>
      <c r="G7696">
        <v>26410</v>
      </c>
      <c r="H7696">
        <v>57.74</v>
      </c>
      <c r="I7696">
        <v>1524913.4</v>
      </c>
      <c r="J7696" t="s">
        <v>86</v>
      </c>
      <c r="K7696">
        <v>3.1482436457181739E-2</v>
      </c>
      <c r="L7696">
        <v>3.1482000000000001</v>
      </c>
      <c r="M7696" t="s">
        <v>82</v>
      </c>
    </row>
    <row r="7697" spans="1:13">
      <c r="A7697" t="s">
        <v>831</v>
      </c>
      <c r="B7697" t="s">
        <v>832</v>
      </c>
      <c r="C7697" t="str">
        <f>TEXT(D7697, "mmm")</f>
        <v>Jun</v>
      </c>
      <c r="D7697" s="1">
        <v>45461</v>
      </c>
      <c r="E7697" t="s">
        <v>834</v>
      </c>
      <c r="F7697" t="s">
        <v>101</v>
      </c>
      <c r="G7697">
        <v>26410</v>
      </c>
      <c r="H7697">
        <v>57.74</v>
      </c>
      <c r="I7697">
        <v>1524913.4</v>
      </c>
      <c r="J7697" t="s">
        <v>86</v>
      </c>
      <c r="K7697">
        <v>3.1482436457181739E-2</v>
      </c>
      <c r="L7697">
        <v>3.1482000000000001</v>
      </c>
      <c r="M7697" t="s">
        <v>82</v>
      </c>
    </row>
    <row r="7698" spans="1:13">
      <c r="A7698" t="s">
        <v>831</v>
      </c>
      <c r="B7698" t="s">
        <v>832</v>
      </c>
      <c r="C7698" t="str">
        <f>TEXT(D7698, "mmm")</f>
        <v>Jun</v>
      </c>
      <c r="D7698" s="1">
        <v>45461</v>
      </c>
      <c r="E7698" t="s">
        <v>833</v>
      </c>
      <c r="F7698" t="s">
        <v>101</v>
      </c>
      <c r="G7698">
        <v>26410</v>
      </c>
      <c r="H7698">
        <v>57.74</v>
      </c>
      <c r="I7698">
        <v>1524913.4</v>
      </c>
      <c r="J7698" t="s">
        <v>86</v>
      </c>
      <c r="K7698">
        <v>3.1482436457181739E-2</v>
      </c>
      <c r="L7698">
        <v>3.1482000000000001</v>
      </c>
      <c r="M7698" t="s">
        <v>82</v>
      </c>
    </row>
    <row r="7699" spans="1:13">
      <c r="A7699" t="s">
        <v>1742</v>
      </c>
      <c r="B7699" t="s">
        <v>1743</v>
      </c>
      <c r="C7699" t="str">
        <f>TEXT(D7699, "mmm")</f>
        <v>Jun</v>
      </c>
      <c r="D7699" s="1">
        <v>45461</v>
      </c>
      <c r="E7699" t="s">
        <v>109</v>
      </c>
      <c r="F7699" t="s">
        <v>101</v>
      </c>
      <c r="G7699">
        <v>15000</v>
      </c>
      <c r="H7699">
        <v>21.94</v>
      </c>
      <c r="I7699">
        <v>329100</v>
      </c>
      <c r="J7699" t="s">
        <v>81</v>
      </c>
      <c r="K7699">
        <v>-0.1172697881305249</v>
      </c>
      <c r="L7699">
        <v>-11.727</v>
      </c>
      <c r="M7699" t="s">
        <v>82</v>
      </c>
    </row>
    <row r="7700" spans="1:13">
      <c r="A7700" t="s">
        <v>1742</v>
      </c>
      <c r="B7700" t="s">
        <v>1743</v>
      </c>
      <c r="C7700" t="str">
        <f>TEXT(D7700, "mmm")</f>
        <v>Jun</v>
      </c>
      <c r="D7700" s="1">
        <v>45461</v>
      </c>
      <c r="E7700" t="s">
        <v>111</v>
      </c>
      <c r="F7700" t="s">
        <v>101</v>
      </c>
      <c r="G7700">
        <v>15000</v>
      </c>
      <c r="H7700">
        <v>21.94</v>
      </c>
      <c r="I7700">
        <v>329100</v>
      </c>
      <c r="J7700" t="s">
        <v>81</v>
      </c>
      <c r="K7700">
        <v>-0.1172697881305249</v>
      </c>
      <c r="L7700">
        <v>-11.727</v>
      </c>
      <c r="M7700" t="s">
        <v>82</v>
      </c>
    </row>
    <row r="7701" spans="1:13">
      <c r="A7701" t="s">
        <v>1742</v>
      </c>
      <c r="B7701" t="s">
        <v>1743</v>
      </c>
      <c r="C7701" t="str">
        <f>TEXT(D7701, "mmm")</f>
        <v>Jun</v>
      </c>
      <c r="D7701" s="1">
        <v>45461</v>
      </c>
      <c r="E7701" t="s">
        <v>110</v>
      </c>
      <c r="F7701" t="s">
        <v>101</v>
      </c>
      <c r="G7701">
        <v>15000</v>
      </c>
      <c r="H7701">
        <v>21.94</v>
      </c>
      <c r="I7701">
        <v>329100</v>
      </c>
      <c r="J7701" t="s">
        <v>81</v>
      </c>
      <c r="K7701">
        <v>-0.1172697881305249</v>
      </c>
      <c r="L7701">
        <v>-11.727</v>
      </c>
      <c r="M7701" t="s">
        <v>82</v>
      </c>
    </row>
    <row r="7702" spans="1:13">
      <c r="A7702" t="s">
        <v>1742</v>
      </c>
      <c r="B7702" t="s">
        <v>1743</v>
      </c>
      <c r="C7702" t="str">
        <f>TEXT(D7702, "mmm")</f>
        <v>Jun</v>
      </c>
      <c r="D7702" s="1">
        <v>45461</v>
      </c>
      <c r="E7702" t="s">
        <v>109</v>
      </c>
      <c r="F7702" t="s">
        <v>101</v>
      </c>
      <c r="G7702">
        <v>5500</v>
      </c>
      <c r="H7702">
        <v>21.77</v>
      </c>
      <c r="I7702">
        <v>119735</v>
      </c>
      <c r="J7702" t="s">
        <v>81</v>
      </c>
      <c r="K7702">
        <v>-0.1172697881305249</v>
      </c>
      <c r="L7702">
        <v>-11.727</v>
      </c>
      <c r="M7702" t="s">
        <v>82</v>
      </c>
    </row>
    <row r="7703" spans="1:13">
      <c r="A7703" t="s">
        <v>1742</v>
      </c>
      <c r="B7703" t="s">
        <v>1743</v>
      </c>
      <c r="C7703" t="str">
        <f>TEXT(D7703, "mmm")</f>
        <v>Jun</v>
      </c>
      <c r="D7703" s="1">
        <v>45461</v>
      </c>
      <c r="E7703" t="s">
        <v>111</v>
      </c>
      <c r="F7703" t="s">
        <v>101</v>
      </c>
      <c r="G7703">
        <v>5500</v>
      </c>
      <c r="H7703">
        <v>21.77</v>
      </c>
      <c r="I7703">
        <v>119735</v>
      </c>
      <c r="J7703" t="s">
        <v>81</v>
      </c>
      <c r="K7703">
        <v>-0.1172697881305249</v>
      </c>
      <c r="L7703">
        <v>-11.727</v>
      </c>
      <c r="M7703" t="s">
        <v>82</v>
      </c>
    </row>
    <row r="7704" spans="1:13">
      <c r="A7704" t="s">
        <v>1742</v>
      </c>
      <c r="B7704" t="s">
        <v>1743</v>
      </c>
      <c r="C7704" t="str">
        <f>TEXT(D7704, "mmm")</f>
        <v>Jun</v>
      </c>
      <c r="D7704" s="1">
        <v>45461</v>
      </c>
      <c r="E7704" t="s">
        <v>110</v>
      </c>
      <c r="F7704" t="s">
        <v>101</v>
      </c>
      <c r="G7704">
        <v>5500</v>
      </c>
      <c r="H7704">
        <v>21.77</v>
      </c>
      <c r="I7704">
        <v>119735</v>
      </c>
      <c r="J7704" t="s">
        <v>81</v>
      </c>
      <c r="K7704">
        <v>-0.1172697881305249</v>
      </c>
      <c r="L7704">
        <v>-11.727</v>
      </c>
      <c r="M7704" t="s">
        <v>82</v>
      </c>
    </row>
    <row r="7705" spans="1:13">
      <c r="A7705" t="s">
        <v>4004</v>
      </c>
      <c r="B7705" t="s">
        <v>4005</v>
      </c>
      <c r="C7705" t="str">
        <f>TEXT(D7705, "mmm")</f>
        <v>Jun</v>
      </c>
      <c r="D7705" s="1">
        <v>45461</v>
      </c>
      <c r="E7705" t="s">
        <v>4006</v>
      </c>
      <c r="F7705" t="s">
        <v>217</v>
      </c>
      <c r="G7705">
        <v>50000</v>
      </c>
      <c r="H7705">
        <v>1.2</v>
      </c>
      <c r="I7705">
        <v>60000</v>
      </c>
      <c r="J7705" t="s">
        <v>81</v>
      </c>
      <c r="K7705">
        <v>0.19130437667067951</v>
      </c>
      <c r="L7705">
        <v>19.130400000000002</v>
      </c>
      <c r="M7705" t="s">
        <v>82</v>
      </c>
    </row>
    <row r="7706" spans="1:13">
      <c r="A7706" t="s">
        <v>210</v>
      </c>
      <c r="B7706" t="s">
        <v>211</v>
      </c>
      <c r="C7706" t="str">
        <f>TEXT(D7706, "mmm")</f>
        <v>Jun</v>
      </c>
      <c r="D7706" s="1">
        <v>45461</v>
      </c>
      <c r="E7706" t="s">
        <v>213</v>
      </c>
      <c r="F7706" t="s">
        <v>101</v>
      </c>
      <c r="G7706">
        <v>2260</v>
      </c>
      <c r="H7706">
        <v>17.71</v>
      </c>
      <c r="I7706">
        <v>40024.6</v>
      </c>
      <c r="J7706" t="s">
        <v>81</v>
      </c>
      <c r="K7706">
        <v>4.1080445888080692E-2</v>
      </c>
      <c r="L7706">
        <v>4.1079999999999997</v>
      </c>
      <c r="M7706" t="s">
        <v>82</v>
      </c>
    </row>
    <row r="7707" spans="1:13">
      <c r="A7707" t="s">
        <v>210</v>
      </c>
      <c r="B7707" t="s">
        <v>211</v>
      </c>
      <c r="C7707" t="str">
        <f>TEXT(D7707, "mmm")</f>
        <v>Jun</v>
      </c>
      <c r="D7707" s="1">
        <v>45461</v>
      </c>
      <c r="E7707" t="s">
        <v>212</v>
      </c>
      <c r="F7707" t="s">
        <v>101</v>
      </c>
      <c r="G7707">
        <v>2260</v>
      </c>
      <c r="H7707">
        <v>17.71</v>
      </c>
      <c r="I7707">
        <v>40024.6</v>
      </c>
      <c r="J7707" t="s">
        <v>81</v>
      </c>
      <c r="K7707">
        <v>4.1080445888080692E-2</v>
      </c>
      <c r="L7707">
        <v>4.1079999999999997</v>
      </c>
      <c r="M7707" t="s">
        <v>82</v>
      </c>
    </row>
    <row r="7708" spans="1:13">
      <c r="A7708" t="s">
        <v>210</v>
      </c>
      <c r="B7708" t="s">
        <v>211</v>
      </c>
      <c r="C7708" t="str">
        <f>TEXT(D7708, "mmm")</f>
        <v>Jun</v>
      </c>
      <c r="D7708" s="1">
        <v>45461</v>
      </c>
      <c r="E7708" t="s">
        <v>213</v>
      </c>
      <c r="F7708" t="s">
        <v>101</v>
      </c>
      <c r="G7708">
        <v>5107</v>
      </c>
      <c r="H7708">
        <v>19.5</v>
      </c>
      <c r="I7708">
        <v>99586.5</v>
      </c>
      <c r="J7708" t="s">
        <v>81</v>
      </c>
      <c r="K7708">
        <v>4.1080445888080692E-2</v>
      </c>
      <c r="L7708">
        <v>4.1079999999999997</v>
      </c>
      <c r="M7708" t="s">
        <v>82</v>
      </c>
    </row>
    <row r="7709" spans="1:13">
      <c r="A7709" t="s">
        <v>210</v>
      </c>
      <c r="B7709" t="s">
        <v>211</v>
      </c>
      <c r="C7709" t="str">
        <f>TEXT(D7709, "mmm")</f>
        <v>Jun</v>
      </c>
      <c r="D7709" s="1">
        <v>45461</v>
      </c>
      <c r="E7709" t="s">
        <v>212</v>
      </c>
      <c r="F7709" t="s">
        <v>101</v>
      </c>
      <c r="G7709">
        <v>5107</v>
      </c>
      <c r="H7709">
        <v>19.5</v>
      </c>
      <c r="I7709">
        <v>99586.5</v>
      </c>
      <c r="J7709" t="s">
        <v>81</v>
      </c>
      <c r="K7709">
        <v>4.1080445888080692E-2</v>
      </c>
      <c r="L7709">
        <v>4.1079999999999997</v>
      </c>
      <c r="M7709" t="s">
        <v>82</v>
      </c>
    </row>
    <row r="7710" spans="1:13">
      <c r="A7710" t="s">
        <v>210</v>
      </c>
      <c r="B7710" t="s">
        <v>211</v>
      </c>
      <c r="C7710" t="str">
        <f>TEXT(D7710, "mmm")</f>
        <v>Jun</v>
      </c>
      <c r="D7710" s="1">
        <v>45461</v>
      </c>
      <c r="E7710" t="s">
        <v>213</v>
      </c>
      <c r="F7710" t="s">
        <v>101</v>
      </c>
      <c r="G7710">
        <v>2633</v>
      </c>
      <c r="H7710">
        <v>18.670000000000002</v>
      </c>
      <c r="I7710">
        <v>49158.110000000008</v>
      </c>
      <c r="J7710" t="s">
        <v>81</v>
      </c>
      <c r="K7710">
        <v>4.1080445888080692E-2</v>
      </c>
      <c r="L7710">
        <v>4.1079999999999997</v>
      </c>
      <c r="M7710" t="s">
        <v>82</v>
      </c>
    </row>
    <row r="7711" spans="1:13">
      <c r="A7711" t="s">
        <v>210</v>
      </c>
      <c r="B7711" t="s">
        <v>211</v>
      </c>
      <c r="C7711" t="str">
        <f>TEXT(D7711, "mmm")</f>
        <v>Jun</v>
      </c>
      <c r="D7711" s="1">
        <v>45461</v>
      </c>
      <c r="E7711" t="s">
        <v>212</v>
      </c>
      <c r="F7711" t="s">
        <v>101</v>
      </c>
      <c r="G7711">
        <v>2633</v>
      </c>
      <c r="H7711">
        <v>18.670000000000002</v>
      </c>
      <c r="I7711">
        <v>49158.110000000008</v>
      </c>
      <c r="J7711" t="s">
        <v>81</v>
      </c>
      <c r="K7711">
        <v>4.1080445888080692E-2</v>
      </c>
      <c r="L7711">
        <v>4.1079999999999997</v>
      </c>
      <c r="M7711" t="s">
        <v>82</v>
      </c>
    </row>
    <row r="7712" spans="1:13">
      <c r="A7712" t="s">
        <v>1777</v>
      </c>
      <c r="B7712" t="s">
        <v>1778</v>
      </c>
      <c r="C7712" t="str">
        <f>TEXT(D7712, "mmm")</f>
        <v>Jun</v>
      </c>
      <c r="D7712" s="1">
        <v>45461</v>
      </c>
      <c r="E7712" t="s">
        <v>4430</v>
      </c>
      <c r="F7712" t="s">
        <v>101</v>
      </c>
      <c r="G7712">
        <v>50000</v>
      </c>
      <c r="H7712">
        <v>1.1299999999999999</v>
      </c>
      <c r="I7712">
        <v>56499.999999999993</v>
      </c>
      <c r="J7712" t="s">
        <v>81</v>
      </c>
      <c r="K7712">
        <v>1.769909823974292E-2</v>
      </c>
      <c r="L7712">
        <v>1.7699</v>
      </c>
      <c r="M7712" t="s">
        <v>82</v>
      </c>
    </row>
    <row r="7713" spans="1:13">
      <c r="A7713" t="s">
        <v>580</v>
      </c>
      <c r="B7713" t="s">
        <v>581</v>
      </c>
      <c r="C7713" t="str">
        <f>TEXT(D7713, "mmm")</f>
        <v>Jun</v>
      </c>
      <c r="D7713" s="1">
        <v>45461</v>
      </c>
      <c r="E7713" t="s">
        <v>102</v>
      </c>
      <c r="F7713" t="s">
        <v>101</v>
      </c>
      <c r="G7713">
        <v>20043</v>
      </c>
      <c r="H7713">
        <v>22.92</v>
      </c>
      <c r="I7713">
        <v>459385.56000000011</v>
      </c>
      <c r="J7713" t="s">
        <v>86</v>
      </c>
      <c r="K7713">
        <v>3.3712811645313152E-2</v>
      </c>
      <c r="L7713">
        <v>3.3713000000000002</v>
      </c>
      <c r="M7713" t="s">
        <v>82</v>
      </c>
    </row>
    <row r="7714" spans="1:13">
      <c r="A7714" t="s">
        <v>580</v>
      </c>
      <c r="B7714" t="s">
        <v>581</v>
      </c>
      <c r="C7714" t="str">
        <f>TEXT(D7714, "mmm")</f>
        <v>Jun</v>
      </c>
      <c r="D7714" s="1">
        <v>45461</v>
      </c>
      <c r="E7714" t="s">
        <v>100</v>
      </c>
      <c r="F7714" t="s">
        <v>101</v>
      </c>
      <c r="G7714">
        <v>20043</v>
      </c>
      <c r="H7714">
        <v>22.92</v>
      </c>
      <c r="I7714">
        <v>459385.56000000011</v>
      </c>
      <c r="J7714" t="s">
        <v>86</v>
      </c>
      <c r="K7714">
        <v>3.3712811645313152E-2</v>
      </c>
      <c r="L7714">
        <v>3.3713000000000002</v>
      </c>
      <c r="M7714" t="s">
        <v>82</v>
      </c>
    </row>
    <row r="7715" spans="1:13">
      <c r="A7715" t="s">
        <v>2861</v>
      </c>
      <c r="B7715" t="s">
        <v>2862</v>
      </c>
      <c r="C7715" t="str">
        <f>TEXT(D7715, "mmm")</f>
        <v>Jun</v>
      </c>
      <c r="D7715" s="1">
        <v>45461</v>
      </c>
      <c r="E7715" t="s">
        <v>4507</v>
      </c>
      <c r="F7715" t="s">
        <v>118</v>
      </c>
      <c r="G7715">
        <v>5000</v>
      </c>
      <c r="H7715">
        <v>4.83</v>
      </c>
      <c r="I7715">
        <v>24150</v>
      </c>
      <c r="J7715" t="s">
        <v>81</v>
      </c>
      <c r="K7715">
        <v>0.16386549639350251</v>
      </c>
      <c r="L7715">
        <v>16.386500000000002</v>
      </c>
      <c r="M7715" t="s">
        <v>82</v>
      </c>
    </row>
    <row r="7716" spans="1:13">
      <c r="A7716" t="s">
        <v>4619</v>
      </c>
      <c r="B7716" t="s">
        <v>4620</v>
      </c>
      <c r="C7716" t="str">
        <f>TEXT(D7716, "mmm")</f>
        <v>Jun</v>
      </c>
      <c r="D7716" s="1">
        <v>45461</v>
      </c>
      <c r="E7716" t="s">
        <v>4621</v>
      </c>
      <c r="F7716" t="s">
        <v>80</v>
      </c>
      <c r="G7716">
        <v>20000</v>
      </c>
      <c r="H7716">
        <v>0.68</v>
      </c>
      <c r="I7716">
        <v>13600</v>
      </c>
      <c r="J7716" t="s">
        <v>86</v>
      </c>
      <c r="K7716">
        <v>-4.4117692174795553E-2</v>
      </c>
      <c r="L7716">
        <v>-4.4118000000000004</v>
      </c>
      <c r="M7716" t="s">
        <v>82</v>
      </c>
    </row>
    <row r="7717" spans="1:13">
      <c r="A7717" t="s">
        <v>4622</v>
      </c>
      <c r="B7717" t="s">
        <v>4623</v>
      </c>
      <c r="C7717" t="str">
        <f>TEXT(D7717, "mmm")</f>
        <v>Jun</v>
      </c>
      <c r="D7717" s="1">
        <v>45461</v>
      </c>
      <c r="E7717" t="s">
        <v>4624</v>
      </c>
      <c r="F7717" t="s">
        <v>80</v>
      </c>
      <c r="G7717">
        <v>150000</v>
      </c>
      <c r="H7717">
        <v>6.69</v>
      </c>
      <c r="I7717">
        <v>1003500</v>
      </c>
      <c r="J7717" t="s">
        <v>81</v>
      </c>
      <c r="K7717">
        <v>0.15256801304257711</v>
      </c>
      <c r="L7717">
        <v>15.2568</v>
      </c>
      <c r="M7717" t="s">
        <v>82</v>
      </c>
    </row>
    <row r="7718" spans="1:13">
      <c r="A7718" t="s">
        <v>4520</v>
      </c>
      <c r="B7718" t="s">
        <v>4521</v>
      </c>
      <c r="C7718" t="str">
        <f>TEXT(D7718, "mmm")</f>
        <v>Jun</v>
      </c>
      <c r="D7718" s="1">
        <v>45461</v>
      </c>
      <c r="E7718" t="s">
        <v>4522</v>
      </c>
      <c r="F7718" t="s">
        <v>118</v>
      </c>
      <c r="G7718">
        <v>12000</v>
      </c>
      <c r="H7718">
        <v>0.86</v>
      </c>
      <c r="I7718">
        <v>10320</v>
      </c>
      <c r="J7718" t="s">
        <v>81</v>
      </c>
      <c r="K7718">
        <v>-0.1499395621908631</v>
      </c>
      <c r="L7718">
        <v>-14.994</v>
      </c>
      <c r="M7718" t="s">
        <v>82</v>
      </c>
    </row>
    <row r="7719" spans="1:13">
      <c r="A7719" t="s">
        <v>603</v>
      </c>
      <c r="B7719" t="s">
        <v>604</v>
      </c>
      <c r="C7719" t="str">
        <f>TEXT(D7719, "mmm")</f>
        <v>Jun</v>
      </c>
      <c r="D7719" s="1">
        <v>45461</v>
      </c>
      <c r="E7719" t="s">
        <v>4625</v>
      </c>
      <c r="F7719" t="s">
        <v>80</v>
      </c>
      <c r="G7719">
        <v>825</v>
      </c>
      <c r="H7719">
        <v>12.24</v>
      </c>
      <c r="I7719">
        <v>10098</v>
      </c>
      <c r="J7719" t="s">
        <v>81</v>
      </c>
      <c r="K7719">
        <v>2.2351085353381039E-2</v>
      </c>
      <c r="L7719">
        <v>2.2351000000000001</v>
      </c>
      <c r="M7719" t="s">
        <v>82</v>
      </c>
    </row>
    <row r="7720" spans="1:13">
      <c r="A7720" t="s">
        <v>2682</v>
      </c>
      <c r="B7720" t="s">
        <v>2683</v>
      </c>
      <c r="C7720" t="str">
        <f>TEXT(D7720, "mmm")</f>
        <v>Jun</v>
      </c>
      <c r="D7720" s="1">
        <v>45461</v>
      </c>
      <c r="E7720" t="s">
        <v>4626</v>
      </c>
      <c r="F7720" t="s">
        <v>118</v>
      </c>
      <c r="G7720">
        <v>6000</v>
      </c>
      <c r="H7720">
        <v>14.02</v>
      </c>
      <c r="I7720">
        <v>84120</v>
      </c>
      <c r="J7720" t="s">
        <v>81</v>
      </c>
      <c r="K7720">
        <v>2.4287878903609391E-2</v>
      </c>
      <c r="L7720">
        <v>2.4287999999999998</v>
      </c>
      <c r="M7720" t="s">
        <v>82</v>
      </c>
    </row>
    <row r="7721" spans="1:13">
      <c r="A7721" t="s">
        <v>2682</v>
      </c>
      <c r="B7721" t="s">
        <v>2683</v>
      </c>
      <c r="C7721" t="str">
        <f>TEXT(D7721, "mmm")</f>
        <v>Jun</v>
      </c>
      <c r="D7721" s="1">
        <v>45461</v>
      </c>
      <c r="E7721" t="s">
        <v>4626</v>
      </c>
      <c r="F7721" t="s">
        <v>118</v>
      </c>
      <c r="G7721">
        <v>5000</v>
      </c>
      <c r="H7721">
        <v>14.01</v>
      </c>
      <c r="I7721">
        <v>70050</v>
      </c>
      <c r="J7721" t="s">
        <v>81</v>
      </c>
      <c r="K7721">
        <v>2.4287878903609391E-2</v>
      </c>
      <c r="L7721">
        <v>2.4287999999999998</v>
      </c>
      <c r="M7721" t="s">
        <v>82</v>
      </c>
    </row>
    <row r="7722" spans="1:13">
      <c r="A7722" t="s">
        <v>2682</v>
      </c>
      <c r="B7722" t="s">
        <v>2683</v>
      </c>
      <c r="C7722" t="str">
        <f>TEXT(D7722, "mmm")</f>
        <v>Jun</v>
      </c>
      <c r="D7722" s="1">
        <v>45461</v>
      </c>
      <c r="E7722" t="s">
        <v>4626</v>
      </c>
      <c r="F7722" t="s">
        <v>118</v>
      </c>
      <c r="G7722">
        <v>3000</v>
      </c>
      <c r="H7722">
        <v>14.01</v>
      </c>
      <c r="I7722">
        <v>42030</v>
      </c>
      <c r="J7722" t="s">
        <v>81</v>
      </c>
      <c r="K7722">
        <v>2.4287878903609391E-2</v>
      </c>
      <c r="L7722">
        <v>2.4287999999999998</v>
      </c>
      <c r="M7722" t="s">
        <v>82</v>
      </c>
    </row>
    <row r="7723" spans="1:13">
      <c r="A7723" t="s">
        <v>2493</v>
      </c>
      <c r="B7723" t="s">
        <v>2494</v>
      </c>
      <c r="C7723" t="str">
        <f>TEXT(D7723, "mmm")</f>
        <v>Jun</v>
      </c>
      <c r="D7723" s="1">
        <v>45461</v>
      </c>
      <c r="E7723" t="s">
        <v>833</v>
      </c>
      <c r="F7723" t="s">
        <v>101</v>
      </c>
      <c r="G7723">
        <v>46629</v>
      </c>
      <c r="H7723">
        <v>8.3000000000000007</v>
      </c>
      <c r="I7723">
        <v>387020.7</v>
      </c>
      <c r="J7723" t="s">
        <v>86</v>
      </c>
      <c r="K7723">
        <v>-3.1175086825527051E-2</v>
      </c>
      <c r="L7723">
        <v>-3.1175000000000002</v>
      </c>
      <c r="M7723" t="s">
        <v>82</v>
      </c>
    </row>
    <row r="7724" spans="1:13">
      <c r="A7724" t="s">
        <v>2493</v>
      </c>
      <c r="B7724" t="s">
        <v>2494</v>
      </c>
      <c r="C7724" t="str">
        <f>TEXT(D7724, "mmm")</f>
        <v>Jun</v>
      </c>
      <c r="D7724" s="1">
        <v>45461</v>
      </c>
      <c r="E7724" t="s">
        <v>835</v>
      </c>
      <c r="F7724" t="s">
        <v>101</v>
      </c>
      <c r="G7724">
        <v>46629</v>
      </c>
      <c r="H7724">
        <v>8.3000000000000007</v>
      </c>
      <c r="I7724">
        <v>387020.7</v>
      </c>
      <c r="J7724" t="s">
        <v>86</v>
      </c>
      <c r="K7724">
        <v>-3.1175086825527051E-2</v>
      </c>
      <c r="L7724">
        <v>-3.1175000000000002</v>
      </c>
      <c r="M7724" t="s">
        <v>82</v>
      </c>
    </row>
    <row r="7725" spans="1:13">
      <c r="A7725" t="s">
        <v>2493</v>
      </c>
      <c r="B7725" t="s">
        <v>2494</v>
      </c>
      <c r="C7725" t="str">
        <f>TEXT(D7725, "mmm")</f>
        <v>Jun</v>
      </c>
      <c r="D7725" s="1">
        <v>45461</v>
      </c>
      <c r="E7725" t="s">
        <v>834</v>
      </c>
      <c r="F7725" t="s">
        <v>101</v>
      </c>
      <c r="G7725">
        <v>46629</v>
      </c>
      <c r="H7725">
        <v>8.3000000000000007</v>
      </c>
      <c r="I7725">
        <v>387020.7</v>
      </c>
      <c r="J7725" t="s">
        <v>86</v>
      </c>
      <c r="K7725">
        <v>-3.1175086825527051E-2</v>
      </c>
      <c r="L7725">
        <v>-3.1175000000000002</v>
      </c>
      <c r="M7725" t="s">
        <v>82</v>
      </c>
    </row>
    <row r="7726" spans="1:13">
      <c r="A7726" t="s">
        <v>311</v>
      </c>
      <c r="B7726" t="s">
        <v>312</v>
      </c>
      <c r="C7726" t="str">
        <f>TEXT(D7726, "mmm")</f>
        <v>Jun</v>
      </c>
      <c r="D7726" s="1">
        <v>45461</v>
      </c>
      <c r="E7726" t="s">
        <v>313</v>
      </c>
      <c r="F7726" t="s">
        <v>314</v>
      </c>
      <c r="G7726">
        <v>200300</v>
      </c>
      <c r="H7726">
        <v>43.36</v>
      </c>
      <c r="I7726">
        <v>8685008</v>
      </c>
      <c r="J7726" t="s">
        <v>81</v>
      </c>
      <c r="K7726">
        <v>6.1977680579448302E-2</v>
      </c>
      <c r="L7726">
        <v>6.1978</v>
      </c>
      <c r="M7726" t="s">
        <v>82</v>
      </c>
    </row>
    <row r="7727" spans="1:13">
      <c r="A7727" t="s">
        <v>63</v>
      </c>
      <c r="B7727" t="s">
        <v>4609</v>
      </c>
      <c r="C7727" t="str">
        <f>TEXT(D7727, "mmm")</f>
        <v>Jun</v>
      </c>
      <c r="D7727" s="1">
        <v>45461</v>
      </c>
      <c r="E7727" t="s">
        <v>4627</v>
      </c>
      <c r="F7727" t="s">
        <v>128</v>
      </c>
      <c r="G7727">
        <v>3735169</v>
      </c>
      <c r="H7727">
        <v>2.36</v>
      </c>
      <c r="I7727">
        <v>8814998.8399999999</v>
      </c>
      <c r="J7727" t="s">
        <v>86</v>
      </c>
      <c r="K7727">
        <v>1.3305085781695249</v>
      </c>
      <c r="L7727">
        <v>133.05090000000001</v>
      </c>
      <c r="M7727" t="s">
        <v>82</v>
      </c>
    </row>
    <row r="7728" spans="1:13">
      <c r="A7728" t="s">
        <v>677</v>
      </c>
      <c r="B7728" t="s">
        <v>678</v>
      </c>
      <c r="C7728" t="str">
        <f>TEXT(D7728, "mmm")</f>
        <v>Jun</v>
      </c>
      <c r="D7728" s="1">
        <v>45461</v>
      </c>
      <c r="E7728" t="s">
        <v>181</v>
      </c>
      <c r="F7728" t="s">
        <v>101</v>
      </c>
      <c r="G7728">
        <v>5488</v>
      </c>
      <c r="H7728">
        <v>16</v>
      </c>
      <c r="I7728">
        <v>87808</v>
      </c>
      <c r="J7728" t="s">
        <v>86</v>
      </c>
      <c r="K7728">
        <v>1.24999553693943E-2</v>
      </c>
      <c r="L7728">
        <v>1.25</v>
      </c>
      <c r="M7728" t="s">
        <v>82</v>
      </c>
    </row>
    <row r="7729" spans="1:13">
      <c r="A7729" t="s">
        <v>677</v>
      </c>
      <c r="B7729" t="s">
        <v>678</v>
      </c>
      <c r="C7729" t="str">
        <f>TEXT(D7729, "mmm")</f>
        <v>Jun</v>
      </c>
      <c r="D7729" s="1">
        <v>45461</v>
      </c>
      <c r="E7729" t="s">
        <v>182</v>
      </c>
      <c r="F7729" t="s">
        <v>101</v>
      </c>
      <c r="G7729">
        <v>5488</v>
      </c>
      <c r="H7729">
        <v>16</v>
      </c>
      <c r="I7729">
        <v>87808</v>
      </c>
      <c r="J7729" t="s">
        <v>86</v>
      </c>
      <c r="K7729">
        <v>1.24999553693943E-2</v>
      </c>
      <c r="L7729">
        <v>1.25</v>
      </c>
      <c r="M7729" t="s">
        <v>82</v>
      </c>
    </row>
    <row r="7730" spans="1:13">
      <c r="A7730" t="s">
        <v>677</v>
      </c>
      <c r="B7730" t="s">
        <v>678</v>
      </c>
      <c r="C7730" t="str">
        <f>TEXT(D7730, "mmm")</f>
        <v>Jun</v>
      </c>
      <c r="D7730" s="1">
        <v>45461</v>
      </c>
      <c r="E7730" t="s">
        <v>179</v>
      </c>
      <c r="F7730" t="s">
        <v>101</v>
      </c>
      <c r="G7730">
        <v>5488</v>
      </c>
      <c r="H7730">
        <v>16</v>
      </c>
      <c r="I7730">
        <v>87808</v>
      </c>
      <c r="J7730" t="s">
        <v>86</v>
      </c>
      <c r="K7730">
        <v>1.24999553693943E-2</v>
      </c>
      <c r="L7730">
        <v>1.25</v>
      </c>
      <c r="M7730" t="s">
        <v>82</v>
      </c>
    </row>
    <row r="7731" spans="1:13">
      <c r="A7731" t="s">
        <v>677</v>
      </c>
      <c r="B7731" t="s">
        <v>678</v>
      </c>
      <c r="C7731" t="str">
        <f>TEXT(D7731, "mmm")</f>
        <v>Jun</v>
      </c>
      <c r="D7731" s="1">
        <v>45461</v>
      </c>
      <c r="E7731" t="s">
        <v>178</v>
      </c>
      <c r="F7731" t="s">
        <v>101</v>
      </c>
      <c r="G7731">
        <v>5488</v>
      </c>
      <c r="H7731">
        <v>16</v>
      </c>
      <c r="I7731">
        <v>87808</v>
      </c>
      <c r="J7731" t="s">
        <v>86</v>
      </c>
      <c r="K7731">
        <v>1.24999553693943E-2</v>
      </c>
      <c r="L7731">
        <v>1.25</v>
      </c>
      <c r="M7731" t="s">
        <v>82</v>
      </c>
    </row>
    <row r="7732" spans="1:13">
      <c r="A7732" t="s">
        <v>677</v>
      </c>
      <c r="B7732" t="s">
        <v>678</v>
      </c>
      <c r="C7732" t="str">
        <f>TEXT(D7732, "mmm")</f>
        <v>Jun</v>
      </c>
      <c r="D7732" s="1">
        <v>45461</v>
      </c>
      <c r="E7732" t="s">
        <v>180</v>
      </c>
      <c r="F7732" t="s">
        <v>101</v>
      </c>
      <c r="G7732">
        <v>5488</v>
      </c>
      <c r="H7732">
        <v>16</v>
      </c>
      <c r="I7732">
        <v>87808</v>
      </c>
      <c r="J7732" t="s">
        <v>86</v>
      </c>
      <c r="K7732">
        <v>1.24999553693943E-2</v>
      </c>
      <c r="L7732">
        <v>1.25</v>
      </c>
      <c r="M7732" t="s">
        <v>82</v>
      </c>
    </row>
    <row r="7733" spans="1:13">
      <c r="A7733" t="s">
        <v>4628</v>
      </c>
      <c r="B7733" t="s">
        <v>4629</v>
      </c>
      <c r="C7733" t="str">
        <f>TEXT(D7733, "mmm")</f>
        <v>Jun</v>
      </c>
      <c r="D7733" s="1">
        <v>45461</v>
      </c>
      <c r="E7733" t="s">
        <v>4630</v>
      </c>
      <c r="F7733" t="s">
        <v>80</v>
      </c>
      <c r="G7733">
        <v>4700</v>
      </c>
      <c r="H7733">
        <v>15.45</v>
      </c>
      <c r="I7733">
        <v>72615</v>
      </c>
      <c r="J7733" t="s">
        <v>86</v>
      </c>
      <c r="K7733">
        <v>4.0618853834357697E-2</v>
      </c>
      <c r="L7733">
        <v>4.0618999999999996</v>
      </c>
      <c r="M7733" t="s">
        <v>82</v>
      </c>
    </row>
    <row r="7734" spans="1:13">
      <c r="A7734" t="s">
        <v>63</v>
      </c>
      <c r="B7734" t="s">
        <v>4609</v>
      </c>
      <c r="C7734" t="str">
        <f>TEXT(D7734, "mmm")</f>
        <v>Jun</v>
      </c>
      <c r="D7734" s="1">
        <v>45461</v>
      </c>
      <c r="E7734" t="s">
        <v>4631</v>
      </c>
      <c r="F7734" t="s">
        <v>118</v>
      </c>
      <c r="G7734">
        <v>2004237</v>
      </c>
      <c r="H7734">
        <v>2.36</v>
      </c>
      <c r="I7734">
        <v>4729999.3199999994</v>
      </c>
      <c r="J7734" t="s">
        <v>81</v>
      </c>
      <c r="K7734">
        <v>1.3305085781695249</v>
      </c>
      <c r="L7734">
        <v>133.05090000000001</v>
      </c>
      <c r="M7734" t="s">
        <v>82</v>
      </c>
    </row>
    <row r="7735" spans="1:13">
      <c r="A7735" t="s">
        <v>129</v>
      </c>
      <c r="B7735" t="s">
        <v>130</v>
      </c>
      <c r="C7735" t="str">
        <f>TEXT(D7735, "mmm")</f>
        <v>Jun</v>
      </c>
      <c r="D7735" s="1">
        <v>45461</v>
      </c>
      <c r="E7735" t="s">
        <v>111</v>
      </c>
      <c r="F7735" t="s">
        <v>101</v>
      </c>
      <c r="G7735">
        <v>89700</v>
      </c>
      <c r="H7735">
        <v>6.97</v>
      </c>
      <c r="I7735">
        <v>625209</v>
      </c>
      <c r="J7735" t="s">
        <v>86</v>
      </c>
      <c r="K7735">
        <v>4.3103064377538747E-3</v>
      </c>
      <c r="L7735">
        <v>0.43099999999999999</v>
      </c>
      <c r="M7735" t="s">
        <v>82</v>
      </c>
    </row>
    <row r="7736" spans="1:13">
      <c r="A7736" t="s">
        <v>3254</v>
      </c>
      <c r="B7736" t="s">
        <v>3255</v>
      </c>
      <c r="C7736" t="str">
        <f>TEXT(D7736, "mmm")</f>
        <v>Jun</v>
      </c>
      <c r="D7736" s="1">
        <v>45461</v>
      </c>
      <c r="E7736" t="s">
        <v>3257</v>
      </c>
      <c r="F7736" t="s">
        <v>80</v>
      </c>
      <c r="G7736">
        <v>1284</v>
      </c>
      <c r="H7736">
        <v>15.4</v>
      </c>
      <c r="I7736">
        <v>19773.599999999999</v>
      </c>
      <c r="J7736" t="s">
        <v>86</v>
      </c>
      <c r="K7736">
        <v>1.176469746624775E-2</v>
      </c>
      <c r="L7736">
        <v>1.1765000000000001</v>
      </c>
      <c r="M7736" t="s">
        <v>82</v>
      </c>
    </row>
    <row r="7737" spans="1:13">
      <c r="A7737" t="s">
        <v>129</v>
      </c>
      <c r="B7737" t="s">
        <v>130</v>
      </c>
      <c r="C7737" t="str">
        <f>TEXT(D7737, "mmm")</f>
        <v>Jun</v>
      </c>
      <c r="D7737" s="1">
        <v>45461</v>
      </c>
      <c r="E7737" t="s">
        <v>109</v>
      </c>
      <c r="F7737" t="s">
        <v>101</v>
      </c>
      <c r="G7737">
        <v>89700</v>
      </c>
      <c r="H7737">
        <v>6.97</v>
      </c>
      <c r="I7737">
        <v>625209</v>
      </c>
      <c r="J7737" t="s">
        <v>86</v>
      </c>
      <c r="K7737">
        <v>4.3103064377538747E-3</v>
      </c>
      <c r="L7737">
        <v>0.43099999999999999</v>
      </c>
      <c r="M7737" t="s">
        <v>82</v>
      </c>
    </row>
    <row r="7738" spans="1:13">
      <c r="A7738" t="s">
        <v>129</v>
      </c>
      <c r="B7738" t="s">
        <v>130</v>
      </c>
      <c r="C7738" t="str">
        <f>TEXT(D7738, "mmm")</f>
        <v>Jun</v>
      </c>
      <c r="D7738" s="1">
        <v>45461</v>
      </c>
      <c r="E7738" t="s">
        <v>110</v>
      </c>
      <c r="F7738" t="s">
        <v>101</v>
      </c>
      <c r="G7738">
        <v>89700</v>
      </c>
      <c r="H7738">
        <v>6.97</v>
      </c>
      <c r="I7738">
        <v>625209</v>
      </c>
      <c r="J7738" t="s">
        <v>86</v>
      </c>
      <c r="K7738">
        <v>4.3103064377538747E-3</v>
      </c>
      <c r="L7738">
        <v>0.43099999999999999</v>
      </c>
      <c r="M7738" t="s">
        <v>82</v>
      </c>
    </row>
    <row r="7739" spans="1:13">
      <c r="A7739" t="s">
        <v>4421</v>
      </c>
      <c r="B7739" t="s">
        <v>4422</v>
      </c>
      <c r="C7739" t="str">
        <f>TEXT(D7739, "mmm")</f>
        <v>Jun</v>
      </c>
      <c r="D7739" s="1">
        <v>45461</v>
      </c>
      <c r="E7739" t="s">
        <v>4423</v>
      </c>
      <c r="F7739" t="s">
        <v>101</v>
      </c>
      <c r="G7739">
        <v>325374</v>
      </c>
      <c r="H7739">
        <v>2.8</v>
      </c>
      <c r="I7739">
        <v>911047.2</v>
      </c>
      <c r="J7739" t="s">
        <v>81</v>
      </c>
      <c r="K7739">
        <v>-9.0909077773080882E-2</v>
      </c>
      <c r="L7739">
        <v>-9.0908999999999995</v>
      </c>
      <c r="M7739" t="s">
        <v>82</v>
      </c>
    </row>
    <row r="7740" spans="1:13">
      <c r="A7740" t="s">
        <v>356</v>
      </c>
      <c r="B7740" t="s">
        <v>357</v>
      </c>
      <c r="C7740" t="str">
        <f>TEXT(D7740, "mmm")</f>
        <v>Jun</v>
      </c>
      <c r="D7740" s="1">
        <v>45461</v>
      </c>
      <c r="E7740" t="s">
        <v>313</v>
      </c>
      <c r="F7740" t="s">
        <v>314</v>
      </c>
      <c r="G7740">
        <v>300000</v>
      </c>
      <c r="H7740">
        <v>10.8</v>
      </c>
      <c r="I7740">
        <v>3240000</v>
      </c>
      <c r="J7740" t="s">
        <v>81</v>
      </c>
      <c r="K7740">
        <v>8.7831657030455368E-2</v>
      </c>
      <c r="L7740">
        <v>8.7832000000000008</v>
      </c>
      <c r="M7740" t="s">
        <v>82</v>
      </c>
    </row>
    <row r="7741" spans="1:13">
      <c r="A7741" t="s">
        <v>4421</v>
      </c>
      <c r="B7741" t="s">
        <v>4422</v>
      </c>
      <c r="C7741" t="str">
        <f>TEXT(D7741, "mmm")</f>
        <v>Jun</v>
      </c>
      <c r="D7741" s="1">
        <v>45461</v>
      </c>
      <c r="E7741" t="s">
        <v>4424</v>
      </c>
      <c r="F7741" t="s">
        <v>101</v>
      </c>
      <c r="G7741">
        <v>325374</v>
      </c>
      <c r="H7741">
        <v>2.8</v>
      </c>
      <c r="I7741">
        <v>911047.2</v>
      </c>
      <c r="J7741" t="s">
        <v>81</v>
      </c>
      <c r="K7741">
        <v>-9.0909077773080882E-2</v>
      </c>
      <c r="L7741">
        <v>-9.0908999999999995</v>
      </c>
      <c r="M7741" t="s">
        <v>82</v>
      </c>
    </row>
    <row r="7742" spans="1:13">
      <c r="A7742" t="s">
        <v>4632</v>
      </c>
      <c r="B7742" t="s">
        <v>4633</v>
      </c>
      <c r="C7742" t="str">
        <f>TEXT(D7742, "mmm")</f>
        <v>Jun</v>
      </c>
      <c r="D7742" s="1">
        <v>45461</v>
      </c>
      <c r="E7742" t="s">
        <v>4634</v>
      </c>
      <c r="F7742" t="s">
        <v>101</v>
      </c>
      <c r="G7742">
        <v>100000</v>
      </c>
      <c r="H7742">
        <v>22.29</v>
      </c>
      <c r="I7742">
        <v>2229000</v>
      </c>
      <c r="J7742" t="s">
        <v>86</v>
      </c>
      <c r="K7742">
        <v>1.576202425214546E-2</v>
      </c>
      <c r="L7742">
        <v>1.5762</v>
      </c>
      <c r="M7742" t="s">
        <v>82</v>
      </c>
    </row>
    <row r="7743" spans="1:13">
      <c r="A7743" t="s">
        <v>2271</v>
      </c>
      <c r="B7743" t="s">
        <v>2272</v>
      </c>
      <c r="C7743" t="str">
        <f>TEXT(D7743, "mmm")</f>
        <v>Jun</v>
      </c>
      <c r="D7743" s="1">
        <v>45463</v>
      </c>
      <c r="E7743" t="s">
        <v>2277</v>
      </c>
      <c r="F7743" t="s">
        <v>101</v>
      </c>
      <c r="G7743">
        <v>24054</v>
      </c>
      <c r="H7743">
        <v>19.53</v>
      </c>
      <c r="I7743">
        <v>469774.62000000011</v>
      </c>
      <c r="J7743" t="s">
        <v>81</v>
      </c>
      <c r="K7743">
        <v>-0.10230179427366121</v>
      </c>
      <c r="L7743">
        <v>-10.2302</v>
      </c>
      <c r="M7743" t="s">
        <v>82</v>
      </c>
    </row>
    <row r="7744" spans="1:13">
      <c r="A7744" t="s">
        <v>2271</v>
      </c>
      <c r="B7744" t="s">
        <v>2272</v>
      </c>
      <c r="C7744" t="str">
        <f>TEXT(D7744, "mmm")</f>
        <v>Jun</v>
      </c>
      <c r="D7744" s="1">
        <v>45463</v>
      </c>
      <c r="E7744" t="s">
        <v>2274</v>
      </c>
      <c r="F7744" t="s">
        <v>101</v>
      </c>
      <c r="G7744">
        <v>24054</v>
      </c>
      <c r="H7744">
        <v>19.53</v>
      </c>
      <c r="I7744">
        <v>469774.62000000011</v>
      </c>
      <c r="J7744" t="s">
        <v>81</v>
      </c>
      <c r="K7744">
        <v>-0.10230179427366121</v>
      </c>
      <c r="L7744">
        <v>-10.2302</v>
      </c>
      <c r="M7744" t="s">
        <v>82</v>
      </c>
    </row>
    <row r="7745" spans="1:13">
      <c r="A7745" t="s">
        <v>2271</v>
      </c>
      <c r="B7745" t="s">
        <v>2272</v>
      </c>
      <c r="C7745" t="str">
        <f>TEXT(D7745, "mmm")</f>
        <v>Jun</v>
      </c>
      <c r="D7745" s="1">
        <v>45463</v>
      </c>
      <c r="E7745" t="s">
        <v>2275</v>
      </c>
      <c r="F7745" t="s">
        <v>101</v>
      </c>
      <c r="G7745">
        <v>24054</v>
      </c>
      <c r="H7745">
        <v>19.53</v>
      </c>
      <c r="I7745">
        <v>469774.62000000011</v>
      </c>
      <c r="J7745" t="s">
        <v>81</v>
      </c>
      <c r="K7745">
        <v>-0.10230179427366121</v>
      </c>
      <c r="L7745">
        <v>-10.2302</v>
      </c>
      <c r="M7745" t="s">
        <v>82</v>
      </c>
    </row>
    <row r="7746" spans="1:13">
      <c r="A7746" t="s">
        <v>2271</v>
      </c>
      <c r="B7746" t="s">
        <v>2272</v>
      </c>
      <c r="C7746" t="str">
        <f>TEXT(D7746, "mmm")</f>
        <v>Jun</v>
      </c>
      <c r="D7746" s="1">
        <v>45463</v>
      </c>
      <c r="E7746" t="s">
        <v>2273</v>
      </c>
      <c r="F7746" t="s">
        <v>101</v>
      </c>
      <c r="G7746">
        <v>24054</v>
      </c>
      <c r="H7746">
        <v>19.53</v>
      </c>
      <c r="I7746">
        <v>469774.62000000011</v>
      </c>
      <c r="J7746" t="s">
        <v>81</v>
      </c>
      <c r="K7746">
        <v>-0.10230179427366121</v>
      </c>
      <c r="L7746">
        <v>-10.2302</v>
      </c>
      <c r="M7746" t="s">
        <v>82</v>
      </c>
    </row>
    <row r="7747" spans="1:13">
      <c r="A7747" t="s">
        <v>2271</v>
      </c>
      <c r="B7747" t="s">
        <v>2272</v>
      </c>
      <c r="C7747" t="str">
        <f>TEXT(D7747, "mmm")</f>
        <v>Jun</v>
      </c>
      <c r="D7747" s="1">
        <v>45463</v>
      </c>
      <c r="E7747" t="s">
        <v>2276</v>
      </c>
      <c r="F7747" t="s">
        <v>101</v>
      </c>
      <c r="G7747">
        <v>24054</v>
      </c>
      <c r="H7747">
        <v>19.53</v>
      </c>
      <c r="I7747">
        <v>469774.62000000011</v>
      </c>
      <c r="J7747" t="s">
        <v>81</v>
      </c>
      <c r="K7747">
        <v>-0.10230179427366121</v>
      </c>
      <c r="L7747">
        <v>-10.2302</v>
      </c>
      <c r="M7747" t="s">
        <v>82</v>
      </c>
    </row>
    <row r="7748" spans="1:13">
      <c r="A7748" t="s">
        <v>4217</v>
      </c>
      <c r="B7748" t="s">
        <v>4218</v>
      </c>
      <c r="C7748" t="str">
        <f>TEXT(D7748, "mmm")</f>
        <v>Jun</v>
      </c>
      <c r="D7748" s="1">
        <v>45463</v>
      </c>
      <c r="E7748" t="s">
        <v>4219</v>
      </c>
      <c r="F7748" t="s">
        <v>80</v>
      </c>
      <c r="G7748">
        <v>7700</v>
      </c>
      <c r="H7748">
        <v>1.65</v>
      </c>
      <c r="I7748">
        <v>12705</v>
      </c>
      <c r="J7748" t="s">
        <v>81</v>
      </c>
      <c r="K7748">
        <v>-5.0632937178743287E-2</v>
      </c>
      <c r="L7748">
        <v>-5.0632999999999999</v>
      </c>
      <c r="M7748" t="s">
        <v>82</v>
      </c>
    </row>
    <row r="7749" spans="1:13">
      <c r="A7749" t="s">
        <v>2861</v>
      </c>
      <c r="B7749" t="s">
        <v>2862</v>
      </c>
      <c r="C7749" t="str">
        <f>TEXT(D7749, "mmm")</f>
        <v>Jun</v>
      </c>
      <c r="D7749" s="1">
        <v>45463</v>
      </c>
      <c r="E7749" t="s">
        <v>4635</v>
      </c>
      <c r="F7749" t="s">
        <v>118</v>
      </c>
      <c r="G7749">
        <v>63430</v>
      </c>
      <c r="H7749">
        <v>4.7300000000000004</v>
      </c>
      <c r="I7749">
        <v>300023.90000000002</v>
      </c>
      <c r="J7749" t="s">
        <v>86</v>
      </c>
      <c r="K7749">
        <v>0.14135016852553359</v>
      </c>
      <c r="L7749">
        <v>14.135</v>
      </c>
      <c r="M7749" t="s">
        <v>82</v>
      </c>
    </row>
    <row r="7750" spans="1:13">
      <c r="A7750" t="s">
        <v>4636</v>
      </c>
      <c r="B7750" t="s">
        <v>4637</v>
      </c>
      <c r="C7750" t="str">
        <f>TEXT(D7750, "mmm")</f>
        <v>Jun</v>
      </c>
      <c r="D7750" s="1">
        <v>45463</v>
      </c>
      <c r="E7750" t="s">
        <v>4638</v>
      </c>
      <c r="F7750" t="s">
        <v>80</v>
      </c>
      <c r="G7750">
        <v>10000</v>
      </c>
      <c r="H7750">
        <v>14.31</v>
      </c>
      <c r="I7750">
        <v>143100</v>
      </c>
      <c r="J7750" t="s">
        <v>81</v>
      </c>
      <c r="K7750">
        <v>4.0572107638517707E-2</v>
      </c>
      <c r="L7750">
        <v>4.0571999999999999</v>
      </c>
      <c r="M7750" t="s">
        <v>82</v>
      </c>
    </row>
    <row r="7751" spans="1:13">
      <c r="A7751" t="s">
        <v>1508</v>
      </c>
      <c r="B7751" t="s">
        <v>1509</v>
      </c>
      <c r="C7751" t="str">
        <f>TEXT(D7751, "mmm")</f>
        <v>Jun</v>
      </c>
      <c r="D7751" s="1">
        <v>45463</v>
      </c>
      <c r="E7751" t="s">
        <v>1510</v>
      </c>
      <c r="F7751" t="s">
        <v>217</v>
      </c>
      <c r="G7751">
        <v>766</v>
      </c>
      <c r="H7751">
        <v>46.11</v>
      </c>
      <c r="I7751">
        <v>35320.26</v>
      </c>
      <c r="J7751" t="s">
        <v>81</v>
      </c>
      <c r="K7751">
        <v>2.3313999996069201E-2</v>
      </c>
      <c r="L7751">
        <v>2.3313999999999999</v>
      </c>
      <c r="M7751" t="s">
        <v>82</v>
      </c>
    </row>
    <row r="7752" spans="1:13">
      <c r="A7752" t="s">
        <v>1536</v>
      </c>
      <c r="B7752" t="s">
        <v>1537</v>
      </c>
      <c r="C7752" t="str">
        <f>TEXT(D7752, "mmm")</f>
        <v>Jun</v>
      </c>
      <c r="D7752" s="1">
        <v>45463</v>
      </c>
      <c r="E7752" t="s">
        <v>4361</v>
      </c>
      <c r="F7752" t="s">
        <v>217</v>
      </c>
      <c r="G7752">
        <v>2000</v>
      </c>
      <c r="H7752">
        <v>7.54</v>
      </c>
      <c r="I7752">
        <v>15080</v>
      </c>
      <c r="J7752" t="s">
        <v>81</v>
      </c>
      <c r="K7752">
        <v>-5.3475923075842258E-2</v>
      </c>
      <c r="L7752">
        <v>-5.3475999999999999</v>
      </c>
      <c r="M7752" t="s">
        <v>82</v>
      </c>
    </row>
    <row r="7753" spans="1:13">
      <c r="A7753" t="s">
        <v>129</v>
      </c>
      <c r="B7753" t="s">
        <v>130</v>
      </c>
      <c r="C7753" t="str">
        <f>TEXT(D7753, "mmm")</f>
        <v>Jun</v>
      </c>
      <c r="D7753" s="1">
        <v>45463</v>
      </c>
      <c r="E7753" t="s">
        <v>109</v>
      </c>
      <c r="F7753" t="s">
        <v>101</v>
      </c>
      <c r="G7753">
        <v>20000</v>
      </c>
      <c r="H7753">
        <v>6.97</v>
      </c>
      <c r="I7753">
        <v>139400</v>
      </c>
      <c r="J7753" t="s">
        <v>81</v>
      </c>
      <c r="K7753">
        <v>-2.5824940280761991E-2</v>
      </c>
      <c r="L7753">
        <v>-2.5825</v>
      </c>
      <c r="M7753" t="s">
        <v>82</v>
      </c>
    </row>
    <row r="7754" spans="1:13">
      <c r="A7754" t="s">
        <v>4458</v>
      </c>
      <c r="B7754" t="s">
        <v>4459</v>
      </c>
      <c r="C7754" t="str">
        <f>TEXT(D7754, "mmm")</f>
        <v>Jun</v>
      </c>
      <c r="D7754" s="1">
        <v>45463</v>
      </c>
      <c r="E7754" t="s">
        <v>574</v>
      </c>
      <c r="F7754" t="s">
        <v>80</v>
      </c>
      <c r="G7754">
        <v>87715</v>
      </c>
      <c r="H7754">
        <v>2.99</v>
      </c>
      <c r="I7754">
        <v>262267.84999999998</v>
      </c>
      <c r="J7754" t="s">
        <v>81</v>
      </c>
      <c r="K7754">
        <v>0</v>
      </c>
      <c r="L7754">
        <v>0</v>
      </c>
      <c r="M7754" t="s">
        <v>82</v>
      </c>
    </row>
    <row r="7755" spans="1:13">
      <c r="A7755" t="s">
        <v>1169</v>
      </c>
      <c r="B7755" t="s">
        <v>1170</v>
      </c>
      <c r="C7755" t="str">
        <f>TEXT(D7755, "mmm")</f>
        <v>Jun</v>
      </c>
      <c r="D7755" s="1">
        <v>45463</v>
      </c>
      <c r="E7755" t="s">
        <v>4639</v>
      </c>
      <c r="F7755" t="s">
        <v>128</v>
      </c>
      <c r="G7755">
        <v>5000</v>
      </c>
      <c r="H7755">
        <v>17.260000000000002</v>
      </c>
      <c r="I7755">
        <v>86300.000000000015</v>
      </c>
      <c r="J7755" t="s">
        <v>81</v>
      </c>
      <c r="K7755">
        <v>0.16076613646875029</v>
      </c>
      <c r="L7755">
        <v>16.076599999999999</v>
      </c>
      <c r="M7755" t="s">
        <v>82</v>
      </c>
    </row>
    <row r="7756" spans="1:13">
      <c r="A7756" t="s">
        <v>4640</v>
      </c>
      <c r="B7756" t="s">
        <v>4641</v>
      </c>
      <c r="C7756" t="str">
        <f>TEXT(D7756, "mmm")</f>
        <v>Jun</v>
      </c>
      <c r="D7756" s="1">
        <v>45463</v>
      </c>
      <c r="E7756" t="s">
        <v>4642</v>
      </c>
      <c r="F7756" t="s">
        <v>3142</v>
      </c>
      <c r="G7756">
        <v>80610</v>
      </c>
      <c r="H7756">
        <v>0.18</v>
      </c>
      <c r="I7756">
        <v>14509.8</v>
      </c>
      <c r="J7756" t="s">
        <v>81</v>
      </c>
      <c r="K7756">
        <v>0.15168536315887191</v>
      </c>
      <c r="L7756">
        <v>15.1685</v>
      </c>
      <c r="M7756" t="s">
        <v>82</v>
      </c>
    </row>
    <row r="7757" spans="1:13">
      <c r="A7757" t="s">
        <v>1742</v>
      </c>
      <c r="B7757" t="s">
        <v>1743</v>
      </c>
      <c r="C7757" t="str">
        <f>TEXT(D7757, "mmm")</f>
        <v>Jun</v>
      </c>
      <c r="D7757" s="1">
        <v>45463</v>
      </c>
      <c r="E7757" t="s">
        <v>109</v>
      </c>
      <c r="F7757" t="s">
        <v>101</v>
      </c>
      <c r="G7757">
        <v>5000</v>
      </c>
      <c r="H7757">
        <v>21.55</v>
      </c>
      <c r="I7757">
        <v>107750</v>
      </c>
      <c r="J7757" t="s">
        <v>81</v>
      </c>
      <c r="K7757">
        <v>-0.1075219158053892</v>
      </c>
      <c r="L7757">
        <v>-10.7522</v>
      </c>
      <c r="M7757" t="s">
        <v>82</v>
      </c>
    </row>
    <row r="7758" spans="1:13">
      <c r="A7758" t="s">
        <v>1742</v>
      </c>
      <c r="B7758" t="s">
        <v>1743</v>
      </c>
      <c r="C7758" t="str">
        <f>TEXT(D7758, "mmm")</f>
        <v>Jun</v>
      </c>
      <c r="D7758" s="1">
        <v>45463</v>
      </c>
      <c r="E7758" t="s">
        <v>111</v>
      </c>
      <c r="F7758" t="s">
        <v>101</v>
      </c>
      <c r="G7758">
        <v>5000</v>
      </c>
      <c r="H7758">
        <v>21.55</v>
      </c>
      <c r="I7758">
        <v>107750</v>
      </c>
      <c r="J7758" t="s">
        <v>81</v>
      </c>
      <c r="K7758">
        <v>-0.1075219158053892</v>
      </c>
      <c r="L7758">
        <v>-10.7522</v>
      </c>
      <c r="M7758" t="s">
        <v>82</v>
      </c>
    </row>
    <row r="7759" spans="1:13">
      <c r="A7759" t="s">
        <v>1742</v>
      </c>
      <c r="B7759" t="s">
        <v>1743</v>
      </c>
      <c r="C7759" t="str">
        <f>TEXT(D7759, "mmm")</f>
        <v>Jun</v>
      </c>
      <c r="D7759" s="1">
        <v>45463</v>
      </c>
      <c r="E7759" t="s">
        <v>110</v>
      </c>
      <c r="F7759" t="s">
        <v>101</v>
      </c>
      <c r="G7759">
        <v>5000</v>
      </c>
      <c r="H7759">
        <v>21.55</v>
      </c>
      <c r="I7759">
        <v>107750</v>
      </c>
      <c r="J7759" t="s">
        <v>81</v>
      </c>
      <c r="K7759">
        <v>-0.1075219158053892</v>
      </c>
      <c r="L7759">
        <v>-10.7522</v>
      </c>
      <c r="M7759" t="s">
        <v>82</v>
      </c>
    </row>
    <row r="7760" spans="1:13">
      <c r="A7760" t="s">
        <v>1742</v>
      </c>
      <c r="B7760" t="s">
        <v>1743</v>
      </c>
      <c r="C7760" t="str">
        <f>TEXT(D7760, "mmm")</f>
        <v>Jun</v>
      </c>
      <c r="D7760" s="1">
        <v>45463</v>
      </c>
      <c r="E7760" t="s">
        <v>109</v>
      </c>
      <c r="F7760" t="s">
        <v>101</v>
      </c>
      <c r="G7760">
        <v>5000</v>
      </c>
      <c r="H7760">
        <v>21.53</v>
      </c>
      <c r="I7760">
        <v>107650</v>
      </c>
      <c r="J7760" t="s">
        <v>81</v>
      </c>
      <c r="K7760">
        <v>-0.1075219158053892</v>
      </c>
      <c r="L7760">
        <v>-10.7522</v>
      </c>
      <c r="M7760" t="s">
        <v>82</v>
      </c>
    </row>
    <row r="7761" spans="1:13">
      <c r="A7761" t="s">
        <v>1742</v>
      </c>
      <c r="B7761" t="s">
        <v>1743</v>
      </c>
      <c r="C7761" t="str">
        <f>TEXT(D7761, "mmm")</f>
        <v>Jun</v>
      </c>
      <c r="D7761" s="1">
        <v>45463</v>
      </c>
      <c r="E7761" t="s">
        <v>111</v>
      </c>
      <c r="F7761" t="s">
        <v>101</v>
      </c>
      <c r="G7761">
        <v>5000</v>
      </c>
      <c r="H7761">
        <v>21.53</v>
      </c>
      <c r="I7761">
        <v>107650</v>
      </c>
      <c r="J7761" t="s">
        <v>81</v>
      </c>
      <c r="K7761">
        <v>-0.1075219158053892</v>
      </c>
      <c r="L7761">
        <v>-10.7522</v>
      </c>
      <c r="M7761" t="s">
        <v>82</v>
      </c>
    </row>
    <row r="7762" spans="1:13">
      <c r="A7762" t="s">
        <v>1742</v>
      </c>
      <c r="B7762" t="s">
        <v>1743</v>
      </c>
      <c r="C7762" t="str">
        <f>TEXT(D7762, "mmm")</f>
        <v>Jun</v>
      </c>
      <c r="D7762" s="1">
        <v>45463</v>
      </c>
      <c r="E7762" t="s">
        <v>110</v>
      </c>
      <c r="F7762" t="s">
        <v>101</v>
      </c>
      <c r="G7762">
        <v>5000</v>
      </c>
      <c r="H7762">
        <v>21.53</v>
      </c>
      <c r="I7762">
        <v>107650</v>
      </c>
      <c r="J7762" t="s">
        <v>81</v>
      </c>
      <c r="K7762">
        <v>-0.1075219158053892</v>
      </c>
      <c r="L7762">
        <v>-10.7522</v>
      </c>
      <c r="M7762" t="s">
        <v>82</v>
      </c>
    </row>
    <row r="7763" spans="1:13">
      <c r="A7763" t="s">
        <v>1742</v>
      </c>
      <c r="B7763" t="s">
        <v>1743</v>
      </c>
      <c r="C7763" t="str">
        <f>TEXT(D7763, "mmm")</f>
        <v>Jun</v>
      </c>
      <c r="D7763" s="1">
        <v>45463</v>
      </c>
      <c r="E7763" t="s">
        <v>109</v>
      </c>
      <c r="F7763" t="s">
        <v>101</v>
      </c>
      <c r="G7763">
        <v>14190</v>
      </c>
      <c r="H7763">
        <v>21.6</v>
      </c>
      <c r="I7763">
        <v>306504</v>
      </c>
      <c r="J7763" t="s">
        <v>81</v>
      </c>
      <c r="K7763">
        <v>-0.1075219158053892</v>
      </c>
      <c r="L7763">
        <v>-10.7522</v>
      </c>
      <c r="M7763" t="s">
        <v>82</v>
      </c>
    </row>
    <row r="7764" spans="1:13">
      <c r="A7764" t="s">
        <v>1742</v>
      </c>
      <c r="B7764" t="s">
        <v>1743</v>
      </c>
      <c r="C7764" t="str">
        <f>TEXT(D7764, "mmm")</f>
        <v>Jun</v>
      </c>
      <c r="D7764" s="1">
        <v>45463</v>
      </c>
      <c r="E7764" t="s">
        <v>111</v>
      </c>
      <c r="F7764" t="s">
        <v>101</v>
      </c>
      <c r="G7764">
        <v>14190</v>
      </c>
      <c r="H7764">
        <v>21.6</v>
      </c>
      <c r="I7764">
        <v>306504</v>
      </c>
      <c r="J7764" t="s">
        <v>81</v>
      </c>
      <c r="K7764">
        <v>-0.1075219158053892</v>
      </c>
      <c r="L7764">
        <v>-10.7522</v>
      </c>
      <c r="M7764" t="s">
        <v>82</v>
      </c>
    </row>
    <row r="7765" spans="1:13">
      <c r="A7765" t="s">
        <v>1742</v>
      </c>
      <c r="B7765" t="s">
        <v>1743</v>
      </c>
      <c r="C7765" t="str">
        <f>TEXT(D7765, "mmm")</f>
        <v>Jun</v>
      </c>
      <c r="D7765" s="1">
        <v>45463</v>
      </c>
      <c r="E7765" t="s">
        <v>110</v>
      </c>
      <c r="F7765" t="s">
        <v>101</v>
      </c>
      <c r="G7765">
        <v>14190</v>
      </c>
      <c r="H7765">
        <v>21.6</v>
      </c>
      <c r="I7765">
        <v>306504</v>
      </c>
      <c r="J7765" t="s">
        <v>81</v>
      </c>
      <c r="K7765">
        <v>-0.1075219158053892</v>
      </c>
      <c r="L7765">
        <v>-10.7522</v>
      </c>
      <c r="M7765" t="s">
        <v>82</v>
      </c>
    </row>
    <row r="7766" spans="1:13">
      <c r="A7766" t="s">
        <v>129</v>
      </c>
      <c r="B7766" t="s">
        <v>130</v>
      </c>
      <c r="C7766" t="str">
        <f>TEXT(D7766, "mmm")</f>
        <v>Jun</v>
      </c>
      <c r="D7766" s="1">
        <v>45463</v>
      </c>
      <c r="E7766" t="s">
        <v>111</v>
      </c>
      <c r="F7766" t="s">
        <v>101</v>
      </c>
      <c r="G7766">
        <v>20000</v>
      </c>
      <c r="H7766">
        <v>6.97</v>
      </c>
      <c r="I7766">
        <v>139400</v>
      </c>
      <c r="J7766" t="s">
        <v>81</v>
      </c>
      <c r="K7766">
        <v>-2.5824940280761991E-2</v>
      </c>
      <c r="L7766">
        <v>-2.5825</v>
      </c>
      <c r="M7766" t="s">
        <v>82</v>
      </c>
    </row>
    <row r="7767" spans="1:13">
      <c r="A7767" t="s">
        <v>129</v>
      </c>
      <c r="B7767" t="s">
        <v>130</v>
      </c>
      <c r="C7767" t="str">
        <f>TEXT(D7767, "mmm")</f>
        <v>Jun</v>
      </c>
      <c r="D7767" s="1">
        <v>45463</v>
      </c>
      <c r="E7767" t="s">
        <v>110</v>
      </c>
      <c r="F7767" t="s">
        <v>101</v>
      </c>
      <c r="G7767">
        <v>20000</v>
      </c>
      <c r="H7767">
        <v>6.97</v>
      </c>
      <c r="I7767">
        <v>139400</v>
      </c>
      <c r="J7767" t="s">
        <v>81</v>
      </c>
      <c r="K7767">
        <v>-2.5824940280761991E-2</v>
      </c>
      <c r="L7767">
        <v>-2.5825</v>
      </c>
      <c r="M7767" t="s">
        <v>82</v>
      </c>
    </row>
    <row r="7768" spans="1:13">
      <c r="A7768" t="s">
        <v>129</v>
      </c>
      <c r="B7768" t="s">
        <v>130</v>
      </c>
      <c r="C7768" t="str">
        <f>TEXT(D7768, "mmm")</f>
        <v>Jun</v>
      </c>
      <c r="D7768" s="1">
        <v>45463</v>
      </c>
      <c r="E7768" t="s">
        <v>109</v>
      </c>
      <c r="F7768" t="s">
        <v>101</v>
      </c>
      <c r="G7768">
        <v>8000</v>
      </c>
      <c r="H7768">
        <v>6.96</v>
      </c>
      <c r="I7768">
        <v>55680</v>
      </c>
      <c r="J7768" t="s">
        <v>81</v>
      </c>
      <c r="K7768">
        <v>-2.5824940280761991E-2</v>
      </c>
      <c r="L7768">
        <v>-2.5825</v>
      </c>
      <c r="M7768" t="s">
        <v>82</v>
      </c>
    </row>
    <row r="7769" spans="1:13">
      <c r="A7769" t="s">
        <v>129</v>
      </c>
      <c r="B7769" t="s">
        <v>130</v>
      </c>
      <c r="C7769" t="str">
        <f>TEXT(D7769, "mmm")</f>
        <v>Jun</v>
      </c>
      <c r="D7769" s="1">
        <v>45463</v>
      </c>
      <c r="E7769" t="s">
        <v>111</v>
      </c>
      <c r="F7769" t="s">
        <v>101</v>
      </c>
      <c r="G7769">
        <v>8000</v>
      </c>
      <c r="H7769">
        <v>6.96</v>
      </c>
      <c r="I7769">
        <v>55680</v>
      </c>
      <c r="J7769" t="s">
        <v>81</v>
      </c>
      <c r="K7769">
        <v>-2.5824940280761991E-2</v>
      </c>
      <c r="L7769">
        <v>-2.5825</v>
      </c>
      <c r="M7769" t="s">
        <v>82</v>
      </c>
    </row>
    <row r="7770" spans="1:13">
      <c r="A7770" t="s">
        <v>129</v>
      </c>
      <c r="B7770" t="s">
        <v>130</v>
      </c>
      <c r="C7770" t="str">
        <f>TEXT(D7770, "mmm")</f>
        <v>Jun</v>
      </c>
      <c r="D7770" s="1">
        <v>45463</v>
      </c>
      <c r="E7770" t="s">
        <v>110</v>
      </c>
      <c r="F7770" t="s">
        <v>101</v>
      </c>
      <c r="G7770">
        <v>8000</v>
      </c>
      <c r="H7770">
        <v>6.96</v>
      </c>
      <c r="I7770">
        <v>55680</v>
      </c>
      <c r="J7770" t="s">
        <v>81</v>
      </c>
      <c r="K7770">
        <v>-2.5824940280761991E-2</v>
      </c>
      <c r="L7770">
        <v>-2.5825</v>
      </c>
      <c r="M7770" t="s">
        <v>82</v>
      </c>
    </row>
    <row r="7771" spans="1:13">
      <c r="A7771" t="s">
        <v>3598</v>
      </c>
      <c r="B7771" t="s">
        <v>3599</v>
      </c>
      <c r="C7771" t="str">
        <f>TEXT(D7771, "mmm")</f>
        <v>Jun</v>
      </c>
      <c r="D7771" s="1">
        <v>45463</v>
      </c>
      <c r="E7771" t="s">
        <v>3600</v>
      </c>
      <c r="F7771" t="s">
        <v>222</v>
      </c>
      <c r="G7771">
        <v>10000</v>
      </c>
      <c r="H7771">
        <v>45.68</v>
      </c>
      <c r="I7771">
        <v>456800</v>
      </c>
      <c r="J7771" t="s">
        <v>86</v>
      </c>
      <c r="K7771">
        <v>-6.1604966439892106E-3</v>
      </c>
      <c r="L7771">
        <v>-0.61599999999999999</v>
      </c>
      <c r="M7771" t="s">
        <v>82</v>
      </c>
    </row>
    <row r="7772" spans="1:13">
      <c r="A7772" t="s">
        <v>3671</v>
      </c>
      <c r="B7772" t="s">
        <v>3672</v>
      </c>
      <c r="C7772" t="str">
        <f>TEXT(D7772, "mmm")</f>
        <v>Jun</v>
      </c>
      <c r="D7772" s="1">
        <v>45463</v>
      </c>
      <c r="E7772" t="s">
        <v>3673</v>
      </c>
      <c r="F7772" t="s">
        <v>217</v>
      </c>
      <c r="G7772">
        <v>1062</v>
      </c>
      <c r="H7772">
        <v>12.22</v>
      </c>
      <c r="I7772">
        <v>12977.64</v>
      </c>
      <c r="J7772" t="s">
        <v>81</v>
      </c>
      <c r="K7772">
        <v>-1.8775462859950239E-2</v>
      </c>
      <c r="L7772">
        <v>-1.8774999999999999</v>
      </c>
      <c r="M7772" t="s">
        <v>82</v>
      </c>
    </row>
    <row r="7773" spans="1:13">
      <c r="A7773" t="s">
        <v>4622</v>
      </c>
      <c r="B7773" t="s">
        <v>4623</v>
      </c>
      <c r="C7773" t="str">
        <f>TEXT(D7773, "mmm")</f>
        <v>Jun</v>
      </c>
      <c r="D7773" s="1">
        <v>45463</v>
      </c>
      <c r="E7773" t="s">
        <v>4624</v>
      </c>
      <c r="F7773" t="s">
        <v>80</v>
      </c>
      <c r="G7773">
        <v>150000</v>
      </c>
      <c r="H7773">
        <v>6.87</v>
      </c>
      <c r="I7773">
        <v>1030500</v>
      </c>
      <c r="J7773" t="s">
        <v>86</v>
      </c>
      <c r="K7773">
        <v>5.0724623158708848E-2</v>
      </c>
      <c r="L7773">
        <v>5.0724999999999998</v>
      </c>
      <c r="M7773" t="s">
        <v>82</v>
      </c>
    </row>
    <row r="7774" spans="1:13">
      <c r="A7774" t="s">
        <v>4520</v>
      </c>
      <c r="B7774" t="s">
        <v>4521</v>
      </c>
      <c r="C7774" t="str">
        <f>TEXT(D7774, "mmm")</f>
        <v>Jun</v>
      </c>
      <c r="D7774" s="1">
        <v>45463</v>
      </c>
      <c r="E7774" t="s">
        <v>4522</v>
      </c>
      <c r="F7774" t="s">
        <v>118</v>
      </c>
      <c r="G7774">
        <v>20508</v>
      </c>
      <c r="H7774">
        <v>0.74</v>
      </c>
      <c r="I7774">
        <v>15175.92</v>
      </c>
      <c r="J7774" t="s">
        <v>86</v>
      </c>
      <c r="K7774">
        <v>6.9836521375872929E-2</v>
      </c>
      <c r="L7774">
        <v>6.9836999999999998</v>
      </c>
      <c r="M7774" t="s">
        <v>82</v>
      </c>
    </row>
    <row r="7775" spans="1:13">
      <c r="A7775" t="s">
        <v>527</v>
      </c>
      <c r="B7775" t="s">
        <v>528</v>
      </c>
      <c r="C7775" t="str">
        <f>TEXT(D7775, "mmm")</f>
        <v>Jun</v>
      </c>
      <c r="D7775" s="1">
        <v>45463</v>
      </c>
      <c r="E7775" t="s">
        <v>529</v>
      </c>
      <c r="F7775" t="s">
        <v>101</v>
      </c>
      <c r="G7775">
        <v>39845</v>
      </c>
      <c r="H7775">
        <v>1.32</v>
      </c>
      <c r="I7775">
        <v>52595.4</v>
      </c>
      <c r="J7775" t="s">
        <v>81</v>
      </c>
      <c r="K7775">
        <v>7.299271787868733E-2</v>
      </c>
      <c r="L7775">
        <v>7.2992999999999997</v>
      </c>
      <c r="M7775" t="s">
        <v>82</v>
      </c>
    </row>
    <row r="7776" spans="1:13">
      <c r="A7776" t="s">
        <v>527</v>
      </c>
      <c r="B7776" t="s">
        <v>528</v>
      </c>
      <c r="C7776" t="str">
        <f>TEXT(D7776, "mmm")</f>
        <v>Jun</v>
      </c>
      <c r="D7776" s="1">
        <v>45463</v>
      </c>
      <c r="E7776" t="s">
        <v>532</v>
      </c>
      <c r="F7776" t="s">
        <v>101</v>
      </c>
      <c r="G7776">
        <v>39845</v>
      </c>
      <c r="H7776">
        <v>1.32</v>
      </c>
      <c r="I7776">
        <v>52595.4</v>
      </c>
      <c r="J7776" t="s">
        <v>81</v>
      </c>
      <c r="K7776">
        <v>7.299271787868733E-2</v>
      </c>
      <c r="L7776">
        <v>7.2992999999999997</v>
      </c>
      <c r="M7776" t="s">
        <v>82</v>
      </c>
    </row>
    <row r="7777" spans="1:13">
      <c r="A7777" t="s">
        <v>527</v>
      </c>
      <c r="B7777" t="s">
        <v>528</v>
      </c>
      <c r="C7777" t="str">
        <f>TEXT(D7777, "mmm")</f>
        <v>Jun</v>
      </c>
      <c r="D7777" s="1">
        <v>45463</v>
      </c>
      <c r="E7777" t="s">
        <v>531</v>
      </c>
      <c r="F7777" t="s">
        <v>101</v>
      </c>
      <c r="G7777">
        <v>39845</v>
      </c>
      <c r="H7777">
        <v>1.32</v>
      </c>
      <c r="I7777">
        <v>52595.4</v>
      </c>
      <c r="J7777" t="s">
        <v>81</v>
      </c>
      <c r="K7777">
        <v>7.299271787868733E-2</v>
      </c>
      <c r="L7777">
        <v>7.2992999999999997</v>
      </c>
      <c r="M7777" t="s">
        <v>82</v>
      </c>
    </row>
    <row r="7778" spans="1:13">
      <c r="A7778" t="s">
        <v>527</v>
      </c>
      <c r="B7778" t="s">
        <v>528</v>
      </c>
      <c r="C7778" t="str">
        <f>TEXT(D7778, "mmm")</f>
        <v>Jun</v>
      </c>
      <c r="D7778" s="1">
        <v>45463</v>
      </c>
      <c r="E7778" t="s">
        <v>530</v>
      </c>
      <c r="F7778" t="s">
        <v>101</v>
      </c>
      <c r="G7778">
        <v>39845</v>
      </c>
      <c r="H7778">
        <v>1.32</v>
      </c>
      <c r="I7778">
        <v>52595.4</v>
      </c>
      <c r="J7778" t="s">
        <v>81</v>
      </c>
      <c r="K7778">
        <v>7.299271787868733E-2</v>
      </c>
      <c r="L7778">
        <v>7.2992999999999997</v>
      </c>
      <c r="M7778" t="s">
        <v>82</v>
      </c>
    </row>
    <row r="7779" spans="1:13">
      <c r="A7779" t="s">
        <v>3254</v>
      </c>
      <c r="B7779" t="s">
        <v>3255</v>
      </c>
      <c r="C7779" t="str">
        <f>TEXT(D7779, "mmm")</f>
        <v>Jun</v>
      </c>
      <c r="D7779" s="1">
        <v>45463</v>
      </c>
      <c r="E7779" t="s">
        <v>3257</v>
      </c>
      <c r="F7779" t="s">
        <v>80</v>
      </c>
      <c r="G7779">
        <v>800</v>
      </c>
      <c r="H7779">
        <v>15.15</v>
      </c>
      <c r="I7779">
        <v>12120</v>
      </c>
      <c r="J7779" t="s">
        <v>81</v>
      </c>
      <c r="K7779">
        <v>4.1807193549523447E-2</v>
      </c>
      <c r="L7779">
        <v>4.1806999999999999</v>
      </c>
      <c r="M7779" t="s">
        <v>82</v>
      </c>
    </row>
    <row r="7780" spans="1:13">
      <c r="A7780" t="s">
        <v>98</v>
      </c>
      <c r="B7780" t="s">
        <v>99</v>
      </c>
      <c r="C7780" t="str">
        <f>TEXT(D7780, "mmm")</f>
        <v>Jun</v>
      </c>
      <c r="D7780" s="1">
        <v>45463</v>
      </c>
      <c r="E7780" t="s">
        <v>100</v>
      </c>
      <c r="F7780" t="s">
        <v>101</v>
      </c>
      <c r="G7780">
        <v>18430</v>
      </c>
      <c r="H7780">
        <v>12.43</v>
      </c>
      <c r="I7780">
        <v>229084.9</v>
      </c>
      <c r="J7780" t="s">
        <v>81</v>
      </c>
      <c r="K7780">
        <v>4.0051477499573267E-2</v>
      </c>
      <c r="L7780">
        <v>4.0050999999999997</v>
      </c>
      <c r="M7780" t="s">
        <v>82</v>
      </c>
    </row>
    <row r="7781" spans="1:13">
      <c r="A7781" t="s">
        <v>98</v>
      </c>
      <c r="B7781" t="s">
        <v>99</v>
      </c>
      <c r="C7781" t="str">
        <f>TEXT(D7781, "mmm")</f>
        <v>Jun</v>
      </c>
      <c r="D7781" s="1">
        <v>45463</v>
      </c>
      <c r="E7781" t="s">
        <v>102</v>
      </c>
      <c r="F7781" t="s">
        <v>101</v>
      </c>
      <c r="G7781">
        <v>18430</v>
      </c>
      <c r="H7781">
        <v>12.43</v>
      </c>
      <c r="I7781">
        <v>229084.9</v>
      </c>
      <c r="J7781" t="s">
        <v>81</v>
      </c>
      <c r="K7781">
        <v>4.0051477499573267E-2</v>
      </c>
      <c r="L7781">
        <v>4.0050999999999997</v>
      </c>
      <c r="M7781" t="s">
        <v>82</v>
      </c>
    </row>
    <row r="7782" spans="1:13">
      <c r="A7782" t="s">
        <v>4636</v>
      </c>
      <c r="B7782" t="s">
        <v>4637</v>
      </c>
      <c r="C7782" t="str">
        <f>TEXT(D7782, "mmm")</f>
        <v>Jun</v>
      </c>
      <c r="D7782" s="1">
        <v>45463</v>
      </c>
      <c r="E7782" t="s">
        <v>4643</v>
      </c>
      <c r="F7782" t="s">
        <v>128</v>
      </c>
      <c r="G7782">
        <v>35000</v>
      </c>
      <c r="H7782">
        <v>14.32</v>
      </c>
      <c r="I7782">
        <v>501200</v>
      </c>
      <c r="J7782" t="s">
        <v>86</v>
      </c>
      <c r="K7782">
        <v>4.0572107638517707E-2</v>
      </c>
      <c r="L7782">
        <v>4.0571999999999999</v>
      </c>
      <c r="M7782" t="s">
        <v>82</v>
      </c>
    </row>
    <row r="7783" spans="1:13">
      <c r="A7783" t="s">
        <v>4304</v>
      </c>
      <c r="B7783" t="s">
        <v>4305</v>
      </c>
      <c r="C7783" t="str">
        <f>TEXT(D7783, "mmm")</f>
        <v>Jun</v>
      </c>
      <c r="D7783" s="1">
        <v>45463</v>
      </c>
      <c r="E7783" t="s">
        <v>100</v>
      </c>
      <c r="F7783" t="s">
        <v>101</v>
      </c>
      <c r="G7783">
        <v>25352</v>
      </c>
      <c r="H7783">
        <v>5.38</v>
      </c>
      <c r="I7783">
        <v>136393.76</v>
      </c>
      <c r="J7783" t="s">
        <v>86</v>
      </c>
      <c r="K7783">
        <v>3.88888916231791E-2</v>
      </c>
      <c r="L7783">
        <v>3.8889</v>
      </c>
      <c r="M7783" t="s">
        <v>82</v>
      </c>
    </row>
    <row r="7784" spans="1:13">
      <c r="A7784" t="s">
        <v>4304</v>
      </c>
      <c r="B7784" t="s">
        <v>4305</v>
      </c>
      <c r="C7784" t="str">
        <f>TEXT(D7784, "mmm")</f>
        <v>Jun</v>
      </c>
      <c r="D7784" s="1">
        <v>45463</v>
      </c>
      <c r="E7784" t="s">
        <v>102</v>
      </c>
      <c r="F7784" t="s">
        <v>101</v>
      </c>
      <c r="G7784">
        <v>25352</v>
      </c>
      <c r="H7784">
        <v>5.38</v>
      </c>
      <c r="I7784">
        <v>136393.76</v>
      </c>
      <c r="J7784" t="s">
        <v>86</v>
      </c>
      <c r="K7784">
        <v>3.88888916231791E-2</v>
      </c>
      <c r="L7784">
        <v>3.8889</v>
      </c>
      <c r="M7784" t="s">
        <v>82</v>
      </c>
    </row>
    <row r="7785" spans="1:13">
      <c r="A7785" t="s">
        <v>2493</v>
      </c>
      <c r="B7785" t="s">
        <v>2494</v>
      </c>
      <c r="C7785" t="str">
        <f>TEXT(D7785, "mmm")</f>
        <v>Jun</v>
      </c>
      <c r="D7785" s="1">
        <v>45463</v>
      </c>
      <c r="E7785" t="s">
        <v>833</v>
      </c>
      <c r="F7785" t="s">
        <v>101</v>
      </c>
      <c r="G7785">
        <v>2000</v>
      </c>
      <c r="H7785">
        <v>8.35</v>
      </c>
      <c r="I7785">
        <v>16700</v>
      </c>
      <c r="J7785" t="s">
        <v>81</v>
      </c>
      <c r="K7785">
        <v>-3.6817151639878087E-2</v>
      </c>
      <c r="L7785">
        <v>-3.6817000000000002</v>
      </c>
      <c r="M7785" t="s">
        <v>82</v>
      </c>
    </row>
    <row r="7786" spans="1:13">
      <c r="A7786" t="s">
        <v>2493</v>
      </c>
      <c r="B7786" t="s">
        <v>2494</v>
      </c>
      <c r="C7786" t="str">
        <f>TEXT(D7786, "mmm")</f>
        <v>Jun</v>
      </c>
      <c r="D7786" s="1">
        <v>45463</v>
      </c>
      <c r="E7786" t="s">
        <v>835</v>
      </c>
      <c r="F7786" t="s">
        <v>101</v>
      </c>
      <c r="G7786">
        <v>2000</v>
      </c>
      <c r="H7786">
        <v>8.35</v>
      </c>
      <c r="I7786">
        <v>16700</v>
      </c>
      <c r="J7786" t="s">
        <v>81</v>
      </c>
      <c r="K7786">
        <v>-3.6817151639878087E-2</v>
      </c>
      <c r="L7786">
        <v>-3.6817000000000002</v>
      </c>
      <c r="M7786" t="s">
        <v>82</v>
      </c>
    </row>
    <row r="7787" spans="1:13">
      <c r="A7787" t="s">
        <v>2493</v>
      </c>
      <c r="B7787" t="s">
        <v>2494</v>
      </c>
      <c r="C7787" t="str">
        <f>TEXT(D7787, "mmm")</f>
        <v>Jun</v>
      </c>
      <c r="D7787" s="1">
        <v>45463</v>
      </c>
      <c r="E7787" t="s">
        <v>834</v>
      </c>
      <c r="F7787" t="s">
        <v>101</v>
      </c>
      <c r="G7787">
        <v>2000</v>
      </c>
      <c r="H7787">
        <v>8.35</v>
      </c>
      <c r="I7787">
        <v>16700</v>
      </c>
      <c r="J7787" t="s">
        <v>81</v>
      </c>
      <c r="K7787">
        <v>-3.6817151639878087E-2</v>
      </c>
      <c r="L7787">
        <v>-3.6817000000000002</v>
      </c>
      <c r="M7787" t="s">
        <v>82</v>
      </c>
    </row>
    <row r="7788" spans="1:13">
      <c r="A7788" t="s">
        <v>311</v>
      </c>
      <c r="B7788" t="s">
        <v>312</v>
      </c>
      <c r="C7788" t="str">
        <f>TEXT(D7788, "mmm")</f>
        <v>Jun</v>
      </c>
      <c r="D7788" s="1">
        <v>45463</v>
      </c>
      <c r="E7788" t="s">
        <v>313</v>
      </c>
      <c r="F7788" t="s">
        <v>314</v>
      </c>
      <c r="G7788">
        <v>365200</v>
      </c>
      <c r="H7788">
        <v>43.84</v>
      </c>
      <c r="I7788">
        <v>16010368</v>
      </c>
      <c r="J7788" t="s">
        <v>86</v>
      </c>
      <c r="K7788">
        <v>-1.7642871012771181E-2</v>
      </c>
      <c r="L7788">
        <v>-1.7643</v>
      </c>
      <c r="M7788" t="s">
        <v>82</v>
      </c>
    </row>
    <row r="7789" spans="1:13">
      <c r="A7789" t="s">
        <v>3067</v>
      </c>
      <c r="B7789" t="s">
        <v>3068</v>
      </c>
      <c r="C7789" t="str">
        <f>TEXT(D7789, "mmm")</f>
        <v>Jun</v>
      </c>
      <c r="D7789" s="1">
        <v>45463</v>
      </c>
      <c r="E7789" t="s">
        <v>4644</v>
      </c>
      <c r="F7789" t="s">
        <v>80</v>
      </c>
      <c r="G7789">
        <v>1094</v>
      </c>
      <c r="H7789">
        <v>16.02</v>
      </c>
      <c r="I7789">
        <v>17525.88</v>
      </c>
      <c r="J7789" t="s">
        <v>81</v>
      </c>
      <c r="K7789">
        <v>8.722816630376995E-3</v>
      </c>
      <c r="L7789">
        <v>0.87229999999999996</v>
      </c>
      <c r="M7789" t="s">
        <v>82</v>
      </c>
    </row>
    <row r="7790" spans="1:13">
      <c r="A7790" t="s">
        <v>4004</v>
      </c>
      <c r="B7790" t="s">
        <v>4005</v>
      </c>
      <c r="C7790" t="str">
        <f>TEXT(D7790, "mmm")</f>
        <v>Jun</v>
      </c>
      <c r="D7790" s="1">
        <v>45463</v>
      </c>
      <c r="E7790" t="s">
        <v>4006</v>
      </c>
      <c r="F7790" t="s">
        <v>217</v>
      </c>
      <c r="G7790">
        <v>11556</v>
      </c>
      <c r="H7790">
        <v>1.1499999999999999</v>
      </c>
      <c r="I7790">
        <v>13289.4</v>
      </c>
      <c r="J7790" t="s">
        <v>81</v>
      </c>
      <c r="K7790">
        <v>0.14529921583718911</v>
      </c>
      <c r="L7790">
        <v>14.5299</v>
      </c>
      <c r="M7790" t="s">
        <v>82</v>
      </c>
    </row>
    <row r="7791" spans="1:13">
      <c r="A7791" t="s">
        <v>2137</v>
      </c>
      <c r="B7791" t="s">
        <v>2138</v>
      </c>
      <c r="C7791" t="str">
        <f>TEXT(D7791, "mmm")</f>
        <v>Jun</v>
      </c>
      <c r="D7791" s="1">
        <v>45463</v>
      </c>
      <c r="E7791" t="s">
        <v>2139</v>
      </c>
      <c r="F7791" t="s">
        <v>118</v>
      </c>
      <c r="G7791">
        <v>3330</v>
      </c>
      <c r="H7791">
        <v>22.5</v>
      </c>
      <c r="I7791">
        <v>74925</v>
      </c>
      <c r="J7791" t="s">
        <v>81</v>
      </c>
      <c r="K7791">
        <v>-3.642627206551285E-3</v>
      </c>
      <c r="L7791">
        <v>-0.36430000000000001</v>
      </c>
      <c r="M7791" t="s">
        <v>82</v>
      </c>
    </row>
    <row r="7792" spans="1:13">
      <c r="A7792" t="s">
        <v>4645</v>
      </c>
      <c r="B7792" t="s">
        <v>4646</v>
      </c>
      <c r="C7792" t="str">
        <f>TEXT(D7792, "mmm")</f>
        <v>Jun</v>
      </c>
      <c r="D7792" s="1">
        <v>45463</v>
      </c>
      <c r="E7792" t="s">
        <v>4647</v>
      </c>
      <c r="F7792" t="s">
        <v>222</v>
      </c>
      <c r="G7792">
        <v>60393</v>
      </c>
      <c r="H7792">
        <v>19.05</v>
      </c>
      <c r="I7792">
        <v>1150486.6499999999</v>
      </c>
      <c r="J7792" t="s">
        <v>86</v>
      </c>
      <c r="K7792">
        <v>5.4639136159099648E-2</v>
      </c>
      <c r="L7792">
        <v>5.4638999999999998</v>
      </c>
      <c r="M7792" t="s">
        <v>82</v>
      </c>
    </row>
    <row r="7793" spans="1:13">
      <c r="A7793" t="s">
        <v>3022</v>
      </c>
      <c r="B7793" t="s">
        <v>3023</v>
      </c>
      <c r="C7793" t="str">
        <f>TEXT(D7793, "mmm")</f>
        <v>Jun</v>
      </c>
      <c r="D7793" s="1">
        <v>45463</v>
      </c>
      <c r="E7793" t="s">
        <v>3024</v>
      </c>
      <c r="F7793" t="s">
        <v>80</v>
      </c>
      <c r="G7793">
        <v>15953</v>
      </c>
      <c r="H7793">
        <v>7.48</v>
      </c>
      <c r="I7793">
        <v>119328.44</v>
      </c>
      <c r="J7793" t="s">
        <v>81</v>
      </c>
      <c r="K7793">
        <v>0.2179656615523311</v>
      </c>
      <c r="L7793">
        <v>21.796600000000002</v>
      </c>
      <c r="M7793" t="s">
        <v>82</v>
      </c>
    </row>
    <row r="7794" spans="1:13">
      <c r="A7794" t="s">
        <v>408</v>
      </c>
      <c r="B7794" t="s">
        <v>409</v>
      </c>
      <c r="C7794" t="str">
        <f>TEXT(D7794, "mmm")</f>
        <v>Jun</v>
      </c>
      <c r="D7794" s="1">
        <v>45463</v>
      </c>
      <c r="E7794" t="s">
        <v>410</v>
      </c>
      <c r="F7794" t="s">
        <v>101</v>
      </c>
      <c r="G7794">
        <v>81450</v>
      </c>
      <c r="H7794">
        <v>7.3</v>
      </c>
      <c r="I7794">
        <v>594585</v>
      </c>
      <c r="J7794" t="s">
        <v>86</v>
      </c>
      <c r="K7794">
        <v>0.1391892157478691</v>
      </c>
      <c r="L7794">
        <v>13.918900000000001</v>
      </c>
      <c r="M7794" t="s">
        <v>82</v>
      </c>
    </row>
    <row r="7795" spans="1:13">
      <c r="A7795" t="s">
        <v>408</v>
      </c>
      <c r="B7795" t="s">
        <v>409</v>
      </c>
      <c r="C7795" t="str">
        <f>TEXT(D7795, "mmm")</f>
        <v>Jun</v>
      </c>
      <c r="D7795" s="1">
        <v>45463</v>
      </c>
      <c r="E7795" t="s">
        <v>410</v>
      </c>
      <c r="F7795" t="s">
        <v>101</v>
      </c>
      <c r="G7795">
        <v>18100</v>
      </c>
      <c r="H7795">
        <v>7.3</v>
      </c>
      <c r="I7795">
        <v>132130</v>
      </c>
      <c r="J7795" t="s">
        <v>81</v>
      </c>
      <c r="K7795">
        <v>0.1391892157478691</v>
      </c>
      <c r="L7795">
        <v>13.918900000000001</v>
      </c>
      <c r="M7795" t="s">
        <v>82</v>
      </c>
    </row>
    <row r="7796" spans="1:13">
      <c r="A7796" t="s">
        <v>408</v>
      </c>
      <c r="B7796" t="s">
        <v>409</v>
      </c>
      <c r="C7796" t="str">
        <f>TEXT(D7796, "mmm")</f>
        <v>Jun</v>
      </c>
      <c r="D7796" s="1">
        <v>45463</v>
      </c>
      <c r="E7796" t="s">
        <v>410</v>
      </c>
      <c r="F7796" t="s">
        <v>101</v>
      </c>
      <c r="G7796">
        <v>81450</v>
      </c>
      <c r="H7796">
        <v>7.3</v>
      </c>
      <c r="I7796">
        <v>594585</v>
      </c>
      <c r="J7796" t="s">
        <v>86</v>
      </c>
      <c r="K7796">
        <v>0.1391892157478691</v>
      </c>
      <c r="L7796">
        <v>13.918900000000001</v>
      </c>
      <c r="M7796" t="s">
        <v>82</v>
      </c>
    </row>
    <row r="7797" spans="1:13">
      <c r="A7797" t="s">
        <v>2271</v>
      </c>
      <c r="B7797" t="s">
        <v>2272</v>
      </c>
      <c r="C7797" t="str">
        <f>TEXT(D7797, "mmm")</f>
        <v>Jun</v>
      </c>
      <c r="D7797" s="1">
        <v>45464</v>
      </c>
      <c r="E7797" t="s">
        <v>2277</v>
      </c>
      <c r="F7797" t="s">
        <v>101</v>
      </c>
      <c r="G7797">
        <v>45000</v>
      </c>
      <c r="H7797">
        <v>19.39</v>
      </c>
      <c r="I7797">
        <v>872550</v>
      </c>
      <c r="J7797" t="s">
        <v>81</v>
      </c>
      <c r="K7797">
        <v>-8.0227705048866449E-2</v>
      </c>
      <c r="L7797">
        <v>-8.0228000000000002</v>
      </c>
      <c r="M7797" t="s">
        <v>82</v>
      </c>
    </row>
    <row r="7798" spans="1:13">
      <c r="A7798" t="s">
        <v>2271</v>
      </c>
      <c r="B7798" t="s">
        <v>2272</v>
      </c>
      <c r="C7798" t="str">
        <f>TEXT(D7798, "mmm")</f>
        <v>Jun</v>
      </c>
      <c r="D7798" s="1">
        <v>45464</v>
      </c>
      <c r="E7798" t="s">
        <v>2274</v>
      </c>
      <c r="F7798" t="s">
        <v>101</v>
      </c>
      <c r="G7798">
        <v>45000</v>
      </c>
      <c r="H7798">
        <v>19.39</v>
      </c>
      <c r="I7798">
        <v>872550</v>
      </c>
      <c r="J7798" t="s">
        <v>81</v>
      </c>
      <c r="K7798">
        <v>-8.0227705048866449E-2</v>
      </c>
      <c r="L7798">
        <v>-8.0228000000000002</v>
      </c>
      <c r="M7798" t="s">
        <v>82</v>
      </c>
    </row>
    <row r="7799" spans="1:13">
      <c r="A7799" t="s">
        <v>2271</v>
      </c>
      <c r="B7799" t="s">
        <v>2272</v>
      </c>
      <c r="C7799" t="str">
        <f>TEXT(D7799, "mmm")</f>
        <v>Jun</v>
      </c>
      <c r="D7799" s="1">
        <v>45464</v>
      </c>
      <c r="E7799" t="s">
        <v>2275</v>
      </c>
      <c r="F7799" t="s">
        <v>101</v>
      </c>
      <c r="G7799">
        <v>45000</v>
      </c>
      <c r="H7799">
        <v>19.39</v>
      </c>
      <c r="I7799">
        <v>872550</v>
      </c>
      <c r="J7799" t="s">
        <v>81</v>
      </c>
      <c r="K7799">
        <v>-8.0227705048866449E-2</v>
      </c>
      <c r="L7799">
        <v>-8.0228000000000002</v>
      </c>
      <c r="M7799" t="s">
        <v>82</v>
      </c>
    </row>
    <row r="7800" spans="1:13">
      <c r="A7800" t="s">
        <v>2271</v>
      </c>
      <c r="B7800" t="s">
        <v>2272</v>
      </c>
      <c r="C7800" t="str">
        <f>TEXT(D7800, "mmm")</f>
        <v>Jun</v>
      </c>
      <c r="D7800" s="1">
        <v>45464</v>
      </c>
      <c r="E7800" t="s">
        <v>2273</v>
      </c>
      <c r="F7800" t="s">
        <v>101</v>
      </c>
      <c r="G7800">
        <v>45000</v>
      </c>
      <c r="H7800">
        <v>19.39</v>
      </c>
      <c r="I7800">
        <v>872550</v>
      </c>
      <c r="J7800" t="s">
        <v>81</v>
      </c>
      <c r="K7800">
        <v>-8.0227705048866449E-2</v>
      </c>
      <c r="L7800">
        <v>-8.0228000000000002</v>
      </c>
      <c r="M7800" t="s">
        <v>82</v>
      </c>
    </row>
    <row r="7801" spans="1:13">
      <c r="A7801" t="s">
        <v>2271</v>
      </c>
      <c r="B7801" t="s">
        <v>2272</v>
      </c>
      <c r="C7801" t="str">
        <f>TEXT(D7801, "mmm")</f>
        <v>Jun</v>
      </c>
      <c r="D7801" s="1">
        <v>45464</v>
      </c>
      <c r="E7801" t="s">
        <v>2276</v>
      </c>
      <c r="F7801" t="s">
        <v>101</v>
      </c>
      <c r="G7801">
        <v>45000</v>
      </c>
      <c r="H7801">
        <v>19.39</v>
      </c>
      <c r="I7801">
        <v>872550</v>
      </c>
      <c r="J7801" t="s">
        <v>81</v>
      </c>
      <c r="K7801">
        <v>-8.0227705048866449E-2</v>
      </c>
      <c r="L7801">
        <v>-8.0228000000000002</v>
      </c>
      <c r="M7801" t="s">
        <v>82</v>
      </c>
    </row>
    <row r="7802" spans="1:13">
      <c r="A7802" t="s">
        <v>3006</v>
      </c>
      <c r="B7802" t="s">
        <v>3007</v>
      </c>
      <c r="C7802" t="str">
        <f>TEXT(D7802, "mmm")</f>
        <v>Jun</v>
      </c>
      <c r="D7802" s="1">
        <v>45464</v>
      </c>
      <c r="E7802" t="s">
        <v>479</v>
      </c>
      <c r="F7802" t="s">
        <v>314</v>
      </c>
      <c r="G7802">
        <v>700000</v>
      </c>
      <c r="H7802">
        <v>10.51</v>
      </c>
      <c r="I7802">
        <v>7357000</v>
      </c>
      <c r="J7802" t="s">
        <v>86</v>
      </c>
      <c r="K7802">
        <v>5.1694628620460037E-3</v>
      </c>
      <c r="L7802">
        <v>0.51690000000000003</v>
      </c>
      <c r="M7802" t="s">
        <v>82</v>
      </c>
    </row>
    <row r="7803" spans="1:13">
      <c r="A7803" t="s">
        <v>4648</v>
      </c>
      <c r="B7803" t="s">
        <v>4649</v>
      </c>
      <c r="C7803" t="str">
        <f>TEXT(D7803, "mmm")</f>
        <v>Jun</v>
      </c>
      <c r="D7803" s="1">
        <v>45464</v>
      </c>
      <c r="E7803" t="s">
        <v>2920</v>
      </c>
      <c r="F7803" t="s">
        <v>80</v>
      </c>
      <c r="G7803">
        <v>5950</v>
      </c>
      <c r="H7803">
        <v>8.4</v>
      </c>
      <c r="I7803">
        <v>49980</v>
      </c>
      <c r="J7803" t="s">
        <v>81</v>
      </c>
      <c r="K7803">
        <v>2.9795156918244188E-3</v>
      </c>
      <c r="L7803">
        <v>0.29799999999999999</v>
      </c>
      <c r="M7803" t="s">
        <v>82</v>
      </c>
    </row>
    <row r="7804" spans="1:13">
      <c r="A7804" t="s">
        <v>4632</v>
      </c>
      <c r="B7804" t="s">
        <v>4633</v>
      </c>
      <c r="C7804" t="str">
        <f>TEXT(D7804, "mmm")</f>
        <v>Jun</v>
      </c>
      <c r="D7804" s="1">
        <v>45464</v>
      </c>
      <c r="E7804" t="s">
        <v>4634</v>
      </c>
      <c r="F7804" t="s">
        <v>101</v>
      </c>
      <c r="G7804">
        <v>200000</v>
      </c>
      <c r="H7804">
        <v>22.8</v>
      </c>
      <c r="I7804">
        <v>4560000</v>
      </c>
      <c r="J7804" t="s">
        <v>86</v>
      </c>
      <c r="K7804">
        <v>-1.66935645777655E-2</v>
      </c>
      <c r="L7804">
        <v>-1.6694</v>
      </c>
      <c r="M7804" t="s">
        <v>82</v>
      </c>
    </row>
    <row r="7805" spans="1:13">
      <c r="A7805" t="s">
        <v>2861</v>
      </c>
      <c r="B7805" t="s">
        <v>2862</v>
      </c>
      <c r="C7805" t="str">
        <f>TEXT(D7805, "mmm")</f>
        <v>Jun</v>
      </c>
      <c r="D7805" s="1">
        <v>45464</v>
      </c>
      <c r="E7805" t="s">
        <v>4507</v>
      </c>
      <c r="F7805" t="s">
        <v>118</v>
      </c>
      <c r="G7805">
        <v>5000</v>
      </c>
      <c r="H7805">
        <v>4.74</v>
      </c>
      <c r="I7805">
        <v>23700</v>
      </c>
      <c r="J7805" t="s">
        <v>81</v>
      </c>
      <c r="K7805">
        <v>0.1131688749619935</v>
      </c>
      <c r="L7805">
        <v>11.3169</v>
      </c>
      <c r="M7805" t="s">
        <v>82</v>
      </c>
    </row>
    <row r="7806" spans="1:13">
      <c r="A7806" t="s">
        <v>107</v>
      </c>
      <c r="B7806" t="s">
        <v>108</v>
      </c>
      <c r="C7806" t="str">
        <f>TEXT(D7806, "mmm")</f>
        <v>Jun</v>
      </c>
      <c r="D7806" s="1">
        <v>45464</v>
      </c>
      <c r="E7806" t="s">
        <v>4650</v>
      </c>
      <c r="F7806" t="s">
        <v>118</v>
      </c>
      <c r="G7806">
        <v>5000</v>
      </c>
      <c r="H7806">
        <v>5.01</v>
      </c>
      <c r="I7806">
        <v>25050</v>
      </c>
      <c r="J7806" t="s">
        <v>81</v>
      </c>
      <c r="K7806">
        <v>9.7999954223632724E-2</v>
      </c>
      <c r="L7806">
        <v>9.8000000000000007</v>
      </c>
      <c r="M7806" t="s">
        <v>82</v>
      </c>
    </row>
    <row r="7807" spans="1:13">
      <c r="A7807" t="s">
        <v>789</v>
      </c>
      <c r="B7807" t="s">
        <v>790</v>
      </c>
      <c r="C7807" t="str">
        <f>TEXT(D7807, "mmm")</f>
        <v>Jun</v>
      </c>
      <c r="D7807" s="1">
        <v>45464</v>
      </c>
      <c r="E7807" t="s">
        <v>4651</v>
      </c>
      <c r="F7807" t="s">
        <v>118</v>
      </c>
      <c r="G7807">
        <v>10000</v>
      </c>
      <c r="H7807">
        <v>2.4900000000000002</v>
      </c>
      <c r="I7807">
        <v>24900</v>
      </c>
      <c r="J7807" t="s">
        <v>81</v>
      </c>
      <c r="K7807">
        <v>1.2766047245027499E-2</v>
      </c>
      <c r="L7807">
        <v>1.2766</v>
      </c>
      <c r="M7807" t="s">
        <v>82</v>
      </c>
    </row>
    <row r="7808" spans="1:13">
      <c r="A7808" t="s">
        <v>789</v>
      </c>
      <c r="B7808" t="s">
        <v>790</v>
      </c>
      <c r="C7808" t="str">
        <f>TEXT(D7808, "mmm")</f>
        <v>Jun</v>
      </c>
      <c r="D7808" s="1">
        <v>45464</v>
      </c>
      <c r="E7808" t="s">
        <v>4651</v>
      </c>
      <c r="F7808" t="s">
        <v>118</v>
      </c>
      <c r="G7808">
        <v>10000</v>
      </c>
      <c r="H7808">
        <v>2.4700000000000002</v>
      </c>
      <c r="I7808">
        <v>24700</v>
      </c>
      <c r="J7808" t="s">
        <v>81</v>
      </c>
      <c r="K7808">
        <v>1.2766047245027499E-2</v>
      </c>
      <c r="L7808">
        <v>1.2766</v>
      </c>
      <c r="M7808" t="s">
        <v>82</v>
      </c>
    </row>
    <row r="7809" spans="1:13">
      <c r="A7809" t="s">
        <v>4652</v>
      </c>
      <c r="B7809" t="s">
        <v>4653</v>
      </c>
      <c r="C7809" t="str">
        <f>TEXT(D7809, "mmm")</f>
        <v>Jun</v>
      </c>
      <c r="D7809" s="1">
        <v>45464</v>
      </c>
      <c r="E7809" t="s">
        <v>4654</v>
      </c>
      <c r="F7809" t="s">
        <v>101</v>
      </c>
      <c r="G7809">
        <v>6000</v>
      </c>
      <c r="H7809">
        <v>17.64</v>
      </c>
      <c r="I7809">
        <v>105840</v>
      </c>
      <c r="J7809" t="s">
        <v>86</v>
      </c>
      <c r="K7809">
        <v>3.7457291575603957E-2</v>
      </c>
      <c r="L7809">
        <v>3.7456999999999998</v>
      </c>
      <c r="M7809" t="s">
        <v>82</v>
      </c>
    </row>
    <row r="7810" spans="1:13">
      <c r="A7810" t="s">
        <v>4652</v>
      </c>
      <c r="B7810" t="s">
        <v>4653</v>
      </c>
      <c r="C7810" t="str">
        <f>TEXT(D7810, "mmm")</f>
        <v>Jun</v>
      </c>
      <c r="D7810" s="1">
        <v>45464</v>
      </c>
      <c r="E7810" t="s">
        <v>4654</v>
      </c>
      <c r="F7810" t="s">
        <v>101</v>
      </c>
      <c r="G7810">
        <v>3577</v>
      </c>
      <c r="H7810">
        <v>17.47</v>
      </c>
      <c r="I7810">
        <v>62490.19</v>
      </c>
      <c r="J7810" t="s">
        <v>81</v>
      </c>
      <c r="K7810">
        <v>3.7457291575603957E-2</v>
      </c>
      <c r="L7810">
        <v>3.7456999999999998</v>
      </c>
      <c r="M7810" t="s">
        <v>82</v>
      </c>
    </row>
    <row r="7811" spans="1:13">
      <c r="A7811" t="s">
        <v>3857</v>
      </c>
      <c r="B7811" t="s">
        <v>3858</v>
      </c>
      <c r="C7811" t="str">
        <f>TEXT(D7811, "mmm")</f>
        <v>Jun</v>
      </c>
      <c r="D7811" s="1">
        <v>45464</v>
      </c>
      <c r="E7811" t="s">
        <v>3859</v>
      </c>
      <c r="F7811" t="s">
        <v>80</v>
      </c>
      <c r="G7811">
        <v>5000</v>
      </c>
      <c r="H7811">
        <v>9.5</v>
      </c>
      <c r="I7811">
        <v>47500</v>
      </c>
      <c r="J7811" t="s">
        <v>86</v>
      </c>
      <c r="K7811">
        <v>-0.15776695995239029</v>
      </c>
      <c r="L7811">
        <v>-15.7767</v>
      </c>
      <c r="M7811" t="s">
        <v>82</v>
      </c>
    </row>
    <row r="7812" spans="1:13">
      <c r="A7812" t="s">
        <v>4458</v>
      </c>
      <c r="B7812" t="s">
        <v>4459</v>
      </c>
      <c r="C7812" t="str">
        <f>TEXT(D7812, "mmm")</f>
        <v>Jun</v>
      </c>
      <c r="D7812" s="1">
        <v>45464</v>
      </c>
      <c r="E7812" t="s">
        <v>574</v>
      </c>
      <c r="F7812" t="s">
        <v>80</v>
      </c>
      <c r="G7812">
        <v>75411</v>
      </c>
      <c r="H7812">
        <v>3</v>
      </c>
      <c r="I7812">
        <v>226233</v>
      </c>
      <c r="J7812" t="s">
        <v>81</v>
      </c>
      <c r="K7812">
        <v>2.2950798143336781E-2</v>
      </c>
      <c r="L7812">
        <v>2.2951000000000001</v>
      </c>
      <c r="M7812" t="s">
        <v>82</v>
      </c>
    </row>
    <row r="7813" spans="1:13">
      <c r="A7813" t="s">
        <v>129</v>
      </c>
      <c r="B7813" t="s">
        <v>130</v>
      </c>
      <c r="C7813" t="str">
        <f>TEXT(D7813, "mmm")</f>
        <v>Jun</v>
      </c>
      <c r="D7813" s="1">
        <v>45464</v>
      </c>
      <c r="E7813" t="s">
        <v>109</v>
      </c>
      <c r="F7813" t="s">
        <v>101</v>
      </c>
      <c r="G7813">
        <v>72200</v>
      </c>
      <c r="H7813">
        <v>6.93</v>
      </c>
      <c r="I7813">
        <v>500346</v>
      </c>
      <c r="J7813" t="s">
        <v>86</v>
      </c>
      <c r="K7813">
        <v>-2.0172891258111499E-2</v>
      </c>
      <c r="L7813">
        <v>-2.0173000000000001</v>
      </c>
      <c r="M7813" t="s">
        <v>82</v>
      </c>
    </row>
    <row r="7814" spans="1:13">
      <c r="A7814" t="s">
        <v>129</v>
      </c>
      <c r="B7814" t="s">
        <v>130</v>
      </c>
      <c r="C7814" t="str">
        <f>TEXT(D7814, "mmm")</f>
        <v>Jun</v>
      </c>
      <c r="D7814" s="1">
        <v>45464</v>
      </c>
      <c r="E7814" t="s">
        <v>111</v>
      </c>
      <c r="F7814" t="s">
        <v>101</v>
      </c>
      <c r="G7814">
        <v>72200</v>
      </c>
      <c r="H7814">
        <v>6.93</v>
      </c>
      <c r="I7814">
        <v>500346</v>
      </c>
      <c r="J7814" t="s">
        <v>86</v>
      </c>
      <c r="K7814">
        <v>-2.0172891258111499E-2</v>
      </c>
      <c r="L7814">
        <v>-2.0173000000000001</v>
      </c>
      <c r="M7814" t="s">
        <v>82</v>
      </c>
    </row>
    <row r="7815" spans="1:13">
      <c r="A7815" t="s">
        <v>129</v>
      </c>
      <c r="B7815" t="s">
        <v>130</v>
      </c>
      <c r="C7815" t="str">
        <f>TEXT(D7815, "mmm")</f>
        <v>Jun</v>
      </c>
      <c r="D7815" s="1">
        <v>45464</v>
      </c>
      <c r="E7815" t="s">
        <v>110</v>
      </c>
      <c r="F7815" t="s">
        <v>101</v>
      </c>
      <c r="G7815">
        <v>72200</v>
      </c>
      <c r="H7815">
        <v>6.93</v>
      </c>
      <c r="I7815">
        <v>500346</v>
      </c>
      <c r="J7815" t="s">
        <v>86</v>
      </c>
      <c r="K7815">
        <v>-2.0172891258111499E-2</v>
      </c>
      <c r="L7815">
        <v>-2.0173000000000001</v>
      </c>
      <c r="M7815" t="s">
        <v>82</v>
      </c>
    </row>
    <row r="7816" spans="1:13">
      <c r="A7816" t="s">
        <v>4655</v>
      </c>
      <c r="B7816" t="s">
        <v>4656</v>
      </c>
      <c r="C7816" t="str">
        <f>TEXT(D7816, "mmm")</f>
        <v>Jun</v>
      </c>
      <c r="D7816" s="1">
        <v>45464</v>
      </c>
      <c r="E7816" t="s">
        <v>4657</v>
      </c>
      <c r="F7816" t="s">
        <v>128</v>
      </c>
      <c r="G7816">
        <v>10000</v>
      </c>
      <c r="H7816">
        <v>1.02</v>
      </c>
      <c r="I7816">
        <v>10200</v>
      </c>
      <c r="J7816" t="s">
        <v>86</v>
      </c>
      <c r="K7816">
        <v>0.24752475481245551</v>
      </c>
      <c r="L7816">
        <v>24.752500000000001</v>
      </c>
      <c r="M7816" t="s">
        <v>82</v>
      </c>
    </row>
    <row r="7817" spans="1:13">
      <c r="A7817" t="s">
        <v>4658</v>
      </c>
      <c r="B7817" t="s">
        <v>4659</v>
      </c>
      <c r="C7817" t="str">
        <f>TEXT(D7817, "mmm")</f>
        <v>Jun</v>
      </c>
      <c r="D7817" s="1">
        <v>45464</v>
      </c>
      <c r="E7817" t="s">
        <v>4660</v>
      </c>
      <c r="F7817" t="s">
        <v>80</v>
      </c>
      <c r="G7817">
        <v>15000</v>
      </c>
      <c r="H7817">
        <v>2.2599999999999998</v>
      </c>
      <c r="I7817">
        <v>33900</v>
      </c>
      <c r="J7817" t="s">
        <v>81</v>
      </c>
      <c r="K7817">
        <v>0.11965817051517739</v>
      </c>
      <c r="L7817">
        <v>11.9658</v>
      </c>
      <c r="M7817" t="s">
        <v>82</v>
      </c>
    </row>
    <row r="7818" spans="1:13">
      <c r="A7818" t="s">
        <v>1950</v>
      </c>
      <c r="B7818" t="s">
        <v>1951</v>
      </c>
      <c r="C7818" t="str">
        <f>TEXT(D7818, "mmm")</f>
        <v>Jun</v>
      </c>
      <c r="D7818" s="1">
        <v>45464</v>
      </c>
      <c r="E7818" t="s">
        <v>2648</v>
      </c>
      <c r="F7818" t="s">
        <v>222</v>
      </c>
      <c r="G7818">
        <v>20000</v>
      </c>
      <c r="H7818">
        <v>8.2100000000000009</v>
      </c>
      <c r="I7818">
        <v>164200</v>
      </c>
      <c r="J7818" t="s">
        <v>86</v>
      </c>
      <c r="K7818">
        <v>1.456313486553262E-2</v>
      </c>
      <c r="L7818">
        <v>1.4562999999999999</v>
      </c>
      <c r="M7818" t="s">
        <v>82</v>
      </c>
    </row>
    <row r="7819" spans="1:13">
      <c r="A7819" t="s">
        <v>4351</v>
      </c>
      <c r="B7819" t="s">
        <v>4352</v>
      </c>
      <c r="C7819" t="str">
        <f>TEXT(D7819, "mmm")</f>
        <v>Jun</v>
      </c>
      <c r="D7819" s="1">
        <v>45464</v>
      </c>
      <c r="E7819" t="s">
        <v>4353</v>
      </c>
      <c r="F7819" t="s">
        <v>118</v>
      </c>
      <c r="G7819">
        <v>200</v>
      </c>
      <c r="H7819">
        <v>64.400000000000006</v>
      </c>
      <c r="I7819">
        <v>12880</v>
      </c>
      <c r="J7819" t="s">
        <v>81</v>
      </c>
      <c r="K7819">
        <v>-6.8005849907060156E-3</v>
      </c>
      <c r="L7819">
        <v>-0.68010000000000004</v>
      </c>
      <c r="M7819" t="s">
        <v>82</v>
      </c>
    </row>
    <row r="7820" spans="1:13">
      <c r="A7820" t="s">
        <v>4603</v>
      </c>
      <c r="B7820" t="s">
        <v>4604</v>
      </c>
      <c r="C7820" t="str">
        <f>TEXT(D7820, "mmm")</f>
        <v>Jun</v>
      </c>
      <c r="D7820" s="1">
        <v>45464</v>
      </c>
      <c r="E7820" t="s">
        <v>4661</v>
      </c>
      <c r="F7820" t="s">
        <v>128</v>
      </c>
      <c r="G7820">
        <v>372000</v>
      </c>
      <c r="H7820">
        <v>0.67</v>
      </c>
      <c r="I7820">
        <v>249240</v>
      </c>
      <c r="J7820" t="s">
        <v>86</v>
      </c>
      <c r="K7820">
        <v>0.78461539872299335</v>
      </c>
      <c r="L7820">
        <v>78.461500000000001</v>
      </c>
      <c r="M7820" t="s">
        <v>82</v>
      </c>
    </row>
    <row r="7821" spans="1:13">
      <c r="A7821" t="s">
        <v>4662</v>
      </c>
      <c r="B7821" t="s">
        <v>4663</v>
      </c>
      <c r="C7821" t="str">
        <f>TEXT(D7821, "mmm")</f>
        <v>Jun</v>
      </c>
      <c r="D7821" s="1">
        <v>45464</v>
      </c>
      <c r="E7821" t="s">
        <v>4664</v>
      </c>
      <c r="F7821" t="s">
        <v>118</v>
      </c>
      <c r="G7821">
        <v>2092</v>
      </c>
      <c r="H7821">
        <v>12.33</v>
      </c>
      <c r="I7821">
        <v>25794.36</v>
      </c>
      <c r="J7821" t="s">
        <v>86</v>
      </c>
      <c r="K7821">
        <v>1.342279166937543E-2</v>
      </c>
      <c r="L7821">
        <v>1.3423</v>
      </c>
      <c r="M7821" t="s">
        <v>82</v>
      </c>
    </row>
    <row r="7822" spans="1:13">
      <c r="A7822" t="s">
        <v>3067</v>
      </c>
      <c r="B7822" t="s">
        <v>3068</v>
      </c>
      <c r="C7822" t="str">
        <f>TEXT(D7822, "mmm")</f>
        <v>Jun</v>
      </c>
      <c r="D7822" s="1">
        <v>45464</v>
      </c>
      <c r="E7822" t="s">
        <v>3069</v>
      </c>
      <c r="F7822" t="s">
        <v>80</v>
      </c>
      <c r="G7822">
        <v>1500</v>
      </c>
      <c r="H7822">
        <v>16.14</v>
      </c>
      <c r="I7822">
        <v>24210</v>
      </c>
      <c r="J7822" t="s">
        <v>81</v>
      </c>
      <c r="K7822">
        <v>1.611900593322169E-2</v>
      </c>
      <c r="L7822">
        <v>1.6119000000000001</v>
      </c>
      <c r="M7822" t="s">
        <v>82</v>
      </c>
    </row>
    <row r="7823" spans="1:13">
      <c r="A7823" t="s">
        <v>4622</v>
      </c>
      <c r="B7823" t="s">
        <v>4623</v>
      </c>
      <c r="C7823" t="str">
        <f>TEXT(D7823, "mmm")</f>
        <v>Jun</v>
      </c>
      <c r="D7823" s="1">
        <v>45464</v>
      </c>
      <c r="E7823" t="s">
        <v>4624</v>
      </c>
      <c r="F7823" t="s">
        <v>80</v>
      </c>
      <c r="G7823">
        <v>100000</v>
      </c>
      <c r="H7823">
        <v>6.84</v>
      </c>
      <c r="I7823">
        <v>684000</v>
      </c>
      <c r="J7823" t="s">
        <v>81</v>
      </c>
      <c r="K7823">
        <v>7.9763657810103084E-2</v>
      </c>
      <c r="L7823">
        <v>7.9763999999999999</v>
      </c>
      <c r="M7823" t="s">
        <v>82</v>
      </c>
    </row>
    <row r="7824" spans="1:13">
      <c r="A7824" t="s">
        <v>1742</v>
      </c>
      <c r="B7824" t="s">
        <v>1743</v>
      </c>
      <c r="C7824" t="str">
        <f>TEXT(D7824, "mmm")</f>
        <v>Jun</v>
      </c>
      <c r="D7824" s="1">
        <v>45464</v>
      </c>
      <c r="E7824" t="s">
        <v>110</v>
      </c>
      <c r="F7824" t="s">
        <v>101</v>
      </c>
      <c r="G7824">
        <v>27000</v>
      </c>
      <c r="H7824">
        <v>21.4</v>
      </c>
      <c r="I7824">
        <v>577800</v>
      </c>
      <c r="J7824" t="s">
        <v>86</v>
      </c>
      <c r="K7824">
        <v>-9.3034120051504687E-2</v>
      </c>
      <c r="L7824">
        <v>-9.3033999999999999</v>
      </c>
      <c r="M7824" t="s">
        <v>82</v>
      </c>
    </row>
    <row r="7825" spans="1:13">
      <c r="A7825" t="s">
        <v>1742</v>
      </c>
      <c r="B7825" t="s">
        <v>1743</v>
      </c>
      <c r="C7825" t="str">
        <f>TEXT(D7825, "mmm")</f>
        <v>Jun</v>
      </c>
      <c r="D7825" s="1">
        <v>45464</v>
      </c>
      <c r="E7825" t="s">
        <v>109</v>
      </c>
      <c r="F7825" t="s">
        <v>101</v>
      </c>
      <c r="G7825">
        <v>27000</v>
      </c>
      <c r="H7825">
        <v>21.4</v>
      </c>
      <c r="I7825">
        <v>577800</v>
      </c>
      <c r="J7825" t="s">
        <v>86</v>
      </c>
      <c r="K7825">
        <v>-9.3034120051504687E-2</v>
      </c>
      <c r="L7825">
        <v>-9.3033999999999999</v>
      </c>
      <c r="M7825" t="s">
        <v>82</v>
      </c>
    </row>
    <row r="7826" spans="1:13">
      <c r="A7826" t="s">
        <v>1567</v>
      </c>
      <c r="B7826" t="s">
        <v>1568</v>
      </c>
      <c r="C7826" t="str">
        <f>TEXT(D7826, "mmm")</f>
        <v>Jun</v>
      </c>
      <c r="D7826" s="1">
        <v>45464</v>
      </c>
      <c r="E7826" t="s">
        <v>4665</v>
      </c>
      <c r="F7826" t="s">
        <v>80</v>
      </c>
      <c r="G7826">
        <v>250000</v>
      </c>
      <c r="H7826">
        <v>8.85</v>
      </c>
      <c r="I7826">
        <v>2212500</v>
      </c>
      <c r="J7826" t="s">
        <v>86</v>
      </c>
      <c r="K7826">
        <v>1.7777760823567631E-2</v>
      </c>
      <c r="L7826">
        <v>1.7778</v>
      </c>
      <c r="M7826" t="s">
        <v>82</v>
      </c>
    </row>
    <row r="7827" spans="1:13">
      <c r="A7827" t="s">
        <v>432</v>
      </c>
      <c r="B7827" t="s">
        <v>2854</v>
      </c>
      <c r="C7827" t="str">
        <f>TEXT(D7827, "mmm")</f>
        <v>Jun</v>
      </c>
      <c r="D7827" s="1">
        <v>45464</v>
      </c>
      <c r="E7827" t="s">
        <v>4666</v>
      </c>
      <c r="F7827" t="s">
        <v>80</v>
      </c>
      <c r="G7827">
        <v>1000</v>
      </c>
      <c r="H7827">
        <v>14.48</v>
      </c>
      <c r="I7827">
        <v>14480</v>
      </c>
      <c r="J7827" t="s">
        <v>81</v>
      </c>
      <c r="K7827">
        <v>1.867217931190179E-2</v>
      </c>
      <c r="L7827">
        <v>1.8672</v>
      </c>
      <c r="M7827" t="s">
        <v>82</v>
      </c>
    </row>
    <row r="7828" spans="1:13">
      <c r="A7828" t="s">
        <v>527</v>
      </c>
      <c r="B7828" t="s">
        <v>528</v>
      </c>
      <c r="C7828" t="str">
        <f>TEXT(D7828, "mmm")</f>
        <v>Jun</v>
      </c>
      <c r="D7828" s="1">
        <v>45464</v>
      </c>
      <c r="E7828" t="s">
        <v>529</v>
      </c>
      <c r="F7828" t="s">
        <v>101</v>
      </c>
      <c r="G7828">
        <v>91347</v>
      </c>
      <c r="H7828">
        <v>1.41</v>
      </c>
      <c r="I7828">
        <v>128799.27</v>
      </c>
      <c r="J7828" t="s">
        <v>81</v>
      </c>
      <c r="K7828">
        <v>6.9444375457590191E-3</v>
      </c>
      <c r="L7828">
        <v>0.69440000000000002</v>
      </c>
      <c r="M7828" t="s">
        <v>82</v>
      </c>
    </row>
    <row r="7829" spans="1:13">
      <c r="A7829" t="s">
        <v>527</v>
      </c>
      <c r="B7829" t="s">
        <v>528</v>
      </c>
      <c r="C7829" t="str">
        <f>TEXT(D7829, "mmm")</f>
        <v>Jun</v>
      </c>
      <c r="D7829" s="1">
        <v>45464</v>
      </c>
      <c r="E7829" t="s">
        <v>532</v>
      </c>
      <c r="F7829" t="s">
        <v>101</v>
      </c>
      <c r="G7829">
        <v>91347</v>
      </c>
      <c r="H7829">
        <v>1.41</v>
      </c>
      <c r="I7829">
        <v>128799.27</v>
      </c>
      <c r="J7829" t="s">
        <v>81</v>
      </c>
      <c r="K7829">
        <v>6.9444375457590191E-3</v>
      </c>
      <c r="L7829">
        <v>0.69440000000000002</v>
      </c>
      <c r="M7829" t="s">
        <v>82</v>
      </c>
    </row>
    <row r="7830" spans="1:13">
      <c r="A7830" t="s">
        <v>527</v>
      </c>
      <c r="B7830" t="s">
        <v>528</v>
      </c>
      <c r="C7830" t="str">
        <f>TEXT(D7830, "mmm")</f>
        <v>Jun</v>
      </c>
      <c r="D7830" s="1">
        <v>45464</v>
      </c>
      <c r="E7830" t="s">
        <v>531</v>
      </c>
      <c r="F7830" t="s">
        <v>101</v>
      </c>
      <c r="G7830">
        <v>91347</v>
      </c>
      <c r="H7830">
        <v>1.41</v>
      </c>
      <c r="I7830">
        <v>128799.27</v>
      </c>
      <c r="J7830" t="s">
        <v>81</v>
      </c>
      <c r="K7830">
        <v>6.9444375457590191E-3</v>
      </c>
      <c r="L7830">
        <v>0.69440000000000002</v>
      </c>
      <c r="M7830" t="s">
        <v>82</v>
      </c>
    </row>
    <row r="7831" spans="1:13">
      <c r="A7831" t="s">
        <v>527</v>
      </c>
      <c r="B7831" t="s">
        <v>528</v>
      </c>
      <c r="C7831" t="str">
        <f>TEXT(D7831, "mmm")</f>
        <v>Jun</v>
      </c>
      <c r="D7831" s="1">
        <v>45464</v>
      </c>
      <c r="E7831" t="s">
        <v>530</v>
      </c>
      <c r="F7831" t="s">
        <v>101</v>
      </c>
      <c r="G7831">
        <v>91347</v>
      </c>
      <c r="H7831">
        <v>1.41</v>
      </c>
      <c r="I7831">
        <v>128799.27</v>
      </c>
      <c r="J7831" t="s">
        <v>81</v>
      </c>
      <c r="K7831">
        <v>6.9444375457590191E-3</v>
      </c>
      <c r="L7831">
        <v>0.69440000000000002</v>
      </c>
      <c r="M7831" t="s">
        <v>82</v>
      </c>
    </row>
    <row r="7832" spans="1:13">
      <c r="A7832" t="s">
        <v>4662</v>
      </c>
      <c r="B7832" t="s">
        <v>4663</v>
      </c>
      <c r="C7832" t="str">
        <f>TEXT(D7832, "mmm")</f>
        <v>Jun</v>
      </c>
      <c r="D7832" s="1">
        <v>45464</v>
      </c>
      <c r="E7832" t="s">
        <v>4667</v>
      </c>
      <c r="F7832" t="s">
        <v>80</v>
      </c>
      <c r="G7832">
        <v>1569</v>
      </c>
      <c r="H7832">
        <v>12.33</v>
      </c>
      <c r="I7832">
        <v>19345.77</v>
      </c>
      <c r="J7832" t="s">
        <v>81</v>
      </c>
      <c r="K7832">
        <v>1.342279166937543E-2</v>
      </c>
      <c r="L7832">
        <v>1.3423</v>
      </c>
      <c r="M7832" t="s">
        <v>82</v>
      </c>
    </row>
    <row r="7833" spans="1:13">
      <c r="A7833" t="s">
        <v>4668</v>
      </c>
      <c r="B7833" t="s">
        <v>4669</v>
      </c>
      <c r="C7833" t="str">
        <f>TEXT(D7833, "mmm")</f>
        <v>Jun</v>
      </c>
      <c r="D7833" s="1">
        <v>45464</v>
      </c>
      <c r="E7833" t="s">
        <v>4670</v>
      </c>
      <c r="F7833" t="s">
        <v>80</v>
      </c>
      <c r="G7833">
        <v>1850</v>
      </c>
      <c r="H7833">
        <v>13.61</v>
      </c>
      <c r="I7833">
        <v>25178.5</v>
      </c>
      <c r="J7833" t="s">
        <v>86</v>
      </c>
      <c r="K7833">
        <v>1.1102844016936061E-2</v>
      </c>
      <c r="L7833">
        <v>1.1103000000000001</v>
      </c>
      <c r="M7833" t="s">
        <v>82</v>
      </c>
    </row>
    <row r="7834" spans="1:13">
      <c r="A7834" t="s">
        <v>1742</v>
      </c>
      <c r="B7834" t="s">
        <v>1743</v>
      </c>
      <c r="C7834" t="str">
        <f>TEXT(D7834, "mmm")</f>
        <v>Jun</v>
      </c>
      <c r="D7834" s="1">
        <v>45464</v>
      </c>
      <c r="E7834" t="s">
        <v>111</v>
      </c>
      <c r="F7834" t="s">
        <v>101</v>
      </c>
      <c r="G7834">
        <v>25000</v>
      </c>
      <c r="H7834">
        <v>21.38</v>
      </c>
      <c r="I7834">
        <v>534500</v>
      </c>
      <c r="J7834" t="s">
        <v>86</v>
      </c>
      <c r="K7834">
        <v>-9.3034120051504687E-2</v>
      </c>
      <c r="L7834">
        <v>-9.3033999999999999</v>
      </c>
      <c r="M7834" t="s">
        <v>82</v>
      </c>
    </row>
    <row r="7835" spans="1:13">
      <c r="A7835" t="s">
        <v>1742</v>
      </c>
      <c r="B7835" t="s">
        <v>1743</v>
      </c>
      <c r="C7835" t="str">
        <f>TEXT(D7835, "mmm")</f>
        <v>Jun</v>
      </c>
      <c r="D7835" s="1">
        <v>45464</v>
      </c>
      <c r="E7835" t="s">
        <v>110</v>
      </c>
      <c r="F7835" t="s">
        <v>101</v>
      </c>
      <c r="G7835">
        <v>25000</v>
      </c>
      <c r="H7835">
        <v>21.38</v>
      </c>
      <c r="I7835">
        <v>534500</v>
      </c>
      <c r="J7835" t="s">
        <v>86</v>
      </c>
      <c r="K7835">
        <v>-9.3034120051504687E-2</v>
      </c>
      <c r="L7835">
        <v>-9.3033999999999999</v>
      </c>
      <c r="M7835" t="s">
        <v>82</v>
      </c>
    </row>
    <row r="7836" spans="1:13">
      <c r="A7836" t="s">
        <v>1742</v>
      </c>
      <c r="B7836" t="s">
        <v>1743</v>
      </c>
      <c r="C7836" t="str">
        <f>TEXT(D7836, "mmm")</f>
        <v>Jun</v>
      </c>
      <c r="D7836" s="1">
        <v>45464</v>
      </c>
      <c r="E7836" t="s">
        <v>109</v>
      </c>
      <c r="F7836" t="s">
        <v>101</v>
      </c>
      <c r="G7836">
        <v>25000</v>
      </c>
      <c r="H7836">
        <v>21.38</v>
      </c>
      <c r="I7836">
        <v>534500</v>
      </c>
      <c r="J7836" t="s">
        <v>86</v>
      </c>
      <c r="K7836">
        <v>-9.3034120051504687E-2</v>
      </c>
      <c r="L7836">
        <v>-9.3033999999999999</v>
      </c>
      <c r="M7836" t="s">
        <v>82</v>
      </c>
    </row>
    <row r="7837" spans="1:13">
      <c r="A7837" t="s">
        <v>1742</v>
      </c>
      <c r="B7837" t="s">
        <v>1743</v>
      </c>
      <c r="C7837" t="str">
        <f>TEXT(D7837, "mmm")</f>
        <v>Jun</v>
      </c>
      <c r="D7837" s="1">
        <v>45464</v>
      </c>
      <c r="E7837" t="s">
        <v>111</v>
      </c>
      <c r="F7837" t="s">
        <v>101</v>
      </c>
      <c r="G7837">
        <v>27000</v>
      </c>
      <c r="H7837">
        <v>21.4</v>
      </c>
      <c r="I7837">
        <v>577800</v>
      </c>
      <c r="J7837" t="s">
        <v>86</v>
      </c>
      <c r="K7837">
        <v>-9.3034120051504687E-2</v>
      </c>
      <c r="L7837">
        <v>-9.3033999999999999</v>
      </c>
      <c r="M7837" t="s">
        <v>82</v>
      </c>
    </row>
    <row r="7838" spans="1:13">
      <c r="A7838" t="s">
        <v>4662</v>
      </c>
      <c r="B7838" t="s">
        <v>4663</v>
      </c>
      <c r="C7838" t="str">
        <f>TEXT(D7838, "mmm")</f>
        <v>Jun</v>
      </c>
      <c r="D7838" s="1">
        <v>45464</v>
      </c>
      <c r="E7838" t="s">
        <v>4671</v>
      </c>
      <c r="F7838" t="s">
        <v>80</v>
      </c>
      <c r="G7838">
        <v>872</v>
      </c>
      <c r="H7838">
        <v>12.33</v>
      </c>
      <c r="I7838">
        <v>10751.76</v>
      </c>
      <c r="J7838" t="s">
        <v>81</v>
      </c>
      <c r="K7838">
        <v>1.342279166937543E-2</v>
      </c>
      <c r="L7838">
        <v>1.3423</v>
      </c>
      <c r="M7838" t="s">
        <v>82</v>
      </c>
    </row>
    <row r="7839" spans="1:13">
      <c r="A7839" t="s">
        <v>4662</v>
      </c>
      <c r="B7839" t="s">
        <v>4663</v>
      </c>
      <c r="C7839" t="str">
        <f>TEXT(D7839, "mmm")</f>
        <v>Jun</v>
      </c>
      <c r="D7839" s="1">
        <v>45464</v>
      </c>
      <c r="E7839" t="s">
        <v>4672</v>
      </c>
      <c r="F7839" t="s">
        <v>118</v>
      </c>
      <c r="G7839">
        <v>1050</v>
      </c>
      <c r="H7839">
        <v>12.33</v>
      </c>
      <c r="I7839">
        <v>12946.5</v>
      </c>
      <c r="J7839" t="s">
        <v>81</v>
      </c>
      <c r="K7839">
        <v>1.342279166937543E-2</v>
      </c>
      <c r="L7839">
        <v>1.3423</v>
      </c>
      <c r="M7839" t="s">
        <v>82</v>
      </c>
    </row>
    <row r="7840" spans="1:13">
      <c r="A7840" t="s">
        <v>2493</v>
      </c>
      <c r="B7840" t="s">
        <v>2494</v>
      </c>
      <c r="C7840" t="str">
        <f>TEXT(D7840, "mmm")</f>
        <v>Jun</v>
      </c>
      <c r="D7840" s="1">
        <v>45464</v>
      </c>
      <c r="E7840" t="s">
        <v>833</v>
      </c>
      <c r="F7840" t="s">
        <v>101</v>
      </c>
      <c r="G7840">
        <v>12000</v>
      </c>
      <c r="H7840">
        <v>8.34</v>
      </c>
      <c r="I7840">
        <v>100080</v>
      </c>
      <c r="J7840" t="s">
        <v>81</v>
      </c>
      <c r="K7840">
        <v>3.6496024326815308E-3</v>
      </c>
      <c r="L7840">
        <v>0.36499999999999999</v>
      </c>
      <c r="M7840" t="s">
        <v>82</v>
      </c>
    </row>
    <row r="7841" spans="1:13">
      <c r="A7841" t="s">
        <v>2493</v>
      </c>
      <c r="B7841" t="s">
        <v>2494</v>
      </c>
      <c r="C7841" t="str">
        <f>TEXT(D7841, "mmm")</f>
        <v>Jun</v>
      </c>
      <c r="D7841" s="1">
        <v>45464</v>
      </c>
      <c r="E7841" t="s">
        <v>835</v>
      </c>
      <c r="F7841" t="s">
        <v>101</v>
      </c>
      <c r="G7841">
        <v>12000</v>
      </c>
      <c r="H7841">
        <v>8.34</v>
      </c>
      <c r="I7841">
        <v>100080</v>
      </c>
      <c r="J7841" t="s">
        <v>81</v>
      </c>
      <c r="K7841">
        <v>3.6496024326815308E-3</v>
      </c>
      <c r="L7841">
        <v>0.36499999999999999</v>
      </c>
      <c r="M7841" t="s">
        <v>82</v>
      </c>
    </row>
    <row r="7842" spans="1:13">
      <c r="A7842" t="s">
        <v>2493</v>
      </c>
      <c r="B7842" t="s">
        <v>2494</v>
      </c>
      <c r="C7842" t="str">
        <f>TEXT(D7842, "mmm")</f>
        <v>Jun</v>
      </c>
      <c r="D7842" s="1">
        <v>45464</v>
      </c>
      <c r="E7842" t="s">
        <v>834</v>
      </c>
      <c r="F7842" t="s">
        <v>101</v>
      </c>
      <c r="G7842">
        <v>12000</v>
      </c>
      <c r="H7842">
        <v>8.34</v>
      </c>
      <c r="I7842">
        <v>100080</v>
      </c>
      <c r="J7842" t="s">
        <v>81</v>
      </c>
      <c r="K7842">
        <v>3.6496024326815308E-3</v>
      </c>
      <c r="L7842">
        <v>0.36499999999999999</v>
      </c>
      <c r="M7842" t="s">
        <v>82</v>
      </c>
    </row>
    <row r="7843" spans="1:13">
      <c r="A7843" t="s">
        <v>4673</v>
      </c>
      <c r="B7843" t="s">
        <v>4674</v>
      </c>
      <c r="C7843" t="str">
        <f>TEXT(D7843, "mmm")</f>
        <v>Jun</v>
      </c>
      <c r="D7843" s="1">
        <v>45464</v>
      </c>
      <c r="E7843" t="s">
        <v>4666</v>
      </c>
      <c r="F7843" t="s">
        <v>80</v>
      </c>
      <c r="G7843">
        <v>1000</v>
      </c>
      <c r="H7843">
        <v>15.25</v>
      </c>
      <c r="I7843">
        <v>15250</v>
      </c>
      <c r="J7843" t="s">
        <v>86</v>
      </c>
      <c r="K7843">
        <v>2.8852446262843001E-2</v>
      </c>
      <c r="L7843">
        <v>2.8852000000000002</v>
      </c>
      <c r="M7843" t="s">
        <v>82</v>
      </c>
    </row>
    <row r="7844" spans="1:13">
      <c r="A7844" t="s">
        <v>1821</v>
      </c>
      <c r="B7844" t="s">
        <v>1822</v>
      </c>
      <c r="C7844" t="str">
        <f>TEXT(D7844, "mmm")</f>
        <v>Jun</v>
      </c>
      <c r="D7844" s="1">
        <v>45464</v>
      </c>
      <c r="E7844" t="s">
        <v>1823</v>
      </c>
      <c r="F7844" t="s">
        <v>128</v>
      </c>
      <c r="G7844">
        <v>40000</v>
      </c>
      <c r="H7844">
        <v>2.79</v>
      </c>
      <c r="I7844">
        <v>111600</v>
      </c>
      <c r="J7844" t="s">
        <v>86</v>
      </c>
      <c r="K7844">
        <v>0.14482752553915071</v>
      </c>
      <c r="L7844">
        <v>14.482799999999999</v>
      </c>
      <c r="M7844" t="s">
        <v>82</v>
      </c>
    </row>
    <row r="7845" spans="1:13">
      <c r="A7845" t="s">
        <v>4662</v>
      </c>
      <c r="B7845" t="s">
        <v>4663</v>
      </c>
      <c r="C7845" t="str">
        <f>TEXT(D7845, "mmm")</f>
        <v>Jun</v>
      </c>
      <c r="D7845" s="1">
        <v>45464</v>
      </c>
      <c r="E7845" t="s">
        <v>4675</v>
      </c>
      <c r="F7845" t="s">
        <v>80</v>
      </c>
      <c r="G7845">
        <v>1620</v>
      </c>
      <c r="H7845">
        <v>12.33</v>
      </c>
      <c r="I7845">
        <v>19974.599999999999</v>
      </c>
      <c r="J7845" t="s">
        <v>81</v>
      </c>
      <c r="K7845">
        <v>1.342279166937543E-2</v>
      </c>
      <c r="L7845">
        <v>1.3423</v>
      </c>
      <c r="M7845" t="s">
        <v>82</v>
      </c>
    </row>
    <row r="7846" spans="1:13">
      <c r="A7846" t="s">
        <v>4004</v>
      </c>
      <c r="B7846" t="s">
        <v>4005</v>
      </c>
      <c r="C7846" t="str">
        <f>TEXT(D7846, "mmm")</f>
        <v>Jun</v>
      </c>
      <c r="D7846" s="1">
        <v>45464</v>
      </c>
      <c r="E7846" t="s">
        <v>4006</v>
      </c>
      <c r="F7846" t="s">
        <v>217</v>
      </c>
      <c r="G7846">
        <v>47536</v>
      </c>
      <c r="H7846">
        <v>1.22</v>
      </c>
      <c r="I7846">
        <v>57993.919999999998</v>
      </c>
      <c r="J7846" t="s">
        <v>81</v>
      </c>
      <c r="K7846">
        <v>6.3492098032422284E-2</v>
      </c>
      <c r="L7846">
        <v>6.3491999999999997</v>
      </c>
      <c r="M7846" t="s">
        <v>82</v>
      </c>
    </row>
    <row r="7847" spans="1:13">
      <c r="A7847" t="s">
        <v>3022</v>
      </c>
      <c r="B7847" t="s">
        <v>3023</v>
      </c>
      <c r="C7847" t="str">
        <f>TEXT(D7847, "mmm")</f>
        <v>Jun</v>
      </c>
      <c r="D7847" s="1">
        <v>45464</v>
      </c>
      <c r="E7847" t="s">
        <v>3024</v>
      </c>
      <c r="F7847" t="s">
        <v>80</v>
      </c>
      <c r="G7847">
        <v>18517</v>
      </c>
      <c r="H7847">
        <v>7.69</v>
      </c>
      <c r="I7847">
        <v>142395.73000000001</v>
      </c>
      <c r="J7847" t="s">
        <v>81</v>
      </c>
      <c r="K7847">
        <v>0.24438571501730261</v>
      </c>
      <c r="L7847">
        <v>24.438600000000001</v>
      </c>
      <c r="M7847" t="s">
        <v>82</v>
      </c>
    </row>
    <row r="7848" spans="1:13">
      <c r="A7848" t="s">
        <v>4645</v>
      </c>
      <c r="B7848" t="s">
        <v>4646</v>
      </c>
      <c r="C7848" t="str">
        <f>TEXT(D7848, "mmm")</f>
        <v>Jun</v>
      </c>
      <c r="D7848" s="1">
        <v>45464</v>
      </c>
      <c r="E7848" t="s">
        <v>4647</v>
      </c>
      <c r="F7848" t="s">
        <v>222</v>
      </c>
      <c r="G7848">
        <v>19132</v>
      </c>
      <c r="H7848">
        <v>19.25</v>
      </c>
      <c r="I7848">
        <v>368291</v>
      </c>
      <c r="J7848" t="s">
        <v>81</v>
      </c>
      <c r="K7848">
        <v>3.5493679022473801E-2</v>
      </c>
      <c r="L7848">
        <v>3.5493999999999999</v>
      </c>
      <c r="M7848" t="s">
        <v>82</v>
      </c>
    </row>
    <row r="7849" spans="1:13">
      <c r="A7849" t="s">
        <v>4655</v>
      </c>
      <c r="B7849" t="s">
        <v>4656</v>
      </c>
      <c r="C7849" t="str">
        <f>TEXT(D7849, "mmm")</f>
        <v>Jun</v>
      </c>
      <c r="D7849" s="1">
        <v>45464</v>
      </c>
      <c r="E7849" t="s">
        <v>4676</v>
      </c>
      <c r="F7849" t="s">
        <v>128</v>
      </c>
      <c r="G7849">
        <v>10000</v>
      </c>
      <c r="H7849">
        <v>1.02</v>
      </c>
      <c r="I7849">
        <v>10200</v>
      </c>
      <c r="J7849" t="s">
        <v>86</v>
      </c>
      <c r="K7849">
        <v>0.24752475481245551</v>
      </c>
      <c r="L7849">
        <v>24.752500000000001</v>
      </c>
      <c r="M7849" t="s">
        <v>82</v>
      </c>
    </row>
    <row r="7850" spans="1:13">
      <c r="A7850" t="s">
        <v>311</v>
      </c>
      <c r="B7850" t="s">
        <v>312</v>
      </c>
      <c r="C7850" t="str">
        <f>TEXT(D7850, "mmm")</f>
        <v>Jun</v>
      </c>
      <c r="D7850" s="1">
        <v>45464</v>
      </c>
      <c r="E7850" t="s">
        <v>313</v>
      </c>
      <c r="F7850" t="s">
        <v>314</v>
      </c>
      <c r="G7850">
        <v>600000</v>
      </c>
      <c r="H7850">
        <v>44</v>
      </c>
      <c r="I7850">
        <v>26400000</v>
      </c>
      <c r="J7850" t="s">
        <v>86</v>
      </c>
      <c r="K7850">
        <v>-2.5365716099211011E-2</v>
      </c>
      <c r="L7850">
        <v>-2.5366</v>
      </c>
      <c r="M7850" t="s">
        <v>82</v>
      </c>
    </row>
    <row r="7851" spans="1:13">
      <c r="A7851" t="s">
        <v>2861</v>
      </c>
      <c r="B7851" t="s">
        <v>2862</v>
      </c>
      <c r="C7851" t="str">
        <f>TEXT(D7851, "mmm")</f>
        <v>Jun</v>
      </c>
      <c r="D7851" s="1">
        <v>45464</v>
      </c>
      <c r="E7851" t="s">
        <v>4529</v>
      </c>
      <c r="F7851" t="s">
        <v>217</v>
      </c>
      <c r="G7851">
        <v>40471</v>
      </c>
      <c r="H7851">
        <v>4.8899999999999997</v>
      </c>
      <c r="I7851">
        <v>197903.19</v>
      </c>
      <c r="J7851" t="s">
        <v>86</v>
      </c>
      <c r="K7851">
        <v>0.1131688749619935</v>
      </c>
      <c r="L7851">
        <v>11.3169</v>
      </c>
      <c r="M7851" t="s">
        <v>82</v>
      </c>
    </row>
    <row r="7852" spans="1:13">
      <c r="A7852" t="s">
        <v>408</v>
      </c>
      <c r="B7852" t="s">
        <v>409</v>
      </c>
      <c r="C7852" t="str">
        <f>TEXT(D7852, "mmm")</f>
        <v>Jun</v>
      </c>
      <c r="D7852" s="1">
        <v>45464</v>
      </c>
      <c r="E7852" t="s">
        <v>410</v>
      </c>
      <c r="F7852" t="s">
        <v>101</v>
      </c>
      <c r="G7852">
        <v>5300</v>
      </c>
      <c r="H7852">
        <v>7.42</v>
      </c>
      <c r="I7852">
        <v>39326</v>
      </c>
      <c r="J7852" t="s">
        <v>81</v>
      </c>
      <c r="K7852">
        <v>7.4838699833039257E-2</v>
      </c>
      <c r="L7852">
        <v>7.4839000000000002</v>
      </c>
      <c r="M7852" t="s">
        <v>82</v>
      </c>
    </row>
    <row r="7853" spans="1:13">
      <c r="A7853" t="s">
        <v>4662</v>
      </c>
      <c r="B7853" t="s">
        <v>4663</v>
      </c>
      <c r="C7853" t="str">
        <f>TEXT(D7853, "mmm")</f>
        <v>Jun</v>
      </c>
      <c r="D7853" s="1">
        <v>45464</v>
      </c>
      <c r="E7853" t="s">
        <v>4677</v>
      </c>
      <c r="F7853" t="s">
        <v>80</v>
      </c>
      <c r="G7853">
        <v>3329</v>
      </c>
      <c r="H7853">
        <v>12.33</v>
      </c>
      <c r="I7853">
        <v>41046.57</v>
      </c>
      <c r="J7853" t="s">
        <v>86</v>
      </c>
      <c r="K7853">
        <v>1.342279166937543E-2</v>
      </c>
      <c r="L7853">
        <v>1.3423</v>
      </c>
      <c r="M7853" t="s">
        <v>82</v>
      </c>
    </row>
    <row r="7854" spans="1:13">
      <c r="A7854" t="s">
        <v>408</v>
      </c>
      <c r="B7854" t="s">
        <v>409</v>
      </c>
      <c r="C7854" t="str">
        <f>TEXT(D7854, "mmm")</f>
        <v>Jun</v>
      </c>
      <c r="D7854" s="1">
        <v>45464</v>
      </c>
      <c r="E7854" t="s">
        <v>410</v>
      </c>
      <c r="F7854" t="s">
        <v>101</v>
      </c>
      <c r="G7854">
        <v>44150</v>
      </c>
      <c r="H7854">
        <v>7.42</v>
      </c>
      <c r="I7854">
        <v>327593</v>
      </c>
      <c r="J7854" t="s">
        <v>81</v>
      </c>
      <c r="K7854">
        <v>7.4838699833039257E-2</v>
      </c>
      <c r="L7854">
        <v>7.4839000000000002</v>
      </c>
      <c r="M7854" t="s">
        <v>82</v>
      </c>
    </row>
    <row r="7855" spans="1:13">
      <c r="A7855" t="s">
        <v>408</v>
      </c>
      <c r="B7855" t="s">
        <v>409</v>
      </c>
      <c r="C7855" t="str">
        <f>TEXT(D7855, "mmm")</f>
        <v>Jun</v>
      </c>
      <c r="D7855" s="1">
        <v>45464</v>
      </c>
      <c r="E7855" t="s">
        <v>410</v>
      </c>
      <c r="F7855" t="s">
        <v>101</v>
      </c>
      <c r="G7855">
        <v>3550</v>
      </c>
      <c r="H7855">
        <v>7.42</v>
      </c>
      <c r="I7855">
        <v>26341</v>
      </c>
      <c r="J7855" t="s">
        <v>81</v>
      </c>
      <c r="K7855">
        <v>7.4838699833039257E-2</v>
      </c>
      <c r="L7855">
        <v>7.4839000000000002</v>
      </c>
      <c r="M7855" t="s">
        <v>82</v>
      </c>
    </row>
    <row r="7856" spans="1:13">
      <c r="A7856" t="s">
        <v>4198</v>
      </c>
      <c r="B7856" t="s">
        <v>4199</v>
      </c>
      <c r="C7856" t="str">
        <f>TEXT(D7856, "mmm")</f>
        <v>Jun</v>
      </c>
      <c r="D7856" s="1">
        <v>45464</v>
      </c>
      <c r="E7856" t="s">
        <v>4678</v>
      </c>
      <c r="F7856" t="s">
        <v>80</v>
      </c>
      <c r="G7856">
        <v>2051</v>
      </c>
      <c r="H7856">
        <v>243.69</v>
      </c>
      <c r="I7856">
        <v>499808.19</v>
      </c>
      <c r="J7856" t="s">
        <v>81</v>
      </c>
      <c r="K7856">
        <v>5.0232788098954588E-2</v>
      </c>
      <c r="L7856">
        <v>5.0232999999999999</v>
      </c>
      <c r="M7856" t="s">
        <v>82</v>
      </c>
    </row>
    <row r="7857" spans="1:13">
      <c r="A7857" t="s">
        <v>4679</v>
      </c>
      <c r="B7857" t="s">
        <v>4680</v>
      </c>
      <c r="C7857" t="str">
        <f>TEXT(D7857, "mmm")</f>
        <v>Jun</v>
      </c>
      <c r="D7857" s="1">
        <v>45467</v>
      </c>
      <c r="E7857" t="s">
        <v>4681</v>
      </c>
      <c r="F7857" t="s">
        <v>128</v>
      </c>
      <c r="G7857">
        <v>714286</v>
      </c>
      <c r="H7857">
        <v>7.0000000000000007E-2</v>
      </c>
      <c r="I7857">
        <v>50000.02</v>
      </c>
      <c r="J7857" t="s">
        <v>86</v>
      </c>
      <c r="K7857">
        <v>-7.4808321843820802E-2</v>
      </c>
      <c r="L7857">
        <v>-7.4808000000000003</v>
      </c>
      <c r="M7857" t="s">
        <v>82</v>
      </c>
    </row>
    <row r="7858" spans="1:13">
      <c r="A7858" t="s">
        <v>271</v>
      </c>
      <c r="B7858" t="s">
        <v>272</v>
      </c>
      <c r="C7858" t="str">
        <f>TEXT(D7858, "mmm")</f>
        <v>Jun</v>
      </c>
      <c r="D7858" s="1">
        <v>45467</v>
      </c>
      <c r="E7858" t="s">
        <v>102</v>
      </c>
      <c r="F7858" t="s">
        <v>101</v>
      </c>
      <c r="G7858">
        <v>9881</v>
      </c>
      <c r="H7858">
        <v>7.54</v>
      </c>
      <c r="I7858">
        <v>74502.740000000005</v>
      </c>
      <c r="J7858" t="s">
        <v>81</v>
      </c>
      <c r="K7858">
        <v>6.9100424223350387E-2</v>
      </c>
      <c r="L7858">
        <v>6.91</v>
      </c>
      <c r="M7858" t="s">
        <v>82</v>
      </c>
    </row>
    <row r="7859" spans="1:13">
      <c r="A7859" t="s">
        <v>271</v>
      </c>
      <c r="B7859" t="s">
        <v>272</v>
      </c>
      <c r="C7859" t="str">
        <f>TEXT(D7859, "mmm")</f>
        <v>Jun</v>
      </c>
      <c r="D7859" s="1">
        <v>45467</v>
      </c>
      <c r="E7859" t="s">
        <v>100</v>
      </c>
      <c r="F7859" t="s">
        <v>101</v>
      </c>
      <c r="G7859">
        <v>9881</v>
      </c>
      <c r="H7859">
        <v>7.54</v>
      </c>
      <c r="I7859">
        <v>74502.740000000005</v>
      </c>
      <c r="J7859" t="s">
        <v>81</v>
      </c>
      <c r="K7859">
        <v>6.9100424223350387E-2</v>
      </c>
      <c r="L7859">
        <v>6.91</v>
      </c>
      <c r="M7859" t="s">
        <v>82</v>
      </c>
    </row>
    <row r="7860" spans="1:13">
      <c r="A7860" t="s">
        <v>2271</v>
      </c>
      <c r="B7860" t="s">
        <v>2272</v>
      </c>
      <c r="C7860" t="str">
        <f>TEXT(D7860, "mmm")</f>
        <v>Jun</v>
      </c>
      <c r="D7860" s="1">
        <v>45467</v>
      </c>
      <c r="E7860" t="s">
        <v>2277</v>
      </c>
      <c r="F7860" t="s">
        <v>101</v>
      </c>
      <c r="G7860">
        <v>38462</v>
      </c>
      <c r="H7860">
        <v>19.579999999999998</v>
      </c>
      <c r="I7860">
        <v>753085.96</v>
      </c>
      <c r="J7860" t="s">
        <v>81</v>
      </c>
      <c r="K7860">
        <v>-0.11316044919487731</v>
      </c>
      <c r="L7860">
        <v>-11.316000000000001</v>
      </c>
      <c r="M7860" t="s">
        <v>82</v>
      </c>
    </row>
    <row r="7861" spans="1:13">
      <c r="A7861" t="s">
        <v>2271</v>
      </c>
      <c r="B7861" t="s">
        <v>2272</v>
      </c>
      <c r="C7861" t="str">
        <f>TEXT(D7861, "mmm")</f>
        <v>Jun</v>
      </c>
      <c r="D7861" s="1">
        <v>45467</v>
      </c>
      <c r="E7861" t="s">
        <v>2274</v>
      </c>
      <c r="F7861" t="s">
        <v>101</v>
      </c>
      <c r="G7861">
        <v>38462</v>
      </c>
      <c r="H7861">
        <v>19.579999999999998</v>
      </c>
      <c r="I7861">
        <v>753085.96</v>
      </c>
      <c r="J7861" t="s">
        <v>81</v>
      </c>
      <c r="K7861">
        <v>-0.11316044919487731</v>
      </c>
      <c r="L7861">
        <v>-11.316000000000001</v>
      </c>
      <c r="M7861" t="s">
        <v>82</v>
      </c>
    </row>
    <row r="7862" spans="1:13">
      <c r="A7862" t="s">
        <v>2271</v>
      </c>
      <c r="B7862" t="s">
        <v>2272</v>
      </c>
      <c r="C7862" t="str">
        <f>TEXT(D7862, "mmm")</f>
        <v>Jun</v>
      </c>
      <c r="D7862" s="1">
        <v>45467</v>
      </c>
      <c r="E7862" t="s">
        <v>2275</v>
      </c>
      <c r="F7862" t="s">
        <v>101</v>
      </c>
      <c r="G7862">
        <v>38462</v>
      </c>
      <c r="H7862">
        <v>19.579999999999998</v>
      </c>
      <c r="I7862">
        <v>753085.96</v>
      </c>
      <c r="J7862" t="s">
        <v>81</v>
      </c>
      <c r="K7862">
        <v>-0.11316044919487731</v>
      </c>
      <c r="L7862">
        <v>-11.316000000000001</v>
      </c>
      <c r="M7862" t="s">
        <v>82</v>
      </c>
    </row>
    <row r="7863" spans="1:13">
      <c r="A7863" t="s">
        <v>2271</v>
      </c>
      <c r="B7863" t="s">
        <v>2272</v>
      </c>
      <c r="C7863" t="str">
        <f>TEXT(D7863, "mmm")</f>
        <v>Jun</v>
      </c>
      <c r="D7863" s="1">
        <v>45467</v>
      </c>
      <c r="E7863" t="s">
        <v>2273</v>
      </c>
      <c r="F7863" t="s">
        <v>101</v>
      </c>
      <c r="G7863">
        <v>38462</v>
      </c>
      <c r="H7863">
        <v>19.579999999999998</v>
      </c>
      <c r="I7863">
        <v>753085.96</v>
      </c>
      <c r="J7863" t="s">
        <v>81</v>
      </c>
      <c r="K7863">
        <v>-0.11316044919487731</v>
      </c>
      <c r="L7863">
        <v>-11.316000000000001</v>
      </c>
      <c r="M7863" t="s">
        <v>82</v>
      </c>
    </row>
    <row r="7864" spans="1:13">
      <c r="A7864" t="s">
        <v>2271</v>
      </c>
      <c r="B7864" t="s">
        <v>2272</v>
      </c>
      <c r="C7864" t="str">
        <f>TEXT(D7864, "mmm")</f>
        <v>Jun</v>
      </c>
      <c r="D7864" s="1">
        <v>45467</v>
      </c>
      <c r="E7864" t="s">
        <v>2276</v>
      </c>
      <c r="F7864" t="s">
        <v>101</v>
      </c>
      <c r="G7864">
        <v>38462</v>
      </c>
      <c r="H7864">
        <v>19.579999999999998</v>
      </c>
      <c r="I7864">
        <v>753085.96</v>
      </c>
      <c r="J7864" t="s">
        <v>81</v>
      </c>
      <c r="K7864">
        <v>-0.11316044919487731</v>
      </c>
      <c r="L7864">
        <v>-11.316000000000001</v>
      </c>
      <c r="M7864" t="s">
        <v>82</v>
      </c>
    </row>
    <row r="7865" spans="1:13">
      <c r="A7865" t="s">
        <v>527</v>
      </c>
      <c r="B7865" t="s">
        <v>528</v>
      </c>
      <c r="C7865" t="str">
        <f>TEXT(D7865, "mmm")</f>
        <v>Jun</v>
      </c>
      <c r="D7865" s="1">
        <v>45467</v>
      </c>
      <c r="E7865" t="s">
        <v>529</v>
      </c>
      <c r="F7865" t="s">
        <v>101</v>
      </c>
      <c r="G7865">
        <v>7208</v>
      </c>
      <c r="H7865">
        <v>1.44</v>
      </c>
      <c r="I7865">
        <v>10379.52</v>
      </c>
      <c r="J7865" t="s">
        <v>81</v>
      </c>
      <c r="K7865">
        <v>0.32450331962347551</v>
      </c>
      <c r="L7865">
        <v>32.450299999999999</v>
      </c>
      <c r="M7865" t="s">
        <v>82</v>
      </c>
    </row>
    <row r="7866" spans="1:13">
      <c r="A7866" t="s">
        <v>527</v>
      </c>
      <c r="B7866" t="s">
        <v>528</v>
      </c>
      <c r="C7866" t="str">
        <f>TEXT(D7866, "mmm")</f>
        <v>Jun</v>
      </c>
      <c r="D7866" s="1">
        <v>45467</v>
      </c>
      <c r="E7866" t="s">
        <v>532</v>
      </c>
      <c r="F7866" t="s">
        <v>101</v>
      </c>
      <c r="G7866">
        <v>7208</v>
      </c>
      <c r="H7866">
        <v>1.44</v>
      </c>
      <c r="I7866">
        <v>10379.52</v>
      </c>
      <c r="J7866" t="s">
        <v>81</v>
      </c>
      <c r="K7866">
        <v>0.32450331962347551</v>
      </c>
      <c r="L7866">
        <v>32.450299999999999</v>
      </c>
      <c r="M7866" t="s">
        <v>82</v>
      </c>
    </row>
    <row r="7867" spans="1:13">
      <c r="A7867" t="s">
        <v>527</v>
      </c>
      <c r="B7867" t="s">
        <v>528</v>
      </c>
      <c r="C7867" t="str">
        <f>TEXT(D7867, "mmm")</f>
        <v>Jun</v>
      </c>
      <c r="D7867" s="1">
        <v>45467</v>
      </c>
      <c r="E7867" t="s">
        <v>530</v>
      </c>
      <c r="F7867" t="s">
        <v>101</v>
      </c>
      <c r="G7867">
        <v>7208</v>
      </c>
      <c r="H7867">
        <v>1.44</v>
      </c>
      <c r="I7867">
        <v>10379.52</v>
      </c>
      <c r="J7867" t="s">
        <v>81</v>
      </c>
      <c r="K7867">
        <v>0.32450331962347551</v>
      </c>
      <c r="L7867">
        <v>32.450299999999999</v>
      </c>
      <c r="M7867" t="s">
        <v>82</v>
      </c>
    </row>
    <row r="7868" spans="1:13">
      <c r="A7868" t="s">
        <v>527</v>
      </c>
      <c r="B7868" t="s">
        <v>528</v>
      </c>
      <c r="C7868" t="str">
        <f>TEXT(D7868, "mmm")</f>
        <v>Jun</v>
      </c>
      <c r="D7868" s="1">
        <v>45467</v>
      </c>
      <c r="E7868" t="s">
        <v>531</v>
      </c>
      <c r="F7868" t="s">
        <v>101</v>
      </c>
      <c r="G7868">
        <v>7208</v>
      </c>
      <c r="H7868">
        <v>1.44</v>
      </c>
      <c r="I7868">
        <v>10379.52</v>
      </c>
      <c r="J7868" t="s">
        <v>81</v>
      </c>
      <c r="K7868">
        <v>0.32450331962347551</v>
      </c>
      <c r="L7868">
        <v>32.450299999999999</v>
      </c>
      <c r="M7868" t="s">
        <v>82</v>
      </c>
    </row>
    <row r="7869" spans="1:13">
      <c r="A7869" t="s">
        <v>4682</v>
      </c>
      <c r="B7869" t="s">
        <v>4683</v>
      </c>
      <c r="C7869" t="str">
        <f>TEXT(D7869, "mmm")</f>
        <v>Jun</v>
      </c>
      <c r="D7869" s="1">
        <v>45467</v>
      </c>
      <c r="E7869" t="s">
        <v>4684</v>
      </c>
      <c r="F7869" t="s">
        <v>80</v>
      </c>
      <c r="G7869">
        <v>2500</v>
      </c>
      <c r="H7869">
        <v>9.0399999999999991</v>
      </c>
      <c r="I7869">
        <v>22600</v>
      </c>
      <c r="J7869" t="s">
        <v>81</v>
      </c>
      <c r="K7869">
        <v>0.12625699871760099</v>
      </c>
      <c r="L7869">
        <v>12.6257</v>
      </c>
      <c r="M7869" t="s">
        <v>82</v>
      </c>
    </row>
    <row r="7870" spans="1:13">
      <c r="A7870" t="s">
        <v>3671</v>
      </c>
      <c r="B7870" t="s">
        <v>3672</v>
      </c>
      <c r="C7870" t="str">
        <f>TEXT(D7870, "mmm")</f>
        <v>Jun</v>
      </c>
      <c r="D7870" s="1">
        <v>45467</v>
      </c>
      <c r="E7870" t="s">
        <v>4685</v>
      </c>
      <c r="F7870" t="s">
        <v>80</v>
      </c>
      <c r="G7870">
        <v>2000</v>
      </c>
      <c r="H7870">
        <v>12.29</v>
      </c>
      <c r="I7870">
        <v>24580</v>
      </c>
      <c r="J7870" t="s">
        <v>81</v>
      </c>
      <c r="K7870">
        <v>-1.551014401622486E-2</v>
      </c>
      <c r="L7870">
        <v>-1.5509999999999999</v>
      </c>
      <c r="M7870" t="s">
        <v>82</v>
      </c>
    </row>
    <row r="7871" spans="1:13">
      <c r="A7871" t="s">
        <v>4458</v>
      </c>
      <c r="B7871" t="s">
        <v>4459</v>
      </c>
      <c r="C7871" t="str">
        <f>TEXT(D7871, "mmm")</f>
        <v>Jun</v>
      </c>
      <c r="D7871" s="1">
        <v>45467</v>
      </c>
      <c r="E7871" t="s">
        <v>574</v>
      </c>
      <c r="F7871" t="s">
        <v>80</v>
      </c>
      <c r="G7871">
        <v>336874</v>
      </c>
      <c r="H7871">
        <v>2.98</v>
      </c>
      <c r="I7871">
        <v>1003884.52</v>
      </c>
      <c r="J7871" t="s">
        <v>86</v>
      </c>
      <c r="K7871">
        <v>7.0000012715657478E-2</v>
      </c>
      <c r="L7871">
        <v>7</v>
      </c>
      <c r="M7871" t="s">
        <v>82</v>
      </c>
    </row>
    <row r="7872" spans="1:13">
      <c r="A7872" t="s">
        <v>129</v>
      </c>
      <c r="B7872" t="s">
        <v>130</v>
      </c>
      <c r="C7872" t="str">
        <f>TEXT(D7872, "mmm")</f>
        <v>Jun</v>
      </c>
      <c r="D7872" s="1">
        <v>45467</v>
      </c>
      <c r="E7872" t="s">
        <v>109</v>
      </c>
      <c r="F7872" t="s">
        <v>101</v>
      </c>
      <c r="G7872">
        <v>74500</v>
      </c>
      <c r="H7872">
        <v>6.97</v>
      </c>
      <c r="I7872">
        <v>519265</v>
      </c>
      <c r="J7872" t="s">
        <v>86</v>
      </c>
      <c r="K7872">
        <v>-2.0086064662814929E-2</v>
      </c>
      <c r="L7872">
        <v>-2.0085999999999999</v>
      </c>
      <c r="M7872" t="s">
        <v>82</v>
      </c>
    </row>
    <row r="7873" spans="1:13">
      <c r="A7873" t="s">
        <v>129</v>
      </c>
      <c r="B7873" t="s">
        <v>130</v>
      </c>
      <c r="C7873" t="str">
        <f>TEXT(D7873, "mmm")</f>
        <v>Jun</v>
      </c>
      <c r="D7873" s="1">
        <v>45467</v>
      </c>
      <c r="E7873" t="s">
        <v>111</v>
      </c>
      <c r="F7873" t="s">
        <v>101</v>
      </c>
      <c r="G7873">
        <v>74500</v>
      </c>
      <c r="H7873">
        <v>6.97</v>
      </c>
      <c r="I7873">
        <v>519265</v>
      </c>
      <c r="J7873" t="s">
        <v>86</v>
      </c>
      <c r="K7873">
        <v>-2.0086064662814929E-2</v>
      </c>
      <c r="L7873">
        <v>-2.0085999999999999</v>
      </c>
      <c r="M7873" t="s">
        <v>82</v>
      </c>
    </row>
    <row r="7874" spans="1:13">
      <c r="A7874" t="s">
        <v>129</v>
      </c>
      <c r="B7874" t="s">
        <v>130</v>
      </c>
      <c r="C7874" t="str">
        <f>TEXT(D7874, "mmm")</f>
        <v>Jun</v>
      </c>
      <c r="D7874" s="1">
        <v>45467</v>
      </c>
      <c r="E7874" t="s">
        <v>110</v>
      </c>
      <c r="F7874" t="s">
        <v>101</v>
      </c>
      <c r="G7874">
        <v>74500</v>
      </c>
      <c r="H7874">
        <v>6.97</v>
      </c>
      <c r="I7874">
        <v>519265</v>
      </c>
      <c r="J7874" t="s">
        <v>86</v>
      </c>
      <c r="K7874">
        <v>-2.0086064662814929E-2</v>
      </c>
      <c r="L7874">
        <v>-2.0085999999999999</v>
      </c>
      <c r="M7874" t="s">
        <v>82</v>
      </c>
    </row>
    <row r="7875" spans="1:13">
      <c r="A7875" t="s">
        <v>4686</v>
      </c>
      <c r="B7875" t="s">
        <v>4687</v>
      </c>
      <c r="C7875" t="str">
        <f>TEXT(D7875, "mmm")</f>
        <v>Jun</v>
      </c>
      <c r="D7875" s="1">
        <v>45467</v>
      </c>
      <c r="E7875" t="s">
        <v>4688</v>
      </c>
      <c r="F7875" t="s">
        <v>101</v>
      </c>
      <c r="G7875">
        <v>3350000</v>
      </c>
      <c r="H7875">
        <v>0.91</v>
      </c>
      <c r="I7875">
        <v>3048500</v>
      </c>
      <c r="J7875" t="s">
        <v>86</v>
      </c>
      <c r="K7875">
        <v>0.41538469297646352</v>
      </c>
      <c r="L7875">
        <v>41.538499999999999</v>
      </c>
      <c r="M7875" t="s">
        <v>82</v>
      </c>
    </row>
    <row r="7876" spans="1:13">
      <c r="A7876" t="s">
        <v>4686</v>
      </c>
      <c r="B7876" t="s">
        <v>4687</v>
      </c>
      <c r="C7876" t="str">
        <f>TEXT(D7876, "mmm")</f>
        <v>Jun</v>
      </c>
      <c r="D7876" s="1">
        <v>45467</v>
      </c>
      <c r="E7876" t="s">
        <v>4689</v>
      </c>
      <c r="F7876" t="s">
        <v>101</v>
      </c>
      <c r="G7876">
        <v>3350000</v>
      </c>
      <c r="H7876">
        <v>0.91</v>
      </c>
      <c r="I7876">
        <v>3048500</v>
      </c>
      <c r="J7876" t="s">
        <v>86</v>
      </c>
      <c r="K7876">
        <v>0.41538469297646352</v>
      </c>
      <c r="L7876">
        <v>41.538499999999999</v>
      </c>
      <c r="M7876" t="s">
        <v>82</v>
      </c>
    </row>
    <row r="7877" spans="1:13">
      <c r="A7877" t="s">
        <v>4686</v>
      </c>
      <c r="B7877" t="s">
        <v>4687</v>
      </c>
      <c r="C7877" t="str">
        <f>TEXT(D7877, "mmm")</f>
        <v>Jun</v>
      </c>
      <c r="D7877" s="1">
        <v>45467</v>
      </c>
      <c r="E7877" t="s">
        <v>4690</v>
      </c>
      <c r="F7877" t="s">
        <v>101</v>
      </c>
      <c r="G7877">
        <v>3350000</v>
      </c>
      <c r="H7877">
        <v>0.91</v>
      </c>
      <c r="I7877">
        <v>3048500</v>
      </c>
      <c r="J7877" t="s">
        <v>86</v>
      </c>
      <c r="K7877">
        <v>0.41538469297646352</v>
      </c>
      <c r="L7877">
        <v>41.538499999999999</v>
      </c>
      <c r="M7877" t="s">
        <v>82</v>
      </c>
    </row>
    <row r="7878" spans="1:13">
      <c r="A7878" t="s">
        <v>4679</v>
      </c>
      <c r="B7878" t="s">
        <v>4680</v>
      </c>
      <c r="C7878" t="str">
        <f>TEXT(D7878, "mmm")</f>
        <v>Jun</v>
      </c>
      <c r="D7878" s="1">
        <v>45467</v>
      </c>
      <c r="E7878" t="s">
        <v>4691</v>
      </c>
      <c r="F7878" t="s">
        <v>80</v>
      </c>
      <c r="G7878">
        <v>714286</v>
      </c>
      <c r="H7878">
        <v>7.0000000000000007E-2</v>
      </c>
      <c r="I7878">
        <v>50000.02</v>
      </c>
      <c r="J7878" t="s">
        <v>86</v>
      </c>
      <c r="K7878">
        <v>-7.4808321843820802E-2</v>
      </c>
      <c r="L7878">
        <v>-7.4808000000000003</v>
      </c>
      <c r="M7878" t="s">
        <v>82</v>
      </c>
    </row>
    <row r="7879" spans="1:13">
      <c r="A7879" t="s">
        <v>4686</v>
      </c>
      <c r="B7879" t="s">
        <v>4687</v>
      </c>
      <c r="C7879" t="str">
        <f>TEXT(D7879, "mmm")</f>
        <v>Jun</v>
      </c>
      <c r="D7879" s="1">
        <v>45467</v>
      </c>
      <c r="E7879" t="s">
        <v>4692</v>
      </c>
      <c r="F7879" t="s">
        <v>101</v>
      </c>
      <c r="G7879">
        <v>3350000</v>
      </c>
      <c r="H7879">
        <v>0.91</v>
      </c>
      <c r="I7879">
        <v>3048500</v>
      </c>
      <c r="J7879" t="s">
        <v>86</v>
      </c>
      <c r="K7879">
        <v>0.41538469297646352</v>
      </c>
      <c r="L7879">
        <v>41.538499999999999</v>
      </c>
      <c r="M7879" t="s">
        <v>82</v>
      </c>
    </row>
    <row r="7880" spans="1:13">
      <c r="A7880" t="s">
        <v>4658</v>
      </c>
      <c r="B7880" t="s">
        <v>4659</v>
      </c>
      <c r="C7880" t="str">
        <f>TEXT(D7880, "mmm")</f>
        <v>Jun</v>
      </c>
      <c r="D7880" s="1">
        <v>45467</v>
      </c>
      <c r="E7880" t="s">
        <v>4660</v>
      </c>
      <c r="F7880" t="s">
        <v>80</v>
      </c>
      <c r="G7880">
        <v>27400</v>
      </c>
      <c r="H7880">
        <v>2.42</v>
      </c>
      <c r="I7880">
        <v>66308</v>
      </c>
      <c r="J7880" t="s">
        <v>86</v>
      </c>
      <c r="K7880">
        <v>0.43037976517239462</v>
      </c>
      <c r="L7880">
        <v>43.037999999999997</v>
      </c>
      <c r="M7880" t="s">
        <v>82</v>
      </c>
    </row>
    <row r="7881" spans="1:13">
      <c r="A7881" t="s">
        <v>580</v>
      </c>
      <c r="B7881" t="s">
        <v>581</v>
      </c>
      <c r="C7881" t="str">
        <f>TEXT(D7881, "mmm")</f>
        <v>Jun</v>
      </c>
      <c r="D7881" s="1">
        <v>45467</v>
      </c>
      <c r="E7881" t="s">
        <v>100</v>
      </c>
      <c r="F7881" t="s">
        <v>101</v>
      </c>
      <c r="G7881">
        <v>12081</v>
      </c>
      <c r="H7881">
        <v>23.22</v>
      </c>
      <c r="I7881">
        <v>280520.82</v>
      </c>
      <c r="J7881" t="s">
        <v>81</v>
      </c>
      <c r="K7881">
        <v>-8.5762311159207627E-3</v>
      </c>
      <c r="L7881">
        <v>-0.85760000000000003</v>
      </c>
      <c r="M7881" t="s">
        <v>82</v>
      </c>
    </row>
    <row r="7882" spans="1:13">
      <c r="A7882" t="s">
        <v>580</v>
      </c>
      <c r="B7882" t="s">
        <v>581</v>
      </c>
      <c r="C7882" t="str">
        <f>TEXT(D7882, "mmm")</f>
        <v>Jun</v>
      </c>
      <c r="D7882" s="1">
        <v>45467</v>
      </c>
      <c r="E7882" t="s">
        <v>102</v>
      </c>
      <c r="F7882" t="s">
        <v>101</v>
      </c>
      <c r="G7882">
        <v>12081</v>
      </c>
      <c r="H7882">
        <v>23.22</v>
      </c>
      <c r="I7882">
        <v>280520.82</v>
      </c>
      <c r="J7882" t="s">
        <v>81</v>
      </c>
      <c r="K7882">
        <v>-8.5762311159207627E-3</v>
      </c>
      <c r="L7882">
        <v>-0.85760000000000003</v>
      </c>
      <c r="M7882" t="s">
        <v>82</v>
      </c>
    </row>
    <row r="7883" spans="1:13">
      <c r="A7883" t="s">
        <v>4693</v>
      </c>
      <c r="B7883" t="s">
        <v>4694</v>
      </c>
      <c r="C7883" t="str">
        <f>TEXT(D7883, "mmm")</f>
        <v>Jun</v>
      </c>
      <c r="D7883" s="1">
        <v>45467</v>
      </c>
      <c r="E7883" t="s">
        <v>2023</v>
      </c>
      <c r="F7883" t="s">
        <v>101</v>
      </c>
      <c r="G7883">
        <v>2800</v>
      </c>
      <c r="H7883">
        <v>10.5</v>
      </c>
      <c r="I7883">
        <v>29400</v>
      </c>
      <c r="J7883" t="s">
        <v>86</v>
      </c>
      <c r="K7883">
        <v>3.6757809231154237E-2</v>
      </c>
      <c r="L7883">
        <v>3.6758000000000002</v>
      </c>
      <c r="M7883" t="s">
        <v>82</v>
      </c>
    </row>
    <row r="7884" spans="1:13">
      <c r="A7884" t="s">
        <v>4693</v>
      </c>
      <c r="B7884" t="s">
        <v>4694</v>
      </c>
      <c r="C7884" t="str">
        <f>TEXT(D7884, "mmm")</f>
        <v>Jun</v>
      </c>
      <c r="D7884" s="1">
        <v>45467</v>
      </c>
      <c r="E7884" t="s">
        <v>2025</v>
      </c>
      <c r="F7884" t="s">
        <v>101</v>
      </c>
      <c r="G7884">
        <v>2800</v>
      </c>
      <c r="H7884">
        <v>10.5</v>
      </c>
      <c r="I7884">
        <v>29400</v>
      </c>
      <c r="J7884" t="s">
        <v>86</v>
      </c>
      <c r="K7884">
        <v>3.6757809231154237E-2</v>
      </c>
      <c r="L7884">
        <v>3.6758000000000002</v>
      </c>
      <c r="M7884" t="s">
        <v>82</v>
      </c>
    </row>
    <row r="7885" spans="1:13">
      <c r="A7885" t="s">
        <v>4693</v>
      </c>
      <c r="B7885" t="s">
        <v>4694</v>
      </c>
      <c r="C7885" t="str">
        <f>TEXT(D7885, "mmm")</f>
        <v>Jun</v>
      </c>
      <c r="D7885" s="1">
        <v>45467</v>
      </c>
      <c r="E7885" t="s">
        <v>2021</v>
      </c>
      <c r="F7885" t="s">
        <v>101</v>
      </c>
      <c r="G7885">
        <v>2800</v>
      </c>
      <c r="H7885">
        <v>10.5</v>
      </c>
      <c r="I7885">
        <v>29400</v>
      </c>
      <c r="J7885" t="s">
        <v>86</v>
      </c>
      <c r="K7885">
        <v>3.6757809231154237E-2</v>
      </c>
      <c r="L7885">
        <v>3.6758000000000002</v>
      </c>
      <c r="M7885" t="s">
        <v>82</v>
      </c>
    </row>
    <row r="7886" spans="1:13">
      <c r="A7886" t="s">
        <v>4693</v>
      </c>
      <c r="B7886" t="s">
        <v>4694</v>
      </c>
      <c r="C7886" t="str">
        <f>TEXT(D7886, "mmm")</f>
        <v>Jun</v>
      </c>
      <c r="D7886" s="1">
        <v>45467</v>
      </c>
      <c r="E7886" t="s">
        <v>4695</v>
      </c>
      <c r="F7886" t="s">
        <v>101</v>
      </c>
      <c r="G7886">
        <v>2800</v>
      </c>
      <c r="H7886">
        <v>10.5</v>
      </c>
      <c r="I7886">
        <v>29400</v>
      </c>
      <c r="J7886" t="s">
        <v>86</v>
      </c>
      <c r="K7886">
        <v>3.6757809231154237E-2</v>
      </c>
      <c r="L7886">
        <v>3.6758000000000002</v>
      </c>
      <c r="M7886" t="s">
        <v>82</v>
      </c>
    </row>
    <row r="7887" spans="1:13">
      <c r="A7887" t="s">
        <v>4693</v>
      </c>
      <c r="B7887" t="s">
        <v>4694</v>
      </c>
      <c r="C7887" t="str">
        <f>TEXT(D7887, "mmm")</f>
        <v>Jun</v>
      </c>
      <c r="D7887" s="1">
        <v>45467</v>
      </c>
      <c r="E7887" t="s">
        <v>2024</v>
      </c>
      <c r="F7887" t="s">
        <v>101</v>
      </c>
      <c r="G7887">
        <v>2800</v>
      </c>
      <c r="H7887">
        <v>10.5</v>
      </c>
      <c r="I7887">
        <v>29400</v>
      </c>
      <c r="J7887" t="s">
        <v>86</v>
      </c>
      <c r="K7887">
        <v>3.6757809231154237E-2</v>
      </c>
      <c r="L7887">
        <v>3.6758000000000002</v>
      </c>
      <c r="M7887" t="s">
        <v>82</v>
      </c>
    </row>
    <row r="7888" spans="1:13">
      <c r="A7888" t="s">
        <v>2927</v>
      </c>
      <c r="B7888" t="s">
        <v>2928</v>
      </c>
      <c r="C7888" t="str">
        <f>TEXT(D7888, "mmm")</f>
        <v>Jun</v>
      </c>
      <c r="D7888" s="1">
        <v>45467</v>
      </c>
      <c r="E7888" t="s">
        <v>2930</v>
      </c>
      <c r="F7888" t="s">
        <v>118</v>
      </c>
      <c r="G7888">
        <v>215</v>
      </c>
      <c r="H7888">
        <v>116.72</v>
      </c>
      <c r="I7888">
        <v>25094.799999999999</v>
      </c>
      <c r="J7888" t="s">
        <v>81</v>
      </c>
      <c r="K7888">
        <v>-3.151415069899921E-2</v>
      </c>
      <c r="L7888">
        <v>-3.1514000000000002</v>
      </c>
      <c r="M7888" t="s">
        <v>82</v>
      </c>
    </row>
    <row r="7889" spans="1:13">
      <c r="A7889" t="s">
        <v>1742</v>
      </c>
      <c r="B7889" t="s">
        <v>1743</v>
      </c>
      <c r="C7889" t="str">
        <f>TEXT(D7889, "mmm")</f>
        <v>Jun</v>
      </c>
      <c r="D7889" s="1">
        <v>45467</v>
      </c>
      <c r="E7889" t="s">
        <v>111</v>
      </c>
      <c r="F7889" t="s">
        <v>101</v>
      </c>
      <c r="G7889">
        <v>21000</v>
      </c>
      <c r="H7889">
        <v>21.21</v>
      </c>
      <c r="I7889">
        <v>445410</v>
      </c>
      <c r="J7889" t="s">
        <v>86</v>
      </c>
      <c r="K7889">
        <v>-0.1049880838276583</v>
      </c>
      <c r="L7889">
        <v>-10.498799999999999</v>
      </c>
      <c r="M7889" t="s">
        <v>82</v>
      </c>
    </row>
    <row r="7890" spans="1:13">
      <c r="A7890" t="s">
        <v>1742</v>
      </c>
      <c r="B7890" t="s">
        <v>1743</v>
      </c>
      <c r="C7890" t="str">
        <f>TEXT(D7890, "mmm")</f>
        <v>Jun</v>
      </c>
      <c r="D7890" s="1">
        <v>45467</v>
      </c>
      <c r="E7890" t="s">
        <v>110</v>
      </c>
      <c r="F7890" t="s">
        <v>101</v>
      </c>
      <c r="G7890">
        <v>21000</v>
      </c>
      <c r="H7890">
        <v>21.21</v>
      </c>
      <c r="I7890">
        <v>445410</v>
      </c>
      <c r="J7890" t="s">
        <v>86</v>
      </c>
      <c r="K7890">
        <v>-0.1049880838276583</v>
      </c>
      <c r="L7890">
        <v>-10.498799999999999</v>
      </c>
      <c r="M7890" t="s">
        <v>82</v>
      </c>
    </row>
    <row r="7891" spans="1:13">
      <c r="A7891" t="s">
        <v>1742</v>
      </c>
      <c r="B7891" t="s">
        <v>1743</v>
      </c>
      <c r="C7891" t="str">
        <f>TEXT(D7891, "mmm")</f>
        <v>Jun</v>
      </c>
      <c r="D7891" s="1">
        <v>45467</v>
      </c>
      <c r="E7891" t="s">
        <v>109</v>
      </c>
      <c r="F7891" t="s">
        <v>101</v>
      </c>
      <c r="G7891">
        <v>21000</v>
      </c>
      <c r="H7891">
        <v>21.21</v>
      </c>
      <c r="I7891">
        <v>445410</v>
      </c>
      <c r="J7891" t="s">
        <v>86</v>
      </c>
      <c r="K7891">
        <v>-0.1049880838276583</v>
      </c>
      <c r="L7891">
        <v>-10.498799999999999</v>
      </c>
      <c r="M7891" t="s">
        <v>82</v>
      </c>
    </row>
    <row r="7892" spans="1:13">
      <c r="A7892" t="s">
        <v>1567</v>
      </c>
      <c r="B7892" t="s">
        <v>1568</v>
      </c>
      <c r="C7892" t="str">
        <f>TEXT(D7892, "mmm")</f>
        <v>Jun</v>
      </c>
      <c r="D7892" s="1">
        <v>45467</v>
      </c>
      <c r="E7892" t="s">
        <v>4665</v>
      </c>
      <c r="F7892" t="s">
        <v>80</v>
      </c>
      <c r="G7892">
        <v>150000</v>
      </c>
      <c r="H7892">
        <v>9.1</v>
      </c>
      <c r="I7892">
        <v>1365000</v>
      </c>
      <c r="J7892" t="s">
        <v>86</v>
      </c>
      <c r="K7892">
        <v>3.4368010001103899E-2</v>
      </c>
      <c r="L7892">
        <v>3.4367999999999999</v>
      </c>
      <c r="M7892" t="s">
        <v>82</v>
      </c>
    </row>
    <row r="7893" spans="1:13">
      <c r="A7893" t="s">
        <v>4304</v>
      </c>
      <c r="B7893" t="s">
        <v>4305</v>
      </c>
      <c r="C7893" t="str">
        <f>TEXT(D7893, "mmm")</f>
        <v>Jun</v>
      </c>
      <c r="D7893" s="1">
        <v>45467</v>
      </c>
      <c r="E7893" t="s">
        <v>100</v>
      </c>
      <c r="F7893" t="s">
        <v>101</v>
      </c>
      <c r="G7893">
        <v>17344</v>
      </c>
      <c r="H7893">
        <v>5.44</v>
      </c>
      <c r="I7893">
        <v>94351.360000000001</v>
      </c>
      <c r="J7893" t="s">
        <v>81</v>
      </c>
      <c r="K7893">
        <v>2.9304058188915461E-2</v>
      </c>
      <c r="L7893">
        <v>2.9304000000000001</v>
      </c>
      <c r="M7893" t="s">
        <v>82</v>
      </c>
    </row>
    <row r="7894" spans="1:13">
      <c r="A7894" t="s">
        <v>4304</v>
      </c>
      <c r="B7894" t="s">
        <v>4305</v>
      </c>
      <c r="C7894" t="str">
        <f>TEXT(D7894, "mmm")</f>
        <v>Jun</v>
      </c>
      <c r="D7894" s="1">
        <v>45467</v>
      </c>
      <c r="E7894" t="s">
        <v>102</v>
      </c>
      <c r="F7894" t="s">
        <v>101</v>
      </c>
      <c r="G7894">
        <v>17344</v>
      </c>
      <c r="H7894">
        <v>5.44</v>
      </c>
      <c r="I7894">
        <v>94351.360000000001</v>
      </c>
      <c r="J7894" t="s">
        <v>81</v>
      </c>
      <c r="K7894">
        <v>2.9304058188915461E-2</v>
      </c>
      <c r="L7894">
        <v>2.9304000000000001</v>
      </c>
      <c r="M7894" t="s">
        <v>82</v>
      </c>
    </row>
    <row r="7895" spans="1:13">
      <c r="A7895" t="s">
        <v>2778</v>
      </c>
      <c r="B7895" t="s">
        <v>2779</v>
      </c>
      <c r="C7895" t="str">
        <f>TEXT(D7895, "mmm")</f>
        <v>Jun</v>
      </c>
      <c r="D7895" s="1">
        <v>45467</v>
      </c>
      <c r="E7895" t="s">
        <v>2782</v>
      </c>
      <c r="F7895" t="s">
        <v>101</v>
      </c>
      <c r="G7895">
        <v>2000</v>
      </c>
      <c r="H7895">
        <v>39.96</v>
      </c>
      <c r="I7895">
        <v>79920</v>
      </c>
      <c r="J7895" t="s">
        <v>86</v>
      </c>
      <c r="K7895">
        <v>6.4282134173342831E-2</v>
      </c>
      <c r="L7895">
        <v>6.4282000000000004</v>
      </c>
      <c r="M7895" t="s">
        <v>82</v>
      </c>
    </row>
    <row r="7896" spans="1:13">
      <c r="A7896" t="s">
        <v>2778</v>
      </c>
      <c r="B7896" t="s">
        <v>2779</v>
      </c>
      <c r="C7896" t="str">
        <f>TEXT(D7896, "mmm")</f>
        <v>Jun</v>
      </c>
      <c r="D7896" s="1">
        <v>45467</v>
      </c>
      <c r="E7896" t="s">
        <v>2781</v>
      </c>
      <c r="F7896" t="s">
        <v>101</v>
      </c>
      <c r="G7896">
        <v>2000</v>
      </c>
      <c r="H7896">
        <v>39.96</v>
      </c>
      <c r="I7896">
        <v>79920</v>
      </c>
      <c r="J7896" t="s">
        <v>86</v>
      </c>
      <c r="K7896">
        <v>6.4282134173342831E-2</v>
      </c>
      <c r="L7896">
        <v>6.4282000000000004</v>
      </c>
      <c r="M7896" t="s">
        <v>82</v>
      </c>
    </row>
    <row r="7897" spans="1:13">
      <c r="A7897" t="s">
        <v>2778</v>
      </c>
      <c r="B7897" t="s">
        <v>2779</v>
      </c>
      <c r="C7897" t="str">
        <f>TEXT(D7897, "mmm")</f>
        <v>Jun</v>
      </c>
      <c r="D7897" s="1">
        <v>45467</v>
      </c>
      <c r="E7897" t="s">
        <v>2780</v>
      </c>
      <c r="F7897" t="s">
        <v>101</v>
      </c>
      <c r="G7897">
        <v>2000</v>
      </c>
      <c r="H7897">
        <v>39.96</v>
      </c>
      <c r="I7897">
        <v>79920</v>
      </c>
      <c r="J7897" t="s">
        <v>86</v>
      </c>
      <c r="K7897">
        <v>6.4282134173342831E-2</v>
      </c>
      <c r="L7897">
        <v>6.4282000000000004</v>
      </c>
      <c r="M7897" t="s">
        <v>82</v>
      </c>
    </row>
    <row r="7898" spans="1:13">
      <c r="A7898" t="s">
        <v>2778</v>
      </c>
      <c r="B7898" t="s">
        <v>2779</v>
      </c>
      <c r="C7898" t="str">
        <f>TEXT(D7898, "mmm")</f>
        <v>Jun</v>
      </c>
      <c r="D7898" s="1">
        <v>45467</v>
      </c>
      <c r="E7898" t="s">
        <v>2783</v>
      </c>
      <c r="F7898" t="s">
        <v>101</v>
      </c>
      <c r="G7898">
        <v>2000</v>
      </c>
      <c r="H7898">
        <v>39.96</v>
      </c>
      <c r="I7898">
        <v>79920</v>
      </c>
      <c r="J7898" t="s">
        <v>86</v>
      </c>
      <c r="K7898">
        <v>6.4282134173342831E-2</v>
      </c>
      <c r="L7898">
        <v>6.4282000000000004</v>
      </c>
      <c r="M7898" t="s">
        <v>82</v>
      </c>
    </row>
    <row r="7899" spans="1:13">
      <c r="A7899" t="s">
        <v>4696</v>
      </c>
      <c r="B7899" t="s">
        <v>4697</v>
      </c>
      <c r="C7899" t="str">
        <f>TEXT(D7899, "mmm")</f>
        <v>Jun</v>
      </c>
      <c r="D7899" s="1">
        <v>45467</v>
      </c>
      <c r="E7899" t="s">
        <v>4698</v>
      </c>
      <c r="F7899" t="s">
        <v>80</v>
      </c>
      <c r="G7899">
        <v>1425</v>
      </c>
      <c r="H7899">
        <v>70.209999999999994</v>
      </c>
      <c r="I7899">
        <v>100049.25</v>
      </c>
      <c r="J7899" t="s">
        <v>81</v>
      </c>
      <c r="K7899">
        <v>8.9567507969970928E-2</v>
      </c>
      <c r="L7899">
        <v>8.9567999999999994</v>
      </c>
      <c r="M7899" t="s">
        <v>82</v>
      </c>
    </row>
    <row r="7900" spans="1:13">
      <c r="A7900" t="s">
        <v>4645</v>
      </c>
      <c r="B7900" t="s">
        <v>4646</v>
      </c>
      <c r="C7900" t="str">
        <f>TEXT(D7900, "mmm")</f>
        <v>Jun</v>
      </c>
      <c r="D7900" s="1">
        <v>45467</v>
      </c>
      <c r="E7900" t="s">
        <v>4647</v>
      </c>
      <c r="F7900" t="s">
        <v>222</v>
      </c>
      <c r="G7900">
        <v>2047</v>
      </c>
      <c r="H7900">
        <v>19.89</v>
      </c>
      <c r="I7900">
        <v>40714.83</v>
      </c>
      <c r="J7900" t="s">
        <v>81</v>
      </c>
      <c r="K7900">
        <v>-2.0098521068591109E-3</v>
      </c>
      <c r="L7900">
        <v>-0.20100000000000001</v>
      </c>
      <c r="M7900" t="s">
        <v>82</v>
      </c>
    </row>
    <row r="7901" spans="1:13">
      <c r="A7901" t="s">
        <v>2861</v>
      </c>
      <c r="B7901" t="s">
        <v>2862</v>
      </c>
      <c r="C7901" t="str">
        <f>TEXT(D7901, "mmm")</f>
        <v>Jun</v>
      </c>
      <c r="D7901" s="1">
        <v>45467</v>
      </c>
      <c r="E7901" t="s">
        <v>4529</v>
      </c>
      <c r="F7901" t="s">
        <v>217</v>
      </c>
      <c r="G7901">
        <v>16489</v>
      </c>
      <c r="H7901">
        <v>4.93</v>
      </c>
      <c r="I7901">
        <v>81290.76999999999</v>
      </c>
      <c r="J7901" t="s">
        <v>81</v>
      </c>
      <c r="K7901">
        <v>7.7392973199198689E-2</v>
      </c>
      <c r="L7901">
        <v>7.7393000000000001</v>
      </c>
      <c r="M7901" t="s">
        <v>82</v>
      </c>
    </row>
    <row r="7902" spans="1:13">
      <c r="A7902" t="s">
        <v>311</v>
      </c>
      <c r="B7902" t="s">
        <v>312</v>
      </c>
      <c r="C7902" t="str">
        <f>TEXT(D7902, "mmm")</f>
        <v>Jun</v>
      </c>
      <c r="D7902" s="1">
        <v>45467</v>
      </c>
      <c r="E7902" t="s">
        <v>313</v>
      </c>
      <c r="F7902" t="s">
        <v>314</v>
      </c>
      <c r="G7902">
        <v>100000</v>
      </c>
      <c r="H7902">
        <v>44.31</v>
      </c>
      <c r="I7902">
        <v>4431000</v>
      </c>
      <c r="J7902" t="s">
        <v>81</v>
      </c>
      <c r="K7902">
        <v>-6.9369266287343523E-2</v>
      </c>
      <c r="L7902">
        <v>-6.9368999999999996</v>
      </c>
      <c r="M7902" t="s">
        <v>82</v>
      </c>
    </row>
    <row r="7903" spans="1:13">
      <c r="A7903" t="s">
        <v>3735</v>
      </c>
      <c r="B7903" t="s">
        <v>3736</v>
      </c>
      <c r="C7903" t="str">
        <f>TEXT(D7903, "mmm")</f>
        <v>Jun</v>
      </c>
      <c r="D7903" s="1">
        <v>45467</v>
      </c>
      <c r="E7903" t="s">
        <v>102</v>
      </c>
      <c r="F7903" t="s">
        <v>101</v>
      </c>
      <c r="G7903">
        <v>34874</v>
      </c>
      <c r="H7903">
        <v>11.05</v>
      </c>
      <c r="I7903">
        <v>385357.7</v>
      </c>
      <c r="J7903" t="s">
        <v>81</v>
      </c>
      <c r="K7903">
        <v>7.2397493977647276E-3</v>
      </c>
      <c r="L7903">
        <v>0.72399999999999998</v>
      </c>
      <c r="M7903" t="s">
        <v>82</v>
      </c>
    </row>
    <row r="7904" spans="1:13">
      <c r="A7904" t="s">
        <v>3735</v>
      </c>
      <c r="B7904" t="s">
        <v>3736</v>
      </c>
      <c r="C7904" t="str">
        <f>TEXT(D7904, "mmm")</f>
        <v>Jun</v>
      </c>
      <c r="D7904" s="1">
        <v>45467</v>
      </c>
      <c r="E7904" t="s">
        <v>100</v>
      </c>
      <c r="F7904" t="s">
        <v>101</v>
      </c>
      <c r="G7904">
        <v>34874</v>
      </c>
      <c r="H7904">
        <v>11.05</v>
      </c>
      <c r="I7904">
        <v>385357.7</v>
      </c>
      <c r="J7904" t="s">
        <v>81</v>
      </c>
      <c r="K7904">
        <v>7.2397493977647276E-3</v>
      </c>
      <c r="L7904">
        <v>0.72399999999999998</v>
      </c>
      <c r="M7904" t="s">
        <v>82</v>
      </c>
    </row>
    <row r="7905" spans="1:13">
      <c r="A7905" t="s">
        <v>123</v>
      </c>
      <c r="B7905" t="s">
        <v>124</v>
      </c>
      <c r="C7905" t="str">
        <f>TEXT(D7905, "mmm")</f>
        <v>Jun</v>
      </c>
      <c r="D7905" s="1">
        <v>45467</v>
      </c>
      <c r="E7905" t="s">
        <v>102</v>
      </c>
      <c r="F7905" t="s">
        <v>101</v>
      </c>
      <c r="G7905">
        <v>13812</v>
      </c>
      <c r="H7905">
        <v>14.08</v>
      </c>
      <c r="I7905">
        <v>194472.95999999999</v>
      </c>
      <c r="J7905" t="s">
        <v>81</v>
      </c>
      <c r="K7905">
        <v>2.1892830324254708E-2</v>
      </c>
      <c r="L7905">
        <v>2.1892999999999998</v>
      </c>
      <c r="M7905" t="s">
        <v>82</v>
      </c>
    </row>
    <row r="7906" spans="1:13">
      <c r="A7906" t="s">
        <v>123</v>
      </c>
      <c r="B7906" t="s">
        <v>124</v>
      </c>
      <c r="C7906" t="str">
        <f>TEXT(D7906, "mmm")</f>
        <v>Jun</v>
      </c>
      <c r="D7906" s="1">
        <v>45467</v>
      </c>
      <c r="E7906" t="s">
        <v>100</v>
      </c>
      <c r="F7906" t="s">
        <v>101</v>
      </c>
      <c r="G7906">
        <v>13812</v>
      </c>
      <c r="H7906">
        <v>14.08</v>
      </c>
      <c r="I7906">
        <v>194472.95999999999</v>
      </c>
      <c r="J7906" t="s">
        <v>81</v>
      </c>
      <c r="K7906">
        <v>2.1892830324254708E-2</v>
      </c>
      <c r="L7906">
        <v>2.1892999999999998</v>
      </c>
      <c r="M7906" t="s">
        <v>82</v>
      </c>
    </row>
    <row r="7907" spans="1:13">
      <c r="A7907" t="s">
        <v>408</v>
      </c>
      <c r="B7907" t="s">
        <v>409</v>
      </c>
      <c r="C7907" t="str">
        <f>TEXT(D7907, "mmm")</f>
        <v>Jun</v>
      </c>
      <c r="D7907" s="1">
        <v>45467</v>
      </c>
      <c r="E7907" t="s">
        <v>410</v>
      </c>
      <c r="F7907" t="s">
        <v>101</v>
      </c>
      <c r="G7907">
        <v>74600</v>
      </c>
      <c r="H7907">
        <v>7.83</v>
      </c>
      <c r="I7907">
        <v>584118</v>
      </c>
      <c r="J7907" t="s">
        <v>81</v>
      </c>
      <c r="K7907">
        <v>3.4263895960426893E-2</v>
      </c>
      <c r="L7907">
        <v>3.4264000000000001</v>
      </c>
      <c r="M7907" t="s">
        <v>82</v>
      </c>
    </row>
    <row r="7908" spans="1:13">
      <c r="A7908" t="s">
        <v>408</v>
      </c>
      <c r="B7908" t="s">
        <v>409</v>
      </c>
      <c r="C7908" t="str">
        <f>TEXT(D7908, "mmm")</f>
        <v>Jun</v>
      </c>
      <c r="D7908" s="1">
        <v>45467</v>
      </c>
      <c r="E7908" t="s">
        <v>410</v>
      </c>
      <c r="F7908" t="s">
        <v>101</v>
      </c>
      <c r="G7908">
        <v>6600</v>
      </c>
      <c r="H7908">
        <v>7.83</v>
      </c>
      <c r="I7908">
        <v>51678</v>
      </c>
      <c r="J7908" t="s">
        <v>81</v>
      </c>
      <c r="K7908">
        <v>3.4263895960426893E-2</v>
      </c>
      <c r="L7908">
        <v>3.4264000000000001</v>
      </c>
      <c r="M7908" t="s">
        <v>82</v>
      </c>
    </row>
    <row r="7909" spans="1:13">
      <c r="A7909" t="s">
        <v>919</v>
      </c>
      <c r="B7909" t="s">
        <v>920</v>
      </c>
      <c r="C7909" t="str">
        <f>TEXT(D7909, "mmm")</f>
        <v>Jun</v>
      </c>
      <c r="D7909" s="1">
        <v>45467</v>
      </c>
      <c r="E7909" t="s">
        <v>2581</v>
      </c>
      <c r="F7909" t="s">
        <v>118</v>
      </c>
      <c r="G7909">
        <v>23500</v>
      </c>
      <c r="H7909">
        <v>1.06</v>
      </c>
      <c r="I7909">
        <v>24910</v>
      </c>
      <c r="J7909" t="s">
        <v>81</v>
      </c>
      <c r="K7909">
        <v>0.1666667255354557</v>
      </c>
      <c r="L7909">
        <v>16.666699999999999</v>
      </c>
      <c r="M7909" t="s">
        <v>82</v>
      </c>
    </row>
    <row r="7910" spans="1:13">
      <c r="A7910" t="s">
        <v>4699</v>
      </c>
      <c r="B7910" t="s">
        <v>4699</v>
      </c>
      <c r="C7910" t="str">
        <f>TEXT(D7910, "mmm")</f>
        <v>Jun</v>
      </c>
      <c r="D7910" s="1">
        <v>45468</v>
      </c>
      <c r="E7910" t="s">
        <v>4700</v>
      </c>
      <c r="F7910" t="s">
        <v>217</v>
      </c>
      <c r="G7910">
        <v>6955</v>
      </c>
      <c r="H7910">
        <v>213.67</v>
      </c>
      <c r="I7910">
        <v>1486074.85</v>
      </c>
      <c r="J7910" t="s">
        <v>81</v>
      </c>
      <c r="K7910">
        <v>0.14135494668546961</v>
      </c>
      <c r="L7910">
        <v>14.1355</v>
      </c>
      <c r="M7910" t="s">
        <v>82</v>
      </c>
    </row>
    <row r="7911" spans="1:13">
      <c r="A7911" t="s">
        <v>4699</v>
      </c>
      <c r="B7911" t="s">
        <v>4699</v>
      </c>
      <c r="C7911" t="str">
        <f>TEXT(D7911, "mmm")</f>
        <v>Jun</v>
      </c>
      <c r="D7911" s="1">
        <v>45468</v>
      </c>
      <c r="E7911" t="s">
        <v>4700</v>
      </c>
      <c r="F7911" t="s">
        <v>217</v>
      </c>
      <c r="G7911">
        <v>19161</v>
      </c>
      <c r="H7911">
        <v>215.08</v>
      </c>
      <c r="I7911">
        <v>4121147.88</v>
      </c>
      <c r="J7911" t="s">
        <v>86</v>
      </c>
      <c r="K7911">
        <v>0.14135494668546961</v>
      </c>
      <c r="L7911">
        <v>14.1355</v>
      </c>
      <c r="M7911" t="s">
        <v>82</v>
      </c>
    </row>
    <row r="7912" spans="1:13">
      <c r="A7912" t="s">
        <v>4699</v>
      </c>
      <c r="B7912" t="s">
        <v>4699</v>
      </c>
      <c r="C7912" t="str">
        <f>TEXT(D7912, "mmm")</f>
        <v>Jun</v>
      </c>
      <c r="D7912" s="1">
        <v>45468</v>
      </c>
      <c r="E7912" t="s">
        <v>4700</v>
      </c>
      <c r="F7912" t="s">
        <v>217</v>
      </c>
      <c r="G7912">
        <v>8084</v>
      </c>
      <c r="H7912">
        <v>215.96</v>
      </c>
      <c r="I7912">
        <v>1745820.64</v>
      </c>
      <c r="J7912" t="s">
        <v>81</v>
      </c>
      <c r="K7912">
        <v>0.14135494668546961</v>
      </c>
      <c r="L7912">
        <v>14.1355</v>
      </c>
      <c r="M7912" t="s">
        <v>82</v>
      </c>
    </row>
    <row r="7913" spans="1:13">
      <c r="A7913" t="s">
        <v>311</v>
      </c>
      <c r="B7913" t="s">
        <v>312</v>
      </c>
      <c r="C7913" t="str">
        <f>TEXT(D7913, "mmm")</f>
        <v>Jun</v>
      </c>
      <c r="D7913" s="1">
        <v>45468</v>
      </c>
      <c r="E7913" t="s">
        <v>313</v>
      </c>
      <c r="F7913" t="s">
        <v>314</v>
      </c>
      <c r="G7913">
        <v>44000</v>
      </c>
      <c r="H7913">
        <v>44.1</v>
      </c>
      <c r="I7913">
        <v>1940400</v>
      </c>
      <c r="J7913" t="s">
        <v>81</v>
      </c>
      <c r="K7913">
        <v>-0.1080295816199323</v>
      </c>
      <c r="L7913">
        <v>-10.803000000000001</v>
      </c>
      <c r="M7913" t="s">
        <v>82</v>
      </c>
    </row>
    <row r="7914" spans="1:13">
      <c r="A7914" t="s">
        <v>385</v>
      </c>
      <c r="B7914" t="s">
        <v>386</v>
      </c>
      <c r="C7914" t="str">
        <f>TEXT(D7914, "mmm")</f>
        <v>Jun</v>
      </c>
      <c r="D7914" s="1">
        <v>45468</v>
      </c>
      <c r="E7914" t="s">
        <v>387</v>
      </c>
      <c r="F7914" t="s">
        <v>80</v>
      </c>
      <c r="G7914">
        <v>312.12</v>
      </c>
      <c r="H7914">
        <v>195.07</v>
      </c>
      <c r="I7914">
        <v>60885.248399999997</v>
      </c>
      <c r="J7914" t="s">
        <v>81</v>
      </c>
      <c r="K7914">
        <v>-2.6788197409640668E-3</v>
      </c>
      <c r="L7914">
        <v>-0.26790000000000003</v>
      </c>
      <c r="M7914" t="s">
        <v>82</v>
      </c>
    </row>
    <row r="7915" spans="1:13">
      <c r="A7915" t="s">
        <v>1318</v>
      </c>
      <c r="B7915" t="s">
        <v>1319</v>
      </c>
      <c r="C7915" t="str">
        <f>TEXT(D7915, "mmm")</f>
        <v>Jun</v>
      </c>
      <c r="D7915" s="1">
        <v>45468</v>
      </c>
      <c r="E7915" t="s">
        <v>4701</v>
      </c>
      <c r="F7915" t="s">
        <v>80</v>
      </c>
      <c r="G7915">
        <v>4815</v>
      </c>
      <c r="H7915">
        <v>4.1500000000000004</v>
      </c>
      <c r="I7915">
        <v>19982.25</v>
      </c>
      <c r="J7915" t="s">
        <v>81</v>
      </c>
      <c r="K7915">
        <v>0.1111111932536042</v>
      </c>
      <c r="L7915">
        <v>11.1111</v>
      </c>
      <c r="M7915" t="s">
        <v>82</v>
      </c>
    </row>
    <row r="7916" spans="1:13">
      <c r="A7916" t="s">
        <v>3857</v>
      </c>
      <c r="B7916" t="s">
        <v>3858</v>
      </c>
      <c r="C7916" t="str">
        <f>TEXT(D7916, "mmm")</f>
        <v>Jun</v>
      </c>
      <c r="D7916" s="1">
        <v>45468</v>
      </c>
      <c r="E7916" t="s">
        <v>3859</v>
      </c>
      <c r="F7916" t="s">
        <v>80</v>
      </c>
      <c r="G7916">
        <v>2600</v>
      </c>
      <c r="H7916">
        <v>9</v>
      </c>
      <c r="I7916">
        <v>23400</v>
      </c>
      <c r="J7916" t="s">
        <v>81</v>
      </c>
      <c r="K7916">
        <v>-7.0154540601125581E-2</v>
      </c>
      <c r="L7916">
        <v>-7.0155000000000003</v>
      </c>
      <c r="M7916" t="s">
        <v>82</v>
      </c>
    </row>
    <row r="7917" spans="1:13">
      <c r="A7917" t="s">
        <v>2897</v>
      </c>
      <c r="B7917" t="s">
        <v>2898</v>
      </c>
      <c r="C7917" t="str">
        <f>TEXT(D7917, "mmm")</f>
        <v>Jun</v>
      </c>
      <c r="D7917" s="1">
        <v>45468</v>
      </c>
      <c r="E7917" t="s">
        <v>2899</v>
      </c>
      <c r="F7917" t="s">
        <v>217</v>
      </c>
      <c r="G7917">
        <v>8856</v>
      </c>
      <c r="H7917">
        <v>13</v>
      </c>
      <c r="I7917">
        <v>115128</v>
      </c>
      <c r="J7917" t="s">
        <v>86</v>
      </c>
      <c r="K7917">
        <v>4.885503063888752E-2</v>
      </c>
      <c r="L7917">
        <v>4.8855000000000004</v>
      </c>
      <c r="M7917" t="s">
        <v>82</v>
      </c>
    </row>
    <row r="7918" spans="1:13">
      <c r="A7918" t="s">
        <v>129</v>
      </c>
      <c r="B7918" t="s">
        <v>130</v>
      </c>
      <c r="C7918" t="str">
        <f>TEXT(D7918, "mmm")</f>
        <v>Jun</v>
      </c>
      <c r="D7918" s="1">
        <v>45468</v>
      </c>
      <c r="E7918" t="s">
        <v>110</v>
      </c>
      <c r="F7918" t="s">
        <v>101</v>
      </c>
      <c r="G7918">
        <v>35000</v>
      </c>
      <c r="H7918">
        <v>6.9</v>
      </c>
      <c r="I7918">
        <v>241500</v>
      </c>
      <c r="J7918" t="s">
        <v>86</v>
      </c>
      <c r="K7918">
        <v>-1.449308513567948E-3</v>
      </c>
      <c r="L7918">
        <v>-0.1449</v>
      </c>
      <c r="M7918" t="s">
        <v>82</v>
      </c>
    </row>
    <row r="7919" spans="1:13">
      <c r="A7919" t="s">
        <v>129</v>
      </c>
      <c r="B7919" t="s">
        <v>130</v>
      </c>
      <c r="C7919" t="str">
        <f>TEXT(D7919, "mmm")</f>
        <v>Jun</v>
      </c>
      <c r="D7919" s="1">
        <v>45468</v>
      </c>
      <c r="E7919" t="s">
        <v>111</v>
      </c>
      <c r="F7919" t="s">
        <v>101</v>
      </c>
      <c r="G7919">
        <v>35000</v>
      </c>
      <c r="H7919">
        <v>6.9</v>
      </c>
      <c r="I7919">
        <v>241500</v>
      </c>
      <c r="J7919" t="s">
        <v>86</v>
      </c>
      <c r="K7919">
        <v>-1.449308513567948E-3</v>
      </c>
      <c r="L7919">
        <v>-0.1449</v>
      </c>
      <c r="M7919" t="s">
        <v>82</v>
      </c>
    </row>
    <row r="7920" spans="1:13">
      <c r="A7920" t="s">
        <v>129</v>
      </c>
      <c r="B7920" t="s">
        <v>130</v>
      </c>
      <c r="C7920" t="str">
        <f>TEXT(D7920, "mmm")</f>
        <v>Jun</v>
      </c>
      <c r="D7920" s="1">
        <v>45468</v>
      </c>
      <c r="E7920" t="s">
        <v>109</v>
      </c>
      <c r="F7920" t="s">
        <v>101</v>
      </c>
      <c r="G7920">
        <v>35000</v>
      </c>
      <c r="H7920">
        <v>6.9</v>
      </c>
      <c r="I7920">
        <v>241500</v>
      </c>
      <c r="J7920" t="s">
        <v>86</v>
      </c>
      <c r="K7920">
        <v>-1.449308513567948E-3</v>
      </c>
      <c r="L7920">
        <v>-0.1449</v>
      </c>
      <c r="M7920" t="s">
        <v>82</v>
      </c>
    </row>
    <row r="7921" spans="1:13">
      <c r="A7921" t="s">
        <v>3010</v>
      </c>
      <c r="B7921" t="s">
        <v>3011</v>
      </c>
      <c r="C7921" t="str">
        <f>TEXT(D7921, "mmm")</f>
        <v>Jun</v>
      </c>
      <c r="D7921" s="1">
        <v>45468</v>
      </c>
      <c r="E7921" t="s">
        <v>3019</v>
      </c>
      <c r="F7921" t="s">
        <v>80</v>
      </c>
      <c r="G7921">
        <v>5000</v>
      </c>
      <c r="H7921">
        <v>7.27</v>
      </c>
      <c r="I7921">
        <v>36350</v>
      </c>
      <c r="J7921" t="s">
        <v>81</v>
      </c>
      <c r="K7921">
        <v>0.17342660579245761</v>
      </c>
      <c r="L7921">
        <v>17.342700000000001</v>
      </c>
      <c r="M7921" t="s">
        <v>82</v>
      </c>
    </row>
    <row r="7922" spans="1:13">
      <c r="A7922" t="s">
        <v>4702</v>
      </c>
      <c r="B7922" t="s">
        <v>4703</v>
      </c>
      <c r="C7922" t="str">
        <f>TEXT(D7922, "mmm")</f>
        <v>Jun</v>
      </c>
      <c r="D7922" s="1">
        <v>45468</v>
      </c>
      <c r="E7922" t="s">
        <v>4704</v>
      </c>
      <c r="F7922" t="s">
        <v>80</v>
      </c>
      <c r="G7922">
        <v>701.6</v>
      </c>
      <c r="H7922">
        <v>20.05</v>
      </c>
      <c r="I7922">
        <v>14067.08</v>
      </c>
      <c r="J7922" t="s">
        <v>81</v>
      </c>
      <c r="K7922">
        <v>5.0898146508272069E-2</v>
      </c>
      <c r="L7922">
        <v>5.0898000000000003</v>
      </c>
      <c r="M7922" t="s">
        <v>82</v>
      </c>
    </row>
    <row r="7923" spans="1:13">
      <c r="A7923" t="s">
        <v>2401</v>
      </c>
      <c r="B7923" t="s">
        <v>2402</v>
      </c>
      <c r="C7923" t="str">
        <f>TEXT(D7923, "mmm")</f>
        <v>Jun</v>
      </c>
      <c r="D7923" s="1">
        <v>45468</v>
      </c>
      <c r="E7923" t="s">
        <v>4705</v>
      </c>
      <c r="F7923" t="s">
        <v>101</v>
      </c>
      <c r="G7923">
        <v>18305</v>
      </c>
      <c r="H7923">
        <v>1.43</v>
      </c>
      <c r="I7923">
        <v>26176.15</v>
      </c>
      <c r="J7923" t="s">
        <v>81</v>
      </c>
      <c r="K7923">
        <v>-1.4285700661795461E-2</v>
      </c>
      <c r="L7923">
        <v>-1.4286000000000001</v>
      </c>
      <c r="M7923" t="s">
        <v>82</v>
      </c>
    </row>
    <row r="7924" spans="1:13">
      <c r="A7924" t="s">
        <v>1742</v>
      </c>
      <c r="B7924" t="s">
        <v>1743</v>
      </c>
      <c r="C7924" t="str">
        <f>TEXT(D7924, "mmm")</f>
        <v>Jun</v>
      </c>
      <c r="D7924" s="1">
        <v>45468</v>
      </c>
      <c r="E7924" t="s">
        <v>111</v>
      </c>
      <c r="F7924" t="s">
        <v>101</v>
      </c>
      <c r="G7924">
        <v>4000</v>
      </c>
      <c r="H7924">
        <v>21.3</v>
      </c>
      <c r="I7924">
        <v>85200</v>
      </c>
      <c r="J7924" t="s">
        <v>81</v>
      </c>
      <c r="K7924">
        <v>-0.1111111211741516</v>
      </c>
      <c r="L7924">
        <v>-11.1111</v>
      </c>
      <c r="M7924" t="s">
        <v>82</v>
      </c>
    </row>
    <row r="7925" spans="1:13">
      <c r="A7925" t="s">
        <v>1742</v>
      </c>
      <c r="B7925" t="s">
        <v>1743</v>
      </c>
      <c r="C7925" t="str">
        <f>TEXT(D7925, "mmm")</f>
        <v>Jun</v>
      </c>
      <c r="D7925" s="1">
        <v>45468</v>
      </c>
      <c r="E7925" t="s">
        <v>110</v>
      </c>
      <c r="F7925" t="s">
        <v>101</v>
      </c>
      <c r="G7925">
        <v>4000</v>
      </c>
      <c r="H7925">
        <v>21.3</v>
      </c>
      <c r="I7925">
        <v>85200</v>
      </c>
      <c r="J7925" t="s">
        <v>81</v>
      </c>
      <c r="K7925">
        <v>-0.1111111211741516</v>
      </c>
      <c r="L7925">
        <v>-11.1111</v>
      </c>
      <c r="M7925" t="s">
        <v>82</v>
      </c>
    </row>
    <row r="7926" spans="1:13">
      <c r="A7926" t="s">
        <v>1742</v>
      </c>
      <c r="B7926" t="s">
        <v>1743</v>
      </c>
      <c r="C7926" t="str">
        <f>TEXT(D7926, "mmm")</f>
        <v>Jun</v>
      </c>
      <c r="D7926" s="1">
        <v>45468</v>
      </c>
      <c r="E7926" t="s">
        <v>109</v>
      </c>
      <c r="F7926" t="s">
        <v>101</v>
      </c>
      <c r="G7926">
        <v>4000</v>
      </c>
      <c r="H7926">
        <v>21.3</v>
      </c>
      <c r="I7926">
        <v>85200</v>
      </c>
      <c r="J7926" t="s">
        <v>81</v>
      </c>
      <c r="K7926">
        <v>-0.1111111211741516</v>
      </c>
      <c r="L7926">
        <v>-11.1111</v>
      </c>
      <c r="M7926" t="s">
        <v>82</v>
      </c>
    </row>
    <row r="7927" spans="1:13">
      <c r="A7927" t="s">
        <v>1742</v>
      </c>
      <c r="B7927" t="s">
        <v>1743</v>
      </c>
      <c r="C7927" t="str">
        <f>TEXT(D7927, "mmm")</f>
        <v>Jun</v>
      </c>
      <c r="D7927" s="1">
        <v>45468</v>
      </c>
      <c r="E7927" t="s">
        <v>111</v>
      </c>
      <c r="F7927" t="s">
        <v>101</v>
      </c>
      <c r="G7927">
        <v>5000</v>
      </c>
      <c r="H7927">
        <v>20.94</v>
      </c>
      <c r="I7927">
        <v>104700</v>
      </c>
      <c r="J7927" t="s">
        <v>81</v>
      </c>
      <c r="K7927">
        <v>-0.1111111211741516</v>
      </c>
      <c r="L7927">
        <v>-11.1111</v>
      </c>
      <c r="M7927" t="s">
        <v>82</v>
      </c>
    </row>
    <row r="7928" spans="1:13">
      <c r="A7928" t="s">
        <v>1742</v>
      </c>
      <c r="B7928" t="s">
        <v>1743</v>
      </c>
      <c r="C7928" t="str">
        <f>TEXT(D7928, "mmm")</f>
        <v>Jun</v>
      </c>
      <c r="D7928" s="1">
        <v>45468</v>
      </c>
      <c r="E7928" t="s">
        <v>110</v>
      </c>
      <c r="F7928" t="s">
        <v>101</v>
      </c>
      <c r="G7928">
        <v>5000</v>
      </c>
      <c r="H7928">
        <v>20.94</v>
      </c>
      <c r="I7928">
        <v>104700</v>
      </c>
      <c r="J7928" t="s">
        <v>81</v>
      </c>
      <c r="K7928">
        <v>-0.1111111211741516</v>
      </c>
      <c r="L7928">
        <v>-11.1111</v>
      </c>
      <c r="M7928" t="s">
        <v>82</v>
      </c>
    </row>
    <row r="7929" spans="1:13">
      <c r="A7929" t="s">
        <v>1742</v>
      </c>
      <c r="B7929" t="s">
        <v>1743</v>
      </c>
      <c r="C7929" t="str">
        <f>TEXT(D7929, "mmm")</f>
        <v>Jun</v>
      </c>
      <c r="D7929" s="1">
        <v>45468</v>
      </c>
      <c r="E7929" t="s">
        <v>109</v>
      </c>
      <c r="F7929" t="s">
        <v>101</v>
      </c>
      <c r="G7929">
        <v>5000</v>
      </c>
      <c r="H7929">
        <v>20.94</v>
      </c>
      <c r="I7929">
        <v>104700</v>
      </c>
      <c r="J7929" t="s">
        <v>81</v>
      </c>
      <c r="K7929">
        <v>-0.1111111211741516</v>
      </c>
      <c r="L7929">
        <v>-11.1111</v>
      </c>
      <c r="M7929" t="s">
        <v>82</v>
      </c>
    </row>
    <row r="7930" spans="1:13">
      <c r="A7930" t="s">
        <v>1742</v>
      </c>
      <c r="B7930" t="s">
        <v>1743</v>
      </c>
      <c r="C7930" t="str">
        <f>TEXT(D7930, "mmm")</f>
        <v>Jun</v>
      </c>
      <c r="D7930" s="1">
        <v>45468</v>
      </c>
      <c r="E7930" t="s">
        <v>111</v>
      </c>
      <c r="F7930" t="s">
        <v>101</v>
      </c>
      <c r="G7930">
        <v>5000</v>
      </c>
      <c r="H7930">
        <v>21.06</v>
      </c>
      <c r="I7930">
        <v>105300</v>
      </c>
      <c r="J7930" t="s">
        <v>81</v>
      </c>
      <c r="K7930">
        <v>-0.1111111211741516</v>
      </c>
      <c r="L7930">
        <v>-11.1111</v>
      </c>
      <c r="M7930" t="s">
        <v>82</v>
      </c>
    </row>
    <row r="7931" spans="1:13">
      <c r="A7931" t="s">
        <v>1742</v>
      </c>
      <c r="B7931" t="s">
        <v>1743</v>
      </c>
      <c r="C7931" t="str">
        <f>TEXT(D7931, "mmm")</f>
        <v>Jun</v>
      </c>
      <c r="D7931" s="1">
        <v>45468</v>
      </c>
      <c r="E7931" t="s">
        <v>110</v>
      </c>
      <c r="F7931" t="s">
        <v>101</v>
      </c>
      <c r="G7931">
        <v>5000</v>
      </c>
      <c r="H7931">
        <v>21.06</v>
      </c>
      <c r="I7931">
        <v>105300</v>
      </c>
      <c r="J7931" t="s">
        <v>81</v>
      </c>
      <c r="K7931">
        <v>-0.1111111211741516</v>
      </c>
      <c r="L7931">
        <v>-11.1111</v>
      </c>
      <c r="M7931" t="s">
        <v>82</v>
      </c>
    </row>
    <row r="7932" spans="1:13">
      <c r="A7932" t="s">
        <v>1742</v>
      </c>
      <c r="B7932" t="s">
        <v>1743</v>
      </c>
      <c r="C7932" t="str">
        <f>TEXT(D7932, "mmm")</f>
        <v>Jun</v>
      </c>
      <c r="D7932" s="1">
        <v>45468</v>
      </c>
      <c r="E7932" t="s">
        <v>109</v>
      </c>
      <c r="F7932" t="s">
        <v>101</v>
      </c>
      <c r="G7932">
        <v>5000</v>
      </c>
      <c r="H7932">
        <v>21.06</v>
      </c>
      <c r="I7932">
        <v>105300</v>
      </c>
      <c r="J7932" t="s">
        <v>81</v>
      </c>
      <c r="K7932">
        <v>-0.1111111211741516</v>
      </c>
      <c r="L7932">
        <v>-11.1111</v>
      </c>
      <c r="M7932" t="s">
        <v>82</v>
      </c>
    </row>
    <row r="7933" spans="1:13">
      <c r="A7933" t="s">
        <v>1742</v>
      </c>
      <c r="B7933" t="s">
        <v>1743</v>
      </c>
      <c r="C7933" t="str">
        <f>TEXT(D7933, "mmm")</f>
        <v>Jun</v>
      </c>
      <c r="D7933" s="1">
        <v>45468</v>
      </c>
      <c r="E7933" t="s">
        <v>111</v>
      </c>
      <c r="F7933" t="s">
        <v>101</v>
      </c>
      <c r="G7933">
        <v>10000</v>
      </c>
      <c r="H7933">
        <v>21.27</v>
      </c>
      <c r="I7933">
        <v>212700</v>
      </c>
      <c r="J7933" t="s">
        <v>81</v>
      </c>
      <c r="K7933">
        <v>-0.1111111211741516</v>
      </c>
      <c r="L7933">
        <v>-11.1111</v>
      </c>
      <c r="M7933" t="s">
        <v>82</v>
      </c>
    </row>
    <row r="7934" spans="1:13">
      <c r="A7934" t="s">
        <v>1742</v>
      </c>
      <c r="B7934" t="s">
        <v>1743</v>
      </c>
      <c r="C7934" t="str">
        <f>TEXT(D7934, "mmm")</f>
        <v>Jun</v>
      </c>
      <c r="D7934" s="1">
        <v>45468</v>
      </c>
      <c r="E7934" t="s">
        <v>110</v>
      </c>
      <c r="F7934" t="s">
        <v>101</v>
      </c>
      <c r="G7934">
        <v>10000</v>
      </c>
      <c r="H7934">
        <v>21.27</v>
      </c>
      <c r="I7934">
        <v>212700</v>
      </c>
      <c r="J7934" t="s">
        <v>81</v>
      </c>
      <c r="K7934">
        <v>-0.1111111211741516</v>
      </c>
      <c r="L7934">
        <v>-11.1111</v>
      </c>
      <c r="M7934" t="s">
        <v>82</v>
      </c>
    </row>
    <row r="7935" spans="1:13">
      <c r="A7935" t="s">
        <v>1742</v>
      </c>
      <c r="B7935" t="s">
        <v>1743</v>
      </c>
      <c r="C7935" t="str">
        <f>TEXT(D7935, "mmm")</f>
        <v>Jun</v>
      </c>
      <c r="D7935" s="1">
        <v>45468</v>
      </c>
      <c r="E7935" t="s">
        <v>109</v>
      </c>
      <c r="F7935" t="s">
        <v>101</v>
      </c>
      <c r="G7935">
        <v>10000</v>
      </c>
      <c r="H7935">
        <v>21.27</v>
      </c>
      <c r="I7935">
        <v>212700</v>
      </c>
      <c r="J7935" t="s">
        <v>81</v>
      </c>
      <c r="K7935">
        <v>-0.1111111211741516</v>
      </c>
      <c r="L7935">
        <v>-11.1111</v>
      </c>
      <c r="M7935" t="s">
        <v>82</v>
      </c>
    </row>
    <row r="7936" spans="1:13">
      <c r="A7936" t="s">
        <v>3254</v>
      </c>
      <c r="B7936" t="s">
        <v>3255</v>
      </c>
      <c r="C7936" t="str">
        <f>TEXT(D7936, "mmm")</f>
        <v>Jun</v>
      </c>
      <c r="D7936" s="1">
        <v>45468</v>
      </c>
      <c r="E7936" t="s">
        <v>3257</v>
      </c>
      <c r="F7936" t="s">
        <v>80</v>
      </c>
      <c r="G7936">
        <v>886</v>
      </c>
      <c r="H7936">
        <v>14.95</v>
      </c>
      <c r="I7936">
        <v>13245.7</v>
      </c>
      <c r="J7936" t="s">
        <v>81</v>
      </c>
      <c r="K7936">
        <v>3.6120441716621883E-2</v>
      </c>
      <c r="L7936">
        <v>3.6120000000000001</v>
      </c>
      <c r="M7936" t="s">
        <v>82</v>
      </c>
    </row>
    <row r="7937" spans="1:13">
      <c r="A7937" t="s">
        <v>4706</v>
      </c>
      <c r="B7937" t="s">
        <v>4707</v>
      </c>
      <c r="C7937" t="str">
        <f>TEXT(D7937, "mmm")</f>
        <v>Jun</v>
      </c>
      <c r="D7937" s="1">
        <v>45468</v>
      </c>
      <c r="E7937" t="s">
        <v>4708</v>
      </c>
      <c r="F7937" t="s">
        <v>128</v>
      </c>
      <c r="G7937">
        <v>200000</v>
      </c>
      <c r="H7937">
        <v>0.05</v>
      </c>
      <c r="I7937">
        <v>10000</v>
      </c>
      <c r="J7937" t="s">
        <v>86</v>
      </c>
      <c r="K7937">
        <v>2.9473712939635192E-2</v>
      </c>
      <c r="L7937">
        <v>2.9474</v>
      </c>
      <c r="M7937" t="s">
        <v>82</v>
      </c>
    </row>
    <row r="7938" spans="1:13">
      <c r="A7938" t="s">
        <v>2778</v>
      </c>
      <c r="B7938" t="s">
        <v>2779</v>
      </c>
      <c r="C7938" t="str">
        <f>TEXT(D7938, "mmm")</f>
        <v>Jun</v>
      </c>
      <c r="D7938" s="1">
        <v>45468</v>
      </c>
      <c r="E7938" t="s">
        <v>2782</v>
      </c>
      <c r="F7938" t="s">
        <v>101</v>
      </c>
      <c r="G7938">
        <v>500</v>
      </c>
      <c r="H7938">
        <v>39.880000000000003</v>
      </c>
      <c r="I7938">
        <v>19940</v>
      </c>
      <c r="J7938" t="s">
        <v>81</v>
      </c>
      <c r="K7938">
        <v>5.1231574118912881E-2</v>
      </c>
      <c r="L7938">
        <v>5.1231999999999998</v>
      </c>
      <c r="M7938" t="s">
        <v>82</v>
      </c>
    </row>
    <row r="7939" spans="1:13">
      <c r="A7939" t="s">
        <v>2778</v>
      </c>
      <c r="B7939" t="s">
        <v>2779</v>
      </c>
      <c r="C7939" t="str">
        <f>TEXT(D7939, "mmm")</f>
        <v>Jun</v>
      </c>
      <c r="D7939" s="1">
        <v>45468</v>
      </c>
      <c r="E7939" t="s">
        <v>2783</v>
      </c>
      <c r="F7939" t="s">
        <v>101</v>
      </c>
      <c r="G7939">
        <v>500</v>
      </c>
      <c r="H7939">
        <v>39.880000000000003</v>
      </c>
      <c r="I7939">
        <v>19940</v>
      </c>
      <c r="J7939" t="s">
        <v>81</v>
      </c>
      <c r="K7939">
        <v>5.1231574118912881E-2</v>
      </c>
      <c r="L7939">
        <v>5.1231999999999998</v>
      </c>
      <c r="M7939" t="s">
        <v>82</v>
      </c>
    </row>
    <row r="7940" spans="1:13">
      <c r="A7940" t="s">
        <v>2778</v>
      </c>
      <c r="B7940" t="s">
        <v>2779</v>
      </c>
      <c r="C7940" t="str">
        <f>TEXT(D7940, "mmm")</f>
        <v>Jun</v>
      </c>
      <c r="D7940" s="1">
        <v>45468</v>
      </c>
      <c r="E7940" t="s">
        <v>2780</v>
      </c>
      <c r="F7940" t="s">
        <v>101</v>
      </c>
      <c r="G7940">
        <v>500</v>
      </c>
      <c r="H7940">
        <v>39.880000000000003</v>
      </c>
      <c r="I7940">
        <v>19940</v>
      </c>
      <c r="J7940" t="s">
        <v>81</v>
      </c>
      <c r="K7940">
        <v>5.1231574118912881E-2</v>
      </c>
      <c r="L7940">
        <v>5.1231999999999998</v>
      </c>
      <c r="M7940" t="s">
        <v>82</v>
      </c>
    </row>
    <row r="7941" spans="1:13">
      <c r="A7941" t="s">
        <v>2778</v>
      </c>
      <c r="B7941" t="s">
        <v>2779</v>
      </c>
      <c r="C7941" t="str">
        <f>TEXT(D7941, "mmm")</f>
        <v>Jun</v>
      </c>
      <c r="D7941" s="1">
        <v>45468</v>
      </c>
      <c r="E7941" t="s">
        <v>2781</v>
      </c>
      <c r="F7941" t="s">
        <v>101</v>
      </c>
      <c r="G7941">
        <v>500</v>
      </c>
      <c r="H7941">
        <v>39.880000000000003</v>
      </c>
      <c r="I7941">
        <v>19940</v>
      </c>
      <c r="J7941" t="s">
        <v>81</v>
      </c>
      <c r="K7941">
        <v>5.1231574118912881E-2</v>
      </c>
      <c r="L7941">
        <v>5.1231999999999998</v>
      </c>
      <c r="M7941" t="s">
        <v>82</v>
      </c>
    </row>
    <row r="7942" spans="1:13">
      <c r="A7942" t="s">
        <v>2861</v>
      </c>
      <c r="B7942" t="s">
        <v>2862</v>
      </c>
      <c r="C7942" t="str">
        <f>TEXT(D7942, "mmm")</f>
        <v>Jun</v>
      </c>
      <c r="D7942" s="1">
        <v>45468</v>
      </c>
      <c r="E7942" t="s">
        <v>4529</v>
      </c>
      <c r="F7942" t="s">
        <v>217</v>
      </c>
      <c r="G7942">
        <v>45552</v>
      </c>
      <c r="H7942">
        <v>5.09</v>
      </c>
      <c r="I7942">
        <v>231859.68</v>
      </c>
      <c r="J7942" t="s">
        <v>86</v>
      </c>
      <c r="K7942">
        <v>2.9411778412123949E-2</v>
      </c>
      <c r="L7942">
        <v>2.9411999999999998</v>
      </c>
      <c r="M7942" t="s">
        <v>82</v>
      </c>
    </row>
    <row r="7943" spans="1:13">
      <c r="A7943" t="s">
        <v>4102</v>
      </c>
      <c r="B7943" t="s">
        <v>4103</v>
      </c>
      <c r="C7943" t="str">
        <f>TEXT(D7943, "mmm")</f>
        <v>Jun</v>
      </c>
      <c r="D7943" s="1">
        <v>45468</v>
      </c>
      <c r="E7943" t="s">
        <v>4709</v>
      </c>
      <c r="F7943" t="s">
        <v>251</v>
      </c>
      <c r="G7943">
        <v>33295</v>
      </c>
      <c r="H7943">
        <v>5.29</v>
      </c>
      <c r="I7943">
        <v>176130.55</v>
      </c>
      <c r="J7943" t="s">
        <v>86</v>
      </c>
      <c r="K7943">
        <v>4.9056555224128662E-2</v>
      </c>
      <c r="L7943">
        <v>4.9057000000000004</v>
      </c>
      <c r="M7943" t="s">
        <v>82</v>
      </c>
    </row>
    <row r="7944" spans="1:13">
      <c r="A7944" t="s">
        <v>580</v>
      </c>
      <c r="B7944" t="s">
        <v>581</v>
      </c>
      <c r="C7944" t="str">
        <f>TEXT(D7944, "mmm")</f>
        <v>Jun</v>
      </c>
      <c r="D7944" s="1">
        <v>45468</v>
      </c>
      <c r="E7944" t="s">
        <v>102</v>
      </c>
      <c r="F7944" t="s">
        <v>101</v>
      </c>
      <c r="G7944">
        <v>20247</v>
      </c>
      <c r="H7944">
        <v>23.34</v>
      </c>
      <c r="I7944">
        <v>472564.98</v>
      </c>
      <c r="J7944" t="s">
        <v>86</v>
      </c>
      <c r="K7944">
        <v>-1.450508772951031E-2</v>
      </c>
      <c r="L7944">
        <v>-1.4504999999999999</v>
      </c>
      <c r="M7944" t="s">
        <v>82</v>
      </c>
    </row>
    <row r="7945" spans="1:13">
      <c r="A7945" t="s">
        <v>580</v>
      </c>
      <c r="B7945" t="s">
        <v>581</v>
      </c>
      <c r="C7945" t="str">
        <f>TEXT(D7945, "mmm")</f>
        <v>Jun</v>
      </c>
      <c r="D7945" s="1">
        <v>45468</v>
      </c>
      <c r="E7945" t="s">
        <v>100</v>
      </c>
      <c r="F7945" t="s">
        <v>101</v>
      </c>
      <c r="G7945">
        <v>20247</v>
      </c>
      <c r="H7945">
        <v>23.34</v>
      </c>
      <c r="I7945">
        <v>472564.98</v>
      </c>
      <c r="J7945" t="s">
        <v>86</v>
      </c>
      <c r="K7945">
        <v>-1.450508772951031E-2</v>
      </c>
      <c r="L7945">
        <v>-1.4504999999999999</v>
      </c>
      <c r="M7945" t="s">
        <v>82</v>
      </c>
    </row>
    <row r="7946" spans="1:13">
      <c r="A7946" t="s">
        <v>4488</v>
      </c>
      <c r="B7946" t="s">
        <v>4489</v>
      </c>
      <c r="C7946" t="str">
        <f>TEXT(D7946, "mmm")</f>
        <v>Jun</v>
      </c>
      <c r="D7946" s="1">
        <v>45468</v>
      </c>
      <c r="E7946" t="s">
        <v>4710</v>
      </c>
      <c r="F7946" t="s">
        <v>80</v>
      </c>
      <c r="G7946">
        <v>2000</v>
      </c>
      <c r="H7946">
        <v>14.27</v>
      </c>
      <c r="I7946">
        <v>28540</v>
      </c>
      <c r="J7946" t="s">
        <v>81</v>
      </c>
      <c r="K7946">
        <v>-1.041670237828995E-2</v>
      </c>
      <c r="L7946">
        <v>-1.0417000000000001</v>
      </c>
      <c r="M7946" t="s">
        <v>82</v>
      </c>
    </row>
    <row r="7947" spans="1:13">
      <c r="A7947" t="s">
        <v>271</v>
      </c>
      <c r="B7947" t="s">
        <v>272</v>
      </c>
      <c r="C7947" t="str">
        <f>TEXT(D7947, "mmm")</f>
        <v>Jun</v>
      </c>
      <c r="D7947" s="1">
        <v>45468</v>
      </c>
      <c r="E7947" t="s">
        <v>102</v>
      </c>
      <c r="F7947" t="s">
        <v>101</v>
      </c>
      <c r="G7947">
        <v>40737</v>
      </c>
      <c r="H7947">
        <v>7.74</v>
      </c>
      <c r="I7947">
        <v>315304.38</v>
      </c>
      <c r="J7947" t="s">
        <v>81</v>
      </c>
      <c r="K7947">
        <v>6.7774828671734566E-2</v>
      </c>
      <c r="L7947">
        <v>6.7774999999999999</v>
      </c>
      <c r="M7947" t="s">
        <v>82</v>
      </c>
    </row>
    <row r="7948" spans="1:13">
      <c r="A7948" t="s">
        <v>271</v>
      </c>
      <c r="B7948" t="s">
        <v>272</v>
      </c>
      <c r="C7948" t="str">
        <f>TEXT(D7948, "mmm")</f>
        <v>Jun</v>
      </c>
      <c r="D7948" s="1">
        <v>45468</v>
      </c>
      <c r="E7948" t="s">
        <v>100</v>
      </c>
      <c r="F7948" t="s">
        <v>101</v>
      </c>
      <c r="G7948">
        <v>40737</v>
      </c>
      <c r="H7948">
        <v>7.74</v>
      </c>
      <c r="I7948">
        <v>315304.38</v>
      </c>
      <c r="J7948" t="s">
        <v>81</v>
      </c>
      <c r="K7948">
        <v>6.7774828671734566E-2</v>
      </c>
      <c r="L7948">
        <v>6.7774999999999999</v>
      </c>
      <c r="M7948" t="s">
        <v>82</v>
      </c>
    </row>
    <row r="7949" spans="1:13">
      <c r="A7949" t="s">
        <v>4458</v>
      </c>
      <c r="B7949" t="s">
        <v>4459</v>
      </c>
      <c r="C7949" t="str">
        <f>TEXT(D7949, "mmm")</f>
        <v>Jun</v>
      </c>
      <c r="D7949" s="1">
        <v>45468</v>
      </c>
      <c r="E7949" t="s">
        <v>574</v>
      </c>
      <c r="F7949" t="s">
        <v>80</v>
      </c>
      <c r="G7949">
        <v>277895</v>
      </c>
      <c r="H7949">
        <v>2.97</v>
      </c>
      <c r="I7949">
        <v>825348.15</v>
      </c>
      <c r="J7949" t="s">
        <v>86</v>
      </c>
      <c r="K7949">
        <v>5.2631607841587158E-2</v>
      </c>
      <c r="L7949">
        <v>5.2632000000000003</v>
      </c>
      <c r="M7949" t="s">
        <v>82</v>
      </c>
    </row>
    <row r="7950" spans="1:13">
      <c r="A7950" t="s">
        <v>1742</v>
      </c>
      <c r="B7950" t="s">
        <v>1743</v>
      </c>
      <c r="C7950" t="str">
        <f>TEXT(D7950, "mmm")</f>
        <v>Jun</v>
      </c>
      <c r="D7950" s="1">
        <v>45469</v>
      </c>
      <c r="E7950" t="s">
        <v>109</v>
      </c>
      <c r="F7950" t="s">
        <v>101</v>
      </c>
      <c r="G7950">
        <v>1000</v>
      </c>
      <c r="H7950">
        <v>21.52</v>
      </c>
      <c r="I7950">
        <v>21520</v>
      </c>
      <c r="J7950" t="s">
        <v>81</v>
      </c>
      <c r="K7950">
        <v>-0.1169724461607083</v>
      </c>
      <c r="L7950">
        <v>-11.6972</v>
      </c>
      <c r="M7950" t="s">
        <v>82</v>
      </c>
    </row>
    <row r="7951" spans="1:13">
      <c r="A7951" t="s">
        <v>1742</v>
      </c>
      <c r="B7951" t="s">
        <v>1743</v>
      </c>
      <c r="C7951" t="str">
        <f>TEXT(D7951, "mmm")</f>
        <v>Jun</v>
      </c>
      <c r="D7951" s="1">
        <v>45469</v>
      </c>
      <c r="E7951" t="s">
        <v>111</v>
      </c>
      <c r="F7951" t="s">
        <v>101</v>
      </c>
      <c r="G7951">
        <v>1000</v>
      </c>
      <c r="H7951">
        <v>21.52</v>
      </c>
      <c r="I7951">
        <v>21520</v>
      </c>
      <c r="J7951" t="s">
        <v>81</v>
      </c>
      <c r="K7951">
        <v>-0.1169724461607083</v>
      </c>
      <c r="L7951">
        <v>-11.6972</v>
      </c>
      <c r="M7951" t="s">
        <v>82</v>
      </c>
    </row>
    <row r="7952" spans="1:13">
      <c r="A7952" t="s">
        <v>1742</v>
      </c>
      <c r="B7952" t="s">
        <v>1743</v>
      </c>
      <c r="C7952" t="str">
        <f>TEXT(D7952, "mmm")</f>
        <v>Jun</v>
      </c>
      <c r="D7952" s="1">
        <v>45469</v>
      </c>
      <c r="E7952" t="s">
        <v>110</v>
      </c>
      <c r="F7952" t="s">
        <v>101</v>
      </c>
      <c r="G7952">
        <v>1000</v>
      </c>
      <c r="H7952">
        <v>21.52</v>
      </c>
      <c r="I7952">
        <v>21520</v>
      </c>
      <c r="J7952" t="s">
        <v>81</v>
      </c>
      <c r="K7952">
        <v>-0.1169724461607083</v>
      </c>
      <c r="L7952">
        <v>-11.6972</v>
      </c>
      <c r="M7952" t="s">
        <v>82</v>
      </c>
    </row>
    <row r="7953" spans="1:13">
      <c r="A7953" t="s">
        <v>4699</v>
      </c>
      <c r="B7953" t="s">
        <v>4699</v>
      </c>
      <c r="C7953" t="str">
        <f>TEXT(D7953, "mmm")</f>
        <v>Jun</v>
      </c>
      <c r="D7953" s="1">
        <v>45469</v>
      </c>
      <c r="E7953" t="s">
        <v>4700</v>
      </c>
      <c r="F7953" t="s">
        <v>217</v>
      </c>
      <c r="G7953">
        <v>2099</v>
      </c>
      <c r="H7953">
        <v>219.85</v>
      </c>
      <c r="I7953">
        <v>461465.15</v>
      </c>
      <c r="J7953" t="s">
        <v>81</v>
      </c>
      <c r="K7953">
        <v>0.21775633219898929</v>
      </c>
      <c r="L7953">
        <v>21.775600000000001</v>
      </c>
      <c r="M7953" t="s">
        <v>82</v>
      </c>
    </row>
    <row r="7954" spans="1:13">
      <c r="A7954" t="s">
        <v>4699</v>
      </c>
      <c r="B7954" t="s">
        <v>4699</v>
      </c>
      <c r="C7954" t="str">
        <f>TEXT(D7954, "mmm")</f>
        <v>Jun</v>
      </c>
      <c r="D7954" s="1">
        <v>45469</v>
      </c>
      <c r="E7954" t="s">
        <v>4700</v>
      </c>
      <c r="F7954" t="s">
        <v>217</v>
      </c>
      <c r="G7954">
        <v>400</v>
      </c>
      <c r="H7954">
        <v>214.46</v>
      </c>
      <c r="I7954">
        <v>85784</v>
      </c>
      <c r="J7954" t="s">
        <v>81</v>
      </c>
      <c r="K7954">
        <v>0.21775633219898929</v>
      </c>
      <c r="L7954">
        <v>21.775600000000001</v>
      </c>
      <c r="M7954" t="s">
        <v>82</v>
      </c>
    </row>
    <row r="7955" spans="1:13">
      <c r="A7955" t="s">
        <v>4699</v>
      </c>
      <c r="B7955" t="s">
        <v>4699</v>
      </c>
      <c r="C7955" t="str">
        <f>TEXT(D7955, "mmm")</f>
        <v>Jun</v>
      </c>
      <c r="D7955" s="1">
        <v>45469</v>
      </c>
      <c r="E7955" t="s">
        <v>4700</v>
      </c>
      <c r="F7955" t="s">
        <v>217</v>
      </c>
      <c r="G7955">
        <v>9575</v>
      </c>
      <c r="H7955">
        <v>219.29</v>
      </c>
      <c r="I7955">
        <v>2099701.75</v>
      </c>
      <c r="J7955" t="s">
        <v>86</v>
      </c>
      <c r="K7955">
        <v>0.21775633219898929</v>
      </c>
      <c r="L7955">
        <v>21.775600000000001</v>
      </c>
      <c r="M7955" t="s">
        <v>82</v>
      </c>
    </row>
    <row r="7956" spans="1:13">
      <c r="A7956" t="s">
        <v>311</v>
      </c>
      <c r="B7956" t="s">
        <v>312</v>
      </c>
      <c r="C7956" t="str">
        <f>TEXT(D7956, "mmm")</f>
        <v>Jun</v>
      </c>
      <c r="D7956" s="1">
        <v>45469</v>
      </c>
      <c r="E7956" t="s">
        <v>313</v>
      </c>
      <c r="F7956" t="s">
        <v>314</v>
      </c>
      <c r="G7956">
        <v>102000</v>
      </c>
      <c r="H7956">
        <v>44.91</v>
      </c>
      <c r="I7956">
        <v>4580820</v>
      </c>
      <c r="J7956" t="s">
        <v>81</v>
      </c>
      <c r="K7956">
        <v>-9.9403540454991668E-2</v>
      </c>
      <c r="L7956">
        <v>-9.9404000000000003</v>
      </c>
      <c r="M7956" t="s">
        <v>82</v>
      </c>
    </row>
    <row r="7957" spans="1:13">
      <c r="A7957" t="s">
        <v>4645</v>
      </c>
      <c r="B7957" t="s">
        <v>4646</v>
      </c>
      <c r="C7957" t="str">
        <f>TEXT(D7957, "mmm")</f>
        <v>Jun</v>
      </c>
      <c r="D7957" s="1">
        <v>45469</v>
      </c>
      <c r="E7957" t="s">
        <v>4647</v>
      </c>
      <c r="F7957" t="s">
        <v>222</v>
      </c>
      <c r="G7957">
        <v>40872</v>
      </c>
      <c r="H7957">
        <v>19.64</v>
      </c>
      <c r="I7957">
        <v>802726.08000000007</v>
      </c>
      <c r="J7957" t="s">
        <v>86</v>
      </c>
      <c r="K7957">
        <v>6.9791246899546966E-2</v>
      </c>
      <c r="L7957">
        <v>6.9790999999999999</v>
      </c>
      <c r="M7957" t="s">
        <v>82</v>
      </c>
    </row>
    <row r="7958" spans="1:13">
      <c r="A7958" t="s">
        <v>400</v>
      </c>
      <c r="B7958" t="s">
        <v>401</v>
      </c>
      <c r="C7958" t="str">
        <f>TEXT(D7958, "mmm")</f>
        <v>Jun</v>
      </c>
      <c r="D7958" s="1">
        <v>45469</v>
      </c>
      <c r="E7958" t="s">
        <v>402</v>
      </c>
      <c r="F7958" t="s">
        <v>101</v>
      </c>
      <c r="G7958">
        <v>300000</v>
      </c>
      <c r="H7958">
        <v>1.29</v>
      </c>
      <c r="I7958">
        <v>387000</v>
      </c>
      <c r="J7958" t="s">
        <v>86</v>
      </c>
      <c r="K7958">
        <v>9.7744354163079583E-2</v>
      </c>
      <c r="L7958">
        <v>9.7744</v>
      </c>
      <c r="M7958" t="s">
        <v>82</v>
      </c>
    </row>
    <row r="7959" spans="1:13">
      <c r="A7959" t="s">
        <v>400</v>
      </c>
      <c r="B7959" t="s">
        <v>401</v>
      </c>
      <c r="C7959" t="str">
        <f>TEXT(D7959, "mmm")</f>
        <v>Jun</v>
      </c>
      <c r="D7959" s="1">
        <v>45469</v>
      </c>
      <c r="E7959" t="s">
        <v>403</v>
      </c>
      <c r="F7959" t="s">
        <v>101</v>
      </c>
      <c r="G7959">
        <v>300000</v>
      </c>
      <c r="H7959">
        <v>1.29</v>
      </c>
      <c r="I7959">
        <v>387000</v>
      </c>
      <c r="J7959" t="s">
        <v>86</v>
      </c>
      <c r="K7959">
        <v>9.7744354163079583E-2</v>
      </c>
      <c r="L7959">
        <v>9.7744</v>
      </c>
      <c r="M7959" t="s">
        <v>82</v>
      </c>
    </row>
    <row r="7960" spans="1:13">
      <c r="A7960" t="s">
        <v>3774</v>
      </c>
      <c r="B7960" t="s">
        <v>3775</v>
      </c>
      <c r="C7960" t="str">
        <f>TEXT(D7960, "mmm")</f>
        <v>Jun</v>
      </c>
      <c r="D7960" s="1">
        <v>45469</v>
      </c>
      <c r="E7960" t="s">
        <v>3776</v>
      </c>
      <c r="F7960" t="s">
        <v>251</v>
      </c>
      <c r="G7960">
        <v>10524</v>
      </c>
      <c r="H7960">
        <v>1.2</v>
      </c>
      <c r="I7960">
        <v>12628.8</v>
      </c>
      <c r="J7960" t="s">
        <v>81</v>
      </c>
      <c r="K7960">
        <v>-6.4000034332275413E-2</v>
      </c>
      <c r="L7960">
        <v>-6.4</v>
      </c>
      <c r="M7960" t="s">
        <v>82</v>
      </c>
    </row>
    <row r="7961" spans="1:13">
      <c r="A7961" t="s">
        <v>4711</v>
      </c>
      <c r="B7961" t="s">
        <v>4712</v>
      </c>
      <c r="C7961" t="str">
        <f>TEXT(D7961, "mmm")</f>
        <v>Jun</v>
      </c>
      <c r="D7961" s="1">
        <v>45469</v>
      </c>
      <c r="E7961" t="s">
        <v>4713</v>
      </c>
      <c r="F7961" t="s">
        <v>128</v>
      </c>
      <c r="G7961">
        <v>51061</v>
      </c>
      <c r="H7961">
        <v>0.98</v>
      </c>
      <c r="I7961">
        <v>50039.78</v>
      </c>
      <c r="J7961" t="s">
        <v>81</v>
      </c>
      <c r="K7961">
        <v>0.2067209275308273</v>
      </c>
      <c r="L7961">
        <v>20.6721</v>
      </c>
      <c r="M7961" t="s">
        <v>82</v>
      </c>
    </row>
    <row r="7962" spans="1:13">
      <c r="A7962" t="s">
        <v>527</v>
      </c>
      <c r="B7962" t="s">
        <v>528</v>
      </c>
      <c r="C7962" t="str">
        <f>TEXT(D7962, "mmm")</f>
        <v>Jun</v>
      </c>
      <c r="D7962" s="1">
        <v>45469</v>
      </c>
      <c r="E7962" t="s">
        <v>530</v>
      </c>
      <c r="F7962" t="s">
        <v>101</v>
      </c>
      <c r="G7962">
        <v>12999</v>
      </c>
      <c r="H7962">
        <v>1.45</v>
      </c>
      <c r="I7962">
        <v>18848.55</v>
      </c>
      <c r="J7962" t="s">
        <v>81</v>
      </c>
      <c r="K7962">
        <v>0.53103445214125355</v>
      </c>
      <c r="L7962">
        <v>53.103400000000001</v>
      </c>
      <c r="M7962" t="s">
        <v>82</v>
      </c>
    </row>
    <row r="7963" spans="1:13">
      <c r="A7963" t="s">
        <v>527</v>
      </c>
      <c r="B7963" t="s">
        <v>528</v>
      </c>
      <c r="C7963" t="str">
        <f>TEXT(D7963, "mmm")</f>
        <v>Jun</v>
      </c>
      <c r="D7963" s="1">
        <v>45469</v>
      </c>
      <c r="E7963" t="s">
        <v>531</v>
      </c>
      <c r="F7963" t="s">
        <v>101</v>
      </c>
      <c r="G7963">
        <v>12999</v>
      </c>
      <c r="H7963">
        <v>1.45</v>
      </c>
      <c r="I7963">
        <v>18848.55</v>
      </c>
      <c r="J7963" t="s">
        <v>81</v>
      </c>
      <c r="K7963">
        <v>0.53103445214125355</v>
      </c>
      <c r="L7963">
        <v>53.103400000000001</v>
      </c>
      <c r="M7963" t="s">
        <v>82</v>
      </c>
    </row>
    <row r="7964" spans="1:13">
      <c r="A7964" t="s">
        <v>527</v>
      </c>
      <c r="B7964" t="s">
        <v>528</v>
      </c>
      <c r="C7964" t="str">
        <f>TEXT(D7964, "mmm")</f>
        <v>Jun</v>
      </c>
      <c r="D7964" s="1">
        <v>45469</v>
      </c>
      <c r="E7964" t="s">
        <v>532</v>
      </c>
      <c r="F7964" t="s">
        <v>101</v>
      </c>
      <c r="G7964">
        <v>12999</v>
      </c>
      <c r="H7964">
        <v>1.45</v>
      </c>
      <c r="I7964">
        <v>18848.55</v>
      </c>
      <c r="J7964" t="s">
        <v>81</v>
      </c>
      <c r="K7964">
        <v>0.53103445214125355</v>
      </c>
      <c r="L7964">
        <v>53.103400000000001</v>
      </c>
      <c r="M7964" t="s">
        <v>82</v>
      </c>
    </row>
    <row r="7965" spans="1:13">
      <c r="A7965" t="s">
        <v>4488</v>
      </c>
      <c r="B7965" t="s">
        <v>4489</v>
      </c>
      <c r="C7965" t="str">
        <f>TEXT(D7965, "mmm")</f>
        <v>Jun</v>
      </c>
      <c r="D7965" s="1">
        <v>45469</v>
      </c>
      <c r="E7965" t="s">
        <v>4714</v>
      </c>
      <c r="F7965" t="s">
        <v>80</v>
      </c>
      <c r="G7965">
        <v>2000</v>
      </c>
      <c r="H7965">
        <v>15</v>
      </c>
      <c r="I7965">
        <v>30000</v>
      </c>
      <c r="J7965" t="s">
        <v>81</v>
      </c>
      <c r="K7965">
        <v>-2.6940314753002289E-2</v>
      </c>
      <c r="L7965">
        <v>-2.694</v>
      </c>
      <c r="M7965" t="s">
        <v>82</v>
      </c>
    </row>
    <row r="7966" spans="1:13">
      <c r="A7966" t="s">
        <v>2897</v>
      </c>
      <c r="B7966" t="s">
        <v>2898</v>
      </c>
      <c r="C7966" t="str">
        <f>TEXT(D7966, "mmm")</f>
        <v>Jun</v>
      </c>
      <c r="D7966" s="1">
        <v>45469</v>
      </c>
      <c r="E7966" t="s">
        <v>2899</v>
      </c>
      <c r="F7966" t="s">
        <v>217</v>
      </c>
      <c r="G7966">
        <v>3176</v>
      </c>
      <c r="H7966">
        <v>13</v>
      </c>
      <c r="I7966">
        <v>41288</v>
      </c>
      <c r="J7966" t="s">
        <v>81</v>
      </c>
      <c r="K7966">
        <v>7.0938136797590312E-2</v>
      </c>
      <c r="L7966">
        <v>7.0937999999999999</v>
      </c>
      <c r="M7966" t="s">
        <v>82</v>
      </c>
    </row>
    <row r="7967" spans="1:13">
      <c r="A7967" t="s">
        <v>2861</v>
      </c>
      <c r="B7967" t="s">
        <v>2862</v>
      </c>
      <c r="C7967" t="str">
        <f>TEXT(D7967, "mmm")</f>
        <v>Jun</v>
      </c>
      <c r="D7967" s="1">
        <v>45469</v>
      </c>
      <c r="E7967" t="s">
        <v>4529</v>
      </c>
      <c r="F7967" t="s">
        <v>217</v>
      </c>
      <c r="G7967">
        <v>24828</v>
      </c>
      <c r="H7967">
        <v>5.0999999999999996</v>
      </c>
      <c r="I7967">
        <v>126622.8</v>
      </c>
      <c r="J7967" t="s">
        <v>86</v>
      </c>
      <c r="K7967">
        <v>0.1757813247965361</v>
      </c>
      <c r="L7967">
        <v>17.578099999999999</v>
      </c>
      <c r="M7967" t="s">
        <v>82</v>
      </c>
    </row>
    <row r="7968" spans="1:13">
      <c r="A7968" t="s">
        <v>129</v>
      </c>
      <c r="B7968" t="s">
        <v>130</v>
      </c>
      <c r="C7968" t="str">
        <f>TEXT(D7968, "mmm")</f>
        <v>Jun</v>
      </c>
      <c r="D7968" s="1">
        <v>45469</v>
      </c>
      <c r="E7968" t="s">
        <v>110</v>
      </c>
      <c r="F7968" t="s">
        <v>101</v>
      </c>
      <c r="G7968">
        <v>34000</v>
      </c>
      <c r="H7968">
        <v>6.85</v>
      </c>
      <c r="I7968">
        <v>232900</v>
      </c>
      <c r="J7968" t="s">
        <v>86</v>
      </c>
      <c r="K7968">
        <v>6.0029260906585342E-2</v>
      </c>
      <c r="L7968">
        <v>6.0029000000000003</v>
      </c>
      <c r="M7968" t="s">
        <v>82</v>
      </c>
    </row>
    <row r="7969" spans="1:13">
      <c r="A7969" t="s">
        <v>129</v>
      </c>
      <c r="B7969" t="s">
        <v>130</v>
      </c>
      <c r="C7969" t="str">
        <f>TEXT(D7969, "mmm")</f>
        <v>Jun</v>
      </c>
      <c r="D7969" s="1">
        <v>45469</v>
      </c>
      <c r="E7969" t="s">
        <v>111</v>
      </c>
      <c r="F7969" t="s">
        <v>101</v>
      </c>
      <c r="G7969">
        <v>34000</v>
      </c>
      <c r="H7969">
        <v>6.85</v>
      </c>
      <c r="I7969">
        <v>232900</v>
      </c>
      <c r="J7969" t="s">
        <v>86</v>
      </c>
      <c r="K7969">
        <v>6.0029260906585342E-2</v>
      </c>
      <c r="L7969">
        <v>6.0029000000000003</v>
      </c>
      <c r="M7969" t="s">
        <v>82</v>
      </c>
    </row>
    <row r="7970" spans="1:13">
      <c r="A7970" t="s">
        <v>129</v>
      </c>
      <c r="B7970" t="s">
        <v>130</v>
      </c>
      <c r="C7970" t="str">
        <f>TEXT(D7970, "mmm")</f>
        <v>Jun</v>
      </c>
      <c r="D7970" s="1">
        <v>45469</v>
      </c>
      <c r="E7970" t="s">
        <v>109</v>
      </c>
      <c r="F7970" t="s">
        <v>101</v>
      </c>
      <c r="G7970">
        <v>34000</v>
      </c>
      <c r="H7970">
        <v>6.85</v>
      </c>
      <c r="I7970">
        <v>232900</v>
      </c>
      <c r="J7970" t="s">
        <v>86</v>
      </c>
      <c r="K7970">
        <v>6.0029260906585342E-2</v>
      </c>
      <c r="L7970">
        <v>6.0029000000000003</v>
      </c>
      <c r="M7970" t="s">
        <v>82</v>
      </c>
    </row>
    <row r="7971" spans="1:13">
      <c r="A7971" t="s">
        <v>527</v>
      </c>
      <c r="B7971" t="s">
        <v>528</v>
      </c>
      <c r="C7971" t="str">
        <f>TEXT(D7971, "mmm")</f>
        <v>Jun</v>
      </c>
      <c r="D7971" s="1">
        <v>45469</v>
      </c>
      <c r="E7971" t="s">
        <v>529</v>
      </c>
      <c r="F7971" t="s">
        <v>101</v>
      </c>
      <c r="G7971">
        <v>12999</v>
      </c>
      <c r="H7971">
        <v>1.45</v>
      </c>
      <c r="I7971">
        <v>18848.55</v>
      </c>
      <c r="J7971" t="s">
        <v>81</v>
      </c>
      <c r="K7971">
        <v>0.53103445214125355</v>
      </c>
      <c r="L7971">
        <v>53.103400000000001</v>
      </c>
      <c r="M7971" t="s">
        <v>82</v>
      </c>
    </row>
    <row r="7972" spans="1:13">
      <c r="A7972" t="s">
        <v>4715</v>
      </c>
      <c r="B7972" t="s">
        <v>4716</v>
      </c>
      <c r="C7972" t="str">
        <f>TEXT(D7972, "mmm")</f>
        <v>Jun</v>
      </c>
      <c r="D7972" s="1">
        <v>45469</v>
      </c>
      <c r="E7972" t="s">
        <v>4717</v>
      </c>
      <c r="F7972" t="s">
        <v>128</v>
      </c>
      <c r="G7972">
        <v>14400</v>
      </c>
      <c r="H7972">
        <v>3.47</v>
      </c>
      <c r="I7972">
        <v>49968</v>
      </c>
      <c r="J7972" t="s">
        <v>81</v>
      </c>
      <c r="K7972">
        <v>6.860164419492909E-2</v>
      </c>
      <c r="L7972">
        <v>6.8601999999999999</v>
      </c>
      <c r="M7972" t="s">
        <v>82</v>
      </c>
    </row>
    <row r="7973" spans="1:13">
      <c r="A7973" t="s">
        <v>2401</v>
      </c>
      <c r="B7973" t="s">
        <v>2402</v>
      </c>
      <c r="C7973" t="str">
        <f>TEXT(D7973, "mmm")</f>
        <v>Jun</v>
      </c>
      <c r="D7973" s="1">
        <v>45469</v>
      </c>
      <c r="E7973" t="s">
        <v>4705</v>
      </c>
      <c r="F7973" t="s">
        <v>101</v>
      </c>
      <c r="G7973">
        <v>43307</v>
      </c>
      <c r="H7973">
        <v>1.45</v>
      </c>
      <c r="I7973">
        <v>62795.15</v>
      </c>
      <c r="J7973" t="s">
        <v>81</v>
      </c>
      <c r="K7973">
        <v>7.9710102361733037E-2</v>
      </c>
      <c r="L7973">
        <v>7.9710000000000001</v>
      </c>
      <c r="M7973" t="s">
        <v>82</v>
      </c>
    </row>
    <row r="7974" spans="1:13">
      <c r="A7974" t="s">
        <v>2749</v>
      </c>
      <c r="B7974" t="s">
        <v>2750</v>
      </c>
      <c r="C7974" t="str">
        <f>TEXT(D7974, "mmm")</f>
        <v>Jun</v>
      </c>
      <c r="D7974" s="1">
        <v>45469</v>
      </c>
      <c r="E7974" t="s">
        <v>2751</v>
      </c>
      <c r="F7974" t="s">
        <v>314</v>
      </c>
      <c r="G7974">
        <v>2441406.25</v>
      </c>
      <c r="H7974">
        <v>10.24</v>
      </c>
      <c r="I7974">
        <v>25000000</v>
      </c>
      <c r="J7974" t="s">
        <v>86</v>
      </c>
      <c r="K7974">
        <v>4.8826959425882777E-3</v>
      </c>
      <c r="L7974">
        <v>0.48830000000000001</v>
      </c>
      <c r="M7974" t="s">
        <v>82</v>
      </c>
    </row>
    <row r="7975" spans="1:13">
      <c r="A7975" t="s">
        <v>2493</v>
      </c>
      <c r="B7975" t="s">
        <v>2494</v>
      </c>
      <c r="C7975" t="str">
        <f>TEXT(D7975, "mmm")</f>
        <v>Jun</v>
      </c>
      <c r="D7975" s="1">
        <v>45469</v>
      </c>
      <c r="E7975" t="s">
        <v>835</v>
      </c>
      <c r="F7975" t="s">
        <v>101</v>
      </c>
      <c r="G7975">
        <v>2180</v>
      </c>
      <c r="H7975">
        <v>8.0299999999999994</v>
      </c>
      <c r="I7975">
        <v>17505.400000000001</v>
      </c>
      <c r="J7975" t="s">
        <v>81</v>
      </c>
      <c r="K7975">
        <v>4.6341478448762567E-2</v>
      </c>
      <c r="L7975">
        <v>4.6341000000000001</v>
      </c>
      <c r="M7975" t="s">
        <v>82</v>
      </c>
    </row>
    <row r="7976" spans="1:13">
      <c r="A7976" t="s">
        <v>2493</v>
      </c>
      <c r="B7976" t="s">
        <v>2494</v>
      </c>
      <c r="C7976" t="str">
        <f>TEXT(D7976, "mmm")</f>
        <v>Jun</v>
      </c>
      <c r="D7976" s="1">
        <v>45469</v>
      </c>
      <c r="E7976" t="s">
        <v>833</v>
      </c>
      <c r="F7976" t="s">
        <v>101</v>
      </c>
      <c r="G7976">
        <v>2180</v>
      </c>
      <c r="H7976">
        <v>8.0299999999999994</v>
      </c>
      <c r="I7976">
        <v>17505.400000000001</v>
      </c>
      <c r="J7976" t="s">
        <v>81</v>
      </c>
      <c r="K7976">
        <v>4.6341478448762567E-2</v>
      </c>
      <c r="L7976">
        <v>4.6341000000000001</v>
      </c>
      <c r="M7976" t="s">
        <v>82</v>
      </c>
    </row>
    <row r="7977" spans="1:13">
      <c r="A7977" t="s">
        <v>2493</v>
      </c>
      <c r="B7977" t="s">
        <v>2494</v>
      </c>
      <c r="C7977" t="str">
        <f>TEXT(D7977, "mmm")</f>
        <v>Jun</v>
      </c>
      <c r="D7977" s="1">
        <v>45469</v>
      </c>
      <c r="E7977" t="s">
        <v>834</v>
      </c>
      <c r="F7977" t="s">
        <v>101</v>
      </c>
      <c r="G7977">
        <v>2180</v>
      </c>
      <c r="H7977">
        <v>8.0299999999999994</v>
      </c>
      <c r="I7977">
        <v>17505.400000000001</v>
      </c>
      <c r="J7977" t="s">
        <v>81</v>
      </c>
      <c r="K7977">
        <v>4.6341478448762567E-2</v>
      </c>
      <c r="L7977">
        <v>4.6341000000000001</v>
      </c>
      <c r="M7977" t="s">
        <v>82</v>
      </c>
    </row>
    <row r="7978" spans="1:13">
      <c r="A7978" t="s">
        <v>580</v>
      </c>
      <c r="B7978" t="s">
        <v>581</v>
      </c>
      <c r="C7978" t="str">
        <f>TEXT(D7978, "mmm")</f>
        <v>Jun</v>
      </c>
      <c r="D7978" s="1">
        <v>45469</v>
      </c>
      <c r="E7978" t="s">
        <v>102</v>
      </c>
      <c r="F7978" t="s">
        <v>101</v>
      </c>
      <c r="G7978">
        <v>12850</v>
      </c>
      <c r="H7978">
        <v>23.35</v>
      </c>
      <c r="I7978">
        <v>300047.5</v>
      </c>
      <c r="J7978" t="s">
        <v>81</v>
      </c>
      <c r="K7978">
        <v>5.5437228958288287E-3</v>
      </c>
      <c r="L7978">
        <v>0.5544</v>
      </c>
      <c r="M7978" t="s">
        <v>82</v>
      </c>
    </row>
    <row r="7979" spans="1:13">
      <c r="A7979" t="s">
        <v>580</v>
      </c>
      <c r="B7979" t="s">
        <v>581</v>
      </c>
      <c r="C7979" t="str">
        <f>TEXT(D7979, "mmm")</f>
        <v>Jun</v>
      </c>
      <c r="D7979" s="1">
        <v>45469</v>
      </c>
      <c r="E7979" t="s">
        <v>100</v>
      </c>
      <c r="F7979" t="s">
        <v>101</v>
      </c>
      <c r="G7979">
        <v>12850</v>
      </c>
      <c r="H7979">
        <v>23.35</v>
      </c>
      <c r="I7979">
        <v>300047.5</v>
      </c>
      <c r="J7979" t="s">
        <v>81</v>
      </c>
      <c r="K7979">
        <v>5.5437228958288287E-3</v>
      </c>
      <c r="L7979">
        <v>0.5544</v>
      </c>
      <c r="M7979" t="s">
        <v>82</v>
      </c>
    </row>
    <row r="7980" spans="1:13">
      <c r="A7980" t="s">
        <v>2861</v>
      </c>
      <c r="B7980" t="s">
        <v>2862</v>
      </c>
      <c r="C7980" t="str">
        <f>TEXT(D7980, "mmm")</f>
        <v>Jun</v>
      </c>
      <c r="D7980" s="1">
        <v>45470</v>
      </c>
      <c r="E7980" t="s">
        <v>4529</v>
      </c>
      <c r="F7980" t="s">
        <v>217</v>
      </c>
      <c r="G7980">
        <v>15544</v>
      </c>
      <c r="H7980">
        <v>5.19</v>
      </c>
      <c r="I7980">
        <v>80673.36</v>
      </c>
      <c r="J7980" t="s">
        <v>81</v>
      </c>
      <c r="K7980">
        <v>0.1961537147518404</v>
      </c>
      <c r="L7980">
        <v>19.615400000000001</v>
      </c>
      <c r="M7980" t="s">
        <v>82</v>
      </c>
    </row>
    <row r="7981" spans="1:13">
      <c r="A7981" t="s">
        <v>1742</v>
      </c>
      <c r="B7981" t="s">
        <v>1743</v>
      </c>
      <c r="C7981" t="str">
        <f>TEXT(D7981, "mmm")</f>
        <v>Jun</v>
      </c>
      <c r="D7981" s="1">
        <v>45470</v>
      </c>
      <c r="E7981" t="s">
        <v>109</v>
      </c>
      <c r="F7981" t="s">
        <v>101</v>
      </c>
      <c r="G7981">
        <v>6500</v>
      </c>
      <c r="H7981">
        <v>21.41</v>
      </c>
      <c r="I7981">
        <v>139165</v>
      </c>
      <c r="J7981" t="s">
        <v>81</v>
      </c>
      <c r="K7981">
        <v>-0.14173953007773879</v>
      </c>
      <c r="L7981">
        <v>-14.173999999999999</v>
      </c>
      <c r="M7981" t="s">
        <v>82</v>
      </c>
    </row>
    <row r="7982" spans="1:13">
      <c r="A7982" t="s">
        <v>1742</v>
      </c>
      <c r="B7982" t="s">
        <v>1743</v>
      </c>
      <c r="C7982" t="str">
        <f>TEXT(D7982, "mmm")</f>
        <v>Jun</v>
      </c>
      <c r="D7982" s="1">
        <v>45470</v>
      </c>
      <c r="E7982" t="s">
        <v>111</v>
      </c>
      <c r="F7982" t="s">
        <v>101</v>
      </c>
      <c r="G7982">
        <v>6500</v>
      </c>
      <c r="H7982">
        <v>21.41</v>
      </c>
      <c r="I7982">
        <v>139165</v>
      </c>
      <c r="J7982" t="s">
        <v>81</v>
      </c>
      <c r="K7982">
        <v>-0.14173953007773879</v>
      </c>
      <c r="L7982">
        <v>-14.173999999999999</v>
      </c>
      <c r="M7982" t="s">
        <v>82</v>
      </c>
    </row>
    <row r="7983" spans="1:13">
      <c r="A7983" t="s">
        <v>1742</v>
      </c>
      <c r="B7983" t="s">
        <v>1743</v>
      </c>
      <c r="C7983" t="str">
        <f>TEXT(D7983, "mmm")</f>
        <v>Jun</v>
      </c>
      <c r="D7983" s="1">
        <v>45470</v>
      </c>
      <c r="E7983" t="s">
        <v>110</v>
      </c>
      <c r="F7983" t="s">
        <v>101</v>
      </c>
      <c r="G7983">
        <v>6500</v>
      </c>
      <c r="H7983">
        <v>21.41</v>
      </c>
      <c r="I7983">
        <v>139165</v>
      </c>
      <c r="J7983" t="s">
        <v>81</v>
      </c>
      <c r="K7983">
        <v>-0.14173953007773879</v>
      </c>
      <c r="L7983">
        <v>-14.173999999999999</v>
      </c>
      <c r="M7983" t="s">
        <v>82</v>
      </c>
    </row>
    <row r="7984" spans="1:13">
      <c r="A7984" t="s">
        <v>4492</v>
      </c>
      <c r="B7984" t="s">
        <v>4493</v>
      </c>
      <c r="C7984" t="str">
        <f>TEXT(D7984, "mmm")</f>
        <v>Jun</v>
      </c>
      <c r="D7984" s="1">
        <v>45470</v>
      </c>
      <c r="E7984" t="s">
        <v>4494</v>
      </c>
      <c r="F7984" t="s">
        <v>101</v>
      </c>
      <c r="G7984">
        <v>7959</v>
      </c>
      <c r="H7984">
        <v>14.97</v>
      </c>
      <c r="I7984">
        <v>119146.23</v>
      </c>
      <c r="J7984" t="s">
        <v>86</v>
      </c>
      <c r="K7984">
        <v>5.6291320286353967E-2</v>
      </c>
      <c r="L7984">
        <v>5.6291000000000002</v>
      </c>
      <c r="M7984" t="s">
        <v>82</v>
      </c>
    </row>
    <row r="7985" spans="1:13">
      <c r="A7985" t="s">
        <v>455</v>
      </c>
      <c r="B7985" t="s">
        <v>456</v>
      </c>
      <c r="C7985" t="str">
        <f>TEXT(D7985, "mmm")</f>
        <v>Jun</v>
      </c>
      <c r="D7985" s="1">
        <v>45470</v>
      </c>
      <c r="E7985" t="s">
        <v>4718</v>
      </c>
      <c r="F7985" t="s">
        <v>80</v>
      </c>
      <c r="G7985">
        <v>8443</v>
      </c>
      <c r="H7985">
        <v>3.23</v>
      </c>
      <c r="I7985">
        <v>27270.89</v>
      </c>
      <c r="J7985" t="s">
        <v>81</v>
      </c>
      <c r="K7985">
        <v>0.55238086299651434</v>
      </c>
      <c r="L7985">
        <v>55.238100000000003</v>
      </c>
      <c r="M7985" t="s">
        <v>82</v>
      </c>
    </row>
    <row r="7986" spans="1:13">
      <c r="A7986" t="s">
        <v>400</v>
      </c>
      <c r="B7986" t="s">
        <v>401</v>
      </c>
      <c r="C7986" t="str">
        <f>TEXT(D7986, "mmm")</f>
        <v>Jun</v>
      </c>
      <c r="D7986" s="1">
        <v>45470</v>
      </c>
      <c r="E7986" t="s">
        <v>402</v>
      </c>
      <c r="F7986" t="s">
        <v>101</v>
      </c>
      <c r="G7986">
        <v>258010</v>
      </c>
      <c r="H7986">
        <v>1.27</v>
      </c>
      <c r="I7986">
        <v>327672.7</v>
      </c>
      <c r="J7986" t="s">
        <v>86</v>
      </c>
      <c r="K7986">
        <v>0.1023622025071123</v>
      </c>
      <c r="L7986">
        <v>10.2362</v>
      </c>
      <c r="M7986" t="s">
        <v>82</v>
      </c>
    </row>
    <row r="7987" spans="1:13">
      <c r="A7987" t="s">
        <v>400</v>
      </c>
      <c r="B7987" t="s">
        <v>401</v>
      </c>
      <c r="C7987" t="str">
        <f>TEXT(D7987, "mmm")</f>
        <v>Jun</v>
      </c>
      <c r="D7987" s="1">
        <v>45470</v>
      </c>
      <c r="E7987" t="s">
        <v>403</v>
      </c>
      <c r="F7987" t="s">
        <v>101</v>
      </c>
      <c r="G7987">
        <v>258010</v>
      </c>
      <c r="H7987">
        <v>1.27</v>
      </c>
      <c r="I7987">
        <v>327672.7</v>
      </c>
      <c r="J7987" t="s">
        <v>86</v>
      </c>
      <c r="K7987">
        <v>0.1023622025071123</v>
      </c>
      <c r="L7987">
        <v>10.2362</v>
      </c>
      <c r="M7987" t="s">
        <v>82</v>
      </c>
    </row>
    <row r="7988" spans="1:13">
      <c r="A7988" t="s">
        <v>4645</v>
      </c>
      <c r="B7988" t="s">
        <v>4646</v>
      </c>
      <c r="C7988" t="str">
        <f>TEXT(D7988, "mmm")</f>
        <v>Jun</v>
      </c>
      <c r="D7988" s="1">
        <v>45470</v>
      </c>
      <c r="E7988" t="s">
        <v>4647</v>
      </c>
      <c r="F7988" t="s">
        <v>222</v>
      </c>
      <c r="G7988">
        <v>24867</v>
      </c>
      <c r="H7988">
        <v>19.690000000000001</v>
      </c>
      <c r="I7988">
        <v>489631.23</v>
      </c>
      <c r="J7988" t="s">
        <v>81</v>
      </c>
      <c r="K7988">
        <v>6.1709545842533853E-2</v>
      </c>
      <c r="L7988">
        <v>6.1710000000000003</v>
      </c>
      <c r="M7988" t="s">
        <v>82</v>
      </c>
    </row>
    <row r="7989" spans="1:13">
      <c r="A7989" t="s">
        <v>4711</v>
      </c>
      <c r="B7989" t="s">
        <v>4712</v>
      </c>
      <c r="C7989" t="str">
        <f>TEXT(D7989, "mmm")</f>
        <v>Jun</v>
      </c>
      <c r="D7989" s="1">
        <v>45470</v>
      </c>
      <c r="E7989" t="s">
        <v>4713</v>
      </c>
      <c r="F7989" t="s">
        <v>128</v>
      </c>
      <c r="G7989">
        <v>10105</v>
      </c>
      <c r="H7989">
        <v>1.01</v>
      </c>
      <c r="I7989">
        <v>10206.049999999999</v>
      </c>
      <c r="J7989" t="s">
        <v>81</v>
      </c>
      <c r="K7989">
        <v>0.182692369413096</v>
      </c>
      <c r="L7989">
        <v>18.269200000000001</v>
      </c>
      <c r="M7989" t="s">
        <v>82</v>
      </c>
    </row>
    <row r="7990" spans="1:13">
      <c r="A7990" t="s">
        <v>4004</v>
      </c>
      <c r="B7990" t="s">
        <v>4005</v>
      </c>
      <c r="C7990" t="str">
        <f>TEXT(D7990, "mmm")</f>
        <v>Jun</v>
      </c>
      <c r="D7990" s="1">
        <v>45470</v>
      </c>
      <c r="E7990" t="s">
        <v>4006</v>
      </c>
      <c r="F7990" t="s">
        <v>217</v>
      </c>
      <c r="G7990">
        <v>120000</v>
      </c>
      <c r="H7990">
        <v>1.79</v>
      </c>
      <c r="I7990">
        <v>214800</v>
      </c>
      <c r="J7990" t="s">
        <v>86</v>
      </c>
      <c r="K7990">
        <v>-0.28934012394619291</v>
      </c>
      <c r="L7990">
        <v>-28.934000000000001</v>
      </c>
      <c r="M7990" t="s">
        <v>82</v>
      </c>
    </row>
    <row r="7991" spans="1:13">
      <c r="A7991" t="s">
        <v>107</v>
      </c>
      <c r="B7991" t="s">
        <v>108</v>
      </c>
      <c r="C7991" t="str">
        <f>TEXT(D7991, "mmm")</f>
        <v>Jun</v>
      </c>
      <c r="D7991" s="1">
        <v>45470</v>
      </c>
      <c r="E7991" t="s">
        <v>109</v>
      </c>
      <c r="F7991" t="s">
        <v>101</v>
      </c>
      <c r="G7991">
        <v>100000</v>
      </c>
      <c r="H7991">
        <v>5.14</v>
      </c>
      <c r="I7991">
        <v>513999.99999999988</v>
      </c>
      <c r="J7991" t="s">
        <v>86</v>
      </c>
      <c r="K7991">
        <v>0.1144465557684773</v>
      </c>
      <c r="L7991">
        <v>11.444699999999999</v>
      </c>
      <c r="M7991" t="s">
        <v>82</v>
      </c>
    </row>
    <row r="7992" spans="1:13">
      <c r="A7992" t="s">
        <v>107</v>
      </c>
      <c r="B7992" t="s">
        <v>108</v>
      </c>
      <c r="C7992" t="str">
        <f>TEXT(D7992, "mmm")</f>
        <v>Jun</v>
      </c>
      <c r="D7992" s="1">
        <v>45470</v>
      </c>
      <c r="E7992" t="s">
        <v>111</v>
      </c>
      <c r="F7992" t="s">
        <v>101</v>
      </c>
      <c r="G7992">
        <v>100000</v>
      </c>
      <c r="H7992">
        <v>5.14</v>
      </c>
      <c r="I7992">
        <v>513999.99999999988</v>
      </c>
      <c r="J7992" t="s">
        <v>86</v>
      </c>
      <c r="K7992">
        <v>0.1144465557684773</v>
      </c>
      <c r="L7992">
        <v>11.444699999999999</v>
      </c>
      <c r="M7992" t="s">
        <v>82</v>
      </c>
    </row>
    <row r="7993" spans="1:13">
      <c r="A7993" t="s">
        <v>107</v>
      </c>
      <c r="B7993" t="s">
        <v>108</v>
      </c>
      <c r="C7993" t="str">
        <f>TEXT(D7993, "mmm")</f>
        <v>Jun</v>
      </c>
      <c r="D7993" s="1">
        <v>45470</v>
      </c>
      <c r="E7993" t="s">
        <v>110</v>
      </c>
      <c r="F7993" t="s">
        <v>101</v>
      </c>
      <c r="G7993">
        <v>100000</v>
      </c>
      <c r="H7993">
        <v>5.14</v>
      </c>
      <c r="I7993">
        <v>513999.99999999988</v>
      </c>
      <c r="J7993" t="s">
        <v>86</v>
      </c>
      <c r="K7993">
        <v>0.1144465557684773</v>
      </c>
      <c r="L7993">
        <v>11.444699999999999</v>
      </c>
      <c r="M7993" t="s">
        <v>82</v>
      </c>
    </row>
    <row r="7994" spans="1:13">
      <c r="A7994" t="s">
        <v>1777</v>
      </c>
      <c r="B7994" t="s">
        <v>1778</v>
      </c>
      <c r="C7994" t="str">
        <f>TEXT(D7994, "mmm")</f>
        <v>Jun</v>
      </c>
      <c r="D7994" s="1">
        <v>45470</v>
      </c>
      <c r="E7994" t="s">
        <v>4430</v>
      </c>
      <c r="F7994" t="s">
        <v>101</v>
      </c>
      <c r="G7994">
        <v>235000</v>
      </c>
      <c r="H7994">
        <v>1.1499999999999999</v>
      </c>
      <c r="I7994">
        <v>270250</v>
      </c>
      <c r="J7994" t="s">
        <v>81</v>
      </c>
      <c r="K7994">
        <v>0.1891892211176569</v>
      </c>
      <c r="L7994">
        <v>18.918900000000001</v>
      </c>
      <c r="M7994" t="s">
        <v>82</v>
      </c>
    </row>
    <row r="7995" spans="1:13">
      <c r="A7995" t="s">
        <v>129</v>
      </c>
      <c r="B7995" t="s">
        <v>130</v>
      </c>
      <c r="C7995" t="str">
        <f>TEXT(D7995, "mmm")</f>
        <v>Jun</v>
      </c>
      <c r="D7995" s="1">
        <v>45470</v>
      </c>
      <c r="E7995" t="s">
        <v>110</v>
      </c>
      <c r="F7995" t="s">
        <v>101</v>
      </c>
      <c r="G7995">
        <v>9536</v>
      </c>
      <c r="H7995">
        <v>6.85</v>
      </c>
      <c r="I7995">
        <v>65321.599999999999</v>
      </c>
      <c r="J7995" t="s">
        <v>81</v>
      </c>
      <c r="K7995">
        <v>5.1094877300051911E-2</v>
      </c>
      <c r="L7995">
        <v>5.1094999999999997</v>
      </c>
      <c r="M7995" t="s">
        <v>82</v>
      </c>
    </row>
    <row r="7996" spans="1:13">
      <c r="A7996" t="s">
        <v>129</v>
      </c>
      <c r="B7996" t="s">
        <v>130</v>
      </c>
      <c r="C7996" t="str">
        <f>TEXT(D7996, "mmm")</f>
        <v>Jun</v>
      </c>
      <c r="D7996" s="1">
        <v>45470</v>
      </c>
      <c r="E7996" t="s">
        <v>111</v>
      </c>
      <c r="F7996" t="s">
        <v>101</v>
      </c>
      <c r="G7996">
        <v>9536</v>
      </c>
      <c r="H7996">
        <v>6.85</v>
      </c>
      <c r="I7996">
        <v>65321.599999999999</v>
      </c>
      <c r="J7996" t="s">
        <v>81</v>
      </c>
      <c r="K7996">
        <v>5.1094877300051911E-2</v>
      </c>
      <c r="L7996">
        <v>5.1094999999999997</v>
      </c>
      <c r="M7996" t="s">
        <v>82</v>
      </c>
    </row>
    <row r="7997" spans="1:13">
      <c r="A7997" t="s">
        <v>129</v>
      </c>
      <c r="B7997" t="s">
        <v>130</v>
      </c>
      <c r="C7997" t="str">
        <f>TEXT(D7997, "mmm")</f>
        <v>Jun</v>
      </c>
      <c r="D7997" s="1">
        <v>45470</v>
      </c>
      <c r="E7997" t="s">
        <v>109</v>
      </c>
      <c r="F7997" t="s">
        <v>101</v>
      </c>
      <c r="G7997">
        <v>9536</v>
      </c>
      <c r="H7997">
        <v>6.85</v>
      </c>
      <c r="I7997">
        <v>65321.599999999999</v>
      </c>
      <c r="J7997" t="s">
        <v>81</v>
      </c>
      <c r="K7997">
        <v>5.1094877300051911E-2</v>
      </c>
      <c r="L7997">
        <v>5.1094999999999997</v>
      </c>
      <c r="M7997" t="s">
        <v>82</v>
      </c>
    </row>
    <row r="7998" spans="1:13">
      <c r="A7998" t="s">
        <v>4492</v>
      </c>
      <c r="B7998" t="s">
        <v>4493</v>
      </c>
      <c r="C7998" t="str">
        <f>TEXT(D7998, "mmm")</f>
        <v>Jun</v>
      </c>
      <c r="D7998" s="1">
        <v>45470</v>
      </c>
      <c r="E7998" t="s">
        <v>4494</v>
      </c>
      <c r="F7998" t="s">
        <v>101</v>
      </c>
      <c r="G7998">
        <v>7959</v>
      </c>
      <c r="H7998">
        <v>14.97</v>
      </c>
      <c r="I7998">
        <v>119146.23</v>
      </c>
      <c r="J7998" t="s">
        <v>86</v>
      </c>
      <c r="K7998">
        <v>5.6291320286353967E-2</v>
      </c>
      <c r="L7998">
        <v>5.6291000000000002</v>
      </c>
      <c r="M7998" t="s">
        <v>82</v>
      </c>
    </row>
    <row r="7999" spans="1:13">
      <c r="A7999" t="s">
        <v>527</v>
      </c>
      <c r="B7999" t="s">
        <v>528</v>
      </c>
      <c r="C7999" t="str">
        <f>TEXT(D7999, "mmm")</f>
        <v>Jun</v>
      </c>
      <c r="D7999" s="1">
        <v>45470</v>
      </c>
      <c r="E7999" t="s">
        <v>529</v>
      </c>
      <c r="F7999" t="s">
        <v>101</v>
      </c>
      <c r="G7999">
        <v>75840</v>
      </c>
      <c r="H7999">
        <v>1.45</v>
      </c>
      <c r="I7999">
        <v>109968</v>
      </c>
      <c r="J7999" t="s">
        <v>81</v>
      </c>
      <c r="K7999">
        <v>0.50335570147625908</v>
      </c>
      <c r="L7999">
        <v>50.335599999999999</v>
      </c>
      <c r="M7999" t="s">
        <v>82</v>
      </c>
    </row>
    <row r="8000" spans="1:13">
      <c r="A8000" t="s">
        <v>527</v>
      </c>
      <c r="B8000" t="s">
        <v>528</v>
      </c>
      <c r="C8000" t="str">
        <f>TEXT(D8000, "mmm")</f>
        <v>Jun</v>
      </c>
      <c r="D8000" s="1">
        <v>45470</v>
      </c>
      <c r="E8000" t="s">
        <v>530</v>
      </c>
      <c r="F8000" t="s">
        <v>101</v>
      </c>
      <c r="G8000">
        <v>75840</v>
      </c>
      <c r="H8000">
        <v>1.45</v>
      </c>
      <c r="I8000">
        <v>109968</v>
      </c>
      <c r="J8000" t="s">
        <v>81</v>
      </c>
      <c r="K8000">
        <v>0.50335570147625908</v>
      </c>
      <c r="L8000">
        <v>50.335599999999999</v>
      </c>
      <c r="M8000" t="s">
        <v>82</v>
      </c>
    </row>
    <row r="8001" spans="1:13">
      <c r="A8001" t="s">
        <v>527</v>
      </c>
      <c r="B8001" t="s">
        <v>528</v>
      </c>
      <c r="C8001" t="str">
        <f>TEXT(D8001, "mmm")</f>
        <v>Jun</v>
      </c>
      <c r="D8001" s="1">
        <v>45470</v>
      </c>
      <c r="E8001" t="s">
        <v>531</v>
      </c>
      <c r="F8001" t="s">
        <v>101</v>
      </c>
      <c r="G8001">
        <v>75840</v>
      </c>
      <c r="H8001">
        <v>1.45</v>
      </c>
      <c r="I8001">
        <v>109968</v>
      </c>
      <c r="J8001" t="s">
        <v>81</v>
      </c>
      <c r="K8001">
        <v>0.50335570147625908</v>
      </c>
      <c r="L8001">
        <v>50.335599999999999</v>
      </c>
      <c r="M8001" t="s">
        <v>82</v>
      </c>
    </row>
    <row r="8002" spans="1:13">
      <c r="A8002" t="s">
        <v>527</v>
      </c>
      <c r="B8002" t="s">
        <v>528</v>
      </c>
      <c r="C8002" t="str">
        <f>TEXT(D8002, "mmm")</f>
        <v>Jun</v>
      </c>
      <c r="D8002" s="1">
        <v>45470</v>
      </c>
      <c r="E8002" t="s">
        <v>532</v>
      </c>
      <c r="F8002" t="s">
        <v>101</v>
      </c>
      <c r="G8002">
        <v>75840</v>
      </c>
      <c r="H8002">
        <v>1.45</v>
      </c>
      <c r="I8002">
        <v>109968</v>
      </c>
      <c r="J8002" t="s">
        <v>81</v>
      </c>
      <c r="K8002">
        <v>0.50335570147625908</v>
      </c>
      <c r="L8002">
        <v>50.335599999999999</v>
      </c>
      <c r="M8002" t="s">
        <v>82</v>
      </c>
    </row>
    <row r="8003" spans="1:13">
      <c r="A8003" t="s">
        <v>4719</v>
      </c>
      <c r="B8003" t="s">
        <v>4720</v>
      </c>
      <c r="C8003" t="str">
        <f>TEXT(D8003, "mmm")</f>
        <v>Jun</v>
      </c>
      <c r="D8003" s="1">
        <v>45470</v>
      </c>
      <c r="E8003" t="s">
        <v>4721</v>
      </c>
      <c r="F8003" t="s">
        <v>101</v>
      </c>
      <c r="G8003">
        <v>1333333</v>
      </c>
      <c r="H8003">
        <v>2.25</v>
      </c>
      <c r="I8003">
        <v>2999999.25</v>
      </c>
      <c r="J8003" t="s">
        <v>86</v>
      </c>
      <c r="K8003">
        <v>9.4688188137700857E-2</v>
      </c>
      <c r="L8003">
        <v>9.4687999999999999</v>
      </c>
      <c r="M8003" t="s">
        <v>82</v>
      </c>
    </row>
    <row r="8004" spans="1:13">
      <c r="A8004" t="s">
        <v>4722</v>
      </c>
      <c r="B8004" t="s">
        <v>4723</v>
      </c>
      <c r="C8004" t="str">
        <f>TEXT(D8004, "mmm")</f>
        <v>Jun</v>
      </c>
      <c r="D8004" s="1">
        <v>45470</v>
      </c>
      <c r="E8004" t="s">
        <v>4724</v>
      </c>
      <c r="F8004" t="s">
        <v>217</v>
      </c>
      <c r="G8004">
        <v>10000</v>
      </c>
      <c r="H8004">
        <v>2.09</v>
      </c>
      <c r="I8004">
        <v>20900</v>
      </c>
      <c r="J8004" t="s">
        <v>81</v>
      </c>
      <c r="K8004">
        <v>-2.2222201029459598E-2</v>
      </c>
      <c r="L8004">
        <v>-2.2222</v>
      </c>
      <c r="M8004" t="s">
        <v>82</v>
      </c>
    </row>
    <row r="8005" spans="1:13">
      <c r="A8005" t="s">
        <v>580</v>
      </c>
      <c r="B8005" t="s">
        <v>581</v>
      </c>
      <c r="C8005" t="str">
        <f>TEXT(D8005, "mmm")</f>
        <v>Jun</v>
      </c>
      <c r="D8005" s="1">
        <v>45470</v>
      </c>
      <c r="E8005" t="s">
        <v>102</v>
      </c>
      <c r="F8005" t="s">
        <v>101</v>
      </c>
      <c r="G8005">
        <v>5027</v>
      </c>
      <c r="H8005">
        <v>23.41</v>
      </c>
      <c r="I8005">
        <v>117682.07</v>
      </c>
      <c r="J8005" t="s">
        <v>81</v>
      </c>
      <c r="K8005">
        <v>8.9589994732530709E-3</v>
      </c>
      <c r="L8005">
        <v>0.89590000000000003</v>
      </c>
      <c r="M8005" t="s">
        <v>82</v>
      </c>
    </row>
    <row r="8006" spans="1:13">
      <c r="A8006" t="s">
        <v>580</v>
      </c>
      <c r="B8006" t="s">
        <v>581</v>
      </c>
      <c r="C8006" t="str">
        <f>TEXT(D8006, "mmm")</f>
        <v>Jun</v>
      </c>
      <c r="D8006" s="1">
        <v>45470</v>
      </c>
      <c r="E8006" t="s">
        <v>100</v>
      </c>
      <c r="F8006" t="s">
        <v>101</v>
      </c>
      <c r="G8006">
        <v>5027</v>
      </c>
      <c r="H8006">
        <v>23.41</v>
      </c>
      <c r="I8006">
        <v>117682.07</v>
      </c>
      <c r="J8006" t="s">
        <v>81</v>
      </c>
      <c r="K8006">
        <v>8.9589994732530709E-3</v>
      </c>
      <c r="L8006">
        <v>0.89590000000000003</v>
      </c>
      <c r="M8006" t="s">
        <v>82</v>
      </c>
    </row>
    <row r="8007" spans="1:13">
      <c r="A8007" t="s">
        <v>2401</v>
      </c>
      <c r="B8007" t="s">
        <v>2402</v>
      </c>
      <c r="C8007" t="str">
        <f>TEXT(D8007, "mmm")</f>
        <v>Jun</v>
      </c>
      <c r="D8007" s="1">
        <v>45470</v>
      </c>
      <c r="E8007" t="s">
        <v>4705</v>
      </c>
      <c r="F8007" t="s">
        <v>101</v>
      </c>
      <c r="G8007">
        <v>50154</v>
      </c>
      <c r="H8007">
        <v>1.4</v>
      </c>
      <c r="I8007">
        <v>70215.599999999991</v>
      </c>
      <c r="J8007" t="s">
        <v>86</v>
      </c>
      <c r="K8007">
        <v>7.1428571428571397E-2</v>
      </c>
      <c r="L8007">
        <v>7.1429</v>
      </c>
      <c r="M8007" t="s">
        <v>82</v>
      </c>
    </row>
    <row r="8008" spans="1:13">
      <c r="A8008" t="s">
        <v>441</v>
      </c>
      <c r="B8008" t="s">
        <v>442</v>
      </c>
      <c r="C8008" t="str">
        <f>TEXT(D8008, "mmm")</f>
        <v>Jun</v>
      </c>
      <c r="D8008" s="1">
        <v>45470</v>
      </c>
      <c r="E8008" t="s">
        <v>443</v>
      </c>
      <c r="F8008" t="s">
        <v>101</v>
      </c>
      <c r="G8008">
        <v>150000</v>
      </c>
      <c r="H8008">
        <v>7.5</v>
      </c>
      <c r="I8008">
        <v>1125000</v>
      </c>
      <c r="J8008" t="s">
        <v>86</v>
      </c>
      <c r="K8008">
        <v>-9.1185565989286843E-3</v>
      </c>
      <c r="L8008">
        <v>-0.91190000000000004</v>
      </c>
      <c r="M8008" t="s">
        <v>82</v>
      </c>
    </row>
    <row r="8009" spans="1:13">
      <c r="A8009" t="s">
        <v>1348</v>
      </c>
      <c r="B8009" t="s">
        <v>1349</v>
      </c>
      <c r="C8009" t="str">
        <f>TEXT(D8009, "mmm")</f>
        <v>Jun</v>
      </c>
      <c r="D8009" s="1">
        <v>45470</v>
      </c>
      <c r="E8009" t="s">
        <v>1350</v>
      </c>
      <c r="F8009" t="s">
        <v>128</v>
      </c>
      <c r="G8009">
        <v>252.64</v>
      </c>
      <c r="H8009">
        <v>45.27</v>
      </c>
      <c r="I8009">
        <v>11437.0128</v>
      </c>
      <c r="J8009" t="s">
        <v>81</v>
      </c>
      <c r="K8009">
        <v>0.1102563280927629</v>
      </c>
      <c r="L8009">
        <v>11.025600000000001</v>
      </c>
      <c r="M8009" t="s">
        <v>82</v>
      </c>
    </row>
    <row r="8010" spans="1:13">
      <c r="A8010" t="s">
        <v>4722</v>
      </c>
      <c r="B8010" t="s">
        <v>4723</v>
      </c>
      <c r="C8010" t="str">
        <f>TEXT(D8010, "mmm")</f>
        <v>Jun</v>
      </c>
      <c r="D8010" s="1">
        <v>45470</v>
      </c>
      <c r="E8010" t="s">
        <v>4725</v>
      </c>
      <c r="F8010" t="s">
        <v>217</v>
      </c>
      <c r="G8010">
        <v>6856</v>
      </c>
      <c r="H8010">
        <v>2.09</v>
      </c>
      <c r="I8010">
        <v>14329.04</v>
      </c>
      <c r="J8010" t="s">
        <v>81</v>
      </c>
      <c r="K8010">
        <v>-2.2222201029459598E-2</v>
      </c>
      <c r="L8010">
        <v>-2.2222</v>
      </c>
      <c r="M8010" t="s">
        <v>82</v>
      </c>
    </row>
    <row r="8011" spans="1:13">
      <c r="A8011" t="s">
        <v>4221</v>
      </c>
      <c r="B8011" t="s">
        <v>4222</v>
      </c>
      <c r="C8011" t="str">
        <f>TEXT(D8011, "mmm")</f>
        <v>Jun</v>
      </c>
      <c r="D8011" s="1">
        <v>45470</v>
      </c>
      <c r="E8011" t="s">
        <v>4726</v>
      </c>
      <c r="F8011" t="s">
        <v>118</v>
      </c>
      <c r="G8011">
        <v>400</v>
      </c>
      <c r="H8011">
        <v>139.24</v>
      </c>
      <c r="I8011">
        <v>55696</v>
      </c>
      <c r="J8011" t="s">
        <v>81</v>
      </c>
      <c r="K8011">
        <v>6.0018857452694307E-2</v>
      </c>
      <c r="L8011">
        <v>6.0019</v>
      </c>
      <c r="M8011" t="s">
        <v>82</v>
      </c>
    </row>
    <row r="8012" spans="1:13">
      <c r="A8012" t="s">
        <v>441</v>
      </c>
      <c r="B8012" t="s">
        <v>442</v>
      </c>
      <c r="C8012" t="str">
        <f>TEXT(D8012, "mmm")</f>
        <v>Jun</v>
      </c>
      <c r="D8012" s="1">
        <v>45470</v>
      </c>
      <c r="E8012" t="s">
        <v>4727</v>
      </c>
      <c r="F8012" t="s">
        <v>80</v>
      </c>
      <c r="G8012">
        <v>12254</v>
      </c>
      <c r="H8012">
        <v>8.16</v>
      </c>
      <c r="I8012">
        <v>99992.639999999999</v>
      </c>
      <c r="J8012" t="s">
        <v>86</v>
      </c>
      <c r="K8012">
        <v>-9.1185565989286843E-3</v>
      </c>
      <c r="L8012">
        <v>-0.91190000000000004</v>
      </c>
      <c r="M8012" t="s">
        <v>82</v>
      </c>
    </row>
    <row r="8013" spans="1:13">
      <c r="A8013" t="s">
        <v>311</v>
      </c>
      <c r="B8013" t="s">
        <v>312</v>
      </c>
      <c r="C8013" t="str">
        <f>TEXT(D8013, "mmm")</f>
        <v>Jun</v>
      </c>
      <c r="D8013" s="1">
        <v>45470</v>
      </c>
      <c r="E8013" t="s">
        <v>313</v>
      </c>
      <c r="F8013" t="s">
        <v>314</v>
      </c>
      <c r="G8013">
        <v>179000</v>
      </c>
      <c r="H8013">
        <v>45.07</v>
      </c>
      <c r="I8013">
        <v>8067530</v>
      </c>
      <c r="J8013" t="s">
        <v>81</v>
      </c>
      <c r="K8013">
        <v>-9.7117515713499469E-2</v>
      </c>
      <c r="L8013">
        <v>-9.7118000000000002</v>
      </c>
      <c r="M8013" t="s">
        <v>82</v>
      </c>
    </row>
    <row r="8014" spans="1:13">
      <c r="A8014" t="s">
        <v>4221</v>
      </c>
      <c r="B8014" t="s">
        <v>4222</v>
      </c>
      <c r="C8014" t="str">
        <f>TEXT(D8014, "mmm")</f>
        <v>Jun</v>
      </c>
      <c r="D8014" s="1">
        <v>45470</v>
      </c>
      <c r="E8014" t="s">
        <v>4728</v>
      </c>
      <c r="F8014" t="s">
        <v>128</v>
      </c>
      <c r="G8014">
        <v>250</v>
      </c>
      <c r="H8014">
        <v>139.38</v>
      </c>
      <c r="I8014">
        <v>34845</v>
      </c>
      <c r="J8014" t="s">
        <v>81</v>
      </c>
      <c r="K8014">
        <v>6.0018857452694307E-2</v>
      </c>
      <c r="L8014">
        <v>6.0019</v>
      </c>
      <c r="M8014" t="s">
        <v>82</v>
      </c>
    </row>
    <row r="8015" spans="1:13">
      <c r="A8015" t="s">
        <v>455</v>
      </c>
      <c r="B8015" t="s">
        <v>456</v>
      </c>
      <c r="C8015" t="str">
        <f>TEXT(D8015, "mmm")</f>
        <v>Jun</v>
      </c>
      <c r="D8015" s="1">
        <v>45470</v>
      </c>
      <c r="E8015" t="s">
        <v>2784</v>
      </c>
      <c r="F8015" t="s">
        <v>217</v>
      </c>
      <c r="G8015">
        <v>5000</v>
      </c>
      <c r="H8015">
        <v>3.22</v>
      </c>
      <c r="I8015">
        <v>16100</v>
      </c>
      <c r="J8015" t="s">
        <v>81</v>
      </c>
      <c r="K8015">
        <v>0.55238086299651434</v>
      </c>
      <c r="L8015">
        <v>55.238100000000003</v>
      </c>
      <c r="M8015" t="s">
        <v>82</v>
      </c>
    </row>
    <row r="8016" spans="1:13">
      <c r="A8016" t="s">
        <v>4715</v>
      </c>
      <c r="B8016" t="s">
        <v>4716</v>
      </c>
      <c r="C8016" t="str">
        <f>TEXT(D8016, "mmm")</f>
        <v>Jun</v>
      </c>
      <c r="D8016" s="1">
        <v>45470</v>
      </c>
      <c r="E8016" t="s">
        <v>4729</v>
      </c>
      <c r="F8016" t="s">
        <v>80</v>
      </c>
      <c r="G8016">
        <v>5416</v>
      </c>
      <c r="H8016">
        <v>3.89</v>
      </c>
      <c r="I8016">
        <v>21068.240000000002</v>
      </c>
      <c r="J8016" t="s">
        <v>81</v>
      </c>
      <c r="K8016">
        <v>0.1173333485921224</v>
      </c>
      <c r="L8016">
        <v>11.7333</v>
      </c>
      <c r="M8016" t="s">
        <v>82</v>
      </c>
    </row>
    <row r="8017" spans="1:13">
      <c r="A8017" t="s">
        <v>4730</v>
      </c>
      <c r="B8017" t="s">
        <v>4731</v>
      </c>
      <c r="C8017" t="str">
        <f>TEXT(D8017, "mmm")</f>
        <v>Jun</v>
      </c>
      <c r="D8017" s="1">
        <v>45470</v>
      </c>
      <c r="E8017" t="s">
        <v>4732</v>
      </c>
      <c r="F8017" t="s">
        <v>118</v>
      </c>
      <c r="G8017">
        <v>830</v>
      </c>
      <c r="H8017">
        <v>30.12</v>
      </c>
      <c r="I8017">
        <v>24999.599999999999</v>
      </c>
      <c r="J8017" t="s">
        <v>81</v>
      </c>
      <c r="K8017">
        <v>2.4818074583910828E-2</v>
      </c>
      <c r="L8017">
        <v>2.4817999999999998</v>
      </c>
      <c r="M8017" t="s">
        <v>82</v>
      </c>
    </row>
    <row r="8018" spans="1:13">
      <c r="A8018" t="s">
        <v>2745</v>
      </c>
      <c r="B8018" t="s">
        <v>2746</v>
      </c>
      <c r="C8018" t="str">
        <f>TEXT(D8018, "mmm")</f>
        <v>Jun</v>
      </c>
      <c r="D8018" s="1">
        <v>45471</v>
      </c>
      <c r="E8018" t="s">
        <v>2766</v>
      </c>
      <c r="F8018" t="s">
        <v>80</v>
      </c>
      <c r="G8018">
        <v>184</v>
      </c>
      <c r="H8018">
        <v>150.16999999999999</v>
      </c>
      <c r="I8018">
        <v>27631.279999999999</v>
      </c>
      <c r="J8018" t="s">
        <v>81</v>
      </c>
      <c r="K8018">
        <v>-1.1462477703164111E-2</v>
      </c>
      <c r="L8018">
        <v>-1.1462000000000001</v>
      </c>
      <c r="M8018" t="s">
        <v>82</v>
      </c>
    </row>
    <row r="8019" spans="1:13">
      <c r="A8019" t="s">
        <v>2745</v>
      </c>
      <c r="B8019" t="s">
        <v>2746</v>
      </c>
      <c r="C8019" t="str">
        <f>TEXT(D8019, "mmm")</f>
        <v>Jun</v>
      </c>
      <c r="D8019" s="1">
        <v>45471</v>
      </c>
      <c r="E8019" t="s">
        <v>2761</v>
      </c>
      <c r="F8019" t="s">
        <v>80</v>
      </c>
      <c r="G8019">
        <v>397</v>
      </c>
      <c r="H8019">
        <v>150.16999999999999</v>
      </c>
      <c r="I8019">
        <v>59617.49</v>
      </c>
      <c r="J8019" t="s">
        <v>86</v>
      </c>
      <c r="K8019">
        <v>-1.1462477703164111E-2</v>
      </c>
      <c r="L8019">
        <v>-1.1462000000000001</v>
      </c>
      <c r="M8019" t="s">
        <v>82</v>
      </c>
    </row>
    <row r="8020" spans="1:13">
      <c r="A8020" t="s">
        <v>2861</v>
      </c>
      <c r="B8020" t="s">
        <v>2862</v>
      </c>
      <c r="C8020" t="str">
        <f>TEXT(D8020, "mmm")</f>
        <v>Jun</v>
      </c>
      <c r="D8020" s="1">
        <v>45471</v>
      </c>
      <c r="E8020" t="s">
        <v>4529</v>
      </c>
      <c r="F8020" t="s">
        <v>217</v>
      </c>
      <c r="G8020">
        <v>9832</v>
      </c>
      <c r="H8020">
        <v>5.44</v>
      </c>
      <c r="I8020">
        <v>53486.080000000002</v>
      </c>
      <c r="J8020" t="s">
        <v>81</v>
      </c>
      <c r="K8020">
        <v>0.14828200749722981</v>
      </c>
      <c r="L8020">
        <v>14.828200000000001</v>
      </c>
      <c r="M8020" t="s">
        <v>82</v>
      </c>
    </row>
    <row r="8021" spans="1:13">
      <c r="A8021" t="s">
        <v>3671</v>
      </c>
      <c r="B8021" t="s">
        <v>3672</v>
      </c>
      <c r="C8021" t="str">
        <f>TEXT(D8021, "mmm")</f>
        <v>Jun</v>
      </c>
      <c r="D8021" s="1">
        <v>45471</v>
      </c>
      <c r="E8021" t="s">
        <v>3673</v>
      </c>
      <c r="F8021" t="s">
        <v>217</v>
      </c>
      <c r="G8021">
        <v>4219</v>
      </c>
      <c r="H8021">
        <v>12.08</v>
      </c>
      <c r="I8021">
        <v>50965.52</v>
      </c>
      <c r="J8021" t="s">
        <v>86</v>
      </c>
      <c r="K8021">
        <v>0.11255043567499361</v>
      </c>
      <c r="L8021">
        <v>11.255000000000001</v>
      </c>
      <c r="M8021" t="s">
        <v>82</v>
      </c>
    </row>
    <row r="8022" spans="1:13">
      <c r="A8022" t="s">
        <v>4733</v>
      </c>
      <c r="B8022" t="s">
        <v>4734</v>
      </c>
      <c r="C8022" t="str">
        <f>TEXT(D8022, "mmm")</f>
        <v>Jun</v>
      </c>
      <c r="D8022" s="1">
        <v>45471</v>
      </c>
      <c r="E8022" t="s">
        <v>4735</v>
      </c>
      <c r="F8022" t="s">
        <v>118</v>
      </c>
      <c r="G8022">
        <v>500</v>
      </c>
      <c r="H8022">
        <v>24</v>
      </c>
      <c r="I8022">
        <v>12000</v>
      </c>
      <c r="J8022" t="s">
        <v>81</v>
      </c>
      <c r="K8022">
        <v>9.8666636149088438E-2</v>
      </c>
      <c r="L8022">
        <v>9.8666999999999998</v>
      </c>
      <c r="M8022" t="s">
        <v>82</v>
      </c>
    </row>
    <row r="8023" spans="1:13">
      <c r="A8023" t="s">
        <v>4733</v>
      </c>
      <c r="B8023" t="s">
        <v>4734</v>
      </c>
      <c r="C8023" t="str">
        <f>TEXT(D8023, "mmm")</f>
        <v>Jun</v>
      </c>
      <c r="D8023" s="1">
        <v>45471</v>
      </c>
      <c r="E8023" t="s">
        <v>4736</v>
      </c>
      <c r="F8023" t="s">
        <v>80</v>
      </c>
      <c r="G8023">
        <v>6600</v>
      </c>
      <c r="H8023">
        <v>24</v>
      </c>
      <c r="I8023">
        <v>158400</v>
      </c>
      <c r="J8023" t="s">
        <v>81</v>
      </c>
      <c r="K8023">
        <v>9.8666636149088438E-2</v>
      </c>
      <c r="L8023">
        <v>9.8666999999999998</v>
      </c>
      <c r="M8023" t="s">
        <v>82</v>
      </c>
    </row>
    <row r="8024" spans="1:13">
      <c r="A8024" t="s">
        <v>4733</v>
      </c>
      <c r="B8024" t="s">
        <v>4734</v>
      </c>
      <c r="C8024" t="str">
        <f>TEXT(D8024, "mmm")</f>
        <v>Jun</v>
      </c>
      <c r="D8024" s="1">
        <v>45471</v>
      </c>
      <c r="E8024" t="s">
        <v>4737</v>
      </c>
      <c r="F8024" t="s">
        <v>80</v>
      </c>
      <c r="G8024">
        <v>12500</v>
      </c>
      <c r="H8024">
        <v>24</v>
      </c>
      <c r="I8024">
        <v>300000</v>
      </c>
      <c r="J8024" t="s">
        <v>81</v>
      </c>
      <c r="K8024">
        <v>9.8666636149088438E-2</v>
      </c>
      <c r="L8024">
        <v>9.8666999999999998</v>
      </c>
      <c r="M8024" t="s">
        <v>82</v>
      </c>
    </row>
    <row r="8025" spans="1:13">
      <c r="A8025" t="s">
        <v>1742</v>
      </c>
      <c r="B8025" t="s">
        <v>1743</v>
      </c>
      <c r="C8025" t="str">
        <f>TEXT(D8025, "mmm")</f>
        <v>Jun</v>
      </c>
      <c r="D8025" s="1">
        <v>45471</v>
      </c>
      <c r="E8025" t="s">
        <v>109</v>
      </c>
      <c r="F8025" t="s">
        <v>101</v>
      </c>
      <c r="G8025">
        <v>10000</v>
      </c>
      <c r="H8025">
        <v>21.26</v>
      </c>
      <c r="I8025">
        <v>212600</v>
      </c>
      <c r="J8025" t="s">
        <v>81</v>
      </c>
      <c r="K8025">
        <v>-6.2088413951707833E-2</v>
      </c>
      <c r="L8025">
        <v>-6.2088000000000001</v>
      </c>
      <c r="M8025" t="s">
        <v>82</v>
      </c>
    </row>
    <row r="8026" spans="1:13">
      <c r="A8026" t="s">
        <v>1742</v>
      </c>
      <c r="B8026" t="s">
        <v>1743</v>
      </c>
      <c r="C8026" t="str">
        <f>TEXT(D8026, "mmm")</f>
        <v>Jun</v>
      </c>
      <c r="D8026" s="1">
        <v>45471</v>
      </c>
      <c r="E8026" t="s">
        <v>111</v>
      </c>
      <c r="F8026" t="s">
        <v>101</v>
      </c>
      <c r="G8026">
        <v>10000</v>
      </c>
      <c r="H8026">
        <v>21.26</v>
      </c>
      <c r="I8026">
        <v>212600</v>
      </c>
      <c r="J8026" t="s">
        <v>81</v>
      </c>
      <c r="K8026">
        <v>-6.2088413951707833E-2</v>
      </c>
      <c r="L8026">
        <v>-6.2088000000000001</v>
      </c>
      <c r="M8026" t="s">
        <v>82</v>
      </c>
    </row>
    <row r="8027" spans="1:13">
      <c r="A8027" t="s">
        <v>1742</v>
      </c>
      <c r="B8027" t="s">
        <v>1743</v>
      </c>
      <c r="C8027" t="str">
        <f>TEXT(D8027, "mmm")</f>
        <v>Jun</v>
      </c>
      <c r="D8027" s="1">
        <v>45471</v>
      </c>
      <c r="E8027" t="s">
        <v>110</v>
      </c>
      <c r="F8027" t="s">
        <v>101</v>
      </c>
      <c r="G8027">
        <v>10000</v>
      </c>
      <c r="H8027">
        <v>21.26</v>
      </c>
      <c r="I8027">
        <v>212600</v>
      </c>
      <c r="J8027" t="s">
        <v>81</v>
      </c>
      <c r="K8027">
        <v>-6.2088413951707833E-2</v>
      </c>
      <c r="L8027">
        <v>-6.2088000000000001</v>
      </c>
      <c r="M8027" t="s">
        <v>82</v>
      </c>
    </row>
    <row r="8028" spans="1:13">
      <c r="A8028" t="s">
        <v>1742</v>
      </c>
      <c r="B8028" t="s">
        <v>1743</v>
      </c>
      <c r="C8028" t="str">
        <f>TEXT(D8028, "mmm")</f>
        <v>Jun</v>
      </c>
      <c r="D8028" s="1">
        <v>45471</v>
      </c>
      <c r="E8028" t="s">
        <v>109</v>
      </c>
      <c r="F8028" t="s">
        <v>101</v>
      </c>
      <c r="G8028">
        <v>24000</v>
      </c>
      <c r="H8028">
        <v>21.44</v>
      </c>
      <c r="I8028">
        <v>514560.00000000012</v>
      </c>
      <c r="J8028" t="s">
        <v>86</v>
      </c>
      <c r="K8028">
        <v>-6.2088413951707833E-2</v>
      </c>
      <c r="L8028">
        <v>-6.2088000000000001</v>
      </c>
      <c r="M8028" t="s">
        <v>82</v>
      </c>
    </row>
    <row r="8029" spans="1:13">
      <c r="A8029" t="s">
        <v>1742</v>
      </c>
      <c r="B8029" t="s">
        <v>1743</v>
      </c>
      <c r="C8029" t="str">
        <f>TEXT(D8029, "mmm")</f>
        <v>Jun</v>
      </c>
      <c r="D8029" s="1">
        <v>45471</v>
      </c>
      <c r="E8029" t="s">
        <v>111</v>
      </c>
      <c r="F8029" t="s">
        <v>101</v>
      </c>
      <c r="G8029">
        <v>24000</v>
      </c>
      <c r="H8029">
        <v>21.44</v>
      </c>
      <c r="I8029">
        <v>514560.00000000012</v>
      </c>
      <c r="J8029" t="s">
        <v>86</v>
      </c>
      <c r="K8029">
        <v>-6.2088413951707833E-2</v>
      </c>
      <c r="L8029">
        <v>-6.2088000000000001</v>
      </c>
      <c r="M8029" t="s">
        <v>82</v>
      </c>
    </row>
    <row r="8030" spans="1:13">
      <c r="A8030" t="s">
        <v>1742</v>
      </c>
      <c r="B8030" t="s">
        <v>1743</v>
      </c>
      <c r="C8030" t="str">
        <f>TEXT(D8030, "mmm")</f>
        <v>Jun</v>
      </c>
      <c r="D8030" s="1">
        <v>45471</v>
      </c>
      <c r="E8030" t="s">
        <v>110</v>
      </c>
      <c r="F8030" t="s">
        <v>101</v>
      </c>
      <c r="G8030">
        <v>24000</v>
      </c>
      <c r="H8030">
        <v>21.44</v>
      </c>
      <c r="I8030">
        <v>514560.00000000012</v>
      </c>
      <c r="J8030" t="s">
        <v>86</v>
      </c>
      <c r="K8030">
        <v>-6.2088413951707833E-2</v>
      </c>
      <c r="L8030">
        <v>-6.2088000000000001</v>
      </c>
      <c r="M8030" t="s">
        <v>82</v>
      </c>
    </row>
    <row r="8031" spans="1:13">
      <c r="A8031" t="s">
        <v>1742</v>
      </c>
      <c r="B8031" t="s">
        <v>1743</v>
      </c>
      <c r="C8031" t="str">
        <f>TEXT(D8031, "mmm")</f>
        <v>Jun</v>
      </c>
      <c r="D8031" s="1">
        <v>45471</v>
      </c>
      <c r="E8031" t="s">
        <v>109</v>
      </c>
      <c r="F8031" t="s">
        <v>101</v>
      </c>
      <c r="G8031">
        <v>10000</v>
      </c>
      <c r="H8031">
        <v>21.55</v>
      </c>
      <c r="I8031">
        <v>215500</v>
      </c>
      <c r="J8031" t="s">
        <v>81</v>
      </c>
      <c r="K8031">
        <v>-6.2088413951707833E-2</v>
      </c>
      <c r="L8031">
        <v>-6.2088000000000001</v>
      </c>
      <c r="M8031" t="s">
        <v>82</v>
      </c>
    </row>
    <row r="8032" spans="1:13">
      <c r="A8032" t="s">
        <v>1742</v>
      </c>
      <c r="B8032" t="s">
        <v>1743</v>
      </c>
      <c r="C8032" t="str">
        <f>TEXT(D8032, "mmm")</f>
        <v>Jun</v>
      </c>
      <c r="D8032" s="1">
        <v>45471</v>
      </c>
      <c r="E8032" t="s">
        <v>111</v>
      </c>
      <c r="F8032" t="s">
        <v>101</v>
      </c>
      <c r="G8032">
        <v>10000</v>
      </c>
      <c r="H8032">
        <v>21.55</v>
      </c>
      <c r="I8032">
        <v>215500</v>
      </c>
      <c r="J8032" t="s">
        <v>81</v>
      </c>
      <c r="K8032">
        <v>-6.2088413951707833E-2</v>
      </c>
      <c r="L8032">
        <v>-6.2088000000000001</v>
      </c>
      <c r="M8032" t="s">
        <v>82</v>
      </c>
    </row>
    <row r="8033" spans="1:13">
      <c r="A8033" t="s">
        <v>1742</v>
      </c>
      <c r="B8033" t="s">
        <v>1743</v>
      </c>
      <c r="C8033" t="str">
        <f>TEXT(D8033, "mmm")</f>
        <v>Jun</v>
      </c>
      <c r="D8033" s="1">
        <v>45471</v>
      </c>
      <c r="E8033" t="s">
        <v>110</v>
      </c>
      <c r="F8033" t="s">
        <v>101</v>
      </c>
      <c r="G8033">
        <v>10000</v>
      </c>
      <c r="H8033">
        <v>21.55</v>
      </c>
      <c r="I8033">
        <v>215500</v>
      </c>
      <c r="J8033" t="s">
        <v>81</v>
      </c>
      <c r="K8033">
        <v>-6.2088413951707833E-2</v>
      </c>
      <c r="L8033">
        <v>-6.2088000000000001</v>
      </c>
      <c r="M8033" t="s">
        <v>82</v>
      </c>
    </row>
    <row r="8034" spans="1:13">
      <c r="A8034" t="s">
        <v>1742</v>
      </c>
      <c r="B8034" t="s">
        <v>1743</v>
      </c>
      <c r="C8034" t="str">
        <f>TEXT(D8034, "mmm")</f>
        <v>Jun</v>
      </c>
      <c r="D8034" s="1">
        <v>45471</v>
      </c>
      <c r="E8034" t="s">
        <v>109</v>
      </c>
      <c r="F8034" t="s">
        <v>101</v>
      </c>
      <c r="G8034">
        <v>10000</v>
      </c>
      <c r="H8034">
        <v>21.26</v>
      </c>
      <c r="I8034">
        <v>212600</v>
      </c>
      <c r="J8034" t="s">
        <v>81</v>
      </c>
      <c r="K8034">
        <v>-6.2088413951707833E-2</v>
      </c>
      <c r="L8034">
        <v>-6.2088000000000001</v>
      </c>
      <c r="M8034" t="s">
        <v>82</v>
      </c>
    </row>
    <row r="8035" spans="1:13">
      <c r="A8035" t="s">
        <v>1742</v>
      </c>
      <c r="B8035" t="s">
        <v>1743</v>
      </c>
      <c r="C8035" t="str">
        <f>TEXT(D8035, "mmm")</f>
        <v>Jun</v>
      </c>
      <c r="D8035" s="1">
        <v>45471</v>
      </c>
      <c r="E8035" t="s">
        <v>111</v>
      </c>
      <c r="F8035" t="s">
        <v>101</v>
      </c>
      <c r="G8035">
        <v>10000</v>
      </c>
      <c r="H8035">
        <v>21.26</v>
      </c>
      <c r="I8035">
        <v>212600</v>
      </c>
      <c r="J8035" t="s">
        <v>81</v>
      </c>
      <c r="K8035">
        <v>-6.2088413951707833E-2</v>
      </c>
      <c r="L8035">
        <v>-6.2088000000000001</v>
      </c>
      <c r="M8035" t="s">
        <v>82</v>
      </c>
    </row>
    <row r="8036" spans="1:13">
      <c r="A8036" t="s">
        <v>1742</v>
      </c>
      <c r="B8036" t="s">
        <v>1743</v>
      </c>
      <c r="C8036" t="str">
        <f>TEXT(D8036, "mmm")</f>
        <v>Jun</v>
      </c>
      <c r="D8036" s="1">
        <v>45471</v>
      </c>
      <c r="E8036" t="s">
        <v>110</v>
      </c>
      <c r="F8036" t="s">
        <v>101</v>
      </c>
      <c r="G8036">
        <v>10000</v>
      </c>
      <c r="H8036">
        <v>21.26</v>
      </c>
      <c r="I8036">
        <v>212600</v>
      </c>
      <c r="J8036" t="s">
        <v>81</v>
      </c>
      <c r="K8036">
        <v>-6.2088413951707833E-2</v>
      </c>
      <c r="L8036">
        <v>-6.2088000000000001</v>
      </c>
      <c r="M8036" t="s">
        <v>82</v>
      </c>
    </row>
    <row r="8037" spans="1:13">
      <c r="A8037" t="s">
        <v>4733</v>
      </c>
      <c r="B8037" t="s">
        <v>4734</v>
      </c>
      <c r="C8037" t="str">
        <f>TEXT(D8037, "mmm")</f>
        <v>Jun</v>
      </c>
      <c r="D8037" s="1">
        <v>45471</v>
      </c>
      <c r="E8037" t="s">
        <v>4738</v>
      </c>
      <c r="F8037" t="s">
        <v>118</v>
      </c>
      <c r="G8037">
        <v>17000</v>
      </c>
      <c r="H8037">
        <v>24</v>
      </c>
      <c r="I8037">
        <v>408000</v>
      </c>
      <c r="J8037" t="s">
        <v>86</v>
      </c>
      <c r="K8037">
        <v>9.8666636149088438E-2</v>
      </c>
      <c r="L8037">
        <v>9.8666999999999998</v>
      </c>
      <c r="M8037" t="s">
        <v>82</v>
      </c>
    </row>
    <row r="8038" spans="1:13">
      <c r="A8038" t="s">
        <v>4733</v>
      </c>
      <c r="B8038" t="s">
        <v>4734</v>
      </c>
      <c r="C8038" t="str">
        <f>TEXT(D8038, "mmm")</f>
        <v>Jun</v>
      </c>
      <c r="D8038" s="1">
        <v>45471</v>
      </c>
      <c r="E8038" t="s">
        <v>4735</v>
      </c>
      <c r="F8038" t="s">
        <v>118</v>
      </c>
      <c r="G8038">
        <v>2500</v>
      </c>
      <c r="H8038">
        <v>24</v>
      </c>
      <c r="I8038">
        <v>60000</v>
      </c>
      <c r="J8038" t="s">
        <v>81</v>
      </c>
      <c r="K8038">
        <v>9.8666636149088438E-2</v>
      </c>
      <c r="L8038">
        <v>9.8666999999999998</v>
      </c>
      <c r="M8038" t="s">
        <v>82</v>
      </c>
    </row>
    <row r="8039" spans="1:13">
      <c r="A8039" t="s">
        <v>4733</v>
      </c>
      <c r="B8039" t="s">
        <v>4734</v>
      </c>
      <c r="C8039" t="str">
        <f>TEXT(D8039, "mmm")</f>
        <v>Jun</v>
      </c>
      <c r="D8039" s="1">
        <v>45471</v>
      </c>
      <c r="E8039" t="s">
        <v>4739</v>
      </c>
      <c r="F8039" t="s">
        <v>80</v>
      </c>
      <c r="G8039">
        <v>2000</v>
      </c>
      <c r="H8039">
        <v>24</v>
      </c>
      <c r="I8039">
        <v>48000</v>
      </c>
      <c r="J8039" t="s">
        <v>81</v>
      </c>
      <c r="K8039">
        <v>9.8666636149088438E-2</v>
      </c>
      <c r="L8039">
        <v>9.8666999999999998</v>
      </c>
      <c r="M8039" t="s">
        <v>82</v>
      </c>
    </row>
    <row r="8040" spans="1:13">
      <c r="A8040" t="s">
        <v>129</v>
      </c>
      <c r="B8040" t="s">
        <v>130</v>
      </c>
      <c r="C8040" t="str">
        <f>TEXT(D8040, "mmm")</f>
        <v>Jun</v>
      </c>
      <c r="D8040" s="1">
        <v>45471</v>
      </c>
      <c r="E8040" t="s">
        <v>109</v>
      </c>
      <c r="F8040" t="s">
        <v>101</v>
      </c>
      <c r="G8040">
        <v>27500</v>
      </c>
      <c r="H8040">
        <v>6.91</v>
      </c>
      <c r="I8040">
        <v>190025</v>
      </c>
      <c r="J8040" t="s">
        <v>81</v>
      </c>
      <c r="K8040">
        <v>3.6075036968642227E-2</v>
      </c>
      <c r="L8040">
        <v>3.6074999999999999</v>
      </c>
      <c r="M8040" t="s">
        <v>82</v>
      </c>
    </row>
    <row r="8041" spans="1:13">
      <c r="A8041" t="s">
        <v>129</v>
      </c>
      <c r="B8041" t="s">
        <v>130</v>
      </c>
      <c r="C8041" t="str">
        <f>TEXT(D8041, "mmm")</f>
        <v>Jun</v>
      </c>
      <c r="D8041" s="1">
        <v>45471</v>
      </c>
      <c r="E8041" t="s">
        <v>110</v>
      </c>
      <c r="F8041" t="s">
        <v>101</v>
      </c>
      <c r="G8041">
        <v>27500</v>
      </c>
      <c r="H8041">
        <v>6.91</v>
      </c>
      <c r="I8041">
        <v>190025</v>
      </c>
      <c r="J8041" t="s">
        <v>81</v>
      </c>
      <c r="K8041">
        <v>3.6075036968642227E-2</v>
      </c>
      <c r="L8041">
        <v>3.6074999999999999</v>
      </c>
      <c r="M8041" t="s">
        <v>82</v>
      </c>
    </row>
    <row r="8042" spans="1:13">
      <c r="A8042" t="s">
        <v>129</v>
      </c>
      <c r="B8042" t="s">
        <v>130</v>
      </c>
      <c r="C8042" t="str">
        <f>TEXT(D8042, "mmm")</f>
        <v>Jun</v>
      </c>
      <c r="D8042" s="1">
        <v>45471</v>
      </c>
      <c r="E8042" t="s">
        <v>111</v>
      </c>
      <c r="F8042" t="s">
        <v>101</v>
      </c>
      <c r="G8042">
        <v>27500</v>
      </c>
      <c r="H8042">
        <v>6.91</v>
      </c>
      <c r="I8042">
        <v>190025</v>
      </c>
      <c r="J8042" t="s">
        <v>81</v>
      </c>
      <c r="K8042">
        <v>3.6075036968642227E-2</v>
      </c>
      <c r="L8042">
        <v>3.6074999999999999</v>
      </c>
      <c r="M8042" t="s">
        <v>82</v>
      </c>
    </row>
    <row r="8043" spans="1:13">
      <c r="A8043" t="s">
        <v>4740</v>
      </c>
      <c r="B8043" t="s">
        <v>4741</v>
      </c>
      <c r="C8043" t="str">
        <f>TEXT(D8043, "mmm")</f>
        <v>Jun</v>
      </c>
      <c r="D8043" s="1">
        <v>45471</v>
      </c>
      <c r="E8043" t="s">
        <v>4742</v>
      </c>
      <c r="F8043" t="s">
        <v>80</v>
      </c>
      <c r="G8043">
        <v>6750</v>
      </c>
      <c r="H8043">
        <v>7.47</v>
      </c>
      <c r="I8043">
        <v>50422.5</v>
      </c>
      <c r="J8043" t="s">
        <v>86</v>
      </c>
      <c r="K8043">
        <v>2.6560511390486759E-2</v>
      </c>
      <c r="L8043">
        <v>2.6560999999999999</v>
      </c>
      <c r="M8043" t="s">
        <v>82</v>
      </c>
    </row>
    <row r="8044" spans="1:13">
      <c r="A8044" t="s">
        <v>400</v>
      </c>
      <c r="B8044" t="s">
        <v>401</v>
      </c>
      <c r="C8044" t="str">
        <f>TEXT(D8044, "mmm")</f>
        <v>Jun</v>
      </c>
      <c r="D8044" s="1">
        <v>45471</v>
      </c>
      <c r="E8044" t="s">
        <v>402</v>
      </c>
      <c r="F8044" t="s">
        <v>101</v>
      </c>
      <c r="G8044">
        <v>49990</v>
      </c>
      <c r="H8044">
        <v>1.27</v>
      </c>
      <c r="I8044">
        <v>63487.3</v>
      </c>
      <c r="J8044" t="s">
        <v>81</v>
      </c>
      <c r="K8044">
        <v>5.5118152364868278E-2</v>
      </c>
      <c r="L8044">
        <v>5.5118</v>
      </c>
      <c r="M8044" t="s">
        <v>82</v>
      </c>
    </row>
    <row r="8045" spans="1:13">
      <c r="A8045" t="s">
        <v>400</v>
      </c>
      <c r="B8045" t="s">
        <v>401</v>
      </c>
      <c r="C8045" t="str">
        <f>TEXT(D8045, "mmm")</f>
        <v>Jun</v>
      </c>
      <c r="D8045" s="1">
        <v>45471</v>
      </c>
      <c r="E8045" t="s">
        <v>403</v>
      </c>
      <c r="F8045" t="s">
        <v>101</v>
      </c>
      <c r="G8045">
        <v>49990</v>
      </c>
      <c r="H8045">
        <v>1.27</v>
      </c>
      <c r="I8045">
        <v>63487.3</v>
      </c>
      <c r="J8045" t="s">
        <v>81</v>
      </c>
      <c r="K8045">
        <v>5.5118152364868278E-2</v>
      </c>
      <c r="L8045">
        <v>5.5118</v>
      </c>
      <c r="M8045" t="s">
        <v>82</v>
      </c>
    </row>
    <row r="8046" spans="1:13">
      <c r="A8046" t="s">
        <v>4733</v>
      </c>
      <c r="B8046" t="s">
        <v>4734</v>
      </c>
      <c r="C8046" t="str">
        <f>TEXT(D8046, "mmm")</f>
        <v>Jun</v>
      </c>
      <c r="D8046" s="1">
        <v>45471</v>
      </c>
      <c r="E8046" t="s">
        <v>4743</v>
      </c>
      <c r="F8046" t="s">
        <v>80</v>
      </c>
      <c r="G8046">
        <v>8500</v>
      </c>
      <c r="H8046">
        <v>24</v>
      </c>
      <c r="I8046">
        <v>204000</v>
      </c>
      <c r="J8046" t="s">
        <v>81</v>
      </c>
      <c r="K8046">
        <v>9.8666636149088438E-2</v>
      </c>
      <c r="L8046">
        <v>9.8666999999999998</v>
      </c>
      <c r="M8046" t="s">
        <v>82</v>
      </c>
    </row>
    <row r="8047" spans="1:13">
      <c r="A8047" t="s">
        <v>4733</v>
      </c>
      <c r="B8047" t="s">
        <v>4734</v>
      </c>
      <c r="C8047" t="str">
        <f>TEXT(D8047, "mmm")</f>
        <v>Jun</v>
      </c>
      <c r="D8047" s="1">
        <v>45471</v>
      </c>
      <c r="E8047" t="s">
        <v>4744</v>
      </c>
      <c r="F8047" t="s">
        <v>80</v>
      </c>
      <c r="G8047">
        <v>8250</v>
      </c>
      <c r="H8047">
        <v>24</v>
      </c>
      <c r="I8047">
        <v>198000</v>
      </c>
      <c r="J8047" t="s">
        <v>81</v>
      </c>
      <c r="K8047">
        <v>9.8666636149088438E-2</v>
      </c>
      <c r="L8047">
        <v>9.8666999999999998</v>
      </c>
      <c r="M8047" t="s">
        <v>82</v>
      </c>
    </row>
    <row r="8048" spans="1:13">
      <c r="A8048" t="s">
        <v>527</v>
      </c>
      <c r="B8048" t="s">
        <v>528</v>
      </c>
      <c r="C8048" t="str">
        <f>TEXT(D8048, "mmm")</f>
        <v>Jun</v>
      </c>
      <c r="D8048" s="1">
        <v>45471</v>
      </c>
      <c r="E8048" t="s">
        <v>531</v>
      </c>
      <c r="F8048" t="s">
        <v>101</v>
      </c>
      <c r="G8048">
        <v>24529</v>
      </c>
      <c r="H8048">
        <v>1.45</v>
      </c>
      <c r="I8048">
        <v>35567.050000000003</v>
      </c>
      <c r="J8048" t="s">
        <v>81</v>
      </c>
      <c r="K8048">
        <v>0.4093959001285381</v>
      </c>
      <c r="L8048">
        <v>40.939599999999999</v>
      </c>
      <c r="M8048" t="s">
        <v>82</v>
      </c>
    </row>
    <row r="8049" spans="1:13">
      <c r="A8049" t="s">
        <v>527</v>
      </c>
      <c r="B8049" t="s">
        <v>528</v>
      </c>
      <c r="C8049" t="str">
        <f>TEXT(D8049, "mmm")</f>
        <v>Jun</v>
      </c>
      <c r="D8049" s="1">
        <v>45471</v>
      </c>
      <c r="E8049" t="s">
        <v>529</v>
      </c>
      <c r="F8049" t="s">
        <v>101</v>
      </c>
      <c r="G8049">
        <v>24529</v>
      </c>
      <c r="H8049">
        <v>1.45</v>
      </c>
      <c r="I8049">
        <v>35567.050000000003</v>
      </c>
      <c r="J8049" t="s">
        <v>81</v>
      </c>
      <c r="K8049">
        <v>0.4093959001285381</v>
      </c>
      <c r="L8049">
        <v>40.939599999999999</v>
      </c>
      <c r="M8049" t="s">
        <v>82</v>
      </c>
    </row>
    <row r="8050" spans="1:13">
      <c r="A8050" t="s">
        <v>527</v>
      </c>
      <c r="B8050" t="s">
        <v>528</v>
      </c>
      <c r="C8050" t="str">
        <f>TEXT(D8050, "mmm")</f>
        <v>Jun</v>
      </c>
      <c r="D8050" s="1">
        <v>45471</v>
      </c>
      <c r="E8050" t="s">
        <v>532</v>
      </c>
      <c r="F8050" t="s">
        <v>101</v>
      </c>
      <c r="G8050">
        <v>24529</v>
      </c>
      <c r="H8050">
        <v>1.45</v>
      </c>
      <c r="I8050">
        <v>35567.050000000003</v>
      </c>
      <c r="J8050" t="s">
        <v>81</v>
      </c>
      <c r="K8050">
        <v>0.4093959001285381</v>
      </c>
      <c r="L8050">
        <v>40.939599999999999</v>
      </c>
      <c r="M8050" t="s">
        <v>82</v>
      </c>
    </row>
    <row r="8051" spans="1:13">
      <c r="A8051" t="s">
        <v>527</v>
      </c>
      <c r="B8051" t="s">
        <v>528</v>
      </c>
      <c r="C8051" t="str">
        <f>TEXT(D8051, "mmm")</f>
        <v>Jun</v>
      </c>
      <c r="D8051" s="1">
        <v>45471</v>
      </c>
      <c r="E8051" t="s">
        <v>530</v>
      </c>
      <c r="F8051" t="s">
        <v>101</v>
      </c>
      <c r="G8051">
        <v>24529</v>
      </c>
      <c r="H8051">
        <v>1.45</v>
      </c>
      <c r="I8051">
        <v>35567.050000000003</v>
      </c>
      <c r="J8051" t="s">
        <v>81</v>
      </c>
      <c r="K8051">
        <v>0.4093959001285381</v>
      </c>
      <c r="L8051">
        <v>40.939599999999999</v>
      </c>
      <c r="M8051" t="s">
        <v>82</v>
      </c>
    </row>
    <row r="8052" spans="1:13">
      <c r="A8052" t="s">
        <v>2745</v>
      </c>
      <c r="B8052" t="s">
        <v>2746</v>
      </c>
      <c r="C8052" t="str">
        <f>TEXT(D8052, "mmm")</f>
        <v>Jun</v>
      </c>
      <c r="D8052" s="1">
        <v>45471</v>
      </c>
      <c r="E8052" t="s">
        <v>4745</v>
      </c>
      <c r="F8052" t="s">
        <v>80</v>
      </c>
      <c r="G8052">
        <v>67</v>
      </c>
      <c r="H8052">
        <v>150.16999999999999</v>
      </c>
      <c r="I8052">
        <v>10061.39</v>
      </c>
      <c r="J8052" t="s">
        <v>81</v>
      </c>
      <c r="K8052">
        <v>-1.1462477703164111E-2</v>
      </c>
      <c r="L8052">
        <v>-1.1462000000000001</v>
      </c>
      <c r="M8052" t="s">
        <v>82</v>
      </c>
    </row>
    <row r="8053" spans="1:13">
      <c r="A8053" t="s">
        <v>4746</v>
      </c>
      <c r="B8053" t="s">
        <v>4747</v>
      </c>
      <c r="C8053" t="str">
        <f>TEXT(D8053, "mmm")</f>
        <v>Jun</v>
      </c>
      <c r="D8053" s="1">
        <v>45471</v>
      </c>
      <c r="E8053" t="s">
        <v>4748</v>
      </c>
      <c r="F8053" t="s">
        <v>118</v>
      </c>
      <c r="G8053">
        <v>7500</v>
      </c>
      <c r="H8053">
        <v>2.16</v>
      </c>
      <c r="I8053">
        <v>16200</v>
      </c>
      <c r="J8053" t="s">
        <v>81</v>
      </c>
      <c r="K8053">
        <v>1.3698676023997439E-2</v>
      </c>
      <c r="L8053">
        <v>1.3698999999999999</v>
      </c>
      <c r="M8053" t="s">
        <v>82</v>
      </c>
    </row>
    <row r="8054" spans="1:13">
      <c r="A8054" t="s">
        <v>2745</v>
      </c>
      <c r="B8054" t="s">
        <v>2746</v>
      </c>
      <c r="C8054" t="str">
        <f>TEXT(D8054, "mmm")</f>
        <v>Jun</v>
      </c>
      <c r="D8054" s="1">
        <v>45471</v>
      </c>
      <c r="E8054" t="s">
        <v>2756</v>
      </c>
      <c r="F8054" t="s">
        <v>80</v>
      </c>
      <c r="G8054">
        <v>363</v>
      </c>
      <c r="H8054">
        <v>150.16999999999999</v>
      </c>
      <c r="I8054">
        <v>54511.709999999992</v>
      </c>
      <c r="J8054" t="s">
        <v>81</v>
      </c>
      <c r="K8054">
        <v>-1.1462477703164111E-2</v>
      </c>
      <c r="L8054">
        <v>-1.1462000000000001</v>
      </c>
      <c r="M8054" t="s">
        <v>82</v>
      </c>
    </row>
    <row r="8055" spans="1:13">
      <c r="A8055" t="s">
        <v>2745</v>
      </c>
      <c r="B8055" t="s">
        <v>2746</v>
      </c>
      <c r="C8055" t="str">
        <f>TEXT(D8055, "mmm")</f>
        <v>Jun</v>
      </c>
      <c r="D8055" s="1">
        <v>45471</v>
      </c>
      <c r="E8055" t="s">
        <v>2757</v>
      </c>
      <c r="F8055" t="s">
        <v>80</v>
      </c>
      <c r="G8055">
        <v>210</v>
      </c>
      <c r="H8055">
        <v>150.16999999999999</v>
      </c>
      <c r="I8055">
        <v>31535.7</v>
      </c>
      <c r="J8055" t="s">
        <v>81</v>
      </c>
      <c r="K8055">
        <v>-1.1462477703164111E-2</v>
      </c>
      <c r="L8055">
        <v>-1.1462000000000001</v>
      </c>
      <c r="M8055" t="s">
        <v>82</v>
      </c>
    </row>
    <row r="8056" spans="1:13">
      <c r="A8056" t="s">
        <v>4711</v>
      </c>
      <c r="B8056" t="s">
        <v>4712</v>
      </c>
      <c r="C8056" t="str">
        <f>TEXT(D8056, "mmm")</f>
        <v>Jun</v>
      </c>
      <c r="D8056" s="1">
        <v>45471</v>
      </c>
      <c r="E8056" t="s">
        <v>4713</v>
      </c>
      <c r="F8056" t="s">
        <v>128</v>
      </c>
      <c r="G8056">
        <v>138834</v>
      </c>
      <c r="H8056">
        <v>1.03</v>
      </c>
      <c r="I8056">
        <v>142999.01999999999</v>
      </c>
      <c r="J8056" t="s">
        <v>86</v>
      </c>
      <c r="K8056">
        <v>0.15384624201870861</v>
      </c>
      <c r="L8056">
        <v>15.384600000000001</v>
      </c>
      <c r="M8056" t="s">
        <v>82</v>
      </c>
    </row>
    <row r="8057" spans="1:13">
      <c r="A8057" t="s">
        <v>107</v>
      </c>
      <c r="B8057" t="s">
        <v>108</v>
      </c>
      <c r="C8057" t="str">
        <f>TEXT(D8057, "mmm")</f>
        <v>Jun</v>
      </c>
      <c r="D8057" s="1">
        <v>45471</v>
      </c>
      <c r="E8057" t="s">
        <v>111</v>
      </c>
      <c r="F8057" t="s">
        <v>101</v>
      </c>
      <c r="G8057">
        <v>8625</v>
      </c>
      <c r="H8057">
        <v>5.76</v>
      </c>
      <c r="I8057">
        <v>49680</v>
      </c>
      <c r="J8057" t="s">
        <v>81</v>
      </c>
      <c r="K8057">
        <v>-3.4825875761229419E-2</v>
      </c>
      <c r="L8057">
        <v>-3.4826000000000001</v>
      </c>
      <c r="M8057" t="s">
        <v>82</v>
      </c>
    </row>
    <row r="8058" spans="1:13">
      <c r="A8058" t="s">
        <v>4733</v>
      </c>
      <c r="B8058" t="s">
        <v>4734</v>
      </c>
      <c r="C8058" t="str">
        <f>TEXT(D8058, "mmm")</f>
        <v>Jun</v>
      </c>
      <c r="D8058" s="1">
        <v>45471</v>
      </c>
      <c r="E8058" t="s">
        <v>4738</v>
      </c>
      <c r="F8058" t="s">
        <v>118</v>
      </c>
      <c r="G8058">
        <v>15000</v>
      </c>
      <c r="H8058">
        <v>24</v>
      </c>
      <c r="I8058">
        <v>360000</v>
      </c>
      <c r="J8058" t="s">
        <v>81</v>
      </c>
      <c r="K8058">
        <v>9.8666636149088438E-2</v>
      </c>
      <c r="L8058">
        <v>9.8666999999999998</v>
      </c>
      <c r="M8058" t="s">
        <v>82</v>
      </c>
    </row>
    <row r="8059" spans="1:13">
      <c r="A8059" t="s">
        <v>4733</v>
      </c>
      <c r="B8059" t="s">
        <v>4734</v>
      </c>
      <c r="C8059" t="str">
        <f>TEXT(D8059, "mmm")</f>
        <v>Jun</v>
      </c>
      <c r="D8059" s="1">
        <v>45471</v>
      </c>
      <c r="E8059" t="s">
        <v>4743</v>
      </c>
      <c r="F8059" t="s">
        <v>80</v>
      </c>
      <c r="G8059">
        <v>8300</v>
      </c>
      <c r="H8059">
        <v>24</v>
      </c>
      <c r="I8059">
        <v>199200</v>
      </c>
      <c r="J8059" t="s">
        <v>81</v>
      </c>
      <c r="K8059">
        <v>9.8666636149088438E-2</v>
      </c>
      <c r="L8059">
        <v>9.8666999999999998</v>
      </c>
      <c r="M8059" t="s">
        <v>82</v>
      </c>
    </row>
    <row r="8060" spans="1:13">
      <c r="A8060" t="s">
        <v>2745</v>
      </c>
      <c r="B8060" t="s">
        <v>2746</v>
      </c>
      <c r="C8060" t="str">
        <f>TEXT(D8060, "mmm")</f>
        <v>Jun</v>
      </c>
      <c r="D8060" s="1">
        <v>45471</v>
      </c>
      <c r="E8060" t="s">
        <v>2768</v>
      </c>
      <c r="F8060" t="s">
        <v>80</v>
      </c>
      <c r="G8060">
        <v>486</v>
      </c>
      <c r="H8060">
        <v>150.16999999999999</v>
      </c>
      <c r="I8060">
        <v>72982.62</v>
      </c>
      <c r="J8060" t="s">
        <v>86</v>
      </c>
      <c r="K8060">
        <v>-1.1462477703164111E-2</v>
      </c>
      <c r="L8060">
        <v>-1.1462000000000001</v>
      </c>
      <c r="M8060" t="s">
        <v>82</v>
      </c>
    </row>
    <row r="8061" spans="1:13">
      <c r="A8061" t="s">
        <v>2745</v>
      </c>
      <c r="B8061" t="s">
        <v>2746</v>
      </c>
      <c r="C8061" t="str">
        <f>TEXT(D8061, "mmm")</f>
        <v>Jun</v>
      </c>
      <c r="D8061" s="1">
        <v>45471</v>
      </c>
      <c r="E8061" t="s">
        <v>2748</v>
      </c>
      <c r="F8061" t="s">
        <v>80</v>
      </c>
      <c r="G8061">
        <v>223</v>
      </c>
      <c r="H8061">
        <v>150.16999999999999</v>
      </c>
      <c r="I8061">
        <v>33487.910000000003</v>
      </c>
      <c r="J8061" t="s">
        <v>81</v>
      </c>
      <c r="K8061">
        <v>-1.1462477703164111E-2</v>
      </c>
      <c r="L8061">
        <v>-1.1462000000000001</v>
      </c>
      <c r="M8061" t="s">
        <v>82</v>
      </c>
    </row>
    <row r="8062" spans="1:13">
      <c r="A8062" t="s">
        <v>107</v>
      </c>
      <c r="B8062" t="s">
        <v>108</v>
      </c>
      <c r="C8062" t="str">
        <f>TEXT(D8062, "mmm")</f>
        <v>Jun</v>
      </c>
      <c r="D8062" s="1">
        <v>45471</v>
      </c>
      <c r="E8062" t="s">
        <v>110</v>
      </c>
      <c r="F8062" t="s">
        <v>101</v>
      </c>
      <c r="G8062">
        <v>8625</v>
      </c>
      <c r="H8062">
        <v>5.76</v>
      </c>
      <c r="I8062">
        <v>49680</v>
      </c>
      <c r="J8062" t="s">
        <v>81</v>
      </c>
      <c r="K8062">
        <v>-3.4825875761229419E-2</v>
      </c>
      <c r="L8062">
        <v>-3.4826000000000001</v>
      </c>
      <c r="M8062" t="s">
        <v>82</v>
      </c>
    </row>
    <row r="8063" spans="1:13">
      <c r="A8063" t="s">
        <v>107</v>
      </c>
      <c r="B8063" t="s">
        <v>108</v>
      </c>
      <c r="C8063" t="str">
        <f>TEXT(D8063, "mmm")</f>
        <v>Jun</v>
      </c>
      <c r="D8063" s="1">
        <v>45471</v>
      </c>
      <c r="E8063" t="s">
        <v>109</v>
      </c>
      <c r="F8063" t="s">
        <v>101</v>
      </c>
      <c r="G8063">
        <v>64610</v>
      </c>
      <c r="H8063">
        <v>5.87</v>
      </c>
      <c r="I8063">
        <v>379260.7</v>
      </c>
      <c r="J8063" t="s">
        <v>86</v>
      </c>
      <c r="K8063">
        <v>-3.4825875761229419E-2</v>
      </c>
      <c r="L8063">
        <v>-3.4826000000000001</v>
      </c>
      <c r="M8063" t="s">
        <v>82</v>
      </c>
    </row>
    <row r="8064" spans="1:13">
      <c r="A8064" t="s">
        <v>107</v>
      </c>
      <c r="B8064" t="s">
        <v>108</v>
      </c>
      <c r="C8064" t="str">
        <f>TEXT(D8064, "mmm")</f>
        <v>Jun</v>
      </c>
      <c r="D8064" s="1">
        <v>45471</v>
      </c>
      <c r="E8064" t="s">
        <v>111</v>
      </c>
      <c r="F8064" t="s">
        <v>101</v>
      </c>
      <c r="G8064">
        <v>64610</v>
      </c>
      <c r="H8064">
        <v>5.87</v>
      </c>
      <c r="I8064">
        <v>379260.7</v>
      </c>
      <c r="J8064" t="s">
        <v>86</v>
      </c>
      <c r="K8064">
        <v>-3.4825875761229419E-2</v>
      </c>
      <c r="L8064">
        <v>-3.4826000000000001</v>
      </c>
      <c r="M8064" t="s">
        <v>82</v>
      </c>
    </row>
    <row r="8065" spans="1:13">
      <c r="A8065" t="s">
        <v>107</v>
      </c>
      <c r="B8065" t="s">
        <v>108</v>
      </c>
      <c r="C8065" t="str">
        <f>TEXT(D8065, "mmm")</f>
        <v>Jun</v>
      </c>
      <c r="D8065" s="1">
        <v>45471</v>
      </c>
      <c r="E8065" t="s">
        <v>110</v>
      </c>
      <c r="F8065" t="s">
        <v>101</v>
      </c>
      <c r="G8065">
        <v>64610</v>
      </c>
      <c r="H8065">
        <v>5.87</v>
      </c>
      <c r="I8065">
        <v>379260.7</v>
      </c>
      <c r="J8065" t="s">
        <v>86</v>
      </c>
      <c r="K8065">
        <v>-3.4825875761229419E-2</v>
      </c>
      <c r="L8065">
        <v>-3.4826000000000001</v>
      </c>
      <c r="M8065" t="s">
        <v>82</v>
      </c>
    </row>
    <row r="8066" spans="1:13">
      <c r="A8066" t="s">
        <v>4749</v>
      </c>
      <c r="B8066" t="s">
        <v>4750</v>
      </c>
      <c r="C8066" t="str">
        <f>TEXT(D8066, "mmm")</f>
        <v>Jun</v>
      </c>
      <c r="D8066" s="1">
        <v>45471</v>
      </c>
      <c r="E8066" t="s">
        <v>4751</v>
      </c>
      <c r="F8066" t="s">
        <v>80</v>
      </c>
      <c r="G8066">
        <v>2941</v>
      </c>
      <c r="H8066">
        <v>77.02</v>
      </c>
      <c r="I8066">
        <v>226515.82</v>
      </c>
      <c r="J8066" t="s">
        <v>86</v>
      </c>
      <c r="K8066">
        <v>-5.3867602685048983E-2</v>
      </c>
      <c r="L8066">
        <v>-5.3868</v>
      </c>
      <c r="M8066" t="s">
        <v>82</v>
      </c>
    </row>
    <row r="8067" spans="1:13">
      <c r="A8067" t="s">
        <v>107</v>
      </c>
      <c r="B8067" t="s">
        <v>108</v>
      </c>
      <c r="C8067" t="str">
        <f>TEXT(D8067, "mmm")</f>
        <v>Jun</v>
      </c>
      <c r="D8067" s="1">
        <v>45471</v>
      </c>
      <c r="E8067" t="s">
        <v>109</v>
      </c>
      <c r="F8067" t="s">
        <v>101</v>
      </c>
      <c r="G8067">
        <v>8625</v>
      </c>
      <c r="H8067">
        <v>5.76</v>
      </c>
      <c r="I8067">
        <v>49680</v>
      </c>
      <c r="J8067" t="s">
        <v>81</v>
      </c>
      <c r="K8067">
        <v>-3.4825875761229419E-2</v>
      </c>
      <c r="L8067">
        <v>-3.4826000000000001</v>
      </c>
      <c r="M8067" t="s">
        <v>82</v>
      </c>
    </row>
    <row r="8068" spans="1:13">
      <c r="A8068" t="s">
        <v>1777</v>
      </c>
      <c r="B8068" t="s">
        <v>1778</v>
      </c>
      <c r="C8068" t="str">
        <f>TEXT(D8068, "mmm")</f>
        <v>Jun</v>
      </c>
      <c r="D8068" s="1">
        <v>45471</v>
      </c>
      <c r="E8068" t="s">
        <v>4430</v>
      </c>
      <c r="F8068" t="s">
        <v>101</v>
      </c>
      <c r="G8068">
        <v>400000</v>
      </c>
      <c r="H8068">
        <v>1.1299999999999999</v>
      </c>
      <c r="I8068">
        <v>451999.99999999988</v>
      </c>
      <c r="J8068" t="s">
        <v>86</v>
      </c>
      <c r="K8068">
        <v>0.22727272234672369</v>
      </c>
      <c r="L8068">
        <v>22.7273</v>
      </c>
      <c r="M8068" t="s">
        <v>82</v>
      </c>
    </row>
    <row r="8069" spans="1:13">
      <c r="A8069" t="s">
        <v>1777</v>
      </c>
      <c r="B8069" t="s">
        <v>1778</v>
      </c>
      <c r="C8069" t="str">
        <f>TEXT(D8069, "mmm")</f>
        <v>Jun</v>
      </c>
      <c r="D8069" s="1">
        <v>45471</v>
      </c>
      <c r="E8069" t="s">
        <v>4430</v>
      </c>
      <c r="F8069" t="s">
        <v>101</v>
      </c>
      <c r="G8069">
        <v>801000</v>
      </c>
      <c r="H8069">
        <v>1.1200000000000001</v>
      </c>
      <c r="I8069">
        <v>897120.00000000012</v>
      </c>
      <c r="J8069" t="s">
        <v>86</v>
      </c>
      <c r="K8069">
        <v>0.22727272234672369</v>
      </c>
      <c r="L8069">
        <v>22.7273</v>
      </c>
      <c r="M8069" t="s">
        <v>82</v>
      </c>
    </row>
    <row r="8070" spans="1:13">
      <c r="A8070" t="s">
        <v>2049</v>
      </c>
      <c r="B8070" t="s">
        <v>2050</v>
      </c>
      <c r="C8070" t="str">
        <f>TEXT(D8070, "mmm")</f>
        <v>Jun</v>
      </c>
      <c r="D8070" s="1">
        <v>45471</v>
      </c>
      <c r="E8070" t="s">
        <v>4752</v>
      </c>
      <c r="F8070" t="s">
        <v>251</v>
      </c>
      <c r="G8070">
        <v>4510855</v>
      </c>
      <c r="H8070">
        <v>1.06</v>
      </c>
      <c r="I8070">
        <v>4781506.3</v>
      </c>
      <c r="J8070" t="s">
        <v>86</v>
      </c>
      <c r="K8070">
        <v>0.18750009934107911</v>
      </c>
      <c r="L8070">
        <v>18.75</v>
      </c>
      <c r="M8070" t="s">
        <v>82</v>
      </c>
    </row>
    <row r="8071" spans="1:13">
      <c r="A8071" t="s">
        <v>214</v>
      </c>
      <c r="B8071" t="s">
        <v>215</v>
      </c>
      <c r="C8071" t="str">
        <f>TEXT(D8071, "mmm")</f>
        <v>Jun</v>
      </c>
      <c r="D8071" s="1">
        <v>45471</v>
      </c>
      <c r="E8071" t="s">
        <v>216</v>
      </c>
      <c r="F8071" t="s">
        <v>217</v>
      </c>
      <c r="G8071">
        <v>20000</v>
      </c>
      <c r="H8071">
        <v>1.64</v>
      </c>
      <c r="I8071">
        <v>32800</v>
      </c>
      <c r="J8071" t="s">
        <v>81</v>
      </c>
      <c r="K8071">
        <v>0.16959061718342611</v>
      </c>
      <c r="L8071">
        <v>16.959099999999999</v>
      </c>
      <c r="M8071" t="s">
        <v>82</v>
      </c>
    </row>
    <row r="8072" spans="1:13">
      <c r="A8072" t="s">
        <v>4753</v>
      </c>
      <c r="B8072" t="s">
        <v>4754</v>
      </c>
      <c r="C8072" t="str">
        <f>TEXT(D8072, "mmm")</f>
        <v>Jun</v>
      </c>
      <c r="D8072" s="1">
        <v>45471</v>
      </c>
      <c r="E8072" t="s">
        <v>4755</v>
      </c>
      <c r="F8072" t="s">
        <v>118</v>
      </c>
      <c r="G8072">
        <v>430</v>
      </c>
      <c r="H8072">
        <v>52.21</v>
      </c>
      <c r="I8072">
        <v>22450.3</v>
      </c>
      <c r="J8072" t="s">
        <v>86</v>
      </c>
      <c r="K8072">
        <v>0.1093749154472556</v>
      </c>
      <c r="L8072">
        <v>10.9375</v>
      </c>
      <c r="M8072" t="s">
        <v>82</v>
      </c>
    </row>
    <row r="8073" spans="1:13">
      <c r="A8073" t="s">
        <v>2745</v>
      </c>
      <c r="B8073" t="s">
        <v>2746</v>
      </c>
      <c r="C8073" t="str">
        <f>TEXT(D8073, "mmm")</f>
        <v>Jun</v>
      </c>
      <c r="D8073" s="1">
        <v>45471</v>
      </c>
      <c r="E8073" t="s">
        <v>2767</v>
      </c>
      <c r="F8073" t="s">
        <v>80</v>
      </c>
      <c r="G8073">
        <v>348</v>
      </c>
      <c r="H8073">
        <v>150.16999999999999</v>
      </c>
      <c r="I8073">
        <v>52259.16</v>
      </c>
      <c r="J8073" t="s">
        <v>81</v>
      </c>
      <c r="K8073">
        <v>-1.1462477703164111E-2</v>
      </c>
      <c r="L8073">
        <v>-1.1462000000000001</v>
      </c>
      <c r="M8073" t="s">
        <v>82</v>
      </c>
    </row>
    <row r="8074" spans="1:13">
      <c r="A8074" t="s">
        <v>4722</v>
      </c>
      <c r="B8074" t="s">
        <v>4723</v>
      </c>
      <c r="C8074" t="str">
        <f>TEXT(D8074, "mmm")</f>
        <v>Jun</v>
      </c>
      <c r="D8074" s="1">
        <v>45471</v>
      </c>
      <c r="E8074" t="s">
        <v>4724</v>
      </c>
      <c r="F8074" t="s">
        <v>217</v>
      </c>
      <c r="G8074">
        <v>5000</v>
      </c>
      <c r="H8074">
        <v>2.4</v>
      </c>
      <c r="I8074">
        <v>12000</v>
      </c>
      <c r="J8074" t="s">
        <v>81</v>
      </c>
      <c r="K8074">
        <v>-8.5470007094481271E-2</v>
      </c>
      <c r="L8074">
        <v>-8.5470000000000006</v>
      </c>
      <c r="M8074" t="s">
        <v>82</v>
      </c>
    </row>
    <row r="8075" spans="1:13">
      <c r="A8075" t="s">
        <v>580</v>
      </c>
      <c r="B8075" t="s">
        <v>581</v>
      </c>
      <c r="C8075" t="str">
        <f>TEXT(D8075, "mmm")</f>
        <v>Jun</v>
      </c>
      <c r="D8075" s="1">
        <v>45471</v>
      </c>
      <c r="E8075" t="s">
        <v>102</v>
      </c>
      <c r="F8075" t="s">
        <v>101</v>
      </c>
      <c r="G8075">
        <v>23459</v>
      </c>
      <c r="H8075">
        <v>23.56</v>
      </c>
      <c r="I8075">
        <v>552694.03999999992</v>
      </c>
      <c r="J8075" t="s">
        <v>86</v>
      </c>
      <c r="K8075">
        <v>7.2003703096390481E-3</v>
      </c>
      <c r="L8075">
        <v>0.72</v>
      </c>
      <c r="M8075" t="s">
        <v>82</v>
      </c>
    </row>
    <row r="8076" spans="1:13">
      <c r="A8076" t="s">
        <v>580</v>
      </c>
      <c r="B8076" t="s">
        <v>581</v>
      </c>
      <c r="C8076" t="str">
        <f>TEXT(D8076, "mmm")</f>
        <v>Jun</v>
      </c>
      <c r="D8076" s="1">
        <v>45471</v>
      </c>
      <c r="E8076" t="s">
        <v>100</v>
      </c>
      <c r="F8076" t="s">
        <v>101</v>
      </c>
      <c r="G8076">
        <v>23459</v>
      </c>
      <c r="H8076">
        <v>23.56</v>
      </c>
      <c r="I8076">
        <v>552694.03999999992</v>
      </c>
      <c r="J8076" t="s">
        <v>86</v>
      </c>
      <c r="K8076">
        <v>7.2003703096390481E-3</v>
      </c>
      <c r="L8076">
        <v>0.72</v>
      </c>
      <c r="M8076" t="s">
        <v>82</v>
      </c>
    </row>
    <row r="8077" spans="1:13">
      <c r="A8077" t="s">
        <v>2401</v>
      </c>
      <c r="B8077" t="s">
        <v>2402</v>
      </c>
      <c r="C8077" t="str">
        <f>TEXT(D8077, "mmm")</f>
        <v>Jun</v>
      </c>
      <c r="D8077" s="1">
        <v>45471</v>
      </c>
      <c r="E8077" t="s">
        <v>4705</v>
      </c>
      <c r="F8077" t="s">
        <v>101</v>
      </c>
      <c r="G8077">
        <v>23136</v>
      </c>
      <c r="H8077">
        <v>1.45</v>
      </c>
      <c r="I8077">
        <v>33547.199999999997</v>
      </c>
      <c r="J8077" t="s">
        <v>81</v>
      </c>
      <c r="K8077">
        <v>-1.315788235360549E-2</v>
      </c>
      <c r="L8077">
        <v>-1.3158000000000001</v>
      </c>
      <c r="M8077" t="s">
        <v>82</v>
      </c>
    </row>
    <row r="8078" spans="1:13">
      <c r="A8078" t="s">
        <v>4756</v>
      </c>
      <c r="B8078" t="s">
        <v>4757</v>
      </c>
      <c r="C8078" t="str">
        <f>TEXT(D8078, "mmm")</f>
        <v>Jun</v>
      </c>
      <c r="D8078" s="1">
        <v>45471</v>
      </c>
      <c r="E8078" t="s">
        <v>4758</v>
      </c>
      <c r="F8078" t="s">
        <v>101</v>
      </c>
      <c r="G8078">
        <v>1200000</v>
      </c>
      <c r="H8078">
        <v>2.5</v>
      </c>
      <c r="I8078">
        <v>3000000</v>
      </c>
      <c r="J8078" t="s">
        <v>86</v>
      </c>
      <c r="K8078">
        <v>0.2135592765556065</v>
      </c>
      <c r="L8078">
        <v>21.355899999999998</v>
      </c>
      <c r="M8078" t="s">
        <v>82</v>
      </c>
    </row>
    <row r="8079" spans="1:13">
      <c r="A8079" t="s">
        <v>4756</v>
      </c>
      <c r="B8079" t="s">
        <v>4757</v>
      </c>
      <c r="C8079" t="str">
        <f>TEXT(D8079, "mmm")</f>
        <v>Jun</v>
      </c>
      <c r="D8079" s="1">
        <v>45471</v>
      </c>
      <c r="E8079" t="s">
        <v>4759</v>
      </c>
      <c r="F8079" t="s">
        <v>101</v>
      </c>
      <c r="G8079">
        <v>1200000</v>
      </c>
      <c r="H8079">
        <v>2.5</v>
      </c>
      <c r="I8079">
        <v>3000000</v>
      </c>
      <c r="J8079" t="s">
        <v>86</v>
      </c>
      <c r="K8079">
        <v>0.2135592765556065</v>
      </c>
      <c r="L8079">
        <v>21.355899999999998</v>
      </c>
      <c r="M8079" t="s">
        <v>82</v>
      </c>
    </row>
    <row r="8080" spans="1:13">
      <c r="A8080" t="s">
        <v>2493</v>
      </c>
      <c r="B8080" t="s">
        <v>2494</v>
      </c>
      <c r="C8080" t="str">
        <f>TEXT(D8080, "mmm")</f>
        <v>Jun</v>
      </c>
      <c r="D8080" s="1">
        <v>45471</v>
      </c>
      <c r="E8080" t="s">
        <v>835</v>
      </c>
      <c r="F8080" t="s">
        <v>101</v>
      </c>
      <c r="G8080">
        <v>23500</v>
      </c>
      <c r="H8080">
        <v>8.27</v>
      </c>
      <c r="I8080">
        <v>194345</v>
      </c>
      <c r="J8080" t="s">
        <v>81</v>
      </c>
      <c r="K8080">
        <v>0.1395060626604028</v>
      </c>
      <c r="L8080">
        <v>13.9506</v>
      </c>
      <c r="M8080" t="s">
        <v>82</v>
      </c>
    </row>
    <row r="8081" spans="1:13">
      <c r="A8081" t="s">
        <v>2493</v>
      </c>
      <c r="B8081" t="s">
        <v>2494</v>
      </c>
      <c r="C8081" t="str">
        <f>TEXT(D8081, "mmm")</f>
        <v>Jun</v>
      </c>
      <c r="D8081" s="1">
        <v>45471</v>
      </c>
      <c r="E8081" t="s">
        <v>833</v>
      </c>
      <c r="F8081" t="s">
        <v>101</v>
      </c>
      <c r="G8081">
        <v>23500</v>
      </c>
      <c r="H8081">
        <v>8.27</v>
      </c>
      <c r="I8081">
        <v>194345</v>
      </c>
      <c r="J8081" t="s">
        <v>81</v>
      </c>
      <c r="K8081">
        <v>0.1395060626604028</v>
      </c>
      <c r="L8081">
        <v>13.9506</v>
      </c>
      <c r="M8081" t="s">
        <v>82</v>
      </c>
    </row>
    <row r="8082" spans="1:13">
      <c r="A8082" t="s">
        <v>2493</v>
      </c>
      <c r="B8082" t="s">
        <v>2494</v>
      </c>
      <c r="C8082" t="str">
        <f>TEXT(D8082, "mmm")</f>
        <v>Jun</v>
      </c>
      <c r="D8082" s="1">
        <v>45471</v>
      </c>
      <c r="E8082" t="s">
        <v>834</v>
      </c>
      <c r="F8082" t="s">
        <v>101</v>
      </c>
      <c r="G8082">
        <v>23500</v>
      </c>
      <c r="H8082">
        <v>8.27</v>
      </c>
      <c r="I8082">
        <v>194345</v>
      </c>
      <c r="J8082" t="s">
        <v>81</v>
      </c>
      <c r="K8082">
        <v>0.1395060626604028</v>
      </c>
      <c r="L8082">
        <v>13.9506</v>
      </c>
      <c r="M8082" t="s">
        <v>82</v>
      </c>
    </row>
    <row r="8083" spans="1:13">
      <c r="A8083" t="s">
        <v>4760</v>
      </c>
      <c r="B8083" t="s">
        <v>4761</v>
      </c>
      <c r="C8083" t="str">
        <f>TEXT(D8083, "mmm")</f>
        <v>Jun</v>
      </c>
      <c r="D8083" s="1">
        <v>45471</v>
      </c>
      <c r="E8083" t="s">
        <v>4762</v>
      </c>
      <c r="F8083" t="s">
        <v>80</v>
      </c>
      <c r="G8083">
        <v>1200</v>
      </c>
      <c r="H8083">
        <v>125.17</v>
      </c>
      <c r="I8083">
        <v>150204</v>
      </c>
      <c r="J8083" t="s">
        <v>86</v>
      </c>
      <c r="K8083">
        <v>3.5994542101059228E-2</v>
      </c>
      <c r="L8083">
        <v>3.5994999999999999</v>
      </c>
      <c r="M8083" t="s">
        <v>82</v>
      </c>
    </row>
    <row r="8084" spans="1:13">
      <c r="A8084" t="s">
        <v>2745</v>
      </c>
      <c r="B8084" t="s">
        <v>2746</v>
      </c>
      <c r="C8084" t="str">
        <f>TEXT(D8084, "mmm")</f>
        <v>Jun</v>
      </c>
      <c r="D8084" s="1">
        <v>45471</v>
      </c>
      <c r="E8084" t="s">
        <v>2747</v>
      </c>
      <c r="F8084" t="s">
        <v>80</v>
      </c>
      <c r="G8084">
        <v>195</v>
      </c>
      <c r="H8084">
        <v>150.16999999999999</v>
      </c>
      <c r="I8084">
        <v>29283.15</v>
      </c>
      <c r="J8084" t="s">
        <v>81</v>
      </c>
      <c r="K8084">
        <v>-1.1462477703164111E-2</v>
      </c>
      <c r="L8084">
        <v>-1.1462000000000001</v>
      </c>
      <c r="M8084" t="s">
        <v>82</v>
      </c>
    </row>
    <row r="8085" spans="1:13">
      <c r="A8085" t="s">
        <v>455</v>
      </c>
      <c r="B8085" t="s">
        <v>456</v>
      </c>
      <c r="C8085" t="str">
        <f>TEXT(D8085, "mmm")</f>
        <v>Jun</v>
      </c>
      <c r="D8085" s="1">
        <v>45471</v>
      </c>
      <c r="E8085" t="s">
        <v>4718</v>
      </c>
      <c r="F8085" t="s">
        <v>80</v>
      </c>
      <c r="G8085">
        <v>51278</v>
      </c>
      <c r="H8085">
        <v>3.52</v>
      </c>
      <c r="I8085">
        <v>180498.56</v>
      </c>
      <c r="J8085" t="s">
        <v>81</v>
      </c>
      <c r="K8085">
        <v>0.2146464384960749</v>
      </c>
      <c r="L8085">
        <v>21.464600000000001</v>
      </c>
      <c r="M8085" t="s">
        <v>82</v>
      </c>
    </row>
    <row r="8086" spans="1:13">
      <c r="A8086" t="s">
        <v>4221</v>
      </c>
      <c r="B8086" t="s">
        <v>4222</v>
      </c>
      <c r="C8086" t="str">
        <f>TEXT(D8086, "mmm")</f>
        <v>Jun</v>
      </c>
      <c r="D8086" s="1">
        <v>45471</v>
      </c>
      <c r="E8086" t="s">
        <v>4728</v>
      </c>
      <c r="F8086" t="s">
        <v>128</v>
      </c>
      <c r="G8086">
        <v>300</v>
      </c>
      <c r="H8086">
        <v>140</v>
      </c>
      <c r="I8086">
        <v>42000</v>
      </c>
      <c r="J8086" t="s">
        <v>81</v>
      </c>
      <c r="K8086">
        <v>5.9396077778042233E-2</v>
      </c>
      <c r="L8086">
        <v>5.9396000000000004</v>
      </c>
      <c r="M8086" t="s">
        <v>82</v>
      </c>
    </row>
    <row r="8087" spans="1:13">
      <c r="A8087" t="s">
        <v>311</v>
      </c>
      <c r="B8087" t="s">
        <v>312</v>
      </c>
      <c r="C8087" t="str">
        <f>TEXT(D8087, "mmm")</f>
        <v>Jun</v>
      </c>
      <c r="D8087" s="1">
        <v>45471</v>
      </c>
      <c r="E8087" t="s">
        <v>313</v>
      </c>
      <c r="F8087" t="s">
        <v>314</v>
      </c>
      <c r="G8087">
        <v>4400</v>
      </c>
      <c r="H8087">
        <v>45.42</v>
      </c>
      <c r="I8087">
        <v>199848</v>
      </c>
      <c r="J8087" t="s">
        <v>81</v>
      </c>
      <c r="K8087">
        <v>-0.1221208201350107</v>
      </c>
      <c r="L8087">
        <v>-12.2121</v>
      </c>
      <c r="M8087" t="s">
        <v>82</v>
      </c>
    </row>
    <row r="8088" spans="1:13">
      <c r="A8088" t="s">
        <v>311</v>
      </c>
      <c r="B8088" t="s">
        <v>312</v>
      </c>
      <c r="C8088" t="str">
        <f>TEXT(D8088, "mmm")</f>
        <v>Jun</v>
      </c>
      <c r="D8088" s="1">
        <v>45471</v>
      </c>
      <c r="E8088" t="s">
        <v>313</v>
      </c>
      <c r="F8088" t="s">
        <v>314</v>
      </c>
      <c r="G8088">
        <v>135600</v>
      </c>
      <c r="H8088">
        <v>45.74</v>
      </c>
      <c r="I8088">
        <v>6202344</v>
      </c>
      <c r="J8088" t="s">
        <v>81</v>
      </c>
      <c r="K8088">
        <v>-0.1221208201350107</v>
      </c>
      <c r="L8088">
        <v>-12.2121</v>
      </c>
      <c r="M8088" t="s">
        <v>82</v>
      </c>
    </row>
    <row r="8089" spans="1:13">
      <c r="A8089" t="s">
        <v>3774</v>
      </c>
      <c r="B8089" t="s">
        <v>3775</v>
      </c>
      <c r="C8089" t="str">
        <f>TEXT(D8089, "mmm")</f>
        <v>Jun</v>
      </c>
      <c r="D8089" s="1">
        <v>45471</v>
      </c>
      <c r="E8089" t="s">
        <v>3776</v>
      </c>
      <c r="F8089" t="s">
        <v>251</v>
      </c>
      <c r="G8089">
        <v>9800</v>
      </c>
      <c r="H8089">
        <v>1.26</v>
      </c>
      <c r="I8089">
        <v>12348</v>
      </c>
      <c r="J8089" t="s">
        <v>81</v>
      </c>
      <c r="K8089">
        <v>-6.6484326120115678E-2</v>
      </c>
      <c r="L8089">
        <v>-6.6483999999999996</v>
      </c>
      <c r="M8089" t="s">
        <v>82</v>
      </c>
    </row>
    <row r="8090" spans="1:13">
      <c r="A8090" t="s">
        <v>4733</v>
      </c>
      <c r="B8090" t="s">
        <v>4734</v>
      </c>
      <c r="C8090" t="str">
        <f>TEXT(D8090, "mmm")</f>
        <v>Jun</v>
      </c>
      <c r="D8090" s="1">
        <v>45471</v>
      </c>
      <c r="E8090" t="s">
        <v>4763</v>
      </c>
      <c r="F8090" t="s">
        <v>101</v>
      </c>
      <c r="G8090">
        <v>500000</v>
      </c>
      <c r="H8090">
        <v>24</v>
      </c>
      <c r="I8090">
        <v>12000000</v>
      </c>
      <c r="J8090" t="s">
        <v>86</v>
      </c>
      <c r="K8090">
        <v>9.8666636149088438E-2</v>
      </c>
      <c r="L8090">
        <v>9.8666999999999998</v>
      </c>
      <c r="M8090" t="s">
        <v>82</v>
      </c>
    </row>
    <row r="8091" spans="1:13">
      <c r="A8091" t="s">
        <v>4733</v>
      </c>
      <c r="B8091" t="s">
        <v>4734</v>
      </c>
      <c r="C8091" t="str">
        <f>TEXT(D8091, "mmm")</f>
        <v>Jun</v>
      </c>
      <c r="D8091" s="1">
        <v>45471</v>
      </c>
      <c r="E8091" t="s">
        <v>4764</v>
      </c>
      <c r="F8091" t="s">
        <v>101</v>
      </c>
      <c r="G8091">
        <v>500000</v>
      </c>
      <c r="H8091">
        <v>24</v>
      </c>
      <c r="I8091">
        <v>12000000</v>
      </c>
      <c r="J8091" t="s">
        <v>86</v>
      </c>
      <c r="K8091">
        <v>9.8666636149088438E-2</v>
      </c>
      <c r="L8091">
        <v>9.8666999999999998</v>
      </c>
      <c r="M8091" t="s">
        <v>82</v>
      </c>
    </row>
    <row r="8092" spans="1:13">
      <c r="A8092" t="s">
        <v>4733</v>
      </c>
      <c r="B8092" t="s">
        <v>4734</v>
      </c>
      <c r="C8092" t="str">
        <f>TEXT(D8092, "mmm")</f>
        <v>Jun</v>
      </c>
      <c r="D8092" s="1">
        <v>45471</v>
      </c>
      <c r="E8092" t="s">
        <v>4765</v>
      </c>
      <c r="F8092" t="s">
        <v>101</v>
      </c>
      <c r="G8092">
        <v>500000</v>
      </c>
      <c r="H8092">
        <v>24</v>
      </c>
      <c r="I8092">
        <v>12000000</v>
      </c>
      <c r="J8092" t="s">
        <v>86</v>
      </c>
      <c r="K8092">
        <v>9.8666636149088438E-2</v>
      </c>
      <c r="L8092">
        <v>9.8666999999999998</v>
      </c>
      <c r="M8092" t="s">
        <v>82</v>
      </c>
    </row>
    <row r="8093" spans="1:13">
      <c r="A8093" t="s">
        <v>3152</v>
      </c>
      <c r="B8093" t="s">
        <v>3153</v>
      </c>
      <c r="C8093" t="str">
        <f>TEXT(D8093, "mmm")</f>
        <v>Jun</v>
      </c>
      <c r="D8093" s="1">
        <v>45471</v>
      </c>
      <c r="E8093" t="s">
        <v>3154</v>
      </c>
      <c r="F8093" t="s">
        <v>217</v>
      </c>
      <c r="G8093">
        <v>5000</v>
      </c>
      <c r="H8093">
        <v>2.37</v>
      </c>
      <c r="I8093">
        <v>11850</v>
      </c>
      <c r="J8093" t="s">
        <v>81</v>
      </c>
      <c r="K8093">
        <v>-0.1043478323967111</v>
      </c>
      <c r="L8093">
        <v>-10.434799999999999</v>
      </c>
      <c r="M8093" t="s">
        <v>82</v>
      </c>
    </row>
    <row r="8094" spans="1:13">
      <c r="A8094" t="s">
        <v>680</v>
      </c>
      <c r="B8094" t="s">
        <v>681</v>
      </c>
      <c r="C8094" t="str">
        <f>TEXT(D8094, "mmm")</f>
        <v>Jun</v>
      </c>
      <c r="D8094" s="1">
        <v>45471</v>
      </c>
      <c r="E8094" t="s">
        <v>2729</v>
      </c>
      <c r="F8094" t="s">
        <v>80</v>
      </c>
      <c r="G8094">
        <v>456</v>
      </c>
      <c r="H8094">
        <v>21.95</v>
      </c>
      <c r="I8094">
        <v>10009.200000000001</v>
      </c>
      <c r="J8094" t="s">
        <v>81</v>
      </c>
      <c r="K8094">
        <v>0.10797265502812919</v>
      </c>
      <c r="L8094">
        <v>10.7973</v>
      </c>
      <c r="M8094" t="s">
        <v>82</v>
      </c>
    </row>
    <row r="8095" spans="1:13">
      <c r="A8095" t="s">
        <v>4102</v>
      </c>
      <c r="B8095" t="s">
        <v>4103</v>
      </c>
      <c r="C8095" t="str">
        <f>TEXT(D8095, "mmm")</f>
        <v>Jun</v>
      </c>
      <c r="D8095" s="1">
        <v>45471</v>
      </c>
      <c r="E8095" t="s">
        <v>4709</v>
      </c>
      <c r="F8095" t="s">
        <v>251</v>
      </c>
      <c r="G8095">
        <v>4648</v>
      </c>
      <c r="H8095">
        <v>5.39</v>
      </c>
      <c r="I8095">
        <v>25052.720000000001</v>
      </c>
      <c r="J8095" t="s">
        <v>81</v>
      </c>
      <c r="K8095">
        <v>0.1007751930820906</v>
      </c>
      <c r="L8095">
        <v>10.077500000000001</v>
      </c>
      <c r="M8095" t="s">
        <v>82</v>
      </c>
    </row>
    <row r="8096" spans="1:13">
      <c r="A8096" t="s">
        <v>4715</v>
      </c>
      <c r="B8096" t="s">
        <v>4716</v>
      </c>
      <c r="C8096" t="str">
        <f>TEXT(D8096, "mmm")</f>
        <v>Jun</v>
      </c>
      <c r="D8096" s="1">
        <v>45471</v>
      </c>
      <c r="E8096" t="s">
        <v>4729</v>
      </c>
      <c r="F8096" t="s">
        <v>80</v>
      </c>
      <c r="G8096">
        <v>3000</v>
      </c>
      <c r="H8096">
        <v>3.9</v>
      </c>
      <c r="I8096">
        <v>11700</v>
      </c>
      <c r="J8096" t="s">
        <v>81</v>
      </c>
      <c r="K8096">
        <v>0.18911924283198539</v>
      </c>
      <c r="L8096">
        <v>18.911899999999999</v>
      </c>
      <c r="M8096" t="s">
        <v>82</v>
      </c>
    </row>
    <row r="8097" spans="1:13">
      <c r="A8097" t="s">
        <v>4756</v>
      </c>
      <c r="B8097" t="s">
        <v>4757</v>
      </c>
      <c r="C8097" t="str">
        <f>TEXT(D8097, "mmm")</f>
        <v>Jun</v>
      </c>
      <c r="D8097" s="1">
        <v>45471</v>
      </c>
      <c r="E8097" t="s">
        <v>4766</v>
      </c>
      <c r="F8097" t="s">
        <v>101</v>
      </c>
      <c r="G8097">
        <v>1200000</v>
      </c>
      <c r="H8097">
        <v>2.5</v>
      </c>
      <c r="I8097">
        <v>3000000</v>
      </c>
      <c r="J8097" t="s">
        <v>86</v>
      </c>
      <c r="K8097">
        <v>0.2135592765556065</v>
      </c>
      <c r="L8097">
        <v>21.355899999999998</v>
      </c>
      <c r="M8097" t="s">
        <v>82</v>
      </c>
    </row>
    <row r="8098" spans="1:13">
      <c r="A8098" t="s">
        <v>4756</v>
      </c>
      <c r="B8098" t="s">
        <v>4757</v>
      </c>
      <c r="C8098" t="str">
        <f>TEXT(D8098, "mmm")</f>
        <v>Jun</v>
      </c>
      <c r="D8098" s="1">
        <v>45471</v>
      </c>
      <c r="E8098" t="s">
        <v>4767</v>
      </c>
      <c r="F8098" t="s">
        <v>101</v>
      </c>
      <c r="G8098">
        <v>1200000</v>
      </c>
      <c r="H8098">
        <v>2.5</v>
      </c>
      <c r="I8098">
        <v>3000000</v>
      </c>
      <c r="J8098" t="s">
        <v>86</v>
      </c>
      <c r="K8098">
        <v>0.2135592765556065</v>
      </c>
      <c r="L8098">
        <v>21.355899999999998</v>
      </c>
      <c r="M8098" t="s">
        <v>82</v>
      </c>
    </row>
    <row r="8099" spans="1:13">
      <c r="A8099" t="s">
        <v>4756</v>
      </c>
      <c r="B8099" t="s">
        <v>4757</v>
      </c>
      <c r="C8099" t="str">
        <f>TEXT(D8099, "mmm")</f>
        <v>Jun</v>
      </c>
      <c r="D8099" s="1">
        <v>45471</v>
      </c>
      <c r="E8099" t="s">
        <v>4768</v>
      </c>
      <c r="F8099" t="s">
        <v>101</v>
      </c>
      <c r="G8099">
        <v>1200000</v>
      </c>
      <c r="H8099">
        <v>2.5</v>
      </c>
      <c r="I8099">
        <v>3000000</v>
      </c>
      <c r="J8099" t="s">
        <v>86</v>
      </c>
      <c r="K8099">
        <v>0.2135592765556065</v>
      </c>
      <c r="L8099">
        <v>21.355899999999998</v>
      </c>
      <c r="M8099" t="s">
        <v>82</v>
      </c>
    </row>
    <row r="8100" spans="1:13">
      <c r="A8100" t="s">
        <v>4769</v>
      </c>
      <c r="B8100" t="s">
        <v>4770</v>
      </c>
      <c r="C8100" t="str">
        <f>TEXT(D8100, "mmm")</f>
        <v>Jun</v>
      </c>
      <c r="D8100" s="1">
        <v>45471</v>
      </c>
      <c r="E8100" t="s">
        <v>4771</v>
      </c>
      <c r="F8100" t="s">
        <v>217</v>
      </c>
      <c r="G8100">
        <v>878000</v>
      </c>
      <c r="H8100">
        <v>20</v>
      </c>
      <c r="I8100">
        <v>17560000</v>
      </c>
      <c r="J8100" t="s">
        <v>86</v>
      </c>
      <c r="K8100">
        <v>3.5714155313662399E-2</v>
      </c>
      <c r="L8100">
        <v>3.5714000000000001</v>
      </c>
      <c r="M8100" t="s">
        <v>82</v>
      </c>
    </row>
    <row r="8101" spans="1:13">
      <c r="A8101" t="s">
        <v>4769</v>
      </c>
      <c r="B8101" t="s">
        <v>4770</v>
      </c>
      <c r="C8101" t="str">
        <f>TEXT(D8101, "mmm")</f>
        <v>Jun</v>
      </c>
      <c r="D8101" s="1">
        <v>45471</v>
      </c>
      <c r="E8101" t="s">
        <v>4772</v>
      </c>
      <c r="F8101" t="s">
        <v>217</v>
      </c>
      <c r="G8101">
        <v>100000</v>
      </c>
      <c r="H8101">
        <v>20</v>
      </c>
      <c r="I8101">
        <v>2000000</v>
      </c>
      <c r="J8101" t="s">
        <v>86</v>
      </c>
      <c r="K8101">
        <v>3.5714155313662399E-2</v>
      </c>
      <c r="L8101">
        <v>3.5714000000000001</v>
      </c>
      <c r="M8101" t="s">
        <v>82</v>
      </c>
    </row>
    <row r="8102" spans="1:13">
      <c r="A8102" t="s">
        <v>2742</v>
      </c>
      <c r="B8102" t="s">
        <v>2743</v>
      </c>
      <c r="C8102" t="str">
        <f>TEXT(D8102, "mmm")</f>
        <v>Jun</v>
      </c>
      <c r="D8102" s="1">
        <v>45473</v>
      </c>
      <c r="E8102" t="s">
        <v>2744</v>
      </c>
      <c r="F8102" t="s">
        <v>251</v>
      </c>
      <c r="G8102">
        <v>25143</v>
      </c>
      <c r="H8102">
        <v>0.41</v>
      </c>
      <c r="I8102">
        <v>10308.629999999999</v>
      </c>
      <c r="J8102" t="s">
        <v>81</v>
      </c>
      <c r="K8102">
        <v>-0.4651162782638637</v>
      </c>
      <c r="L8102">
        <v>-46.511600000000001</v>
      </c>
      <c r="M8102" t="s">
        <v>82</v>
      </c>
    </row>
    <row r="8103" spans="1:13">
      <c r="A8103" t="s">
        <v>4773</v>
      </c>
      <c r="B8103" t="s">
        <v>4774</v>
      </c>
      <c r="C8103" t="str">
        <f>TEXT(D8103, "mmm")</f>
        <v>Jun</v>
      </c>
      <c r="D8103" s="1">
        <v>45473</v>
      </c>
      <c r="E8103" t="s">
        <v>4775</v>
      </c>
      <c r="F8103" t="s">
        <v>118</v>
      </c>
      <c r="G8103">
        <v>469</v>
      </c>
      <c r="H8103">
        <v>34.17</v>
      </c>
      <c r="I8103">
        <v>16025.73</v>
      </c>
      <c r="J8103" t="s">
        <v>81</v>
      </c>
      <c r="K8103">
        <v>0.13954249596840479</v>
      </c>
      <c r="L8103">
        <v>13.9542</v>
      </c>
      <c r="M8103" t="s">
        <v>82</v>
      </c>
    </row>
    <row r="8104" spans="1:13">
      <c r="A8104" t="s">
        <v>4773</v>
      </c>
      <c r="B8104" t="s">
        <v>4774</v>
      </c>
      <c r="C8104" t="str">
        <f>TEXT(D8104, "mmm")</f>
        <v>Jun</v>
      </c>
      <c r="D8104" s="1">
        <v>45473</v>
      </c>
      <c r="E8104" t="s">
        <v>4776</v>
      </c>
      <c r="F8104" t="s">
        <v>118</v>
      </c>
      <c r="G8104">
        <v>420</v>
      </c>
      <c r="H8104">
        <v>36.94</v>
      </c>
      <c r="I8104">
        <v>15514.8</v>
      </c>
      <c r="J8104" t="s">
        <v>81</v>
      </c>
      <c r="K8104">
        <v>0.13954249596840479</v>
      </c>
      <c r="L8104">
        <v>13.9542</v>
      </c>
      <c r="M8104" t="s">
        <v>82</v>
      </c>
    </row>
    <row r="8105" spans="1:13">
      <c r="A8105" t="s">
        <v>4773</v>
      </c>
      <c r="B8105" t="s">
        <v>4774</v>
      </c>
      <c r="C8105" t="str">
        <f>TEXT(D8105, "mmm")</f>
        <v>Jun</v>
      </c>
      <c r="D8105" s="1">
        <v>45473</v>
      </c>
      <c r="E8105" t="s">
        <v>4777</v>
      </c>
      <c r="F8105" t="s">
        <v>118</v>
      </c>
      <c r="G8105">
        <v>622</v>
      </c>
      <c r="H8105">
        <v>34.17</v>
      </c>
      <c r="I8105">
        <v>21253.74</v>
      </c>
      <c r="J8105" t="s">
        <v>86</v>
      </c>
      <c r="K8105">
        <v>0.13954249596840479</v>
      </c>
      <c r="L8105">
        <v>13.9542</v>
      </c>
      <c r="M8105" t="s">
        <v>82</v>
      </c>
    </row>
    <row r="8106" spans="1:13">
      <c r="A8106" t="s">
        <v>4773</v>
      </c>
      <c r="B8106" t="s">
        <v>4774</v>
      </c>
      <c r="C8106" t="str">
        <f>TEXT(D8106, "mmm")</f>
        <v>Jun</v>
      </c>
      <c r="D8106" s="1">
        <v>45473</v>
      </c>
      <c r="E8106" t="s">
        <v>4778</v>
      </c>
      <c r="F8106" t="s">
        <v>118</v>
      </c>
      <c r="G8106">
        <v>622</v>
      </c>
      <c r="H8106">
        <v>34.17</v>
      </c>
      <c r="I8106">
        <v>21253.74</v>
      </c>
      <c r="J8106" t="s">
        <v>86</v>
      </c>
      <c r="K8106">
        <v>0.13954249596840479</v>
      </c>
      <c r="L8106">
        <v>13.9542</v>
      </c>
      <c r="M8106" t="s">
        <v>82</v>
      </c>
    </row>
    <row r="8107" spans="1:13">
      <c r="A8107" t="s">
        <v>2742</v>
      </c>
      <c r="B8107" t="s">
        <v>2743</v>
      </c>
      <c r="C8107" t="str">
        <f>TEXT(D8107, "mmm")</f>
        <v>Jun</v>
      </c>
      <c r="D8107" s="1">
        <v>45473</v>
      </c>
      <c r="E8107" t="s">
        <v>2744</v>
      </c>
      <c r="F8107" t="s">
        <v>251</v>
      </c>
      <c r="G8107">
        <v>543145</v>
      </c>
      <c r="H8107">
        <v>0.41</v>
      </c>
      <c r="I8107">
        <v>222689.45</v>
      </c>
      <c r="J8107" t="s">
        <v>86</v>
      </c>
      <c r="K8107">
        <v>-0.4651162782638637</v>
      </c>
      <c r="L8107">
        <v>-46.511600000000001</v>
      </c>
      <c r="M8107" t="s">
        <v>82</v>
      </c>
    </row>
    <row r="8108" spans="1:13">
      <c r="A8108" t="s">
        <v>4773</v>
      </c>
      <c r="B8108" t="s">
        <v>4774</v>
      </c>
      <c r="C8108" t="str">
        <f>TEXT(D8108, "mmm")</f>
        <v>Jun</v>
      </c>
      <c r="D8108" s="1">
        <v>45473</v>
      </c>
      <c r="E8108" t="s">
        <v>4779</v>
      </c>
      <c r="F8108" t="s">
        <v>128</v>
      </c>
      <c r="G8108">
        <v>622</v>
      </c>
      <c r="H8108">
        <v>34.17</v>
      </c>
      <c r="I8108">
        <v>21253.74</v>
      </c>
      <c r="J8108" t="s">
        <v>86</v>
      </c>
      <c r="K8108">
        <v>0.13954249596840479</v>
      </c>
      <c r="L8108">
        <v>13.9542</v>
      </c>
      <c r="M8108" t="s">
        <v>82</v>
      </c>
    </row>
    <row r="8109" spans="1:13">
      <c r="A8109" t="s">
        <v>4780</v>
      </c>
      <c r="B8109" t="s">
        <v>4781</v>
      </c>
      <c r="C8109" t="str">
        <f>TEXT(D8109, "mmm")</f>
        <v>Jul</v>
      </c>
      <c r="D8109" s="1">
        <v>45474</v>
      </c>
      <c r="E8109" t="s">
        <v>4782</v>
      </c>
      <c r="F8109" t="s">
        <v>80</v>
      </c>
      <c r="G8109">
        <v>1562500</v>
      </c>
      <c r="H8109">
        <v>16</v>
      </c>
      <c r="I8109">
        <v>25000000</v>
      </c>
      <c r="J8109" t="s">
        <v>81</v>
      </c>
      <c r="K8109">
        <v>-0.1156299691926691</v>
      </c>
      <c r="L8109">
        <v>-11.563000000000001</v>
      </c>
      <c r="M8109" t="s">
        <v>82</v>
      </c>
    </row>
    <row r="8110" spans="1:13">
      <c r="A8110" t="s">
        <v>4780</v>
      </c>
      <c r="B8110" t="s">
        <v>4781</v>
      </c>
      <c r="C8110" t="str">
        <f>TEXT(D8110, "mmm")</f>
        <v>Jul</v>
      </c>
      <c r="D8110" s="1">
        <v>45474</v>
      </c>
      <c r="E8110" t="s">
        <v>4783</v>
      </c>
      <c r="F8110" t="s">
        <v>251</v>
      </c>
      <c r="G8110">
        <v>312500</v>
      </c>
      <c r="H8110">
        <v>16</v>
      </c>
      <c r="I8110">
        <v>5000000</v>
      </c>
      <c r="J8110" t="s">
        <v>81</v>
      </c>
      <c r="K8110">
        <v>-0.1156299691926691</v>
      </c>
      <c r="L8110">
        <v>-11.563000000000001</v>
      </c>
      <c r="M8110" t="s">
        <v>82</v>
      </c>
    </row>
    <row r="8111" spans="1:13">
      <c r="A8111" t="s">
        <v>4780</v>
      </c>
      <c r="B8111" t="s">
        <v>4781</v>
      </c>
      <c r="C8111" t="str">
        <f>TEXT(D8111, "mmm")</f>
        <v>Jul</v>
      </c>
      <c r="D8111" s="1">
        <v>45474</v>
      </c>
      <c r="E8111" t="s">
        <v>4783</v>
      </c>
      <c r="F8111" t="s">
        <v>251</v>
      </c>
      <c r="G8111">
        <v>2187500</v>
      </c>
      <c r="H8111">
        <v>16</v>
      </c>
      <c r="I8111">
        <v>35000000</v>
      </c>
      <c r="J8111" t="s">
        <v>86</v>
      </c>
      <c r="K8111">
        <v>-0.1156299691926691</v>
      </c>
      <c r="L8111">
        <v>-11.563000000000001</v>
      </c>
      <c r="M8111" t="s">
        <v>82</v>
      </c>
    </row>
    <row r="8112" spans="1:13">
      <c r="A8112" t="s">
        <v>4784</v>
      </c>
      <c r="B8112" t="s">
        <v>4785</v>
      </c>
      <c r="C8112" t="str">
        <f>TEXT(D8112, "mmm")</f>
        <v>Jul</v>
      </c>
      <c r="D8112" s="1">
        <v>45474</v>
      </c>
      <c r="E8112" t="s">
        <v>1773</v>
      </c>
      <c r="F8112" t="s">
        <v>101</v>
      </c>
      <c r="G8112">
        <v>400000</v>
      </c>
      <c r="H8112">
        <v>2.81</v>
      </c>
      <c r="I8112">
        <v>1124000</v>
      </c>
      <c r="J8112" t="s">
        <v>86</v>
      </c>
      <c r="K8112">
        <v>8.9673955472350908E-2</v>
      </c>
      <c r="L8112">
        <v>8.9673999999999996</v>
      </c>
      <c r="M8112" t="s">
        <v>82</v>
      </c>
    </row>
    <row r="8113" spans="1:13">
      <c r="A8113" t="s">
        <v>4784</v>
      </c>
      <c r="B8113" t="s">
        <v>4785</v>
      </c>
      <c r="C8113" t="str">
        <f>TEXT(D8113, "mmm")</f>
        <v>Jul</v>
      </c>
      <c r="D8113" s="1">
        <v>45474</v>
      </c>
      <c r="E8113" t="s">
        <v>1772</v>
      </c>
      <c r="F8113" t="s">
        <v>101</v>
      </c>
      <c r="G8113">
        <v>400000</v>
      </c>
      <c r="H8113">
        <v>2.81</v>
      </c>
      <c r="I8113">
        <v>1124000</v>
      </c>
      <c r="J8113" t="s">
        <v>86</v>
      </c>
      <c r="K8113">
        <v>8.9673955472350908E-2</v>
      </c>
      <c r="L8113">
        <v>8.9673999999999996</v>
      </c>
      <c r="M8113" t="s">
        <v>82</v>
      </c>
    </row>
    <row r="8114" spans="1:13">
      <c r="A8114" t="s">
        <v>4784</v>
      </c>
      <c r="B8114" t="s">
        <v>4785</v>
      </c>
      <c r="C8114" t="str">
        <f>TEXT(D8114, "mmm")</f>
        <v>Jul</v>
      </c>
      <c r="D8114" s="1">
        <v>45474</v>
      </c>
      <c r="E8114" t="s">
        <v>4786</v>
      </c>
      <c r="F8114" t="s">
        <v>101</v>
      </c>
      <c r="G8114">
        <v>400000</v>
      </c>
      <c r="H8114">
        <v>2.81</v>
      </c>
      <c r="I8114">
        <v>1124000</v>
      </c>
      <c r="J8114" t="s">
        <v>86</v>
      </c>
      <c r="K8114">
        <v>8.9673955472350908E-2</v>
      </c>
      <c r="L8114">
        <v>8.9673999999999996</v>
      </c>
      <c r="M8114" t="s">
        <v>82</v>
      </c>
    </row>
    <row r="8115" spans="1:13">
      <c r="A8115" t="s">
        <v>4784</v>
      </c>
      <c r="B8115" t="s">
        <v>4785</v>
      </c>
      <c r="C8115" t="str">
        <f>TEXT(D8115, "mmm")</f>
        <v>Jul</v>
      </c>
      <c r="D8115" s="1">
        <v>45474</v>
      </c>
      <c r="E8115" t="s">
        <v>1773</v>
      </c>
      <c r="F8115" t="s">
        <v>101</v>
      </c>
      <c r="G8115">
        <v>400000</v>
      </c>
      <c r="H8115">
        <v>2.81</v>
      </c>
      <c r="I8115">
        <v>1124000</v>
      </c>
      <c r="J8115" t="s">
        <v>86</v>
      </c>
      <c r="K8115">
        <v>8.9673955472350908E-2</v>
      </c>
      <c r="L8115">
        <v>8.9673999999999996</v>
      </c>
      <c r="M8115" t="s">
        <v>82</v>
      </c>
    </row>
    <row r="8116" spans="1:13">
      <c r="A8116" t="s">
        <v>4784</v>
      </c>
      <c r="B8116" t="s">
        <v>4785</v>
      </c>
      <c r="C8116" t="str">
        <f>TEXT(D8116, "mmm")</f>
        <v>Jul</v>
      </c>
      <c r="D8116" s="1">
        <v>45474</v>
      </c>
      <c r="E8116" t="s">
        <v>1772</v>
      </c>
      <c r="F8116" t="s">
        <v>101</v>
      </c>
      <c r="G8116">
        <v>400000</v>
      </c>
      <c r="H8116">
        <v>2.81</v>
      </c>
      <c r="I8116">
        <v>1124000</v>
      </c>
      <c r="J8116" t="s">
        <v>86</v>
      </c>
      <c r="K8116">
        <v>8.9673955472350908E-2</v>
      </c>
      <c r="L8116">
        <v>8.9673999999999996</v>
      </c>
      <c r="M8116" t="s">
        <v>82</v>
      </c>
    </row>
    <row r="8117" spans="1:13">
      <c r="A8117" t="s">
        <v>4784</v>
      </c>
      <c r="B8117" t="s">
        <v>4785</v>
      </c>
      <c r="C8117" t="str">
        <f>TEXT(D8117, "mmm")</f>
        <v>Jul</v>
      </c>
      <c r="D8117" s="1">
        <v>45474</v>
      </c>
      <c r="E8117" t="s">
        <v>4786</v>
      </c>
      <c r="F8117" t="s">
        <v>101</v>
      </c>
      <c r="G8117">
        <v>400000</v>
      </c>
      <c r="H8117">
        <v>2.81</v>
      </c>
      <c r="I8117">
        <v>1124000</v>
      </c>
      <c r="J8117" t="s">
        <v>86</v>
      </c>
      <c r="K8117">
        <v>8.9673955472350908E-2</v>
      </c>
      <c r="L8117">
        <v>8.9673999999999996</v>
      </c>
      <c r="M8117" t="s">
        <v>82</v>
      </c>
    </row>
    <row r="8118" spans="1:13">
      <c r="A8118" t="s">
        <v>4787</v>
      </c>
      <c r="B8118" t="s">
        <v>4788</v>
      </c>
      <c r="C8118" t="str">
        <f>TEXT(D8118, "mmm")</f>
        <v>Jul</v>
      </c>
      <c r="D8118" s="1">
        <v>45474</v>
      </c>
      <c r="E8118" t="s">
        <v>4789</v>
      </c>
      <c r="F8118" t="s">
        <v>217</v>
      </c>
      <c r="G8118">
        <v>25000</v>
      </c>
      <c r="H8118">
        <v>4</v>
      </c>
      <c r="I8118">
        <v>100000</v>
      </c>
      <c r="J8118" t="s">
        <v>86</v>
      </c>
      <c r="K8118">
        <v>-0.19866437827278269</v>
      </c>
      <c r="L8118">
        <v>-19.866399999999999</v>
      </c>
      <c r="M8118" t="s">
        <v>82</v>
      </c>
    </row>
    <row r="8119" spans="1:13">
      <c r="A8119" t="s">
        <v>2841</v>
      </c>
      <c r="B8119" t="s">
        <v>2842</v>
      </c>
      <c r="C8119" t="str">
        <f>TEXT(D8119, "mmm")</f>
        <v>Jul</v>
      </c>
      <c r="D8119" s="1">
        <v>45474</v>
      </c>
      <c r="E8119" t="s">
        <v>2843</v>
      </c>
      <c r="F8119" t="s">
        <v>80</v>
      </c>
      <c r="G8119">
        <v>3200</v>
      </c>
      <c r="H8119">
        <v>5</v>
      </c>
      <c r="I8119">
        <v>16000</v>
      </c>
      <c r="J8119" t="s">
        <v>81</v>
      </c>
      <c r="K8119">
        <v>0.22376229602465131</v>
      </c>
      <c r="L8119">
        <v>22.376200000000001</v>
      </c>
      <c r="M8119" t="s">
        <v>82</v>
      </c>
    </row>
    <row r="8120" spans="1:13">
      <c r="A8120" t="s">
        <v>4790</v>
      </c>
      <c r="B8120" t="s">
        <v>4791</v>
      </c>
      <c r="C8120" t="str">
        <f>TEXT(D8120, "mmm")</f>
        <v>Jul</v>
      </c>
      <c r="D8120" s="1">
        <v>45474</v>
      </c>
      <c r="E8120" t="s">
        <v>4792</v>
      </c>
      <c r="F8120" t="s">
        <v>80</v>
      </c>
      <c r="G8120">
        <v>8800</v>
      </c>
      <c r="H8120">
        <v>17</v>
      </c>
      <c r="I8120">
        <v>149600</v>
      </c>
      <c r="J8120" t="s">
        <v>81</v>
      </c>
      <c r="K8120">
        <v>0.26350187971498662</v>
      </c>
      <c r="L8120">
        <v>26.350200000000001</v>
      </c>
      <c r="M8120" t="s">
        <v>82</v>
      </c>
    </row>
    <row r="8121" spans="1:13">
      <c r="A8121" t="s">
        <v>1742</v>
      </c>
      <c r="B8121" t="s">
        <v>1743</v>
      </c>
      <c r="C8121" t="str">
        <f>TEXT(D8121, "mmm")</f>
        <v>Jul</v>
      </c>
      <c r="D8121" s="1">
        <v>45474</v>
      </c>
      <c r="E8121" t="s">
        <v>111</v>
      </c>
      <c r="F8121" t="s">
        <v>101</v>
      </c>
      <c r="G8121">
        <v>15000</v>
      </c>
      <c r="H8121">
        <v>20.38</v>
      </c>
      <c r="I8121">
        <v>305700</v>
      </c>
      <c r="J8121" t="s">
        <v>81</v>
      </c>
      <c r="K8121">
        <v>5.5498991164042E-2</v>
      </c>
      <c r="L8121">
        <v>5.5499000000000001</v>
      </c>
      <c r="M8121" t="s">
        <v>82</v>
      </c>
    </row>
    <row r="8122" spans="1:13">
      <c r="A8122" t="s">
        <v>1742</v>
      </c>
      <c r="B8122" t="s">
        <v>1743</v>
      </c>
      <c r="C8122" t="str">
        <f>TEXT(D8122, "mmm")</f>
        <v>Jul</v>
      </c>
      <c r="D8122" s="1">
        <v>45474</v>
      </c>
      <c r="E8122" t="s">
        <v>109</v>
      </c>
      <c r="F8122" t="s">
        <v>101</v>
      </c>
      <c r="G8122">
        <v>15000</v>
      </c>
      <c r="H8122">
        <v>20.38</v>
      </c>
      <c r="I8122">
        <v>305700</v>
      </c>
      <c r="J8122" t="s">
        <v>81</v>
      </c>
      <c r="K8122">
        <v>5.5498991164042E-2</v>
      </c>
      <c r="L8122">
        <v>5.5499000000000001</v>
      </c>
      <c r="M8122" t="s">
        <v>82</v>
      </c>
    </row>
    <row r="8123" spans="1:13">
      <c r="A8123" t="s">
        <v>1742</v>
      </c>
      <c r="B8123" t="s">
        <v>1743</v>
      </c>
      <c r="C8123" t="str">
        <f>TEXT(D8123, "mmm")</f>
        <v>Jul</v>
      </c>
      <c r="D8123" s="1">
        <v>45474</v>
      </c>
      <c r="E8123" t="s">
        <v>110</v>
      </c>
      <c r="F8123" t="s">
        <v>101</v>
      </c>
      <c r="G8123">
        <v>15000</v>
      </c>
      <c r="H8123">
        <v>20.38</v>
      </c>
      <c r="I8123">
        <v>305700</v>
      </c>
      <c r="J8123" t="s">
        <v>81</v>
      </c>
      <c r="K8123">
        <v>5.5498991164042E-2</v>
      </c>
      <c r="L8123">
        <v>5.5499000000000001</v>
      </c>
      <c r="M8123" t="s">
        <v>82</v>
      </c>
    </row>
    <row r="8124" spans="1:13">
      <c r="A8124" t="s">
        <v>129</v>
      </c>
      <c r="B8124" t="s">
        <v>130</v>
      </c>
      <c r="C8124" t="str">
        <f>TEXT(D8124, "mmm")</f>
        <v>Jul</v>
      </c>
      <c r="D8124" s="1">
        <v>45474</v>
      </c>
      <c r="E8124" t="s">
        <v>109</v>
      </c>
      <c r="F8124" t="s">
        <v>101</v>
      </c>
      <c r="G8124">
        <v>33029</v>
      </c>
      <c r="H8124">
        <v>6.84</v>
      </c>
      <c r="I8124">
        <v>225918.36</v>
      </c>
      <c r="J8124" t="s">
        <v>86</v>
      </c>
      <c r="K8124">
        <v>4.4797679098518728E-2</v>
      </c>
      <c r="L8124">
        <v>4.4798</v>
      </c>
      <c r="M8124" t="s">
        <v>82</v>
      </c>
    </row>
    <row r="8125" spans="1:13">
      <c r="A8125" t="s">
        <v>129</v>
      </c>
      <c r="B8125" t="s">
        <v>130</v>
      </c>
      <c r="C8125" t="str">
        <f>TEXT(D8125, "mmm")</f>
        <v>Jul</v>
      </c>
      <c r="D8125" s="1">
        <v>45474</v>
      </c>
      <c r="E8125" t="s">
        <v>110</v>
      </c>
      <c r="F8125" t="s">
        <v>101</v>
      </c>
      <c r="G8125">
        <v>33029</v>
      </c>
      <c r="H8125">
        <v>6.84</v>
      </c>
      <c r="I8125">
        <v>225918.36</v>
      </c>
      <c r="J8125" t="s">
        <v>86</v>
      </c>
      <c r="K8125">
        <v>4.4797679098518728E-2</v>
      </c>
      <c r="L8125">
        <v>4.4798</v>
      </c>
      <c r="M8125" t="s">
        <v>82</v>
      </c>
    </row>
    <row r="8126" spans="1:13">
      <c r="A8126" t="s">
        <v>129</v>
      </c>
      <c r="B8126" t="s">
        <v>130</v>
      </c>
      <c r="C8126" t="str">
        <f>TEXT(D8126, "mmm")</f>
        <v>Jul</v>
      </c>
      <c r="D8126" s="1">
        <v>45474</v>
      </c>
      <c r="E8126" t="s">
        <v>111</v>
      </c>
      <c r="F8126" t="s">
        <v>101</v>
      </c>
      <c r="G8126">
        <v>33029</v>
      </c>
      <c r="H8126">
        <v>6.84</v>
      </c>
      <c r="I8126">
        <v>225918.36</v>
      </c>
      <c r="J8126" t="s">
        <v>86</v>
      </c>
      <c r="K8126">
        <v>4.4797679098518728E-2</v>
      </c>
      <c r="L8126">
        <v>4.4798</v>
      </c>
      <c r="M8126" t="s">
        <v>82</v>
      </c>
    </row>
    <row r="8127" spans="1:13">
      <c r="A8127" t="s">
        <v>1644</v>
      </c>
      <c r="B8127" t="s">
        <v>1645</v>
      </c>
      <c r="C8127" t="str">
        <f>TEXT(D8127, "mmm")</f>
        <v>Jul</v>
      </c>
      <c r="D8127" s="1">
        <v>45474</v>
      </c>
      <c r="E8127" t="s">
        <v>4793</v>
      </c>
      <c r="F8127" t="s">
        <v>222</v>
      </c>
      <c r="G8127">
        <v>6934</v>
      </c>
      <c r="H8127">
        <v>12.52</v>
      </c>
      <c r="I8127">
        <v>86813.68</v>
      </c>
      <c r="J8127" t="s">
        <v>81</v>
      </c>
      <c r="K8127">
        <v>6.5547500021075455E-2</v>
      </c>
      <c r="L8127">
        <v>6.5548000000000002</v>
      </c>
      <c r="M8127" t="s">
        <v>82</v>
      </c>
    </row>
    <row r="8128" spans="1:13">
      <c r="A8128" t="s">
        <v>4794</v>
      </c>
      <c r="B8128" t="s">
        <v>4795</v>
      </c>
      <c r="C8128" t="str">
        <f>TEXT(D8128, "mmm")</f>
        <v>Jul</v>
      </c>
      <c r="D8128" s="1">
        <v>45474</v>
      </c>
      <c r="E8128" t="s">
        <v>4796</v>
      </c>
      <c r="F8128" t="s">
        <v>80</v>
      </c>
      <c r="G8128">
        <v>5000</v>
      </c>
      <c r="H8128">
        <v>4.46</v>
      </c>
      <c r="I8128">
        <v>22300</v>
      </c>
      <c r="J8128" t="s">
        <v>86</v>
      </c>
      <c r="K8128">
        <v>0</v>
      </c>
      <c r="L8128">
        <v>0</v>
      </c>
      <c r="M8128" t="s">
        <v>82</v>
      </c>
    </row>
    <row r="8129" spans="1:13">
      <c r="A8129" t="s">
        <v>4780</v>
      </c>
      <c r="B8129" t="s">
        <v>4781</v>
      </c>
      <c r="C8129" t="str">
        <f>TEXT(D8129, "mmm")</f>
        <v>Jul</v>
      </c>
      <c r="D8129" s="1">
        <v>45474</v>
      </c>
      <c r="E8129" t="s">
        <v>4797</v>
      </c>
      <c r="F8129" t="s">
        <v>101</v>
      </c>
      <c r="G8129">
        <v>2187500</v>
      </c>
      <c r="H8129">
        <v>16</v>
      </c>
      <c r="I8129">
        <v>35000000</v>
      </c>
      <c r="J8129" t="s">
        <v>86</v>
      </c>
      <c r="K8129">
        <v>-0.1156299691926691</v>
      </c>
      <c r="L8129">
        <v>-11.563000000000001</v>
      </c>
      <c r="M8129" t="s">
        <v>82</v>
      </c>
    </row>
    <row r="8130" spans="1:13">
      <c r="A8130" t="s">
        <v>4780</v>
      </c>
      <c r="B8130" t="s">
        <v>4781</v>
      </c>
      <c r="C8130" t="str">
        <f>TEXT(D8130, "mmm")</f>
        <v>Jul</v>
      </c>
      <c r="D8130" s="1">
        <v>45474</v>
      </c>
      <c r="E8130" t="s">
        <v>4798</v>
      </c>
      <c r="F8130" t="s">
        <v>101</v>
      </c>
      <c r="G8130">
        <v>2187500</v>
      </c>
      <c r="H8130">
        <v>16</v>
      </c>
      <c r="I8130">
        <v>35000000</v>
      </c>
      <c r="J8130" t="s">
        <v>86</v>
      </c>
      <c r="K8130">
        <v>-0.1156299691926691</v>
      </c>
      <c r="L8130">
        <v>-11.563000000000001</v>
      </c>
      <c r="M8130" t="s">
        <v>82</v>
      </c>
    </row>
    <row r="8131" spans="1:13">
      <c r="A8131" t="s">
        <v>4780</v>
      </c>
      <c r="B8131" t="s">
        <v>4781</v>
      </c>
      <c r="C8131" t="str">
        <f>TEXT(D8131, "mmm")</f>
        <v>Jul</v>
      </c>
      <c r="D8131" s="1">
        <v>45474</v>
      </c>
      <c r="E8131" t="s">
        <v>4797</v>
      </c>
      <c r="F8131" t="s">
        <v>101</v>
      </c>
      <c r="G8131">
        <v>312500</v>
      </c>
      <c r="H8131">
        <v>16</v>
      </c>
      <c r="I8131">
        <v>5000000</v>
      </c>
      <c r="J8131" t="s">
        <v>81</v>
      </c>
      <c r="K8131">
        <v>-0.1156299691926691</v>
      </c>
      <c r="L8131">
        <v>-11.563000000000001</v>
      </c>
      <c r="M8131" t="s">
        <v>82</v>
      </c>
    </row>
    <row r="8132" spans="1:13">
      <c r="A8132" t="s">
        <v>4780</v>
      </c>
      <c r="B8132" t="s">
        <v>4781</v>
      </c>
      <c r="C8132" t="str">
        <f>TEXT(D8132, "mmm")</f>
        <v>Jul</v>
      </c>
      <c r="D8132" s="1">
        <v>45474</v>
      </c>
      <c r="E8132" t="s">
        <v>4798</v>
      </c>
      <c r="F8132" t="s">
        <v>101</v>
      </c>
      <c r="G8132">
        <v>312500</v>
      </c>
      <c r="H8132">
        <v>16</v>
      </c>
      <c r="I8132">
        <v>5000000</v>
      </c>
      <c r="J8132" t="s">
        <v>81</v>
      </c>
      <c r="K8132">
        <v>-0.1156299691926691</v>
      </c>
      <c r="L8132">
        <v>-11.563000000000001</v>
      </c>
      <c r="M8132" t="s">
        <v>82</v>
      </c>
    </row>
    <row r="8133" spans="1:13">
      <c r="A8133" t="s">
        <v>4790</v>
      </c>
      <c r="B8133" t="s">
        <v>4791</v>
      </c>
      <c r="C8133" t="str">
        <f>TEXT(D8133, "mmm")</f>
        <v>Jul</v>
      </c>
      <c r="D8133" s="1">
        <v>45474</v>
      </c>
      <c r="E8133" t="s">
        <v>4799</v>
      </c>
      <c r="F8133" t="s">
        <v>80</v>
      </c>
      <c r="G8133">
        <v>117600</v>
      </c>
      <c r="H8133">
        <v>17</v>
      </c>
      <c r="I8133">
        <v>1999200</v>
      </c>
      <c r="J8133" t="s">
        <v>86</v>
      </c>
      <c r="K8133">
        <v>0.26350187971498662</v>
      </c>
      <c r="L8133">
        <v>26.350200000000001</v>
      </c>
      <c r="M8133" t="s">
        <v>82</v>
      </c>
    </row>
    <row r="8134" spans="1:13">
      <c r="A8134" t="s">
        <v>580</v>
      </c>
      <c r="B8134" t="s">
        <v>581</v>
      </c>
      <c r="C8134" t="str">
        <f>TEXT(D8134, "mmm")</f>
        <v>Jul</v>
      </c>
      <c r="D8134" s="1">
        <v>45474</v>
      </c>
      <c r="E8134" t="s">
        <v>100</v>
      </c>
      <c r="F8134" t="s">
        <v>101</v>
      </c>
      <c r="G8134">
        <v>26730</v>
      </c>
      <c r="H8134">
        <v>23.59</v>
      </c>
      <c r="I8134">
        <v>630560.69999999995</v>
      </c>
      <c r="J8134" t="s">
        <v>86</v>
      </c>
      <c r="K8134">
        <v>2.1258450508414128E-2</v>
      </c>
      <c r="L8134">
        <v>2.1257999999999999</v>
      </c>
      <c r="M8134" t="s">
        <v>82</v>
      </c>
    </row>
    <row r="8135" spans="1:13">
      <c r="A8135" t="s">
        <v>580</v>
      </c>
      <c r="B8135" t="s">
        <v>581</v>
      </c>
      <c r="C8135" t="str">
        <f>TEXT(D8135, "mmm")</f>
        <v>Jul</v>
      </c>
      <c r="D8135" s="1">
        <v>45474</v>
      </c>
      <c r="E8135" t="s">
        <v>102</v>
      </c>
      <c r="F8135" t="s">
        <v>101</v>
      </c>
      <c r="G8135">
        <v>26730</v>
      </c>
      <c r="H8135">
        <v>23.59</v>
      </c>
      <c r="I8135">
        <v>630560.69999999995</v>
      </c>
      <c r="J8135" t="s">
        <v>86</v>
      </c>
      <c r="K8135">
        <v>2.1258450508414128E-2</v>
      </c>
      <c r="L8135">
        <v>2.1257999999999999</v>
      </c>
      <c r="M8135" t="s">
        <v>82</v>
      </c>
    </row>
    <row r="8136" spans="1:13">
      <c r="A8136" t="s">
        <v>677</v>
      </c>
      <c r="B8136" t="s">
        <v>678</v>
      </c>
      <c r="C8136" t="str">
        <f>TEXT(D8136, "mmm")</f>
        <v>Jul</v>
      </c>
      <c r="D8136" s="1">
        <v>45474</v>
      </c>
      <c r="E8136" t="s">
        <v>180</v>
      </c>
      <c r="F8136" t="s">
        <v>101</v>
      </c>
      <c r="G8136">
        <v>5000</v>
      </c>
      <c r="H8136">
        <v>16</v>
      </c>
      <c r="I8136">
        <v>80000</v>
      </c>
      <c r="J8136" t="s">
        <v>81</v>
      </c>
      <c r="K8136">
        <v>4.6874940364276751E-2</v>
      </c>
      <c r="L8136">
        <v>4.6875</v>
      </c>
      <c r="M8136" t="s">
        <v>82</v>
      </c>
    </row>
    <row r="8137" spans="1:13">
      <c r="A8137" t="s">
        <v>677</v>
      </c>
      <c r="B8137" t="s">
        <v>678</v>
      </c>
      <c r="C8137" t="str">
        <f>TEXT(D8137, "mmm")</f>
        <v>Jul</v>
      </c>
      <c r="D8137" s="1">
        <v>45474</v>
      </c>
      <c r="E8137" t="s">
        <v>182</v>
      </c>
      <c r="F8137" t="s">
        <v>101</v>
      </c>
      <c r="G8137">
        <v>5000</v>
      </c>
      <c r="H8137">
        <v>16</v>
      </c>
      <c r="I8137">
        <v>80000</v>
      </c>
      <c r="J8137" t="s">
        <v>81</v>
      </c>
      <c r="K8137">
        <v>4.6874940364276751E-2</v>
      </c>
      <c r="L8137">
        <v>4.6875</v>
      </c>
      <c r="M8137" t="s">
        <v>82</v>
      </c>
    </row>
    <row r="8138" spans="1:13">
      <c r="A8138" t="s">
        <v>677</v>
      </c>
      <c r="B8138" t="s">
        <v>678</v>
      </c>
      <c r="C8138" t="str">
        <f>TEXT(D8138, "mmm")</f>
        <v>Jul</v>
      </c>
      <c r="D8138" s="1">
        <v>45474</v>
      </c>
      <c r="E8138" t="s">
        <v>181</v>
      </c>
      <c r="F8138" t="s">
        <v>101</v>
      </c>
      <c r="G8138">
        <v>5000</v>
      </c>
      <c r="H8138">
        <v>16</v>
      </c>
      <c r="I8138">
        <v>80000</v>
      </c>
      <c r="J8138" t="s">
        <v>81</v>
      </c>
      <c r="K8138">
        <v>4.6874940364276751E-2</v>
      </c>
      <c r="L8138">
        <v>4.6875</v>
      </c>
      <c r="M8138" t="s">
        <v>82</v>
      </c>
    </row>
    <row r="8139" spans="1:13">
      <c r="A8139" t="s">
        <v>677</v>
      </c>
      <c r="B8139" t="s">
        <v>678</v>
      </c>
      <c r="C8139" t="str">
        <f>TEXT(D8139, "mmm")</f>
        <v>Jul</v>
      </c>
      <c r="D8139" s="1">
        <v>45474</v>
      </c>
      <c r="E8139" t="s">
        <v>178</v>
      </c>
      <c r="F8139" t="s">
        <v>101</v>
      </c>
      <c r="G8139">
        <v>5000</v>
      </c>
      <c r="H8139">
        <v>16</v>
      </c>
      <c r="I8139">
        <v>80000</v>
      </c>
      <c r="J8139" t="s">
        <v>81</v>
      </c>
      <c r="K8139">
        <v>4.6874940364276751E-2</v>
      </c>
      <c r="L8139">
        <v>4.6875</v>
      </c>
      <c r="M8139" t="s">
        <v>82</v>
      </c>
    </row>
    <row r="8140" spans="1:13">
      <c r="A8140" t="s">
        <v>677</v>
      </c>
      <c r="B8140" t="s">
        <v>678</v>
      </c>
      <c r="C8140" t="str">
        <f>TEXT(D8140, "mmm")</f>
        <v>Jul</v>
      </c>
      <c r="D8140" s="1">
        <v>45474</v>
      </c>
      <c r="E8140" t="s">
        <v>179</v>
      </c>
      <c r="F8140" t="s">
        <v>101</v>
      </c>
      <c r="G8140">
        <v>5000</v>
      </c>
      <c r="H8140">
        <v>16</v>
      </c>
      <c r="I8140">
        <v>80000</v>
      </c>
      <c r="J8140" t="s">
        <v>81</v>
      </c>
      <c r="K8140">
        <v>4.6874940364276751E-2</v>
      </c>
      <c r="L8140">
        <v>4.6875</v>
      </c>
      <c r="M8140" t="s">
        <v>82</v>
      </c>
    </row>
    <row r="8141" spans="1:13">
      <c r="A8141" t="s">
        <v>107</v>
      </c>
      <c r="B8141" t="s">
        <v>108</v>
      </c>
      <c r="C8141" t="str">
        <f>TEXT(D8141, "mmm")</f>
        <v>Jul</v>
      </c>
      <c r="D8141" s="1">
        <v>45474</v>
      </c>
      <c r="E8141" t="s">
        <v>109</v>
      </c>
      <c r="F8141" t="s">
        <v>101</v>
      </c>
      <c r="G8141">
        <v>126324</v>
      </c>
      <c r="H8141">
        <v>5.54</v>
      </c>
      <c r="I8141">
        <v>699834.96</v>
      </c>
      <c r="J8141" t="s">
        <v>86</v>
      </c>
      <c r="K8141">
        <v>6.8345345027278848E-2</v>
      </c>
      <c r="L8141">
        <v>6.8345000000000002</v>
      </c>
      <c r="M8141" t="s">
        <v>82</v>
      </c>
    </row>
    <row r="8142" spans="1:13">
      <c r="A8142" t="s">
        <v>107</v>
      </c>
      <c r="B8142" t="s">
        <v>108</v>
      </c>
      <c r="C8142" t="str">
        <f>TEXT(D8142, "mmm")</f>
        <v>Jul</v>
      </c>
      <c r="D8142" s="1">
        <v>45474</v>
      </c>
      <c r="E8142" t="s">
        <v>111</v>
      </c>
      <c r="F8142" t="s">
        <v>101</v>
      </c>
      <c r="G8142">
        <v>126324</v>
      </c>
      <c r="H8142">
        <v>5.54</v>
      </c>
      <c r="I8142">
        <v>699834.96</v>
      </c>
      <c r="J8142" t="s">
        <v>86</v>
      </c>
      <c r="K8142">
        <v>6.8345345027278848E-2</v>
      </c>
      <c r="L8142">
        <v>6.8345000000000002</v>
      </c>
      <c r="M8142" t="s">
        <v>82</v>
      </c>
    </row>
    <row r="8143" spans="1:13">
      <c r="A8143" t="s">
        <v>107</v>
      </c>
      <c r="B8143" t="s">
        <v>108</v>
      </c>
      <c r="C8143" t="str">
        <f>TEXT(D8143, "mmm")</f>
        <v>Jul</v>
      </c>
      <c r="D8143" s="1">
        <v>45474</v>
      </c>
      <c r="E8143" t="s">
        <v>110</v>
      </c>
      <c r="F8143" t="s">
        <v>101</v>
      </c>
      <c r="G8143">
        <v>126324</v>
      </c>
      <c r="H8143">
        <v>5.54</v>
      </c>
      <c r="I8143">
        <v>699834.96</v>
      </c>
      <c r="J8143" t="s">
        <v>86</v>
      </c>
      <c r="K8143">
        <v>6.8345345027278848E-2</v>
      </c>
      <c r="L8143">
        <v>6.8345000000000002</v>
      </c>
      <c r="M8143" t="s">
        <v>82</v>
      </c>
    </row>
    <row r="8144" spans="1:13">
      <c r="A8144" t="s">
        <v>1777</v>
      </c>
      <c r="B8144" t="s">
        <v>1778</v>
      </c>
      <c r="C8144" t="str">
        <f>TEXT(D8144, "mmm")</f>
        <v>Jul</v>
      </c>
      <c r="D8144" s="1">
        <v>45474</v>
      </c>
      <c r="E8144" t="s">
        <v>4430</v>
      </c>
      <c r="F8144" t="s">
        <v>101</v>
      </c>
      <c r="G8144">
        <v>107434</v>
      </c>
      <c r="H8144">
        <v>1.1399999999999999</v>
      </c>
      <c r="I8144">
        <v>122474.76</v>
      </c>
      <c r="J8144" t="s">
        <v>81</v>
      </c>
      <c r="K8144">
        <v>0.16521744448656511</v>
      </c>
      <c r="L8144">
        <v>16.521699999999999</v>
      </c>
      <c r="M8144" t="s">
        <v>82</v>
      </c>
    </row>
    <row r="8145" spans="1:13">
      <c r="A8145" t="s">
        <v>400</v>
      </c>
      <c r="B8145" t="s">
        <v>401</v>
      </c>
      <c r="C8145" t="str">
        <f>TEXT(D8145, "mmm")</f>
        <v>Jul</v>
      </c>
      <c r="D8145" s="1">
        <v>45474</v>
      </c>
      <c r="E8145" t="s">
        <v>403</v>
      </c>
      <c r="F8145" t="s">
        <v>101</v>
      </c>
      <c r="G8145">
        <v>80000</v>
      </c>
      <c r="H8145">
        <v>1.27</v>
      </c>
      <c r="I8145">
        <v>101600</v>
      </c>
      <c r="J8145" t="s">
        <v>81</v>
      </c>
      <c r="K8145">
        <v>4.8387050256521118E-2</v>
      </c>
      <c r="L8145">
        <v>4.8387000000000002</v>
      </c>
      <c r="M8145" t="s">
        <v>82</v>
      </c>
    </row>
    <row r="8146" spans="1:13">
      <c r="A8146" t="s">
        <v>400</v>
      </c>
      <c r="B8146" t="s">
        <v>401</v>
      </c>
      <c r="C8146" t="str">
        <f>TEXT(D8146, "mmm")</f>
        <v>Jul</v>
      </c>
      <c r="D8146" s="1">
        <v>45474</v>
      </c>
      <c r="E8146" t="s">
        <v>402</v>
      </c>
      <c r="F8146" t="s">
        <v>101</v>
      </c>
      <c r="G8146">
        <v>80000</v>
      </c>
      <c r="H8146">
        <v>1.27</v>
      </c>
      <c r="I8146">
        <v>101600</v>
      </c>
      <c r="J8146" t="s">
        <v>81</v>
      </c>
      <c r="K8146">
        <v>4.8387050256521118E-2</v>
      </c>
      <c r="L8146">
        <v>4.8387000000000002</v>
      </c>
      <c r="M8146" t="s">
        <v>82</v>
      </c>
    </row>
    <row r="8147" spans="1:13">
      <c r="A8147" t="s">
        <v>4780</v>
      </c>
      <c r="B8147" t="s">
        <v>4781</v>
      </c>
      <c r="C8147" t="str">
        <f>TEXT(D8147, "mmm")</f>
        <v>Jul</v>
      </c>
      <c r="D8147" s="1">
        <v>45474</v>
      </c>
      <c r="E8147" t="s">
        <v>4800</v>
      </c>
      <c r="F8147" t="s">
        <v>101</v>
      </c>
      <c r="G8147">
        <v>2187500</v>
      </c>
      <c r="H8147">
        <v>16</v>
      </c>
      <c r="I8147">
        <v>35000000</v>
      </c>
      <c r="J8147" t="s">
        <v>86</v>
      </c>
      <c r="K8147">
        <v>-0.1156299691926691</v>
      </c>
      <c r="L8147">
        <v>-11.563000000000001</v>
      </c>
      <c r="M8147" t="s">
        <v>82</v>
      </c>
    </row>
    <row r="8148" spans="1:13">
      <c r="A8148" t="s">
        <v>4780</v>
      </c>
      <c r="B8148" t="s">
        <v>4781</v>
      </c>
      <c r="C8148" t="str">
        <f>TEXT(D8148, "mmm")</f>
        <v>Jul</v>
      </c>
      <c r="D8148" s="1">
        <v>45474</v>
      </c>
      <c r="E8148" t="s">
        <v>4801</v>
      </c>
      <c r="F8148" t="s">
        <v>101</v>
      </c>
      <c r="G8148">
        <v>2187500</v>
      </c>
      <c r="H8148">
        <v>16</v>
      </c>
      <c r="I8148">
        <v>35000000</v>
      </c>
      <c r="J8148" t="s">
        <v>86</v>
      </c>
      <c r="K8148">
        <v>-0.1156299691926691</v>
      </c>
      <c r="L8148">
        <v>-11.563000000000001</v>
      </c>
      <c r="M8148" t="s">
        <v>82</v>
      </c>
    </row>
    <row r="8149" spans="1:13">
      <c r="A8149" t="s">
        <v>4780</v>
      </c>
      <c r="B8149" t="s">
        <v>4781</v>
      </c>
      <c r="C8149" t="str">
        <f>TEXT(D8149, "mmm")</f>
        <v>Jul</v>
      </c>
      <c r="D8149" s="1">
        <v>45474</v>
      </c>
      <c r="E8149" t="s">
        <v>4802</v>
      </c>
      <c r="F8149" t="s">
        <v>101</v>
      </c>
      <c r="G8149">
        <v>2187500</v>
      </c>
      <c r="H8149">
        <v>16</v>
      </c>
      <c r="I8149">
        <v>35000000</v>
      </c>
      <c r="J8149" t="s">
        <v>86</v>
      </c>
      <c r="K8149">
        <v>-0.1156299691926691</v>
      </c>
      <c r="L8149">
        <v>-11.563000000000001</v>
      </c>
      <c r="M8149" t="s">
        <v>82</v>
      </c>
    </row>
    <row r="8150" spans="1:13">
      <c r="A8150" t="s">
        <v>4780</v>
      </c>
      <c r="B8150" t="s">
        <v>4781</v>
      </c>
      <c r="C8150" t="str">
        <f>TEXT(D8150, "mmm")</f>
        <v>Jul</v>
      </c>
      <c r="D8150" s="1">
        <v>45474</v>
      </c>
      <c r="E8150" t="s">
        <v>4803</v>
      </c>
      <c r="F8150" t="s">
        <v>101</v>
      </c>
      <c r="G8150">
        <v>2187500</v>
      </c>
      <c r="H8150">
        <v>16</v>
      </c>
      <c r="I8150">
        <v>35000000</v>
      </c>
      <c r="J8150" t="s">
        <v>86</v>
      </c>
      <c r="K8150">
        <v>-0.1156299691926691</v>
      </c>
      <c r="L8150">
        <v>-11.563000000000001</v>
      </c>
      <c r="M8150" t="s">
        <v>82</v>
      </c>
    </row>
    <row r="8151" spans="1:13">
      <c r="A8151" t="s">
        <v>4780</v>
      </c>
      <c r="B8151" t="s">
        <v>4781</v>
      </c>
      <c r="C8151" t="str">
        <f>TEXT(D8151, "mmm")</f>
        <v>Jul</v>
      </c>
      <c r="D8151" s="1">
        <v>45474</v>
      </c>
      <c r="E8151" t="s">
        <v>4804</v>
      </c>
      <c r="F8151" t="s">
        <v>101</v>
      </c>
      <c r="G8151">
        <v>2187500</v>
      </c>
      <c r="H8151">
        <v>16</v>
      </c>
      <c r="I8151">
        <v>35000000</v>
      </c>
      <c r="J8151" t="s">
        <v>86</v>
      </c>
      <c r="K8151">
        <v>-0.1156299691926691</v>
      </c>
      <c r="L8151">
        <v>-11.563000000000001</v>
      </c>
      <c r="M8151" t="s">
        <v>82</v>
      </c>
    </row>
    <row r="8152" spans="1:13">
      <c r="A8152" t="s">
        <v>4780</v>
      </c>
      <c r="B8152" t="s">
        <v>4781</v>
      </c>
      <c r="C8152" t="str">
        <f>TEXT(D8152, "mmm")</f>
        <v>Jul</v>
      </c>
      <c r="D8152" s="1">
        <v>45474</v>
      </c>
      <c r="E8152" t="s">
        <v>4805</v>
      </c>
      <c r="F8152" t="s">
        <v>101</v>
      </c>
      <c r="G8152">
        <v>2187500</v>
      </c>
      <c r="H8152">
        <v>16</v>
      </c>
      <c r="I8152">
        <v>35000000</v>
      </c>
      <c r="J8152" t="s">
        <v>86</v>
      </c>
      <c r="K8152">
        <v>-0.1156299691926691</v>
      </c>
      <c r="L8152">
        <v>-11.563000000000001</v>
      </c>
      <c r="M8152" t="s">
        <v>82</v>
      </c>
    </row>
    <row r="8153" spans="1:13">
      <c r="A8153" t="s">
        <v>4780</v>
      </c>
      <c r="B8153" t="s">
        <v>4781</v>
      </c>
      <c r="C8153" t="str">
        <f>TEXT(D8153, "mmm")</f>
        <v>Jul</v>
      </c>
      <c r="D8153" s="1">
        <v>45474</v>
      </c>
      <c r="E8153" t="s">
        <v>4806</v>
      </c>
      <c r="F8153" t="s">
        <v>101</v>
      </c>
      <c r="G8153">
        <v>2187500</v>
      </c>
      <c r="H8153">
        <v>16</v>
      </c>
      <c r="I8153">
        <v>35000000</v>
      </c>
      <c r="J8153" t="s">
        <v>86</v>
      </c>
      <c r="K8153">
        <v>-0.1156299691926691</v>
      </c>
      <c r="L8153">
        <v>-11.563000000000001</v>
      </c>
      <c r="M8153" t="s">
        <v>82</v>
      </c>
    </row>
    <row r="8154" spans="1:13">
      <c r="A8154" t="s">
        <v>4780</v>
      </c>
      <c r="B8154" t="s">
        <v>4781</v>
      </c>
      <c r="C8154" t="str">
        <f>TEXT(D8154, "mmm")</f>
        <v>Jul</v>
      </c>
      <c r="D8154" s="1">
        <v>45474</v>
      </c>
      <c r="E8154" t="s">
        <v>4807</v>
      </c>
      <c r="F8154" t="s">
        <v>101</v>
      </c>
      <c r="G8154">
        <v>2187500</v>
      </c>
      <c r="H8154">
        <v>16</v>
      </c>
      <c r="I8154">
        <v>35000000</v>
      </c>
      <c r="J8154" t="s">
        <v>86</v>
      </c>
      <c r="K8154">
        <v>-0.1156299691926691</v>
      </c>
      <c r="L8154">
        <v>-11.563000000000001</v>
      </c>
      <c r="M8154" t="s">
        <v>82</v>
      </c>
    </row>
    <row r="8155" spans="1:13">
      <c r="A8155" t="s">
        <v>4780</v>
      </c>
      <c r="B8155" t="s">
        <v>4781</v>
      </c>
      <c r="C8155" t="str">
        <f>TEXT(D8155, "mmm")</f>
        <v>Jul</v>
      </c>
      <c r="D8155" s="1">
        <v>45474</v>
      </c>
      <c r="E8155" t="s">
        <v>4808</v>
      </c>
      <c r="F8155" t="s">
        <v>101</v>
      </c>
      <c r="G8155">
        <v>2187500</v>
      </c>
      <c r="H8155">
        <v>16</v>
      </c>
      <c r="I8155">
        <v>35000000</v>
      </c>
      <c r="J8155" t="s">
        <v>86</v>
      </c>
      <c r="K8155">
        <v>-0.1156299691926691</v>
      </c>
      <c r="L8155">
        <v>-11.563000000000001</v>
      </c>
      <c r="M8155" t="s">
        <v>82</v>
      </c>
    </row>
    <row r="8156" spans="1:13">
      <c r="A8156" t="s">
        <v>4722</v>
      </c>
      <c r="B8156" t="s">
        <v>4723</v>
      </c>
      <c r="C8156" t="str">
        <f>TEXT(D8156, "mmm")</f>
        <v>Jul</v>
      </c>
      <c r="D8156" s="1">
        <v>45474</v>
      </c>
      <c r="E8156" t="s">
        <v>4724</v>
      </c>
      <c r="F8156" t="s">
        <v>217</v>
      </c>
      <c r="G8156">
        <v>10000</v>
      </c>
      <c r="H8156">
        <v>2.15</v>
      </c>
      <c r="I8156">
        <v>21500</v>
      </c>
      <c r="J8156" t="s">
        <v>86</v>
      </c>
      <c r="K8156">
        <v>-1.3824871122127489E-2</v>
      </c>
      <c r="L8156">
        <v>-1.3825000000000001</v>
      </c>
      <c r="M8156" t="s">
        <v>82</v>
      </c>
    </row>
    <row r="8157" spans="1:13">
      <c r="A8157" t="s">
        <v>4780</v>
      </c>
      <c r="B8157" t="s">
        <v>4781</v>
      </c>
      <c r="C8157" t="str">
        <f>TEXT(D8157, "mmm")</f>
        <v>Jul</v>
      </c>
      <c r="D8157" s="1">
        <v>45474</v>
      </c>
      <c r="E8157" t="s">
        <v>4800</v>
      </c>
      <c r="F8157" t="s">
        <v>101</v>
      </c>
      <c r="G8157">
        <v>312500</v>
      </c>
      <c r="H8157">
        <v>16</v>
      </c>
      <c r="I8157">
        <v>5000000</v>
      </c>
      <c r="J8157" t="s">
        <v>81</v>
      </c>
      <c r="K8157">
        <v>-0.1156299691926691</v>
      </c>
      <c r="L8157">
        <v>-11.563000000000001</v>
      </c>
      <c r="M8157" t="s">
        <v>82</v>
      </c>
    </row>
    <row r="8158" spans="1:13">
      <c r="A8158" t="s">
        <v>4780</v>
      </c>
      <c r="B8158" t="s">
        <v>4781</v>
      </c>
      <c r="C8158" t="str">
        <f>TEXT(D8158, "mmm")</f>
        <v>Jul</v>
      </c>
      <c r="D8158" s="1">
        <v>45474</v>
      </c>
      <c r="E8158" t="s">
        <v>4801</v>
      </c>
      <c r="F8158" t="s">
        <v>101</v>
      </c>
      <c r="G8158">
        <v>312500</v>
      </c>
      <c r="H8158">
        <v>16</v>
      </c>
      <c r="I8158">
        <v>5000000</v>
      </c>
      <c r="J8158" t="s">
        <v>81</v>
      </c>
      <c r="K8158">
        <v>-0.1156299691926691</v>
      </c>
      <c r="L8158">
        <v>-11.563000000000001</v>
      </c>
      <c r="M8158" t="s">
        <v>82</v>
      </c>
    </row>
    <row r="8159" spans="1:13">
      <c r="A8159" t="s">
        <v>4780</v>
      </c>
      <c r="B8159" t="s">
        <v>4781</v>
      </c>
      <c r="C8159" t="str">
        <f>TEXT(D8159, "mmm")</f>
        <v>Jul</v>
      </c>
      <c r="D8159" s="1">
        <v>45474</v>
      </c>
      <c r="E8159" t="s">
        <v>4802</v>
      </c>
      <c r="F8159" t="s">
        <v>101</v>
      </c>
      <c r="G8159">
        <v>312500</v>
      </c>
      <c r="H8159">
        <v>16</v>
      </c>
      <c r="I8159">
        <v>5000000</v>
      </c>
      <c r="J8159" t="s">
        <v>81</v>
      </c>
      <c r="K8159">
        <v>-0.1156299691926691</v>
      </c>
      <c r="L8159">
        <v>-11.563000000000001</v>
      </c>
      <c r="M8159" t="s">
        <v>82</v>
      </c>
    </row>
    <row r="8160" spans="1:13">
      <c r="A8160" t="s">
        <v>4780</v>
      </c>
      <c r="B8160" t="s">
        <v>4781</v>
      </c>
      <c r="C8160" t="str">
        <f>TEXT(D8160, "mmm")</f>
        <v>Jul</v>
      </c>
      <c r="D8160" s="1">
        <v>45474</v>
      </c>
      <c r="E8160" t="s">
        <v>4803</v>
      </c>
      <c r="F8160" t="s">
        <v>101</v>
      </c>
      <c r="G8160">
        <v>312500</v>
      </c>
      <c r="H8160">
        <v>16</v>
      </c>
      <c r="I8160">
        <v>5000000</v>
      </c>
      <c r="J8160" t="s">
        <v>81</v>
      </c>
      <c r="K8160">
        <v>-0.1156299691926691</v>
      </c>
      <c r="L8160">
        <v>-11.563000000000001</v>
      </c>
      <c r="M8160" t="s">
        <v>82</v>
      </c>
    </row>
    <row r="8161" spans="1:13">
      <c r="A8161" t="s">
        <v>4780</v>
      </c>
      <c r="B8161" t="s">
        <v>4781</v>
      </c>
      <c r="C8161" t="str">
        <f>TEXT(D8161, "mmm")</f>
        <v>Jul</v>
      </c>
      <c r="D8161" s="1">
        <v>45474</v>
      </c>
      <c r="E8161" t="s">
        <v>4804</v>
      </c>
      <c r="F8161" t="s">
        <v>101</v>
      </c>
      <c r="G8161">
        <v>312500</v>
      </c>
      <c r="H8161">
        <v>16</v>
      </c>
      <c r="I8161">
        <v>5000000</v>
      </c>
      <c r="J8161" t="s">
        <v>81</v>
      </c>
      <c r="K8161">
        <v>-0.1156299691926691</v>
      </c>
      <c r="L8161">
        <v>-11.563000000000001</v>
      </c>
      <c r="M8161" t="s">
        <v>82</v>
      </c>
    </row>
    <row r="8162" spans="1:13">
      <c r="A8162" t="s">
        <v>4780</v>
      </c>
      <c r="B8162" t="s">
        <v>4781</v>
      </c>
      <c r="C8162" t="str">
        <f>TEXT(D8162, "mmm")</f>
        <v>Jul</v>
      </c>
      <c r="D8162" s="1">
        <v>45474</v>
      </c>
      <c r="E8162" t="s">
        <v>4805</v>
      </c>
      <c r="F8162" t="s">
        <v>101</v>
      </c>
      <c r="G8162">
        <v>312500</v>
      </c>
      <c r="H8162">
        <v>16</v>
      </c>
      <c r="I8162">
        <v>5000000</v>
      </c>
      <c r="J8162" t="s">
        <v>81</v>
      </c>
      <c r="K8162">
        <v>-0.1156299691926691</v>
      </c>
      <c r="L8162">
        <v>-11.563000000000001</v>
      </c>
      <c r="M8162" t="s">
        <v>82</v>
      </c>
    </row>
    <row r="8163" spans="1:13">
      <c r="A8163" t="s">
        <v>4780</v>
      </c>
      <c r="B8163" t="s">
        <v>4781</v>
      </c>
      <c r="C8163" t="str">
        <f>TEXT(D8163, "mmm")</f>
        <v>Jul</v>
      </c>
      <c r="D8163" s="1">
        <v>45474</v>
      </c>
      <c r="E8163" t="s">
        <v>4806</v>
      </c>
      <c r="F8163" t="s">
        <v>101</v>
      </c>
      <c r="G8163">
        <v>312500</v>
      </c>
      <c r="H8163">
        <v>16</v>
      </c>
      <c r="I8163">
        <v>5000000</v>
      </c>
      <c r="J8163" t="s">
        <v>81</v>
      </c>
      <c r="K8163">
        <v>-0.1156299691926691</v>
      </c>
      <c r="L8163">
        <v>-11.563000000000001</v>
      </c>
      <c r="M8163" t="s">
        <v>82</v>
      </c>
    </row>
    <row r="8164" spans="1:13">
      <c r="A8164" t="s">
        <v>4780</v>
      </c>
      <c r="B8164" t="s">
        <v>4781</v>
      </c>
      <c r="C8164" t="str">
        <f>TEXT(D8164, "mmm")</f>
        <v>Jul</v>
      </c>
      <c r="D8164" s="1">
        <v>45474</v>
      </c>
      <c r="E8164" t="s">
        <v>4807</v>
      </c>
      <c r="F8164" t="s">
        <v>101</v>
      </c>
      <c r="G8164">
        <v>312500</v>
      </c>
      <c r="H8164">
        <v>16</v>
      </c>
      <c r="I8164">
        <v>5000000</v>
      </c>
      <c r="J8164" t="s">
        <v>81</v>
      </c>
      <c r="K8164">
        <v>-0.1156299691926691</v>
      </c>
      <c r="L8164">
        <v>-11.563000000000001</v>
      </c>
      <c r="M8164" t="s">
        <v>82</v>
      </c>
    </row>
    <row r="8165" spans="1:13">
      <c r="A8165" t="s">
        <v>4780</v>
      </c>
      <c r="B8165" t="s">
        <v>4781</v>
      </c>
      <c r="C8165" t="str">
        <f>TEXT(D8165, "mmm")</f>
        <v>Jul</v>
      </c>
      <c r="D8165" s="1">
        <v>45474</v>
      </c>
      <c r="E8165" t="s">
        <v>4808</v>
      </c>
      <c r="F8165" t="s">
        <v>101</v>
      </c>
      <c r="G8165">
        <v>312500</v>
      </c>
      <c r="H8165">
        <v>16</v>
      </c>
      <c r="I8165">
        <v>5000000</v>
      </c>
      <c r="J8165" t="s">
        <v>81</v>
      </c>
      <c r="K8165">
        <v>-0.1156299691926691</v>
      </c>
      <c r="L8165">
        <v>-11.563000000000001</v>
      </c>
      <c r="M8165" t="s">
        <v>82</v>
      </c>
    </row>
    <row r="8166" spans="1:13">
      <c r="A8166" t="s">
        <v>291</v>
      </c>
      <c r="B8166" t="s">
        <v>292</v>
      </c>
      <c r="C8166" t="str">
        <f>TEXT(D8166, "mmm")</f>
        <v>Jul</v>
      </c>
      <c r="D8166" s="1">
        <v>45474</v>
      </c>
      <c r="E8166" t="s">
        <v>100</v>
      </c>
      <c r="F8166" t="s">
        <v>101</v>
      </c>
      <c r="G8166">
        <v>252855</v>
      </c>
      <c r="H8166">
        <v>7.25</v>
      </c>
      <c r="I8166">
        <v>1833198.75</v>
      </c>
      <c r="J8166" t="s">
        <v>86</v>
      </c>
      <c r="K8166">
        <v>3.8370845816560577E-2</v>
      </c>
      <c r="L8166">
        <v>3.8371</v>
      </c>
      <c r="M8166" t="s">
        <v>82</v>
      </c>
    </row>
    <row r="8167" spans="1:13">
      <c r="A8167" t="s">
        <v>291</v>
      </c>
      <c r="B8167" t="s">
        <v>292</v>
      </c>
      <c r="C8167" t="str">
        <f>TEXT(D8167, "mmm")</f>
        <v>Jul</v>
      </c>
      <c r="D8167" s="1">
        <v>45474</v>
      </c>
      <c r="E8167" t="s">
        <v>102</v>
      </c>
      <c r="F8167" t="s">
        <v>101</v>
      </c>
      <c r="G8167">
        <v>252855</v>
      </c>
      <c r="H8167">
        <v>7.25</v>
      </c>
      <c r="I8167">
        <v>1833198.75</v>
      </c>
      <c r="J8167" t="s">
        <v>86</v>
      </c>
      <c r="K8167">
        <v>3.8370845816560577E-2</v>
      </c>
      <c r="L8167">
        <v>3.8371</v>
      </c>
      <c r="M8167" t="s">
        <v>82</v>
      </c>
    </row>
    <row r="8168" spans="1:13">
      <c r="A8168" t="s">
        <v>2401</v>
      </c>
      <c r="B8168" t="s">
        <v>2402</v>
      </c>
      <c r="C8168" t="str">
        <f>TEXT(D8168, "mmm")</f>
        <v>Jul</v>
      </c>
      <c r="D8168" s="1">
        <v>45474</v>
      </c>
      <c r="E8168" t="s">
        <v>4705</v>
      </c>
      <c r="F8168" t="s">
        <v>101</v>
      </c>
      <c r="G8168">
        <v>66290</v>
      </c>
      <c r="H8168">
        <v>1.44</v>
      </c>
      <c r="I8168">
        <v>95457.599999999991</v>
      </c>
      <c r="J8168" t="s">
        <v>86</v>
      </c>
      <c r="K8168">
        <v>5.5555570272752153E-2</v>
      </c>
      <c r="L8168">
        <v>5.5556000000000001</v>
      </c>
      <c r="M8168" t="s">
        <v>82</v>
      </c>
    </row>
    <row r="8169" spans="1:13">
      <c r="A8169" t="s">
        <v>4790</v>
      </c>
      <c r="B8169" t="s">
        <v>4791</v>
      </c>
      <c r="C8169" t="str">
        <f>TEXT(D8169, "mmm")</f>
        <v>Jul</v>
      </c>
      <c r="D8169" s="1">
        <v>45474</v>
      </c>
      <c r="E8169" t="s">
        <v>4809</v>
      </c>
      <c r="F8169" t="s">
        <v>80</v>
      </c>
      <c r="G8169">
        <v>2925</v>
      </c>
      <c r="H8169">
        <v>17</v>
      </c>
      <c r="I8169">
        <v>49725</v>
      </c>
      <c r="J8169" t="s">
        <v>81</v>
      </c>
      <c r="K8169">
        <v>0.26350187971498662</v>
      </c>
      <c r="L8169">
        <v>26.350200000000001</v>
      </c>
      <c r="M8169" t="s">
        <v>82</v>
      </c>
    </row>
    <row r="8170" spans="1:13">
      <c r="A8170" t="s">
        <v>4381</v>
      </c>
      <c r="B8170" t="s">
        <v>4382</v>
      </c>
      <c r="C8170" t="str">
        <f>TEXT(D8170, "mmm")</f>
        <v>Jul</v>
      </c>
      <c r="D8170" s="1">
        <v>45474</v>
      </c>
      <c r="E8170" t="s">
        <v>634</v>
      </c>
      <c r="F8170" t="s">
        <v>80</v>
      </c>
      <c r="G8170">
        <v>4661</v>
      </c>
      <c r="H8170">
        <v>25.02</v>
      </c>
      <c r="I8170">
        <v>116618.22</v>
      </c>
      <c r="J8170" t="s">
        <v>81</v>
      </c>
      <c r="K8170">
        <v>8.3726380347951768E-2</v>
      </c>
      <c r="L8170">
        <v>8.3726000000000003</v>
      </c>
      <c r="M8170" t="s">
        <v>82</v>
      </c>
    </row>
    <row r="8171" spans="1:13">
      <c r="A8171" t="s">
        <v>4381</v>
      </c>
      <c r="B8171" t="s">
        <v>4382</v>
      </c>
      <c r="C8171" t="str">
        <f>TEXT(D8171, "mmm")</f>
        <v>Jul</v>
      </c>
      <c r="D8171" s="1">
        <v>45474</v>
      </c>
      <c r="E8171" t="s">
        <v>634</v>
      </c>
      <c r="F8171" t="s">
        <v>80</v>
      </c>
      <c r="G8171">
        <v>2625</v>
      </c>
      <c r="H8171">
        <v>26.06</v>
      </c>
      <c r="I8171">
        <v>68407.5</v>
      </c>
      <c r="J8171" t="s">
        <v>81</v>
      </c>
      <c r="K8171">
        <v>8.3726380347951768E-2</v>
      </c>
      <c r="L8171">
        <v>8.3726000000000003</v>
      </c>
      <c r="M8171" t="s">
        <v>82</v>
      </c>
    </row>
    <row r="8172" spans="1:13">
      <c r="A8172" t="s">
        <v>4381</v>
      </c>
      <c r="B8172" t="s">
        <v>4382</v>
      </c>
      <c r="C8172" t="str">
        <f>TEXT(D8172, "mmm")</f>
        <v>Jul</v>
      </c>
      <c r="D8172" s="1">
        <v>45474</v>
      </c>
      <c r="E8172" t="s">
        <v>634</v>
      </c>
      <c r="F8172" t="s">
        <v>80</v>
      </c>
      <c r="G8172">
        <v>3538</v>
      </c>
      <c r="H8172">
        <v>23.08</v>
      </c>
      <c r="I8172">
        <v>81657.039999999994</v>
      </c>
      <c r="J8172" t="s">
        <v>81</v>
      </c>
      <c r="K8172">
        <v>8.3726380347951768E-2</v>
      </c>
      <c r="L8172">
        <v>8.3726000000000003</v>
      </c>
      <c r="M8172" t="s">
        <v>82</v>
      </c>
    </row>
    <row r="8173" spans="1:13">
      <c r="A8173" t="s">
        <v>4381</v>
      </c>
      <c r="B8173" t="s">
        <v>4382</v>
      </c>
      <c r="C8173" t="str">
        <f>TEXT(D8173, "mmm")</f>
        <v>Jul</v>
      </c>
      <c r="D8173" s="1">
        <v>45474</v>
      </c>
      <c r="E8173" t="s">
        <v>634</v>
      </c>
      <c r="F8173" t="s">
        <v>80</v>
      </c>
      <c r="G8173">
        <v>3565</v>
      </c>
      <c r="H8173">
        <v>24.21</v>
      </c>
      <c r="I8173">
        <v>86308.650000000009</v>
      </c>
      <c r="J8173" t="s">
        <v>81</v>
      </c>
      <c r="K8173">
        <v>8.3726380347951768E-2</v>
      </c>
      <c r="L8173">
        <v>8.3726000000000003</v>
      </c>
      <c r="M8173" t="s">
        <v>82</v>
      </c>
    </row>
    <row r="8174" spans="1:13">
      <c r="A8174" t="s">
        <v>4381</v>
      </c>
      <c r="B8174" t="s">
        <v>4382</v>
      </c>
      <c r="C8174" t="str">
        <f>TEXT(D8174, "mmm")</f>
        <v>Jul</v>
      </c>
      <c r="D8174" s="1">
        <v>45474</v>
      </c>
      <c r="E8174" t="s">
        <v>634</v>
      </c>
      <c r="F8174" t="s">
        <v>80</v>
      </c>
      <c r="G8174">
        <v>4544</v>
      </c>
      <c r="H8174">
        <v>25.02</v>
      </c>
      <c r="I8174">
        <v>113690.88</v>
      </c>
      <c r="J8174" t="s">
        <v>81</v>
      </c>
      <c r="K8174">
        <v>8.3726380347951768E-2</v>
      </c>
      <c r="L8174">
        <v>8.3726000000000003</v>
      </c>
      <c r="M8174" t="s">
        <v>82</v>
      </c>
    </row>
    <row r="8175" spans="1:13">
      <c r="A8175" t="s">
        <v>4381</v>
      </c>
      <c r="B8175" t="s">
        <v>4382</v>
      </c>
      <c r="C8175" t="str">
        <f>TEXT(D8175, "mmm")</f>
        <v>Jul</v>
      </c>
      <c r="D8175" s="1">
        <v>45474</v>
      </c>
      <c r="E8175" t="s">
        <v>634</v>
      </c>
      <c r="F8175" t="s">
        <v>80</v>
      </c>
      <c r="G8175">
        <v>2559</v>
      </c>
      <c r="H8175">
        <v>26.06</v>
      </c>
      <c r="I8175">
        <v>66687.539999999994</v>
      </c>
      <c r="J8175" t="s">
        <v>81</v>
      </c>
      <c r="K8175">
        <v>8.3726380347951768E-2</v>
      </c>
      <c r="L8175">
        <v>8.3726000000000003</v>
      </c>
      <c r="M8175" t="s">
        <v>82</v>
      </c>
    </row>
    <row r="8176" spans="1:13">
      <c r="A8176" t="s">
        <v>4381</v>
      </c>
      <c r="B8176" t="s">
        <v>4382</v>
      </c>
      <c r="C8176" t="str">
        <f>TEXT(D8176, "mmm")</f>
        <v>Jul</v>
      </c>
      <c r="D8176" s="1">
        <v>45474</v>
      </c>
      <c r="E8176" t="s">
        <v>634</v>
      </c>
      <c r="F8176" t="s">
        <v>80</v>
      </c>
      <c r="G8176">
        <v>3799</v>
      </c>
      <c r="H8176">
        <v>23.08</v>
      </c>
      <c r="I8176">
        <v>87680.92</v>
      </c>
      <c r="J8176" t="s">
        <v>81</v>
      </c>
      <c r="K8176">
        <v>8.3726380347951768E-2</v>
      </c>
      <c r="L8176">
        <v>8.3726000000000003</v>
      </c>
      <c r="M8176" t="s">
        <v>82</v>
      </c>
    </row>
    <row r="8177" spans="1:13">
      <c r="A8177" t="s">
        <v>4381</v>
      </c>
      <c r="B8177" t="s">
        <v>4382</v>
      </c>
      <c r="C8177" t="str">
        <f>TEXT(D8177, "mmm")</f>
        <v>Jul</v>
      </c>
      <c r="D8177" s="1">
        <v>45474</v>
      </c>
      <c r="E8177" t="s">
        <v>634</v>
      </c>
      <c r="F8177" t="s">
        <v>80</v>
      </c>
      <c r="G8177">
        <v>3828</v>
      </c>
      <c r="H8177">
        <v>24.21</v>
      </c>
      <c r="I8177">
        <v>92675.88</v>
      </c>
      <c r="J8177" t="s">
        <v>81</v>
      </c>
      <c r="K8177">
        <v>8.3726380347951768E-2</v>
      </c>
      <c r="L8177">
        <v>8.3726000000000003</v>
      </c>
      <c r="M8177" t="s">
        <v>82</v>
      </c>
    </row>
    <row r="8178" spans="1:13">
      <c r="A8178" t="s">
        <v>4381</v>
      </c>
      <c r="B8178" t="s">
        <v>4382</v>
      </c>
      <c r="C8178" t="str">
        <f>TEXT(D8178, "mmm")</f>
        <v>Jul</v>
      </c>
      <c r="D8178" s="1">
        <v>45474</v>
      </c>
      <c r="E8178" t="s">
        <v>634</v>
      </c>
      <c r="F8178" t="s">
        <v>80</v>
      </c>
      <c r="G8178">
        <v>4878</v>
      </c>
      <c r="H8178">
        <v>25.02</v>
      </c>
      <c r="I8178">
        <v>122047.56</v>
      </c>
      <c r="J8178" t="s">
        <v>81</v>
      </c>
      <c r="K8178">
        <v>8.3726380347951768E-2</v>
      </c>
      <c r="L8178">
        <v>8.3726000000000003</v>
      </c>
      <c r="M8178" t="s">
        <v>82</v>
      </c>
    </row>
    <row r="8179" spans="1:13">
      <c r="A8179" t="s">
        <v>4381</v>
      </c>
      <c r="B8179" t="s">
        <v>4382</v>
      </c>
      <c r="C8179" t="str">
        <f>TEXT(D8179, "mmm")</f>
        <v>Jul</v>
      </c>
      <c r="D8179" s="1">
        <v>45474</v>
      </c>
      <c r="E8179" t="s">
        <v>634</v>
      </c>
      <c r="F8179" t="s">
        <v>80</v>
      </c>
      <c r="G8179">
        <v>2748</v>
      </c>
      <c r="H8179">
        <v>26.06</v>
      </c>
      <c r="I8179">
        <v>71612.87999999999</v>
      </c>
      <c r="J8179" t="s">
        <v>81</v>
      </c>
      <c r="K8179">
        <v>8.3726380347951768E-2</v>
      </c>
      <c r="L8179">
        <v>8.3726000000000003</v>
      </c>
      <c r="M8179" t="s">
        <v>82</v>
      </c>
    </row>
    <row r="8180" spans="1:13">
      <c r="A8180" t="s">
        <v>4381</v>
      </c>
      <c r="B8180" t="s">
        <v>4382</v>
      </c>
      <c r="C8180" t="str">
        <f>TEXT(D8180, "mmm")</f>
        <v>Jul</v>
      </c>
      <c r="D8180" s="1">
        <v>45474</v>
      </c>
      <c r="E8180" t="s">
        <v>634</v>
      </c>
      <c r="F8180" t="s">
        <v>80</v>
      </c>
      <c r="G8180">
        <v>3630</v>
      </c>
      <c r="H8180">
        <v>23.08</v>
      </c>
      <c r="I8180">
        <v>83780.399999999994</v>
      </c>
      <c r="J8180" t="s">
        <v>81</v>
      </c>
      <c r="K8180">
        <v>8.3726380347951768E-2</v>
      </c>
      <c r="L8180">
        <v>8.3726000000000003</v>
      </c>
      <c r="M8180" t="s">
        <v>82</v>
      </c>
    </row>
    <row r="8181" spans="1:13">
      <c r="A8181" t="s">
        <v>4381</v>
      </c>
      <c r="B8181" t="s">
        <v>4382</v>
      </c>
      <c r="C8181" t="str">
        <f>TEXT(D8181, "mmm")</f>
        <v>Jul</v>
      </c>
      <c r="D8181" s="1">
        <v>45474</v>
      </c>
      <c r="E8181" t="s">
        <v>634</v>
      </c>
      <c r="F8181" t="s">
        <v>80</v>
      </c>
      <c r="G8181">
        <v>3657</v>
      </c>
      <c r="H8181">
        <v>24.21</v>
      </c>
      <c r="I8181">
        <v>88535.97</v>
      </c>
      <c r="J8181" t="s">
        <v>81</v>
      </c>
      <c r="K8181">
        <v>8.3726380347951768E-2</v>
      </c>
      <c r="L8181">
        <v>8.3726000000000003</v>
      </c>
      <c r="M8181" t="s">
        <v>82</v>
      </c>
    </row>
    <row r="8182" spans="1:13">
      <c r="A8182" t="s">
        <v>2726</v>
      </c>
      <c r="B8182" t="s">
        <v>2727</v>
      </c>
      <c r="C8182" t="str">
        <f>TEXT(D8182, "mmm")</f>
        <v>Jul</v>
      </c>
      <c r="D8182" s="1">
        <v>45474</v>
      </c>
      <c r="E8182" t="s">
        <v>4810</v>
      </c>
      <c r="F8182" t="s">
        <v>80</v>
      </c>
      <c r="G8182">
        <v>12000</v>
      </c>
      <c r="H8182">
        <v>1.21</v>
      </c>
      <c r="I8182">
        <v>14520</v>
      </c>
      <c r="J8182" t="s">
        <v>81</v>
      </c>
      <c r="K8182">
        <v>0.1607142381978279</v>
      </c>
      <c r="L8182">
        <v>16.071400000000001</v>
      </c>
      <c r="M8182" t="s">
        <v>82</v>
      </c>
    </row>
    <row r="8183" spans="1:13">
      <c r="A8183" t="s">
        <v>2493</v>
      </c>
      <c r="B8183" t="s">
        <v>2494</v>
      </c>
      <c r="C8183" t="str">
        <f>TEXT(D8183, "mmm")</f>
        <v>Jul</v>
      </c>
      <c r="D8183" s="1">
        <v>45474</v>
      </c>
      <c r="E8183" t="s">
        <v>834</v>
      </c>
      <c r="F8183" t="s">
        <v>101</v>
      </c>
      <c r="G8183">
        <v>26000</v>
      </c>
      <c r="H8183">
        <v>8.0299999999999994</v>
      </c>
      <c r="I8183">
        <v>208780</v>
      </c>
      <c r="J8183" t="s">
        <v>81</v>
      </c>
      <c r="K8183">
        <v>0.20812814752167411</v>
      </c>
      <c r="L8183">
        <v>20.812799999999999</v>
      </c>
      <c r="M8183" t="s">
        <v>82</v>
      </c>
    </row>
    <row r="8184" spans="1:13">
      <c r="A8184" t="s">
        <v>2493</v>
      </c>
      <c r="B8184" t="s">
        <v>2494</v>
      </c>
      <c r="C8184" t="str">
        <f>TEXT(D8184, "mmm")</f>
        <v>Jul</v>
      </c>
      <c r="D8184" s="1">
        <v>45474</v>
      </c>
      <c r="E8184" t="s">
        <v>835</v>
      </c>
      <c r="F8184" t="s">
        <v>101</v>
      </c>
      <c r="G8184">
        <v>26000</v>
      </c>
      <c r="H8184">
        <v>8.0299999999999994</v>
      </c>
      <c r="I8184">
        <v>208780</v>
      </c>
      <c r="J8184" t="s">
        <v>81</v>
      </c>
      <c r="K8184">
        <v>0.20812814752167411</v>
      </c>
      <c r="L8184">
        <v>20.812799999999999</v>
      </c>
      <c r="M8184" t="s">
        <v>82</v>
      </c>
    </row>
    <row r="8185" spans="1:13">
      <c r="A8185" t="s">
        <v>2493</v>
      </c>
      <c r="B8185" t="s">
        <v>2494</v>
      </c>
      <c r="C8185" t="str">
        <f>TEXT(D8185, "mmm")</f>
        <v>Jul</v>
      </c>
      <c r="D8185" s="1">
        <v>45474</v>
      </c>
      <c r="E8185" t="s">
        <v>833</v>
      </c>
      <c r="F8185" t="s">
        <v>101</v>
      </c>
      <c r="G8185">
        <v>26000</v>
      </c>
      <c r="H8185">
        <v>8.0299999999999994</v>
      </c>
      <c r="I8185">
        <v>208780</v>
      </c>
      <c r="J8185" t="s">
        <v>81</v>
      </c>
      <c r="K8185">
        <v>0.20812814752167411</v>
      </c>
      <c r="L8185">
        <v>20.812799999999999</v>
      </c>
      <c r="M8185" t="s">
        <v>82</v>
      </c>
    </row>
    <row r="8186" spans="1:13">
      <c r="A8186" t="s">
        <v>1912</v>
      </c>
      <c r="B8186" t="s">
        <v>1913</v>
      </c>
      <c r="C8186" t="str">
        <f>TEXT(D8186, "mmm")</f>
        <v>Jul</v>
      </c>
      <c r="D8186" s="1">
        <v>45474</v>
      </c>
      <c r="E8186" t="s">
        <v>1919</v>
      </c>
      <c r="F8186" t="s">
        <v>101</v>
      </c>
      <c r="G8186">
        <v>17401153</v>
      </c>
      <c r="H8186">
        <v>3.16</v>
      </c>
      <c r="I8186">
        <v>54987643.479999997</v>
      </c>
      <c r="J8186" t="s">
        <v>86</v>
      </c>
      <c r="K8186">
        <v>0.57602331761536818</v>
      </c>
      <c r="L8186">
        <v>57.6023</v>
      </c>
      <c r="M8186" t="s">
        <v>82</v>
      </c>
    </row>
    <row r="8187" spans="1:13">
      <c r="A8187" t="s">
        <v>1912</v>
      </c>
      <c r="B8187" t="s">
        <v>1913</v>
      </c>
      <c r="C8187" t="str">
        <f>TEXT(D8187, "mmm")</f>
        <v>Jul</v>
      </c>
      <c r="D8187" s="1">
        <v>45474</v>
      </c>
      <c r="E8187" t="s">
        <v>1918</v>
      </c>
      <c r="F8187" t="s">
        <v>101</v>
      </c>
      <c r="G8187">
        <v>17401153</v>
      </c>
      <c r="H8187">
        <v>3.16</v>
      </c>
      <c r="I8187">
        <v>54987643.479999997</v>
      </c>
      <c r="J8187" t="s">
        <v>86</v>
      </c>
      <c r="K8187">
        <v>0.57602331761536818</v>
      </c>
      <c r="L8187">
        <v>57.6023</v>
      </c>
      <c r="M8187" t="s">
        <v>82</v>
      </c>
    </row>
    <row r="8188" spans="1:13">
      <c r="A8188" t="s">
        <v>1912</v>
      </c>
      <c r="B8188" t="s">
        <v>1913</v>
      </c>
      <c r="C8188" t="str">
        <f>TEXT(D8188, "mmm")</f>
        <v>Jul</v>
      </c>
      <c r="D8188" s="1">
        <v>45474</v>
      </c>
      <c r="E8188" t="s">
        <v>1915</v>
      </c>
      <c r="F8188" t="s">
        <v>101</v>
      </c>
      <c r="G8188">
        <v>17401153</v>
      </c>
      <c r="H8188">
        <v>3.16</v>
      </c>
      <c r="I8188">
        <v>54987643.479999997</v>
      </c>
      <c r="J8188" t="s">
        <v>86</v>
      </c>
      <c r="K8188">
        <v>0.57602331761536818</v>
      </c>
      <c r="L8188">
        <v>57.6023</v>
      </c>
      <c r="M8188" t="s">
        <v>82</v>
      </c>
    </row>
    <row r="8189" spans="1:13">
      <c r="A8189" t="s">
        <v>1912</v>
      </c>
      <c r="B8189" t="s">
        <v>1913</v>
      </c>
      <c r="C8189" t="str">
        <f>TEXT(D8189, "mmm")</f>
        <v>Jul</v>
      </c>
      <c r="D8189" s="1">
        <v>45474</v>
      </c>
      <c r="E8189" t="s">
        <v>1917</v>
      </c>
      <c r="F8189" t="s">
        <v>101</v>
      </c>
      <c r="G8189">
        <v>17401153</v>
      </c>
      <c r="H8189">
        <v>3.16</v>
      </c>
      <c r="I8189">
        <v>54987643.479999997</v>
      </c>
      <c r="J8189" t="s">
        <v>86</v>
      </c>
      <c r="K8189">
        <v>0.57602331761536818</v>
      </c>
      <c r="L8189">
        <v>57.6023</v>
      </c>
      <c r="M8189" t="s">
        <v>82</v>
      </c>
    </row>
    <row r="8190" spans="1:13">
      <c r="A8190" t="s">
        <v>1912</v>
      </c>
      <c r="B8190" t="s">
        <v>1913</v>
      </c>
      <c r="C8190" t="str">
        <f>TEXT(D8190, "mmm")</f>
        <v>Jul</v>
      </c>
      <c r="D8190" s="1">
        <v>45474</v>
      </c>
      <c r="E8190" t="s">
        <v>1914</v>
      </c>
      <c r="F8190" t="s">
        <v>101</v>
      </c>
      <c r="G8190">
        <v>17401153</v>
      </c>
      <c r="H8190">
        <v>3.16</v>
      </c>
      <c r="I8190">
        <v>54987643.479999997</v>
      </c>
      <c r="J8190" t="s">
        <v>86</v>
      </c>
      <c r="K8190">
        <v>0.57602331761536818</v>
      </c>
      <c r="L8190">
        <v>57.6023</v>
      </c>
      <c r="M8190" t="s">
        <v>82</v>
      </c>
    </row>
    <row r="8191" spans="1:13">
      <c r="A8191" t="s">
        <v>1912</v>
      </c>
      <c r="B8191" t="s">
        <v>1913</v>
      </c>
      <c r="C8191" t="str">
        <f>TEXT(D8191, "mmm")</f>
        <v>Jul</v>
      </c>
      <c r="D8191" s="1">
        <v>45474</v>
      </c>
      <c r="E8191" t="s">
        <v>1916</v>
      </c>
      <c r="F8191" t="s">
        <v>101</v>
      </c>
      <c r="G8191">
        <v>17401153</v>
      </c>
      <c r="H8191">
        <v>3.16</v>
      </c>
      <c r="I8191">
        <v>54987643.479999997</v>
      </c>
      <c r="J8191" t="s">
        <v>86</v>
      </c>
      <c r="K8191">
        <v>0.57602331761536818</v>
      </c>
      <c r="L8191">
        <v>57.6023</v>
      </c>
      <c r="M8191" t="s">
        <v>82</v>
      </c>
    </row>
    <row r="8192" spans="1:13">
      <c r="A8192" t="s">
        <v>1777</v>
      </c>
      <c r="B8192" t="s">
        <v>1778</v>
      </c>
      <c r="C8192" t="str">
        <f>TEXT(D8192, "mmm")</f>
        <v>Jul</v>
      </c>
      <c r="D8192" s="1">
        <v>45475</v>
      </c>
      <c r="E8192" t="s">
        <v>4430</v>
      </c>
      <c r="F8192" t="s">
        <v>101</v>
      </c>
      <c r="G8192">
        <v>86092</v>
      </c>
      <c r="H8192">
        <v>1.1399999999999999</v>
      </c>
      <c r="I8192">
        <v>98144.87999999999</v>
      </c>
      <c r="J8192" t="s">
        <v>81</v>
      </c>
      <c r="K8192">
        <v>0.157894797382373</v>
      </c>
      <c r="L8192">
        <v>15.7895</v>
      </c>
      <c r="M8192" t="s">
        <v>82</v>
      </c>
    </row>
    <row r="8193" spans="1:13">
      <c r="A8193" t="s">
        <v>2598</v>
      </c>
      <c r="B8193" t="s">
        <v>2599</v>
      </c>
      <c r="C8193" t="str">
        <f>TEXT(D8193, "mmm")</f>
        <v>Jul</v>
      </c>
      <c r="D8193" s="1">
        <v>45475</v>
      </c>
      <c r="E8193" t="s">
        <v>3930</v>
      </c>
      <c r="F8193" t="s">
        <v>101</v>
      </c>
      <c r="G8193">
        <v>47844</v>
      </c>
      <c r="H8193">
        <v>44.55</v>
      </c>
      <c r="I8193">
        <v>2131450.2000000002</v>
      </c>
      <c r="J8193" t="s">
        <v>81</v>
      </c>
      <c r="K8193">
        <v>6.9267000514830368E-2</v>
      </c>
      <c r="L8193">
        <v>6.9267000000000003</v>
      </c>
      <c r="M8193" t="s">
        <v>82</v>
      </c>
    </row>
    <row r="8194" spans="1:13">
      <c r="A8194" t="s">
        <v>2598</v>
      </c>
      <c r="B8194" t="s">
        <v>2599</v>
      </c>
      <c r="C8194" t="str">
        <f>TEXT(D8194, "mmm")</f>
        <v>Jul</v>
      </c>
      <c r="D8194" s="1">
        <v>45475</v>
      </c>
      <c r="E8194" t="s">
        <v>3930</v>
      </c>
      <c r="F8194" t="s">
        <v>101</v>
      </c>
      <c r="G8194">
        <v>252156</v>
      </c>
      <c r="H8194">
        <v>44.07</v>
      </c>
      <c r="I8194">
        <v>11112514.92</v>
      </c>
      <c r="J8194" t="s">
        <v>81</v>
      </c>
      <c r="K8194">
        <v>6.9267000514830368E-2</v>
      </c>
      <c r="L8194">
        <v>6.9267000000000003</v>
      </c>
      <c r="M8194" t="s">
        <v>82</v>
      </c>
    </row>
    <row r="8195" spans="1:13">
      <c r="A8195" t="s">
        <v>1742</v>
      </c>
      <c r="B8195" t="s">
        <v>1743</v>
      </c>
      <c r="C8195" t="str">
        <f>TEXT(D8195, "mmm")</f>
        <v>Jul</v>
      </c>
      <c r="D8195" s="1">
        <v>45475</v>
      </c>
      <c r="E8195" t="s">
        <v>111</v>
      </c>
      <c r="F8195" t="s">
        <v>101</v>
      </c>
      <c r="G8195">
        <v>5000</v>
      </c>
      <c r="H8195">
        <v>19.190000000000001</v>
      </c>
      <c r="I8195">
        <v>95950</v>
      </c>
      <c r="J8195" t="s">
        <v>81</v>
      </c>
      <c r="K8195">
        <v>6.0371523578934161E-2</v>
      </c>
      <c r="L8195">
        <v>6.0372000000000003</v>
      </c>
      <c r="M8195" t="s">
        <v>82</v>
      </c>
    </row>
    <row r="8196" spans="1:13">
      <c r="A8196" t="s">
        <v>1742</v>
      </c>
      <c r="B8196" t="s">
        <v>1743</v>
      </c>
      <c r="C8196" t="str">
        <f>TEXT(D8196, "mmm")</f>
        <v>Jul</v>
      </c>
      <c r="D8196" s="1">
        <v>45475</v>
      </c>
      <c r="E8196" t="s">
        <v>109</v>
      </c>
      <c r="F8196" t="s">
        <v>101</v>
      </c>
      <c r="G8196">
        <v>5000</v>
      </c>
      <c r="H8196">
        <v>19.190000000000001</v>
      </c>
      <c r="I8196">
        <v>95950</v>
      </c>
      <c r="J8196" t="s">
        <v>81</v>
      </c>
      <c r="K8196">
        <v>6.0371523578934161E-2</v>
      </c>
      <c r="L8196">
        <v>6.0372000000000003</v>
      </c>
      <c r="M8196" t="s">
        <v>82</v>
      </c>
    </row>
    <row r="8197" spans="1:13">
      <c r="A8197" t="s">
        <v>1742</v>
      </c>
      <c r="B8197" t="s">
        <v>1743</v>
      </c>
      <c r="C8197" t="str">
        <f>TEXT(D8197, "mmm")</f>
        <v>Jul</v>
      </c>
      <c r="D8197" s="1">
        <v>45475</v>
      </c>
      <c r="E8197" t="s">
        <v>110</v>
      </c>
      <c r="F8197" t="s">
        <v>101</v>
      </c>
      <c r="G8197">
        <v>5000</v>
      </c>
      <c r="H8197">
        <v>19.190000000000001</v>
      </c>
      <c r="I8197">
        <v>95950</v>
      </c>
      <c r="J8197" t="s">
        <v>81</v>
      </c>
      <c r="K8197">
        <v>6.0371523578934161E-2</v>
      </c>
      <c r="L8197">
        <v>6.0372000000000003</v>
      </c>
      <c r="M8197" t="s">
        <v>82</v>
      </c>
    </row>
    <row r="8198" spans="1:13">
      <c r="A8198" t="s">
        <v>291</v>
      </c>
      <c r="B8198" t="s">
        <v>292</v>
      </c>
      <c r="C8198" t="str">
        <f>TEXT(D8198, "mmm")</f>
        <v>Jul</v>
      </c>
      <c r="D8198" s="1">
        <v>45475</v>
      </c>
      <c r="E8198" t="s">
        <v>100</v>
      </c>
      <c r="F8198" t="s">
        <v>101</v>
      </c>
      <c r="G8198">
        <v>155137</v>
      </c>
      <c r="H8198">
        <v>7.3</v>
      </c>
      <c r="I8198">
        <v>1132500.1000000001</v>
      </c>
      <c r="J8198" t="s">
        <v>81</v>
      </c>
      <c r="K8198">
        <v>2.5891776174804319E-2</v>
      </c>
      <c r="L8198">
        <v>2.5891999999999999</v>
      </c>
      <c r="M8198" t="s">
        <v>82</v>
      </c>
    </row>
    <row r="8199" spans="1:13">
      <c r="A8199" t="s">
        <v>291</v>
      </c>
      <c r="B8199" t="s">
        <v>292</v>
      </c>
      <c r="C8199" t="str">
        <f>TEXT(D8199, "mmm")</f>
        <v>Jul</v>
      </c>
      <c r="D8199" s="1">
        <v>45475</v>
      </c>
      <c r="E8199" t="s">
        <v>102</v>
      </c>
      <c r="F8199" t="s">
        <v>101</v>
      </c>
      <c r="G8199">
        <v>155137</v>
      </c>
      <c r="H8199">
        <v>7.3</v>
      </c>
      <c r="I8199">
        <v>1132500.1000000001</v>
      </c>
      <c r="J8199" t="s">
        <v>81</v>
      </c>
      <c r="K8199">
        <v>2.5891776174804319E-2</v>
      </c>
      <c r="L8199">
        <v>2.5891999999999999</v>
      </c>
      <c r="M8199" t="s">
        <v>82</v>
      </c>
    </row>
    <row r="8200" spans="1:13">
      <c r="A8200" t="s">
        <v>129</v>
      </c>
      <c r="B8200" t="s">
        <v>130</v>
      </c>
      <c r="C8200" t="str">
        <f>TEXT(D8200, "mmm")</f>
        <v>Jul</v>
      </c>
      <c r="D8200" s="1">
        <v>45475</v>
      </c>
      <c r="E8200" t="s">
        <v>109</v>
      </c>
      <c r="F8200" t="s">
        <v>101</v>
      </c>
      <c r="G8200">
        <v>22000</v>
      </c>
      <c r="H8200">
        <v>6.83</v>
      </c>
      <c r="I8200">
        <v>150260</v>
      </c>
      <c r="J8200" t="s">
        <v>81</v>
      </c>
      <c r="K8200">
        <v>5.5718420533586333E-2</v>
      </c>
      <c r="L8200">
        <v>5.5717999999999996</v>
      </c>
      <c r="M8200" t="s">
        <v>82</v>
      </c>
    </row>
    <row r="8201" spans="1:13">
      <c r="A8201" t="s">
        <v>129</v>
      </c>
      <c r="B8201" t="s">
        <v>130</v>
      </c>
      <c r="C8201" t="str">
        <f>TEXT(D8201, "mmm")</f>
        <v>Jul</v>
      </c>
      <c r="D8201" s="1">
        <v>45475</v>
      </c>
      <c r="E8201" t="s">
        <v>110</v>
      </c>
      <c r="F8201" t="s">
        <v>101</v>
      </c>
      <c r="G8201">
        <v>22000</v>
      </c>
      <c r="H8201">
        <v>6.83</v>
      </c>
      <c r="I8201">
        <v>150260</v>
      </c>
      <c r="J8201" t="s">
        <v>81</v>
      </c>
      <c r="K8201">
        <v>5.5718420533586333E-2</v>
      </c>
      <c r="L8201">
        <v>5.5717999999999996</v>
      </c>
      <c r="M8201" t="s">
        <v>82</v>
      </c>
    </row>
    <row r="8202" spans="1:13">
      <c r="A8202" t="s">
        <v>129</v>
      </c>
      <c r="B8202" t="s">
        <v>130</v>
      </c>
      <c r="C8202" t="str">
        <f>TEXT(D8202, "mmm")</f>
        <v>Jul</v>
      </c>
      <c r="D8202" s="1">
        <v>45475</v>
      </c>
      <c r="E8202" t="s">
        <v>111</v>
      </c>
      <c r="F8202" t="s">
        <v>101</v>
      </c>
      <c r="G8202">
        <v>22000</v>
      </c>
      <c r="H8202">
        <v>6.83</v>
      </c>
      <c r="I8202">
        <v>150260</v>
      </c>
      <c r="J8202" t="s">
        <v>81</v>
      </c>
      <c r="K8202">
        <v>5.5718420533586333E-2</v>
      </c>
      <c r="L8202">
        <v>5.5717999999999996</v>
      </c>
      <c r="M8202" t="s">
        <v>82</v>
      </c>
    </row>
    <row r="8203" spans="1:13">
      <c r="A8203" t="s">
        <v>4811</v>
      </c>
      <c r="B8203" t="s">
        <v>4812</v>
      </c>
      <c r="C8203" t="str">
        <f>TEXT(D8203, "mmm")</f>
        <v>Jul</v>
      </c>
      <c r="D8203" s="1">
        <v>45475</v>
      </c>
      <c r="E8203" t="s">
        <v>449</v>
      </c>
      <c r="F8203" t="s">
        <v>222</v>
      </c>
      <c r="G8203">
        <v>16131</v>
      </c>
      <c r="H8203">
        <v>12.4</v>
      </c>
      <c r="I8203">
        <v>200024.4</v>
      </c>
      <c r="J8203" t="s">
        <v>86</v>
      </c>
      <c r="K8203">
        <v>4.7946090701331823E-3</v>
      </c>
      <c r="L8203">
        <v>0.47949999999999998</v>
      </c>
      <c r="M8203" t="s">
        <v>82</v>
      </c>
    </row>
    <row r="8204" spans="1:13">
      <c r="A8204" t="s">
        <v>4488</v>
      </c>
      <c r="B8204" t="s">
        <v>4489</v>
      </c>
      <c r="C8204" t="str">
        <f>TEXT(D8204, "mmm")</f>
        <v>Jul</v>
      </c>
      <c r="D8204" s="1">
        <v>45475</v>
      </c>
      <c r="E8204" t="s">
        <v>4490</v>
      </c>
      <c r="F8204" t="s">
        <v>128</v>
      </c>
      <c r="G8204">
        <v>5000</v>
      </c>
      <c r="H8204">
        <v>14.5</v>
      </c>
      <c r="I8204">
        <v>72500</v>
      </c>
      <c r="J8204" t="s">
        <v>86</v>
      </c>
      <c r="K8204">
        <v>0.26629678782715982</v>
      </c>
      <c r="L8204">
        <v>26.6297</v>
      </c>
      <c r="M8204" t="s">
        <v>82</v>
      </c>
    </row>
    <row r="8205" spans="1:13">
      <c r="A8205" t="s">
        <v>400</v>
      </c>
      <c r="B8205" t="s">
        <v>401</v>
      </c>
      <c r="C8205" t="str">
        <f>TEXT(D8205, "mmm")</f>
        <v>Jul</v>
      </c>
      <c r="D8205" s="1">
        <v>45475</v>
      </c>
      <c r="E8205" t="s">
        <v>403</v>
      </c>
      <c r="F8205" t="s">
        <v>101</v>
      </c>
      <c r="G8205">
        <v>235000</v>
      </c>
      <c r="H8205">
        <v>1.27</v>
      </c>
      <c r="I8205">
        <v>298450</v>
      </c>
      <c r="J8205" t="s">
        <v>86</v>
      </c>
      <c r="K8205">
        <v>0.1982758842169465</v>
      </c>
      <c r="L8205">
        <v>19.8276</v>
      </c>
      <c r="M8205" t="s">
        <v>82</v>
      </c>
    </row>
    <row r="8206" spans="1:13">
      <c r="A8206" t="s">
        <v>400</v>
      </c>
      <c r="B8206" t="s">
        <v>401</v>
      </c>
      <c r="C8206" t="str">
        <f>TEXT(D8206, "mmm")</f>
        <v>Jul</v>
      </c>
      <c r="D8206" s="1">
        <v>45475</v>
      </c>
      <c r="E8206" t="s">
        <v>402</v>
      </c>
      <c r="F8206" t="s">
        <v>101</v>
      </c>
      <c r="G8206">
        <v>235000</v>
      </c>
      <c r="H8206">
        <v>1.27</v>
      </c>
      <c r="I8206">
        <v>298450</v>
      </c>
      <c r="J8206" t="s">
        <v>86</v>
      </c>
      <c r="K8206">
        <v>0.1982758842169465</v>
      </c>
      <c r="L8206">
        <v>19.8276</v>
      </c>
      <c r="M8206" t="s">
        <v>82</v>
      </c>
    </row>
    <row r="8207" spans="1:13">
      <c r="A8207" t="s">
        <v>271</v>
      </c>
      <c r="B8207" t="s">
        <v>272</v>
      </c>
      <c r="C8207" t="str">
        <f>TEXT(D8207, "mmm")</f>
        <v>Jul</v>
      </c>
      <c r="D8207" s="1">
        <v>45475</v>
      </c>
      <c r="E8207" t="s">
        <v>102</v>
      </c>
      <c r="F8207" t="s">
        <v>101</v>
      </c>
      <c r="G8207">
        <v>8757</v>
      </c>
      <c r="H8207">
        <v>8.0399999999999991</v>
      </c>
      <c r="I8207">
        <v>70406.28</v>
      </c>
      <c r="J8207" t="s">
        <v>81</v>
      </c>
      <c r="K8207">
        <v>4.466499291400261E-2</v>
      </c>
      <c r="L8207">
        <v>4.4664999999999999</v>
      </c>
      <c r="M8207" t="s">
        <v>82</v>
      </c>
    </row>
    <row r="8208" spans="1:13">
      <c r="A8208" t="s">
        <v>271</v>
      </c>
      <c r="B8208" t="s">
        <v>272</v>
      </c>
      <c r="C8208" t="str">
        <f>TEXT(D8208, "mmm")</f>
        <v>Jul</v>
      </c>
      <c r="D8208" s="1">
        <v>45475</v>
      </c>
      <c r="E8208" t="s">
        <v>100</v>
      </c>
      <c r="F8208" t="s">
        <v>101</v>
      </c>
      <c r="G8208">
        <v>8757</v>
      </c>
      <c r="H8208">
        <v>8.0399999999999991</v>
      </c>
      <c r="I8208">
        <v>70406.28</v>
      </c>
      <c r="J8208" t="s">
        <v>81</v>
      </c>
      <c r="K8208">
        <v>4.466499291400261E-2</v>
      </c>
      <c r="L8208">
        <v>4.4664999999999999</v>
      </c>
      <c r="M8208" t="s">
        <v>82</v>
      </c>
    </row>
    <row r="8209" spans="1:13">
      <c r="A8209" t="s">
        <v>580</v>
      </c>
      <c r="B8209" t="s">
        <v>581</v>
      </c>
      <c r="C8209" t="str">
        <f>TEXT(D8209, "mmm")</f>
        <v>Jul</v>
      </c>
      <c r="D8209" s="1">
        <v>45475</v>
      </c>
      <c r="E8209" t="s">
        <v>100</v>
      </c>
      <c r="F8209" t="s">
        <v>101</v>
      </c>
      <c r="G8209">
        <v>4369</v>
      </c>
      <c r="H8209">
        <v>23.5</v>
      </c>
      <c r="I8209">
        <v>102671.5</v>
      </c>
      <c r="J8209" t="s">
        <v>81</v>
      </c>
      <c r="K8209">
        <v>3.3775251769370802E-2</v>
      </c>
      <c r="L8209">
        <v>3.3774999999999999</v>
      </c>
      <c r="M8209" t="s">
        <v>82</v>
      </c>
    </row>
    <row r="8210" spans="1:13">
      <c r="A8210" t="s">
        <v>580</v>
      </c>
      <c r="B8210" t="s">
        <v>581</v>
      </c>
      <c r="C8210" t="str">
        <f>TEXT(D8210, "mmm")</f>
        <v>Jul</v>
      </c>
      <c r="D8210" s="1">
        <v>45475</v>
      </c>
      <c r="E8210" t="s">
        <v>102</v>
      </c>
      <c r="F8210" t="s">
        <v>101</v>
      </c>
      <c r="G8210">
        <v>4369</v>
      </c>
      <c r="H8210">
        <v>23.5</v>
      </c>
      <c r="I8210">
        <v>102671.5</v>
      </c>
      <c r="J8210" t="s">
        <v>81</v>
      </c>
      <c r="K8210">
        <v>3.3775251769370802E-2</v>
      </c>
      <c r="L8210">
        <v>3.3774999999999999</v>
      </c>
      <c r="M8210" t="s">
        <v>82</v>
      </c>
    </row>
    <row r="8211" spans="1:13">
      <c r="A8211" t="s">
        <v>2401</v>
      </c>
      <c r="B8211" t="s">
        <v>2402</v>
      </c>
      <c r="C8211" t="str">
        <f>TEXT(D8211, "mmm")</f>
        <v>Jul</v>
      </c>
      <c r="D8211" s="1">
        <v>45475</v>
      </c>
      <c r="E8211" t="s">
        <v>4705</v>
      </c>
      <c r="F8211" t="s">
        <v>101</v>
      </c>
      <c r="G8211">
        <v>75106</v>
      </c>
      <c r="H8211">
        <v>1.43</v>
      </c>
      <c r="I8211">
        <v>107401.58</v>
      </c>
      <c r="J8211" t="s">
        <v>86</v>
      </c>
      <c r="K8211">
        <v>4.1958001384094779E-2</v>
      </c>
      <c r="L8211">
        <v>4.1958000000000002</v>
      </c>
      <c r="M8211" t="s">
        <v>82</v>
      </c>
    </row>
    <row r="8212" spans="1:13">
      <c r="A8212" t="s">
        <v>2834</v>
      </c>
      <c r="B8212" t="s">
        <v>2835</v>
      </c>
      <c r="C8212" t="str">
        <f>TEXT(D8212, "mmm")</f>
        <v>Jul</v>
      </c>
      <c r="D8212" s="1">
        <v>45475</v>
      </c>
      <c r="E8212" t="s">
        <v>449</v>
      </c>
      <c r="F8212" t="s">
        <v>222</v>
      </c>
      <c r="G8212">
        <v>16977</v>
      </c>
      <c r="H8212">
        <v>11.78</v>
      </c>
      <c r="I8212">
        <v>199989.06</v>
      </c>
      <c r="J8212" t="s">
        <v>86</v>
      </c>
      <c r="K8212">
        <v>1.067404101691438E-2</v>
      </c>
      <c r="L8212">
        <v>1.0673999999999999</v>
      </c>
      <c r="M8212" t="s">
        <v>82</v>
      </c>
    </row>
    <row r="8213" spans="1:13">
      <c r="A8213" t="s">
        <v>107</v>
      </c>
      <c r="B8213" t="s">
        <v>108</v>
      </c>
      <c r="C8213" t="str">
        <f>TEXT(D8213, "mmm")</f>
        <v>Jul</v>
      </c>
      <c r="D8213" s="1">
        <v>45475</v>
      </c>
      <c r="E8213" t="s">
        <v>109</v>
      </c>
      <c r="F8213" t="s">
        <v>101</v>
      </c>
      <c r="G8213">
        <v>56381</v>
      </c>
      <c r="H8213">
        <v>5.48</v>
      </c>
      <c r="I8213">
        <v>308967.88</v>
      </c>
      <c r="J8213" t="s">
        <v>86</v>
      </c>
      <c r="K8213">
        <v>0.13974590724885921</v>
      </c>
      <c r="L8213">
        <v>13.974600000000001</v>
      </c>
      <c r="M8213" t="s">
        <v>82</v>
      </c>
    </row>
    <row r="8214" spans="1:13">
      <c r="A8214" t="s">
        <v>107</v>
      </c>
      <c r="B8214" t="s">
        <v>108</v>
      </c>
      <c r="C8214" t="str">
        <f>TEXT(D8214, "mmm")</f>
        <v>Jul</v>
      </c>
      <c r="D8214" s="1">
        <v>45475</v>
      </c>
      <c r="E8214" t="s">
        <v>111</v>
      </c>
      <c r="F8214" t="s">
        <v>101</v>
      </c>
      <c r="G8214">
        <v>56381</v>
      </c>
      <c r="H8214">
        <v>5.48</v>
      </c>
      <c r="I8214">
        <v>308967.88</v>
      </c>
      <c r="J8214" t="s">
        <v>86</v>
      </c>
      <c r="K8214">
        <v>0.13974590724885921</v>
      </c>
      <c r="L8214">
        <v>13.974600000000001</v>
      </c>
      <c r="M8214" t="s">
        <v>82</v>
      </c>
    </row>
    <row r="8215" spans="1:13">
      <c r="A8215" t="s">
        <v>107</v>
      </c>
      <c r="B8215" t="s">
        <v>108</v>
      </c>
      <c r="C8215" t="str">
        <f>TEXT(D8215, "mmm")</f>
        <v>Jul</v>
      </c>
      <c r="D8215" s="1">
        <v>45475</v>
      </c>
      <c r="E8215" t="s">
        <v>110</v>
      </c>
      <c r="F8215" t="s">
        <v>101</v>
      </c>
      <c r="G8215">
        <v>56381</v>
      </c>
      <c r="H8215">
        <v>5.48</v>
      </c>
      <c r="I8215">
        <v>308967.88</v>
      </c>
      <c r="J8215" t="s">
        <v>86</v>
      </c>
      <c r="K8215">
        <v>0.13974590724885921</v>
      </c>
      <c r="L8215">
        <v>13.974600000000001</v>
      </c>
      <c r="M8215" t="s">
        <v>82</v>
      </c>
    </row>
    <row r="8216" spans="1:13">
      <c r="A8216" t="s">
        <v>4645</v>
      </c>
      <c r="B8216" t="s">
        <v>4646</v>
      </c>
      <c r="C8216" t="str">
        <f>TEXT(D8216, "mmm")</f>
        <v>Jul</v>
      </c>
      <c r="D8216" s="1">
        <v>45475</v>
      </c>
      <c r="E8216" t="s">
        <v>4647</v>
      </c>
      <c r="F8216" t="s">
        <v>222</v>
      </c>
      <c r="G8216">
        <v>30013</v>
      </c>
      <c r="H8216">
        <v>19.600000000000001</v>
      </c>
      <c r="I8216">
        <v>588254.80000000005</v>
      </c>
      <c r="J8216" t="s">
        <v>86</v>
      </c>
      <c r="K8216">
        <v>0.1230688410336991</v>
      </c>
      <c r="L8216">
        <v>12.306900000000001</v>
      </c>
      <c r="M8216" t="s">
        <v>82</v>
      </c>
    </row>
    <row r="8217" spans="1:13">
      <c r="A8217" t="s">
        <v>129</v>
      </c>
      <c r="B8217" t="s">
        <v>130</v>
      </c>
      <c r="C8217" t="str">
        <f>TEXT(D8217, "mmm")</f>
        <v>Jul</v>
      </c>
      <c r="D8217" s="1">
        <v>45476</v>
      </c>
      <c r="E8217" t="s">
        <v>110</v>
      </c>
      <c r="F8217" t="s">
        <v>101</v>
      </c>
      <c r="G8217">
        <v>10000</v>
      </c>
      <c r="H8217">
        <v>7.01</v>
      </c>
      <c r="I8217">
        <v>70100</v>
      </c>
      <c r="J8217" t="s">
        <v>81</v>
      </c>
      <c r="K8217">
        <v>1.430647955548592E-3</v>
      </c>
      <c r="L8217">
        <v>0.1431</v>
      </c>
      <c r="M8217" t="s">
        <v>82</v>
      </c>
    </row>
    <row r="8218" spans="1:13">
      <c r="A8218" t="s">
        <v>129</v>
      </c>
      <c r="B8218" t="s">
        <v>130</v>
      </c>
      <c r="C8218" t="str">
        <f>TEXT(D8218, "mmm")</f>
        <v>Jul</v>
      </c>
      <c r="D8218" s="1">
        <v>45476</v>
      </c>
      <c r="E8218" t="s">
        <v>109</v>
      </c>
      <c r="F8218" t="s">
        <v>101</v>
      </c>
      <c r="G8218">
        <v>10000</v>
      </c>
      <c r="H8218">
        <v>7.01</v>
      </c>
      <c r="I8218">
        <v>70100</v>
      </c>
      <c r="J8218" t="s">
        <v>81</v>
      </c>
      <c r="K8218">
        <v>1.430647955548592E-3</v>
      </c>
      <c r="L8218">
        <v>0.1431</v>
      </c>
      <c r="M8218" t="s">
        <v>82</v>
      </c>
    </row>
    <row r="8219" spans="1:13">
      <c r="A8219" t="s">
        <v>129</v>
      </c>
      <c r="B8219" t="s">
        <v>130</v>
      </c>
      <c r="C8219" t="str">
        <f>TEXT(D8219, "mmm")</f>
        <v>Jul</v>
      </c>
      <c r="D8219" s="1">
        <v>45476</v>
      </c>
      <c r="E8219" t="s">
        <v>111</v>
      </c>
      <c r="F8219" t="s">
        <v>101</v>
      </c>
      <c r="G8219">
        <v>10000</v>
      </c>
      <c r="H8219">
        <v>7.01</v>
      </c>
      <c r="I8219">
        <v>70100</v>
      </c>
      <c r="J8219" t="s">
        <v>81</v>
      </c>
      <c r="K8219">
        <v>1.430647955548592E-3</v>
      </c>
      <c r="L8219">
        <v>0.1431</v>
      </c>
      <c r="M8219" t="s">
        <v>82</v>
      </c>
    </row>
    <row r="8220" spans="1:13">
      <c r="A8220" t="s">
        <v>1777</v>
      </c>
      <c r="B8220" t="s">
        <v>1778</v>
      </c>
      <c r="C8220" t="str">
        <f>TEXT(D8220, "mmm")</f>
        <v>Jul</v>
      </c>
      <c r="D8220" s="1">
        <v>45476</v>
      </c>
      <c r="E8220" t="s">
        <v>4430</v>
      </c>
      <c r="F8220" t="s">
        <v>101</v>
      </c>
      <c r="G8220">
        <v>143288</v>
      </c>
      <c r="H8220">
        <v>1.1599999999999999</v>
      </c>
      <c r="I8220">
        <v>166214.07999999999</v>
      </c>
      <c r="J8220" t="s">
        <v>81</v>
      </c>
      <c r="K8220">
        <v>0.1391304086421967</v>
      </c>
      <c r="L8220">
        <v>13.913</v>
      </c>
      <c r="M8220" t="s">
        <v>82</v>
      </c>
    </row>
    <row r="8221" spans="1:13">
      <c r="A8221" t="s">
        <v>1742</v>
      </c>
      <c r="B8221" t="s">
        <v>1743</v>
      </c>
      <c r="C8221" t="str">
        <f>TEXT(D8221, "mmm")</f>
        <v>Jul</v>
      </c>
      <c r="D8221" s="1">
        <v>45476</v>
      </c>
      <c r="E8221" t="s">
        <v>111</v>
      </c>
      <c r="F8221" t="s">
        <v>101</v>
      </c>
      <c r="G8221">
        <v>4000</v>
      </c>
      <c r="H8221">
        <v>19.27</v>
      </c>
      <c r="I8221">
        <v>77080</v>
      </c>
      <c r="J8221" t="s">
        <v>81</v>
      </c>
      <c r="K8221">
        <v>1.401144013231681E-2</v>
      </c>
      <c r="L8221">
        <v>1.4011</v>
      </c>
      <c r="M8221" t="s">
        <v>82</v>
      </c>
    </row>
    <row r="8222" spans="1:13">
      <c r="A8222" t="s">
        <v>2861</v>
      </c>
      <c r="B8222" t="s">
        <v>2862</v>
      </c>
      <c r="C8222" t="str">
        <f>TEXT(D8222, "mmm")</f>
        <v>Jul</v>
      </c>
      <c r="D8222" s="1">
        <v>45476</v>
      </c>
      <c r="E8222" t="s">
        <v>2641</v>
      </c>
      <c r="F8222" t="s">
        <v>80</v>
      </c>
      <c r="G8222">
        <v>2595</v>
      </c>
      <c r="H8222">
        <v>5.49</v>
      </c>
      <c r="I8222">
        <v>14246.55</v>
      </c>
      <c r="J8222" t="s">
        <v>81</v>
      </c>
      <c r="K8222">
        <v>0.14440444015444021</v>
      </c>
      <c r="L8222">
        <v>14.4404</v>
      </c>
      <c r="M8222" t="s">
        <v>82</v>
      </c>
    </row>
    <row r="8223" spans="1:13">
      <c r="A8223" t="s">
        <v>4746</v>
      </c>
      <c r="B8223" t="s">
        <v>4747</v>
      </c>
      <c r="C8223" t="str">
        <f>TEXT(D8223, "mmm")</f>
        <v>Jul</v>
      </c>
      <c r="D8223" s="1">
        <v>45476</v>
      </c>
      <c r="E8223" t="s">
        <v>4813</v>
      </c>
      <c r="F8223" t="s">
        <v>128</v>
      </c>
      <c r="G8223">
        <v>35000</v>
      </c>
      <c r="H8223">
        <v>2.11</v>
      </c>
      <c r="I8223">
        <v>73850</v>
      </c>
      <c r="J8223" t="s">
        <v>86</v>
      </c>
      <c r="K8223">
        <v>-7.5829380261201784E-2</v>
      </c>
      <c r="L8223">
        <v>-7.5829000000000004</v>
      </c>
      <c r="M8223" t="s">
        <v>82</v>
      </c>
    </row>
    <row r="8224" spans="1:13">
      <c r="A8224" t="s">
        <v>1742</v>
      </c>
      <c r="B8224" t="s">
        <v>1743</v>
      </c>
      <c r="C8224" t="str">
        <f>TEXT(D8224, "mmm")</f>
        <v>Jul</v>
      </c>
      <c r="D8224" s="1">
        <v>45476</v>
      </c>
      <c r="E8224" t="s">
        <v>109</v>
      </c>
      <c r="F8224" t="s">
        <v>101</v>
      </c>
      <c r="G8224">
        <v>4000</v>
      </c>
      <c r="H8224">
        <v>19.27</v>
      </c>
      <c r="I8224">
        <v>77080</v>
      </c>
      <c r="J8224" t="s">
        <v>81</v>
      </c>
      <c r="K8224">
        <v>1.401144013231681E-2</v>
      </c>
      <c r="L8224">
        <v>1.4011</v>
      </c>
      <c r="M8224" t="s">
        <v>82</v>
      </c>
    </row>
    <row r="8225" spans="1:13">
      <c r="A8225" t="s">
        <v>1742</v>
      </c>
      <c r="B8225" t="s">
        <v>1743</v>
      </c>
      <c r="C8225" t="str">
        <f>TEXT(D8225, "mmm")</f>
        <v>Jul</v>
      </c>
      <c r="D8225" s="1">
        <v>45476</v>
      </c>
      <c r="E8225" t="s">
        <v>110</v>
      </c>
      <c r="F8225" t="s">
        <v>101</v>
      </c>
      <c r="G8225">
        <v>4000</v>
      </c>
      <c r="H8225">
        <v>19.27</v>
      </c>
      <c r="I8225">
        <v>77080</v>
      </c>
      <c r="J8225" t="s">
        <v>81</v>
      </c>
      <c r="K8225">
        <v>1.401144013231681E-2</v>
      </c>
      <c r="L8225">
        <v>1.4011</v>
      </c>
      <c r="M8225" t="s">
        <v>82</v>
      </c>
    </row>
    <row r="8226" spans="1:13">
      <c r="A8226" t="s">
        <v>377</v>
      </c>
      <c r="B8226" t="s">
        <v>378</v>
      </c>
      <c r="C8226" t="str">
        <f>TEXT(D8226, "mmm")</f>
        <v>Jul</v>
      </c>
      <c r="D8226" s="1">
        <v>45476</v>
      </c>
      <c r="E8226" t="s">
        <v>379</v>
      </c>
      <c r="F8226" t="s">
        <v>101</v>
      </c>
      <c r="G8226">
        <v>4562</v>
      </c>
      <c r="H8226">
        <v>12.29</v>
      </c>
      <c r="I8226">
        <v>56066.98</v>
      </c>
      <c r="J8226" t="s">
        <v>81</v>
      </c>
      <c r="K8226">
        <v>0.2337448758645666</v>
      </c>
      <c r="L8226">
        <v>23.374500000000001</v>
      </c>
      <c r="M8226" t="s">
        <v>82</v>
      </c>
    </row>
    <row r="8227" spans="1:13">
      <c r="A8227" t="s">
        <v>4814</v>
      </c>
      <c r="B8227" t="s">
        <v>4815</v>
      </c>
      <c r="C8227" t="str">
        <f>TEXT(D8227, "mmm")</f>
        <v>Jul</v>
      </c>
      <c r="D8227" s="1">
        <v>45476</v>
      </c>
      <c r="E8227" t="s">
        <v>4816</v>
      </c>
      <c r="F8227" t="s">
        <v>118</v>
      </c>
      <c r="G8227">
        <v>13438</v>
      </c>
      <c r="H8227">
        <v>38.78</v>
      </c>
      <c r="I8227">
        <v>521125.64</v>
      </c>
      <c r="J8227" t="s">
        <v>86</v>
      </c>
      <c r="K8227">
        <v>3.5808336670440262E-2</v>
      </c>
      <c r="L8227">
        <v>3.5808</v>
      </c>
      <c r="M8227" t="s">
        <v>82</v>
      </c>
    </row>
    <row r="8228" spans="1:13">
      <c r="A8228" t="s">
        <v>61</v>
      </c>
      <c r="B8228" t="s">
        <v>4817</v>
      </c>
      <c r="C8228" t="str">
        <f>TEXT(D8228, "mmm")</f>
        <v>Jul</v>
      </c>
      <c r="D8228" s="1">
        <v>45476</v>
      </c>
      <c r="E8228" t="s">
        <v>4818</v>
      </c>
      <c r="F8228" t="s">
        <v>217</v>
      </c>
      <c r="G8228">
        <v>1495390</v>
      </c>
      <c r="H8228">
        <v>0.4</v>
      </c>
      <c r="I8228">
        <v>598156</v>
      </c>
      <c r="J8228" t="s">
        <v>86</v>
      </c>
      <c r="K8228">
        <v>1.4761904626746829</v>
      </c>
      <c r="L8228">
        <v>147.619</v>
      </c>
      <c r="M8228" t="s">
        <v>82</v>
      </c>
    </row>
    <row r="8229" spans="1:13">
      <c r="A8229" t="s">
        <v>580</v>
      </c>
      <c r="B8229" t="s">
        <v>581</v>
      </c>
      <c r="C8229" t="str">
        <f>TEXT(D8229, "mmm")</f>
        <v>Jul</v>
      </c>
      <c r="D8229" s="1">
        <v>45476</v>
      </c>
      <c r="E8229" t="s">
        <v>102</v>
      </c>
      <c r="F8229" t="s">
        <v>101</v>
      </c>
      <c r="G8229">
        <v>5430</v>
      </c>
      <c r="H8229">
        <v>23.58</v>
      </c>
      <c r="I8229">
        <v>128039.4</v>
      </c>
      <c r="J8229" t="s">
        <v>81</v>
      </c>
      <c r="K8229">
        <v>2.7107170403165352E-2</v>
      </c>
      <c r="L8229">
        <v>2.7107000000000001</v>
      </c>
      <c r="M8229" t="s">
        <v>82</v>
      </c>
    </row>
    <row r="8230" spans="1:13">
      <c r="A8230" t="s">
        <v>580</v>
      </c>
      <c r="B8230" t="s">
        <v>581</v>
      </c>
      <c r="C8230" t="str">
        <f>TEXT(D8230, "mmm")</f>
        <v>Jul</v>
      </c>
      <c r="D8230" s="1">
        <v>45476</v>
      </c>
      <c r="E8230" t="s">
        <v>100</v>
      </c>
      <c r="F8230" t="s">
        <v>101</v>
      </c>
      <c r="G8230">
        <v>5430</v>
      </c>
      <c r="H8230">
        <v>23.58</v>
      </c>
      <c r="I8230">
        <v>128039.4</v>
      </c>
      <c r="J8230" t="s">
        <v>81</v>
      </c>
      <c r="K8230">
        <v>2.7107170403165352E-2</v>
      </c>
      <c r="L8230">
        <v>2.7107000000000001</v>
      </c>
      <c r="M8230" t="s">
        <v>82</v>
      </c>
    </row>
    <row r="8231" spans="1:13">
      <c r="A8231" t="s">
        <v>4819</v>
      </c>
      <c r="B8231" t="s">
        <v>4820</v>
      </c>
      <c r="C8231" t="str">
        <f>TEXT(D8231, "mmm")</f>
        <v>Jul</v>
      </c>
      <c r="D8231" s="1">
        <v>45476</v>
      </c>
      <c r="E8231" t="s">
        <v>4821</v>
      </c>
      <c r="F8231" t="s">
        <v>118</v>
      </c>
      <c r="G8231">
        <v>51</v>
      </c>
      <c r="H8231">
        <v>232.62</v>
      </c>
      <c r="I8231">
        <v>11863.62</v>
      </c>
      <c r="J8231" t="s">
        <v>81</v>
      </c>
      <c r="K8231">
        <v>3.1000868407575322E-2</v>
      </c>
      <c r="L8231">
        <v>3.1000999999999999</v>
      </c>
      <c r="M8231" t="s">
        <v>82</v>
      </c>
    </row>
    <row r="8232" spans="1:13">
      <c r="A8232" t="s">
        <v>61</v>
      </c>
      <c r="B8232" t="s">
        <v>4817</v>
      </c>
      <c r="C8232" t="str">
        <f>TEXT(D8232, "mmm")</f>
        <v>Jul</v>
      </c>
      <c r="D8232" s="1">
        <v>45476</v>
      </c>
      <c r="E8232" t="s">
        <v>4822</v>
      </c>
      <c r="F8232" t="s">
        <v>251</v>
      </c>
      <c r="G8232">
        <v>1495390</v>
      </c>
      <c r="H8232">
        <v>0.4</v>
      </c>
      <c r="I8232">
        <v>598156</v>
      </c>
      <c r="J8232" t="s">
        <v>86</v>
      </c>
      <c r="K8232">
        <v>1.4761904626746829</v>
      </c>
      <c r="L8232">
        <v>147.619</v>
      </c>
      <c r="M8232" t="s">
        <v>82</v>
      </c>
    </row>
    <row r="8233" spans="1:13">
      <c r="A8233" t="s">
        <v>4819</v>
      </c>
      <c r="B8233" t="s">
        <v>4820</v>
      </c>
      <c r="C8233" t="str">
        <f>TEXT(D8233, "mmm")</f>
        <v>Jul</v>
      </c>
      <c r="D8233" s="1">
        <v>45476</v>
      </c>
      <c r="E8233" t="s">
        <v>4823</v>
      </c>
      <c r="F8233" t="s">
        <v>118</v>
      </c>
      <c r="G8233">
        <v>46</v>
      </c>
      <c r="H8233">
        <v>232.62</v>
      </c>
      <c r="I8233">
        <v>10700.52</v>
      </c>
      <c r="J8233" t="s">
        <v>81</v>
      </c>
      <c r="K8233">
        <v>3.1000868407575322E-2</v>
      </c>
      <c r="L8233">
        <v>3.1000999999999999</v>
      </c>
      <c r="M8233" t="s">
        <v>82</v>
      </c>
    </row>
    <row r="8234" spans="1:13">
      <c r="A8234" t="s">
        <v>400</v>
      </c>
      <c r="B8234" t="s">
        <v>401</v>
      </c>
      <c r="C8234" t="str">
        <f>TEXT(D8234, "mmm")</f>
        <v>Jul</v>
      </c>
      <c r="D8234" s="1">
        <v>45476</v>
      </c>
      <c r="E8234" t="s">
        <v>403</v>
      </c>
      <c r="F8234" t="s">
        <v>101</v>
      </c>
      <c r="G8234">
        <v>45000</v>
      </c>
      <c r="H8234">
        <v>1.26</v>
      </c>
      <c r="I8234">
        <v>56700</v>
      </c>
      <c r="J8234" t="s">
        <v>81</v>
      </c>
      <c r="K8234">
        <v>4.651167733574435E-2</v>
      </c>
      <c r="L8234">
        <v>4.6512000000000002</v>
      </c>
      <c r="M8234" t="s">
        <v>82</v>
      </c>
    </row>
    <row r="8235" spans="1:13">
      <c r="A8235" t="s">
        <v>400</v>
      </c>
      <c r="B8235" t="s">
        <v>401</v>
      </c>
      <c r="C8235" t="str">
        <f>TEXT(D8235, "mmm")</f>
        <v>Jul</v>
      </c>
      <c r="D8235" s="1">
        <v>45476</v>
      </c>
      <c r="E8235" t="s">
        <v>402</v>
      </c>
      <c r="F8235" t="s">
        <v>101</v>
      </c>
      <c r="G8235">
        <v>45000</v>
      </c>
      <c r="H8235">
        <v>1.26</v>
      </c>
      <c r="I8235">
        <v>56700</v>
      </c>
      <c r="J8235" t="s">
        <v>81</v>
      </c>
      <c r="K8235">
        <v>4.651167733574435E-2</v>
      </c>
      <c r="L8235">
        <v>4.6512000000000002</v>
      </c>
      <c r="M8235" t="s">
        <v>82</v>
      </c>
    </row>
    <row r="8236" spans="1:13">
      <c r="A8236" t="s">
        <v>2927</v>
      </c>
      <c r="B8236" t="s">
        <v>2928</v>
      </c>
      <c r="C8236" t="str">
        <f>TEXT(D8236, "mmm")</f>
        <v>Jul</v>
      </c>
      <c r="D8236" s="1">
        <v>45476</v>
      </c>
      <c r="E8236" t="s">
        <v>4824</v>
      </c>
      <c r="F8236" t="s">
        <v>118</v>
      </c>
      <c r="G8236">
        <v>100</v>
      </c>
      <c r="H8236">
        <v>117</v>
      </c>
      <c r="I8236">
        <v>11700</v>
      </c>
      <c r="J8236" t="s">
        <v>81</v>
      </c>
      <c r="K8236">
        <v>5.1226912908470812E-2</v>
      </c>
      <c r="L8236">
        <v>5.1227</v>
      </c>
      <c r="M8236" t="s">
        <v>82</v>
      </c>
    </row>
    <row r="8237" spans="1:13">
      <c r="A8237" t="s">
        <v>107</v>
      </c>
      <c r="B8237" t="s">
        <v>108</v>
      </c>
      <c r="C8237" t="str">
        <f>TEXT(D8237, "mmm")</f>
        <v>Jul</v>
      </c>
      <c r="D8237" s="1">
        <v>45476</v>
      </c>
      <c r="E8237" t="s">
        <v>109</v>
      </c>
      <c r="F8237" t="s">
        <v>101</v>
      </c>
      <c r="G8237">
        <v>60294</v>
      </c>
      <c r="H8237">
        <v>5.64</v>
      </c>
      <c r="I8237">
        <v>340058.16</v>
      </c>
      <c r="J8237" t="s">
        <v>86</v>
      </c>
      <c r="K8237">
        <v>-1.0471194167507639E-2</v>
      </c>
      <c r="L8237">
        <v>-1.0470999999999999</v>
      </c>
      <c r="M8237" t="s">
        <v>82</v>
      </c>
    </row>
    <row r="8238" spans="1:13">
      <c r="A8238" t="s">
        <v>107</v>
      </c>
      <c r="B8238" t="s">
        <v>108</v>
      </c>
      <c r="C8238" t="str">
        <f>TEXT(D8238, "mmm")</f>
        <v>Jul</v>
      </c>
      <c r="D8238" s="1">
        <v>45476</v>
      </c>
      <c r="E8238" t="s">
        <v>111</v>
      </c>
      <c r="F8238" t="s">
        <v>101</v>
      </c>
      <c r="G8238">
        <v>60294</v>
      </c>
      <c r="H8238">
        <v>5.64</v>
      </c>
      <c r="I8238">
        <v>340058.16</v>
      </c>
      <c r="J8238" t="s">
        <v>86</v>
      </c>
      <c r="K8238">
        <v>-1.0471194167507639E-2</v>
      </c>
      <c r="L8238">
        <v>-1.0470999999999999</v>
      </c>
      <c r="M8238" t="s">
        <v>82</v>
      </c>
    </row>
    <row r="8239" spans="1:13">
      <c r="A8239" t="s">
        <v>107</v>
      </c>
      <c r="B8239" t="s">
        <v>108</v>
      </c>
      <c r="C8239" t="str">
        <f>TEXT(D8239, "mmm")</f>
        <v>Jul</v>
      </c>
      <c r="D8239" s="1">
        <v>45476</v>
      </c>
      <c r="E8239" t="s">
        <v>110</v>
      </c>
      <c r="F8239" t="s">
        <v>101</v>
      </c>
      <c r="G8239">
        <v>60294</v>
      </c>
      <c r="H8239">
        <v>5.64</v>
      </c>
      <c r="I8239">
        <v>340058.16</v>
      </c>
      <c r="J8239" t="s">
        <v>86</v>
      </c>
      <c r="K8239">
        <v>-1.0471194167507639E-2</v>
      </c>
      <c r="L8239">
        <v>-1.0470999999999999</v>
      </c>
      <c r="M8239" t="s">
        <v>82</v>
      </c>
    </row>
    <row r="8240" spans="1:13">
      <c r="A8240" t="s">
        <v>1644</v>
      </c>
      <c r="B8240" t="s">
        <v>1645</v>
      </c>
      <c r="C8240" t="str">
        <f>TEXT(D8240, "mmm")</f>
        <v>Jul</v>
      </c>
      <c r="D8240" s="1">
        <v>45476</v>
      </c>
      <c r="E8240" t="s">
        <v>4793</v>
      </c>
      <c r="F8240" t="s">
        <v>222</v>
      </c>
      <c r="G8240">
        <v>1021</v>
      </c>
      <c r="H8240">
        <v>12.54</v>
      </c>
      <c r="I8240">
        <v>12803.34</v>
      </c>
      <c r="J8240" t="s">
        <v>81</v>
      </c>
      <c r="K8240">
        <v>6.7146205140742321E-2</v>
      </c>
      <c r="L8240">
        <v>6.7145999999999999</v>
      </c>
      <c r="M8240" t="s">
        <v>82</v>
      </c>
    </row>
    <row r="8241" spans="1:13">
      <c r="A8241" t="s">
        <v>2778</v>
      </c>
      <c r="B8241" t="s">
        <v>2779</v>
      </c>
      <c r="C8241" t="str">
        <f>TEXT(D8241, "mmm")</f>
        <v>Jul</v>
      </c>
      <c r="D8241" s="1">
        <v>45476</v>
      </c>
      <c r="E8241" t="s">
        <v>2783</v>
      </c>
      <c r="F8241" t="s">
        <v>101</v>
      </c>
      <c r="G8241">
        <v>500</v>
      </c>
      <c r="H8241">
        <v>42.29</v>
      </c>
      <c r="I8241">
        <v>21145</v>
      </c>
      <c r="J8241" t="s">
        <v>81</v>
      </c>
      <c r="K8241">
        <v>8.7736026973364689E-2</v>
      </c>
      <c r="L8241">
        <v>8.7736000000000001</v>
      </c>
      <c r="M8241" t="s">
        <v>82</v>
      </c>
    </row>
    <row r="8242" spans="1:13">
      <c r="A8242" t="s">
        <v>2778</v>
      </c>
      <c r="B8242" t="s">
        <v>2779</v>
      </c>
      <c r="C8242" t="str">
        <f>TEXT(D8242, "mmm")</f>
        <v>Jul</v>
      </c>
      <c r="D8242" s="1">
        <v>45476</v>
      </c>
      <c r="E8242" t="s">
        <v>2781</v>
      </c>
      <c r="F8242" t="s">
        <v>101</v>
      </c>
      <c r="G8242">
        <v>500</v>
      </c>
      <c r="H8242">
        <v>42.29</v>
      </c>
      <c r="I8242">
        <v>21145</v>
      </c>
      <c r="J8242" t="s">
        <v>81</v>
      </c>
      <c r="K8242">
        <v>8.7736026973364689E-2</v>
      </c>
      <c r="L8242">
        <v>8.7736000000000001</v>
      </c>
      <c r="M8242" t="s">
        <v>82</v>
      </c>
    </row>
    <row r="8243" spans="1:13">
      <c r="A8243" t="s">
        <v>2778</v>
      </c>
      <c r="B8243" t="s">
        <v>2779</v>
      </c>
      <c r="C8243" t="str">
        <f>TEXT(D8243, "mmm")</f>
        <v>Jul</v>
      </c>
      <c r="D8243" s="1">
        <v>45476</v>
      </c>
      <c r="E8243" t="s">
        <v>2782</v>
      </c>
      <c r="F8243" t="s">
        <v>101</v>
      </c>
      <c r="G8243">
        <v>500</v>
      </c>
      <c r="H8243">
        <v>42.29</v>
      </c>
      <c r="I8243">
        <v>21145</v>
      </c>
      <c r="J8243" t="s">
        <v>81</v>
      </c>
      <c r="K8243">
        <v>8.7736026973364689E-2</v>
      </c>
      <c r="L8243">
        <v>8.7736000000000001</v>
      </c>
      <c r="M8243" t="s">
        <v>82</v>
      </c>
    </row>
    <row r="8244" spans="1:13">
      <c r="A8244" t="s">
        <v>2778</v>
      </c>
      <c r="B8244" t="s">
        <v>2779</v>
      </c>
      <c r="C8244" t="str">
        <f>TEXT(D8244, "mmm")</f>
        <v>Jul</v>
      </c>
      <c r="D8244" s="1">
        <v>45476</v>
      </c>
      <c r="E8244" t="s">
        <v>2780</v>
      </c>
      <c r="F8244" t="s">
        <v>101</v>
      </c>
      <c r="G8244">
        <v>500</v>
      </c>
      <c r="H8244">
        <v>42.29</v>
      </c>
      <c r="I8244">
        <v>21145</v>
      </c>
      <c r="J8244" t="s">
        <v>81</v>
      </c>
      <c r="K8244">
        <v>8.7736026973364689E-2</v>
      </c>
      <c r="L8244">
        <v>8.7736000000000001</v>
      </c>
      <c r="M8244" t="s">
        <v>82</v>
      </c>
    </row>
    <row r="8245" spans="1:13">
      <c r="A8245" t="s">
        <v>4819</v>
      </c>
      <c r="B8245" t="s">
        <v>4820</v>
      </c>
      <c r="C8245" t="str">
        <f>TEXT(D8245, "mmm")</f>
        <v>Jul</v>
      </c>
      <c r="D8245" s="1">
        <v>45476</v>
      </c>
      <c r="E8245" t="s">
        <v>4825</v>
      </c>
      <c r="F8245" t="s">
        <v>128</v>
      </c>
      <c r="G8245">
        <v>44</v>
      </c>
      <c r="H8245">
        <v>232.62</v>
      </c>
      <c r="I8245">
        <v>10235.280000000001</v>
      </c>
      <c r="J8245" t="s">
        <v>81</v>
      </c>
      <c r="K8245">
        <v>3.1000868407575322E-2</v>
      </c>
      <c r="L8245">
        <v>3.1000999999999999</v>
      </c>
      <c r="M8245" t="s">
        <v>82</v>
      </c>
    </row>
    <row r="8246" spans="1:13">
      <c r="A8246" t="s">
        <v>4819</v>
      </c>
      <c r="B8246" t="s">
        <v>4820</v>
      </c>
      <c r="C8246" t="str">
        <f>TEXT(D8246, "mmm")</f>
        <v>Jul</v>
      </c>
      <c r="D8246" s="1">
        <v>45476</v>
      </c>
      <c r="E8246" t="s">
        <v>4826</v>
      </c>
      <c r="F8246" t="s">
        <v>118</v>
      </c>
      <c r="G8246">
        <v>55</v>
      </c>
      <c r="H8246">
        <v>232.62</v>
      </c>
      <c r="I8246">
        <v>12794.1</v>
      </c>
      <c r="J8246" t="s">
        <v>86</v>
      </c>
      <c r="K8246">
        <v>3.1000868407575322E-2</v>
      </c>
      <c r="L8246">
        <v>3.1000999999999999</v>
      </c>
      <c r="M8246" t="s">
        <v>82</v>
      </c>
    </row>
    <row r="8247" spans="1:13">
      <c r="A8247" t="s">
        <v>3254</v>
      </c>
      <c r="B8247" t="s">
        <v>3255</v>
      </c>
      <c r="C8247" t="str">
        <f>TEXT(D8247, "mmm")</f>
        <v>Jul</v>
      </c>
      <c r="D8247" s="1">
        <v>45476</v>
      </c>
      <c r="E8247" t="s">
        <v>4827</v>
      </c>
      <c r="F8247" t="s">
        <v>80</v>
      </c>
      <c r="G8247">
        <v>7500</v>
      </c>
      <c r="H8247">
        <v>15.56</v>
      </c>
      <c r="I8247">
        <v>116700</v>
      </c>
      <c r="J8247" t="s">
        <v>86</v>
      </c>
      <c r="K8247">
        <v>3.4883760543009901E-2</v>
      </c>
      <c r="L8247">
        <v>3.4883999999999999</v>
      </c>
      <c r="M8247" t="s">
        <v>82</v>
      </c>
    </row>
    <row r="8248" spans="1:13">
      <c r="A8248" t="s">
        <v>288</v>
      </c>
      <c r="B8248" t="s">
        <v>289</v>
      </c>
      <c r="C8248" t="str">
        <f>TEXT(D8248, "mmm")</f>
        <v>Jul</v>
      </c>
      <c r="D8248" s="1">
        <v>45478</v>
      </c>
      <c r="E8248" t="s">
        <v>290</v>
      </c>
      <c r="F8248" t="s">
        <v>101</v>
      </c>
      <c r="G8248">
        <v>30000</v>
      </c>
      <c r="H8248">
        <v>1</v>
      </c>
      <c r="I8248">
        <v>30000</v>
      </c>
      <c r="J8248" t="s">
        <v>81</v>
      </c>
      <c r="K8248">
        <v>-1.249998807907104E-2</v>
      </c>
      <c r="L8248">
        <v>-1.25</v>
      </c>
      <c r="M8248" t="s">
        <v>82</v>
      </c>
    </row>
    <row r="8249" spans="1:13">
      <c r="A8249" t="s">
        <v>129</v>
      </c>
      <c r="B8249" t="s">
        <v>130</v>
      </c>
      <c r="C8249" t="str">
        <f>TEXT(D8249, "mmm")</f>
        <v>Jul</v>
      </c>
      <c r="D8249" s="1">
        <v>45478</v>
      </c>
      <c r="E8249" t="s">
        <v>110</v>
      </c>
      <c r="F8249" t="s">
        <v>101</v>
      </c>
      <c r="G8249">
        <v>95000</v>
      </c>
      <c r="H8249">
        <v>6.8</v>
      </c>
      <c r="I8249">
        <v>646000</v>
      </c>
      <c r="J8249" t="s">
        <v>86</v>
      </c>
      <c r="K8249">
        <v>2.7982335535773339E-2</v>
      </c>
      <c r="L8249">
        <v>2.7982</v>
      </c>
      <c r="M8249" t="s">
        <v>82</v>
      </c>
    </row>
    <row r="8250" spans="1:13">
      <c r="A8250" t="s">
        <v>129</v>
      </c>
      <c r="B8250" t="s">
        <v>130</v>
      </c>
      <c r="C8250" t="str">
        <f>TEXT(D8250, "mmm")</f>
        <v>Jul</v>
      </c>
      <c r="D8250" s="1">
        <v>45478</v>
      </c>
      <c r="E8250" t="s">
        <v>109</v>
      </c>
      <c r="F8250" t="s">
        <v>101</v>
      </c>
      <c r="G8250">
        <v>95000</v>
      </c>
      <c r="H8250">
        <v>6.8</v>
      </c>
      <c r="I8250">
        <v>646000</v>
      </c>
      <c r="J8250" t="s">
        <v>86</v>
      </c>
      <c r="K8250">
        <v>2.7982335535773339E-2</v>
      </c>
      <c r="L8250">
        <v>2.7982</v>
      </c>
      <c r="M8250" t="s">
        <v>82</v>
      </c>
    </row>
    <row r="8251" spans="1:13">
      <c r="A8251" t="s">
        <v>129</v>
      </c>
      <c r="B8251" t="s">
        <v>130</v>
      </c>
      <c r="C8251" t="str">
        <f>TEXT(D8251, "mmm")</f>
        <v>Jul</v>
      </c>
      <c r="D8251" s="1">
        <v>45478</v>
      </c>
      <c r="E8251" t="s">
        <v>111</v>
      </c>
      <c r="F8251" t="s">
        <v>101</v>
      </c>
      <c r="G8251">
        <v>95000</v>
      </c>
      <c r="H8251">
        <v>6.8</v>
      </c>
      <c r="I8251">
        <v>646000</v>
      </c>
      <c r="J8251" t="s">
        <v>86</v>
      </c>
      <c r="K8251">
        <v>2.7982335535773339E-2</v>
      </c>
      <c r="L8251">
        <v>2.7982</v>
      </c>
      <c r="M8251" t="s">
        <v>82</v>
      </c>
    </row>
    <row r="8252" spans="1:13">
      <c r="A8252" t="s">
        <v>1777</v>
      </c>
      <c r="B8252" t="s">
        <v>1778</v>
      </c>
      <c r="C8252" t="str">
        <f>TEXT(D8252, "mmm")</f>
        <v>Jul</v>
      </c>
      <c r="D8252" s="1">
        <v>45478</v>
      </c>
      <c r="E8252" t="s">
        <v>4430</v>
      </c>
      <c r="F8252" t="s">
        <v>101</v>
      </c>
      <c r="G8252">
        <v>123017</v>
      </c>
      <c r="H8252">
        <v>1.1499999999999999</v>
      </c>
      <c r="I8252">
        <v>141469.54999999999</v>
      </c>
      <c r="J8252" t="s">
        <v>81</v>
      </c>
      <c r="K8252">
        <v>0.1000000000000001</v>
      </c>
      <c r="L8252">
        <v>10</v>
      </c>
      <c r="M8252" t="s">
        <v>82</v>
      </c>
    </row>
    <row r="8253" spans="1:13">
      <c r="A8253" t="s">
        <v>1406</v>
      </c>
      <c r="B8253" t="s">
        <v>1407</v>
      </c>
      <c r="C8253" t="str">
        <f>TEXT(D8253, "mmm")</f>
        <v>Jul</v>
      </c>
      <c r="D8253" s="1">
        <v>45478</v>
      </c>
      <c r="E8253" t="s">
        <v>4828</v>
      </c>
      <c r="F8253" t="s">
        <v>128</v>
      </c>
      <c r="G8253">
        <v>1000</v>
      </c>
      <c r="H8253">
        <v>14.95</v>
      </c>
      <c r="I8253">
        <v>14950</v>
      </c>
      <c r="J8253" t="s">
        <v>81</v>
      </c>
      <c r="K8253">
        <v>4.1850613847981062E-2</v>
      </c>
      <c r="L8253">
        <v>4.1851000000000003</v>
      </c>
      <c r="M8253" t="s">
        <v>82</v>
      </c>
    </row>
    <row r="8254" spans="1:13">
      <c r="A8254" t="s">
        <v>107</v>
      </c>
      <c r="B8254" t="s">
        <v>108</v>
      </c>
      <c r="C8254" t="str">
        <f>TEXT(D8254, "mmm")</f>
        <v>Jul</v>
      </c>
      <c r="D8254" s="1">
        <v>45478</v>
      </c>
      <c r="E8254" t="s">
        <v>111</v>
      </c>
      <c r="F8254" t="s">
        <v>101</v>
      </c>
      <c r="G8254">
        <v>50000</v>
      </c>
      <c r="H8254">
        <v>5.52</v>
      </c>
      <c r="I8254">
        <v>276000</v>
      </c>
      <c r="J8254" t="s">
        <v>86</v>
      </c>
      <c r="K8254">
        <v>-4.308801446297561E-2</v>
      </c>
      <c r="L8254">
        <v>-4.3087999999999997</v>
      </c>
      <c r="M8254" t="s">
        <v>82</v>
      </c>
    </row>
    <row r="8255" spans="1:13">
      <c r="A8255" t="s">
        <v>107</v>
      </c>
      <c r="B8255" t="s">
        <v>108</v>
      </c>
      <c r="C8255" t="str">
        <f>TEXT(D8255, "mmm")</f>
        <v>Jul</v>
      </c>
      <c r="D8255" s="1">
        <v>45478</v>
      </c>
      <c r="E8255" t="s">
        <v>109</v>
      </c>
      <c r="F8255" t="s">
        <v>101</v>
      </c>
      <c r="G8255">
        <v>50000</v>
      </c>
      <c r="H8255">
        <v>5.52</v>
      </c>
      <c r="I8255">
        <v>276000</v>
      </c>
      <c r="J8255" t="s">
        <v>86</v>
      </c>
      <c r="K8255">
        <v>-4.308801446297561E-2</v>
      </c>
      <c r="L8255">
        <v>-4.3087999999999997</v>
      </c>
      <c r="M8255" t="s">
        <v>82</v>
      </c>
    </row>
    <row r="8256" spans="1:13">
      <c r="A8256" t="s">
        <v>107</v>
      </c>
      <c r="B8256" t="s">
        <v>108</v>
      </c>
      <c r="C8256" t="str">
        <f>TEXT(D8256, "mmm")</f>
        <v>Jul</v>
      </c>
      <c r="D8256" s="1">
        <v>45478</v>
      </c>
      <c r="E8256" t="s">
        <v>110</v>
      </c>
      <c r="F8256" t="s">
        <v>101</v>
      </c>
      <c r="G8256">
        <v>50000</v>
      </c>
      <c r="H8256">
        <v>5.52</v>
      </c>
      <c r="I8256">
        <v>276000</v>
      </c>
      <c r="J8256" t="s">
        <v>86</v>
      </c>
      <c r="K8256">
        <v>-4.308801446297561E-2</v>
      </c>
      <c r="L8256">
        <v>-4.3087999999999997</v>
      </c>
      <c r="M8256" t="s">
        <v>82</v>
      </c>
    </row>
    <row r="8257" spans="1:13">
      <c r="A8257" t="s">
        <v>107</v>
      </c>
      <c r="B8257" t="s">
        <v>108</v>
      </c>
      <c r="C8257" t="str">
        <f>TEXT(D8257, "mmm")</f>
        <v>Jul</v>
      </c>
      <c r="D8257" s="1">
        <v>45478</v>
      </c>
      <c r="E8257" t="s">
        <v>111</v>
      </c>
      <c r="F8257" t="s">
        <v>101</v>
      </c>
      <c r="G8257">
        <v>30500</v>
      </c>
      <c r="H8257">
        <v>5.47</v>
      </c>
      <c r="I8257">
        <v>166835</v>
      </c>
      <c r="J8257" t="s">
        <v>81</v>
      </c>
      <c r="K8257">
        <v>-4.308801446297561E-2</v>
      </c>
      <c r="L8257">
        <v>-4.3087999999999997</v>
      </c>
      <c r="M8257" t="s">
        <v>82</v>
      </c>
    </row>
    <row r="8258" spans="1:13">
      <c r="A8258" t="s">
        <v>107</v>
      </c>
      <c r="B8258" t="s">
        <v>108</v>
      </c>
      <c r="C8258" t="str">
        <f>TEXT(D8258, "mmm")</f>
        <v>Jul</v>
      </c>
      <c r="D8258" s="1">
        <v>45478</v>
      </c>
      <c r="E8258" t="s">
        <v>109</v>
      </c>
      <c r="F8258" t="s">
        <v>101</v>
      </c>
      <c r="G8258">
        <v>30500</v>
      </c>
      <c r="H8258">
        <v>5.47</v>
      </c>
      <c r="I8258">
        <v>166835</v>
      </c>
      <c r="J8258" t="s">
        <v>81</v>
      </c>
      <c r="K8258">
        <v>-4.308801446297561E-2</v>
      </c>
      <c r="L8258">
        <v>-4.3087999999999997</v>
      </c>
      <c r="M8258" t="s">
        <v>82</v>
      </c>
    </row>
    <row r="8259" spans="1:13">
      <c r="A8259" t="s">
        <v>107</v>
      </c>
      <c r="B8259" t="s">
        <v>108</v>
      </c>
      <c r="C8259" t="str">
        <f>TEXT(D8259, "mmm")</f>
        <v>Jul</v>
      </c>
      <c r="D8259" s="1">
        <v>45478</v>
      </c>
      <c r="E8259" t="s">
        <v>110</v>
      </c>
      <c r="F8259" t="s">
        <v>101</v>
      </c>
      <c r="G8259">
        <v>30500</v>
      </c>
      <c r="H8259">
        <v>5.47</v>
      </c>
      <c r="I8259">
        <v>166835</v>
      </c>
      <c r="J8259" t="s">
        <v>81</v>
      </c>
      <c r="K8259">
        <v>-4.308801446297561E-2</v>
      </c>
      <c r="L8259">
        <v>-4.3087999999999997</v>
      </c>
      <c r="M8259" t="s">
        <v>82</v>
      </c>
    </row>
    <row r="8260" spans="1:13">
      <c r="A8260" t="s">
        <v>377</v>
      </c>
      <c r="B8260" t="s">
        <v>378</v>
      </c>
      <c r="C8260" t="str">
        <f>TEXT(D8260, "mmm")</f>
        <v>Jul</v>
      </c>
      <c r="D8260" s="1">
        <v>45478</v>
      </c>
      <c r="E8260" t="s">
        <v>379</v>
      </c>
      <c r="F8260" t="s">
        <v>101</v>
      </c>
      <c r="G8260">
        <v>4438</v>
      </c>
      <c r="H8260">
        <v>12.52</v>
      </c>
      <c r="I8260">
        <v>55563.759999999987</v>
      </c>
      <c r="J8260" t="s">
        <v>81</v>
      </c>
      <c r="K8260">
        <v>0.145344441389061</v>
      </c>
      <c r="L8260">
        <v>14.5344</v>
      </c>
      <c r="M8260" t="s">
        <v>82</v>
      </c>
    </row>
    <row r="8261" spans="1:13">
      <c r="A8261" t="s">
        <v>1644</v>
      </c>
      <c r="B8261" t="s">
        <v>1645</v>
      </c>
      <c r="C8261" t="str">
        <f>TEXT(D8261, "mmm")</f>
        <v>Jul</v>
      </c>
      <c r="D8261" s="1">
        <v>45478</v>
      </c>
      <c r="E8261" t="s">
        <v>4793</v>
      </c>
      <c r="F8261" t="s">
        <v>222</v>
      </c>
      <c r="G8261">
        <v>3804</v>
      </c>
      <c r="H8261">
        <v>12.51</v>
      </c>
      <c r="I8261">
        <v>47588.04</v>
      </c>
      <c r="J8261" t="s">
        <v>81</v>
      </c>
      <c r="K8261">
        <v>5.0400097328724643E-2</v>
      </c>
      <c r="L8261">
        <v>5.04</v>
      </c>
      <c r="M8261" t="s">
        <v>82</v>
      </c>
    </row>
    <row r="8262" spans="1:13">
      <c r="A8262" t="s">
        <v>580</v>
      </c>
      <c r="B8262" t="s">
        <v>581</v>
      </c>
      <c r="C8262" t="str">
        <f>TEXT(D8262, "mmm")</f>
        <v>Jul</v>
      </c>
      <c r="D8262" s="1">
        <v>45478</v>
      </c>
      <c r="E8262" t="s">
        <v>102</v>
      </c>
      <c r="F8262" t="s">
        <v>101</v>
      </c>
      <c r="G8262">
        <v>17917</v>
      </c>
      <c r="H8262">
        <v>23.61</v>
      </c>
      <c r="I8262">
        <v>423020.37</v>
      </c>
      <c r="J8262" t="s">
        <v>86</v>
      </c>
      <c r="K8262">
        <v>2.6507060193710519E-2</v>
      </c>
      <c r="L8262">
        <v>2.6507000000000001</v>
      </c>
      <c r="M8262" t="s">
        <v>82</v>
      </c>
    </row>
    <row r="8263" spans="1:13">
      <c r="A8263" t="s">
        <v>580</v>
      </c>
      <c r="B8263" t="s">
        <v>581</v>
      </c>
      <c r="C8263" t="str">
        <f>TEXT(D8263, "mmm")</f>
        <v>Jul</v>
      </c>
      <c r="D8263" s="1">
        <v>45478</v>
      </c>
      <c r="E8263" t="s">
        <v>100</v>
      </c>
      <c r="F8263" t="s">
        <v>101</v>
      </c>
      <c r="G8263">
        <v>17917</v>
      </c>
      <c r="H8263">
        <v>23.61</v>
      </c>
      <c r="I8263">
        <v>423020.37</v>
      </c>
      <c r="J8263" t="s">
        <v>86</v>
      </c>
      <c r="K8263">
        <v>2.6507060193710519E-2</v>
      </c>
      <c r="L8263">
        <v>2.6507000000000001</v>
      </c>
      <c r="M8263" t="s">
        <v>82</v>
      </c>
    </row>
    <row r="8264" spans="1:13">
      <c r="A8264" t="s">
        <v>3807</v>
      </c>
      <c r="B8264" t="s">
        <v>3808</v>
      </c>
      <c r="C8264" t="str">
        <f>TEXT(D8264, "mmm")</f>
        <v>Jul</v>
      </c>
      <c r="D8264" s="1">
        <v>45478</v>
      </c>
      <c r="E8264" t="s">
        <v>4829</v>
      </c>
      <c r="F8264" t="s">
        <v>101</v>
      </c>
      <c r="G8264">
        <v>2275000</v>
      </c>
      <c r="H8264">
        <v>1.4</v>
      </c>
      <c r="I8264">
        <v>3185000</v>
      </c>
      <c r="J8264" t="s">
        <v>86</v>
      </c>
      <c r="K8264">
        <v>-3.4482794057458022E-2</v>
      </c>
      <c r="L8264">
        <v>-3.4483000000000001</v>
      </c>
      <c r="M8264" t="s">
        <v>82</v>
      </c>
    </row>
    <row r="8265" spans="1:13">
      <c r="A8265" t="s">
        <v>1742</v>
      </c>
      <c r="B8265" t="s">
        <v>1743</v>
      </c>
      <c r="C8265" t="str">
        <f>TEXT(D8265, "mmm")</f>
        <v>Jul</v>
      </c>
      <c r="D8265" s="1">
        <v>45478</v>
      </c>
      <c r="E8265" t="s">
        <v>110</v>
      </c>
      <c r="F8265" t="s">
        <v>101</v>
      </c>
      <c r="G8265">
        <v>3000</v>
      </c>
      <c r="H8265">
        <v>19.34</v>
      </c>
      <c r="I8265">
        <v>58020</v>
      </c>
      <c r="J8265" t="s">
        <v>81</v>
      </c>
      <c r="K8265">
        <v>-3.102350851551305E-3</v>
      </c>
      <c r="L8265">
        <v>-0.31019999999999998</v>
      </c>
      <c r="M8265" t="s">
        <v>82</v>
      </c>
    </row>
    <row r="8266" spans="1:13">
      <c r="A8266" t="s">
        <v>1742</v>
      </c>
      <c r="B8266" t="s">
        <v>1743</v>
      </c>
      <c r="C8266" t="str">
        <f>TEXT(D8266, "mmm")</f>
        <v>Jul</v>
      </c>
      <c r="D8266" s="1">
        <v>45478</v>
      </c>
      <c r="E8266" t="s">
        <v>109</v>
      </c>
      <c r="F8266" t="s">
        <v>101</v>
      </c>
      <c r="G8266">
        <v>3000</v>
      </c>
      <c r="H8266">
        <v>19.34</v>
      </c>
      <c r="I8266">
        <v>58020</v>
      </c>
      <c r="J8266" t="s">
        <v>81</v>
      </c>
      <c r="K8266">
        <v>-3.102350851551305E-3</v>
      </c>
      <c r="L8266">
        <v>-0.31019999999999998</v>
      </c>
      <c r="M8266" t="s">
        <v>82</v>
      </c>
    </row>
    <row r="8267" spans="1:13">
      <c r="A8267" t="s">
        <v>1742</v>
      </c>
      <c r="B8267" t="s">
        <v>1743</v>
      </c>
      <c r="C8267" t="str">
        <f>TEXT(D8267, "mmm")</f>
        <v>Jul</v>
      </c>
      <c r="D8267" s="1">
        <v>45478</v>
      </c>
      <c r="E8267" t="s">
        <v>111</v>
      </c>
      <c r="F8267" t="s">
        <v>101</v>
      </c>
      <c r="G8267">
        <v>3000</v>
      </c>
      <c r="H8267">
        <v>19.34</v>
      </c>
      <c r="I8267">
        <v>58020</v>
      </c>
      <c r="J8267" t="s">
        <v>81</v>
      </c>
      <c r="K8267">
        <v>-3.102350851551305E-3</v>
      </c>
      <c r="L8267">
        <v>-0.31019999999999998</v>
      </c>
      <c r="M8267" t="s">
        <v>82</v>
      </c>
    </row>
    <row r="8268" spans="1:13">
      <c r="A8268" t="s">
        <v>271</v>
      </c>
      <c r="B8268" t="s">
        <v>272</v>
      </c>
      <c r="C8268" t="str">
        <f>TEXT(D8268, "mmm")</f>
        <v>Jul</v>
      </c>
      <c r="D8268" s="1">
        <v>45478</v>
      </c>
      <c r="E8268" t="s">
        <v>100</v>
      </c>
      <c r="F8268" t="s">
        <v>101</v>
      </c>
      <c r="G8268">
        <v>43268</v>
      </c>
      <c r="H8268">
        <v>8</v>
      </c>
      <c r="I8268">
        <v>346144</v>
      </c>
      <c r="J8268" t="s">
        <v>81</v>
      </c>
      <c r="K8268">
        <v>3.699134314213337E-2</v>
      </c>
      <c r="L8268">
        <v>3.6991000000000001</v>
      </c>
      <c r="M8268" t="s">
        <v>82</v>
      </c>
    </row>
    <row r="8269" spans="1:13">
      <c r="A8269" t="s">
        <v>271</v>
      </c>
      <c r="B8269" t="s">
        <v>272</v>
      </c>
      <c r="C8269" t="str">
        <f>TEXT(D8269, "mmm")</f>
        <v>Jul</v>
      </c>
      <c r="D8269" s="1">
        <v>45478</v>
      </c>
      <c r="E8269" t="s">
        <v>102</v>
      </c>
      <c r="F8269" t="s">
        <v>101</v>
      </c>
      <c r="G8269">
        <v>43268</v>
      </c>
      <c r="H8269">
        <v>8</v>
      </c>
      <c r="I8269">
        <v>346144</v>
      </c>
      <c r="J8269" t="s">
        <v>81</v>
      </c>
      <c r="K8269">
        <v>3.699134314213337E-2</v>
      </c>
      <c r="L8269">
        <v>3.6991000000000001</v>
      </c>
      <c r="M8269" t="s">
        <v>82</v>
      </c>
    </row>
    <row r="8270" spans="1:13">
      <c r="A8270" t="s">
        <v>4124</v>
      </c>
      <c r="B8270" t="s">
        <v>4125</v>
      </c>
      <c r="C8270" t="str">
        <f>TEXT(D8270, "mmm")</f>
        <v>Jul</v>
      </c>
      <c r="D8270" s="1">
        <v>45478</v>
      </c>
      <c r="E8270" t="s">
        <v>4830</v>
      </c>
      <c r="F8270" t="s">
        <v>101</v>
      </c>
      <c r="G8270">
        <v>452337</v>
      </c>
      <c r="H8270">
        <v>30.94</v>
      </c>
      <c r="I8270">
        <v>13995306.779999999</v>
      </c>
      <c r="J8270" t="s">
        <v>86</v>
      </c>
      <c r="K8270">
        <v>0.1354132860665882</v>
      </c>
      <c r="L8270">
        <v>13.5413</v>
      </c>
      <c r="M8270" t="s">
        <v>82</v>
      </c>
    </row>
    <row r="8271" spans="1:13">
      <c r="A8271" t="s">
        <v>4124</v>
      </c>
      <c r="B8271" t="s">
        <v>4125</v>
      </c>
      <c r="C8271" t="str">
        <f>TEXT(D8271, "mmm")</f>
        <v>Jul</v>
      </c>
      <c r="D8271" s="1">
        <v>45478</v>
      </c>
      <c r="E8271" t="s">
        <v>4831</v>
      </c>
      <c r="F8271" t="s">
        <v>101</v>
      </c>
      <c r="G8271">
        <v>452337</v>
      </c>
      <c r="H8271">
        <v>30.94</v>
      </c>
      <c r="I8271">
        <v>13995306.779999999</v>
      </c>
      <c r="J8271" t="s">
        <v>86</v>
      </c>
      <c r="K8271">
        <v>0.1354132860665882</v>
      </c>
      <c r="L8271">
        <v>13.5413</v>
      </c>
      <c r="M8271" t="s">
        <v>82</v>
      </c>
    </row>
    <row r="8272" spans="1:13">
      <c r="A8272" t="s">
        <v>4124</v>
      </c>
      <c r="B8272" t="s">
        <v>4125</v>
      </c>
      <c r="C8272" t="str">
        <f>TEXT(D8272, "mmm")</f>
        <v>Jul</v>
      </c>
      <c r="D8272" s="1">
        <v>45478</v>
      </c>
      <c r="E8272" t="s">
        <v>4832</v>
      </c>
      <c r="F8272" t="s">
        <v>101</v>
      </c>
      <c r="G8272">
        <v>452337</v>
      </c>
      <c r="H8272">
        <v>30.94</v>
      </c>
      <c r="I8272">
        <v>13995306.779999999</v>
      </c>
      <c r="J8272" t="s">
        <v>86</v>
      </c>
      <c r="K8272">
        <v>0.1354132860665882</v>
      </c>
      <c r="L8272">
        <v>13.5413</v>
      </c>
      <c r="M8272" t="s">
        <v>82</v>
      </c>
    </row>
    <row r="8273" spans="1:13">
      <c r="A8273" t="s">
        <v>4124</v>
      </c>
      <c r="B8273" t="s">
        <v>4125</v>
      </c>
      <c r="C8273" t="str">
        <f>TEXT(D8273, "mmm")</f>
        <v>Jul</v>
      </c>
      <c r="D8273" s="1">
        <v>45478</v>
      </c>
      <c r="E8273" t="s">
        <v>4833</v>
      </c>
      <c r="F8273" t="s">
        <v>101</v>
      </c>
      <c r="G8273">
        <v>452337</v>
      </c>
      <c r="H8273">
        <v>30.94</v>
      </c>
      <c r="I8273">
        <v>13995306.779999999</v>
      </c>
      <c r="J8273" t="s">
        <v>86</v>
      </c>
      <c r="K8273">
        <v>0.1354132860665882</v>
      </c>
      <c r="L8273">
        <v>13.5413</v>
      </c>
      <c r="M8273" t="s">
        <v>82</v>
      </c>
    </row>
    <row r="8274" spans="1:13">
      <c r="A8274" t="s">
        <v>4124</v>
      </c>
      <c r="B8274" t="s">
        <v>4125</v>
      </c>
      <c r="C8274" t="str">
        <f>TEXT(D8274, "mmm")</f>
        <v>Jul</v>
      </c>
      <c r="D8274" s="1">
        <v>45478</v>
      </c>
      <c r="E8274" t="s">
        <v>4834</v>
      </c>
      <c r="F8274" t="s">
        <v>101</v>
      </c>
      <c r="G8274">
        <v>452337</v>
      </c>
      <c r="H8274">
        <v>30.94</v>
      </c>
      <c r="I8274">
        <v>13995306.779999999</v>
      </c>
      <c r="J8274" t="s">
        <v>86</v>
      </c>
      <c r="K8274">
        <v>0.1354132860665882</v>
      </c>
      <c r="L8274">
        <v>13.5413</v>
      </c>
      <c r="M8274" t="s">
        <v>82</v>
      </c>
    </row>
    <row r="8275" spans="1:13">
      <c r="A8275" t="s">
        <v>4124</v>
      </c>
      <c r="B8275" t="s">
        <v>4125</v>
      </c>
      <c r="C8275" t="str">
        <f>TEXT(D8275, "mmm")</f>
        <v>Jul</v>
      </c>
      <c r="D8275" s="1">
        <v>45478</v>
      </c>
      <c r="E8275" t="s">
        <v>4835</v>
      </c>
      <c r="F8275" t="s">
        <v>101</v>
      </c>
      <c r="G8275">
        <v>452337</v>
      </c>
      <c r="H8275">
        <v>30.94</v>
      </c>
      <c r="I8275">
        <v>13995306.779999999</v>
      </c>
      <c r="J8275" t="s">
        <v>86</v>
      </c>
      <c r="K8275">
        <v>0.1354132860665882</v>
      </c>
      <c r="L8275">
        <v>13.5413</v>
      </c>
      <c r="M8275" t="s">
        <v>82</v>
      </c>
    </row>
    <row r="8276" spans="1:13">
      <c r="A8276" t="s">
        <v>4124</v>
      </c>
      <c r="B8276" t="s">
        <v>4125</v>
      </c>
      <c r="C8276" t="str">
        <f>TEXT(D8276, "mmm")</f>
        <v>Jul</v>
      </c>
      <c r="D8276" s="1">
        <v>45478</v>
      </c>
      <c r="E8276" t="s">
        <v>4830</v>
      </c>
      <c r="F8276" t="s">
        <v>101</v>
      </c>
      <c r="G8276">
        <v>22663</v>
      </c>
      <c r="H8276">
        <v>30.94</v>
      </c>
      <c r="I8276">
        <v>701193.22</v>
      </c>
      <c r="J8276" t="s">
        <v>81</v>
      </c>
      <c r="K8276">
        <v>0.1354132860665882</v>
      </c>
      <c r="L8276">
        <v>13.5413</v>
      </c>
      <c r="M8276" t="s">
        <v>82</v>
      </c>
    </row>
    <row r="8277" spans="1:13">
      <c r="A8277" t="s">
        <v>4124</v>
      </c>
      <c r="B8277" t="s">
        <v>4125</v>
      </c>
      <c r="C8277" t="str">
        <f>TEXT(D8277, "mmm")</f>
        <v>Jul</v>
      </c>
      <c r="D8277" s="1">
        <v>45478</v>
      </c>
      <c r="E8277" t="s">
        <v>4831</v>
      </c>
      <c r="F8277" t="s">
        <v>101</v>
      </c>
      <c r="G8277">
        <v>22663</v>
      </c>
      <c r="H8277">
        <v>30.94</v>
      </c>
      <c r="I8277">
        <v>701193.22</v>
      </c>
      <c r="J8277" t="s">
        <v>81</v>
      </c>
      <c r="K8277">
        <v>0.1354132860665882</v>
      </c>
      <c r="L8277">
        <v>13.5413</v>
      </c>
      <c r="M8277" t="s">
        <v>82</v>
      </c>
    </row>
    <row r="8278" spans="1:13">
      <c r="A8278" t="s">
        <v>4124</v>
      </c>
      <c r="B8278" t="s">
        <v>4125</v>
      </c>
      <c r="C8278" t="str">
        <f>TEXT(D8278, "mmm")</f>
        <v>Jul</v>
      </c>
      <c r="D8278" s="1">
        <v>45478</v>
      </c>
      <c r="E8278" t="s">
        <v>4832</v>
      </c>
      <c r="F8278" t="s">
        <v>101</v>
      </c>
      <c r="G8278">
        <v>22663</v>
      </c>
      <c r="H8278">
        <v>30.94</v>
      </c>
      <c r="I8278">
        <v>701193.22</v>
      </c>
      <c r="J8278" t="s">
        <v>81</v>
      </c>
      <c r="K8278">
        <v>0.1354132860665882</v>
      </c>
      <c r="L8278">
        <v>13.5413</v>
      </c>
      <c r="M8278" t="s">
        <v>82</v>
      </c>
    </row>
    <row r="8279" spans="1:13">
      <c r="A8279" t="s">
        <v>4124</v>
      </c>
      <c r="B8279" t="s">
        <v>4125</v>
      </c>
      <c r="C8279" t="str">
        <f>TEXT(D8279, "mmm")</f>
        <v>Jul</v>
      </c>
      <c r="D8279" s="1">
        <v>45478</v>
      </c>
      <c r="E8279" t="s">
        <v>4833</v>
      </c>
      <c r="F8279" t="s">
        <v>101</v>
      </c>
      <c r="G8279">
        <v>22663</v>
      </c>
      <c r="H8279">
        <v>30.94</v>
      </c>
      <c r="I8279">
        <v>701193.22</v>
      </c>
      <c r="J8279" t="s">
        <v>81</v>
      </c>
      <c r="K8279">
        <v>0.1354132860665882</v>
      </c>
      <c r="L8279">
        <v>13.5413</v>
      </c>
      <c r="M8279" t="s">
        <v>82</v>
      </c>
    </row>
    <row r="8280" spans="1:13">
      <c r="A8280" t="s">
        <v>4124</v>
      </c>
      <c r="B8280" t="s">
        <v>4125</v>
      </c>
      <c r="C8280" t="str">
        <f>TEXT(D8280, "mmm")</f>
        <v>Jul</v>
      </c>
      <c r="D8280" s="1">
        <v>45478</v>
      </c>
      <c r="E8280" t="s">
        <v>4834</v>
      </c>
      <c r="F8280" t="s">
        <v>101</v>
      </c>
      <c r="G8280">
        <v>22663</v>
      </c>
      <c r="H8280">
        <v>30.94</v>
      </c>
      <c r="I8280">
        <v>701193.22</v>
      </c>
      <c r="J8280" t="s">
        <v>81</v>
      </c>
      <c r="K8280">
        <v>0.1354132860665882</v>
      </c>
      <c r="L8280">
        <v>13.5413</v>
      </c>
      <c r="M8280" t="s">
        <v>82</v>
      </c>
    </row>
    <row r="8281" spans="1:13">
      <c r="A8281" t="s">
        <v>4124</v>
      </c>
      <c r="B8281" t="s">
        <v>4125</v>
      </c>
      <c r="C8281" t="str">
        <f>TEXT(D8281, "mmm")</f>
        <v>Jul</v>
      </c>
      <c r="D8281" s="1">
        <v>45478</v>
      </c>
      <c r="E8281" t="s">
        <v>4835</v>
      </c>
      <c r="F8281" t="s">
        <v>101</v>
      </c>
      <c r="G8281">
        <v>22663</v>
      </c>
      <c r="H8281">
        <v>30.94</v>
      </c>
      <c r="I8281">
        <v>701193.22</v>
      </c>
      <c r="J8281" t="s">
        <v>81</v>
      </c>
      <c r="K8281">
        <v>0.1354132860665882</v>
      </c>
      <c r="L8281">
        <v>13.5413</v>
      </c>
      <c r="M8281" t="s">
        <v>82</v>
      </c>
    </row>
    <row r="8282" spans="1:13">
      <c r="A8282" t="s">
        <v>4492</v>
      </c>
      <c r="B8282" t="s">
        <v>4493</v>
      </c>
      <c r="C8282" t="str">
        <f>TEXT(D8282, "mmm")</f>
        <v>Jul</v>
      </c>
      <c r="D8282" s="1">
        <v>45478</v>
      </c>
      <c r="E8282" t="s">
        <v>4494</v>
      </c>
      <c r="F8282" t="s">
        <v>101</v>
      </c>
      <c r="G8282">
        <v>6262</v>
      </c>
      <c r="H8282">
        <v>15</v>
      </c>
      <c r="I8282">
        <v>93930</v>
      </c>
      <c r="J8282" t="s">
        <v>81</v>
      </c>
      <c r="K8282">
        <v>0.11479755337952779</v>
      </c>
      <c r="L8282">
        <v>11.479799999999999</v>
      </c>
      <c r="M8282" t="s">
        <v>82</v>
      </c>
    </row>
    <row r="8283" spans="1:13">
      <c r="A8283" t="s">
        <v>913</v>
      </c>
      <c r="B8283" t="s">
        <v>914</v>
      </c>
      <c r="C8283" t="str">
        <f>TEXT(D8283, "mmm")</f>
        <v>Jul</v>
      </c>
      <c r="D8283" s="1">
        <v>45478</v>
      </c>
      <c r="E8283" t="s">
        <v>915</v>
      </c>
      <c r="F8283" t="s">
        <v>217</v>
      </c>
      <c r="G8283">
        <v>8788</v>
      </c>
      <c r="H8283">
        <v>1.1399999999999999</v>
      </c>
      <c r="I8283">
        <v>10018.32</v>
      </c>
      <c r="J8283" t="s">
        <v>81</v>
      </c>
      <c r="K8283">
        <v>-4.2735003547240691E-2</v>
      </c>
      <c r="L8283">
        <v>-4.2735000000000003</v>
      </c>
      <c r="M8283" t="s">
        <v>82</v>
      </c>
    </row>
    <row r="8284" spans="1:13">
      <c r="A8284" t="s">
        <v>291</v>
      </c>
      <c r="B8284" t="s">
        <v>292</v>
      </c>
      <c r="C8284" t="str">
        <f>TEXT(D8284, "mmm")</f>
        <v>Jul</v>
      </c>
      <c r="D8284" s="1">
        <v>45478</v>
      </c>
      <c r="E8284" t="s">
        <v>100</v>
      </c>
      <c r="F8284" t="s">
        <v>101</v>
      </c>
      <c r="G8284">
        <v>42236</v>
      </c>
      <c r="H8284">
        <v>7.38</v>
      </c>
      <c r="I8284">
        <v>311701.68</v>
      </c>
      <c r="J8284" t="s">
        <v>81</v>
      </c>
      <c r="K8284">
        <v>-2.4338967607950851E-4</v>
      </c>
      <c r="L8284">
        <v>-2.4299999999999999E-2</v>
      </c>
      <c r="M8284" t="s">
        <v>82</v>
      </c>
    </row>
    <row r="8285" spans="1:13">
      <c r="A8285" t="s">
        <v>291</v>
      </c>
      <c r="B8285" t="s">
        <v>292</v>
      </c>
      <c r="C8285" t="str">
        <f>TEXT(D8285, "mmm")</f>
        <v>Jul</v>
      </c>
      <c r="D8285" s="1">
        <v>45478</v>
      </c>
      <c r="E8285" t="s">
        <v>102</v>
      </c>
      <c r="F8285" t="s">
        <v>101</v>
      </c>
      <c r="G8285">
        <v>42236</v>
      </c>
      <c r="H8285">
        <v>7.38</v>
      </c>
      <c r="I8285">
        <v>311701.68</v>
      </c>
      <c r="J8285" t="s">
        <v>81</v>
      </c>
      <c r="K8285">
        <v>-2.4338967607950851E-4</v>
      </c>
      <c r="L8285">
        <v>-2.4299999999999999E-2</v>
      </c>
      <c r="M8285" t="s">
        <v>82</v>
      </c>
    </row>
    <row r="8286" spans="1:13">
      <c r="A8286" t="s">
        <v>4836</v>
      </c>
      <c r="B8286" t="s">
        <v>4837</v>
      </c>
      <c r="C8286" t="str">
        <f>TEXT(D8286, "mmm")</f>
        <v>Jul</v>
      </c>
      <c r="D8286" s="1">
        <v>45478</v>
      </c>
      <c r="E8286" t="s">
        <v>4838</v>
      </c>
      <c r="F8286" t="s">
        <v>128</v>
      </c>
      <c r="G8286">
        <v>125000</v>
      </c>
      <c r="H8286">
        <v>1.08</v>
      </c>
      <c r="I8286">
        <v>135000</v>
      </c>
      <c r="J8286" t="s">
        <v>86</v>
      </c>
      <c r="K8286">
        <v>0.26666676506164028</v>
      </c>
      <c r="L8286">
        <v>26.666699999999999</v>
      </c>
      <c r="M8286" t="s">
        <v>82</v>
      </c>
    </row>
    <row r="8287" spans="1:13">
      <c r="A8287" t="s">
        <v>291</v>
      </c>
      <c r="B8287" t="s">
        <v>292</v>
      </c>
      <c r="C8287" t="str">
        <f>TEXT(D8287, "mmm")</f>
        <v>Jul</v>
      </c>
      <c r="D8287" s="1">
        <v>45481</v>
      </c>
      <c r="E8287" t="s">
        <v>100</v>
      </c>
      <c r="F8287" t="s">
        <v>101</v>
      </c>
      <c r="G8287">
        <v>200706</v>
      </c>
      <c r="H8287">
        <v>7.4</v>
      </c>
      <c r="I8287">
        <v>1485224.4</v>
      </c>
      <c r="J8287" t="s">
        <v>81</v>
      </c>
      <c r="K8287">
        <v>6.6024753281930249E-3</v>
      </c>
      <c r="L8287">
        <v>0.66020000000000001</v>
      </c>
      <c r="M8287" t="s">
        <v>82</v>
      </c>
    </row>
    <row r="8288" spans="1:13">
      <c r="A8288" t="s">
        <v>291</v>
      </c>
      <c r="B8288" t="s">
        <v>292</v>
      </c>
      <c r="C8288" t="str">
        <f>TEXT(D8288, "mmm")</f>
        <v>Jul</v>
      </c>
      <c r="D8288" s="1">
        <v>45481</v>
      </c>
      <c r="E8288" t="s">
        <v>102</v>
      </c>
      <c r="F8288" t="s">
        <v>101</v>
      </c>
      <c r="G8288">
        <v>200706</v>
      </c>
      <c r="H8288">
        <v>7.4</v>
      </c>
      <c r="I8288">
        <v>1485224.4</v>
      </c>
      <c r="J8288" t="s">
        <v>81</v>
      </c>
      <c r="K8288">
        <v>6.6024753281930249E-3</v>
      </c>
      <c r="L8288">
        <v>0.66020000000000001</v>
      </c>
      <c r="M8288" t="s">
        <v>82</v>
      </c>
    </row>
    <row r="8289" spans="1:13">
      <c r="A8289" t="s">
        <v>4839</v>
      </c>
      <c r="B8289" t="s">
        <v>4840</v>
      </c>
      <c r="C8289" t="str">
        <f>TEXT(D8289, "mmm")</f>
        <v>Jul</v>
      </c>
      <c r="D8289" s="1">
        <v>45481</v>
      </c>
      <c r="E8289" t="s">
        <v>4841</v>
      </c>
      <c r="F8289" t="s">
        <v>101</v>
      </c>
      <c r="G8289">
        <v>39248</v>
      </c>
      <c r="H8289">
        <v>4.75</v>
      </c>
      <c r="I8289">
        <v>186428</v>
      </c>
      <c r="J8289" t="s">
        <v>86</v>
      </c>
      <c r="K8289">
        <v>0.13052629169664881</v>
      </c>
      <c r="L8289">
        <v>13.0526</v>
      </c>
      <c r="M8289" t="s">
        <v>82</v>
      </c>
    </row>
    <row r="8290" spans="1:13">
      <c r="A8290" t="s">
        <v>4839</v>
      </c>
      <c r="B8290" t="s">
        <v>4840</v>
      </c>
      <c r="C8290" t="str">
        <f>TEXT(D8290, "mmm")</f>
        <v>Jul</v>
      </c>
      <c r="D8290" s="1">
        <v>45481</v>
      </c>
      <c r="E8290" t="s">
        <v>4842</v>
      </c>
      <c r="F8290" t="s">
        <v>101</v>
      </c>
      <c r="G8290">
        <v>39248</v>
      </c>
      <c r="H8290">
        <v>4.75</v>
      </c>
      <c r="I8290">
        <v>186428</v>
      </c>
      <c r="J8290" t="s">
        <v>86</v>
      </c>
      <c r="K8290">
        <v>0.13052629169664881</v>
      </c>
      <c r="L8290">
        <v>13.0526</v>
      </c>
      <c r="M8290" t="s">
        <v>82</v>
      </c>
    </row>
    <row r="8291" spans="1:13">
      <c r="A8291" t="s">
        <v>4839</v>
      </c>
      <c r="B8291" t="s">
        <v>4840</v>
      </c>
      <c r="C8291" t="str">
        <f>TEXT(D8291, "mmm")</f>
        <v>Jul</v>
      </c>
      <c r="D8291" s="1">
        <v>45481</v>
      </c>
      <c r="E8291" t="s">
        <v>4843</v>
      </c>
      <c r="F8291" t="s">
        <v>101</v>
      </c>
      <c r="G8291">
        <v>39248</v>
      </c>
      <c r="H8291">
        <v>4.75</v>
      </c>
      <c r="I8291">
        <v>186428</v>
      </c>
      <c r="J8291" t="s">
        <v>86</v>
      </c>
      <c r="K8291">
        <v>0.13052629169664881</v>
      </c>
      <c r="L8291">
        <v>13.0526</v>
      </c>
      <c r="M8291" t="s">
        <v>82</v>
      </c>
    </row>
    <row r="8292" spans="1:13">
      <c r="A8292" t="s">
        <v>4839</v>
      </c>
      <c r="B8292" t="s">
        <v>4840</v>
      </c>
      <c r="C8292" t="str">
        <f>TEXT(D8292, "mmm")</f>
        <v>Jul</v>
      </c>
      <c r="D8292" s="1">
        <v>45481</v>
      </c>
      <c r="E8292" t="s">
        <v>4844</v>
      </c>
      <c r="F8292" t="s">
        <v>101</v>
      </c>
      <c r="G8292">
        <v>39248</v>
      </c>
      <c r="H8292">
        <v>4.75</v>
      </c>
      <c r="I8292">
        <v>186428</v>
      </c>
      <c r="J8292" t="s">
        <v>86</v>
      </c>
      <c r="K8292">
        <v>0.13052629169664881</v>
      </c>
      <c r="L8292">
        <v>13.0526</v>
      </c>
      <c r="M8292" t="s">
        <v>82</v>
      </c>
    </row>
    <row r="8293" spans="1:13">
      <c r="A8293" t="s">
        <v>4839</v>
      </c>
      <c r="B8293" t="s">
        <v>4840</v>
      </c>
      <c r="C8293" t="str">
        <f>TEXT(D8293, "mmm")</f>
        <v>Jul</v>
      </c>
      <c r="D8293" s="1">
        <v>45481</v>
      </c>
      <c r="E8293" t="s">
        <v>4845</v>
      </c>
      <c r="F8293" t="s">
        <v>101</v>
      </c>
      <c r="G8293">
        <v>39248</v>
      </c>
      <c r="H8293">
        <v>4.75</v>
      </c>
      <c r="I8293">
        <v>186428</v>
      </c>
      <c r="J8293" t="s">
        <v>86</v>
      </c>
      <c r="K8293">
        <v>0.13052629169664881</v>
      </c>
      <c r="L8293">
        <v>13.0526</v>
      </c>
      <c r="M8293" t="s">
        <v>82</v>
      </c>
    </row>
    <row r="8294" spans="1:13">
      <c r="A8294" t="s">
        <v>4836</v>
      </c>
      <c r="B8294" t="s">
        <v>4837</v>
      </c>
      <c r="C8294" t="str">
        <f>TEXT(D8294, "mmm")</f>
        <v>Jul</v>
      </c>
      <c r="D8294" s="1">
        <v>45481</v>
      </c>
      <c r="E8294" t="s">
        <v>4846</v>
      </c>
      <c r="F8294" t="s">
        <v>128</v>
      </c>
      <c r="G8294">
        <v>15328</v>
      </c>
      <c r="H8294">
        <v>1.0900000000000001</v>
      </c>
      <c r="I8294">
        <v>16707.52</v>
      </c>
      <c r="J8294" t="s">
        <v>81</v>
      </c>
      <c r="K8294">
        <v>0.21238938986680941</v>
      </c>
      <c r="L8294">
        <v>21.238900000000001</v>
      </c>
      <c r="M8294" t="s">
        <v>82</v>
      </c>
    </row>
    <row r="8295" spans="1:13">
      <c r="A8295" t="s">
        <v>4847</v>
      </c>
      <c r="B8295" t="s">
        <v>4848</v>
      </c>
      <c r="C8295" t="str">
        <f>TEXT(D8295, "mmm")</f>
        <v>Jul</v>
      </c>
      <c r="D8295" s="1">
        <v>45481</v>
      </c>
      <c r="E8295" t="s">
        <v>4849</v>
      </c>
      <c r="F8295" t="s">
        <v>80</v>
      </c>
      <c r="G8295">
        <v>2500</v>
      </c>
      <c r="H8295">
        <v>8.33</v>
      </c>
      <c r="I8295">
        <v>20825</v>
      </c>
      <c r="J8295" t="s">
        <v>81</v>
      </c>
      <c r="K8295">
        <v>4.8309333141184567E-2</v>
      </c>
      <c r="L8295">
        <v>4.8308999999999997</v>
      </c>
      <c r="M8295" t="s">
        <v>82</v>
      </c>
    </row>
    <row r="8296" spans="1:13">
      <c r="A8296" t="s">
        <v>2850</v>
      </c>
      <c r="B8296" t="s">
        <v>2851</v>
      </c>
      <c r="C8296" t="str">
        <f>TEXT(D8296, "mmm")</f>
        <v>Jul</v>
      </c>
      <c r="D8296" s="1">
        <v>45481</v>
      </c>
      <c r="E8296" t="s">
        <v>2852</v>
      </c>
      <c r="F8296" t="s">
        <v>80</v>
      </c>
      <c r="G8296">
        <v>4140</v>
      </c>
      <c r="H8296">
        <v>24.85</v>
      </c>
      <c r="I8296">
        <v>102879</v>
      </c>
      <c r="J8296" t="s">
        <v>86</v>
      </c>
      <c r="K8296">
        <v>3.1492782265355901E-2</v>
      </c>
      <c r="L8296">
        <v>3.1493000000000002</v>
      </c>
      <c r="M8296" t="s">
        <v>82</v>
      </c>
    </row>
    <row r="8297" spans="1:13">
      <c r="A8297" t="s">
        <v>527</v>
      </c>
      <c r="B8297" t="s">
        <v>528</v>
      </c>
      <c r="C8297" t="str">
        <f>TEXT(D8297, "mmm")</f>
        <v>Jul</v>
      </c>
      <c r="D8297" s="1">
        <v>45481</v>
      </c>
      <c r="E8297" t="s">
        <v>532</v>
      </c>
      <c r="F8297" t="s">
        <v>101</v>
      </c>
      <c r="G8297">
        <v>123217</v>
      </c>
      <c r="H8297">
        <v>1.45</v>
      </c>
      <c r="I8297">
        <v>178664.65</v>
      </c>
      <c r="J8297" t="s">
        <v>81</v>
      </c>
      <c r="K8297">
        <v>0.35172411978740947</v>
      </c>
      <c r="L8297">
        <v>35.172400000000003</v>
      </c>
      <c r="M8297" t="s">
        <v>82</v>
      </c>
    </row>
    <row r="8298" spans="1:13">
      <c r="A8298" t="s">
        <v>527</v>
      </c>
      <c r="B8298" t="s">
        <v>528</v>
      </c>
      <c r="C8298" t="str">
        <f>TEXT(D8298, "mmm")</f>
        <v>Jul</v>
      </c>
      <c r="D8298" s="1">
        <v>45481</v>
      </c>
      <c r="E8298" t="s">
        <v>530</v>
      </c>
      <c r="F8298" t="s">
        <v>101</v>
      </c>
      <c r="G8298">
        <v>123217</v>
      </c>
      <c r="H8298">
        <v>1.45</v>
      </c>
      <c r="I8298">
        <v>178664.65</v>
      </c>
      <c r="J8298" t="s">
        <v>81</v>
      </c>
      <c r="K8298">
        <v>0.35172411978740947</v>
      </c>
      <c r="L8298">
        <v>35.172400000000003</v>
      </c>
      <c r="M8298" t="s">
        <v>82</v>
      </c>
    </row>
    <row r="8299" spans="1:13">
      <c r="A8299" t="s">
        <v>527</v>
      </c>
      <c r="B8299" t="s">
        <v>528</v>
      </c>
      <c r="C8299" t="str">
        <f>TEXT(D8299, "mmm")</f>
        <v>Jul</v>
      </c>
      <c r="D8299" s="1">
        <v>45481</v>
      </c>
      <c r="E8299" t="s">
        <v>531</v>
      </c>
      <c r="F8299" t="s">
        <v>101</v>
      </c>
      <c r="G8299">
        <v>123217</v>
      </c>
      <c r="H8299">
        <v>1.45</v>
      </c>
      <c r="I8299">
        <v>178664.65</v>
      </c>
      <c r="J8299" t="s">
        <v>81</v>
      </c>
      <c r="K8299">
        <v>0.35172411978740947</v>
      </c>
      <c r="L8299">
        <v>35.172400000000003</v>
      </c>
      <c r="M8299" t="s">
        <v>82</v>
      </c>
    </row>
    <row r="8300" spans="1:13">
      <c r="A8300" t="s">
        <v>527</v>
      </c>
      <c r="B8300" t="s">
        <v>528</v>
      </c>
      <c r="C8300" t="str">
        <f>TEXT(D8300, "mmm")</f>
        <v>Jul</v>
      </c>
      <c r="D8300" s="1">
        <v>45481</v>
      </c>
      <c r="E8300" t="s">
        <v>529</v>
      </c>
      <c r="F8300" t="s">
        <v>101</v>
      </c>
      <c r="G8300">
        <v>123217</v>
      </c>
      <c r="H8300">
        <v>1.45</v>
      </c>
      <c r="I8300">
        <v>178664.65</v>
      </c>
      <c r="J8300" t="s">
        <v>81</v>
      </c>
      <c r="K8300">
        <v>0.35172411978740947</v>
      </c>
      <c r="L8300">
        <v>35.172400000000003</v>
      </c>
      <c r="M8300" t="s">
        <v>82</v>
      </c>
    </row>
    <row r="8301" spans="1:13">
      <c r="A8301" t="s">
        <v>214</v>
      </c>
      <c r="B8301" t="s">
        <v>215</v>
      </c>
      <c r="C8301" t="str">
        <f>TEXT(D8301, "mmm")</f>
        <v>Jul</v>
      </c>
      <c r="D8301" s="1">
        <v>45481</v>
      </c>
      <c r="E8301" t="s">
        <v>216</v>
      </c>
      <c r="F8301" t="s">
        <v>217</v>
      </c>
      <c r="G8301">
        <v>5000</v>
      </c>
      <c r="H8301">
        <v>7.35</v>
      </c>
      <c r="I8301">
        <v>36750</v>
      </c>
      <c r="J8301" t="s">
        <v>81</v>
      </c>
      <c r="K8301">
        <v>0.34857136862618582</v>
      </c>
      <c r="L8301">
        <v>34.857100000000003</v>
      </c>
      <c r="M8301" t="s">
        <v>82</v>
      </c>
    </row>
    <row r="8302" spans="1:13">
      <c r="A8302" t="s">
        <v>4394</v>
      </c>
      <c r="B8302" t="s">
        <v>4395</v>
      </c>
      <c r="C8302" t="str">
        <f>TEXT(D8302, "mmm")</f>
        <v>Jul</v>
      </c>
      <c r="D8302" s="1">
        <v>45481</v>
      </c>
      <c r="E8302" t="s">
        <v>4850</v>
      </c>
      <c r="F8302" t="s">
        <v>251</v>
      </c>
      <c r="G8302">
        <v>47000</v>
      </c>
      <c r="H8302">
        <v>6.74</v>
      </c>
      <c r="I8302">
        <v>316780</v>
      </c>
      <c r="J8302" t="s">
        <v>86</v>
      </c>
      <c r="K8302">
        <v>0.37412099497872359</v>
      </c>
      <c r="L8302">
        <v>37.412100000000002</v>
      </c>
      <c r="M8302" t="s">
        <v>82</v>
      </c>
    </row>
    <row r="8303" spans="1:13">
      <c r="A8303" t="s">
        <v>4836</v>
      </c>
      <c r="B8303" t="s">
        <v>4837</v>
      </c>
      <c r="C8303" t="str">
        <f>TEXT(D8303, "mmm")</f>
        <v>Jul</v>
      </c>
      <c r="D8303" s="1">
        <v>45481</v>
      </c>
      <c r="E8303" t="s">
        <v>4851</v>
      </c>
      <c r="F8303" t="s">
        <v>80</v>
      </c>
      <c r="G8303">
        <v>58313</v>
      </c>
      <c r="H8303">
        <v>1.1000000000000001</v>
      </c>
      <c r="I8303">
        <v>64144.3</v>
      </c>
      <c r="J8303" t="s">
        <v>81</v>
      </c>
      <c r="K8303">
        <v>0.21238938986680941</v>
      </c>
      <c r="L8303">
        <v>21.238900000000001</v>
      </c>
      <c r="M8303" t="s">
        <v>82</v>
      </c>
    </row>
    <row r="8304" spans="1:13">
      <c r="A8304" t="s">
        <v>4124</v>
      </c>
      <c r="B8304" t="s">
        <v>4125</v>
      </c>
      <c r="C8304" t="str">
        <f>TEXT(D8304, "mmm")</f>
        <v>Jul</v>
      </c>
      <c r="D8304" s="1">
        <v>45481</v>
      </c>
      <c r="E8304" t="s">
        <v>4830</v>
      </c>
      <c r="F8304" t="s">
        <v>101</v>
      </c>
      <c r="G8304">
        <v>1980</v>
      </c>
      <c r="H8304">
        <v>31.32</v>
      </c>
      <c r="I8304">
        <v>62013.599999999999</v>
      </c>
      <c r="J8304" t="s">
        <v>81</v>
      </c>
      <c r="K8304">
        <v>9.9433539074508692E-2</v>
      </c>
      <c r="L8304">
        <v>9.9434000000000005</v>
      </c>
      <c r="M8304" t="s">
        <v>82</v>
      </c>
    </row>
    <row r="8305" spans="1:13">
      <c r="A8305" t="s">
        <v>4124</v>
      </c>
      <c r="B8305" t="s">
        <v>4125</v>
      </c>
      <c r="C8305" t="str">
        <f>TEXT(D8305, "mmm")</f>
        <v>Jul</v>
      </c>
      <c r="D8305" s="1">
        <v>45481</v>
      </c>
      <c r="E8305" t="s">
        <v>4831</v>
      </c>
      <c r="F8305" t="s">
        <v>101</v>
      </c>
      <c r="G8305">
        <v>1980</v>
      </c>
      <c r="H8305">
        <v>31.32</v>
      </c>
      <c r="I8305">
        <v>62013.599999999999</v>
      </c>
      <c r="J8305" t="s">
        <v>81</v>
      </c>
      <c r="K8305">
        <v>9.9433539074508692E-2</v>
      </c>
      <c r="L8305">
        <v>9.9434000000000005</v>
      </c>
      <c r="M8305" t="s">
        <v>82</v>
      </c>
    </row>
    <row r="8306" spans="1:13">
      <c r="A8306" t="s">
        <v>4124</v>
      </c>
      <c r="B8306" t="s">
        <v>4125</v>
      </c>
      <c r="C8306" t="str">
        <f>TEXT(D8306, "mmm")</f>
        <v>Jul</v>
      </c>
      <c r="D8306" s="1">
        <v>45481</v>
      </c>
      <c r="E8306" t="s">
        <v>4832</v>
      </c>
      <c r="F8306" t="s">
        <v>101</v>
      </c>
      <c r="G8306">
        <v>1980</v>
      </c>
      <c r="H8306">
        <v>31.32</v>
      </c>
      <c r="I8306">
        <v>62013.599999999999</v>
      </c>
      <c r="J8306" t="s">
        <v>81</v>
      </c>
      <c r="K8306">
        <v>9.9433539074508692E-2</v>
      </c>
      <c r="L8306">
        <v>9.9434000000000005</v>
      </c>
      <c r="M8306" t="s">
        <v>82</v>
      </c>
    </row>
    <row r="8307" spans="1:13">
      <c r="A8307" t="s">
        <v>4124</v>
      </c>
      <c r="B8307" t="s">
        <v>4125</v>
      </c>
      <c r="C8307" t="str">
        <f>TEXT(D8307, "mmm")</f>
        <v>Jul</v>
      </c>
      <c r="D8307" s="1">
        <v>45481</v>
      </c>
      <c r="E8307" t="s">
        <v>4833</v>
      </c>
      <c r="F8307" t="s">
        <v>101</v>
      </c>
      <c r="G8307">
        <v>1980</v>
      </c>
      <c r="H8307">
        <v>31.32</v>
      </c>
      <c r="I8307">
        <v>62013.599999999999</v>
      </c>
      <c r="J8307" t="s">
        <v>81</v>
      </c>
      <c r="K8307">
        <v>9.9433539074508692E-2</v>
      </c>
      <c r="L8307">
        <v>9.9434000000000005</v>
      </c>
      <c r="M8307" t="s">
        <v>82</v>
      </c>
    </row>
    <row r="8308" spans="1:13">
      <c r="A8308" t="s">
        <v>4124</v>
      </c>
      <c r="B8308" t="s">
        <v>4125</v>
      </c>
      <c r="C8308" t="str">
        <f>TEXT(D8308, "mmm")</f>
        <v>Jul</v>
      </c>
      <c r="D8308" s="1">
        <v>45481</v>
      </c>
      <c r="E8308" t="s">
        <v>4834</v>
      </c>
      <c r="F8308" t="s">
        <v>101</v>
      </c>
      <c r="G8308">
        <v>1980</v>
      </c>
      <c r="H8308">
        <v>31.32</v>
      </c>
      <c r="I8308">
        <v>62013.599999999999</v>
      </c>
      <c r="J8308" t="s">
        <v>81</v>
      </c>
      <c r="K8308">
        <v>9.9433539074508692E-2</v>
      </c>
      <c r="L8308">
        <v>9.9434000000000005</v>
      </c>
      <c r="M8308" t="s">
        <v>82</v>
      </c>
    </row>
    <row r="8309" spans="1:13">
      <c r="A8309" t="s">
        <v>4124</v>
      </c>
      <c r="B8309" t="s">
        <v>4125</v>
      </c>
      <c r="C8309" t="str">
        <f>TEXT(D8309, "mmm")</f>
        <v>Jul</v>
      </c>
      <c r="D8309" s="1">
        <v>45481</v>
      </c>
      <c r="E8309" t="s">
        <v>4835</v>
      </c>
      <c r="F8309" t="s">
        <v>101</v>
      </c>
      <c r="G8309">
        <v>1980</v>
      </c>
      <c r="H8309">
        <v>31.32</v>
      </c>
      <c r="I8309">
        <v>62013.599999999999</v>
      </c>
      <c r="J8309" t="s">
        <v>81</v>
      </c>
      <c r="K8309">
        <v>9.9433539074508692E-2</v>
      </c>
      <c r="L8309">
        <v>9.9434000000000005</v>
      </c>
      <c r="M8309" t="s">
        <v>82</v>
      </c>
    </row>
    <row r="8310" spans="1:13">
      <c r="A8310" t="s">
        <v>4124</v>
      </c>
      <c r="B8310" t="s">
        <v>4125</v>
      </c>
      <c r="C8310" t="str">
        <f>TEXT(D8310, "mmm")</f>
        <v>Jul</v>
      </c>
      <c r="D8310" s="1">
        <v>45481</v>
      </c>
      <c r="E8310" t="s">
        <v>4830</v>
      </c>
      <c r="F8310" t="s">
        <v>101</v>
      </c>
      <c r="G8310">
        <v>51742</v>
      </c>
      <c r="H8310">
        <v>31.32</v>
      </c>
      <c r="I8310">
        <v>1620559.44</v>
      </c>
      <c r="J8310" t="s">
        <v>86</v>
      </c>
      <c r="K8310">
        <v>9.9433539074508692E-2</v>
      </c>
      <c r="L8310">
        <v>9.9434000000000005</v>
      </c>
      <c r="M8310" t="s">
        <v>82</v>
      </c>
    </row>
    <row r="8311" spans="1:13">
      <c r="A8311" t="s">
        <v>4124</v>
      </c>
      <c r="B8311" t="s">
        <v>4125</v>
      </c>
      <c r="C8311" t="str">
        <f>TEXT(D8311, "mmm")</f>
        <v>Jul</v>
      </c>
      <c r="D8311" s="1">
        <v>45481</v>
      </c>
      <c r="E8311" t="s">
        <v>4831</v>
      </c>
      <c r="F8311" t="s">
        <v>101</v>
      </c>
      <c r="G8311">
        <v>51742</v>
      </c>
      <c r="H8311">
        <v>31.32</v>
      </c>
      <c r="I8311">
        <v>1620559.44</v>
      </c>
      <c r="J8311" t="s">
        <v>86</v>
      </c>
      <c r="K8311">
        <v>9.9433539074508692E-2</v>
      </c>
      <c r="L8311">
        <v>9.9434000000000005</v>
      </c>
      <c r="M8311" t="s">
        <v>82</v>
      </c>
    </row>
    <row r="8312" spans="1:13">
      <c r="A8312" t="s">
        <v>4124</v>
      </c>
      <c r="B8312" t="s">
        <v>4125</v>
      </c>
      <c r="C8312" t="str">
        <f>TEXT(D8312, "mmm")</f>
        <v>Jul</v>
      </c>
      <c r="D8312" s="1">
        <v>45481</v>
      </c>
      <c r="E8312" t="s">
        <v>4832</v>
      </c>
      <c r="F8312" t="s">
        <v>101</v>
      </c>
      <c r="G8312">
        <v>51742</v>
      </c>
      <c r="H8312">
        <v>31.32</v>
      </c>
      <c r="I8312">
        <v>1620559.44</v>
      </c>
      <c r="J8312" t="s">
        <v>86</v>
      </c>
      <c r="K8312">
        <v>9.9433539074508692E-2</v>
      </c>
      <c r="L8312">
        <v>9.9434000000000005</v>
      </c>
      <c r="M8312" t="s">
        <v>82</v>
      </c>
    </row>
    <row r="8313" spans="1:13">
      <c r="A8313" t="s">
        <v>4124</v>
      </c>
      <c r="B8313" t="s">
        <v>4125</v>
      </c>
      <c r="C8313" t="str">
        <f>TEXT(D8313, "mmm")</f>
        <v>Jul</v>
      </c>
      <c r="D8313" s="1">
        <v>45481</v>
      </c>
      <c r="E8313" t="s">
        <v>4833</v>
      </c>
      <c r="F8313" t="s">
        <v>101</v>
      </c>
      <c r="G8313">
        <v>51742</v>
      </c>
      <c r="H8313">
        <v>31.32</v>
      </c>
      <c r="I8313">
        <v>1620559.44</v>
      </c>
      <c r="J8313" t="s">
        <v>86</v>
      </c>
      <c r="K8313">
        <v>9.9433539074508692E-2</v>
      </c>
      <c r="L8313">
        <v>9.9434000000000005</v>
      </c>
      <c r="M8313" t="s">
        <v>82</v>
      </c>
    </row>
    <row r="8314" spans="1:13">
      <c r="A8314" t="s">
        <v>4124</v>
      </c>
      <c r="B8314" t="s">
        <v>4125</v>
      </c>
      <c r="C8314" t="str">
        <f>TEXT(D8314, "mmm")</f>
        <v>Jul</v>
      </c>
      <c r="D8314" s="1">
        <v>45481</v>
      </c>
      <c r="E8314" t="s">
        <v>4834</v>
      </c>
      <c r="F8314" t="s">
        <v>101</v>
      </c>
      <c r="G8314">
        <v>51742</v>
      </c>
      <c r="H8314">
        <v>31.32</v>
      </c>
      <c r="I8314">
        <v>1620559.44</v>
      </c>
      <c r="J8314" t="s">
        <v>86</v>
      </c>
      <c r="K8314">
        <v>9.9433539074508692E-2</v>
      </c>
      <c r="L8314">
        <v>9.9434000000000005</v>
      </c>
      <c r="M8314" t="s">
        <v>82</v>
      </c>
    </row>
    <row r="8315" spans="1:13">
      <c r="A8315" t="s">
        <v>4124</v>
      </c>
      <c r="B8315" t="s">
        <v>4125</v>
      </c>
      <c r="C8315" t="str">
        <f>TEXT(D8315, "mmm")</f>
        <v>Jul</v>
      </c>
      <c r="D8315" s="1">
        <v>45481</v>
      </c>
      <c r="E8315" t="s">
        <v>4835</v>
      </c>
      <c r="F8315" t="s">
        <v>101</v>
      </c>
      <c r="G8315">
        <v>51742</v>
      </c>
      <c r="H8315">
        <v>31.32</v>
      </c>
      <c r="I8315">
        <v>1620559.44</v>
      </c>
      <c r="J8315" t="s">
        <v>86</v>
      </c>
      <c r="K8315">
        <v>9.9433539074508692E-2</v>
      </c>
      <c r="L8315">
        <v>9.9434000000000005</v>
      </c>
      <c r="M8315" t="s">
        <v>82</v>
      </c>
    </row>
    <row r="8316" spans="1:13">
      <c r="A8316" t="s">
        <v>4124</v>
      </c>
      <c r="B8316" t="s">
        <v>4125</v>
      </c>
      <c r="C8316" t="str">
        <f>TEXT(D8316, "mmm")</f>
        <v>Jul</v>
      </c>
      <c r="D8316" s="1">
        <v>45481</v>
      </c>
      <c r="E8316" t="s">
        <v>4830</v>
      </c>
      <c r="F8316" t="s">
        <v>101</v>
      </c>
      <c r="G8316">
        <v>7000</v>
      </c>
      <c r="H8316">
        <v>31.48</v>
      </c>
      <c r="I8316">
        <v>220360</v>
      </c>
      <c r="J8316" t="s">
        <v>81</v>
      </c>
      <c r="K8316">
        <v>9.9433539074508692E-2</v>
      </c>
      <c r="L8316">
        <v>9.9434000000000005</v>
      </c>
      <c r="M8316" t="s">
        <v>82</v>
      </c>
    </row>
    <row r="8317" spans="1:13">
      <c r="A8317" t="s">
        <v>4124</v>
      </c>
      <c r="B8317" t="s">
        <v>4125</v>
      </c>
      <c r="C8317" t="str">
        <f>TEXT(D8317, "mmm")</f>
        <v>Jul</v>
      </c>
      <c r="D8317" s="1">
        <v>45481</v>
      </c>
      <c r="E8317" t="s">
        <v>4831</v>
      </c>
      <c r="F8317" t="s">
        <v>101</v>
      </c>
      <c r="G8317">
        <v>7000</v>
      </c>
      <c r="H8317">
        <v>31.48</v>
      </c>
      <c r="I8317">
        <v>220360</v>
      </c>
      <c r="J8317" t="s">
        <v>81</v>
      </c>
      <c r="K8317">
        <v>9.9433539074508692E-2</v>
      </c>
      <c r="L8317">
        <v>9.9434000000000005</v>
      </c>
      <c r="M8317" t="s">
        <v>82</v>
      </c>
    </row>
    <row r="8318" spans="1:13">
      <c r="A8318" t="s">
        <v>4124</v>
      </c>
      <c r="B8318" t="s">
        <v>4125</v>
      </c>
      <c r="C8318" t="str">
        <f>TEXT(D8318, "mmm")</f>
        <v>Jul</v>
      </c>
      <c r="D8318" s="1">
        <v>45481</v>
      </c>
      <c r="E8318" t="s">
        <v>4832</v>
      </c>
      <c r="F8318" t="s">
        <v>101</v>
      </c>
      <c r="G8318">
        <v>7000</v>
      </c>
      <c r="H8318">
        <v>31.48</v>
      </c>
      <c r="I8318">
        <v>220360</v>
      </c>
      <c r="J8318" t="s">
        <v>81</v>
      </c>
      <c r="K8318">
        <v>9.9433539074508692E-2</v>
      </c>
      <c r="L8318">
        <v>9.9434000000000005</v>
      </c>
      <c r="M8318" t="s">
        <v>82</v>
      </c>
    </row>
    <row r="8319" spans="1:13">
      <c r="A8319" t="s">
        <v>4124</v>
      </c>
      <c r="B8319" t="s">
        <v>4125</v>
      </c>
      <c r="C8319" t="str">
        <f>TEXT(D8319, "mmm")</f>
        <v>Jul</v>
      </c>
      <c r="D8319" s="1">
        <v>45481</v>
      </c>
      <c r="E8319" t="s">
        <v>4833</v>
      </c>
      <c r="F8319" t="s">
        <v>101</v>
      </c>
      <c r="G8319">
        <v>7000</v>
      </c>
      <c r="H8319">
        <v>31.48</v>
      </c>
      <c r="I8319">
        <v>220360</v>
      </c>
      <c r="J8319" t="s">
        <v>81</v>
      </c>
      <c r="K8319">
        <v>9.9433539074508692E-2</v>
      </c>
      <c r="L8319">
        <v>9.9434000000000005</v>
      </c>
      <c r="M8319" t="s">
        <v>82</v>
      </c>
    </row>
    <row r="8320" spans="1:13">
      <c r="A8320" t="s">
        <v>4124</v>
      </c>
      <c r="B8320" t="s">
        <v>4125</v>
      </c>
      <c r="C8320" t="str">
        <f>TEXT(D8320, "mmm")</f>
        <v>Jul</v>
      </c>
      <c r="D8320" s="1">
        <v>45481</v>
      </c>
      <c r="E8320" t="s">
        <v>4834</v>
      </c>
      <c r="F8320" t="s">
        <v>101</v>
      </c>
      <c r="G8320">
        <v>7000</v>
      </c>
      <c r="H8320">
        <v>31.48</v>
      </c>
      <c r="I8320">
        <v>220360</v>
      </c>
      <c r="J8320" t="s">
        <v>81</v>
      </c>
      <c r="K8320">
        <v>9.9433539074508692E-2</v>
      </c>
      <c r="L8320">
        <v>9.9434000000000005</v>
      </c>
      <c r="M8320" t="s">
        <v>82</v>
      </c>
    </row>
    <row r="8321" spans="1:13">
      <c r="A8321" t="s">
        <v>4124</v>
      </c>
      <c r="B8321" t="s">
        <v>4125</v>
      </c>
      <c r="C8321" t="str">
        <f>TEXT(D8321, "mmm")</f>
        <v>Jul</v>
      </c>
      <c r="D8321" s="1">
        <v>45481</v>
      </c>
      <c r="E8321" t="s">
        <v>4835</v>
      </c>
      <c r="F8321" t="s">
        <v>101</v>
      </c>
      <c r="G8321">
        <v>7000</v>
      </c>
      <c r="H8321">
        <v>31.48</v>
      </c>
      <c r="I8321">
        <v>220360</v>
      </c>
      <c r="J8321" t="s">
        <v>81</v>
      </c>
      <c r="K8321">
        <v>9.9433539074508692E-2</v>
      </c>
      <c r="L8321">
        <v>9.9434000000000005</v>
      </c>
      <c r="M8321" t="s">
        <v>82</v>
      </c>
    </row>
    <row r="8322" spans="1:13">
      <c r="A8322" t="s">
        <v>546</v>
      </c>
      <c r="B8322" t="s">
        <v>547</v>
      </c>
      <c r="C8322" t="str">
        <f>TEXT(D8322, "mmm")</f>
        <v>Jul</v>
      </c>
      <c r="D8322" s="1">
        <v>45481</v>
      </c>
      <c r="E8322" t="s">
        <v>4852</v>
      </c>
      <c r="F8322" t="s">
        <v>101</v>
      </c>
      <c r="G8322">
        <v>70000</v>
      </c>
      <c r="H8322">
        <v>3.05</v>
      </c>
      <c r="I8322">
        <v>213500</v>
      </c>
      <c r="J8322" t="s">
        <v>86</v>
      </c>
      <c r="K8322">
        <v>-5.6105636270343373E-2</v>
      </c>
      <c r="L8322">
        <v>-5.6105999999999998</v>
      </c>
      <c r="M8322" t="s">
        <v>82</v>
      </c>
    </row>
    <row r="8323" spans="1:13">
      <c r="A8323" t="s">
        <v>1644</v>
      </c>
      <c r="B8323" t="s">
        <v>1645</v>
      </c>
      <c r="C8323" t="str">
        <f>TEXT(D8323, "mmm")</f>
        <v>Jul</v>
      </c>
      <c r="D8323" s="1">
        <v>45481</v>
      </c>
      <c r="E8323" t="s">
        <v>4793</v>
      </c>
      <c r="F8323" t="s">
        <v>222</v>
      </c>
      <c r="G8323">
        <v>6201</v>
      </c>
      <c r="H8323">
        <v>12.54</v>
      </c>
      <c r="I8323">
        <v>77760.539999999994</v>
      </c>
      <c r="J8323" t="s">
        <v>81</v>
      </c>
      <c r="K8323">
        <v>5.604487798584401E-2</v>
      </c>
      <c r="L8323">
        <v>5.6044999999999998</v>
      </c>
      <c r="M8323" t="s">
        <v>82</v>
      </c>
    </row>
    <row r="8324" spans="1:13">
      <c r="A8324" t="s">
        <v>4394</v>
      </c>
      <c r="B8324" t="s">
        <v>4395</v>
      </c>
      <c r="C8324" t="str">
        <f>TEXT(D8324, "mmm")</f>
        <v>Jul</v>
      </c>
      <c r="D8324" s="1">
        <v>45481</v>
      </c>
      <c r="E8324" t="s">
        <v>4853</v>
      </c>
      <c r="F8324" t="s">
        <v>251</v>
      </c>
      <c r="G8324">
        <v>60000</v>
      </c>
      <c r="H8324">
        <v>6.98</v>
      </c>
      <c r="I8324">
        <v>418800</v>
      </c>
      <c r="J8324" t="s">
        <v>86</v>
      </c>
      <c r="K8324">
        <v>0.37412099497872359</v>
      </c>
      <c r="L8324">
        <v>37.412100000000002</v>
      </c>
      <c r="M8324" t="s">
        <v>82</v>
      </c>
    </row>
    <row r="8325" spans="1:13">
      <c r="A8325" t="s">
        <v>2861</v>
      </c>
      <c r="B8325" t="s">
        <v>2862</v>
      </c>
      <c r="C8325" t="str">
        <f>TEXT(D8325, "mmm")</f>
        <v>Jul</v>
      </c>
      <c r="D8325" s="1">
        <v>45481</v>
      </c>
      <c r="E8325" t="s">
        <v>4507</v>
      </c>
      <c r="F8325" t="s">
        <v>118</v>
      </c>
      <c r="G8325">
        <v>10000</v>
      </c>
      <c r="H8325">
        <v>5.41</v>
      </c>
      <c r="I8325">
        <v>54100</v>
      </c>
      <c r="J8325" t="s">
        <v>81</v>
      </c>
      <c r="K8325">
        <v>0.17744925265831449</v>
      </c>
      <c r="L8325">
        <v>17.744900000000001</v>
      </c>
      <c r="M8325" t="s">
        <v>82</v>
      </c>
    </row>
    <row r="8326" spans="1:13">
      <c r="A8326" t="s">
        <v>2861</v>
      </c>
      <c r="B8326" t="s">
        <v>2862</v>
      </c>
      <c r="C8326" t="str">
        <f>TEXT(D8326, "mmm")</f>
        <v>Jul</v>
      </c>
      <c r="D8326" s="1">
        <v>45481</v>
      </c>
      <c r="E8326" t="s">
        <v>4507</v>
      </c>
      <c r="F8326" t="s">
        <v>118</v>
      </c>
      <c r="G8326">
        <v>5000</v>
      </c>
      <c r="H8326">
        <v>5.3</v>
      </c>
      <c r="I8326">
        <v>26500</v>
      </c>
      <c r="J8326" t="s">
        <v>81</v>
      </c>
      <c r="K8326">
        <v>0.17744925265831449</v>
      </c>
      <c r="L8326">
        <v>17.744900000000001</v>
      </c>
      <c r="M8326" t="s">
        <v>82</v>
      </c>
    </row>
    <row r="8327" spans="1:13">
      <c r="A8327" t="s">
        <v>2604</v>
      </c>
      <c r="B8327" t="s">
        <v>2605</v>
      </c>
      <c r="C8327" t="str">
        <f>TEXT(D8327, "mmm")</f>
        <v>Jul</v>
      </c>
      <c r="D8327" s="1">
        <v>45482</v>
      </c>
      <c r="E8327" t="s">
        <v>4854</v>
      </c>
      <c r="F8327" t="s">
        <v>118</v>
      </c>
      <c r="G8327">
        <v>4580</v>
      </c>
      <c r="H8327">
        <v>2.59</v>
      </c>
      <c r="I8327">
        <v>11862.2</v>
      </c>
      <c r="J8327" t="s">
        <v>81</v>
      </c>
      <c r="K8327">
        <v>8.1081098496609716E-2</v>
      </c>
      <c r="L8327">
        <v>8.1081000000000003</v>
      </c>
      <c r="M8327" t="s">
        <v>82</v>
      </c>
    </row>
    <row r="8328" spans="1:13">
      <c r="A8328" t="s">
        <v>245</v>
      </c>
      <c r="B8328" t="s">
        <v>246</v>
      </c>
      <c r="C8328" t="str">
        <f>TEXT(D8328, "mmm")</f>
        <v>Jul</v>
      </c>
      <c r="D8328" s="1">
        <v>45482</v>
      </c>
      <c r="E8328" t="s">
        <v>247</v>
      </c>
      <c r="F8328" t="s">
        <v>80</v>
      </c>
      <c r="G8328">
        <v>1031</v>
      </c>
      <c r="H8328">
        <v>29.82</v>
      </c>
      <c r="I8328">
        <v>30744.42</v>
      </c>
      <c r="J8328" t="s">
        <v>81</v>
      </c>
      <c r="K8328">
        <v>0.13190907514605521</v>
      </c>
      <c r="L8328">
        <v>13.190899999999999</v>
      </c>
      <c r="M8328" t="s">
        <v>82</v>
      </c>
    </row>
    <row r="8329" spans="1:13">
      <c r="A8329" t="s">
        <v>4836</v>
      </c>
      <c r="B8329" t="s">
        <v>4837</v>
      </c>
      <c r="C8329" t="str">
        <f>TEXT(D8329, "mmm")</f>
        <v>Jul</v>
      </c>
      <c r="D8329" s="1">
        <v>45482</v>
      </c>
      <c r="E8329" t="s">
        <v>4846</v>
      </c>
      <c r="F8329" t="s">
        <v>128</v>
      </c>
      <c r="G8329">
        <v>82067</v>
      </c>
      <c r="H8329">
        <v>1.1499999999999999</v>
      </c>
      <c r="I8329">
        <v>94377.049999999988</v>
      </c>
      <c r="J8329" t="s">
        <v>81</v>
      </c>
      <c r="K8329">
        <v>0.16239321725608541</v>
      </c>
      <c r="L8329">
        <v>16.2393</v>
      </c>
      <c r="M8329" t="s">
        <v>82</v>
      </c>
    </row>
    <row r="8330" spans="1:13">
      <c r="A8330" t="s">
        <v>214</v>
      </c>
      <c r="B8330" t="s">
        <v>215</v>
      </c>
      <c r="C8330" t="str">
        <f>TEXT(D8330, "mmm")</f>
        <v>Jul</v>
      </c>
      <c r="D8330" s="1">
        <v>45482</v>
      </c>
      <c r="E8330" t="s">
        <v>216</v>
      </c>
      <c r="F8330" t="s">
        <v>217</v>
      </c>
      <c r="G8330">
        <v>5000</v>
      </c>
      <c r="H8330">
        <v>7.39</v>
      </c>
      <c r="I8330">
        <v>36950</v>
      </c>
      <c r="J8330" t="s">
        <v>81</v>
      </c>
      <c r="K8330">
        <v>0.51744177423341142</v>
      </c>
      <c r="L8330">
        <v>51.744199999999999</v>
      </c>
      <c r="M8330" t="s">
        <v>82</v>
      </c>
    </row>
    <row r="8331" spans="1:13">
      <c r="A8331" t="s">
        <v>4394</v>
      </c>
      <c r="B8331" t="s">
        <v>4395</v>
      </c>
      <c r="C8331" t="str">
        <f>TEXT(D8331, "mmm")</f>
        <v>Jul</v>
      </c>
      <c r="D8331" s="1">
        <v>45482</v>
      </c>
      <c r="E8331" t="s">
        <v>4850</v>
      </c>
      <c r="F8331" t="s">
        <v>251</v>
      </c>
      <c r="G8331">
        <v>10000</v>
      </c>
      <c r="H8331">
        <v>7.29</v>
      </c>
      <c r="I8331">
        <v>72900</v>
      </c>
      <c r="J8331" t="s">
        <v>81</v>
      </c>
      <c r="K8331">
        <v>0.36820645545502018</v>
      </c>
      <c r="L8331">
        <v>36.820599999999999</v>
      </c>
      <c r="M8331" t="s">
        <v>82</v>
      </c>
    </row>
    <row r="8332" spans="1:13">
      <c r="A8332" t="s">
        <v>4836</v>
      </c>
      <c r="B8332" t="s">
        <v>4837</v>
      </c>
      <c r="C8332" t="str">
        <f>TEXT(D8332, "mmm")</f>
        <v>Jul</v>
      </c>
      <c r="D8332" s="1">
        <v>45482</v>
      </c>
      <c r="E8332" t="s">
        <v>4851</v>
      </c>
      <c r="F8332" t="s">
        <v>80</v>
      </c>
      <c r="G8332">
        <v>54437</v>
      </c>
      <c r="H8332">
        <v>1.1599999999999999</v>
      </c>
      <c r="I8332">
        <v>63146.92</v>
      </c>
      <c r="J8332" t="s">
        <v>81</v>
      </c>
      <c r="K8332">
        <v>0.16239321725608541</v>
      </c>
      <c r="L8332">
        <v>16.2393</v>
      </c>
      <c r="M8332" t="s">
        <v>82</v>
      </c>
    </row>
    <row r="8333" spans="1:13">
      <c r="A8333" t="s">
        <v>860</v>
      </c>
      <c r="B8333" t="s">
        <v>861</v>
      </c>
      <c r="C8333" t="str">
        <f>TEXT(D8333, "mmm")</f>
        <v>Jul</v>
      </c>
      <c r="D8333" s="1">
        <v>45482</v>
      </c>
      <c r="E8333" t="s">
        <v>877</v>
      </c>
      <c r="F8333" t="s">
        <v>118</v>
      </c>
      <c r="G8333">
        <v>10681</v>
      </c>
      <c r="H8333">
        <v>12.53</v>
      </c>
      <c r="I8333">
        <v>133832.93</v>
      </c>
      <c r="J8333" t="s">
        <v>81</v>
      </c>
      <c r="K8333">
        <v>0.1498099105837836</v>
      </c>
      <c r="L8333">
        <v>14.981</v>
      </c>
      <c r="M8333" t="s">
        <v>82</v>
      </c>
    </row>
    <row r="8334" spans="1:13">
      <c r="A8334" t="s">
        <v>860</v>
      </c>
      <c r="B8334" t="s">
        <v>861</v>
      </c>
      <c r="C8334" t="str">
        <f>TEXT(D8334, "mmm")</f>
        <v>Jul</v>
      </c>
      <c r="D8334" s="1">
        <v>45482</v>
      </c>
      <c r="E8334" t="s">
        <v>877</v>
      </c>
      <c r="F8334" t="s">
        <v>118</v>
      </c>
      <c r="G8334">
        <v>1388</v>
      </c>
      <c r="H8334">
        <v>13.15</v>
      </c>
      <c r="I8334">
        <v>18252.2</v>
      </c>
      <c r="J8334" t="s">
        <v>81</v>
      </c>
      <c r="K8334">
        <v>0.1498099105837836</v>
      </c>
      <c r="L8334">
        <v>14.981</v>
      </c>
      <c r="M8334" t="s">
        <v>82</v>
      </c>
    </row>
    <row r="8335" spans="1:13">
      <c r="A8335" t="s">
        <v>4855</v>
      </c>
      <c r="B8335" t="s">
        <v>4856</v>
      </c>
      <c r="C8335" t="str">
        <f>TEXT(D8335, "mmm")</f>
        <v>Jul</v>
      </c>
      <c r="D8335" s="1">
        <v>45482</v>
      </c>
      <c r="E8335" t="s">
        <v>4857</v>
      </c>
      <c r="F8335" t="s">
        <v>118</v>
      </c>
      <c r="G8335">
        <v>1950</v>
      </c>
      <c r="H8335">
        <v>15.32</v>
      </c>
      <c r="I8335">
        <v>29874</v>
      </c>
      <c r="J8335" t="s">
        <v>86</v>
      </c>
      <c r="K8335">
        <v>0.15660256523841221</v>
      </c>
      <c r="L8335">
        <v>15.660299999999999</v>
      </c>
      <c r="M8335" t="s">
        <v>82</v>
      </c>
    </row>
    <row r="8336" spans="1:13">
      <c r="A8336" t="s">
        <v>4124</v>
      </c>
      <c r="B8336" t="s">
        <v>4125</v>
      </c>
      <c r="C8336" t="str">
        <f>TEXT(D8336, "mmm")</f>
        <v>Jul</v>
      </c>
      <c r="D8336" s="1">
        <v>45482</v>
      </c>
      <c r="E8336" t="s">
        <v>4831</v>
      </c>
      <c r="F8336" t="s">
        <v>101</v>
      </c>
      <c r="G8336">
        <v>2478</v>
      </c>
      <c r="H8336">
        <v>31.45</v>
      </c>
      <c r="I8336">
        <v>77933.099999999991</v>
      </c>
      <c r="J8336" t="s">
        <v>81</v>
      </c>
      <c r="K8336">
        <v>0.1124296821566169</v>
      </c>
      <c r="L8336">
        <v>11.243</v>
      </c>
      <c r="M8336" t="s">
        <v>82</v>
      </c>
    </row>
    <row r="8337" spans="1:13">
      <c r="A8337" t="s">
        <v>4124</v>
      </c>
      <c r="B8337" t="s">
        <v>4125</v>
      </c>
      <c r="C8337" t="str">
        <f>TEXT(D8337, "mmm")</f>
        <v>Jul</v>
      </c>
      <c r="D8337" s="1">
        <v>45482</v>
      </c>
      <c r="E8337" t="s">
        <v>4832</v>
      </c>
      <c r="F8337" t="s">
        <v>101</v>
      </c>
      <c r="G8337">
        <v>2478</v>
      </c>
      <c r="H8337">
        <v>31.45</v>
      </c>
      <c r="I8337">
        <v>77933.099999999991</v>
      </c>
      <c r="J8337" t="s">
        <v>81</v>
      </c>
      <c r="K8337">
        <v>0.1124296821566169</v>
      </c>
      <c r="L8337">
        <v>11.243</v>
      </c>
      <c r="M8337" t="s">
        <v>82</v>
      </c>
    </row>
    <row r="8338" spans="1:13">
      <c r="A8338" t="s">
        <v>4124</v>
      </c>
      <c r="B8338" t="s">
        <v>4125</v>
      </c>
      <c r="C8338" t="str">
        <f>TEXT(D8338, "mmm")</f>
        <v>Jul</v>
      </c>
      <c r="D8338" s="1">
        <v>45482</v>
      </c>
      <c r="E8338" t="s">
        <v>4833</v>
      </c>
      <c r="F8338" t="s">
        <v>101</v>
      </c>
      <c r="G8338">
        <v>2478</v>
      </c>
      <c r="H8338">
        <v>31.45</v>
      </c>
      <c r="I8338">
        <v>77933.099999999991</v>
      </c>
      <c r="J8338" t="s">
        <v>81</v>
      </c>
      <c r="K8338">
        <v>0.1124296821566169</v>
      </c>
      <c r="L8338">
        <v>11.243</v>
      </c>
      <c r="M8338" t="s">
        <v>82</v>
      </c>
    </row>
    <row r="8339" spans="1:13">
      <c r="A8339" t="s">
        <v>4124</v>
      </c>
      <c r="B8339" t="s">
        <v>4125</v>
      </c>
      <c r="C8339" t="str">
        <f>TEXT(D8339, "mmm")</f>
        <v>Jul</v>
      </c>
      <c r="D8339" s="1">
        <v>45482</v>
      </c>
      <c r="E8339" t="s">
        <v>4834</v>
      </c>
      <c r="F8339" t="s">
        <v>101</v>
      </c>
      <c r="G8339">
        <v>2478</v>
      </c>
      <c r="H8339">
        <v>31.45</v>
      </c>
      <c r="I8339">
        <v>77933.099999999991</v>
      </c>
      <c r="J8339" t="s">
        <v>81</v>
      </c>
      <c r="K8339">
        <v>0.1124296821566169</v>
      </c>
      <c r="L8339">
        <v>11.243</v>
      </c>
      <c r="M8339" t="s">
        <v>82</v>
      </c>
    </row>
    <row r="8340" spans="1:13">
      <c r="A8340" t="s">
        <v>4124</v>
      </c>
      <c r="B8340" t="s">
        <v>4125</v>
      </c>
      <c r="C8340" t="str">
        <f>TEXT(D8340, "mmm")</f>
        <v>Jul</v>
      </c>
      <c r="D8340" s="1">
        <v>45482</v>
      </c>
      <c r="E8340" t="s">
        <v>4835</v>
      </c>
      <c r="F8340" t="s">
        <v>101</v>
      </c>
      <c r="G8340">
        <v>2478</v>
      </c>
      <c r="H8340">
        <v>31.45</v>
      </c>
      <c r="I8340">
        <v>77933.099999999991</v>
      </c>
      <c r="J8340" t="s">
        <v>81</v>
      </c>
      <c r="K8340">
        <v>0.1124296821566169</v>
      </c>
      <c r="L8340">
        <v>11.243</v>
      </c>
      <c r="M8340" t="s">
        <v>82</v>
      </c>
    </row>
    <row r="8341" spans="1:13">
      <c r="A8341" t="s">
        <v>4124</v>
      </c>
      <c r="B8341" t="s">
        <v>4125</v>
      </c>
      <c r="C8341" t="str">
        <f>TEXT(D8341, "mmm")</f>
        <v>Jul</v>
      </c>
      <c r="D8341" s="1">
        <v>45482</v>
      </c>
      <c r="E8341" t="s">
        <v>4830</v>
      </c>
      <c r="F8341" t="s">
        <v>101</v>
      </c>
      <c r="G8341">
        <v>65022</v>
      </c>
      <c r="H8341">
        <v>31.45</v>
      </c>
      <c r="I8341">
        <v>2044941.9</v>
      </c>
      <c r="J8341" t="s">
        <v>86</v>
      </c>
      <c r="K8341">
        <v>0.1124296821566169</v>
      </c>
      <c r="L8341">
        <v>11.243</v>
      </c>
      <c r="M8341" t="s">
        <v>82</v>
      </c>
    </row>
    <row r="8342" spans="1:13">
      <c r="A8342" t="s">
        <v>4124</v>
      </c>
      <c r="B8342" t="s">
        <v>4125</v>
      </c>
      <c r="C8342" t="str">
        <f>TEXT(D8342, "mmm")</f>
        <v>Jul</v>
      </c>
      <c r="D8342" s="1">
        <v>45482</v>
      </c>
      <c r="E8342" t="s">
        <v>4831</v>
      </c>
      <c r="F8342" t="s">
        <v>101</v>
      </c>
      <c r="G8342">
        <v>65022</v>
      </c>
      <c r="H8342">
        <v>31.45</v>
      </c>
      <c r="I8342">
        <v>2044941.9</v>
      </c>
      <c r="J8342" t="s">
        <v>86</v>
      </c>
      <c r="K8342">
        <v>0.1124296821566169</v>
      </c>
      <c r="L8342">
        <v>11.243</v>
      </c>
      <c r="M8342" t="s">
        <v>82</v>
      </c>
    </row>
    <row r="8343" spans="1:13">
      <c r="A8343" t="s">
        <v>4124</v>
      </c>
      <c r="B8343" t="s">
        <v>4125</v>
      </c>
      <c r="C8343" t="str">
        <f>TEXT(D8343, "mmm")</f>
        <v>Jul</v>
      </c>
      <c r="D8343" s="1">
        <v>45482</v>
      </c>
      <c r="E8343" t="s">
        <v>4832</v>
      </c>
      <c r="F8343" t="s">
        <v>101</v>
      </c>
      <c r="G8343">
        <v>65022</v>
      </c>
      <c r="H8343">
        <v>31.45</v>
      </c>
      <c r="I8343">
        <v>2044941.9</v>
      </c>
      <c r="J8343" t="s">
        <v>86</v>
      </c>
      <c r="K8343">
        <v>0.1124296821566169</v>
      </c>
      <c r="L8343">
        <v>11.243</v>
      </c>
      <c r="M8343" t="s">
        <v>82</v>
      </c>
    </row>
    <row r="8344" spans="1:13">
      <c r="A8344" t="s">
        <v>4124</v>
      </c>
      <c r="B8344" t="s">
        <v>4125</v>
      </c>
      <c r="C8344" t="str">
        <f>TEXT(D8344, "mmm")</f>
        <v>Jul</v>
      </c>
      <c r="D8344" s="1">
        <v>45482</v>
      </c>
      <c r="E8344" t="s">
        <v>4833</v>
      </c>
      <c r="F8344" t="s">
        <v>101</v>
      </c>
      <c r="G8344">
        <v>65022</v>
      </c>
      <c r="H8344">
        <v>31.45</v>
      </c>
      <c r="I8344">
        <v>2044941.9</v>
      </c>
      <c r="J8344" t="s">
        <v>86</v>
      </c>
      <c r="K8344">
        <v>0.1124296821566169</v>
      </c>
      <c r="L8344">
        <v>11.243</v>
      </c>
      <c r="M8344" t="s">
        <v>82</v>
      </c>
    </row>
    <row r="8345" spans="1:13">
      <c r="A8345" t="s">
        <v>4124</v>
      </c>
      <c r="B8345" t="s">
        <v>4125</v>
      </c>
      <c r="C8345" t="str">
        <f>TEXT(D8345, "mmm")</f>
        <v>Jul</v>
      </c>
      <c r="D8345" s="1">
        <v>45482</v>
      </c>
      <c r="E8345" t="s">
        <v>4834</v>
      </c>
      <c r="F8345" t="s">
        <v>101</v>
      </c>
      <c r="G8345">
        <v>65022</v>
      </c>
      <c r="H8345">
        <v>31.45</v>
      </c>
      <c r="I8345">
        <v>2044941.9</v>
      </c>
      <c r="J8345" t="s">
        <v>86</v>
      </c>
      <c r="K8345">
        <v>0.1124296821566169</v>
      </c>
      <c r="L8345">
        <v>11.243</v>
      </c>
      <c r="M8345" t="s">
        <v>82</v>
      </c>
    </row>
    <row r="8346" spans="1:13">
      <c r="A8346" t="s">
        <v>4124</v>
      </c>
      <c r="B8346" t="s">
        <v>4125</v>
      </c>
      <c r="C8346" t="str">
        <f>TEXT(D8346, "mmm")</f>
        <v>Jul</v>
      </c>
      <c r="D8346" s="1">
        <v>45482</v>
      </c>
      <c r="E8346" t="s">
        <v>4835</v>
      </c>
      <c r="F8346" t="s">
        <v>101</v>
      </c>
      <c r="G8346">
        <v>65022</v>
      </c>
      <c r="H8346">
        <v>31.45</v>
      </c>
      <c r="I8346">
        <v>2044941.9</v>
      </c>
      <c r="J8346" t="s">
        <v>86</v>
      </c>
      <c r="K8346">
        <v>0.1124296821566169</v>
      </c>
      <c r="L8346">
        <v>11.243</v>
      </c>
      <c r="M8346" t="s">
        <v>82</v>
      </c>
    </row>
    <row r="8347" spans="1:13">
      <c r="A8347" t="s">
        <v>4492</v>
      </c>
      <c r="B8347" t="s">
        <v>4493</v>
      </c>
      <c r="C8347" t="str">
        <f>TEXT(D8347, "mmm")</f>
        <v>Jul</v>
      </c>
      <c r="D8347" s="1">
        <v>45482</v>
      </c>
      <c r="E8347" t="s">
        <v>4494</v>
      </c>
      <c r="F8347" t="s">
        <v>101</v>
      </c>
      <c r="G8347">
        <v>6562</v>
      </c>
      <c r="H8347">
        <v>14.99</v>
      </c>
      <c r="I8347">
        <v>98364.38</v>
      </c>
      <c r="J8347" t="s">
        <v>81</v>
      </c>
      <c r="K8347">
        <v>0.1520000787308422</v>
      </c>
      <c r="L8347">
        <v>15.2</v>
      </c>
      <c r="M8347" t="s">
        <v>82</v>
      </c>
    </row>
    <row r="8348" spans="1:13">
      <c r="A8348" t="s">
        <v>4124</v>
      </c>
      <c r="B8348" t="s">
        <v>4125</v>
      </c>
      <c r="C8348" t="str">
        <f>TEXT(D8348, "mmm")</f>
        <v>Jul</v>
      </c>
      <c r="D8348" s="1">
        <v>45482</v>
      </c>
      <c r="E8348" t="s">
        <v>4830</v>
      </c>
      <c r="F8348" t="s">
        <v>101</v>
      </c>
      <c r="G8348">
        <v>7000</v>
      </c>
      <c r="H8348">
        <v>31.36</v>
      </c>
      <c r="I8348">
        <v>219520</v>
      </c>
      <c r="J8348" t="s">
        <v>81</v>
      </c>
      <c r="K8348">
        <v>0.1124296821566169</v>
      </c>
      <c r="L8348">
        <v>11.243</v>
      </c>
      <c r="M8348" t="s">
        <v>82</v>
      </c>
    </row>
    <row r="8349" spans="1:13">
      <c r="A8349" t="s">
        <v>4124</v>
      </c>
      <c r="B8349" t="s">
        <v>4125</v>
      </c>
      <c r="C8349" t="str">
        <f>TEXT(D8349, "mmm")</f>
        <v>Jul</v>
      </c>
      <c r="D8349" s="1">
        <v>45482</v>
      </c>
      <c r="E8349" t="s">
        <v>4831</v>
      </c>
      <c r="F8349" t="s">
        <v>101</v>
      </c>
      <c r="G8349">
        <v>7000</v>
      </c>
      <c r="H8349">
        <v>31.36</v>
      </c>
      <c r="I8349">
        <v>219520</v>
      </c>
      <c r="J8349" t="s">
        <v>81</v>
      </c>
      <c r="K8349">
        <v>0.1124296821566169</v>
      </c>
      <c r="L8349">
        <v>11.243</v>
      </c>
      <c r="M8349" t="s">
        <v>82</v>
      </c>
    </row>
    <row r="8350" spans="1:13">
      <c r="A8350" t="s">
        <v>4124</v>
      </c>
      <c r="B8350" t="s">
        <v>4125</v>
      </c>
      <c r="C8350" t="str">
        <f>TEXT(D8350, "mmm")</f>
        <v>Jul</v>
      </c>
      <c r="D8350" s="1">
        <v>45482</v>
      </c>
      <c r="E8350" t="s">
        <v>4832</v>
      </c>
      <c r="F8350" t="s">
        <v>101</v>
      </c>
      <c r="G8350">
        <v>7000</v>
      </c>
      <c r="H8350">
        <v>31.36</v>
      </c>
      <c r="I8350">
        <v>219520</v>
      </c>
      <c r="J8350" t="s">
        <v>81</v>
      </c>
      <c r="K8350">
        <v>0.1124296821566169</v>
      </c>
      <c r="L8350">
        <v>11.243</v>
      </c>
      <c r="M8350" t="s">
        <v>82</v>
      </c>
    </row>
    <row r="8351" spans="1:13">
      <c r="A8351" t="s">
        <v>4124</v>
      </c>
      <c r="B8351" t="s">
        <v>4125</v>
      </c>
      <c r="C8351" t="str">
        <f>TEXT(D8351, "mmm")</f>
        <v>Jul</v>
      </c>
      <c r="D8351" s="1">
        <v>45482</v>
      </c>
      <c r="E8351" t="s">
        <v>4833</v>
      </c>
      <c r="F8351" t="s">
        <v>101</v>
      </c>
      <c r="G8351">
        <v>7000</v>
      </c>
      <c r="H8351">
        <v>31.36</v>
      </c>
      <c r="I8351">
        <v>219520</v>
      </c>
      <c r="J8351" t="s">
        <v>81</v>
      </c>
      <c r="K8351">
        <v>0.1124296821566169</v>
      </c>
      <c r="L8351">
        <v>11.243</v>
      </c>
      <c r="M8351" t="s">
        <v>82</v>
      </c>
    </row>
    <row r="8352" spans="1:13">
      <c r="A8352" t="s">
        <v>4124</v>
      </c>
      <c r="B8352" t="s">
        <v>4125</v>
      </c>
      <c r="C8352" t="str">
        <f>TEXT(D8352, "mmm")</f>
        <v>Jul</v>
      </c>
      <c r="D8352" s="1">
        <v>45482</v>
      </c>
      <c r="E8352" t="s">
        <v>4834</v>
      </c>
      <c r="F8352" t="s">
        <v>101</v>
      </c>
      <c r="G8352">
        <v>7000</v>
      </c>
      <c r="H8352">
        <v>31.36</v>
      </c>
      <c r="I8352">
        <v>219520</v>
      </c>
      <c r="J8352" t="s">
        <v>81</v>
      </c>
      <c r="K8352">
        <v>0.1124296821566169</v>
      </c>
      <c r="L8352">
        <v>11.243</v>
      </c>
      <c r="M8352" t="s">
        <v>82</v>
      </c>
    </row>
    <row r="8353" spans="1:13">
      <c r="A8353" t="s">
        <v>4124</v>
      </c>
      <c r="B8353" t="s">
        <v>4125</v>
      </c>
      <c r="C8353" t="str">
        <f>TEXT(D8353, "mmm")</f>
        <v>Jul</v>
      </c>
      <c r="D8353" s="1">
        <v>45482</v>
      </c>
      <c r="E8353" t="s">
        <v>4835</v>
      </c>
      <c r="F8353" t="s">
        <v>101</v>
      </c>
      <c r="G8353">
        <v>7000</v>
      </c>
      <c r="H8353">
        <v>31.36</v>
      </c>
      <c r="I8353">
        <v>219520</v>
      </c>
      <c r="J8353" t="s">
        <v>81</v>
      </c>
      <c r="K8353">
        <v>0.1124296821566169</v>
      </c>
      <c r="L8353">
        <v>11.243</v>
      </c>
      <c r="M8353" t="s">
        <v>82</v>
      </c>
    </row>
    <row r="8354" spans="1:13">
      <c r="A8354" t="s">
        <v>4124</v>
      </c>
      <c r="B8354" t="s">
        <v>4125</v>
      </c>
      <c r="C8354" t="str">
        <f>TEXT(D8354, "mmm")</f>
        <v>Jul</v>
      </c>
      <c r="D8354" s="1">
        <v>45482</v>
      </c>
      <c r="E8354" t="s">
        <v>4830</v>
      </c>
      <c r="F8354" t="s">
        <v>101</v>
      </c>
      <c r="G8354">
        <v>2478</v>
      </c>
      <c r="H8354">
        <v>31.45</v>
      </c>
      <c r="I8354">
        <v>77933.099999999991</v>
      </c>
      <c r="J8354" t="s">
        <v>81</v>
      </c>
      <c r="K8354">
        <v>0.1124296821566169</v>
      </c>
      <c r="L8354">
        <v>11.243</v>
      </c>
      <c r="M8354" t="s">
        <v>82</v>
      </c>
    </row>
    <row r="8355" spans="1:13">
      <c r="A8355" t="s">
        <v>400</v>
      </c>
      <c r="B8355" t="s">
        <v>401</v>
      </c>
      <c r="C8355" t="str">
        <f>TEXT(D8355, "mmm")</f>
        <v>Jul</v>
      </c>
      <c r="D8355" s="1">
        <v>45482</v>
      </c>
      <c r="E8355" t="s">
        <v>402</v>
      </c>
      <c r="F8355" t="s">
        <v>101</v>
      </c>
      <c r="G8355">
        <v>140000</v>
      </c>
      <c r="H8355">
        <v>1.47</v>
      </c>
      <c r="I8355">
        <v>205800</v>
      </c>
      <c r="J8355" t="s">
        <v>86</v>
      </c>
      <c r="K8355">
        <v>-6.756758280615438E-2</v>
      </c>
      <c r="L8355">
        <v>-6.7568000000000001</v>
      </c>
      <c r="M8355" t="s">
        <v>82</v>
      </c>
    </row>
    <row r="8356" spans="1:13">
      <c r="A8356" t="s">
        <v>400</v>
      </c>
      <c r="B8356" t="s">
        <v>401</v>
      </c>
      <c r="C8356" t="str">
        <f>TEXT(D8356, "mmm")</f>
        <v>Jul</v>
      </c>
      <c r="D8356" s="1">
        <v>45482</v>
      </c>
      <c r="E8356" t="s">
        <v>403</v>
      </c>
      <c r="F8356" t="s">
        <v>101</v>
      </c>
      <c r="G8356">
        <v>140000</v>
      </c>
      <c r="H8356">
        <v>1.47</v>
      </c>
      <c r="I8356">
        <v>205800</v>
      </c>
      <c r="J8356" t="s">
        <v>86</v>
      </c>
      <c r="K8356">
        <v>-6.756758280615438E-2</v>
      </c>
      <c r="L8356">
        <v>-6.7568000000000001</v>
      </c>
      <c r="M8356" t="s">
        <v>82</v>
      </c>
    </row>
    <row r="8357" spans="1:13">
      <c r="A8357" t="s">
        <v>2401</v>
      </c>
      <c r="B8357" t="s">
        <v>2402</v>
      </c>
      <c r="C8357" t="str">
        <f>TEXT(D8357, "mmm")</f>
        <v>Jul</v>
      </c>
      <c r="D8357" s="1">
        <v>45482</v>
      </c>
      <c r="E8357" t="s">
        <v>4705</v>
      </c>
      <c r="F8357" t="s">
        <v>101</v>
      </c>
      <c r="G8357">
        <v>45616</v>
      </c>
      <c r="H8357">
        <v>1.45</v>
      </c>
      <c r="I8357">
        <v>66143.199999999997</v>
      </c>
      <c r="J8357" t="s">
        <v>86</v>
      </c>
      <c r="K8357">
        <v>0</v>
      </c>
      <c r="L8357">
        <v>0</v>
      </c>
      <c r="M8357" t="s">
        <v>82</v>
      </c>
    </row>
    <row r="8358" spans="1:13">
      <c r="A8358" t="s">
        <v>4839</v>
      </c>
      <c r="B8358" t="s">
        <v>4840</v>
      </c>
      <c r="C8358" t="str">
        <f>TEXT(D8358, "mmm")</f>
        <v>Jul</v>
      </c>
      <c r="D8358" s="1">
        <v>45482</v>
      </c>
      <c r="E8358" t="s">
        <v>4858</v>
      </c>
      <c r="F8358" t="s">
        <v>80</v>
      </c>
      <c r="G8358">
        <v>5000</v>
      </c>
      <c r="H8358">
        <v>5</v>
      </c>
      <c r="I8358">
        <v>25000</v>
      </c>
      <c r="J8358" t="s">
        <v>81</v>
      </c>
      <c r="K8358">
        <v>8.4362106203405895E-2</v>
      </c>
      <c r="L8358">
        <v>8.4361999999999995</v>
      </c>
      <c r="M8358" t="s">
        <v>82</v>
      </c>
    </row>
    <row r="8359" spans="1:13">
      <c r="A8359" t="s">
        <v>291</v>
      </c>
      <c r="B8359" t="s">
        <v>292</v>
      </c>
      <c r="C8359" t="str">
        <f>TEXT(D8359, "mmm")</f>
        <v>Jul</v>
      </c>
      <c r="D8359" s="1">
        <v>45482</v>
      </c>
      <c r="E8359" t="s">
        <v>102</v>
      </c>
      <c r="F8359" t="s">
        <v>101</v>
      </c>
      <c r="G8359">
        <v>227927</v>
      </c>
      <c r="H8359">
        <v>7.37</v>
      </c>
      <c r="I8359">
        <v>1679821.99</v>
      </c>
      <c r="J8359" t="s">
        <v>86</v>
      </c>
      <c r="K8359">
        <v>1.6190876628300769E-2</v>
      </c>
      <c r="L8359">
        <v>1.6191</v>
      </c>
      <c r="M8359" t="s">
        <v>82</v>
      </c>
    </row>
    <row r="8360" spans="1:13">
      <c r="A8360" t="s">
        <v>291</v>
      </c>
      <c r="B8360" t="s">
        <v>292</v>
      </c>
      <c r="C8360" t="str">
        <f>TEXT(D8360, "mmm")</f>
        <v>Jul</v>
      </c>
      <c r="D8360" s="1">
        <v>45482</v>
      </c>
      <c r="E8360" t="s">
        <v>100</v>
      </c>
      <c r="F8360" t="s">
        <v>101</v>
      </c>
      <c r="G8360">
        <v>227927</v>
      </c>
      <c r="H8360">
        <v>7.37</v>
      </c>
      <c r="I8360">
        <v>1679821.99</v>
      </c>
      <c r="J8360" t="s">
        <v>86</v>
      </c>
      <c r="K8360">
        <v>1.6190876628300769E-2</v>
      </c>
      <c r="L8360">
        <v>1.6191</v>
      </c>
      <c r="M8360" t="s">
        <v>82</v>
      </c>
    </row>
    <row r="8361" spans="1:13">
      <c r="A8361" t="s">
        <v>546</v>
      </c>
      <c r="B8361" t="s">
        <v>547</v>
      </c>
      <c r="C8361" t="str">
        <f>TEXT(D8361, "mmm")</f>
        <v>Jul</v>
      </c>
      <c r="D8361" s="1">
        <v>45482</v>
      </c>
      <c r="E8361" t="s">
        <v>4852</v>
      </c>
      <c r="F8361" t="s">
        <v>101</v>
      </c>
      <c r="G8361">
        <v>30000</v>
      </c>
      <c r="H8361">
        <v>3.05</v>
      </c>
      <c r="I8361">
        <v>91500</v>
      </c>
      <c r="J8361" t="s">
        <v>86</v>
      </c>
      <c r="K8361">
        <v>-6.4935004616650796E-3</v>
      </c>
      <c r="L8361">
        <v>-0.64939999999999998</v>
      </c>
      <c r="M8361" t="s">
        <v>82</v>
      </c>
    </row>
    <row r="8362" spans="1:13">
      <c r="A8362" t="s">
        <v>1644</v>
      </c>
      <c r="B8362" t="s">
        <v>1645</v>
      </c>
      <c r="C8362" t="str">
        <f>TEXT(D8362, "mmm")</f>
        <v>Jul</v>
      </c>
      <c r="D8362" s="1">
        <v>45482</v>
      </c>
      <c r="E8362" t="s">
        <v>4793</v>
      </c>
      <c r="F8362" t="s">
        <v>222</v>
      </c>
      <c r="G8362">
        <v>2530</v>
      </c>
      <c r="H8362">
        <v>12.52</v>
      </c>
      <c r="I8362">
        <v>31675.599999999999</v>
      </c>
      <c r="J8362" t="s">
        <v>81</v>
      </c>
      <c r="K8362">
        <v>6.5705160165264287E-2</v>
      </c>
      <c r="L8362">
        <v>6.5705</v>
      </c>
      <c r="M8362" t="s">
        <v>82</v>
      </c>
    </row>
    <row r="8363" spans="1:13">
      <c r="A8363" t="s">
        <v>4394</v>
      </c>
      <c r="B8363" t="s">
        <v>4395</v>
      </c>
      <c r="C8363" t="str">
        <f>TEXT(D8363, "mmm")</f>
        <v>Jul</v>
      </c>
      <c r="D8363" s="1">
        <v>45482</v>
      </c>
      <c r="E8363" t="s">
        <v>4853</v>
      </c>
      <c r="F8363" t="s">
        <v>251</v>
      </c>
      <c r="G8363">
        <v>20000</v>
      </c>
      <c r="H8363">
        <v>7.18</v>
      </c>
      <c r="I8363">
        <v>143600</v>
      </c>
      <c r="J8363" t="s">
        <v>81</v>
      </c>
      <c r="K8363">
        <v>0.36820645545502018</v>
      </c>
      <c r="L8363">
        <v>36.820599999999999</v>
      </c>
      <c r="M8363" t="s">
        <v>82</v>
      </c>
    </row>
    <row r="8364" spans="1:13">
      <c r="A8364" t="s">
        <v>4836</v>
      </c>
      <c r="B8364" t="s">
        <v>4837</v>
      </c>
      <c r="C8364" t="str">
        <f>TEXT(D8364, "mmm")</f>
        <v>Jul</v>
      </c>
      <c r="D8364" s="1">
        <v>45482</v>
      </c>
      <c r="E8364" t="s">
        <v>4838</v>
      </c>
      <c r="F8364" t="s">
        <v>128</v>
      </c>
      <c r="G8364">
        <v>30000</v>
      </c>
      <c r="H8364">
        <v>1.1599999999999999</v>
      </c>
      <c r="I8364">
        <v>34800</v>
      </c>
      <c r="J8364" t="s">
        <v>81</v>
      </c>
      <c r="K8364">
        <v>0.16239321725608541</v>
      </c>
      <c r="L8364">
        <v>16.2393</v>
      </c>
      <c r="M8364" t="s">
        <v>82</v>
      </c>
    </row>
    <row r="8365" spans="1:13">
      <c r="A8365" t="s">
        <v>1742</v>
      </c>
      <c r="B8365" t="s">
        <v>1743</v>
      </c>
      <c r="C8365" t="str">
        <f>TEXT(D8365, "mmm")</f>
        <v>Jul</v>
      </c>
      <c r="D8365" s="1">
        <v>45483</v>
      </c>
      <c r="E8365" t="s">
        <v>4859</v>
      </c>
      <c r="F8365" t="s">
        <v>128</v>
      </c>
      <c r="G8365">
        <v>85000</v>
      </c>
      <c r="H8365">
        <v>18.96</v>
      </c>
      <c r="I8365">
        <v>1611600</v>
      </c>
      <c r="J8365" t="s">
        <v>86</v>
      </c>
      <c r="K8365">
        <v>-4.807700635100276E-3</v>
      </c>
      <c r="L8365">
        <v>-0.48080000000000001</v>
      </c>
      <c r="M8365" t="s">
        <v>82</v>
      </c>
    </row>
    <row r="8366" spans="1:13">
      <c r="A8366" t="s">
        <v>2927</v>
      </c>
      <c r="B8366" t="s">
        <v>2928</v>
      </c>
      <c r="C8366" t="str">
        <f>TEXT(D8366, "mmm")</f>
        <v>Jul</v>
      </c>
      <c r="D8366" s="1">
        <v>45483</v>
      </c>
      <c r="E8366" t="s">
        <v>4860</v>
      </c>
      <c r="F8366" t="s">
        <v>118</v>
      </c>
      <c r="G8366">
        <v>400</v>
      </c>
      <c r="H8366">
        <v>114.28</v>
      </c>
      <c r="I8366">
        <v>45712</v>
      </c>
      <c r="J8366" t="s">
        <v>81</v>
      </c>
      <c r="K8366">
        <v>6.4012400261812319E-2</v>
      </c>
      <c r="L8366">
        <v>6.4012000000000002</v>
      </c>
      <c r="M8366" t="s">
        <v>82</v>
      </c>
    </row>
    <row r="8367" spans="1:13">
      <c r="A8367" t="s">
        <v>370</v>
      </c>
      <c r="B8367" t="s">
        <v>371</v>
      </c>
      <c r="C8367" t="str">
        <f>TEXT(D8367, "mmm")</f>
        <v>Jul</v>
      </c>
      <c r="D8367" s="1">
        <v>45483</v>
      </c>
      <c r="E8367" t="s">
        <v>4861</v>
      </c>
      <c r="F8367" t="s">
        <v>101</v>
      </c>
      <c r="G8367">
        <v>179414</v>
      </c>
      <c r="H8367">
        <v>8.0500000000000007</v>
      </c>
      <c r="I8367">
        <v>1444282.7</v>
      </c>
      <c r="J8367" t="s">
        <v>86</v>
      </c>
      <c r="K8367">
        <v>0.30348237354555252</v>
      </c>
      <c r="L8367">
        <v>30.348199999999999</v>
      </c>
      <c r="M8367" t="s">
        <v>82</v>
      </c>
    </row>
    <row r="8368" spans="1:13">
      <c r="A8368" t="s">
        <v>370</v>
      </c>
      <c r="B8368" t="s">
        <v>371</v>
      </c>
      <c r="C8368" t="str">
        <f>TEXT(D8368, "mmm")</f>
        <v>Jul</v>
      </c>
      <c r="D8368" s="1">
        <v>45483</v>
      </c>
      <c r="E8368" t="s">
        <v>4862</v>
      </c>
      <c r="F8368" t="s">
        <v>101</v>
      </c>
      <c r="G8368">
        <v>179414</v>
      </c>
      <c r="H8368">
        <v>8.0500000000000007</v>
      </c>
      <c r="I8368">
        <v>1444282.7</v>
      </c>
      <c r="J8368" t="s">
        <v>86</v>
      </c>
      <c r="K8368">
        <v>0.30348237354555252</v>
      </c>
      <c r="L8368">
        <v>30.348199999999999</v>
      </c>
      <c r="M8368" t="s">
        <v>82</v>
      </c>
    </row>
    <row r="8369" spans="1:13">
      <c r="A8369" t="s">
        <v>370</v>
      </c>
      <c r="B8369" t="s">
        <v>371</v>
      </c>
      <c r="C8369" t="str">
        <f>TEXT(D8369, "mmm")</f>
        <v>Jul</v>
      </c>
      <c r="D8369" s="1">
        <v>45483</v>
      </c>
      <c r="E8369" t="s">
        <v>4863</v>
      </c>
      <c r="F8369" t="s">
        <v>101</v>
      </c>
      <c r="G8369">
        <v>179414</v>
      </c>
      <c r="H8369">
        <v>8.0500000000000007</v>
      </c>
      <c r="I8369">
        <v>1444282.7</v>
      </c>
      <c r="J8369" t="s">
        <v>86</v>
      </c>
      <c r="K8369">
        <v>0.30348237354555252</v>
      </c>
      <c r="L8369">
        <v>30.348199999999999</v>
      </c>
      <c r="M8369" t="s">
        <v>82</v>
      </c>
    </row>
    <row r="8370" spans="1:13">
      <c r="A8370" t="s">
        <v>4864</v>
      </c>
      <c r="B8370" t="s">
        <v>4865</v>
      </c>
      <c r="C8370" t="str">
        <f>TEXT(D8370, "mmm")</f>
        <v>Jul</v>
      </c>
      <c r="D8370" s="1">
        <v>45483</v>
      </c>
      <c r="E8370" t="s">
        <v>4866</v>
      </c>
      <c r="F8370" t="s">
        <v>80</v>
      </c>
      <c r="G8370">
        <v>1000</v>
      </c>
      <c r="H8370">
        <v>10.9</v>
      </c>
      <c r="I8370">
        <v>10900</v>
      </c>
      <c r="J8370" t="s">
        <v>81</v>
      </c>
      <c r="K8370">
        <v>3.0088469497497879E-2</v>
      </c>
      <c r="L8370">
        <v>3.0087999999999999</v>
      </c>
      <c r="M8370" t="s">
        <v>82</v>
      </c>
    </row>
    <row r="8371" spans="1:13">
      <c r="A8371" t="s">
        <v>4867</v>
      </c>
      <c r="B8371" t="s">
        <v>4868</v>
      </c>
      <c r="C8371" t="str">
        <f>TEXT(D8371, "mmm")</f>
        <v>Jul</v>
      </c>
      <c r="D8371" s="1">
        <v>45483</v>
      </c>
      <c r="E8371" t="s">
        <v>4869</v>
      </c>
      <c r="F8371" t="s">
        <v>80</v>
      </c>
      <c r="G8371">
        <v>1000</v>
      </c>
      <c r="H8371">
        <v>17.97</v>
      </c>
      <c r="I8371">
        <v>17970</v>
      </c>
      <c r="J8371" t="s">
        <v>86</v>
      </c>
      <c r="K8371">
        <v>-5.5585853589024134E-3</v>
      </c>
      <c r="L8371">
        <v>-0.55589999999999995</v>
      </c>
      <c r="M8371" t="s">
        <v>82</v>
      </c>
    </row>
    <row r="8372" spans="1:13">
      <c r="A8372" t="s">
        <v>4488</v>
      </c>
      <c r="B8372" t="s">
        <v>4489</v>
      </c>
      <c r="C8372" t="str">
        <f>TEXT(D8372, "mmm")</f>
        <v>Jul</v>
      </c>
      <c r="D8372" s="1">
        <v>45483</v>
      </c>
      <c r="E8372" t="s">
        <v>4870</v>
      </c>
      <c r="F8372" t="s">
        <v>80</v>
      </c>
      <c r="G8372">
        <v>3000</v>
      </c>
      <c r="H8372">
        <v>14.34</v>
      </c>
      <c r="I8372">
        <v>43020</v>
      </c>
      <c r="J8372" t="s">
        <v>86</v>
      </c>
      <c r="K8372">
        <v>0.19859652259480559</v>
      </c>
      <c r="L8372">
        <v>19.8597</v>
      </c>
      <c r="M8372" t="s">
        <v>82</v>
      </c>
    </row>
    <row r="8373" spans="1:13">
      <c r="A8373" t="s">
        <v>4839</v>
      </c>
      <c r="B8373" t="s">
        <v>4840</v>
      </c>
      <c r="C8373" t="str">
        <f>TEXT(D8373, "mmm")</f>
        <v>Jul</v>
      </c>
      <c r="D8373" s="1">
        <v>45483</v>
      </c>
      <c r="E8373" t="s">
        <v>4841</v>
      </c>
      <c r="F8373" t="s">
        <v>101</v>
      </c>
      <c r="G8373">
        <v>22125</v>
      </c>
      <c r="H8373">
        <v>5</v>
      </c>
      <c r="I8373">
        <v>110625</v>
      </c>
      <c r="J8373" t="s">
        <v>86</v>
      </c>
      <c r="K8373">
        <v>5.9055532005722888E-3</v>
      </c>
      <c r="L8373">
        <v>0.59060000000000001</v>
      </c>
      <c r="M8373" t="s">
        <v>82</v>
      </c>
    </row>
    <row r="8374" spans="1:13">
      <c r="A8374" t="s">
        <v>4839</v>
      </c>
      <c r="B8374" t="s">
        <v>4840</v>
      </c>
      <c r="C8374" t="str">
        <f>TEXT(D8374, "mmm")</f>
        <v>Jul</v>
      </c>
      <c r="D8374" s="1">
        <v>45483</v>
      </c>
      <c r="E8374" t="s">
        <v>4842</v>
      </c>
      <c r="F8374" t="s">
        <v>101</v>
      </c>
      <c r="G8374">
        <v>22125</v>
      </c>
      <c r="H8374">
        <v>5</v>
      </c>
      <c r="I8374">
        <v>110625</v>
      </c>
      <c r="J8374" t="s">
        <v>86</v>
      </c>
      <c r="K8374">
        <v>5.9055532005722888E-3</v>
      </c>
      <c r="L8374">
        <v>0.59060000000000001</v>
      </c>
      <c r="M8374" t="s">
        <v>82</v>
      </c>
    </row>
    <row r="8375" spans="1:13">
      <c r="A8375" t="s">
        <v>4839</v>
      </c>
      <c r="B8375" t="s">
        <v>4840</v>
      </c>
      <c r="C8375" t="str">
        <f>TEXT(D8375, "mmm")</f>
        <v>Jul</v>
      </c>
      <c r="D8375" s="1">
        <v>45483</v>
      </c>
      <c r="E8375" t="s">
        <v>4843</v>
      </c>
      <c r="F8375" t="s">
        <v>101</v>
      </c>
      <c r="G8375">
        <v>22125</v>
      </c>
      <c r="H8375">
        <v>5</v>
      </c>
      <c r="I8375">
        <v>110625</v>
      </c>
      <c r="J8375" t="s">
        <v>86</v>
      </c>
      <c r="K8375">
        <v>5.9055532005722888E-3</v>
      </c>
      <c r="L8375">
        <v>0.59060000000000001</v>
      </c>
      <c r="M8375" t="s">
        <v>82</v>
      </c>
    </row>
    <row r="8376" spans="1:13">
      <c r="A8376" t="s">
        <v>4839</v>
      </c>
      <c r="B8376" t="s">
        <v>4840</v>
      </c>
      <c r="C8376" t="str">
        <f>TEXT(D8376, "mmm")</f>
        <v>Jul</v>
      </c>
      <c r="D8376" s="1">
        <v>45483</v>
      </c>
      <c r="E8376" t="s">
        <v>4844</v>
      </c>
      <c r="F8376" t="s">
        <v>101</v>
      </c>
      <c r="G8376">
        <v>22125</v>
      </c>
      <c r="H8376">
        <v>5</v>
      </c>
      <c r="I8376">
        <v>110625</v>
      </c>
      <c r="J8376" t="s">
        <v>86</v>
      </c>
      <c r="K8376">
        <v>5.9055532005722888E-3</v>
      </c>
      <c r="L8376">
        <v>0.59060000000000001</v>
      </c>
      <c r="M8376" t="s">
        <v>82</v>
      </c>
    </row>
    <row r="8377" spans="1:13">
      <c r="A8377" t="s">
        <v>4839</v>
      </c>
      <c r="B8377" t="s">
        <v>4840</v>
      </c>
      <c r="C8377" t="str">
        <f>TEXT(D8377, "mmm")</f>
        <v>Jul</v>
      </c>
      <c r="D8377" s="1">
        <v>45483</v>
      </c>
      <c r="E8377" t="s">
        <v>4845</v>
      </c>
      <c r="F8377" t="s">
        <v>101</v>
      </c>
      <c r="G8377">
        <v>22125</v>
      </c>
      <c r="H8377">
        <v>5</v>
      </c>
      <c r="I8377">
        <v>110625</v>
      </c>
      <c r="J8377" t="s">
        <v>86</v>
      </c>
      <c r="K8377">
        <v>5.9055532005722888E-3</v>
      </c>
      <c r="L8377">
        <v>0.59060000000000001</v>
      </c>
      <c r="M8377" t="s">
        <v>82</v>
      </c>
    </row>
    <row r="8378" spans="1:13">
      <c r="A8378" t="s">
        <v>4124</v>
      </c>
      <c r="B8378" t="s">
        <v>4125</v>
      </c>
      <c r="C8378" t="str">
        <f>TEXT(D8378, "mmm")</f>
        <v>Jul</v>
      </c>
      <c r="D8378" s="1">
        <v>45483</v>
      </c>
      <c r="E8378" t="s">
        <v>4831</v>
      </c>
      <c r="F8378" t="s">
        <v>101</v>
      </c>
      <c r="G8378">
        <v>3683</v>
      </c>
      <c r="H8378">
        <v>32.909999999999997</v>
      </c>
      <c r="I8378">
        <v>121207.53</v>
      </c>
      <c r="J8378" t="s">
        <v>81</v>
      </c>
      <c r="K8378">
        <v>6.8209551402522717E-2</v>
      </c>
      <c r="L8378">
        <v>6.8209999999999997</v>
      </c>
      <c r="M8378" t="s">
        <v>82</v>
      </c>
    </row>
    <row r="8379" spans="1:13">
      <c r="A8379" t="s">
        <v>4124</v>
      </c>
      <c r="B8379" t="s">
        <v>4125</v>
      </c>
      <c r="C8379" t="str">
        <f>TEXT(D8379, "mmm")</f>
        <v>Jul</v>
      </c>
      <c r="D8379" s="1">
        <v>45483</v>
      </c>
      <c r="E8379" t="s">
        <v>4835</v>
      </c>
      <c r="F8379" t="s">
        <v>101</v>
      </c>
      <c r="G8379">
        <v>3683</v>
      </c>
      <c r="H8379">
        <v>32.909999999999997</v>
      </c>
      <c r="I8379">
        <v>121207.53</v>
      </c>
      <c r="J8379" t="s">
        <v>81</v>
      </c>
      <c r="K8379">
        <v>6.8209551402522717E-2</v>
      </c>
      <c r="L8379">
        <v>6.8209999999999997</v>
      </c>
      <c r="M8379" t="s">
        <v>82</v>
      </c>
    </row>
    <row r="8380" spans="1:13">
      <c r="A8380" t="s">
        <v>4124</v>
      </c>
      <c r="B8380" t="s">
        <v>4125</v>
      </c>
      <c r="C8380" t="str">
        <f>TEXT(D8380, "mmm")</f>
        <v>Jul</v>
      </c>
      <c r="D8380" s="1">
        <v>45483</v>
      </c>
      <c r="E8380" t="s">
        <v>4834</v>
      </c>
      <c r="F8380" t="s">
        <v>101</v>
      </c>
      <c r="G8380">
        <v>3683</v>
      </c>
      <c r="H8380">
        <v>32.909999999999997</v>
      </c>
      <c r="I8380">
        <v>121207.53</v>
      </c>
      <c r="J8380" t="s">
        <v>81</v>
      </c>
      <c r="K8380">
        <v>6.8209551402522717E-2</v>
      </c>
      <c r="L8380">
        <v>6.8209999999999997</v>
      </c>
      <c r="M8380" t="s">
        <v>82</v>
      </c>
    </row>
    <row r="8381" spans="1:13">
      <c r="A8381" t="s">
        <v>4124</v>
      </c>
      <c r="B8381" t="s">
        <v>4125</v>
      </c>
      <c r="C8381" t="str">
        <f>TEXT(D8381, "mmm")</f>
        <v>Jul</v>
      </c>
      <c r="D8381" s="1">
        <v>45483</v>
      </c>
      <c r="E8381" t="s">
        <v>4832</v>
      </c>
      <c r="F8381" t="s">
        <v>101</v>
      </c>
      <c r="G8381">
        <v>3683</v>
      </c>
      <c r="H8381">
        <v>32.909999999999997</v>
      </c>
      <c r="I8381">
        <v>121207.53</v>
      </c>
      <c r="J8381" t="s">
        <v>81</v>
      </c>
      <c r="K8381">
        <v>6.8209551402522717E-2</v>
      </c>
      <c r="L8381">
        <v>6.8209999999999997</v>
      </c>
      <c r="M8381" t="s">
        <v>82</v>
      </c>
    </row>
    <row r="8382" spans="1:13">
      <c r="A8382" t="s">
        <v>4124</v>
      </c>
      <c r="B8382" t="s">
        <v>4125</v>
      </c>
      <c r="C8382" t="str">
        <f>TEXT(D8382, "mmm")</f>
        <v>Jul</v>
      </c>
      <c r="D8382" s="1">
        <v>45483</v>
      </c>
      <c r="E8382" t="s">
        <v>4833</v>
      </c>
      <c r="F8382" t="s">
        <v>101</v>
      </c>
      <c r="G8382">
        <v>3683</v>
      </c>
      <c r="H8382">
        <v>32.909999999999997</v>
      </c>
      <c r="I8382">
        <v>121207.53</v>
      </c>
      <c r="J8382" t="s">
        <v>81</v>
      </c>
      <c r="K8382">
        <v>6.8209551402522717E-2</v>
      </c>
      <c r="L8382">
        <v>6.8209999999999997</v>
      </c>
      <c r="M8382" t="s">
        <v>82</v>
      </c>
    </row>
    <row r="8383" spans="1:13">
      <c r="A8383" t="s">
        <v>4124</v>
      </c>
      <c r="B8383" t="s">
        <v>4125</v>
      </c>
      <c r="C8383" t="str">
        <f>TEXT(D8383, "mmm")</f>
        <v>Jul</v>
      </c>
      <c r="D8383" s="1">
        <v>45483</v>
      </c>
      <c r="E8383" t="s">
        <v>4830</v>
      </c>
      <c r="F8383" t="s">
        <v>101</v>
      </c>
      <c r="G8383">
        <v>3683</v>
      </c>
      <c r="H8383">
        <v>32.909999999999997</v>
      </c>
      <c r="I8383">
        <v>121207.53</v>
      </c>
      <c r="J8383" t="s">
        <v>81</v>
      </c>
      <c r="K8383">
        <v>6.8209551402522717E-2</v>
      </c>
      <c r="L8383">
        <v>6.8209999999999997</v>
      </c>
      <c r="M8383" t="s">
        <v>82</v>
      </c>
    </row>
    <row r="8384" spans="1:13">
      <c r="A8384" t="s">
        <v>4124</v>
      </c>
      <c r="B8384" t="s">
        <v>4125</v>
      </c>
      <c r="C8384" t="str">
        <f>TEXT(D8384, "mmm")</f>
        <v>Jul</v>
      </c>
      <c r="D8384" s="1">
        <v>45483</v>
      </c>
      <c r="E8384" t="s">
        <v>4831</v>
      </c>
      <c r="F8384" t="s">
        <v>101</v>
      </c>
      <c r="G8384">
        <v>96317</v>
      </c>
      <c r="H8384">
        <v>32.909999999999997</v>
      </c>
      <c r="I8384">
        <v>3169792.47</v>
      </c>
      <c r="J8384" t="s">
        <v>86</v>
      </c>
      <c r="K8384">
        <v>6.8209551402522717E-2</v>
      </c>
      <c r="L8384">
        <v>6.8209999999999997</v>
      </c>
      <c r="M8384" t="s">
        <v>82</v>
      </c>
    </row>
    <row r="8385" spans="1:13">
      <c r="A8385" t="s">
        <v>4124</v>
      </c>
      <c r="B8385" t="s">
        <v>4125</v>
      </c>
      <c r="C8385" t="str">
        <f>TEXT(D8385, "mmm")</f>
        <v>Jul</v>
      </c>
      <c r="D8385" s="1">
        <v>45483</v>
      </c>
      <c r="E8385" t="s">
        <v>4835</v>
      </c>
      <c r="F8385" t="s">
        <v>101</v>
      </c>
      <c r="G8385">
        <v>96317</v>
      </c>
      <c r="H8385">
        <v>32.909999999999997</v>
      </c>
      <c r="I8385">
        <v>3169792.47</v>
      </c>
      <c r="J8385" t="s">
        <v>86</v>
      </c>
      <c r="K8385">
        <v>6.8209551402522717E-2</v>
      </c>
      <c r="L8385">
        <v>6.8209999999999997</v>
      </c>
      <c r="M8385" t="s">
        <v>82</v>
      </c>
    </row>
    <row r="8386" spans="1:13">
      <c r="A8386" t="s">
        <v>4124</v>
      </c>
      <c r="B8386" t="s">
        <v>4125</v>
      </c>
      <c r="C8386" t="str">
        <f>TEXT(D8386, "mmm")</f>
        <v>Jul</v>
      </c>
      <c r="D8386" s="1">
        <v>45483</v>
      </c>
      <c r="E8386" t="s">
        <v>4834</v>
      </c>
      <c r="F8386" t="s">
        <v>101</v>
      </c>
      <c r="G8386">
        <v>96317</v>
      </c>
      <c r="H8386">
        <v>32.909999999999997</v>
      </c>
      <c r="I8386">
        <v>3169792.47</v>
      </c>
      <c r="J8386" t="s">
        <v>86</v>
      </c>
      <c r="K8386">
        <v>6.8209551402522717E-2</v>
      </c>
      <c r="L8386">
        <v>6.8209999999999997</v>
      </c>
      <c r="M8386" t="s">
        <v>82</v>
      </c>
    </row>
    <row r="8387" spans="1:13">
      <c r="A8387" t="s">
        <v>4124</v>
      </c>
      <c r="B8387" t="s">
        <v>4125</v>
      </c>
      <c r="C8387" t="str">
        <f>TEXT(D8387, "mmm")</f>
        <v>Jul</v>
      </c>
      <c r="D8387" s="1">
        <v>45483</v>
      </c>
      <c r="E8387" t="s">
        <v>4832</v>
      </c>
      <c r="F8387" t="s">
        <v>101</v>
      </c>
      <c r="G8387">
        <v>96317</v>
      </c>
      <c r="H8387">
        <v>32.909999999999997</v>
      </c>
      <c r="I8387">
        <v>3169792.47</v>
      </c>
      <c r="J8387" t="s">
        <v>86</v>
      </c>
      <c r="K8387">
        <v>6.8209551402522717E-2</v>
      </c>
      <c r="L8387">
        <v>6.8209999999999997</v>
      </c>
      <c r="M8387" t="s">
        <v>82</v>
      </c>
    </row>
    <row r="8388" spans="1:13">
      <c r="A8388" t="s">
        <v>4124</v>
      </c>
      <c r="B8388" t="s">
        <v>4125</v>
      </c>
      <c r="C8388" t="str">
        <f>TEXT(D8388, "mmm")</f>
        <v>Jul</v>
      </c>
      <c r="D8388" s="1">
        <v>45483</v>
      </c>
      <c r="E8388" t="s">
        <v>4833</v>
      </c>
      <c r="F8388" t="s">
        <v>101</v>
      </c>
      <c r="G8388">
        <v>96317</v>
      </c>
      <c r="H8388">
        <v>32.909999999999997</v>
      </c>
      <c r="I8388">
        <v>3169792.47</v>
      </c>
      <c r="J8388" t="s">
        <v>86</v>
      </c>
      <c r="K8388">
        <v>6.8209551402522717E-2</v>
      </c>
      <c r="L8388">
        <v>6.8209999999999997</v>
      </c>
      <c r="M8388" t="s">
        <v>82</v>
      </c>
    </row>
    <row r="8389" spans="1:13">
      <c r="A8389" t="s">
        <v>4124</v>
      </c>
      <c r="B8389" t="s">
        <v>4125</v>
      </c>
      <c r="C8389" t="str">
        <f>TEXT(D8389, "mmm")</f>
        <v>Jul</v>
      </c>
      <c r="D8389" s="1">
        <v>45483</v>
      </c>
      <c r="E8389" t="s">
        <v>4830</v>
      </c>
      <c r="F8389" t="s">
        <v>101</v>
      </c>
      <c r="G8389">
        <v>96317</v>
      </c>
      <c r="H8389">
        <v>32.909999999999997</v>
      </c>
      <c r="I8389">
        <v>3169792.47</v>
      </c>
      <c r="J8389" t="s">
        <v>86</v>
      </c>
      <c r="K8389">
        <v>6.8209551402522717E-2</v>
      </c>
      <c r="L8389">
        <v>6.8209999999999997</v>
      </c>
      <c r="M8389" t="s">
        <v>82</v>
      </c>
    </row>
    <row r="8390" spans="1:13">
      <c r="A8390" t="s">
        <v>4836</v>
      </c>
      <c r="B8390" t="s">
        <v>4837</v>
      </c>
      <c r="C8390" t="str">
        <f>TEXT(D8390, "mmm")</f>
        <v>Jul</v>
      </c>
      <c r="D8390" s="1">
        <v>45483</v>
      </c>
      <c r="E8390" t="s">
        <v>4871</v>
      </c>
      <c r="F8390" t="s">
        <v>80</v>
      </c>
      <c r="G8390">
        <v>197398</v>
      </c>
      <c r="H8390">
        <v>1.18</v>
      </c>
      <c r="I8390">
        <v>232929.64</v>
      </c>
      <c r="J8390" t="s">
        <v>86</v>
      </c>
      <c r="K8390">
        <v>8.1300831131030593E-2</v>
      </c>
      <c r="L8390">
        <v>8.1301000000000005</v>
      </c>
      <c r="M8390" t="s">
        <v>82</v>
      </c>
    </row>
    <row r="8391" spans="1:13">
      <c r="A8391" t="s">
        <v>4394</v>
      </c>
      <c r="B8391" t="s">
        <v>4395</v>
      </c>
      <c r="C8391" t="str">
        <f>TEXT(D8391, "mmm")</f>
        <v>Jul</v>
      </c>
      <c r="D8391" s="1">
        <v>45483</v>
      </c>
      <c r="E8391" t="s">
        <v>4850</v>
      </c>
      <c r="F8391" t="s">
        <v>251</v>
      </c>
      <c r="G8391">
        <v>30000</v>
      </c>
      <c r="H8391">
        <v>7.24</v>
      </c>
      <c r="I8391">
        <v>217200</v>
      </c>
      <c r="J8391" t="s">
        <v>81</v>
      </c>
      <c r="K8391">
        <v>0.33988765662794962</v>
      </c>
      <c r="L8391">
        <v>33.988799999999998</v>
      </c>
      <c r="M8391" t="s">
        <v>82</v>
      </c>
    </row>
    <row r="8392" spans="1:13">
      <c r="A8392" t="s">
        <v>4872</v>
      </c>
      <c r="B8392" t="s">
        <v>4873</v>
      </c>
      <c r="C8392" t="str">
        <f>TEXT(D8392, "mmm")</f>
        <v>Jul</v>
      </c>
      <c r="D8392" s="1">
        <v>45483</v>
      </c>
      <c r="E8392" t="s">
        <v>4874</v>
      </c>
      <c r="F8392" t="s">
        <v>101</v>
      </c>
      <c r="G8392">
        <v>251000</v>
      </c>
      <c r="H8392">
        <v>19.96</v>
      </c>
      <c r="I8392">
        <v>5009960</v>
      </c>
      <c r="J8392" t="s">
        <v>86</v>
      </c>
      <c r="K8392">
        <v>2.7522730244837761E-3</v>
      </c>
      <c r="L8392">
        <v>0.2752</v>
      </c>
      <c r="M8392" t="s">
        <v>82</v>
      </c>
    </row>
    <row r="8393" spans="1:13">
      <c r="A8393" t="s">
        <v>860</v>
      </c>
      <c r="B8393" t="s">
        <v>861</v>
      </c>
      <c r="C8393" t="str">
        <f>TEXT(D8393, "mmm")</f>
        <v>Jul</v>
      </c>
      <c r="D8393" s="1">
        <v>45483</v>
      </c>
      <c r="E8393" t="s">
        <v>877</v>
      </c>
      <c r="F8393" t="s">
        <v>118</v>
      </c>
      <c r="G8393">
        <v>2931</v>
      </c>
      <c r="H8393">
        <v>13.22</v>
      </c>
      <c r="I8393">
        <v>38747.82</v>
      </c>
      <c r="J8393" t="s">
        <v>81</v>
      </c>
      <c r="K8393">
        <v>0.17408589406512839</v>
      </c>
      <c r="L8393">
        <v>17.4086</v>
      </c>
      <c r="M8393" t="s">
        <v>82</v>
      </c>
    </row>
    <row r="8394" spans="1:13">
      <c r="A8394" t="s">
        <v>4864</v>
      </c>
      <c r="B8394" t="s">
        <v>4865</v>
      </c>
      <c r="C8394" t="str">
        <f>TEXT(D8394, "mmm")</f>
        <v>Jul</v>
      </c>
      <c r="D8394" s="1">
        <v>45483</v>
      </c>
      <c r="E8394" t="s">
        <v>4258</v>
      </c>
      <c r="F8394" t="s">
        <v>217</v>
      </c>
      <c r="G8394">
        <v>58958</v>
      </c>
      <c r="H8394">
        <v>10.56</v>
      </c>
      <c r="I8394">
        <v>622596.48</v>
      </c>
      <c r="J8394" t="s">
        <v>86</v>
      </c>
      <c r="K8394">
        <v>3.0088469497497879E-2</v>
      </c>
      <c r="L8394">
        <v>3.0087999999999999</v>
      </c>
      <c r="M8394" t="s">
        <v>82</v>
      </c>
    </row>
    <row r="8395" spans="1:13">
      <c r="A8395" t="s">
        <v>4864</v>
      </c>
      <c r="B8395" t="s">
        <v>4865</v>
      </c>
      <c r="C8395" t="str">
        <f>TEXT(D8395, "mmm")</f>
        <v>Jul</v>
      </c>
      <c r="D8395" s="1">
        <v>45483</v>
      </c>
      <c r="E8395" t="s">
        <v>4258</v>
      </c>
      <c r="F8395" t="s">
        <v>217</v>
      </c>
      <c r="G8395">
        <v>10000</v>
      </c>
      <c r="H8395">
        <v>8.73</v>
      </c>
      <c r="I8395">
        <v>87300</v>
      </c>
      <c r="J8395" t="s">
        <v>81</v>
      </c>
      <c r="K8395">
        <v>3.0088469497497879E-2</v>
      </c>
      <c r="L8395">
        <v>3.0087999999999999</v>
      </c>
      <c r="M8395" t="s">
        <v>82</v>
      </c>
    </row>
    <row r="8396" spans="1:13">
      <c r="A8396" t="s">
        <v>4875</v>
      </c>
      <c r="B8396" t="s">
        <v>4876</v>
      </c>
      <c r="C8396" t="str">
        <f>TEXT(D8396, "mmm")</f>
        <v>Jul</v>
      </c>
      <c r="D8396" s="1">
        <v>45483</v>
      </c>
      <c r="E8396" t="s">
        <v>100</v>
      </c>
      <c r="F8396" t="s">
        <v>101</v>
      </c>
      <c r="G8396">
        <v>29088</v>
      </c>
      <c r="H8396">
        <v>9.52</v>
      </c>
      <c r="I8396">
        <v>276917.76000000001</v>
      </c>
      <c r="J8396" t="s">
        <v>86</v>
      </c>
      <c r="K8396">
        <v>5.2083349021337488E-2</v>
      </c>
      <c r="L8396">
        <v>5.2083000000000004</v>
      </c>
      <c r="M8396" t="s">
        <v>82</v>
      </c>
    </row>
    <row r="8397" spans="1:13">
      <c r="A8397" t="s">
        <v>4875</v>
      </c>
      <c r="B8397" t="s">
        <v>4876</v>
      </c>
      <c r="C8397" t="str">
        <f>TEXT(D8397, "mmm")</f>
        <v>Jul</v>
      </c>
      <c r="D8397" s="1">
        <v>45483</v>
      </c>
      <c r="E8397" t="s">
        <v>102</v>
      </c>
      <c r="F8397" t="s">
        <v>101</v>
      </c>
      <c r="G8397">
        <v>29088</v>
      </c>
      <c r="H8397">
        <v>9.52</v>
      </c>
      <c r="I8397">
        <v>276917.76000000001</v>
      </c>
      <c r="J8397" t="s">
        <v>86</v>
      </c>
      <c r="K8397">
        <v>5.2083349021337488E-2</v>
      </c>
      <c r="L8397">
        <v>5.2083000000000004</v>
      </c>
      <c r="M8397" t="s">
        <v>82</v>
      </c>
    </row>
    <row r="8398" spans="1:13">
      <c r="A8398" t="s">
        <v>271</v>
      </c>
      <c r="B8398" t="s">
        <v>272</v>
      </c>
      <c r="C8398" t="str">
        <f>TEXT(D8398, "mmm")</f>
        <v>Jul</v>
      </c>
      <c r="D8398" s="1">
        <v>45483</v>
      </c>
      <c r="E8398" t="s">
        <v>100</v>
      </c>
      <c r="F8398" t="s">
        <v>101</v>
      </c>
      <c r="G8398">
        <v>61251</v>
      </c>
      <c r="H8398">
        <v>8.25</v>
      </c>
      <c r="I8398">
        <v>505320.75</v>
      </c>
      <c r="J8398" t="s">
        <v>86</v>
      </c>
      <c r="K8398">
        <v>0</v>
      </c>
      <c r="L8398">
        <v>0</v>
      </c>
      <c r="M8398" t="s">
        <v>82</v>
      </c>
    </row>
    <row r="8399" spans="1:13">
      <c r="A8399" t="s">
        <v>271</v>
      </c>
      <c r="B8399" t="s">
        <v>272</v>
      </c>
      <c r="C8399" t="str">
        <f>TEXT(D8399, "mmm")</f>
        <v>Jul</v>
      </c>
      <c r="D8399" s="1">
        <v>45483</v>
      </c>
      <c r="E8399" t="s">
        <v>102</v>
      </c>
      <c r="F8399" t="s">
        <v>101</v>
      </c>
      <c r="G8399">
        <v>61251</v>
      </c>
      <c r="H8399">
        <v>8.25</v>
      </c>
      <c r="I8399">
        <v>505320.75</v>
      </c>
      <c r="J8399" t="s">
        <v>86</v>
      </c>
      <c r="K8399">
        <v>0</v>
      </c>
      <c r="L8399">
        <v>0</v>
      </c>
      <c r="M8399" t="s">
        <v>82</v>
      </c>
    </row>
    <row r="8400" spans="1:13">
      <c r="A8400" t="s">
        <v>349</v>
      </c>
      <c r="B8400" t="s">
        <v>350</v>
      </c>
      <c r="C8400" t="str">
        <f>TEXT(D8400, "mmm")</f>
        <v>Jul</v>
      </c>
      <c r="D8400" s="1">
        <v>45483</v>
      </c>
      <c r="E8400" t="s">
        <v>351</v>
      </c>
      <c r="F8400" t="s">
        <v>80</v>
      </c>
      <c r="G8400">
        <v>22466</v>
      </c>
      <c r="H8400">
        <v>0.65</v>
      </c>
      <c r="I8400">
        <v>14602.9</v>
      </c>
      <c r="J8400" t="s">
        <v>81</v>
      </c>
      <c r="K8400">
        <v>-2.7434817126565481E-2</v>
      </c>
      <c r="L8400">
        <v>-2.7435</v>
      </c>
      <c r="M8400" t="s">
        <v>82</v>
      </c>
    </row>
    <row r="8401" spans="1:13">
      <c r="A8401" t="s">
        <v>129</v>
      </c>
      <c r="B8401" t="s">
        <v>130</v>
      </c>
      <c r="C8401" t="str">
        <f>TEXT(D8401, "mmm")</f>
        <v>Jul</v>
      </c>
      <c r="D8401" s="1">
        <v>45483</v>
      </c>
      <c r="E8401" t="s">
        <v>110</v>
      </c>
      <c r="F8401" t="s">
        <v>101</v>
      </c>
      <c r="G8401">
        <v>15500</v>
      </c>
      <c r="H8401">
        <v>6.87</v>
      </c>
      <c r="I8401">
        <v>106485</v>
      </c>
      <c r="J8401" t="s">
        <v>81</v>
      </c>
      <c r="K8401">
        <v>8.7082647231089272E-3</v>
      </c>
      <c r="L8401">
        <v>0.87080000000000002</v>
      </c>
      <c r="M8401" t="s">
        <v>82</v>
      </c>
    </row>
    <row r="8402" spans="1:13">
      <c r="A8402" t="s">
        <v>129</v>
      </c>
      <c r="B8402" t="s">
        <v>130</v>
      </c>
      <c r="C8402" t="str">
        <f>TEXT(D8402, "mmm")</f>
        <v>Jul</v>
      </c>
      <c r="D8402" s="1">
        <v>45483</v>
      </c>
      <c r="E8402" t="s">
        <v>111</v>
      </c>
      <c r="F8402" t="s">
        <v>101</v>
      </c>
      <c r="G8402">
        <v>15500</v>
      </c>
      <c r="H8402">
        <v>6.87</v>
      </c>
      <c r="I8402">
        <v>106485</v>
      </c>
      <c r="J8402" t="s">
        <v>81</v>
      </c>
      <c r="K8402">
        <v>8.7082647231089272E-3</v>
      </c>
      <c r="L8402">
        <v>0.87080000000000002</v>
      </c>
      <c r="M8402" t="s">
        <v>82</v>
      </c>
    </row>
    <row r="8403" spans="1:13">
      <c r="A8403" t="s">
        <v>129</v>
      </c>
      <c r="B8403" t="s">
        <v>130</v>
      </c>
      <c r="C8403" t="str">
        <f>TEXT(D8403, "mmm")</f>
        <v>Jul</v>
      </c>
      <c r="D8403" s="1">
        <v>45483</v>
      </c>
      <c r="E8403" t="s">
        <v>109</v>
      </c>
      <c r="F8403" t="s">
        <v>101</v>
      </c>
      <c r="G8403">
        <v>15500</v>
      </c>
      <c r="H8403">
        <v>6.87</v>
      </c>
      <c r="I8403">
        <v>106485</v>
      </c>
      <c r="J8403" t="s">
        <v>81</v>
      </c>
      <c r="K8403">
        <v>8.7082647231089272E-3</v>
      </c>
      <c r="L8403">
        <v>0.87080000000000002</v>
      </c>
      <c r="M8403" t="s">
        <v>82</v>
      </c>
    </row>
    <row r="8404" spans="1:13">
      <c r="A8404" t="s">
        <v>400</v>
      </c>
      <c r="B8404" t="s">
        <v>401</v>
      </c>
      <c r="C8404" t="str">
        <f>TEXT(D8404, "mmm")</f>
        <v>Jul</v>
      </c>
      <c r="D8404" s="1">
        <v>45483</v>
      </c>
      <c r="E8404" t="s">
        <v>402</v>
      </c>
      <c r="F8404" t="s">
        <v>101</v>
      </c>
      <c r="G8404">
        <v>68331</v>
      </c>
      <c r="H8404">
        <v>1.49</v>
      </c>
      <c r="I8404">
        <v>101813.19</v>
      </c>
      <c r="J8404" t="s">
        <v>81</v>
      </c>
      <c r="K8404">
        <v>-0.11184207843281189</v>
      </c>
      <c r="L8404">
        <v>-11.184200000000001</v>
      </c>
      <c r="M8404" t="s">
        <v>82</v>
      </c>
    </row>
    <row r="8405" spans="1:13">
      <c r="A8405" t="s">
        <v>400</v>
      </c>
      <c r="B8405" t="s">
        <v>401</v>
      </c>
      <c r="C8405" t="str">
        <f>TEXT(D8405, "mmm")</f>
        <v>Jul</v>
      </c>
      <c r="D8405" s="1">
        <v>45483</v>
      </c>
      <c r="E8405" t="s">
        <v>403</v>
      </c>
      <c r="F8405" t="s">
        <v>101</v>
      </c>
      <c r="G8405">
        <v>68331</v>
      </c>
      <c r="H8405">
        <v>1.49</v>
      </c>
      <c r="I8405">
        <v>101813.19</v>
      </c>
      <c r="J8405" t="s">
        <v>81</v>
      </c>
      <c r="K8405">
        <v>-0.11184207843281189</v>
      </c>
      <c r="L8405">
        <v>-11.184200000000001</v>
      </c>
      <c r="M8405" t="s">
        <v>82</v>
      </c>
    </row>
    <row r="8406" spans="1:13">
      <c r="A8406" t="s">
        <v>2401</v>
      </c>
      <c r="B8406" t="s">
        <v>2402</v>
      </c>
      <c r="C8406" t="str">
        <f>TEXT(D8406, "mmm")</f>
        <v>Jul</v>
      </c>
      <c r="D8406" s="1">
        <v>45483</v>
      </c>
      <c r="E8406" t="s">
        <v>4705</v>
      </c>
      <c r="F8406" t="s">
        <v>101</v>
      </c>
      <c r="G8406">
        <v>67186</v>
      </c>
      <c r="H8406">
        <v>1.43</v>
      </c>
      <c r="I8406">
        <v>96075.98</v>
      </c>
      <c r="J8406" t="s">
        <v>86</v>
      </c>
      <c r="K8406">
        <v>7.2463352473393083E-3</v>
      </c>
      <c r="L8406">
        <v>0.72460000000000002</v>
      </c>
      <c r="M8406" t="s">
        <v>82</v>
      </c>
    </row>
    <row r="8407" spans="1:13">
      <c r="A8407" t="s">
        <v>1742</v>
      </c>
      <c r="B8407" t="s">
        <v>1743</v>
      </c>
      <c r="C8407" t="str">
        <f>TEXT(D8407, "mmm")</f>
        <v>Jul</v>
      </c>
      <c r="D8407" s="1">
        <v>45483</v>
      </c>
      <c r="E8407" t="s">
        <v>4859</v>
      </c>
      <c r="F8407" t="s">
        <v>128</v>
      </c>
      <c r="G8407">
        <v>86998</v>
      </c>
      <c r="H8407">
        <v>18.97</v>
      </c>
      <c r="I8407">
        <v>1650352.06</v>
      </c>
      <c r="J8407" t="s">
        <v>86</v>
      </c>
      <c r="K8407">
        <v>-4.807700635100276E-3</v>
      </c>
      <c r="L8407">
        <v>-0.48080000000000001</v>
      </c>
      <c r="M8407" t="s">
        <v>82</v>
      </c>
    </row>
    <row r="8408" spans="1:13">
      <c r="A8408" t="s">
        <v>291</v>
      </c>
      <c r="B8408" t="s">
        <v>292</v>
      </c>
      <c r="C8408" t="str">
        <f>TEXT(D8408, "mmm")</f>
        <v>Jul</v>
      </c>
      <c r="D8408" s="1">
        <v>45483</v>
      </c>
      <c r="E8408" t="s">
        <v>102</v>
      </c>
      <c r="F8408" t="s">
        <v>101</v>
      </c>
      <c r="G8408">
        <v>49417</v>
      </c>
      <c r="H8408">
        <v>7.33</v>
      </c>
      <c r="I8408">
        <v>362226.61</v>
      </c>
      <c r="J8408" t="s">
        <v>81</v>
      </c>
      <c r="K8408">
        <v>-1.7225323357357161E-3</v>
      </c>
      <c r="L8408">
        <v>-0.17230000000000001</v>
      </c>
      <c r="M8408" t="s">
        <v>82</v>
      </c>
    </row>
    <row r="8409" spans="1:13">
      <c r="A8409" t="s">
        <v>291</v>
      </c>
      <c r="B8409" t="s">
        <v>292</v>
      </c>
      <c r="C8409" t="str">
        <f>TEXT(D8409, "mmm")</f>
        <v>Jul</v>
      </c>
      <c r="D8409" s="1">
        <v>45483</v>
      </c>
      <c r="E8409" t="s">
        <v>100</v>
      </c>
      <c r="F8409" t="s">
        <v>101</v>
      </c>
      <c r="G8409">
        <v>49417</v>
      </c>
      <c r="H8409">
        <v>7.33</v>
      </c>
      <c r="I8409">
        <v>362226.61</v>
      </c>
      <c r="J8409" t="s">
        <v>81</v>
      </c>
      <c r="K8409">
        <v>-1.7225323357357161E-3</v>
      </c>
      <c r="L8409">
        <v>-0.17230000000000001</v>
      </c>
      <c r="M8409" t="s">
        <v>82</v>
      </c>
    </row>
    <row r="8410" spans="1:13">
      <c r="A8410" t="s">
        <v>546</v>
      </c>
      <c r="B8410" t="s">
        <v>547</v>
      </c>
      <c r="C8410" t="str">
        <f>TEXT(D8410, "mmm")</f>
        <v>Jul</v>
      </c>
      <c r="D8410" s="1">
        <v>45483</v>
      </c>
      <c r="E8410" t="s">
        <v>4852</v>
      </c>
      <c r="F8410" t="s">
        <v>101</v>
      </c>
      <c r="G8410">
        <v>61849</v>
      </c>
      <c r="H8410">
        <v>3.4</v>
      </c>
      <c r="I8410">
        <v>210286.6</v>
      </c>
      <c r="J8410" t="s">
        <v>86</v>
      </c>
      <c r="K8410">
        <v>-0.17796606859073599</v>
      </c>
      <c r="L8410">
        <v>-17.796600000000002</v>
      </c>
      <c r="M8410" t="s">
        <v>82</v>
      </c>
    </row>
    <row r="8411" spans="1:13">
      <c r="A8411" t="s">
        <v>4864</v>
      </c>
      <c r="B8411" t="s">
        <v>4865</v>
      </c>
      <c r="C8411" t="str">
        <f>TEXT(D8411, "mmm")</f>
        <v>Jul</v>
      </c>
      <c r="D8411" s="1">
        <v>45483</v>
      </c>
      <c r="E8411" t="s">
        <v>4877</v>
      </c>
      <c r="F8411" t="s">
        <v>80</v>
      </c>
      <c r="G8411">
        <v>5000</v>
      </c>
      <c r="H8411">
        <v>10.75</v>
      </c>
      <c r="I8411">
        <v>53750</v>
      </c>
      <c r="J8411" t="s">
        <v>81</v>
      </c>
      <c r="K8411">
        <v>3.0088469497497879E-2</v>
      </c>
      <c r="L8411">
        <v>3.0087999999999999</v>
      </c>
      <c r="M8411" t="s">
        <v>82</v>
      </c>
    </row>
    <row r="8412" spans="1:13">
      <c r="A8412" t="s">
        <v>4836</v>
      </c>
      <c r="B8412" t="s">
        <v>4837</v>
      </c>
      <c r="C8412" t="str">
        <f>TEXT(D8412, "mmm")</f>
        <v>Jul</v>
      </c>
      <c r="D8412" s="1">
        <v>45483</v>
      </c>
      <c r="E8412" t="s">
        <v>4838</v>
      </c>
      <c r="F8412" t="s">
        <v>128</v>
      </c>
      <c r="G8412">
        <v>75000</v>
      </c>
      <c r="H8412">
        <v>1.2</v>
      </c>
      <c r="I8412">
        <v>90000</v>
      </c>
      <c r="J8412" t="s">
        <v>81</v>
      </c>
      <c r="K8412">
        <v>8.1300831131030593E-2</v>
      </c>
      <c r="L8412">
        <v>8.1301000000000005</v>
      </c>
      <c r="M8412" t="s">
        <v>82</v>
      </c>
    </row>
    <row r="8413" spans="1:13">
      <c r="A8413" t="s">
        <v>4394</v>
      </c>
      <c r="B8413" t="s">
        <v>4395</v>
      </c>
      <c r="C8413" t="str">
        <f>TEXT(D8413, "mmm")</f>
        <v>Jul</v>
      </c>
      <c r="D8413" s="1">
        <v>45483</v>
      </c>
      <c r="E8413" t="s">
        <v>4853</v>
      </c>
      <c r="F8413" t="s">
        <v>251</v>
      </c>
      <c r="G8413">
        <v>38000</v>
      </c>
      <c r="H8413">
        <v>7.19</v>
      </c>
      <c r="I8413">
        <v>273220</v>
      </c>
      <c r="J8413" t="s">
        <v>81</v>
      </c>
      <c r="K8413">
        <v>0.33988765662794962</v>
      </c>
      <c r="L8413">
        <v>33.988799999999998</v>
      </c>
      <c r="M8413" t="s">
        <v>82</v>
      </c>
    </row>
    <row r="8414" spans="1:13">
      <c r="A8414" t="s">
        <v>4394</v>
      </c>
      <c r="B8414" t="s">
        <v>4395</v>
      </c>
      <c r="C8414" t="str">
        <f>TEXT(D8414, "mmm")</f>
        <v>Jul</v>
      </c>
      <c r="D8414" s="1">
        <v>45483</v>
      </c>
      <c r="E8414" t="s">
        <v>4853</v>
      </c>
      <c r="F8414" t="s">
        <v>251</v>
      </c>
      <c r="G8414">
        <v>12000</v>
      </c>
      <c r="H8414">
        <v>7.19</v>
      </c>
      <c r="I8414">
        <v>86280</v>
      </c>
      <c r="J8414" t="s">
        <v>81</v>
      </c>
      <c r="K8414">
        <v>0.33988765662794962</v>
      </c>
      <c r="L8414">
        <v>33.988799999999998</v>
      </c>
      <c r="M8414" t="s">
        <v>82</v>
      </c>
    </row>
    <row r="8415" spans="1:13">
      <c r="A8415" t="s">
        <v>4836</v>
      </c>
      <c r="B8415" t="s">
        <v>4837</v>
      </c>
      <c r="C8415" t="str">
        <f>TEXT(D8415, "mmm")</f>
        <v>Jul</v>
      </c>
      <c r="D8415" s="1">
        <v>45483</v>
      </c>
      <c r="E8415" t="s">
        <v>4851</v>
      </c>
      <c r="F8415" t="s">
        <v>80</v>
      </c>
      <c r="G8415">
        <v>40000</v>
      </c>
      <c r="H8415">
        <v>1.18</v>
      </c>
      <c r="I8415">
        <v>47200</v>
      </c>
      <c r="J8415" t="s">
        <v>81</v>
      </c>
      <c r="K8415">
        <v>8.1300831131030593E-2</v>
      </c>
      <c r="L8415">
        <v>8.1301000000000005</v>
      </c>
      <c r="M8415" t="s">
        <v>82</v>
      </c>
    </row>
    <row r="8416" spans="1:13">
      <c r="A8416" t="s">
        <v>188</v>
      </c>
      <c r="B8416" t="s">
        <v>189</v>
      </c>
      <c r="C8416" t="str">
        <f>TEXT(D8416, "mmm")</f>
        <v>Jul</v>
      </c>
      <c r="D8416" s="1">
        <v>45483</v>
      </c>
      <c r="E8416" t="s">
        <v>2446</v>
      </c>
      <c r="F8416" t="s">
        <v>80</v>
      </c>
      <c r="G8416">
        <v>4500</v>
      </c>
      <c r="H8416">
        <v>11.09</v>
      </c>
      <c r="I8416">
        <v>49905</v>
      </c>
      <c r="J8416" t="s">
        <v>81</v>
      </c>
      <c r="K8416">
        <v>6.5158390706280045E-2</v>
      </c>
      <c r="L8416">
        <v>6.5157999999999996</v>
      </c>
      <c r="M8416" t="s">
        <v>82</v>
      </c>
    </row>
    <row r="8417" spans="1:13">
      <c r="A8417" t="s">
        <v>1742</v>
      </c>
      <c r="B8417" t="s">
        <v>1743</v>
      </c>
      <c r="C8417" t="str">
        <f>TEXT(D8417, "mmm")</f>
        <v>Jul</v>
      </c>
      <c r="D8417" s="1">
        <v>45484</v>
      </c>
      <c r="E8417" t="s">
        <v>4859</v>
      </c>
      <c r="F8417" t="s">
        <v>128</v>
      </c>
      <c r="G8417">
        <v>60518</v>
      </c>
      <c r="H8417">
        <v>19.04</v>
      </c>
      <c r="I8417">
        <v>1152262.72</v>
      </c>
      <c r="J8417" t="s">
        <v>86</v>
      </c>
      <c r="K8417">
        <v>-2.909088134765625E-2</v>
      </c>
      <c r="L8417">
        <v>-2.9091</v>
      </c>
      <c r="M8417" t="s">
        <v>82</v>
      </c>
    </row>
    <row r="8418" spans="1:13">
      <c r="A8418" t="s">
        <v>4878</v>
      </c>
      <c r="B8418" t="s">
        <v>4879</v>
      </c>
      <c r="C8418" t="str">
        <f>TEXT(D8418, "mmm")</f>
        <v>Jul</v>
      </c>
      <c r="D8418" s="1">
        <v>45484</v>
      </c>
      <c r="E8418" t="s">
        <v>4880</v>
      </c>
      <c r="F8418" t="s">
        <v>118</v>
      </c>
      <c r="G8418">
        <v>650</v>
      </c>
      <c r="H8418">
        <v>18.809999999999999</v>
      </c>
      <c r="I8418">
        <v>12226.5</v>
      </c>
      <c r="J8418" t="s">
        <v>86</v>
      </c>
      <c r="K8418">
        <v>2.714191029100466E-2</v>
      </c>
      <c r="L8418">
        <v>2.7141999999999999</v>
      </c>
      <c r="M8418" t="s">
        <v>82</v>
      </c>
    </row>
    <row r="8419" spans="1:13">
      <c r="A8419" t="s">
        <v>291</v>
      </c>
      <c r="B8419" t="s">
        <v>292</v>
      </c>
      <c r="C8419" t="str">
        <f>TEXT(D8419, "mmm")</f>
        <v>Jul</v>
      </c>
      <c r="D8419" s="1">
        <v>45484</v>
      </c>
      <c r="E8419" t="s">
        <v>102</v>
      </c>
      <c r="F8419" t="s">
        <v>101</v>
      </c>
      <c r="G8419">
        <v>122032</v>
      </c>
      <c r="H8419">
        <v>7.4</v>
      </c>
      <c r="I8419">
        <v>903036.8</v>
      </c>
      <c r="J8419" t="s">
        <v>81</v>
      </c>
      <c r="K8419">
        <v>-8.5046353318064538E-3</v>
      </c>
      <c r="L8419">
        <v>-0.85050000000000003</v>
      </c>
      <c r="M8419" t="s">
        <v>82</v>
      </c>
    </row>
    <row r="8420" spans="1:13">
      <c r="A8420" t="s">
        <v>291</v>
      </c>
      <c r="B8420" t="s">
        <v>292</v>
      </c>
      <c r="C8420" t="str">
        <f>TEXT(D8420, "mmm")</f>
        <v>Jul</v>
      </c>
      <c r="D8420" s="1">
        <v>45484</v>
      </c>
      <c r="E8420" t="s">
        <v>100</v>
      </c>
      <c r="F8420" t="s">
        <v>101</v>
      </c>
      <c r="G8420">
        <v>122032</v>
      </c>
      <c r="H8420">
        <v>7.4</v>
      </c>
      <c r="I8420">
        <v>903036.8</v>
      </c>
      <c r="J8420" t="s">
        <v>81</v>
      </c>
      <c r="K8420">
        <v>-8.5046353318064538E-3</v>
      </c>
      <c r="L8420">
        <v>-0.85050000000000003</v>
      </c>
      <c r="M8420" t="s">
        <v>82</v>
      </c>
    </row>
    <row r="8421" spans="1:13">
      <c r="A8421" t="s">
        <v>2598</v>
      </c>
      <c r="B8421" t="s">
        <v>2599</v>
      </c>
      <c r="C8421" t="str">
        <f>TEXT(D8421, "mmm")</f>
        <v>Jul</v>
      </c>
      <c r="D8421" s="1">
        <v>45484</v>
      </c>
      <c r="E8421" t="s">
        <v>3930</v>
      </c>
      <c r="F8421" t="s">
        <v>101</v>
      </c>
      <c r="G8421">
        <v>24585</v>
      </c>
      <c r="H8421">
        <v>44.88</v>
      </c>
      <c r="I8421">
        <v>1103374.8</v>
      </c>
      <c r="J8421" t="s">
        <v>81</v>
      </c>
      <c r="K8421">
        <v>6.5921844513997296E-2</v>
      </c>
      <c r="L8421">
        <v>6.5922000000000001</v>
      </c>
      <c r="M8421" t="s">
        <v>82</v>
      </c>
    </row>
    <row r="8422" spans="1:13">
      <c r="A8422" t="s">
        <v>2598</v>
      </c>
      <c r="B8422" t="s">
        <v>2599</v>
      </c>
      <c r="C8422" t="str">
        <f>TEXT(D8422, "mmm")</f>
        <v>Jul</v>
      </c>
      <c r="D8422" s="1">
        <v>45484</v>
      </c>
      <c r="E8422" t="s">
        <v>3930</v>
      </c>
      <c r="F8422" t="s">
        <v>101</v>
      </c>
      <c r="G8422">
        <v>184004</v>
      </c>
      <c r="H8422">
        <v>44.28</v>
      </c>
      <c r="I8422">
        <v>8147697.1200000001</v>
      </c>
      <c r="J8422" t="s">
        <v>81</v>
      </c>
      <c r="K8422">
        <v>6.5921844513997296E-2</v>
      </c>
      <c r="L8422">
        <v>6.5922000000000001</v>
      </c>
      <c r="M8422" t="s">
        <v>82</v>
      </c>
    </row>
    <row r="8423" spans="1:13">
      <c r="A8423" t="s">
        <v>4124</v>
      </c>
      <c r="B8423" t="s">
        <v>4125</v>
      </c>
      <c r="C8423" t="str">
        <f>TEXT(D8423, "mmm")</f>
        <v>Jul</v>
      </c>
      <c r="D8423" s="1">
        <v>45484</v>
      </c>
      <c r="E8423" t="s">
        <v>4831</v>
      </c>
      <c r="F8423" t="s">
        <v>101</v>
      </c>
      <c r="G8423">
        <v>141190</v>
      </c>
      <c r="H8423">
        <v>32.56</v>
      </c>
      <c r="I8423">
        <v>4597146.4000000004</v>
      </c>
      <c r="J8423" t="s">
        <v>86</v>
      </c>
      <c r="K8423">
        <v>0.1538934977437634</v>
      </c>
      <c r="L8423">
        <v>15.3893</v>
      </c>
      <c r="M8423" t="s">
        <v>82</v>
      </c>
    </row>
    <row r="8424" spans="1:13">
      <c r="A8424" t="s">
        <v>4124</v>
      </c>
      <c r="B8424" t="s">
        <v>4125</v>
      </c>
      <c r="C8424" t="str">
        <f>TEXT(D8424, "mmm")</f>
        <v>Jul</v>
      </c>
      <c r="D8424" s="1">
        <v>45484</v>
      </c>
      <c r="E8424" t="s">
        <v>4835</v>
      </c>
      <c r="F8424" t="s">
        <v>101</v>
      </c>
      <c r="G8424">
        <v>141190</v>
      </c>
      <c r="H8424">
        <v>32.56</v>
      </c>
      <c r="I8424">
        <v>4597146.4000000004</v>
      </c>
      <c r="J8424" t="s">
        <v>86</v>
      </c>
      <c r="K8424">
        <v>0.1538934977437634</v>
      </c>
      <c r="L8424">
        <v>15.3893</v>
      </c>
      <c r="M8424" t="s">
        <v>82</v>
      </c>
    </row>
    <row r="8425" spans="1:13">
      <c r="A8425" t="s">
        <v>4124</v>
      </c>
      <c r="B8425" t="s">
        <v>4125</v>
      </c>
      <c r="C8425" t="str">
        <f>TEXT(D8425, "mmm")</f>
        <v>Jul</v>
      </c>
      <c r="D8425" s="1">
        <v>45484</v>
      </c>
      <c r="E8425" t="s">
        <v>4834</v>
      </c>
      <c r="F8425" t="s">
        <v>101</v>
      </c>
      <c r="G8425">
        <v>141190</v>
      </c>
      <c r="H8425">
        <v>32.56</v>
      </c>
      <c r="I8425">
        <v>4597146.4000000004</v>
      </c>
      <c r="J8425" t="s">
        <v>86</v>
      </c>
      <c r="K8425">
        <v>0.1538934977437634</v>
      </c>
      <c r="L8425">
        <v>15.3893</v>
      </c>
      <c r="M8425" t="s">
        <v>82</v>
      </c>
    </row>
    <row r="8426" spans="1:13">
      <c r="A8426" t="s">
        <v>4124</v>
      </c>
      <c r="B8426" t="s">
        <v>4125</v>
      </c>
      <c r="C8426" t="str">
        <f>TEXT(D8426, "mmm")</f>
        <v>Jul</v>
      </c>
      <c r="D8426" s="1">
        <v>45484</v>
      </c>
      <c r="E8426" t="s">
        <v>4832</v>
      </c>
      <c r="F8426" t="s">
        <v>101</v>
      </c>
      <c r="G8426">
        <v>141190</v>
      </c>
      <c r="H8426">
        <v>32.56</v>
      </c>
      <c r="I8426">
        <v>4597146.4000000004</v>
      </c>
      <c r="J8426" t="s">
        <v>86</v>
      </c>
      <c r="K8426">
        <v>0.1538934977437634</v>
      </c>
      <c r="L8426">
        <v>15.3893</v>
      </c>
      <c r="M8426" t="s">
        <v>82</v>
      </c>
    </row>
    <row r="8427" spans="1:13">
      <c r="A8427" t="s">
        <v>4124</v>
      </c>
      <c r="B8427" t="s">
        <v>4125</v>
      </c>
      <c r="C8427" t="str">
        <f>TEXT(D8427, "mmm")</f>
        <v>Jul</v>
      </c>
      <c r="D8427" s="1">
        <v>45484</v>
      </c>
      <c r="E8427" t="s">
        <v>4833</v>
      </c>
      <c r="F8427" t="s">
        <v>101</v>
      </c>
      <c r="G8427">
        <v>141190</v>
      </c>
      <c r="H8427">
        <v>32.56</v>
      </c>
      <c r="I8427">
        <v>4597146.4000000004</v>
      </c>
      <c r="J8427" t="s">
        <v>86</v>
      </c>
      <c r="K8427">
        <v>0.1538934977437634</v>
      </c>
      <c r="L8427">
        <v>15.3893</v>
      </c>
      <c r="M8427" t="s">
        <v>82</v>
      </c>
    </row>
    <row r="8428" spans="1:13">
      <c r="A8428" t="s">
        <v>4124</v>
      </c>
      <c r="B8428" t="s">
        <v>4125</v>
      </c>
      <c r="C8428" t="str">
        <f>TEXT(D8428, "mmm")</f>
        <v>Jul</v>
      </c>
      <c r="D8428" s="1">
        <v>45484</v>
      </c>
      <c r="E8428" t="s">
        <v>4830</v>
      </c>
      <c r="F8428" t="s">
        <v>101</v>
      </c>
      <c r="G8428">
        <v>141190</v>
      </c>
      <c r="H8428">
        <v>32.56</v>
      </c>
      <c r="I8428">
        <v>4597146.4000000004</v>
      </c>
      <c r="J8428" t="s">
        <v>86</v>
      </c>
      <c r="K8428">
        <v>0.1538934977437634</v>
      </c>
      <c r="L8428">
        <v>15.3893</v>
      </c>
      <c r="M8428" t="s">
        <v>82</v>
      </c>
    </row>
    <row r="8429" spans="1:13">
      <c r="A8429" t="s">
        <v>4124</v>
      </c>
      <c r="B8429" t="s">
        <v>4125</v>
      </c>
      <c r="C8429" t="str">
        <f>TEXT(D8429, "mmm")</f>
        <v>Jul</v>
      </c>
      <c r="D8429" s="1">
        <v>45484</v>
      </c>
      <c r="E8429" t="s">
        <v>4831</v>
      </c>
      <c r="F8429" t="s">
        <v>101</v>
      </c>
      <c r="G8429">
        <v>5410</v>
      </c>
      <c r="H8429">
        <v>32.56</v>
      </c>
      <c r="I8429">
        <v>176149.6</v>
      </c>
      <c r="J8429" t="s">
        <v>81</v>
      </c>
      <c r="K8429">
        <v>0.1538934977437634</v>
      </c>
      <c r="L8429">
        <v>15.3893</v>
      </c>
      <c r="M8429" t="s">
        <v>82</v>
      </c>
    </row>
    <row r="8430" spans="1:13">
      <c r="A8430" t="s">
        <v>4124</v>
      </c>
      <c r="B8430" t="s">
        <v>4125</v>
      </c>
      <c r="C8430" t="str">
        <f>TEXT(D8430, "mmm")</f>
        <v>Jul</v>
      </c>
      <c r="D8430" s="1">
        <v>45484</v>
      </c>
      <c r="E8430" t="s">
        <v>4835</v>
      </c>
      <c r="F8430" t="s">
        <v>101</v>
      </c>
      <c r="G8430">
        <v>5410</v>
      </c>
      <c r="H8430">
        <v>32.56</v>
      </c>
      <c r="I8430">
        <v>176149.6</v>
      </c>
      <c r="J8430" t="s">
        <v>81</v>
      </c>
      <c r="K8430">
        <v>0.1538934977437634</v>
      </c>
      <c r="L8430">
        <v>15.3893</v>
      </c>
      <c r="M8430" t="s">
        <v>82</v>
      </c>
    </row>
    <row r="8431" spans="1:13">
      <c r="A8431" t="s">
        <v>4124</v>
      </c>
      <c r="B8431" t="s">
        <v>4125</v>
      </c>
      <c r="C8431" t="str">
        <f>TEXT(D8431, "mmm")</f>
        <v>Jul</v>
      </c>
      <c r="D8431" s="1">
        <v>45484</v>
      </c>
      <c r="E8431" t="s">
        <v>4834</v>
      </c>
      <c r="F8431" t="s">
        <v>101</v>
      </c>
      <c r="G8431">
        <v>5410</v>
      </c>
      <c r="H8431">
        <v>32.56</v>
      </c>
      <c r="I8431">
        <v>176149.6</v>
      </c>
      <c r="J8431" t="s">
        <v>81</v>
      </c>
      <c r="K8431">
        <v>0.1538934977437634</v>
      </c>
      <c r="L8431">
        <v>15.3893</v>
      </c>
      <c r="M8431" t="s">
        <v>82</v>
      </c>
    </row>
    <row r="8432" spans="1:13">
      <c r="A8432" t="s">
        <v>4124</v>
      </c>
      <c r="B8432" t="s">
        <v>4125</v>
      </c>
      <c r="C8432" t="str">
        <f>TEXT(D8432, "mmm")</f>
        <v>Jul</v>
      </c>
      <c r="D8432" s="1">
        <v>45484</v>
      </c>
      <c r="E8432" t="s">
        <v>4832</v>
      </c>
      <c r="F8432" t="s">
        <v>101</v>
      </c>
      <c r="G8432">
        <v>5410</v>
      </c>
      <c r="H8432">
        <v>32.56</v>
      </c>
      <c r="I8432">
        <v>176149.6</v>
      </c>
      <c r="J8432" t="s">
        <v>81</v>
      </c>
      <c r="K8432">
        <v>0.1538934977437634</v>
      </c>
      <c r="L8432">
        <v>15.3893</v>
      </c>
      <c r="M8432" t="s">
        <v>82</v>
      </c>
    </row>
    <row r="8433" spans="1:13">
      <c r="A8433" t="s">
        <v>4124</v>
      </c>
      <c r="B8433" t="s">
        <v>4125</v>
      </c>
      <c r="C8433" t="str">
        <f>TEXT(D8433, "mmm")</f>
        <v>Jul</v>
      </c>
      <c r="D8433" s="1">
        <v>45484</v>
      </c>
      <c r="E8433" t="s">
        <v>4833</v>
      </c>
      <c r="F8433" t="s">
        <v>101</v>
      </c>
      <c r="G8433">
        <v>5410</v>
      </c>
      <c r="H8433">
        <v>32.56</v>
      </c>
      <c r="I8433">
        <v>176149.6</v>
      </c>
      <c r="J8433" t="s">
        <v>81</v>
      </c>
      <c r="K8433">
        <v>0.1538934977437634</v>
      </c>
      <c r="L8433">
        <v>15.3893</v>
      </c>
      <c r="M8433" t="s">
        <v>82</v>
      </c>
    </row>
    <row r="8434" spans="1:13">
      <c r="A8434" t="s">
        <v>4124</v>
      </c>
      <c r="B8434" t="s">
        <v>4125</v>
      </c>
      <c r="C8434" t="str">
        <f>TEXT(D8434, "mmm")</f>
        <v>Jul</v>
      </c>
      <c r="D8434" s="1">
        <v>45484</v>
      </c>
      <c r="E8434" t="s">
        <v>4830</v>
      </c>
      <c r="F8434" t="s">
        <v>101</v>
      </c>
      <c r="G8434">
        <v>5410</v>
      </c>
      <c r="H8434">
        <v>32.56</v>
      </c>
      <c r="I8434">
        <v>176149.6</v>
      </c>
      <c r="J8434" t="s">
        <v>81</v>
      </c>
      <c r="K8434">
        <v>0.1538934977437634</v>
      </c>
      <c r="L8434">
        <v>15.3893</v>
      </c>
      <c r="M8434" t="s">
        <v>82</v>
      </c>
    </row>
    <row r="8435" spans="1:13">
      <c r="A8435" t="s">
        <v>4124</v>
      </c>
      <c r="B8435" t="s">
        <v>4125</v>
      </c>
      <c r="C8435" t="str">
        <f>TEXT(D8435, "mmm")</f>
        <v>Jul</v>
      </c>
      <c r="D8435" s="1">
        <v>45484</v>
      </c>
      <c r="E8435" t="s">
        <v>4831</v>
      </c>
      <c r="F8435" t="s">
        <v>101</v>
      </c>
      <c r="G8435">
        <v>3275</v>
      </c>
      <c r="H8435">
        <v>33.15</v>
      </c>
      <c r="I8435">
        <v>108566.25</v>
      </c>
      <c r="J8435" t="s">
        <v>81</v>
      </c>
      <c r="K8435">
        <v>0.1538934977437634</v>
      </c>
      <c r="L8435">
        <v>15.3893</v>
      </c>
      <c r="M8435" t="s">
        <v>82</v>
      </c>
    </row>
    <row r="8436" spans="1:13">
      <c r="A8436" t="s">
        <v>4124</v>
      </c>
      <c r="B8436" t="s">
        <v>4125</v>
      </c>
      <c r="C8436" t="str">
        <f>TEXT(D8436, "mmm")</f>
        <v>Jul</v>
      </c>
      <c r="D8436" s="1">
        <v>45484</v>
      </c>
      <c r="E8436" t="s">
        <v>4835</v>
      </c>
      <c r="F8436" t="s">
        <v>101</v>
      </c>
      <c r="G8436">
        <v>3275</v>
      </c>
      <c r="H8436">
        <v>33.15</v>
      </c>
      <c r="I8436">
        <v>108566.25</v>
      </c>
      <c r="J8436" t="s">
        <v>81</v>
      </c>
      <c r="K8436">
        <v>0.1538934977437634</v>
      </c>
      <c r="L8436">
        <v>15.3893</v>
      </c>
      <c r="M8436" t="s">
        <v>82</v>
      </c>
    </row>
    <row r="8437" spans="1:13">
      <c r="A8437" t="s">
        <v>4124</v>
      </c>
      <c r="B8437" t="s">
        <v>4125</v>
      </c>
      <c r="C8437" t="str">
        <f>TEXT(D8437, "mmm")</f>
        <v>Jul</v>
      </c>
      <c r="D8437" s="1">
        <v>45484</v>
      </c>
      <c r="E8437" t="s">
        <v>4834</v>
      </c>
      <c r="F8437" t="s">
        <v>101</v>
      </c>
      <c r="G8437">
        <v>3275</v>
      </c>
      <c r="H8437">
        <v>33.15</v>
      </c>
      <c r="I8437">
        <v>108566.25</v>
      </c>
      <c r="J8437" t="s">
        <v>81</v>
      </c>
      <c r="K8437">
        <v>0.1538934977437634</v>
      </c>
      <c r="L8437">
        <v>15.3893</v>
      </c>
      <c r="M8437" t="s">
        <v>82</v>
      </c>
    </row>
    <row r="8438" spans="1:13">
      <c r="A8438" t="s">
        <v>4124</v>
      </c>
      <c r="B8438" t="s">
        <v>4125</v>
      </c>
      <c r="C8438" t="str">
        <f>TEXT(D8438, "mmm")</f>
        <v>Jul</v>
      </c>
      <c r="D8438" s="1">
        <v>45484</v>
      </c>
      <c r="E8438" t="s">
        <v>4832</v>
      </c>
      <c r="F8438" t="s">
        <v>101</v>
      </c>
      <c r="G8438">
        <v>3275</v>
      </c>
      <c r="H8438">
        <v>33.15</v>
      </c>
      <c r="I8438">
        <v>108566.25</v>
      </c>
      <c r="J8438" t="s">
        <v>81</v>
      </c>
      <c r="K8438">
        <v>0.1538934977437634</v>
      </c>
      <c r="L8438">
        <v>15.3893</v>
      </c>
      <c r="M8438" t="s">
        <v>82</v>
      </c>
    </row>
    <row r="8439" spans="1:13">
      <c r="A8439" t="s">
        <v>4124</v>
      </c>
      <c r="B8439" t="s">
        <v>4125</v>
      </c>
      <c r="C8439" t="str">
        <f>TEXT(D8439, "mmm")</f>
        <v>Jul</v>
      </c>
      <c r="D8439" s="1">
        <v>45484</v>
      </c>
      <c r="E8439" t="s">
        <v>4833</v>
      </c>
      <c r="F8439" t="s">
        <v>101</v>
      </c>
      <c r="G8439">
        <v>3275</v>
      </c>
      <c r="H8439">
        <v>33.15</v>
      </c>
      <c r="I8439">
        <v>108566.25</v>
      </c>
      <c r="J8439" t="s">
        <v>81</v>
      </c>
      <c r="K8439">
        <v>0.1538934977437634</v>
      </c>
      <c r="L8439">
        <v>15.3893</v>
      </c>
      <c r="M8439" t="s">
        <v>82</v>
      </c>
    </row>
    <row r="8440" spans="1:13">
      <c r="A8440" t="s">
        <v>4124</v>
      </c>
      <c r="B8440" t="s">
        <v>4125</v>
      </c>
      <c r="C8440" t="str">
        <f>TEXT(D8440, "mmm")</f>
        <v>Jul</v>
      </c>
      <c r="D8440" s="1">
        <v>45484</v>
      </c>
      <c r="E8440" t="s">
        <v>4830</v>
      </c>
      <c r="F8440" t="s">
        <v>101</v>
      </c>
      <c r="G8440">
        <v>3275</v>
      </c>
      <c r="H8440">
        <v>33.15</v>
      </c>
      <c r="I8440">
        <v>108566.25</v>
      </c>
      <c r="J8440" t="s">
        <v>81</v>
      </c>
      <c r="K8440">
        <v>0.1538934977437634</v>
      </c>
      <c r="L8440">
        <v>15.3893</v>
      </c>
      <c r="M8440" t="s">
        <v>82</v>
      </c>
    </row>
    <row r="8441" spans="1:13">
      <c r="A8441" t="s">
        <v>4124</v>
      </c>
      <c r="B8441" t="s">
        <v>4125</v>
      </c>
      <c r="C8441" t="str">
        <f>TEXT(D8441, "mmm")</f>
        <v>Jul</v>
      </c>
      <c r="D8441" s="1">
        <v>45484</v>
      </c>
      <c r="E8441" t="s">
        <v>4831</v>
      </c>
      <c r="F8441" t="s">
        <v>101</v>
      </c>
      <c r="G8441">
        <v>260036</v>
      </c>
      <c r="H8441">
        <v>33.75</v>
      </c>
      <c r="I8441">
        <v>8776215</v>
      </c>
      <c r="J8441" t="s">
        <v>86</v>
      </c>
      <c r="K8441">
        <v>0.1538934977437634</v>
      </c>
      <c r="L8441">
        <v>15.3893</v>
      </c>
      <c r="M8441" t="s">
        <v>82</v>
      </c>
    </row>
    <row r="8442" spans="1:13">
      <c r="A8442" t="s">
        <v>4124</v>
      </c>
      <c r="B8442" t="s">
        <v>4125</v>
      </c>
      <c r="C8442" t="str">
        <f>TEXT(D8442, "mmm")</f>
        <v>Jul</v>
      </c>
      <c r="D8442" s="1">
        <v>45484</v>
      </c>
      <c r="E8442" t="s">
        <v>4835</v>
      </c>
      <c r="F8442" t="s">
        <v>101</v>
      </c>
      <c r="G8442">
        <v>260036</v>
      </c>
      <c r="H8442">
        <v>33.75</v>
      </c>
      <c r="I8442">
        <v>8776215</v>
      </c>
      <c r="J8442" t="s">
        <v>86</v>
      </c>
      <c r="K8442">
        <v>0.1538934977437634</v>
      </c>
      <c r="L8442">
        <v>15.3893</v>
      </c>
      <c r="M8442" t="s">
        <v>82</v>
      </c>
    </row>
    <row r="8443" spans="1:13">
      <c r="A8443" t="s">
        <v>4124</v>
      </c>
      <c r="B8443" t="s">
        <v>4125</v>
      </c>
      <c r="C8443" t="str">
        <f>TEXT(D8443, "mmm")</f>
        <v>Jul</v>
      </c>
      <c r="D8443" s="1">
        <v>45484</v>
      </c>
      <c r="E8443" t="s">
        <v>4834</v>
      </c>
      <c r="F8443" t="s">
        <v>101</v>
      </c>
      <c r="G8443">
        <v>260036</v>
      </c>
      <c r="H8443">
        <v>33.75</v>
      </c>
      <c r="I8443">
        <v>8776215</v>
      </c>
      <c r="J8443" t="s">
        <v>86</v>
      </c>
      <c r="K8443">
        <v>0.1538934977437634</v>
      </c>
      <c r="L8443">
        <v>15.3893</v>
      </c>
      <c r="M8443" t="s">
        <v>82</v>
      </c>
    </row>
    <row r="8444" spans="1:13">
      <c r="A8444" t="s">
        <v>4124</v>
      </c>
      <c r="B8444" t="s">
        <v>4125</v>
      </c>
      <c r="C8444" t="str">
        <f>TEXT(D8444, "mmm")</f>
        <v>Jul</v>
      </c>
      <c r="D8444" s="1">
        <v>45484</v>
      </c>
      <c r="E8444" t="s">
        <v>4832</v>
      </c>
      <c r="F8444" t="s">
        <v>101</v>
      </c>
      <c r="G8444">
        <v>260036</v>
      </c>
      <c r="H8444">
        <v>33.75</v>
      </c>
      <c r="I8444">
        <v>8776215</v>
      </c>
      <c r="J8444" t="s">
        <v>86</v>
      </c>
      <c r="K8444">
        <v>0.1538934977437634</v>
      </c>
      <c r="L8444">
        <v>15.3893</v>
      </c>
      <c r="M8444" t="s">
        <v>82</v>
      </c>
    </row>
    <row r="8445" spans="1:13">
      <c r="A8445" t="s">
        <v>4124</v>
      </c>
      <c r="B8445" t="s">
        <v>4125</v>
      </c>
      <c r="C8445" t="str">
        <f>TEXT(D8445, "mmm")</f>
        <v>Jul</v>
      </c>
      <c r="D8445" s="1">
        <v>45484</v>
      </c>
      <c r="E8445" t="s">
        <v>4833</v>
      </c>
      <c r="F8445" t="s">
        <v>101</v>
      </c>
      <c r="G8445">
        <v>260036</v>
      </c>
      <c r="H8445">
        <v>33.75</v>
      </c>
      <c r="I8445">
        <v>8776215</v>
      </c>
      <c r="J8445" t="s">
        <v>86</v>
      </c>
      <c r="K8445">
        <v>0.1538934977437634</v>
      </c>
      <c r="L8445">
        <v>15.3893</v>
      </c>
      <c r="M8445" t="s">
        <v>82</v>
      </c>
    </row>
    <row r="8446" spans="1:13">
      <c r="A8446" t="s">
        <v>4124</v>
      </c>
      <c r="B8446" t="s">
        <v>4125</v>
      </c>
      <c r="C8446" t="str">
        <f>TEXT(D8446, "mmm")</f>
        <v>Jul</v>
      </c>
      <c r="D8446" s="1">
        <v>45484</v>
      </c>
      <c r="E8446" t="s">
        <v>4830</v>
      </c>
      <c r="F8446" t="s">
        <v>101</v>
      </c>
      <c r="G8446">
        <v>260036</v>
      </c>
      <c r="H8446">
        <v>33.75</v>
      </c>
      <c r="I8446">
        <v>8776215</v>
      </c>
      <c r="J8446" t="s">
        <v>86</v>
      </c>
      <c r="K8446">
        <v>0.1538934977437634</v>
      </c>
      <c r="L8446">
        <v>15.3893</v>
      </c>
      <c r="M8446" t="s">
        <v>82</v>
      </c>
    </row>
    <row r="8447" spans="1:13">
      <c r="A8447" t="s">
        <v>4124</v>
      </c>
      <c r="B8447" t="s">
        <v>4125</v>
      </c>
      <c r="C8447" t="str">
        <f>TEXT(D8447, "mmm")</f>
        <v>Jul</v>
      </c>
      <c r="D8447" s="1">
        <v>45484</v>
      </c>
      <c r="E8447" t="s">
        <v>4831</v>
      </c>
      <c r="F8447" t="s">
        <v>101</v>
      </c>
      <c r="G8447">
        <v>9964</v>
      </c>
      <c r="H8447">
        <v>33.75</v>
      </c>
      <c r="I8447">
        <v>336285</v>
      </c>
      <c r="J8447" t="s">
        <v>81</v>
      </c>
      <c r="K8447">
        <v>0.1538934977437634</v>
      </c>
      <c r="L8447">
        <v>15.3893</v>
      </c>
      <c r="M8447" t="s">
        <v>82</v>
      </c>
    </row>
    <row r="8448" spans="1:13">
      <c r="A8448" t="s">
        <v>4124</v>
      </c>
      <c r="B8448" t="s">
        <v>4125</v>
      </c>
      <c r="C8448" t="str">
        <f>TEXT(D8448, "mmm")</f>
        <v>Jul</v>
      </c>
      <c r="D8448" s="1">
        <v>45484</v>
      </c>
      <c r="E8448" t="s">
        <v>4835</v>
      </c>
      <c r="F8448" t="s">
        <v>101</v>
      </c>
      <c r="G8448">
        <v>9964</v>
      </c>
      <c r="H8448">
        <v>33.75</v>
      </c>
      <c r="I8448">
        <v>336285</v>
      </c>
      <c r="J8448" t="s">
        <v>81</v>
      </c>
      <c r="K8448">
        <v>0.1538934977437634</v>
      </c>
      <c r="L8448">
        <v>15.3893</v>
      </c>
      <c r="M8448" t="s">
        <v>82</v>
      </c>
    </row>
    <row r="8449" spans="1:13">
      <c r="A8449" t="s">
        <v>4124</v>
      </c>
      <c r="B8449" t="s">
        <v>4125</v>
      </c>
      <c r="C8449" t="str">
        <f>TEXT(D8449, "mmm")</f>
        <v>Jul</v>
      </c>
      <c r="D8449" s="1">
        <v>45484</v>
      </c>
      <c r="E8449" t="s">
        <v>4834</v>
      </c>
      <c r="F8449" t="s">
        <v>101</v>
      </c>
      <c r="G8449">
        <v>9964</v>
      </c>
      <c r="H8449">
        <v>33.75</v>
      </c>
      <c r="I8449">
        <v>336285</v>
      </c>
      <c r="J8449" t="s">
        <v>81</v>
      </c>
      <c r="K8449">
        <v>0.1538934977437634</v>
      </c>
      <c r="L8449">
        <v>15.3893</v>
      </c>
      <c r="M8449" t="s">
        <v>82</v>
      </c>
    </row>
    <row r="8450" spans="1:13">
      <c r="A8450" t="s">
        <v>4124</v>
      </c>
      <c r="B8450" t="s">
        <v>4125</v>
      </c>
      <c r="C8450" t="str">
        <f>TEXT(D8450, "mmm")</f>
        <v>Jul</v>
      </c>
      <c r="D8450" s="1">
        <v>45484</v>
      </c>
      <c r="E8450" t="s">
        <v>4832</v>
      </c>
      <c r="F8450" t="s">
        <v>101</v>
      </c>
      <c r="G8450">
        <v>9964</v>
      </c>
      <c r="H8450">
        <v>33.75</v>
      </c>
      <c r="I8450">
        <v>336285</v>
      </c>
      <c r="J8450" t="s">
        <v>81</v>
      </c>
      <c r="K8450">
        <v>0.1538934977437634</v>
      </c>
      <c r="L8450">
        <v>15.3893</v>
      </c>
      <c r="M8450" t="s">
        <v>82</v>
      </c>
    </row>
    <row r="8451" spans="1:13">
      <c r="A8451" t="s">
        <v>4124</v>
      </c>
      <c r="B8451" t="s">
        <v>4125</v>
      </c>
      <c r="C8451" t="str">
        <f>TEXT(D8451, "mmm")</f>
        <v>Jul</v>
      </c>
      <c r="D8451" s="1">
        <v>45484</v>
      </c>
      <c r="E8451" t="s">
        <v>4833</v>
      </c>
      <c r="F8451" t="s">
        <v>101</v>
      </c>
      <c r="G8451">
        <v>9964</v>
      </c>
      <c r="H8451">
        <v>33.75</v>
      </c>
      <c r="I8451">
        <v>336285</v>
      </c>
      <c r="J8451" t="s">
        <v>81</v>
      </c>
      <c r="K8451">
        <v>0.1538934977437634</v>
      </c>
      <c r="L8451">
        <v>15.3893</v>
      </c>
      <c r="M8451" t="s">
        <v>82</v>
      </c>
    </row>
    <row r="8452" spans="1:13">
      <c r="A8452" t="s">
        <v>4124</v>
      </c>
      <c r="B8452" t="s">
        <v>4125</v>
      </c>
      <c r="C8452" t="str">
        <f>TEXT(D8452, "mmm")</f>
        <v>Jul</v>
      </c>
      <c r="D8452" s="1">
        <v>45484</v>
      </c>
      <c r="E8452" t="s">
        <v>4830</v>
      </c>
      <c r="F8452" t="s">
        <v>101</v>
      </c>
      <c r="G8452">
        <v>9964</v>
      </c>
      <c r="H8452">
        <v>33.75</v>
      </c>
      <c r="I8452">
        <v>336285</v>
      </c>
      <c r="J8452" t="s">
        <v>81</v>
      </c>
      <c r="K8452">
        <v>0.1538934977437634</v>
      </c>
      <c r="L8452">
        <v>15.3893</v>
      </c>
      <c r="M8452" t="s">
        <v>82</v>
      </c>
    </row>
    <row r="8453" spans="1:13">
      <c r="A8453" t="s">
        <v>4864</v>
      </c>
      <c r="B8453" t="s">
        <v>4865</v>
      </c>
      <c r="C8453" t="str">
        <f>TEXT(D8453, "mmm")</f>
        <v>Jul</v>
      </c>
      <c r="D8453" s="1">
        <v>45484</v>
      </c>
      <c r="E8453" t="s">
        <v>4258</v>
      </c>
      <c r="F8453" t="s">
        <v>217</v>
      </c>
      <c r="G8453">
        <v>68086</v>
      </c>
      <c r="H8453">
        <v>11.49</v>
      </c>
      <c r="I8453">
        <v>782308.14</v>
      </c>
      <c r="J8453" t="s">
        <v>86</v>
      </c>
      <c r="K8453">
        <v>-0.17514116658722381</v>
      </c>
      <c r="L8453">
        <v>-17.514099999999999</v>
      </c>
      <c r="M8453" t="s">
        <v>82</v>
      </c>
    </row>
    <row r="8454" spans="1:13">
      <c r="A8454" t="s">
        <v>210</v>
      </c>
      <c r="B8454" t="s">
        <v>211</v>
      </c>
      <c r="C8454" t="str">
        <f>TEXT(D8454, "mmm")</f>
        <v>Jul</v>
      </c>
      <c r="D8454" s="1">
        <v>45484</v>
      </c>
      <c r="E8454" t="s">
        <v>213</v>
      </c>
      <c r="F8454" t="s">
        <v>101</v>
      </c>
      <c r="G8454">
        <v>7000</v>
      </c>
      <c r="H8454">
        <v>20.100000000000001</v>
      </c>
      <c r="I8454">
        <v>140700</v>
      </c>
      <c r="J8454" t="s">
        <v>86</v>
      </c>
      <c r="K8454">
        <v>8.3707041889444112E-2</v>
      </c>
      <c r="L8454">
        <v>8.3706999999999994</v>
      </c>
      <c r="M8454" t="s">
        <v>82</v>
      </c>
    </row>
    <row r="8455" spans="1:13">
      <c r="A8455" t="s">
        <v>210</v>
      </c>
      <c r="B8455" t="s">
        <v>211</v>
      </c>
      <c r="C8455" t="str">
        <f>TEXT(D8455, "mmm")</f>
        <v>Jul</v>
      </c>
      <c r="D8455" s="1">
        <v>45484</v>
      </c>
      <c r="E8455" t="s">
        <v>212</v>
      </c>
      <c r="F8455" t="s">
        <v>101</v>
      </c>
      <c r="G8455">
        <v>7000</v>
      </c>
      <c r="H8455">
        <v>20.100000000000001</v>
      </c>
      <c r="I8455">
        <v>140700</v>
      </c>
      <c r="J8455" t="s">
        <v>86</v>
      </c>
      <c r="K8455">
        <v>8.3707041889444112E-2</v>
      </c>
      <c r="L8455">
        <v>8.3706999999999994</v>
      </c>
      <c r="M8455" t="s">
        <v>82</v>
      </c>
    </row>
    <row r="8456" spans="1:13">
      <c r="A8456" t="s">
        <v>4864</v>
      </c>
      <c r="B8456" t="s">
        <v>4865</v>
      </c>
      <c r="C8456" t="str">
        <f>TEXT(D8456, "mmm")</f>
        <v>Jul</v>
      </c>
      <c r="D8456" s="1">
        <v>45484</v>
      </c>
      <c r="E8456" t="s">
        <v>4881</v>
      </c>
      <c r="F8456" t="s">
        <v>80</v>
      </c>
      <c r="G8456">
        <v>10000</v>
      </c>
      <c r="H8456">
        <v>11.3</v>
      </c>
      <c r="I8456">
        <v>113000</v>
      </c>
      <c r="J8456" t="s">
        <v>81</v>
      </c>
      <c r="K8456">
        <v>-0.17514116658722381</v>
      </c>
      <c r="L8456">
        <v>-17.514099999999999</v>
      </c>
      <c r="M8456" t="s">
        <v>82</v>
      </c>
    </row>
    <row r="8457" spans="1:13">
      <c r="A8457" t="s">
        <v>4864</v>
      </c>
      <c r="B8457" t="s">
        <v>4865</v>
      </c>
      <c r="C8457" t="str">
        <f>TEXT(D8457, "mmm")</f>
        <v>Jul</v>
      </c>
      <c r="D8457" s="1">
        <v>45484</v>
      </c>
      <c r="E8457" t="s">
        <v>4881</v>
      </c>
      <c r="F8457" t="s">
        <v>80</v>
      </c>
      <c r="G8457">
        <v>6050</v>
      </c>
      <c r="H8457">
        <v>12.58</v>
      </c>
      <c r="I8457">
        <v>76109</v>
      </c>
      <c r="J8457" t="s">
        <v>81</v>
      </c>
      <c r="K8457">
        <v>-0.17514116658722381</v>
      </c>
      <c r="L8457">
        <v>-17.514099999999999</v>
      </c>
      <c r="M8457" t="s">
        <v>82</v>
      </c>
    </row>
    <row r="8458" spans="1:13">
      <c r="A8458" t="s">
        <v>1742</v>
      </c>
      <c r="B8458" t="s">
        <v>1743</v>
      </c>
      <c r="C8458" t="str">
        <f>TEXT(D8458, "mmm")</f>
        <v>Jul</v>
      </c>
      <c r="D8458" s="1">
        <v>45484</v>
      </c>
      <c r="E8458" t="s">
        <v>4859</v>
      </c>
      <c r="F8458" t="s">
        <v>128</v>
      </c>
      <c r="G8458">
        <v>60518</v>
      </c>
      <c r="H8458">
        <v>19.04</v>
      </c>
      <c r="I8458">
        <v>1152262.72</v>
      </c>
      <c r="J8458" t="s">
        <v>86</v>
      </c>
      <c r="K8458">
        <v>-2.909088134765625E-2</v>
      </c>
      <c r="L8458">
        <v>-2.9091</v>
      </c>
      <c r="M8458" t="s">
        <v>82</v>
      </c>
    </row>
    <row r="8459" spans="1:13">
      <c r="A8459" t="s">
        <v>4864</v>
      </c>
      <c r="B8459" t="s">
        <v>4865</v>
      </c>
      <c r="C8459" t="str">
        <f>TEXT(D8459, "mmm")</f>
        <v>Jul</v>
      </c>
      <c r="D8459" s="1">
        <v>45484</v>
      </c>
      <c r="E8459" t="s">
        <v>4882</v>
      </c>
      <c r="F8459" t="s">
        <v>118</v>
      </c>
      <c r="G8459">
        <v>3000</v>
      </c>
      <c r="H8459">
        <v>11.05</v>
      </c>
      <c r="I8459">
        <v>33150</v>
      </c>
      <c r="J8459" t="s">
        <v>81</v>
      </c>
      <c r="K8459">
        <v>-0.17514116658722381</v>
      </c>
      <c r="L8459">
        <v>-17.514099999999999</v>
      </c>
      <c r="M8459" t="s">
        <v>82</v>
      </c>
    </row>
    <row r="8460" spans="1:13">
      <c r="A8460" t="s">
        <v>271</v>
      </c>
      <c r="B8460" t="s">
        <v>272</v>
      </c>
      <c r="C8460" t="str">
        <f>TEXT(D8460, "mmm")</f>
        <v>Jul</v>
      </c>
      <c r="D8460" s="1">
        <v>45484</v>
      </c>
      <c r="E8460" t="s">
        <v>100</v>
      </c>
      <c r="F8460" t="s">
        <v>101</v>
      </c>
      <c r="G8460">
        <v>99569</v>
      </c>
      <c r="H8460">
        <v>8.4</v>
      </c>
      <c r="I8460">
        <v>836379.60000000009</v>
      </c>
      <c r="J8460" t="s">
        <v>86</v>
      </c>
      <c r="K8460">
        <v>-7.0921446245525432E-3</v>
      </c>
      <c r="L8460">
        <v>-0.70920000000000005</v>
      </c>
      <c r="M8460" t="s">
        <v>82</v>
      </c>
    </row>
    <row r="8461" spans="1:13">
      <c r="A8461" t="s">
        <v>271</v>
      </c>
      <c r="B8461" t="s">
        <v>272</v>
      </c>
      <c r="C8461" t="str">
        <f>TEXT(D8461, "mmm")</f>
        <v>Jul</v>
      </c>
      <c r="D8461" s="1">
        <v>45484</v>
      </c>
      <c r="E8461" t="s">
        <v>102</v>
      </c>
      <c r="F8461" t="s">
        <v>101</v>
      </c>
      <c r="G8461">
        <v>99569</v>
      </c>
      <c r="H8461">
        <v>8.4</v>
      </c>
      <c r="I8461">
        <v>836379.60000000009</v>
      </c>
      <c r="J8461" t="s">
        <v>86</v>
      </c>
      <c r="K8461">
        <v>-7.0921446245525432E-3</v>
      </c>
      <c r="L8461">
        <v>-0.70920000000000005</v>
      </c>
      <c r="M8461" t="s">
        <v>82</v>
      </c>
    </row>
    <row r="8462" spans="1:13">
      <c r="A8462" t="s">
        <v>214</v>
      </c>
      <c r="B8462" t="s">
        <v>215</v>
      </c>
      <c r="C8462" t="str">
        <f>TEXT(D8462, "mmm")</f>
        <v>Jul</v>
      </c>
      <c r="D8462" s="1">
        <v>45484</v>
      </c>
      <c r="E8462" t="s">
        <v>216</v>
      </c>
      <c r="F8462" t="s">
        <v>217</v>
      </c>
      <c r="G8462">
        <v>5000</v>
      </c>
      <c r="H8462">
        <v>7.48</v>
      </c>
      <c r="I8462">
        <v>37400</v>
      </c>
      <c r="J8462" t="s">
        <v>81</v>
      </c>
      <c r="K8462">
        <v>0.31979688673750067</v>
      </c>
      <c r="L8462">
        <v>31.979700000000001</v>
      </c>
      <c r="M8462" t="s">
        <v>82</v>
      </c>
    </row>
    <row r="8463" spans="1:13">
      <c r="A8463" t="s">
        <v>1742</v>
      </c>
      <c r="B8463" t="s">
        <v>1743</v>
      </c>
      <c r="C8463" t="str">
        <f>TEXT(D8463, "mmm")</f>
        <v>Jul</v>
      </c>
      <c r="D8463" s="1">
        <v>45485</v>
      </c>
      <c r="E8463" t="s">
        <v>4859</v>
      </c>
      <c r="F8463" t="s">
        <v>128</v>
      </c>
      <c r="G8463">
        <v>71064</v>
      </c>
      <c r="H8463">
        <v>19.059999999999999</v>
      </c>
      <c r="I8463">
        <v>1354479.84</v>
      </c>
      <c r="J8463" t="s">
        <v>86</v>
      </c>
      <c r="K8463">
        <v>5.898156171663782E-3</v>
      </c>
      <c r="L8463">
        <v>0.58979999999999999</v>
      </c>
      <c r="M8463" t="s">
        <v>82</v>
      </c>
    </row>
    <row r="8464" spans="1:13">
      <c r="A8464" t="s">
        <v>58</v>
      </c>
      <c r="B8464" t="s">
        <v>4883</v>
      </c>
      <c r="C8464" t="str">
        <f>TEXT(D8464, "mmm")</f>
        <v>Jul</v>
      </c>
      <c r="D8464" s="1">
        <v>45485</v>
      </c>
      <c r="E8464" t="s">
        <v>4884</v>
      </c>
      <c r="F8464" t="s">
        <v>101</v>
      </c>
      <c r="G8464">
        <v>11126929</v>
      </c>
      <c r="H8464">
        <v>1.24</v>
      </c>
      <c r="I8464">
        <v>13797391.960000001</v>
      </c>
      <c r="J8464" t="s">
        <v>86</v>
      </c>
      <c r="K8464">
        <v>2.1875000116415331</v>
      </c>
      <c r="L8464">
        <v>218.75</v>
      </c>
      <c r="M8464" t="s">
        <v>82</v>
      </c>
    </row>
    <row r="8465" spans="1:13">
      <c r="A8465" t="s">
        <v>4124</v>
      </c>
      <c r="B8465" t="s">
        <v>4125</v>
      </c>
      <c r="C8465" t="str">
        <f>TEXT(D8465, "mmm")</f>
        <v>Jul</v>
      </c>
      <c r="D8465" s="1">
        <v>45485</v>
      </c>
      <c r="E8465" t="s">
        <v>4831</v>
      </c>
      <c r="F8465" t="s">
        <v>101</v>
      </c>
      <c r="G8465">
        <v>944</v>
      </c>
      <c r="H8465">
        <v>33.35</v>
      </c>
      <c r="I8465">
        <v>31482.400000000001</v>
      </c>
      <c r="J8465" t="s">
        <v>81</v>
      </c>
      <c r="K8465">
        <v>0.12217600133537081</v>
      </c>
      <c r="L8465">
        <v>12.217599999999999</v>
      </c>
      <c r="M8465" t="s">
        <v>82</v>
      </c>
    </row>
    <row r="8466" spans="1:13">
      <c r="A8466" t="s">
        <v>4124</v>
      </c>
      <c r="B8466" t="s">
        <v>4125</v>
      </c>
      <c r="C8466" t="str">
        <f>TEXT(D8466, "mmm")</f>
        <v>Jul</v>
      </c>
      <c r="D8466" s="1">
        <v>45485</v>
      </c>
      <c r="E8466" t="s">
        <v>4835</v>
      </c>
      <c r="F8466" t="s">
        <v>101</v>
      </c>
      <c r="G8466">
        <v>944</v>
      </c>
      <c r="H8466">
        <v>33.35</v>
      </c>
      <c r="I8466">
        <v>31482.400000000001</v>
      </c>
      <c r="J8466" t="s">
        <v>81</v>
      </c>
      <c r="K8466">
        <v>0.12217600133537081</v>
      </c>
      <c r="L8466">
        <v>12.217599999999999</v>
      </c>
      <c r="M8466" t="s">
        <v>82</v>
      </c>
    </row>
    <row r="8467" spans="1:13">
      <c r="A8467" t="s">
        <v>4124</v>
      </c>
      <c r="B8467" t="s">
        <v>4125</v>
      </c>
      <c r="C8467" t="str">
        <f>TEXT(D8467, "mmm")</f>
        <v>Jul</v>
      </c>
      <c r="D8467" s="1">
        <v>45485</v>
      </c>
      <c r="E8467" t="s">
        <v>4834</v>
      </c>
      <c r="F8467" t="s">
        <v>101</v>
      </c>
      <c r="G8467">
        <v>944</v>
      </c>
      <c r="H8467">
        <v>33.35</v>
      </c>
      <c r="I8467">
        <v>31482.400000000001</v>
      </c>
      <c r="J8467" t="s">
        <v>81</v>
      </c>
      <c r="K8467">
        <v>0.12217600133537081</v>
      </c>
      <c r="L8467">
        <v>12.217599999999999</v>
      </c>
      <c r="M8467" t="s">
        <v>82</v>
      </c>
    </row>
    <row r="8468" spans="1:13">
      <c r="A8468" t="s">
        <v>4124</v>
      </c>
      <c r="B8468" t="s">
        <v>4125</v>
      </c>
      <c r="C8468" t="str">
        <f>TEXT(D8468, "mmm")</f>
        <v>Jul</v>
      </c>
      <c r="D8468" s="1">
        <v>45485</v>
      </c>
      <c r="E8468" t="s">
        <v>4832</v>
      </c>
      <c r="F8468" t="s">
        <v>101</v>
      </c>
      <c r="G8468">
        <v>944</v>
      </c>
      <c r="H8468">
        <v>33.35</v>
      </c>
      <c r="I8468">
        <v>31482.400000000001</v>
      </c>
      <c r="J8468" t="s">
        <v>81</v>
      </c>
      <c r="K8468">
        <v>0.12217600133537081</v>
      </c>
      <c r="L8468">
        <v>12.217599999999999</v>
      </c>
      <c r="M8468" t="s">
        <v>82</v>
      </c>
    </row>
    <row r="8469" spans="1:13">
      <c r="A8469" t="s">
        <v>4124</v>
      </c>
      <c r="B8469" t="s">
        <v>4125</v>
      </c>
      <c r="C8469" t="str">
        <f>TEXT(D8469, "mmm")</f>
        <v>Jul</v>
      </c>
      <c r="D8469" s="1">
        <v>45485</v>
      </c>
      <c r="E8469" t="s">
        <v>4833</v>
      </c>
      <c r="F8469" t="s">
        <v>101</v>
      </c>
      <c r="G8469">
        <v>944</v>
      </c>
      <c r="H8469">
        <v>33.35</v>
      </c>
      <c r="I8469">
        <v>31482.400000000001</v>
      </c>
      <c r="J8469" t="s">
        <v>81</v>
      </c>
      <c r="K8469">
        <v>0.12217600133537081</v>
      </c>
      <c r="L8469">
        <v>12.217599999999999</v>
      </c>
      <c r="M8469" t="s">
        <v>82</v>
      </c>
    </row>
    <row r="8470" spans="1:13">
      <c r="A8470" t="s">
        <v>4124</v>
      </c>
      <c r="B8470" t="s">
        <v>4125</v>
      </c>
      <c r="C8470" t="str">
        <f>TEXT(D8470, "mmm")</f>
        <v>Jul</v>
      </c>
      <c r="D8470" s="1">
        <v>45485</v>
      </c>
      <c r="E8470" t="s">
        <v>4830</v>
      </c>
      <c r="F8470" t="s">
        <v>101</v>
      </c>
      <c r="G8470">
        <v>944</v>
      </c>
      <c r="H8470">
        <v>33.35</v>
      </c>
      <c r="I8470">
        <v>31482.400000000001</v>
      </c>
      <c r="J8470" t="s">
        <v>81</v>
      </c>
      <c r="K8470">
        <v>0.12217600133537081</v>
      </c>
      <c r="L8470">
        <v>12.217599999999999</v>
      </c>
      <c r="M8470" t="s">
        <v>82</v>
      </c>
    </row>
    <row r="8471" spans="1:13">
      <c r="A8471" t="s">
        <v>4124</v>
      </c>
      <c r="B8471" t="s">
        <v>4125</v>
      </c>
      <c r="C8471" t="str">
        <f>TEXT(D8471, "mmm")</f>
        <v>Jul</v>
      </c>
      <c r="D8471" s="1">
        <v>45485</v>
      </c>
      <c r="E8471" t="s">
        <v>4831</v>
      </c>
      <c r="F8471" t="s">
        <v>101</v>
      </c>
      <c r="G8471">
        <v>24177</v>
      </c>
      <c r="H8471">
        <v>33.35</v>
      </c>
      <c r="I8471">
        <v>806302.95000000007</v>
      </c>
      <c r="J8471" t="s">
        <v>86</v>
      </c>
      <c r="K8471">
        <v>0.12217600133537081</v>
      </c>
      <c r="L8471">
        <v>12.217599999999999</v>
      </c>
      <c r="M8471" t="s">
        <v>82</v>
      </c>
    </row>
    <row r="8472" spans="1:13">
      <c r="A8472" t="s">
        <v>4124</v>
      </c>
      <c r="B8472" t="s">
        <v>4125</v>
      </c>
      <c r="C8472" t="str">
        <f>TEXT(D8472, "mmm")</f>
        <v>Jul</v>
      </c>
      <c r="D8472" s="1">
        <v>45485</v>
      </c>
      <c r="E8472" t="s">
        <v>4835</v>
      </c>
      <c r="F8472" t="s">
        <v>101</v>
      </c>
      <c r="G8472">
        <v>24177</v>
      </c>
      <c r="H8472">
        <v>33.35</v>
      </c>
      <c r="I8472">
        <v>806302.95000000007</v>
      </c>
      <c r="J8472" t="s">
        <v>86</v>
      </c>
      <c r="K8472">
        <v>0.12217600133537081</v>
      </c>
      <c r="L8472">
        <v>12.217599999999999</v>
      </c>
      <c r="M8472" t="s">
        <v>82</v>
      </c>
    </row>
    <row r="8473" spans="1:13">
      <c r="A8473" t="s">
        <v>4124</v>
      </c>
      <c r="B8473" t="s">
        <v>4125</v>
      </c>
      <c r="C8473" t="str">
        <f>TEXT(D8473, "mmm")</f>
        <v>Jul</v>
      </c>
      <c r="D8473" s="1">
        <v>45485</v>
      </c>
      <c r="E8473" t="s">
        <v>4834</v>
      </c>
      <c r="F8473" t="s">
        <v>101</v>
      </c>
      <c r="G8473">
        <v>24177</v>
      </c>
      <c r="H8473">
        <v>33.35</v>
      </c>
      <c r="I8473">
        <v>806302.95000000007</v>
      </c>
      <c r="J8473" t="s">
        <v>86</v>
      </c>
      <c r="K8473">
        <v>0.12217600133537081</v>
      </c>
      <c r="L8473">
        <v>12.217599999999999</v>
      </c>
      <c r="M8473" t="s">
        <v>82</v>
      </c>
    </row>
    <row r="8474" spans="1:13">
      <c r="A8474" t="s">
        <v>4124</v>
      </c>
      <c r="B8474" t="s">
        <v>4125</v>
      </c>
      <c r="C8474" t="str">
        <f>TEXT(D8474, "mmm")</f>
        <v>Jul</v>
      </c>
      <c r="D8474" s="1">
        <v>45485</v>
      </c>
      <c r="E8474" t="s">
        <v>4832</v>
      </c>
      <c r="F8474" t="s">
        <v>101</v>
      </c>
      <c r="G8474">
        <v>24177</v>
      </c>
      <c r="H8474">
        <v>33.35</v>
      </c>
      <c r="I8474">
        <v>806302.95000000007</v>
      </c>
      <c r="J8474" t="s">
        <v>86</v>
      </c>
      <c r="K8474">
        <v>0.12217600133537081</v>
      </c>
      <c r="L8474">
        <v>12.217599999999999</v>
      </c>
      <c r="M8474" t="s">
        <v>82</v>
      </c>
    </row>
    <row r="8475" spans="1:13">
      <c r="A8475" t="s">
        <v>4124</v>
      </c>
      <c r="B8475" t="s">
        <v>4125</v>
      </c>
      <c r="C8475" t="str">
        <f>TEXT(D8475, "mmm")</f>
        <v>Jul</v>
      </c>
      <c r="D8475" s="1">
        <v>45485</v>
      </c>
      <c r="E8475" t="s">
        <v>4833</v>
      </c>
      <c r="F8475" t="s">
        <v>101</v>
      </c>
      <c r="G8475">
        <v>24177</v>
      </c>
      <c r="H8475">
        <v>33.35</v>
      </c>
      <c r="I8475">
        <v>806302.95000000007</v>
      </c>
      <c r="J8475" t="s">
        <v>86</v>
      </c>
      <c r="K8475">
        <v>0.12217600133537081</v>
      </c>
      <c r="L8475">
        <v>12.217599999999999</v>
      </c>
      <c r="M8475" t="s">
        <v>82</v>
      </c>
    </row>
    <row r="8476" spans="1:13">
      <c r="A8476" t="s">
        <v>4124</v>
      </c>
      <c r="B8476" t="s">
        <v>4125</v>
      </c>
      <c r="C8476" t="str">
        <f>TEXT(D8476, "mmm")</f>
        <v>Jul</v>
      </c>
      <c r="D8476" s="1">
        <v>45485</v>
      </c>
      <c r="E8476" t="s">
        <v>4830</v>
      </c>
      <c r="F8476" t="s">
        <v>101</v>
      </c>
      <c r="G8476">
        <v>24177</v>
      </c>
      <c r="H8476">
        <v>33.35</v>
      </c>
      <c r="I8476">
        <v>806302.95000000007</v>
      </c>
      <c r="J8476" t="s">
        <v>86</v>
      </c>
      <c r="K8476">
        <v>0.12217600133537081</v>
      </c>
      <c r="L8476">
        <v>12.217599999999999</v>
      </c>
      <c r="M8476" t="s">
        <v>82</v>
      </c>
    </row>
    <row r="8477" spans="1:13">
      <c r="A8477" t="s">
        <v>291</v>
      </c>
      <c r="B8477" t="s">
        <v>292</v>
      </c>
      <c r="C8477" t="str">
        <f>TEXT(D8477, "mmm")</f>
        <v>Jul</v>
      </c>
      <c r="D8477" s="1">
        <v>45485</v>
      </c>
      <c r="E8477" t="s">
        <v>102</v>
      </c>
      <c r="F8477" t="s">
        <v>101</v>
      </c>
      <c r="G8477">
        <v>113116</v>
      </c>
      <c r="H8477">
        <v>7.45</v>
      </c>
      <c r="I8477">
        <v>842714.20000000007</v>
      </c>
      <c r="J8477" t="s">
        <v>81</v>
      </c>
      <c r="K8477">
        <v>-1.1121931266151909E-2</v>
      </c>
      <c r="L8477">
        <v>-1.1122000000000001</v>
      </c>
      <c r="M8477" t="s">
        <v>82</v>
      </c>
    </row>
    <row r="8478" spans="1:13">
      <c r="A8478" t="s">
        <v>291</v>
      </c>
      <c r="B8478" t="s">
        <v>292</v>
      </c>
      <c r="C8478" t="str">
        <f>TEXT(D8478, "mmm")</f>
        <v>Jul</v>
      </c>
      <c r="D8478" s="1">
        <v>45485</v>
      </c>
      <c r="E8478" t="s">
        <v>100</v>
      </c>
      <c r="F8478" t="s">
        <v>101</v>
      </c>
      <c r="G8478">
        <v>113116</v>
      </c>
      <c r="H8478">
        <v>7.45</v>
      </c>
      <c r="I8478">
        <v>842714.20000000007</v>
      </c>
      <c r="J8478" t="s">
        <v>81</v>
      </c>
      <c r="K8478">
        <v>-1.1121931266151909E-2</v>
      </c>
      <c r="L8478">
        <v>-1.1122000000000001</v>
      </c>
      <c r="M8478" t="s">
        <v>82</v>
      </c>
    </row>
    <row r="8479" spans="1:13">
      <c r="A8479" t="s">
        <v>2598</v>
      </c>
      <c r="B8479" t="s">
        <v>2599</v>
      </c>
      <c r="C8479" t="str">
        <f>TEXT(D8479, "mmm")</f>
        <v>Jul</v>
      </c>
      <c r="D8479" s="1">
        <v>45485</v>
      </c>
      <c r="E8479" t="s">
        <v>3930</v>
      </c>
      <c r="F8479" t="s">
        <v>101</v>
      </c>
      <c r="G8479">
        <v>324984</v>
      </c>
      <c r="H8479">
        <v>45.53</v>
      </c>
      <c r="I8479">
        <v>14796521.52</v>
      </c>
      <c r="J8479" t="s">
        <v>86</v>
      </c>
      <c r="K8479">
        <v>3.8024399106482358E-2</v>
      </c>
      <c r="L8479">
        <v>3.8024</v>
      </c>
      <c r="M8479" t="s">
        <v>82</v>
      </c>
    </row>
    <row r="8480" spans="1:13">
      <c r="A8480" t="s">
        <v>58</v>
      </c>
      <c r="B8480" t="s">
        <v>4883</v>
      </c>
      <c r="C8480" t="str">
        <f>TEXT(D8480, "mmm")</f>
        <v>Jul</v>
      </c>
      <c r="D8480" s="1">
        <v>45485</v>
      </c>
      <c r="E8480" t="s">
        <v>4885</v>
      </c>
      <c r="F8480" t="s">
        <v>101</v>
      </c>
      <c r="G8480">
        <v>11126929</v>
      </c>
      <c r="H8480">
        <v>1.24</v>
      </c>
      <c r="I8480">
        <v>13797391.960000001</v>
      </c>
      <c r="J8480" t="s">
        <v>86</v>
      </c>
      <c r="K8480">
        <v>2.1875000116415331</v>
      </c>
      <c r="L8480">
        <v>218.75</v>
      </c>
      <c r="M8480" t="s">
        <v>82</v>
      </c>
    </row>
    <row r="8481" spans="1:13">
      <c r="A8481" t="s">
        <v>58</v>
      </c>
      <c r="B8481" t="s">
        <v>4883</v>
      </c>
      <c r="C8481" t="str">
        <f>TEXT(D8481, "mmm")</f>
        <v>Jul</v>
      </c>
      <c r="D8481" s="1">
        <v>45485</v>
      </c>
      <c r="E8481" t="s">
        <v>4886</v>
      </c>
      <c r="F8481" t="s">
        <v>101</v>
      </c>
      <c r="G8481">
        <v>11126929</v>
      </c>
      <c r="H8481">
        <v>1.24</v>
      </c>
      <c r="I8481">
        <v>13797391.960000001</v>
      </c>
      <c r="J8481" t="s">
        <v>86</v>
      </c>
      <c r="K8481">
        <v>2.1875000116415331</v>
      </c>
      <c r="L8481">
        <v>218.75</v>
      </c>
      <c r="M8481" t="s">
        <v>82</v>
      </c>
    </row>
    <row r="8482" spans="1:13">
      <c r="A8482" t="s">
        <v>58</v>
      </c>
      <c r="B8482" t="s">
        <v>4883</v>
      </c>
      <c r="C8482" t="str">
        <f>TEXT(D8482, "mmm")</f>
        <v>Jul</v>
      </c>
      <c r="D8482" s="1">
        <v>45485</v>
      </c>
      <c r="E8482" t="s">
        <v>4887</v>
      </c>
      <c r="F8482" t="s">
        <v>101</v>
      </c>
      <c r="G8482">
        <v>11126929</v>
      </c>
      <c r="H8482">
        <v>1.24</v>
      </c>
      <c r="I8482">
        <v>13797391.960000001</v>
      </c>
      <c r="J8482" t="s">
        <v>86</v>
      </c>
      <c r="K8482">
        <v>2.1875000116415331</v>
      </c>
      <c r="L8482">
        <v>218.75</v>
      </c>
      <c r="M8482" t="s">
        <v>82</v>
      </c>
    </row>
    <row r="8483" spans="1:13">
      <c r="A8483" t="s">
        <v>58</v>
      </c>
      <c r="B8483" t="s">
        <v>4883</v>
      </c>
      <c r="C8483" t="str">
        <f>TEXT(D8483, "mmm")</f>
        <v>Jul</v>
      </c>
      <c r="D8483" s="1">
        <v>45485</v>
      </c>
      <c r="E8483" t="s">
        <v>4884</v>
      </c>
      <c r="F8483" t="s">
        <v>101</v>
      </c>
      <c r="G8483">
        <v>969844</v>
      </c>
      <c r="H8483">
        <v>1.24</v>
      </c>
      <c r="I8483">
        <v>1202606.56</v>
      </c>
      <c r="J8483" t="s">
        <v>81</v>
      </c>
      <c r="K8483">
        <v>2.1875000116415331</v>
      </c>
      <c r="L8483">
        <v>218.75</v>
      </c>
      <c r="M8483" t="s">
        <v>82</v>
      </c>
    </row>
    <row r="8484" spans="1:13">
      <c r="A8484" t="s">
        <v>58</v>
      </c>
      <c r="B8484" t="s">
        <v>4883</v>
      </c>
      <c r="C8484" t="str">
        <f>TEXT(D8484, "mmm")</f>
        <v>Jul</v>
      </c>
      <c r="D8484" s="1">
        <v>45485</v>
      </c>
      <c r="E8484" t="s">
        <v>4885</v>
      </c>
      <c r="F8484" t="s">
        <v>101</v>
      </c>
      <c r="G8484">
        <v>969844</v>
      </c>
      <c r="H8484">
        <v>1.24</v>
      </c>
      <c r="I8484">
        <v>1202606.56</v>
      </c>
      <c r="J8484" t="s">
        <v>81</v>
      </c>
      <c r="K8484">
        <v>2.1875000116415331</v>
      </c>
      <c r="L8484">
        <v>218.75</v>
      </c>
      <c r="M8484" t="s">
        <v>82</v>
      </c>
    </row>
    <row r="8485" spans="1:13">
      <c r="A8485" t="s">
        <v>58</v>
      </c>
      <c r="B8485" t="s">
        <v>4883</v>
      </c>
      <c r="C8485" t="str">
        <f>TEXT(D8485, "mmm")</f>
        <v>Jul</v>
      </c>
      <c r="D8485" s="1">
        <v>45485</v>
      </c>
      <c r="E8485" t="s">
        <v>4886</v>
      </c>
      <c r="F8485" t="s">
        <v>101</v>
      </c>
      <c r="G8485">
        <v>969844</v>
      </c>
      <c r="H8485">
        <v>1.24</v>
      </c>
      <c r="I8485">
        <v>1202606.56</v>
      </c>
      <c r="J8485" t="s">
        <v>81</v>
      </c>
      <c r="K8485">
        <v>2.1875000116415331</v>
      </c>
      <c r="L8485">
        <v>218.75</v>
      </c>
      <c r="M8485" t="s">
        <v>82</v>
      </c>
    </row>
    <row r="8486" spans="1:13">
      <c r="A8486" t="s">
        <v>58</v>
      </c>
      <c r="B8486" t="s">
        <v>4883</v>
      </c>
      <c r="C8486" t="str">
        <f>TEXT(D8486, "mmm")</f>
        <v>Jul</v>
      </c>
      <c r="D8486" s="1">
        <v>45485</v>
      </c>
      <c r="E8486" t="s">
        <v>4887</v>
      </c>
      <c r="F8486" t="s">
        <v>101</v>
      </c>
      <c r="G8486">
        <v>969844</v>
      </c>
      <c r="H8486">
        <v>1.24</v>
      </c>
      <c r="I8486">
        <v>1202606.56</v>
      </c>
      <c r="J8486" t="s">
        <v>81</v>
      </c>
      <c r="K8486">
        <v>2.1875000116415331</v>
      </c>
      <c r="L8486">
        <v>218.75</v>
      </c>
      <c r="M8486" t="s">
        <v>82</v>
      </c>
    </row>
    <row r="8487" spans="1:13">
      <c r="A8487" t="s">
        <v>58</v>
      </c>
      <c r="B8487" t="s">
        <v>4883</v>
      </c>
      <c r="C8487" t="str">
        <f>TEXT(D8487, "mmm")</f>
        <v>Jul</v>
      </c>
      <c r="D8487" s="1">
        <v>45485</v>
      </c>
      <c r="E8487" t="s">
        <v>4888</v>
      </c>
      <c r="F8487" t="s">
        <v>118</v>
      </c>
      <c r="G8487">
        <v>40322</v>
      </c>
      <c r="H8487">
        <v>1.24</v>
      </c>
      <c r="I8487">
        <v>49999.28</v>
      </c>
      <c r="J8487" t="s">
        <v>81</v>
      </c>
      <c r="K8487">
        <v>2.1875000116415331</v>
      </c>
      <c r="L8487">
        <v>218.75</v>
      </c>
      <c r="M8487" t="s">
        <v>82</v>
      </c>
    </row>
    <row r="8488" spans="1:13">
      <c r="A8488" t="s">
        <v>3242</v>
      </c>
      <c r="B8488" t="s">
        <v>3243</v>
      </c>
      <c r="C8488" t="str">
        <f>TEXT(D8488, "mmm")</f>
        <v>Jul</v>
      </c>
      <c r="D8488" s="1">
        <v>45485</v>
      </c>
      <c r="E8488" t="s">
        <v>3244</v>
      </c>
      <c r="F8488" t="s">
        <v>80</v>
      </c>
      <c r="G8488">
        <v>10000</v>
      </c>
      <c r="H8488">
        <v>43.9</v>
      </c>
      <c r="I8488">
        <v>439000</v>
      </c>
      <c r="J8488" t="s">
        <v>81</v>
      </c>
      <c r="K8488">
        <v>1.16919033251035E-2</v>
      </c>
      <c r="L8488">
        <v>1.1692</v>
      </c>
      <c r="M8488" t="s">
        <v>82</v>
      </c>
    </row>
    <row r="8489" spans="1:13">
      <c r="A8489" t="s">
        <v>580</v>
      </c>
      <c r="B8489" t="s">
        <v>581</v>
      </c>
      <c r="C8489" t="str">
        <f>TEXT(D8489, "mmm")</f>
        <v>Jul</v>
      </c>
      <c r="D8489" s="1">
        <v>45485</v>
      </c>
      <c r="E8489" t="s">
        <v>100</v>
      </c>
      <c r="F8489" t="s">
        <v>101</v>
      </c>
      <c r="G8489">
        <v>11697</v>
      </c>
      <c r="H8489">
        <v>23.61</v>
      </c>
      <c r="I8489">
        <v>276166.17</v>
      </c>
      <c r="J8489" t="s">
        <v>81</v>
      </c>
      <c r="K8489">
        <v>1.6067641140004699E-2</v>
      </c>
      <c r="L8489">
        <v>1.6068</v>
      </c>
      <c r="M8489" t="s">
        <v>82</v>
      </c>
    </row>
    <row r="8490" spans="1:13">
      <c r="A8490" t="s">
        <v>580</v>
      </c>
      <c r="B8490" t="s">
        <v>581</v>
      </c>
      <c r="C8490" t="str">
        <f>TEXT(D8490, "mmm")</f>
        <v>Jul</v>
      </c>
      <c r="D8490" s="1">
        <v>45485</v>
      </c>
      <c r="E8490" t="s">
        <v>102</v>
      </c>
      <c r="F8490" t="s">
        <v>101</v>
      </c>
      <c r="G8490">
        <v>11697</v>
      </c>
      <c r="H8490">
        <v>23.61</v>
      </c>
      <c r="I8490">
        <v>276166.17</v>
      </c>
      <c r="J8490" t="s">
        <v>81</v>
      </c>
      <c r="K8490">
        <v>1.6067641140004699E-2</v>
      </c>
      <c r="L8490">
        <v>1.6068</v>
      </c>
      <c r="M8490" t="s">
        <v>82</v>
      </c>
    </row>
    <row r="8491" spans="1:13">
      <c r="A8491" t="s">
        <v>4889</v>
      </c>
      <c r="B8491" t="s">
        <v>4890</v>
      </c>
      <c r="C8491" t="str">
        <f>TEXT(D8491, "mmm")</f>
        <v>Jul</v>
      </c>
      <c r="D8491" s="1">
        <v>45485</v>
      </c>
      <c r="E8491" t="s">
        <v>4891</v>
      </c>
      <c r="F8491" t="s">
        <v>80</v>
      </c>
      <c r="G8491">
        <v>10000</v>
      </c>
      <c r="H8491">
        <v>5.87</v>
      </c>
      <c r="I8491">
        <v>58700</v>
      </c>
      <c r="J8491" t="s">
        <v>81</v>
      </c>
      <c r="K8491">
        <v>6.3247844716387336E-2</v>
      </c>
      <c r="L8491">
        <v>6.3247999999999998</v>
      </c>
      <c r="M8491" t="s">
        <v>82</v>
      </c>
    </row>
    <row r="8492" spans="1:13">
      <c r="A8492" t="s">
        <v>129</v>
      </c>
      <c r="B8492" t="s">
        <v>130</v>
      </c>
      <c r="C8492" t="str">
        <f>TEXT(D8492, "mmm")</f>
        <v>Jul</v>
      </c>
      <c r="D8492" s="1">
        <v>45485</v>
      </c>
      <c r="E8492" t="s">
        <v>110</v>
      </c>
      <c r="F8492" t="s">
        <v>101</v>
      </c>
      <c r="G8492">
        <v>31000</v>
      </c>
      <c r="H8492">
        <v>7.24</v>
      </c>
      <c r="I8492">
        <v>224440</v>
      </c>
      <c r="J8492" t="s">
        <v>86</v>
      </c>
      <c r="K8492">
        <v>-2.6388831307857071E-2</v>
      </c>
      <c r="L8492">
        <v>-2.6389</v>
      </c>
      <c r="M8492" t="s">
        <v>82</v>
      </c>
    </row>
    <row r="8493" spans="1:13">
      <c r="A8493" t="s">
        <v>129</v>
      </c>
      <c r="B8493" t="s">
        <v>130</v>
      </c>
      <c r="C8493" t="str">
        <f>TEXT(D8493, "mmm")</f>
        <v>Jul</v>
      </c>
      <c r="D8493" s="1">
        <v>45485</v>
      </c>
      <c r="E8493" t="s">
        <v>111</v>
      </c>
      <c r="F8493" t="s">
        <v>101</v>
      </c>
      <c r="G8493">
        <v>31000</v>
      </c>
      <c r="H8493">
        <v>7.24</v>
      </c>
      <c r="I8493">
        <v>224440</v>
      </c>
      <c r="J8493" t="s">
        <v>86</v>
      </c>
      <c r="K8493">
        <v>-2.6388831307857071E-2</v>
      </c>
      <c r="L8493">
        <v>-2.6389</v>
      </c>
      <c r="M8493" t="s">
        <v>82</v>
      </c>
    </row>
    <row r="8494" spans="1:13">
      <c r="A8494" t="s">
        <v>129</v>
      </c>
      <c r="B8494" t="s">
        <v>130</v>
      </c>
      <c r="C8494" t="str">
        <f>TEXT(D8494, "mmm")</f>
        <v>Jul</v>
      </c>
      <c r="D8494" s="1">
        <v>45485</v>
      </c>
      <c r="E8494" t="s">
        <v>109</v>
      </c>
      <c r="F8494" t="s">
        <v>101</v>
      </c>
      <c r="G8494">
        <v>31000</v>
      </c>
      <c r="H8494">
        <v>7.24</v>
      </c>
      <c r="I8494">
        <v>224440</v>
      </c>
      <c r="J8494" t="s">
        <v>86</v>
      </c>
      <c r="K8494">
        <v>-2.6388831307857071E-2</v>
      </c>
      <c r="L8494">
        <v>-2.6389</v>
      </c>
      <c r="M8494" t="s">
        <v>82</v>
      </c>
    </row>
    <row r="8495" spans="1:13">
      <c r="A8495" t="s">
        <v>2927</v>
      </c>
      <c r="B8495" t="s">
        <v>2928</v>
      </c>
      <c r="C8495" t="str">
        <f>TEXT(D8495, "mmm")</f>
        <v>Jul</v>
      </c>
      <c r="D8495" s="1">
        <v>45485</v>
      </c>
      <c r="E8495" t="s">
        <v>4892</v>
      </c>
      <c r="F8495" t="s">
        <v>118</v>
      </c>
      <c r="G8495">
        <v>1000</v>
      </c>
      <c r="H8495">
        <v>118</v>
      </c>
      <c r="I8495">
        <v>118000</v>
      </c>
      <c r="J8495" t="s">
        <v>86</v>
      </c>
      <c r="K8495">
        <v>3.7285493145499997E-2</v>
      </c>
      <c r="L8495">
        <v>3.7284999999999999</v>
      </c>
      <c r="M8495" t="s">
        <v>82</v>
      </c>
    </row>
    <row r="8496" spans="1:13">
      <c r="A8496" t="s">
        <v>321</v>
      </c>
      <c r="B8496" t="s">
        <v>322</v>
      </c>
      <c r="C8496" t="str">
        <f>TEXT(D8496, "mmm")</f>
        <v>Jul</v>
      </c>
      <c r="D8496" s="1">
        <v>45485</v>
      </c>
      <c r="E8496" t="s">
        <v>323</v>
      </c>
      <c r="F8496" t="s">
        <v>118</v>
      </c>
      <c r="G8496">
        <v>6666</v>
      </c>
      <c r="H8496">
        <v>2.54</v>
      </c>
      <c r="I8496">
        <v>16931.64</v>
      </c>
      <c r="J8496" t="s">
        <v>81</v>
      </c>
      <c r="K8496">
        <v>9.2857141032510748E-2</v>
      </c>
      <c r="L8496">
        <v>9.2857000000000003</v>
      </c>
      <c r="M8496" t="s">
        <v>82</v>
      </c>
    </row>
    <row r="8497" spans="1:13">
      <c r="A8497" t="s">
        <v>1644</v>
      </c>
      <c r="B8497" t="s">
        <v>1645</v>
      </c>
      <c r="C8497" t="str">
        <f>TEXT(D8497, "mmm")</f>
        <v>Jul</v>
      </c>
      <c r="D8497" s="1">
        <v>45485</v>
      </c>
      <c r="E8497" t="s">
        <v>4793</v>
      </c>
      <c r="F8497" t="s">
        <v>222</v>
      </c>
      <c r="G8497">
        <v>4320</v>
      </c>
      <c r="H8497">
        <v>12.9</v>
      </c>
      <c r="I8497">
        <v>55728</v>
      </c>
      <c r="J8497" t="s">
        <v>81</v>
      </c>
      <c r="K8497">
        <v>1.6166202818163718E-2</v>
      </c>
      <c r="L8497">
        <v>1.6166</v>
      </c>
      <c r="M8497" t="s">
        <v>82</v>
      </c>
    </row>
    <row r="8498" spans="1:13">
      <c r="A8498" t="s">
        <v>4839</v>
      </c>
      <c r="B8498" t="s">
        <v>4840</v>
      </c>
      <c r="C8498" t="str">
        <f>TEXT(D8498, "mmm")</f>
        <v>Jul</v>
      </c>
      <c r="D8498" s="1">
        <v>45485</v>
      </c>
      <c r="E8498" t="s">
        <v>4841</v>
      </c>
      <c r="F8498" t="s">
        <v>101</v>
      </c>
      <c r="G8498">
        <v>13275</v>
      </c>
      <c r="H8498">
        <v>5.07</v>
      </c>
      <c r="I8498">
        <v>67304.25</v>
      </c>
      <c r="J8498" t="s">
        <v>81</v>
      </c>
      <c r="K8498">
        <v>-1.176469488264897E-2</v>
      </c>
      <c r="L8498">
        <v>-1.1765000000000001</v>
      </c>
      <c r="M8498" t="s">
        <v>82</v>
      </c>
    </row>
    <row r="8499" spans="1:13">
      <c r="A8499" t="s">
        <v>4839</v>
      </c>
      <c r="B8499" t="s">
        <v>4840</v>
      </c>
      <c r="C8499" t="str">
        <f>TEXT(D8499, "mmm")</f>
        <v>Jul</v>
      </c>
      <c r="D8499" s="1">
        <v>45485</v>
      </c>
      <c r="E8499" t="s">
        <v>4845</v>
      </c>
      <c r="F8499" t="s">
        <v>101</v>
      </c>
      <c r="G8499">
        <v>13275</v>
      </c>
      <c r="H8499">
        <v>5.07</v>
      </c>
      <c r="I8499">
        <v>67304.25</v>
      </c>
      <c r="J8499" t="s">
        <v>81</v>
      </c>
      <c r="K8499">
        <v>-1.176469488264897E-2</v>
      </c>
      <c r="L8499">
        <v>-1.1765000000000001</v>
      </c>
      <c r="M8499" t="s">
        <v>82</v>
      </c>
    </row>
    <row r="8500" spans="1:13">
      <c r="A8500" t="s">
        <v>4839</v>
      </c>
      <c r="B8500" t="s">
        <v>4840</v>
      </c>
      <c r="C8500" t="str">
        <f>TEXT(D8500, "mmm")</f>
        <v>Jul</v>
      </c>
      <c r="D8500" s="1">
        <v>45485</v>
      </c>
      <c r="E8500" t="s">
        <v>4843</v>
      </c>
      <c r="F8500" t="s">
        <v>101</v>
      </c>
      <c r="G8500">
        <v>13275</v>
      </c>
      <c r="H8500">
        <v>5.07</v>
      </c>
      <c r="I8500">
        <v>67304.25</v>
      </c>
      <c r="J8500" t="s">
        <v>81</v>
      </c>
      <c r="K8500">
        <v>-1.176469488264897E-2</v>
      </c>
      <c r="L8500">
        <v>-1.1765000000000001</v>
      </c>
      <c r="M8500" t="s">
        <v>82</v>
      </c>
    </row>
    <row r="8501" spans="1:13">
      <c r="A8501" t="s">
        <v>4839</v>
      </c>
      <c r="B8501" t="s">
        <v>4840</v>
      </c>
      <c r="C8501" t="str">
        <f>TEXT(D8501, "mmm")</f>
        <v>Jul</v>
      </c>
      <c r="D8501" s="1">
        <v>45485</v>
      </c>
      <c r="E8501" t="s">
        <v>4842</v>
      </c>
      <c r="F8501" t="s">
        <v>101</v>
      </c>
      <c r="G8501">
        <v>13275</v>
      </c>
      <c r="H8501">
        <v>5.07</v>
      </c>
      <c r="I8501">
        <v>67304.25</v>
      </c>
      <c r="J8501" t="s">
        <v>81</v>
      </c>
      <c r="K8501">
        <v>-1.176469488264897E-2</v>
      </c>
      <c r="L8501">
        <v>-1.1765000000000001</v>
      </c>
      <c r="M8501" t="s">
        <v>82</v>
      </c>
    </row>
    <row r="8502" spans="1:13">
      <c r="A8502" t="s">
        <v>4839</v>
      </c>
      <c r="B8502" t="s">
        <v>4840</v>
      </c>
      <c r="C8502" t="str">
        <f>TEXT(D8502, "mmm")</f>
        <v>Jul</v>
      </c>
      <c r="D8502" s="1">
        <v>45485</v>
      </c>
      <c r="E8502" t="s">
        <v>4844</v>
      </c>
      <c r="F8502" t="s">
        <v>101</v>
      </c>
      <c r="G8502">
        <v>13275</v>
      </c>
      <c r="H8502">
        <v>5.07</v>
      </c>
      <c r="I8502">
        <v>67304.25</v>
      </c>
      <c r="J8502" t="s">
        <v>81</v>
      </c>
      <c r="K8502">
        <v>-1.176469488264897E-2</v>
      </c>
      <c r="L8502">
        <v>-1.1765000000000001</v>
      </c>
      <c r="M8502" t="s">
        <v>82</v>
      </c>
    </row>
    <row r="8503" spans="1:13">
      <c r="A8503" t="s">
        <v>1742</v>
      </c>
      <c r="B8503" t="s">
        <v>1743</v>
      </c>
      <c r="C8503" t="str">
        <f>TEXT(D8503, "mmm")</f>
        <v>Jul</v>
      </c>
      <c r="D8503" s="1">
        <v>45485</v>
      </c>
      <c r="E8503" t="s">
        <v>4859</v>
      </c>
      <c r="F8503" t="s">
        <v>128</v>
      </c>
      <c r="G8503">
        <v>135128</v>
      </c>
      <c r="H8503">
        <v>19.059999999999999</v>
      </c>
      <c r="I8503">
        <v>2575539.6800000002</v>
      </c>
      <c r="J8503" t="s">
        <v>86</v>
      </c>
      <c r="K8503">
        <v>5.898156171663782E-3</v>
      </c>
      <c r="L8503">
        <v>0.58979999999999999</v>
      </c>
      <c r="M8503" t="s">
        <v>82</v>
      </c>
    </row>
    <row r="8504" spans="1:13">
      <c r="A8504" t="s">
        <v>3848</v>
      </c>
      <c r="B8504" t="s">
        <v>3849</v>
      </c>
      <c r="C8504" t="str">
        <f>TEXT(D8504, "mmm")</f>
        <v>Jul</v>
      </c>
      <c r="D8504" s="1">
        <v>45485</v>
      </c>
      <c r="E8504" t="s">
        <v>4893</v>
      </c>
      <c r="F8504" t="s">
        <v>128</v>
      </c>
      <c r="G8504">
        <v>400000</v>
      </c>
      <c r="H8504">
        <v>0.5</v>
      </c>
      <c r="I8504">
        <v>200000</v>
      </c>
      <c r="J8504" t="s">
        <v>81</v>
      </c>
      <c r="K8504">
        <v>-1.5721121652626961E-2</v>
      </c>
      <c r="L8504">
        <v>-1.5721000000000001</v>
      </c>
      <c r="M8504" t="s">
        <v>82</v>
      </c>
    </row>
    <row r="8505" spans="1:13">
      <c r="A8505" t="s">
        <v>271</v>
      </c>
      <c r="B8505" t="s">
        <v>272</v>
      </c>
      <c r="C8505" t="str">
        <f>TEXT(D8505, "mmm")</f>
        <v>Jul</v>
      </c>
      <c r="D8505" s="1">
        <v>45485</v>
      </c>
      <c r="E8505" t="s">
        <v>100</v>
      </c>
      <c r="F8505" t="s">
        <v>101</v>
      </c>
      <c r="G8505">
        <v>60280</v>
      </c>
      <c r="H8505">
        <v>8.41</v>
      </c>
      <c r="I8505">
        <v>506954.8</v>
      </c>
      <c r="J8505" t="s">
        <v>86</v>
      </c>
      <c r="K8505">
        <v>3.571494648582529E-3</v>
      </c>
      <c r="L8505">
        <v>0.35709999999999997</v>
      </c>
      <c r="M8505" t="s">
        <v>82</v>
      </c>
    </row>
    <row r="8506" spans="1:13">
      <c r="A8506" t="s">
        <v>271</v>
      </c>
      <c r="B8506" t="s">
        <v>272</v>
      </c>
      <c r="C8506" t="str">
        <f>TEXT(D8506, "mmm")</f>
        <v>Jul</v>
      </c>
      <c r="D8506" s="1">
        <v>45485</v>
      </c>
      <c r="E8506" t="s">
        <v>102</v>
      </c>
      <c r="F8506" t="s">
        <v>101</v>
      </c>
      <c r="G8506">
        <v>60280</v>
      </c>
      <c r="H8506">
        <v>8.41</v>
      </c>
      <c r="I8506">
        <v>506954.8</v>
      </c>
      <c r="J8506" t="s">
        <v>86</v>
      </c>
      <c r="K8506">
        <v>3.571494648582529E-3</v>
      </c>
      <c r="L8506">
        <v>0.35709999999999997</v>
      </c>
      <c r="M8506" t="s">
        <v>82</v>
      </c>
    </row>
    <row r="8507" spans="1:13">
      <c r="A8507" t="s">
        <v>58</v>
      </c>
      <c r="B8507" t="s">
        <v>4883</v>
      </c>
      <c r="C8507" t="str">
        <f>TEXT(D8507, "mmm")</f>
        <v>Jul</v>
      </c>
      <c r="D8507" s="1">
        <v>45485</v>
      </c>
      <c r="E8507" t="s">
        <v>4894</v>
      </c>
      <c r="F8507" t="s">
        <v>128</v>
      </c>
      <c r="G8507">
        <v>80645</v>
      </c>
      <c r="H8507">
        <v>1.24</v>
      </c>
      <c r="I8507">
        <v>99999.8</v>
      </c>
      <c r="J8507" t="s">
        <v>81</v>
      </c>
      <c r="K8507">
        <v>2.1875000116415331</v>
      </c>
      <c r="L8507">
        <v>218.75</v>
      </c>
      <c r="M8507" t="s">
        <v>82</v>
      </c>
    </row>
    <row r="8508" spans="1:13">
      <c r="A8508" t="s">
        <v>4864</v>
      </c>
      <c r="B8508" t="s">
        <v>4865</v>
      </c>
      <c r="C8508" t="str">
        <f>TEXT(D8508, "mmm")</f>
        <v>Jul</v>
      </c>
      <c r="D8508" s="1">
        <v>45485</v>
      </c>
      <c r="E8508" t="s">
        <v>4258</v>
      </c>
      <c r="F8508" t="s">
        <v>217</v>
      </c>
      <c r="G8508">
        <v>56584</v>
      </c>
      <c r="H8508">
        <v>12.8</v>
      </c>
      <c r="I8508">
        <v>724275.20000000007</v>
      </c>
      <c r="J8508" t="s">
        <v>86</v>
      </c>
      <c r="K8508">
        <v>-0.1621817807266496</v>
      </c>
      <c r="L8508">
        <v>-16.2182</v>
      </c>
      <c r="M8508" t="s">
        <v>82</v>
      </c>
    </row>
    <row r="8509" spans="1:13">
      <c r="A8509" t="s">
        <v>2365</v>
      </c>
      <c r="B8509" t="s">
        <v>2366</v>
      </c>
      <c r="C8509" t="str">
        <f>TEXT(D8509, "mmm")</f>
        <v>Jul</v>
      </c>
      <c r="D8509" s="1">
        <v>45488</v>
      </c>
      <c r="E8509" t="s">
        <v>4895</v>
      </c>
      <c r="F8509" t="s">
        <v>80</v>
      </c>
      <c r="G8509">
        <v>368.46</v>
      </c>
      <c r="H8509">
        <v>37.99</v>
      </c>
      <c r="I8509">
        <v>13997.795400000001</v>
      </c>
      <c r="J8509" t="s">
        <v>81</v>
      </c>
      <c r="K8509">
        <v>7.3673156015647168E-2</v>
      </c>
      <c r="L8509">
        <v>7.3673000000000002</v>
      </c>
      <c r="M8509" t="s">
        <v>82</v>
      </c>
    </row>
    <row r="8510" spans="1:13">
      <c r="A8510" t="s">
        <v>2365</v>
      </c>
      <c r="B8510" t="s">
        <v>2366</v>
      </c>
      <c r="C8510" t="str">
        <f>TEXT(D8510, "mmm")</f>
        <v>Jul</v>
      </c>
      <c r="D8510" s="1">
        <v>45488</v>
      </c>
      <c r="E8510" t="s">
        <v>4896</v>
      </c>
      <c r="F8510" t="s">
        <v>80</v>
      </c>
      <c r="G8510">
        <v>526.37</v>
      </c>
      <c r="H8510">
        <v>37.99</v>
      </c>
      <c r="I8510">
        <v>19996.796300000002</v>
      </c>
      <c r="J8510" t="s">
        <v>86</v>
      </c>
      <c r="K8510">
        <v>7.3673156015647168E-2</v>
      </c>
      <c r="L8510">
        <v>7.3673000000000002</v>
      </c>
      <c r="M8510" t="s">
        <v>82</v>
      </c>
    </row>
    <row r="8511" spans="1:13">
      <c r="A8511" t="s">
        <v>3952</v>
      </c>
      <c r="B8511" t="s">
        <v>3953</v>
      </c>
      <c r="C8511" t="str">
        <f>TEXT(D8511, "mmm")</f>
        <v>Jul</v>
      </c>
      <c r="D8511" s="1">
        <v>45488</v>
      </c>
      <c r="E8511" t="s">
        <v>4897</v>
      </c>
      <c r="F8511" t="s">
        <v>80</v>
      </c>
      <c r="G8511">
        <v>147058</v>
      </c>
      <c r="H8511">
        <v>0.17</v>
      </c>
      <c r="I8511">
        <v>24999.86</v>
      </c>
      <c r="J8511" t="s">
        <v>81</v>
      </c>
      <c r="K8511">
        <v>-0.1797509898548636</v>
      </c>
      <c r="L8511">
        <v>-17.975100000000001</v>
      </c>
      <c r="M8511" t="s">
        <v>82</v>
      </c>
    </row>
    <row r="8512" spans="1:13">
      <c r="A8512" t="s">
        <v>3952</v>
      </c>
      <c r="B8512" t="s">
        <v>3953</v>
      </c>
      <c r="C8512" t="str">
        <f>TEXT(D8512, "mmm")</f>
        <v>Jul</v>
      </c>
      <c r="D8512" s="1">
        <v>45488</v>
      </c>
      <c r="E8512" t="s">
        <v>3974</v>
      </c>
      <c r="F8512" t="s">
        <v>80</v>
      </c>
      <c r="G8512">
        <v>147058</v>
      </c>
      <c r="H8512">
        <v>0.17</v>
      </c>
      <c r="I8512">
        <v>24999.86</v>
      </c>
      <c r="J8512" t="s">
        <v>81</v>
      </c>
      <c r="K8512">
        <v>-0.1797509898548636</v>
      </c>
      <c r="L8512">
        <v>-17.975100000000001</v>
      </c>
      <c r="M8512" t="s">
        <v>82</v>
      </c>
    </row>
    <row r="8513" spans="1:13">
      <c r="A8513" t="s">
        <v>4898</v>
      </c>
      <c r="B8513" t="s">
        <v>4899</v>
      </c>
      <c r="C8513" t="str">
        <f>TEXT(D8513, "mmm")</f>
        <v>Jul</v>
      </c>
      <c r="D8513" s="1">
        <v>45488</v>
      </c>
      <c r="E8513" t="s">
        <v>4900</v>
      </c>
      <c r="F8513" t="s">
        <v>251</v>
      </c>
      <c r="G8513">
        <v>230573</v>
      </c>
      <c r="H8513">
        <v>3.14</v>
      </c>
      <c r="I8513">
        <v>723999.22</v>
      </c>
      <c r="J8513" t="s">
        <v>86</v>
      </c>
      <c r="K8513">
        <v>0.101910803360487</v>
      </c>
      <c r="L8513">
        <v>10.1911</v>
      </c>
      <c r="M8513" t="s">
        <v>82</v>
      </c>
    </row>
    <row r="8514" spans="1:13">
      <c r="A8514" t="s">
        <v>2598</v>
      </c>
      <c r="B8514" t="s">
        <v>2599</v>
      </c>
      <c r="C8514" t="str">
        <f>TEXT(D8514, "mmm")</f>
        <v>Jul</v>
      </c>
      <c r="D8514" s="1">
        <v>45488</v>
      </c>
      <c r="E8514" t="s">
        <v>3930</v>
      </c>
      <c r="F8514" t="s">
        <v>101</v>
      </c>
      <c r="G8514">
        <v>68160</v>
      </c>
      <c r="H8514">
        <v>46.34</v>
      </c>
      <c r="I8514">
        <v>3158534.4</v>
      </c>
      <c r="J8514" t="s">
        <v>81</v>
      </c>
      <c r="K8514">
        <v>-2.5834900293377538E-2</v>
      </c>
      <c r="L8514">
        <v>-2.5834999999999999</v>
      </c>
      <c r="M8514" t="s">
        <v>82</v>
      </c>
    </row>
    <row r="8515" spans="1:13">
      <c r="A8515" t="s">
        <v>2598</v>
      </c>
      <c r="B8515" t="s">
        <v>2599</v>
      </c>
      <c r="C8515" t="str">
        <f>TEXT(D8515, "mmm")</f>
        <v>Jul</v>
      </c>
      <c r="D8515" s="1">
        <v>45488</v>
      </c>
      <c r="E8515" t="s">
        <v>3930</v>
      </c>
      <c r="F8515" t="s">
        <v>101</v>
      </c>
      <c r="G8515">
        <v>35819</v>
      </c>
      <c r="H8515">
        <v>47.17</v>
      </c>
      <c r="I8515">
        <v>1689582.23</v>
      </c>
      <c r="J8515" t="s">
        <v>81</v>
      </c>
      <c r="K8515">
        <v>-2.5834900293377538E-2</v>
      </c>
      <c r="L8515">
        <v>-2.5834999999999999</v>
      </c>
      <c r="M8515" t="s">
        <v>82</v>
      </c>
    </row>
    <row r="8516" spans="1:13">
      <c r="A8516" t="s">
        <v>2598</v>
      </c>
      <c r="B8516" t="s">
        <v>2599</v>
      </c>
      <c r="C8516" t="str">
        <f>TEXT(D8516, "mmm")</f>
        <v>Jul</v>
      </c>
      <c r="D8516" s="1">
        <v>45488</v>
      </c>
      <c r="E8516" t="s">
        <v>3930</v>
      </c>
      <c r="F8516" t="s">
        <v>101</v>
      </c>
      <c r="G8516">
        <v>466</v>
      </c>
      <c r="H8516">
        <v>47.88</v>
      </c>
      <c r="I8516">
        <v>22312.080000000002</v>
      </c>
      <c r="J8516" t="s">
        <v>81</v>
      </c>
      <c r="K8516">
        <v>-2.5834900293377538E-2</v>
      </c>
      <c r="L8516">
        <v>-2.5834999999999999</v>
      </c>
      <c r="M8516" t="s">
        <v>82</v>
      </c>
    </row>
    <row r="8517" spans="1:13">
      <c r="A8517" t="s">
        <v>2365</v>
      </c>
      <c r="B8517" t="s">
        <v>2366</v>
      </c>
      <c r="C8517" t="str">
        <f>TEXT(D8517, "mmm")</f>
        <v>Jul</v>
      </c>
      <c r="D8517" s="1">
        <v>45488</v>
      </c>
      <c r="E8517" t="s">
        <v>4896</v>
      </c>
      <c r="F8517" t="s">
        <v>80</v>
      </c>
      <c r="G8517">
        <v>526.37</v>
      </c>
      <c r="H8517">
        <v>37.99</v>
      </c>
      <c r="I8517">
        <v>19996.796300000002</v>
      </c>
      <c r="J8517" t="s">
        <v>86</v>
      </c>
      <c r="K8517">
        <v>7.3673156015647168E-2</v>
      </c>
      <c r="L8517">
        <v>7.3673000000000002</v>
      </c>
      <c r="M8517" t="s">
        <v>82</v>
      </c>
    </row>
    <row r="8518" spans="1:13">
      <c r="A8518" t="s">
        <v>2365</v>
      </c>
      <c r="B8518" t="s">
        <v>2366</v>
      </c>
      <c r="C8518" t="str">
        <f>TEXT(D8518, "mmm")</f>
        <v>Jul</v>
      </c>
      <c r="D8518" s="1">
        <v>45488</v>
      </c>
      <c r="E8518" t="s">
        <v>4901</v>
      </c>
      <c r="F8518" t="s">
        <v>80</v>
      </c>
      <c r="G8518">
        <v>526.37</v>
      </c>
      <c r="H8518">
        <v>37.99</v>
      </c>
      <c r="I8518">
        <v>19996.796300000002</v>
      </c>
      <c r="J8518" t="s">
        <v>86</v>
      </c>
      <c r="K8518">
        <v>7.3673156015647168E-2</v>
      </c>
      <c r="L8518">
        <v>7.3673000000000002</v>
      </c>
      <c r="M8518" t="s">
        <v>82</v>
      </c>
    </row>
    <row r="8519" spans="1:13">
      <c r="A8519" t="s">
        <v>3952</v>
      </c>
      <c r="B8519" t="s">
        <v>3953</v>
      </c>
      <c r="C8519" t="str">
        <f>TEXT(D8519, "mmm")</f>
        <v>Jul</v>
      </c>
      <c r="D8519" s="1">
        <v>45488</v>
      </c>
      <c r="E8519" t="s">
        <v>4902</v>
      </c>
      <c r="F8519" t="s">
        <v>118</v>
      </c>
      <c r="G8519">
        <v>176470</v>
      </c>
      <c r="H8519">
        <v>0.17</v>
      </c>
      <c r="I8519">
        <v>29999.9</v>
      </c>
      <c r="J8519" t="s">
        <v>81</v>
      </c>
      <c r="K8519">
        <v>-0.1797509898548636</v>
      </c>
      <c r="L8519">
        <v>-17.975100000000001</v>
      </c>
      <c r="M8519" t="s">
        <v>82</v>
      </c>
    </row>
    <row r="8520" spans="1:13">
      <c r="A8520" t="s">
        <v>4898</v>
      </c>
      <c r="B8520" t="s">
        <v>4899</v>
      </c>
      <c r="C8520" t="str">
        <f>TEXT(D8520, "mmm")</f>
        <v>Jul</v>
      </c>
      <c r="D8520" s="1">
        <v>45488</v>
      </c>
      <c r="E8520" t="s">
        <v>4903</v>
      </c>
      <c r="F8520" t="s">
        <v>101</v>
      </c>
      <c r="G8520">
        <v>230573</v>
      </c>
      <c r="H8520">
        <v>3.14</v>
      </c>
      <c r="I8520">
        <v>723999.22</v>
      </c>
      <c r="J8520" t="s">
        <v>86</v>
      </c>
      <c r="K8520">
        <v>0.101910803360487</v>
      </c>
      <c r="L8520">
        <v>10.1911</v>
      </c>
      <c r="M8520" t="s">
        <v>82</v>
      </c>
    </row>
    <row r="8521" spans="1:13">
      <c r="A8521" t="s">
        <v>2365</v>
      </c>
      <c r="B8521" t="s">
        <v>2366</v>
      </c>
      <c r="C8521" t="str">
        <f>TEXT(D8521, "mmm")</f>
        <v>Jul</v>
      </c>
      <c r="D8521" s="1">
        <v>45488</v>
      </c>
      <c r="E8521" t="s">
        <v>4895</v>
      </c>
      <c r="F8521" t="s">
        <v>80</v>
      </c>
      <c r="G8521">
        <v>368.46</v>
      </c>
      <c r="H8521">
        <v>37.99</v>
      </c>
      <c r="I8521">
        <v>13997.795400000001</v>
      </c>
      <c r="J8521" t="s">
        <v>81</v>
      </c>
      <c r="K8521">
        <v>7.3673156015647168E-2</v>
      </c>
      <c r="L8521">
        <v>7.3673000000000002</v>
      </c>
      <c r="M8521" t="s">
        <v>82</v>
      </c>
    </row>
    <row r="8522" spans="1:13">
      <c r="A8522" t="s">
        <v>2365</v>
      </c>
      <c r="B8522" t="s">
        <v>2366</v>
      </c>
      <c r="C8522" t="str">
        <f>TEXT(D8522, "mmm")</f>
        <v>Jul</v>
      </c>
      <c r="D8522" s="1">
        <v>45488</v>
      </c>
      <c r="E8522" t="s">
        <v>4904</v>
      </c>
      <c r="F8522" t="s">
        <v>80</v>
      </c>
      <c r="G8522">
        <v>526.37</v>
      </c>
      <c r="H8522">
        <v>37.99</v>
      </c>
      <c r="I8522">
        <v>19996.796300000002</v>
      </c>
      <c r="J8522" t="s">
        <v>86</v>
      </c>
      <c r="K8522">
        <v>7.3673156015647168E-2</v>
      </c>
      <c r="L8522">
        <v>7.3673000000000002</v>
      </c>
      <c r="M8522" t="s">
        <v>82</v>
      </c>
    </row>
    <row r="8523" spans="1:13">
      <c r="A8523" t="s">
        <v>2365</v>
      </c>
      <c r="B8523" t="s">
        <v>2366</v>
      </c>
      <c r="C8523" t="str">
        <f>TEXT(D8523, "mmm")</f>
        <v>Jul</v>
      </c>
      <c r="D8523" s="1">
        <v>45488</v>
      </c>
      <c r="E8523" t="s">
        <v>4901</v>
      </c>
      <c r="F8523" t="s">
        <v>80</v>
      </c>
      <c r="G8523">
        <v>526.37</v>
      </c>
      <c r="H8523">
        <v>37.99</v>
      </c>
      <c r="I8523">
        <v>19996.796300000002</v>
      </c>
      <c r="J8523" t="s">
        <v>86</v>
      </c>
      <c r="K8523">
        <v>7.3673156015647168E-2</v>
      </c>
      <c r="L8523">
        <v>7.3673000000000002</v>
      </c>
      <c r="M8523" t="s">
        <v>82</v>
      </c>
    </row>
    <row r="8524" spans="1:13">
      <c r="A8524" t="s">
        <v>4898</v>
      </c>
      <c r="B8524" t="s">
        <v>4899</v>
      </c>
      <c r="C8524" t="str">
        <f>TEXT(D8524, "mmm")</f>
        <v>Jul</v>
      </c>
      <c r="D8524" s="1">
        <v>45488</v>
      </c>
      <c r="E8524" t="s">
        <v>4905</v>
      </c>
      <c r="F8524" t="s">
        <v>101</v>
      </c>
      <c r="G8524">
        <v>230573</v>
      </c>
      <c r="H8524">
        <v>3.14</v>
      </c>
      <c r="I8524">
        <v>723999.22</v>
      </c>
      <c r="J8524" t="s">
        <v>86</v>
      </c>
      <c r="K8524">
        <v>0.101910803360487</v>
      </c>
      <c r="L8524">
        <v>10.1911</v>
      </c>
      <c r="M8524" t="s">
        <v>82</v>
      </c>
    </row>
    <row r="8525" spans="1:13">
      <c r="A8525" t="s">
        <v>4898</v>
      </c>
      <c r="B8525" t="s">
        <v>4899</v>
      </c>
      <c r="C8525" t="str">
        <f>TEXT(D8525, "mmm")</f>
        <v>Jul</v>
      </c>
      <c r="D8525" s="1">
        <v>45488</v>
      </c>
      <c r="E8525" t="s">
        <v>4906</v>
      </c>
      <c r="F8525" t="s">
        <v>101</v>
      </c>
      <c r="G8525">
        <v>230573</v>
      </c>
      <c r="H8525">
        <v>3.14</v>
      </c>
      <c r="I8525">
        <v>723999.22</v>
      </c>
      <c r="J8525" t="s">
        <v>86</v>
      </c>
      <c r="K8525">
        <v>0.101910803360487</v>
      </c>
      <c r="L8525">
        <v>10.1911</v>
      </c>
      <c r="M8525" t="s">
        <v>82</v>
      </c>
    </row>
    <row r="8526" spans="1:13">
      <c r="A8526" t="s">
        <v>4898</v>
      </c>
      <c r="B8526" t="s">
        <v>4899</v>
      </c>
      <c r="C8526" t="str">
        <f>TEXT(D8526, "mmm")</f>
        <v>Jul</v>
      </c>
      <c r="D8526" s="1">
        <v>45488</v>
      </c>
      <c r="E8526" t="s">
        <v>4907</v>
      </c>
      <c r="F8526" t="s">
        <v>101</v>
      </c>
      <c r="G8526">
        <v>230573</v>
      </c>
      <c r="H8526">
        <v>3.14</v>
      </c>
      <c r="I8526">
        <v>723999.22</v>
      </c>
      <c r="J8526" t="s">
        <v>86</v>
      </c>
      <c r="K8526">
        <v>0.101910803360487</v>
      </c>
      <c r="L8526">
        <v>10.1911</v>
      </c>
      <c r="M8526" t="s">
        <v>82</v>
      </c>
    </row>
    <row r="8527" spans="1:13">
      <c r="A8527" t="s">
        <v>291</v>
      </c>
      <c r="B8527" t="s">
        <v>292</v>
      </c>
      <c r="C8527" t="str">
        <f>TEXT(D8527, "mmm")</f>
        <v>Jul</v>
      </c>
      <c r="D8527" s="1">
        <v>45488</v>
      </c>
      <c r="E8527" t="s">
        <v>102</v>
      </c>
      <c r="F8527" t="s">
        <v>101</v>
      </c>
      <c r="G8527">
        <v>382948</v>
      </c>
      <c r="H8527">
        <v>7.49</v>
      </c>
      <c r="I8527">
        <v>2868280.52</v>
      </c>
      <c r="J8527" t="s">
        <v>86</v>
      </c>
      <c r="K8527">
        <v>-3.1999763859593237E-2</v>
      </c>
      <c r="L8527">
        <v>-3.2</v>
      </c>
      <c r="M8527" t="s">
        <v>82</v>
      </c>
    </row>
    <row r="8528" spans="1:13">
      <c r="A8528" t="s">
        <v>291</v>
      </c>
      <c r="B8528" t="s">
        <v>292</v>
      </c>
      <c r="C8528" t="str">
        <f>TEXT(D8528, "mmm")</f>
        <v>Jul</v>
      </c>
      <c r="D8528" s="1">
        <v>45488</v>
      </c>
      <c r="E8528" t="s">
        <v>100</v>
      </c>
      <c r="F8528" t="s">
        <v>101</v>
      </c>
      <c r="G8528">
        <v>382948</v>
      </c>
      <c r="H8528">
        <v>7.49</v>
      </c>
      <c r="I8528">
        <v>2868280.52</v>
      </c>
      <c r="J8528" t="s">
        <v>86</v>
      </c>
      <c r="K8528">
        <v>-3.1999763859593237E-2</v>
      </c>
      <c r="L8528">
        <v>-3.2</v>
      </c>
      <c r="M8528" t="s">
        <v>82</v>
      </c>
    </row>
    <row r="8529" spans="1:13">
      <c r="A8529" t="s">
        <v>358</v>
      </c>
      <c r="B8529" t="s">
        <v>359</v>
      </c>
      <c r="C8529" t="str">
        <f>TEXT(D8529, "mmm")</f>
        <v>Jul</v>
      </c>
      <c r="D8529" s="1">
        <v>45488</v>
      </c>
      <c r="E8529" t="s">
        <v>360</v>
      </c>
      <c r="F8529" t="s">
        <v>80</v>
      </c>
      <c r="G8529">
        <v>719</v>
      </c>
      <c r="H8529">
        <v>76.81</v>
      </c>
      <c r="I8529">
        <v>55226.39</v>
      </c>
      <c r="J8529" t="s">
        <v>81</v>
      </c>
      <c r="K8529">
        <v>-5.124072074319086E-3</v>
      </c>
      <c r="L8529">
        <v>-0.51239999999999997</v>
      </c>
      <c r="M8529" t="s">
        <v>82</v>
      </c>
    </row>
    <row r="8530" spans="1:13">
      <c r="A8530" t="s">
        <v>3952</v>
      </c>
      <c r="B8530" t="s">
        <v>3953</v>
      </c>
      <c r="C8530" t="str">
        <f>TEXT(D8530, "mmm")</f>
        <v>Jul</v>
      </c>
      <c r="D8530" s="1">
        <v>45488</v>
      </c>
      <c r="E8530" t="s">
        <v>4908</v>
      </c>
      <c r="F8530" t="s">
        <v>118</v>
      </c>
      <c r="G8530">
        <v>352941</v>
      </c>
      <c r="H8530">
        <v>0.17</v>
      </c>
      <c r="I8530">
        <v>59999.97</v>
      </c>
      <c r="J8530" t="s">
        <v>81</v>
      </c>
      <c r="K8530">
        <v>-0.1797509898548636</v>
      </c>
      <c r="L8530">
        <v>-17.975100000000001</v>
      </c>
      <c r="M8530" t="s">
        <v>82</v>
      </c>
    </row>
    <row r="8531" spans="1:13">
      <c r="A8531" t="s">
        <v>3006</v>
      </c>
      <c r="B8531" t="s">
        <v>3007</v>
      </c>
      <c r="C8531" t="str">
        <f>TEXT(D8531, "mmm")</f>
        <v>Jul</v>
      </c>
      <c r="D8531" s="1">
        <v>45488</v>
      </c>
      <c r="E8531" t="s">
        <v>479</v>
      </c>
      <c r="F8531" t="s">
        <v>314</v>
      </c>
      <c r="G8531">
        <v>210000</v>
      </c>
      <c r="H8531">
        <v>10.5</v>
      </c>
      <c r="I8531">
        <v>2205000</v>
      </c>
      <c r="J8531" t="s">
        <v>81</v>
      </c>
      <c r="K8531">
        <v>0</v>
      </c>
      <c r="L8531">
        <v>0</v>
      </c>
      <c r="M8531" t="s">
        <v>82</v>
      </c>
    </row>
    <row r="8532" spans="1:13">
      <c r="A8532" t="s">
        <v>4898</v>
      </c>
      <c r="B8532" t="s">
        <v>4899</v>
      </c>
      <c r="C8532" t="str">
        <f>TEXT(D8532, "mmm")</f>
        <v>Jul</v>
      </c>
      <c r="D8532" s="1">
        <v>45488</v>
      </c>
      <c r="E8532" t="s">
        <v>4909</v>
      </c>
      <c r="F8532" t="s">
        <v>128</v>
      </c>
      <c r="G8532">
        <v>19100</v>
      </c>
      <c r="H8532">
        <v>3.14</v>
      </c>
      <c r="I8532">
        <v>59974</v>
      </c>
      <c r="J8532" t="s">
        <v>81</v>
      </c>
      <c r="K8532">
        <v>0.101910803360487</v>
      </c>
      <c r="L8532">
        <v>10.1911</v>
      </c>
      <c r="M8532" t="s">
        <v>82</v>
      </c>
    </row>
    <row r="8533" spans="1:13">
      <c r="A8533" t="s">
        <v>1742</v>
      </c>
      <c r="B8533" t="s">
        <v>1743</v>
      </c>
      <c r="C8533" t="str">
        <f>TEXT(D8533, "mmm")</f>
        <v>Jul</v>
      </c>
      <c r="D8533" s="1">
        <v>45488</v>
      </c>
      <c r="E8533" t="s">
        <v>110</v>
      </c>
      <c r="F8533" t="s">
        <v>101</v>
      </c>
      <c r="G8533">
        <v>3000</v>
      </c>
      <c r="H8533">
        <v>20.059999999999999</v>
      </c>
      <c r="I8533">
        <v>60179.999999999993</v>
      </c>
      <c r="J8533" t="s">
        <v>81</v>
      </c>
      <c r="K8533">
        <v>-6.5195642406767784E-2</v>
      </c>
      <c r="L8533">
        <v>-6.5195999999999996</v>
      </c>
      <c r="M8533" t="s">
        <v>82</v>
      </c>
    </row>
    <row r="8534" spans="1:13">
      <c r="A8534" t="s">
        <v>1742</v>
      </c>
      <c r="B8534" t="s">
        <v>1743</v>
      </c>
      <c r="C8534" t="str">
        <f>TEXT(D8534, "mmm")</f>
        <v>Jul</v>
      </c>
      <c r="D8534" s="1">
        <v>45488</v>
      </c>
      <c r="E8534" t="s">
        <v>109</v>
      </c>
      <c r="F8534" t="s">
        <v>101</v>
      </c>
      <c r="G8534">
        <v>3000</v>
      </c>
      <c r="H8534">
        <v>20.059999999999999</v>
      </c>
      <c r="I8534">
        <v>60179.999999999993</v>
      </c>
      <c r="J8534" t="s">
        <v>81</v>
      </c>
      <c r="K8534">
        <v>-6.5195642406767784E-2</v>
      </c>
      <c r="L8534">
        <v>-6.5195999999999996</v>
      </c>
      <c r="M8534" t="s">
        <v>82</v>
      </c>
    </row>
    <row r="8535" spans="1:13">
      <c r="A8535" t="s">
        <v>1742</v>
      </c>
      <c r="B8535" t="s">
        <v>1743</v>
      </c>
      <c r="C8535" t="str">
        <f>TEXT(D8535, "mmm")</f>
        <v>Jul</v>
      </c>
      <c r="D8535" s="1">
        <v>45488</v>
      </c>
      <c r="E8535" t="s">
        <v>111</v>
      </c>
      <c r="F8535" t="s">
        <v>101</v>
      </c>
      <c r="G8535">
        <v>3000</v>
      </c>
      <c r="H8535">
        <v>20.059999999999999</v>
      </c>
      <c r="I8535">
        <v>60179.999999999993</v>
      </c>
      <c r="J8535" t="s">
        <v>81</v>
      </c>
      <c r="K8535">
        <v>-6.5195642406767784E-2</v>
      </c>
      <c r="L8535">
        <v>-6.5195999999999996</v>
      </c>
      <c r="M8535" t="s">
        <v>82</v>
      </c>
    </row>
    <row r="8536" spans="1:13">
      <c r="A8536" t="s">
        <v>2365</v>
      </c>
      <c r="B8536" t="s">
        <v>2366</v>
      </c>
      <c r="C8536" t="str">
        <f>TEXT(D8536, "mmm")</f>
        <v>Jul</v>
      </c>
      <c r="D8536" s="1">
        <v>45488</v>
      </c>
      <c r="E8536" t="s">
        <v>4910</v>
      </c>
      <c r="F8536" t="s">
        <v>80</v>
      </c>
      <c r="G8536">
        <v>526.37</v>
      </c>
      <c r="H8536">
        <v>37.99</v>
      </c>
      <c r="I8536">
        <v>19996.796300000002</v>
      </c>
      <c r="J8536" t="s">
        <v>86</v>
      </c>
      <c r="K8536">
        <v>7.3673156015647168E-2</v>
      </c>
      <c r="L8536">
        <v>7.3673000000000002</v>
      </c>
      <c r="M8536" t="s">
        <v>82</v>
      </c>
    </row>
    <row r="8537" spans="1:13">
      <c r="A8537" t="s">
        <v>2365</v>
      </c>
      <c r="B8537" t="s">
        <v>2366</v>
      </c>
      <c r="C8537" t="str">
        <f>TEXT(D8537, "mmm")</f>
        <v>Jul</v>
      </c>
      <c r="D8537" s="1">
        <v>45488</v>
      </c>
      <c r="E8537" t="s">
        <v>4904</v>
      </c>
      <c r="F8537" t="s">
        <v>80</v>
      </c>
      <c r="G8537">
        <v>526.37</v>
      </c>
      <c r="H8537">
        <v>37.99</v>
      </c>
      <c r="I8537">
        <v>19996.796300000002</v>
      </c>
      <c r="J8537" t="s">
        <v>86</v>
      </c>
      <c r="K8537">
        <v>7.3673156015647168E-2</v>
      </c>
      <c r="L8537">
        <v>7.3673000000000002</v>
      </c>
      <c r="M8537" t="s">
        <v>82</v>
      </c>
    </row>
    <row r="8538" spans="1:13">
      <c r="A8538" t="s">
        <v>2365</v>
      </c>
      <c r="B8538" t="s">
        <v>2366</v>
      </c>
      <c r="C8538" t="str">
        <f>TEXT(D8538, "mmm")</f>
        <v>Jul</v>
      </c>
      <c r="D8538" s="1">
        <v>45488</v>
      </c>
      <c r="E8538" t="s">
        <v>4910</v>
      </c>
      <c r="F8538" t="s">
        <v>80</v>
      </c>
      <c r="G8538">
        <v>526.37</v>
      </c>
      <c r="H8538">
        <v>37.99</v>
      </c>
      <c r="I8538">
        <v>19996.796300000002</v>
      </c>
      <c r="J8538" t="s">
        <v>86</v>
      </c>
      <c r="K8538">
        <v>7.3673156015647168E-2</v>
      </c>
      <c r="L8538">
        <v>7.3673000000000002</v>
      </c>
      <c r="M8538" t="s">
        <v>82</v>
      </c>
    </row>
    <row r="8539" spans="1:13">
      <c r="A8539" t="s">
        <v>2365</v>
      </c>
      <c r="B8539" t="s">
        <v>2366</v>
      </c>
      <c r="C8539" t="str">
        <f>TEXT(D8539, "mmm")</f>
        <v>Jul</v>
      </c>
      <c r="D8539" s="1">
        <v>45488</v>
      </c>
      <c r="E8539" t="s">
        <v>4911</v>
      </c>
      <c r="F8539" t="s">
        <v>80</v>
      </c>
      <c r="G8539">
        <v>526.37</v>
      </c>
      <c r="H8539">
        <v>37.99</v>
      </c>
      <c r="I8539">
        <v>19996.796300000002</v>
      </c>
      <c r="J8539" t="s">
        <v>86</v>
      </c>
      <c r="K8539">
        <v>7.3673156015647168E-2</v>
      </c>
      <c r="L8539">
        <v>7.3673000000000002</v>
      </c>
      <c r="M8539" t="s">
        <v>82</v>
      </c>
    </row>
    <row r="8540" spans="1:13">
      <c r="A8540" t="s">
        <v>271</v>
      </c>
      <c r="B8540" t="s">
        <v>272</v>
      </c>
      <c r="C8540" t="str">
        <f>TEXT(D8540, "mmm")</f>
        <v>Jul</v>
      </c>
      <c r="D8540" s="1">
        <v>45488</v>
      </c>
      <c r="E8540" t="s">
        <v>100</v>
      </c>
      <c r="F8540" t="s">
        <v>101</v>
      </c>
      <c r="G8540">
        <v>59168</v>
      </c>
      <c r="H8540">
        <v>8.36</v>
      </c>
      <c r="I8540">
        <v>494644.47999999998</v>
      </c>
      <c r="J8540" t="s">
        <v>86</v>
      </c>
      <c r="K8540">
        <v>-4.716904289050694E-3</v>
      </c>
      <c r="L8540">
        <v>-0.47170000000000001</v>
      </c>
      <c r="M8540" t="s">
        <v>82</v>
      </c>
    </row>
    <row r="8541" spans="1:13">
      <c r="A8541" t="s">
        <v>271</v>
      </c>
      <c r="B8541" t="s">
        <v>272</v>
      </c>
      <c r="C8541" t="str">
        <f>TEXT(D8541, "mmm")</f>
        <v>Jul</v>
      </c>
      <c r="D8541" s="1">
        <v>45488</v>
      </c>
      <c r="E8541" t="s">
        <v>102</v>
      </c>
      <c r="F8541" t="s">
        <v>101</v>
      </c>
      <c r="G8541">
        <v>59168</v>
      </c>
      <c r="H8541">
        <v>8.36</v>
      </c>
      <c r="I8541">
        <v>494644.47999999998</v>
      </c>
      <c r="J8541" t="s">
        <v>86</v>
      </c>
      <c r="K8541">
        <v>-4.716904289050694E-3</v>
      </c>
      <c r="L8541">
        <v>-0.47170000000000001</v>
      </c>
      <c r="M8541" t="s">
        <v>82</v>
      </c>
    </row>
    <row r="8542" spans="1:13">
      <c r="A8542" t="s">
        <v>4912</v>
      </c>
      <c r="B8542" t="s">
        <v>4913</v>
      </c>
      <c r="C8542" t="str">
        <f>TEXT(D8542, "mmm")</f>
        <v>Jul</v>
      </c>
      <c r="D8542" s="1">
        <v>45488</v>
      </c>
      <c r="E8542" t="s">
        <v>4914</v>
      </c>
      <c r="F8542" t="s">
        <v>222</v>
      </c>
      <c r="G8542">
        <v>956</v>
      </c>
      <c r="H8542">
        <v>39.96</v>
      </c>
      <c r="I8542">
        <v>38201.760000000002</v>
      </c>
      <c r="J8542" t="s">
        <v>86</v>
      </c>
      <c r="K8542">
        <v>-1.8787624228267189E-2</v>
      </c>
      <c r="L8542">
        <v>-1.8788</v>
      </c>
      <c r="M8542" t="s">
        <v>82</v>
      </c>
    </row>
    <row r="8543" spans="1:13">
      <c r="A8543" t="s">
        <v>2365</v>
      </c>
      <c r="B8543" t="s">
        <v>2366</v>
      </c>
      <c r="C8543" t="str">
        <f>TEXT(D8543, "mmm")</f>
        <v>Jul</v>
      </c>
      <c r="D8543" s="1">
        <v>45488</v>
      </c>
      <c r="E8543" t="s">
        <v>4911</v>
      </c>
      <c r="F8543" t="s">
        <v>80</v>
      </c>
      <c r="G8543">
        <v>526.37</v>
      </c>
      <c r="H8543">
        <v>37.99</v>
      </c>
      <c r="I8543">
        <v>19996.796300000002</v>
      </c>
      <c r="J8543" t="s">
        <v>86</v>
      </c>
      <c r="K8543">
        <v>7.3673156015647168E-2</v>
      </c>
      <c r="L8543">
        <v>7.3673000000000002</v>
      </c>
      <c r="M8543" t="s">
        <v>82</v>
      </c>
    </row>
    <row r="8544" spans="1:13">
      <c r="A8544" t="s">
        <v>4915</v>
      </c>
      <c r="B8544" t="s">
        <v>4916</v>
      </c>
      <c r="C8544" t="str">
        <f>TEXT(D8544, "mmm")</f>
        <v>Jul</v>
      </c>
      <c r="D8544" s="1">
        <v>45488</v>
      </c>
      <c r="E8544" t="s">
        <v>4917</v>
      </c>
      <c r="F8544" t="s">
        <v>128</v>
      </c>
      <c r="G8544">
        <v>7351.71</v>
      </c>
      <c r="H8544">
        <v>11.97</v>
      </c>
      <c r="I8544">
        <v>87999.968700000012</v>
      </c>
      <c r="J8544" t="s">
        <v>81</v>
      </c>
      <c r="K8544">
        <v>-2.5063035199814898E-3</v>
      </c>
      <c r="L8544">
        <v>-0.25059999999999999</v>
      </c>
      <c r="M8544" t="s">
        <v>82</v>
      </c>
    </row>
    <row r="8545" spans="1:13">
      <c r="A8545" t="s">
        <v>2365</v>
      </c>
      <c r="B8545" t="s">
        <v>2366</v>
      </c>
      <c r="C8545" t="str">
        <f>TEXT(D8545, "mmm")</f>
        <v>Jul</v>
      </c>
      <c r="D8545" s="1">
        <v>45488</v>
      </c>
      <c r="E8545" t="s">
        <v>4918</v>
      </c>
      <c r="F8545" t="s">
        <v>80</v>
      </c>
      <c r="G8545">
        <v>526.37</v>
      </c>
      <c r="H8545">
        <v>37.99</v>
      </c>
      <c r="I8545">
        <v>19996.796300000002</v>
      </c>
      <c r="J8545" t="s">
        <v>86</v>
      </c>
      <c r="K8545">
        <v>7.3673156015647168E-2</v>
      </c>
      <c r="L8545">
        <v>7.3673000000000002</v>
      </c>
      <c r="M8545" t="s">
        <v>82</v>
      </c>
    </row>
    <row r="8546" spans="1:13">
      <c r="A8546" t="s">
        <v>2365</v>
      </c>
      <c r="B8546" t="s">
        <v>2366</v>
      </c>
      <c r="C8546" t="str">
        <f>TEXT(D8546, "mmm")</f>
        <v>Jul</v>
      </c>
      <c r="D8546" s="1">
        <v>45488</v>
      </c>
      <c r="E8546" t="s">
        <v>4918</v>
      </c>
      <c r="F8546" t="s">
        <v>80</v>
      </c>
      <c r="G8546">
        <v>526.37</v>
      </c>
      <c r="H8546">
        <v>37.99</v>
      </c>
      <c r="I8546">
        <v>19996.796300000002</v>
      </c>
      <c r="J8546" t="s">
        <v>86</v>
      </c>
      <c r="K8546">
        <v>7.3673156015647168E-2</v>
      </c>
      <c r="L8546">
        <v>7.3673000000000002</v>
      </c>
      <c r="M8546" t="s">
        <v>82</v>
      </c>
    </row>
    <row r="8547" spans="1:13">
      <c r="A8547" t="s">
        <v>77</v>
      </c>
      <c r="B8547" t="s">
        <v>78</v>
      </c>
      <c r="C8547" t="str">
        <f>TEXT(D8547, "mmm")</f>
        <v>Jul</v>
      </c>
      <c r="D8547" s="1">
        <v>45489</v>
      </c>
      <c r="E8547" t="s">
        <v>4919</v>
      </c>
      <c r="F8547" t="s">
        <v>80</v>
      </c>
      <c r="G8547">
        <v>1000</v>
      </c>
      <c r="H8547">
        <v>13.31</v>
      </c>
      <c r="I8547">
        <v>13310</v>
      </c>
      <c r="J8547" t="s">
        <v>86</v>
      </c>
      <c r="K8547">
        <v>5.0758566542852268E-3</v>
      </c>
      <c r="L8547">
        <v>0.50760000000000005</v>
      </c>
      <c r="M8547" t="s">
        <v>82</v>
      </c>
    </row>
    <row r="8548" spans="1:13">
      <c r="A8548" t="s">
        <v>138</v>
      </c>
      <c r="B8548" t="s">
        <v>139</v>
      </c>
      <c r="C8548" t="str">
        <f>TEXT(D8548, "mmm")</f>
        <v>Jul</v>
      </c>
      <c r="D8548" s="1">
        <v>45489</v>
      </c>
      <c r="E8548" t="s">
        <v>4919</v>
      </c>
      <c r="F8548" t="s">
        <v>80</v>
      </c>
      <c r="G8548">
        <v>1000</v>
      </c>
      <c r="H8548">
        <v>21.3</v>
      </c>
      <c r="I8548">
        <v>21300</v>
      </c>
      <c r="J8548" t="s">
        <v>86</v>
      </c>
      <c r="K8548">
        <v>3.3968647966018173E-2</v>
      </c>
      <c r="L8548">
        <v>3.3969</v>
      </c>
      <c r="M8548" t="s">
        <v>82</v>
      </c>
    </row>
    <row r="8549" spans="1:13">
      <c r="A8549" t="s">
        <v>123</v>
      </c>
      <c r="B8549" t="s">
        <v>124</v>
      </c>
      <c r="C8549" t="str">
        <f>TEXT(D8549, "mmm")</f>
        <v>Jul</v>
      </c>
      <c r="D8549" s="1">
        <v>45489</v>
      </c>
      <c r="E8549" t="s">
        <v>4919</v>
      </c>
      <c r="F8549" t="s">
        <v>80</v>
      </c>
      <c r="G8549">
        <v>1000</v>
      </c>
      <c r="H8549">
        <v>15.53</v>
      </c>
      <c r="I8549">
        <v>15530</v>
      </c>
      <c r="J8549" t="s">
        <v>81</v>
      </c>
      <c r="K8549">
        <v>-8.4087789312375927E-3</v>
      </c>
      <c r="L8549">
        <v>-0.84089999999999998</v>
      </c>
      <c r="M8549" t="s">
        <v>82</v>
      </c>
    </row>
    <row r="8550" spans="1:13">
      <c r="A8550" t="s">
        <v>4394</v>
      </c>
      <c r="B8550" t="s">
        <v>4395</v>
      </c>
      <c r="C8550" t="str">
        <f>TEXT(D8550, "mmm")</f>
        <v>Jul</v>
      </c>
      <c r="D8550" s="1">
        <v>45489</v>
      </c>
      <c r="E8550" t="s">
        <v>4850</v>
      </c>
      <c r="F8550" t="s">
        <v>251</v>
      </c>
      <c r="G8550">
        <v>18000</v>
      </c>
      <c r="H8550">
        <v>8.15</v>
      </c>
      <c r="I8550">
        <v>146700</v>
      </c>
      <c r="J8550" t="s">
        <v>81</v>
      </c>
      <c r="K8550">
        <v>0.24969702055959991</v>
      </c>
      <c r="L8550">
        <v>24.9697</v>
      </c>
      <c r="M8550" t="s">
        <v>82</v>
      </c>
    </row>
    <row r="8551" spans="1:13">
      <c r="A8551" t="s">
        <v>4682</v>
      </c>
      <c r="B8551" t="s">
        <v>4683</v>
      </c>
      <c r="C8551" t="str">
        <f>TEXT(D8551, "mmm")</f>
        <v>Jul</v>
      </c>
      <c r="D8551" s="1">
        <v>45489</v>
      </c>
      <c r="E8551" t="s">
        <v>4920</v>
      </c>
      <c r="F8551" t="s">
        <v>101</v>
      </c>
      <c r="G8551">
        <v>125000</v>
      </c>
      <c r="H8551">
        <v>11</v>
      </c>
      <c r="I8551">
        <v>1375000</v>
      </c>
      <c r="J8551" t="s">
        <v>86</v>
      </c>
      <c r="K8551">
        <v>-5.6583191276671108E-2</v>
      </c>
      <c r="L8551">
        <v>-5.6582999999999997</v>
      </c>
      <c r="M8551" t="s">
        <v>82</v>
      </c>
    </row>
    <row r="8552" spans="1:13">
      <c r="A8552" t="s">
        <v>4682</v>
      </c>
      <c r="B8552" t="s">
        <v>4683</v>
      </c>
      <c r="C8552" t="str">
        <f>TEXT(D8552, "mmm")</f>
        <v>Jul</v>
      </c>
      <c r="D8552" s="1">
        <v>45489</v>
      </c>
      <c r="E8552" t="s">
        <v>4921</v>
      </c>
      <c r="F8552" t="s">
        <v>101</v>
      </c>
      <c r="G8552">
        <v>125000</v>
      </c>
      <c r="H8552">
        <v>11</v>
      </c>
      <c r="I8552">
        <v>1375000</v>
      </c>
      <c r="J8552" t="s">
        <v>86</v>
      </c>
      <c r="K8552">
        <v>-5.6583191276671108E-2</v>
      </c>
      <c r="L8552">
        <v>-5.6582999999999997</v>
      </c>
      <c r="M8552" t="s">
        <v>82</v>
      </c>
    </row>
    <row r="8553" spans="1:13">
      <c r="A8553" t="s">
        <v>4682</v>
      </c>
      <c r="B8553" t="s">
        <v>4683</v>
      </c>
      <c r="C8553" t="str">
        <f>TEXT(D8553, "mmm")</f>
        <v>Jul</v>
      </c>
      <c r="D8553" s="1">
        <v>45489</v>
      </c>
      <c r="E8553" t="s">
        <v>4922</v>
      </c>
      <c r="F8553" t="s">
        <v>101</v>
      </c>
      <c r="G8553">
        <v>125000</v>
      </c>
      <c r="H8553">
        <v>11</v>
      </c>
      <c r="I8553">
        <v>1375000</v>
      </c>
      <c r="J8553" t="s">
        <v>86</v>
      </c>
      <c r="K8553">
        <v>-5.6583191276671108E-2</v>
      </c>
      <c r="L8553">
        <v>-5.6582999999999997</v>
      </c>
      <c r="M8553" t="s">
        <v>82</v>
      </c>
    </row>
    <row r="8554" spans="1:13">
      <c r="A8554" t="s">
        <v>4682</v>
      </c>
      <c r="B8554" t="s">
        <v>4683</v>
      </c>
      <c r="C8554" t="str">
        <f>TEXT(D8554, "mmm")</f>
        <v>Jul</v>
      </c>
      <c r="D8554" s="1">
        <v>45489</v>
      </c>
      <c r="E8554" t="s">
        <v>4923</v>
      </c>
      <c r="F8554" t="s">
        <v>101</v>
      </c>
      <c r="G8554">
        <v>125000</v>
      </c>
      <c r="H8554">
        <v>11</v>
      </c>
      <c r="I8554">
        <v>1375000</v>
      </c>
      <c r="J8554" t="s">
        <v>86</v>
      </c>
      <c r="K8554">
        <v>-5.6583191276671108E-2</v>
      </c>
      <c r="L8554">
        <v>-5.6582999999999997</v>
      </c>
      <c r="M8554" t="s">
        <v>82</v>
      </c>
    </row>
    <row r="8555" spans="1:13">
      <c r="A8555" t="s">
        <v>4682</v>
      </c>
      <c r="B8555" t="s">
        <v>4683</v>
      </c>
      <c r="C8555" t="str">
        <f>TEXT(D8555, "mmm")</f>
        <v>Jul</v>
      </c>
      <c r="D8555" s="1">
        <v>45489</v>
      </c>
      <c r="E8555" t="s">
        <v>4924</v>
      </c>
      <c r="F8555" t="s">
        <v>101</v>
      </c>
      <c r="G8555">
        <v>125000</v>
      </c>
      <c r="H8555">
        <v>11</v>
      </c>
      <c r="I8555">
        <v>1375000</v>
      </c>
      <c r="J8555" t="s">
        <v>86</v>
      </c>
      <c r="K8555">
        <v>-5.6583191276671108E-2</v>
      </c>
      <c r="L8555">
        <v>-5.6582999999999997</v>
      </c>
      <c r="M8555" t="s">
        <v>82</v>
      </c>
    </row>
    <row r="8556" spans="1:13">
      <c r="A8556" t="s">
        <v>4682</v>
      </c>
      <c r="B8556" t="s">
        <v>4683</v>
      </c>
      <c r="C8556" t="str">
        <f>TEXT(D8556, "mmm")</f>
        <v>Jul</v>
      </c>
      <c r="D8556" s="1">
        <v>45489</v>
      </c>
      <c r="E8556" t="s">
        <v>4925</v>
      </c>
      <c r="F8556" t="s">
        <v>101</v>
      </c>
      <c r="G8556">
        <v>125000</v>
      </c>
      <c r="H8556">
        <v>11</v>
      </c>
      <c r="I8556">
        <v>1375000</v>
      </c>
      <c r="J8556" t="s">
        <v>86</v>
      </c>
      <c r="K8556">
        <v>-5.6583191276671108E-2</v>
      </c>
      <c r="L8556">
        <v>-5.6582999999999997</v>
      </c>
      <c r="M8556" t="s">
        <v>82</v>
      </c>
    </row>
    <row r="8557" spans="1:13">
      <c r="A8557" t="s">
        <v>4889</v>
      </c>
      <c r="B8557" t="s">
        <v>4890</v>
      </c>
      <c r="C8557" t="str">
        <f>TEXT(D8557, "mmm")</f>
        <v>Jul</v>
      </c>
      <c r="D8557" s="1">
        <v>45489</v>
      </c>
      <c r="E8557" t="s">
        <v>4926</v>
      </c>
      <c r="F8557" t="s">
        <v>80</v>
      </c>
      <c r="G8557">
        <v>10000</v>
      </c>
      <c r="H8557">
        <v>6.81</v>
      </c>
      <c r="I8557">
        <v>68100</v>
      </c>
      <c r="J8557" t="s">
        <v>86</v>
      </c>
      <c r="K8557">
        <v>-0.15902140182250959</v>
      </c>
      <c r="L8557">
        <v>-15.902100000000001</v>
      </c>
      <c r="M8557" t="s">
        <v>82</v>
      </c>
    </row>
    <row r="8558" spans="1:13">
      <c r="A8558" t="s">
        <v>271</v>
      </c>
      <c r="B8558" t="s">
        <v>272</v>
      </c>
      <c r="C8558" t="str">
        <f>TEXT(D8558, "mmm")</f>
        <v>Jul</v>
      </c>
      <c r="D8558" s="1">
        <v>45489</v>
      </c>
      <c r="E8558" t="s">
        <v>102</v>
      </c>
      <c r="F8558" t="s">
        <v>101</v>
      </c>
      <c r="G8558">
        <v>9079</v>
      </c>
      <c r="H8558">
        <v>8.4</v>
      </c>
      <c r="I8558">
        <v>76263.600000000006</v>
      </c>
      <c r="J8558" t="s">
        <v>81</v>
      </c>
      <c r="K8558">
        <v>-7.1088883796645019E-3</v>
      </c>
      <c r="L8558">
        <v>-0.71089999999999998</v>
      </c>
      <c r="M8558" t="s">
        <v>82</v>
      </c>
    </row>
    <row r="8559" spans="1:13">
      <c r="A8559" t="s">
        <v>271</v>
      </c>
      <c r="B8559" t="s">
        <v>272</v>
      </c>
      <c r="C8559" t="str">
        <f>TEXT(D8559, "mmm")</f>
        <v>Jul</v>
      </c>
      <c r="D8559" s="1">
        <v>45489</v>
      </c>
      <c r="E8559" t="s">
        <v>100</v>
      </c>
      <c r="F8559" t="s">
        <v>101</v>
      </c>
      <c r="G8559">
        <v>9079</v>
      </c>
      <c r="H8559">
        <v>8.4</v>
      </c>
      <c r="I8559">
        <v>76263.600000000006</v>
      </c>
      <c r="J8559" t="s">
        <v>81</v>
      </c>
      <c r="K8559">
        <v>-7.1088883796645019E-3</v>
      </c>
      <c r="L8559">
        <v>-0.71089999999999998</v>
      </c>
      <c r="M8559" t="s">
        <v>82</v>
      </c>
    </row>
    <row r="8560" spans="1:13">
      <c r="A8560" t="s">
        <v>4217</v>
      </c>
      <c r="B8560" t="s">
        <v>4218</v>
      </c>
      <c r="C8560" t="str">
        <f>TEXT(D8560, "mmm")</f>
        <v>Jul</v>
      </c>
      <c r="D8560" s="1">
        <v>45489</v>
      </c>
      <c r="E8560" t="s">
        <v>4219</v>
      </c>
      <c r="F8560" t="s">
        <v>80</v>
      </c>
      <c r="G8560">
        <v>28000</v>
      </c>
      <c r="H8560">
        <v>1.56</v>
      </c>
      <c r="I8560">
        <v>43680</v>
      </c>
      <c r="J8560" t="s">
        <v>86</v>
      </c>
      <c r="K8560">
        <v>-8.1249995809048459E-2</v>
      </c>
      <c r="L8560">
        <v>-8.125</v>
      </c>
      <c r="M8560" t="s">
        <v>82</v>
      </c>
    </row>
    <row r="8561" spans="1:13">
      <c r="A8561" t="s">
        <v>1644</v>
      </c>
      <c r="B8561" t="s">
        <v>1645</v>
      </c>
      <c r="C8561" t="str">
        <f>TEXT(D8561, "mmm")</f>
        <v>Jul</v>
      </c>
      <c r="D8561" s="1">
        <v>45489</v>
      </c>
      <c r="E8561" t="s">
        <v>4793</v>
      </c>
      <c r="F8561" t="s">
        <v>222</v>
      </c>
      <c r="G8561">
        <v>1000</v>
      </c>
      <c r="H8561">
        <v>13.12</v>
      </c>
      <c r="I8561">
        <v>13120</v>
      </c>
      <c r="J8561" t="s">
        <v>81</v>
      </c>
      <c r="K8561">
        <v>-6.0014410230805337E-3</v>
      </c>
      <c r="L8561">
        <v>-0.60009999999999997</v>
      </c>
      <c r="M8561" t="s">
        <v>82</v>
      </c>
    </row>
    <row r="8562" spans="1:13">
      <c r="A8562" t="s">
        <v>513</v>
      </c>
      <c r="B8562" t="s">
        <v>514</v>
      </c>
      <c r="C8562" t="str">
        <f>TEXT(D8562, "mmm")</f>
        <v>Jul</v>
      </c>
      <c r="D8562" s="1">
        <v>45489</v>
      </c>
      <c r="E8562" t="s">
        <v>515</v>
      </c>
      <c r="F8562" t="s">
        <v>222</v>
      </c>
      <c r="G8562">
        <v>2000</v>
      </c>
      <c r="H8562">
        <v>32.33</v>
      </c>
      <c r="I8562">
        <v>64660</v>
      </c>
      <c r="J8562" t="s">
        <v>86</v>
      </c>
      <c r="K8562">
        <v>-5.5447664071618268E-2</v>
      </c>
      <c r="L8562">
        <v>-5.5448000000000004</v>
      </c>
      <c r="M8562" t="s">
        <v>82</v>
      </c>
    </row>
    <row r="8563" spans="1:13">
      <c r="A8563" t="s">
        <v>513</v>
      </c>
      <c r="B8563" t="s">
        <v>514</v>
      </c>
      <c r="C8563" t="str">
        <f>TEXT(D8563, "mmm")</f>
        <v>Jul</v>
      </c>
      <c r="D8563" s="1">
        <v>45489</v>
      </c>
      <c r="E8563" t="s">
        <v>515</v>
      </c>
      <c r="F8563" t="s">
        <v>222</v>
      </c>
      <c r="G8563">
        <v>1000</v>
      </c>
      <c r="H8563">
        <v>32.31</v>
      </c>
      <c r="I8563">
        <v>32310</v>
      </c>
      <c r="J8563" t="s">
        <v>81</v>
      </c>
      <c r="K8563">
        <v>-5.5447664071618268E-2</v>
      </c>
      <c r="L8563">
        <v>-5.5448000000000004</v>
      </c>
      <c r="M8563" t="s">
        <v>82</v>
      </c>
    </row>
    <row r="8564" spans="1:13">
      <c r="A8564" t="s">
        <v>2912</v>
      </c>
      <c r="B8564" t="s">
        <v>2913</v>
      </c>
      <c r="C8564" t="str">
        <f>TEXT(D8564, "mmm")</f>
        <v>Jul</v>
      </c>
      <c r="D8564" s="1">
        <v>45489</v>
      </c>
      <c r="E8564" t="s">
        <v>2914</v>
      </c>
      <c r="F8564" t="s">
        <v>101</v>
      </c>
      <c r="G8564">
        <v>1080472</v>
      </c>
      <c r="H8564">
        <v>0.45</v>
      </c>
      <c r="I8564">
        <v>486212.4</v>
      </c>
      <c r="J8564" t="s">
        <v>86</v>
      </c>
      <c r="K8564">
        <v>0.21521740243092349</v>
      </c>
      <c r="L8564">
        <v>21.521699999999999</v>
      </c>
      <c r="M8564" t="s">
        <v>82</v>
      </c>
    </row>
    <row r="8565" spans="1:13">
      <c r="A8565" t="s">
        <v>2912</v>
      </c>
      <c r="B8565" t="s">
        <v>2913</v>
      </c>
      <c r="C8565" t="str">
        <f>TEXT(D8565, "mmm")</f>
        <v>Jul</v>
      </c>
      <c r="D8565" s="1">
        <v>45489</v>
      </c>
      <c r="E8565" t="s">
        <v>2914</v>
      </c>
      <c r="F8565" t="s">
        <v>101</v>
      </c>
      <c r="G8565">
        <v>419528</v>
      </c>
      <c r="H8565">
        <v>0.45</v>
      </c>
      <c r="I8565">
        <v>188787.6</v>
      </c>
      <c r="J8565" t="s">
        <v>81</v>
      </c>
      <c r="K8565">
        <v>0.21521740243092349</v>
      </c>
      <c r="L8565">
        <v>21.521699999999999</v>
      </c>
      <c r="M8565" t="s">
        <v>82</v>
      </c>
    </row>
    <row r="8566" spans="1:13">
      <c r="A8566" t="s">
        <v>580</v>
      </c>
      <c r="B8566" t="s">
        <v>581</v>
      </c>
      <c r="C8566" t="str">
        <f>TEXT(D8566, "mmm")</f>
        <v>Jul</v>
      </c>
      <c r="D8566" s="1">
        <v>45489</v>
      </c>
      <c r="E8566" t="s">
        <v>100</v>
      </c>
      <c r="F8566" t="s">
        <v>101</v>
      </c>
      <c r="G8566">
        <v>7674</v>
      </c>
      <c r="H8566">
        <v>23.93</v>
      </c>
      <c r="I8566">
        <v>183638.82</v>
      </c>
      <c r="J8566" t="s">
        <v>81</v>
      </c>
      <c r="K8566">
        <v>9.1589483984502174E-3</v>
      </c>
      <c r="L8566">
        <v>0.91590000000000005</v>
      </c>
      <c r="M8566" t="s">
        <v>82</v>
      </c>
    </row>
    <row r="8567" spans="1:13">
      <c r="A8567" t="s">
        <v>580</v>
      </c>
      <c r="B8567" t="s">
        <v>581</v>
      </c>
      <c r="C8567" t="str">
        <f>TEXT(D8567, "mmm")</f>
        <v>Jul</v>
      </c>
      <c r="D8567" s="1">
        <v>45489</v>
      </c>
      <c r="E8567" t="s">
        <v>102</v>
      </c>
      <c r="F8567" t="s">
        <v>101</v>
      </c>
      <c r="G8567">
        <v>7674</v>
      </c>
      <c r="H8567">
        <v>23.93</v>
      </c>
      <c r="I8567">
        <v>183638.82</v>
      </c>
      <c r="J8567" t="s">
        <v>81</v>
      </c>
      <c r="K8567">
        <v>9.1589483984502174E-3</v>
      </c>
      <c r="L8567">
        <v>0.91590000000000005</v>
      </c>
      <c r="M8567" t="s">
        <v>82</v>
      </c>
    </row>
    <row r="8568" spans="1:13">
      <c r="A8568" t="s">
        <v>129</v>
      </c>
      <c r="B8568" t="s">
        <v>130</v>
      </c>
      <c r="C8568" t="str">
        <f>TEXT(D8568, "mmm")</f>
        <v>Jul</v>
      </c>
      <c r="D8568" s="1">
        <v>45489</v>
      </c>
      <c r="E8568" t="s">
        <v>110</v>
      </c>
      <c r="F8568" t="s">
        <v>101</v>
      </c>
      <c r="G8568">
        <v>28500</v>
      </c>
      <c r="H8568">
        <v>7.25</v>
      </c>
      <c r="I8568">
        <v>206625</v>
      </c>
      <c r="J8568" t="s">
        <v>81</v>
      </c>
      <c r="K8568">
        <v>-1.9363743584545179E-2</v>
      </c>
      <c r="L8568">
        <v>-1.9363999999999999</v>
      </c>
      <c r="M8568" t="s">
        <v>82</v>
      </c>
    </row>
    <row r="8569" spans="1:13">
      <c r="A8569" t="s">
        <v>129</v>
      </c>
      <c r="B8569" t="s">
        <v>130</v>
      </c>
      <c r="C8569" t="str">
        <f>TEXT(D8569, "mmm")</f>
        <v>Jul</v>
      </c>
      <c r="D8569" s="1">
        <v>45489</v>
      </c>
      <c r="E8569" t="s">
        <v>109</v>
      </c>
      <c r="F8569" t="s">
        <v>101</v>
      </c>
      <c r="G8569">
        <v>28500</v>
      </c>
      <c r="H8569">
        <v>7.25</v>
      </c>
      <c r="I8569">
        <v>206625</v>
      </c>
      <c r="J8569" t="s">
        <v>81</v>
      </c>
      <c r="K8569">
        <v>-1.9363743584545179E-2</v>
      </c>
      <c r="L8569">
        <v>-1.9363999999999999</v>
      </c>
      <c r="M8569" t="s">
        <v>82</v>
      </c>
    </row>
    <row r="8570" spans="1:13">
      <c r="A8570" t="s">
        <v>129</v>
      </c>
      <c r="B8570" t="s">
        <v>130</v>
      </c>
      <c r="C8570" t="str">
        <f>TEXT(D8570, "mmm")</f>
        <v>Jul</v>
      </c>
      <c r="D8570" s="1">
        <v>45489</v>
      </c>
      <c r="E8570" t="s">
        <v>111</v>
      </c>
      <c r="F8570" t="s">
        <v>101</v>
      </c>
      <c r="G8570">
        <v>28500</v>
      </c>
      <c r="H8570">
        <v>7.25</v>
      </c>
      <c r="I8570">
        <v>206625</v>
      </c>
      <c r="J8570" t="s">
        <v>81</v>
      </c>
      <c r="K8570">
        <v>-1.9363743584545179E-2</v>
      </c>
      <c r="L8570">
        <v>-1.9363999999999999</v>
      </c>
      <c r="M8570" t="s">
        <v>82</v>
      </c>
    </row>
    <row r="8571" spans="1:13">
      <c r="A8571" t="s">
        <v>4839</v>
      </c>
      <c r="B8571" t="s">
        <v>4840</v>
      </c>
      <c r="C8571" t="str">
        <f>TEXT(D8571, "mmm")</f>
        <v>Jul</v>
      </c>
      <c r="D8571" s="1">
        <v>45489</v>
      </c>
      <c r="E8571" t="s">
        <v>4841</v>
      </c>
      <c r="F8571" t="s">
        <v>101</v>
      </c>
      <c r="G8571">
        <v>9703</v>
      </c>
      <c r="H8571">
        <v>5.19</v>
      </c>
      <c r="I8571">
        <v>50358.570000000007</v>
      </c>
      <c r="J8571" t="s">
        <v>81</v>
      </c>
      <c r="K8571">
        <v>-3.2380966913132407E-2</v>
      </c>
      <c r="L8571">
        <v>-3.2381000000000002</v>
      </c>
      <c r="M8571" t="s">
        <v>82</v>
      </c>
    </row>
    <row r="8572" spans="1:13">
      <c r="A8572" t="s">
        <v>4839</v>
      </c>
      <c r="B8572" t="s">
        <v>4840</v>
      </c>
      <c r="C8572" t="str">
        <f>TEXT(D8572, "mmm")</f>
        <v>Jul</v>
      </c>
      <c r="D8572" s="1">
        <v>45489</v>
      </c>
      <c r="E8572" t="s">
        <v>4845</v>
      </c>
      <c r="F8572" t="s">
        <v>101</v>
      </c>
      <c r="G8572">
        <v>9703</v>
      </c>
      <c r="H8572">
        <v>5.19</v>
      </c>
      <c r="I8572">
        <v>50358.570000000007</v>
      </c>
      <c r="J8572" t="s">
        <v>81</v>
      </c>
      <c r="K8572">
        <v>-3.2380966913132407E-2</v>
      </c>
      <c r="L8572">
        <v>-3.2381000000000002</v>
      </c>
      <c r="M8572" t="s">
        <v>82</v>
      </c>
    </row>
    <row r="8573" spans="1:13">
      <c r="A8573" t="s">
        <v>4839</v>
      </c>
      <c r="B8573" t="s">
        <v>4840</v>
      </c>
      <c r="C8573" t="str">
        <f>TEXT(D8573, "mmm")</f>
        <v>Jul</v>
      </c>
      <c r="D8573" s="1">
        <v>45489</v>
      </c>
      <c r="E8573" t="s">
        <v>4843</v>
      </c>
      <c r="F8573" t="s">
        <v>101</v>
      </c>
      <c r="G8573">
        <v>9703</v>
      </c>
      <c r="H8573">
        <v>5.19</v>
      </c>
      <c r="I8573">
        <v>50358.570000000007</v>
      </c>
      <c r="J8573" t="s">
        <v>81</v>
      </c>
      <c r="K8573">
        <v>-3.2380966913132407E-2</v>
      </c>
      <c r="L8573">
        <v>-3.2381000000000002</v>
      </c>
      <c r="M8573" t="s">
        <v>82</v>
      </c>
    </row>
    <row r="8574" spans="1:13">
      <c r="A8574" t="s">
        <v>4839</v>
      </c>
      <c r="B8574" t="s">
        <v>4840</v>
      </c>
      <c r="C8574" t="str">
        <f>TEXT(D8574, "mmm")</f>
        <v>Jul</v>
      </c>
      <c r="D8574" s="1">
        <v>45489</v>
      </c>
      <c r="E8574" t="s">
        <v>4842</v>
      </c>
      <c r="F8574" t="s">
        <v>101</v>
      </c>
      <c r="G8574">
        <v>9703</v>
      </c>
      <c r="H8574">
        <v>5.19</v>
      </c>
      <c r="I8574">
        <v>50358.570000000007</v>
      </c>
      <c r="J8574" t="s">
        <v>81</v>
      </c>
      <c r="K8574">
        <v>-3.2380966913132407E-2</v>
      </c>
      <c r="L8574">
        <v>-3.2381000000000002</v>
      </c>
      <c r="M8574" t="s">
        <v>82</v>
      </c>
    </row>
    <row r="8575" spans="1:13">
      <c r="A8575" t="s">
        <v>4839</v>
      </c>
      <c r="B8575" t="s">
        <v>4840</v>
      </c>
      <c r="C8575" t="str">
        <f>TEXT(D8575, "mmm")</f>
        <v>Jul</v>
      </c>
      <c r="D8575" s="1">
        <v>45489</v>
      </c>
      <c r="E8575" t="s">
        <v>4844</v>
      </c>
      <c r="F8575" t="s">
        <v>101</v>
      </c>
      <c r="G8575">
        <v>9703</v>
      </c>
      <c r="H8575">
        <v>5.19</v>
      </c>
      <c r="I8575">
        <v>50358.570000000007</v>
      </c>
      <c r="J8575" t="s">
        <v>81</v>
      </c>
      <c r="K8575">
        <v>-3.2380966913132407E-2</v>
      </c>
      <c r="L8575">
        <v>-3.2381000000000002</v>
      </c>
      <c r="M8575" t="s">
        <v>82</v>
      </c>
    </row>
    <row r="8576" spans="1:13">
      <c r="A8576" t="s">
        <v>4124</v>
      </c>
      <c r="B8576" t="s">
        <v>4125</v>
      </c>
      <c r="C8576" t="str">
        <f>TEXT(D8576, "mmm")</f>
        <v>Jul</v>
      </c>
      <c r="D8576" s="1">
        <v>45489</v>
      </c>
      <c r="E8576" t="s">
        <v>4833</v>
      </c>
      <c r="F8576" t="s">
        <v>101</v>
      </c>
      <c r="G8576">
        <v>1476</v>
      </c>
      <c r="H8576">
        <v>35.159999999999997</v>
      </c>
      <c r="I8576">
        <v>51896.160000000003</v>
      </c>
      <c r="J8576" t="s">
        <v>81</v>
      </c>
      <c r="K8576">
        <v>4.3993271674226182E-2</v>
      </c>
      <c r="L8576">
        <v>4.3993000000000002</v>
      </c>
      <c r="M8576" t="s">
        <v>82</v>
      </c>
    </row>
    <row r="8577" spans="1:13">
      <c r="A8577" t="s">
        <v>4124</v>
      </c>
      <c r="B8577" t="s">
        <v>4125</v>
      </c>
      <c r="C8577" t="str">
        <f>TEXT(D8577, "mmm")</f>
        <v>Jul</v>
      </c>
      <c r="D8577" s="1">
        <v>45489</v>
      </c>
      <c r="E8577" t="s">
        <v>4831</v>
      </c>
      <c r="F8577" t="s">
        <v>101</v>
      </c>
      <c r="G8577">
        <v>1476</v>
      </c>
      <c r="H8577">
        <v>35.159999999999997</v>
      </c>
      <c r="I8577">
        <v>51896.160000000003</v>
      </c>
      <c r="J8577" t="s">
        <v>81</v>
      </c>
      <c r="K8577">
        <v>4.3993271674226182E-2</v>
      </c>
      <c r="L8577">
        <v>4.3993000000000002</v>
      </c>
      <c r="M8577" t="s">
        <v>82</v>
      </c>
    </row>
    <row r="8578" spans="1:13">
      <c r="A8578" t="s">
        <v>4124</v>
      </c>
      <c r="B8578" t="s">
        <v>4125</v>
      </c>
      <c r="C8578" t="str">
        <f>TEXT(D8578, "mmm")</f>
        <v>Jul</v>
      </c>
      <c r="D8578" s="1">
        <v>45489</v>
      </c>
      <c r="E8578" t="s">
        <v>4830</v>
      </c>
      <c r="F8578" t="s">
        <v>101</v>
      </c>
      <c r="G8578">
        <v>1476</v>
      </c>
      <c r="H8578">
        <v>35.159999999999997</v>
      </c>
      <c r="I8578">
        <v>51896.160000000003</v>
      </c>
      <c r="J8578" t="s">
        <v>81</v>
      </c>
      <c r="K8578">
        <v>4.3993271674226182E-2</v>
      </c>
      <c r="L8578">
        <v>4.3993000000000002</v>
      </c>
      <c r="M8578" t="s">
        <v>82</v>
      </c>
    </row>
    <row r="8579" spans="1:13">
      <c r="A8579" t="s">
        <v>4124</v>
      </c>
      <c r="B8579" t="s">
        <v>4125</v>
      </c>
      <c r="C8579" t="str">
        <f>TEXT(D8579, "mmm")</f>
        <v>Jul</v>
      </c>
      <c r="D8579" s="1">
        <v>45489</v>
      </c>
      <c r="E8579" t="s">
        <v>4834</v>
      </c>
      <c r="F8579" t="s">
        <v>101</v>
      </c>
      <c r="G8579">
        <v>1476</v>
      </c>
      <c r="H8579">
        <v>35.159999999999997</v>
      </c>
      <c r="I8579">
        <v>51896.160000000003</v>
      </c>
      <c r="J8579" t="s">
        <v>81</v>
      </c>
      <c r="K8579">
        <v>4.3993271674226182E-2</v>
      </c>
      <c r="L8579">
        <v>4.3993000000000002</v>
      </c>
      <c r="M8579" t="s">
        <v>82</v>
      </c>
    </row>
    <row r="8580" spans="1:13">
      <c r="A8580" t="s">
        <v>4124</v>
      </c>
      <c r="B8580" t="s">
        <v>4125</v>
      </c>
      <c r="C8580" t="str">
        <f>TEXT(D8580, "mmm")</f>
        <v>Jul</v>
      </c>
      <c r="D8580" s="1">
        <v>45489</v>
      </c>
      <c r="E8580" t="s">
        <v>4832</v>
      </c>
      <c r="F8580" t="s">
        <v>101</v>
      </c>
      <c r="G8580">
        <v>1476</v>
      </c>
      <c r="H8580">
        <v>35.159999999999997</v>
      </c>
      <c r="I8580">
        <v>51896.160000000003</v>
      </c>
      <c r="J8580" t="s">
        <v>81</v>
      </c>
      <c r="K8580">
        <v>4.3993271674226182E-2</v>
      </c>
      <c r="L8580">
        <v>4.3993000000000002</v>
      </c>
      <c r="M8580" t="s">
        <v>82</v>
      </c>
    </row>
    <row r="8581" spans="1:13">
      <c r="A8581" t="s">
        <v>4124</v>
      </c>
      <c r="B8581" t="s">
        <v>4125</v>
      </c>
      <c r="C8581" t="str">
        <f>TEXT(D8581, "mmm")</f>
        <v>Jul</v>
      </c>
      <c r="D8581" s="1">
        <v>45489</v>
      </c>
      <c r="E8581" t="s">
        <v>4835</v>
      </c>
      <c r="F8581" t="s">
        <v>101</v>
      </c>
      <c r="G8581">
        <v>1476</v>
      </c>
      <c r="H8581">
        <v>35.159999999999997</v>
      </c>
      <c r="I8581">
        <v>51896.160000000003</v>
      </c>
      <c r="J8581" t="s">
        <v>81</v>
      </c>
      <c r="K8581">
        <v>4.3993271674226182E-2</v>
      </c>
      <c r="L8581">
        <v>4.3993000000000002</v>
      </c>
      <c r="M8581" t="s">
        <v>82</v>
      </c>
    </row>
    <row r="8582" spans="1:13">
      <c r="A8582" t="s">
        <v>4124</v>
      </c>
      <c r="B8582" t="s">
        <v>4125</v>
      </c>
      <c r="C8582" t="str">
        <f>TEXT(D8582, "mmm")</f>
        <v>Jul</v>
      </c>
      <c r="D8582" s="1">
        <v>45489</v>
      </c>
      <c r="E8582" t="s">
        <v>4833</v>
      </c>
      <c r="F8582" t="s">
        <v>101</v>
      </c>
      <c r="G8582">
        <v>38524</v>
      </c>
      <c r="H8582">
        <v>35.159999999999997</v>
      </c>
      <c r="I8582">
        <v>1354503.84</v>
      </c>
      <c r="J8582" t="s">
        <v>86</v>
      </c>
      <c r="K8582">
        <v>4.3993271674226182E-2</v>
      </c>
      <c r="L8582">
        <v>4.3993000000000002</v>
      </c>
      <c r="M8582" t="s">
        <v>82</v>
      </c>
    </row>
    <row r="8583" spans="1:13">
      <c r="A8583" t="s">
        <v>4124</v>
      </c>
      <c r="B8583" t="s">
        <v>4125</v>
      </c>
      <c r="C8583" t="str">
        <f>TEXT(D8583, "mmm")</f>
        <v>Jul</v>
      </c>
      <c r="D8583" s="1">
        <v>45489</v>
      </c>
      <c r="E8583" t="s">
        <v>4831</v>
      </c>
      <c r="F8583" t="s">
        <v>101</v>
      </c>
      <c r="G8583">
        <v>38524</v>
      </c>
      <c r="H8583">
        <v>35.159999999999997</v>
      </c>
      <c r="I8583">
        <v>1354503.84</v>
      </c>
      <c r="J8583" t="s">
        <v>86</v>
      </c>
      <c r="K8583">
        <v>4.3993271674226182E-2</v>
      </c>
      <c r="L8583">
        <v>4.3993000000000002</v>
      </c>
      <c r="M8583" t="s">
        <v>82</v>
      </c>
    </row>
    <row r="8584" spans="1:13">
      <c r="A8584" t="s">
        <v>4124</v>
      </c>
      <c r="B8584" t="s">
        <v>4125</v>
      </c>
      <c r="C8584" t="str">
        <f>TEXT(D8584, "mmm")</f>
        <v>Jul</v>
      </c>
      <c r="D8584" s="1">
        <v>45489</v>
      </c>
      <c r="E8584" t="s">
        <v>4830</v>
      </c>
      <c r="F8584" t="s">
        <v>101</v>
      </c>
      <c r="G8584">
        <v>38524</v>
      </c>
      <c r="H8584">
        <v>35.159999999999997</v>
      </c>
      <c r="I8584">
        <v>1354503.84</v>
      </c>
      <c r="J8584" t="s">
        <v>86</v>
      </c>
      <c r="K8584">
        <v>4.3993271674226182E-2</v>
      </c>
      <c r="L8584">
        <v>4.3993000000000002</v>
      </c>
      <c r="M8584" t="s">
        <v>82</v>
      </c>
    </row>
    <row r="8585" spans="1:13">
      <c r="A8585" t="s">
        <v>4124</v>
      </c>
      <c r="B8585" t="s">
        <v>4125</v>
      </c>
      <c r="C8585" t="str">
        <f>TEXT(D8585, "mmm")</f>
        <v>Jul</v>
      </c>
      <c r="D8585" s="1">
        <v>45489</v>
      </c>
      <c r="E8585" t="s">
        <v>4834</v>
      </c>
      <c r="F8585" t="s">
        <v>101</v>
      </c>
      <c r="G8585">
        <v>38524</v>
      </c>
      <c r="H8585">
        <v>35.159999999999997</v>
      </c>
      <c r="I8585">
        <v>1354503.84</v>
      </c>
      <c r="J8585" t="s">
        <v>86</v>
      </c>
      <c r="K8585">
        <v>4.3993271674226182E-2</v>
      </c>
      <c r="L8585">
        <v>4.3993000000000002</v>
      </c>
      <c r="M8585" t="s">
        <v>82</v>
      </c>
    </row>
    <row r="8586" spans="1:13">
      <c r="A8586" t="s">
        <v>4124</v>
      </c>
      <c r="B8586" t="s">
        <v>4125</v>
      </c>
      <c r="C8586" t="str">
        <f>TEXT(D8586, "mmm")</f>
        <v>Jul</v>
      </c>
      <c r="D8586" s="1">
        <v>45489</v>
      </c>
      <c r="E8586" t="s">
        <v>4832</v>
      </c>
      <c r="F8586" t="s">
        <v>101</v>
      </c>
      <c r="G8586">
        <v>38524</v>
      </c>
      <c r="H8586">
        <v>35.159999999999997</v>
      </c>
      <c r="I8586">
        <v>1354503.84</v>
      </c>
      <c r="J8586" t="s">
        <v>86</v>
      </c>
      <c r="K8586">
        <v>4.3993271674226182E-2</v>
      </c>
      <c r="L8586">
        <v>4.3993000000000002</v>
      </c>
      <c r="M8586" t="s">
        <v>82</v>
      </c>
    </row>
    <row r="8587" spans="1:13">
      <c r="A8587" t="s">
        <v>4124</v>
      </c>
      <c r="B8587" t="s">
        <v>4125</v>
      </c>
      <c r="C8587" t="str">
        <f>TEXT(D8587, "mmm")</f>
        <v>Jul</v>
      </c>
      <c r="D8587" s="1">
        <v>45489</v>
      </c>
      <c r="E8587" t="s">
        <v>4835</v>
      </c>
      <c r="F8587" t="s">
        <v>101</v>
      </c>
      <c r="G8587">
        <v>38524</v>
      </c>
      <c r="H8587">
        <v>35.159999999999997</v>
      </c>
      <c r="I8587">
        <v>1354503.84</v>
      </c>
      <c r="J8587" t="s">
        <v>86</v>
      </c>
      <c r="K8587">
        <v>4.3993271674226182E-2</v>
      </c>
      <c r="L8587">
        <v>4.3993000000000002</v>
      </c>
      <c r="M8587" t="s">
        <v>82</v>
      </c>
    </row>
    <row r="8588" spans="1:13">
      <c r="A8588" t="s">
        <v>131</v>
      </c>
      <c r="B8588" t="s">
        <v>132</v>
      </c>
      <c r="C8588" t="str">
        <f>TEXT(D8588, "mmm")</f>
        <v>Jul</v>
      </c>
      <c r="D8588" s="1">
        <v>45489</v>
      </c>
      <c r="E8588" t="s">
        <v>4919</v>
      </c>
      <c r="F8588" t="s">
        <v>80</v>
      </c>
      <c r="G8588">
        <v>1000</v>
      </c>
      <c r="H8588">
        <v>18.88</v>
      </c>
      <c r="I8588">
        <v>18880</v>
      </c>
      <c r="J8588" t="s">
        <v>86</v>
      </c>
      <c r="K8588">
        <v>-1.8027709428868891E-2</v>
      </c>
      <c r="L8588">
        <v>-1.8028</v>
      </c>
      <c r="M8588" t="s">
        <v>82</v>
      </c>
    </row>
    <row r="8589" spans="1:13">
      <c r="A8589" t="s">
        <v>4927</v>
      </c>
      <c r="B8589" t="s">
        <v>4928</v>
      </c>
      <c r="C8589" t="str">
        <f>TEXT(D8589, "mmm")</f>
        <v>Jul</v>
      </c>
      <c r="D8589" s="1">
        <v>45490</v>
      </c>
      <c r="E8589" t="s">
        <v>4929</v>
      </c>
      <c r="F8589" t="s">
        <v>118</v>
      </c>
      <c r="G8589">
        <v>10000</v>
      </c>
      <c r="H8589">
        <v>62.05</v>
      </c>
      <c r="I8589">
        <v>620500</v>
      </c>
      <c r="J8589" t="s">
        <v>81</v>
      </c>
      <c r="K8589">
        <v>2.1786898337339929E-2</v>
      </c>
      <c r="L8589">
        <v>2.1787000000000001</v>
      </c>
      <c r="M8589" t="s">
        <v>82</v>
      </c>
    </row>
    <row r="8590" spans="1:13">
      <c r="A8590" t="s">
        <v>1310</v>
      </c>
      <c r="B8590" t="s">
        <v>1311</v>
      </c>
      <c r="C8590" t="str">
        <f>TEXT(D8590, "mmm")</f>
        <v>Jul</v>
      </c>
      <c r="D8590" s="1">
        <v>45490</v>
      </c>
      <c r="E8590" t="s">
        <v>1312</v>
      </c>
      <c r="F8590" t="s">
        <v>101</v>
      </c>
      <c r="G8590">
        <v>1000</v>
      </c>
      <c r="H8590">
        <v>14.55</v>
      </c>
      <c r="I8590">
        <v>14550</v>
      </c>
      <c r="J8590" t="s">
        <v>81</v>
      </c>
      <c r="K8590">
        <v>6.694271893310022E-2</v>
      </c>
      <c r="L8590">
        <v>6.6943000000000001</v>
      </c>
      <c r="M8590" t="s">
        <v>82</v>
      </c>
    </row>
    <row r="8591" spans="1:13">
      <c r="A8591" t="s">
        <v>291</v>
      </c>
      <c r="B8591" t="s">
        <v>292</v>
      </c>
      <c r="C8591" t="str">
        <f>TEXT(D8591, "mmm")</f>
        <v>Jul</v>
      </c>
      <c r="D8591" s="1">
        <v>45490</v>
      </c>
      <c r="E8591" t="s">
        <v>102</v>
      </c>
      <c r="F8591" t="s">
        <v>101</v>
      </c>
      <c r="G8591">
        <v>34572</v>
      </c>
      <c r="H8591">
        <v>7.38</v>
      </c>
      <c r="I8591">
        <v>255141.36</v>
      </c>
      <c r="J8591" t="s">
        <v>81</v>
      </c>
      <c r="K8591">
        <v>-6.7387365080512351E-3</v>
      </c>
      <c r="L8591">
        <v>-0.67390000000000005</v>
      </c>
      <c r="M8591" t="s">
        <v>82</v>
      </c>
    </row>
    <row r="8592" spans="1:13">
      <c r="A8592" t="s">
        <v>291</v>
      </c>
      <c r="B8592" t="s">
        <v>292</v>
      </c>
      <c r="C8592" t="str">
        <f>TEXT(D8592, "mmm")</f>
        <v>Jul</v>
      </c>
      <c r="D8592" s="1">
        <v>45490</v>
      </c>
      <c r="E8592" t="s">
        <v>100</v>
      </c>
      <c r="F8592" t="s">
        <v>101</v>
      </c>
      <c r="G8592">
        <v>34572</v>
      </c>
      <c r="H8592">
        <v>7.38</v>
      </c>
      <c r="I8592">
        <v>255141.36</v>
      </c>
      <c r="J8592" t="s">
        <v>81</v>
      </c>
      <c r="K8592">
        <v>-6.7387365080512351E-3</v>
      </c>
      <c r="L8592">
        <v>-0.67390000000000005</v>
      </c>
      <c r="M8592" t="s">
        <v>82</v>
      </c>
    </row>
    <row r="8593" spans="1:13">
      <c r="A8593" t="s">
        <v>4930</v>
      </c>
      <c r="B8593" t="s">
        <v>4931</v>
      </c>
      <c r="C8593" t="str">
        <f>TEXT(D8593, "mmm")</f>
        <v>Jul</v>
      </c>
      <c r="D8593" s="1">
        <v>45490</v>
      </c>
      <c r="E8593" t="s">
        <v>4932</v>
      </c>
      <c r="F8593" t="s">
        <v>80</v>
      </c>
      <c r="G8593">
        <v>258349</v>
      </c>
      <c r="H8593">
        <v>1.2</v>
      </c>
      <c r="I8593">
        <v>310018.8</v>
      </c>
      <c r="J8593" t="s">
        <v>81</v>
      </c>
      <c r="K8593">
        <v>0.25619829174078662</v>
      </c>
      <c r="L8593">
        <v>25.619800000000001</v>
      </c>
      <c r="M8593" t="s">
        <v>82</v>
      </c>
    </row>
    <row r="8594" spans="1:13">
      <c r="A8594" t="s">
        <v>4930</v>
      </c>
      <c r="B8594" t="s">
        <v>4931</v>
      </c>
      <c r="C8594" t="str">
        <f>TEXT(D8594, "mmm")</f>
        <v>Jul</v>
      </c>
      <c r="D8594" s="1">
        <v>45490</v>
      </c>
      <c r="E8594" t="s">
        <v>4932</v>
      </c>
      <c r="F8594" t="s">
        <v>80</v>
      </c>
      <c r="G8594">
        <v>850000</v>
      </c>
      <c r="H8594">
        <v>1.2</v>
      </c>
      <c r="I8594">
        <v>1020000</v>
      </c>
      <c r="J8594" t="s">
        <v>81</v>
      </c>
      <c r="K8594">
        <v>0.25619829174078662</v>
      </c>
      <c r="L8594">
        <v>25.619800000000001</v>
      </c>
      <c r="M8594" t="s">
        <v>82</v>
      </c>
    </row>
    <row r="8595" spans="1:13">
      <c r="A8595" t="s">
        <v>4889</v>
      </c>
      <c r="B8595" t="s">
        <v>4890</v>
      </c>
      <c r="C8595" t="str">
        <f>TEXT(D8595, "mmm")</f>
        <v>Jul</v>
      </c>
      <c r="D8595" s="1">
        <v>45490</v>
      </c>
      <c r="E8595" t="s">
        <v>4933</v>
      </c>
      <c r="F8595" t="s">
        <v>118</v>
      </c>
      <c r="G8595">
        <v>2000</v>
      </c>
      <c r="H8595">
        <v>6.77</v>
      </c>
      <c r="I8595">
        <v>13540</v>
      </c>
      <c r="J8595" t="s">
        <v>81</v>
      </c>
      <c r="K8595">
        <v>-1.5174564363318989E-2</v>
      </c>
      <c r="L8595">
        <v>-1.5175000000000001</v>
      </c>
      <c r="M8595" t="s">
        <v>82</v>
      </c>
    </row>
    <row r="8596" spans="1:13">
      <c r="A8596" t="s">
        <v>4930</v>
      </c>
      <c r="B8596" t="s">
        <v>4931</v>
      </c>
      <c r="C8596" t="str">
        <f>TEXT(D8596, "mmm")</f>
        <v>Jul</v>
      </c>
      <c r="D8596" s="1">
        <v>45490</v>
      </c>
      <c r="E8596" t="s">
        <v>4934</v>
      </c>
      <c r="F8596" t="s">
        <v>101</v>
      </c>
      <c r="G8596">
        <v>1250000</v>
      </c>
      <c r="H8596">
        <v>1.2</v>
      </c>
      <c r="I8596">
        <v>1500000</v>
      </c>
      <c r="J8596" t="s">
        <v>86</v>
      </c>
      <c r="K8596">
        <v>0.25619829174078662</v>
      </c>
      <c r="L8596">
        <v>25.619800000000001</v>
      </c>
      <c r="M8596" t="s">
        <v>82</v>
      </c>
    </row>
    <row r="8597" spans="1:13">
      <c r="A8597" t="s">
        <v>4930</v>
      </c>
      <c r="B8597" t="s">
        <v>4931</v>
      </c>
      <c r="C8597" t="str">
        <f>TEXT(D8597, "mmm")</f>
        <v>Jul</v>
      </c>
      <c r="D8597" s="1">
        <v>45490</v>
      </c>
      <c r="E8597" t="s">
        <v>4935</v>
      </c>
      <c r="F8597" t="s">
        <v>101</v>
      </c>
      <c r="G8597">
        <v>1250000</v>
      </c>
      <c r="H8597">
        <v>1.2</v>
      </c>
      <c r="I8597">
        <v>1500000</v>
      </c>
      <c r="J8597" t="s">
        <v>86</v>
      </c>
      <c r="K8597">
        <v>0.25619829174078662</v>
      </c>
      <c r="L8597">
        <v>25.619800000000001</v>
      </c>
      <c r="M8597" t="s">
        <v>82</v>
      </c>
    </row>
    <row r="8598" spans="1:13">
      <c r="A8598" t="s">
        <v>4930</v>
      </c>
      <c r="B8598" t="s">
        <v>4931</v>
      </c>
      <c r="C8598" t="str">
        <f>TEXT(D8598, "mmm")</f>
        <v>Jul</v>
      </c>
      <c r="D8598" s="1">
        <v>45490</v>
      </c>
      <c r="E8598" t="s">
        <v>4936</v>
      </c>
      <c r="F8598" t="s">
        <v>251</v>
      </c>
      <c r="G8598">
        <v>1250000</v>
      </c>
      <c r="H8598">
        <v>1.2</v>
      </c>
      <c r="I8598">
        <v>1500000</v>
      </c>
      <c r="J8598" t="s">
        <v>86</v>
      </c>
      <c r="K8598">
        <v>0.25619829174078662</v>
      </c>
      <c r="L8598">
        <v>25.619800000000001</v>
      </c>
      <c r="M8598" t="s">
        <v>82</v>
      </c>
    </row>
    <row r="8599" spans="1:13">
      <c r="A8599" t="s">
        <v>4930</v>
      </c>
      <c r="B8599" t="s">
        <v>4931</v>
      </c>
      <c r="C8599" t="str">
        <f>TEXT(D8599, "mmm")</f>
        <v>Jul</v>
      </c>
      <c r="D8599" s="1">
        <v>45490</v>
      </c>
      <c r="E8599" t="s">
        <v>4937</v>
      </c>
      <c r="F8599" t="s">
        <v>101</v>
      </c>
      <c r="G8599">
        <v>1250000</v>
      </c>
      <c r="H8599">
        <v>1.2</v>
      </c>
      <c r="I8599">
        <v>1500000</v>
      </c>
      <c r="J8599" t="s">
        <v>86</v>
      </c>
      <c r="K8599">
        <v>0.25619829174078662</v>
      </c>
      <c r="L8599">
        <v>25.619800000000001</v>
      </c>
      <c r="M8599" t="s">
        <v>82</v>
      </c>
    </row>
    <row r="8600" spans="1:13">
      <c r="A8600" t="s">
        <v>4930</v>
      </c>
      <c r="B8600" t="s">
        <v>4931</v>
      </c>
      <c r="C8600" t="str">
        <f>TEXT(D8600, "mmm")</f>
        <v>Jul</v>
      </c>
      <c r="D8600" s="1">
        <v>45490</v>
      </c>
      <c r="E8600" t="s">
        <v>4938</v>
      </c>
      <c r="F8600" t="s">
        <v>101</v>
      </c>
      <c r="G8600">
        <v>1250000</v>
      </c>
      <c r="H8600">
        <v>1.2</v>
      </c>
      <c r="I8600">
        <v>1500000</v>
      </c>
      <c r="J8600" t="s">
        <v>86</v>
      </c>
      <c r="K8600">
        <v>0.25619829174078662</v>
      </c>
      <c r="L8600">
        <v>25.619800000000001</v>
      </c>
      <c r="M8600" t="s">
        <v>82</v>
      </c>
    </row>
    <row r="8601" spans="1:13">
      <c r="A8601" t="s">
        <v>4839</v>
      </c>
      <c r="B8601" t="s">
        <v>4840</v>
      </c>
      <c r="C8601" t="str">
        <f>TEXT(D8601, "mmm")</f>
        <v>Jul</v>
      </c>
      <c r="D8601" s="1">
        <v>45490</v>
      </c>
      <c r="E8601" t="s">
        <v>4842</v>
      </c>
      <c r="F8601" t="s">
        <v>101</v>
      </c>
      <c r="G8601">
        <v>5749</v>
      </c>
      <c r="H8601">
        <v>5.21</v>
      </c>
      <c r="I8601">
        <v>29952.29</v>
      </c>
      <c r="J8601" t="s">
        <v>81</v>
      </c>
      <c r="K8601">
        <v>-4.5283064022313857E-2</v>
      </c>
      <c r="L8601">
        <v>-4.5282999999999998</v>
      </c>
      <c r="M8601" t="s">
        <v>82</v>
      </c>
    </row>
    <row r="8602" spans="1:13">
      <c r="A8602" t="s">
        <v>4839</v>
      </c>
      <c r="B8602" t="s">
        <v>4840</v>
      </c>
      <c r="C8602" t="str">
        <f>TEXT(D8602, "mmm")</f>
        <v>Jul</v>
      </c>
      <c r="D8602" s="1">
        <v>45490</v>
      </c>
      <c r="E8602" t="s">
        <v>4845</v>
      </c>
      <c r="F8602" t="s">
        <v>101</v>
      </c>
      <c r="G8602">
        <v>5749</v>
      </c>
      <c r="H8602">
        <v>5.21</v>
      </c>
      <c r="I8602">
        <v>29952.29</v>
      </c>
      <c r="J8602" t="s">
        <v>81</v>
      </c>
      <c r="K8602">
        <v>-4.5283064022313857E-2</v>
      </c>
      <c r="L8602">
        <v>-4.5282999999999998</v>
      </c>
      <c r="M8602" t="s">
        <v>82</v>
      </c>
    </row>
    <row r="8603" spans="1:13">
      <c r="A8603" t="s">
        <v>4839</v>
      </c>
      <c r="B8603" t="s">
        <v>4840</v>
      </c>
      <c r="C8603" t="str">
        <f>TEXT(D8603, "mmm")</f>
        <v>Jul</v>
      </c>
      <c r="D8603" s="1">
        <v>45490</v>
      </c>
      <c r="E8603" t="s">
        <v>4843</v>
      </c>
      <c r="F8603" t="s">
        <v>101</v>
      </c>
      <c r="G8603">
        <v>5749</v>
      </c>
      <c r="H8603">
        <v>5.21</v>
      </c>
      <c r="I8603">
        <v>29952.29</v>
      </c>
      <c r="J8603" t="s">
        <v>81</v>
      </c>
      <c r="K8603">
        <v>-4.5283064022313857E-2</v>
      </c>
      <c r="L8603">
        <v>-4.5282999999999998</v>
      </c>
      <c r="M8603" t="s">
        <v>82</v>
      </c>
    </row>
    <row r="8604" spans="1:13">
      <c r="A8604" t="s">
        <v>4839</v>
      </c>
      <c r="B8604" t="s">
        <v>4840</v>
      </c>
      <c r="C8604" t="str">
        <f>TEXT(D8604, "mmm")</f>
        <v>Jul</v>
      </c>
      <c r="D8604" s="1">
        <v>45490</v>
      </c>
      <c r="E8604" t="s">
        <v>4841</v>
      </c>
      <c r="F8604" t="s">
        <v>101</v>
      </c>
      <c r="G8604">
        <v>5749</v>
      </c>
      <c r="H8604">
        <v>5.21</v>
      </c>
      <c r="I8604">
        <v>29952.29</v>
      </c>
      <c r="J8604" t="s">
        <v>81</v>
      </c>
      <c r="K8604">
        <v>-4.5283064022313857E-2</v>
      </c>
      <c r="L8604">
        <v>-4.5282999999999998</v>
      </c>
      <c r="M8604" t="s">
        <v>82</v>
      </c>
    </row>
    <row r="8605" spans="1:13">
      <c r="A8605" t="s">
        <v>4839</v>
      </c>
      <c r="B8605" t="s">
        <v>4840</v>
      </c>
      <c r="C8605" t="str">
        <f>TEXT(D8605, "mmm")</f>
        <v>Jul</v>
      </c>
      <c r="D8605" s="1">
        <v>45490</v>
      </c>
      <c r="E8605" t="s">
        <v>4844</v>
      </c>
      <c r="F8605" t="s">
        <v>101</v>
      </c>
      <c r="G8605">
        <v>5749</v>
      </c>
      <c r="H8605">
        <v>5.21</v>
      </c>
      <c r="I8605">
        <v>29952.29</v>
      </c>
      <c r="J8605" t="s">
        <v>81</v>
      </c>
      <c r="K8605">
        <v>-4.5283064022313857E-2</v>
      </c>
      <c r="L8605">
        <v>-4.5282999999999998</v>
      </c>
      <c r="M8605" t="s">
        <v>82</v>
      </c>
    </row>
    <row r="8606" spans="1:13">
      <c r="A8606" t="s">
        <v>271</v>
      </c>
      <c r="B8606" t="s">
        <v>272</v>
      </c>
      <c r="C8606" t="str">
        <f>TEXT(D8606, "mmm")</f>
        <v>Jul</v>
      </c>
      <c r="D8606" s="1">
        <v>45490</v>
      </c>
      <c r="E8606" t="s">
        <v>102</v>
      </c>
      <c r="F8606" t="s">
        <v>101</v>
      </c>
      <c r="G8606">
        <v>77666</v>
      </c>
      <c r="H8606">
        <v>8.39</v>
      </c>
      <c r="I8606">
        <v>651617.74</v>
      </c>
      <c r="J8606" t="s">
        <v>86</v>
      </c>
      <c r="K8606">
        <v>-3.5628869116203221E-3</v>
      </c>
      <c r="L8606">
        <v>-0.35630000000000001</v>
      </c>
      <c r="M8606" t="s">
        <v>82</v>
      </c>
    </row>
    <row r="8607" spans="1:13">
      <c r="A8607" t="s">
        <v>4927</v>
      </c>
      <c r="B8607" t="s">
        <v>4928</v>
      </c>
      <c r="C8607" t="str">
        <f>TEXT(D8607, "mmm")</f>
        <v>Jul</v>
      </c>
      <c r="D8607" s="1">
        <v>45490</v>
      </c>
      <c r="E8607" t="s">
        <v>4939</v>
      </c>
      <c r="F8607" t="s">
        <v>128</v>
      </c>
      <c r="G8607">
        <v>25000</v>
      </c>
      <c r="H8607">
        <v>66.260000000000005</v>
      </c>
      <c r="I8607">
        <v>1656500</v>
      </c>
      <c r="J8607" t="s">
        <v>86</v>
      </c>
      <c r="K8607">
        <v>2.1786898337339929E-2</v>
      </c>
      <c r="L8607">
        <v>2.1787000000000001</v>
      </c>
      <c r="M8607" t="s">
        <v>82</v>
      </c>
    </row>
    <row r="8608" spans="1:13">
      <c r="A8608" t="s">
        <v>271</v>
      </c>
      <c r="B8608" t="s">
        <v>272</v>
      </c>
      <c r="C8608" t="str">
        <f>TEXT(D8608, "mmm")</f>
        <v>Jul</v>
      </c>
      <c r="D8608" s="1">
        <v>45490</v>
      </c>
      <c r="E8608" t="s">
        <v>100</v>
      </c>
      <c r="F8608" t="s">
        <v>101</v>
      </c>
      <c r="G8608">
        <v>77666</v>
      </c>
      <c r="H8608">
        <v>8.39</v>
      </c>
      <c r="I8608">
        <v>651617.74</v>
      </c>
      <c r="J8608" t="s">
        <v>86</v>
      </c>
      <c r="K8608">
        <v>-3.5628869116203221E-3</v>
      </c>
      <c r="L8608">
        <v>-0.35630000000000001</v>
      </c>
      <c r="M8608" t="s">
        <v>82</v>
      </c>
    </row>
    <row r="8609" spans="1:13">
      <c r="A8609" t="s">
        <v>513</v>
      </c>
      <c r="B8609" t="s">
        <v>514</v>
      </c>
      <c r="C8609" t="str">
        <f>TEXT(D8609, "mmm")</f>
        <v>Jul</v>
      </c>
      <c r="D8609" s="1">
        <v>45490</v>
      </c>
      <c r="E8609" t="s">
        <v>515</v>
      </c>
      <c r="F8609" t="s">
        <v>222</v>
      </c>
      <c r="G8609">
        <v>1878</v>
      </c>
      <c r="H8609">
        <v>32.5</v>
      </c>
      <c r="I8609">
        <v>61035</v>
      </c>
      <c r="J8609" t="s">
        <v>81</v>
      </c>
      <c r="K8609">
        <v>-3.8142745168771919E-2</v>
      </c>
      <c r="L8609">
        <v>-3.8142999999999998</v>
      </c>
      <c r="M8609" t="s">
        <v>82</v>
      </c>
    </row>
    <row r="8610" spans="1:13">
      <c r="A8610" t="s">
        <v>1644</v>
      </c>
      <c r="B8610" t="s">
        <v>1645</v>
      </c>
      <c r="C8610" t="str">
        <f>TEXT(D8610, "mmm")</f>
        <v>Jul</v>
      </c>
      <c r="D8610" s="1">
        <v>45490</v>
      </c>
      <c r="E8610" t="s">
        <v>4793</v>
      </c>
      <c r="F8610" t="s">
        <v>222</v>
      </c>
      <c r="G8610">
        <v>13000</v>
      </c>
      <c r="H8610">
        <v>13.34</v>
      </c>
      <c r="I8610">
        <v>173420</v>
      </c>
      <c r="J8610" t="s">
        <v>86</v>
      </c>
      <c r="K8610">
        <v>8.2459543405102309E-3</v>
      </c>
      <c r="L8610">
        <v>0.8246</v>
      </c>
      <c r="M8610" t="s">
        <v>82</v>
      </c>
    </row>
    <row r="8611" spans="1:13">
      <c r="A8611" t="s">
        <v>927</v>
      </c>
      <c r="B8611" t="s">
        <v>928</v>
      </c>
      <c r="C8611" t="str">
        <f>TEXT(D8611, "mmm")</f>
        <v>Jul</v>
      </c>
      <c r="D8611" s="1">
        <v>45490</v>
      </c>
      <c r="E8611" t="s">
        <v>4430</v>
      </c>
      <c r="F8611" t="s">
        <v>101</v>
      </c>
      <c r="G8611">
        <v>135546</v>
      </c>
      <c r="H8611">
        <v>7.75</v>
      </c>
      <c r="I8611">
        <v>1050481.5</v>
      </c>
      <c r="J8611" t="s">
        <v>86</v>
      </c>
      <c r="K8611">
        <v>-0.15489745991336329</v>
      </c>
      <c r="L8611">
        <v>-15.489699999999999</v>
      </c>
      <c r="M8611" t="s">
        <v>82</v>
      </c>
    </row>
    <row r="8612" spans="1:13">
      <c r="A8612" t="s">
        <v>580</v>
      </c>
      <c r="B8612" t="s">
        <v>581</v>
      </c>
      <c r="C8612" t="str">
        <f>TEXT(D8612, "mmm")</f>
        <v>Jul</v>
      </c>
      <c r="D8612" s="1">
        <v>45490</v>
      </c>
      <c r="E8612" t="s">
        <v>100</v>
      </c>
      <c r="F8612" t="s">
        <v>101</v>
      </c>
      <c r="G8612">
        <v>4687</v>
      </c>
      <c r="H8612">
        <v>24.09</v>
      </c>
      <c r="I8612">
        <v>112909.83</v>
      </c>
      <c r="J8612" t="s">
        <v>81</v>
      </c>
      <c r="K8612">
        <v>9.0983426182231764E-3</v>
      </c>
      <c r="L8612">
        <v>0.90980000000000005</v>
      </c>
      <c r="M8612" t="s">
        <v>82</v>
      </c>
    </row>
    <row r="8613" spans="1:13">
      <c r="A8613" t="s">
        <v>580</v>
      </c>
      <c r="B8613" t="s">
        <v>581</v>
      </c>
      <c r="C8613" t="str">
        <f>TEXT(D8613, "mmm")</f>
        <v>Jul</v>
      </c>
      <c r="D8613" s="1">
        <v>45490</v>
      </c>
      <c r="E8613" t="s">
        <v>102</v>
      </c>
      <c r="F8613" t="s">
        <v>101</v>
      </c>
      <c r="G8613">
        <v>4687</v>
      </c>
      <c r="H8613">
        <v>24.09</v>
      </c>
      <c r="I8613">
        <v>112909.83</v>
      </c>
      <c r="J8613" t="s">
        <v>81</v>
      </c>
      <c r="K8613">
        <v>9.0983426182231764E-3</v>
      </c>
      <c r="L8613">
        <v>0.90980000000000005</v>
      </c>
      <c r="M8613" t="s">
        <v>82</v>
      </c>
    </row>
    <row r="8614" spans="1:13">
      <c r="A8614" t="s">
        <v>129</v>
      </c>
      <c r="B8614" t="s">
        <v>130</v>
      </c>
      <c r="C8614" t="str">
        <f>TEXT(D8614, "mmm")</f>
        <v>Jul</v>
      </c>
      <c r="D8614" s="1">
        <v>45490</v>
      </c>
      <c r="E8614" t="s">
        <v>110</v>
      </c>
      <c r="F8614" t="s">
        <v>101</v>
      </c>
      <c r="G8614">
        <v>16000</v>
      </c>
      <c r="H8614">
        <v>7.21</v>
      </c>
      <c r="I8614">
        <v>115360</v>
      </c>
      <c r="J8614" t="s">
        <v>81</v>
      </c>
      <c r="K8614">
        <v>2.777775202268407E-3</v>
      </c>
      <c r="L8614">
        <v>0.27779999999999999</v>
      </c>
      <c r="M8614" t="s">
        <v>82</v>
      </c>
    </row>
    <row r="8615" spans="1:13">
      <c r="A8615" t="s">
        <v>129</v>
      </c>
      <c r="B8615" t="s">
        <v>130</v>
      </c>
      <c r="C8615" t="str">
        <f>TEXT(D8615, "mmm")</f>
        <v>Jul</v>
      </c>
      <c r="D8615" s="1">
        <v>45490</v>
      </c>
      <c r="E8615" t="s">
        <v>109</v>
      </c>
      <c r="F8615" t="s">
        <v>101</v>
      </c>
      <c r="G8615">
        <v>16000</v>
      </c>
      <c r="H8615">
        <v>7.21</v>
      </c>
      <c r="I8615">
        <v>115360</v>
      </c>
      <c r="J8615" t="s">
        <v>81</v>
      </c>
      <c r="K8615">
        <v>2.777775202268407E-3</v>
      </c>
      <c r="L8615">
        <v>0.27779999999999999</v>
      </c>
      <c r="M8615" t="s">
        <v>82</v>
      </c>
    </row>
    <row r="8616" spans="1:13">
      <c r="A8616" t="s">
        <v>129</v>
      </c>
      <c r="B8616" t="s">
        <v>130</v>
      </c>
      <c r="C8616" t="str">
        <f>TEXT(D8616, "mmm")</f>
        <v>Jul</v>
      </c>
      <c r="D8616" s="1">
        <v>45490</v>
      </c>
      <c r="E8616" t="s">
        <v>111</v>
      </c>
      <c r="F8616" t="s">
        <v>101</v>
      </c>
      <c r="G8616">
        <v>16000</v>
      </c>
      <c r="H8616">
        <v>7.21</v>
      </c>
      <c r="I8616">
        <v>115360</v>
      </c>
      <c r="J8616" t="s">
        <v>81</v>
      </c>
      <c r="K8616">
        <v>2.777775202268407E-3</v>
      </c>
      <c r="L8616">
        <v>0.27779999999999999</v>
      </c>
      <c r="M8616" t="s">
        <v>82</v>
      </c>
    </row>
    <row r="8617" spans="1:13">
      <c r="A8617" t="s">
        <v>4124</v>
      </c>
      <c r="B8617" t="s">
        <v>4125</v>
      </c>
      <c r="C8617" t="str">
        <f>TEXT(D8617, "mmm")</f>
        <v>Jul</v>
      </c>
      <c r="D8617" s="1">
        <v>45490</v>
      </c>
      <c r="E8617" t="s">
        <v>4835</v>
      </c>
      <c r="F8617" t="s">
        <v>101</v>
      </c>
      <c r="G8617">
        <v>1636</v>
      </c>
      <c r="H8617">
        <v>36.06</v>
      </c>
      <c r="I8617">
        <v>58994.16</v>
      </c>
      <c r="J8617" t="s">
        <v>81</v>
      </c>
      <c r="K8617">
        <v>3.8223629164270363E-2</v>
      </c>
      <c r="L8617">
        <v>3.8224</v>
      </c>
      <c r="M8617" t="s">
        <v>82</v>
      </c>
    </row>
    <row r="8618" spans="1:13">
      <c r="A8618" t="s">
        <v>4124</v>
      </c>
      <c r="B8618" t="s">
        <v>4125</v>
      </c>
      <c r="C8618" t="str">
        <f>TEXT(D8618, "mmm")</f>
        <v>Jul</v>
      </c>
      <c r="D8618" s="1">
        <v>45490</v>
      </c>
      <c r="E8618" t="s">
        <v>4833</v>
      </c>
      <c r="F8618" t="s">
        <v>101</v>
      </c>
      <c r="G8618">
        <v>55059</v>
      </c>
      <c r="H8618">
        <v>35.450000000000003</v>
      </c>
      <c r="I8618">
        <v>1951841.55</v>
      </c>
      <c r="J8618" t="s">
        <v>86</v>
      </c>
      <c r="K8618">
        <v>3.8223629164270363E-2</v>
      </c>
      <c r="L8618">
        <v>3.8224</v>
      </c>
      <c r="M8618" t="s">
        <v>82</v>
      </c>
    </row>
    <row r="8619" spans="1:13">
      <c r="A8619" t="s">
        <v>4124</v>
      </c>
      <c r="B8619" t="s">
        <v>4125</v>
      </c>
      <c r="C8619" t="str">
        <f>TEXT(D8619, "mmm")</f>
        <v>Jul</v>
      </c>
      <c r="D8619" s="1">
        <v>45490</v>
      </c>
      <c r="E8619" t="s">
        <v>4831</v>
      </c>
      <c r="F8619" t="s">
        <v>101</v>
      </c>
      <c r="G8619">
        <v>55059</v>
      </c>
      <c r="H8619">
        <v>35.450000000000003</v>
      </c>
      <c r="I8619">
        <v>1951841.55</v>
      </c>
      <c r="J8619" t="s">
        <v>86</v>
      </c>
      <c r="K8619">
        <v>3.8223629164270363E-2</v>
      </c>
      <c r="L8619">
        <v>3.8224</v>
      </c>
      <c r="M8619" t="s">
        <v>82</v>
      </c>
    </row>
    <row r="8620" spans="1:13">
      <c r="A8620" t="s">
        <v>4124</v>
      </c>
      <c r="B8620" t="s">
        <v>4125</v>
      </c>
      <c r="C8620" t="str">
        <f>TEXT(D8620, "mmm")</f>
        <v>Jul</v>
      </c>
      <c r="D8620" s="1">
        <v>45490</v>
      </c>
      <c r="E8620" t="s">
        <v>4830</v>
      </c>
      <c r="F8620" t="s">
        <v>101</v>
      </c>
      <c r="G8620">
        <v>55059</v>
      </c>
      <c r="H8620">
        <v>35.450000000000003</v>
      </c>
      <c r="I8620">
        <v>1951841.55</v>
      </c>
      <c r="J8620" t="s">
        <v>86</v>
      </c>
      <c r="K8620">
        <v>3.8223629164270363E-2</v>
      </c>
      <c r="L8620">
        <v>3.8224</v>
      </c>
      <c r="M8620" t="s">
        <v>82</v>
      </c>
    </row>
    <row r="8621" spans="1:13">
      <c r="A8621" t="s">
        <v>4124</v>
      </c>
      <c r="B8621" t="s">
        <v>4125</v>
      </c>
      <c r="C8621" t="str">
        <f>TEXT(D8621, "mmm")</f>
        <v>Jul</v>
      </c>
      <c r="D8621" s="1">
        <v>45490</v>
      </c>
      <c r="E8621" t="s">
        <v>4834</v>
      </c>
      <c r="F8621" t="s">
        <v>101</v>
      </c>
      <c r="G8621">
        <v>55059</v>
      </c>
      <c r="H8621">
        <v>35.450000000000003</v>
      </c>
      <c r="I8621">
        <v>1951841.55</v>
      </c>
      <c r="J8621" t="s">
        <v>86</v>
      </c>
      <c r="K8621">
        <v>3.8223629164270363E-2</v>
      </c>
      <c r="L8621">
        <v>3.8224</v>
      </c>
      <c r="M8621" t="s">
        <v>82</v>
      </c>
    </row>
    <row r="8622" spans="1:13">
      <c r="A8622" t="s">
        <v>4124</v>
      </c>
      <c r="B8622" t="s">
        <v>4125</v>
      </c>
      <c r="C8622" t="str">
        <f>TEXT(D8622, "mmm")</f>
        <v>Jul</v>
      </c>
      <c r="D8622" s="1">
        <v>45490</v>
      </c>
      <c r="E8622" t="s">
        <v>4832</v>
      </c>
      <c r="F8622" t="s">
        <v>101</v>
      </c>
      <c r="G8622">
        <v>55059</v>
      </c>
      <c r="H8622">
        <v>35.450000000000003</v>
      </c>
      <c r="I8622">
        <v>1951841.55</v>
      </c>
      <c r="J8622" t="s">
        <v>86</v>
      </c>
      <c r="K8622">
        <v>3.8223629164270363E-2</v>
      </c>
      <c r="L8622">
        <v>3.8224</v>
      </c>
      <c r="M8622" t="s">
        <v>82</v>
      </c>
    </row>
    <row r="8623" spans="1:13">
      <c r="A8623" t="s">
        <v>4124</v>
      </c>
      <c r="B8623" t="s">
        <v>4125</v>
      </c>
      <c r="C8623" t="str">
        <f>TEXT(D8623, "mmm")</f>
        <v>Jul</v>
      </c>
      <c r="D8623" s="1">
        <v>45490</v>
      </c>
      <c r="E8623" t="s">
        <v>4835</v>
      </c>
      <c r="F8623" t="s">
        <v>101</v>
      </c>
      <c r="G8623">
        <v>55059</v>
      </c>
      <c r="H8623">
        <v>35.450000000000003</v>
      </c>
      <c r="I8623">
        <v>1951841.55</v>
      </c>
      <c r="J8623" t="s">
        <v>86</v>
      </c>
      <c r="K8623">
        <v>3.8223629164270363E-2</v>
      </c>
      <c r="L8623">
        <v>3.8224</v>
      </c>
      <c r="M8623" t="s">
        <v>82</v>
      </c>
    </row>
    <row r="8624" spans="1:13">
      <c r="A8624" t="s">
        <v>4124</v>
      </c>
      <c r="B8624" t="s">
        <v>4125</v>
      </c>
      <c r="C8624" t="str">
        <f>TEXT(D8624, "mmm")</f>
        <v>Jul</v>
      </c>
      <c r="D8624" s="1">
        <v>45490</v>
      </c>
      <c r="E8624" t="s">
        <v>4833</v>
      </c>
      <c r="F8624" t="s">
        <v>101</v>
      </c>
      <c r="G8624">
        <v>1059</v>
      </c>
      <c r="H8624">
        <v>34.85</v>
      </c>
      <c r="I8624">
        <v>36906.15</v>
      </c>
      <c r="J8624" t="s">
        <v>81</v>
      </c>
      <c r="K8624">
        <v>3.8223629164270363E-2</v>
      </c>
      <c r="L8624">
        <v>3.8224</v>
      </c>
      <c r="M8624" t="s">
        <v>82</v>
      </c>
    </row>
    <row r="8625" spans="1:13">
      <c r="A8625" t="s">
        <v>4124</v>
      </c>
      <c r="B8625" t="s">
        <v>4125</v>
      </c>
      <c r="C8625" t="str">
        <f>TEXT(D8625, "mmm")</f>
        <v>Jul</v>
      </c>
      <c r="D8625" s="1">
        <v>45490</v>
      </c>
      <c r="E8625" t="s">
        <v>4831</v>
      </c>
      <c r="F8625" t="s">
        <v>101</v>
      </c>
      <c r="G8625">
        <v>1059</v>
      </c>
      <c r="H8625">
        <v>34.85</v>
      </c>
      <c r="I8625">
        <v>36906.15</v>
      </c>
      <c r="J8625" t="s">
        <v>81</v>
      </c>
      <c r="K8625">
        <v>3.8223629164270363E-2</v>
      </c>
      <c r="L8625">
        <v>3.8224</v>
      </c>
      <c r="M8625" t="s">
        <v>82</v>
      </c>
    </row>
    <row r="8626" spans="1:13">
      <c r="A8626" t="s">
        <v>4124</v>
      </c>
      <c r="B8626" t="s">
        <v>4125</v>
      </c>
      <c r="C8626" t="str">
        <f>TEXT(D8626, "mmm")</f>
        <v>Jul</v>
      </c>
      <c r="D8626" s="1">
        <v>45490</v>
      </c>
      <c r="E8626" t="s">
        <v>4830</v>
      </c>
      <c r="F8626" t="s">
        <v>101</v>
      </c>
      <c r="G8626">
        <v>1059</v>
      </c>
      <c r="H8626">
        <v>34.85</v>
      </c>
      <c r="I8626">
        <v>36906.15</v>
      </c>
      <c r="J8626" t="s">
        <v>81</v>
      </c>
      <c r="K8626">
        <v>3.8223629164270363E-2</v>
      </c>
      <c r="L8626">
        <v>3.8224</v>
      </c>
      <c r="M8626" t="s">
        <v>82</v>
      </c>
    </row>
    <row r="8627" spans="1:13">
      <c r="A8627" t="s">
        <v>4124</v>
      </c>
      <c r="B8627" t="s">
        <v>4125</v>
      </c>
      <c r="C8627" t="str">
        <f>TEXT(D8627, "mmm")</f>
        <v>Jul</v>
      </c>
      <c r="D8627" s="1">
        <v>45490</v>
      </c>
      <c r="E8627" t="s">
        <v>4834</v>
      </c>
      <c r="F8627" t="s">
        <v>101</v>
      </c>
      <c r="G8627">
        <v>1059</v>
      </c>
      <c r="H8627">
        <v>34.85</v>
      </c>
      <c r="I8627">
        <v>36906.15</v>
      </c>
      <c r="J8627" t="s">
        <v>81</v>
      </c>
      <c r="K8627">
        <v>3.8223629164270363E-2</v>
      </c>
      <c r="L8627">
        <v>3.8224</v>
      </c>
      <c r="M8627" t="s">
        <v>82</v>
      </c>
    </row>
    <row r="8628" spans="1:13">
      <c r="A8628" t="s">
        <v>4124</v>
      </c>
      <c r="B8628" t="s">
        <v>4125</v>
      </c>
      <c r="C8628" t="str">
        <f>TEXT(D8628, "mmm")</f>
        <v>Jul</v>
      </c>
      <c r="D8628" s="1">
        <v>45490</v>
      </c>
      <c r="E8628" t="s">
        <v>4832</v>
      </c>
      <c r="F8628" t="s">
        <v>101</v>
      </c>
      <c r="G8628">
        <v>1059</v>
      </c>
      <c r="H8628">
        <v>34.85</v>
      </c>
      <c r="I8628">
        <v>36906.15</v>
      </c>
      <c r="J8628" t="s">
        <v>81</v>
      </c>
      <c r="K8628">
        <v>3.8223629164270363E-2</v>
      </c>
      <c r="L8628">
        <v>3.8224</v>
      </c>
      <c r="M8628" t="s">
        <v>82</v>
      </c>
    </row>
    <row r="8629" spans="1:13">
      <c r="A8629" t="s">
        <v>4124</v>
      </c>
      <c r="B8629" t="s">
        <v>4125</v>
      </c>
      <c r="C8629" t="str">
        <f>TEXT(D8629, "mmm")</f>
        <v>Jul</v>
      </c>
      <c r="D8629" s="1">
        <v>45490</v>
      </c>
      <c r="E8629" t="s">
        <v>4835</v>
      </c>
      <c r="F8629" t="s">
        <v>101</v>
      </c>
      <c r="G8629">
        <v>1059</v>
      </c>
      <c r="H8629">
        <v>34.85</v>
      </c>
      <c r="I8629">
        <v>36906.15</v>
      </c>
      <c r="J8629" t="s">
        <v>81</v>
      </c>
      <c r="K8629">
        <v>3.8223629164270363E-2</v>
      </c>
      <c r="L8629">
        <v>3.8224</v>
      </c>
      <c r="M8629" t="s">
        <v>82</v>
      </c>
    </row>
    <row r="8630" spans="1:13">
      <c r="A8630" t="s">
        <v>4124</v>
      </c>
      <c r="B8630" t="s">
        <v>4125</v>
      </c>
      <c r="C8630" t="str">
        <f>TEXT(D8630, "mmm")</f>
        <v>Jul</v>
      </c>
      <c r="D8630" s="1">
        <v>45490</v>
      </c>
      <c r="E8630" t="s">
        <v>4833</v>
      </c>
      <c r="F8630" t="s">
        <v>101</v>
      </c>
      <c r="G8630">
        <v>2141</v>
      </c>
      <c r="H8630">
        <v>35.450000000000003</v>
      </c>
      <c r="I8630">
        <v>75898.450000000012</v>
      </c>
      <c r="J8630" t="s">
        <v>81</v>
      </c>
      <c r="K8630">
        <v>3.8223629164270363E-2</v>
      </c>
      <c r="L8630">
        <v>3.8224</v>
      </c>
      <c r="M8630" t="s">
        <v>82</v>
      </c>
    </row>
    <row r="8631" spans="1:13">
      <c r="A8631" t="s">
        <v>4124</v>
      </c>
      <c r="B8631" t="s">
        <v>4125</v>
      </c>
      <c r="C8631" t="str">
        <f>TEXT(D8631, "mmm")</f>
        <v>Jul</v>
      </c>
      <c r="D8631" s="1">
        <v>45490</v>
      </c>
      <c r="E8631" t="s">
        <v>4831</v>
      </c>
      <c r="F8631" t="s">
        <v>101</v>
      </c>
      <c r="G8631">
        <v>2141</v>
      </c>
      <c r="H8631">
        <v>35.450000000000003</v>
      </c>
      <c r="I8631">
        <v>75898.450000000012</v>
      </c>
      <c r="J8631" t="s">
        <v>81</v>
      </c>
      <c r="K8631">
        <v>3.8223629164270363E-2</v>
      </c>
      <c r="L8631">
        <v>3.8224</v>
      </c>
      <c r="M8631" t="s">
        <v>82</v>
      </c>
    </row>
    <row r="8632" spans="1:13">
      <c r="A8632" t="s">
        <v>4124</v>
      </c>
      <c r="B8632" t="s">
        <v>4125</v>
      </c>
      <c r="C8632" t="str">
        <f>TEXT(D8632, "mmm")</f>
        <v>Jul</v>
      </c>
      <c r="D8632" s="1">
        <v>45490</v>
      </c>
      <c r="E8632" t="s">
        <v>4830</v>
      </c>
      <c r="F8632" t="s">
        <v>101</v>
      </c>
      <c r="G8632">
        <v>2141</v>
      </c>
      <c r="H8632">
        <v>35.450000000000003</v>
      </c>
      <c r="I8632">
        <v>75898.450000000012</v>
      </c>
      <c r="J8632" t="s">
        <v>81</v>
      </c>
      <c r="K8632">
        <v>3.8223629164270363E-2</v>
      </c>
      <c r="L8632">
        <v>3.8224</v>
      </c>
      <c r="M8632" t="s">
        <v>82</v>
      </c>
    </row>
    <row r="8633" spans="1:13">
      <c r="A8633" t="s">
        <v>4124</v>
      </c>
      <c r="B8633" t="s">
        <v>4125</v>
      </c>
      <c r="C8633" t="str">
        <f>TEXT(D8633, "mmm")</f>
        <v>Jul</v>
      </c>
      <c r="D8633" s="1">
        <v>45490</v>
      </c>
      <c r="E8633" t="s">
        <v>4834</v>
      </c>
      <c r="F8633" t="s">
        <v>101</v>
      </c>
      <c r="G8633">
        <v>2141</v>
      </c>
      <c r="H8633">
        <v>35.450000000000003</v>
      </c>
      <c r="I8633">
        <v>75898.450000000012</v>
      </c>
      <c r="J8633" t="s">
        <v>81</v>
      </c>
      <c r="K8633">
        <v>3.8223629164270363E-2</v>
      </c>
      <c r="L8633">
        <v>3.8224</v>
      </c>
      <c r="M8633" t="s">
        <v>82</v>
      </c>
    </row>
    <row r="8634" spans="1:13">
      <c r="A8634" t="s">
        <v>4124</v>
      </c>
      <c r="B8634" t="s">
        <v>4125</v>
      </c>
      <c r="C8634" t="str">
        <f>TEXT(D8634, "mmm")</f>
        <v>Jul</v>
      </c>
      <c r="D8634" s="1">
        <v>45490</v>
      </c>
      <c r="E8634" t="s">
        <v>4832</v>
      </c>
      <c r="F8634" t="s">
        <v>101</v>
      </c>
      <c r="G8634">
        <v>2141</v>
      </c>
      <c r="H8634">
        <v>35.450000000000003</v>
      </c>
      <c r="I8634">
        <v>75898.450000000012</v>
      </c>
      <c r="J8634" t="s">
        <v>81</v>
      </c>
      <c r="K8634">
        <v>3.8223629164270363E-2</v>
      </c>
      <c r="L8634">
        <v>3.8224</v>
      </c>
      <c r="M8634" t="s">
        <v>82</v>
      </c>
    </row>
    <row r="8635" spans="1:13">
      <c r="A8635" t="s">
        <v>4124</v>
      </c>
      <c r="B8635" t="s">
        <v>4125</v>
      </c>
      <c r="C8635" t="str">
        <f>TEXT(D8635, "mmm")</f>
        <v>Jul</v>
      </c>
      <c r="D8635" s="1">
        <v>45490</v>
      </c>
      <c r="E8635" t="s">
        <v>4835</v>
      </c>
      <c r="F8635" t="s">
        <v>101</v>
      </c>
      <c r="G8635">
        <v>2141</v>
      </c>
      <c r="H8635">
        <v>35.450000000000003</v>
      </c>
      <c r="I8635">
        <v>75898.450000000012</v>
      </c>
      <c r="J8635" t="s">
        <v>81</v>
      </c>
      <c r="K8635">
        <v>3.8223629164270363E-2</v>
      </c>
      <c r="L8635">
        <v>3.8224</v>
      </c>
      <c r="M8635" t="s">
        <v>82</v>
      </c>
    </row>
    <row r="8636" spans="1:13">
      <c r="A8636" t="s">
        <v>4124</v>
      </c>
      <c r="B8636" t="s">
        <v>4125</v>
      </c>
      <c r="C8636" t="str">
        <f>TEXT(D8636, "mmm")</f>
        <v>Jul</v>
      </c>
      <c r="D8636" s="1">
        <v>45490</v>
      </c>
      <c r="E8636" t="s">
        <v>4833</v>
      </c>
      <c r="F8636" t="s">
        <v>101</v>
      </c>
      <c r="G8636">
        <v>1636</v>
      </c>
      <c r="H8636">
        <v>36.06</v>
      </c>
      <c r="I8636">
        <v>58994.16</v>
      </c>
      <c r="J8636" t="s">
        <v>81</v>
      </c>
      <c r="K8636">
        <v>3.8223629164270363E-2</v>
      </c>
      <c r="L8636">
        <v>3.8224</v>
      </c>
      <c r="M8636" t="s">
        <v>82</v>
      </c>
    </row>
    <row r="8637" spans="1:13">
      <c r="A8637" t="s">
        <v>4124</v>
      </c>
      <c r="B8637" t="s">
        <v>4125</v>
      </c>
      <c r="C8637" t="str">
        <f>TEXT(D8637, "mmm")</f>
        <v>Jul</v>
      </c>
      <c r="D8637" s="1">
        <v>45490</v>
      </c>
      <c r="E8637" t="s">
        <v>4831</v>
      </c>
      <c r="F8637" t="s">
        <v>101</v>
      </c>
      <c r="G8637">
        <v>1636</v>
      </c>
      <c r="H8637">
        <v>36.06</v>
      </c>
      <c r="I8637">
        <v>58994.16</v>
      </c>
      <c r="J8637" t="s">
        <v>81</v>
      </c>
      <c r="K8637">
        <v>3.8223629164270363E-2</v>
      </c>
      <c r="L8637">
        <v>3.8224</v>
      </c>
      <c r="M8637" t="s">
        <v>82</v>
      </c>
    </row>
    <row r="8638" spans="1:13">
      <c r="A8638" t="s">
        <v>4124</v>
      </c>
      <c r="B8638" t="s">
        <v>4125</v>
      </c>
      <c r="C8638" t="str">
        <f>TEXT(D8638, "mmm")</f>
        <v>Jul</v>
      </c>
      <c r="D8638" s="1">
        <v>45490</v>
      </c>
      <c r="E8638" t="s">
        <v>4830</v>
      </c>
      <c r="F8638" t="s">
        <v>101</v>
      </c>
      <c r="G8638">
        <v>1636</v>
      </c>
      <c r="H8638">
        <v>36.06</v>
      </c>
      <c r="I8638">
        <v>58994.16</v>
      </c>
      <c r="J8638" t="s">
        <v>81</v>
      </c>
      <c r="K8638">
        <v>3.8223629164270363E-2</v>
      </c>
      <c r="L8638">
        <v>3.8224</v>
      </c>
      <c r="M8638" t="s">
        <v>82</v>
      </c>
    </row>
    <row r="8639" spans="1:13">
      <c r="A8639" t="s">
        <v>4124</v>
      </c>
      <c r="B8639" t="s">
        <v>4125</v>
      </c>
      <c r="C8639" t="str">
        <f>TEXT(D8639, "mmm")</f>
        <v>Jul</v>
      </c>
      <c r="D8639" s="1">
        <v>45490</v>
      </c>
      <c r="E8639" t="s">
        <v>4834</v>
      </c>
      <c r="F8639" t="s">
        <v>101</v>
      </c>
      <c r="G8639">
        <v>1636</v>
      </c>
      <c r="H8639">
        <v>36.06</v>
      </c>
      <c r="I8639">
        <v>58994.16</v>
      </c>
      <c r="J8639" t="s">
        <v>81</v>
      </c>
      <c r="K8639">
        <v>3.8223629164270363E-2</v>
      </c>
      <c r="L8639">
        <v>3.8224</v>
      </c>
      <c r="M8639" t="s">
        <v>82</v>
      </c>
    </row>
    <row r="8640" spans="1:13">
      <c r="A8640" t="s">
        <v>4124</v>
      </c>
      <c r="B8640" t="s">
        <v>4125</v>
      </c>
      <c r="C8640" t="str">
        <f>TEXT(D8640, "mmm")</f>
        <v>Jul</v>
      </c>
      <c r="D8640" s="1">
        <v>45490</v>
      </c>
      <c r="E8640" t="s">
        <v>4832</v>
      </c>
      <c r="F8640" t="s">
        <v>101</v>
      </c>
      <c r="G8640">
        <v>1636</v>
      </c>
      <c r="H8640">
        <v>36.06</v>
      </c>
      <c r="I8640">
        <v>58994.16</v>
      </c>
      <c r="J8640" t="s">
        <v>81</v>
      </c>
      <c r="K8640">
        <v>3.8223629164270363E-2</v>
      </c>
      <c r="L8640">
        <v>3.8224</v>
      </c>
      <c r="M8640" t="s">
        <v>82</v>
      </c>
    </row>
    <row r="8641" spans="1:13">
      <c r="A8641" t="s">
        <v>288</v>
      </c>
      <c r="B8641" t="s">
        <v>289</v>
      </c>
      <c r="C8641" t="str">
        <f>TEXT(D8641, "mmm")</f>
        <v>Jul</v>
      </c>
      <c r="D8641" s="1">
        <v>45491</v>
      </c>
      <c r="E8641" t="s">
        <v>290</v>
      </c>
      <c r="F8641" t="s">
        <v>101</v>
      </c>
      <c r="G8641">
        <v>100000</v>
      </c>
      <c r="H8641">
        <v>1</v>
      </c>
      <c r="I8641">
        <v>100000</v>
      </c>
      <c r="J8641" t="s">
        <v>86</v>
      </c>
      <c r="K8641">
        <v>-0.151898768559</v>
      </c>
      <c r="L8641">
        <v>-15.1899</v>
      </c>
      <c r="M8641" t="s">
        <v>82</v>
      </c>
    </row>
    <row r="8642" spans="1:13">
      <c r="A8642" t="s">
        <v>4940</v>
      </c>
      <c r="B8642" t="s">
        <v>4941</v>
      </c>
      <c r="C8642" t="str">
        <f>TEXT(D8642, "mmm")</f>
        <v>Jul</v>
      </c>
      <c r="D8642" s="1">
        <v>45491</v>
      </c>
      <c r="E8642" t="s">
        <v>4942</v>
      </c>
      <c r="F8642" t="s">
        <v>80</v>
      </c>
      <c r="G8642">
        <v>10000</v>
      </c>
      <c r="H8642">
        <v>44.99</v>
      </c>
      <c r="I8642">
        <v>449900</v>
      </c>
      <c r="J8642" t="s">
        <v>86</v>
      </c>
      <c r="K8642">
        <v>-2.0941220460935609E-2</v>
      </c>
      <c r="L8642">
        <v>-2.0941000000000001</v>
      </c>
      <c r="M8642" t="s">
        <v>82</v>
      </c>
    </row>
    <row r="8643" spans="1:13">
      <c r="A8643" t="s">
        <v>3088</v>
      </c>
      <c r="B8643" t="s">
        <v>3089</v>
      </c>
      <c r="C8643" t="str">
        <f>TEXT(D8643, "mmm")</f>
        <v>Jul</v>
      </c>
      <c r="D8643" s="1">
        <v>45491</v>
      </c>
      <c r="E8643" t="s">
        <v>4943</v>
      </c>
      <c r="F8643" t="s">
        <v>222</v>
      </c>
      <c r="G8643">
        <v>1000</v>
      </c>
      <c r="H8643">
        <v>16.399999999999999</v>
      </c>
      <c r="I8643">
        <v>16400</v>
      </c>
      <c r="J8643" t="s">
        <v>81</v>
      </c>
      <c r="K8643">
        <v>-3.0545374332121571E-3</v>
      </c>
      <c r="L8643">
        <v>-0.30549999999999999</v>
      </c>
      <c r="M8643" t="s">
        <v>82</v>
      </c>
    </row>
    <row r="8644" spans="1:13">
      <c r="A8644" t="s">
        <v>1267</v>
      </c>
      <c r="B8644" t="s">
        <v>1268</v>
      </c>
      <c r="C8644" t="str">
        <f>TEXT(D8644, "mmm")</f>
        <v>Jul</v>
      </c>
      <c r="D8644" s="1">
        <v>45491</v>
      </c>
      <c r="E8644" t="s">
        <v>4944</v>
      </c>
      <c r="F8644" t="s">
        <v>118</v>
      </c>
      <c r="G8644">
        <v>1000</v>
      </c>
      <c r="H8644">
        <v>16</v>
      </c>
      <c r="I8644">
        <v>16000</v>
      </c>
      <c r="J8644" t="s">
        <v>81</v>
      </c>
      <c r="K8644">
        <v>-2.5756576008243441E-3</v>
      </c>
      <c r="L8644">
        <v>-0.2576</v>
      </c>
      <c r="M8644" t="s">
        <v>82</v>
      </c>
    </row>
    <row r="8645" spans="1:13">
      <c r="A8645" t="s">
        <v>4645</v>
      </c>
      <c r="B8645" t="s">
        <v>4646</v>
      </c>
      <c r="C8645" t="str">
        <f>TEXT(D8645, "mmm")</f>
        <v>Jul</v>
      </c>
      <c r="D8645" s="1">
        <v>45491</v>
      </c>
      <c r="E8645" t="s">
        <v>4647</v>
      </c>
      <c r="F8645" t="s">
        <v>222</v>
      </c>
      <c r="G8645">
        <v>3248</v>
      </c>
      <c r="H8645">
        <v>21.68</v>
      </c>
      <c r="I8645">
        <v>70416.639999999999</v>
      </c>
      <c r="J8645" t="s">
        <v>81</v>
      </c>
      <c r="K8645">
        <v>-4.0243352969999702E-2</v>
      </c>
      <c r="L8645">
        <v>-4.0243000000000002</v>
      </c>
      <c r="M8645" t="s">
        <v>82</v>
      </c>
    </row>
    <row r="8646" spans="1:13">
      <c r="A8646" t="s">
        <v>3952</v>
      </c>
      <c r="B8646" t="s">
        <v>3953</v>
      </c>
      <c r="C8646" t="str">
        <f>TEXT(D8646, "mmm")</f>
        <v>Jul</v>
      </c>
      <c r="D8646" s="1">
        <v>45491</v>
      </c>
      <c r="E8646" t="s">
        <v>4945</v>
      </c>
      <c r="F8646" t="s">
        <v>80</v>
      </c>
      <c r="G8646">
        <v>117647</v>
      </c>
      <c r="H8646">
        <v>0.17</v>
      </c>
      <c r="I8646">
        <v>19999.990000000002</v>
      </c>
      <c r="J8646" t="s">
        <v>81</v>
      </c>
      <c r="K8646">
        <v>-0.186519459723307</v>
      </c>
      <c r="L8646">
        <v>-18.651900000000001</v>
      </c>
      <c r="M8646" t="s">
        <v>82</v>
      </c>
    </row>
    <row r="8647" spans="1:13">
      <c r="A8647" t="s">
        <v>3043</v>
      </c>
      <c r="B8647" t="s">
        <v>3044</v>
      </c>
      <c r="C8647" t="str">
        <f>TEXT(D8647, "mmm")</f>
        <v>Jul</v>
      </c>
      <c r="D8647" s="1">
        <v>45491</v>
      </c>
      <c r="E8647" t="s">
        <v>3045</v>
      </c>
      <c r="F8647" t="s">
        <v>80</v>
      </c>
      <c r="G8647">
        <v>28400</v>
      </c>
      <c r="H8647">
        <v>35.67</v>
      </c>
      <c r="I8647">
        <v>1013028</v>
      </c>
      <c r="J8647" t="s">
        <v>81</v>
      </c>
      <c r="K8647">
        <v>9.8530742548261774E-2</v>
      </c>
      <c r="L8647">
        <v>9.8530999999999995</v>
      </c>
      <c r="M8647" t="s">
        <v>82</v>
      </c>
    </row>
    <row r="8648" spans="1:13">
      <c r="A8648" t="s">
        <v>4839</v>
      </c>
      <c r="B8648" t="s">
        <v>4840</v>
      </c>
      <c r="C8648" t="str">
        <f>TEXT(D8648, "mmm")</f>
        <v>Jul</v>
      </c>
      <c r="D8648" s="1">
        <v>45491</v>
      </c>
      <c r="E8648" t="s">
        <v>4842</v>
      </c>
      <c r="F8648" t="s">
        <v>101</v>
      </c>
      <c r="G8648">
        <v>2621</v>
      </c>
      <c r="H8648">
        <v>5.17</v>
      </c>
      <c r="I8648">
        <v>13550.57</v>
      </c>
      <c r="J8648" t="s">
        <v>81</v>
      </c>
      <c r="K8648">
        <v>-4.2064969290501852E-2</v>
      </c>
      <c r="L8648">
        <v>-4.2065000000000001</v>
      </c>
      <c r="M8648" t="s">
        <v>82</v>
      </c>
    </row>
    <row r="8649" spans="1:13">
      <c r="A8649" t="s">
        <v>4839</v>
      </c>
      <c r="B8649" t="s">
        <v>4840</v>
      </c>
      <c r="C8649" t="str">
        <f>TEXT(D8649, "mmm")</f>
        <v>Jul</v>
      </c>
      <c r="D8649" s="1">
        <v>45491</v>
      </c>
      <c r="E8649" t="s">
        <v>4845</v>
      </c>
      <c r="F8649" t="s">
        <v>101</v>
      </c>
      <c r="G8649">
        <v>2621</v>
      </c>
      <c r="H8649">
        <v>5.17</v>
      </c>
      <c r="I8649">
        <v>13550.57</v>
      </c>
      <c r="J8649" t="s">
        <v>81</v>
      </c>
      <c r="K8649">
        <v>-4.2064969290501852E-2</v>
      </c>
      <c r="L8649">
        <v>-4.2065000000000001</v>
      </c>
      <c r="M8649" t="s">
        <v>82</v>
      </c>
    </row>
    <row r="8650" spans="1:13">
      <c r="A8650" t="s">
        <v>4839</v>
      </c>
      <c r="B8650" t="s">
        <v>4840</v>
      </c>
      <c r="C8650" t="str">
        <f>TEXT(D8650, "mmm")</f>
        <v>Jul</v>
      </c>
      <c r="D8650" s="1">
        <v>45491</v>
      </c>
      <c r="E8650" t="s">
        <v>4843</v>
      </c>
      <c r="F8650" t="s">
        <v>101</v>
      </c>
      <c r="G8650">
        <v>2621</v>
      </c>
      <c r="H8650">
        <v>5.17</v>
      </c>
      <c r="I8650">
        <v>13550.57</v>
      </c>
      <c r="J8650" t="s">
        <v>81</v>
      </c>
      <c r="K8650">
        <v>-4.2064969290501852E-2</v>
      </c>
      <c r="L8650">
        <v>-4.2065000000000001</v>
      </c>
      <c r="M8650" t="s">
        <v>82</v>
      </c>
    </row>
    <row r="8651" spans="1:13">
      <c r="A8651" t="s">
        <v>4839</v>
      </c>
      <c r="B8651" t="s">
        <v>4840</v>
      </c>
      <c r="C8651" t="str">
        <f>TEXT(D8651, "mmm")</f>
        <v>Jul</v>
      </c>
      <c r="D8651" s="1">
        <v>45491</v>
      </c>
      <c r="E8651" t="s">
        <v>4841</v>
      </c>
      <c r="F8651" t="s">
        <v>101</v>
      </c>
      <c r="G8651">
        <v>2621</v>
      </c>
      <c r="H8651">
        <v>5.17</v>
      </c>
      <c r="I8651">
        <v>13550.57</v>
      </c>
      <c r="J8651" t="s">
        <v>81</v>
      </c>
      <c r="K8651">
        <v>-4.2064969290501852E-2</v>
      </c>
      <c r="L8651">
        <v>-4.2065000000000001</v>
      </c>
      <c r="M8651" t="s">
        <v>82</v>
      </c>
    </row>
    <row r="8652" spans="1:13">
      <c r="A8652" t="s">
        <v>4839</v>
      </c>
      <c r="B8652" t="s">
        <v>4840</v>
      </c>
      <c r="C8652" t="str">
        <f>TEXT(D8652, "mmm")</f>
        <v>Jul</v>
      </c>
      <c r="D8652" s="1">
        <v>45491</v>
      </c>
      <c r="E8652" t="s">
        <v>4844</v>
      </c>
      <c r="F8652" t="s">
        <v>101</v>
      </c>
      <c r="G8652">
        <v>2621</v>
      </c>
      <c r="H8652">
        <v>5.17</v>
      </c>
      <c r="I8652">
        <v>13550.57</v>
      </c>
      <c r="J8652" t="s">
        <v>81</v>
      </c>
      <c r="K8652">
        <v>-4.2064969290501852E-2</v>
      </c>
      <c r="L8652">
        <v>-4.2065000000000001</v>
      </c>
      <c r="M8652" t="s">
        <v>82</v>
      </c>
    </row>
    <row r="8653" spans="1:13">
      <c r="A8653" t="s">
        <v>3952</v>
      </c>
      <c r="B8653" t="s">
        <v>3953</v>
      </c>
      <c r="C8653" t="str">
        <f>TEXT(D8653, "mmm")</f>
        <v>Jul</v>
      </c>
      <c r="D8653" s="1">
        <v>45491</v>
      </c>
      <c r="E8653" t="s">
        <v>4946</v>
      </c>
      <c r="F8653" t="s">
        <v>80</v>
      </c>
      <c r="G8653">
        <v>735294</v>
      </c>
      <c r="H8653">
        <v>0.17</v>
      </c>
      <c r="I8653">
        <v>124999.98</v>
      </c>
      <c r="J8653" t="s">
        <v>81</v>
      </c>
      <c r="K8653">
        <v>-0.186519459723307</v>
      </c>
      <c r="L8653">
        <v>-18.651900000000001</v>
      </c>
      <c r="M8653" t="s">
        <v>82</v>
      </c>
    </row>
    <row r="8654" spans="1:13">
      <c r="A8654" t="s">
        <v>291</v>
      </c>
      <c r="B8654" t="s">
        <v>292</v>
      </c>
      <c r="C8654" t="str">
        <f>TEXT(D8654, "mmm")</f>
        <v>Jul</v>
      </c>
      <c r="D8654" s="1">
        <v>45491</v>
      </c>
      <c r="E8654" t="s">
        <v>100</v>
      </c>
      <c r="F8654" t="s">
        <v>101</v>
      </c>
      <c r="G8654">
        <v>68404</v>
      </c>
      <c r="H8654">
        <v>7.31</v>
      </c>
      <c r="I8654">
        <v>500033.24</v>
      </c>
      <c r="J8654" t="s">
        <v>81</v>
      </c>
      <c r="K8654">
        <v>-1.6438156801724779E-2</v>
      </c>
      <c r="L8654">
        <v>-1.6437999999999999</v>
      </c>
      <c r="M8654" t="s">
        <v>82</v>
      </c>
    </row>
    <row r="8655" spans="1:13">
      <c r="A8655" t="s">
        <v>291</v>
      </c>
      <c r="B8655" t="s">
        <v>292</v>
      </c>
      <c r="C8655" t="str">
        <f>TEXT(D8655, "mmm")</f>
        <v>Jul</v>
      </c>
      <c r="D8655" s="1">
        <v>45491</v>
      </c>
      <c r="E8655" t="s">
        <v>102</v>
      </c>
      <c r="F8655" t="s">
        <v>101</v>
      </c>
      <c r="G8655">
        <v>68404</v>
      </c>
      <c r="H8655">
        <v>7.31</v>
      </c>
      <c r="I8655">
        <v>500033.24</v>
      </c>
      <c r="J8655" t="s">
        <v>81</v>
      </c>
      <c r="K8655">
        <v>-1.6438156801724779E-2</v>
      </c>
      <c r="L8655">
        <v>-1.6437999999999999</v>
      </c>
      <c r="M8655" t="s">
        <v>82</v>
      </c>
    </row>
    <row r="8656" spans="1:13">
      <c r="A8656" t="s">
        <v>4839</v>
      </c>
      <c r="B8656" t="s">
        <v>4840</v>
      </c>
      <c r="C8656" t="str">
        <f>TEXT(D8656, "mmm")</f>
        <v>Jul</v>
      </c>
      <c r="D8656" s="1">
        <v>45491</v>
      </c>
      <c r="E8656" t="s">
        <v>4947</v>
      </c>
      <c r="F8656" t="s">
        <v>80</v>
      </c>
      <c r="G8656">
        <v>5000</v>
      </c>
      <c r="H8656">
        <v>5.2</v>
      </c>
      <c r="I8656">
        <v>26000</v>
      </c>
      <c r="J8656" t="s">
        <v>81</v>
      </c>
      <c r="K8656">
        <v>-4.2064969290501852E-2</v>
      </c>
      <c r="L8656">
        <v>-4.2065000000000001</v>
      </c>
      <c r="M8656" t="s">
        <v>82</v>
      </c>
    </row>
    <row r="8657" spans="1:13">
      <c r="A8657" t="s">
        <v>1644</v>
      </c>
      <c r="B8657" t="s">
        <v>1645</v>
      </c>
      <c r="C8657" t="str">
        <f>TEXT(D8657, "mmm")</f>
        <v>Jul</v>
      </c>
      <c r="D8657" s="1">
        <v>45491</v>
      </c>
      <c r="E8657" t="s">
        <v>4793</v>
      </c>
      <c r="F8657" t="s">
        <v>222</v>
      </c>
      <c r="G8657">
        <v>8220</v>
      </c>
      <c r="H8657">
        <v>13.35</v>
      </c>
      <c r="I8657">
        <v>109737</v>
      </c>
      <c r="J8657" t="s">
        <v>86</v>
      </c>
      <c r="K8657">
        <v>-1.8726564835986888E-2</v>
      </c>
      <c r="L8657">
        <v>-1.8727</v>
      </c>
      <c r="M8657" t="s">
        <v>82</v>
      </c>
    </row>
    <row r="8658" spans="1:13">
      <c r="A8658" t="s">
        <v>3952</v>
      </c>
      <c r="B8658" t="s">
        <v>3953</v>
      </c>
      <c r="C8658" t="str">
        <f>TEXT(D8658, "mmm")</f>
        <v>Jul</v>
      </c>
      <c r="D8658" s="1">
        <v>45491</v>
      </c>
      <c r="E8658" t="s">
        <v>3974</v>
      </c>
      <c r="F8658" t="s">
        <v>80</v>
      </c>
      <c r="G8658">
        <v>147058</v>
      </c>
      <c r="H8658">
        <v>0.17</v>
      </c>
      <c r="I8658">
        <v>24999.86</v>
      </c>
      <c r="J8658" t="s">
        <v>81</v>
      </c>
      <c r="K8658">
        <v>-0.186519459723307</v>
      </c>
      <c r="L8658">
        <v>-18.651900000000001</v>
      </c>
      <c r="M8658" t="s">
        <v>82</v>
      </c>
    </row>
    <row r="8659" spans="1:13">
      <c r="A8659" t="s">
        <v>580</v>
      </c>
      <c r="B8659" t="s">
        <v>581</v>
      </c>
      <c r="C8659" t="str">
        <f>TEXT(D8659, "mmm")</f>
        <v>Jul</v>
      </c>
      <c r="D8659" s="1">
        <v>45491</v>
      </c>
      <c r="E8659" t="s">
        <v>102</v>
      </c>
      <c r="F8659" t="s">
        <v>101</v>
      </c>
      <c r="G8659">
        <v>12948</v>
      </c>
      <c r="H8659">
        <v>24.29</v>
      </c>
      <c r="I8659">
        <v>314506.92</v>
      </c>
      <c r="J8659" t="s">
        <v>81</v>
      </c>
      <c r="K8659">
        <v>-1.195875522883727E-2</v>
      </c>
      <c r="L8659">
        <v>-1.1959</v>
      </c>
      <c r="M8659" t="s">
        <v>82</v>
      </c>
    </row>
    <row r="8660" spans="1:13">
      <c r="A8660" t="s">
        <v>580</v>
      </c>
      <c r="B8660" t="s">
        <v>581</v>
      </c>
      <c r="C8660" t="str">
        <f>TEXT(D8660, "mmm")</f>
        <v>Jul</v>
      </c>
      <c r="D8660" s="1">
        <v>45491</v>
      </c>
      <c r="E8660" t="s">
        <v>100</v>
      </c>
      <c r="F8660" t="s">
        <v>101</v>
      </c>
      <c r="G8660">
        <v>12948</v>
      </c>
      <c r="H8660">
        <v>24.29</v>
      </c>
      <c r="I8660">
        <v>314506.92</v>
      </c>
      <c r="J8660" t="s">
        <v>81</v>
      </c>
      <c r="K8660">
        <v>-1.195875522883727E-2</v>
      </c>
      <c r="L8660">
        <v>-1.1959</v>
      </c>
      <c r="M8660" t="s">
        <v>82</v>
      </c>
    </row>
    <row r="8661" spans="1:13">
      <c r="A8661" t="s">
        <v>927</v>
      </c>
      <c r="B8661" t="s">
        <v>928</v>
      </c>
      <c r="C8661" t="str">
        <f>TEXT(D8661, "mmm")</f>
        <v>Jul</v>
      </c>
      <c r="D8661" s="1">
        <v>45491</v>
      </c>
      <c r="E8661" t="s">
        <v>4430</v>
      </c>
      <c r="F8661" t="s">
        <v>101</v>
      </c>
      <c r="G8661">
        <v>80718</v>
      </c>
      <c r="H8661">
        <v>9.11</v>
      </c>
      <c r="I8661">
        <v>735340.98</v>
      </c>
      <c r="J8661" t="s">
        <v>86</v>
      </c>
      <c r="K8661">
        <v>-0.20147673658266679</v>
      </c>
      <c r="L8661">
        <v>-20.1477</v>
      </c>
      <c r="M8661" t="s">
        <v>82</v>
      </c>
    </row>
    <row r="8662" spans="1:13">
      <c r="A8662" t="s">
        <v>315</v>
      </c>
      <c r="B8662" t="s">
        <v>316</v>
      </c>
      <c r="C8662" t="str">
        <f>TEXT(D8662, "mmm")</f>
        <v>Jul</v>
      </c>
      <c r="D8662" s="1">
        <v>45491</v>
      </c>
      <c r="E8662" t="s">
        <v>317</v>
      </c>
      <c r="F8662" t="s">
        <v>118</v>
      </c>
      <c r="G8662">
        <v>2450</v>
      </c>
      <c r="H8662">
        <v>20.32</v>
      </c>
      <c r="I8662">
        <v>49784</v>
      </c>
      <c r="J8662" t="s">
        <v>81</v>
      </c>
      <c r="K8662">
        <v>-0.1210834145450579</v>
      </c>
      <c r="L8662">
        <v>-12.1083</v>
      </c>
      <c r="M8662" t="s">
        <v>82</v>
      </c>
    </row>
    <row r="8663" spans="1:13">
      <c r="A8663" t="s">
        <v>4948</v>
      </c>
      <c r="B8663" t="s">
        <v>4949</v>
      </c>
      <c r="C8663" t="str">
        <f>TEXT(D8663, "mmm")</f>
        <v>Jul</v>
      </c>
      <c r="D8663" s="1">
        <v>45491</v>
      </c>
      <c r="E8663" t="s">
        <v>4950</v>
      </c>
      <c r="F8663" t="s">
        <v>80</v>
      </c>
      <c r="G8663">
        <v>50000</v>
      </c>
      <c r="H8663">
        <v>1.1100000000000001</v>
      </c>
      <c r="I8663">
        <v>55500.000000000007</v>
      </c>
      <c r="J8663" t="s">
        <v>86</v>
      </c>
      <c r="K8663">
        <v>0.15315313070647329</v>
      </c>
      <c r="L8663">
        <v>15.315300000000001</v>
      </c>
      <c r="M8663" t="s">
        <v>82</v>
      </c>
    </row>
    <row r="8664" spans="1:13">
      <c r="A8664" t="s">
        <v>129</v>
      </c>
      <c r="B8664" t="s">
        <v>130</v>
      </c>
      <c r="C8664" t="str">
        <f>TEXT(D8664, "mmm")</f>
        <v>Jul</v>
      </c>
      <c r="D8664" s="1">
        <v>45491</v>
      </c>
      <c r="E8664" t="s">
        <v>110</v>
      </c>
      <c r="F8664" t="s">
        <v>101</v>
      </c>
      <c r="G8664">
        <v>13500</v>
      </c>
      <c r="H8664">
        <v>7.02</v>
      </c>
      <c r="I8664">
        <v>94770</v>
      </c>
      <c r="J8664" t="s">
        <v>81</v>
      </c>
      <c r="K8664">
        <v>-1.000002452305382E-2</v>
      </c>
      <c r="L8664">
        <v>-1</v>
      </c>
      <c r="M8664" t="s">
        <v>82</v>
      </c>
    </row>
    <row r="8665" spans="1:13">
      <c r="A8665" t="s">
        <v>129</v>
      </c>
      <c r="B8665" t="s">
        <v>130</v>
      </c>
      <c r="C8665" t="str">
        <f>TEXT(D8665, "mmm")</f>
        <v>Jul</v>
      </c>
      <c r="D8665" s="1">
        <v>45491</v>
      </c>
      <c r="E8665" t="s">
        <v>109</v>
      </c>
      <c r="F8665" t="s">
        <v>101</v>
      </c>
      <c r="G8665">
        <v>13500</v>
      </c>
      <c r="H8665">
        <v>7.02</v>
      </c>
      <c r="I8665">
        <v>94770</v>
      </c>
      <c r="J8665" t="s">
        <v>81</v>
      </c>
      <c r="K8665">
        <v>-1.000002452305382E-2</v>
      </c>
      <c r="L8665">
        <v>-1</v>
      </c>
      <c r="M8665" t="s">
        <v>82</v>
      </c>
    </row>
    <row r="8666" spans="1:13">
      <c r="A8666" t="s">
        <v>129</v>
      </c>
      <c r="B8666" t="s">
        <v>130</v>
      </c>
      <c r="C8666" t="str">
        <f>TEXT(D8666, "mmm")</f>
        <v>Jul</v>
      </c>
      <c r="D8666" s="1">
        <v>45491</v>
      </c>
      <c r="E8666" t="s">
        <v>111</v>
      </c>
      <c r="F8666" t="s">
        <v>101</v>
      </c>
      <c r="G8666">
        <v>13500</v>
      </c>
      <c r="H8666">
        <v>7.02</v>
      </c>
      <c r="I8666">
        <v>94770</v>
      </c>
      <c r="J8666" t="s">
        <v>81</v>
      </c>
      <c r="K8666">
        <v>-1.000002452305382E-2</v>
      </c>
      <c r="L8666">
        <v>-1</v>
      </c>
      <c r="M8666" t="s">
        <v>82</v>
      </c>
    </row>
    <row r="8667" spans="1:13">
      <c r="A8667" t="s">
        <v>1777</v>
      </c>
      <c r="B8667" t="s">
        <v>1778</v>
      </c>
      <c r="C8667" t="str">
        <f>TEXT(D8667, "mmm")</f>
        <v>Jul</v>
      </c>
      <c r="D8667" s="1">
        <v>45491</v>
      </c>
      <c r="E8667" t="s">
        <v>4430</v>
      </c>
      <c r="F8667" t="s">
        <v>101</v>
      </c>
      <c r="G8667">
        <v>130317</v>
      </c>
      <c r="H8667">
        <v>1.3</v>
      </c>
      <c r="I8667">
        <v>169412.1</v>
      </c>
      <c r="J8667" t="s">
        <v>81</v>
      </c>
      <c r="K8667">
        <v>7.6336718391973868E-3</v>
      </c>
      <c r="L8667">
        <v>0.76339999999999997</v>
      </c>
      <c r="M8667" t="s">
        <v>82</v>
      </c>
    </row>
    <row r="8668" spans="1:13">
      <c r="A8668" t="s">
        <v>4124</v>
      </c>
      <c r="B8668" t="s">
        <v>4125</v>
      </c>
      <c r="C8668" t="str">
        <f>TEXT(D8668, "mmm")</f>
        <v>Jul</v>
      </c>
      <c r="D8668" s="1">
        <v>45491</v>
      </c>
      <c r="E8668" t="s">
        <v>4833</v>
      </c>
      <c r="F8668" t="s">
        <v>101</v>
      </c>
      <c r="G8668">
        <v>2600</v>
      </c>
      <c r="H8668">
        <v>36.090000000000003</v>
      </c>
      <c r="I8668">
        <v>93834.000000000015</v>
      </c>
      <c r="J8668" t="s">
        <v>81</v>
      </c>
      <c r="K8668">
        <v>-0.16808029048214129</v>
      </c>
      <c r="L8668">
        <v>-16.808</v>
      </c>
      <c r="M8668" t="s">
        <v>82</v>
      </c>
    </row>
    <row r="8669" spans="1:13">
      <c r="A8669" t="s">
        <v>4124</v>
      </c>
      <c r="B8669" t="s">
        <v>4125</v>
      </c>
      <c r="C8669" t="str">
        <f>TEXT(D8669, "mmm")</f>
        <v>Jul</v>
      </c>
      <c r="D8669" s="1">
        <v>45491</v>
      </c>
      <c r="E8669" t="s">
        <v>4831</v>
      </c>
      <c r="F8669" t="s">
        <v>101</v>
      </c>
      <c r="G8669">
        <v>2600</v>
      </c>
      <c r="H8669">
        <v>36.090000000000003</v>
      </c>
      <c r="I8669">
        <v>93834.000000000015</v>
      </c>
      <c r="J8669" t="s">
        <v>81</v>
      </c>
      <c r="K8669">
        <v>-0.16808029048214129</v>
      </c>
      <c r="L8669">
        <v>-16.808</v>
      </c>
      <c r="M8669" t="s">
        <v>82</v>
      </c>
    </row>
    <row r="8670" spans="1:13">
      <c r="A8670" t="s">
        <v>4124</v>
      </c>
      <c r="B8670" t="s">
        <v>4125</v>
      </c>
      <c r="C8670" t="str">
        <f>TEXT(D8670, "mmm")</f>
        <v>Jul</v>
      </c>
      <c r="D8670" s="1">
        <v>45491</v>
      </c>
      <c r="E8670" t="s">
        <v>4830</v>
      </c>
      <c r="F8670" t="s">
        <v>101</v>
      </c>
      <c r="G8670">
        <v>2600</v>
      </c>
      <c r="H8670">
        <v>36.090000000000003</v>
      </c>
      <c r="I8670">
        <v>93834.000000000015</v>
      </c>
      <c r="J8670" t="s">
        <v>81</v>
      </c>
      <c r="K8670">
        <v>-0.16808029048214129</v>
      </c>
      <c r="L8670">
        <v>-16.808</v>
      </c>
      <c r="M8670" t="s">
        <v>82</v>
      </c>
    </row>
    <row r="8671" spans="1:13">
      <c r="A8671" t="s">
        <v>4124</v>
      </c>
      <c r="B8671" t="s">
        <v>4125</v>
      </c>
      <c r="C8671" t="str">
        <f>TEXT(D8671, "mmm")</f>
        <v>Jul</v>
      </c>
      <c r="D8671" s="1">
        <v>45491</v>
      </c>
      <c r="E8671" t="s">
        <v>4834</v>
      </c>
      <c r="F8671" t="s">
        <v>101</v>
      </c>
      <c r="G8671">
        <v>2600</v>
      </c>
      <c r="H8671">
        <v>36.090000000000003</v>
      </c>
      <c r="I8671">
        <v>93834.000000000015</v>
      </c>
      <c r="J8671" t="s">
        <v>81</v>
      </c>
      <c r="K8671">
        <v>-0.16808029048214129</v>
      </c>
      <c r="L8671">
        <v>-16.808</v>
      </c>
      <c r="M8671" t="s">
        <v>82</v>
      </c>
    </row>
    <row r="8672" spans="1:13">
      <c r="A8672" t="s">
        <v>4124</v>
      </c>
      <c r="B8672" t="s">
        <v>4125</v>
      </c>
      <c r="C8672" t="str">
        <f>TEXT(D8672, "mmm")</f>
        <v>Jul</v>
      </c>
      <c r="D8672" s="1">
        <v>45491</v>
      </c>
      <c r="E8672" t="s">
        <v>4832</v>
      </c>
      <c r="F8672" t="s">
        <v>101</v>
      </c>
      <c r="G8672">
        <v>2600</v>
      </c>
      <c r="H8672">
        <v>36.090000000000003</v>
      </c>
      <c r="I8672">
        <v>93834.000000000015</v>
      </c>
      <c r="J8672" t="s">
        <v>81</v>
      </c>
      <c r="K8672">
        <v>-0.16808029048214129</v>
      </c>
      <c r="L8672">
        <v>-16.808</v>
      </c>
      <c r="M8672" t="s">
        <v>82</v>
      </c>
    </row>
    <row r="8673" spans="1:13">
      <c r="A8673" t="s">
        <v>4124</v>
      </c>
      <c r="B8673" t="s">
        <v>4125</v>
      </c>
      <c r="C8673" t="str">
        <f>TEXT(D8673, "mmm")</f>
        <v>Jul</v>
      </c>
      <c r="D8673" s="1">
        <v>45491</v>
      </c>
      <c r="E8673" t="s">
        <v>4835</v>
      </c>
      <c r="F8673" t="s">
        <v>101</v>
      </c>
      <c r="G8673">
        <v>2600</v>
      </c>
      <c r="H8673">
        <v>36.090000000000003</v>
      </c>
      <c r="I8673">
        <v>93834.000000000015</v>
      </c>
      <c r="J8673" t="s">
        <v>81</v>
      </c>
      <c r="K8673">
        <v>-0.16808029048214129</v>
      </c>
      <c r="L8673">
        <v>-16.808</v>
      </c>
      <c r="M8673" t="s">
        <v>82</v>
      </c>
    </row>
    <row r="8674" spans="1:13">
      <c r="A8674" t="s">
        <v>4124</v>
      </c>
      <c r="B8674" t="s">
        <v>4125</v>
      </c>
      <c r="C8674" t="str">
        <f>TEXT(D8674, "mmm")</f>
        <v>Jul</v>
      </c>
      <c r="D8674" s="1">
        <v>45491</v>
      </c>
      <c r="E8674" t="s">
        <v>4833</v>
      </c>
      <c r="F8674" t="s">
        <v>101</v>
      </c>
      <c r="G8674">
        <v>6187</v>
      </c>
      <c r="H8674">
        <v>35.36</v>
      </c>
      <c r="I8674">
        <v>218772.32</v>
      </c>
      <c r="J8674" t="s">
        <v>81</v>
      </c>
      <c r="K8674">
        <v>-0.16808029048214129</v>
      </c>
      <c r="L8674">
        <v>-16.808</v>
      </c>
      <c r="M8674" t="s">
        <v>82</v>
      </c>
    </row>
    <row r="8675" spans="1:13">
      <c r="A8675" t="s">
        <v>4124</v>
      </c>
      <c r="B8675" t="s">
        <v>4125</v>
      </c>
      <c r="C8675" t="str">
        <f>TEXT(D8675, "mmm")</f>
        <v>Jul</v>
      </c>
      <c r="D8675" s="1">
        <v>45491</v>
      </c>
      <c r="E8675" t="s">
        <v>4831</v>
      </c>
      <c r="F8675" t="s">
        <v>101</v>
      </c>
      <c r="G8675">
        <v>6187</v>
      </c>
      <c r="H8675">
        <v>35.36</v>
      </c>
      <c r="I8675">
        <v>218772.32</v>
      </c>
      <c r="J8675" t="s">
        <v>81</v>
      </c>
      <c r="K8675">
        <v>-0.16808029048214129</v>
      </c>
      <c r="L8675">
        <v>-16.808</v>
      </c>
      <c r="M8675" t="s">
        <v>82</v>
      </c>
    </row>
    <row r="8676" spans="1:13">
      <c r="A8676" t="s">
        <v>4124</v>
      </c>
      <c r="B8676" t="s">
        <v>4125</v>
      </c>
      <c r="C8676" t="str">
        <f>TEXT(D8676, "mmm")</f>
        <v>Jul</v>
      </c>
      <c r="D8676" s="1">
        <v>45491</v>
      </c>
      <c r="E8676" t="s">
        <v>4830</v>
      </c>
      <c r="F8676" t="s">
        <v>101</v>
      </c>
      <c r="G8676">
        <v>6187</v>
      </c>
      <c r="H8676">
        <v>35.36</v>
      </c>
      <c r="I8676">
        <v>218772.32</v>
      </c>
      <c r="J8676" t="s">
        <v>81</v>
      </c>
      <c r="K8676">
        <v>-0.16808029048214129</v>
      </c>
      <c r="L8676">
        <v>-16.808</v>
      </c>
      <c r="M8676" t="s">
        <v>82</v>
      </c>
    </row>
    <row r="8677" spans="1:13">
      <c r="A8677" t="s">
        <v>4124</v>
      </c>
      <c r="B8677" t="s">
        <v>4125</v>
      </c>
      <c r="C8677" t="str">
        <f>TEXT(D8677, "mmm")</f>
        <v>Jul</v>
      </c>
      <c r="D8677" s="1">
        <v>45491</v>
      </c>
      <c r="E8677" t="s">
        <v>4834</v>
      </c>
      <c r="F8677" t="s">
        <v>101</v>
      </c>
      <c r="G8677">
        <v>6187</v>
      </c>
      <c r="H8677">
        <v>35.36</v>
      </c>
      <c r="I8677">
        <v>218772.32</v>
      </c>
      <c r="J8677" t="s">
        <v>81</v>
      </c>
      <c r="K8677">
        <v>-0.16808029048214129</v>
      </c>
      <c r="L8677">
        <v>-16.808</v>
      </c>
      <c r="M8677" t="s">
        <v>82</v>
      </c>
    </row>
    <row r="8678" spans="1:13">
      <c r="A8678" t="s">
        <v>4124</v>
      </c>
      <c r="B8678" t="s">
        <v>4125</v>
      </c>
      <c r="C8678" t="str">
        <f>TEXT(D8678, "mmm")</f>
        <v>Jul</v>
      </c>
      <c r="D8678" s="1">
        <v>45491</v>
      </c>
      <c r="E8678" t="s">
        <v>4832</v>
      </c>
      <c r="F8678" t="s">
        <v>101</v>
      </c>
      <c r="G8678">
        <v>6187</v>
      </c>
      <c r="H8678">
        <v>35.36</v>
      </c>
      <c r="I8678">
        <v>218772.32</v>
      </c>
      <c r="J8678" t="s">
        <v>81</v>
      </c>
      <c r="K8678">
        <v>-0.16808029048214129</v>
      </c>
      <c r="L8678">
        <v>-16.808</v>
      </c>
      <c r="M8678" t="s">
        <v>82</v>
      </c>
    </row>
    <row r="8679" spans="1:13">
      <c r="A8679" t="s">
        <v>4124</v>
      </c>
      <c r="B8679" t="s">
        <v>4125</v>
      </c>
      <c r="C8679" t="str">
        <f>TEXT(D8679, "mmm")</f>
        <v>Jul</v>
      </c>
      <c r="D8679" s="1">
        <v>45491</v>
      </c>
      <c r="E8679" t="s">
        <v>4835</v>
      </c>
      <c r="F8679" t="s">
        <v>101</v>
      </c>
      <c r="G8679">
        <v>6187</v>
      </c>
      <c r="H8679">
        <v>35.36</v>
      </c>
      <c r="I8679">
        <v>218772.32</v>
      </c>
      <c r="J8679" t="s">
        <v>81</v>
      </c>
      <c r="K8679">
        <v>-0.16808029048214129</v>
      </c>
      <c r="L8679">
        <v>-16.808</v>
      </c>
      <c r="M8679" t="s">
        <v>82</v>
      </c>
    </row>
    <row r="8680" spans="1:13">
      <c r="A8680" t="s">
        <v>4124</v>
      </c>
      <c r="B8680" t="s">
        <v>4125</v>
      </c>
      <c r="C8680" t="str">
        <f>TEXT(D8680, "mmm")</f>
        <v>Jul</v>
      </c>
      <c r="D8680" s="1">
        <v>45491</v>
      </c>
      <c r="E8680" t="s">
        <v>4833</v>
      </c>
      <c r="F8680" t="s">
        <v>101</v>
      </c>
      <c r="G8680">
        <v>161315</v>
      </c>
      <c r="H8680">
        <v>35.36</v>
      </c>
      <c r="I8680">
        <v>5704098.4000000004</v>
      </c>
      <c r="J8680" t="s">
        <v>86</v>
      </c>
      <c r="K8680">
        <v>-0.16808029048214129</v>
      </c>
      <c r="L8680">
        <v>-16.808</v>
      </c>
      <c r="M8680" t="s">
        <v>82</v>
      </c>
    </row>
    <row r="8681" spans="1:13">
      <c r="A8681" t="s">
        <v>4124</v>
      </c>
      <c r="B8681" t="s">
        <v>4125</v>
      </c>
      <c r="C8681" t="str">
        <f>TEXT(D8681, "mmm")</f>
        <v>Jul</v>
      </c>
      <c r="D8681" s="1">
        <v>45491</v>
      </c>
      <c r="E8681" t="s">
        <v>4831</v>
      </c>
      <c r="F8681" t="s">
        <v>101</v>
      </c>
      <c r="G8681">
        <v>161315</v>
      </c>
      <c r="H8681">
        <v>35.36</v>
      </c>
      <c r="I8681">
        <v>5704098.4000000004</v>
      </c>
      <c r="J8681" t="s">
        <v>86</v>
      </c>
      <c r="K8681">
        <v>-0.16808029048214129</v>
      </c>
      <c r="L8681">
        <v>-16.808</v>
      </c>
      <c r="M8681" t="s">
        <v>82</v>
      </c>
    </row>
    <row r="8682" spans="1:13">
      <c r="A8682" t="s">
        <v>4124</v>
      </c>
      <c r="B8682" t="s">
        <v>4125</v>
      </c>
      <c r="C8682" t="str">
        <f>TEXT(D8682, "mmm")</f>
        <v>Jul</v>
      </c>
      <c r="D8682" s="1">
        <v>45491</v>
      </c>
      <c r="E8682" t="s">
        <v>4830</v>
      </c>
      <c r="F8682" t="s">
        <v>101</v>
      </c>
      <c r="G8682">
        <v>161315</v>
      </c>
      <c r="H8682">
        <v>35.36</v>
      </c>
      <c r="I8682">
        <v>5704098.4000000004</v>
      </c>
      <c r="J8682" t="s">
        <v>86</v>
      </c>
      <c r="K8682">
        <v>-0.16808029048214129</v>
      </c>
      <c r="L8682">
        <v>-16.808</v>
      </c>
      <c r="M8682" t="s">
        <v>82</v>
      </c>
    </row>
    <row r="8683" spans="1:13">
      <c r="A8683" t="s">
        <v>4124</v>
      </c>
      <c r="B8683" t="s">
        <v>4125</v>
      </c>
      <c r="C8683" t="str">
        <f>TEXT(D8683, "mmm")</f>
        <v>Jul</v>
      </c>
      <c r="D8683" s="1">
        <v>45491</v>
      </c>
      <c r="E8683" t="s">
        <v>4834</v>
      </c>
      <c r="F8683" t="s">
        <v>101</v>
      </c>
      <c r="G8683">
        <v>161315</v>
      </c>
      <c r="H8683">
        <v>35.36</v>
      </c>
      <c r="I8683">
        <v>5704098.4000000004</v>
      </c>
      <c r="J8683" t="s">
        <v>86</v>
      </c>
      <c r="K8683">
        <v>-0.16808029048214129</v>
      </c>
      <c r="L8683">
        <v>-16.808</v>
      </c>
      <c r="M8683" t="s">
        <v>82</v>
      </c>
    </row>
    <row r="8684" spans="1:13">
      <c r="A8684" t="s">
        <v>4124</v>
      </c>
      <c r="B8684" t="s">
        <v>4125</v>
      </c>
      <c r="C8684" t="str">
        <f>TEXT(D8684, "mmm")</f>
        <v>Jul</v>
      </c>
      <c r="D8684" s="1">
        <v>45491</v>
      </c>
      <c r="E8684" t="s">
        <v>4832</v>
      </c>
      <c r="F8684" t="s">
        <v>101</v>
      </c>
      <c r="G8684">
        <v>161315</v>
      </c>
      <c r="H8684">
        <v>35.36</v>
      </c>
      <c r="I8684">
        <v>5704098.4000000004</v>
      </c>
      <c r="J8684" t="s">
        <v>86</v>
      </c>
      <c r="K8684">
        <v>-0.16808029048214129</v>
      </c>
      <c r="L8684">
        <v>-16.808</v>
      </c>
      <c r="M8684" t="s">
        <v>82</v>
      </c>
    </row>
    <row r="8685" spans="1:13">
      <c r="A8685" t="s">
        <v>4124</v>
      </c>
      <c r="B8685" t="s">
        <v>4125</v>
      </c>
      <c r="C8685" t="str">
        <f>TEXT(D8685, "mmm")</f>
        <v>Jul</v>
      </c>
      <c r="D8685" s="1">
        <v>45491</v>
      </c>
      <c r="E8685" t="s">
        <v>4835</v>
      </c>
      <c r="F8685" t="s">
        <v>101</v>
      </c>
      <c r="G8685">
        <v>161315</v>
      </c>
      <c r="H8685">
        <v>35.36</v>
      </c>
      <c r="I8685">
        <v>5704098.4000000004</v>
      </c>
      <c r="J8685" t="s">
        <v>86</v>
      </c>
      <c r="K8685">
        <v>-0.16808029048214129</v>
      </c>
      <c r="L8685">
        <v>-16.808</v>
      </c>
      <c r="M8685" t="s">
        <v>82</v>
      </c>
    </row>
    <row r="8686" spans="1:13">
      <c r="A8686" t="s">
        <v>4124</v>
      </c>
      <c r="B8686" t="s">
        <v>4125</v>
      </c>
      <c r="C8686" t="str">
        <f>TEXT(D8686, "mmm")</f>
        <v>Jul</v>
      </c>
      <c r="D8686" s="1">
        <v>45491</v>
      </c>
      <c r="E8686" t="s">
        <v>4833</v>
      </c>
      <c r="F8686" t="s">
        <v>101</v>
      </c>
      <c r="G8686">
        <v>1101</v>
      </c>
      <c r="H8686">
        <v>34.840000000000003</v>
      </c>
      <c r="I8686">
        <v>38358.839999999997</v>
      </c>
      <c r="J8686" t="s">
        <v>81</v>
      </c>
      <c r="K8686">
        <v>-0.16808029048214129</v>
      </c>
      <c r="L8686">
        <v>-16.808</v>
      </c>
      <c r="M8686" t="s">
        <v>82</v>
      </c>
    </row>
    <row r="8687" spans="1:13">
      <c r="A8687" t="s">
        <v>4124</v>
      </c>
      <c r="B8687" t="s">
        <v>4125</v>
      </c>
      <c r="C8687" t="str">
        <f>TEXT(D8687, "mmm")</f>
        <v>Jul</v>
      </c>
      <c r="D8687" s="1">
        <v>45491</v>
      </c>
      <c r="E8687" t="s">
        <v>4831</v>
      </c>
      <c r="F8687" t="s">
        <v>101</v>
      </c>
      <c r="G8687">
        <v>1101</v>
      </c>
      <c r="H8687">
        <v>34.840000000000003</v>
      </c>
      <c r="I8687">
        <v>38358.839999999997</v>
      </c>
      <c r="J8687" t="s">
        <v>81</v>
      </c>
      <c r="K8687">
        <v>-0.16808029048214129</v>
      </c>
      <c r="L8687">
        <v>-16.808</v>
      </c>
      <c r="M8687" t="s">
        <v>82</v>
      </c>
    </row>
    <row r="8688" spans="1:13">
      <c r="A8688" t="s">
        <v>4124</v>
      </c>
      <c r="B8688" t="s">
        <v>4125</v>
      </c>
      <c r="C8688" t="str">
        <f>TEXT(D8688, "mmm")</f>
        <v>Jul</v>
      </c>
      <c r="D8688" s="1">
        <v>45491</v>
      </c>
      <c r="E8688" t="s">
        <v>4830</v>
      </c>
      <c r="F8688" t="s">
        <v>101</v>
      </c>
      <c r="G8688">
        <v>1101</v>
      </c>
      <c r="H8688">
        <v>34.840000000000003</v>
      </c>
      <c r="I8688">
        <v>38358.839999999997</v>
      </c>
      <c r="J8688" t="s">
        <v>81</v>
      </c>
      <c r="K8688">
        <v>-0.16808029048214129</v>
      </c>
      <c r="L8688">
        <v>-16.808</v>
      </c>
      <c r="M8688" t="s">
        <v>82</v>
      </c>
    </row>
    <row r="8689" spans="1:13">
      <c r="A8689" t="s">
        <v>4124</v>
      </c>
      <c r="B8689" t="s">
        <v>4125</v>
      </c>
      <c r="C8689" t="str">
        <f>TEXT(D8689, "mmm")</f>
        <v>Jul</v>
      </c>
      <c r="D8689" s="1">
        <v>45491</v>
      </c>
      <c r="E8689" t="s">
        <v>4834</v>
      </c>
      <c r="F8689" t="s">
        <v>101</v>
      </c>
      <c r="G8689">
        <v>1101</v>
      </c>
      <c r="H8689">
        <v>34.840000000000003</v>
      </c>
      <c r="I8689">
        <v>38358.839999999997</v>
      </c>
      <c r="J8689" t="s">
        <v>81</v>
      </c>
      <c r="K8689">
        <v>-0.16808029048214129</v>
      </c>
      <c r="L8689">
        <v>-16.808</v>
      </c>
      <c r="M8689" t="s">
        <v>82</v>
      </c>
    </row>
    <row r="8690" spans="1:13">
      <c r="A8690" t="s">
        <v>4124</v>
      </c>
      <c r="B8690" t="s">
        <v>4125</v>
      </c>
      <c r="C8690" t="str">
        <f>TEXT(D8690, "mmm")</f>
        <v>Jul</v>
      </c>
      <c r="D8690" s="1">
        <v>45491</v>
      </c>
      <c r="E8690" t="s">
        <v>4832</v>
      </c>
      <c r="F8690" t="s">
        <v>101</v>
      </c>
      <c r="G8690">
        <v>1101</v>
      </c>
      <c r="H8690">
        <v>34.840000000000003</v>
      </c>
      <c r="I8690">
        <v>38358.839999999997</v>
      </c>
      <c r="J8690" t="s">
        <v>81</v>
      </c>
      <c r="K8690">
        <v>-0.16808029048214129</v>
      </c>
      <c r="L8690">
        <v>-16.808</v>
      </c>
      <c r="M8690" t="s">
        <v>82</v>
      </c>
    </row>
    <row r="8691" spans="1:13">
      <c r="A8691" t="s">
        <v>4124</v>
      </c>
      <c r="B8691" t="s">
        <v>4125</v>
      </c>
      <c r="C8691" t="str">
        <f>TEXT(D8691, "mmm")</f>
        <v>Jul</v>
      </c>
      <c r="D8691" s="1">
        <v>45491</v>
      </c>
      <c r="E8691" t="s">
        <v>4835</v>
      </c>
      <c r="F8691" t="s">
        <v>101</v>
      </c>
      <c r="G8691">
        <v>1101</v>
      </c>
      <c r="H8691">
        <v>34.840000000000003</v>
      </c>
      <c r="I8691">
        <v>38358.839999999997</v>
      </c>
      <c r="J8691" t="s">
        <v>81</v>
      </c>
      <c r="K8691">
        <v>-0.16808029048214129</v>
      </c>
      <c r="L8691">
        <v>-16.808</v>
      </c>
      <c r="M8691" t="s">
        <v>82</v>
      </c>
    </row>
    <row r="8692" spans="1:13">
      <c r="A8692" t="s">
        <v>4124</v>
      </c>
      <c r="B8692" t="s">
        <v>4125</v>
      </c>
      <c r="C8692" t="str">
        <f>TEXT(D8692, "mmm")</f>
        <v>Jul</v>
      </c>
      <c r="D8692" s="1">
        <v>45491</v>
      </c>
      <c r="E8692" t="s">
        <v>4833</v>
      </c>
      <c r="F8692" t="s">
        <v>101</v>
      </c>
      <c r="G8692">
        <v>28697</v>
      </c>
      <c r="H8692">
        <v>34.840000000000003</v>
      </c>
      <c r="I8692">
        <v>999803.4800000001</v>
      </c>
      <c r="J8692" t="s">
        <v>86</v>
      </c>
      <c r="K8692">
        <v>-0.16808029048214129</v>
      </c>
      <c r="L8692">
        <v>-16.808</v>
      </c>
      <c r="M8692" t="s">
        <v>82</v>
      </c>
    </row>
    <row r="8693" spans="1:13">
      <c r="A8693" t="s">
        <v>4124</v>
      </c>
      <c r="B8693" t="s">
        <v>4125</v>
      </c>
      <c r="C8693" t="str">
        <f>TEXT(D8693, "mmm")</f>
        <v>Jul</v>
      </c>
      <c r="D8693" s="1">
        <v>45491</v>
      </c>
      <c r="E8693" t="s">
        <v>4831</v>
      </c>
      <c r="F8693" t="s">
        <v>101</v>
      </c>
      <c r="G8693">
        <v>28697</v>
      </c>
      <c r="H8693">
        <v>34.840000000000003</v>
      </c>
      <c r="I8693">
        <v>999803.4800000001</v>
      </c>
      <c r="J8693" t="s">
        <v>86</v>
      </c>
      <c r="K8693">
        <v>-0.16808029048214129</v>
      </c>
      <c r="L8693">
        <v>-16.808</v>
      </c>
      <c r="M8693" t="s">
        <v>82</v>
      </c>
    </row>
    <row r="8694" spans="1:13">
      <c r="A8694" t="s">
        <v>4124</v>
      </c>
      <c r="B8694" t="s">
        <v>4125</v>
      </c>
      <c r="C8694" t="str">
        <f>TEXT(D8694, "mmm")</f>
        <v>Jul</v>
      </c>
      <c r="D8694" s="1">
        <v>45491</v>
      </c>
      <c r="E8694" t="s">
        <v>4830</v>
      </c>
      <c r="F8694" t="s">
        <v>101</v>
      </c>
      <c r="G8694">
        <v>28697</v>
      </c>
      <c r="H8694">
        <v>34.840000000000003</v>
      </c>
      <c r="I8694">
        <v>999803.4800000001</v>
      </c>
      <c r="J8694" t="s">
        <v>86</v>
      </c>
      <c r="K8694">
        <v>-0.16808029048214129</v>
      </c>
      <c r="L8694">
        <v>-16.808</v>
      </c>
      <c r="M8694" t="s">
        <v>82</v>
      </c>
    </row>
    <row r="8695" spans="1:13">
      <c r="A8695" t="s">
        <v>4124</v>
      </c>
      <c r="B8695" t="s">
        <v>4125</v>
      </c>
      <c r="C8695" t="str">
        <f>TEXT(D8695, "mmm")</f>
        <v>Jul</v>
      </c>
      <c r="D8695" s="1">
        <v>45491</v>
      </c>
      <c r="E8695" t="s">
        <v>4834</v>
      </c>
      <c r="F8695" t="s">
        <v>101</v>
      </c>
      <c r="G8695">
        <v>28697</v>
      </c>
      <c r="H8695">
        <v>34.840000000000003</v>
      </c>
      <c r="I8695">
        <v>999803.4800000001</v>
      </c>
      <c r="J8695" t="s">
        <v>86</v>
      </c>
      <c r="K8695">
        <v>-0.16808029048214129</v>
      </c>
      <c r="L8695">
        <v>-16.808</v>
      </c>
      <c r="M8695" t="s">
        <v>82</v>
      </c>
    </row>
    <row r="8696" spans="1:13">
      <c r="A8696" t="s">
        <v>4124</v>
      </c>
      <c r="B8696" t="s">
        <v>4125</v>
      </c>
      <c r="C8696" t="str">
        <f>TEXT(D8696, "mmm")</f>
        <v>Jul</v>
      </c>
      <c r="D8696" s="1">
        <v>45491</v>
      </c>
      <c r="E8696" t="s">
        <v>4832</v>
      </c>
      <c r="F8696" t="s">
        <v>101</v>
      </c>
      <c r="G8696">
        <v>28697</v>
      </c>
      <c r="H8696">
        <v>34.840000000000003</v>
      </c>
      <c r="I8696">
        <v>999803.4800000001</v>
      </c>
      <c r="J8696" t="s">
        <v>86</v>
      </c>
      <c r="K8696">
        <v>-0.16808029048214129</v>
      </c>
      <c r="L8696">
        <v>-16.808</v>
      </c>
      <c r="M8696" t="s">
        <v>82</v>
      </c>
    </row>
    <row r="8697" spans="1:13">
      <c r="A8697" t="s">
        <v>4124</v>
      </c>
      <c r="B8697" t="s">
        <v>4125</v>
      </c>
      <c r="C8697" t="str">
        <f>TEXT(D8697, "mmm")</f>
        <v>Jul</v>
      </c>
      <c r="D8697" s="1">
        <v>45491</v>
      </c>
      <c r="E8697" t="s">
        <v>4835</v>
      </c>
      <c r="F8697" t="s">
        <v>101</v>
      </c>
      <c r="G8697">
        <v>28697</v>
      </c>
      <c r="H8697">
        <v>34.840000000000003</v>
      </c>
      <c r="I8697">
        <v>999803.4800000001</v>
      </c>
      <c r="J8697" t="s">
        <v>86</v>
      </c>
      <c r="K8697">
        <v>-0.16808029048214129</v>
      </c>
      <c r="L8697">
        <v>-16.808</v>
      </c>
      <c r="M8697" t="s">
        <v>82</v>
      </c>
    </row>
    <row r="8698" spans="1:13">
      <c r="A8698" t="s">
        <v>129</v>
      </c>
      <c r="B8698" t="s">
        <v>130</v>
      </c>
      <c r="C8698" t="str">
        <f>TEXT(D8698, "mmm")</f>
        <v>Jul</v>
      </c>
      <c r="D8698" s="1">
        <v>45492</v>
      </c>
      <c r="E8698" t="s">
        <v>111</v>
      </c>
      <c r="F8698" t="s">
        <v>101</v>
      </c>
      <c r="G8698">
        <v>10000</v>
      </c>
      <c r="H8698">
        <v>7</v>
      </c>
      <c r="I8698">
        <v>70000</v>
      </c>
      <c r="J8698" t="s">
        <v>81</v>
      </c>
      <c r="K8698">
        <v>-6.3037257309186079E-2</v>
      </c>
      <c r="L8698">
        <v>-6.3037000000000001</v>
      </c>
      <c r="M8698" t="s">
        <v>82</v>
      </c>
    </row>
    <row r="8699" spans="1:13">
      <c r="A8699" t="s">
        <v>513</v>
      </c>
      <c r="B8699" t="s">
        <v>514</v>
      </c>
      <c r="C8699" t="str">
        <f>TEXT(D8699, "mmm")</f>
        <v>Jul</v>
      </c>
      <c r="D8699" s="1">
        <v>45492</v>
      </c>
      <c r="E8699" t="s">
        <v>515</v>
      </c>
      <c r="F8699" t="s">
        <v>222</v>
      </c>
      <c r="G8699">
        <v>1000</v>
      </c>
      <c r="H8699">
        <v>32.17</v>
      </c>
      <c r="I8699">
        <v>32170</v>
      </c>
      <c r="J8699" t="s">
        <v>81</v>
      </c>
      <c r="K8699">
        <v>-5.6211164324007079E-2</v>
      </c>
      <c r="L8699">
        <v>-5.6211000000000002</v>
      </c>
      <c r="M8699" t="s">
        <v>82</v>
      </c>
    </row>
    <row r="8700" spans="1:13">
      <c r="A8700" t="s">
        <v>513</v>
      </c>
      <c r="B8700" t="s">
        <v>514</v>
      </c>
      <c r="C8700" t="str">
        <f>TEXT(D8700, "mmm")</f>
        <v>Jul</v>
      </c>
      <c r="D8700" s="1">
        <v>45492</v>
      </c>
      <c r="E8700" t="s">
        <v>515</v>
      </c>
      <c r="F8700" t="s">
        <v>222</v>
      </c>
      <c r="G8700">
        <v>1000</v>
      </c>
      <c r="H8700">
        <v>32.31</v>
      </c>
      <c r="I8700">
        <v>32310</v>
      </c>
      <c r="J8700" t="s">
        <v>81</v>
      </c>
      <c r="K8700">
        <v>-5.6211164324007079E-2</v>
      </c>
      <c r="L8700">
        <v>-5.6211000000000002</v>
      </c>
      <c r="M8700" t="s">
        <v>82</v>
      </c>
    </row>
    <row r="8701" spans="1:13">
      <c r="A8701" t="s">
        <v>513</v>
      </c>
      <c r="B8701" t="s">
        <v>514</v>
      </c>
      <c r="C8701" t="str">
        <f>TEXT(D8701, "mmm")</f>
        <v>Jul</v>
      </c>
      <c r="D8701" s="1">
        <v>45492</v>
      </c>
      <c r="E8701" t="s">
        <v>515</v>
      </c>
      <c r="F8701" t="s">
        <v>222</v>
      </c>
      <c r="G8701">
        <v>900</v>
      </c>
      <c r="H8701">
        <v>32.200000000000003</v>
      </c>
      <c r="I8701">
        <v>28980</v>
      </c>
      <c r="J8701" t="s">
        <v>81</v>
      </c>
      <c r="K8701">
        <v>-5.6211164324007079E-2</v>
      </c>
      <c r="L8701">
        <v>-5.6211000000000002</v>
      </c>
      <c r="M8701" t="s">
        <v>82</v>
      </c>
    </row>
    <row r="8702" spans="1:13">
      <c r="A8702" t="s">
        <v>4951</v>
      </c>
      <c r="B8702" t="s">
        <v>4952</v>
      </c>
      <c r="C8702" t="str">
        <f>TEXT(D8702, "mmm")</f>
        <v>Jul</v>
      </c>
      <c r="D8702" s="1">
        <v>45492</v>
      </c>
      <c r="E8702" t="s">
        <v>4953</v>
      </c>
      <c r="F8702" t="s">
        <v>101</v>
      </c>
      <c r="G8702">
        <v>185426</v>
      </c>
      <c r="H8702">
        <v>17</v>
      </c>
      <c r="I8702">
        <v>3152242</v>
      </c>
      <c r="J8702" t="s">
        <v>86</v>
      </c>
      <c r="K8702">
        <v>9.9955779207150375E-2</v>
      </c>
      <c r="L8702">
        <v>9.9955999999999996</v>
      </c>
      <c r="M8702" t="s">
        <v>82</v>
      </c>
    </row>
    <row r="8703" spans="1:13">
      <c r="A8703" t="s">
        <v>4951</v>
      </c>
      <c r="B8703" t="s">
        <v>4952</v>
      </c>
      <c r="C8703" t="str">
        <f>TEXT(D8703, "mmm")</f>
        <v>Jul</v>
      </c>
      <c r="D8703" s="1">
        <v>45492</v>
      </c>
      <c r="E8703" t="s">
        <v>4954</v>
      </c>
      <c r="F8703" t="s">
        <v>217</v>
      </c>
      <c r="G8703">
        <v>185426</v>
      </c>
      <c r="H8703">
        <v>17</v>
      </c>
      <c r="I8703">
        <v>3152242</v>
      </c>
      <c r="J8703" t="s">
        <v>86</v>
      </c>
      <c r="K8703">
        <v>9.9955779207150375E-2</v>
      </c>
      <c r="L8703">
        <v>9.9955999999999996</v>
      </c>
      <c r="M8703" t="s">
        <v>82</v>
      </c>
    </row>
    <row r="8704" spans="1:13">
      <c r="A8704" t="s">
        <v>4951</v>
      </c>
      <c r="B8704" t="s">
        <v>4952</v>
      </c>
      <c r="C8704" t="str">
        <f>TEXT(D8704, "mmm")</f>
        <v>Jul</v>
      </c>
      <c r="D8704" s="1">
        <v>45492</v>
      </c>
      <c r="E8704" t="s">
        <v>4953</v>
      </c>
      <c r="F8704" t="s">
        <v>101</v>
      </c>
      <c r="G8704">
        <v>5850</v>
      </c>
      <c r="H8704">
        <v>17</v>
      </c>
      <c r="I8704">
        <v>99450</v>
      </c>
      <c r="J8704" t="s">
        <v>81</v>
      </c>
      <c r="K8704">
        <v>9.9955779207150375E-2</v>
      </c>
      <c r="L8704">
        <v>9.9955999999999996</v>
      </c>
      <c r="M8704" t="s">
        <v>82</v>
      </c>
    </row>
    <row r="8705" spans="1:13">
      <c r="A8705" t="s">
        <v>4951</v>
      </c>
      <c r="B8705" t="s">
        <v>4952</v>
      </c>
      <c r="C8705" t="str">
        <f>TEXT(D8705, "mmm")</f>
        <v>Jul</v>
      </c>
      <c r="D8705" s="1">
        <v>45492</v>
      </c>
      <c r="E8705" t="s">
        <v>4954</v>
      </c>
      <c r="F8705" t="s">
        <v>217</v>
      </c>
      <c r="G8705">
        <v>5850</v>
      </c>
      <c r="H8705">
        <v>17</v>
      </c>
      <c r="I8705">
        <v>99450</v>
      </c>
      <c r="J8705" t="s">
        <v>81</v>
      </c>
      <c r="K8705">
        <v>9.9955779207150375E-2</v>
      </c>
      <c r="L8705">
        <v>9.9955999999999996</v>
      </c>
      <c r="M8705" t="s">
        <v>82</v>
      </c>
    </row>
    <row r="8706" spans="1:13">
      <c r="A8706" t="s">
        <v>4951</v>
      </c>
      <c r="B8706" t="s">
        <v>4952</v>
      </c>
      <c r="C8706" t="str">
        <f>TEXT(D8706, "mmm")</f>
        <v>Jul</v>
      </c>
      <c r="D8706" s="1">
        <v>45492</v>
      </c>
      <c r="E8706" t="s">
        <v>4953</v>
      </c>
      <c r="F8706" t="s">
        <v>101</v>
      </c>
      <c r="G8706">
        <v>5850</v>
      </c>
      <c r="H8706">
        <v>17</v>
      </c>
      <c r="I8706">
        <v>99450</v>
      </c>
      <c r="J8706" t="s">
        <v>81</v>
      </c>
      <c r="K8706">
        <v>9.9955779207150375E-2</v>
      </c>
      <c r="L8706">
        <v>9.9955999999999996</v>
      </c>
      <c r="M8706" t="s">
        <v>82</v>
      </c>
    </row>
    <row r="8707" spans="1:13">
      <c r="A8707" t="s">
        <v>4951</v>
      </c>
      <c r="B8707" t="s">
        <v>4952</v>
      </c>
      <c r="C8707" t="str">
        <f>TEXT(D8707, "mmm")</f>
        <v>Jul</v>
      </c>
      <c r="D8707" s="1">
        <v>45492</v>
      </c>
      <c r="E8707" t="s">
        <v>4954</v>
      </c>
      <c r="F8707" t="s">
        <v>217</v>
      </c>
      <c r="G8707">
        <v>5850</v>
      </c>
      <c r="H8707">
        <v>17</v>
      </c>
      <c r="I8707">
        <v>99450</v>
      </c>
      <c r="J8707" t="s">
        <v>81</v>
      </c>
      <c r="K8707">
        <v>9.9955779207150375E-2</v>
      </c>
      <c r="L8707">
        <v>9.9955999999999996</v>
      </c>
      <c r="M8707" t="s">
        <v>82</v>
      </c>
    </row>
    <row r="8708" spans="1:13">
      <c r="A8708" t="s">
        <v>4951</v>
      </c>
      <c r="B8708" t="s">
        <v>4952</v>
      </c>
      <c r="C8708" t="str">
        <f>TEXT(D8708, "mmm")</f>
        <v>Jul</v>
      </c>
      <c r="D8708" s="1">
        <v>45492</v>
      </c>
      <c r="E8708" t="s">
        <v>4953</v>
      </c>
      <c r="F8708" t="s">
        <v>101</v>
      </c>
      <c r="G8708">
        <v>5850</v>
      </c>
      <c r="H8708">
        <v>17</v>
      </c>
      <c r="I8708">
        <v>99450</v>
      </c>
      <c r="J8708" t="s">
        <v>81</v>
      </c>
      <c r="K8708">
        <v>9.9955779207150375E-2</v>
      </c>
      <c r="L8708">
        <v>9.9955999999999996</v>
      </c>
      <c r="M8708" t="s">
        <v>82</v>
      </c>
    </row>
    <row r="8709" spans="1:13">
      <c r="A8709" t="s">
        <v>4951</v>
      </c>
      <c r="B8709" t="s">
        <v>4952</v>
      </c>
      <c r="C8709" t="str">
        <f>TEXT(D8709, "mmm")</f>
        <v>Jul</v>
      </c>
      <c r="D8709" s="1">
        <v>45492</v>
      </c>
      <c r="E8709" t="s">
        <v>4954</v>
      </c>
      <c r="F8709" t="s">
        <v>217</v>
      </c>
      <c r="G8709">
        <v>5850</v>
      </c>
      <c r="H8709">
        <v>17</v>
      </c>
      <c r="I8709">
        <v>99450</v>
      </c>
      <c r="J8709" t="s">
        <v>81</v>
      </c>
      <c r="K8709">
        <v>9.9955779207150375E-2</v>
      </c>
      <c r="L8709">
        <v>9.9955999999999996</v>
      </c>
      <c r="M8709" t="s">
        <v>82</v>
      </c>
    </row>
    <row r="8710" spans="1:13">
      <c r="A8710" t="s">
        <v>4951</v>
      </c>
      <c r="B8710" t="s">
        <v>4952</v>
      </c>
      <c r="C8710" t="str">
        <f>TEXT(D8710, "mmm")</f>
        <v>Jul</v>
      </c>
      <c r="D8710" s="1">
        <v>45492</v>
      </c>
      <c r="E8710" t="s">
        <v>4955</v>
      </c>
      <c r="F8710" t="s">
        <v>80</v>
      </c>
      <c r="G8710">
        <v>5850</v>
      </c>
      <c r="H8710">
        <v>17</v>
      </c>
      <c r="I8710">
        <v>99450</v>
      </c>
      <c r="J8710" t="s">
        <v>81</v>
      </c>
      <c r="K8710">
        <v>9.9955779207150375E-2</v>
      </c>
      <c r="L8710">
        <v>9.9955999999999996</v>
      </c>
      <c r="M8710" t="s">
        <v>82</v>
      </c>
    </row>
    <row r="8711" spans="1:13">
      <c r="A8711" t="s">
        <v>4951</v>
      </c>
      <c r="B8711" t="s">
        <v>4952</v>
      </c>
      <c r="C8711" t="str">
        <f>TEXT(D8711, "mmm")</f>
        <v>Jul</v>
      </c>
      <c r="D8711" s="1">
        <v>45492</v>
      </c>
      <c r="E8711" t="s">
        <v>4955</v>
      </c>
      <c r="F8711" t="s">
        <v>80</v>
      </c>
      <c r="G8711">
        <v>5850</v>
      </c>
      <c r="H8711">
        <v>17</v>
      </c>
      <c r="I8711">
        <v>99450</v>
      </c>
      <c r="J8711" t="s">
        <v>81</v>
      </c>
      <c r="K8711">
        <v>9.9955779207150375E-2</v>
      </c>
      <c r="L8711">
        <v>9.9955999999999996</v>
      </c>
      <c r="M8711" t="s">
        <v>82</v>
      </c>
    </row>
    <row r="8712" spans="1:13">
      <c r="A8712" t="s">
        <v>4951</v>
      </c>
      <c r="B8712" t="s">
        <v>4952</v>
      </c>
      <c r="C8712" t="str">
        <f>TEXT(D8712, "mmm")</f>
        <v>Jul</v>
      </c>
      <c r="D8712" s="1">
        <v>45492</v>
      </c>
      <c r="E8712" t="s">
        <v>4955</v>
      </c>
      <c r="F8712" t="s">
        <v>80</v>
      </c>
      <c r="G8712">
        <v>185426</v>
      </c>
      <c r="H8712">
        <v>17</v>
      </c>
      <c r="I8712">
        <v>3152242</v>
      </c>
      <c r="J8712" t="s">
        <v>86</v>
      </c>
      <c r="K8712">
        <v>9.9955779207150375E-2</v>
      </c>
      <c r="L8712">
        <v>9.9955999999999996</v>
      </c>
      <c r="M8712" t="s">
        <v>82</v>
      </c>
    </row>
    <row r="8713" spans="1:13">
      <c r="A8713" t="s">
        <v>4951</v>
      </c>
      <c r="B8713" t="s">
        <v>4952</v>
      </c>
      <c r="C8713" t="str">
        <f>TEXT(D8713, "mmm")</f>
        <v>Jul</v>
      </c>
      <c r="D8713" s="1">
        <v>45492</v>
      </c>
      <c r="E8713" t="s">
        <v>4955</v>
      </c>
      <c r="F8713" t="s">
        <v>80</v>
      </c>
      <c r="G8713">
        <v>5850</v>
      </c>
      <c r="H8713">
        <v>17</v>
      </c>
      <c r="I8713">
        <v>99450</v>
      </c>
      <c r="J8713" t="s">
        <v>81</v>
      </c>
      <c r="K8713">
        <v>9.9955779207150375E-2</v>
      </c>
      <c r="L8713">
        <v>9.9955999999999996</v>
      </c>
      <c r="M8713" t="s">
        <v>82</v>
      </c>
    </row>
    <row r="8714" spans="1:13">
      <c r="A8714" t="s">
        <v>129</v>
      </c>
      <c r="B8714" t="s">
        <v>130</v>
      </c>
      <c r="C8714" t="str">
        <f>TEXT(D8714, "mmm")</f>
        <v>Jul</v>
      </c>
      <c r="D8714" s="1">
        <v>45492</v>
      </c>
      <c r="E8714" t="s">
        <v>110</v>
      </c>
      <c r="F8714" t="s">
        <v>101</v>
      </c>
      <c r="G8714">
        <v>10000</v>
      </c>
      <c r="H8714">
        <v>7</v>
      </c>
      <c r="I8714">
        <v>70000</v>
      </c>
      <c r="J8714" t="s">
        <v>81</v>
      </c>
      <c r="K8714">
        <v>-6.3037257309186079E-2</v>
      </c>
      <c r="L8714">
        <v>-6.3037000000000001</v>
      </c>
      <c r="M8714" t="s">
        <v>82</v>
      </c>
    </row>
    <row r="8715" spans="1:13">
      <c r="A8715" t="s">
        <v>129</v>
      </c>
      <c r="B8715" t="s">
        <v>130</v>
      </c>
      <c r="C8715" t="str">
        <f>TEXT(D8715, "mmm")</f>
        <v>Jul</v>
      </c>
      <c r="D8715" s="1">
        <v>45492</v>
      </c>
      <c r="E8715" t="s">
        <v>109</v>
      </c>
      <c r="F8715" t="s">
        <v>101</v>
      </c>
      <c r="G8715">
        <v>10000</v>
      </c>
      <c r="H8715">
        <v>7</v>
      </c>
      <c r="I8715">
        <v>70000</v>
      </c>
      <c r="J8715" t="s">
        <v>81</v>
      </c>
      <c r="K8715">
        <v>-6.3037257309186079E-2</v>
      </c>
      <c r="L8715">
        <v>-6.3037000000000001</v>
      </c>
      <c r="M8715" t="s">
        <v>82</v>
      </c>
    </row>
    <row r="8716" spans="1:13">
      <c r="A8716" t="s">
        <v>4951</v>
      </c>
      <c r="B8716" t="s">
        <v>4952</v>
      </c>
      <c r="C8716" t="str">
        <f>TEXT(D8716, "mmm")</f>
        <v>Jul</v>
      </c>
      <c r="D8716" s="1">
        <v>45492</v>
      </c>
      <c r="E8716" t="s">
        <v>4956</v>
      </c>
      <c r="F8716" t="s">
        <v>118</v>
      </c>
      <c r="G8716">
        <v>1000</v>
      </c>
      <c r="H8716">
        <v>17</v>
      </c>
      <c r="I8716">
        <v>17000</v>
      </c>
      <c r="J8716" t="s">
        <v>81</v>
      </c>
      <c r="K8716">
        <v>9.9955779207150375E-2</v>
      </c>
      <c r="L8716">
        <v>9.9955999999999996</v>
      </c>
      <c r="M8716" t="s">
        <v>82</v>
      </c>
    </row>
    <row r="8717" spans="1:13">
      <c r="A8717" t="s">
        <v>4951</v>
      </c>
      <c r="B8717" t="s">
        <v>4952</v>
      </c>
      <c r="C8717" t="str">
        <f>TEXT(D8717, "mmm")</f>
        <v>Jul</v>
      </c>
      <c r="D8717" s="1">
        <v>45492</v>
      </c>
      <c r="E8717" t="s">
        <v>4957</v>
      </c>
      <c r="F8717" t="s">
        <v>80</v>
      </c>
      <c r="G8717">
        <v>2500</v>
      </c>
      <c r="H8717">
        <v>17</v>
      </c>
      <c r="I8717">
        <v>42500</v>
      </c>
      <c r="J8717" t="s">
        <v>81</v>
      </c>
      <c r="K8717">
        <v>9.9955779207150375E-2</v>
      </c>
      <c r="L8717">
        <v>9.9955999999999996</v>
      </c>
      <c r="M8717" t="s">
        <v>82</v>
      </c>
    </row>
    <row r="8718" spans="1:13">
      <c r="A8718" t="s">
        <v>4951</v>
      </c>
      <c r="B8718" t="s">
        <v>4952</v>
      </c>
      <c r="C8718" t="str">
        <f>TEXT(D8718, "mmm")</f>
        <v>Jul</v>
      </c>
      <c r="D8718" s="1">
        <v>45492</v>
      </c>
      <c r="E8718" t="s">
        <v>4958</v>
      </c>
      <c r="F8718" t="s">
        <v>80</v>
      </c>
      <c r="G8718">
        <v>588235</v>
      </c>
      <c r="H8718">
        <v>17</v>
      </c>
      <c r="I8718">
        <v>9999995</v>
      </c>
      <c r="J8718" t="s">
        <v>86</v>
      </c>
      <c r="K8718">
        <v>9.9955779207150375E-2</v>
      </c>
      <c r="L8718">
        <v>9.9955999999999996</v>
      </c>
      <c r="M8718" t="s">
        <v>82</v>
      </c>
    </row>
    <row r="8719" spans="1:13">
      <c r="A8719" t="s">
        <v>4959</v>
      </c>
      <c r="B8719" t="s">
        <v>4960</v>
      </c>
      <c r="C8719" t="str">
        <f>TEXT(D8719, "mmm")</f>
        <v>Jul</v>
      </c>
      <c r="D8719" s="1">
        <v>45492</v>
      </c>
      <c r="E8719" t="s">
        <v>2603</v>
      </c>
      <c r="F8719" t="s">
        <v>80</v>
      </c>
      <c r="G8719">
        <v>11204.48</v>
      </c>
      <c r="H8719">
        <v>10.71</v>
      </c>
      <c r="I8719">
        <v>119999.9808</v>
      </c>
      <c r="J8719" t="s">
        <v>81</v>
      </c>
      <c r="K8719">
        <v>2.8010507520213061E-3</v>
      </c>
      <c r="L8719">
        <v>0.28010000000000002</v>
      </c>
      <c r="M8719" t="s">
        <v>82</v>
      </c>
    </row>
    <row r="8720" spans="1:13">
      <c r="A8720" t="s">
        <v>4959</v>
      </c>
      <c r="B8720" t="s">
        <v>4960</v>
      </c>
      <c r="C8720" t="str">
        <f>TEXT(D8720, "mmm")</f>
        <v>Jul</v>
      </c>
      <c r="D8720" s="1">
        <v>45492</v>
      </c>
      <c r="E8720" t="s">
        <v>2603</v>
      </c>
      <c r="F8720" t="s">
        <v>80</v>
      </c>
      <c r="G8720">
        <v>6535.95</v>
      </c>
      <c r="H8720">
        <v>10.71</v>
      </c>
      <c r="I8720">
        <v>70000.0245</v>
      </c>
      <c r="J8720" t="s">
        <v>81</v>
      </c>
      <c r="K8720">
        <v>2.8010507520213061E-3</v>
      </c>
      <c r="L8720">
        <v>0.28010000000000002</v>
      </c>
      <c r="M8720" t="s">
        <v>82</v>
      </c>
    </row>
    <row r="8721" spans="1:13">
      <c r="A8721" t="s">
        <v>3918</v>
      </c>
      <c r="B8721" t="s">
        <v>3919</v>
      </c>
      <c r="C8721" t="str">
        <f>TEXT(D8721, "mmm")</f>
        <v>Jul</v>
      </c>
      <c r="D8721" s="1">
        <v>45492</v>
      </c>
      <c r="E8721" t="s">
        <v>4961</v>
      </c>
      <c r="F8721" t="s">
        <v>80</v>
      </c>
      <c r="G8721">
        <v>13000</v>
      </c>
      <c r="H8721">
        <v>16.14</v>
      </c>
      <c r="I8721">
        <v>209820</v>
      </c>
      <c r="J8721" t="s">
        <v>81</v>
      </c>
      <c r="K8721">
        <v>-1.2384097896146471E-3</v>
      </c>
      <c r="L8721">
        <v>-0.12379999999999999</v>
      </c>
      <c r="M8721" t="s">
        <v>82</v>
      </c>
    </row>
    <row r="8722" spans="1:13">
      <c r="A8722" t="s">
        <v>4839</v>
      </c>
      <c r="B8722" t="s">
        <v>4840</v>
      </c>
      <c r="C8722" t="str">
        <f>TEXT(D8722, "mmm")</f>
        <v>Jul</v>
      </c>
      <c r="D8722" s="1">
        <v>45492</v>
      </c>
      <c r="E8722" t="s">
        <v>4842</v>
      </c>
      <c r="F8722" t="s">
        <v>101</v>
      </c>
      <c r="G8722">
        <v>2671</v>
      </c>
      <c r="H8722">
        <v>5.22</v>
      </c>
      <c r="I8722">
        <v>13942.62</v>
      </c>
      <c r="J8722" t="s">
        <v>81</v>
      </c>
      <c r="K8722">
        <v>-6.226422427684053E-2</v>
      </c>
      <c r="L8722">
        <v>-6.2263999999999999</v>
      </c>
      <c r="M8722" t="s">
        <v>82</v>
      </c>
    </row>
    <row r="8723" spans="1:13">
      <c r="A8723" t="s">
        <v>4839</v>
      </c>
      <c r="B8723" t="s">
        <v>4840</v>
      </c>
      <c r="C8723" t="str">
        <f>TEXT(D8723, "mmm")</f>
        <v>Jul</v>
      </c>
      <c r="D8723" s="1">
        <v>45492</v>
      </c>
      <c r="E8723" t="s">
        <v>4845</v>
      </c>
      <c r="F8723" t="s">
        <v>101</v>
      </c>
      <c r="G8723">
        <v>2671</v>
      </c>
      <c r="H8723">
        <v>5.22</v>
      </c>
      <c r="I8723">
        <v>13942.62</v>
      </c>
      <c r="J8723" t="s">
        <v>81</v>
      </c>
      <c r="K8723">
        <v>-6.226422427684053E-2</v>
      </c>
      <c r="L8723">
        <v>-6.2263999999999999</v>
      </c>
      <c r="M8723" t="s">
        <v>82</v>
      </c>
    </row>
    <row r="8724" spans="1:13">
      <c r="A8724" t="s">
        <v>4839</v>
      </c>
      <c r="B8724" t="s">
        <v>4840</v>
      </c>
      <c r="C8724" t="str">
        <f>TEXT(D8724, "mmm")</f>
        <v>Jul</v>
      </c>
      <c r="D8724" s="1">
        <v>45492</v>
      </c>
      <c r="E8724" t="s">
        <v>4843</v>
      </c>
      <c r="F8724" t="s">
        <v>101</v>
      </c>
      <c r="G8724">
        <v>2671</v>
      </c>
      <c r="H8724">
        <v>5.22</v>
      </c>
      <c r="I8724">
        <v>13942.62</v>
      </c>
      <c r="J8724" t="s">
        <v>81</v>
      </c>
      <c r="K8724">
        <v>-6.226422427684053E-2</v>
      </c>
      <c r="L8724">
        <v>-6.2263999999999999</v>
      </c>
      <c r="M8724" t="s">
        <v>82</v>
      </c>
    </row>
    <row r="8725" spans="1:13">
      <c r="A8725" t="s">
        <v>4839</v>
      </c>
      <c r="B8725" t="s">
        <v>4840</v>
      </c>
      <c r="C8725" t="str">
        <f>TEXT(D8725, "mmm")</f>
        <v>Jul</v>
      </c>
      <c r="D8725" s="1">
        <v>45492</v>
      </c>
      <c r="E8725" t="s">
        <v>4841</v>
      </c>
      <c r="F8725" t="s">
        <v>101</v>
      </c>
      <c r="G8725">
        <v>2671</v>
      </c>
      <c r="H8725">
        <v>5.22</v>
      </c>
      <c r="I8725">
        <v>13942.62</v>
      </c>
      <c r="J8725" t="s">
        <v>81</v>
      </c>
      <c r="K8725">
        <v>-6.226422427684053E-2</v>
      </c>
      <c r="L8725">
        <v>-6.2263999999999999</v>
      </c>
      <c r="M8725" t="s">
        <v>82</v>
      </c>
    </row>
    <row r="8726" spans="1:13">
      <c r="A8726" t="s">
        <v>4839</v>
      </c>
      <c r="B8726" t="s">
        <v>4840</v>
      </c>
      <c r="C8726" t="str">
        <f>TEXT(D8726, "mmm")</f>
        <v>Jul</v>
      </c>
      <c r="D8726" s="1">
        <v>45492</v>
      </c>
      <c r="E8726" t="s">
        <v>4844</v>
      </c>
      <c r="F8726" t="s">
        <v>101</v>
      </c>
      <c r="G8726">
        <v>2671</v>
      </c>
      <c r="H8726">
        <v>5.22</v>
      </c>
      <c r="I8726">
        <v>13942.62</v>
      </c>
      <c r="J8726" t="s">
        <v>81</v>
      </c>
      <c r="K8726">
        <v>-6.226422427684053E-2</v>
      </c>
      <c r="L8726">
        <v>-6.2263999999999999</v>
      </c>
      <c r="M8726" t="s">
        <v>82</v>
      </c>
    </row>
    <row r="8727" spans="1:13">
      <c r="A8727" t="s">
        <v>1644</v>
      </c>
      <c r="B8727" t="s">
        <v>1645</v>
      </c>
      <c r="C8727" t="str">
        <f>TEXT(D8727, "mmm")</f>
        <v>Jul</v>
      </c>
      <c r="D8727" s="1">
        <v>45492</v>
      </c>
      <c r="E8727" t="s">
        <v>4793</v>
      </c>
      <c r="F8727" t="s">
        <v>222</v>
      </c>
      <c r="G8727">
        <v>800</v>
      </c>
      <c r="H8727">
        <v>13.1</v>
      </c>
      <c r="I8727">
        <v>10480</v>
      </c>
      <c r="J8727" t="s">
        <v>81</v>
      </c>
      <c r="K8727">
        <v>-4.0365577833040622E-2</v>
      </c>
      <c r="L8727">
        <v>-4.0366</v>
      </c>
      <c r="M8727" t="s">
        <v>82</v>
      </c>
    </row>
    <row r="8728" spans="1:13">
      <c r="A8728" t="s">
        <v>465</v>
      </c>
      <c r="B8728" t="s">
        <v>466</v>
      </c>
      <c r="C8728" t="str">
        <f>TEXT(D8728, "mmm")</f>
        <v>Jul</v>
      </c>
      <c r="D8728" s="1">
        <v>45492</v>
      </c>
      <c r="E8728" t="s">
        <v>501</v>
      </c>
      <c r="F8728" t="s">
        <v>118</v>
      </c>
      <c r="G8728">
        <v>10000</v>
      </c>
      <c r="H8728">
        <v>32.270000000000003</v>
      </c>
      <c r="I8728">
        <v>322700.00000000012</v>
      </c>
      <c r="J8728" t="s">
        <v>86</v>
      </c>
      <c r="K8728">
        <v>-2.468390166090095E-2</v>
      </c>
      <c r="L8728">
        <v>-2.4683999999999999</v>
      </c>
      <c r="M8728" t="s">
        <v>82</v>
      </c>
    </row>
    <row r="8729" spans="1:13">
      <c r="A8729" t="s">
        <v>291</v>
      </c>
      <c r="B8729" t="s">
        <v>292</v>
      </c>
      <c r="C8729" t="str">
        <f>TEXT(D8729, "mmm")</f>
        <v>Jul</v>
      </c>
      <c r="D8729" s="1">
        <v>45492</v>
      </c>
      <c r="E8729" t="s">
        <v>100</v>
      </c>
      <c r="F8729" t="s">
        <v>101</v>
      </c>
      <c r="G8729">
        <v>33447</v>
      </c>
      <c r="H8729">
        <v>7.26</v>
      </c>
      <c r="I8729">
        <v>242825.22</v>
      </c>
      <c r="J8729" t="s">
        <v>81</v>
      </c>
      <c r="K8729">
        <v>-4.2407492138839757E-2</v>
      </c>
      <c r="L8729">
        <v>-4.2407000000000004</v>
      </c>
      <c r="M8729" t="s">
        <v>82</v>
      </c>
    </row>
    <row r="8730" spans="1:13">
      <c r="A8730" t="s">
        <v>291</v>
      </c>
      <c r="B8730" t="s">
        <v>292</v>
      </c>
      <c r="C8730" t="str">
        <f>TEXT(D8730, "mmm")</f>
        <v>Jul</v>
      </c>
      <c r="D8730" s="1">
        <v>45492</v>
      </c>
      <c r="E8730" t="s">
        <v>102</v>
      </c>
      <c r="F8730" t="s">
        <v>101</v>
      </c>
      <c r="G8730">
        <v>33447</v>
      </c>
      <c r="H8730">
        <v>7.26</v>
      </c>
      <c r="I8730">
        <v>242825.22</v>
      </c>
      <c r="J8730" t="s">
        <v>81</v>
      </c>
      <c r="K8730">
        <v>-4.2407492138839757E-2</v>
      </c>
      <c r="L8730">
        <v>-4.2407000000000004</v>
      </c>
      <c r="M8730" t="s">
        <v>82</v>
      </c>
    </row>
    <row r="8731" spans="1:13">
      <c r="A8731" t="s">
        <v>4962</v>
      </c>
      <c r="B8731" t="s">
        <v>4963</v>
      </c>
      <c r="C8731" t="str">
        <f>TEXT(D8731, "mmm")</f>
        <v>Jul</v>
      </c>
      <c r="D8731" s="1">
        <v>45492</v>
      </c>
      <c r="E8731" t="s">
        <v>4964</v>
      </c>
      <c r="F8731" t="s">
        <v>101</v>
      </c>
      <c r="G8731">
        <v>9921</v>
      </c>
      <c r="H8731">
        <v>19.97</v>
      </c>
      <c r="I8731">
        <v>198122.37</v>
      </c>
      <c r="J8731" t="s">
        <v>81</v>
      </c>
      <c r="K8731">
        <v>5.0006168694616271E-4</v>
      </c>
      <c r="L8731">
        <v>0.05</v>
      </c>
      <c r="M8731" t="s">
        <v>82</v>
      </c>
    </row>
    <row r="8732" spans="1:13">
      <c r="A8732" t="s">
        <v>4962</v>
      </c>
      <c r="B8732" t="s">
        <v>4963</v>
      </c>
      <c r="C8732" t="str">
        <f>TEXT(D8732, "mmm")</f>
        <v>Jul</v>
      </c>
      <c r="D8732" s="1">
        <v>45492</v>
      </c>
      <c r="E8732" t="s">
        <v>4964</v>
      </c>
      <c r="F8732" t="s">
        <v>101</v>
      </c>
      <c r="G8732">
        <v>1400000</v>
      </c>
      <c r="H8732">
        <v>20</v>
      </c>
      <c r="I8732">
        <v>28000000</v>
      </c>
      <c r="J8732" t="s">
        <v>86</v>
      </c>
      <c r="K8732">
        <v>5.0006168694616271E-4</v>
      </c>
      <c r="L8732">
        <v>0.05</v>
      </c>
      <c r="M8732" t="s">
        <v>82</v>
      </c>
    </row>
    <row r="8733" spans="1:13">
      <c r="A8733" t="s">
        <v>4962</v>
      </c>
      <c r="B8733" t="s">
        <v>4963</v>
      </c>
      <c r="C8733" t="str">
        <f>TEXT(D8733, "mmm")</f>
        <v>Jul</v>
      </c>
      <c r="D8733" s="1">
        <v>45492</v>
      </c>
      <c r="E8733" t="s">
        <v>4964</v>
      </c>
      <c r="F8733" t="s">
        <v>101</v>
      </c>
      <c r="G8733">
        <v>50000</v>
      </c>
      <c r="H8733">
        <v>19.79</v>
      </c>
      <c r="I8733">
        <v>989500</v>
      </c>
      <c r="J8733" t="s">
        <v>81</v>
      </c>
      <c r="K8733">
        <v>5.0006168694616271E-4</v>
      </c>
      <c r="L8733">
        <v>0.05</v>
      </c>
      <c r="M8733" t="s">
        <v>82</v>
      </c>
    </row>
    <row r="8734" spans="1:13">
      <c r="A8734" t="s">
        <v>4951</v>
      </c>
      <c r="B8734" t="s">
        <v>4952</v>
      </c>
      <c r="C8734" t="str">
        <f>TEXT(D8734, "mmm")</f>
        <v>Jul</v>
      </c>
      <c r="D8734" s="1">
        <v>45492</v>
      </c>
      <c r="E8734" t="s">
        <v>4965</v>
      </c>
      <c r="F8734" t="s">
        <v>80</v>
      </c>
      <c r="G8734">
        <v>16000</v>
      </c>
      <c r="H8734">
        <v>17</v>
      </c>
      <c r="I8734">
        <v>272000</v>
      </c>
      <c r="J8734" t="s">
        <v>86</v>
      </c>
      <c r="K8734">
        <v>9.9955779207150375E-2</v>
      </c>
      <c r="L8734">
        <v>9.9955999999999996</v>
      </c>
      <c r="M8734" t="s">
        <v>82</v>
      </c>
    </row>
    <row r="8735" spans="1:13">
      <c r="A8735" t="s">
        <v>4966</v>
      </c>
      <c r="B8735" t="s">
        <v>4967</v>
      </c>
      <c r="C8735" t="str">
        <f>TEXT(D8735, "mmm")</f>
        <v>Jul</v>
      </c>
      <c r="D8735" s="1">
        <v>45492</v>
      </c>
      <c r="E8735" t="s">
        <v>2603</v>
      </c>
      <c r="F8735" t="s">
        <v>80</v>
      </c>
      <c r="G8735">
        <v>9132.42</v>
      </c>
      <c r="H8735">
        <v>10.95</v>
      </c>
      <c r="I8735">
        <v>99999.998999999996</v>
      </c>
      <c r="J8735" t="s">
        <v>86</v>
      </c>
      <c r="K8735">
        <v>9.7656869695910142E-3</v>
      </c>
      <c r="L8735">
        <v>0.97660000000000002</v>
      </c>
      <c r="M8735" t="s">
        <v>82</v>
      </c>
    </row>
    <row r="8736" spans="1:13">
      <c r="A8736" t="s">
        <v>580</v>
      </c>
      <c r="B8736" t="s">
        <v>581</v>
      </c>
      <c r="C8736" t="str">
        <f>TEXT(D8736, "mmm")</f>
        <v>Jul</v>
      </c>
      <c r="D8736" s="1">
        <v>45492</v>
      </c>
      <c r="E8736" t="s">
        <v>102</v>
      </c>
      <c r="F8736" t="s">
        <v>101</v>
      </c>
      <c r="G8736">
        <v>7553</v>
      </c>
      <c r="H8736">
        <v>24.07</v>
      </c>
      <c r="I8736">
        <v>181800.71</v>
      </c>
      <c r="J8736" t="s">
        <v>81</v>
      </c>
      <c r="K8736">
        <v>-2.2907142047328691E-2</v>
      </c>
      <c r="L8736">
        <v>-2.2907000000000002</v>
      </c>
      <c r="M8736" t="s">
        <v>82</v>
      </c>
    </row>
    <row r="8737" spans="1:13">
      <c r="A8737" t="s">
        <v>580</v>
      </c>
      <c r="B8737" t="s">
        <v>581</v>
      </c>
      <c r="C8737" t="str">
        <f>TEXT(D8737, "mmm")</f>
        <v>Jul</v>
      </c>
      <c r="D8737" s="1">
        <v>45492</v>
      </c>
      <c r="E8737" t="s">
        <v>100</v>
      </c>
      <c r="F8737" t="s">
        <v>101</v>
      </c>
      <c r="G8737">
        <v>7553</v>
      </c>
      <c r="H8737">
        <v>24.07</v>
      </c>
      <c r="I8737">
        <v>181800.71</v>
      </c>
      <c r="J8737" t="s">
        <v>81</v>
      </c>
      <c r="K8737">
        <v>-2.2907142047328691E-2</v>
      </c>
      <c r="L8737">
        <v>-2.2907000000000002</v>
      </c>
      <c r="M8737" t="s">
        <v>82</v>
      </c>
    </row>
    <row r="8738" spans="1:13">
      <c r="A8738" t="s">
        <v>4951</v>
      </c>
      <c r="B8738" t="s">
        <v>4952</v>
      </c>
      <c r="C8738" t="str">
        <f>TEXT(D8738, "mmm")</f>
        <v>Jul</v>
      </c>
      <c r="D8738" s="1">
        <v>45492</v>
      </c>
      <c r="E8738" t="s">
        <v>4968</v>
      </c>
      <c r="F8738" t="s">
        <v>118</v>
      </c>
      <c r="G8738">
        <v>1000</v>
      </c>
      <c r="H8738">
        <v>17</v>
      </c>
      <c r="I8738">
        <v>17000</v>
      </c>
      <c r="J8738" t="s">
        <v>81</v>
      </c>
      <c r="K8738">
        <v>9.9955779207150375E-2</v>
      </c>
      <c r="L8738">
        <v>9.9955999999999996</v>
      </c>
      <c r="M8738" t="s">
        <v>82</v>
      </c>
    </row>
    <row r="8739" spans="1:13">
      <c r="A8739" t="s">
        <v>4962</v>
      </c>
      <c r="B8739" t="s">
        <v>4963</v>
      </c>
      <c r="C8739" t="str">
        <f>TEXT(D8739, "mmm")</f>
        <v>Jul</v>
      </c>
      <c r="D8739" s="1">
        <v>45492</v>
      </c>
      <c r="E8739" t="s">
        <v>4964</v>
      </c>
      <c r="F8739" t="s">
        <v>101</v>
      </c>
      <c r="G8739">
        <v>9221</v>
      </c>
      <c r="H8739">
        <v>19.97</v>
      </c>
      <c r="I8739">
        <v>184143.37</v>
      </c>
      <c r="J8739" t="s">
        <v>81</v>
      </c>
      <c r="K8739">
        <v>5.0006168694616271E-4</v>
      </c>
      <c r="L8739">
        <v>0.05</v>
      </c>
      <c r="M8739" t="s">
        <v>82</v>
      </c>
    </row>
    <row r="8740" spans="1:13">
      <c r="A8740" t="s">
        <v>4962</v>
      </c>
      <c r="B8740" t="s">
        <v>4963</v>
      </c>
      <c r="C8740" t="str">
        <f>TEXT(D8740, "mmm")</f>
        <v>Jul</v>
      </c>
      <c r="D8740" s="1">
        <v>45492</v>
      </c>
      <c r="E8740" t="s">
        <v>4964</v>
      </c>
      <c r="F8740" t="s">
        <v>101</v>
      </c>
      <c r="G8740">
        <v>50000</v>
      </c>
      <c r="H8740">
        <v>19.79</v>
      </c>
      <c r="I8740">
        <v>989500</v>
      </c>
      <c r="J8740" t="s">
        <v>81</v>
      </c>
      <c r="K8740">
        <v>5.0006168694616271E-4</v>
      </c>
      <c r="L8740">
        <v>0.05</v>
      </c>
      <c r="M8740" t="s">
        <v>82</v>
      </c>
    </row>
    <row r="8741" spans="1:13">
      <c r="A8741" t="s">
        <v>4962</v>
      </c>
      <c r="B8741" t="s">
        <v>4963</v>
      </c>
      <c r="C8741" t="str">
        <f>TEXT(D8741, "mmm")</f>
        <v>Jul</v>
      </c>
      <c r="D8741" s="1">
        <v>45492</v>
      </c>
      <c r="E8741" t="s">
        <v>4964</v>
      </c>
      <c r="F8741" t="s">
        <v>101</v>
      </c>
      <c r="G8741">
        <v>1400000</v>
      </c>
      <c r="H8741">
        <v>20</v>
      </c>
      <c r="I8741">
        <v>28000000</v>
      </c>
      <c r="J8741" t="s">
        <v>86</v>
      </c>
      <c r="K8741">
        <v>5.0006168694616271E-4</v>
      </c>
      <c r="L8741">
        <v>0.05</v>
      </c>
      <c r="M8741" t="s">
        <v>82</v>
      </c>
    </row>
    <row r="8742" spans="1:13">
      <c r="A8742" t="s">
        <v>315</v>
      </c>
      <c r="B8742" t="s">
        <v>316</v>
      </c>
      <c r="C8742" t="str">
        <f>TEXT(D8742, "mmm")</f>
        <v>Jul</v>
      </c>
      <c r="D8742" s="1">
        <v>45492</v>
      </c>
      <c r="E8742" t="s">
        <v>317</v>
      </c>
      <c r="F8742" t="s">
        <v>118</v>
      </c>
      <c r="G8742">
        <v>2591</v>
      </c>
      <c r="H8742">
        <v>18.55</v>
      </c>
      <c r="I8742">
        <v>48063.05</v>
      </c>
      <c r="J8742" t="s">
        <v>81</v>
      </c>
      <c r="K8742">
        <v>-0.24382554786658109</v>
      </c>
      <c r="L8742">
        <v>-24.3826</v>
      </c>
      <c r="M8742" t="s">
        <v>82</v>
      </c>
    </row>
    <row r="8743" spans="1:13">
      <c r="A8743" t="s">
        <v>4951</v>
      </c>
      <c r="B8743" t="s">
        <v>4952</v>
      </c>
      <c r="C8743" t="str">
        <f>TEXT(D8743, "mmm")</f>
        <v>Jul</v>
      </c>
      <c r="D8743" s="1">
        <v>45492</v>
      </c>
      <c r="E8743" t="s">
        <v>4969</v>
      </c>
      <c r="F8743" t="s">
        <v>118</v>
      </c>
      <c r="G8743">
        <v>3000</v>
      </c>
      <c r="H8743">
        <v>17</v>
      </c>
      <c r="I8743">
        <v>51000</v>
      </c>
      <c r="J8743" t="s">
        <v>81</v>
      </c>
      <c r="K8743">
        <v>9.9955779207150375E-2</v>
      </c>
      <c r="L8743">
        <v>9.9955999999999996</v>
      </c>
      <c r="M8743" t="s">
        <v>82</v>
      </c>
    </row>
    <row r="8744" spans="1:13">
      <c r="A8744" t="s">
        <v>4970</v>
      </c>
      <c r="B8744" t="s">
        <v>4971</v>
      </c>
      <c r="C8744" t="str">
        <f>TEXT(D8744, "mmm")</f>
        <v>Jul</v>
      </c>
      <c r="D8744" s="1">
        <v>45492</v>
      </c>
      <c r="E8744" t="s">
        <v>4972</v>
      </c>
      <c r="F8744" t="s">
        <v>101</v>
      </c>
      <c r="G8744">
        <v>800000</v>
      </c>
      <c r="H8744">
        <v>0.67</v>
      </c>
      <c r="I8744">
        <v>536000</v>
      </c>
      <c r="J8744" t="s">
        <v>86</v>
      </c>
      <c r="K8744">
        <v>-7.0626047745327658E-2</v>
      </c>
      <c r="L8744">
        <v>-7.0625999999999998</v>
      </c>
      <c r="M8744" t="s">
        <v>82</v>
      </c>
    </row>
    <row r="8745" spans="1:13">
      <c r="A8745" t="s">
        <v>4124</v>
      </c>
      <c r="B8745" t="s">
        <v>4125</v>
      </c>
      <c r="C8745" t="str">
        <f>TEXT(D8745, "mmm")</f>
        <v>Jul</v>
      </c>
      <c r="D8745" s="1">
        <v>45492</v>
      </c>
      <c r="E8745" t="s">
        <v>4833</v>
      </c>
      <c r="F8745" t="s">
        <v>101</v>
      </c>
      <c r="G8745">
        <v>84266</v>
      </c>
      <c r="H8745">
        <v>35.450000000000003</v>
      </c>
      <c r="I8745">
        <v>2987229.7</v>
      </c>
      <c r="J8745" t="s">
        <v>86</v>
      </c>
      <c r="K8745">
        <v>-0.1546741983705299</v>
      </c>
      <c r="L8745">
        <v>-15.4674</v>
      </c>
      <c r="M8745" t="s">
        <v>82</v>
      </c>
    </row>
    <row r="8746" spans="1:13">
      <c r="A8746" t="s">
        <v>4124</v>
      </c>
      <c r="B8746" t="s">
        <v>4125</v>
      </c>
      <c r="C8746" t="str">
        <f>TEXT(D8746, "mmm")</f>
        <v>Jul</v>
      </c>
      <c r="D8746" s="1">
        <v>45492</v>
      </c>
      <c r="E8746" t="s">
        <v>4830</v>
      </c>
      <c r="F8746" t="s">
        <v>101</v>
      </c>
      <c r="G8746">
        <v>84266</v>
      </c>
      <c r="H8746">
        <v>35.450000000000003</v>
      </c>
      <c r="I8746">
        <v>2987229.7</v>
      </c>
      <c r="J8746" t="s">
        <v>86</v>
      </c>
      <c r="K8746">
        <v>-0.1546741983705299</v>
      </c>
      <c r="L8746">
        <v>-15.4674</v>
      </c>
      <c r="M8746" t="s">
        <v>82</v>
      </c>
    </row>
    <row r="8747" spans="1:13">
      <c r="A8747" t="s">
        <v>4124</v>
      </c>
      <c r="B8747" t="s">
        <v>4125</v>
      </c>
      <c r="C8747" t="str">
        <f>TEXT(D8747, "mmm")</f>
        <v>Jul</v>
      </c>
      <c r="D8747" s="1">
        <v>45492</v>
      </c>
      <c r="E8747" t="s">
        <v>4831</v>
      </c>
      <c r="F8747" t="s">
        <v>101</v>
      </c>
      <c r="G8747">
        <v>84266</v>
      </c>
      <c r="H8747">
        <v>35.450000000000003</v>
      </c>
      <c r="I8747">
        <v>2987229.7</v>
      </c>
      <c r="J8747" t="s">
        <v>86</v>
      </c>
      <c r="K8747">
        <v>-0.1546741983705299</v>
      </c>
      <c r="L8747">
        <v>-15.4674</v>
      </c>
      <c r="M8747" t="s">
        <v>82</v>
      </c>
    </row>
    <row r="8748" spans="1:13">
      <c r="A8748" t="s">
        <v>4124</v>
      </c>
      <c r="B8748" t="s">
        <v>4125</v>
      </c>
      <c r="C8748" t="str">
        <f>TEXT(D8748, "mmm")</f>
        <v>Jul</v>
      </c>
      <c r="D8748" s="1">
        <v>45492</v>
      </c>
      <c r="E8748" t="s">
        <v>4835</v>
      </c>
      <c r="F8748" t="s">
        <v>101</v>
      </c>
      <c r="G8748">
        <v>84266</v>
      </c>
      <c r="H8748">
        <v>35.450000000000003</v>
      </c>
      <c r="I8748">
        <v>2987229.7</v>
      </c>
      <c r="J8748" t="s">
        <v>86</v>
      </c>
      <c r="K8748">
        <v>-0.1546741983705299</v>
      </c>
      <c r="L8748">
        <v>-15.4674</v>
      </c>
      <c r="M8748" t="s">
        <v>82</v>
      </c>
    </row>
    <row r="8749" spans="1:13">
      <c r="A8749" t="s">
        <v>4124</v>
      </c>
      <c r="B8749" t="s">
        <v>4125</v>
      </c>
      <c r="C8749" t="str">
        <f>TEXT(D8749, "mmm")</f>
        <v>Jul</v>
      </c>
      <c r="D8749" s="1">
        <v>45492</v>
      </c>
      <c r="E8749" t="s">
        <v>4832</v>
      </c>
      <c r="F8749" t="s">
        <v>101</v>
      </c>
      <c r="G8749">
        <v>84266</v>
      </c>
      <c r="H8749">
        <v>35.450000000000003</v>
      </c>
      <c r="I8749">
        <v>2987229.7</v>
      </c>
      <c r="J8749" t="s">
        <v>86</v>
      </c>
      <c r="K8749">
        <v>-0.1546741983705299</v>
      </c>
      <c r="L8749">
        <v>-15.4674</v>
      </c>
      <c r="M8749" t="s">
        <v>82</v>
      </c>
    </row>
    <row r="8750" spans="1:13">
      <c r="A8750" t="s">
        <v>4124</v>
      </c>
      <c r="B8750" t="s">
        <v>4125</v>
      </c>
      <c r="C8750" t="str">
        <f>TEXT(D8750, "mmm")</f>
        <v>Jul</v>
      </c>
      <c r="D8750" s="1">
        <v>45492</v>
      </c>
      <c r="E8750" t="s">
        <v>4834</v>
      </c>
      <c r="F8750" t="s">
        <v>101</v>
      </c>
      <c r="G8750">
        <v>84266</v>
      </c>
      <c r="H8750">
        <v>35.450000000000003</v>
      </c>
      <c r="I8750">
        <v>2987229.7</v>
      </c>
      <c r="J8750" t="s">
        <v>86</v>
      </c>
      <c r="K8750">
        <v>-0.1546741983705299</v>
      </c>
      <c r="L8750">
        <v>-15.4674</v>
      </c>
      <c r="M8750" t="s">
        <v>82</v>
      </c>
    </row>
    <row r="8751" spans="1:13">
      <c r="A8751" t="s">
        <v>4124</v>
      </c>
      <c r="B8751" t="s">
        <v>4125</v>
      </c>
      <c r="C8751" t="str">
        <f>TEXT(D8751, "mmm")</f>
        <v>Jul</v>
      </c>
      <c r="D8751" s="1">
        <v>45492</v>
      </c>
      <c r="E8751" t="s">
        <v>4833</v>
      </c>
      <c r="F8751" t="s">
        <v>101</v>
      </c>
      <c r="G8751">
        <v>3234</v>
      </c>
      <c r="H8751">
        <v>35.450000000000003</v>
      </c>
      <c r="I8751">
        <v>114645.3</v>
      </c>
      <c r="J8751" t="s">
        <v>81</v>
      </c>
      <c r="K8751">
        <v>-0.1546741983705299</v>
      </c>
      <c r="L8751">
        <v>-15.4674</v>
      </c>
      <c r="M8751" t="s">
        <v>82</v>
      </c>
    </row>
    <row r="8752" spans="1:13">
      <c r="A8752" t="s">
        <v>4124</v>
      </c>
      <c r="B8752" t="s">
        <v>4125</v>
      </c>
      <c r="C8752" t="str">
        <f>TEXT(D8752, "mmm")</f>
        <v>Jul</v>
      </c>
      <c r="D8752" s="1">
        <v>45492</v>
      </c>
      <c r="E8752" t="s">
        <v>4830</v>
      </c>
      <c r="F8752" t="s">
        <v>101</v>
      </c>
      <c r="G8752">
        <v>3234</v>
      </c>
      <c r="H8752">
        <v>35.450000000000003</v>
      </c>
      <c r="I8752">
        <v>114645.3</v>
      </c>
      <c r="J8752" t="s">
        <v>81</v>
      </c>
      <c r="K8752">
        <v>-0.1546741983705299</v>
      </c>
      <c r="L8752">
        <v>-15.4674</v>
      </c>
      <c r="M8752" t="s">
        <v>82</v>
      </c>
    </row>
    <row r="8753" spans="1:13">
      <c r="A8753" t="s">
        <v>4124</v>
      </c>
      <c r="B8753" t="s">
        <v>4125</v>
      </c>
      <c r="C8753" t="str">
        <f>TEXT(D8753, "mmm")</f>
        <v>Jul</v>
      </c>
      <c r="D8753" s="1">
        <v>45492</v>
      </c>
      <c r="E8753" t="s">
        <v>4831</v>
      </c>
      <c r="F8753" t="s">
        <v>101</v>
      </c>
      <c r="G8753">
        <v>3234</v>
      </c>
      <c r="H8753">
        <v>35.450000000000003</v>
      </c>
      <c r="I8753">
        <v>114645.3</v>
      </c>
      <c r="J8753" t="s">
        <v>81</v>
      </c>
      <c r="K8753">
        <v>-0.1546741983705299</v>
      </c>
      <c r="L8753">
        <v>-15.4674</v>
      </c>
      <c r="M8753" t="s">
        <v>82</v>
      </c>
    </row>
    <row r="8754" spans="1:13">
      <c r="A8754" t="s">
        <v>4124</v>
      </c>
      <c r="B8754" t="s">
        <v>4125</v>
      </c>
      <c r="C8754" t="str">
        <f>TEXT(D8754, "mmm")</f>
        <v>Jul</v>
      </c>
      <c r="D8754" s="1">
        <v>45492</v>
      </c>
      <c r="E8754" t="s">
        <v>4835</v>
      </c>
      <c r="F8754" t="s">
        <v>101</v>
      </c>
      <c r="G8754">
        <v>3234</v>
      </c>
      <c r="H8754">
        <v>35.450000000000003</v>
      </c>
      <c r="I8754">
        <v>114645.3</v>
      </c>
      <c r="J8754" t="s">
        <v>81</v>
      </c>
      <c r="K8754">
        <v>-0.1546741983705299</v>
      </c>
      <c r="L8754">
        <v>-15.4674</v>
      </c>
      <c r="M8754" t="s">
        <v>82</v>
      </c>
    </row>
    <row r="8755" spans="1:13">
      <c r="A8755" t="s">
        <v>4124</v>
      </c>
      <c r="B8755" t="s">
        <v>4125</v>
      </c>
      <c r="C8755" t="str">
        <f>TEXT(D8755, "mmm")</f>
        <v>Jul</v>
      </c>
      <c r="D8755" s="1">
        <v>45492</v>
      </c>
      <c r="E8755" t="s">
        <v>4832</v>
      </c>
      <c r="F8755" t="s">
        <v>101</v>
      </c>
      <c r="G8755">
        <v>3234</v>
      </c>
      <c r="H8755">
        <v>35.450000000000003</v>
      </c>
      <c r="I8755">
        <v>114645.3</v>
      </c>
      <c r="J8755" t="s">
        <v>81</v>
      </c>
      <c r="K8755">
        <v>-0.1546741983705299</v>
      </c>
      <c r="L8755">
        <v>-15.4674</v>
      </c>
      <c r="M8755" t="s">
        <v>82</v>
      </c>
    </row>
    <row r="8756" spans="1:13">
      <c r="A8756" t="s">
        <v>4124</v>
      </c>
      <c r="B8756" t="s">
        <v>4125</v>
      </c>
      <c r="C8756" t="str">
        <f>TEXT(D8756, "mmm")</f>
        <v>Jul</v>
      </c>
      <c r="D8756" s="1">
        <v>45492</v>
      </c>
      <c r="E8756" t="s">
        <v>4834</v>
      </c>
      <c r="F8756" t="s">
        <v>101</v>
      </c>
      <c r="G8756">
        <v>3234</v>
      </c>
      <c r="H8756">
        <v>35.450000000000003</v>
      </c>
      <c r="I8756">
        <v>114645.3</v>
      </c>
      <c r="J8756" t="s">
        <v>81</v>
      </c>
      <c r="K8756">
        <v>-0.1546741983705299</v>
      </c>
      <c r="L8756">
        <v>-15.4674</v>
      </c>
      <c r="M8756" t="s">
        <v>82</v>
      </c>
    </row>
    <row r="8757" spans="1:13">
      <c r="A8757" t="s">
        <v>2601</v>
      </c>
      <c r="B8757" t="s">
        <v>2602</v>
      </c>
      <c r="C8757" t="str">
        <f>TEXT(D8757, "mmm")</f>
        <v>Jul</v>
      </c>
      <c r="D8757" s="1">
        <v>45492</v>
      </c>
      <c r="E8757" t="s">
        <v>2603</v>
      </c>
      <c r="F8757" t="s">
        <v>80</v>
      </c>
      <c r="G8757">
        <v>3759.4</v>
      </c>
      <c r="H8757">
        <v>15.96</v>
      </c>
      <c r="I8757">
        <v>60000.023999999998</v>
      </c>
      <c r="J8757" t="s">
        <v>81</v>
      </c>
      <c r="K8757">
        <v>-3.1328701451074359E-3</v>
      </c>
      <c r="L8757">
        <v>-0.31330000000000002</v>
      </c>
      <c r="M8757" t="s">
        <v>82</v>
      </c>
    </row>
    <row r="8758" spans="1:13">
      <c r="A8758" t="s">
        <v>4951</v>
      </c>
      <c r="B8758" t="s">
        <v>4952</v>
      </c>
      <c r="C8758" t="str">
        <f>TEXT(D8758, "mmm")</f>
        <v>Jul</v>
      </c>
      <c r="D8758" s="1">
        <v>45492</v>
      </c>
      <c r="E8758" t="s">
        <v>4973</v>
      </c>
      <c r="F8758" t="s">
        <v>118</v>
      </c>
      <c r="G8758">
        <v>6250</v>
      </c>
      <c r="H8758">
        <v>17</v>
      </c>
      <c r="I8758">
        <v>106250</v>
      </c>
      <c r="J8758" t="s">
        <v>81</v>
      </c>
      <c r="K8758">
        <v>9.9955779207150375E-2</v>
      </c>
      <c r="L8758">
        <v>9.9955999999999996</v>
      </c>
      <c r="M8758" t="s">
        <v>82</v>
      </c>
    </row>
    <row r="8759" spans="1:13">
      <c r="A8759" t="s">
        <v>1827</v>
      </c>
      <c r="B8759" t="s">
        <v>1828</v>
      </c>
      <c r="C8759" t="str">
        <f>TEXT(D8759, "mmm")</f>
        <v>Jul</v>
      </c>
      <c r="D8759" s="1">
        <v>45492</v>
      </c>
      <c r="E8759" t="s">
        <v>4974</v>
      </c>
      <c r="F8759" t="s">
        <v>80</v>
      </c>
      <c r="G8759">
        <v>600</v>
      </c>
      <c r="H8759">
        <v>163.47</v>
      </c>
      <c r="I8759">
        <v>98082</v>
      </c>
      <c r="J8759" t="s">
        <v>81</v>
      </c>
      <c r="K8759">
        <v>-1.048678523347224E-3</v>
      </c>
      <c r="L8759">
        <v>-0.10489999999999999</v>
      </c>
      <c r="M8759" t="s">
        <v>82</v>
      </c>
    </row>
    <row r="8760" spans="1:13">
      <c r="A8760" t="s">
        <v>4930</v>
      </c>
      <c r="B8760" t="s">
        <v>4931</v>
      </c>
      <c r="C8760" t="str">
        <f>TEXT(D8760, "mmm")</f>
        <v>Jul</v>
      </c>
      <c r="D8760" s="1">
        <v>45494</v>
      </c>
      <c r="E8760" t="s">
        <v>4932</v>
      </c>
      <c r="F8760" t="s">
        <v>80</v>
      </c>
      <c r="G8760">
        <v>350000</v>
      </c>
      <c r="H8760">
        <v>1.2</v>
      </c>
      <c r="I8760">
        <v>420000</v>
      </c>
      <c r="J8760" t="s">
        <v>81</v>
      </c>
      <c r="K8760">
        <v>5.8928558808200027E-2</v>
      </c>
      <c r="L8760">
        <v>5.8929</v>
      </c>
      <c r="M8760" t="s">
        <v>82</v>
      </c>
    </row>
    <row r="8761" spans="1:13">
      <c r="A8761" t="s">
        <v>271</v>
      </c>
      <c r="B8761" t="s">
        <v>272</v>
      </c>
      <c r="C8761" t="str">
        <f>TEXT(D8761, "mmm")</f>
        <v>Jul</v>
      </c>
      <c r="D8761" s="1">
        <v>45495</v>
      </c>
      <c r="E8761" t="s">
        <v>100</v>
      </c>
      <c r="F8761" t="s">
        <v>101</v>
      </c>
      <c r="G8761">
        <v>3202</v>
      </c>
      <c r="H8761">
        <v>8.35</v>
      </c>
      <c r="I8761">
        <v>26736.7</v>
      </c>
      <c r="J8761" t="s">
        <v>81</v>
      </c>
      <c r="K8761">
        <v>-3.7081357532462889E-2</v>
      </c>
      <c r="L8761">
        <v>-3.7081</v>
      </c>
      <c r="M8761" t="s">
        <v>82</v>
      </c>
    </row>
    <row r="8762" spans="1:13">
      <c r="A8762" t="s">
        <v>271</v>
      </c>
      <c r="B8762" t="s">
        <v>272</v>
      </c>
      <c r="C8762" t="str">
        <f>TEXT(D8762, "mmm")</f>
        <v>Jul</v>
      </c>
      <c r="D8762" s="1">
        <v>45495</v>
      </c>
      <c r="E8762" t="s">
        <v>102</v>
      </c>
      <c r="F8762" t="s">
        <v>101</v>
      </c>
      <c r="G8762">
        <v>3202</v>
      </c>
      <c r="H8762">
        <v>8.35</v>
      </c>
      <c r="I8762">
        <v>26736.7</v>
      </c>
      <c r="J8762" t="s">
        <v>81</v>
      </c>
      <c r="K8762">
        <v>-3.7081357532462889E-2</v>
      </c>
      <c r="L8762">
        <v>-3.7081</v>
      </c>
      <c r="M8762" t="s">
        <v>82</v>
      </c>
    </row>
    <row r="8763" spans="1:13">
      <c r="A8763" t="s">
        <v>4975</v>
      </c>
      <c r="B8763" t="s">
        <v>4976</v>
      </c>
      <c r="C8763" t="str">
        <f>TEXT(D8763, "mmm")</f>
        <v>Jul</v>
      </c>
      <c r="D8763" s="1">
        <v>45495</v>
      </c>
      <c r="E8763" t="s">
        <v>4977</v>
      </c>
      <c r="F8763" t="s">
        <v>80</v>
      </c>
      <c r="G8763">
        <v>41755</v>
      </c>
      <c r="H8763">
        <v>0.99</v>
      </c>
      <c r="I8763">
        <v>41337.449999999997</v>
      </c>
      <c r="J8763" t="s">
        <v>86</v>
      </c>
      <c r="K8763">
        <v>-0.2070031220924704</v>
      </c>
      <c r="L8763">
        <v>-20.700299999999999</v>
      </c>
      <c r="M8763" t="s">
        <v>82</v>
      </c>
    </row>
    <row r="8764" spans="1:13">
      <c r="A8764" t="s">
        <v>4930</v>
      </c>
      <c r="B8764" t="s">
        <v>4931</v>
      </c>
      <c r="C8764" t="str">
        <f>TEXT(D8764, "mmm")</f>
        <v>Jul</v>
      </c>
      <c r="D8764" s="1">
        <v>45495</v>
      </c>
      <c r="E8764" t="s">
        <v>4978</v>
      </c>
      <c r="F8764" t="s">
        <v>80</v>
      </c>
      <c r="G8764">
        <v>350000</v>
      </c>
      <c r="H8764">
        <v>1.2</v>
      </c>
      <c r="I8764">
        <v>420000</v>
      </c>
      <c r="J8764" t="s">
        <v>81</v>
      </c>
      <c r="K8764">
        <v>5.8928558808200027E-2</v>
      </c>
      <c r="L8764">
        <v>5.8929</v>
      </c>
      <c r="M8764" t="s">
        <v>82</v>
      </c>
    </row>
    <row r="8765" spans="1:13">
      <c r="A8765" t="s">
        <v>4979</v>
      </c>
      <c r="B8765" t="s">
        <v>4980</v>
      </c>
      <c r="C8765" t="str">
        <f>TEXT(D8765, "mmm")</f>
        <v>Jul</v>
      </c>
      <c r="D8765" s="1">
        <v>45495</v>
      </c>
      <c r="E8765" t="s">
        <v>4981</v>
      </c>
      <c r="F8765" t="s">
        <v>128</v>
      </c>
      <c r="G8765">
        <v>9529</v>
      </c>
      <c r="H8765">
        <v>9.9499999999999993</v>
      </c>
      <c r="I8765">
        <v>94813.549999999988</v>
      </c>
      <c r="J8765" t="s">
        <v>81</v>
      </c>
      <c r="K8765">
        <v>-3.9960992510391646E-3</v>
      </c>
      <c r="L8765">
        <v>-0.39960000000000001</v>
      </c>
      <c r="M8765" t="s">
        <v>82</v>
      </c>
    </row>
    <row r="8766" spans="1:13">
      <c r="A8766" t="s">
        <v>4982</v>
      </c>
      <c r="B8766" t="s">
        <v>4983</v>
      </c>
      <c r="C8766" t="str">
        <f>TEXT(D8766, "mmm")</f>
        <v>Jul</v>
      </c>
      <c r="D8766" s="1">
        <v>45495</v>
      </c>
      <c r="E8766" t="s">
        <v>4984</v>
      </c>
      <c r="F8766" t="s">
        <v>80</v>
      </c>
      <c r="G8766">
        <v>41052</v>
      </c>
      <c r="H8766">
        <v>1.74</v>
      </c>
      <c r="I8766">
        <v>71430.48</v>
      </c>
      <c r="J8766" t="s">
        <v>81</v>
      </c>
      <c r="K8766">
        <v>1.07526778347824E-2</v>
      </c>
      <c r="L8766">
        <v>1.0752999999999999</v>
      </c>
      <c r="M8766" t="s">
        <v>82</v>
      </c>
    </row>
    <row r="8767" spans="1:13">
      <c r="A8767" t="s">
        <v>580</v>
      </c>
      <c r="B8767" t="s">
        <v>581</v>
      </c>
      <c r="C8767" t="str">
        <f>TEXT(D8767, "mmm")</f>
        <v>Jul</v>
      </c>
      <c r="D8767" s="1">
        <v>45495</v>
      </c>
      <c r="E8767" t="s">
        <v>102</v>
      </c>
      <c r="F8767" t="s">
        <v>101</v>
      </c>
      <c r="G8767">
        <v>7549</v>
      </c>
      <c r="H8767">
        <v>23.85</v>
      </c>
      <c r="I8767">
        <v>180043.65</v>
      </c>
      <c r="J8767" t="s">
        <v>81</v>
      </c>
      <c r="K8767">
        <v>-3.2778647639798653E-2</v>
      </c>
      <c r="L8767">
        <v>-3.2778999999999998</v>
      </c>
      <c r="M8767" t="s">
        <v>82</v>
      </c>
    </row>
    <row r="8768" spans="1:13">
      <c r="A8768" t="s">
        <v>580</v>
      </c>
      <c r="B8768" t="s">
        <v>581</v>
      </c>
      <c r="C8768" t="str">
        <f>TEXT(D8768, "mmm")</f>
        <v>Jul</v>
      </c>
      <c r="D8768" s="1">
        <v>45495</v>
      </c>
      <c r="E8768" t="s">
        <v>100</v>
      </c>
      <c r="F8768" t="s">
        <v>101</v>
      </c>
      <c r="G8768">
        <v>7549</v>
      </c>
      <c r="H8768">
        <v>23.85</v>
      </c>
      <c r="I8768">
        <v>180043.65</v>
      </c>
      <c r="J8768" t="s">
        <v>81</v>
      </c>
      <c r="K8768">
        <v>-3.2778647639798653E-2</v>
      </c>
      <c r="L8768">
        <v>-3.2778999999999998</v>
      </c>
      <c r="M8768" t="s">
        <v>82</v>
      </c>
    </row>
    <row r="8769" spans="1:13">
      <c r="A8769" t="s">
        <v>677</v>
      </c>
      <c r="B8769" t="s">
        <v>678</v>
      </c>
      <c r="C8769" t="str">
        <f>TEXT(D8769, "mmm")</f>
        <v>Jul</v>
      </c>
      <c r="D8769" s="1">
        <v>45495</v>
      </c>
      <c r="E8769" t="s">
        <v>182</v>
      </c>
      <c r="F8769" t="s">
        <v>101</v>
      </c>
      <c r="G8769">
        <v>2648</v>
      </c>
      <c r="H8769">
        <v>16.5</v>
      </c>
      <c r="I8769">
        <v>43692</v>
      </c>
      <c r="J8769" t="s">
        <v>81</v>
      </c>
      <c r="K8769">
        <v>4.5454548167910058E-2</v>
      </c>
      <c r="L8769">
        <v>4.5454999999999997</v>
      </c>
      <c r="M8769" t="s">
        <v>82</v>
      </c>
    </row>
    <row r="8770" spans="1:13">
      <c r="A8770" t="s">
        <v>677</v>
      </c>
      <c r="B8770" t="s">
        <v>678</v>
      </c>
      <c r="C8770" t="str">
        <f>TEXT(D8770, "mmm")</f>
        <v>Jul</v>
      </c>
      <c r="D8770" s="1">
        <v>45495</v>
      </c>
      <c r="E8770" t="s">
        <v>179</v>
      </c>
      <c r="F8770" t="s">
        <v>101</v>
      </c>
      <c r="G8770">
        <v>2648</v>
      </c>
      <c r="H8770">
        <v>16.5</v>
      </c>
      <c r="I8770">
        <v>43692</v>
      </c>
      <c r="J8770" t="s">
        <v>81</v>
      </c>
      <c r="K8770">
        <v>4.5454548167910058E-2</v>
      </c>
      <c r="L8770">
        <v>4.5454999999999997</v>
      </c>
      <c r="M8770" t="s">
        <v>82</v>
      </c>
    </row>
    <row r="8771" spans="1:13">
      <c r="A8771" t="s">
        <v>677</v>
      </c>
      <c r="B8771" t="s">
        <v>678</v>
      </c>
      <c r="C8771" t="str">
        <f>TEXT(D8771, "mmm")</f>
        <v>Jul</v>
      </c>
      <c r="D8771" s="1">
        <v>45495</v>
      </c>
      <c r="E8771" t="s">
        <v>180</v>
      </c>
      <c r="F8771" t="s">
        <v>101</v>
      </c>
      <c r="G8771">
        <v>2648</v>
      </c>
      <c r="H8771">
        <v>16.5</v>
      </c>
      <c r="I8771">
        <v>43692</v>
      </c>
      <c r="J8771" t="s">
        <v>81</v>
      </c>
      <c r="K8771">
        <v>4.5454548167910058E-2</v>
      </c>
      <c r="L8771">
        <v>4.5454999999999997</v>
      </c>
      <c r="M8771" t="s">
        <v>82</v>
      </c>
    </row>
    <row r="8772" spans="1:13">
      <c r="A8772" t="s">
        <v>677</v>
      </c>
      <c r="B8772" t="s">
        <v>678</v>
      </c>
      <c r="C8772" t="str">
        <f>TEXT(D8772, "mmm")</f>
        <v>Jul</v>
      </c>
      <c r="D8772" s="1">
        <v>45495</v>
      </c>
      <c r="E8772" t="s">
        <v>181</v>
      </c>
      <c r="F8772" t="s">
        <v>101</v>
      </c>
      <c r="G8772">
        <v>2648</v>
      </c>
      <c r="H8772">
        <v>16.5</v>
      </c>
      <c r="I8772">
        <v>43692</v>
      </c>
      <c r="J8772" t="s">
        <v>81</v>
      </c>
      <c r="K8772">
        <v>4.5454548167910058E-2</v>
      </c>
      <c r="L8772">
        <v>4.5454999999999997</v>
      </c>
      <c r="M8772" t="s">
        <v>82</v>
      </c>
    </row>
    <row r="8773" spans="1:13">
      <c r="A8773" t="s">
        <v>677</v>
      </c>
      <c r="B8773" t="s">
        <v>678</v>
      </c>
      <c r="C8773" t="str">
        <f>TEXT(D8773, "mmm")</f>
        <v>Jul</v>
      </c>
      <c r="D8773" s="1">
        <v>45495</v>
      </c>
      <c r="E8773" t="s">
        <v>178</v>
      </c>
      <c r="F8773" t="s">
        <v>101</v>
      </c>
      <c r="G8773">
        <v>2648</v>
      </c>
      <c r="H8773">
        <v>16.5</v>
      </c>
      <c r="I8773">
        <v>43692</v>
      </c>
      <c r="J8773" t="s">
        <v>81</v>
      </c>
      <c r="K8773">
        <v>4.5454548167910058E-2</v>
      </c>
      <c r="L8773">
        <v>4.5454999999999997</v>
      </c>
      <c r="M8773" t="s">
        <v>82</v>
      </c>
    </row>
    <row r="8774" spans="1:13">
      <c r="A8774" t="s">
        <v>4985</v>
      </c>
      <c r="B8774" t="s">
        <v>4986</v>
      </c>
      <c r="C8774" t="str">
        <f>TEXT(D8774, "mmm")</f>
        <v>Jul</v>
      </c>
      <c r="D8774" s="1">
        <v>45495</v>
      </c>
      <c r="E8774" t="s">
        <v>283</v>
      </c>
      <c r="F8774" t="s">
        <v>251</v>
      </c>
      <c r="G8774">
        <v>7645007</v>
      </c>
      <c r="H8774">
        <v>12</v>
      </c>
      <c r="I8774">
        <v>91740084</v>
      </c>
      <c r="J8774" t="s">
        <v>86</v>
      </c>
      <c r="K8774">
        <v>-5.6924388295329531E-2</v>
      </c>
      <c r="L8774">
        <v>-5.6924000000000001</v>
      </c>
      <c r="M8774" t="s">
        <v>82</v>
      </c>
    </row>
    <row r="8775" spans="1:13">
      <c r="A8775" t="s">
        <v>4985</v>
      </c>
      <c r="B8775" t="s">
        <v>4986</v>
      </c>
      <c r="C8775" t="str">
        <f>TEXT(D8775, "mmm")</f>
        <v>Jul</v>
      </c>
      <c r="D8775" s="1">
        <v>45495</v>
      </c>
      <c r="E8775" t="s">
        <v>284</v>
      </c>
      <c r="F8775" t="s">
        <v>80</v>
      </c>
      <c r="G8775">
        <v>7645007</v>
      </c>
      <c r="H8775">
        <v>12</v>
      </c>
      <c r="I8775">
        <v>91740084</v>
      </c>
      <c r="J8775" t="s">
        <v>86</v>
      </c>
      <c r="K8775">
        <v>-5.6924388295329531E-2</v>
      </c>
      <c r="L8775">
        <v>-5.6924000000000001</v>
      </c>
      <c r="M8775" t="s">
        <v>82</v>
      </c>
    </row>
    <row r="8776" spans="1:13">
      <c r="A8776" t="s">
        <v>4985</v>
      </c>
      <c r="B8776" t="s">
        <v>4986</v>
      </c>
      <c r="C8776" t="str">
        <f>TEXT(D8776, "mmm")</f>
        <v>Jul</v>
      </c>
      <c r="D8776" s="1">
        <v>45495</v>
      </c>
      <c r="E8776" t="s">
        <v>4987</v>
      </c>
      <c r="F8776" t="s">
        <v>80</v>
      </c>
      <c r="G8776">
        <v>7645007</v>
      </c>
      <c r="H8776">
        <v>12</v>
      </c>
      <c r="I8776">
        <v>91740084</v>
      </c>
      <c r="J8776" t="s">
        <v>86</v>
      </c>
      <c r="K8776">
        <v>-5.6924388295329531E-2</v>
      </c>
      <c r="L8776">
        <v>-5.6924000000000001</v>
      </c>
      <c r="M8776" t="s">
        <v>82</v>
      </c>
    </row>
    <row r="8777" spans="1:13">
      <c r="A8777" t="s">
        <v>4985</v>
      </c>
      <c r="B8777" t="s">
        <v>4986</v>
      </c>
      <c r="C8777" t="str">
        <f>TEXT(D8777, "mmm")</f>
        <v>Jul</v>
      </c>
      <c r="D8777" s="1">
        <v>45495</v>
      </c>
      <c r="E8777" t="s">
        <v>280</v>
      </c>
      <c r="F8777" t="s">
        <v>251</v>
      </c>
      <c r="G8777">
        <v>7645007</v>
      </c>
      <c r="H8777">
        <v>12</v>
      </c>
      <c r="I8777">
        <v>91740084</v>
      </c>
      <c r="J8777" t="s">
        <v>86</v>
      </c>
      <c r="K8777">
        <v>-5.6924388295329531E-2</v>
      </c>
      <c r="L8777">
        <v>-5.6924000000000001</v>
      </c>
      <c r="M8777" t="s">
        <v>82</v>
      </c>
    </row>
    <row r="8778" spans="1:13">
      <c r="A8778" t="s">
        <v>4985</v>
      </c>
      <c r="B8778" t="s">
        <v>4986</v>
      </c>
      <c r="C8778" t="str">
        <f>TEXT(D8778, "mmm")</f>
        <v>Jul</v>
      </c>
      <c r="D8778" s="1">
        <v>45495</v>
      </c>
      <c r="E8778" t="s">
        <v>282</v>
      </c>
      <c r="F8778" t="s">
        <v>251</v>
      </c>
      <c r="G8778">
        <v>7645007</v>
      </c>
      <c r="H8778">
        <v>12</v>
      </c>
      <c r="I8778">
        <v>91740084</v>
      </c>
      <c r="J8778" t="s">
        <v>86</v>
      </c>
      <c r="K8778">
        <v>-5.6924388295329531E-2</v>
      </c>
      <c r="L8778">
        <v>-5.6924000000000001</v>
      </c>
      <c r="M8778" t="s">
        <v>82</v>
      </c>
    </row>
    <row r="8779" spans="1:13">
      <c r="A8779" t="s">
        <v>4985</v>
      </c>
      <c r="B8779" t="s">
        <v>4986</v>
      </c>
      <c r="C8779" t="str">
        <f>TEXT(D8779, "mmm")</f>
        <v>Jul</v>
      </c>
      <c r="D8779" s="1">
        <v>45495</v>
      </c>
      <c r="E8779" t="s">
        <v>281</v>
      </c>
      <c r="F8779" t="s">
        <v>251</v>
      </c>
      <c r="G8779">
        <v>7645007</v>
      </c>
      <c r="H8779">
        <v>12</v>
      </c>
      <c r="I8779">
        <v>91740084</v>
      </c>
      <c r="J8779" t="s">
        <v>86</v>
      </c>
      <c r="K8779">
        <v>-5.6924388295329531E-2</v>
      </c>
      <c r="L8779">
        <v>-5.6924000000000001</v>
      </c>
      <c r="M8779" t="s">
        <v>82</v>
      </c>
    </row>
    <row r="8780" spans="1:13">
      <c r="A8780" t="s">
        <v>4985</v>
      </c>
      <c r="B8780" t="s">
        <v>4986</v>
      </c>
      <c r="C8780" t="str">
        <f>TEXT(D8780, "mmm")</f>
        <v>Jul</v>
      </c>
      <c r="D8780" s="1">
        <v>45495</v>
      </c>
      <c r="E8780" t="s">
        <v>283</v>
      </c>
      <c r="F8780" t="s">
        <v>251</v>
      </c>
      <c r="G8780">
        <v>688326</v>
      </c>
      <c r="H8780">
        <v>12</v>
      </c>
      <c r="I8780">
        <v>8259912</v>
      </c>
      <c r="J8780" t="s">
        <v>81</v>
      </c>
      <c r="K8780">
        <v>-5.6924388295329531E-2</v>
      </c>
      <c r="L8780">
        <v>-5.6924000000000001</v>
      </c>
      <c r="M8780" t="s">
        <v>82</v>
      </c>
    </row>
    <row r="8781" spans="1:13">
      <c r="A8781" t="s">
        <v>4985</v>
      </c>
      <c r="B8781" t="s">
        <v>4986</v>
      </c>
      <c r="C8781" t="str">
        <f>TEXT(D8781, "mmm")</f>
        <v>Jul</v>
      </c>
      <c r="D8781" s="1">
        <v>45495</v>
      </c>
      <c r="E8781" t="s">
        <v>284</v>
      </c>
      <c r="F8781" t="s">
        <v>80</v>
      </c>
      <c r="G8781">
        <v>688326</v>
      </c>
      <c r="H8781">
        <v>12</v>
      </c>
      <c r="I8781">
        <v>8259912</v>
      </c>
      <c r="J8781" t="s">
        <v>81</v>
      </c>
      <c r="K8781">
        <v>-5.6924388295329531E-2</v>
      </c>
      <c r="L8781">
        <v>-5.6924000000000001</v>
      </c>
      <c r="M8781" t="s">
        <v>82</v>
      </c>
    </row>
    <row r="8782" spans="1:13">
      <c r="A8782" t="s">
        <v>4985</v>
      </c>
      <c r="B8782" t="s">
        <v>4986</v>
      </c>
      <c r="C8782" t="str">
        <f>TEXT(D8782, "mmm")</f>
        <v>Jul</v>
      </c>
      <c r="D8782" s="1">
        <v>45495</v>
      </c>
      <c r="E8782" t="s">
        <v>4987</v>
      </c>
      <c r="F8782" t="s">
        <v>80</v>
      </c>
      <c r="G8782">
        <v>688326</v>
      </c>
      <c r="H8782">
        <v>12</v>
      </c>
      <c r="I8782">
        <v>8259912</v>
      </c>
      <c r="J8782" t="s">
        <v>81</v>
      </c>
      <c r="K8782">
        <v>-5.6924388295329531E-2</v>
      </c>
      <c r="L8782">
        <v>-5.6924000000000001</v>
      </c>
      <c r="M8782" t="s">
        <v>82</v>
      </c>
    </row>
    <row r="8783" spans="1:13">
      <c r="A8783" t="s">
        <v>4985</v>
      </c>
      <c r="B8783" t="s">
        <v>4986</v>
      </c>
      <c r="C8783" t="str">
        <f>TEXT(D8783, "mmm")</f>
        <v>Jul</v>
      </c>
      <c r="D8783" s="1">
        <v>45495</v>
      </c>
      <c r="E8783" t="s">
        <v>280</v>
      </c>
      <c r="F8783" t="s">
        <v>251</v>
      </c>
      <c r="G8783">
        <v>688326</v>
      </c>
      <c r="H8783">
        <v>12</v>
      </c>
      <c r="I8783">
        <v>8259912</v>
      </c>
      <c r="J8783" t="s">
        <v>81</v>
      </c>
      <c r="K8783">
        <v>-5.6924388295329531E-2</v>
      </c>
      <c r="L8783">
        <v>-5.6924000000000001</v>
      </c>
      <c r="M8783" t="s">
        <v>82</v>
      </c>
    </row>
    <row r="8784" spans="1:13">
      <c r="A8784" t="s">
        <v>4985</v>
      </c>
      <c r="B8784" t="s">
        <v>4986</v>
      </c>
      <c r="C8784" t="str">
        <f>TEXT(D8784, "mmm")</f>
        <v>Jul</v>
      </c>
      <c r="D8784" s="1">
        <v>45495</v>
      </c>
      <c r="E8784" t="s">
        <v>282</v>
      </c>
      <c r="F8784" t="s">
        <v>251</v>
      </c>
      <c r="G8784">
        <v>688326</v>
      </c>
      <c r="H8784">
        <v>12</v>
      </c>
      <c r="I8784">
        <v>8259912</v>
      </c>
      <c r="J8784" t="s">
        <v>81</v>
      </c>
      <c r="K8784">
        <v>-5.6924388295329531E-2</v>
      </c>
      <c r="L8784">
        <v>-5.6924000000000001</v>
      </c>
      <c r="M8784" t="s">
        <v>82</v>
      </c>
    </row>
    <row r="8785" spans="1:13">
      <c r="A8785" t="s">
        <v>4985</v>
      </c>
      <c r="B8785" t="s">
        <v>4986</v>
      </c>
      <c r="C8785" t="str">
        <f>TEXT(D8785, "mmm")</f>
        <v>Jul</v>
      </c>
      <c r="D8785" s="1">
        <v>45495</v>
      </c>
      <c r="E8785" t="s">
        <v>281</v>
      </c>
      <c r="F8785" t="s">
        <v>251</v>
      </c>
      <c r="G8785">
        <v>688326</v>
      </c>
      <c r="H8785">
        <v>12</v>
      </c>
      <c r="I8785">
        <v>8259912</v>
      </c>
      <c r="J8785" t="s">
        <v>81</v>
      </c>
      <c r="K8785">
        <v>-5.6924388295329531E-2</v>
      </c>
      <c r="L8785">
        <v>-5.6924000000000001</v>
      </c>
      <c r="M8785" t="s">
        <v>82</v>
      </c>
    </row>
    <row r="8786" spans="1:13">
      <c r="A8786" t="s">
        <v>4985</v>
      </c>
      <c r="B8786" t="s">
        <v>4986</v>
      </c>
      <c r="C8786" t="str">
        <f>TEXT(D8786, "mmm")</f>
        <v>Jul</v>
      </c>
      <c r="D8786" s="1">
        <v>45495</v>
      </c>
      <c r="E8786" t="s">
        <v>4988</v>
      </c>
      <c r="F8786" t="s">
        <v>101</v>
      </c>
      <c r="G8786">
        <v>416666</v>
      </c>
      <c r="H8786">
        <v>12</v>
      </c>
      <c r="I8786">
        <v>4999992</v>
      </c>
      <c r="J8786" t="s">
        <v>81</v>
      </c>
      <c r="K8786">
        <v>-5.6924388295329531E-2</v>
      </c>
      <c r="L8786">
        <v>-5.6924000000000001</v>
      </c>
      <c r="M8786" t="s">
        <v>82</v>
      </c>
    </row>
    <row r="8787" spans="1:13">
      <c r="A8787" t="s">
        <v>4985</v>
      </c>
      <c r="B8787" t="s">
        <v>4986</v>
      </c>
      <c r="C8787" t="str">
        <f>TEXT(D8787, "mmm")</f>
        <v>Jul</v>
      </c>
      <c r="D8787" s="1">
        <v>45495</v>
      </c>
      <c r="E8787" t="s">
        <v>4989</v>
      </c>
      <c r="F8787" t="s">
        <v>101</v>
      </c>
      <c r="G8787">
        <v>416666</v>
      </c>
      <c r="H8787">
        <v>12</v>
      </c>
      <c r="I8787">
        <v>4999992</v>
      </c>
      <c r="J8787" t="s">
        <v>81</v>
      </c>
      <c r="K8787">
        <v>-5.6924388295329531E-2</v>
      </c>
      <c r="L8787">
        <v>-5.6924000000000001</v>
      </c>
      <c r="M8787" t="s">
        <v>82</v>
      </c>
    </row>
    <row r="8788" spans="1:13">
      <c r="A8788" t="s">
        <v>4985</v>
      </c>
      <c r="B8788" t="s">
        <v>4986</v>
      </c>
      <c r="C8788" t="str">
        <f>TEXT(D8788, "mmm")</f>
        <v>Jul</v>
      </c>
      <c r="D8788" s="1">
        <v>45495</v>
      </c>
      <c r="E8788" t="s">
        <v>4990</v>
      </c>
      <c r="F8788" t="s">
        <v>101</v>
      </c>
      <c r="G8788">
        <v>416666</v>
      </c>
      <c r="H8788">
        <v>12</v>
      </c>
      <c r="I8788">
        <v>4999992</v>
      </c>
      <c r="J8788" t="s">
        <v>81</v>
      </c>
      <c r="K8788">
        <v>-5.6924388295329531E-2</v>
      </c>
      <c r="L8788">
        <v>-5.6924000000000001</v>
      </c>
      <c r="M8788" t="s">
        <v>82</v>
      </c>
    </row>
    <row r="8789" spans="1:13">
      <c r="A8789" t="s">
        <v>4985</v>
      </c>
      <c r="B8789" t="s">
        <v>4986</v>
      </c>
      <c r="C8789" t="str">
        <f>TEXT(D8789, "mmm")</f>
        <v>Jul</v>
      </c>
      <c r="D8789" s="1">
        <v>45495</v>
      </c>
      <c r="E8789" t="s">
        <v>4991</v>
      </c>
      <c r="F8789" t="s">
        <v>101</v>
      </c>
      <c r="G8789">
        <v>416666</v>
      </c>
      <c r="H8789">
        <v>12</v>
      </c>
      <c r="I8789">
        <v>4999992</v>
      </c>
      <c r="J8789" t="s">
        <v>81</v>
      </c>
      <c r="K8789">
        <v>-5.6924388295329531E-2</v>
      </c>
      <c r="L8789">
        <v>-5.6924000000000001</v>
      </c>
      <c r="M8789" t="s">
        <v>82</v>
      </c>
    </row>
    <row r="8790" spans="1:13">
      <c r="A8790" t="s">
        <v>4985</v>
      </c>
      <c r="B8790" t="s">
        <v>4986</v>
      </c>
      <c r="C8790" t="str">
        <f>TEXT(D8790, "mmm")</f>
        <v>Jul</v>
      </c>
      <c r="D8790" s="1">
        <v>45495</v>
      </c>
      <c r="E8790" t="s">
        <v>4992</v>
      </c>
      <c r="F8790" t="s">
        <v>101</v>
      </c>
      <c r="G8790">
        <v>416666</v>
      </c>
      <c r="H8790">
        <v>12</v>
      </c>
      <c r="I8790">
        <v>4999992</v>
      </c>
      <c r="J8790" t="s">
        <v>81</v>
      </c>
      <c r="K8790">
        <v>-5.6924388295329531E-2</v>
      </c>
      <c r="L8790">
        <v>-5.6924000000000001</v>
      </c>
      <c r="M8790" t="s">
        <v>82</v>
      </c>
    </row>
    <row r="8791" spans="1:13">
      <c r="A8791" t="s">
        <v>291</v>
      </c>
      <c r="B8791" t="s">
        <v>292</v>
      </c>
      <c r="C8791" t="str">
        <f>TEXT(D8791, "mmm")</f>
        <v>Jul</v>
      </c>
      <c r="D8791" s="1">
        <v>45495</v>
      </c>
      <c r="E8791" t="s">
        <v>100</v>
      </c>
      <c r="F8791" t="s">
        <v>101</v>
      </c>
      <c r="G8791">
        <v>20254</v>
      </c>
      <c r="H8791">
        <v>7.35</v>
      </c>
      <c r="I8791">
        <v>148866.9</v>
      </c>
      <c r="J8791" t="s">
        <v>81</v>
      </c>
      <c r="K8791">
        <v>-8.4124797619487213E-2</v>
      </c>
      <c r="L8791">
        <v>-8.4124999999999996</v>
      </c>
      <c r="M8791" t="s">
        <v>82</v>
      </c>
    </row>
    <row r="8792" spans="1:13">
      <c r="A8792" t="s">
        <v>291</v>
      </c>
      <c r="B8792" t="s">
        <v>292</v>
      </c>
      <c r="C8792" t="str">
        <f>TEXT(D8792, "mmm")</f>
        <v>Jul</v>
      </c>
      <c r="D8792" s="1">
        <v>45495</v>
      </c>
      <c r="E8792" t="s">
        <v>102</v>
      </c>
      <c r="F8792" t="s">
        <v>101</v>
      </c>
      <c r="G8792">
        <v>20254</v>
      </c>
      <c r="H8792">
        <v>7.35</v>
      </c>
      <c r="I8792">
        <v>148866.9</v>
      </c>
      <c r="J8792" t="s">
        <v>81</v>
      </c>
      <c r="K8792">
        <v>-8.4124797619487213E-2</v>
      </c>
      <c r="L8792">
        <v>-8.4124999999999996</v>
      </c>
      <c r="M8792" t="s">
        <v>82</v>
      </c>
    </row>
    <row r="8793" spans="1:13">
      <c r="A8793" t="s">
        <v>465</v>
      </c>
      <c r="B8793" t="s">
        <v>466</v>
      </c>
      <c r="C8793" t="str">
        <f>TEXT(D8793, "mmm")</f>
        <v>Jul</v>
      </c>
      <c r="D8793" s="1">
        <v>45495</v>
      </c>
      <c r="E8793" t="s">
        <v>503</v>
      </c>
      <c r="F8793" t="s">
        <v>118</v>
      </c>
      <c r="G8793">
        <v>10000</v>
      </c>
      <c r="H8793">
        <v>32.270000000000003</v>
      </c>
      <c r="I8793">
        <v>322700.00000000012</v>
      </c>
      <c r="J8793" t="s">
        <v>86</v>
      </c>
      <c r="K8793">
        <v>-8.2098584949369613E-2</v>
      </c>
      <c r="L8793">
        <v>-8.2098999999999993</v>
      </c>
      <c r="M8793" t="s">
        <v>82</v>
      </c>
    </row>
    <row r="8794" spans="1:13">
      <c r="A8794" t="s">
        <v>798</v>
      </c>
      <c r="B8794" t="s">
        <v>799</v>
      </c>
      <c r="C8794" t="str">
        <f>TEXT(D8794, "mmm")</f>
        <v>Jul</v>
      </c>
      <c r="D8794" s="1">
        <v>45495</v>
      </c>
      <c r="E8794" t="s">
        <v>4993</v>
      </c>
      <c r="F8794" t="s">
        <v>128</v>
      </c>
      <c r="G8794">
        <v>2400</v>
      </c>
      <c r="H8794">
        <v>83.56</v>
      </c>
      <c r="I8794">
        <v>200544</v>
      </c>
      <c r="J8794" t="s">
        <v>86</v>
      </c>
      <c r="K8794">
        <v>1.9403454001668319E-2</v>
      </c>
      <c r="L8794">
        <v>1.9402999999999999</v>
      </c>
      <c r="M8794" t="s">
        <v>82</v>
      </c>
    </row>
    <row r="8795" spans="1:13">
      <c r="A8795" t="s">
        <v>4985</v>
      </c>
      <c r="B8795" t="s">
        <v>4986</v>
      </c>
      <c r="C8795" t="str">
        <f>TEXT(D8795, "mmm")</f>
        <v>Jul</v>
      </c>
      <c r="D8795" s="1">
        <v>45495</v>
      </c>
      <c r="E8795" t="s">
        <v>4994</v>
      </c>
      <c r="F8795" t="s">
        <v>101</v>
      </c>
      <c r="G8795">
        <v>416666</v>
      </c>
      <c r="H8795">
        <v>12</v>
      </c>
      <c r="I8795">
        <v>4999992</v>
      </c>
      <c r="J8795" t="s">
        <v>81</v>
      </c>
      <c r="K8795">
        <v>-5.6924388295329531E-2</v>
      </c>
      <c r="L8795">
        <v>-5.6924000000000001</v>
      </c>
      <c r="M8795" t="s">
        <v>82</v>
      </c>
    </row>
    <row r="8796" spans="1:13">
      <c r="A8796" t="s">
        <v>4847</v>
      </c>
      <c r="B8796" t="s">
        <v>4848</v>
      </c>
      <c r="C8796" t="str">
        <f>TEXT(D8796, "mmm")</f>
        <v>Jul</v>
      </c>
      <c r="D8796" s="1">
        <v>45495</v>
      </c>
      <c r="E8796" t="s">
        <v>277</v>
      </c>
      <c r="F8796" t="s">
        <v>101</v>
      </c>
      <c r="G8796">
        <v>3100000</v>
      </c>
      <c r="H8796">
        <v>3100000</v>
      </c>
      <c r="I8796">
        <v>9610000000000</v>
      </c>
      <c r="J8796" t="s">
        <v>81</v>
      </c>
      <c r="K8796">
        <v>1.542274382158992E-2</v>
      </c>
      <c r="L8796">
        <v>1.5423</v>
      </c>
      <c r="M8796" t="s">
        <v>82</v>
      </c>
    </row>
    <row r="8797" spans="1:13">
      <c r="A8797" t="s">
        <v>4985</v>
      </c>
      <c r="B8797" t="s">
        <v>4986</v>
      </c>
      <c r="C8797" t="str">
        <f>TEXT(D8797, "mmm")</f>
        <v>Jul</v>
      </c>
      <c r="D8797" s="1">
        <v>45495</v>
      </c>
      <c r="E8797" t="s">
        <v>4995</v>
      </c>
      <c r="F8797" t="s">
        <v>101</v>
      </c>
      <c r="G8797">
        <v>416666</v>
      </c>
      <c r="H8797">
        <v>12</v>
      </c>
      <c r="I8797">
        <v>4999992</v>
      </c>
      <c r="J8797" t="s">
        <v>81</v>
      </c>
      <c r="K8797">
        <v>-5.6924388295329531E-2</v>
      </c>
      <c r="L8797">
        <v>-5.6924000000000001</v>
      </c>
      <c r="M8797" t="s">
        <v>82</v>
      </c>
    </row>
    <row r="8798" spans="1:13">
      <c r="A8798" t="s">
        <v>4985</v>
      </c>
      <c r="B8798" t="s">
        <v>4986</v>
      </c>
      <c r="C8798" t="str">
        <f>TEXT(D8798, "mmm")</f>
        <v>Jul</v>
      </c>
      <c r="D8798" s="1">
        <v>45495</v>
      </c>
      <c r="E8798" t="s">
        <v>4994</v>
      </c>
      <c r="F8798" t="s">
        <v>101</v>
      </c>
      <c r="G8798">
        <v>1666666</v>
      </c>
      <c r="H8798">
        <v>12</v>
      </c>
      <c r="I8798">
        <v>19999992</v>
      </c>
      <c r="J8798" t="s">
        <v>86</v>
      </c>
      <c r="K8798">
        <v>-5.6924388295329531E-2</v>
      </c>
      <c r="L8798">
        <v>-5.6924000000000001</v>
      </c>
      <c r="M8798" t="s">
        <v>82</v>
      </c>
    </row>
    <row r="8799" spans="1:13">
      <c r="A8799" t="s">
        <v>4985</v>
      </c>
      <c r="B8799" t="s">
        <v>4986</v>
      </c>
      <c r="C8799" t="str">
        <f>TEXT(D8799, "mmm")</f>
        <v>Jul</v>
      </c>
      <c r="D8799" s="1">
        <v>45495</v>
      </c>
      <c r="E8799" t="s">
        <v>4995</v>
      </c>
      <c r="F8799" t="s">
        <v>101</v>
      </c>
      <c r="G8799">
        <v>1666666</v>
      </c>
      <c r="H8799">
        <v>12</v>
      </c>
      <c r="I8799">
        <v>19999992</v>
      </c>
      <c r="J8799" t="s">
        <v>86</v>
      </c>
      <c r="K8799">
        <v>-5.6924388295329531E-2</v>
      </c>
      <c r="L8799">
        <v>-5.6924000000000001</v>
      </c>
      <c r="M8799" t="s">
        <v>82</v>
      </c>
    </row>
    <row r="8800" spans="1:13">
      <c r="A8800" t="s">
        <v>4985</v>
      </c>
      <c r="B8800" t="s">
        <v>4986</v>
      </c>
      <c r="C8800" t="str">
        <f>TEXT(D8800, "mmm")</f>
        <v>Jul</v>
      </c>
      <c r="D8800" s="1">
        <v>45495</v>
      </c>
      <c r="E8800" t="s">
        <v>4996</v>
      </c>
      <c r="F8800" t="s">
        <v>101</v>
      </c>
      <c r="G8800">
        <v>833333</v>
      </c>
      <c r="H8800">
        <v>12</v>
      </c>
      <c r="I8800">
        <v>9999996</v>
      </c>
      <c r="J8800" t="s">
        <v>81</v>
      </c>
      <c r="K8800">
        <v>-5.6924388295329531E-2</v>
      </c>
      <c r="L8800">
        <v>-5.6924000000000001</v>
      </c>
      <c r="M8800" t="s">
        <v>82</v>
      </c>
    </row>
    <row r="8801" spans="1:13">
      <c r="A8801" t="s">
        <v>4985</v>
      </c>
      <c r="B8801" t="s">
        <v>4986</v>
      </c>
      <c r="C8801" t="str">
        <f>TEXT(D8801, "mmm")</f>
        <v>Jul</v>
      </c>
      <c r="D8801" s="1">
        <v>45495</v>
      </c>
      <c r="E8801" t="s">
        <v>4997</v>
      </c>
      <c r="F8801" t="s">
        <v>101</v>
      </c>
      <c r="G8801">
        <v>833333</v>
      </c>
      <c r="H8801">
        <v>12</v>
      </c>
      <c r="I8801">
        <v>9999996</v>
      </c>
      <c r="J8801" t="s">
        <v>81</v>
      </c>
      <c r="K8801">
        <v>-5.6924388295329531E-2</v>
      </c>
      <c r="L8801">
        <v>-5.6924000000000001</v>
      </c>
      <c r="M8801" t="s">
        <v>82</v>
      </c>
    </row>
    <row r="8802" spans="1:13">
      <c r="A8802" t="s">
        <v>4985</v>
      </c>
      <c r="B8802" t="s">
        <v>4986</v>
      </c>
      <c r="C8802" t="str">
        <f>TEXT(D8802, "mmm")</f>
        <v>Jul</v>
      </c>
      <c r="D8802" s="1">
        <v>45495</v>
      </c>
      <c r="E8802" t="s">
        <v>644</v>
      </c>
      <c r="F8802" t="s">
        <v>101</v>
      </c>
      <c r="G8802">
        <v>833333</v>
      </c>
      <c r="H8802">
        <v>12</v>
      </c>
      <c r="I8802">
        <v>9999996</v>
      </c>
      <c r="J8802" t="s">
        <v>81</v>
      </c>
      <c r="K8802">
        <v>-5.6924388295329531E-2</v>
      </c>
      <c r="L8802">
        <v>-5.6924000000000001</v>
      </c>
      <c r="M8802" t="s">
        <v>82</v>
      </c>
    </row>
    <row r="8803" spans="1:13">
      <c r="A8803" t="s">
        <v>4985</v>
      </c>
      <c r="B8803" t="s">
        <v>4986</v>
      </c>
      <c r="C8803" t="str">
        <f>TEXT(D8803, "mmm")</f>
        <v>Jul</v>
      </c>
      <c r="D8803" s="1">
        <v>45495</v>
      </c>
      <c r="E8803" t="s">
        <v>4998</v>
      </c>
      <c r="F8803" t="s">
        <v>101</v>
      </c>
      <c r="G8803">
        <v>833333</v>
      </c>
      <c r="H8803">
        <v>12</v>
      </c>
      <c r="I8803">
        <v>9999996</v>
      </c>
      <c r="J8803" t="s">
        <v>81</v>
      </c>
      <c r="K8803">
        <v>-5.6924388295329531E-2</v>
      </c>
      <c r="L8803">
        <v>-5.6924000000000001</v>
      </c>
      <c r="M8803" t="s">
        <v>82</v>
      </c>
    </row>
    <row r="8804" spans="1:13">
      <c r="A8804" t="s">
        <v>4985</v>
      </c>
      <c r="B8804" t="s">
        <v>4986</v>
      </c>
      <c r="C8804" t="str">
        <f>TEXT(D8804, "mmm")</f>
        <v>Jul</v>
      </c>
      <c r="D8804" s="1">
        <v>45495</v>
      </c>
      <c r="E8804" t="s">
        <v>4999</v>
      </c>
      <c r="F8804" t="s">
        <v>101</v>
      </c>
      <c r="G8804">
        <v>833333</v>
      </c>
      <c r="H8804">
        <v>12</v>
      </c>
      <c r="I8804">
        <v>9999996</v>
      </c>
      <c r="J8804" t="s">
        <v>81</v>
      </c>
      <c r="K8804">
        <v>-5.6924388295329531E-2</v>
      </c>
      <c r="L8804">
        <v>-5.6924000000000001</v>
      </c>
      <c r="M8804" t="s">
        <v>82</v>
      </c>
    </row>
    <row r="8805" spans="1:13">
      <c r="A8805" t="s">
        <v>4985</v>
      </c>
      <c r="B8805" t="s">
        <v>4986</v>
      </c>
      <c r="C8805" t="str">
        <f>TEXT(D8805, "mmm")</f>
        <v>Jul</v>
      </c>
      <c r="D8805" s="1">
        <v>45495</v>
      </c>
      <c r="E8805" t="s">
        <v>5000</v>
      </c>
      <c r="F8805" t="s">
        <v>101</v>
      </c>
      <c r="G8805">
        <v>833333</v>
      </c>
      <c r="H8805">
        <v>12</v>
      </c>
      <c r="I8805">
        <v>9999996</v>
      </c>
      <c r="J8805" t="s">
        <v>81</v>
      </c>
      <c r="K8805">
        <v>-5.6924388295329531E-2</v>
      </c>
      <c r="L8805">
        <v>-5.6924000000000001</v>
      </c>
      <c r="M8805" t="s">
        <v>82</v>
      </c>
    </row>
    <row r="8806" spans="1:13">
      <c r="A8806" t="s">
        <v>4839</v>
      </c>
      <c r="B8806" t="s">
        <v>4840</v>
      </c>
      <c r="C8806" t="str">
        <f>TEXT(D8806, "mmm")</f>
        <v>Jul</v>
      </c>
      <c r="D8806" s="1">
        <v>45495</v>
      </c>
      <c r="E8806" t="s">
        <v>5001</v>
      </c>
      <c r="F8806" t="s">
        <v>80</v>
      </c>
      <c r="G8806">
        <v>5200</v>
      </c>
      <c r="H8806">
        <v>5.36</v>
      </c>
      <c r="I8806">
        <v>27872</v>
      </c>
      <c r="J8806" t="s">
        <v>81</v>
      </c>
      <c r="K8806">
        <v>-0.14152695870412521</v>
      </c>
      <c r="L8806">
        <v>-14.152699999999999</v>
      </c>
      <c r="M8806" t="s">
        <v>82</v>
      </c>
    </row>
    <row r="8807" spans="1:13">
      <c r="A8807" t="s">
        <v>4985</v>
      </c>
      <c r="B8807" t="s">
        <v>4986</v>
      </c>
      <c r="C8807" t="str">
        <f>TEXT(D8807, "mmm")</f>
        <v>Jul</v>
      </c>
      <c r="D8807" s="1">
        <v>45495</v>
      </c>
      <c r="E8807" t="s">
        <v>5002</v>
      </c>
      <c r="F8807" t="s">
        <v>80</v>
      </c>
      <c r="G8807">
        <v>416666</v>
      </c>
      <c r="H8807">
        <v>12</v>
      </c>
      <c r="I8807">
        <v>4999992</v>
      </c>
      <c r="J8807" t="s">
        <v>81</v>
      </c>
      <c r="K8807">
        <v>-5.6924388295329531E-2</v>
      </c>
      <c r="L8807">
        <v>-5.6924000000000001</v>
      </c>
      <c r="M8807" t="s">
        <v>82</v>
      </c>
    </row>
    <row r="8808" spans="1:13">
      <c r="A8808" t="s">
        <v>4985</v>
      </c>
      <c r="B8808" t="s">
        <v>4986</v>
      </c>
      <c r="C8808" t="str">
        <f>TEXT(D8808, "mmm")</f>
        <v>Jul</v>
      </c>
      <c r="D8808" s="1">
        <v>45495</v>
      </c>
      <c r="E8808" t="s">
        <v>5002</v>
      </c>
      <c r="F8808" t="s">
        <v>80</v>
      </c>
      <c r="G8808">
        <v>1666666</v>
      </c>
      <c r="H8808">
        <v>12</v>
      </c>
      <c r="I8808">
        <v>19999992</v>
      </c>
      <c r="J8808" t="s">
        <v>86</v>
      </c>
      <c r="K8808">
        <v>-5.6924388295329531E-2</v>
      </c>
      <c r="L8808">
        <v>-5.6924000000000001</v>
      </c>
      <c r="M8808" t="s">
        <v>82</v>
      </c>
    </row>
    <row r="8809" spans="1:13">
      <c r="A8809" t="s">
        <v>4124</v>
      </c>
      <c r="B8809" t="s">
        <v>4125</v>
      </c>
      <c r="C8809" t="str">
        <f>TEXT(D8809, "mmm")</f>
        <v>Jul</v>
      </c>
      <c r="D8809" s="1">
        <v>45495</v>
      </c>
      <c r="E8809" t="s">
        <v>4833</v>
      </c>
      <c r="F8809" t="s">
        <v>101</v>
      </c>
      <c r="G8809">
        <v>2312</v>
      </c>
      <c r="H8809">
        <v>34.909999999999997</v>
      </c>
      <c r="I8809">
        <v>80711.92</v>
      </c>
      <c r="J8809" t="s">
        <v>81</v>
      </c>
      <c r="K8809">
        <v>-0.17973666359838639</v>
      </c>
      <c r="L8809">
        <v>-17.973700000000001</v>
      </c>
      <c r="M8809" t="s">
        <v>82</v>
      </c>
    </row>
    <row r="8810" spans="1:13">
      <c r="A8810" t="s">
        <v>4124</v>
      </c>
      <c r="B8810" t="s">
        <v>4125</v>
      </c>
      <c r="C8810" t="str">
        <f>TEXT(D8810, "mmm")</f>
        <v>Jul</v>
      </c>
      <c r="D8810" s="1">
        <v>45495</v>
      </c>
      <c r="E8810" t="s">
        <v>4830</v>
      </c>
      <c r="F8810" t="s">
        <v>101</v>
      </c>
      <c r="G8810">
        <v>2312</v>
      </c>
      <c r="H8810">
        <v>34.909999999999997</v>
      </c>
      <c r="I8810">
        <v>80711.92</v>
      </c>
      <c r="J8810" t="s">
        <v>81</v>
      </c>
      <c r="K8810">
        <v>-0.17973666359838639</v>
      </c>
      <c r="L8810">
        <v>-17.973700000000001</v>
      </c>
      <c r="M8810" t="s">
        <v>82</v>
      </c>
    </row>
    <row r="8811" spans="1:13">
      <c r="A8811" t="s">
        <v>4124</v>
      </c>
      <c r="B8811" t="s">
        <v>4125</v>
      </c>
      <c r="C8811" t="str">
        <f>TEXT(D8811, "mmm")</f>
        <v>Jul</v>
      </c>
      <c r="D8811" s="1">
        <v>45495</v>
      </c>
      <c r="E8811" t="s">
        <v>4831</v>
      </c>
      <c r="F8811" t="s">
        <v>101</v>
      </c>
      <c r="G8811">
        <v>2312</v>
      </c>
      <c r="H8811">
        <v>34.909999999999997</v>
      </c>
      <c r="I8811">
        <v>80711.92</v>
      </c>
      <c r="J8811" t="s">
        <v>81</v>
      </c>
      <c r="K8811">
        <v>-0.17973666359838639</v>
      </c>
      <c r="L8811">
        <v>-17.973700000000001</v>
      </c>
      <c r="M8811" t="s">
        <v>82</v>
      </c>
    </row>
    <row r="8812" spans="1:13">
      <c r="A8812" t="s">
        <v>4124</v>
      </c>
      <c r="B8812" t="s">
        <v>4125</v>
      </c>
      <c r="C8812" t="str">
        <f>TEXT(D8812, "mmm")</f>
        <v>Jul</v>
      </c>
      <c r="D8812" s="1">
        <v>45495</v>
      </c>
      <c r="E8812" t="s">
        <v>4835</v>
      </c>
      <c r="F8812" t="s">
        <v>101</v>
      </c>
      <c r="G8812">
        <v>2312</v>
      </c>
      <c r="H8812">
        <v>34.909999999999997</v>
      </c>
      <c r="I8812">
        <v>80711.92</v>
      </c>
      <c r="J8812" t="s">
        <v>81</v>
      </c>
      <c r="K8812">
        <v>-0.17973666359838639</v>
      </c>
      <c r="L8812">
        <v>-17.973700000000001</v>
      </c>
      <c r="M8812" t="s">
        <v>82</v>
      </c>
    </row>
    <row r="8813" spans="1:13">
      <c r="A8813" t="s">
        <v>4124</v>
      </c>
      <c r="B8813" t="s">
        <v>4125</v>
      </c>
      <c r="C8813" t="str">
        <f>TEXT(D8813, "mmm")</f>
        <v>Jul</v>
      </c>
      <c r="D8813" s="1">
        <v>45495</v>
      </c>
      <c r="E8813" t="s">
        <v>4832</v>
      </c>
      <c r="F8813" t="s">
        <v>101</v>
      </c>
      <c r="G8813">
        <v>2312</v>
      </c>
      <c r="H8813">
        <v>34.909999999999997</v>
      </c>
      <c r="I8813">
        <v>80711.92</v>
      </c>
      <c r="J8813" t="s">
        <v>81</v>
      </c>
      <c r="K8813">
        <v>-0.17973666359838639</v>
      </c>
      <c r="L8813">
        <v>-17.973700000000001</v>
      </c>
      <c r="M8813" t="s">
        <v>82</v>
      </c>
    </row>
    <row r="8814" spans="1:13">
      <c r="A8814" t="s">
        <v>4124</v>
      </c>
      <c r="B8814" t="s">
        <v>4125</v>
      </c>
      <c r="C8814" t="str">
        <f>TEXT(D8814, "mmm")</f>
        <v>Jul</v>
      </c>
      <c r="D8814" s="1">
        <v>45495</v>
      </c>
      <c r="E8814" t="s">
        <v>4834</v>
      </c>
      <c r="F8814" t="s">
        <v>101</v>
      </c>
      <c r="G8814">
        <v>2312</v>
      </c>
      <c r="H8814">
        <v>34.909999999999997</v>
      </c>
      <c r="I8814">
        <v>80711.92</v>
      </c>
      <c r="J8814" t="s">
        <v>81</v>
      </c>
      <c r="K8814">
        <v>-0.17973666359838639</v>
      </c>
      <c r="L8814">
        <v>-17.973700000000001</v>
      </c>
      <c r="M8814" t="s">
        <v>82</v>
      </c>
    </row>
    <row r="8815" spans="1:13">
      <c r="A8815" t="s">
        <v>4124</v>
      </c>
      <c r="B8815" t="s">
        <v>4125</v>
      </c>
      <c r="C8815" t="str">
        <f>TEXT(D8815, "mmm")</f>
        <v>Jul</v>
      </c>
      <c r="D8815" s="1">
        <v>45495</v>
      </c>
      <c r="E8815" t="s">
        <v>4833</v>
      </c>
      <c r="F8815" t="s">
        <v>101</v>
      </c>
      <c r="G8815">
        <v>60188</v>
      </c>
      <c r="H8815">
        <v>34.909999999999997</v>
      </c>
      <c r="I8815">
        <v>2101163.08</v>
      </c>
      <c r="J8815" t="s">
        <v>86</v>
      </c>
      <c r="K8815">
        <v>-0.17973666359838639</v>
      </c>
      <c r="L8815">
        <v>-17.973700000000001</v>
      </c>
      <c r="M8815" t="s">
        <v>82</v>
      </c>
    </row>
    <row r="8816" spans="1:13">
      <c r="A8816" t="s">
        <v>4124</v>
      </c>
      <c r="B8816" t="s">
        <v>4125</v>
      </c>
      <c r="C8816" t="str">
        <f>TEXT(D8816, "mmm")</f>
        <v>Jul</v>
      </c>
      <c r="D8816" s="1">
        <v>45495</v>
      </c>
      <c r="E8816" t="s">
        <v>4830</v>
      </c>
      <c r="F8816" t="s">
        <v>101</v>
      </c>
      <c r="G8816">
        <v>60188</v>
      </c>
      <c r="H8816">
        <v>34.909999999999997</v>
      </c>
      <c r="I8816">
        <v>2101163.08</v>
      </c>
      <c r="J8816" t="s">
        <v>86</v>
      </c>
      <c r="K8816">
        <v>-0.17973666359838639</v>
      </c>
      <c r="L8816">
        <v>-17.973700000000001</v>
      </c>
      <c r="M8816" t="s">
        <v>82</v>
      </c>
    </row>
    <row r="8817" spans="1:13">
      <c r="A8817" t="s">
        <v>4124</v>
      </c>
      <c r="B8817" t="s">
        <v>4125</v>
      </c>
      <c r="C8817" t="str">
        <f>TEXT(D8817, "mmm")</f>
        <v>Jul</v>
      </c>
      <c r="D8817" s="1">
        <v>45495</v>
      </c>
      <c r="E8817" t="s">
        <v>4831</v>
      </c>
      <c r="F8817" t="s">
        <v>101</v>
      </c>
      <c r="G8817">
        <v>60188</v>
      </c>
      <c r="H8817">
        <v>34.909999999999997</v>
      </c>
      <c r="I8817">
        <v>2101163.08</v>
      </c>
      <c r="J8817" t="s">
        <v>86</v>
      </c>
      <c r="K8817">
        <v>-0.17973666359838639</v>
      </c>
      <c r="L8817">
        <v>-17.973700000000001</v>
      </c>
      <c r="M8817" t="s">
        <v>82</v>
      </c>
    </row>
    <row r="8818" spans="1:13">
      <c r="A8818" t="s">
        <v>4124</v>
      </c>
      <c r="B8818" t="s">
        <v>4125</v>
      </c>
      <c r="C8818" t="str">
        <f>TEXT(D8818, "mmm")</f>
        <v>Jul</v>
      </c>
      <c r="D8818" s="1">
        <v>45495</v>
      </c>
      <c r="E8818" t="s">
        <v>4835</v>
      </c>
      <c r="F8818" t="s">
        <v>101</v>
      </c>
      <c r="G8818">
        <v>60188</v>
      </c>
      <c r="H8818">
        <v>34.909999999999997</v>
      </c>
      <c r="I8818">
        <v>2101163.08</v>
      </c>
      <c r="J8818" t="s">
        <v>86</v>
      </c>
      <c r="K8818">
        <v>-0.17973666359838639</v>
      </c>
      <c r="L8818">
        <v>-17.973700000000001</v>
      </c>
      <c r="M8818" t="s">
        <v>82</v>
      </c>
    </row>
    <row r="8819" spans="1:13">
      <c r="A8819" t="s">
        <v>4124</v>
      </c>
      <c r="B8819" t="s">
        <v>4125</v>
      </c>
      <c r="C8819" t="str">
        <f>TEXT(D8819, "mmm")</f>
        <v>Jul</v>
      </c>
      <c r="D8819" s="1">
        <v>45495</v>
      </c>
      <c r="E8819" t="s">
        <v>4832</v>
      </c>
      <c r="F8819" t="s">
        <v>101</v>
      </c>
      <c r="G8819">
        <v>60188</v>
      </c>
      <c r="H8819">
        <v>34.909999999999997</v>
      </c>
      <c r="I8819">
        <v>2101163.08</v>
      </c>
      <c r="J8819" t="s">
        <v>86</v>
      </c>
      <c r="K8819">
        <v>-0.17973666359838639</v>
      </c>
      <c r="L8819">
        <v>-17.973700000000001</v>
      </c>
      <c r="M8819" t="s">
        <v>82</v>
      </c>
    </row>
    <row r="8820" spans="1:13">
      <c r="A8820" t="s">
        <v>4124</v>
      </c>
      <c r="B8820" t="s">
        <v>4125</v>
      </c>
      <c r="C8820" t="str">
        <f>TEXT(D8820, "mmm")</f>
        <v>Jul</v>
      </c>
      <c r="D8820" s="1">
        <v>45495</v>
      </c>
      <c r="E8820" t="s">
        <v>4834</v>
      </c>
      <c r="F8820" t="s">
        <v>101</v>
      </c>
      <c r="G8820">
        <v>60188</v>
      </c>
      <c r="H8820">
        <v>34.909999999999997</v>
      </c>
      <c r="I8820">
        <v>2101163.08</v>
      </c>
      <c r="J8820" t="s">
        <v>86</v>
      </c>
      <c r="K8820">
        <v>-0.17973666359838639</v>
      </c>
      <c r="L8820">
        <v>-17.973700000000001</v>
      </c>
      <c r="M8820" t="s">
        <v>82</v>
      </c>
    </row>
    <row r="8821" spans="1:13">
      <c r="A8821" t="s">
        <v>5003</v>
      </c>
      <c r="B8821" t="s">
        <v>5004</v>
      </c>
      <c r="C8821" t="str">
        <f>TEXT(D8821, "mmm")</f>
        <v>Jul</v>
      </c>
      <c r="D8821" s="1">
        <v>45495</v>
      </c>
      <c r="E8821" t="s">
        <v>5005</v>
      </c>
      <c r="F8821" t="s">
        <v>80</v>
      </c>
      <c r="G8821">
        <v>25000</v>
      </c>
      <c r="H8821">
        <v>11.25</v>
      </c>
      <c r="I8821">
        <v>281250</v>
      </c>
      <c r="J8821" t="s">
        <v>86</v>
      </c>
      <c r="K8821">
        <v>-6.0262021629239333E-2</v>
      </c>
      <c r="L8821">
        <v>-6.0262000000000002</v>
      </c>
      <c r="M8821" t="s">
        <v>82</v>
      </c>
    </row>
    <row r="8822" spans="1:13">
      <c r="A8822" t="s">
        <v>1777</v>
      </c>
      <c r="B8822" t="s">
        <v>1778</v>
      </c>
      <c r="C8822" t="str">
        <f>TEXT(D8822, "mmm")</f>
        <v>Jul</v>
      </c>
      <c r="D8822" s="1">
        <v>45495</v>
      </c>
      <c r="E8822" t="s">
        <v>4430</v>
      </c>
      <c r="F8822" t="s">
        <v>101</v>
      </c>
      <c r="G8822">
        <v>17716</v>
      </c>
      <c r="H8822">
        <v>1.33</v>
      </c>
      <c r="I8822">
        <v>23562.28</v>
      </c>
      <c r="J8822" t="s">
        <v>81</v>
      </c>
      <c r="K8822">
        <v>-6.7669195845529551E-2</v>
      </c>
      <c r="L8822">
        <v>-6.7668999999999997</v>
      </c>
      <c r="M8822" t="s">
        <v>82</v>
      </c>
    </row>
    <row r="8823" spans="1:13">
      <c r="A8823" t="s">
        <v>271</v>
      </c>
      <c r="B8823" t="s">
        <v>272</v>
      </c>
      <c r="C8823" t="str">
        <f>TEXT(D8823, "mmm")</f>
        <v>Jul</v>
      </c>
      <c r="D8823" s="1">
        <v>45496</v>
      </c>
      <c r="E8823" t="s">
        <v>100</v>
      </c>
      <c r="F8823" t="s">
        <v>101</v>
      </c>
      <c r="G8823">
        <v>4927</v>
      </c>
      <c r="H8823">
        <v>8.35</v>
      </c>
      <c r="I8823">
        <v>41140.449999999997</v>
      </c>
      <c r="J8823" t="s">
        <v>81</v>
      </c>
      <c r="K8823">
        <v>-2.9904316552436531E-2</v>
      </c>
      <c r="L8823">
        <v>-2.9904000000000002</v>
      </c>
      <c r="M8823" t="s">
        <v>82</v>
      </c>
    </row>
    <row r="8824" spans="1:13">
      <c r="A8824" t="s">
        <v>271</v>
      </c>
      <c r="B8824" t="s">
        <v>272</v>
      </c>
      <c r="C8824" t="str">
        <f>TEXT(D8824, "mmm")</f>
        <v>Jul</v>
      </c>
      <c r="D8824" s="1">
        <v>45496</v>
      </c>
      <c r="E8824" t="s">
        <v>102</v>
      </c>
      <c r="F8824" t="s">
        <v>101</v>
      </c>
      <c r="G8824">
        <v>4927</v>
      </c>
      <c r="H8824">
        <v>8.35</v>
      </c>
      <c r="I8824">
        <v>41140.449999999997</v>
      </c>
      <c r="J8824" t="s">
        <v>81</v>
      </c>
      <c r="K8824">
        <v>-2.9904316552436531E-2</v>
      </c>
      <c r="L8824">
        <v>-2.9904000000000002</v>
      </c>
      <c r="M8824" t="s">
        <v>82</v>
      </c>
    </row>
    <row r="8825" spans="1:13">
      <c r="A8825" t="s">
        <v>732</v>
      </c>
      <c r="B8825" t="s">
        <v>733</v>
      </c>
      <c r="C8825" t="str">
        <f>TEXT(D8825, "mmm")</f>
        <v>Jul</v>
      </c>
      <c r="D8825" s="1">
        <v>45496</v>
      </c>
      <c r="E8825" t="s">
        <v>734</v>
      </c>
      <c r="F8825" t="s">
        <v>128</v>
      </c>
      <c r="G8825">
        <v>1000</v>
      </c>
      <c r="H8825">
        <v>19.149999999999999</v>
      </c>
      <c r="I8825">
        <v>19150</v>
      </c>
      <c r="J8825" t="s">
        <v>86</v>
      </c>
      <c r="K8825">
        <v>-7.319592718296819E-2</v>
      </c>
      <c r="L8825">
        <v>-7.3196000000000003</v>
      </c>
      <c r="M8825" t="s">
        <v>82</v>
      </c>
    </row>
    <row r="8826" spans="1:13">
      <c r="A8826" t="s">
        <v>732</v>
      </c>
      <c r="B8826" t="s">
        <v>733</v>
      </c>
      <c r="C8826" t="str">
        <f>TEXT(D8826, "mmm")</f>
        <v>Jul</v>
      </c>
      <c r="D8826" s="1">
        <v>45496</v>
      </c>
      <c r="E8826" t="s">
        <v>734</v>
      </c>
      <c r="F8826" t="s">
        <v>128</v>
      </c>
      <c r="G8826">
        <v>600</v>
      </c>
      <c r="H8826">
        <v>19.149999999999999</v>
      </c>
      <c r="I8826">
        <v>11490</v>
      </c>
      <c r="J8826" t="s">
        <v>81</v>
      </c>
      <c r="K8826">
        <v>-7.319592718296819E-2</v>
      </c>
      <c r="L8826">
        <v>-7.3196000000000003</v>
      </c>
      <c r="M8826" t="s">
        <v>82</v>
      </c>
    </row>
    <row r="8827" spans="1:13">
      <c r="A8827" t="s">
        <v>1267</v>
      </c>
      <c r="B8827" t="s">
        <v>1268</v>
      </c>
      <c r="C8827" t="str">
        <f>TEXT(D8827, "mmm")</f>
        <v>Jul</v>
      </c>
      <c r="D8827" s="1">
        <v>45496</v>
      </c>
      <c r="E8827" t="s">
        <v>1269</v>
      </c>
      <c r="F8827" t="s">
        <v>217</v>
      </c>
      <c r="G8827">
        <v>1500</v>
      </c>
      <c r="H8827">
        <v>15.89</v>
      </c>
      <c r="I8827">
        <v>23835</v>
      </c>
      <c r="J8827" t="s">
        <v>81</v>
      </c>
      <c r="K8827">
        <v>-0.11596013118372139</v>
      </c>
      <c r="L8827">
        <v>-11.596</v>
      </c>
      <c r="M8827" t="s">
        <v>82</v>
      </c>
    </row>
    <row r="8828" spans="1:13">
      <c r="A8828" t="s">
        <v>129</v>
      </c>
      <c r="B8828" t="s">
        <v>130</v>
      </c>
      <c r="C8828" t="str">
        <f>TEXT(D8828, "mmm")</f>
        <v>Jul</v>
      </c>
      <c r="D8828" s="1">
        <v>45496</v>
      </c>
      <c r="E8828" t="s">
        <v>110</v>
      </c>
      <c r="F8828" t="s">
        <v>101</v>
      </c>
      <c r="G8828">
        <v>34000</v>
      </c>
      <c r="H8828">
        <v>7.05</v>
      </c>
      <c r="I8828">
        <v>239700</v>
      </c>
      <c r="J8828" t="s">
        <v>86</v>
      </c>
      <c r="K8828">
        <v>-0.12642043626536259</v>
      </c>
      <c r="L8828">
        <v>-12.641999999999999</v>
      </c>
      <c r="M8828" t="s">
        <v>82</v>
      </c>
    </row>
    <row r="8829" spans="1:13">
      <c r="A8829" t="s">
        <v>129</v>
      </c>
      <c r="B8829" t="s">
        <v>130</v>
      </c>
      <c r="C8829" t="str">
        <f>TEXT(D8829, "mmm")</f>
        <v>Jul</v>
      </c>
      <c r="D8829" s="1">
        <v>45496</v>
      </c>
      <c r="E8829" t="s">
        <v>109</v>
      </c>
      <c r="F8829" t="s">
        <v>101</v>
      </c>
      <c r="G8829">
        <v>34000</v>
      </c>
      <c r="H8829">
        <v>7.05</v>
      </c>
      <c r="I8829">
        <v>239700</v>
      </c>
      <c r="J8829" t="s">
        <v>86</v>
      </c>
      <c r="K8829">
        <v>-0.12642043626536259</v>
      </c>
      <c r="L8829">
        <v>-12.641999999999999</v>
      </c>
      <c r="M8829" t="s">
        <v>82</v>
      </c>
    </row>
    <row r="8830" spans="1:13">
      <c r="A8830" t="s">
        <v>129</v>
      </c>
      <c r="B8830" t="s">
        <v>130</v>
      </c>
      <c r="C8830" t="str">
        <f>TEXT(D8830, "mmm")</f>
        <v>Jul</v>
      </c>
      <c r="D8830" s="1">
        <v>45496</v>
      </c>
      <c r="E8830" t="s">
        <v>111</v>
      </c>
      <c r="F8830" t="s">
        <v>101</v>
      </c>
      <c r="G8830">
        <v>34000</v>
      </c>
      <c r="H8830">
        <v>7.05</v>
      </c>
      <c r="I8830">
        <v>239700</v>
      </c>
      <c r="J8830" t="s">
        <v>86</v>
      </c>
      <c r="K8830">
        <v>-0.12642043626536259</v>
      </c>
      <c r="L8830">
        <v>-12.641999999999999</v>
      </c>
      <c r="M8830" t="s">
        <v>82</v>
      </c>
    </row>
    <row r="8831" spans="1:13">
      <c r="A8831" t="s">
        <v>5006</v>
      </c>
      <c r="B8831" t="s">
        <v>5007</v>
      </c>
      <c r="C8831" t="str">
        <f>TEXT(D8831, "mmm")</f>
        <v>Jul</v>
      </c>
      <c r="D8831" s="1">
        <v>45496</v>
      </c>
      <c r="E8831" t="s">
        <v>5008</v>
      </c>
      <c r="F8831" t="s">
        <v>80</v>
      </c>
      <c r="G8831">
        <v>23500</v>
      </c>
      <c r="H8831">
        <v>0.9</v>
      </c>
      <c r="I8831">
        <v>21150</v>
      </c>
      <c r="J8831" t="s">
        <v>86</v>
      </c>
      <c r="K8831">
        <v>2.9411764705882248E-2</v>
      </c>
      <c r="L8831">
        <v>2.9411999999999998</v>
      </c>
      <c r="M8831" t="s">
        <v>82</v>
      </c>
    </row>
    <row r="8832" spans="1:13">
      <c r="A8832" t="s">
        <v>5009</v>
      </c>
      <c r="B8832" t="s">
        <v>5010</v>
      </c>
      <c r="C8832" t="str">
        <f>TEXT(D8832, "mmm")</f>
        <v>Jul</v>
      </c>
      <c r="D8832" s="1">
        <v>45496</v>
      </c>
      <c r="E8832" t="s">
        <v>5011</v>
      </c>
      <c r="F8832" t="s">
        <v>128</v>
      </c>
      <c r="G8832">
        <v>1654</v>
      </c>
      <c r="H8832">
        <v>30.49</v>
      </c>
      <c r="I8832">
        <v>50430.46</v>
      </c>
      <c r="J8832" t="s">
        <v>81</v>
      </c>
      <c r="K8832">
        <v>-6.5983366720802517E-2</v>
      </c>
      <c r="L8832">
        <v>-6.5983000000000001</v>
      </c>
      <c r="M8832" t="s">
        <v>82</v>
      </c>
    </row>
    <row r="8833" spans="1:13">
      <c r="A8833" t="s">
        <v>4982</v>
      </c>
      <c r="B8833" t="s">
        <v>4983</v>
      </c>
      <c r="C8833" t="str">
        <f>TEXT(D8833, "mmm")</f>
        <v>Jul</v>
      </c>
      <c r="D8833" s="1">
        <v>45496</v>
      </c>
      <c r="E8833" t="s">
        <v>4984</v>
      </c>
      <c r="F8833" t="s">
        <v>80</v>
      </c>
      <c r="G8833">
        <v>6648</v>
      </c>
      <c r="H8833">
        <v>1.82</v>
      </c>
      <c r="I8833">
        <v>12099.36</v>
      </c>
      <c r="J8833" t="s">
        <v>81</v>
      </c>
      <c r="K8833">
        <v>0</v>
      </c>
      <c r="L8833">
        <v>0</v>
      </c>
      <c r="M8833" t="s">
        <v>82</v>
      </c>
    </row>
    <row r="8834" spans="1:13">
      <c r="A8834" t="s">
        <v>798</v>
      </c>
      <c r="B8834" t="s">
        <v>799</v>
      </c>
      <c r="C8834" t="str">
        <f>TEXT(D8834, "mmm")</f>
        <v>Jul</v>
      </c>
      <c r="D8834" s="1">
        <v>45496</v>
      </c>
      <c r="E8834" t="s">
        <v>800</v>
      </c>
      <c r="F8834" t="s">
        <v>80</v>
      </c>
      <c r="G8834">
        <v>2000</v>
      </c>
      <c r="H8834">
        <v>85.85</v>
      </c>
      <c r="I8834">
        <v>171700</v>
      </c>
      <c r="J8834" t="s">
        <v>81</v>
      </c>
      <c r="K8834">
        <v>-2.2579968433196651E-2</v>
      </c>
      <c r="L8834">
        <v>-2.258</v>
      </c>
      <c r="M8834" t="s">
        <v>82</v>
      </c>
    </row>
    <row r="8835" spans="1:13">
      <c r="A8835" t="s">
        <v>5012</v>
      </c>
      <c r="B8835" t="s">
        <v>5013</v>
      </c>
      <c r="C8835" t="str">
        <f>TEXT(D8835, "mmm")</f>
        <v>Jul</v>
      </c>
      <c r="D8835" s="1">
        <v>45496</v>
      </c>
      <c r="E8835" t="s">
        <v>5014</v>
      </c>
      <c r="F8835" t="s">
        <v>128</v>
      </c>
      <c r="G8835">
        <v>45620</v>
      </c>
      <c r="H8835">
        <v>3.8</v>
      </c>
      <c r="I8835">
        <v>173356</v>
      </c>
      <c r="J8835" t="s">
        <v>81</v>
      </c>
      <c r="K8835">
        <v>0.20833333885228211</v>
      </c>
      <c r="L8835">
        <v>20.833300000000001</v>
      </c>
      <c r="M8835" t="s">
        <v>82</v>
      </c>
    </row>
    <row r="8836" spans="1:13">
      <c r="A8836" t="s">
        <v>5012</v>
      </c>
      <c r="B8836" t="s">
        <v>5013</v>
      </c>
      <c r="C8836" t="str">
        <f>TEXT(D8836, "mmm")</f>
        <v>Jul</v>
      </c>
      <c r="D8836" s="1">
        <v>45496</v>
      </c>
      <c r="E8836" t="s">
        <v>5014</v>
      </c>
      <c r="F8836" t="s">
        <v>128</v>
      </c>
      <c r="G8836">
        <v>45620</v>
      </c>
      <c r="H8836">
        <v>3.8</v>
      </c>
      <c r="I8836">
        <v>173356</v>
      </c>
      <c r="J8836" t="s">
        <v>81</v>
      </c>
      <c r="K8836">
        <v>0.20833333885228211</v>
      </c>
      <c r="L8836">
        <v>20.833300000000001</v>
      </c>
      <c r="M8836" t="s">
        <v>82</v>
      </c>
    </row>
    <row r="8837" spans="1:13">
      <c r="A8837" t="s">
        <v>5015</v>
      </c>
      <c r="B8837" t="s">
        <v>5016</v>
      </c>
      <c r="C8837" t="str">
        <f>TEXT(D8837, "mmm")</f>
        <v>Jul</v>
      </c>
      <c r="D8837" s="1">
        <v>45496</v>
      </c>
      <c r="E8837" t="s">
        <v>5017</v>
      </c>
      <c r="F8837" t="s">
        <v>128</v>
      </c>
      <c r="G8837">
        <v>57300</v>
      </c>
      <c r="H8837">
        <v>43.96</v>
      </c>
      <c r="I8837">
        <v>2518908</v>
      </c>
      <c r="J8837" t="s">
        <v>86</v>
      </c>
      <c r="K8837">
        <v>-5.662504387292544E-2</v>
      </c>
      <c r="L8837">
        <v>-5.6624999999999996</v>
      </c>
      <c r="M8837" t="s">
        <v>82</v>
      </c>
    </row>
    <row r="8838" spans="1:13">
      <c r="A8838" t="s">
        <v>420</v>
      </c>
      <c r="B8838" t="s">
        <v>421</v>
      </c>
      <c r="C8838" t="str">
        <f>TEXT(D8838, "mmm")</f>
        <v>Jul</v>
      </c>
      <c r="D8838" s="1">
        <v>45496</v>
      </c>
      <c r="E8838" t="s">
        <v>422</v>
      </c>
      <c r="F8838" t="s">
        <v>128</v>
      </c>
      <c r="G8838">
        <v>199</v>
      </c>
      <c r="H8838">
        <v>105.82</v>
      </c>
      <c r="I8838">
        <v>21058.18</v>
      </c>
      <c r="J8838" t="s">
        <v>86</v>
      </c>
      <c r="K8838">
        <v>-9.6819230442911852E-2</v>
      </c>
      <c r="L8838">
        <v>-9.6819000000000006</v>
      </c>
      <c r="M8838" t="s">
        <v>82</v>
      </c>
    </row>
    <row r="8839" spans="1:13">
      <c r="A8839" t="s">
        <v>5012</v>
      </c>
      <c r="B8839" t="s">
        <v>5013</v>
      </c>
      <c r="C8839" t="str">
        <f>TEXT(D8839, "mmm")</f>
        <v>Jul</v>
      </c>
      <c r="D8839" s="1">
        <v>45496</v>
      </c>
      <c r="E8839" t="s">
        <v>5018</v>
      </c>
      <c r="F8839" t="s">
        <v>80</v>
      </c>
      <c r="G8839">
        <v>78057</v>
      </c>
      <c r="H8839">
        <v>3.8</v>
      </c>
      <c r="I8839">
        <v>296616.59999999998</v>
      </c>
      <c r="J8839" t="s">
        <v>86</v>
      </c>
      <c r="K8839">
        <v>0.20833333885228211</v>
      </c>
      <c r="L8839">
        <v>20.833300000000001</v>
      </c>
      <c r="M8839" t="s">
        <v>82</v>
      </c>
    </row>
    <row r="8840" spans="1:13">
      <c r="A8840" t="s">
        <v>5009</v>
      </c>
      <c r="B8840" t="s">
        <v>5010</v>
      </c>
      <c r="C8840" t="str">
        <f>TEXT(D8840, "mmm")</f>
        <v>Jul</v>
      </c>
      <c r="D8840" s="1">
        <v>45496</v>
      </c>
      <c r="E8840" t="s">
        <v>5019</v>
      </c>
      <c r="F8840" t="s">
        <v>128</v>
      </c>
      <c r="G8840">
        <v>1674</v>
      </c>
      <c r="H8840">
        <v>30.46</v>
      </c>
      <c r="I8840">
        <v>50990.04</v>
      </c>
      <c r="J8840" t="s">
        <v>86</v>
      </c>
      <c r="K8840">
        <v>-6.5983366720802517E-2</v>
      </c>
      <c r="L8840">
        <v>-6.5983000000000001</v>
      </c>
      <c r="M8840" t="s">
        <v>82</v>
      </c>
    </row>
    <row r="8841" spans="1:13">
      <c r="A8841" t="s">
        <v>4875</v>
      </c>
      <c r="B8841" t="s">
        <v>4876</v>
      </c>
      <c r="C8841" t="str">
        <f>TEXT(D8841, "mmm")</f>
        <v>Jul</v>
      </c>
      <c r="D8841" s="1">
        <v>45496</v>
      </c>
      <c r="E8841" t="s">
        <v>100</v>
      </c>
      <c r="F8841" t="s">
        <v>101</v>
      </c>
      <c r="G8841">
        <v>22571</v>
      </c>
      <c r="H8841">
        <v>10.08</v>
      </c>
      <c r="I8841">
        <v>227515.68</v>
      </c>
      <c r="J8841" t="s">
        <v>86</v>
      </c>
      <c r="K8841">
        <v>5.9464750715585426E-3</v>
      </c>
      <c r="L8841">
        <v>0.59460000000000002</v>
      </c>
      <c r="M8841" t="s">
        <v>82</v>
      </c>
    </row>
    <row r="8842" spans="1:13">
      <c r="A8842" t="s">
        <v>4875</v>
      </c>
      <c r="B8842" t="s">
        <v>4876</v>
      </c>
      <c r="C8842" t="str">
        <f>TEXT(D8842, "mmm")</f>
        <v>Jul</v>
      </c>
      <c r="D8842" s="1">
        <v>45496</v>
      </c>
      <c r="E8842" t="s">
        <v>102</v>
      </c>
      <c r="F8842" t="s">
        <v>101</v>
      </c>
      <c r="G8842">
        <v>22571</v>
      </c>
      <c r="H8842">
        <v>10.08</v>
      </c>
      <c r="I8842">
        <v>227515.68</v>
      </c>
      <c r="J8842" t="s">
        <v>86</v>
      </c>
      <c r="K8842">
        <v>5.9464750715585426E-3</v>
      </c>
      <c r="L8842">
        <v>0.59460000000000002</v>
      </c>
      <c r="M8842" t="s">
        <v>82</v>
      </c>
    </row>
    <row r="8843" spans="1:13">
      <c r="A8843" t="s">
        <v>291</v>
      </c>
      <c r="B8843" t="s">
        <v>292</v>
      </c>
      <c r="C8843" t="str">
        <f>TEXT(D8843, "mmm")</f>
        <v>Jul</v>
      </c>
      <c r="D8843" s="1">
        <v>45496</v>
      </c>
      <c r="E8843" t="s">
        <v>102</v>
      </c>
      <c r="F8843" t="s">
        <v>101</v>
      </c>
      <c r="G8843">
        <v>42294</v>
      </c>
      <c r="H8843">
        <v>7.41</v>
      </c>
      <c r="I8843">
        <v>313398.53999999998</v>
      </c>
      <c r="J8843" t="s">
        <v>81</v>
      </c>
      <c r="K8843">
        <v>-6.6305922628549285E-2</v>
      </c>
      <c r="L8843">
        <v>-6.6306000000000003</v>
      </c>
      <c r="M8843" t="s">
        <v>82</v>
      </c>
    </row>
    <row r="8844" spans="1:13">
      <c r="A8844" t="s">
        <v>291</v>
      </c>
      <c r="B8844" t="s">
        <v>292</v>
      </c>
      <c r="C8844" t="str">
        <f>TEXT(D8844, "mmm")</f>
        <v>Jul</v>
      </c>
      <c r="D8844" s="1">
        <v>45496</v>
      </c>
      <c r="E8844" t="s">
        <v>100</v>
      </c>
      <c r="F8844" t="s">
        <v>101</v>
      </c>
      <c r="G8844">
        <v>42294</v>
      </c>
      <c r="H8844">
        <v>7.41</v>
      </c>
      <c r="I8844">
        <v>313398.53999999998</v>
      </c>
      <c r="J8844" t="s">
        <v>81</v>
      </c>
      <c r="K8844">
        <v>-6.6305922628549285E-2</v>
      </c>
      <c r="L8844">
        <v>-6.6306000000000003</v>
      </c>
      <c r="M8844" t="s">
        <v>82</v>
      </c>
    </row>
    <row r="8845" spans="1:13">
      <c r="A8845" t="s">
        <v>4124</v>
      </c>
      <c r="B8845" t="s">
        <v>4125</v>
      </c>
      <c r="C8845" t="str">
        <f>TEXT(D8845, "mmm")</f>
        <v>Jul</v>
      </c>
      <c r="D8845" s="1">
        <v>45496</v>
      </c>
      <c r="E8845" t="s">
        <v>4833</v>
      </c>
      <c r="F8845" t="s">
        <v>101</v>
      </c>
      <c r="G8845">
        <v>38516</v>
      </c>
      <c r="H8845">
        <v>35.630000000000003</v>
      </c>
      <c r="I8845">
        <v>1372325.08</v>
      </c>
      <c r="J8845" t="s">
        <v>86</v>
      </c>
      <c r="K8845">
        <v>-0.21982027656234729</v>
      </c>
      <c r="L8845">
        <v>-21.981999999999999</v>
      </c>
      <c r="M8845" t="s">
        <v>82</v>
      </c>
    </row>
    <row r="8846" spans="1:13">
      <c r="A8846" t="s">
        <v>4124</v>
      </c>
      <c r="B8846" t="s">
        <v>4125</v>
      </c>
      <c r="C8846" t="str">
        <f>TEXT(D8846, "mmm")</f>
        <v>Jul</v>
      </c>
      <c r="D8846" s="1">
        <v>45496</v>
      </c>
      <c r="E8846" t="s">
        <v>4830</v>
      </c>
      <c r="F8846" t="s">
        <v>101</v>
      </c>
      <c r="G8846">
        <v>38516</v>
      </c>
      <c r="H8846">
        <v>35.630000000000003</v>
      </c>
      <c r="I8846">
        <v>1372325.08</v>
      </c>
      <c r="J8846" t="s">
        <v>86</v>
      </c>
      <c r="K8846">
        <v>-0.21982027656234729</v>
      </c>
      <c r="L8846">
        <v>-21.981999999999999</v>
      </c>
      <c r="M8846" t="s">
        <v>82</v>
      </c>
    </row>
    <row r="8847" spans="1:13">
      <c r="A8847" t="s">
        <v>4124</v>
      </c>
      <c r="B8847" t="s">
        <v>4125</v>
      </c>
      <c r="C8847" t="str">
        <f>TEXT(D8847, "mmm")</f>
        <v>Jul</v>
      </c>
      <c r="D8847" s="1">
        <v>45496</v>
      </c>
      <c r="E8847" t="s">
        <v>4831</v>
      </c>
      <c r="F8847" t="s">
        <v>101</v>
      </c>
      <c r="G8847">
        <v>38516</v>
      </c>
      <c r="H8847">
        <v>35.630000000000003</v>
      </c>
      <c r="I8847">
        <v>1372325.08</v>
      </c>
      <c r="J8847" t="s">
        <v>86</v>
      </c>
      <c r="K8847">
        <v>-0.21982027656234729</v>
      </c>
      <c r="L8847">
        <v>-21.981999999999999</v>
      </c>
      <c r="M8847" t="s">
        <v>82</v>
      </c>
    </row>
    <row r="8848" spans="1:13">
      <c r="A8848" t="s">
        <v>4124</v>
      </c>
      <c r="B8848" t="s">
        <v>4125</v>
      </c>
      <c r="C8848" t="str">
        <f>TEXT(D8848, "mmm")</f>
        <v>Jul</v>
      </c>
      <c r="D8848" s="1">
        <v>45496</v>
      </c>
      <c r="E8848" t="s">
        <v>4835</v>
      </c>
      <c r="F8848" t="s">
        <v>101</v>
      </c>
      <c r="G8848">
        <v>38516</v>
      </c>
      <c r="H8848">
        <v>35.630000000000003</v>
      </c>
      <c r="I8848">
        <v>1372325.08</v>
      </c>
      <c r="J8848" t="s">
        <v>86</v>
      </c>
      <c r="K8848">
        <v>-0.21982027656234729</v>
      </c>
      <c r="L8848">
        <v>-21.981999999999999</v>
      </c>
      <c r="M8848" t="s">
        <v>82</v>
      </c>
    </row>
    <row r="8849" spans="1:13">
      <c r="A8849" t="s">
        <v>4124</v>
      </c>
      <c r="B8849" t="s">
        <v>4125</v>
      </c>
      <c r="C8849" t="str">
        <f>TEXT(D8849, "mmm")</f>
        <v>Jul</v>
      </c>
      <c r="D8849" s="1">
        <v>45496</v>
      </c>
      <c r="E8849" t="s">
        <v>4832</v>
      </c>
      <c r="F8849" t="s">
        <v>101</v>
      </c>
      <c r="G8849">
        <v>38516</v>
      </c>
      <c r="H8849">
        <v>35.630000000000003</v>
      </c>
      <c r="I8849">
        <v>1372325.08</v>
      </c>
      <c r="J8849" t="s">
        <v>86</v>
      </c>
      <c r="K8849">
        <v>-0.21982027656234729</v>
      </c>
      <c r="L8849">
        <v>-21.981999999999999</v>
      </c>
      <c r="M8849" t="s">
        <v>82</v>
      </c>
    </row>
    <row r="8850" spans="1:13">
      <c r="A8850" t="s">
        <v>4124</v>
      </c>
      <c r="B8850" t="s">
        <v>4125</v>
      </c>
      <c r="C8850" t="str">
        <f>TEXT(D8850, "mmm")</f>
        <v>Jul</v>
      </c>
      <c r="D8850" s="1">
        <v>45496</v>
      </c>
      <c r="E8850" t="s">
        <v>4834</v>
      </c>
      <c r="F8850" t="s">
        <v>101</v>
      </c>
      <c r="G8850">
        <v>38516</v>
      </c>
      <c r="H8850">
        <v>35.630000000000003</v>
      </c>
      <c r="I8850">
        <v>1372325.08</v>
      </c>
      <c r="J8850" t="s">
        <v>86</v>
      </c>
      <c r="K8850">
        <v>-0.21982027656234729</v>
      </c>
      <c r="L8850">
        <v>-21.981999999999999</v>
      </c>
      <c r="M8850" t="s">
        <v>82</v>
      </c>
    </row>
    <row r="8851" spans="1:13">
      <c r="A8851" t="s">
        <v>4124</v>
      </c>
      <c r="B8851" t="s">
        <v>4125</v>
      </c>
      <c r="C8851" t="str">
        <f>TEXT(D8851, "mmm")</f>
        <v>Jul</v>
      </c>
      <c r="D8851" s="1">
        <v>45496</v>
      </c>
      <c r="E8851" t="s">
        <v>4833</v>
      </c>
      <c r="F8851" t="s">
        <v>101</v>
      </c>
      <c r="G8851">
        <v>1484</v>
      </c>
      <c r="H8851">
        <v>35.630000000000003</v>
      </c>
      <c r="I8851">
        <v>52874.920000000013</v>
      </c>
      <c r="J8851" t="s">
        <v>81</v>
      </c>
      <c r="K8851">
        <v>-0.21982027656234729</v>
      </c>
      <c r="L8851">
        <v>-21.981999999999999</v>
      </c>
      <c r="M8851" t="s">
        <v>82</v>
      </c>
    </row>
    <row r="8852" spans="1:13">
      <c r="A8852" t="s">
        <v>4124</v>
      </c>
      <c r="B8852" t="s">
        <v>4125</v>
      </c>
      <c r="C8852" t="str">
        <f>TEXT(D8852, "mmm")</f>
        <v>Jul</v>
      </c>
      <c r="D8852" s="1">
        <v>45496</v>
      </c>
      <c r="E8852" t="s">
        <v>4830</v>
      </c>
      <c r="F8852" t="s">
        <v>101</v>
      </c>
      <c r="G8852">
        <v>1484</v>
      </c>
      <c r="H8852">
        <v>35.630000000000003</v>
      </c>
      <c r="I8852">
        <v>52874.920000000013</v>
      </c>
      <c r="J8852" t="s">
        <v>81</v>
      </c>
      <c r="K8852">
        <v>-0.21982027656234729</v>
      </c>
      <c r="L8852">
        <v>-21.981999999999999</v>
      </c>
      <c r="M8852" t="s">
        <v>82</v>
      </c>
    </row>
    <row r="8853" spans="1:13">
      <c r="A8853" t="s">
        <v>4124</v>
      </c>
      <c r="B8853" t="s">
        <v>4125</v>
      </c>
      <c r="C8853" t="str">
        <f>TEXT(D8853, "mmm")</f>
        <v>Jul</v>
      </c>
      <c r="D8853" s="1">
        <v>45496</v>
      </c>
      <c r="E8853" t="s">
        <v>4831</v>
      </c>
      <c r="F8853" t="s">
        <v>101</v>
      </c>
      <c r="G8853">
        <v>1484</v>
      </c>
      <c r="H8853">
        <v>35.630000000000003</v>
      </c>
      <c r="I8853">
        <v>52874.920000000013</v>
      </c>
      <c r="J8853" t="s">
        <v>81</v>
      </c>
      <c r="K8853">
        <v>-0.21982027656234729</v>
      </c>
      <c r="L8853">
        <v>-21.981999999999999</v>
      </c>
      <c r="M8853" t="s">
        <v>82</v>
      </c>
    </row>
    <row r="8854" spans="1:13">
      <c r="A8854" t="s">
        <v>4124</v>
      </c>
      <c r="B8854" t="s">
        <v>4125</v>
      </c>
      <c r="C8854" t="str">
        <f>TEXT(D8854, "mmm")</f>
        <v>Jul</v>
      </c>
      <c r="D8854" s="1">
        <v>45496</v>
      </c>
      <c r="E8854" t="s">
        <v>4835</v>
      </c>
      <c r="F8854" t="s">
        <v>101</v>
      </c>
      <c r="G8854">
        <v>1484</v>
      </c>
      <c r="H8854">
        <v>35.630000000000003</v>
      </c>
      <c r="I8854">
        <v>52874.920000000013</v>
      </c>
      <c r="J8854" t="s">
        <v>81</v>
      </c>
      <c r="K8854">
        <v>-0.21982027656234729</v>
      </c>
      <c r="L8854">
        <v>-21.981999999999999</v>
      </c>
      <c r="M8854" t="s">
        <v>82</v>
      </c>
    </row>
    <row r="8855" spans="1:13">
      <c r="A8855" t="s">
        <v>4124</v>
      </c>
      <c r="B8855" t="s">
        <v>4125</v>
      </c>
      <c r="C8855" t="str">
        <f>TEXT(D8855, "mmm")</f>
        <v>Jul</v>
      </c>
      <c r="D8855" s="1">
        <v>45496</v>
      </c>
      <c r="E8855" t="s">
        <v>4832</v>
      </c>
      <c r="F8855" t="s">
        <v>101</v>
      </c>
      <c r="G8855">
        <v>1484</v>
      </c>
      <c r="H8855">
        <v>35.630000000000003</v>
      </c>
      <c r="I8855">
        <v>52874.920000000013</v>
      </c>
      <c r="J8855" t="s">
        <v>81</v>
      </c>
      <c r="K8855">
        <v>-0.21982027656234729</v>
      </c>
      <c r="L8855">
        <v>-21.981999999999999</v>
      </c>
      <c r="M8855" t="s">
        <v>82</v>
      </c>
    </row>
    <row r="8856" spans="1:13">
      <c r="A8856" t="s">
        <v>4124</v>
      </c>
      <c r="B8856" t="s">
        <v>4125</v>
      </c>
      <c r="C8856" t="str">
        <f>TEXT(D8856, "mmm")</f>
        <v>Jul</v>
      </c>
      <c r="D8856" s="1">
        <v>45496</v>
      </c>
      <c r="E8856" t="s">
        <v>4834</v>
      </c>
      <c r="F8856" t="s">
        <v>101</v>
      </c>
      <c r="G8856">
        <v>1484</v>
      </c>
      <c r="H8856">
        <v>35.630000000000003</v>
      </c>
      <c r="I8856">
        <v>52874.920000000013</v>
      </c>
      <c r="J8856" t="s">
        <v>81</v>
      </c>
      <c r="K8856">
        <v>-0.21982027656234729</v>
      </c>
      <c r="L8856">
        <v>-21.981999999999999</v>
      </c>
      <c r="M8856" t="s">
        <v>82</v>
      </c>
    </row>
    <row r="8857" spans="1:13">
      <c r="A8857" t="s">
        <v>5020</v>
      </c>
      <c r="B8857" t="s">
        <v>5021</v>
      </c>
      <c r="C8857" t="str">
        <f>TEXT(D8857, "mmm")</f>
        <v>Jul</v>
      </c>
      <c r="D8857" s="1">
        <v>45496</v>
      </c>
      <c r="E8857" t="s">
        <v>5022</v>
      </c>
      <c r="F8857" t="s">
        <v>80</v>
      </c>
      <c r="G8857">
        <v>1000</v>
      </c>
      <c r="H8857">
        <v>24.19</v>
      </c>
      <c r="I8857">
        <v>24190</v>
      </c>
      <c r="J8857" t="s">
        <v>86</v>
      </c>
      <c r="K8857">
        <v>-0.13899619895212689</v>
      </c>
      <c r="L8857">
        <v>-13.8996</v>
      </c>
      <c r="M8857" t="s">
        <v>82</v>
      </c>
    </row>
    <row r="8858" spans="1:13">
      <c r="A8858" t="s">
        <v>438</v>
      </c>
      <c r="B8858" t="s">
        <v>439</v>
      </c>
      <c r="C8858" t="str">
        <f>TEXT(D8858, "mmm")</f>
        <v>Jul</v>
      </c>
      <c r="D8858" s="1">
        <v>45496</v>
      </c>
      <c r="E8858" t="s">
        <v>440</v>
      </c>
      <c r="F8858" t="s">
        <v>80</v>
      </c>
      <c r="G8858">
        <v>500</v>
      </c>
      <c r="H8858">
        <v>20.6</v>
      </c>
      <c r="I8858">
        <v>10300</v>
      </c>
      <c r="J8858" t="s">
        <v>81</v>
      </c>
      <c r="K8858">
        <v>-0.13073836809160619</v>
      </c>
      <c r="L8858">
        <v>-13.0738</v>
      </c>
      <c r="M8858" t="s">
        <v>82</v>
      </c>
    </row>
    <row r="8859" spans="1:13">
      <c r="A8859" t="s">
        <v>4979</v>
      </c>
      <c r="B8859" t="s">
        <v>4980</v>
      </c>
      <c r="C8859" t="str">
        <f>TEXT(D8859, "mmm")</f>
        <v>Jul</v>
      </c>
      <c r="D8859" s="1">
        <v>45496</v>
      </c>
      <c r="E8859" t="s">
        <v>5023</v>
      </c>
      <c r="F8859" t="s">
        <v>80</v>
      </c>
      <c r="G8859">
        <v>1746</v>
      </c>
      <c r="H8859">
        <v>9.93</v>
      </c>
      <c r="I8859">
        <v>17337.78</v>
      </c>
      <c r="J8859" t="s">
        <v>81</v>
      </c>
      <c r="K8859">
        <v>-2.0368642522059829E-2</v>
      </c>
      <c r="L8859">
        <v>-2.0369000000000002</v>
      </c>
      <c r="M8859" t="s">
        <v>82</v>
      </c>
    </row>
    <row r="8860" spans="1:13">
      <c r="A8860" t="s">
        <v>4948</v>
      </c>
      <c r="B8860" t="s">
        <v>4949</v>
      </c>
      <c r="C8860" t="str">
        <f>TEXT(D8860, "mmm")</f>
        <v>Jul</v>
      </c>
      <c r="D8860" s="1">
        <v>45496</v>
      </c>
      <c r="E8860" t="s">
        <v>4950</v>
      </c>
      <c r="F8860" t="s">
        <v>80</v>
      </c>
      <c r="G8860">
        <v>25000</v>
      </c>
      <c r="H8860">
        <v>1.37</v>
      </c>
      <c r="I8860">
        <v>34250</v>
      </c>
      <c r="J8860" t="s">
        <v>81</v>
      </c>
      <c r="K8860">
        <v>-0.16911765633982331</v>
      </c>
      <c r="L8860">
        <v>-16.911799999999999</v>
      </c>
      <c r="M8860" t="s">
        <v>82</v>
      </c>
    </row>
    <row r="8861" spans="1:13">
      <c r="A8861" t="s">
        <v>271</v>
      </c>
      <c r="B8861" t="s">
        <v>272</v>
      </c>
      <c r="C8861" t="str">
        <f>TEXT(D8861, "mmm")</f>
        <v>Jul</v>
      </c>
      <c r="D8861" s="1">
        <v>45497</v>
      </c>
      <c r="E8861" t="s">
        <v>100</v>
      </c>
      <c r="F8861" t="s">
        <v>101</v>
      </c>
      <c r="G8861">
        <v>47515</v>
      </c>
      <c r="H8861">
        <v>8.32</v>
      </c>
      <c r="I8861">
        <v>395324.8</v>
      </c>
      <c r="J8861" t="s">
        <v>81</v>
      </c>
      <c r="K8861">
        <v>-4.9101748374235643E-2</v>
      </c>
      <c r="L8861">
        <v>-4.9101999999999997</v>
      </c>
      <c r="M8861" t="s">
        <v>82</v>
      </c>
    </row>
    <row r="8862" spans="1:13">
      <c r="A8862" t="s">
        <v>271</v>
      </c>
      <c r="B8862" t="s">
        <v>272</v>
      </c>
      <c r="C8862" t="str">
        <f>TEXT(D8862, "mmm")</f>
        <v>Jul</v>
      </c>
      <c r="D8862" s="1">
        <v>45497</v>
      </c>
      <c r="E8862" t="s">
        <v>102</v>
      </c>
      <c r="F8862" t="s">
        <v>101</v>
      </c>
      <c r="G8862">
        <v>47515</v>
      </c>
      <c r="H8862">
        <v>8.32</v>
      </c>
      <c r="I8862">
        <v>395324.8</v>
      </c>
      <c r="J8862" t="s">
        <v>81</v>
      </c>
      <c r="K8862">
        <v>-4.9101748374235643E-2</v>
      </c>
      <c r="L8862">
        <v>-4.9101999999999997</v>
      </c>
      <c r="M8862" t="s">
        <v>82</v>
      </c>
    </row>
    <row r="8863" spans="1:13">
      <c r="A8863" t="s">
        <v>4982</v>
      </c>
      <c r="B8863" t="s">
        <v>4983</v>
      </c>
      <c r="C8863" t="str">
        <f>TEXT(D8863, "mmm")</f>
        <v>Jul</v>
      </c>
      <c r="D8863" s="1">
        <v>45497</v>
      </c>
      <c r="E8863" t="s">
        <v>4984</v>
      </c>
      <c r="F8863" t="s">
        <v>80</v>
      </c>
      <c r="G8863">
        <v>52300</v>
      </c>
      <c r="H8863">
        <v>1.93</v>
      </c>
      <c r="I8863">
        <v>100939</v>
      </c>
      <c r="J8863" t="s">
        <v>86</v>
      </c>
      <c r="K8863">
        <v>-7.7720197012812742E-2</v>
      </c>
      <c r="L8863">
        <v>-7.7720000000000002</v>
      </c>
      <c r="M8863" t="s">
        <v>82</v>
      </c>
    </row>
    <row r="8864" spans="1:13">
      <c r="A8864" t="s">
        <v>871</v>
      </c>
      <c r="B8864" t="s">
        <v>872</v>
      </c>
      <c r="C8864" t="str">
        <f>TEXT(D8864, "mmm")</f>
        <v>Jul</v>
      </c>
      <c r="D8864" s="1">
        <v>45497</v>
      </c>
      <c r="E8864" t="s">
        <v>2126</v>
      </c>
      <c r="F8864" t="s">
        <v>80</v>
      </c>
      <c r="G8864">
        <v>140384</v>
      </c>
      <c r="H8864">
        <v>7.96</v>
      </c>
      <c r="I8864">
        <v>1117456.6399999999</v>
      </c>
      <c r="J8864" t="s">
        <v>86</v>
      </c>
      <c r="K8864">
        <v>-3.8895838198738868E-2</v>
      </c>
      <c r="L8864">
        <v>-3.8896000000000002</v>
      </c>
      <c r="M8864" t="s">
        <v>82</v>
      </c>
    </row>
    <row r="8865" spans="1:13">
      <c r="A8865" t="s">
        <v>1644</v>
      </c>
      <c r="B8865" t="s">
        <v>1645</v>
      </c>
      <c r="C8865" t="str">
        <f>TEXT(D8865, "mmm")</f>
        <v>Jul</v>
      </c>
      <c r="D8865" s="1">
        <v>45497</v>
      </c>
      <c r="E8865" t="s">
        <v>4793</v>
      </c>
      <c r="F8865" t="s">
        <v>222</v>
      </c>
      <c r="G8865">
        <v>13000</v>
      </c>
      <c r="H8865">
        <v>13.26</v>
      </c>
      <c r="I8865">
        <v>172380</v>
      </c>
      <c r="J8865" t="s">
        <v>86</v>
      </c>
      <c r="K8865">
        <v>-1.9011379704454771E-2</v>
      </c>
      <c r="L8865">
        <v>-1.9011</v>
      </c>
      <c r="M8865" t="s">
        <v>82</v>
      </c>
    </row>
    <row r="8866" spans="1:13">
      <c r="A8866" t="s">
        <v>4875</v>
      </c>
      <c r="B8866" t="s">
        <v>4876</v>
      </c>
      <c r="C8866" t="str">
        <f>TEXT(D8866, "mmm")</f>
        <v>Jul</v>
      </c>
      <c r="D8866" s="1">
        <v>45497</v>
      </c>
      <c r="E8866" t="s">
        <v>100</v>
      </c>
      <c r="F8866" t="s">
        <v>101</v>
      </c>
      <c r="G8866">
        <v>18095</v>
      </c>
      <c r="H8866">
        <v>10.08</v>
      </c>
      <c r="I8866">
        <v>182397.6</v>
      </c>
      <c r="J8866" t="s">
        <v>81</v>
      </c>
      <c r="K8866">
        <v>4.9505066917627794E-3</v>
      </c>
      <c r="L8866">
        <v>0.49509999999999998</v>
      </c>
      <c r="M8866" t="s">
        <v>82</v>
      </c>
    </row>
    <row r="8867" spans="1:13">
      <c r="A8867" t="s">
        <v>4875</v>
      </c>
      <c r="B8867" t="s">
        <v>4876</v>
      </c>
      <c r="C8867" t="str">
        <f>TEXT(D8867, "mmm")</f>
        <v>Jul</v>
      </c>
      <c r="D8867" s="1">
        <v>45497</v>
      </c>
      <c r="E8867" t="s">
        <v>102</v>
      </c>
      <c r="F8867" t="s">
        <v>101</v>
      </c>
      <c r="G8867">
        <v>18095</v>
      </c>
      <c r="H8867">
        <v>10.08</v>
      </c>
      <c r="I8867">
        <v>182397.6</v>
      </c>
      <c r="J8867" t="s">
        <v>81</v>
      </c>
      <c r="K8867">
        <v>4.9505066917627794E-3</v>
      </c>
      <c r="L8867">
        <v>0.49509999999999998</v>
      </c>
      <c r="M8867" t="s">
        <v>82</v>
      </c>
    </row>
    <row r="8868" spans="1:13">
      <c r="A8868" t="s">
        <v>291</v>
      </c>
      <c r="B8868" t="s">
        <v>292</v>
      </c>
      <c r="C8868" t="str">
        <f>TEXT(D8868, "mmm")</f>
        <v>Jul</v>
      </c>
      <c r="D8868" s="1">
        <v>45497</v>
      </c>
      <c r="E8868" t="s">
        <v>102</v>
      </c>
      <c r="F8868" t="s">
        <v>101</v>
      </c>
      <c r="G8868">
        <v>116570</v>
      </c>
      <c r="H8868">
        <v>7.3</v>
      </c>
      <c r="I8868">
        <v>850961</v>
      </c>
      <c r="J8868" t="s">
        <v>81</v>
      </c>
      <c r="K8868">
        <v>-4.9723927149110232E-2</v>
      </c>
      <c r="L8868">
        <v>-4.9724000000000004</v>
      </c>
      <c r="M8868" t="s">
        <v>82</v>
      </c>
    </row>
    <row r="8869" spans="1:13">
      <c r="A8869" t="s">
        <v>291</v>
      </c>
      <c r="B8869" t="s">
        <v>292</v>
      </c>
      <c r="C8869" t="str">
        <f>TEXT(D8869, "mmm")</f>
        <v>Jul</v>
      </c>
      <c r="D8869" s="1">
        <v>45497</v>
      </c>
      <c r="E8869" t="s">
        <v>100</v>
      </c>
      <c r="F8869" t="s">
        <v>101</v>
      </c>
      <c r="G8869">
        <v>116570</v>
      </c>
      <c r="H8869">
        <v>7.3</v>
      </c>
      <c r="I8869">
        <v>850961</v>
      </c>
      <c r="J8869" t="s">
        <v>81</v>
      </c>
      <c r="K8869">
        <v>-4.9723927149110232E-2</v>
      </c>
      <c r="L8869">
        <v>-4.9724000000000004</v>
      </c>
      <c r="M8869" t="s">
        <v>82</v>
      </c>
    </row>
    <row r="8870" spans="1:13">
      <c r="A8870" t="s">
        <v>939</v>
      </c>
      <c r="B8870" t="s">
        <v>940</v>
      </c>
      <c r="C8870" t="str">
        <f>TEXT(D8870, "mmm")</f>
        <v>Jul</v>
      </c>
      <c r="D8870" s="1">
        <v>45497</v>
      </c>
      <c r="E8870" t="s">
        <v>5024</v>
      </c>
      <c r="F8870" t="s">
        <v>80</v>
      </c>
      <c r="G8870">
        <v>14436.96</v>
      </c>
      <c r="H8870">
        <v>10.39</v>
      </c>
      <c r="I8870">
        <v>150000.01439999999</v>
      </c>
      <c r="J8870" t="s">
        <v>86</v>
      </c>
      <c r="K8870">
        <v>1.2737874265718929E-2</v>
      </c>
      <c r="L8870">
        <v>1.2738</v>
      </c>
      <c r="M8870" t="s">
        <v>82</v>
      </c>
    </row>
    <row r="8871" spans="1:13">
      <c r="A8871" t="s">
        <v>3679</v>
      </c>
      <c r="B8871" t="s">
        <v>3680</v>
      </c>
      <c r="C8871" t="str">
        <f>TEXT(D8871, "mmm")</f>
        <v>Jul</v>
      </c>
      <c r="D8871" s="1">
        <v>45497</v>
      </c>
      <c r="E8871" t="s">
        <v>5025</v>
      </c>
      <c r="F8871" t="s">
        <v>80</v>
      </c>
      <c r="G8871">
        <v>6000</v>
      </c>
      <c r="H8871">
        <v>2.15</v>
      </c>
      <c r="I8871">
        <v>12900</v>
      </c>
      <c r="J8871" t="s">
        <v>81</v>
      </c>
      <c r="K8871">
        <v>-9.7087288747823575E-3</v>
      </c>
      <c r="L8871">
        <v>-0.97089999999999999</v>
      </c>
      <c r="M8871" t="s">
        <v>82</v>
      </c>
    </row>
    <row r="8872" spans="1:13">
      <c r="A8872" t="s">
        <v>4124</v>
      </c>
      <c r="B8872" t="s">
        <v>4125</v>
      </c>
      <c r="C8872" t="str">
        <f>TEXT(D8872, "mmm")</f>
        <v>Jul</v>
      </c>
      <c r="D8872" s="1">
        <v>45497</v>
      </c>
      <c r="E8872" t="s">
        <v>4832</v>
      </c>
      <c r="F8872" t="s">
        <v>101</v>
      </c>
      <c r="G8872">
        <v>71989</v>
      </c>
      <c r="H8872">
        <v>35.46</v>
      </c>
      <c r="I8872">
        <v>2552729.94</v>
      </c>
      <c r="J8872" t="s">
        <v>86</v>
      </c>
      <c r="K8872">
        <v>-0.22919043602813921</v>
      </c>
      <c r="L8872">
        <v>-22.919</v>
      </c>
      <c r="M8872" t="s">
        <v>82</v>
      </c>
    </row>
    <row r="8873" spans="1:13">
      <c r="A8873" t="s">
        <v>4124</v>
      </c>
      <c r="B8873" t="s">
        <v>4125</v>
      </c>
      <c r="C8873" t="str">
        <f>TEXT(D8873, "mmm")</f>
        <v>Jul</v>
      </c>
      <c r="D8873" s="1">
        <v>45497</v>
      </c>
      <c r="E8873" t="s">
        <v>4835</v>
      </c>
      <c r="F8873" t="s">
        <v>101</v>
      </c>
      <c r="G8873">
        <v>71989</v>
      </c>
      <c r="H8873">
        <v>35.46</v>
      </c>
      <c r="I8873">
        <v>2552729.94</v>
      </c>
      <c r="J8873" t="s">
        <v>86</v>
      </c>
      <c r="K8873">
        <v>-0.22919043602813921</v>
      </c>
      <c r="L8873">
        <v>-22.919</v>
      </c>
      <c r="M8873" t="s">
        <v>82</v>
      </c>
    </row>
    <row r="8874" spans="1:13">
      <c r="A8874" t="s">
        <v>4124</v>
      </c>
      <c r="B8874" t="s">
        <v>4125</v>
      </c>
      <c r="C8874" t="str">
        <f>TEXT(D8874, "mmm")</f>
        <v>Jul</v>
      </c>
      <c r="D8874" s="1">
        <v>45497</v>
      </c>
      <c r="E8874" t="s">
        <v>4834</v>
      </c>
      <c r="F8874" t="s">
        <v>101</v>
      </c>
      <c r="G8874">
        <v>71989</v>
      </c>
      <c r="H8874">
        <v>35.46</v>
      </c>
      <c r="I8874">
        <v>2552729.94</v>
      </c>
      <c r="J8874" t="s">
        <v>86</v>
      </c>
      <c r="K8874">
        <v>-0.22919043602813921</v>
      </c>
      <c r="L8874">
        <v>-22.919</v>
      </c>
      <c r="M8874" t="s">
        <v>82</v>
      </c>
    </row>
    <row r="8875" spans="1:13">
      <c r="A8875" t="s">
        <v>4124</v>
      </c>
      <c r="B8875" t="s">
        <v>4125</v>
      </c>
      <c r="C8875" t="str">
        <f>TEXT(D8875, "mmm")</f>
        <v>Jul</v>
      </c>
      <c r="D8875" s="1">
        <v>45497</v>
      </c>
      <c r="E8875" t="s">
        <v>4831</v>
      </c>
      <c r="F8875" t="s">
        <v>101</v>
      </c>
      <c r="G8875">
        <v>71989</v>
      </c>
      <c r="H8875">
        <v>35.46</v>
      </c>
      <c r="I8875">
        <v>2552729.94</v>
      </c>
      <c r="J8875" t="s">
        <v>86</v>
      </c>
      <c r="K8875">
        <v>-0.22919043602813921</v>
      </c>
      <c r="L8875">
        <v>-22.919</v>
      </c>
      <c r="M8875" t="s">
        <v>82</v>
      </c>
    </row>
    <row r="8876" spans="1:13">
      <c r="A8876" t="s">
        <v>4124</v>
      </c>
      <c r="B8876" t="s">
        <v>4125</v>
      </c>
      <c r="C8876" t="str">
        <f>TEXT(D8876, "mmm")</f>
        <v>Jul</v>
      </c>
      <c r="D8876" s="1">
        <v>45497</v>
      </c>
      <c r="E8876" t="s">
        <v>4833</v>
      </c>
      <c r="F8876" t="s">
        <v>101</v>
      </c>
      <c r="G8876">
        <v>71989</v>
      </c>
      <c r="H8876">
        <v>35.46</v>
      </c>
      <c r="I8876">
        <v>2552729.94</v>
      </c>
      <c r="J8876" t="s">
        <v>86</v>
      </c>
      <c r="K8876">
        <v>-0.22919043602813921</v>
      </c>
      <c r="L8876">
        <v>-22.919</v>
      </c>
      <c r="M8876" t="s">
        <v>82</v>
      </c>
    </row>
    <row r="8877" spans="1:13">
      <c r="A8877" t="s">
        <v>4124</v>
      </c>
      <c r="B8877" t="s">
        <v>4125</v>
      </c>
      <c r="C8877" t="str">
        <f>TEXT(D8877, "mmm")</f>
        <v>Jul</v>
      </c>
      <c r="D8877" s="1">
        <v>45497</v>
      </c>
      <c r="E8877" t="s">
        <v>4830</v>
      </c>
      <c r="F8877" t="s">
        <v>101</v>
      </c>
      <c r="G8877">
        <v>71989</v>
      </c>
      <c r="H8877">
        <v>35.46</v>
      </c>
      <c r="I8877">
        <v>2552729.94</v>
      </c>
      <c r="J8877" t="s">
        <v>86</v>
      </c>
      <c r="K8877">
        <v>-0.22919043602813921</v>
      </c>
      <c r="L8877">
        <v>-22.919</v>
      </c>
      <c r="M8877" t="s">
        <v>82</v>
      </c>
    </row>
    <row r="8878" spans="1:13">
      <c r="A8878" t="s">
        <v>4124</v>
      </c>
      <c r="B8878" t="s">
        <v>4125</v>
      </c>
      <c r="C8878" t="str">
        <f>TEXT(D8878, "mmm")</f>
        <v>Jul</v>
      </c>
      <c r="D8878" s="1">
        <v>45497</v>
      </c>
      <c r="E8878" t="s">
        <v>4832</v>
      </c>
      <c r="F8878" t="s">
        <v>101</v>
      </c>
      <c r="G8878">
        <v>2766</v>
      </c>
      <c r="H8878">
        <v>35.46</v>
      </c>
      <c r="I8878">
        <v>98082.36</v>
      </c>
      <c r="J8878" t="s">
        <v>81</v>
      </c>
      <c r="K8878">
        <v>-0.22919043602813921</v>
      </c>
      <c r="L8878">
        <v>-22.919</v>
      </c>
      <c r="M8878" t="s">
        <v>82</v>
      </c>
    </row>
    <row r="8879" spans="1:13">
      <c r="A8879" t="s">
        <v>4124</v>
      </c>
      <c r="B8879" t="s">
        <v>4125</v>
      </c>
      <c r="C8879" t="str">
        <f>TEXT(D8879, "mmm")</f>
        <v>Jul</v>
      </c>
      <c r="D8879" s="1">
        <v>45497</v>
      </c>
      <c r="E8879" t="s">
        <v>4835</v>
      </c>
      <c r="F8879" t="s">
        <v>101</v>
      </c>
      <c r="G8879">
        <v>2766</v>
      </c>
      <c r="H8879">
        <v>35.46</v>
      </c>
      <c r="I8879">
        <v>98082.36</v>
      </c>
      <c r="J8879" t="s">
        <v>81</v>
      </c>
      <c r="K8879">
        <v>-0.22919043602813921</v>
      </c>
      <c r="L8879">
        <v>-22.919</v>
      </c>
      <c r="M8879" t="s">
        <v>82</v>
      </c>
    </row>
    <row r="8880" spans="1:13">
      <c r="A8880" t="s">
        <v>4124</v>
      </c>
      <c r="B8880" t="s">
        <v>4125</v>
      </c>
      <c r="C8880" t="str">
        <f>TEXT(D8880, "mmm")</f>
        <v>Jul</v>
      </c>
      <c r="D8880" s="1">
        <v>45497</v>
      </c>
      <c r="E8880" t="s">
        <v>4834</v>
      </c>
      <c r="F8880" t="s">
        <v>101</v>
      </c>
      <c r="G8880">
        <v>2766</v>
      </c>
      <c r="H8880">
        <v>35.46</v>
      </c>
      <c r="I8880">
        <v>98082.36</v>
      </c>
      <c r="J8880" t="s">
        <v>81</v>
      </c>
      <c r="K8880">
        <v>-0.22919043602813921</v>
      </c>
      <c r="L8880">
        <v>-22.919</v>
      </c>
      <c r="M8880" t="s">
        <v>82</v>
      </c>
    </row>
    <row r="8881" spans="1:13">
      <c r="A8881" t="s">
        <v>4124</v>
      </c>
      <c r="B8881" t="s">
        <v>4125</v>
      </c>
      <c r="C8881" t="str">
        <f>TEXT(D8881, "mmm")</f>
        <v>Jul</v>
      </c>
      <c r="D8881" s="1">
        <v>45497</v>
      </c>
      <c r="E8881" t="s">
        <v>4831</v>
      </c>
      <c r="F8881" t="s">
        <v>101</v>
      </c>
      <c r="G8881">
        <v>2766</v>
      </c>
      <c r="H8881">
        <v>35.46</v>
      </c>
      <c r="I8881">
        <v>98082.36</v>
      </c>
      <c r="J8881" t="s">
        <v>81</v>
      </c>
      <c r="K8881">
        <v>-0.22919043602813921</v>
      </c>
      <c r="L8881">
        <v>-22.919</v>
      </c>
      <c r="M8881" t="s">
        <v>82</v>
      </c>
    </row>
    <row r="8882" spans="1:13">
      <c r="A8882" t="s">
        <v>777</v>
      </c>
      <c r="B8882" t="s">
        <v>778</v>
      </c>
      <c r="C8882" t="str">
        <f>TEXT(D8882, "mmm")</f>
        <v>Jul</v>
      </c>
      <c r="D8882" s="1">
        <v>45497</v>
      </c>
      <c r="E8882" t="s">
        <v>5026</v>
      </c>
      <c r="F8882" t="s">
        <v>128</v>
      </c>
      <c r="G8882">
        <v>11825.92</v>
      </c>
      <c r="H8882">
        <v>10.57</v>
      </c>
      <c r="I8882">
        <v>124999.97440000001</v>
      </c>
      <c r="J8882" t="s">
        <v>81</v>
      </c>
      <c r="K8882">
        <v>2.8382948455567551E-3</v>
      </c>
      <c r="L8882">
        <v>0.2838</v>
      </c>
      <c r="M8882" t="s">
        <v>82</v>
      </c>
    </row>
    <row r="8883" spans="1:13">
      <c r="A8883" t="s">
        <v>4124</v>
      </c>
      <c r="B8883" t="s">
        <v>4125</v>
      </c>
      <c r="C8883" t="str">
        <f>TEXT(D8883, "mmm")</f>
        <v>Jul</v>
      </c>
      <c r="D8883" s="1">
        <v>45497</v>
      </c>
      <c r="E8883" t="s">
        <v>4833</v>
      </c>
      <c r="F8883" t="s">
        <v>101</v>
      </c>
      <c r="G8883">
        <v>2766</v>
      </c>
      <c r="H8883">
        <v>35.46</v>
      </c>
      <c r="I8883">
        <v>98082.36</v>
      </c>
      <c r="J8883" t="s">
        <v>81</v>
      </c>
      <c r="K8883">
        <v>-0.22919043602813921</v>
      </c>
      <c r="L8883">
        <v>-22.919</v>
      </c>
      <c r="M8883" t="s">
        <v>82</v>
      </c>
    </row>
    <row r="8884" spans="1:13">
      <c r="A8884" t="s">
        <v>4124</v>
      </c>
      <c r="B8884" t="s">
        <v>4125</v>
      </c>
      <c r="C8884" t="str">
        <f>TEXT(D8884, "mmm")</f>
        <v>Jul</v>
      </c>
      <c r="D8884" s="1">
        <v>45497</v>
      </c>
      <c r="E8884" t="s">
        <v>4830</v>
      </c>
      <c r="F8884" t="s">
        <v>101</v>
      </c>
      <c r="G8884">
        <v>2766</v>
      </c>
      <c r="H8884">
        <v>35.46</v>
      </c>
      <c r="I8884">
        <v>98082.36</v>
      </c>
      <c r="J8884" t="s">
        <v>81</v>
      </c>
      <c r="K8884">
        <v>-0.22919043602813921</v>
      </c>
      <c r="L8884">
        <v>-22.919</v>
      </c>
      <c r="M8884" t="s">
        <v>82</v>
      </c>
    </row>
    <row r="8885" spans="1:13">
      <c r="A8885" t="s">
        <v>4124</v>
      </c>
      <c r="B8885" t="s">
        <v>4125</v>
      </c>
      <c r="C8885" t="str">
        <f>TEXT(D8885, "mmm")</f>
        <v>Jul</v>
      </c>
      <c r="D8885" s="1">
        <v>45497</v>
      </c>
      <c r="E8885" t="s">
        <v>4832</v>
      </c>
      <c r="F8885" t="s">
        <v>101</v>
      </c>
      <c r="G8885">
        <v>1926</v>
      </c>
      <c r="H8885">
        <v>36</v>
      </c>
      <c r="I8885">
        <v>69336</v>
      </c>
      <c r="J8885" t="s">
        <v>81</v>
      </c>
      <c r="K8885">
        <v>-0.22919043602813921</v>
      </c>
      <c r="L8885">
        <v>-22.919</v>
      </c>
      <c r="M8885" t="s">
        <v>82</v>
      </c>
    </row>
    <row r="8886" spans="1:13">
      <c r="A8886" t="s">
        <v>4124</v>
      </c>
      <c r="B8886" t="s">
        <v>4125</v>
      </c>
      <c r="C8886" t="str">
        <f>TEXT(D8886, "mmm")</f>
        <v>Jul</v>
      </c>
      <c r="D8886" s="1">
        <v>45497</v>
      </c>
      <c r="E8886" t="s">
        <v>4835</v>
      </c>
      <c r="F8886" t="s">
        <v>101</v>
      </c>
      <c r="G8886">
        <v>1926</v>
      </c>
      <c r="H8886">
        <v>36</v>
      </c>
      <c r="I8886">
        <v>69336</v>
      </c>
      <c r="J8886" t="s">
        <v>81</v>
      </c>
      <c r="K8886">
        <v>-0.22919043602813921</v>
      </c>
      <c r="L8886">
        <v>-22.919</v>
      </c>
      <c r="M8886" t="s">
        <v>82</v>
      </c>
    </row>
    <row r="8887" spans="1:13">
      <c r="A8887" t="s">
        <v>4124</v>
      </c>
      <c r="B8887" t="s">
        <v>4125</v>
      </c>
      <c r="C8887" t="str">
        <f>TEXT(D8887, "mmm")</f>
        <v>Jul</v>
      </c>
      <c r="D8887" s="1">
        <v>45497</v>
      </c>
      <c r="E8887" t="s">
        <v>4834</v>
      </c>
      <c r="F8887" t="s">
        <v>101</v>
      </c>
      <c r="G8887">
        <v>1926</v>
      </c>
      <c r="H8887">
        <v>36</v>
      </c>
      <c r="I8887">
        <v>69336</v>
      </c>
      <c r="J8887" t="s">
        <v>81</v>
      </c>
      <c r="K8887">
        <v>-0.22919043602813921</v>
      </c>
      <c r="L8887">
        <v>-22.919</v>
      </c>
      <c r="M8887" t="s">
        <v>82</v>
      </c>
    </row>
    <row r="8888" spans="1:13">
      <c r="A8888" t="s">
        <v>4124</v>
      </c>
      <c r="B8888" t="s">
        <v>4125</v>
      </c>
      <c r="C8888" t="str">
        <f>TEXT(D8888, "mmm")</f>
        <v>Jul</v>
      </c>
      <c r="D8888" s="1">
        <v>45497</v>
      </c>
      <c r="E8888" t="s">
        <v>4831</v>
      </c>
      <c r="F8888" t="s">
        <v>101</v>
      </c>
      <c r="G8888">
        <v>1926</v>
      </c>
      <c r="H8888">
        <v>36</v>
      </c>
      <c r="I8888">
        <v>69336</v>
      </c>
      <c r="J8888" t="s">
        <v>81</v>
      </c>
      <c r="K8888">
        <v>-0.22919043602813921</v>
      </c>
      <c r="L8888">
        <v>-22.919</v>
      </c>
      <c r="M8888" t="s">
        <v>82</v>
      </c>
    </row>
    <row r="8889" spans="1:13">
      <c r="A8889" t="s">
        <v>4124</v>
      </c>
      <c r="B8889" t="s">
        <v>4125</v>
      </c>
      <c r="C8889" t="str">
        <f>TEXT(D8889, "mmm")</f>
        <v>Jul</v>
      </c>
      <c r="D8889" s="1">
        <v>45497</v>
      </c>
      <c r="E8889" t="s">
        <v>4833</v>
      </c>
      <c r="F8889" t="s">
        <v>101</v>
      </c>
      <c r="G8889">
        <v>1926</v>
      </c>
      <c r="H8889">
        <v>36</v>
      </c>
      <c r="I8889">
        <v>69336</v>
      </c>
      <c r="J8889" t="s">
        <v>81</v>
      </c>
      <c r="K8889">
        <v>-0.22919043602813921</v>
      </c>
      <c r="L8889">
        <v>-22.919</v>
      </c>
      <c r="M8889" t="s">
        <v>82</v>
      </c>
    </row>
    <row r="8890" spans="1:13">
      <c r="A8890" t="s">
        <v>4124</v>
      </c>
      <c r="B8890" t="s">
        <v>4125</v>
      </c>
      <c r="C8890" t="str">
        <f>TEXT(D8890, "mmm")</f>
        <v>Jul</v>
      </c>
      <c r="D8890" s="1">
        <v>45497</v>
      </c>
      <c r="E8890" t="s">
        <v>4830</v>
      </c>
      <c r="F8890" t="s">
        <v>101</v>
      </c>
      <c r="G8890">
        <v>1926</v>
      </c>
      <c r="H8890">
        <v>36</v>
      </c>
      <c r="I8890">
        <v>69336</v>
      </c>
      <c r="J8890" t="s">
        <v>81</v>
      </c>
      <c r="K8890">
        <v>-0.22919043602813921</v>
      </c>
      <c r="L8890">
        <v>-22.919</v>
      </c>
      <c r="M8890" t="s">
        <v>82</v>
      </c>
    </row>
    <row r="8891" spans="1:13">
      <c r="A8891" t="s">
        <v>4124</v>
      </c>
      <c r="B8891" t="s">
        <v>4125</v>
      </c>
      <c r="C8891" t="str">
        <f>TEXT(D8891, "mmm")</f>
        <v>Jul</v>
      </c>
      <c r="D8891" s="1">
        <v>45497</v>
      </c>
      <c r="E8891" t="s">
        <v>4832</v>
      </c>
      <c r="F8891" t="s">
        <v>101</v>
      </c>
      <c r="G8891">
        <v>5532</v>
      </c>
      <c r="H8891">
        <v>34.97</v>
      </c>
      <c r="I8891">
        <v>193454.04</v>
      </c>
      <c r="J8891" t="s">
        <v>81</v>
      </c>
      <c r="K8891">
        <v>-0.22919043602813921</v>
      </c>
      <c r="L8891">
        <v>-22.919</v>
      </c>
      <c r="M8891" t="s">
        <v>82</v>
      </c>
    </row>
    <row r="8892" spans="1:13">
      <c r="A8892" t="s">
        <v>4124</v>
      </c>
      <c r="B8892" t="s">
        <v>4125</v>
      </c>
      <c r="C8892" t="str">
        <f>TEXT(D8892, "mmm")</f>
        <v>Jul</v>
      </c>
      <c r="D8892" s="1">
        <v>45497</v>
      </c>
      <c r="E8892" t="s">
        <v>4835</v>
      </c>
      <c r="F8892" t="s">
        <v>101</v>
      </c>
      <c r="G8892">
        <v>5532</v>
      </c>
      <c r="H8892">
        <v>34.97</v>
      </c>
      <c r="I8892">
        <v>193454.04</v>
      </c>
      <c r="J8892" t="s">
        <v>81</v>
      </c>
      <c r="K8892">
        <v>-0.22919043602813921</v>
      </c>
      <c r="L8892">
        <v>-22.919</v>
      </c>
      <c r="M8892" t="s">
        <v>82</v>
      </c>
    </row>
    <row r="8893" spans="1:13">
      <c r="A8893" t="s">
        <v>4124</v>
      </c>
      <c r="B8893" t="s">
        <v>4125</v>
      </c>
      <c r="C8893" t="str">
        <f>TEXT(D8893, "mmm")</f>
        <v>Jul</v>
      </c>
      <c r="D8893" s="1">
        <v>45497</v>
      </c>
      <c r="E8893" t="s">
        <v>4834</v>
      </c>
      <c r="F8893" t="s">
        <v>101</v>
      </c>
      <c r="G8893">
        <v>5532</v>
      </c>
      <c r="H8893">
        <v>34.97</v>
      </c>
      <c r="I8893">
        <v>193454.04</v>
      </c>
      <c r="J8893" t="s">
        <v>81</v>
      </c>
      <c r="K8893">
        <v>-0.22919043602813921</v>
      </c>
      <c r="L8893">
        <v>-22.919</v>
      </c>
      <c r="M8893" t="s">
        <v>82</v>
      </c>
    </row>
    <row r="8894" spans="1:13">
      <c r="A8894" t="s">
        <v>4124</v>
      </c>
      <c r="B8894" t="s">
        <v>4125</v>
      </c>
      <c r="C8894" t="str">
        <f>TEXT(D8894, "mmm")</f>
        <v>Jul</v>
      </c>
      <c r="D8894" s="1">
        <v>45497</v>
      </c>
      <c r="E8894" t="s">
        <v>4831</v>
      </c>
      <c r="F8894" t="s">
        <v>101</v>
      </c>
      <c r="G8894">
        <v>5532</v>
      </c>
      <c r="H8894">
        <v>34.97</v>
      </c>
      <c r="I8894">
        <v>193454.04</v>
      </c>
      <c r="J8894" t="s">
        <v>81</v>
      </c>
      <c r="K8894">
        <v>-0.22919043602813921</v>
      </c>
      <c r="L8894">
        <v>-22.919</v>
      </c>
      <c r="M8894" t="s">
        <v>82</v>
      </c>
    </row>
    <row r="8895" spans="1:13">
      <c r="A8895" t="s">
        <v>4124</v>
      </c>
      <c r="B8895" t="s">
        <v>4125</v>
      </c>
      <c r="C8895" t="str">
        <f>TEXT(D8895, "mmm")</f>
        <v>Jul</v>
      </c>
      <c r="D8895" s="1">
        <v>45497</v>
      </c>
      <c r="E8895" t="s">
        <v>4833</v>
      </c>
      <c r="F8895" t="s">
        <v>101</v>
      </c>
      <c r="G8895">
        <v>5532</v>
      </c>
      <c r="H8895">
        <v>34.97</v>
      </c>
      <c r="I8895">
        <v>193454.04</v>
      </c>
      <c r="J8895" t="s">
        <v>81</v>
      </c>
      <c r="K8895">
        <v>-0.22919043602813921</v>
      </c>
      <c r="L8895">
        <v>-22.919</v>
      </c>
      <c r="M8895" t="s">
        <v>82</v>
      </c>
    </row>
    <row r="8896" spans="1:13">
      <c r="A8896" t="s">
        <v>4124</v>
      </c>
      <c r="B8896" t="s">
        <v>4125</v>
      </c>
      <c r="C8896" t="str">
        <f>TEXT(D8896, "mmm")</f>
        <v>Jul</v>
      </c>
      <c r="D8896" s="1">
        <v>45497</v>
      </c>
      <c r="E8896" t="s">
        <v>4830</v>
      </c>
      <c r="F8896" t="s">
        <v>101</v>
      </c>
      <c r="G8896">
        <v>5532</v>
      </c>
      <c r="H8896">
        <v>34.97</v>
      </c>
      <c r="I8896">
        <v>193454.04</v>
      </c>
      <c r="J8896" t="s">
        <v>81</v>
      </c>
      <c r="K8896">
        <v>-0.22919043602813921</v>
      </c>
      <c r="L8896">
        <v>-22.919</v>
      </c>
      <c r="M8896" t="s">
        <v>82</v>
      </c>
    </row>
    <row r="8897" spans="1:13">
      <c r="A8897" t="s">
        <v>438</v>
      </c>
      <c r="B8897" t="s">
        <v>439</v>
      </c>
      <c r="C8897" t="str">
        <f>TEXT(D8897, "mmm")</f>
        <v>Jul</v>
      </c>
      <c r="D8897" s="1">
        <v>45497</v>
      </c>
      <c r="E8897" t="s">
        <v>440</v>
      </c>
      <c r="F8897" t="s">
        <v>80</v>
      </c>
      <c r="G8897">
        <v>5000</v>
      </c>
      <c r="H8897">
        <v>20.53</v>
      </c>
      <c r="I8897">
        <v>102650</v>
      </c>
      <c r="J8897" t="s">
        <v>81</v>
      </c>
      <c r="K8897">
        <v>-0.1105651761971804</v>
      </c>
      <c r="L8897">
        <v>-11.0565</v>
      </c>
      <c r="M8897" t="s">
        <v>82</v>
      </c>
    </row>
    <row r="8898" spans="1:13">
      <c r="A8898" t="s">
        <v>4948</v>
      </c>
      <c r="B8898" t="s">
        <v>4949</v>
      </c>
      <c r="C8898" t="str">
        <f>TEXT(D8898, "mmm")</f>
        <v>Jul</v>
      </c>
      <c r="D8898" s="1">
        <v>45497</v>
      </c>
      <c r="E8898" t="s">
        <v>4950</v>
      </c>
      <c r="F8898" t="s">
        <v>80</v>
      </c>
      <c r="G8898">
        <v>25000</v>
      </c>
      <c r="H8898">
        <v>1.34</v>
      </c>
      <c r="I8898">
        <v>33500</v>
      </c>
      <c r="J8898" t="s">
        <v>81</v>
      </c>
      <c r="K8898">
        <v>-0.111538446866549</v>
      </c>
      <c r="L8898">
        <v>-11.1538</v>
      </c>
      <c r="M8898" t="s">
        <v>82</v>
      </c>
    </row>
    <row r="8899" spans="1:13">
      <c r="A8899" t="s">
        <v>438</v>
      </c>
      <c r="B8899" t="s">
        <v>439</v>
      </c>
      <c r="C8899" t="str">
        <f>TEXT(D8899, "mmm")</f>
        <v>Jul</v>
      </c>
      <c r="D8899" s="1">
        <v>45498</v>
      </c>
      <c r="E8899" t="s">
        <v>440</v>
      </c>
      <c r="F8899" t="s">
        <v>80</v>
      </c>
      <c r="G8899">
        <v>4000</v>
      </c>
      <c r="H8899">
        <v>20.62</v>
      </c>
      <c r="I8899">
        <v>82480</v>
      </c>
      <c r="J8899" t="s">
        <v>81</v>
      </c>
      <c r="K8899">
        <v>-0.1009062960486419</v>
      </c>
      <c r="L8899">
        <v>-10.0906</v>
      </c>
      <c r="M8899" t="s">
        <v>82</v>
      </c>
    </row>
    <row r="8900" spans="1:13">
      <c r="A8900" t="s">
        <v>4875</v>
      </c>
      <c r="B8900" t="s">
        <v>4876</v>
      </c>
      <c r="C8900" t="str">
        <f>TEXT(D8900, "mmm")</f>
        <v>Jul</v>
      </c>
      <c r="D8900" s="1">
        <v>45498</v>
      </c>
      <c r="E8900" t="s">
        <v>102</v>
      </c>
      <c r="F8900" t="s">
        <v>101</v>
      </c>
      <c r="G8900">
        <v>36371</v>
      </c>
      <c r="H8900">
        <v>10.19</v>
      </c>
      <c r="I8900">
        <v>370620.49</v>
      </c>
      <c r="J8900" t="s">
        <v>86</v>
      </c>
      <c r="K8900">
        <v>2.1610704403439481E-2</v>
      </c>
      <c r="L8900">
        <v>2.1610999999999998</v>
      </c>
      <c r="M8900" t="s">
        <v>82</v>
      </c>
    </row>
    <row r="8901" spans="1:13">
      <c r="A8901" t="s">
        <v>4875</v>
      </c>
      <c r="B8901" t="s">
        <v>4876</v>
      </c>
      <c r="C8901" t="str">
        <f>TEXT(D8901, "mmm")</f>
        <v>Jul</v>
      </c>
      <c r="D8901" s="1">
        <v>45498</v>
      </c>
      <c r="E8901" t="s">
        <v>100</v>
      </c>
      <c r="F8901" t="s">
        <v>101</v>
      </c>
      <c r="G8901">
        <v>36371</v>
      </c>
      <c r="H8901">
        <v>10.19</v>
      </c>
      <c r="I8901">
        <v>370620.49</v>
      </c>
      <c r="J8901" t="s">
        <v>86</v>
      </c>
      <c r="K8901">
        <v>2.1610704403439481E-2</v>
      </c>
      <c r="L8901">
        <v>2.1610999999999998</v>
      </c>
      <c r="M8901" t="s">
        <v>82</v>
      </c>
    </row>
    <row r="8902" spans="1:13">
      <c r="A8902" t="s">
        <v>291</v>
      </c>
      <c r="B8902" t="s">
        <v>292</v>
      </c>
      <c r="C8902" t="str">
        <f>TEXT(D8902, "mmm")</f>
        <v>Jul</v>
      </c>
      <c r="D8902" s="1">
        <v>45498</v>
      </c>
      <c r="E8902" t="s">
        <v>102</v>
      </c>
      <c r="F8902" t="s">
        <v>101</v>
      </c>
      <c r="G8902">
        <v>243697</v>
      </c>
      <c r="H8902">
        <v>7.22</v>
      </c>
      <c r="I8902">
        <v>1759492.34</v>
      </c>
      <c r="J8902" t="s">
        <v>86</v>
      </c>
      <c r="K8902">
        <v>-1.383125744386071E-2</v>
      </c>
      <c r="L8902">
        <v>-1.3831</v>
      </c>
      <c r="M8902" t="s">
        <v>82</v>
      </c>
    </row>
    <row r="8903" spans="1:13">
      <c r="A8903" t="s">
        <v>291</v>
      </c>
      <c r="B8903" t="s">
        <v>292</v>
      </c>
      <c r="C8903" t="str">
        <f>TEXT(D8903, "mmm")</f>
        <v>Jul</v>
      </c>
      <c r="D8903" s="1">
        <v>45498</v>
      </c>
      <c r="E8903" t="s">
        <v>100</v>
      </c>
      <c r="F8903" t="s">
        <v>101</v>
      </c>
      <c r="G8903">
        <v>243697</v>
      </c>
      <c r="H8903">
        <v>7.22</v>
      </c>
      <c r="I8903">
        <v>1759492.34</v>
      </c>
      <c r="J8903" t="s">
        <v>86</v>
      </c>
      <c r="K8903">
        <v>-1.383125744386071E-2</v>
      </c>
      <c r="L8903">
        <v>-1.3831</v>
      </c>
      <c r="M8903" t="s">
        <v>82</v>
      </c>
    </row>
    <row r="8904" spans="1:13">
      <c r="A8904" t="s">
        <v>5027</v>
      </c>
      <c r="B8904" t="s">
        <v>5028</v>
      </c>
      <c r="C8904" t="str">
        <f>TEXT(D8904, "mmm")</f>
        <v>Jul</v>
      </c>
      <c r="D8904" s="1">
        <v>45498</v>
      </c>
      <c r="E8904" t="s">
        <v>5029</v>
      </c>
      <c r="F8904" t="s">
        <v>80</v>
      </c>
      <c r="G8904">
        <v>6000</v>
      </c>
      <c r="H8904">
        <v>25</v>
      </c>
      <c r="I8904">
        <v>150000</v>
      </c>
      <c r="J8904" t="s">
        <v>86</v>
      </c>
      <c r="K8904">
        <v>4.9257368366808052E-2</v>
      </c>
      <c r="L8904">
        <v>4.9257</v>
      </c>
      <c r="M8904" t="s">
        <v>82</v>
      </c>
    </row>
    <row r="8905" spans="1:13">
      <c r="A8905" t="s">
        <v>5027</v>
      </c>
      <c r="B8905" t="s">
        <v>5028</v>
      </c>
      <c r="C8905" t="str">
        <f>TEXT(D8905, "mmm")</f>
        <v>Jul</v>
      </c>
      <c r="D8905" s="1">
        <v>45498</v>
      </c>
      <c r="E8905" t="s">
        <v>5030</v>
      </c>
      <c r="F8905" t="s">
        <v>80</v>
      </c>
      <c r="G8905">
        <v>4000</v>
      </c>
      <c r="H8905">
        <v>25</v>
      </c>
      <c r="I8905">
        <v>100000</v>
      </c>
      <c r="J8905" t="s">
        <v>81</v>
      </c>
      <c r="K8905">
        <v>4.9257368366808052E-2</v>
      </c>
      <c r="L8905">
        <v>4.9257</v>
      </c>
      <c r="M8905" t="s">
        <v>82</v>
      </c>
    </row>
    <row r="8906" spans="1:13">
      <c r="A8906" t="s">
        <v>5027</v>
      </c>
      <c r="B8906" t="s">
        <v>5028</v>
      </c>
      <c r="C8906" t="str">
        <f>TEXT(D8906, "mmm")</f>
        <v>Jul</v>
      </c>
      <c r="D8906" s="1">
        <v>45498</v>
      </c>
      <c r="E8906" t="s">
        <v>5031</v>
      </c>
      <c r="F8906" t="s">
        <v>118</v>
      </c>
      <c r="G8906">
        <v>2000</v>
      </c>
      <c r="H8906">
        <v>25</v>
      </c>
      <c r="I8906">
        <v>50000</v>
      </c>
      <c r="J8906" t="s">
        <v>81</v>
      </c>
      <c r="K8906">
        <v>4.9257368366808052E-2</v>
      </c>
      <c r="L8906">
        <v>4.9257</v>
      </c>
      <c r="M8906" t="s">
        <v>82</v>
      </c>
    </row>
    <row r="8907" spans="1:13">
      <c r="A8907" t="s">
        <v>5027</v>
      </c>
      <c r="B8907" t="s">
        <v>5028</v>
      </c>
      <c r="C8907" t="str">
        <f>TEXT(D8907, "mmm")</f>
        <v>Jul</v>
      </c>
      <c r="D8907" s="1">
        <v>45498</v>
      </c>
      <c r="E8907" t="s">
        <v>5032</v>
      </c>
      <c r="F8907" t="s">
        <v>80</v>
      </c>
      <c r="G8907">
        <v>2000</v>
      </c>
      <c r="H8907">
        <v>25</v>
      </c>
      <c r="I8907">
        <v>50000</v>
      </c>
      <c r="J8907" t="s">
        <v>81</v>
      </c>
      <c r="K8907">
        <v>4.9257368366808052E-2</v>
      </c>
      <c r="L8907">
        <v>4.9257</v>
      </c>
      <c r="M8907" t="s">
        <v>82</v>
      </c>
    </row>
    <row r="8908" spans="1:13">
      <c r="A8908" t="s">
        <v>5027</v>
      </c>
      <c r="B8908" t="s">
        <v>5028</v>
      </c>
      <c r="C8908" t="str">
        <f>TEXT(D8908, "mmm")</f>
        <v>Jul</v>
      </c>
      <c r="D8908" s="1">
        <v>45498</v>
      </c>
      <c r="E8908" t="s">
        <v>5033</v>
      </c>
      <c r="F8908" t="s">
        <v>80</v>
      </c>
      <c r="G8908">
        <v>1000</v>
      </c>
      <c r="H8908">
        <v>25</v>
      </c>
      <c r="I8908">
        <v>25000</v>
      </c>
      <c r="J8908" t="s">
        <v>81</v>
      </c>
      <c r="K8908">
        <v>4.9257368366808052E-2</v>
      </c>
      <c r="L8908">
        <v>4.9257</v>
      </c>
      <c r="M8908" t="s">
        <v>82</v>
      </c>
    </row>
    <row r="8909" spans="1:13">
      <c r="A8909" t="s">
        <v>507</v>
      </c>
      <c r="B8909" t="s">
        <v>508</v>
      </c>
      <c r="C8909" t="str">
        <f>TEXT(D8909, "mmm")</f>
        <v>Jul</v>
      </c>
      <c r="D8909" s="1">
        <v>45498</v>
      </c>
      <c r="E8909" t="s">
        <v>5034</v>
      </c>
      <c r="F8909" t="s">
        <v>118</v>
      </c>
      <c r="G8909">
        <v>7000</v>
      </c>
      <c r="H8909">
        <v>14.19</v>
      </c>
      <c r="I8909">
        <v>99330</v>
      </c>
      <c r="J8909" t="s">
        <v>81</v>
      </c>
      <c r="K8909">
        <v>-7.6849610218952202E-2</v>
      </c>
      <c r="L8909">
        <v>-7.6849999999999996</v>
      </c>
      <c r="M8909" t="s">
        <v>82</v>
      </c>
    </row>
    <row r="8910" spans="1:13">
      <c r="A8910" t="s">
        <v>677</v>
      </c>
      <c r="B8910" t="s">
        <v>678</v>
      </c>
      <c r="C8910" t="str">
        <f>TEXT(D8910, "mmm")</f>
        <v>Jul</v>
      </c>
      <c r="D8910" s="1">
        <v>45498</v>
      </c>
      <c r="E8910" t="s">
        <v>5035</v>
      </c>
      <c r="F8910" t="s">
        <v>80</v>
      </c>
      <c r="G8910">
        <v>1000</v>
      </c>
      <c r="H8910">
        <v>16</v>
      </c>
      <c r="I8910">
        <v>16000</v>
      </c>
      <c r="J8910" t="s">
        <v>81</v>
      </c>
      <c r="K8910">
        <v>1.5757609330939282E-2</v>
      </c>
      <c r="L8910">
        <v>1.5758000000000001</v>
      </c>
      <c r="M8910" t="s">
        <v>82</v>
      </c>
    </row>
    <row r="8911" spans="1:13">
      <c r="A8911" t="s">
        <v>764</v>
      </c>
      <c r="B8911" t="s">
        <v>765</v>
      </c>
      <c r="C8911" t="str">
        <f>TEXT(D8911, "mmm")</f>
        <v>Jul</v>
      </c>
      <c r="D8911" s="1">
        <v>45498</v>
      </c>
      <c r="E8911" t="s">
        <v>5036</v>
      </c>
      <c r="F8911" t="s">
        <v>80</v>
      </c>
      <c r="G8911">
        <v>5000</v>
      </c>
      <c r="H8911">
        <v>128.61000000000001</v>
      </c>
      <c r="I8911">
        <v>643050.00000000012</v>
      </c>
      <c r="J8911" t="s">
        <v>86</v>
      </c>
      <c r="K8911">
        <v>-6.8461135082554803E-3</v>
      </c>
      <c r="L8911">
        <v>-0.68459999999999999</v>
      </c>
      <c r="M8911" t="s">
        <v>82</v>
      </c>
    </row>
    <row r="8912" spans="1:13">
      <c r="A8912" t="s">
        <v>5027</v>
      </c>
      <c r="B8912" t="s">
        <v>5028</v>
      </c>
      <c r="C8912" t="str">
        <f>TEXT(D8912, "mmm")</f>
        <v>Jul</v>
      </c>
      <c r="D8912" s="1">
        <v>45498</v>
      </c>
      <c r="E8912" t="s">
        <v>5037</v>
      </c>
      <c r="F8912" t="s">
        <v>80</v>
      </c>
      <c r="G8912">
        <v>12000</v>
      </c>
      <c r="H8912">
        <v>25</v>
      </c>
      <c r="I8912">
        <v>300000</v>
      </c>
      <c r="J8912" t="s">
        <v>86</v>
      </c>
      <c r="K8912">
        <v>4.9257368366808052E-2</v>
      </c>
      <c r="L8912">
        <v>4.9257</v>
      </c>
      <c r="M8912" t="s">
        <v>82</v>
      </c>
    </row>
    <row r="8913" spans="1:13">
      <c r="A8913" t="s">
        <v>5027</v>
      </c>
      <c r="B8913" t="s">
        <v>5028</v>
      </c>
      <c r="C8913" t="str">
        <f>TEXT(D8913, "mmm")</f>
        <v>Jul</v>
      </c>
      <c r="D8913" s="1">
        <v>45498</v>
      </c>
      <c r="E8913" t="s">
        <v>5038</v>
      </c>
      <c r="F8913" t="s">
        <v>80</v>
      </c>
      <c r="G8913">
        <v>6000</v>
      </c>
      <c r="H8913">
        <v>25</v>
      </c>
      <c r="I8913">
        <v>150000</v>
      </c>
      <c r="J8913" t="s">
        <v>86</v>
      </c>
      <c r="K8913">
        <v>4.9257368366808052E-2</v>
      </c>
      <c r="L8913">
        <v>4.9257</v>
      </c>
      <c r="M8913" t="s">
        <v>82</v>
      </c>
    </row>
    <row r="8914" spans="1:13">
      <c r="A8914" t="s">
        <v>4124</v>
      </c>
      <c r="B8914" t="s">
        <v>4125</v>
      </c>
      <c r="C8914" t="str">
        <f>TEXT(D8914, "mmm")</f>
        <v>Jul</v>
      </c>
      <c r="D8914" s="1">
        <v>45498</v>
      </c>
      <c r="E8914" t="s">
        <v>4832</v>
      </c>
      <c r="F8914" t="s">
        <v>101</v>
      </c>
      <c r="G8914">
        <v>5041</v>
      </c>
      <c r="H8914">
        <v>35.799999999999997</v>
      </c>
      <c r="I8914">
        <v>180467.8</v>
      </c>
      <c r="J8914" t="s">
        <v>81</v>
      </c>
      <c r="K8914">
        <v>-0.2427314452227711</v>
      </c>
      <c r="L8914">
        <v>-24.273099999999999</v>
      </c>
      <c r="M8914" t="s">
        <v>82</v>
      </c>
    </row>
    <row r="8915" spans="1:13">
      <c r="A8915" t="s">
        <v>4124</v>
      </c>
      <c r="B8915" t="s">
        <v>4125</v>
      </c>
      <c r="C8915" t="str">
        <f>TEXT(D8915, "mmm")</f>
        <v>Jul</v>
      </c>
      <c r="D8915" s="1">
        <v>45498</v>
      </c>
      <c r="E8915" t="s">
        <v>4835</v>
      </c>
      <c r="F8915" t="s">
        <v>101</v>
      </c>
      <c r="G8915">
        <v>5041</v>
      </c>
      <c r="H8915">
        <v>35.799999999999997</v>
      </c>
      <c r="I8915">
        <v>180467.8</v>
      </c>
      <c r="J8915" t="s">
        <v>81</v>
      </c>
      <c r="K8915">
        <v>-0.2427314452227711</v>
      </c>
      <c r="L8915">
        <v>-24.273099999999999</v>
      </c>
      <c r="M8915" t="s">
        <v>82</v>
      </c>
    </row>
    <row r="8916" spans="1:13">
      <c r="A8916" t="s">
        <v>4124</v>
      </c>
      <c r="B8916" t="s">
        <v>4125</v>
      </c>
      <c r="C8916" t="str">
        <f>TEXT(D8916, "mmm")</f>
        <v>Jul</v>
      </c>
      <c r="D8916" s="1">
        <v>45498</v>
      </c>
      <c r="E8916" t="s">
        <v>4834</v>
      </c>
      <c r="F8916" t="s">
        <v>101</v>
      </c>
      <c r="G8916">
        <v>5041</v>
      </c>
      <c r="H8916">
        <v>35.799999999999997</v>
      </c>
      <c r="I8916">
        <v>180467.8</v>
      </c>
      <c r="J8916" t="s">
        <v>81</v>
      </c>
      <c r="K8916">
        <v>-0.2427314452227711</v>
      </c>
      <c r="L8916">
        <v>-24.273099999999999</v>
      </c>
      <c r="M8916" t="s">
        <v>82</v>
      </c>
    </row>
    <row r="8917" spans="1:13">
      <c r="A8917" t="s">
        <v>4124</v>
      </c>
      <c r="B8917" t="s">
        <v>4125</v>
      </c>
      <c r="C8917" t="str">
        <f>TEXT(D8917, "mmm")</f>
        <v>Jul</v>
      </c>
      <c r="D8917" s="1">
        <v>45498</v>
      </c>
      <c r="E8917" t="s">
        <v>4831</v>
      </c>
      <c r="F8917" t="s">
        <v>101</v>
      </c>
      <c r="G8917">
        <v>5041</v>
      </c>
      <c r="H8917">
        <v>35.799999999999997</v>
      </c>
      <c r="I8917">
        <v>180467.8</v>
      </c>
      <c r="J8917" t="s">
        <v>81</v>
      </c>
      <c r="K8917">
        <v>-0.2427314452227711</v>
      </c>
      <c r="L8917">
        <v>-24.273099999999999</v>
      </c>
      <c r="M8917" t="s">
        <v>82</v>
      </c>
    </row>
    <row r="8918" spans="1:13">
      <c r="A8918" t="s">
        <v>4124</v>
      </c>
      <c r="B8918" t="s">
        <v>4125</v>
      </c>
      <c r="C8918" t="str">
        <f>TEXT(D8918, "mmm")</f>
        <v>Jul</v>
      </c>
      <c r="D8918" s="1">
        <v>45498</v>
      </c>
      <c r="E8918" t="s">
        <v>4833</v>
      </c>
      <c r="F8918" t="s">
        <v>101</v>
      </c>
      <c r="G8918">
        <v>5041</v>
      </c>
      <c r="H8918">
        <v>35.799999999999997</v>
      </c>
      <c r="I8918">
        <v>180467.8</v>
      </c>
      <c r="J8918" t="s">
        <v>81</v>
      </c>
      <c r="K8918">
        <v>-0.2427314452227711</v>
      </c>
      <c r="L8918">
        <v>-24.273099999999999</v>
      </c>
      <c r="M8918" t="s">
        <v>82</v>
      </c>
    </row>
    <row r="8919" spans="1:13">
      <c r="A8919" t="s">
        <v>4124</v>
      </c>
      <c r="B8919" t="s">
        <v>4125</v>
      </c>
      <c r="C8919" t="str">
        <f>TEXT(D8919, "mmm")</f>
        <v>Jul</v>
      </c>
      <c r="D8919" s="1">
        <v>45498</v>
      </c>
      <c r="E8919" t="s">
        <v>4830</v>
      </c>
      <c r="F8919" t="s">
        <v>101</v>
      </c>
      <c r="G8919">
        <v>5041</v>
      </c>
      <c r="H8919">
        <v>35.799999999999997</v>
      </c>
      <c r="I8919">
        <v>180467.8</v>
      </c>
      <c r="J8919" t="s">
        <v>81</v>
      </c>
      <c r="K8919">
        <v>-0.2427314452227711</v>
      </c>
      <c r="L8919">
        <v>-24.273099999999999</v>
      </c>
      <c r="M8919" t="s">
        <v>82</v>
      </c>
    </row>
    <row r="8920" spans="1:13">
      <c r="A8920" t="s">
        <v>5039</v>
      </c>
      <c r="B8920" t="s">
        <v>5040</v>
      </c>
      <c r="C8920" t="str">
        <f>TEXT(D8920, "mmm")</f>
        <v>Jul</v>
      </c>
      <c r="D8920" s="1">
        <v>45498</v>
      </c>
      <c r="E8920" t="s">
        <v>5041</v>
      </c>
      <c r="F8920" t="s">
        <v>101</v>
      </c>
      <c r="G8920">
        <v>3053</v>
      </c>
      <c r="H8920">
        <v>5.9</v>
      </c>
      <c r="I8920">
        <v>18012.7</v>
      </c>
      <c r="J8920" t="s">
        <v>81</v>
      </c>
      <c r="K8920">
        <v>-0.63157892606392774</v>
      </c>
      <c r="L8920">
        <v>-63.157899999999998</v>
      </c>
      <c r="M8920" t="s">
        <v>82</v>
      </c>
    </row>
    <row r="8921" spans="1:13">
      <c r="A8921" t="s">
        <v>5039</v>
      </c>
      <c r="B8921" t="s">
        <v>5040</v>
      </c>
      <c r="C8921" t="str">
        <f>TEXT(D8921, "mmm")</f>
        <v>Jul</v>
      </c>
      <c r="D8921" s="1">
        <v>45498</v>
      </c>
      <c r="E8921" t="s">
        <v>5041</v>
      </c>
      <c r="F8921" t="s">
        <v>101</v>
      </c>
      <c r="G8921">
        <v>3718</v>
      </c>
      <c r="H8921">
        <v>5.85</v>
      </c>
      <c r="I8921">
        <v>21750.3</v>
      </c>
      <c r="J8921" t="s">
        <v>81</v>
      </c>
      <c r="K8921">
        <v>-0.63157892606392774</v>
      </c>
      <c r="L8921">
        <v>-63.157899999999998</v>
      </c>
      <c r="M8921" t="s">
        <v>82</v>
      </c>
    </row>
    <row r="8922" spans="1:13">
      <c r="A8922" t="s">
        <v>5039</v>
      </c>
      <c r="B8922" t="s">
        <v>5040</v>
      </c>
      <c r="C8922" t="str">
        <f>TEXT(D8922, "mmm")</f>
        <v>Jul</v>
      </c>
      <c r="D8922" s="1">
        <v>45498</v>
      </c>
      <c r="E8922" t="s">
        <v>5041</v>
      </c>
      <c r="F8922" t="s">
        <v>101</v>
      </c>
      <c r="G8922">
        <v>4257</v>
      </c>
      <c r="H8922">
        <v>5.83</v>
      </c>
      <c r="I8922">
        <v>24818.31</v>
      </c>
      <c r="J8922" t="s">
        <v>81</v>
      </c>
      <c r="K8922">
        <v>-0.63157892606392774</v>
      </c>
      <c r="L8922">
        <v>-63.157899999999998</v>
      </c>
      <c r="M8922" t="s">
        <v>82</v>
      </c>
    </row>
    <row r="8923" spans="1:13">
      <c r="A8923" t="s">
        <v>5027</v>
      </c>
      <c r="B8923" t="s">
        <v>5028</v>
      </c>
      <c r="C8923" t="str">
        <f>TEXT(D8923, "mmm")</f>
        <v>Jul</v>
      </c>
      <c r="D8923" s="1">
        <v>45498</v>
      </c>
      <c r="E8923" t="s">
        <v>5042</v>
      </c>
      <c r="F8923" t="s">
        <v>80</v>
      </c>
      <c r="G8923">
        <v>400</v>
      </c>
      <c r="H8923">
        <v>25</v>
      </c>
      <c r="I8923">
        <v>10000</v>
      </c>
      <c r="J8923" t="s">
        <v>81</v>
      </c>
      <c r="K8923">
        <v>4.9257368366808052E-2</v>
      </c>
      <c r="L8923">
        <v>4.9257</v>
      </c>
      <c r="M8923" t="s">
        <v>82</v>
      </c>
    </row>
    <row r="8924" spans="1:13">
      <c r="A8924" t="s">
        <v>5027</v>
      </c>
      <c r="B8924" t="s">
        <v>5028</v>
      </c>
      <c r="C8924" t="str">
        <f>TEXT(D8924, "mmm")</f>
        <v>Jul</v>
      </c>
      <c r="D8924" s="1">
        <v>45498</v>
      </c>
      <c r="E8924" t="s">
        <v>5043</v>
      </c>
      <c r="F8924" t="s">
        <v>128</v>
      </c>
      <c r="G8924">
        <v>2000</v>
      </c>
      <c r="H8924">
        <v>25</v>
      </c>
      <c r="I8924">
        <v>50000</v>
      </c>
      <c r="J8924" t="s">
        <v>81</v>
      </c>
      <c r="K8924">
        <v>4.9257368366808052E-2</v>
      </c>
      <c r="L8924">
        <v>4.9257</v>
      </c>
      <c r="M8924" t="s">
        <v>82</v>
      </c>
    </row>
    <row r="8925" spans="1:13">
      <c r="A8925" t="s">
        <v>5027</v>
      </c>
      <c r="B8925" t="s">
        <v>5028</v>
      </c>
      <c r="C8925" t="str">
        <f>TEXT(D8925, "mmm")</f>
        <v>Jul</v>
      </c>
      <c r="D8925" s="1">
        <v>45498</v>
      </c>
      <c r="E8925" t="s">
        <v>5044</v>
      </c>
      <c r="F8925" t="s">
        <v>80</v>
      </c>
      <c r="G8925">
        <v>16000</v>
      </c>
      <c r="H8925">
        <v>25</v>
      </c>
      <c r="I8925">
        <v>400000</v>
      </c>
      <c r="J8925" t="s">
        <v>86</v>
      </c>
      <c r="K8925">
        <v>4.9257368366808052E-2</v>
      </c>
      <c r="L8925">
        <v>4.9257</v>
      </c>
      <c r="M8925" t="s">
        <v>82</v>
      </c>
    </row>
    <row r="8926" spans="1:13">
      <c r="A8926" t="s">
        <v>695</v>
      </c>
      <c r="B8926" t="s">
        <v>696</v>
      </c>
      <c r="C8926" t="str">
        <f>TEXT(D8926, "mmm")</f>
        <v>Jul</v>
      </c>
      <c r="D8926" s="1">
        <v>45499</v>
      </c>
      <c r="E8926" t="s">
        <v>697</v>
      </c>
      <c r="F8926" t="s">
        <v>80</v>
      </c>
      <c r="G8926">
        <v>580</v>
      </c>
      <c r="H8926">
        <v>28.93</v>
      </c>
      <c r="I8926">
        <v>16779.400000000001</v>
      </c>
      <c r="J8926" t="s">
        <v>81</v>
      </c>
      <c r="K8926">
        <v>-0.11544482236799319</v>
      </c>
      <c r="L8926">
        <v>-11.544499999999999</v>
      </c>
      <c r="M8926" t="s">
        <v>82</v>
      </c>
    </row>
    <row r="8927" spans="1:13">
      <c r="A8927" t="s">
        <v>135</v>
      </c>
      <c r="B8927" t="s">
        <v>136</v>
      </c>
      <c r="C8927" t="str">
        <f>TEXT(D8927, "mmm")</f>
        <v>Jul</v>
      </c>
      <c r="D8927" s="1">
        <v>45499</v>
      </c>
      <c r="E8927" t="s">
        <v>4486</v>
      </c>
      <c r="F8927" t="s">
        <v>251</v>
      </c>
      <c r="G8927">
        <v>2080</v>
      </c>
      <c r="H8927">
        <v>8.0500000000000007</v>
      </c>
      <c r="I8927">
        <v>16744</v>
      </c>
      <c r="J8927" t="s">
        <v>81</v>
      </c>
      <c r="K8927">
        <v>7.7844262135933429E-2</v>
      </c>
      <c r="L8927">
        <v>7.7843999999999998</v>
      </c>
      <c r="M8927" t="s">
        <v>82</v>
      </c>
    </row>
    <row r="8928" spans="1:13">
      <c r="A8928" t="s">
        <v>438</v>
      </c>
      <c r="B8928" t="s">
        <v>439</v>
      </c>
      <c r="C8928" t="str">
        <f>TEXT(D8928, "mmm")</f>
        <v>Jul</v>
      </c>
      <c r="D8928" s="1">
        <v>45499</v>
      </c>
      <c r="E8928" t="s">
        <v>440</v>
      </c>
      <c r="F8928" t="s">
        <v>80</v>
      </c>
      <c r="G8928">
        <v>8500</v>
      </c>
      <c r="H8928">
        <v>20.51</v>
      </c>
      <c r="I8928">
        <v>174335</v>
      </c>
      <c r="J8928" t="s">
        <v>81</v>
      </c>
      <c r="K8928">
        <v>-0.106835098296752</v>
      </c>
      <c r="L8928">
        <v>-10.6835</v>
      </c>
      <c r="M8928" t="s">
        <v>82</v>
      </c>
    </row>
    <row r="8929" spans="1:13">
      <c r="A8929" t="s">
        <v>4875</v>
      </c>
      <c r="B8929" t="s">
        <v>4876</v>
      </c>
      <c r="C8929" t="str">
        <f>TEXT(D8929, "mmm")</f>
        <v>Jul</v>
      </c>
      <c r="D8929" s="1">
        <v>45499</v>
      </c>
      <c r="E8929" t="s">
        <v>102</v>
      </c>
      <c r="F8929" t="s">
        <v>101</v>
      </c>
      <c r="G8929">
        <v>30734</v>
      </c>
      <c r="H8929">
        <v>10.29</v>
      </c>
      <c r="I8929">
        <v>316252.86</v>
      </c>
      <c r="J8929" t="s">
        <v>86</v>
      </c>
      <c r="K8929">
        <v>1.553399635219632E-2</v>
      </c>
      <c r="L8929">
        <v>1.5533999999999999</v>
      </c>
      <c r="M8929" t="s">
        <v>82</v>
      </c>
    </row>
    <row r="8930" spans="1:13">
      <c r="A8930" t="s">
        <v>4875</v>
      </c>
      <c r="B8930" t="s">
        <v>4876</v>
      </c>
      <c r="C8930" t="str">
        <f>TEXT(D8930, "mmm")</f>
        <v>Jul</v>
      </c>
      <c r="D8930" s="1">
        <v>45499</v>
      </c>
      <c r="E8930" t="s">
        <v>100</v>
      </c>
      <c r="F8930" t="s">
        <v>101</v>
      </c>
      <c r="G8930">
        <v>30734</v>
      </c>
      <c r="H8930">
        <v>10.29</v>
      </c>
      <c r="I8930">
        <v>316252.86</v>
      </c>
      <c r="J8930" t="s">
        <v>86</v>
      </c>
      <c r="K8930">
        <v>1.553399635219632E-2</v>
      </c>
      <c r="L8930">
        <v>1.5533999999999999</v>
      </c>
      <c r="M8930" t="s">
        <v>82</v>
      </c>
    </row>
    <row r="8931" spans="1:13">
      <c r="A8931" t="s">
        <v>291</v>
      </c>
      <c r="B8931" t="s">
        <v>292</v>
      </c>
      <c r="C8931" t="str">
        <f>TEXT(D8931, "mmm")</f>
        <v>Jul</v>
      </c>
      <c r="D8931" s="1">
        <v>45499</v>
      </c>
      <c r="E8931" t="s">
        <v>102</v>
      </c>
      <c r="F8931" t="s">
        <v>101</v>
      </c>
      <c r="G8931">
        <v>4902</v>
      </c>
      <c r="H8931">
        <v>7.24</v>
      </c>
      <c r="I8931">
        <v>35490.480000000003</v>
      </c>
      <c r="J8931" t="s">
        <v>81</v>
      </c>
      <c r="K8931">
        <v>-2.2069062561828279E-2</v>
      </c>
      <c r="L8931">
        <v>-2.2069000000000001</v>
      </c>
      <c r="M8931" t="s">
        <v>82</v>
      </c>
    </row>
    <row r="8932" spans="1:13">
      <c r="A8932" t="s">
        <v>291</v>
      </c>
      <c r="B8932" t="s">
        <v>292</v>
      </c>
      <c r="C8932" t="str">
        <f>TEXT(D8932, "mmm")</f>
        <v>Jul</v>
      </c>
      <c r="D8932" s="1">
        <v>45499</v>
      </c>
      <c r="E8932" t="s">
        <v>100</v>
      </c>
      <c r="F8932" t="s">
        <v>101</v>
      </c>
      <c r="G8932">
        <v>4902</v>
      </c>
      <c r="H8932">
        <v>7.24</v>
      </c>
      <c r="I8932">
        <v>35490.480000000003</v>
      </c>
      <c r="J8932" t="s">
        <v>81</v>
      </c>
      <c r="K8932">
        <v>-2.2069062561828279E-2</v>
      </c>
      <c r="L8932">
        <v>-2.2069000000000001</v>
      </c>
      <c r="M8932" t="s">
        <v>82</v>
      </c>
    </row>
    <row r="8933" spans="1:13">
      <c r="A8933" t="s">
        <v>5045</v>
      </c>
      <c r="B8933" t="s">
        <v>5046</v>
      </c>
      <c r="C8933" t="str">
        <f>TEXT(D8933, "mmm")</f>
        <v>Jul</v>
      </c>
      <c r="D8933" s="1">
        <v>45499</v>
      </c>
      <c r="E8933" t="s">
        <v>5047</v>
      </c>
      <c r="F8933" t="s">
        <v>118</v>
      </c>
      <c r="G8933">
        <v>25000</v>
      </c>
      <c r="H8933">
        <v>44.11</v>
      </c>
      <c r="I8933">
        <v>1102750</v>
      </c>
      <c r="J8933" t="s">
        <v>86</v>
      </c>
      <c r="K8933">
        <v>-1.4505941162757391E-2</v>
      </c>
      <c r="L8933">
        <v>-1.4505999999999999</v>
      </c>
      <c r="M8933" t="s">
        <v>82</v>
      </c>
    </row>
    <row r="8934" spans="1:13">
      <c r="A8934" t="s">
        <v>129</v>
      </c>
      <c r="B8934" t="s">
        <v>130</v>
      </c>
      <c r="C8934" t="str">
        <f>TEXT(D8934, "mmm")</f>
        <v>Jul</v>
      </c>
      <c r="D8934" s="1">
        <v>45499</v>
      </c>
      <c r="E8934" t="s">
        <v>110</v>
      </c>
      <c r="F8934" t="s">
        <v>101</v>
      </c>
      <c r="G8934">
        <v>12500</v>
      </c>
      <c r="H8934">
        <v>7</v>
      </c>
      <c r="I8934">
        <v>87500</v>
      </c>
      <c r="J8934" t="s">
        <v>81</v>
      </c>
      <c r="K8934">
        <v>-0.13694721922999159</v>
      </c>
      <c r="L8934">
        <v>-13.694699999999999</v>
      </c>
      <c r="M8934" t="s">
        <v>82</v>
      </c>
    </row>
    <row r="8935" spans="1:13">
      <c r="A8935" t="s">
        <v>129</v>
      </c>
      <c r="B8935" t="s">
        <v>130</v>
      </c>
      <c r="C8935" t="str">
        <f>TEXT(D8935, "mmm")</f>
        <v>Jul</v>
      </c>
      <c r="D8935" s="1">
        <v>45499</v>
      </c>
      <c r="E8935" t="s">
        <v>111</v>
      </c>
      <c r="F8935" t="s">
        <v>101</v>
      </c>
      <c r="G8935">
        <v>12500</v>
      </c>
      <c r="H8935">
        <v>7</v>
      </c>
      <c r="I8935">
        <v>87500</v>
      </c>
      <c r="J8935" t="s">
        <v>81</v>
      </c>
      <c r="K8935">
        <v>-0.13694721922999159</v>
      </c>
      <c r="L8935">
        <v>-13.694699999999999</v>
      </c>
      <c r="M8935" t="s">
        <v>82</v>
      </c>
    </row>
    <row r="8936" spans="1:13">
      <c r="A8936" t="s">
        <v>129</v>
      </c>
      <c r="B8936" t="s">
        <v>130</v>
      </c>
      <c r="C8936" t="str">
        <f>TEXT(D8936, "mmm")</f>
        <v>Jul</v>
      </c>
      <c r="D8936" s="1">
        <v>45499</v>
      </c>
      <c r="E8936" t="s">
        <v>109</v>
      </c>
      <c r="F8936" t="s">
        <v>101</v>
      </c>
      <c r="G8936">
        <v>12500</v>
      </c>
      <c r="H8936">
        <v>7</v>
      </c>
      <c r="I8936">
        <v>87500</v>
      </c>
      <c r="J8936" t="s">
        <v>81</v>
      </c>
      <c r="K8936">
        <v>-0.13694721922999159</v>
      </c>
      <c r="L8936">
        <v>-13.694699999999999</v>
      </c>
      <c r="M8936" t="s">
        <v>82</v>
      </c>
    </row>
    <row r="8937" spans="1:13">
      <c r="A8937" t="s">
        <v>1644</v>
      </c>
      <c r="B8937" t="s">
        <v>1645</v>
      </c>
      <c r="C8937" t="str">
        <f>TEXT(D8937, "mmm")</f>
        <v>Jul</v>
      </c>
      <c r="D8937" s="1">
        <v>45499</v>
      </c>
      <c r="E8937" t="s">
        <v>4793</v>
      </c>
      <c r="F8937" t="s">
        <v>222</v>
      </c>
      <c r="G8937">
        <v>6105</v>
      </c>
      <c r="H8937">
        <v>13.14</v>
      </c>
      <c r="I8937">
        <v>80219.7</v>
      </c>
      <c r="J8937" t="s">
        <v>81</v>
      </c>
      <c r="K8937">
        <v>-1.969693592299937E-2</v>
      </c>
      <c r="L8937">
        <v>-1.9697</v>
      </c>
      <c r="M8937" t="s">
        <v>82</v>
      </c>
    </row>
    <row r="8938" spans="1:13">
      <c r="A8938" t="s">
        <v>5048</v>
      </c>
      <c r="B8938" t="s">
        <v>5049</v>
      </c>
      <c r="C8938" t="str">
        <f>TEXT(D8938, "mmm")</f>
        <v>Jul</v>
      </c>
      <c r="D8938" s="1">
        <v>45499</v>
      </c>
      <c r="E8938" t="s">
        <v>5050</v>
      </c>
      <c r="F8938" t="s">
        <v>118</v>
      </c>
      <c r="G8938">
        <v>250</v>
      </c>
      <c r="H8938">
        <v>78</v>
      </c>
      <c r="I8938">
        <v>19500</v>
      </c>
      <c r="J8938" t="s">
        <v>81</v>
      </c>
      <c r="K8938">
        <v>6.1414130872261108E-2</v>
      </c>
      <c r="L8938">
        <v>6.1414</v>
      </c>
      <c r="M8938" t="s">
        <v>82</v>
      </c>
    </row>
    <row r="8939" spans="1:13">
      <c r="A8939" t="s">
        <v>5048</v>
      </c>
      <c r="B8939" t="s">
        <v>5049</v>
      </c>
      <c r="C8939" t="str">
        <f>TEXT(D8939, "mmm")</f>
        <v>Jul</v>
      </c>
      <c r="D8939" s="1">
        <v>45499</v>
      </c>
      <c r="E8939" t="s">
        <v>5051</v>
      </c>
      <c r="F8939" t="s">
        <v>80</v>
      </c>
      <c r="G8939">
        <v>3100</v>
      </c>
      <c r="H8939">
        <v>78</v>
      </c>
      <c r="I8939">
        <v>241800</v>
      </c>
      <c r="J8939" t="s">
        <v>86</v>
      </c>
      <c r="K8939">
        <v>6.1414130872261108E-2</v>
      </c>
      <c r="L8939">
        <v>6.1414</v>
      </c>
      <c r="M8939" t="s">
        <v>82</v>
      </c>
    </row>
    <row r="8940" spans="1:13">
      <c r="A8940" t="s">
        <v>1483</v>
      </c>
      <c r="B8940" t="s">
        <v>1484</v>
      </c>
      <c r="C8940" t="str">
        <f>TEXT(D8940, "mmm")</f>
        <v>Jul</v>
      </c>
      <c r="D8940" s="1">
        <v>45499</v>
      </c>
      <c r="E8940" t="s">
        <v>1485</v>
      </c>
      <c r="F8940" t="s">
        <v>128</v>
      </c>
      <c r="G8940">
        <v>3233</v>
      </c>
      <c r="H8940">
        <v>134.5</v>
      </c>
      <c r="I8940">
        <v>434838.5</v>
      </c>
      <c r="J8940" t="s">
        <v>81</v>
      </c>
      <c r="K8940">
        <v>-5.761499332583675E-2</v>
      </c>
      <c r="L8940">
        <v>-5.7614999999999998</v>
      </c>
      <c r="M8940" t="s">
        <v>82</v>
      </c>
    </row>
    <row r="8941" spans="1:13">
      <c r="A8941" t="s">
        <v>1483</v>
      </c>
      <c r="B8941" t="s">
        <v>1484</v>
      </c>
      <c r="C8941" t="str">
        <f>TEXT(D8941, "mmm")</f>
        <v>Jul</v>
      </c>
      <c r="D8941" s="1">
        <v>45499</v>
      </c>
      <c r="E8941" t="s">
        <v>1485</v>
      </c>
      <c r="F8941" t="s">
        <v>128</v>
      </c>
      <c r="G8941">
        <v>1767</v>
      </c>
      <c r="H8941">
        <v>135.88</v>
      </c>
      <c r="I8941">
        <v>240099.96</v>
      </c>
      <c r="J8941" t="s">
        <v>81</v>
      </c>
      <c r="K8941">
        <v>-5.761499332583675E-2</v>
      </c>
      <c r="L8941">
        <v>-5.7614999999999998</v>
      </c>
      <c r="M8941" t="s">
        <v>82</v>
      </c>
    </row>
    <row r="8942" spans="1:13">
      <c r="A8942" t="s">
        <v>3098</v>
      </c>
      <c r="B8942" t="s">
        <v>3099</v>
      </c>
      <c r="C8942" t="str">
        <f>TEXT(D8942, "mmm")</f>
        <v>Jul</v>
      </c>
      <c r="D8942" s="1">
        <v>45499</v>
      </c>
      <c r="E8942" t="s">
        <v>5052</v>
      </c>
      <c r="F8942" t="s">
        <v>80</v>
      </c>
      <c r="G8942">
        <v>3000</v>
      </c>
      <c r="H8942">
        <v>90.2</v>
      </c>
      <c r="I8942">
        <v>270600</v>
      </c>
      <c r="J8942" t="s">
        <v>86</v>
      </c>
      <c r="K8942">
        <v>1.466535032201333E-2</v>
      </c>
      <c r="L8942">
        <v>1.4664999999999999</v>
      </c>
      <c r="M8942" t="s">
        <v>82</v>
      </c>
    </row>
    <row r="8943" spans="1:13">
      <c r="A8943" t="s">
        <v>3006</v>
      </c>
      <c r="B8943" t="s">
        <v>3007</v>
      </c>
      <c r="C8943" t="str">
        <f>TEXT(D8943, "mmm")</f>
        <v>Jul</v>
      </c>
      <c r="D8943" s="1">
        <v>45499</v>
      </c>
      <c r="E8943" t="s">
        <v>5053</v>
      </c>
      <c r="F8943" t="s">
        <v>222</v>
      </c>
      <c r="G8943">
        <v>47619.05</v>
      </c>
      <c r="H8943">
        <v>10.5</v>
      </c>
      <c r="I8943">
        <v>500000.02500000002</v>
      </c>
      <c r="J8943" t="s">
        <v>81</v>
      </c>
      <c r="K8943">
        <v>5.1744258773540608E-3</v>
      </c>
      <c r="L8943">
        <v>0.51739999999999997</v>
      </c>
      <c r="M8943" t="s">
        <v>82</v>
      </c>
    </row>
    <row r="8944" spans="1:13">
      <c r="A8944" t="s">
        <v>5048</v>
      </c>
      <c r="B8944" t="s">
        <v>5049</v>
      </c>
      <c r="C8944" t="str">
        <f>TEXT(D8944, "mmm")</f>
        <v>Jul</v>
      </c>
      <c r="D8944" s="1">
        <v>45499</v>
      </c>
      <c r="E8944" t="s">
        <v>5054</v>
      </c>
      <c r="F8944" t="s">
        <v>80</v>
      </c>
      <c r="G8944">
        <v>1300</v>
      </c>
      <c r="H8944">
        <v>78</v>
      </c>
      <c r="I8944">
        <v>101400</v>
      </c>
      <c r="J8944" t="s">
        <v>81</v>
      </c>
      <c r="K8944">
        <v>6.1414130872261108E-2</v>
      </c>
      <c r="L8944">
        <v>6.1414</v>
      </c>
      <c r="M8944" t="s">
        <v>82</v>
      </c>
    </row>
    <row r="8945" spans="1:13">
      <c r="A8945" t="s">
        <v>4106</v>
      </c>
      <c r="B8945" t="s">
        <v>4107</v>
      </c>
      <c r="C8945" t="str">
        <f>TEXT(D8945, "mmm")</f>
        <v>Jul</v>
      </c>
      <c r="D8945" s="1">
        <v>45499</v>
      </c>
      <c r="E8945" t="s">
        <v>5055</v>
      </c>
      <c r="F8945" t="s">
        <v>128</v>
      </c>
      <c r="G8945">
        <v>2500</v>
      </c>
      <c r="H8945">
        <v>39.909999999999997</v>
      </c>
      <c r="I8945">
        <v>99774.999999999985</v>
      </c>
      <c r="J8945" t="s">
        <v>86</v>
      </c>
      <c r="K8945">
        <v>-2.6879074536590001E-2</v>
      </c>
      <c r="L8945">
        <v>-2.6879</v>
      </c>
      <c r="M8945" t="s">
        <v>82</v>
      </c>
    </row>
    <row r="8946" spans="1:13">
      <c r="A8946" t="s">
        <v>4106</v>
      </c>
      <c r="B8946" t="s">
        <v>4107</v>
      </c>
      <c r="C8946" t="str">
        <f>TEXT(D8946, "mmm")</f>
        <v>Jul</v>
      </c>
      <c r="D8946" s="1">
        <v>45499</v>
      </c>
      <c r="E8946" t="s">
        <v>5056</v>
      </c>
      <c r="F8946" t="s">
        <v>80</v>
      </c>
      <c r="G8946">
        <v>7600</v>
      </c>
      <c r="H8946">
        <v>39.700000000000003</v>
      </c>
      <c r="I8946">
        <v>301720</v>
      </c>
      <c r="J8946" t="s">
        <v>86</v>
      </c>
      <c r="K8946">
        <v>-2.6879074536590001E-2</v>
      </c>
      <c r="L8946">
        <v>-2.6879</v>
      </c>
      <c r="M8946" t="s">
        <v>82</v>
      </c>
    </row>
    <row r="8947" spans="1:13">
      <c r="A8947" t="s">
        <v>2421</v>
      </c>
      <c r="B8947" t="s">
        <v>2422</v>
      </c>
      <c r="C8947" t="str">
        <f>TEXT(D8947, "mmm")</f>
        <v>Jul</v>
      </c>
      <c r="D8947" s="1">
        <v>45499</v>
      </c>
      <c r="E8947" t="s">
        <v>2423</v>
      </c>
      <c r="F8947" t="s">
        <v>80</v>
      </c>
      <c r="G8947">
        <v>5000</v>
      </c>
      <c r="H8947">
        <v>3.09</v>
      </c>
      <c r="I8947">
        <v>15450</v>
      </c>
      <c r="J8947" t="s">
        <v>81</v>
      </c>
      <c r="K8947">
        <v>2.9508247211460059E-2</v>
      </c>
      <c r="L8947">
        <v>2.9508000000000001</v>
      </c>
      <c r="M8947" t="s">
        <v>82</v>
      </c>
    </row>
    <row r="8948" spans="1:13">
      <c r="A8948" t="s">
        <v>1483</v>
      </c>
      <c r="B8948" t="s">
        <v>1484</v>
      </c>
      <c r="C8948" t="str">
        <f>TEXT(D8948, "mmm")</f>
        <v>Jul</v>
      </c>
      <c r="D8948" s="1">
        <v>45499</v>
      </c>
      <c r="E8948" t="s">
        <v>5057</v>
      </c>
      <c r="F8948" t="s">
        <v>80</v>
      </c>
      <c r="G8948">
        <v>1000</v>
      </c>
      <c r="H8948">
        <v>136.53</v>
      </c>
      <c r="I8948">
        <v>136530</v>
      </c>
      <c r="J8948" t="s">
        <v>81</v>
      </c>
      <c r="K8948">
        <v>-5.761499332583675E-2</v>
      </c>
      <c r="L8948">
        <v>-5.7614999999999998</v>
      </c>
      <c r="M8948" t="s">
        <v>82</v>
      </c>
    </row>
    <row r="8949" spans="1:13">
      <c r="A8949" t="s">
        <v>5048</v>
      </c>
      <c r="B8949" t="s">
        <v>5049</v>
      </c>
      <c r="C8949" t="str">
        <f>TEXT(D8949, "mmm")</f>
        <v>Jul</v>
      </c>
      <c r="D8949" s="1">
        <v>45499</v>
      </c>
      <c r="E8949" t="s">
        <v>5058</v>
      </c>
      <c r="F8949" t="s">
        <v>80</v>
      </c>
      <c r="G8949">
        <v>500</v>
      </c>
      <c r="H8949">
        <v>78</v>
      </c>
      <c r="I8949">
        <v>39000</v>
      </c>
      <c r="J8949" t="s">
        <v>81</v>
      </c>
      <c r="K8949">
        <v>6.1414130872261108E-2</v>
      </c>
      <c r="L8949">
        <v>6.1414</v>
      </c>
      <c r="M8949" t="s">
        <v>82</v>
      </c>
    </row>
    <row r="8950" spans="1:13">
      <c r="A8950" t="s">
        <v>5048</v>
      </c>
      <c r="B8950" t="s">
        <v>5049</v>
      </c>
      <c r="C8950" t="str">
        <f>TEXT(D8950, "mmm")</f>
        <v>Jul</v>
      </c>
      <c r="D8950" s="1">
        <v>45499</v>
      </c>
      <c r="E8950" t="s">
        <v>5059</v>
      </c>
      <c r="F8950" t="s">
        <v>118</v>
      </c>
      <c r="G8950">
        <v>600</v>
      </c>
      <c r="H8950">
        <v>78</v>
      </c>
      <c r="I8950">
        <v>46800</v>
      </c>
      <c r="J8950" t="s">
        <v>81</v>
      </c>
      <c r="K8950">
        <v>6.1414130872261108E-2</v>
      </c>
      <c r="L8950">
        <v>6.1414</v>
      </c>
      <c r="M8950" t="s">
        <v>82</v>
      </c>
    </row>
    <row r="8951" spans="1:13">
      <c r="A8951" t="s">
        <v>5060</v>
      </c>
      <c r="B8951" t="s">
        <v>5061</v>
      </c>
      <c r="C8951" t="str">
        <f>TEXT(D8951, "mmm")</f>
        <v>Jul</v>
      </c>
      <c r="D8951" s="1">
        <v>45499</v>
      </c>
      <c r="E8951" t="s">
        <v>102</v>
      </c>
      <c r="F8951" t="s">
        <v>101</v>
      </c>
      <c r="G8951">
        <v>1300</v>
      </c>
      <c r="H8951">
        <v>22.78</v>
      </c>
      <c r="I8951">
        <v>29614</v>
      </c>
      <c r="J8951" t="s">
        <v>81</v>
      </c>
      <c r="K8951">
        <v>-3.962744003840335E-3</v>
      </c>
      <c r="L8951">
        <v>-0.39629999999999999</v>
      </c>
      <c r="M8951" t="s">
        <v>82</v>
      </c>
    </row>
    <row r="8952" spans="1:13">
      <c r="A8952" t="s">
        <v>5060</v>
      </c>
      <c r="B8952" t="s">
        <v>5061</v>
      </c>
      <c r="C8952" t="str">
        <f>TEXT(D8952, "mmm")</f>
        <v>Jul</v>
      </c>
      <c r="D8952" s="1">
        <v>45499</v>
      </c>
      <c r="E8952" t="s">
        <v>100</v>
      </c>
      <c r="F8952" t="s">
        <v>101</v>
      </c>
      <c r="G8952">
        <v>1300</v>
      </c>
      <c r="H8952">
        <v>22.78</v>
      </c>
      <c r="I8952">
        <v>29614</v>
      </c>
      <c r="J8952" t="s">
        <v>81</v>
      </c>
      <c r="K8952">
        <v>-3.962744003840335E-3</v>
      </c>
      <c r="L8952">
        <v>-0.39629999999999999</v>
      </c>
      <c r="M8952" t="s">
        <v>82</v>
      </c>
    </row>
    <row r="8953" spans="1:13">
      <c r="A8953" t="s">
        <v>2421</v>
      </c>
      <c r="B8953" t="s">
        <v>2422</v>
      </c>
      <c r="C8953" t="str">
        <f>TEXT(D8953, "mmm")</f>
        <v>Jul</v>
      </c>
      <c r="D8953" s="1">
        <v>45499</v>
      </c>
      <c r="E8953" t="s">
        <v>2888</v>
      </c>
      <c r="F8953" t="s">
        <v>80</v>
      </c>
      <c r="G8953">
        <v>7700</v>
      </c>
      <c r="H8953">
        <v>3.03</v>
      </c>
      <c r="I8953">
        <v>23331</v>
      </c>
      <c r="J8953" t="s">
        <v>81</v>
      </c>
      <c r="K8953">
        <v>2.9508247211460059E-2</v>
      </c>
      <c r="L8953">
        <v>2.9508000000000001</v>
      </c>
      <c r="M8953" t="s">
        <v>82</v>
      </c>
    </row>
    <row r="8954" spans="1:13">
      <c r="A8954" t="s">
        <v>4124</v>
      </c>
      <c r="B8954" t="s">
        <v>4125</v>
      </c>
      <c r="C8954" t="str">
        <f>TEXT(D8954, "mmm")</f>
        <v>Jul</v>
      </c>
      <c r="D8954" s="1">
        <v>45499</v>
      </c>
      <c r="E8954" t="s">
        <v>4832</v>
      </c>
      <c r="F8954" t="s">
        <v>101</v>
      </c>
      <c r="G8954">
        <v>31280</v>
      </c>
      <c r="H8954">
        <v>37.54</v>
      </c>
      <c r="I8954">
        <v>1174251.2</v>
      </c>
      <c r="J8954" t="s">
        <v>86</v>
      </c>
      <c r="K8954">
        <v>-0.25218544258976622</v>
      </c>
      <c r="L8954">
        <v>-25.218499999999999</v>
      </c>
      <c r="M8954" t="s">
        <v>82</v>
      </c>
    </row>
    <row r="8955" spans="1:13">
      <c r="A8955" t="s">
        <v>4124</v>
      </c>
      <c r="B8955" t="s">
        <v>4125</v>
      </c>
      <c r="C8955" t="str">
        <f>TEXT(D8955, "mmm")</f>
        <v>Jul</v>
      </c>
      <c r="D8955" s="1">
        <v>45499</v>
      </c>
      <c r="E8955" t="s">
        <v>4835</v>
      </c>
      <c r="F8955" t="s">
        <v>101</v>
      </c>
      <c r="G8955">
        <v>31280</v>
      </c>
      <c r="H8955">
        <v>37.54</v>
      </c>
      <c r="I8955">
        <v>1174251.2</v>
      </c>
      <c r="J8955" t="s">
        <v>86</v>
      </c>
      <c r="K8955">
        <v>-0.25218544258976622</v>
      </c>
      <c r="L8955">
        <v>-25.218499999999999</v>
      </c>
      <c r="M8955" t="s">
        <v>82</v>
      </c>
    </row>
    <row r="8956" spans="1:13">
      <c r="A8956" t="s">
        <v>4124</v>
      </c>
      <c r="B8956" t="s">
        <v>4125</v>
      </c>
      <c r="C8956" t="str">
        <f>TEXT(D8956, "mmm")</f>
        <v>Jul</v>
      </c>
      <c r="D8956" s="1">
        <v>45499</v>
      </c>
      <c r="E8956" t="s">
        <v>4834</v>
      </c>
      <c r="F8956" t="s">
        <v>101</v>
      </c>
      <c r="G8956">
        <v>31280</v>
      </c>
      <c r="H8956">
        <v>37.54</v>
      </c>
      <c r="I8956">
        <v>1174251.2</v>
      </c>
      <c r="J8956" t="s">
        <v>86</v>
      </c>
      <c r="K8956">
        <v>-0.25218544258976622</v>
      </c>
      <c r="L8956">
        <v>-25.218499999999999</v>
      </c>
      <c r="M8956" t="s">
        <v>82</v>
      </c>
    </row>
    <row r="8957" spans="1:13">
      <c r="A8957" t="s">
        <v>4124</v>
      </c>
      <c r="B8957" t="s">
        <v>4125</v>
      </c>
      <c r="C8957" t="str">
        <f>TEXT(D8957, "mmm")</f>
        <v>Jul</v>
      </c>
      <c r="D8957" s="1">
        <v>45499</v>
      </c>
      <c r="E8957" t="s">
        <v>4831</v>
      </c>
      <c r="F8957" t="s">
        <v>101</v>
      </c>
      <c r="G8957">
        <v>31280</v>
      </c>
      <c r="H8957">
        <v>37.54</v>
      </c>
      <c r="I8957">
        <v>1174251.2</v>
      </c>
      <c r="J8957" t="s">
        <v>86</v>
      </c>
      <c r="K8957">
        <v>-0.25218544258976622</v>
      </c>
      <c r="L8957">
        <v>-25.218499999999999</v>
      </c>
      <c r="M8957" t="s">
        <v>82</v>
      </c>
    </row>
    <row r="8958" spans="1:13">
      <c r="A8958" t="s">
        <v>4124</v>
      </c>
      <c r="B8958" t="s">
        <v>4125</v>
      </c>
      <c r="C8958" t="str">
        <f>TEXT(D8958, "mmm")</f>
        <v>Jul</v>
      </c>
      <c r="D8958" s="1">
        <v>45499</v>
      </c>
      <c r="E8958" t="s">
        <v>4833</v>
      </c>
      <c r="F8958" t="s">
        <v>101</v>
      </c>
      <c r="G8958">
        <v>31280</v>
      </c>
      <c r="H8958">
        <v>37.54</v>
      </c>
      <c r="I8958">
        <v>1174251.2</v>
      </c>
      <c r="J8958" t="s">
        <v>86</v>
      </c>
      <c r="K8958">
        <v>-0.25218544258976622</v>
      </c>
      <c r="L8958">
        <v>-25.218499999999999</v>
      </c>
      <c r="M8958" t="s">
        <v>82</v>
      </c>
    </row>
    <row r="8959" spans="1:13">
      <c r="A8959" t="s">
        <v>4124</v>
      </c>
      <c r="B8959" t="s">
        <v>4125</v>
      </c>
      <c r="C8959" t="str">
        <f>TEXT(D8959, "mmm")</f>
        <v>Jul</v>
      </c>
      <c r="D8959" s="1">
        <v>45499</v>
      </c>
      <c r="E8959" t="s">
        <v>4830</v>
      </c>
      <c r="F8959" t="s">
        <v>101</v>
      </c>
      <c r="G8959">
        <v>31280</v>
      </c>
      <c r="H8959">
        <v>37.54</v>
      </c>
      <c r="I8959">
        <v>1174251.2</v>
      </c>
      <c r="J8959" t="s">
        <v>86</v>
      </c>
      <c r="K8959">
        <v>-0.25218544258976622</v>
      </c>
      <c r="L8959">
        <v>-25.218499999999999</v>
      </c>
      <c r="M8959" t="s">
        <v>82</v>
      </c>
    </row>
    <row r="8960" spans="1:13">
      <c r="A8960" t="s">
        <v>4124</v>
      </c>
      <c r="B8960" t="s">
        <v>4125</v>
      </c>
      <c r="C8960" t="str">
        <f>TEXT(D8960, "mmm")</f>
        <v>Jul</v>
      </c>
      <c r="D8960" s="1">
        <v>45499</v>
      </c>
      <c r="E8960" t="s">
        <v>4832</v>
      </c>
      <c r="F8960" t="s">
        <v>101</v>
      </c>
      <c r="G8960">
        <v>1220</v>
      </c>
      <c r="H8960">
        <v>37.54</v>
      </c>
      <c r="I8960">
        <v>45798.8</v>
      </c>
      <c r="J8960" t="s">
        <v>81</v>
      </c>
      <c r="K8960">
        <v>-0.25218544258976622</v>
      </c>
      <c r="L8960">
        <v>-25.218499999999999</v>
      </c>
      <c r="M8960" t="s">
        <v>82</v>
      </c>
    </row>
    <row r="8961" spans="1:13">
      <c r="A8961" t="s">
        <v>4124</v>
      </c>
      <c r="B8961" t="s">
        <v>4125</v>
      </c>
      <c r="C8961" t="str">
        <f>TEXT(D8961, "mmm")</f>
        <v>Jul</v>
      </c>
      <c r="D8961" s="1">
        <v>45499</v>
      </c>
      <c r="E8961" t="s">
        <v>4835</v>
      </c>
      <c r="F8961" t="s">
        <v>101</v>
      </c>
      <c r="G8961">
        <v>1220</v>
      </c>
      <c r="H8961">
        <v>37.54</v>
      </c>
      <c r="I8961">
        <v>45798.8</v>
      </c>
      <c r="J8961" t="s">
        <v>81</v>
      </c>
      <c r="K8961">
        <v>-0.25218544258976622</v>
      </c>
      <c r="L8961">
        <v>-25.218499999999999</v>
      </c>
      <c r="M8961" t="s">
        <v>82</v>
      </c>
    </row>
    <row r="8962" spans="1:13">
      <c r="A8962" t="s">
        <v>4124</v>
      </c>
      <c r="B8962" t="s">
        <v>4125</v>
      </c>
      <c r="C8962" t="str">
        <f>TEXT(D8962, "mmm")</f>
        <v>Jul</v>
      </c>
      <c r="D8962" s="1">
        <v>45499</v>
      </c>
      <c r="E8962" t="s">
        <v>4834</v>
      </c>
      <c r="F8962" t="s">
        <v>101</v>
      </c>
      <c r="G8962">
        <v>1220</v>
      </c>
      <c r="H8962">
        <v>37.54</v>
      </c>
      <c r="I8962">
        <v>45798.8</v>
      </c>
      <c r="J8962" t="s">
        <v>81</v>
      </c>
      <c r="K8962">
        <v>-0.25218544258976622</v>
      </c>
      <c r="L8962">
        <v>-25.218499999999999</v>
      </c>
      <c r="M8962" t="s">
        <v>82</v>
      </c>
    </row>
    <row r="8963" spans="1:13">
      <c r="A8963" t="s">
        <v>4124</v>
      </c>
      <c r="B8963" t="s">
        <v>4125</v>
      </c>
      <c r="C8963" t="str">
        <f>TEXT(D8963, "mmm")</f>
        <v>Jul</v>
      </c>
      <c r="D8963" s="1">
        <v>45499</v>
      </c>
      <c r="E8963" t="s">
        <v>4831</v>
      </c>
      <c r="F8963" t="s">
        <v>101</v>
      </c>
      <c r="G8963">
        <v>1220</v>
      </c>
      <c r="H8963">
        <v>37.54</v>
      </c>
      <c r="I8963">
        <v>45798.8</v>
      </c>
      <c r="J8963" t="s">
        <v>81</v>
      </c>
      <c r="K8963">
        <v>-0.25218544258976622</v>
      </c>
      <c r="L8963">
        <v>-25.218499999999999</v>
      </c>
      <c r="M8963" t="s">
        <v>82</v>
      </c>
    </row>
    <row r="8964" spans="1:13">
      <c r="A8964" t="s">
        <v>4124</v>
      </c>
      <c r="B8964" t="s">
        <v>4125</v>
      </c>
      <c r="C8964" t="str">
        <f>TEXT(D8964, "mmm")</f>
        <v>Jul</v>
      </c>
      <c r="D8964" s="1">
        <v>45499</v>
      </c>
      <c r="E8964" t="s">
        <v>4833</v>
      </c>
      <c r="F8964" t="s">
        <v>101</v>
      </c>
      <c r="G8964">
        <v>1220</v>
      </c>
      <c r="H8964">
        <v>37.54</v>
      </c>
      <c r="I8964">
        <v>45798.8</v>
      </c>
      <c r="J8964" t="s">
        <v>81</v>
      </c>
      <c r="K8964">
        <v>-0.25218544258976622</v>
      </c>
      <c r="L8964">
        <v>-25.218499999999999</v>
      </c>
      <c r="M8964" t="s">
        <v>82</v>
      </c>
    </row>
    <row r="8965" spans="1:13">
      <c r="A8965" t="s">
        <v>4124</v>
      </c>
      <c r="B8965" t="s">
        <v>4125</v>
      </c>
      <c r="C8965" t="str">
        <f>TEXT(D8965, "mmm")</f>
        <v>Jul</v>
      </c>
      <c r="D8965" s="1">
        <v>45499</v>
      </c>
      <c r="E8965" t="s">
        <v>4830</v>
      </c>
      <c r="F8965" t="s">
        <v>101</v>
      </c>
      <c r="G8965">
        <v>1220</v>
      </c>
      <c r="H8965">
        <v>37.54</v>
      </c>
      <c r="I8965">
        <v>45798.8</v>
      </c>
      <c r="J8965" t="s">
        <v>81</v>
      </c>
      <c r="K8965">
        <v>-0.25218544258976622</v>
      </c>
      <c r="L8965">
        <v>-25.218499999999999</v>
      </c>
      <c r="M8965" t="s">
        <v>82</v>
      </c>
    </row>
    <row r="8966" spans="1:13">
      <c r="A8966" t="s">
        <v>5048</v>
      </c>
      <c r="B8966" t="s">
        <v>5049</v>
      </c>
      <c r="C8966" t="str">
        <f>TEXT(D8966, "mmm")</f>
        <v>Jul</v>
      </c>
      <c r="D8966" s="1">
        <v>45499</v>
      </c>
      <c r="E8966" t="s">
        <v>5062</v>
      </c>
      <c r="F8966" t="s">
        <v>118</v>
      </c>
      <c r="G8966">
        <v>10000</v>
      </c>
      <c r="H8966">
        <v>78</v>
      </c>
      <c r="I8966">
        <v>780000</v>
      </c>
      <c r="J8966" t="s">
        <v>86</v>
      </c>
      <c r="K8966">
        <v>6.1414130872261108E-2</v>
      </c>
      <c r="L8966">
        <v>6.1414</v>
      </c>
      <c r="M8966" t="s">
        <v>82</v>
      </c>
    </row>
    <row r="8967" spans="1:13">
      <c r="A8967" t="s">
        <v>5063</v>
      </c>
      <c r="B8967" t="s">
        <v>5064</v>
      </c>
      <c r="C8967" t="str">
        <f>TEXT(D8967, "mmm")</f>
        <v>Jul</v>
      </c>
      <c r="D8967" s="1">
        <v>45499</v>
      </c>
      <c r="E8967" t="s">
        <v>5065</v>
      </c>
      <c r="F8967" t="s">
        <v>80</v>
      </c>
      <c r="G8967">
        <v>10000</v>
      </c>
      <c r="H8967">
        <v>55.43</v>
      </c>
      <c r="I8967">
        <v>554300</v>
      </c>
      <c r="J8967" t="s">
        <v>86</v>
      </c>
      <c r="K8967">
        <v>6.6959399609835213E-2</v>
      </c>
      <c r="L8967">
        <v>6.6959</v>
      </c>
      <c r="M8967" t="s">
        <v>82</v>
      </c>
    </row>
    <row r="8968" spans="1:13">
      <c r="A8968" t="s">
        <v>5063</v>
      </c>
      <c r="B8968" t="s">
        <v>5064</v>
      </c>
      <c r="C8968" t="str">
        <f>TEXT(D8968, "mmm")</f>
        <v>Jul</v>
      </c>
      <c r="D8968" s="1">
        <v>45499</v>
      </c>
      <c r="E8968" t="s">
        <v>5066</v>
      </c>
      <c r="F8968" t="s">
        <v>80</v>
      </c>
      <c r="G8968">
        <v>5000</v>
      </c>
      <c r="H8968">
        <v>55.5</v>
      </c>
      <c r="I8968">
        <v>277500</v>
      </c>
      <c r="J8968" t="s">
        <v>81</v>
      </c>
      <c r="K8968">
        <v>6.6959399609835213E-2</v>
      </c>
      <c r="L8968">
        <v>6.6959</v>
      </c>
      <c r="M8968" t="s">
        <v>82</v>
      </c>
    </row>
    <row r="8969" spans="1:13">
      <c r="A8969" t="s">
        <v>2065</v>
      </c>
      <c r="B8969" t="s">
        <v>2066</v>
      </c>
      <c r="C8969" t="str">
        <f>TEXT(D8969, "mmm")</f>
        <v>Jul</v>
      </c>
      <c r="D8969" s="1">
        <v>45502</v>
      </c>
      <c r="E8969" t="s">
        <v>5067</v>
      </c>
      <c r="F8969" t="s">
        <v>80</v>
      </c>
      <c r="G8969">
        <v>2500</v>
      </c>
      <c r="H8969">
        <v>26.83</v>
      </c>
      <c r="I8969">
        <v>67075</v>
      </c>
      <c r="J8969" t="s">
        <v>86</v>
      </c>
      <c r="K8969">
        <v>-3.079542922975476E-2</v>
      </c>
      <c r="L8969">
        <v>-3.0794999999999999</v>
      </c>
      <c r="M8969" t="s">
        <v>82</v>
      </c>
    </row>
    <row r="8970" spans="1:13">
      <c r="A8970" t="s">
        <v>5068</v>
      </c>
      <c r="B8970" t="s">
        <v>5069</v>
      </c>
      <c r="C8970" t="str">
        <f>TEXT(D8970, "mmm")</f>
        <v>Jul</v>
      </c>
      <c r="D8970" s="1">
        <v>45502</v>
      </c>
      <c r="E8970" t="s">
        <v>5070</v>
      </c>
      <c r="F8970" t="s">
        <v>80</v>
      </c>
      <c r="G8970">
        <v>1172</v>
      </c>
      <c r="H8970">
        <v>13.64</v>
      </c>
      <c r="I8970">
        <v>15986.08</v>
      </c>
      <c r="J8970" t="s">
        <v>86</v>
      </c>
      <c r="K8970">
        <v>-2.5659933091388362E-2</v>
      </c>
      <c r="L8970">
        <v>-2.5659999999999998</v>
      </c>
      <c r="M8970" t="s">
        <v>82</v>
      </c>
    </row>
    <row r="8971" spans="1:13">
      <c r="A8971" t="s">
        <v>291</v>
      </c>
      <c r="B8971" t="s">
        <v>292</v>
      </c>
      <c r="C8971" t="str">
        <f>TEXT(D8971, "mmm")</f>
        <v>Jul</v>
      </c>
      <c r="D8971" s="1">
        <v>45502</v>
      </c>
      <c r="E8971" t="s">
        <v>100</v>
      </c>
      <c r="F8971" t="s">
        <v>101</v>
      </c>
      <c r="G8971">
        <v>27528</v>
      </c>
      <c r="H8971">
        <v>7.25</v>
      </c>
      <c r="I8971">
        <v>199578</v>
      </c>
      <c r="J8971" t="s">
        <v>81</v>
      </c>
      <c r="K8971">
        <v>-1.9283809126213639E-2</v>
      </c>
      <c r="L8971">
        <v>-1.9283999999999999</v>
      </c>
      <c r="M8971" t="s">
        <v>82</v>
      </c>
    </row>
    <row r="8972" spans="1:13">
      <c r="A8972" t="s">
        <v>291</v>
      </c>
      <c r="B8972" t="s">
        <v>292</v>
      </c>
      <c r="C8972" t="str">
        <f>TEXT(D8972, "mmm")</f>
        <v>Jul</v>
      </c>
      <c r="D8972" s="1">
        <v>45502</v>
      </c>
      <c r="E8972" t="s">
        <v>102</v>
      </c>
      <c r="F8972" t="s">
        <v>101</v>
      </c>
      <c r="G8972">
        <v>27528</v>
      </c>
      <c r="H8972">
        <v>7.25</v>
      </c>
      <c r="I8972">
        <v>199578</v>
      </c>
      <c r="J8972" t="s">
        <v>81</v>
      </c>
      <c r="K8972">
        <v>-1.9283809126213639E-2</v>
      </c>
      <c r="L8972">
        <v>-1.9283999999999999</v>
      </c>
      <c r="M8972" t="s">
        <v>82</v>
      </c>
    </row>
    <row r="8973" spans="1:13">
      <c r="A8973" t="s">
        <v>2056</v>
      </c>
      <c r="B8973" t="s">
        <v>2057</v>
      </c>
      <c r="C8973" t="str">
        <f>TEXT(D8973, "mmm")</f>
        <v>Jul</v>
      </c>
      <c r="D8973" s="1">
        <v>45502</v>
      </c>
      <c r="E8973" t="s">
        <v>2058</v>
      </c>
      <c r="F8973" t="s">
        <v>128</v>
      </c>
      <c r="G8973">
        <v>9285.34</v>
      </c>
      <c r="H8973">
        <v>10.79</v>
      </c>
      <c r="I8973">
        <v>100188.8186</v>
      </c>
      <c r="J8973" t="s">
        <v>86</v>
      </c>
      <c r="K8973">
        <v>-3.6132705604625781E-2</v>
      </c>
      <c r="L8973">
        <v>-3.6133000000000002</v>
      </c>
      <c r="M8973" t="s">
        <v>82</v>
      </c>
    </row>
    <row r="8974" spans="1:13">
      <c r="A8974" t="s">
        <v>4875</v>
      </c>
      <c r="B8974" t="s">
        <v>4876</v>
      </c>
      <c r="C8974" t="str">
        <f>TEXT(D8974, "mmm")</f>
        <v>Jul</v>
      </c>
      <c r="D8974" s="1">
        <v>45502</v>
      </c>
      <c r="E8974" t="s">
        <v>100</v>
      </c>
      <c r="F8974" t="s">
        <v>101</v>
      </c>
      <c r="G8974">
        <v>10903</v>
      </c>
      <c r="H8974">
        <v>10.34</v>
      </c>
      <c r="I8974">
        <v>112737.02</v>
      </c>
      <c r="J8974" t="s">
        <v>81</v>
      </c>
      <c r="K8974">
        <v>6.7241801442592397E-3</v>
      </c>
      <c r="L8974">
        <v>0.6724</v>
      </c>
      <c r="M8974" t="s">
        <v>82</v>
      </c>
    </row>
    <row r="8975" spans="1:13">
      <c r="A8975" t="s">
        <v>4875</v>
      </c>
      <c r="B8975" t="s">
        <v>4876</v>
      </c>
      <c r="C8975" t="str">
        <f>TEXT(D8975, "mmm")</f>
        <v>Jul</v>
      </c>
      <c r="D8975" s="1">
        <v>45502</v>
      </c>
      <c r="E8975" t="s">
        <v>102</v>
      </c>
      <c r="F8975" t="s">
        <v>101</v>
      </c>
      <c r="G8975">
        <v>10903</v>
      </c>
      <c r="H8975">
        <v>10.34</v>
      </c>
      <c r="I8975">
        <v>112737.02</v>
      </c>
      <c r="J8975" t="s">
        <v>81</v>
      </c>
      <c r="K8975">
        <v>6.7241801442592397E-3</v>
      </c>
      <c r="L8975">
        <v>0.6724</v>
      </c>
      <c r="M8975" t="s">
        <v>82</v>
      </c>
    </row>
    <row r="8976" spans="1:13">
      <c r="A8976" t="s">
        <v>677</v>
      </c>
      <c r="B8976" t="s">
        <v>678</v>
      </c>
      <c r="C8976" t="str">
        <f>TEXT(D8976, "mmm")</f>
        <v>Jul</v>
      </c>
      <c r="D8976" s="1">
        <v>45502</v>
      </c>
      <c r="E8976" t="s">
        <v>182</v>
      </c>
      <c r="F8976" t="s">
        <v>101</v>
      </c>
      <c r="G8976">
        <v>5000</v>
      </c>
      <c r="H8976">
        <v>16.850000000000001</v>
      </c>
      <c r="I8976">
        <v>84250</v>
      </c>
      <c r="J8976" t="s">
        <v>81</v>
      </c>
      <c r="K8976">
        <v>3.138473377460782E-2</v>
      </c>
      <c r="L8976">
        <v>3.1385000000000001</v>
      </c>
      <c r="M8976" t="s">
        <v>82</v>
      </c>
    </row>
    <row r="8977" spans="1:13">
      <c r="A8977" t="s">
        <v>677</v>
      </c>
      <c r="B8977" t="s">
        <v>678</v>
      </c>
      <c r="C8977" t="str">
        <f>TEXT(D8977, "mmm")</f>
        <v>Jul</v>
      </c>
      <c r="D8977" s="1">
        <v>45502</v>
      </c>
      <c r="E8977" t="s">
        <v>180</v>
      </c>
      <c r="F8977" t="s">
        <v>101</v>
      </c>
      <c r="G8977">
        <v>5000</v>
      </c>
      <c r="H8977">
        <v>16.850000000000001</v>
      </c>
      <c r="I8977">
        <v>84250</v>
      </c>
      <c r="J8977" t="s">
        <v>81</v>
      </c>
      <c r="K8977">
        <v>3.138473377460782E-2</v>
      </c>
      <c r="L8977">
        <v>3.1385000000000001</v>
      </c>
      <c r="M8977" t="s">
        <v>82</v>
      </c>
    </row>
    <row r="8978" spans="1:13">
      <c r="A8978" t="s">
        <v>677</v>
      </c>
      <c r="B8978" t="s">
        <v>678</v>
      </c>
      <c r="C8978" t="str">
        <f>TEXT(D8978, "mmm")</f>
        <v>Jul</v>
      </c>
      <c r="D8978" s="1">
        <v>45502</v>
      </c>
      <c r="E8978" t="s">
        <v>178</v>
      </c>
      <c r="F8978" t="s">
        <v>101</v>
      </c>
      <c r="G8978">
        <v>5000</v>
      </c>
      <c r="H8978">
        <v>16.850000000000001</v>
      </c>
      <c r="I8978">
        <v>84250</v>
      </c>
      <c r="J8978" t="s">
        <v>81</v>
      </c>
      <c r="K8978">
        <v>3.138473377460782E-2</v>
      </c>
      <c r="L8978">
        <v>3.1385000000000001</v>
      </c>
      <c r="M8978" t="s">
        <v>82</v>
      </c>
    </row>
    <row r="8979" spans="1:13">
      <c r="A8979" t="s">
        <v>677</v>
      </c>
      <c r="B8979" t="s">
        <v>678</v>
      </c>
      <c r="C8979" t="str">
        <f>TEXT(D8979, "mmm")</f>
        <v>Jul</v>
      </c>
      <c r="D8979" s="1">
        <v>45502</v>
      </c>
      <c r="E8979" t="s">
        <v>179</v>
      </c>
      <c r="F8979" t="s">
        <v>101</v>
      </c>
      <c r="G8979">
        <v>5000</v>
      </c>
      <c r="H8979">
        <v>16.850000000000001</v>
      </c>
      <c r="I8979">
        <v>84250</v>
      </c>
      <c r="J8979" t="s">
        <v>81</v>
      </c>
      <c r="K8979">
        <v>3.138473377460782E-2</v>
      </c>
      <c r="L8979">
        <v>3.1385000000000001</v>
      </c>
      <c r="M8979" t="s">
        <v>82</v>
      </c>
    </row>
    <row r="8980" spans="1:13">
      <c r="A8980" t="s">
        <v>1644</v>
      </c>
      <c r="B8980" t="s">
        <v>1645</v>
      </c>
      <c r="C8980" t="str">
        <f>TEXT(D8980, "mmm")</f>
        <v>Jul</v>
      </c>
      <c r="D8980" s="1">
        <v>45502</v>
      </c>
      <c r="E8980" t="s">
        <v>4793</v>
      </c>
      <c r="F8980" t="s">
        <v>222</v>
      </c>
      <c r="G8980">
        <v>5550</v>
      </c>
      <c r="H8980">
        <v>13.18</v>
      </c>
      <c r="I8980">
        <v>73149</v>
      </c>
      <c r="J8980" t="s">
        <v>81</v>
      </c>
      <c r="K8980">
        <v>-1.8126868484499181E-2</v>
      </c>
      <c r="L8980">
        <v>-1.8127</v>
      </c>
      <c r="M8980" t="s">
        <v>82</v>
      </c>
    </row>
    <row r="8981" spans="1:13">
      <c r="A8981" t="s">
        <v>677</v>
      </c>
      <c r="B8981" t="s">
        <v>678</v>
      </c>
      <c r="C8981" t="str">
        <f>TEXT(D8981, "mmm")</f>
        <v>Jul</v>
      </c>
      <c r="D8981" s="1">
        <v>45502</v>
      </c>
      <c r="E8981" t="s">
        <v>181</v>
      </c>
      <c r="F8981" t="s">
        <v>101</v>
      </c>
      <c r="G8981">
        <v>5000</v>
      </c>
      <c r="H8981">
        <v>16.850000000000001</v>
      </c>
      <c r="I8981">
        <v>84250</v>
      </c>
      <c r="J8981" t="s">
        <v>81</v>
      </c>
      <c r="K8981">
        <v>3.138473377460782E-2</v>
      </c>
      <c r="L8981">
        <v>3.1385000000000001</v>
      </c>
      <c r="M8981" t="s">
        <v>82</v>
      </c>
    </row>
    <row r="8982" spans="1:13">
      <c r="A8982" t="s">
        <v>4124</v>
      </c>
      <c r="B8982" t="s">
        <v>4125</v>
      </c>
      <c r="C8982" t="str">
        <f>TEXT(D8982, "mmm")</f>
        <v>Jul</v>
      </c>
      <c r="D8982" s="1">
        <v>45502</v>
      </c>
      <c r="E8982" t="s">
        <v>4831</v>
      </c>
      <c r="F8982" t="s">
        <v>101</v>
      </c>
      <c r="G8982">
        <v>144442</v>
      </c>
      <c r="H8982">
        <v>37.76</v>
      </c>
      <c r="I8982">
        <v>5454129.9199999999</v>
      </c>
      <c r="J8982" t="s">
        <v>86</v>
      </c>
      <c r="K8982">
        <v>-0.2595238006334214</v>
      </c>
      <c r="L8982">
        <v>-25.952400000000001</v>
      </c>
      <c r="M8982" t="s">
        <v>82</v>
      </c>
    </row>
    <row r="8983" spans="1:13">
      <c r="A8983" t="s">
        <v>4124</v>
      </c>
      <c r="B8983" t="s">
        <v>4125</v>
      </c>
      <c r="C8983" t="str">
        <f>TEXT(D8983, "mmm")</f>
        <v>Jul</v>
      </c>
      <c r="D8983" s="1">
        <v>45502</v>
      </c>
      <c r="E8983" t="s">
        <v>4833</v>
      </c>
      <c r="F8983" t="s">
        <v>101</v>
      </c>
      <c r="G8983">
        <v>144442</v>
      </c>
      <c r="H8983">
        <v>37.76</v>
      </c>
      <c r="I8983">
        <v>5454129.9199999999</v>
      </c>
      <c r="J8983" t="s">
        <v>86</v>
      </c>
      <c r="K8983">
        <v>-0.2595238006334214</v>
      </c>
      <c r="L8983">
        <v>-25.952400000000001</v>
      </c>
      <c r="M8983" t="s">
        <v>82</v>
      </c>
    </row>
    <row r="8984" spans="1:13">
      <c r="A8984" t="s">
        <v>4124</v>
      </c>
      <c r="B8984" t="s">
        <v>4125</v>
      </c>
      <c r="C8984" t="str">
        <f>TEXT(D8984, "mmm")</f>
        <v>Jul</v>
      </c>
      <c r="D8984" s="1">
        <v>45502</v>
      </c>
      <c r="E8984" t="s">
        <v>4834</v>
      </c>
      <c r="F8984" t="s">
        <v>101</v>
      </c>
      <c r="G8984">
        <v>144442</v>
      </c>
      <c r="H8984">
        <v>37.76</v>
      </c>
      <c r="I8984">
        <v>5454129.9199999999</v>
      </c>
      <c r="J8984" t="s">
        <v>86</v>
      </c>
      <c r="K8984">
        <v>-0.2595238006334214</v>
      </c>
      <c r="L8984">
        <v>-25.952400000000001</v>
      </c>
      <c r="M8984" t="s">
        <v>82</v>
      </c>
    </row>
    <row r="8985" spans="1:13">
      <c r="A8985" t="s">
        <v>4124</v>
      </c>
      <c r="B8985" t="s">
        <v>4125</v>
      </c>
      <c r="C8985" t="str">
        <f>TEXT(D8985, "mmm")</f>
        <v>Jul</v>
      </c>
      <c r="D8985" s="1">
        <v>45502</v>
      </c>
      <c r="E8985" t="s">
        <v>4830</v>
      </c>
      <c r="F8985" t="s">
        <v>101</v>
      </c>
      <c r="G8985">
        <v>144442</v>
      </c>
      <c r="H8985">
        <v>37.76</v>
      </c>
      <c r="I8985">
        <v>5454129.9199999999</v>
      </c>
      <c r="J8985" t="s">
        <v>86</v>
      </c>
      <c r="K8985">
        <v>-0.2595238006334214</v>
      </c>
      <c r="L8985">
        <v>-25.952400000000001</v>
      </c>
      <c r="M8985" t="s">
        <v>82</v>
      </c>
    </row>
    <row r="8986" spans="1:13">
      <c r="A8986" t="s">
        <v>4124</v>
      </c>
      <c r="B8986" t="s">
        <v>4125</v>
      </c>
      <c r="C8986" t="str">
        <f>TEXT(D8986, "mmm")</f>
        <v>Jul</v>
      </c>
      <c r="D8986" s="1">
        <v>45502</v>
      </c>
      <c r="E8986" t="s">
        <v>4832</v>
      </c>
      <c r="F8986" t="s">
        <v>101</v>
      </c>
      <c r="G8986">
        <v>144442</v>
      </c>
      <c r="H8986">
        <v>37.76</v>
      </c>
      <c r="I8986">
        <v>5454129.9199999999</v>
      </c>
      <c r="J8986" t="s">
        <v>86</v>
      </c>
      <c r="K8986">
        <v>-0.2595238006334214</v>
      </c>
      <c r="L8986">
        <v>-25.952400000000001</v>
      </c>
      <c r="M8986" t="s">
        <v>82</v>
      </c>
    </row>
    <row r="8987" spans="1:13">
      <c r="A8987" t="s">
        <v>4124</v>
      </c>
      <c r="B8987" t="s">
        <v>4125</v>
      </c>
      <c r="C8987" t="str">
        <f>TEXT(D8987, "mmm")</f>
        <v>Jul</v>
      </c>
      <c r="D8987" s="1">
        <v>45502</v>
      </c>
      <c r="E8987" t="s">
        <v>4835</v>
      </c>
      <c r="F8987" t="s">
        <v>101</v>
      </c>
      <c r="G8987">
        <v>144442</v>
      </c>
      <c r="H8987">
        <v>37.76</v>
      </c>
      <c r="I8987">
        <v>5454129.9199999999</v>
      </c>
      <c r="J8987" t="s">
        <v>86</v>
      </c>
      <c r="K8987">
        <v>-0.2595238006334214</v>
      </c>
      <c r="L8987">
        <v>-25.952400000000001</v>
      </c>
      <c r="M8987" t="s">
        <v>82</v>
      </c>
    </row>
    <row r="8988" spans="1:13">
      <c r="A8988" t="s">
        <v>5071</v>
      </c>
      <c r="B8988" t="s">
        <v>5072</v>
      </c>
      <c r="C8988" t="str">
        <f>TEXT(D8988, "mmm")</f>
        <v>Jul</v>
      </c>
      <c r="D8988" s="1">
        <v>45502</v>
      </c>
      <c r="E8988" t="s">
        <v>5073</v>
      </c>
      <c r="F8988" t="s">
        <v>101</v>
      </c>
      <c r="G8988">
        <v>5845455</v>
      </c>
      <c r="H8988">
        <v>7.5</v>
      </c>
      <c r="I8988">
        <v>43840912.5</v>
      </c>
      <c r="J8988" t="s">
        <v>86</v>
      </c>
      <c r="K8988">
        <v>-0.37080102977115009</v>
      </c>
      <c r="L8988">
        <v>-37.080100000000002</v>
      </c>
      <c r="M8988" t="s">
        <v>82</v>
      </c>
    </row>
    <row r="8989" spans="1:13">
      <c r="A8989" t="s">
        <v>5071</v>
      </c>
      <c r="B8989" t="s">
        <v>5072</v>
      </c>
      <c r="C8989" t="str">
        <f>TEXT(D8989, "mmm")</f>
        <v>Jul</v>
      </c>
      <c r="D8989" s="1">
        <v>45502</v>
      </c>
      <c r="E8989" t="s">
        <v>5074</v>
      </c>
      <c r="F8989" t="s">
        <v>101</v>
      </c>
      <c r="G8989">
        <v>5845455</v>
      </c>
      <c r="H8989">
        <v>7.5</v>
      </c>
      <c r="I8989">
        <v>43840912.5</v>
      </c>
      <c r="J8989" t="s">
        <v>86</v>
      </c>
      <c r="K8989">
        <v>-0.37080102977115009</v>
      </c>
      <c r="L8989">
        <v>-37.080100000000002</v>
      </c>
      <c r="M8989" t="s">
        <v>82</v>
      </c>
    </row>
    <row r="8990" spans="1:13">
      <c r="A8990" t="s">
        <v>5071</v>
      </c>
      <c r="B8990" t="s">
        <v>5072</v>
      </c>
      <c r="C8990" t="str">
        <f>TEXT(D8990, "mmm")</f>
        <v>Jul</v>
      </c>
      <c r="D8990" s="1">
        <v>45502</v>
      </c>
      <c r="E8990" t="s">
        <v>5075</v>
      </c>
      <c r="F8990" t="s">
        <v>101</v>
      </c>
      <c r="G8990">
        <v>5845455</v>
      </c>
      <c r="H8990">
        <v>7.5</v>
      </c>
      <c r="I8990">
        <v>43840912.5</v>
      </c>
      <c r="J8990" t="s">
        <v>86</v>
      </c>
      <c r="K8990">
        <v>-0.37080102977115009</v>
      </c>
      <c r="L8990">
        <v>-37.080100000000002</v>
      </c>
      <c r="M8990" t="s">
        <v>82</v>
      </c>
    </row>
    <row r="8991" spans="1:13">
      <c r="A8991" t="s">
        <v>5071</v>
      </c>
      <c r="B8991" t="s">
        <v>5072</v>
      </c>
      <c r="C8991" t="str">
        <f>TEXT(D8991, "mmm")</f>
        <v>Jul</v>
      </c>
      <c r="D8991" s="1">
        <v>45502</v>
      </c>
      <c r="E8991" t="s">
        <v>5076</v>
      </c>
      <c r="F8991" t="s">
        <v>101</v>
      </c>
      <c r="G8991">
        <v>5845455</v>
      </c>
      <c r="H8991">
        <v>7.5</v>
      </c>
      <c r="I8991">
        <v>43840912.5</v>
      </c>
      <c r="J8991" t="s">
        <v>86</v>
      </c>
      <c r="K8991">
        <v>-0.37080102977115009</v>
      </c>
      <c r="L8991">
        <v>-37.080100000000002</v>
      </c>
      <c r="M8991" t="s">
        <v>82</v>
      </c>
    </row>
    <row r="8992" spans="1:13">
      <c r="A8992" t="s">
        <v>5071</v>
      </c>
      <c r="B8992" t="s">
        <v>5072</v>
      </c>
      <c r="C8992" t="str">
        <f>TEXT(D8992, "mmm")</f>
        <v>Jul</v>
      </c>
      <c r="D8992" s="1">
        <v>45502</v>
      </c>
      <c r="E8992" t="s">
        <v>5077</v>
      </c>
      <c r="F8992" t="s">
        <v>101</v>
      </c>
      <c r="G8992">
        <v>5845455</v>
      </c>
      <c r="H8992">
        <v>7.5</v>
      </c>
      <c r="I8992">
        <v>43840912.5</v>
      </c>
      <c r="J8992" t="s">
        <v>86</v>
      </c>
      <c r="K8992">
        <v>-0.37080102977115009</v>
      </c>
      <c r="L8992">
        <v>-37.080100000000002</v>
      </c>
      <c r="M8992" t="s">
        <v>82</v>
      </c>
    </row>
    <row r="8993" spans="1:13">
      <c r="A8993" t="s">
        <v>5071</v>
      </c>
      <c r="B8993" t="s">
        <v>5072</v>
      </c>
      <c r="C8993" t="str">
        <f>TEXT(D8993, "mmm")</f>
        <v>Jul</v>
      </c>
      <c r="D8993" s="1">
        <v>45502</v>
      </c>
      <c r="E8993" t="s">
        <v>5078</v>
      </c>
      <c r="F8993" t="s">
        <v>101</v>
      </c>
      <c r="G8993">
        <v>5845455</v>
      </c>
      <c r="H8993">
        <v>7.5</v>
      </c>
      <c r="I8993">
        <v>43840912.5</v>
      </c>
      <c r="J8993" t="s">
        <v>86</v>
      </c>
      <c r="K8993">
        <v>-0.37080102977115009</v>
      </c>
      <c r="L8993">
        <v>-37.080100000000002</v>
      </c>
      <c r="M8993" t="s">
        <v>82</v>
      </c>
    </row>
    <row r="8994" spans="1:13">
      <c r="A8994" t="s">
        <v>5071</v>
      </c>
      <c r="B8994" t="s">
        <v>5072</v>
      </c>
      <c r="C8994" t="str">
        <f>TEXT(D8994, "mmm")</f>
        <v>Jul</v>
      </c>
      <c r="D8994" s="1">
        <v>45502</v>
      </c>
      <c r="E8994" t="s">
        <v>5079</v>
      </c>
      <c r="F8994" t="s">
        <v>101</v>
      </c>
      <c r="G8994">
        <v>5845455</v>
      </c>
      <c r="H8994">
        <v>7.5</v>
      </c>
      <c r="I8994">
        <v>43840912.5</v>
      </c>
      <c r="J8994" t="s">
        <v>86</v>
      </c>
      <c r="K8994">
        <v>-0.37080102977115009</v>
      </c>
      <c r="L8994">
        <v>-37.080100000000002</v>
      </c>
      <c r="M8994" t="s">
        <v>82</v>
      </c>
    </row>
    <row r="8995" spans="1:13">
      <c r="A8995" t="s">
        <v>5071</v>
      </c>
      <c r="B8995" t="s">
        <v>5072</v>
      </c>
      <c r="C8995" t="str">
        <f>TEXT(D8995, "mmm")</f>
        <v>Jul</v>
      </c>
      <c r="D8995" s="1">
        <v>45502</v>
      </c>
      <c r="E8995" t="s">
        <v>5073</v>
      </c>
      <c r="F8995" t="s">
        <v>101</v>
      </c>
      <c r="G8995">
        <v>5845454</v>
      </c>
      <c r="H8995">
        <v>7.5</v>
      </c>
      <c r="I8995">
        <v>43840905</v>
      </c>
      <c r="J8995" t="s">
        <v>81</v>
      </c>
      <c r="K8995">
        <v>-0.37080102977115009</v>
      </c>
      <c r="L8995">
        <v>-37.080100000000002</v>
      </c>
      <c r="M8995" t="s">
        <v>82</v>
      </c>
    </row>
    <row r="8996" spans="1:13">
      <c r="A8996" t="s">
        <v>5071</v>
      </c>
      <c r="B8996" t="s">
        <v>5072</v>
      </c>
      <c r="C8996" t="str">
        <f>TEXT(D8996, "mmm")</f>
        <v>Jul</v>
      </c>
      <c r="D8996" s="1">
        <v>45502</v>
      </c>
      <c r="E8996" t="s">
        <v>5074</v>
      </c>
      <c r="F8996" t="s">
        <v>101</v>
      </c>
      <c r="G8996">
        <v>5845454</v>
      </c>
      <c r="H8996">
        <v>7.5</v>
      </c>
      <c r="I8996">
        <v>43840905</v>
      </c>
      <c r="J8996" t="s">
        <v>81</v>
      </c>
      <c r="K8996">
        <v>-0.37080102977115009</v>
      </c>
      <c r="L8996">
        <v>-37.080100000000002</v>
      </c>
      <c r="M8996" t="s">
        <v>82</v>
      </c>
    </row>
    <row r="8997" spans="1:13">
      <c r="A8997" t="s">
        <v>5071</v>
      </c>
      <c r="B8997" t="s">
        <v>5072</v>
      </c>
      <c r="C8997" t="str">
        <f>TEXT(D8997, "mmm")</f>
        <v>Jul</v>
      </c>
      <c r="D8997" s="1">
        <v>45502</v>
      </c>
      <c r="E8997" t="s">
        <v>5075</v>
      </c>
      <c r="F8997" t="s">
        <v>101</v>
      </c>
      <c r="G8997">
        <v>5845454</v>
      </c>
      <c r="H8997">
        <v>7.5</v>
      </c>
      <c r="I8997">
        <v>43840905</v>
      </c>
      <c r="J8997" t="s">
        <v>81</v>
      </c>
      <c r="K8997">
        <v>-0.37080102977115009</v>
      </c>
      <c r="L8997">
        <v>-37.080100000000002</v>
      </c>
      <c r="M8997" t="s">
        <v>82</v>
      </c>
    </row>
    <row r="8998" spans="1:13">
      <c r="A8998" t="s">
        <v>5071</v>
      </c>
      <c r="B8998" t="s">
        <v>5072</v>
      </c>
      <c r="C8998" t="str">
        <f>TEXT(D8998, "mmm")</f>
        <v>Jul</v>
      </c>
      <c r="D8998" s="1">
        <v>45502</v>
      </c>
      <c r="E8998" t="s">
        <v>5076</v>
      </c>
      <c r="F8998" t="s">
        <v>101</v>
      </c>
      <c r="G8998">
        <v>5845454</v>
      </c>
      <c r="H8998">
        <v>7.5</v>
      </c>
      <c r="I8998">
        <v>43840905</v>
      </c>
      <c r="J8998" t="s">
        <v>81</v>
      </c>
      <c r="K8998">
        <v>-0.37080102977115009</v>
      </c>
      <c r="L8998">
        <v>-37.080100000000002</v>
      </c>
      <c r="M8998" t="s">
        <v>82</v>
      </c>
    </row>
    <row r="8999" spans="1:13">
      <c r="A8999" t="s">
        <v>5071</v>
      </c>
      <c r="B8999" t="s">
        <v>5072</v>
      </c>
      <c r="C8999" t="str">
        <f>TEXT(D8999, "mmm")</f>
        <v>Jul</v>
      </c>
      <c r="D8999" s="1">
        <v>45502</v>
      </c>
      <c r="E8999" t="s">
        <v>5077</v>
      </c>
      <c r="F8999" t="s">
        <v>101</v>
      </c>
      <c r="G8999">
        <v>5845454</v>
      </c>
      <c r="H8999">
        <v>7.5</v>
      </c>
      <c r="I8999">
        <v>43840905</v>
      </c>
      <c r="J8999" t="s">
        <v>81</v>
      </c>
      <c r="K8999">
        <v>-0.37080102977115009</v>
      </c>
      <c r="L8999">
        <v>-37.080100000000002</v>
      </c>
      <c r="M8999" t="s">
        <v>82</v>
      </c>
    </row>
    <row r="9000" spans="1:13">
      <c r="A9000" t="s">
        <v>4124</v>
      </c>
      <c r="B9000" t="s">
        <v>4125</v>
      </c>
      <c r="C9000" t="str">
        <f>TEXT(D9000, "mmm")</f>
        <v>Jul</v>
      </c>
      <c r="D9000" s="1">
        <v>45502</v>
      </c>
      <c r="E9000" t="s">
        <v>4831</v>
      </c>
      <c r="F9000" t="s">
        <v>101</v>
      </c>
      <c r="G9000">
        <v>5558</v>
      </c>
      <c r="H9000">
        <v>37.76</v>
      </c>
      <c r="I9000">
        <v>209870.07999999999</v>
      </c>
      <c r="J9000" t="s">
        <v>81</v>
      </c>
      <c r="K9000">
        <v>-0.2595238006334214</v>
      </c>
      <c r="L9000">
        <v>-25.952400000000001</v>
      </c>
      <c r="M9000" t="s">
        <v>82</v>
      </c>
    </row>
    <row r="9001" spans="1:13">
      <c r="A9001" t="s">
        <v>4124</v>
      </c>
      <c r="B9001" t="s">
        <v>4125</v>
      </c>
      <c r="C9001" t="str">
        <f>TEXT(D9001, "mmm")</f>
        <v>Jul</v>
      </c>
      <c r="D9001" s="1">
        <v>45502</v>
      </c>
      <c r="E9001" t="s">
        <v>4833</v>
      </c>
      <c r="F9001" t="s">
        <v>101</v>
      </c>
      <c r="G9001">
        <v>5558</v>
      </c>
      <c r="H9001">
        <v>37.76</v>
      </c>
      <c r="I9001">
        <v>209870.07999999999</v>
      </c>
      <c r="J9001" t="s">
        <v>81</v>
      </c>
      <c r="K9001">
        <v>-0.2595238006334214</v>
      </c>
      <c r="L9001">
        <v>-25.952400000000001</v>
      </c>
      <c r="M9001" t="s">
        <v>82</v>
      </c>
    </row>
    <row r="9002" spans="1:13">
      <c r="A9002" t="s">
        <v>4124</v>
      </c>
      <c r="B9002" t="s">
        <v>4125</v>
      </c>
      <c r="C9002" t="str">
        <f>TEXT(D9002, "mmm")</f>
        <v>Jul</v>
      </c>
      <c r="D9002" s="1">
        <v>45502</v>
      </c>
      <c r="E9002" t="s">
        <v>4834</v>
      </c>
      <c r="F9002" t="s">
        <v>101</v>
      </c>
      <c r="G9002">
        <v>5558</v>
      </c>
      <c r="H9002">
        <v>37.76</v>
      </c>
      <c r="I9002">
        <v>209870.07999999999</v>
      </c>
      <c r="J9002" t="s">
        <v>81</v>
      </c>
      <c r="K9002">
        <v>-0.2595238006334214</v>
      </c>
      <c r="L9002">
        <v>-25.952400000000001</v>
      </c>
      <c r="M9002" t="s">
        <v>82</v>
      </c>
    </row>
    <row r="9003" spans="1:13">
      <c r="A9003" t="s">
        <v>4124</v>
      </c>
      <c r="B9003" t="s">
        <v>4125</v>
      </c>
      <c r="C9003" t="str">
        <f>TEXT(D9003, "mmm")</f>
        <v>Jul</v>
      </c>
      <c r="D9003" s="1">
        <v>45502</v>
      </c>
      <c r="E9003" t="s">
        <v>4830</v>
      </c>
      <c r="F9003" t="s">
        <v>101</v>
      </c>
      <c r="G9003">
        <v>5558</v>
      </c>
      <c r="H9003">
        <v>37.76</v>
      </c>
      <c r="I9003">
        <v>209870.07999999999</v>
      </c>
      <c r="J9003" t="s">
        <v>81</v>
      </c>
      <c r="K9003">
        <v>-0.2595238006334214</v>
      </c>
      <c r="L9003">
        <v>-25.952400000000001</v>
      </c>
      <c r="M9003" t="s">
        <v>82</v>
      </c>
    </row>
    <row r="9004" spans="1:13">
      <c r="A9004" t="s">
        <v>4124</v>
      </c>
      <c r="B9004" t="s">
        <v>4125</v>
      </c>
      <c r="C9004" t="str">
        <f>TEXT(D9004, "mmm")</f>
        <v>Jul</v>
      </c>
      <c r="D9004" s="1">
        <v>45502</v>
      </c>
      <c r="E9004" t="s">
        <v>4832</v>
      </c>
      <c r="F9004" t="s">
        <v>101</v>
      </c>
      <c r="G9004">
        <v>5558</v>
      </c>
      <c r="H9004">
        <v>37.76</v>
      </c>
      <c r="I9004">
        <v>209870.07999999999</v>
      </c>
      <c r="J9004" t="s">
        <v>81</v>
      </c>
      <c r="K9004">
        <v>-0.2595238006334214</v>
      </c>
      <c r="L9004">
        <v>-25.952400000000001</v>
      </c>
      <c r="M9004" t="s">
        <v>82</v>
      </c>
    </row>
    <row r="9005" spans="1:13">
      <c r="A9005" t="s">
        <v>4124</v>
      </c>
      <c r="B9005" t="s">
        <v>4125</v>
      </c>
      <c r="C9005" t="str">
        <f>TEXT(D9005, "mmm")</f>
        <v>Jul</v>
      </c>
      <c r="D9005" s="1">
        <v>45502</v>
      </c>
      <c r="E9005" t="s">
        <v>4835</v>
      </c>
      <c r="F9005" t="s">
        <v>101</v>
      </c>
      <c r="G9005">
        <v>5558</v>
      </c>
      <c r="H9005">
        <v>37.76</v>
      </c>
      <c r="I9005">
        <v>209870.07999999999</v>
      </c>
      <c r="J9005" t="s">
        <v>81</v>
      </c>
      <c r="K9005">
        <v>-0.2595238006334214</v>
      </c>
      <c r="L9005">
        <v>-25.952400000000001</v>
      </c>
      <c r="M9005" t="s">
        <v>82</v>
      </c>
    </row>
    <row r="9006" spans="1:13">
      <c r="A9006" t="s">
        <v>5071</v>
      </c>
      <c r="B9006" t="s">
        <v>5072</v>
      </c>
      <c r="C9006" t="str">
        <f>TEXT(D9006, "mmm")</f>
        <v>Jul</v>
      </c>
      <c r="D9006" s="1">
        <v>45502</v>
      </c>
      <c r="E9006" t="s">
        <v>5078</v>
      </c>
      <c r="F9006" t="s">
        <v>101</v>
      </c>
      <c r="G9006">
        <v>5845454</v>
      </c>
      <c r="H9006">
        <v>7.5</v>
      </c>
      <c r="I9006">
        <v>43840905</v>
      </c>
      <c r="J9006" t="s">
        <v>81</v>
      </c>
      <c r="K9006">
        <v>-0.37080102977115009</v>
      </c>
      <c r="L9006">
        <v>-37.080100000000002</v>
      </c>
      <c r="M9006" t="s">
        <v>82</v>
      </c>
    </row>
    <row r="9007" spans="1:13">
      <c r="A9007" t="s">
        <v>5071</v>
      </c>
      <c r="B9007" t="s">
        <v>5072</v>
      </c>
      <c r="C9007" t="str">
        <f>TEXT(D9007, "mmm")</f>
        <v>Jul</v>
      </c>
      <c r="D9007" s="1">
        <v>45502</v>
      </c>
      <c r="E9007" t="s">
        <v>5079</v>
      </c>
      <c r="F9007" t="s">
        <v>101</v>
      </c>
      <c r="G9007">
        <v>5845454</v>
      </c>
      <c r="H9007">
        <v>7.5</v>
      </c>
      <c r="I9007">
        <v>43840905</v>
      </c>
      <c r="J9007" t="s">
        <v>81</v>
      </c>
      <c r="K9007">
        <v>-0.37080102977115009</v>
      </c>
      <c r="L9007">
        <v>-37.080100000000002</v>
      </c>
      <c r="M9007" t="s">
        <v>82</v>
      </c>
    </row>
    <row r="9008" spans="1:13">
      <c r="A9008" t="s">
        <v>438</v>
      </c>
      <c r="B9008" t="s">
        <v>439</v>
      </c>
      <c r="C9008" t="str">
        <f>TEXT(D9008, "mmm")</f>
        <v>Jul</v>
      </c>
      <c r="D9008" s="1">
        <v>45502</v>
      </c>
      <c r="E9008" t="s">
        <v>440</v>
      </c>
      <c r="F9008" t="s">
        <v>80</v>
      </c>
      <c r="G9008">
        <v>10000</v>
      </c>
      <c r="H9008">
        <v>20.46</v>
      </c>
      <c r="I9008">
        <v>204600</v>
      </c>
      <c r="J9008" t="s">
        <v>86</v>
      </c>
      <c r="K9008">
        <v>-0.1036631646134329</v>
      </c>
      <c r="L9008">
        <v>-10.366300000000001</v>
      </c>
      <c r="M9008" t="s">
        <v>82</v>
      </c>
    </row>
    <row r="9009" spans="1:13">
      <c r="A9009" t="s">
        <v>5080</v>
      </c>
      <c r="B9009" t="s">
        <v>5081</v>
      </c>
      <c r="C9009" t="str">
        <f>TEXT(D9009, "mmm")</f>
        <v>Jul</v>
      </c>
      <c r="D9009" s="1">
        <v>45502</v>
      </c>
      <c r="E9009" t="s">
        <v>5082</v>
      </c>
      <c r="F9009" t="s">
        <v>80</v>
      </c>
      <c r="G9009">
        <v>7000</v>
      </c>
      <c r="H9009">
        <v>8.32</v>
      </c>
      <c r="I9009">
        <v>58240</v>
      </c>
      <c r="J9009" t="s">
        <v>86</v>
      </c>
      <c r="K9009">
        <v>-0.1151079161370382</v>
      </c>
      <c r="L9009">
        <v>-11.5108</v>
      </c>
      <c r="M9009" t="s">
        <v>82</v>
      </c>
    </row>
    <row r="9010" spans="1:13">
      <c r="A9010" t="s">
        <v>4074</v>
      </c>
      <c r="B9010" t="s">
        <v>4075</v>
      </c>
      <c r="C9010" t="str">
        <f>TEXT(D9010, "mmm")</f>
        <v>Jul</v>
      </c>
      <c r="D9010" s="1">
        <v>45502</v>
      </c>
      <c r="E9010" t="s">
        <v>4093</v>
      </c>
      <c r="F9010" t="s">
        <v>80</v>
      </c>
      <c r="G9010">
        <v>2000</v>
      </c>
      <c r="H9010">
        <v>247.48</v>
      </c>
      <c r="I9010">
        <v>494960</v>
      </c>
      <c r="J9010" t="s">
        <v>86</v>
      </c>
      <c r="K9010">
        <v>-3.6924816759469903E-2</v>
      </c>
      <c r="L9010">
        <v>-3.6924999999999999</v>
      </c>
      <c r="M9010" t="s">
        <v>82</v>
      </c>
    </row>
    <row r="9011" spans="1:13">
      <c r="A9011" t="s">
        <v>2056</v>
      </c>
      <c r="B9011" t="s">
        <v>2057</v>
      </c>
      <c r="C9011" t="str">
        <f>TEXT(D9011, "mmm")</f>
        <v>Jul</v>
      </c>
      <c r="D9011" s="1">
        <v>45502</v>
      </c>
      <c r="E9011" t="s">
        <v>5083</v>
      </c>
      <c r="F9011" t="s">
        <v>118</v>
      </c>
      <c r="G9011">
        <v>1000</v>
      </c>
      <c r="H9011">
        <v>10.26</v>
      </c>
      <c r="I9011">
        <v>10260</v>
      </c>
      <c r="J9011" t="s">
        <v>81</v>
      </c>
      <c r="K9011">
        <v>-3.6132705604625781E-2</v>
      </c>
      <c r="L9011">
        <v>-3.6133000000000002</v>
      </c>
      <c r="M9011" t="s">
        <v>82</v>
      </c>
    </row>
    <row r="9012" spans="1:13">
      <c r="A9012" t="s">
        <v>2056</v>
      </c>
      <c r="B9012" t="s">
        <v>2057</v>
      </c>
      <c r="C9012" t="str">
        <f>TEXT(D9012, "mmm")</f>
        <v>Jul</v>
      </c>
      <c r="D9012" s="1">
        <v>45502</v>
      </c>
      <c r="E9012" t="s">
        <v>2058</v>
      </c>
      <c r="F9012" t="s">
        <v>128</v>
      </c>
      <c r="G9012">
        <v>9285.34</v>
      </c>
      <c r="H9012">
        <v>10.79</v>
      </c>
      <c r="I9012">
        <v>100188.8186</v>
      </c>
      <c r="J9012" t="s">
        <v>86</v>
      </c>
      <c r="K9012">
        <v>-3.6132705604625781E-2</v>
      </c>
      <c r="L9012">
        <v>-3.6133000000000002</v>
      </c>
      <c r="M9012" t="s">
        <v>82</v>
      </c>
    </row>
    <row r="9013" spans="1:13">
      <c r="A9013" t="s">
        <v>5084</v>
      </c>
      <c r="B9013" t="s">
        <v>5085</v>
      </c>
      <c r="C9013" t="str">
        <f>TEXT(D9013, "mmm")</f>
        <v>Jul</v>
      </c>
      <c r="D9013" s="1">
        <v>45502</v>
      </c>
      <c r="E9013" t="s">
        <v>5086</v>
      </c>
      <c r="F9013" t="s">
        <v>128</v>
      </c>
      <c r="G9013">
        <v>2536</v>
      </c>
      <c r="H9013">
        <v>77.25</v>
      </c>
      <c r="I9013">
        <v>195906</v>
      </c>
      <c r="J9013" t="s">
        <v>86</v>
      </c>
      <c r="K9013">
        <v>-0.1124477288492217</v>
      </c>
      <c r="L9013">
        <v>-11.2448</v>
      </c>
      <c r="M9013" t="s">
        <v>82</v>
      </c>
    </row>
    <row r="9014" spans="1:13">
      <c r="A9014" t="s">
        <v>4106</v>
      </c>
      <c r="B9014" t="s">
        <v>4107</v>
      </c>
      <c r="C9014" t="str">
        <f>TEXT(D9014, "mmm")</f>
        <v>Jul</v>
      </c>
      <c r="D9014" s="1">
        <v>45502</v>
      </c>
      <c r="E9014" t="s">
        <v>5087</v>
      </c>
      <c r="F9014" t="s">
        <v>118</v>
      </c>
      <c r="G9014">
        <v>2500</v>
      </c>
      <c r="H9014">
        <v>39.75</v>
      </c>
      <c r="I9014">
        <v>99375</v>
      </c>
      <c r="J9014" t="s">
        <v>81</v>
      </c>
      <c r="K9014">
        <v>-4.2081728695156813E-2</v>
      </c>
      <c r="L9014">
        <v>-4.2081999999999997</v>
      </c>
      <c r="M9014" t="s">
        <v>82</v>
      </c>
    </row>
    <row r="9015" spans="1:13">
      <c r="A9015" t="s">
        <v>5039</v>
      </c>
      <c r="B9015" t="s">
        <v>5040</v>
      </c>
      <c r="C9015" t="str">
        <f>TEXT(D9015, "mmm")</f>
        <v>Jul</v>
      </c>
      <c r="D9015" s="1">
        <v>45502</v>
      </c>
      <c r="E9015" t="s">
        <v>5041</v>
      </c>
      <c r="F9015" t="s">
        <v>101</v>
      </c>
      <c r="G9015">
        <v>9811</v>
      </c>
      <c r="H9015">
        <v>5.95</v>
      </c>
      <c r="I9015">
        <v>58375.45</v>
      </c>
      <c r="J9015" t="s">
        <v>86</v>
      </c>
      <c r="K9015">
        <v>-0.51077944526680619</v>
      </c>
      <c r="L9015">
        <v>-51.0779</v>
      </c>
      <c r="M9015" t="s">
        <v>82</v>
      </c>
    </row>
    <row r="9016" spans="1:13">
      <c r="A9016" t="s">
        <v>5039</v>
      </c>
      <c r="B9016" t="s">
        <v>5040</v>
      </c>
      <c r="C9016" t="str">
        <f>TEXT(D9016, "mmm")</f>
        <v>Jul</v>
      </c>
      <c r="D9016" s="1">
        <v>45502</v>
      </c>
      <c r="E9016" t="s">
        <v>5041</v>
      </c>
      <c r="F9016" t="s">
        <v>101</v>
      </c>
      <c r="G9016">
        <v>2835</v>
      </c>
      <c r="H9016">
        <v>5.85</v>
      </c>
      <c r="I9016">
        <v>16584.75</v>
      </c>
      <c r="J9016" t="s">
        <v>81</v>
      </c>
      <c r="K9016">
        <v>-0.51077944526680619</v>
      </c>
      <c r="L9016">
        <v>-51.0779</v>
      </c>
      <c r="M9016" t="s">
        <v>82</v>
      </c>
    </row>
    <row r="9017" spans="1:13">
      <c r="A9017" t="s">
        <v>4106</v>
      </c>
      <c r="B9017" t="s">
        <v>4107</v>
      </c>
      <c r="C9017" t="str">
        <f>TEXT(D9017, "mmm")</f>
        <v>Jul</v>
      </c>
      <c r="D9017" s="1">
        <v>45502</v>
      </c>
      <c r="E9017" t="s">
        <v>5088</v>
      </c>
      <c r="F9017" t="s">
        <v>118</v>
      </c>
      <c r="G9017">
        <v>2500</v>
      </c>
      <c r="H9017">
        <v>39.880000000000003</v>
      </c>
      <c r="I9017">
        <v>99700</v>
      </c>
      <c r="J9017" t="s">
        <v>81</v>
      </c>
      <c r="K9017">
        <v>-4.2081728695156813E-2</v>
      </c>
      <c r="L9017">
        <v>-4.2081999999999997</v>
      </c>
      <c r="M9017" t="s">
        <v>82</v>
      </c>
    </row>
    <row r="9018" spans="1:13">
      <c r="A9018" t="s">
        <v>5089</v>
      </c>
      <c r="B9018" t="s">
        <v>5090</v>
      </c>
      <c r="C9018" t="str">
        <f>TEXT(D9018, "mmm")</f>
        <v>Jul</v>
      </c>
      <c r="D9018" s="1">
        <v>45502</v>
      </c>
      <c r="E9018" t="s">
        <v>5091</v>
      </c>
      <c r="F9018" t="s">
        <v>80</v>
      </c>
      <c r="G9018">
        <v>4750</v>
      </c>
      <c r="H9018">
        <v>11</v>
      </c>
      <c r="I9018">
        <v>52250</v>
      </c>
      <c r="J9018" t="s">
        <v>86</v>
      </c>
      <c r="K9018">
        <v>-2.6315723429754301E-2</v>
      </c>
      <c r="L9018">
        <v>-2.6316000000000002</v>
      </c>
      <c r="M9018" t="s">
        <v>82</v>
      </c>
    </row>
    <row r="9019" spans="1:13">
      <c r="A9019" t="s">
        <v>927</v>
      </c>
      <c r="B9019" t="s">
        <v>928</v>
      </c>
      <c r="C9019" t="str">
        <f>TEXT(D9019, "mmm")</f>
        <v>Jul</v>
      </c>
      <c r="D9019" s="1">
        <v>45503</v>
      </c>
      <c r="E9019" t="s">
        <v>4430</v>
      </c>
      <c r="F9019" t="s">
        <v>101</v>
      </c>
      <c r="G9019">
        <v>85800</v>
      </c>
      <c r="H9019">
        <v>7.15</v>
      </c>
      <c r="I9019">
        <v>613470</v>
      </c>
      <c r="J9019" t="s">
        <v>81</v>
      </c>
      <c r="K9019">
        <v>-8.8948765582999578E-2</v>
      </c>
      <c r="L9019">
        <v>-8.8948999999999998</v>
      </c>
      <c r="M9019" t="s">
        <v>82</v>
      </c>
    </row>
    <row r="9020" spans="1:13">
      <c r="A9020" t="s">
        <v>5092</v>
      </c>
      <c r="B9020" t="s">
        <v>5093</v>
      </c>
      <c r="C9020" t="str">
        <f>TEXT(D9020, "mmm")</f>
        <v>Jul</v>
      </c>
      <c r="D9020" s="1">
        <v>45503</v>
      </c>
      <c r="E9020" t="s">
        <v>5094</v>
      </c>
      <c r="F9020" t="s">
        <v>80</v>
      </c>
      <c r="G9020">
        <v>300</v>
      </c>
      <c r="H9020">
        <v>79.81</v>
      </c>
      <c r="I9020">
        <v>23943</v>
      </c>
      <c r="J9020" t="s">
        <v>81</v>
      </c>
      <c r="K9020">
        <v>-4.2495002519921887E-2</v>
      </c>
      <c r="L9020">
        <v>-4.2495000000000003</v>
      </c>
      <c r="M9020" t="s">
        <v>82</v>
      </c>
    </row>
    <row r="9021" spans="1:13">
      <c r="A9021" t="s">
        <v>5092</v>
      </c>
      <c r="B9021" t="s">
        <v>5093</v>
      </c>
      <c r="C9021" t="str">
        <f>TEXT(D9021, "mmm")</f>
        <v>Jul</v>
      </c>
      <c r="D9021" s="1">
        <v>45503</v>
      </c>
      <c r="E9021" t="s">
        <v>5094</v>
      </c>
      <c r="F9021" t="s">
        <v>80</v>
      </c>
      <c r="G9021">
        <v>5900</v>
      </c>
      <c r="H9021">
        <v>80.67</v>
      </c>
      <c r="I9021">
        <v>475953</v>
      </c>
      <c r="J9021" t="s">
        <v>86</v>
      </c>
      <c r="K9021">
        <v>-4.2495002519921887E-2</v>
      </c>
      <c r="L9021">
        <v>-4.2495000000000003</v>
      </c>
      <c r="M9021" t="s">
        <v>82</v>
      </c>
    </row>
    <row r="9022" spans="1:13">
      <c r="A9022" t="s">
        <v>5095</v>
      </c>
      <c r="B9022" t="s">
        <v>5096</v>
      </c>
      <c r="C9022" t="str">
        <f>TEXT(D9022, "mmm")</f>
        <v>Jul</v>
      </c>
      <c r="D9022" s="1">
        <v>45503</v>
      </c>
      <c r="E9022" t="s">
        <v>5097</v>
      </c>
      <c r="F9022" t="s">
        <v>101</v>
      </c>
      <c r="G9022">
        <v>9024</v>
      </c>
      <c r="H9022">
        <v>14.96</v>
      </c>
      <c r="I9022">
        <v>134999.04000000001</v>
      </c>
      <c r="J9022" t="s">
        <v>81</v>
      </c>
      <c r="K9022">
        <v>-3.0700035319436991E-2</v>
      </c>
      <c r="L9022">
        <v>-3.07</v>
      </c>
      <c r="M9022" t="s">
        <v>82</v>
      </c>
    </row>
    <row r="9023" spans="1:13">
      <c r="A9023" t="s">
        <v>737</v>
      </c>
      <c r="B9023" t="s">
        <v>738</v>
      </c>
      <c r="C9023" t="str">
        <f>TEXT(D9023, "mmm")</f>
        <v>Jul</v>
      </c>
      <c r="D9023" s="1">
        <v>45503</v>
      </c>
      <c r="E9023" t="s">
        <v>739</v>
      </c>
      <c r="F9023" t="s">
        <v>251</v>
      </c>
      <c r="G9023">
        <v>7000</v>
      </c>
      <c r="H9023">
        <v>37.46</v>
      </c>
      <c r="I9023">
        <v>262220</v>
      </c>
      <c r="J9023" t="s">
        <v>86</v>
      </c>
      <c r="K9023">
        <v>-6.5718465809384896E-2</v>
      </c>
      <c r="L9023">
        <v>-6.5717999999999996</v>
      </c>
      <c r="M9023" t="s">
        <v>82</v>
      </c>
    </row>
    <row r="9024" spans="1:13">
      <c r="A9024" t="s">
        <v>4124</v>
      </c>
      <c r="B9024" t="s">
        <v>4125</v>
      </c>
      <c r="C9024" t="str">
        <f>TEXT(D9024, "mmm")</f>
        <v>Jul</v>
      </c>
      <c r="D9024" s="1">
        <v>45503</v>
      </c>
      <c r="E9024" t="s">
        <v>4831</v>
      </c>
      <c r="F9024" t="s">
        <v>101</v>
      </c>
      <c r="G9024">
        <v>3227</v>
      </c>
      <c r="H9024">
        <v>37.119999999999997</v>
      </c>
      <c r="I9024">
        <v>119786.24000000001</v>
      </c>
      <c r="J9024" t="s">
        <v>81</v>
      </c>
      <c r="K9024">
        <v>-0.18962723854562971</v>
      </c>
      <c r="L9024">
        <v>-18.962700000000002</v>
      </c>
      <c r="M9024" t="s">
        <v>82</v>
      </c>
    </row>
    <row r="9025" spans="1:13">
      <c r="A9025" t="s">
        <v>4124</v>
      </c>
      <c r="B9025" t="s">
        <v>4125</v>
      </c>
      <c r="C9025" t="str">
        <f>TEXT(D9025, "mmm")</f>
        <v>Jul</v>
      </c>
      <c r="D9025" s="1">
        <v>45503</v>
      </c>
      <c r="E9025" t="s">
        <v>4833</v>
      </c>
      <c r="F9025" t="s">
        <v>101</v>
      </c>
      <c r="G9025">
        <v>3227</v>
      </c>
      <c r="H9025">
        <v>37.119999999999997</v>
      </c>
      <c r="I9025">
        <v>119786.24000000001</v>
      </c>
      <c r="J9025" t="s">
        <v>81</v>
      </c>
      <c r="K9025">
        <v>-0.18962723854562971</v>
      </c>
      <c r="L9025">
        <v>-18.962700000000002</v>
      </c>
      <c r="M9025" t="s">
        <v>82</v>
      </c>
    </row>
    <row r="9026" spans="1:13">
      <c r="A9026" t="s">
        <v>4124</v>
      </c>
      <c r="B9026" t="s">
        <v>4125</v>
      </c>
      <c r="C9026" t="str">
        <f>TEXT(D9026, "mmm")</f>
        <v>Jul</v>
      </c>
      <c r="D9026" s="1">
        <v>45503</v>
      </c>
      <c r="E9026" t="s">
        <v>4834</v>
      </c>
      <c r="F9026" t="s">
        <v>101</v>
      </c>
      <c r="G9026">
        <v>3227</v>
      </c>
      <c r="H9026">
        <v>37.119999999999997</v>
      </c>
      <c r="I9026">
        <v>119786.24000000001</v>
      </c>
      <c r="J9026" t="s">
        <v>81</v>
      </c>
      <c r="K9026">
        <v>-0.18962723854562971</v>
      </c>
      <c r="L9026">
        <v>-18.962700000000002</v>
      </c>
      <c r="M9026" t="s">
        <v>82</v>
      </c>
    </row>
    <row r="9027" spans="1:13">
      <c r="A9027" t="s">
        <v>4124</v>
      </c>
      <c r="B9027" t="s">
        <v>4125</v>
      </c>
      <c r="C9027" t="str">
        <f>TEXT(D9027, "mmm")</f>
        <v>Jul</v>
      </c>
      <c r="D9027" s="1">
        <v>45503</v>
      </c>
      <c r="E9027" t="s">
        <v>4830</v>
      </c>
      <c r="F9027" t="s">
        <v>101</v>
      </c>
      <c r="G9027">
        <v>3227</v>
      </c>
      <c r="H9027">
        <v>37.119999999999997</v>
      </c>
      <c r="I9027">
        <v>119786.24000000001</v>
      </c>
      <c r="J9027" t="s">
        <v>81</v>
      </c>
      <c r="K9027">
        <v>-0.18962723854562971</v>
      </c>
      <c r="L9027">
        <v>-18.962700000000002</v>
      </c>
      <c r="M9027" t="s">
        <v>82</v>
      </c>
    </row>
    <row r="9028" spans="1:13">
      <c r="A9028" t="s">
        <v>4124</v>
      </c>
      <c r="B9028" t="s">
        <v>4125</v>
      </c>
      <c r="C9028" t="str">
        <f>TEXT(D9028, "mmm")</f>
        <v>Jul</v>
      </c>
      <c r="D9028" s="1">
        <v>45503</v>
      </c>
      <c r="E9028" t="s">
        <v>4832</v>
      </c>
      <c r="F9028" t="s">
        <v>101</v>
      </c>
      <c r="G9028">
        <v>3227</v>
      </c>
      <c r="H9028">
        <v>37.119999999999997</v>
      </c>
      <c r="I9028">
        <v>119786.24000000001</v>
      </c>
      <c r="J9028" t="s">
        <v>81</v>
      </c>
      <c r="K9028">
        <v>-0.18962723854562971</v>
      </c>
      <c r="L9028">
        <v>-18.962700000000002</v>
      </c>
      <c r="M9028" t="s">
        <v>82</v>
      </c>
    </row>
    <row r="9029" spans="1:13">
      <c r="A9029" t="s">
        <v>4124</v>
      </c>
      <c r="B9029" t="s">
        <v>4125</v>
      </c>
      <c r="C9029" t="str">
        <f>TEXT(D9029, "mmm")</f>
        <v>Jul</v>
      </c>
      <c r="D9029" s="1">
        <v>45503</v>
      </c>
      <c r="E9029" t="s">
        <v>4835</v>
      </c>
      <c r="F9029" t="s">
        <v>101</v>
      </c>
      <c r="G9029">
        <v>3227</v>
      </c>
      <c r="H9029">
        <v>37.119999999999997</v>
      </c>
      <c r="I9029">
        <v>119786.24000000001</v>
      </c>
      <c r="J9029" t="s">
        <v>81</v>
      </c>
      <c r="K9029">
        <v>-0.18962723854562971</v>
      </c>
      <c r="L9029">
        <v>-18.962700000000002</v>
      </c>
      <c r="M9029" t="s">
        <v>82</v>
      </c>
    </row>
    <row r="9030" spans="1:13">
      <c r="A9030" t="s">
        <v>4124</v>
      </c>
      <c r="B9030" t="s">
        <v>4125</v>
      </c>
      <c r="C9030" t="str">
        <f>TEXT(D9030, "mmm")</f>
        <v>Jul</v>
      </c>
      <c r="D9030" s="1">
        <v>45503</v>
      </c>
      <c r="E9030" t="s">
        <v>4831</v>
      </c>
      <c r="F9030" t="s">
        <v>101</v>
      </c>
      <c r="G9030">
        <v>83892</v>
      </c>
      <c r="H9030">
        <v>37.119999999999997</v>
      </c>
      <c r="I9030">
        <v>3114071.04</v>
      </c>
      <c r="J9030" t="s">
        <v>86</v>
      </c>
      <c r="K9030">
        <v>-0.18962723854562971</v>
      </c>
      <c r="L9030">
        <v>-18.962700000000002</v>
      </c>
      <c r="M9030" t="s">
        <v>82</v>
      </c>
    </row>
    <row r="9031" spans="1:13">
      <c r="A9031" t="s">
        <v>4124</v>
      </c>
      <c r="B9031" t="s">
        <v>4125</v>
      </c>
      <c r="C9031" t="str">
        <f>TEXT(D9031, "mmm")</f>
        <v>Jul</v>
      </c>
      <c r="D9031" s="1">
        <v>45503</v>
      </c>
      <c r="E9031" t="s">
        <v>4833</v>
      </c>
      <c r="F9031" t="s">
        <v>101</v>
      </c>
      <c r="G9031">
        <v>83892</v>
      </c>
      <c r="H9031">
        <v>37.119999999999997</v>
      </c>
      <c r="I9031">
        <v>3114071.04</v>
      </c>
      <c r="J9031" t="s">
        <v>86</v>
      </c>
      <c r="K9031">
        <v>-0.18962723854562971</v>
      </c>
      <c r="L9031">
        <v>-18.962700000000002</v>
      </c>
      <c r="M9031" t="s">
        <v>82</v>
      </c>
    </row>
    <row r="9032" spans="1:13">
      <c r="A9032" t="s">
        <v>4124</v>
      </c>
      <c r="B9032" t="s">
        <v>4125</v>
      </c>
      <c r="C9032" t="str">
        <f>TEXT(D9032, "mmm")</f>
        <v>Jul</v>
      </c>
      <c r="D9032" s="1">
        <v>45503</v>
      </c>
      <c r="E9032" t="s">
        <v>4834</v>
      </c>
      <c r="F9032" t="s">
        <v>101</v>
      </c>
      <c r="G9032">
        <v>83892</v>
      </c>
      <c r="H9032">
        <v>37.119999999999997</v>
      </c>
      <c r="I9032">
        <v>3114071.04</v>
      </c>
      <c r="J9032" t="s">
        <v>86</v>
      </c>
      <c r="K9032">
        <v>-0.18962723854562971</v>
      </c>
      <c r="L9032">
        <v>-18.962700000000002</v>
      </c>
      <c r="M9032" t="s">
        <v>82</v>
      </c>
    </row>
    <row r="9033" spans="1:13">
      <c r="A9033" t="s">
        <v>4124</v>
      </c>
      <c r="B9033" t="s">
        <v>4125</v>
      </c>
      <c r="C9033" t="str">
        <f>TEXT(D9033, "mmm")</f>
        <v>Jul</v>
      </c>
      <c r="D9033" s="1">
        <v>45503</v>
      </c>
      <c r="E9033" t="s">
        <v>4830</v>
      </c>
      <c r="F9033" t="s">
        <v>101</v>
      </c>
      <c r="G9033">
        <v>83892</v>
      </c>
      <c r="H9033">
        <v>37.119999999999997</v>
      </c>
      <c r="I9033">
        <v>3114071.04</v>
      </c>
      <c r="J9033" t="s">
        <v>86</v>
      </c>
      <c r="K9033">
        <v>-0.18962723854562971</v>
      </c>
      <c r="L9033">
        <v>-18.962700000000002</v>
      </c>
      <c r="M9033" t="s">
        <v>82</v>
      </c>
    </row>
    <row r="9034" spans="1:13">
      <c r="A9034" t="s">
        <v>4124</v>
      </c>
      <c r="B9034" t="s">
        <v>4125</v>
      </c>
      <c r="C9034" t="str">
        <f>TEXT(D9034, "mmm")</f>
        <v>Jul</v>
      </c>
      <c r="D9034" s="1">
        <v>45503</v>
      </c>
      <c r="E9034" t="s">
        <v>4832</v>
      </c>
      <c r="F9034" t="s">
        <v>101</v>
      </c>
      <c r="G9034">
        <v>83892</v>
      </c>
      <c r="H9034">
        <v>37.119999999999997</v>
      </c>
      <c r="I9034">
        <v>3114071.04</v>
      </c>
      <c r="J9034" t="s">
        <v>86</v>
      </c>
      <c r="K9034">
        <v>-0.18962723854562971</v>
      </c>
      <c r="L9034">
        <v>-18.962700000000002</v>
      </c>
      <c r="M9034" t="s">
        <v>82</v>
      </c>
    </row>
    <row r="9035" spans="1:13">
      <c r="A9035" t="s">
        <v>4124</v>
      </c>
      <c r="B9035" t="s">
        <v>4125</v>
      </c>
      <c r="C9035" t="str">
        <f>TEXT(D9035, "mmm")</f>
        <v>Jul</v>
      </c>
      <c r="D9035" s="1">
        <v>45503</v>
      </c>
      <c r="E9035" t="s">
        <v>4835</v>
      </c>
      <c r="F9035" t="s">
        <v>101</v>
      </c>
      <c r="G9035">
        <v>83892</v>
      </c>
      <c r="H9035">
        <v>37.119999999999997</v>
      </c>
      <c r="I9035">
        <v>3114071.04</v>
      </c>
      <c r="J9035" t="s">
        <v>86</v>
      </c>
      <c r="K9035">
        <v>-0.18962723854562971</v>
      </c>
      <c r="L9035">
        <v>-18.962700000000002</v>
      </c>
      <c r="M9035" t="s">
        <v>82</v>
      </c>
    </row>
    <row r="9036" spans="1:13">
      <c r="A9036" t="s">
        <v>4124</v>
      </c>
      <c r="B9036" t="s">
        <v>4125</v>
      </c>
      <c r="C9036" t="str">
        <f>TEXT(D9036, "mmm")</f>
        <v>Jul</v>
      </c>
      <c r="D9036" s="1">
        <v>45503</v>
      </c>
      <c r="E9036" t="s">
        <v>4831</v>
      </c>
      <c r="F9036" t="s">
        <v>101</v>
      </c>
      <c r="G9036">
        <v>2199</v>
      </c>
      <c r="H9036">
        <v>36.75</v>
      </c>
      <c r="I9036">
        <v>80813.25</v>
      </c>
      <c r="J9036" t="s">
        <v>81</v>
      </c>
      <c r="K9036">
        <v>-0.18962723854562971</v>
      </c>
      <c r="L9036">
        <v>-18.962700000000002</v>
      </c>
      <c r="M9036" t="s">
        <v>82</v>
      </c>
    </row>
    <row r="9037" spans="1:13">
      <c r="A9037" t="s">
        <v>4124</v>
      </c>
      <c r="B9037" t="s">
        <v>4125</v>
      </c>
      <c r="C9037" t="str">
        <f>TEXT(D9037, "mmm")</f>
        <v>Jul</v>
      </c>
      <c r="D9037" s="1">
        <v>45503</v>
      </c>
      <c r="E9037" t="s">
        <v>4833</v>
      </c>
      <c r="F9037" t="s">
        <v>101</v>
      </c>
      <c r="G9037">
        <v>2199</v>
      </c>
      <c r="H9037">
        <v>36.75</v>
      </c>
      <c r="I9037">
        <v>80813.25</v>
      </c>
      <c r="J9037" t="s">
        <v>81</v>
      </c>
      <c r="K9037">
        <v>-0.18962723854562971</v>
      </c>
      <c r="L9037">
        <v>-18.962700000000002</v>
      </c>
      <c r="M9037" t="s">
        <v>82</v>
      </c>
    </row>
    <row r="9038" spans="1:13">
      <c r="A9038" t="s">
        <v>4124</v>
      </c>
      <c r="B9038" t="s">
        <v>4125</v>
      </c>
      <c r="C9038" t="str">
        <f>TEXT(D9038, "mmm")</f>
        <v>Jul</v>
      </c>
      <c r="D9038" s="1">
        <v>45503</v>
      </c>
      <c r="E9038" t="s">
        <v>4834</v>
      </c>
      <c r="F9038" t="s">
        <v>101</v>
      </c>
      <c r="G9038">
        <v>2199</v>
      </c>
      <c r="H9038">
        <v>36.75</v>
      </c>
      <c r="I9038">
        <v>80813.25</v>
      </c>
      <c r="J9038" t="s">
        <v>81</v>
      </c>
      <c r="K9038">
        <v>-0.18962723854562971</v>
      </c>
      <c r="L9038">
        <v>-18.962700000000002</v>
      </c>
      <c r="M9038" t="s">
        <v>82</v>
      </c>
    </row>
    <row r="9039" spans="1:13">
      <c r="A9039" t="s">
        <v>4124</v>
      </c>
      <c r="B9039" t="s">
        <v>4125</v>
      </c>
      <c r="C9039" t="str">
        <f>TEXT(D9039, "mmm")</f>
        <v>Jul</v>
      </c>
      <c r="D9039" s="1">
        <v>45503</v>
      </c>
      <c r="E9039" t="s">
        <v>4830</v>
      </c>
      <c r="F9039" t="s">
        <v>101</v>
      </c>
      <c r="G9039">
        <v>2199</v>
      </c>
      <c r="H9039">
        <v>36.75</v>
      </c>
      <c r="I9039">
        <v>80813.25</v>
      </c>
      <c r="J9039" t="s">
        <v>81</v>
      </c>
      <c r="K9039">
        <v>-0.18962723854562971</v>
      </c>
      <c r="L9039">
        <v>-18.962700000000002</v>
      </c>
      <c r="M9039" t="s">
        <v>82</v>
      </c>
    </row>
    <row r="9040" spans="1:13">
      <c r="A9040" t="s">
        <v>4124</v>
      </c>
      <c r="B9040" t="s">
        <v>4125</v>
      </c>
      <c r="C9040" t="str">
        <f>TEXT(D9040, "mmm")</f>
        <v>Jul</v>
      </c>
      <c r="D9040" s="1">
        <v>45503</v>
      </c>
      <c r="E9040" t="s">
        <v>4832</v>
      </c>
      <c r="F9040" t="s">
        <v>101</v>
      </c>
      <c r="G9040">
        <v>2199</v>
      </c>
      <c r="H9040">
        <v>36.75</v>
      </c>
      <c r="I9040">
        <v>80813.25</v>
      </c>
      <c r="J9040" t="s">
        <v>81</v>
      </c>
      <c r="K9040">
        <v>-0.18962723854562971</v>
      </c>
      <c r="L9040">
        <v>-18.962700000000002</v>
      </c>
      <c r="M9040" t="s">
        <v>82</v>
      </c>
    </row>
    <row r="9041" spans="1:13">
      <c r="A9041" t="s">
        <v>4124</v>
      </c>
      <c r="B9041" t="s">
        <v>4125</v>
      </c>
      <c r="C9041" t="str">
        <f>TEXT(D9041, "mmm")</f>
        <v>Jul</v>
      </c>
      <c r="D9041" s="1">
        <v>45503</v>
      </c>
      <c r="E9041" t="s">
        <v>4835</v>
      </c>
      <c r="F9041" t="s">
        <v>101</v>
      </c>
      <c r="G9041">
        <v>2199</v>
      </c>
      <c r="H9041">
        <v>36.75</v>
      </c>
      <c r="I9041">
        <v>80813.25</v>
      </c>
      <c r="J9041" t="s">
        <v>81</v>
      </c>
      <c r="K9041">
        <v>-0.18962723854562971</v>
      </c>
      <c r="L9041">
        <v>-18.962700000000002</v>
      </c>
      <c r="M9041" t="s">
        <v>82</v>
      </c>
    </row>
    <row r="9042" spans="1:13">
      <c r="A9042" t="s">
        <v>291</v>
      </c>
      <c r="B9042" t="s">
        <v>292</v>
      </c>
      <c r="C9042" t="str">
        <f>TEXT(D9042, "mmm")</f>
        <v>Jul</v>
      </c>
      <c r="D9042" s="1">
        <v>45503</v>
      </c>
      <c r="E9042" t="s">
        <v>100</v>
      </c>
      <c r="F9042" t="s">
        <v>101</v>
      </c>
      <c r="G9042">
        <v>8590</v>
      </c>
      <c r="H9042">
        <v>7.22</v>
      </c>
      <c r="I9042">
        <v>62019.8</v>
      </c>
      <c r="J9042" t="s">
        <v>81</v>
      </c>
      <c r="K9042">
        <v>4.1493062077182508E-3</v>
      </c>
      <c r="L9042">
        <v>0.41489999999999999</v>
      </c>
      <c r="M9042" t="s">
        <v>82</v>
      </c>
    </row>
    <row r="9043" spans="1:13">
      <c r="A9043" t="s">
        <v>291</v>
      </c>
      <c r="B9043" t="s">
        <v>292</v>
      </c>
      <c r="C9043" t="str">
        <f>TEXT(D9043, "mmm")</f>
        <v>Jul</v>
      </c>
      <c r="D9043" s="1">
        <v>45503</v>
      </c>
      <c r="E9043" t="s">
        <v>102</v>
      </c>
      <c r="F9043" t="s">
        <v>101</v>
      </c>
      <c r="G9043">
        <v>8590</v>
      </c>
      <c r="H9043">
        <v>7.22</v>
      </c>
      <c r="I9043">
        <v>62019.8</v>
      </c>
      <c r="J9043" t="s">
        <v>81</v>
      </c>
      <c r="K9043">
        <v>4.1493062077182508E-3</v>
      </c>
      <c r="L9043">
        <v>0.41489999999999999</v>
      </c>
      <c r="M9043" t="s">
        <v>82</v>
      </c>
    </row>
    <row r="9044" spans="1:13">
      <c r="A9044" t="s">
        <v>5098</v>
      </c>
      <c r="B9044" t="s">
        <v>5099</v>
      </c>
      <c r="C9044" t="str">
        <f>TEXT(D9044, "mmm")</f>
        <v>Jul</v>
      </c>
      <c r="D9044" s="1">
        <v>45503</v>
      </c>
      <c r="E9044" t="s">
        <v>5100</v>
      </c>
      <c r="F9044" t="s">
        <v>80</v>
      </c>
      <c r="G9044">
        <v>2208</v>
      </c>
      <c r="H9044">
        <v>48.78</v>
      </c>
      <c r="I9044">
        <v>107706.24000000001</v>
      </c>
      <c r="J9044" t="s">
        <v>86</v>
      </c>
      <c r="K9044">
        <v>-0.1292352709605481</v>
      </c>
      <c r="L9044">
        <v>-12.923500000000001</v>
      </c>
      <c r="M9044" t="s">
        <v>82</v>
      </c>
    </row>
    <row r="9045" spans="1:13">
      <c r="A9045" t="s">
        <v>4124</v>
      </c>
      <c r="B9045" t="s">
        <v>4125</v>
      </c>
      <c r="C9045" t="str">
        <f>TEXT(D9045, "mmm")</f>
        <v>Jul</v>
      </c>
      <c r="D9045" s="1">
        <v>45503</v>
      </c>
      <c r="E9045" t="s">
        <v>4831</v>
      </c>
      <c r="F9045" t="s">
        <v>101</v>
      </c>
      <c r="G9045">
        <v>57152</v>
      </c>
      <c r="H9045">
        <v>36.75</v>
      </c>
      <c r="I9045">
        <v>2100336</v>
      </c>
      <c r="J9045" t="s">
        <v>86</v>
      </c>
      <c r="K9045">
        <v>-0.18962723854562971</v>
      </c>
      <c r="L9045">
        <v>-18.962700000000002</v>
      </c>
      <c r="M9045" t="s">
        <v>82</v>
      </c>
    </row>
    <row r="9046" spans="1:13">
      <c r="A9046" t="s">
        <v>4124</v>
      </c>
      <c r="B9046" t="s">
        <v>4125</v>
      </c>
      <c r="C9046" t="str">
        <f>TEXT(D9046, "mmm")</f>
        <v>Jul</v>
      </c>
      <c r="D9046" s="1">
        <v>45503</v>
      </c>
      <c r="E9046" t="s">
        <v>4833</v>
      </c>
      <c r="F9046" t="s">
        <v>101</v>
      </c>
      <c r="G9046">
        <v>57152</v>
      </c>
      <c r="H9046">
        <v>36.75</v>
      </c>
      <c r="I9046">
        <v>2100336</v>
      </c>
      <c r="J9046" t="s">
        <v>86</v>
      </c>
      <c r="K9046">
        <v>-0.18962723854562971</v>
      </c>
      <c r="L9046">
        <v>-18.962700000000002</v>
      </c>
      <c r="M9046" t="s">
        <v>82</v>
      </c>
    </row>
    <row r="9047" spans="1:13">
      <c r="A9047" t="s">
        <v>4124</v>
      </c>
      <c r="B9047" t="s">
        <v>4125</v>
      </c>
      <c r="C9047" t="str">
        <f>TEXT(D9047, "mmm")</f>
        <v>Jul</v>
      </c>
      <c r="D9047" s="1">
        <v>45503</v>
      </c>
      <c r="E9047" t="s">
        <v>4834</v>
      </c>
      <c r="F9047" t="s">
        <v>101</v>
      </c>
      <c r="G9047">
        <v>57152</v>
      </c>
      <c r="H9047">
        <v>36.75</v>
      </c>
      <c r="I9047">
        <v>2100336</v>
      </c>
      <c r="J9047" t="s">
        <v>86</v>
      </c>
      <c r="K9047">
        <v>-0.18962723854562971</v>
      </c>
      <c r="L9047">
        <v>-18.962700000000002</v>
      </c>
      <c r="M9047" t="s">
        <v>82</v>
      </c>
    </row>
    <row r="9048" spans="1:13">
      <c r="A9048" t="s">
        <v>4124</v>
      </c>
      <c r="B9048" t="s">
        <v>4125</v>
      </c>
      <c r="C9048" t="str">
        <f>TEXT(D9048, "mmm")</f>
        <v>Jul</v>
      </c>
      <c r="D9048" s="1">
        <v>45503</v>
      </c>
      <c r="E9048" t="s">
        <v>4830</v>
      </c>
      <c r="F9048" t="s">
        <v>101</v>
      </c>
      <c r="G9048">
        <v>57152</v>
      </c>
      <c r="H9048">
        <v>36.75</v>
      </c>
      <c r="I9048">
        <v>2100336</v>
      </c>
      <c r="J9048" t="s">
        <v>86</v>
      </c>
      <c r="K9048">
        <v>-0.18962723854562971</v>
      </c>
      <c r="L9048">
        <v>-18.962700000000002</v>
      </c>
      <c r="M9048" t="s">
        <v>82</v>
      </c>
    </row>
    <row r="9049" spans="1:13">
      <c r="A9049" t="s">
        <v>4124</v>
      </c>
      <c r="B9049" t="s">
        <v>4125</v>
      </c>
      <c r="C9049" t="str">
        <f>TEXT(D9049, "mmm")</f>
        <v>Jul</v>
      </c>
      <c r="D9049" s="1">
        <v>45503</v>
      </c>
      <c r="E9049" t="s">
        <v>4832</v>
      </c>
      <c r="F9049" t="s">
        <v>101</v>
      </c>
      <c r="G9049">
        <v>57152</v>
      </c>
      <c r="H9049">
        <v>36.75</v>
      </c>
      <c r="I9049">
        <v>2100336</v>
      </c>
      <c r="J9049" t="s">
        <v>86</v>
      </c>
      <c r="K9049">
        <v>-0.18962723854562971</v>
      </c>
      <c r="L9049">
        <v>-18.962700000000002</v>
      </c>
      <c r="M9049" t="s">
        <v>82</v>
      </c>
    </row>
    <row r="9050" spans="1:13">
      <c r="A9050" t="s">
        <v>4124</v>
      </c>
      <c r="B9050" t="s">
        <v>4125</v>
      </c>
      <c r="C9050" t="str">
        <f>TEXT(D9050, "mmm")</f>
        <v>Jul</v>
      </c>
      <c r="D9050" s="1">
        <v>45503</v>
      </c>
      <c r="E9050" t="s">
        <v>4835</v>
      </c>
      <c r="F9050" t="s">
        <v>101</v>
      </c>
      <c r="G9050">
        <v>57152</v>
      </c>
      <c r="H9050">
        <v>36.75</v>
      </c>
      <c r="I9050">
        <v>2100336</v>
      </c>
      <c r="J9050" t="s">
        <v>86</v>
      </c>
      <c r="K9050">
        <v>-0.18962723854562971</v>
      </c>
      <c r="L9050">
        <v>-18.962700000000002</v>
      </c>
      <c r="M9050" t="s">
        <v>82</v>
      </c>
    </row>
    <row r="9051" spans="1:13">
      <c r="A9051" t="s">
        <v>4124</v>
      </c>
      <c r="B9051" t="s">
        <v>4125</v>
      </c>
      <c r="C9051" t="str">
        <f>TEXT(D9051, "mmm")</f>
        <v>Jul</v>
      </c>
      <c r="D9051" s="1">
        <v>45503</v>
      </c>
      <c r="E9051" t="s">
        <v>4831</v>
      </c>
      <c r="F9051" t="s">
        <v>101</v>
      </c>
      <c r="G9051">
        <v>3370</v>
      </c>
      <c r="H9051">
        <v>38.19</v>
      </c>
      <c r="I9051">
        <v>128700.3</v>
      </c>
      <c r="J9051" t="s">
        <v>81</v>
      </c>
      <c r="K9051">
        <v>-0.18962723854562971</v>
      </c>
      <c r="L9051">
        <v>-18.962700000000002</v>
      </c>
      <c r="M9051" t="s">
        <v>82</v>
      </c>
    </row>
    <row r="9052" spans="1:13">
      <c r="A9052" t="s">
        <v>4124</v>
      </c>
      <c r="B9052" t="s">
        <v>4125</v>
      </c>
      <c r="C9052" t="str">
        <f>TEXT(D9052, "mmm")</f>
        <v>Jul</v>
      </c>
      <c r="D9052" s="1">
        <v>45503</v>
      </c>
      <c r="E9052" t="s">
        <v>4833</v>
      </c>
      <c r="F9052" t="s">
        <v>101</v>
      </c>
      <c r="G9052">
        <v>3370</v>
      </c>
      <c r="H9052">
        <v>38.19</v>
      </c>
      <c r="I9052">
        <v>128700.3</v>
      </c>
      <c r="J9052" t="s">
        <v>81</v>
      </c>
      <c r="K9052">
        <v>-0.18962723854562971</v>
      </c>
      <c r="L9052">
        <v>-18.962700000000002</v>
      </c>
      <c r="M9052" t="s">
        <v>82</v>
      </c>
    </row>
    <row r="9053" spans="1:13">
      <c r="A9053" t="s">
        <v>4124</v>
      </c>
      <c r="B9053" t="s">
        <v>4125</v>
      </c>
      <c r="C9053" t="str">
        <f>TEXT(D9053, "mmm")</f>
        <v>Jul</v>
      </c>
      <c r="D9053" s="1">
        <v>45503</v>
      </c>
      <c r="E9053" t="s">
        <v>4834</v>
      </c>
      <c r="F9053" t="s">
        <v>101</v>
      </c>
      <c r="G9053">
        <v>3370</v>
      </c>
      <c r="H9053">
        <v>38.19</v>
      </c>
      <c r="I9053">
        <v>128700.3</v>
      </c>
      <c r="J9053" t="s">
        <v>81</v>
      </c>
      <c r="K9053">
        <v>-0.18962723854562971</v>
      </c>
      <c r="L9053">
        <v>-18.962700000000002</v>
      </c>
      <c r="M9053" t="s">
        <v>82</v>
      </c>
    </row>
    <row r="9054" spans="1:13">
      <c r="A9054" t="s">
        <v>4124</v>
      </c>
      <c r="B9054" t="s">
        <v>4125</v>
      </c>
      <c r="C9054" t="str">
        <f>TEXT(D9054, "mmm")</f>
        <v>Jul</v>
      </c>
      <c r="D9054" s="1">
        <v>45503</v>
      </c>
      <c r="E9054" t="s">
        <v>4830</v>
      </c>
      <c r="F9054" t="s">
        <v>101</v>
      </c>
      <c r="G9054">
        <v>3370</v>
      </c>
      <c r="H9054">
        <v>38.19</v>
      </c>
      <c r="I9054">
        <v>128700.3</v>
      </c>
      <c r="J9054" t="s">
        <v>81</v>
      </c>
      <c r="K9054">
        <v>-0.18962723854562971</v>
      </c>
      <c r="L9054">
        <v>-18.962700000000002</v>
      </c>
      <c r="M9054" t="s">
        <v>82</v>
      </c>
    </row>
    <row r="9055" spans="1:13">
      <c r="A9055" t="s">
        <v>4124</v>
      </c>
      <c r="B9055" t="s">
        <v>4125</v>
      </c>
      <c r="C9055" t="str">
        <f>TEXT(D9055, "mmm")</f>
        <v>Jul</v>
      </c>
      <c r="D9055" s="1">
        <v>45503</v>
      </c>
      <c r="E9055" t="s">
        <v>4832</v>
      </c>
      <c r="F9055" t="s">
        <v>101</v>
      </c>
      <c r="G9055">
        <v>3370</v>
      </c>
      <c r="H9055">
        <v>38.19</v>
      </c>
      <c r="I9055">
        <v>128700.3</v>
      </c>
      <c r="J9055" t="s">
        <v>81</v>
      </c>
      <c r="K9055">
        <v>-0.18962723854562971</v>
      </c>
      <c r="L9055">
        <v>-18.962700000000002</v>
      </c>
      <c r="M9055" t="s">
        <v>82</v>
      </c>
    </row>
    <row r="9056" spans="1:13">
      <c r="A9056" t="s">
        <v>4124</v>
      </c>
      <c r="B9056" t="s">
        <v>4125</v>
      </c>
      <c r="C9056" t="str">
        <f>TEXT(D9056, "mmm")</f>
        <v>Jul</v>
      </c>
      <c r="D9056" s="1">
        <v>45503</v>
      </c>
      <c r="E9056" t="s">
        <v>4835</v>
      </c>
      <c r="F9056" t="s">
        <v>101</v>
      </c>
      <c r="G9056">
        <v>3370</v>
      </c>
      <c r="H9056">
        <v>38.19</v>
      </c>
      <c r="I9056">
        <v>128700.3</v>
      </c>
      <c r="J9056" t="s">
        <v>81</v>
      </c>
      <c r="K9056">
        <v>-0.18962723854562971</v>
      </c>
      <c r="L9056">
        <v>-18.962700000000002</v>
      </c>
      <c r="M9056" t="s">
        <v>82</v>
      </c>
    </row>
    <row r="9057" spans="1:13">
      <c r="A9057" t="s">
        <v>1777</v>
      </c>
      <c r="B9057" t="s">
        <v>1778</v>
      </c>
      <c r="C9057" t="str">
        <f>TEXT(D9057, "mmm")</f>
        <v>Jul</v>
      </c>
      <c r="D9057" s="1">
        <v>45503</v>
      </c>
      <c r="E9057" t="s">
        <v>4430</v>
      </c>
      <c r="F9057" t="s">
        <v>101</v>
      </c>
      <c r="G9057">
        <v>173730</v>
      </c>
      <c r="H9057">
        <v>1.3</v>
      </c>
      <c r="I9057">
        <v>225849</v>
      </c>
      <c r="J9057" t="s">
        <v>81</v>
      </c>
      <c r="K9057">
        <v>-9.1602970076829049E-2</v>
      </c>
      <c r="L9057">
        <v>-9.1602999999999994</v>
      </c>
      <c r="M9057" t="s">
        <v>82</v>
      </c>
    </row>
    <row r="9058" spans="1:13">
      <c r="A9058" t="s">
        <v>677</v>
      </c>
      <c r="B9058" t="s">
        <v>678</v>
      </c>
      <c r="C9058" t="str">
        <f>TEXT(D9058, "mmm")</f>
        <v>Jul</v>
      </c>
      <c r="D9058" s="1">
        <v>45503</v>
      </c>
      <c r="E9058" t="s">
        <v>182</v>
      </c>
      <c r="F9058" t="s">
        <v>101</v>
      </c>
      <c r="G9058">
        <v>2000</v>
      </c>
      <c r="H9058">
        <v>16.850000000000001</v>
      </c>
      <c r="I9058">
        <v>33700</v>
      </c>
      <c r="J9058" t="s">
        <v>81</v>
      </c>
      <c r="K9058">
        <v>-1.4117597163710969E-2</v>
      </c>
      <c r="L9058">
        <v>-1.4117999999999999</v>
      </c>
      <c r="M9058" t="s">
        <v>82</v>
      </c>
    </row>
    <row r="9059" spans="1:13">
      <c r="A9059" t="s">
        <v>677</v>
      </c>
      <c r="B9059" t="s">
        <v>678</v>
      </c>
      <c r="C9059" t="str">
        <f>TEXT(D9059, "mmm")</f>
        <v>Jul</v>
      </c>
      <c r="D9059" s="1">
        <v>45503</v>
      </c>
      <c r="E9059" t="s">
        <v>179</v>
      </c>
      <c r="F9059" t="s">
        <v>101</v>
      </c>
      <c r="G9059">
        <v>2000</v>
      </c>
      <c r="H9059">
        <v>16.850000000000001</v>
      </c>
      <c r="I9059">
        <v>33700</v>
      </c>
      <c r="J9059" t="s">
        <v>81</v>
      </c>
      <c r="K9059">
        <v>-1.4117597163710969E-2</v>
      </c>
      <c r="L9059">
        <v>-1.4117999999999999</v>
      </c>
      <c r="M9059" t="s">
        <v>82</v>
      </c>
    </row>
    <row r="9060" spans="1:13">
      <c r="A9060" t="s">
        <v>677</v>
      </c>
      <c r="B9060" t="s">
        <v>678</v>
      </c>
      <c r="C9060" t="str">
        <f>TEXT(D9060, "mmm")</f>
        <v>Jul</v>
      </c>
      <c r="D9060" s="1">
        <v>45503</v>
      </c>
      <c r="E9060" t="s">
        <v>178</v>
      </c>
      <c r="F9060" t="s">
        <v>101</v>
      </c>
      <c r="G9060">
        <v>2000</v>
      </c>
      <c r="H9060">
        <v>16.850000000000001</v>
      </c>
      <c r="I9060">
        <v>33700</v>
      </c>
      <c r="J9060" t="s">
        <v>81</v>
      </c>
      <c r="K9060">
        <v>-1.4117597163710969E-2</v>
      </c>
      <c r="L9060">
        <v>-1.4117999999999999</v>
      </c>
      <c r="M9060" t="s">
        <v>82</v>
      </c>
    </row>
    <row r="9061" spans="1:13">
      <c r="A9061" t="s">
        <v>677</v>
      </c>
      <c r="B9061" t="s">
        <v>678</v>
      </c>
      <c r="C9061" t="str">
        <f>TEXT(D9061, "mmm")</f>
        <v>Jul</v>
      </c>
      <c r="D9061" s="1">
        <v>45503</v>
      </c>
      <c r="E9061" t="s">
        <v>181</v>
      </c>
      <c r="F9061" t="s">
        <v>101</v>
      </c>
      <c r="G9061">
        <v>2000</v>
      </c>
      <c r="H9061">
        <v>16.850000000000001</v>
      </c>
      <c r="I9061">
        <v>33700</v>
      </c>
      <c r="J9061" t="s">
        <v>81</v>
      </c>
      <c r="K9061">
        <v>-1.4117597163710969E-2</v>
      </c>
      <c r="L9061">
        <v>-1.4117999999999999</v>
      </c>
      <c r="M9061" t="s">
        <v>82</v>
      </c>
    </row>
    <row r="9062" spans="1:13">
      <c r="A9062" t="s">
        <v>677</v>
      </c>
      <c r="B9062" t="s">
        <v>678</v>
      </c>
      <c r="C9062" t="str">
        <f>TEXT(D9062, "mmm")</f>
        <v>Jul</v>
      </c>
      <c r="D9062" s="1">
        <v>45503</v>
      </c>
      <c r="E9062" t="s">
        <v>180</v>
      </c>
      <c r="F9062" t="s">
        <v>101</v>
      </c>
      <c r="G9062">
        <v>2000</v>
      </c>
      <c r="H9062">
        <v>16.850000000000001</v>
      </c>
      <c r="I9062">
        <v>33700</v>
      </c>
      <c r="J9062" t="s">
        <v>81</v>
      </c>
      <c r="K9062">
        <v>-1.4117597163710969E-2</v>
      </c>
      <c r="L9062">
        <v>-1.4117999999999999</v>
      </c>
      <c r="M9062" t="s">
        <v>82</v>
      </c>
    </row>
    <row r="9063" spans="1:13">
      <c r="A9063" t="s">
        <v>1310</v>
      </c>
      <c r="B9063" t="s">
        <v>1311</v>
      </c>
      <c r="C9063" t="str">
        <f>TEXT(D9063, "mmm")</f>
        <v>Jul</v>
      </c>
      <c r="D9063" s="1">
        <v>45503</v>
      </c>
      <c r="E9063" t="s">
        <v>1312</v>
      </c>
      <c r="F9063" t="s">
        <v>101</v>
      </c>
      <c r="G9063">
        <v>1000</v>
      </c>
      <c r="H9063">
        <v>14.6</v>
      </c>
      <c r="I9063">
        <v>14600</v>
      </c>
      <c r="J9063" t="s">
        <v>81</v>
      </c>
      <c r="K9063">
        <v>-0.1138047407148686</v>
      </c>
      <c r="L9063">
        <v>-11.3805</v>
      </c>
      <c r="M9063" t="s">
        <v>82</v>
      </c>
    </row>
    <row r="9064" spans="1:13">
      <c r="A9064" t="s">
        <v>438</v>
      </c>
      <c r="B9064" t="s">
        <v>439</v>
      </c>
      <c r="C9064" t="str">
        <f>TEXT(D9064, "mmm")</f>
        <v>Jul</v>
      </c>
      <c r="D9064" s="1">
        <v>45503</v>
      </c>
      <c r="E9064" t="s">
        <v>440</v>
      </c>
      <c r="F9064" t="s">
        <v>80</v>
      </c>
      <c r="G9064">
        <v>10000</v>
      </c>
      <c r="H9064">
        <v>20.47</v>
      </c>
      <c r="I9064">
        <v>204700</v>
      </c>
      <c r="J9064" t="s">
        <v>86</v>
      </c>
      <c r="K9064">
        <v>-0.1137957425135787</v>
      </c>
      <c r="L9064">
        <v>-11.3796</v>
      </c>
      <c r="M9064" t="s">
        <v>82</v>
      </c>
    </row>
    <row r="9065" spans="1:13">
      <c r="A9065" t="s">
        <v>1644</v>
      </c>
      <c r="B9065" t="s">
        <v>1645</v>
      </c>
      <c r="C9065" t="str">
        <f>TEXT(D9065, "mmm")</f>
        <v>Jul</v>
      </c>
      <c r="D9065" s="1">
        <v>45503</v>
      </c>
      <c r="E9065" t="s">
        <v>4793</v>
      </c>
      <c r="F9065" t="s">
        <v>222</v>
      </c>
      <c r="G9065">
        <v>6105</v>
      </c>
      <c r="H9065">
        <v>13.3</v>
      </c>
      <c r="I9065">
        <v>81196.5</v>
      </c>
      <c r="J9065" t="s">
        <v>81</v>
      </c>
      <c r="K9065">
        <v>-1.9622685060819659E-2</v>
      </c>
      <c r="L9065">
        <v>-1.9622999999999999</v>
      </c>
      <c r="M9065" t="s">
        <v>82</v>
      </c>
    </row>
    <row r="9066" spans="1:13">
      <c r="A9066" t="s">
        <v>356</v>
      </c>
      <c r="B9066" t="s">
        <v>357</v>
      </c>
      <c r="C9066" t="str">
        <f>TEXT(D9066, "mmm")</f>
        <v>Jul</v>
      </c>
      <c r="D9066" s="1">
        <v>45503</v>
      </c>
      <c r="E9066" t="s">
        <v>313</v>
      </c>
      <c r="F9066" t="s">
        <v>314</v>
      </c>
      <c r="G9066">
        <v>250000</v>
      </c>
      <c r="H9066">
        <v>11.4</v>
      </c>
      <c r="I9066">
        <v>2850000</v>
      </c>
      <c r="J9066" t="s">
        <v>81</v>
      </c>
      <c r="K9066">
        <v>2.3911164138262331E-2</v>
      </c>
      <c r="L9066">
        <v>2.3910999999999998</v>
      </c>
      <c r="M9066" t="s">
        <v>82</v>
      </c>
    </row>
    <row r="9067" spans="1:13">
      <c r="A9067" t="s">
        <v>5101</v>
      </c>
      <c r="B9067" t="s">
        <v>5102</v>
      </c>
      <c r="C9067" t="str">
        <f>TEXT(D9067, "mmm")</f>
        <v>Jul</v>
      </c>
      <c r="D9067" s="1">
        <v>45503</v>
      </c>
      <c r="E9067" t="s">
        <v>5103</v>
      </c>
      <c r="F9067" t="s">
        <v>426</v>
      </c>
      <c r="G9067">
        <v>146</v>
      </c>
      <c r="H9067">
        <v>257.54000000000002</v>
      </c>
      <c r="I9067">
        <v>37600.839999999997</v>
      </c>
      <c r="J9067" t="s">
        <v>86</v>
      </c>
      <c r="K9067">
        <v>-1.458195614893221E-2</v>
      </c>
      <c r="L9067">
        <v>-1.4581999999999999</v>
      </c>
      <c r="M9067" t="s">
        <v>82</v>
      </c>
    </row>
    <row r="9068" spans="1:13">
      <c r="A9068" t="s">
        <v>5098</v>
      </c>
      <c r="B9068" t="s">
        <v>5099</v>
      </c>
      <c r="C9068" t="str">
        <f>TEXT(D9068, "mmm")</f>
        <v>Jul</v>
      </c>
      <c r="D9068" s="1">
        <v>45503</v>
      </c>
      <c r="E9068" t="s">
        <v>5104</v>
      </c>
      <c r="F9068" t="s">
        <v>80</v>
      </c>
      <c r="G9068">
        <v>389</v>
      </c>
      <c r="H9068">
        <v>49.38</v>
      </c>
      <c r="I9068">
        <v>19208.82</v>
      </c>
      <c r="J9068" t="s">
        <v>86</v>
      </c>
      <c r="K9068">
        <v>-0.1292352709605481</v>
      </c>
      <c r="L9068">
        <v>-12.923500000000001</v>
      </c>
      <c r="M9068" t="s">
        <v>82</v>
      </c>
    </row>
    <row r="9069" spans="1:13">
      <c r="A9069" t="s">
        <v>2421</v>
      </c>
      <c r="B9069" t="s">
        <v>2422</v>
      </c>
      <c r="C9069" t="str">
        <f>TEXT(D9069, "mmm")</f>
        <v>Jul</v>
      </c>
      <c r="D9069" s="1">
        <v>45503</v>
      </c>
      <c r="E9069" t="s">
        <v>2888</v>
      </c>
      <c r="F9069" t="s">
        <v>80</v>
      </c>
      <c r="G9069">
        <v>21646</v>
      </c>
      <c r="H9069">
        <v>3.06</v>
      </c>
      <c r="I9069">
        <v>66236.759999999995</v>
      </c>
      <c r="J9069" t="s">
        <v>86</v>
      </c>
      <c r="K9069">
        <v>0</v>
      </c>
      <c r="L9069">
        <v>0</v>
      </c>
      <c r="M9069" t="s">
        <v>82</v>
      </c>
    </row>
    <row r="9070" spans="1:13">
      <c r="A9070" t="s">
        <v>5105</v>
      </c>
      <c r="B9070" t="s">
        <v>5106</v>
      </c>
      <c r="C9070" t="str">
        <f>TEXT(D9070, "mmm")</f>
        <v>Jul</v>
      </c>
      <c r="D9070" s="1">
        <v>45503</v>
      </c>
      <c r="E9070" t="s">
        <v>5107</v>
      </c>
      <c r="F9070" t="s">
        <v>217</v>
      </c>
      <c r="G9070">
        <v>108303</v>
      </c>
      <c r="H9070">
        <v>12.94</v>
      </c>
      <c r="I9070">
        <v>1401440.82</v>
      </c>
      <c r="J9070" t="s">
        <v>86</v>
      </c>
      <c r="K9070">
        <v>-7.3643398244795599E-2</v>
      </c>
      <c r="L9070">
        <v>-7.3643000000000001</v>
      </c>
      <c r="M9070" t="s">
        <v>82</v>
      </c>
    </row>
    <row r="9071" spans="1:13">
      <c r="A9071" t="s">
        <v>4875</v>
      </c>
      <c r="B9071" t="s">
        <v>4876</v>
      </c>
      <c r="C9071" t="str">
        <f>TEXT(D9071, "mmm")</f>
        <v>Jul</v>
      </c>
      <c r="D9071" s="1">
        <v>45503</v>
      </c>
      <c r="E9071" t="s">
        <v>100</v>
      </c>
      <c r="F9071" t="s">
        <v>101</v>
      </c>
      <c r="G9071">
        <v>24605</v>
      </c>
      <c r="H9071">
        <v>10.42</v>
      </c>
      <c r="I9071">
        <v>256384.1</v>
      </c>
      <c r="J9071" t="s">
        <v>86</v>
      </c>
      <c r="K9071">
        <v>1.439542685927298E-2</v>
      </c>
      <c r="L9071">
        <v>1.4395</v>
      </c>
      <c r="M9071" t="s">
        <v>82</v>
      </c>
    </row>
    <row r="9072" spans="1:13">
      <c r="A9072" t="s">
        <v>4875</v>
      </c>
      <c r="B9072" t="s">
        <v>4876</v>
      </c>
      <c r="C9072" t="str">
        <f>TEXT(D9072, "mmm")</f>
        <v>Jul</v>
      </c>
      <c r="D9072" s="1">
        <v>45503</v>
      </c>
      <c r="E9072" t="s">
        <v>102</v>
      </c>
      <c r="F9072" t="s">
        <v>101</v>
      </c>
      <c r="G9072">
        <v>24605</v>
      </c>
      <c r="H9072">
        <v>10.42</v>
      </c>
      <c r="I9072">
        <v>256384.1</v>
      </c>
      <c r="J9072" t="s">
        <v>86</v>
      </c>
      <c r="K9072">
        <v>1.439542685927298E-2</v>
      </c>
      <c r="L9072">
        <v>1.4395</v>
      </c>
      <c r="M9072" t="s">
        <v>82</v>
      </c>
    </row>
    <row r="9073" spans="1:13">
      <c r="A9073" t="s">
        <v>5108</v>
      </c>
      <c r="B9073" t="s">
        <v>5109</v>
      </c>
      <c r="C9073" t="str">
        <f>TEXT(D9073, "mmm")</f>
        <v>Jul</v>
      </c>
      <c r="D9073" s="1">
        <v>45504</v>
      </c>
      <c r="E9073" t="s">
        <v>5110</v>
      </c>
      <c r="F9073" t="s">
        <v>128</v>
      </c>
      <c r="G9073">
        <v>6820</v>
      </c>
      <c r="H9073">
        <v>31.62</v>
      </c>
      <c r="I9073">
        <v>215648.4</v>
      </c>
      <c r="J9073" t="s">
        <v>86</v>
      </c>
      <c r="K9073">
        <v>-9.4810136922436339E-2</v>
      </c>
      <c r="L9073">
        <v>-9.4809999999999999</v>
      </c>
      <c r="M9073" t="s">
        <v>82</v>
      </c>
    </row>
    <row r="9074" spans="1:13">
      <c r="A9074" t="s">
        <v>728</v>
      </c>
      <c r="B9074" t="s">
        <v>729</v>
      </c>
      <c r="C9074" t="str">
        <f>TEXT(D9074, "mmm")</f>
        <v>Jul</v>
      </c>
      <c r="D9074" s="1">
        <v>45504</v>
      </c>
      <c r="E9074" t="s">
        <v>3790</v>
      </c>
      <c r="F9074" t="s">
        <v>222</v>
      </c>
      <c r="G9074">
        <v>7436</v>
      </c>
      <c r="H9074">
        <v>2.5</v>
      </c>
      <c r="I9074">
        <v>18590</v>
      </c>
      <c r="J9074" t="s">
        <v>81</v>
      </c>
      <c r="K9074">
        <v>0</v>
      </c>
      <c r="L9074">
        <v>0</v>
      </c>
      <c r="M9074" t="s">
        <v>82</v>
      </c>
    </row>
    <row r="9075" spans="1:13">
      <c r="A9075" t="s">
        <v>5111</v>
      </c>
      <c r="B9075" t="s">
        <v>2919</v>
      </c>
      <c r="C9075" t="str">
        <f>TEXT(D9075, "mmm")</f>
        <v>Jul</v>
      </c>
      <c r="D9075" s="1">
        <v>45504</v>
      </c>
      <c r="E9075" t="s">
        <v>5112</v>
      </c>
      <c r="F9075" t="s">
        <v>118</v>
      </c>
      <c r="G9075">
        <v>29137.53</v>
      </c>
      <c r="H9075">
        <v>8.58</v>
      </c>
      <c r="I9075">
        <v>250000.0074</v>
      </c>
      <c r="J9075" t="s">
        <v>86</v>
      </c>
      <c r="K9075">
        <v>-2.3309582960563402E-3</v>
      </c>
      <c r="L9075">
        <v>-0.2331</v>
      </c>
      <c r="M9075" t="s">
        <v>82</v>
      </c>
    </row>
    <row r="9076" spans="1:13">
      <c r="A9076" t="s">
        <v>438</v>
      </c>
      <c r="B9076" t="s">
        <v>439</v>
      </c>
      <c r="C9076" t="str">
        <f>TEXT(D9076, "mmm")</f>
        <v>Jul</v>
      </c>
      <c r="D9076" s="1">
        <v>45504</v>
      </c>
      <c r="E9076" t="s">
        <v>440</v>
      </c>
      <c r="F9076" t="s">
        <v>80</v>
      </c>
      <c r="G9076">
        <v>14000</v>
      </c>
      <c r="H9076">
        <v>19.93</v>
      </c>
      <c r="I9076">
        <v>279020</v>
      </c>
      <c r="J9076" t="s">
        <v>86</v>
      </c>
      <c r="K9076">
        <v>-0.1055975749374499</v>
      </c>
      <c r="L9076">
        <v>-10.559799999999999</v>
      </c>
      <c r="M9076" t="s">
        <v>82</v>
      </c>
    </row>
    <row r="9077" spans="1:13">
      <c r="A9077" t="s">
        <v>5113</v>
      </c>
      <c r="B9077" t="s">
        <v>5114</v>
      </c>
      <c r="C9077" t="str">
        <f>TEXT(D9077, "mmm")</f>
        <v>Jul</v>
      </c>
      <c r="D9077" s="1">
        <v>45504</v>
      </c>
      <c r="E9077" t="s">
        <v>5115</v>
      </c>
      <c r="F9077" t="s">
        <v>101</v>
      </c>
      <c r="G9077">
        <v>5000</v>
      </c>
      <c r="H9077">
        <v>14.94</v>
      </c>
      <c r="I9077">
        <v>74700</v>
      </c>
      <c r="J9077" t="s">
        <v>86</v>
      </c>
      <c r="K9077">
        <v>-2.352150327778901E-2</v>
      </c>
      <c r="L9077">
        <v>-2.3521999999999998</v>
      </c>
      <c r="M9077" t="s">
        <v>82</v>
      </c>
    </row>
    <row r="9078" spans="1:13">
      <c r="A9078" t="s">
        <v>1028</v>
      </c>
      <c r="B9078" t="s">
        <v>1029</v>
      </c>
      <c r="C9078" t="str">
        <f>TEXT(D9078, "mmm")</f>
        <v>Jul</v>
      </c>
      <c r="D9078" s="1">
        <v>45504</v>
      </c>
      <c r="E9078" t="s">
        <v>1236</v>
      </c>
      <c r="F9078" t="s">
        <v>80</v>
      </c>
      <c r="G9078">
        <v>6000</v>
      </c>
      <c r="H9078">
        <v>7.13</v>
      </c>
      <c r="I9078">
        <v>42780</v>
      </c>
      <c r="J9078" t="s">
        <v>86</v>
      </c>
      <c r="K9078">
        <v>-0.15138892657289579</v>
      </c>
      <c r="L9078">
        <v>-15.1389</v>
      </c>
      <c r="M9078" t="s">
        <v>82</v>
      </c>
    </row>
    <row r="9079" spans="1:13">
      <c r="A9079" t="s">
        <v>5095</v>
      </c>
      <c r="B9079" t="s">
        <v>5096</v>
      </c>
      <c r="C9079" t="str">
        <f>TEXT(D9079, "mmm")</f>
        <v>Jul</v>
      </c>
      <c r="D9079" s="1">
        <v>45504</v>
      </c>
      <c r="E9079" t="s">
        <v>5097</v>
      </c>
      <c r="F9079" t="s">
        <v>101</v>
      </c>
      <c r="G9079">
        <v>10000</v>
      </c>
      <c r="H9079">
        <v>14.93</v>
      </c>
      <c r="I9079">
        <v>149300</v>
      </c>
      <c r="J9079" t="s">
        <v>86</v>
      </c>
      <c r="K9079">
        <v>8.449571454876903E-3</v>
      </c>
      <c r="L9079">
        <v>0.84499999999999997</v>
      </c>
      <c r="M9079" t="s">
        <v>82</v>
      </c>
    </row>
    <row r="9080" spans="1:13">
      <c r="A9080" t="s">
        <v>1715</v>
      </c>
      <c r="B9080" t="s">
        <v>1716</v>
      </c>
      <c r="C9080" t="str">
        <f>TEXT(D9080, "mmm")</f>
        <v>Jul</v>
      </c>
      <c r="D9080" s="1">
        <v>45504</v>
      </c>
      <c r="E9080" t="s">
        <v>5116</v>
      </c>
      <c r="F9080" t="s">
        <v>118</v>
      </c>
      <c r="G9080">
        <v>2532</v>
      </c>
      <c r="H9080">
        <v>39.369999999999997</v>
      </c>
      <c r="I9080">
        <v>99684.84</v>
      </c>
      <c r="J9080" t="s">
        <v>81</v>
      </c>
      <c r="K9080">
        <v>1.7618947168506649E-2</v>
      </c>
      <c r="L9080">
        <v>1.7619</v>
      </c>
      <c r="M9080" t="s">
        <v>82</v>
      </c>
    </row>
    <row r="9081" spans="1:13">
      <c r="A9081" t="s">
        <v>4124</v>
      </c>
      <c r="B9081" t="s">
        <v>4125</v>
      </c>
      <c r="C9081" t="str">
        <f>TEXT(D9081, "mmm")</f>
        <v>Jul</v>
      </c>
      <c r="D9081" s="1">
        <v>45504</v>
      </c>
      <c r="E9081" t="s">
        <v>4833</v>
      </c>
      <c r="F9081" t="s">
        <v>101</v>
      </c>
      <c r="G9081">
        <v>144892</v>
      </c>
      <c r="H9081">
        <v>36.729999999999997</v>
      </c>
      <c r="I9081">
        <v>5321883.1599999992</v>
      </c>
      <c r="J9081" t="s">
        <v>86</v>
      </c>
      <c r="K9081">
        <v>-0.18678933318077301</v>
      </c>
      <c r="L9081">
        <v>-18.678899999999999</v>
      </c>
      <c r="M9081" t="s">
        <v>82</v>
      </c>
    </row>
    <row r="9082" spans="1:13">
      <c r="A9082" t="s">
        <v>4124</v>
      </c>
      <c r="B9082" t="s">
        <v>4125</v>
      </c>
      <c r="C9082" t="str">
        <f>TEXT(D9082, "mmm")</f>
        <v>Jul</v>
      </c>
      <c r="D9082" s="1">
        <v>45504</v>
      </c>
      <c r="E9082" t="s">
        <v>4834</v>
      </c>
      <c r="F9082" t="s">
        <v>101</v>
      </c>
      <c r="G9082">
        <v>144892</v>
      </c>
      <c r="H9082">
        <v>36.729999999999997</v>
      </c>
      <c r="I9082">
        <v>5321883.1599999992</v>
      </c>
      <c r="J9082" t="s">
        <v>86</v>
      </c>
      <c r="K9082">
        <v>-0.18678933318077301</v>
      </c>
      <c r="L9082">
        <v>-18.678899999999999</v>
      </c>
      <c r="M9082" t="s">
        <v>82</v>
      </c>
    </row>
    <row r="9083" spans="1:13">
      <c r="A9083" t="s">
        <v>4124</v>
      </c>
      <c r="B9083" t="s">
        <v>4125</v>
      </c>
      <c r="C9083" t="str">
        <f>TEXT(D9083, "mmm")</f>
        <v>Jul</v>
      </c>
      <c r="D9083" s="1">
        <v>45504</v>
      </c>
      <c r="E9083" t="s">
        <v>4830</v>
      </c>
      <c r="F9083" t="s">
        <v>101</v>
      </c>
      <c r="G9083">
        <v>144892</v>
      </c>
      <c r="H9083">
        <v>36.729999999999997</v>
      </c>
      <c r="I9083">
        <v>5321883.1599999992</v>
      </c>
      <c r="J9083" t="s">
        <v>86</v>
      </c>
      <c r="K9083">
        <v>-0.18678933318077301</v>
      </c>
      <c r="L9083">
        <v>-18.678899999999999</v>
      </c>
      <c r="M9083" t="s">
        <v>82</v>
      </c>
    </row>
    <row r="9084" spans="1:13">
      <c r="A9084" t="s">
        <v>4124</v>
      </c>
      <c r="B9084" t="s">
        <v>4125</v>
      </c>
      <c r="C9084" t="str">
        <f>TEXT(D9084, "mmm")</f>
        <v>Jul</v>
      </c>
      <c r="D9084" s="1">
        <v>45504</v>
      </c>
      <c r="E9084" t="s">
        <v>4832</v>
      </c>
      <c r="F9084" t="s">
        <v>101</v>
      </c>
      <c r="G9084">
        <v>144892</v>
      </c>
      <c r="H9084">
        <v>36.729999999999997</v>
      </c>
      <c r="I9084">
        <v>5321883.1599999992</v>
      </c>
      <c r="J9084" t="s">
        <v>86</v>
      </c>
      <c r="K9084">
        <v>-0.18678933318077301</v>
      </c>
      <c r="L9084">
        <v>-18.678899999999999</v>
      </c>
      <c r="M9084" t="s">
        <v>82</v>
      </c>
    </row>
    <row r="9085" spans="1:13">
      <c r="A9085" t="s">
        <v>4124</v>
      </c>
      <c r="B9085" t="s">
        <v>4125</v>
      </c>
      <c r="C9085" t="str">
        <f>TEXT(D9085, "mmm")</f>
        <v>Jul</v>
      </c>
      <c r="D9085" s="1">
        <v>45504</v>
      </c>
      <c r="E9085" t="s">
        <v>4835</v>
      </c>
      <c r="F9085" t="s">
        <v>101</v>
      </c>
      <c r="G9085">
        <v>144892</v>
      </c>
      <c r="H9085">
        <v>36.729999999999997</v>
      </c>
      <c r="I9085">
        <v>5321883.1599999992</v>
      </c>
      <c r="J9085" t="s">
        <v>86</v>
      </c>
      <c r="K9085">
        <v>-0.18678933318077301</v>
      </c>
      <c r="L9085">
        <v>-18.678899999999999</v>
      </c>
      <c r="M9085" t="s">
        <v>82</v>
      </c>
    </row>
    <row r="9086" spans="1:13">
      <c r="A9086" t="s">
        <v>370</v>
      </c>
      <c r="B9086" t="s">
        <v>371</v>
      </c>
      <c r="C9086" t="str">
        <f>TEXT(D9086, "mmm")</f>
        <v>Jul</v>
      </c>
      <c r="D9086" s="1">
        <v>45504</v>
      </c>
      <c r="E9086" t="s">
        <v>4861</v>
      </c>
      <c r="F9086" t="s">
        <v>101</v>
      </c>
      <c r="G9086">
        <v>75486</v>
      </c>
      <c r="H9086">
        <v>10.35</v>
      </c>
      <c r="I9086">
        <v>781280.1</v>
      </c>
      <c r="J9086" t="s">
        <v>86</v>
      </c>
      <c r="K9086">
        <v>-0.45238088288066203</v>
      </c>
      <c r="L9086">
        <v>-45.238100000000003</v>
      </c>
      <c r="M9086" t="s">
        <v>82</v>
      </c>
    </row>
    <row r="9087" spans="1:13">
      <c r="A9087" t="s">
        <v>370</v>
      </c>
      <c r="B9087" t="s">
        <v>371</v>
      </c>
      <c r="C9087" t="str">
        <f>TEXT(D9087, "mmm")</f>
        <v>Jul</v>
      </c>
      <c r="D9087" s="1">
        <v>45504</v>
      </c>
      <c r="E9087" t="s">
        <v>4862</v>
      </c>
      <c r="F9087" t="s">
        <v>101</v>
      </c>
      <c r="G9087">
        <v>75486</v>
      </c>
      <c r="H9087">
        <v>10.35</v>
      </c>
      <c r="I9087">
        <v>781280.1</v>
      </c>
      <c r="J9087" t="s">
        <v>86</v>
      </c>
      <c r="K9087">
        <v>-0.45238088288066203</v>
      </c>
      <c r="L9087">
        <v>-45.238100000000003</v>
      </c>
      <c r="M9087" t="s">
        <v>82</v>
      </c>
    </row>
    <row r="9088" spans="1:13">
      <c r="A9088" t="s">
        <v>370</v>
      </c>
      <c r="B9088" t="s">
        <v>371</v>
      </c>
      <c r="C9088" t="str">
        <f>TEXT(D9088, "mmm")</f>
        <v>Jul</v>
      </c>
      <c r="D9088" s="1">
        <v>45504</v>
      </c>
      <c r="E9088" t="s">
        <v>4863</v>
      </c>
      <c r="F9088" t="s">
        <v>101</v>
      </c>
      <c r="G9088">
        <v>75486</v>
      </c>
      <c r="H9088">
        <v>10.35</v>
      </c>
      <c r="I9088">
        <v>781280.1</v>
      </c>
      <c r="J9088" t="s">
        <v>86</v>
      </c>
      <c r="K9088">
        <v>-0.45238088288066203</v>
      </c>
      <c r="L9088">
        <v>-45.238100000000003</v>
      </c>
      <c r="M9088" t="s">
        <v>82</v>
      </c>
    </row>
    <row r="9089" spans="1:13">
      <c r="A9089" t="s">
        <v>5117</v>
      </c>
      <c r="B9089" t="s">
        <v>5118</v>
      </c>
      <c r="C9089" t="str">
        <f>TEXT(D9089, "mmm")</f>
        <v>Jul</v>
      </c>
      <c r="D9089" s="1">
        <v>45504</v>
      </c>
      <c r="E9089" t="s">
        <v>5119</v>
      </c>
      <c r="F9089" t="s">
        <v>251</v>
      </c>
      <c r="G9089">
        <v>100629</v>
      </c>
      <c r="H9089">
        <v>5.74</v>
      </c>
      <c r="I9089">
        <v>577610.46000000008</v>
      </c>
      <c r="J9089" t="s">
        <v>86</v>
      </c>
      <c r="K9089">
        <v>1.9607824804414919E-2</v>
      </c>
      <c r="L9089">
        <v>1.9608000000000001</v>
      </c>
      <c r="M9089" t="s">
        <v>82</v>
      </c>
    </row>
    <row r="9090" spans="1:13">
      <c r="A9090" t="s">
        <v>5117</v>
      </c>
      <c r="B9090" t="s">
        <v>5118</v>
      </c>
      <c r="C9090" t="str">
        <f>TEXT(D9090, "mmm")</f>
        <v>Jul</v>
      </c>
      <c r="D9090" s="1">
        <v>45504</v>
      </c>
      <c r="E9090" t="s">
        <v>5120</v>
      </c>
      <c r="F9090" t="s">
        <v>101</v>
      </c>
      <c r="G9090">
        <v>100629</v>
      </c>
      <c r="H9090">
        <v>5.74</v>
      </c>
      <c r="I9090">
        <v>577610.46000000008</v>
      </c>
      <c r="J9090" t="s">
        <v>86</v>
      </c>
      <c r="K9090">
        <v>1.9607824804414919E-2</v>
      </c>
      <c r="L9090">
        <v>1.9608000000000001</v>
      </c>
      <c r="M9090" t="s">
        <v>82</v>
      </c>
    </row>
    <row r="9091" spans="1:13">
      <c r="A9091" t="s">
        <v>5117</v>
      </c>
      <c r="B9091" t="s">
        <v>5118</v>
      </c>
      <c r="C9091" t="str">
        <f>TEXT(D9091, "mmm")</f>
        <v>Jul</v>
      </c>
      <c r="D9091" s="1">
        <v>45504</v>
      </c>
      <c r="E9091" t="s">
        <v>5119</v>
      </c>
      <c r="F9091" t="s">
        <v>251</v>
      </c>
      <c r="G9091">
        <v>83243</v>
      </c>
      <c r="H9091">
        <v>6.41</v>
      </c>
      <c r="I9091">
        <v>533587.63</v>
      </c>
      <c r="J9091" t="s">
        <v>86</v>
      </c>
      <c r="K9091">
        <v>1.9607824804414919E-2</v>
      </c>
      <c r="L9091">
        <v>1.9608000000000001</v>
      </c>
      <c r="M9091" t="s">
        <v>82</v>
      </c>
    </row>
    <row r="9092" spans="1:13">
      <c r="A9092" t="s">
        <v>5117</v>
      </c>
      <c r="B9092" t="s">
        <v>5118</v>
      </c>
      <c r="C9092" t="str">
        <f>TEXT(D9092, "mmm")</f>
        <v>Jul</v>
      </c>
      <c r="D9092" s="1">
        <v>45504</v>
      </c>
      <c r="E9092" t="s">
        <v>5120</v>
      </c>
      <c r="F9092" t="s">
        <v>101</v>
      </c>
      <c r="G9092">
        <v>83243</v>
      </c>
      <c r="H9092">
        <v>6.41</v>
      </c>
      <c r="I9092">
        <v>533587.63</v>
      </c>
      <c r="J9092" t="s">
        <v>86</v>
      </c>
      <c r="K9092">
        <v>1.9607824804414919E-2</v>
      </c>
      <c r="L9092">
        <v>1.9608000000000001</v>
      </c>
      <c r="M9092" t="s">
        <v>82</v>
      </c>
    </row>
    <row r="9093" spans="1:13">
      <c r="A9093" t="s">
        <v>5117</v>
      </c>
      <c r="B9093" t="s">
        <v>5118</v>
      </c>
      <c r="C9093" t="str">
        <f>TEXT(D9093, "mmm")</f>
        <v>Jul</v>
      </c>
      <c r="D9093" s="1">
        <v>45504</v>
      </c>
      <c r="E9093" t="s">
        <v>5119</v>
      </c>
      <c r="F9093" t="s">
        <v>251</v>
      </c>
      <c r="G9093">
        <v>16128</v>
      </c>
      <c r="H9093">
        <v>7.4</v>
      </c>
      <c r="I9093">
        <v>119347.2</v>
      </c>
      <c r="J9093" t="s">
        <v>81</v>
      </c>
      <c r="K9093">
        <v>1.9607824804414919E-2</v>
      </c>
      <c r="L9093">
        <v>1.9608000000000001</v>
      </c>
      <c r="M9093" t="s">
        <v>82</v>
      </c>
    </row>
    <row r="9094" spans="1:13">
      <c r="A9094" t="s">
        <v>5117</v>
      </c>
      <c r="B9094" t="s">
        <v>5118</v>
      </c>
      <c r="C9094" t="str">
        <f>TEXT(D9094, "mmm")</f>
        <v>Jul</v>
      </c>
      <c r="D9094" s="1">
        <v>45504</v>
      </c>
      <c r="E9094" t="s">
        <v>5120</v>
      </c>
      <c r="F9094" t="s">
        <v>101</v>
      </c>
      <c r="G9094">
        <v>16128</v>
      </c>
      <c r="H9094">
        <v>7.4</v>
      </c>
      <c r="I9094">
        <v>119347.2</v>
      </c>
      <c r="J9094" t="s">
        <v>81</v>
      </c>
      <c r="K9094">
        <v>1.9607824804414919E-2</v>
      </c>
      <c r="L9094">
        <v>1.9608000000000001</v>
      </c>
      <c r="M9094" t="s">
        <v>82</v>
      </c>
    </row>
    <row r="9095" spans="1:13">
      <c r="A9095" t="s">
        <v>580</v>
      </c>
      <c r="B9095" t="s">
        <v>581</v>
      </c>
      <c r="C9095" t="str">
        <f>TEXT(D9095, "mmm")</f>
        <v>Jul</v>
      </c>
      <c r="D9095" s="1">
        <v>45504</v>
      </c>
      <c r="E9095" t="s">
        <v>100</v>
      </c>
      <c r="F9095" t="s">
        <v>101</v>
      </c>
      <c r="G9095">
        <v>1083</v>
      </c>
      <c r="H9095">
        <v>24.29</v>
      </c>
      <c r="I9095">
        <v>26306.07</v>
      </c>
      <c r="J9095" t="s">
        <v>81</v>
      </c>
      <c r="K9095">
        <v>-3.5168609893469933E-2</v>
      </c>
      <c r="L9095">
        <v>-3.5169000000000001</v>
      </c>
      <c r="M9095" t="s">
        <v>82</v>
      </c>
    </row>
    <row r="9096" spans="1:13">
      <c r="A9096" t="s">
        <v>580</v>
      </c>
      <c r="B9096" t="s">
        <v>581</v>
      </c>
      <c r="C9096" t="str">
        <f>TEXT(D9096, "mmm")</f>
        <v>Jul</v>
      </c>
      <c r="D9096" s="1">
        <v>45504</v>
      </c>
      <c r="E9096" t="s">
        <v>102</v>
      </c>
      <c r="F9096" t="s">
        <v>101</v>
      </c>
      <c r="G9096">
        <v>1083</v>
      </c>
      <c r="H9096">
        <v>24.29</v>
      </c>
      <c r="I9096">
        <v>26306.07</v>
      </c>
      <c r="J9096" t="s">
        <v>81</v>
      </c>
      <c r="K9096">
        <v>-3.5168609893469933E-2</v>
      </c>
      <c r="L9096">
        <v>-3.5169000000000001</v>
      </c>
      <c r="M9096" t="s">
        <v>82</v>
      </c>
    </row>
    <row r="9097" spans="1:13">
      <c r="A9097" t="s">
        <v>291</v>
      </c>
      <c r="B9097" t="s">
        <v>292</v>
      </c>
      <c r="C9097" t="str">
        <f>TEXT(D9097, "mmm")</f>
        <v>Jul</v>
      </c>
      <c r="D9097" s="1">
        <v>45504</v>
      </c>
      <c r="E9097" t="s">
        <v>100</v>
      </c>
      <c r="F9097" t="s">
        <v>101</v>
      </c>
      <c r="G9097">
        <v>45153</v>
      </c>
      <c r="H9097">
        <v>7.34</v>
      </c>
      <c r="I9097">
        <v>331423.02</v>
      </c>
      <c r="J9097" t="s">
        <v>81</v>
      </c>
      <c r="K9097">
        <v>-2.0352900982830161E-2</v>
      </c>
      <c r="L9097">
        <v>-2.0352999999999999</v>
      </c>
      <c r="M9097" t="s">
        <v>82</v>
      </c>
    </row>
    <row r="9098" spans="1:13">
      <c r="A9098" t="s">
        <v>291</v>
      </c>
      <c r="B9098" t="s">
        <v>292</v>
      </c>
      <c r="C9098" t="str">
        <f>TEXT(D9098, "mmm")</f>
        <v>Jul</v>
      </c>
      <c r="D9098" s="1">
        <v>45504</v>
      </c>
      <c r="E9098" t="s">
        <v>102</v>
      </c>
      <c r="F9098" t="s">
        <v>101</v>
      </c>
      <c r="G9098">
        <v>45153</v>
      </c>
      <c r="H9098">
        <v>7.34</v>
      </c>
      <c r="I9098">
        <v>331423.02</v>
      </c>
      <c r="J9098" t="s">
        <v>81</v>
      </c>
      <c r="K9098">
        <v>-2.0352900982830161E-2</v>
      </c>
      <c r="L9098">
        <v>-2.0352999999999999</v>
      </c>
      <c r="M9098" t="s">
        <v>82</v>
      </c>
    </row>
    <row r="9099" spans="1:13">
      <c r="A9099" t="s">
        <v>5121</v>
      </c>
      <c r="B9099" t="s">
        <v>5122</v>
      </c>
      <c r="C9099" t="str">
        <f>TEXT(D9099, "mmm")</f>
        <v>Jul</v>
      </c>
      <c r="D9099" s="1">
        <v>45504</v>
      </c>
      <c r="E9099" t="s">
        <v>5123</v>
      </c>
      <c r="F9099" t="s">
        <v>80</v>
      </c>
      <c r="G9099">
        <v>2000</v>
      </c>
      <c r="H9099">
        <v>25.14</v>
      </c>
      <c r="I9099">
        <v>50280</v>
      </c>
      <c r="J9099" t="s">
        <v>86</v>
      </c>
      <c r="K9099">
        <v>-7.977840818879689E-2</v>
      </c>
      <c r="L9099">
        <v>-7.9778000000000002</v>
      </c>
      <c r="M9099" t="s">
        <v>82</v>
      </c>
    </row>
    <row r="9100" spans="1:13">
      <c r="A9100" t="s">
        <v>4124</v>
      </c>
      <c r="B9100" t="s">
        <v>4125</v>
      </c>
      <c r="C9100" t="str">
        <f>TEXT(D9100, "mmm")</f>
        <v>Jul</v>
      </c>
      <c r="D9100" s="1">
        <v>45504</v>
      </c>
      <c r="E9100" t="s">
        <v>4831</v>
      </c>
      <c r="F9100" t="s">
        <v>101</v>
      </c>
      <c r="G9100">
        <v>5108</v>
      </c>
      <c r="H9100">
        <v>37.03</v>
      </c>
      <c r="I9100">
        <v>189149.24</v>
      </c>
      <c r="J9100" t="s">
        <v>81</v>
      </c>
      <c r="K9100">
        <v>-0.18678933318077301</v>
      </c>
      <c r="L9100">
        <v>-18.678899999999999</v>
      </c>
      <c r="M9100" t="s">
        <v>82</v>
      </c>
    </row>
    <row r="9101" spans="1:13">
      <c r="A9101" t="s">
        <v>4124</v>
      </c>
      <c r="B9101" t="s">
        <v>4125</v>
      </c>
      <c r="C9101" t="str">
        <f>TEXT(D9101, "mmm")</f>
        <v>Jul</v>
      </c>
      <c r="D9101" s="1">
        <v>45504</v>
      </c>
      <c r="E9101" t="s">
        <v>4833</v>
      </c>
      <c r="F9101" t="s">
        <v>101</v>
      </c>
      <c r="G9101">
        <v>5108</v>
      </c>
      <c r="H9101">
        <v>37.03</v>
      </c>
      <c r="I9101">
        <v>189149.24</v>
      </c>
      <c r="J9101" t="s">
        <v>81</v>
      </c>
      <c r="K9101">
        <v>-0.18678933318077301</v>
      </c>
      <c r="L9101">
        <v>-18.678899999999999</v>
      </c>
      <c r="M9101" t="s">
        <v>82</v>
      </c>
    </row>
    <row r="9102" spans="1:13">
      <c r="A9102" t="s">
        <v>4124</v>
      </c>
      <c r="B9102" t="s">
        <v>4125</v>
      </c>
      <c r="C9102" t="str">
        <f>TEXT(D9102, "mmm")</f>
        <v>Jul</v>
      </c>
      <c r="D9102" s="1">
        <v>45504</v>
      </c>
      <c r="E9102" t="s">
        <v>4834</v>
      </c>
      <c r="F9102" t="s">
        <v>101</v>
      </c>
      <c r="G9102">
        <v>5108</v>
      </c>
      <c r="H9102">
        <v>37.03</v>
      </c>
      <c r="I9102">
        <v>189149.24</v>
      </c>
      <c r="J9102" t="s">
        <v>81</v>
      </c>
      <c r="K9102">
        <v>-0.18678933318077301</v>
      </c>
      <c r="L9102">
        <v>-18.678899999999999</v>
      </c>
      <c r="M9102" t="s">
        <v>82</v>
      </c>
    </row>
    <row r="9103" spans="1:13">
      <c r="A9103" t="s">
        <v>4124</v>
      </c>
      <c r="B9103" t="s">
        <v>4125</v>
      </c>
      <c r="C9103" t="str">
        <f>TEXT(D9103, "mmm")</f>
        <v>Jul</v>
      </c>
      <c r="D9103" s="1">
        <v>45504</v>
      </c>
      <c r="E9103" t="s">
        <v>4830</v>
      </c>
      <c r="F9103" t="s">
        <v>101</v>
      </c>
      <c r="G9103">
        <v>5108</v>
      </c>
      <c r="H9103">
        <v>37.03</v>
      </c>
      <c r="I9103">
        <v>189149.24</v>
      </c>
      <c r="J9103" t="s">
        <v>81</v>
      </c>
      <c r="K9103">
        <v>-0.18678933318077301</v>
      </c>
      <c r="L9103">
        <v>-18.678899999999999</v>
      </c>
      <c r="M9103" t="s">
        <v>82</v>
      </c>
    </row>
    <row r="9104" spans="1:13">
      <c r="A9104" t="s">
        <v>4124</v>
      </c>
      <c r="B9104" t="s">
        <v>4125</v>
      </c>
      <c r="C9104" t="str">
        <f>TEXT(D9104, "mmm")</f>
        <v>Jul</v>
      </c>
      <c r="D9104" s="1">
        <v>45504</v>
      </c>
      <c r="E9104" t="s">
        <v>4832</v>
      </c>
      <c r="F9104" t="s">
        <v>101</v>
      </c>
      <c r="G9104">
        <v>5108</v>
      </c>
      <c r="H9104">
        <v>37.03</v>
      </c>
      <c r="I9104">
        <v>189149.24</v>
      </c>
      <c r="J9104" t="s">
        <v>81</v>
      </c>
      <c r="K9104">
        <v>-0.18678933318077301</v>
      </c>
      <c r="L9104">
        <v>-18.678899999999999</v>
      </c>
      <c r="M9104" t="s">
        <v>82</v>
      </c>
    </row>
    <row r="9105" spans="1:13">
      <c r="A9105" t="s">
        <v>4124</v>
      </c>
      <c r="B9105" t="s">
        <v>4125</v>
      </c>
      <c r="C9105" t="str">
        <f>TEXT(D9105, "mmm")</f>
        <v>Jul</v>
      </c>
      <c r="D9105" s="1">
        <v>45504</v>
      </c>
      <c r="E9105" t="s">
        <v>4835</v>
      </c>
      <c r="F9105" t="s">
        <v>101</v>
      </c>
      <c r="G9105">
        <v>5108</v>
      </c>
      <c r="H9105">
        <v>37.03</v>
      </c>
      <c r="I9105">
        <v>189149.24</v>
      </c>
      <c r="J9105" t="s">
        <v>81</v>
      </c>
      <c r="K9105">
        <v>-0.18678933318077301</v>
      </c>
      <c r="L9105">
        <v>-18.678899999999999</v>
      </c>
      <c r="M9105" t="s">
        <v>82</v>
      </c>
    </row>
    <row r="9106" spans="1:13">
      <c r="A9106" t="s">
        <v>4124</v>
      </c>
      <c r="B9106" t="s">
        <v>4125</v>
      </c>
      <c r="C9106" t="str">
        <f>TEXT(D9106, "mmm")</f>
        <v>Jul</v>
      </c>
      <c r="D9106" s="1">
        <v>45504</v>
      </c>
      <c r="E9106" t="s">
        <v>4831</v>
      </c>
      <c r="F9106" t="s">
        <v>101</v>
      </c>
      <c r="G9106">
        <v>144892</v>
      </c>
      <c r="H9106">
        <v>36.729999999999997</v>
      </c>
      <c r="I9106">
        <v>5321883.1599999992</v>
      </c>
      <c r="J9106" t="s">
        <v>86</v>
      </c>
      <c r="K9106">
        <v>-0.18678933318077301</v>
      </c>
      <c r="L9106">
        <v>-18.678899999999999</v>
      </c>
      <c r="M9106" t="s">
        <v>82</v>
      </c>
    </row>
    <row r="9107" spans="1:13">
      <c r="A9107" t="s">
        <v>1777</v>
      </c>
      <c r="B9107" t="s">
        <v>1778</v>
      </c>
      <c r="C9107" t="str">
        <f>TEXT(D9107, "mmm")</f>
        <v>Jul</v>
      </c>
      <c r="D9107" s="1">
        <v>45504</v>
      </c>
      <c r="E9107" t="s">
        <v>4430</v>
      </c>
      <c r="F9107" t="s">
        <v>101</v>
      </c>
      <c r="G9107">
        <v>100000</v>
      </c>
      <c r="H9107">
        <v>1.33</v>
      </c>
      <c r="I9107">
        <v>133000</v>
      </c>
      <c r="J9107" t="s">
        <v>81</v>
      </c>
      <c r="K9107">
        <v>-0.12686572541742161</v>
      </c>
      <c r="L9107">
        <v>-12.6866</v>
      </c>
      <c r="M9107" t="s">
        <v>82</v>
      </c>
    </row>
    <row r="9108" spans="1:13">
      <c r="A9108" t="s">
        <v>129</v>
      </c>
      <c r="B9108" t="s">
        <v>130</v>
      </c>
      <c r="C9108" t="str">
        <f>TEXT(D9108, "mmm")</f>
        <v>Jul</v>
      </c>
      <c r="D9108" s="1">
        <v>45504</v>
      </c>
      <c r="E9108" t="s">
        <v>111</v>
      </c>
      <c r="F9108" t="s">
        <v>101</v>
      </c>
      <c r="G9108">
        <v>48500</v>
      </c>
      <c r="H9108">
        <v>7.26</v>
      </c>
      <c r="I9108">
        <v>352110</v>
      </c>
      <c r="J9108" t="s">
        <v>86</v>
      </c>
      <c r="K9108">
        <v>-0.18005536726798119</v>
      </c>
      <c r="L9108">
        <v>-18.005500000000001</v>
      </c>
      <c r="M9108" t="s">
        <v>82</v>
      </c>
    </row>
    <row r="9109" spans="1:13">
      <c r="A9109" t="s">
        <v>129</v>
      </c>
      <c r="B9109" t="s">
        <v>130</v>
      </c>
      <c r="C9109" t="str">
        <f>TEXT(D9109, "mmm")</f>
        <v>Jul</v>
      </c>
      <c r="D9109" s="1">
        <v>45504</v>
      </c>
      <c r="E9109" t="s">
        <v>110</v>
      </c>
      <c r="F9109" t="s">
        <v>101</v>
      </c>
      <c r="G9109">
        <v>48500</v>
      </c>
      <c r="H9109">
        <v>7.26</v>
      </c>
      <c r="I9109">
        <v>352110</v>
      </c>
      <c r="J9109" t="s">
        <v>86</v>
      </c>
      <c r="K9109">
        <v>-0.18005536726798119</v>
      </c>
      <c r="L9109">
        <v>-18.005500000000001</v>
      </c>
      <c r="M9109" t="s">
        <v>82</v>
      </c>
    </row>
    <row r="9110" spans="1:13">
      <c r="A9110" t="s">
        <v>129</v>
      </c>
      <c r="B9110" t="s">
        <v>130</v>
      </c>
      <c r="C9110" t="str">
        <f>TEXT(D9110, "mmm")</f>
        <v>Jul</v>
      </c>
      <c r="D9110" s="1">
        <v>45504</v>
      </c>
      <c r="E9110" t="s">
        <v>109</v>
      </c>
      <c r="F9110" t="s">
        <v>101</v>
      </c>
      <c r="G9110">
        <v>48500</v>
      </c>
      <c r="H9110">
        <v>7.26</v>
      </c>
      <c r="I9110">
        <v>352110</v>
      </c>
      <c r="J9110" t="s">
        <v>86</v>
      </c>
      <c r="K9110">
        <v>-0.18005536726798119</v>
      </c>
      <c r="L9110">
        <v>-18.005500000000001</v>
      </c>
      <c r="M9110" t="s">
        <v>82</v>
      </c>
    </row>
    <row r="9111" spans="1:13">
      <c r="A9111" t="s">
        <v>677</v>
      </c>
      <c r="B9111" t="s">
        <v>678</v>
      </c>
      <c r="C9111" t="str">
        <f>TEXT(D9111, "mmm")</f>
        <v>Jul</v>
      </c>
      <c r="D9111" s="1">
        <v>45504</v>
      </c>
      <c r="E9111" t="s">
        <v>180</v>
      </c>
      <c r="F9111" t="s">
        <v>101</v>
      </c>
      <c r="G9111">
        <v>1058</v>
      </c>
      <c r="H9111">
        <v>16.850000000000001</v>
      </c>
      <c r="I9111">
        <v>17827.3</v>
      </c>
      <c r="J9111" t="s">
        <v>81</v>
      </c>
      <c r="K9111">
        <v>2.9411805603515528E-2</v>
      </c>
      <c r="L9111">
        <v>2.9411999999999998</v>
      </c>
      <c r="M9111" t="s">
        <v>82</v>
      </c>
    </row>
    <row r="9112" spans="1:13">
      <c r="A9112" t="s">
        <v>677</v>
      </c>
      <c r="B9112" t="s">
        <v>678</v>
      </c>
      <c r="C9112" t="str">
        <f>TEXT(D9112, "mmm")</f>
        <v>Jul</v>
      </c>
      <c r="D9112" s="1">
        <v>45504</v>
      </c>
      <c r="E9112" t="s">
        <v>181</v>
      </c>
      <c r="F9112" t="s">
        <v>101</v>
      </c>
      <c r="G9112">
        <v>1058</v>
      </c>
      <c r="H9112">
        <v>16.850000000000001</v>
      </c>
      <c r="I9112">
        <v>17827.3</v>
      </c>
      <c r="J9112" t="s">
        <v>81</v>
      </c>
      <c r="K9112">
        <v>2.9411805603515528E-2</v>
      </c>
      <c r="L9112">
        <v>2.9411999999999998</v>
      </c>
      <c r="M9112" t="s">
        <v>82</v>
      </c>
    </row>
    <row r="9113" spans="1:13">
      <c r="A9113" t="s">
        <v>677</v>
      </c>
      <c r="B9113" t="s">
        <v>678</v>
      </c>
      <c r="C9113" t="str">
        <f>TEXT(D9113, "mmm")</f>
        <v>Jul</v>
      </c>
      <c r="D9113" s="1">
        <v>45504</v>
      </c>
      <c r="E9113" t="s">
        <v>179</v>
      </c>
      <c r="F9113" t="s">
        <v>101</v>
      </c>
      <c r="G9113">
        <v>1058</v>
      </c>
      <c r="H9113">
        <v>16.850000000000001</v>
      </c>
      <c r="I9113">
        <v>17827.3</v>
      </c>
      <c r="J9113" t="s">
        <v>81</v>
      </c>
      <c r="K9113">
        <v>2.9411805603515528E-2</v>
      </c>
      <c r="L9113">
        <v>2.9411999999999998</v>
      </c>
      <c r="M9113" t="s">
        <v>82</v>
      </c>
    </row>
    <row r="9114" spans="1:13">
      <c r="A9114" t="s">
        <v>677</v>
      </c>
      <c r="B9114" t="s">
        <v>678</v>
      </c>
      <c r="C9114" t="str">
        <f>TEXT(D9114, "mmm")</f>
        <v>Jul</v>
      </c>
      <c r="D9114" s="1">
        <v>45504</v>
      </c>
      <c r="E9114" t="s">
        <v>182</v>
      </c>
      <c r="F9114" t="s">
        <v>101</v>
      </c>
      <c r="G9114">
        <v>1058</v>
      </c>
      <c r="H9114">
        <v>16.850000000000001</v>
      </c>
      <c r="I9114">
        <v>17827.3</v>
      </c>
      <c r="J9114" t="s">
        <v>81</v>
      </c>
      <c r="K9114">
        <v>2.9411805603515528E-2</v>
      </c>
      <c r="L9114">
        <v>2.9411999999999998</v>
      </c>
      <c r="M9114" t="s">
        <v>82</v>
      </c>
    </row>
    <row r="9115" spans="1:13">
      <c r="A9115" t="s">
        <v>677</v>
      </c>
      <c r="B9115" t="s">
        <v>678</v>
      </c>
      <c r="C9115" t="str">
        <f>TEXT(D9115, "mmm")</f>
        <v>Jul</v>
      </c>
      <c r="D9115" s="1">
        <v>45504</v>
      </c>
      <c r="E9115" t="s">
        <v>178</v>
      </c>
      <c r="F9115" t="s">
        <v>101</v>
      </c>
      <c r="G9115">
        <v>1058</v>
      </c>
      <c r="H9115">
        <v>16.850000000000001</v>
      </c>
      <c r="I9115">
        <v>17827.3</v>
      </c>
      <c r="J9115" t="s">
        <v>81</v>
      </c>
      <c r="K9115">
        <v>2.9411805603515528E-2</v>
      </c>
      <c r="L9115">
        <v>2.9411999999999998</v>
      </c>
      <c r="M9115" t="s">
        <v>82</v>
      </c>
    </row>
    <row r="9116" spans="1:13">
      <c r="A9116" t="s">
        <v>5124</v>
      </c>
      <c r="B9116" t="s">
        <v>5125</v>
      </c>
      <c r="C9116" t="str">
        <f>TEXT(D9116, "mmm")</f>
        <v>Jul</v>
      </c>
      <c r="D9116" s="1">
        <v>45504</v>
      </c>
      <c r="E9116" t="s">
        <v>5126</v>
      </c>
      <c r="F9116" t="s">
        <v>118</v>
      </c>
      <c r="G9116">
        <v>4400</v>
      </c>
      <c r="H9116">
        <v>45.04</v>
      </c>
      <c r="I9116">
        <v>198176</v>
      </c>
      <c r="J9116" t="s">
        <v>81</v>
      </c>
      <c r="K9116">
        <v>-9.3777752233301759E-2</v>
      </c>
      <c r="L9116">
        <v>-9.3778000000000006</v>
      </c>
      <c r="M9116" t="s">
        <v>82</v>
      </c>
    </row>
    <row r="9117" spans="1:13">
      <c r="A9117" t="s">
        <v>5124</v>
      </c>
      <c r="B9117" t="s">
        <v>5125</v>
      </c>
      <c r="C9117" t="str">
        <f>TEXT(D9117, "mmm")</f>
        <v>Jul</v>
      </c>
      <c r="D9117" s="1">
        <v>45504</v>
      </c>
      <c r="E9117" t="s">
        <v>5126</v>
      </c>
      <c r="F9117" t="s">
        <v>118</v>
      </c>
      <c r="G9117">
        <v>1600</v>
      </c>
      <c r="H9117">
        <v>44.23</v>
      </c>
      <c r="I9117">
        <v>70768</v>
      </c>
      <c r="J9117" t="s">
        <v>81</v>
      </c>
      <c r="K9117">
        <v>-9.3777752233301759E-2</v>
      </c>
      <c r="L9117">
        <v>-9.3778000000000006</v>
      </c>
      <c r="M9117" t="s">
        <v>82</v>
      </c>
    </row>
    <row r="9118" spans="1:13">
      <c r="A9118" t="s">
        <v>5127</v>
      </c>
      <c r="B9118" t="s">
        <v>5128</v>
      </c>
      <c r="C9118" t="str">
        <f>TEXT(D9118, "mmm")</f>
        <v>Jul</v>
      </c>
      <c r="D9118" s="1">
        <v>45504</v>
      </c>
      <c r="E9118" t="s">
        <v>5129</v>
      </c>
      <c r="F9118" t="s">
        <v>128</v>
      </c>
      <c r="G9118">
        <v>7500</v>
      </c>
      <c r="H9118">
        <v>40.380000000000003</v>
      </c>
      <c r="I9118">
        <v>302850</v>
      </c>
      <c r="J9118" t="s">
        <v>86</v>
      </c>
      <c r="K9118">
        <v>-9.06547404216278E-2</v>
      </c>
      <c r="L9118">
        <v>-9.0655000000000001</v>
      </c>
      <c r="M9118" t="s">
        <v>82</v>
      </c>
    </row>
    <row r="9119" spans="1:13">
      <c r="A9119" t="s">
        <v>968</v>
      </c>
      <c r="B9119" t="s">
        <v>969</v>
      </c>
      <c r="C9119" t="str">
        <f>TEXT(D9119, "mmm")</f>
        <v>Jul</v>
      </c>
      <c r="D9119" s="1">
        <v>45504</v>
      </c>
      <c r="E9119" t="s">
        <v>5130</v>
      </c>
      <c r="F9119" t="s">
        <v>80</v>
      </c>
      <c r="G9119">
        <v>1000</v>
      </c>
      <c r="H9119">
        <v>12.9</v>
      </c>
      <c r="I9119">
        <v>12900</v>
      </c>
      <c r="J9119" t="s">
        <v>81</v>
      </c>
      <c r="K9119">
        <v>-9.7679975986881606E-2</v>
      </c>
      <c r="L9119">
        <v>-9.7680000000000007</v>
      </c>
      <c r="M9119" t="s">
        <v>82</v>
      </c>
    </row>
    <row r="9120" spans="1:13">
      <c r="A9120" t="s">
        <v>2421</v>
      </c>
      <c r="B9120" t="s">
        <v>2422</v>
      </c>
      <c r="C9120" t="str">
        <f>TEXT(D9120, "mmm")</f>
        <v>Jul</v>
      </c>
      <c r="D9120" s="1">
        <v>45504</v>
      </c>
      <c r="E9120" t="s">
        <v>2888</v>
      </c>
      <c r="F9120" t="s">
        <v>80</v>
      </c>
      <c r="G9120">
        <v>5580</v>
      </c>
      <c r="H9120">
        <v>3.23</v>
      </c>
      <c r="I9120">
        <v>18023.400000000001</v>
      </c>
      <c r="J9120" t="s">
        <v>81</v>
      </c>
      <c r="K9120">
        <v>-6.626507019093375E-2</v>
      </c>
      <c r="L9120">
        <v>-6.6265000000000001</v>
      </c>
      <c r="M9120" t="s">
        <v>82</v>
      </c>
    </row>
    <row r="9121" spans="1:13">
      <c r="A9121" t="s">
        <v>5039</v>
      </c>
      <c r="B9121" t="s">
        <v>5040</v>
      </c>
      <c r="C9121" t="str">
        <f>TEXT(D9121, "mmm")</f>
        <v>Jul</v>
      </c>
      <c r="D9121" s="1">
        <v>45504</v>
      </c>
      <c r="E9121" t="s">
        <v>5041</v>
      </c>
      <c r="F9121" t="s">
        <v>101</v>
      </c>
      <c r="G9121">
        <v>12500</v>
      </c>
      <c r="H9121">
        <v>6.65</v>
      </c>
      <c r="I9121">
        <v>83125</v>
      </c>
      <c r="J9121" t="s">
        <v>86</v>
      </c>
      <c r="K9121">
        <v>-0.62962962962962965</v>
      </c>
      <c r="L9121">
        <v>-62.963000000000001</v>
      </c>
      <c r="M9121" t="s">
        <v>82</v>
      </c>
    </row>
    <row r="9122" spans="1:13">
      <c r="A9122" t="s">
        <v>3028</v>
      </c>
      <c r="B9122" t="s">
        <v>3029</v>
      </c>
      <c r="C9122" t="str">
        <f>TEXT(D9122, "mmm")</f>
        <v>Jul</v>
      </c>
      <c r="D9122" s="1">
        <v>45504</v>
      </c>
      <c r="E9122" t="s">
        <v>3062</v>
      </c>
      <c r="F9122" t="s">
        <v>80</v>
      </c>
      <c r="G9122">
        <v>20000</v>
      </c>
      <c r="H9122">
        <v>16.5</v>
      </c>
      <c r="I9122">
        <v>330000</v>
      </c>
      <c r="J9122" t="s">
        <v>86</v>
      </c>
      <c r="K9122">
        <v>-4.5427013301186037E-2</v>
      </c>
      <c r="L9122">
        <v>-4.5427</v>
      </c>
      <c r="M9122" t="s">
        <v>82</v>
      </c>
    </row>
    <row r="9123" spans="1:13">
      <c r="A9123" t="s">
        <v>5131</v>
      </c>
      <c r="B9123" t="s">
        <v>5132</v>
      </c>
      <c r="C9123" t="str">
        <f>TEXT(D9123, "mmm")</f>
        <v>Jul</v>
      </c>
      <c r="D9123" s="1">
        <v>45504</v>
      </c>
      <c r="E9123" t="s">
        <v>5133</v>
      </c>
      <c r="F9123" t="s">
        <v>118</v>
      </c>
      <c r="G9123">
        <v>1000</v>
      </c>
      <c r="H9123">
        <v>10.37</v>
      </c>
      <c r="I9123">
        <v>10370</v>
      </c>
      <c r="J9123" t="s">
        <v>81</v>
      </c>
      <c r="K9123">
        <v>1.5473828222226651E-2</v>
      </c>
      <c r="L9123">
        <v>1.5474000000000001</v>
      </c>
      <c r="M9123" t="s">
        <v>82</v>
      </c>
    </row>
    <row r="9124" spans="1:13">
      <c r="A9124" t="s">
        <v>4875</v>
      </c>
      <c r="B9124" t="s">
        <v>4876</v>
      </c>
      <c r="C9124" t="str">
        <f>TEXT(D9124, "mmm")</f>
        <v>Jul</v>
      </c>
      <c r="D9124" s="1">
        <v>45504</v>
      </c>
      <c r="E9124" t="s">
        <v>100</v>
      </c>
      <c r="F9124" t="s">
        <v>101</v>
      </c>
      <c r="G9124">
        <v>9560</v>
      </c>
      <c r="H9124">
        <v>10.49</v>
      </c>
      <c r="I9124">
        <v>100284.4</v>
      </c>
      <c r="J9124" t="s">
        <v>81</v>
      </c>
      <c r="K9124">
        <v>2.8517568441919221E-3</v>
      </c>
      <c r="L9124">
        <v>0.28520000000000001</v>
      </c>
      <c r="M9124" t="s">
        <v>82</v>
      </c>
    </row>
    <row r="9125" spans="1:13">
      <c r="A9125" t="s">
        <v>4875</v>
      </c>
      <c r="B9125" t="s">
        <v>4876</v>
      </c>
      <c r="C9125" t="str">
        <f>TEXT(D9125, "mmm")</f>
        <v>Jul</v>
      </c>
      <c r="D9125" s="1">
        <v>45504</v>
      </c>
      <c r="E9125" t="s">
        <v>102</v>
      </c>
      <c r="F9125" t="s">
        <v>101</v>
      </c>
      <c r="G9125">
        <v>9560</v>
      </c>
      <c r="H9125">
        <v>10.49</v>
      </c>
      <c r="I9125">
        <v>100284.4</v>
      </c>
      <c r="J9125" t="s">
        <v>81</v>
      </c>
      <c r="K9125">
        <v>2.8517568441919221E-3</v>
      </c>
      <c r="L9125">
        <v>0.28520000000000001</v>
      </c>
      <c r="M9125" t="s">
        <v>82</v>
      </c>
    </row>
    <row r="9126" spans="1:13">
      <c r="A9126" t="s">
        <v>5134</v>
      </c>
      <c r="B9126" t="s">
        <v>5135</v>
      </c>
      <c r="C9126" t="str">
        <f>TEXT(D9126, "mmm")</f>
        <v>Aug</v>
      </c>
      <c r="D9126" s="1">
        <v>45505</v>
      </c>
      <c r="E9126" t="s">
        <v>5136</v>
      </c>
      <c r="F9126" t="s">
        <v>222</v>
      </c>
      <c r="G9126">
        <v>1930.5</v>
      </c>
      <c r="H9126">
        <v>10.36</v>
      </c>
      <c r="I9126">
        <v>19999.98</v>
      </c>
      <c r="J9126" t="s">
        <v>81</v>
      </c>
      <c r="K9126">
        <v>3.8610430032879339E-3</v>
      </c>
      <c r="L9126">
        <v>0.3861</v>
      </c>
      <c r="M9126" t="s">
        <v>82</v>
      </c>
    </row>
    <row r="9127" spans="1:13">
      <c r="A9127" t="s">
        <v>5137</v>
      </c>
      <c r="B9127" t="s">
        <v>5138</v>
      </c>
      <c r="C9127" t="str">
        <f>TEXT(D9127, "mmm")</f>
        <v>Aug</v>
      </c>
      <c r="D9127" s="1">
        <v>45505</v>
      </c>
      <c r="E9127" t="s">
        <v>5139</v>
      </c>
      <c r="F9127" t="s">
        <v>118</v>
      </c>
      <c r="G9127">
        <v>1050</v>
      </c>
      <c r="H9127">
        <v>216.62</v>
      </c>
      <c r="I9127">
        <v>227451</v>
      </c>
      <c r="J9127" t="s">
        <v>81</v>
      </c>
      <c r="K9127">
        <v>3.8765724763069498E-2</v>
      </c>
      <c r="L9127">
        <v>3.8765999999999998</v>
      </c>
      <c r="M9127" t="s">
        <v>82</v>
      </c>
    </row>
    <row r="9128" spans="1:13">
      <c r="A9128" t="s">
        <v>5117</v>
      </c>
      <c r="B9128" t="s">
        <v>5118</v>
      </c>
      <c r="C9128" t="str">
        <f>TEXT(D9128, "mmm")</f>
        <v>Aug</v>
      </c>
      <c r="D9128" s="1">
        <v>45505</v>
      </c>
      <c r="E9128" t="s">
        <v>5120</v>
      </c>
      <c r="F9128" t="s">
        <v>101</v>
      </c>
      <c r="G9128">
        <v>11703</v>
      </c>
      <c r="H9128">
        <v>4.72</v>
      </c>
      <c r="I9128">
        <v>55238.16</v>
      </c>
      <c r="J9128" t="s">
        <v>81</v>
      </c>
      <c r="K9128">
        <v>1.234566689942729E-2</v>
      </c>
      <c r="L9128">
        <v>1.2345999999999999</v>
      </c>
      <c r="M9128" t="s">
        <v>82</v>
      </c>
    </row>
    <row r="9129" spans="1:13">
      <c r="A9129" t="s">
        <v>5117</v>
      </c>
      <c r="B9129" t="s">
        <v>5118</v>
      </c>
      <c r="C9129" t="str">
        <f>TEXT(D9129, "mmm")</f>
        <v>Aug</v>
      </c>
      <c r="D9129" s="1">
        <v>45505</v>
      </c>
      <c r="E9129" t="s">
        <v>5119</v>
      </c>
      <c r="F9129" t="s">
        <v>251</v>
      </c>
      <c r="G9129">
        <v>11703</v>
      </c>
      <c r="H9129">
        <v>4.72</v>
      </c>
      <c r="I9129">
        <v>55238.16</v>
      </c>
      <c r="J9129" t="s">
        <v>81</v>
      </c>
      <c r="K9129">
        <v>1.234566689942729E-2</v>
      </c>
      <c r="L9129">
        <v>1.2345999999999999</v>
      </c>
      <c r="M9129" t="s">
        <v>82</v>
      </c>
    </row>
    <row r="9130" spans="1:13">
      <c r="A9130" t="s">
        <v>5108</v>
      </c>
      <c r="B9130" t="s">
        <v>5109</v>
      </c>
      <c r="C9130" t="str">
        <f>TEXT(D9130, "mmm")</f>
        <v>Aug</v>
      </c>
      <c r="D9130" s="1">
        <v>45505</v>
      </c>
      <c r="E9130" t="s">
        <v>5110</v>
      </c>
      <c r="F9130" t="s">
        <v>128</v>
      </c>
      <c r="G9130">
        <v>3830</v>
      </c>
      <c r="H9130">
        <v>29.94</v>
      </c>
      <c r="I9130">
        <v>114670.2</v>
      </c>
      <c r="J9130" t="s">
        <v>81</v>
      </c>
      <c r="K9130">
        <v>-1.1450714328812509E-2</v>
      </c>
      <c r="L9130">
        <v>-1.1451</v>
      </c>
      <c r="M9130" t="s">
        <v>82</v>
      </c>
    </row>
    <row r="9131" spans="1:13">
      <c r="A9131" t="s">
        <v>5140</v>
      </c>
      <c r="B9131" t="s">
        <v>5141</v>
      </c>
      <c r="C9131" t="str">
        <f>TEXT(D9131, "mmm")</f>
        <v>Aug</v>
      </c>
      <c r="D9131" s="1">
        <v>45505</v>
      </c>
      <c r="E9131" t="s">
        <v>5142</v>
      </c>
      <c r="F9131" t="s">
        <v>101</v>
      </c>
      <c r="G9131">
        <v>9485</v>
      </c>
      <c r="H9131">
        <v>26.43</v>
      </c>
      <c r="I9131">
        <v>250688.55</v>
      </c>
      <c r="J9131" t="s">
        <v>81</v>
      </c>
      <c r="K9131">
        <v>0.26159336112634413</v>
      </c>
      <c r="L9131">
        <v>26.159300000000002</v>
      </c>
      <c r="M9131" t="s">
        <v>82</v>
      </c>
    </row>
    <row r="9132" spans="1:13">
      <c r="A9132" t="s">
        <v>743</v>
      </c>
      <c r="B9132" t="s">
        <v>744</v>
      </c>
      <c r="C9132" t="str">
        <f>TEXT(D9132, "mmm")</f>
        <v>Aug</v>
      </c>
      <c r="D9132" s="1">
        <v>45505</v>
      </c>
      <c r="E9132" t="s">
        <v>759</v>
      </c>
      <c r="F9132" t="s">
        <v>80</v>
      </c>
      <c r="G9132">
        <v>565.01</v>
      </c>
      <c r="H9132">
        <v>99.55</v>
      </c>
      <c r="I9132">
        <v>56246.745499999997</v>
      </c>
      <c r="J9132" t="s">
        <v>86</v>
      </c>
      <c r="K9132">
        <v>-1.350116449577521E-2</v>
      </c>
      <c r="L9132">
        <v>-1.3501000000000001</v>
      </c>
      <c r="M9132" t="s">
        <v>82</v>
      </c>
    </row>
    <row r="9133" spans="1:13">
      <c r="A9133" t="s">
        <v>4074</v>
      </c>
      <c r="B9133" t="s">
        <v>4075</v>
      </c>
      <c r="C9133" t="str">
        <f>TEXT(D9133, "mmm")</f>
        <v>Aug</v>
      </c>
      <c r="D9133" s="1">
        <v>45505</v>
      </c>
      <c r="E9133" t="s">
        <v>4193</v>
      </c>
      <c r="F9133" t="s">
        <v>80</v>
      </c>
      <c r="G9133">
        <v>700</v>
      </c>
      <c r="H9133">
        <v>245.15</v>
      </c>
      <c r="I9133">
        <v>171605</v>
      </c>
      <c r="J9133" t="s">
        <v>81</v>
      </c>
      <c r="K9133">
        <v>-1.61560976607662E-2</v>
      </c>
      <c r="L9133">
        <v>-1.6155999999999999</v>
      </c>
      <c r="M9133" t="s">
        <v>82</v>
      </c>
    </row>
    <row r="9134" spans="1:13">
      <c r="A9134" t="s">
        <v>5137</v>
      </c>
      <c r="B9134" t="s">
        <v>5138</v>
      </c>
      <c r="C9134" t="str">
        <f>TEXT(D9134, "mmm")</f>
        <v>Aug</v>
      </c>
      <c r="D9134" s="1">
        <v>45505</v>
      </c>
      <c r="E9134" t="s">
        <v>5143</v>
      </c>
      <c r="F9134" t="s">
        <v>128</v>
      </c>
      <c r="G9134">
        <v>1200</v>
      </c>
      <c r="H9134">
        <v>216.15</v>
      </c>
      <c r="I9134">
        <v>259380</v>
      </c>
      <c r="J9134" t="s">
        <v>86</v>
      </c>
      <c r="K9134">
        <v>3.8765724763069498E-2</v>
      </c>
      <c r="L9134">
        <v>3.8765999999999998</v>
      </c>
      <c r="M9134" t="s">
        <v>82</v>
      </c>
    </row>
    <row r="9135" spans="1:13">
      <c r="A9135" t="s">
        <v>5144</v>
      </c>
      <c r="B9135" t="s">
        <v>5145</v>
      </c>
      <c r="C9135" t="str">
        <f>TEXT(D9135, "mmm")</f>
        <v>Aug</v>
      </c>
      <c r="D9135" s="1">
        <v>45505</v>
      </c>
      <c r="E9135" t="s">
        <v>5146</v>
      </c>
      <c r="F9135" t="s">
        <v>101</v>
      </c>
      <c r="G9135">
        <v>239173</v>
      </c>
      <c r="H9135">
        <v>4.3499999999999996</v>
      </c>
      <c r="I9135">
        <v>1040402.55</v>
      </c>
      <c r="J9135" t="s">
        <v>86</v>
      </c>
      <c r="K9135">
        <v>-3.9301273217701382E-2</v>
      </c>
      <c r="L9135">
        <v>-3.9300999999999999</v>
      </c>
      <c r="M9135" t="s">
        <v>82</v>
      </c>
    </row>
    <row r="9136" spans="1:13">
      <c r="A9136" t="s">
        <v>5144</v>
      </c>
      <c r="B9136" t="s">
        <v>5145</v>
      </c>
      <c r="C9136" t="str">
        <f>TEXT(D9136, "mmm")</f>
        <v>Aug</v>
      </c>
      <c r="D9136" s="1">
        <v>45505</v>
      </c>
      <c r="E9136" t="s">
        <v>5147</v>
      </c>
      <c r="F9136" t="s">
        <v>222</v>
      </c>
      <c r="G9136">
        <v>239173</v>
      </c>
      <c r="H9136">
        <v>4.3499999999999996</v>
      </c>
      <c r="I9136">
        <v>1040402.55</v>
      </c>
      <c r="J9136" t="s">
        <v>86</v>
      </c>
      <c r="K9136">
        <v>-3.9301273217701382E-2</v>
      </c>
      <c r="L9136">
        <v>-3.9300999999999999</v>
      </c>
      <c r="M9136" t="s">
        <v>82</v>
      </c>
    </row>
    <row r="9137" spans="1:13">
      <c r="A9137" t="s">
        <v>210</v>
      </c>
      <c r="B9137" t="s">
        <v>211</v>
      </c>
      <c r="C9137" t="str">
        <f>TEXT(D9137, "mmm")</f>
        <v>Aug</v>
      </c>
      <c r="D9137" s="1">
        <v>45505</v>
      </c>
      <c r="E9137" t="s">
        <v>212</v>
      </c>
      <c r="F9137" t="s">
        <v>101</v>
      </c>
      <c r="G9137">
        <v>10000</v>
      </c>
      <c r="H9137">
        <v>25.6</v>
      </c>
      <c r="I9137">
        <v>256000</v>
      </c>
      <c r="J9137" t="s">
        <v>86</v>
      </c>
      <c r="K9137">
        <v>-6.0299466868635188E-2</v>
      </c>
      <c r="L9137">
        <v>-6.0298999999999996</v>
      </c>
      <c r="M9137" t="s">
        <v>82</v>
      </c>
    </row>
    <row r="9138" spans="1:13">
      <c r="A9138" t="s">
        <v>210</v>
      </c>
      <c r="B9138" t="s">
        <v>211</v>
      </c>
      <c r="C9138" t="str">
        <f>TEXT(D9138, "mmm")</f>
        <v>Aug</v>
      </c>
      <c r="D9138" s="1">
        <v>45505</v>
      </c>
      <c r="E9138" t="s">
        <v>213</v>
      </c>
      <c r="F9138" t="s">
        <v>101</v>
      </c>
      <c r="G9138">
        <v>10000</v>
      </c>
      <c r="H9138">
        <v>25.6</v>
      </c>
      <c r="I9138">
        <v>256000</v>
      </c>
      <c r="J9138" t="s">
        <v>86</v>
      </c>
      <c r="K9138">
        <v>-6.0299466868635188E-2</v>
      </c>
      <c r="L9138">
        <v>-6.0298999999999996</v>
      </c>
      <c r="M9138" t="s">
        <v>82</v>
      </c>
    </row>
    <row r="9139" spans="1:13">
      <c r="A9139" t="s">
        <v>3591</v>
      </c>
      <c r="B9139" t="s">
        <v>3592</v>
      </c>
      <c r="C9139" t="str">
        <f>TEXT(D9139, "mmm")</f>
        <v>Aug</v>
      </c>
      <c r="D9139" s="1">
        <v>45505</v>
      </c>
      <c r="E9139" t="s">
        <v>5148</v>
      </c>
      <c r="F9139" t="s">
        <v>217</v>
      </c>
      <c r="G9139">
        <v>50000</v>
      </c>
      <c r="H9139">
        <v>54.49</v>
      </c>
      <c r="I9139">
        <v>2724500</v>
      </c>
      <c r="J9139" t="s">
        <v>86</v>
      </c>
      <c r="K9139">
        <v>1.3643865729996429E-2</v>
      </c>
      <c r="L9139">
        <v>1.3644000000000001</v>
      </c>
      <c r="M9139" t="s">
        <v>82</v>
      </c>
    </row>
    <row r="9140" spans="1:13">
      <c r="A9140" t="s">
        <v>3591</v>
      </c>
      <c r="B9140" t="s">
        <v>3592</v>
      </c>
      <c r="C9140" t="str">
        <f>TEXT(D9140, "mmm")</f>
        <v>Aug</v>
      </c>
      <c r="D9140" s="1">
        <v>45505</v>
      </c>
      <c r="E9140" t="s">
        <v>5148</v>
      </c>
      <c r="F9140" t="s">
        <v>217</v>
      </c>
      <c r="G9140">
        <v>17000</v>
      </c>
      <c r="H9140">
        <v>54.49</v>
      </c>
      <c r="I9140">
        <v>926330</v>
      </c>
      <c r="J9140" t="s">
        <v>81</v>
      </c>
      <c r="K9140">
        <v>1.3643865729996429E-2</v>
      </c>
      <c r="L9140">
        <v>1.3644000000000001</v>
      </c>
      <c r="M9140" t="s">
        <v>82</v>
      </c>
    </row>
    <row r="9141" spans="1:13">
      <c r="A9141" t="s">
        <v>356</v>
      </c>
      <c r="B9141" t="s">
        <v>357</v>
      </c>
      <c r="C9141" t="str">
        <f>TEXT(D9141, "mmm")</f>
        <v>Aug</v>
      </c>
      <c r="D9141" s="1">
        <v>45505</v>
      </c>
      <c r="E9141" t="s">
        <v>313</v>
      </c>
      <c r="F9141" t="s">
        <v>314</v>
      </c>
      <c r="G9141">
        <v>306000</v>
      </c>
      <c r="H9141">
        <v>11.5</v>
      </c>
      <c r="I9141">
        <v>3519000</v>
      </c>
      <c r="J9141" t="s">
        <v>81</v>
      </c>
      <c r="K9141">
        <v>3.2871898527076393E-2</v>
      </c>
      <c r="L9141">
        <v>3.2871999999999999</v>
      </c>
      <c r="M9141" t="s">
        <v>82</v>
      </c>
    </row>
    <row r="9142" spans="1:13">
      <c r="A9142" t="s">
        <v>5149</v>
      </c>
      <c r="B9142" t="s">
        <v>5150</v>
      </c>
      <c r="C9142" t="str">
        <f>TEXT(D9142, "mmm")</f>
        <v>Aug</v>
      </c>
      <c r="D9142" s="1">
        <v>45505</v>
      </c>
      <c r="E9142" t="s">
        <v>5151</v>
      </c>
      <c r="F9142" t="s">
        <v>222</v>
      </c>
      <c r="G9142">
        <v>15000</v>
      </c>
      <c r="H9142">
        <v>22.31</v>
      </c>
      <c r="I9142">
        <v>334650</v>
      </c>
      <c r="J9142" t="s">
        <v>86</v>
      </c>
      <c r="K9142">
        <v>7.8606533133517509E-2</v>
      </c>
      <c r="L9142">
        <v>7.8606999999999996</v>
      </c>
      <c r="M9142" t="s">
        <v>82</v>
      </c>
    </row>
    <row r="9143" spans="1:13">
      <c r="A9143" t="s">
        <v>5149</v>
      </c>
      <c r="B9143" t="s">
        <v>5150</v>
      </c>
      <c r="C9143" t="str">
        <f>TEXT(D9143, "mmm")</f>
        <v>Aug</v>
      </c>
      <c r="D9143" s="1">
        <v>45505</v>
      </c>
      <c r="E9143" t="s">
        <v>5152</v>
      </c>
      <c r="F9143" t="s">
        <v>222</v>
      </c>
      <c r="G9143">
        <v>15000</v>
      </c>
      <c r="H9143">
        <v>22.31</v>
      </c>
      <c r="I9143">
        <v>334650</v>
      </c>
      <c r="J9143" t="s">
        <v>86</v>
      </c>
      <c r="K9143">
        <v>7.8606533133517509E-2</v>
      </c>
      <c r="L9143">
        <v>7.8606999999999996</v>
      </c>
      <c r="M9143" t="s">
        <v>82</v>
      </c>
    </row>
    <row r="9144" spans="1:13">
      <c r="A9144" t="s">
        <v>5149</v>
      </c>
      <c r="B9144" t="s">
        <v>5150</v>
      </c>
      <c r="C9144" t="str">
        <f>TEXT(D9144, "mmm")</f>
        <v>Aug</v>
      </c>
      <c r="D9144" s="1">
        <v>45505</v>
      </c>
      <c r="E9144" t="s">
        <v>5153</v>
      </c>
      <c r="F9144" t="s">
        <v>222</v>
      </c>
      <c r="G9144">
        <v>15000</v>
      </c>
      <c r="H9144">
        <v>22.31</v>
      </c>
      <c r="I9144">
        <v>334650</v>
      </c>
      <c r="J9144" t="s">
        <v>86</v>
      </c>
      <c r="K9144">
        <v>7.8606533133517509E-2</v>
      </c>
      <c r="L9144">
        <v>7.8606999999999996</v>
      </c>
      <c r="M9144" t="s">
        <v>82</v>
      </c>
    </row>
    <row r="9145" spans="1:13">
      <c r="A9145" t="s">
        <v>5149</v>
      </c>
      <c r="B9145" t="s">
        <v>5150</v>
      </c>
      <c r="C9145" t="str">
        <f>TEXT(D9145, "mmm")</f>
        <v>Aug</v>
      </c>
      <c r="D9145" s="1">
        <v>45505</v>
      </c>
      <c r="E9145" t="s">
        <v>5154</v>
      </c>
      <c r="F9145" t="s">
        <v>222</v>
      </c>
      <c r="G9145">
        <v>15000</v>
      </c>
      <c r="H9145">
        <v>22.31</v>
      </c>
      <c r="I9145">
        <v>334650</v>
      </c>
      <c r="J9145" t="s">
        <v>86</v>
      </c>
      <c r="K9145">
        <v>7.8606533133517509E-2</v>
      </c>
      <c r="L9145">
        <v>7.8606999999999996</v>
      </c>
      <c r="M9145" t="s">
        <v>82</v>
      </c>
    </row>
    <row r="9146" spans="1:13">
      <c r="A9146" t="s">
        <v>5149</v>
      </c>
      <c r="B9146" t="s">
        <v>5150</v>
      </c>
      <c r="C9146" t="str">
        <f>TEXT(D9146, "mmm")</f>
        <v>Aug</v>
      </c>
      <c r="D9146" s="1">
        <v>45505</v>
      </c>
      <c r="E9146" t="s">
        <v>5155</v>
      </c>
      <c r="F9146" t="s">
        <v>276</v>
      </c>
      <c r="G9146">
        <v>15000</v>
      </c>
      <c r="H9146">
        <v>22.31</v>
      </c>
      <c r="I9146">
        <v>334650</v>
      </c>
      <c r="J9146" t="s">
        <v>86</v>
      </c>
      <c r="K9146">
        <v>7.8606533133517509E-2</v>
      </c>
      <c r="L9146">
        <v>7.8606999999999996</v>
      </c>
      <c r="M9146" t="s">
        <v>82</v>
      </c>
    </row>
    <row r="9147" spans="1:13">
      <c r="A9147" t="s">
        <v>5149</v>
      </c>
      <c r="B9147" t="s">
        <v>5150</v>
      </c>
      <c r="C9147" t="str">
        <f>TEXT(D9147, "mmm")</f>
        <v>Aug</v>
      </c>
      <c r="D9147" s="1">
        <v>45505</v>
      </c>
      <c r="E9147" t="s">
        <v>5156</v>
      </c>
      <c r="F9147" t="s">
        <v>222</v>
      </c>
      <c r="G9147">
        <v>15000</v>
      </c>
      <c r="H9147">
        <v>22.31</v>
      </c>
      <c r="I9147">
        <v>334650</v>
      </c>
      <c r="J9147" t="s">
        <v>86</v>
      </c>
      <c r="K9147">
        <v>7.8606533133517509E-2</v>
      </c>
      <c r="L9147">
        <v>7.8606999999999996</v>
      </c>
      <c r="M9147" t="s">
        <v>82</v>
      </c>
    </row>
    <row r="9148" spans="1:13">
      <c r="A9148" t="s">
        <v>3285</v>
      </c>
      <c r="B9148" t="s">
        <v>3286</v>
      </c>
      <c r="C9148" t="str">
        <f>TEXT(D9148, "mmm")</f>
        <v>Aug</v>
      </c>
      <c r="D9148" s="1">
        <v>45505</v>
      </c>
      <c r="E9148" t="s">
        <v>3287</v>
      </c>
      <c r="F9148" t="s">
        <v>80</v>
      </c>
      <c r="G9148">
        <v>382</v>
      </c>
      <c r="H9148">
        <v>392.57</v>
      </c>
      <c r="I9148">
        <v>149961.74</v>
      </c>
      <c r="J9148" t="s">
        <v>81</v>
      </c>
      <c r="K9148">
        <v>-2.1214664630358811E-2</v>
      </c>
      <c r="L9148">
        <v>-2.1215000000000002</v>
      </c>
      <c r="M9148" t="s">
        <v>82</v>
      </c>
    </row>
    <row r="9149" spans="1:13">
      <c r="A9149" t="s">
        <v>580</v>
      </c>
      <c r="B9149" t="s">
        <v>581</v>
      </c>
      <c r="C9149" t="str">
        <f>TEXT(D9149, "mmm")</f>
        <v>Aug</v>
      </c>
      <c r="D9149" s="1">
        <v>45505</v>
      </c>
      <c r="E9149" t="s">
        <v>100</v>
      </c>
      <c r="F9149" t="s">
        <v>101</v>
      </c>
      <c r="G9149">
        <v>9863</v>
      </c>
      <c r="H9149">
        <v>24.14</v>
      </c>
      <c r="I9149">
        <v>238092.82</v>
      </c>
      <c r="J9149" t="s">
        <v>81</v>
      </c>
      <c r="K9149">
        <v>-9.3339251679542823E-3</v>
      </c>
      <c r="L9149">
        <v>-0.93340000000000001</v>
      </c>
      <c r="M9149" t="s">
        <v>82</v>
      </c>
    </row>
    <row r="9150" spans="1:13">
      <c r="A9150" t="s">
        <v>580</v>
      </c>
      <c r="B9150" t="s">
        <v>581</v>
      </c>
      <c r="C9150" t="str">
        <f>TEXT(D9150, "mmm")</f>
        <v>Aug</v>
      </c>
      <c r="D9150" s="1">
        <v>45505</v>
      </c>
      <c r="E9150" t="s">
        <v>102</v>
      </c>
      <c r="F9150" t="s">
        <v>101</v>
      </c>
      <c r="G9150">
        <v>9863</v>
      </c>
      <c r="H9150">
        <v>24.14</v>
      </c>
      <c r="I9150">
        <v>238092.82</v>
      </c>
      <c r="J9150" t="s">
        <v>81</v>
      </c>
      <c r="K9150">
        <v>-9.3339251679542823E-3</v>
      </c>
      <c r="L9150">
        <v>-0.93340000000000001</v>
      </c>
      <c r="M9150" t="s">
        <v>82</v>
      </c>
    </row>
    <row r="9151" spans="1:13">
      <c r="A9151" t="s">
        <v>129</v>
      </c>
      <c r="B9151" t="s">
        <v>130</v>
      </c>
      <c r="C9151" t="str">
        <f>TEXT(D9151, "mmm")</f>
        <v>Aug</v>
      </c>
      <c r="D9151" s="1">
        <v>45505</v>
      </c>
      <c r="E9151" t="s">
        <v>111</v>
      </c>
      <c r="F9151" t="s">
        <v>101</v>
      </c>
      <c r="G9151">
        <v>10000</v>
      </c>
      <c r="H9151">
        <v>6.93</v>
      </c>
      <c r="I9151">
        <v>69300</v>
      </c>
      <c r="J9151" t="s">
        <v>81</v>
      </c>
      <c r="K9151">
        <v>-0.1197691117266646</v>
      </c>
      <c r="L9151">
        <v>-11.976900000000001</v>
      </c>
      <c r="M9151" t="s">
        <v>82</v>
      </c>
    </row>
    <row r="9152" spans="1:13">
      <c r="A9152" t="s">
        <v>129</v>
      </c>
      <c r="B9152" t="s">
        <v>130</v>
      </c>
      <c r="C9152" t="str">
        <f>TEXT(D9152, "mmm")</f>
        <v>Aug</v>
      </c>
      <c r="D9152" s="1">
        <v>45505</v>
      </c>
      <c r="E9152" t="s">
        <v>110</v>
      </c>
      <c r="F9152" t="s">
        <v>101</v>
      </c>
      <c r="G9152">
        <v>10000</v>
      </c>
      <c r="H9152">
        <v>6.93</v>
      </c>
      <c r="I9152">
        <v>69300</v>
      </c>
      <c r="J9152" t="s">
        <v>81</v>
      </c>
      <c r="K9152">
        <v>-0.1197691117266646</v>
      </c>
      <c r="L9152">
        <v>-11.976900000000001</v>
      </c>
      <c r="M9152" t="s">
        <v>82</v>
      </c>
    </row>
    <row r="9153" spans="1:13">
      <c r="A9153" t="s">
        <v>129</v>
      </c>
      <c r="B9153" t="s">
        <v>130</v>
      </c>
      <c r="C9153" t="str">
        <f>TEXT(D9153, "mmm")</f>
        <v>Aug</v>
      </c>
      <c r="D9153" s="1">
        <v>45505</v>
      </c>
      <c r="E9153" t="s">
        <v>109</v>
      </c>
      <c r="F9153" t="s">
        <v>101</v>
      </c>
      <c r="G9153">
        <v>10000</v>
      </c>
      <c r="H9153">
        <v>6.93</v>
      </c>
      <c r="I9153">
        <v>69300</v>
      </c>
      <c r="J9153" t="s">
        <v>81</v>
      </c>
      <c r="K9153">
        <v>-0.1197691117266646</v>
      </c>
      <c r="L9153">
        <v>-11.976900000000001</v>
      </c>
      <c r="M9153" t="s">
        <v>82</v>
      </c>
    </row>
    <row r="9154" spans="1:13">
      <c r="A9154" t="s">
        <v>559</v>
      </c>
      <c r="B9154" t="s">
        <v>560</v>
      </c>
      <c r="C9154" t="str">
        <f>TEXT(D9154, "mmm")</f>
        <v>Aug</v>
      </c>
      <c r="D9154" s="1">
        <v>45505</v>
      </c>
      <c r="E9154" t="s">
        <v>5157</v>
      </c>
      <c r="F9154" t="s">
        <v>80</v>
      </c>
      <c r="G9154">
        <v>2000</v>
      </c>
      <c r="H9154">
        <v>11.66</v>
      </c>
      <c r="I9154">
        <v>23320</v>
      </c>
      <c r="J9154" t="s">
        <v>81</v>
      </c>
      <c r="K9154">
        <v>-6.7503227621368289E-4</v>
      </c>
      <c r="L9154">
        <v>-6.7500000000000004E-2</v>
      </c>
      <c r="M9154" t="s">
        <v>82</v>
      </c>
    </row>
    <row r="9155" spans="1:13">
      <c r="A9155" t="s">
        <v>559</v>
      </c>
      <c r="B9155" t="s">
        <v>560</v>
      </c>
      <c r="C9155" t="str">
        <f>TEXT(D9155, "mmm")</f>
        <v>Aug</v>
      </c>
      <c r="D9155" s="1">
        <v>45505</v>
      </c>
      <c r="E9155" t="s">
        <v>5157</v>
      </c>
      <c r="F9155" t="s">
        <v>80</v>
      </c>
      <c r="G9155">
        <v>2000</v>
      </c>
      <c r="H9155">
        <v>11.71</v>
      </c>
      <c r="I9155">
        <v>23420</v>
      </c>
      <c r="J9155" t="s">
        <v>81</v>
      </c>
      <c r="K9155">
        <v>-6.7503227621368289E-4</v>
      </c>
      <c r="L9155">
        <v>-6.7500000000000004E-2</v>
      </c>
      <c r="M9155" t="s">
        <v>82</v>
      </c>
    </row>
    <row r="9156" spans="1:13">
      <c r="A9156" t="s">
        <v>5140</v>
      </c>
      <c r="B9156" t="s">
        <v>5141</v>
      </c>
      <c r="C9156" t="str">
        <f>TEXT(D9156, "mmm")</f>
        <v>Aug</v>
      </c>
      <c r="D9156" s="1">
        <v>45505</v>
      </c>
      <c r="E9156" t="s">
        <v>5142</v>
      </c>
      <c r="F9156" t="s">
        <v>101</v>
      </c>
      <c r="G9156">
        <v>9485</v>
      </c>
      <c r="H9156">
        <v>26.43</v>
      </c>
      <c r="I9156">
        <v>250688.55</v>
      </c>
      <c r="J9156" t="s">
        <v>81</v>
      </c>
      <c r="K9156">
        <v>0.26159336112634413</v>
      </c>
      <c r="L9156">
        <v>26.159300000000002</v>
      </c>
      <c r="M9156" t="s">
        <v>82</v>
      </c>
    </row>
    <row r="9157" spans="1:13">
      <c r="A9157" t="s">
        <v>2841</v>
      </c>
      <c r="B9157" t="s">
        <v>2842</v>
      </c>
      <c r="C9157" t="str">
        <f>TEXT(D9157, "mmm")</f>
        <v>Aug</v>
      </c>
      <c r="D9157" s="1">
        <v>45505</v>
      </c>
      <c r="E9157" t="s">
        <v>2843</v>
      </c>
      <c r="F9157" t="s">
        <v>80</v>
      </c>
      <c r="G9157">
        <v>3200</v>
      </c>
      <c r="H9157">
        <v>6.24</v>
      </c>
      <c r="I9157">
        <v>19968</v>
      </c>
      <c r="J9157" t="s">
        <v>86</v>
      </c>
      <c r="K9157">
        <v>-1.9672112694288701E-2</v>
      </c>
      <c r="L9157">
        <v>-1.9672000000000001</v>
      </c>
      <c r="M9157" t="s">
        <v>82</v>
      </c>
    </row>
    <row r="9158" spans="1:13">
      <c r="A9158" t="s">
        <v>743</v>
      </c>
      <c r="B9158" t="s">
        <v>744</v>
      </c>
      <c r="C9158" t="str">
        <f>TEXT(D9158, "mmm")</f>
        <v>Aug</v>
      </c>
      <c r="D9158" s="1">
        <v>45505</v>
      </c>
      <c r="E9158" t="s">
        <v>745</v>
      </c>
      <c r="F9158" t="s">
        <v>80</v>
      </c>
      <c r="G9158">
        <v>395.51</v>
      </c>
      <c r="H9158">
        <v>99.56</v>
      </c>
      <c r="I9158">
        <v>39376.975599999998</v>
      </c>
      <c r="J9158" t="s">
        <v>86</v>
      </c>
      <c r="K9158">
        <v>-1.350116449577521E-2</v>
      </c>
      <c r="L9158">
        <v>-1.3501000000000001</v>
      </c>
      <c r="M9158" t="s">
        <v>82</v>
      </c>
    </row>
    <row r="9159" spans="1:13">
      <c r="A9159" t="s">
        <v>1486</v>
      </c>
      <c r="B9159" t="s">
        <v>1487</v>
      </c>
      <c r="C9159" t="str">
        <f>TEXT(D9159, "mmm")</f>
        <v>Aug</v>
      </c>
      <c r="D9159" s="1">
        <v>45505</v>
      </c>
      <c r="E9159" t="s">
        <v>3246</v>
      </c>
      <c r="F9159" t="s">
        <v>118</v>
      </c>
      <c r="G9159">
        <v>5000</v>
      </c>
      <c r="H9159">
        <v>4.62</v>
      </c>
      <c r="I9159">
        <v>23100</v>
      </c>
      <c r="J9159" t="s">
        <v>86</v>
      </c>
      <c r="K9159">
        <v>-1.0940990910836111E-2</v>
      </c>
      <c r="L9159">
        <v>-1.0941000000000001</v>
      </c>
      <c r="M9159" t="s">
        <v>82</v>
      </c>
    </row>
    <row r="9160" spans="1:13">
      <c r="A9160" t="s">
        <v>3591</v>
      </c>
      <c r="B9160" t="s">
        <v>3592</v>
      </c>
      <c r="C9160" t="str">
        <f>TEXT(D9160, "mmm")</f>
        <v>Aug</v>
      </c>
      <c r="D9160" s="1">
        <v>45505</v>
      </c>
      <c r="E9160" t="s">
        <v>3593</v>
      </c>
      <c r="F9160" t="s">
        <v>217</v>
      </c>
      <c r="G9160">
        <v>33000</v>
      </c>
      <c r="H9160">
        <v>54.49</v>
      </c>
      <c r="I9160">
        <v>1798170</v>
      </c>
      <c r="J9160" t="s">
        <v>81</v>
      </c>
      <c r="K9160">
        <v>1.3643865729996429E-2</v>
      </c>
      <c r="L9160">
        <v>1.3644000000000001</v>
      </c>
      <c r="M9160" t="s">
        <v>82</v>
      </c>
    </row>
    <row r="9161" spans="1:13">
      <c r="A9161" t="s">
        <v>913</v>
      </c>
      <c r="B9161" t="s">
        <v>914</v>
      </c>
      <c r="C9161" t="str">
        <f>TEXT(D9161, "mmm")</f>
        <v>Aug</v>
      </c>
      <c r="D9161" s="1">
        <v>45505</v>
      </c>
      <c r="E9161" t="s">
        <v>915</v>
      </c>
      <c r="F9161" t="s">
        <v>217</v>
      </c>
      <c r="G9161">
        <v>16030</v>
      </c>
      <c r="H9161">
        <v>1.1200000000000001</v>
      </c>
      <c r="I9161">
        <v>17953.599999999999</v>
      </c>
      <c r="J9161" t="s">
        <v>81</v>
      </c>
      <c r="K9161">
        <v>-0.1071428609441738</v>
      </c>
      <c r="L9161">
        <v>-10.7143</v>
      </c>
      <c r="M9161" t="s">
        <v>82</v>
      </c>
    </row>
    <row r="9162" spans="1:13">
      <c r="A9162" t="s">
        <v>311</v>
      </c>
      <c r="B9162" t="s">
        <v>312</v>
      </c>
      <c r="C9162" t="str">
        <f>TEXT(D9162, "mmm")</f>
        <v>Aug</v>
      </c>
      <c r="D9162" s="1">
        <v>45505</v>
      </c>
      <c r="E9162" t="s">
        <v>313</v>
      </c>
      <c r="F9162" t="s">
        <v>314</v>
      </c>
      <c r="G9162">
        <v>307000</v>
      </c>
      <c r="H9162">
        <v>39.22</v>
      </c>
      <c r="I9162">
        <v>12040540</v>
      </c>
      <c r="J9162" t="s">
        <v>86</v>
      </c>
      <c r="K9162">
        <v>-5.8344507917806758E-2</v>
      </c>
      <c r="L9162">
        <v>-5.8345000000000002</v>
      </c>
      <c r="M9162" t="s">
        <v>82</v>
      </c>
    </row>
    <row r="9163" spans="1:13">
      <c r="A9163" t="s">
        <v>370</v>
      </c>
      <c r="B9163" t="s">
        <v>371</v>
      </c>
      <c r="C9163" t="str">
        <f>TEXT(D9163, "mmm")</f>
        <v>Aug</v>
      </c>
      <c r="D9163" s="1">
        <v>45505</v>
      </c>
      <c r="E9163" t="s">
        <v>4862</v>
      </c>
      <c r="F9163" t="s">
        <v>101</v>
      </c>
      <c r="G9163">
        <v>40014</v>
      </c>
      <c r="H9163">
        <v>10.23</v>
      </c>
      <c r="I9163">
        <v>409343.22</v>
      </c>
      <c r="J9163" t="s">
        <v>81</v>
      </c>
      <c r="K9163">
        <v>-0.40250008787884861</v>
      </c>
      <c r="L9163">
        <v>-40.25</v>
      </c>
      <c r="M9163" t="s">
        <v>82</v>
      </c>
    </row>
    <row r="9164" spans="1:13">
      <c r="A9164" t="s">
        <v>370</v>
      </c>
      <c r="B9164" t="s">
        <v>371</v>
      </c>
      <c r="C9164" t="str">
        <f>TEXT(D9164, "mmm")</f>
        <v>Aug</v>
      </c>
      <c r="D9164" s="1">
        <v>45505</v>
      </c>
      <c r="E9164" t="s">
        <v>4861</v>
      </c>
      <c r="F9164" t="s">
        <v>101</v>
      </c>
      <c r="G9164">
        <v>40014</v>
      </c>
      <c r="H9164">
        <v>10.23</v>
      </c>
      <c r="I9164">
        <v>409343.22</v>
      </c>
      <c r="J9164" t="s">
        <v>81</v>
      </c>
      <c r="K9164">
        <v>-0.40250008787884861</v>
      </c>
      <c r="L9164">
        <v>-40.25</v>
      </c>
      <c r="M9164" t="s">
        <v>82</v>
      </c>
    </row>
    <row r="9165" spans="1:13">
      <c r="A9165" t="s">
        <v>370</v>
      </c>
      <c r="B9165" t="s">
        <v>371</v>
      </c>
      <c r="C9165" t="str">
        <f>TEXT(D9165, "mmm")</f>
        <v>Aug</v>
      </c>
      <c r="D9165" s="1">
        <v>45505</v>
      </c>
      <c r="E9165" t="s">
        <v>4863</v>
      </c>
      <c r="F9165" t="s">
        <v>101</v>
      </c>
      <c r="G9165">
        <v>40014</v>
      </c>
      <c r="H9165">
        <v>10.23</v>
      </c>
      <c r="I9165">
        <v>409343.22</v>
      </c>
      <c r="J9165" t="s">
        <v>81</v>
      </c>
      <c r="K9165">
        <v>-0.40250008787884861</v>
      </c>
      <c r="L9165">
        <v>-40.25</v>
      </c>
      <c r="M9165" t="s">
        <v>82</v>
      </c>
    </row>
    <row r="9166" spans="1:13">
      <c r="A9166" t="s">
        <v>5158</v>
      </c>
      <c r="B9166" t="s">
        <v>5159</v>
      </c>
      <c r="C9166" t="str">
        <f>TEXT(D9166, "mmm")</f>
        <v>Aug</v>
      </c>
      <c r="D9166" s="1">
        <v>45505</v>
      </c>
      <c r="E9166" t="s">
        <v>5160</v>
      </c>
      <c r="F9166" t="s">
        <v>128</v>
      </c>
      <c r="G9166">
        <v>1712</v>
      </c>
      <c r="H9166">
        <v>145.04</v>
      </c>
      <c r="I9166">
        <v>248308.48000000001</v>
      </c>
      <c r="J9166" t="s">
        <v>81</v>
      </c>
      <c r="K9166">
        <v>2.210715941342745E-2</v>
      </c>
      <c r="L9166">
        <v>2.2107000000000001</v>
      </c>
      <c r="M9166" t="s">
        <v>82</v>
      </c>
    </row>
    <row r="9167" spans="1:13">
      <c r="A9167" t="s">
        <v>1644</v>
      </c>
      <c r="B9167" t="s">
        <v>1645</v>
      </c>
      <c r="C9167" t="str">
        <f>TEXT(D9167, "mmm")</f>
        <v>Aug</v>
      </c>
      <c r="D9167" s="1">
        <v>45505</v>
      </c>
      <c r="E9167" t="s">
        <v>4793</v>
      </c>
      <c r="F9167" t="s">
        <v>222</v>
      </c>
      <c r="G9167">
        <v>12500</v>
      </c>
      <c r="H9167">
        <v>13.34</v>
      </c>
      <c r="I9167">
        <v>166750</v>
      </c>
      <c r="J9167" t="s">
        <v>86</v>
      </c>
      <c r="K9167">
        <v>-4.5801878236866322E-3</v>
      </c>
      <c r="L9167">
        <v>-0.45800000000000002</v>
      </c>
      <c r="M9167" t="s">
        <v>82</v>
      </c>
    </row>
    <row r="9168" spans="1:13">
      <c r="A9168" t="s">
        <v>710</v>
      </c>
      <c r="B9168" t="s">
        <v>711</v>
      </c>
      <c r="C9168" t="str">
        <f>TEXT(D9168, "mmm")</f>
        <v>Aug</v>
      </c>
      <c r="D9168" s="1">
        <v>45505</v>
      </c>
      <c r="E9168" t="s">
        <v>4515</v>
      </c>
      <c r="F9168" t="s">
        <v>80</v>
      </c>
      <c r="G9168">
        <v>8000</v>
      </c>
      <c r="H9168">
        <v>14.53</v>
      </c>
      <c r="I9168">
        <v>116240</v>
      </c>
      <c r="J9168" t="s">
        <v>81</v>
      </c>
      <c r="K9168">
        <v>-0.13729509438151</v>
      </c>
      <c r="L9168">
        <v>-13.7295</v>
      </c>
      <c r="M9168" t="s">
        <v>82</v>
      </c>
    </row>
    <row r="9169" spans="1:13">
      <c r="A9169" t="s">
        <v>2075</v>
      </c>
      <c r="B9169" t="s">
        <v>2076</v>
      </c>
      <c r="C9169" t="str">
        <f>TEXT(D9169, "mmm")</f>
        <v>Aug</v>
      </c>
      <c r="D9169" s="1">
        <v>45506</v>
      </c>
      <c r="E9169" t="s">
        <v>5161</v>
      </c>
      <c r="F9169" t="s">
        <v>80</v>
      </c>
      <c r="G9169">
        <v>40000</v>
      </c>
      <c r="H9169">
        <v>6.56</v>
      </c>
      <c r="I9169">
        <v>262400</v>
      </c>
      <c r="J9169" t="s">
        <v>86</v>
      </c>
      <c r="K9169">
        <v>-2.063493817541517E-2</v>
      </c>
      <c r="L9169">
        <v>-2.0634999999999999</v>
      </c>
      <c r="M9169" t="s">
        <v>82</v>
      </c>
    </row>
    <row r="9170" spans="1:13">
      <c r="A9170" t="s">
        <v>5162</v>
      </c>
      <c r="B9170" t="s">
        <v>5163</v>
      </c>
      <c r="C9170" t="str">
        <f>TEXT(D9170, "mmm")</f>
        <v>Aug</v>
      </c>
      <c r="D9170" s="1">
        <v>45506</v>
      </c>
      <c r="E9170" t="s">
        <v>2782</v>
      </c>
      <c r="F9170" t="s">
        <v>426</v>
      </c>
      <c r="G9170">
        <v>3280</v>
      </c>
      <c r="H9170">
        <v>22.91</v>
      </c>
      <c r="I9170">
        <v>75144.800000000003</v>
      </c>
      <c r="J9170" t="s">
        <v>81</v>
      </c>
      <c r="K9170">
        <v>2.445780899502981E-2</v>
      </c>
      <c r="L9170">
        <v>2.4458000000000002</v>
      </c>
      <c r="M9170" t="s">
        <v>82</v>
      </c>
    </row>
    <row r="9171" spans="1:13">
      <c r="A9171" t="s">
        <v>435</v>
      </c>
      <c r="B9171" t="s">
        <v>436</v>
      </c>
      <c r="C9171" t="str">
        <f>TEXT(D9171, "mmm")</f>
        <v>Aug</v>
      </c>
      <c r="D9171" s="1">
        <v>45506</v>
      </c>
      <c r="E9171" t="s">
        <v>5164</v>
      </c>
      <c r="F9171" t="s">
        <v>118</v>
      </c>
      <c r="G9171">
        <v>160000</v>
      </c>
      <c r="H9171">
        <v>0.64</v>
      </c>
      <c r="I9171">
        <v>102400</v>
      </c>
      <c r="J9171" t="s">
        <v>86</v>
      </c>
      <c r="K9171">
        <v>-3.1250044237821628E-2</v>
      </c>
      <c r="L9171">
        <v>-3.125</v>
      </c>
      <c r="M9171" t="s">
        <v>82</v>
      </c>
    </row>
    <row r="9172" spans="1:13">
      <c r="A9172" t="s">
        <v>1606</v>
      </c>
      <c r="B9172" t="s">
        <v>1607</v>
      </c>
      <c r="C9172" t="str">
        <f>TEXT(D9172, "mmm")</f>
        <v>Aug</v>
      </c>
      <c r="D9172" s="1">
        <v>45506</v>
      </c>
      <c r="E9172" t="s">
        <v>1627</v>
      </c>
      <c r="F9172" t="s">
        <v>251</v>
      </c>
      <c r="G9172">
        <v>2000000</v>
      </c>
      <c r="H9172">
        <v>5.23</v>
      </c>
      <c r="I9172">
        <v>10460000</v>
      </c>
      <c r="J9172" t="s">
        <v>81</v>
      </c>
      <c r="K9172">
        <v>-3.8461503192516182E-3</v>
      </c>
      <c r="L9172">
        <v>-0.3846</v>
      </c>
      <c r="M9172" t="s">
        <v>82</v>
      </c>
    </row>
    <row r="9173" spans="1:13">
      <c r="A9173" t="s">
        <v>315</v>
      </c>
      <c r="B9173" t="s">
        <v>316</v>
      </c>
      <c r="C9173" t="str">
        <f>TEXT(D9173, "mmm")</f>
        <v>Aug</v>
      </c>
      <c r="D9173" s="1">
        <v>45506</v>
      </c>
      <c r="E9173" t="s">
        <v>5165</v>
      </c>
      <c r="F9173" t="s">
        <v>80</v>
      </c>
      <c r="G9173">
        <v>20000</v>
      </c>
      <c r="H9173">
        <v>15.5</v>
      </c>
      <c r="I9173">
        <v>310000</v>
      </c>
      <c r="J9173" t="s">
        <v>86</v>
      </c>
      <c r="K9173">
        <v>2.0152880815433209E-2</v>
      </c>
      <c r="L9173">
        <v>2.0152999999999999</v>
      </c>
      <c r="M9173" t="s">
        <v>82</v>
      </c>
    </row>
    <row r="9174" spans="1:13">
      <c r="A9174" t="s">
        <v>812</v>
      </c>
      <c r="B9174" t="s">
        <v>813</v>
      </c>
      <c r="C9174" t="str">
        <f>TEXT(D9174, "mmm")</f>
        <v>Aug</v>
      </c>
      <c r="D9174" s="1">
        <v>45506</v>
      </c>
      <c r="E9174" t="s">
        <v>814</v>
      </c>
      <c r="F9174" t="s">
        <v>80</v>
      </c>
      <c r="G9174">
        <v>500</v>
      </c>
      <c r="H9174">
        <v>66.13</v>
      </c>
      <c r="I9174">
        <v>33065</v>
      </c>
      <c r="J9174" t="s">
        <v>81</v>
      </c>
      <c r="K9174">
        <v>-2.102562191272539E-2</v>
      </c>
      <c r="L9174">
        <v>-2.1025999999999998</v>
      </c>
      <c r="M9174" t="s">
        <v>82</v>
      </c>
    </row>
    <row r="9175" spans="1:13">
      <c r="A9175" t="s">
        <v>4562</v>
      </c>
      <c r="B9175" t="s">
        <v>4563</v>
      </c>
      <c r="C9175" t="str">
        <f>TEXT(D9175, "mmm")</f>
        <v>Aug</v>
      </c>
      <c r="D9175" s="1">
        <v>45506</v>
      </c>
      <c r="E9175" t="s">
        <v>5166</v>
      </c>
      <c r="F9175" t="s">
        <v>118</v>
      </c>
      <c r="G9175">
        <v>500</v>
      </c>
      <c r="H9175">
        <v>54.5</v>
      </c>
      <c r="I9175">
        <v>27250</v>
      </c>
      <c r="J9175" t="s">
        <v>81</v>
      </c>
      <c r="K9175">
        <v>3.9097314291493428E-2</v>
      </c>
      <c r="L9175">
        <v>3.9097</v>
      </c>
      <c r="M9175" t="s">
        <v>82</v>
      </c>
    </row>
    <row r="9176" spans="1:13">
      <c r="A9176" t="s">
        <v>591</v>
      </c>
      <c r="B9176" t="s">
        <v>592</v>
      </c>
      <c r="C9176" t="str">
        <f>TEXT(D9176, "mmm")</f>
        <v>Aug</v>
      </c>
      <c r="D9176" s="1">
        <v>45506</v>
      </c>
      <c r="E9176" t="s">
        <v>5167</v>
      </c>
      <c r="F9176" t="s">
        <v>128</v>
      </c>
      <c r="G9176">
        <v>483421</v>
      </c>
      <c r="H9176">
        <v>16.7</v>
      </c>
      <c r="I9176">
        <v>8073130.6999999993</v>
      </c>
      <c r="J9176" t="s">
        <v>86</v>
      </c>
      <c r="K9176">
        <v>-0.10401001525341109</v>
      </c>
      <c r="L9176">
        <v>-10.401</v>
      </c>
      <c r="M9176" t="s">
        <v>82</v>
      </c>
    </row>
    <row r="9177" spans="1:13">
      <c r="A9177" t="s">
        <v>591</v>
      </c>
      <c r="B9177" t="s">
        <v>592</v>
      </c>
      <c r="C9177" t="str">
        <f>TEXT(D9177, "mmm")</f>
        <v>Aug</v>
      </c>
      <c r="D9177" s="1">
        <v>45506</v>
      </c>
      <c r="E9177" t="s">
        <v>5167</v>
      </c>
      <c r="F9177" t="s">
        <v>128</v>
      </c>
      <c r="G9177">
        <v>148542</v>
      </c>
      <c r="H9177">
        <v>15.88</v>
      </c>
      <c r="I9177">
        <v>2358846.96</v>
      </c>
      <c r="J9177" t="s">
        <v>86</v>
      </c>
      <c r="K9177">
        <v>-0.10401001525341109</v>
      </c>
      <c r="L9177">
        <v>-10.401</v>
      </c>
      <c r="M9177" t="s">
        <v>82</v>
      </c>
    </row>
    <row r="9178" spans="1:13">
      <c r="A9178" t="s">
        <v>4074</v>
      </c>
      <c r="B9178" t="s">
        <v>4075</v>
      </c>
      <c r="C9178" t="str">
        <f>TEXT(D9178, "mmm")</f>
        <v>Aug</v>
      </c>
      <c r="D9178" s="1">
        <v>45506</v>
      </c>
      <c r="E9178" t="s">
        <v>4193</v>
      </c>
      <c r="F9178" t="s">
        <v>80</v>
      </c>
      <c r="G9178">
        <v>300</v>
      </c>
      <c r="H9178">
        <v>241.65</v>
      </c>
      <c r="I9178">
        <v>72495</v>
      </c>
      <c r="J9178" t="s">
        <v>81</v>
      </c>
      <c r="K9178">
        <v>-1.2201731360674369E-2</v>
      </c>
      <c r="L9178">
        <v>-1.2202</v>
      </c>
      <c r="M9178" t="s">
        <v>82</v>
      </c>
    </row>
    <row r="9179" spans="1:13">
      <c r="A9179" t="s">
        <v>3022</v>
      </c>
      <c r="B9179" t="s">
        <v>3023</v>
      </c>
      <c r="C9179" t="str">
        <f>TEXT(D9179, "mmm")</f>
        <v>Aug</v>
      </c>
      <c r="D9179" s="1">
        <v>45506</v>
      </c>
      <c r="E9179" t="s">
        <v>3024</v>
      </c>
      <c r="F9179" t="s">
        <v>80</v>
      </c>
      <c r="G9179">
        <v>22308</v>
      </c>
      <c r="H9179">
        <v>7.43</v>
      </c>
      <c r="I9179">
        <v>165748.44</v>
      </c>
      <c r="J9179" t="s">
        <v>81</v>
      </c>
      <c r="K9179">
        <v>-2.0053488634350521E-2</v>
      </c>
      <c r="L9179">
        <v>-2.0053000000000001</v>
      </c>
      <c r="M9179" t="s">
        <v>82</v>
      </c>
    </row>
    <row r="9180" spans="1:13">
      <c r="A9180" t="s">
        <v>5144</v>
      </c>
      <c r="B9180" t="s">
        <v>5145</v>
      </c>
      <c r="C9180" t="str">
        <f>TEXT(D9180, "mmm")</f>
        <v>Aug</v>
      </c>
      <c r="D9180" s="1">
        <v>45506</v>
      </c>
      <c r="E9180" t="s">
        <v>5146</v>
      </c>
      <c r="F9180" t="s">
        <v>101</v>
      </c>
      <c r="G9180">
        <v>63159</v>
      </c>
      <c r="H9180">
        <v>4.53</v>
      </c>
      <c r="I9180">
        <v>286110.27</v>
      </c>
      <c r="J9180" t="s">
        <v>86</v>
      </c>
      <c r="K9180">
        <v>-8.8888804117838172E-3</v>
      </c>
      <c r="L9180">
        <v>-0.88890000000000002</v>
      </c>
      <c r="M9180" t="s">
        <v>82</v>
      </c>
    </row>
    <row r="9181" spans="1:13">
      <c r="A9181" t="s">
        <v>5144</v>
      </c>
      <c r="B9181" t="s">
        <v>5145</v>
      </c>
      <c r="C9181" t="str">
        <f>TEXT(D9181, "mmm")</f>
        <v>Aug</v>
      </c>
      <c r="D9181" s="1">
        <v>45506</v>
      </c>
      <c r="E9181" t="s">
        <v>5147</v>
      </c>
      <c r="F9181" t="s">
        <v>222</v>
      </c>
      <c r="G9181">
        <v>63159</v>
      </c>
      <c r="H9181">
        <v>4.53</v>
      </c>
      <c r="I9181">
        <v>286110.27</v>
      </c>
      <c r="J9181" t="s">
        <v>86</v>
      </c>
      <c r="K9181">
        <v>-8.8888804117838172E-3</v>
      </c>
      <c r="L9181">
        <v>-0.88890000000000002</v>
      </c>
      <c r="M9181" t="s">
        <v>82</v>
      </c>
    </row>
    <row r="9182" spans="1:13">
      <c r="A9182" t="s">
        <v>1267</v>
      </c>
      <c r="B9182" t="s">
        <v>1268</v>
      </c>
      <c r="C9182" t="str">
        <f>TEXT(D9182, "mmm")</f>
        <v>Aug</v>
      </c>
      <c r="D9182" s="1">
        <v>45506</v>
      </c>
      <c r="E9182" t="s">
        <v>4944</v>
      </c>
      <c r="F9182" t="s">
        <v>118</v>
      </c>
      <c r="G9182">
        <v>1000</v>
      </c>
      <c r="H9182">
        <v>15.15</v>
      </c>
      <c r="I9182">
        <v>15150</v>
      </c>
      <c r="J9182" t="s">
        <v>81</v>
      </c>
      <c r="K9182">
        <v>-3.1337034820602683E-2</v>
      </c>
      <c r="L9182">
        <v>-3.1337000000000002</v>
      </c>
      <c r="M9182" t="s">
        <v>82</v>
      </c>
    </row>
    <row r="9183" spans="1:13">
      <c r="A9183" t="s">
        <v>5168</v>
      </c>
      <c r="B9183" t="s">
        <v>5169</v>
      </c>
      <c r="C9183" t="str">
        <f>TEXT(D9183, "mmm")</f>
        <v>Aug</v>
      </c>
      <c r="D9183" s="1">
        <v>45506</v>
      </c>
      <c r="E9183" t="s">
        <v>5170</v>
      </c>
      <c r="F9183" t="s">
        <v>80</v>
      </c>
      <c r="G9183">
        <v>600</v>
      </c>
      <c r="H9183">
        <v>263.64</v>
      </c>
      <c r="I9183">
        <v>158184</v>
      </c>
      <c r="J9183" t="s">
        <v>86</v>
      </c>
      <c r="K9183">
        <v>-1.126560869110227E-4</v>
      </c>
      <c r="L9183">
        <v>-1.1299999999999999E-2</v>
      </c>
      <c r="M9183" t="s">
        <v>82</v>
      </c>
    </row>
    <row r="9184" spans="1:13">
      <c r="A9184" t="s">
        <v>1854</v>
      </c>
      <c r="B9184" t="s">
        <v>1855</v>
      </c>
      <c r="C9184" t="str">
        <f>TEXT(D9184, "mmm")</f>
        <v>Aug</v>
      </c>
      <c r="D9184" s="1">
        <v>45506</v>
      </c>
      <c r="E9184" t="s">
        <v>1856</v>
      </c>
      <c r="F9184" t="s">
        <v>80</v>
      </c>
      <c r="G9184">
        <v>1000000</v>
      </c>
      <c r="H9184">
        <v>1.63</v>
      </c>
      <c r="I9184">
        <v>1630000</v>
      </c>
      <c r="J9184" t="s">
        <v>86</v>
      </c>
      <c r="K9184">
        <v>7.2727276668075769E-2</v>
      </c>
      <c r="L9184">
        <v>7.2727000000000004</v>
      </c>
      <c r="M9184" t="s">
        <v>82</v>
      </c>
    </row>
    <row r="9185" spans="1:13">
      <c r="A9185" t="s">
        <v>1854</v>
      </c>
      <c r="B9185" t="s">
        <v>1855</v>
      </c>
      <c r="C9185" t="str">
        <f>TEXT(D9185, "mmm")</f>
        <v>Aug</v>
      </c>
      <c r="D9185" s="1">
        <v>45506</v>
      </c>
      <c r="E9185" t="s">
        <v>1858</v>
      </c>
      <c r="F9185" t="s">
        <v>251</v>
      </c>
      <c r="G9185">
        <v>1000000</v>
      </c>
      <c r="H9185">
        <v>1.63</v>
      </c>
      <c r="I9185">
        <v>1630000</v>
      </c>
      <c r="J9185" t="s">
        <v>86</v>
      </c>
      <c r="K9185">
        <v>7.2727276668075769E-2</v>
      </c>
      <c r="L9185">
        <v>7.2727000000000004</v>
      </c>
      <c r="M9185" t="s">
        <v>82</v>
      </c>
    </row>
    <row r="9186" spans="1:13">
      <c r="A9186" t="s">
        <v>1854</v>
      </c>
      <c r="B9186" t="s">
        <v>1855</v>
      </c>
      <c r="C9186" t="str">
        <f>TEXT(D9186, "mmm")</f>
        <v>Aug</v>
      </c>
      <c r="D9186" s="1">
        <v>45506</v>
      </c>
      <c r="E9186" t="s">
        <v>1861</v>
      </c>
      <c r="F9186" t="s">
        <v>80</v>
      </c>
      <c r="G9186">
        <v>1000000</v>
      </c>
      <c r="H9186">
        <v>1.63</v>
      </c>
      <c r="I9186">
        <v>1630000</v>
      </c>
      <c r="J9186" t="s">
        <v>86</v>
      </c>
      <c r="K9186">
        <v>7.2727276668075769E-2</v>
      </c>
      <c r="L9186">
        <v>7.2727000000000004</v>
      </c>
      <c r="M9186" t="s">
        <v>82</v>
      </c>
    </row>
    <row r="9187" spans="1:13">
      <c r="A9187" t="s">
        <v>1854</v>
      </c>
      <c r="B9187" t="s">
        <v>1855</v>
      </c>
      <c r="C9187" t="str">
        <f>TEXT(D9187, "mmm")</f>
        <v>Aug</v>
      </c>
      <c r="D9187" s="1">
        <v>45506</v>
      </c>
      <c r="E9187" t="s">
        <v>5171</v>
      </c>
      <c r="F9187" t="s">
        <v>80</v>
      </c>
      <c r="G9187">
        <v>1000000</v>
      </c>
      <c r="H9187">
        <v>1.63</v>
      </c>
      <c r="I9187">
        <v>1630000</v>
      </c>
      <c r="J9187" t="s">
        <v>86</v>
      </c>
      <c r="K9187">
        <v>7.2727276668075769E-2</v>
      </c>
      <c r="L9187">
        <v>7.2727000000000004</v>
      </c>
      <c r="M9187" t="s">
        <v>82</v>
      </c>
    </row>
    <row r="9188" spans="1:13">
      <c r="A9188" t="s">
        <v>1854</v>
      </c>
      <c r="B9188" t="s">
        <v>1855</v>
      </c>
      <c r="C9188" t="str">
        <f>TEXT(D9188, "mmm")</f>
        <v>Aug</v>
      </c>
      <c r="D9188" s="1">
        <v>45506</v>
      </c>
      <c r="E9188" t="s">
        <v>1866</v>
      </c>
      <c r="F9188" t="s">
        <v>251</v>
      </c>
      <c r="G9188">
        <v>1000000</v>
      </c>
      <c r="H9188">
        <v>1.63</v>
      </c>
      <c r="I9188">
        <v>1630000</v>
      </c>
      <c r="J9188" t="s">
        <v>86</v>
      </c>
      <c r="K9188">
        <v>7.2727276668075769E-2</v>
      </c>
      <c r="L9188">
        <v>7.2727000000000004</v>
      </c>
      <c r="M9188" t="s">
        <v>82</v>
      </c>
    </row>
    <row r="9189" spans="1:13">
      <c r="A9189" t="s">
        <v>1854</v>
      </c>
      <c r="B9189" t="s">
        <v>1855</v>
      </c>
      <c r="C9189" t="str">
        <f>TEXT(D9189, "mmm")</f>
        <v>Aug</v>
      </c>
      <c r="D9189" s="1">
        <v>45506</v>
      </c>
      <c r="E9189" t="s">
        <v>1857</v>
      </c>
      <c r="F9189" t="s">
        <v>251</v>
      </c>
      <c r="G9189">
        <v>1000000</v>
      </c>
      <c r="H9189">
        <v>1.63</v>
      </c>
      <c r="I9189">
        <v>1630000</v>
      </c>
      <c r="J9189" t="s">
        <v>86</v>
      </c>
      <c r="K9189">
        <v>7.2727276668075769E-2</v>
      </c>
      <c r="L9189">
        <v>7.2727000000000004</v>
      </c>
      <c r="M9189" t="s">
        <v>82</v>
      </c>
    </row>
    <row r="9190" spans="1:13">
      <c r="A9190" t="s">
        <v>1854</v>
      </c>
      <c r="B9190" t="s">
        <v>1855</v>
      </c>
      <c r="C9190" t="str">
        <f>TEXT(D9190, "mmm")</f>
        <v>Aug</v>
      </c>
      <c r="D9190" s="1">
        <v>45506</v>
      </c>
      <c r="E9190" t="s">
        <v>1860</v>
      </c>
      <c r="F9190" t="s">
        <v>80</v>
      </c>
      <c r="G9190">
        <v>1000000</v>
      </c>
      <c r="H9190">
        <v>1.63</v>
      </c>
      <c r="I9190">
        <v>1630000</v>
      </c>
      <c r="J9190" t="s">
        <v>86</v>
      </c>
      <c r="K9190">
        <v>7.2727276668075769E-2</v>
      </c>
      <c r="L9190">
        <v>7.2727000000000004</v>
      </c>
      <c r="M9190" t="s">
        <v>82</v>
      </c>
    </row>
    <row r="9191" spans="1:13">
      <c r="A9191" t="s">
        <v>1854</v>
      </c>
      <c r="B9191" t="s">
        <v>1855</v>
      </c>
      <c r="C9191" t="str">
        <f>TEXT(D9191, "mmm")</f>
        <v>Aug</v>
      </c>
      <c r="D9191" s="1">
        <v>45506</v>
      </c>
      <c r="E9191" t="s">
        <v>1859</v>
      </c>
      <c r="F9191" t="s">
        <v>80</v>
      </c>
      <c r="G9191">
        <v>1000000</v>
      </c>
      <c r="H9191">
        <v>1.63</v>
      </c>
      <c r="I9191">
        <v>1630000</v>
      </c>
      <c r="J9191" t="s">
        <v>86</v>
      </c>
      <c r="K9191">
        <v>7.2727276668075769E-2</v>
      </c>
      <c r="L9191">
        <v>7.2727000000000004</v>
      </c>
      <c r="M9191" t="s">
        <v>82</v>
      </c>
    </row>
    <row r="9192" spans="1:13">
      <c r="A9192" t="s">
        <v>1854</v>
      </c>
      <c r="B9192" t="s">
        <v>1855</v>
      </c>
      <c r="C9192" t="str">
        <f>TEXT(D9192, "mmm")</f>
        <v>Aug</v>
      </c>
      <c r="D9192" s="1">
        <v>45506</v>
      </c>
      <c r="E9192" t="s">
        <v>1865</v>
      </c>
      <c r="F9192" t="s">
        <v>251</v>
      </c>
      <c r="G9192">
        <v>1000000</v>
      </c>
      <c r="H9192">
        <v>1.63</v>
      </c>
      <c r="I9192">
        <v>1630000</v>
      </c>
      <c r="J9192" t="s">
        <v>86</v>
      </c>
      <c r="K9192">
        <v>7.2727276668075769E-2</v>
      </c>
      <c r="L9192">
        <v>7.2727000000000004</v>
      </c>
      <c r="M9192" t="s">
        <v>82</v>
      </c>
    </row>
    <row r="9193" spans="1:13">
      <c r="A9193" t="s">
        <v>3293</v>
      </c>
      <c r="B9193" t="s">
        <v>3294</v>
      </c>
      <c r="C9193" t="str">
        <f>TEXT(D9193, "mmm")</f>
        <v>Aug</v>
      </c>
      <c r="D9193" s="1">
        <v>45506</v>
      </c>
      <c r="E9193" t="s">
        <v>1495</v>
      </c>
      <c r="F9193" t="s">
        <v>80</v>
      </c>
      <c r="G9193">
        <v>650</v>
      </c>
      <c r="H9193">
        <v>240.41</v>
      </c>
      <c r="I9193">
        <v>156266.5</v>
      </c>
      <c r="J9193" t="s">
        <v>86</v>
      </c>
      <c r="K9193">
        <v>1.458692880094925E-2</v>
      </c>
      <c r="L9193">
        <v>1.4587000000000001</v>
      </c>
      <c r="M9193" t="s">
        <v>82</v>
      </c>
    </row>
    <row r="9194" spans="1:13">
      <c r="A9194" t="s">
        <v>438</v>
      </c>
      <c r="B9194" t="s">
        <v>439</v>
      </c>
      <c r="C9194" t="str">
        <f>TEXT(D9194, "mmm")</f>
        <v>Aug</v>
      </c>
      <c r="D9194" s="1">
        <v>45506</v>
      </c>
      <c r="E9194" t="s">
        <v>440</v>
      </c>
      <c r="F9194" t="s">
        <v>80</v>
      </c>
      <c r="G9194">
        <v>15000</v>
      </c>
      <c r="H9194">
        <v>20</v>
      </c>
      <c r="I9194">
        <v>300000</v>
      </c>
      <c r="J9194" t="s">
        <v>86</v>
      </c>
      <c r="K9194">
        <v>1.9701963520631919E-2</v>
      </c>
      <c r="L9194">
        <v>1.9702</v>
      </c>
      <c r="M9194" t="s">
        <v>82</v>
      </c>
    </row>
    <row r="9195" spans="1:13">
      <c r="A9195" t="s">
        <v>3591</v>
      </c>
      <c r="B9195" t="s">
        <v>3592</v>
      </c>
      <c r="C9195" t="str">
        <f>TEXT(D9195, "mmm")</f>
        <v>Aug</v>
      </c>
      <c r="D9195" s="1">
        <v>45506</v>
      </c>
      <c r="E9195" t="s">
        <v>5148</v>
      </c>
      <c r="F9195" t="s">
        <v>217</v>
      </c>
      <c r="G9195">
        <v>17000</v>
      </c>
      <c r="H9195">
        <v>51.91</v>
      </c>
      <c r="I9195">
        <v>882470</v>
      </c>
      <c r="J9195" t="s">
        <v>81</v>
      </c>
      <c r="K9195">
        <v>7.7937143923646035E-2</v>
      </c>
      <c r="L9195">
        <v>7.7937000000000003</v>
      </c>
      <c r="M9195" t="s">
        <v>82</v>
      </c>
    </row>
    <row r="9196" spans="1:13">
      <c r="A9196" t="s">
        <v>3591</v>
      </c>
      <c r="B9196" t="s">
        <v>3592</v>
      </c>
      <c r="C9196" t="str">
        <f>TEXT(D9196, "mmm")</f>
        <v>Aug</v>
      </c>
      <c r="D9196" s="1">
        <v>45506</v>
      </c>
      <c r="E9196" t="s">
        <v>5148</v>
      </c>
      <c r="F9196" t="s">
        <v>217</v>
      </c>
      <c r="G9196">
        <v>50000</v>
      </c>
      <c r="H9196">
        <v>51.91</v>
      </c>
      <c r="I9196">
        <v>2595500</v>
      </c>
      <c r="J9196" t="s">
        <v>86</v>
      </c>
      <c r="K9196">
        <v>7.7937143923646035E-2</v>
      </c>
      <c r="L9196">
        <v>7.7937000000000003</v>
      </c>
      <c r="M9196" t="s">
        <v>82</v>
      </c>
    </row>
    <row r="9197" spans="1:13">
      <c r="A9197" t="s">
        <v>356</v>
      </c>
      <c r="B9197" t="s">
        <v>357</v>
      </c>
      <c r="C9197" t="str">
        <f>TEXT(D9197, "mmm")</f>
        <v>Aug</v>
      </c>
      <c r="D9197" s="1">
        <v>45506</v>
      </c>
      <c r="E9197" t="s">
        <v>313</v>
      </c>
      <c r="F9197" t="s">
        <v>314</v>
      </c>
      <c r="G9197">
        <v>617000</v>
      </c>
      <c r="H9197">
        <v>10.96</v>
      </c>
      <c r="I9197">
        <v>6762320.0000000009</v>
      </c>
      <c r="J9197" t="s">
        <v>86</v>
      </c>
      <c r="K9197">
        <v>0.11715088950910001</v>
      </c>
      <c r="L9197">
        <v>11.7151</v>
      </c>
      <c r="M9197" t="s">
        <v>82</v>
      </c>
    </row>
    <row r="9198" spans="1:13">
      <c r="A9198" t="s">
        <v>1606</v>
      </c>
      <c r="B9198" t="s">
        <v>1607</v>
      </c>
      <c r="C9198" t="str">
        <f>TEXT(D9198, "mmm")</f>
        <v>Aug</v>
      </c>
      <c r="D9198" s="1">
        <v>45506</v>
      </c>
      <c r="E9198" t="s">
        <v>1608</v>
      </c>
      <c r="F9198" t="s">
        <v>251</v>
      </c>
      <c r="G9198">
        <v>2000000</v>
      </c>
      <c r="H9198">
        <v>5.23</v>
      </c>
      <c r="I9198">
        <v>10460000</v>
      </c>
      <c r="J9198" t="s">
        <v>81</v>
      </c>
      <c r="K9198">
        <v>-3.8461503192516182E-3</v>
      </c>
      <c r="L9198">
        <v>-0.3846</v>
      </c>
      <c r="M9198" t="s">
        <v>82</v>
      </c>
    </row>
    <row r="9199" spans="1:13">
      <c r="A9199" t="s">
        <v>999</v>
      </c>
      <c r="B9199" t="s">
        <v>1000</v>
      </c>
      <c r="C9199" t="str">
        <f>TEXT(D9199, "mmm")</f>
        <v>Aug</v>
      </c>
      <c r="D9199" s="1">
        <v>45506</v>
      </c>
      <c r="E9199" t="s">
        <v>1001</v>
      </c>
      <c r="F9199" t="s">
        <v>80</v>
      </c>
      <c r="G9199">
        <v>2511</v>
      </c>
      <c r="H9199">
        <v>7.26</v>
      </c>
      <c r="I9199">
        <v>18229.86</v>
      </c>
      <c r="J9199" t="s">
        <v>86</v>
      </c>
      <c r="K9199">
        <v>-3.0654002287778929E-2</v>
      </c>
      <c r="L9199">
        <v>-3.0653999999999999</v>
      </c>
      <c r="M9199" t="s">
        <v>82</v>
      </c>
    </row>
    <row r="9200" spans="1:13">
      <c r="A9200" t="s">
        <v>4875</v>
      </c>
      <c r="B9200" t="s">
        <v>4876</v>
      </c>
      <c r="C9200" t="str">
        <f>TEXT(D9200, "mmm")</f>
        <v>Aug</v>
      </c>
      <c r="D9200" s="1">
        <v>45506</v>
      </c>
      <c r="E9200" t="s">
        <v>100</v>
      </c>
      <c r="F9200" t="s">
        <v>101</v>
      </c>
      <c r="G9200">
        <v>1200</v>
      </c>
      <c r="H9200">
        <v>10.43</v>
      </c>
      <c r="I9200">
        <v>12516</v>
      </c>
      <c r="J9200" t="s">
        <v>81</v>
      </c>
      <c r="K9200">
        <v>2.5986343264363221E-2</v>
      </c>
      <c r="L9200">
        <v>2.5985999999999998</v>
      </c>
      <c r="M9200" t="s">
        <v>82</v>
      </c>
    </row>
    <row r="9201" spans="1:13">
      <c r="A9201" t="s">
        <v>4875</v>
      </c>
      <c r="B9201" t="s">
        <v>4876</v>
      </c>
      <c r="C9201" t="str">
        <f>TEXT(D9201, "mmm")</f>
        <v>Aug</v>
      </c>
      <c r="D9201" s="1">
        <v>45506</v>
      </c>
      <c r="E9201" t="s">
        <v>102</v>
      </c>
      <c r="F9201" t="s">
        <v>101</v>
      </c>
      <c r="G9201">
        <v>1200</v>
      </c>
      <c r="H9201">
        <v>10.43</v>
      </c>
      <c r="I9201">
        <v>12516</v>
      </c>
      <c r="J9201" t="s">
        <v>81</v>
      </c>
      <c r="K9201">
        <v>2.5986343264363221E-2</v>
      </c>
      <c r="L9201">
        <v>2.5985999999999998</v>
      </c>
      <c r="M9201" t="s">
        <v>82</v>
      </c>
    </row>
    <row r="9202" spans="1:13">
      <c r="A9202" t="s">
        <v>580</v>
      </c>
      <c r="B9202" t="s">
        <v>581</v>
      </c>
      <c r="C9202" t="str">
        <f>TEXT(D9202, "mmm")</f>
        <v>Aug</v>
      </c>
      <c r="D9202" s="1">
        <v>45506</v>
      </c>
      <c r="E9202" t="s">
        <v>100</v>
      </c>
      <c r="F9202" t="s">
        <v>101</v>
      </c>
      <c r="G9202">
        <v>9881</v>
      </c>
      <c r="H9202">
        <v>23.39</v>
      </c>
      <c r="I9202">
        <v>231116.59</v>
      </c>
      <c r="J9202" t="s">
        <v>81</v>
      </c>
      <c r="K9202">
        <v>8.7261746562374842E-3</v>
      </c>
      <c r="L9202">
        <v>0.87260000000000004</v>
      </c>
      <c r="M9202" t="s">
        <v>82</v>
      </c>
    </row>
    <row r="9203" spans="1:13">
      <c r="A9203" t="s">
        <v>580</v>
      </c>
      <c r="B9203" t="s">
        <v>581</v>
      </c>
      <c r="C9203" t="str">
        <f>TEXT(D9203, "mmm")</f>
        <v>Aug</v>
      </c>
      <c r="D9203" s="1">
        <v>45506</v>
      </c>
      <c r="E9203" t="s">
        <v>102</v>
      </c>
      <c r="F9203" t="s">
        <v>101</v>
      </c>
      <c r="G9203">
        <v>9881</v>
      </c>
      <c r="H9203">
        <v>23.39</v>
      </c>
      <c r="I9203">
        <v>231116.59</v>
      </c>
      <c r="J9203" t="s">
        <v>81</v>
      </c>
      <c r="K9203">
        <v>8.7261746562374842E-3</v>
      </c>
      <c r="L9203">
        <v>0.87260000000000004</v>
      </c>
      <c r="M9203" t="s">
        <v>82</v>
      </c>
    </row>
    <row r="9204" spans="1:13">
      <c r="A9204" t="s">
        <v>792</v>
      </c>
      <c r="B9204" t="s">
        <v>793</v>
      </c>
      <c r="C9204" t="str">
        <f>TEXT(D9204, "mmm")</f>
        <v>Aug</v>
      </c>
      <c r="D9204" s="1">
        <v>45506</v>
      </c>
      <c r="E9204" t="s">
        <v>794</v>
      </c>
      <c r="F9204" t="s">
        <v>80</v>
      </c>
      <c r="G9204">
        <v>580</v>
      </c>
      <c r="H9204">
        <v>53.16</v>
      </c>
      <c r="I9204">
        <v>30832.799999999999</v>
      </c>
      <c r="J9204" t="s">
        <v>81</v>
      </c>
      <c r="K9204">
        <v>1.330199754685912E-2</v>
      </c>
      <c r="L9204">
        <v>1.3302</v>
      </c>
      <c r="M9204" t="s">
        <v>82</v>
      </c>
    </row>
    <row r="9205" spans="1:13">
      <c r="A9205" t="s">
        <v>129</v>
      </c>
      <c r="B9205" t="s">
        <v>130</v>
      </c>
      <c r="C9205" t="str">
        <f>TEXT(D9205, "mmm")</f>
        <v>Aug</v>
      </c>
      <c r="D9205" s="1">
        <v>45506</v>
      </c>
      <c r="E9205" t="s">
        <v>111</v>
      </c>
      <c r="F9205" t="s">
        <v>101</v>
      </c>
      <c r="G9205">
        <v>12500</v>
      </c>
      <c r="H9205">
        <v>6.56</v>
      </c>
      <c r="I9205">
        <v>82000</v>
      </c>
      <c r="J9205" t="s">
        <v>81</v>
      </c>
      <c r="K9205">
        <v>-5.8103993372692557E-2</v>
      </c>
      <c r="L9205">
        <v>-5.8103999999999996</v>
      </c>
      <c r="M9205" t="s">
        <v>82</v>
      </c>
    </row>
    <row r="9206" spans="1:13">
      <c r="A9206" t="s">
        <v>129</v>
      </c>
      <c r="B9206" t="s">
        <v>130</v>
      </c>
      <c r="C9206" t="str">
        <f>TEXT(D9206, "mmm")</f>
        <v>Aug</v>
      </c>
      <c r="D9206" s="1">
        <v>45506</v>
      </c>
      <c r="E9206" t="s">
        <v>110</v>
      </c>
      <c r="F9206" t="s">
        <v>101</v>
      </c>
      <c r="G9206">
        <v>12500</v>
      </c>
      <c r="H9206">
        <v>6.56</v>
      </c>
      <c r="I9206">
        <v>82000</v>
      </c>
      <c r="J9206" t="s">
        <v>81</v>
      </c>
      <c r="K9206">
        <v>-5.8103993372692557E-2</v>
      </c>
      <c r="L9206">
        <v>-5.8103999999999996</v>
      </c>
      <c r="M9206" t="s">
        <v>82</v>
      </c>
    </row>
    <row r="9207" spans="1:13">
      <c r="A9207" t="s">
        <v>129</v>
      </c>
      <c r="B9207" t="s">
        <v>130</v>
      </c>
      <c r="C9207" t="str">
        <f>TEXT(D9207, "mmm")</f>
        <v>Aug</v>
      </c>
      <c r="D9207" s="1">
        <v>45506</v>
      </c>
      <c r="E9207" t="s">
        <v>109</v>
      </c>
      <c r="F9207" t="s">
        <v>101</v>
      </c>
      <c r="G9207">
        <v>12500</v>
      </c>
      <c r="H9207">
        <v>6.56</v>
      </c>
      <c r="I9207">
        <v>82000</v>
      </c>
      <c r="J9207" t="s">
        <v>81</v>
      </c>
      <c r="K9207">
        <v>-5.8103993372692557E-2</v>
      </c>
      <c r="L9207">
        <v>-5.8103999999999996</v>
      </c>
      <c r="M9207" t="s">
        <v>82</v>
      </c>
    </row>
    <row r="9208" spans="1:13">
      <c r="A9208" t="s">
        <v>1751</v>
      </c>
      <c r="B9208" t="s">
        <v>1752</v>
      </c>
      <c r="C9208" t="str">
        <f>TEXT(D9208, "mmm")</f>
        <v>Aug</v>
      </c>
      <c r="D9208" s="1">
        <v>45506</v>
      </c>
      <c r="E9208" t="s">
        <v>1753</v>
      </c>
      <c r="F9208" t="s">
        <v>128</v>
      </c>
      <c r="G9208">
        <v>1524</v>
      </c>
      <c r="H9208">
        <v>16.399999999999999</v>
      </c>
      <c r="I9208">
        <v>24993.599999999999</v>
      </c>
      <c r="J9208" t="s">
        <v>86</v>
      </c>
      <c r="K9208">
        <v>3.109642835363946E-2</v>
      </c>
      <c r="L9208">
        <v>3.1095999999999999</v>
      </c>
      <c r="M9208" t="s">
        <v>82</v>
      </c>
    </row>
    <row r="9209" spans="1:13">
      <c r="A9209" t="s">
        <v>185</v>
      </c>
      <c r="B9209" t="s">
        <v>186</v>
      </c>
      <c r="C9209" t="str">
        <f>TEXT(D9209, "mmm")</f>
        <v>Aug</v>
      </c>
      <c r="D9209" s="1">
        <v>45506</v>
      </c>
      <c r="E9209" t="s">
        <v>3423</v>
      </c>
      <c r="F9209" t="s">
        <v>118</v>
      </c>
      <c r="G9209">
        <v>3000</v>
      </c>
      <c r="H9209">
        <v>17.489999999999998</v>
      </c>
      <c r="I9209">
        <v>52469.999999999993</v>
      </c>
      <c r="J9209" t="s">
        <v>81</v>
      </c>
      <c r="K9209">
        <v>4.2824082702300308E-2</v>
      </c>
      <c r="L9209">
        <v>4.2824</v>
      </c>
      <c r="M9209" t="s">
        <v>82</v>
      </c>
    </row>
    <row r="9210" spans="1:13">
      <c r="A9210" t="s">
        <v>5172</v>
      </c>
      <c r="B9210" t="s">
        <v>5173</v>
      </c>
      <c r="C9210" t="str">
        <f>TEXT(D9210, "mmm")</f>
        <v>Aug</v>
      </c>
      <c r="D9210" s="1">
        <v>45506</v>
      </c>
      <c r="E9210" t="s">
        <v>5174</v>
      </c>
      <c r="F9210" t="s">
        <v>80</v>
      </c>
      <c r="G9210">
        <v>57050</v>
      </c>
      <c r="H9210">
        <v>17.5</v>
      </c>
      <c r="I9210">
        <v>998375</v>
      </c>
      <c r="J9210" t="s">
        <v>86</v>
      </c>
      <c r="K9210">
        <v>1.1487696788494711E-2</v>
      </c>
      <c r="L9210">
        <v>1.1488</v>
      </c>
      <c r="M9210" t="s">
        <v>82</v>
      </c>
    </row>
    <row r="9211" spans="1:13">
      <c r="A9211" t="s">
        <v>185</v>
      </c>
      <c r="B9211" t="s">
        <v>186</v>
      </c>
      <c r="C9211" t="str">
        <f>TEXT(D9211, "mmm")</f>
        <v>Aug</v>
      </c>
      <c r="D9211" s="1">
        <v>45506</v>
      </c>
      <c r="E9211" t="s">
        <v>1760</v>
      </c>
      <c r="F9211" t="s">
        <v>276</v>
      </c>
      <c r="G9211">
        <v>5000</v>
      </c>
      <c r="H9211">
        <v>17.489999999999998</v>
      </c>
      <c r="I9211">
        <v>87449.999999999985</v>
      </c>
      <c r="J9211" t="s">
        <v>86</v>
      </c>
      <c r="K9211">
        <v>4.2824082702300308E-2</v>
      </c>
      <c r="L9211">
        <v>4.2824</v>
      </c>
      <c r="M9211" t="s">
        <v>82</v>
      </c>
    </row>
    <row r="9212" spans="1:13">
      <c r="A9212" t="s">
        <v>3753</v>
      </c>
      <c r="B9212" t="s">
        <v>3754</v>
      </c>
      <c r="C9212" t="str">
        <f>TEXT(D9212, "mmm")</f>
        <v>Aug</v>
      </c>
      <c r="D9212" s="1">
        <v>45506</v>
      </c>
      <c r="E9212" t="s">
        <v>3755</v>
      </c>
      <c r="F9212" t="s">
        <v>80</v>
      </c>
      <c r="G9212">
        <v>5000</v>
      </c>
      <c r="H9212">
        <v>6.78</v>
      </c>
      <c r="I9212">
        <v>33900</v>
      </c>
      <c r="J9212" t="s">
        <v>81</v>
      </c>
      <c r="K9212">
        <v>-5.0670817907447763E-2</v>
      </c>
      <c r="L9212">
        <v>-5.0670999999999999</v>
      </c>
      <c r="M9212" t="s">
        <v>82</v>
      </c>
    </row>
    <row r="9213" spans="1:13">
      <c r="A9213" t="s">
        <v>4562</v>
      </c>
      <c r="B9213" t="s">
        <v>4563</v>
      </c>
      <c r="C9213" t="str">
        <f>TEXT(D9213, "mmm")</f>
        <v>Aug</v>
      </c>
      <c r="D9213" s="1">
        <v>45506</v>
      </c>
      <c r="E9213" t="s">
        <v>5175</v>
      </c>
      <c r="F9213" t="s">
        <v>128</v>
      </c>
      <c r="G9213">
        <v>2000</v>
      </c>
      <c r="H9213">
        <v>55.96</v>
      </c>
      <c r="I9213">
        <v>111920</v>
      </c>
      <c r="J9213" t="s">
        <v>86</v>
      </c>
      <c r="K9213">
        <v>3.9097314291493428E-2</v>
      </c>
      <c r="L9213">
        <v>3.9097</v>
      </c>
      <c r="M9213" t="s">
        <v>82</v>
      </c>
    </row>
    <row r="9214" spans="1:13">
      <c r="A9214" t="s">
        <v>3224</v>
      </c>
      <c r="B9214" t="s">
        <v>3225</v>
      </c>
      <c r="C9214" t="str">
        <f>TEXT(D9214, "mmm")</f>
        <v>Aug</v>
      </c>
      <c r="D9214" s="1">
        <v>45506</v>
      </c>
      <c r="E9214" t="s">
        <v>3226</v>
      </c>
      <c r="F9214" t="s">
        <v>80</v>
      </c>
      <c r="G9214">
        <v>5000</v>
      </c>
      <c r="H9214">
        <v>95.59</v>
      </c>
      <c r="I9214">
        <v>477950</v>
      </c>
      <c r="J9214" t="s">
        <v>81</v>
      </c>
      <c r="K9214">
        <v>9.7005926062203596E-3</v>
      </c>
      <c r="L9214">
        <v>0.97009999999999996</v>
      </c>
      <c r="M9214" t="s">
        <v>82</v>
      </c>
    </row>
    <row r="9215" spans="1:13">
      <c r="A9215" t="s">
        <v>1606</v>
      </c>
      <c r="B9215" t="s">
        <v>1607</v>
      </c>
      <c r="C9215" t="str">
        <f>TEXT(D9215, "mmm")</f>
        <v>Aug</v>
      </c>
      <c r="D9215" s="1">
        <v>45506</v>
      </c>
      <c r="E9215" t="s">
        <v>1620</v>
      </c>
      <c r="F9215" t="s">
        <v>251</v>
      </c>
      <c r="G9215">
        <v>2000000</v>
      </c>
      <c r="H9215">
        <v>5.23</v>
      </c>
      <c r="I9215">
        <v>10460000</v>
      </c>
      <c r="J9215" t="s">
        <v>81</v>
      </c>
      <c r="K9215">
        <v>-3.8461503192516182E-3</v>
      </c>
      <c r="L9215">
        <v>-0.3846</v>
      </c>
      <c r="M9215" t="s">
        <v>82</v>
      </c>
    </row>
    <row r="9216" spans="1:13">
      <c r="A9216" t="s">
        <v>773</v>
      </c>
      <c r="B9216" t="s">
        <v>774</v>
      </c>
      <c r="C9216" t="str">
        <f>TEXT(D9216, "mmm")</f>
        <v>Aug</v>
      </c>
      <c r="D9216" s="1">
        <v>45506</v>
      </c>
      <c r="E9216" t="s">
        <v>776</v>
      </c>
      <c r="F9216" t="s">
        <v>80</v>
      </c>
      <c r="G9216">
        <v>10</v>
      </c>
      <c r="H9216">
        <v>1550</v>
      </c>
      <c r="I9216">
        <v>15500</v>
      </c>
      <c r="J9216" t="s">
        <v>81</v>
      </c>
      <c r="K9216">
        <v>-7.5941716477113666E-3</v>
      </c>
      <c r="L9216">
        <v>-0.75939999999999996</v>
      </c>
      <c r="M9216" t="s">
        <v>82</v>
      </c>
    </row>
    <row r="9217" spans="1:13">
      <c r="A9217" t="s">
        <v>1264</v>
      </c>
      <c r="B9217" t="s">
        <v>1265</v>
      </c>
      <c r="C9217" t="str">
        <f>TEXT(D9217, "mmm")</f>
        <v>Aug</v>
      </c>
      <c r="D9217" s="1">
        <v>45506</v>
      </c>
      <c r="E9217" t="s">
        <v>4607</v>
      </c>
      <c r="F9217" t="s">
        <v>128</v>
      </c>
      <c r="G9217">
        <v>2802</v>
      </c>
      <c r="H9217">
        <v>9.69</v>
      </c>
      <c r="I9217">
        <v>27151.38</v>
      </c>
      <c r="J9217" t="s">
        <v>81</v>
      </c>
      <c r="K9217">
        <v>1.0852540699519689E-2</v>
      </c>
      <c r="L9217">
        <v>1.0852999999999999</v>
      </c>
      <c r="M9217" t="s">
        <v>82</v>
      </c>
    </row>
    <row r="9218" spans="1:13">
      <c r="A9218" t="s">
        <v>1264</v>
      </c>
      <c r="B9218" t="s">
        <v>1265</v>
      </c>
      <c r="C9218" t="str">
        <f>TEXT(D9218, "mmm")</f>
        <v>Aug</v>
      </c>
      <c r="D9218" s="1">
        <v>45506</v>
      </c>
      <c r="E9218" t="s">
        <v>4607</v>
      </c>
      <c r="F9218" t="s">
        <v>128</v>
      </c>
      <c r="G9218">
        <v>3505</v>
      </c>
      <c r="H9218">
        <v>9.6999999999999993</v>
      </c>
      <c r="I9218">
        <v>33998.5</v>
      </c>
      <c r="J9218" t="s">
        <v>81</v>
      </c>
      <c r="K9218">
        <v>1.0852540699519689E-2</v>
      </c>
      <c r="L9218">
        <v>1.0852999999999999</v>
      </c>
      <c r="M9218" t="s">
        <v>82</v>
      </c>
    </row>
    <row r="9219" spans="1:13">
      <c r="A9219" t="s">
        <v>5176</v>
      </c>
      <c r="B9219" t="s">
        <v>5177</v>
      </c>
      <c r="C9219" t="str">
        <f>TEXT(D9219, "mmm")</f>
        <v>Aug</v>
      </c>
      <c r="D9219" s="1">
        <v>45506</v>
      </c>
      <c r="E9219" t="s">
        <v>5178</v>
      </c>
      <c r="F9219" t="s">
        <v>118</v>
      </c>
      <c r="G9219">
        <v>5350</v>
      </c>
      <c r="H9219">
        <v>140</v>
      </c>
      <c r="I9219">
        <v>749000</v>
      </c>
      <c r="J9219" t="s">
        <v>86</v>
      </c>
      <c r="K9219">
        <v>0.13647814603767011</v>
      </c>
      <c r="L9219">
        <v>13.6478</v>
      </c>
      <c r="M9219" t="s">
        <v>82</v>
      </c>
    </row>
    <row r="9220" spans="1:13">
      <c r="A9220" t="s">
        <v>871</v>
      </c>
      <c r="B9220" t="s">
        <v>872</v>
      </c>
      <c r="C9220" t="str">
        <f>TEXT(D9220, "mmm")</f>
        <v>Aug</v>
      </c>
      <c r="D9220" s="1">
        <v>45506</v>
      </c>
      <c r="E9220" t="s">
        <v>958</v>
      </c>
      <c r="F9220" t="s">
        <v>128</v>
      </c>
      <c r="G9220">
        <v>2000</v>
      </c>
      <c r="H9220">
        <v>7.61</v>
      </c>
      <c r="I9220">
        <v>15220</v>
      </c>
      <c r="J9220" t="s">
        <v>81</v>
      </c>
      <c r="K9220">
        <v>3.5619989577689193E-2</v>
      </c>
      <c r="L9220">
        <v>3.5619999999999998</v>
      </c>
      <c r="M9220" t="s">
        <v>82</v>
      </c>
    </row>
    <row r="9221" spans="1:13">
      <c r="A9221" t="s">
        <v>1264</v>
      </c>
      <c r="B9221" t="s">
        <v>1265</v>
      </c>
      <c r="C9221" t="str">
        <f>TEXT(D9221, "mmm")</f>
        <v>Aug</v>
      </c>
      <c r="D9221" s="1">
        <v>45506</v>
      </c>
      <c r="E9221" t="s">
        <v>4607</v>
      </c>
      <c r="F9221" t="s">
        <v>128</v>
      </c>
      <c r="G9221">
        <v>2400</v>
      </c>
      <c r="H9221">
        <v>9.69</v>
      </c>
      <c r="I9221">
        <v>23256</v>
      </c>
      <c r="J9221" t="s">
        <v>81</v>
      </c>
      <c r="K9221">
        <v>1.0852540699519689E-2</v>
      </c>
      <c r="L9221">
        <v>1.0852999999999999</v>
      </c>
      <c r="M9221" t="s">
        <v>82</v>
      </c>
    </row>
    <row r="9222" spans="1:13">
      <c r="A9222" t="s">
        <v>1264</v>
      </c>
      <c r="B9222" t="s">
        <v>1265</v>
      </c>
      <c r="C9222" t="str">
        <f>TEXT(D9222, "mmm")</f>
        <v>Aug</v>
      </c>
      <c r="D9222" s="1">
        <v>45506</v>
      </c>
      <c r="E9222" t="s">
        <v>4607</v>
      </c>
      <c r="F9222" t="s">
        <v>128</v>
      </c>
      <c r="G9222">
        <v>1100</v>
      </c>
      <c r="H9222">
        <v>9.68</v>
      </c>
      <c r="I9222">
        <v>10648</v>
      </c>
      <c r="J9222" t="s">
        <v>81</v>
      </c>
      <c r="K9222">
        <v>1.0852540699519689E-2</v>
      </c>
      <c r="L9222">
        <v>1.0852999999999999</v>
      </c>
      <c r="M9222" t="s">
        <v>82</v>
      </c>
    </row>
    <row r="9223" spans="1:13">
      <c r="A9223" t="s">
        <v>2075</v>
      </c>
      <c r="B9223" t="s">
        <v>2076</v>
      </c>
      <c r="C9223" t="str">
        <f>TEXT(D9223, "mmm")</f>
        <v>Aug</v>
      </c>
      <c r="D9223" s="1">
        <v>45506</v>
      </c>
      <c r="E9223" t="s">
        <v>5179</v>
      </c>
      <c r="F9223" t="s">
        <v>80</v>
      </c>
      <c r="G9223">
        <v>39000</v>
      </c>
      <c r="H9223">
        <v>6.55</v>
      </c>
      <c r="I9223">
        <v>255450</v>
      </c>
      <c r="J9223" t="s">
        <v>81</v>
      </c>
      <c r="K9223">
        <v>-2.063493817541517E-2</v>
      </c>
      <c r="L9223">
        <v>-2.0634999999999999</v>
      </c>
      <c r="M9223" t="s">
        <v>82</v>
      </c>
    </row>
    <row r="9224" spans="1:13">
      <c r="A9224" t="s">
        <v>5180</v>
      </c>
      <c r="B9224" t="s">
        <v>5181</v>
      </c>
      <c r="C9224" t="str">
        <f>TEXT(D9224, "mmm")</f>
        <v>Aug</v>
      </c>
      <c r="D9224" s="1">
        <v>45506</v>
      </c>
      <c r="E9224" t="s">
        <v>5182</v>
      </c>
      <c r="F9224" t="s">
        <v>80</v>
      </c>
      <c r="G9224">
        <v>4000</v>
      </c>
      <c r="H9224">
        <v>35.799999999999997</v>
      </c>
      <c r="I9224">
        <v>143200</v>
      </c>
      <c r="J9224" t="s">
        <v>86</v>
      </c>
      <c r="K9224">
        <v>-8.3331024962719491E-3</v>
      </c>
      <c r="L9224">
        <v>-0.83330000000000004</v>
      </c>
      <c r="M9224" t="s">
        <v>82</v>
      </c>
    </row>
    <row r="9225" spans="1:13">
      <c r="A9225" t="s">
        <v>5180</v>
      </c>
      <c r="B9225" t="s">
        <v>5181</v>
      </c>
      <c r="C9225" t="str">
        <f>TEXT(D9225, "mmm")</f>
        <v>Aug</v>
      </c>
      <c r="D9225" s="1">
        <v>45506</v>
      </c>
      <c r="E9225" t="s">
        <v>5182</v>
      </c>
      <c r="F9225" t="s">
        <v>80</v>
      </c>
      <c r="G9225">
        <v>2000</v>
      </c>
      <c r="H9225">
        <v>35.659999999999997</v>
      </c>
      <c r="I9225">
        <v>71320</v>
      </c>
      <c r="J9225" t="s">
        <v>81</v>
      </c>
      <c r="K9225">
        <v>-8.3331024962719491E-3</v>
      </c>
      <c r="L9225">
        <v>-0.83330000000000004</v>
      </c>
      <c r="M9225" t="s">
        <v>82</v>
      </c>
    </row>
    <row r="9226" spans="1:13">
      <c r="A9226" t="s">
        <v>2373</v>
      </c>
      <c r="B9226" t="s">
        <v>2374</v>
      </c>
      <c r="C9226" t="str">
        <f>TEXT(D9226, "mmm")</f>
        <v>Aug</v>
      </c>
      <c r="D9226" s="1">
        <v>45506</v>
      </c>
      <c r="E9226" t="s">
        <v>2135</v>
      </c>
      <c r="F9226" t="s">
        <v>80</v>
      </c>
      <c r="G9226">
        <v>1996</v>
      </c>
      <c r="H9226">
        <v>123.96</v>
      </c>
      <c r="I9226">
        <v>247424.16</v>
      </c>
      <c r="J9226" t="s">
        <v>81</v>
      </c>
      <c r="K9226">
        <v>0.1033168903203516</v>
      </c>
      <c r="L9226">
        <v>10.3317</v>
      </c>
      <c r="M9226" t="s">
        <v>82</v>
      </c>
    </row>
    <row r="9227" spans="1:13">
      <c r="A9227" t="s">
        <v>5183</v>
      </c>
      <c r="B9227" t="s">
        <v>5184</v>
      </c>
      <c r="C9227" t="str">
        <f>TEXT(D9227, "mmm")</f>
        <v>Aug</v>
      </c>
      <c r="D9227" s="1">
        <v>45506</v>
      </c>
      <c r="E9227" t="s">
        <v>5185</v>
      </c>
      <c r="F9227" t="s">
        <v>80</v>
      </c>
      <c r="G9227">
        <v>500</v>
      </c>
      <c r="H9227">
        <v>31.75</v>
      </c>
      <c r="I9227">
        <v>15875</v>
      </c>
      <c r="J9227" t="s">
        <v>81</v>
      </c>
      <c r="K9227">
        <v>-2.3621971962651811E-2</v>
      </c>
      <c r="L9227">
        <v>-2.3622000000000001</v>
      </c>
      <c r="M9227" t="s">
        <v>82</v>
      </c>
    </row>
    <row r="9228" spans="1:13">
      <c r="A9228" t="s">
        <v>5183</v>
      </c>
      <c r="B9228" t="s">
        <v>5184</v>
      </c>
      <c r="C9228" t="str">
        <f>TEXT(D9228, "mmm")</f>
        <v>Aug</v>
      </c>
      <c r="D9228" s="1">
        <v>45506</v>
      </c>
      <c r="E9228" t="s">
        <v>5185</v>
      </c>
      <c r="F9228" t="s">
        <v>80</v>
      </c>
      <c r="G9228">
        <v>500</v>
      </c>
      <c r="H9228">
        <v>32.119999999999997</v>
      </c>
      <c r="I9228">
        <v>16060</v>
      </c>
      <c r="J9228" t="s">
        <v>86</v>
      </c>
      <c r="K9228">
        <v>-2.3621971962651811E-2</v>
      </c>
      <c r="L9228">
        <v>-2.3622000000000001</v>
      </c>
      <c r="M9228" t="s">
        <v>82</v>
      </c>
    </row>
    <row r="9229" spans="1:13">
      <c r="A9229" t="s">
        <v>3591</v>
      </c>
      <c r="B9229" t="s">
        <v>3592</v>
      </c>
      <c r="C9229" t="str">
        <f>TEXT(D9229, "mmm")</f>
        <v>Aug</v>
      </c>
      <c r="D9229" s="1">
        <v>45506</v>
      </c>
      <c r="E9229" t="s">
        <v>3593</v>
      </c>
      <c r="F9229" t="s">
        <v>217</v>
      </c>
      <c r="G9229">
        <v>33000</v>
      </c>
      <c r="H9229">
        <v>51.91</v>
      </c>
      <c r="I9229">
        <v>1713030</v>
      </c>
      <c r="J9229" t="s">
        <v>81</v>
      </c>
      <c r="K9229">
        <v>7.7937143923646035E-2</v>
      </c>
      <c r="L9229">
        <v>7.7937000000000003</v>
      </c>
      <c r="M9229" t="s">
        <v>82</v>
      </c>
    </row>
    <row r="9230" spans="1:13">
      <c r="A9230" t="s">
        <v>5027</v>
      </c>
      <c r="B9230" t="s">
        <v>5028</v>
      </c>
      <c r="C9230" t="str">
        <f>TEXT(D9230, "mmm")</f>
        <v>Aug</v>
      </c>
      <c r="D9230" s="1">
        <v>45506</v>
      </c>
      <c r="E9230" t="s">
        <v>5186</v>
      </c>
      <c r="F9230" t="s">
        <v>128</v>
      </c>
      <c r="G9230">
        <v>1000</v>
      </c>
      <c r="H9230">
        <v>27.25</v>
      </c>
      <c r="I9230">
        <v>27250</v>
      </c>
      <c r="J9230" t="s">
        <v>81</v>
      </c>
      <c r="K9230">
        <v>1.402739823717658E-2</v>
      </c>
      <c r="L9230">
        <v>1.4027000000000001</v>
      </c>
      <c r="M9230" t="s">
        <v>82</v>
      </c>
    </row>
    <row r="9231" spans="1:13">
      <c r="A9231" t="s">
        <v>311</v>
      </c>
      <c r="B9231" t="s">
        <v>312</v>
      </c>
      <c r="C9231" t="str">
        <f>TEXT(D9231, "mmm")</f>
        <v>Aug</v>
      </c>
      <c r="D9231" s="1">
        <v>45506</v>
      </c>
      <c r="E9231" t="s">
        <v>313</v>
      </c>
      <c r="F9231" t="s">
        <v>314</v>
      </c>
      <c r="G9231">
        <v>50000</v>
      </c>
      <c r="H9231">
        <v>37.28</v>
      </c>
      <c r="I9231">
        <v>1864000</v>
      </c>
      <c r="J9231" t="s">
        <v>81</v>
      </c>
      <c r="K9231">
        <v>2.2196601475893859E-2</v>
      </c>
      <c r="L9231">
        <v>2.2197</v>
      </c>
      <c r="M9231" t="s">
        <v>82</v>
      </c>
    </row>
    <row r="9232" spans="1:13">
      <c r="A9232" t="s">
        <v>1777</v>
      </c>
      <c r="B9232" t="s">
        <v>1778</v>
      </c>
      <c r="C9232" t="str">
        <f>TEXT(D9232, "mmm")</f>
        <v>Aug</v>
      </c>
      <c r="D9232" s="1">
        <v>45506</v>
      </c>
      <c r="E9232" t="s">
        <v>4430</v>
      </c>
      <c r="F9232" t="s">
        <v>101</v>
      </c>
      <c r="G9232">
        <v>167544</v>
      </c>
      <c r="H9232">
        <v>1.29</v>
      </c>
      <c r="I9232">
        <v>216131.76</v>
      </c>
      <c r="J9232" t="s">
        <v>81</v>
      </c>
      <c r="K9232">
        <v>-7.0312434516380029E-2</v>
      </c>
      <c r="L9232">
        <v>-7.0312000000000001</v>
      </c>
      <c r="M9232" t="s">
        <v>82</v>
      </c>
    </row>
    <row r="9233" spans="1:13">
      <c r="A9233" t="s">
        <v>5187</v>
      </c>
      <c r="B9233" t="s">
        <v>5188</v>
      </c>
      <c r="C9233" t="str">
        <f>TEXT(D9233, "mmm")</f>
        <v>Aug</v>
      </c>
      <c r="D9233" s="1">
        <v>45506</v>
      </c>
      <c r="E9233" t="s">
        <v>5189</v>
      </c>
      <c r="F9233" t="s">
        <v>80</v>
      </c>
      <c r="G9233">
        <v>9685</v>
      </c>
      <c r="H9233">
        <v>20.65</v>
      </c>
      <c r="I9233">
        <v>199995.25</v>
      </c>
      <c r="J9233" t="s">
        <v>86</v>
      </c>
      <c r="K9233">
        <v>1.9342460585845659E-2</v>
      </c>
      <c r="L9233">
        <v>1.9341999999999999</v>
      </c>
      <c r="M9233" t="s">
        <v>82</v>
      </c>
    </row>
    <row r="9234" spans="1:13">
      <c r="A9234" t="s">
        <v>370</v>
      </c>
      <c r="B9234" t="s">
        <v>371</v>
      </c>
      <c r="C9234" t="str">
        <f>TEXT(D9234, "mmm")</f>
        <v>Aug</v>
      </c>
      <c r="D9234" s="1">
        <v>45506</v>
      </c>
      <c r="E9234" t="s">
        <v>4862</v>
      </c>
      <c r="F9234" t="s">
        <v>101</v>
      </c>
      <c r="G9234">
        <v>54200</v>
      </c>
      <c r="H9234">
        <v>9.14</v>
      </c>
      <c r="I9234">
        <v>495388.00000000012</v>
      </c>
      <c r="J9234" t="s">
        <v>86</v>
      </c>
      <c r="K9234">
        <v>-0.33403357954754043</v>
      </c>
      <c r="L9234">
        <v>-33.403399999999998</v>
      </c>
      <c r="M9234" t="s">
        <v>82</v>
      </c>
    </row>
    <row r="9235" spans="1:13">
      <c r="A9235" t="s">
        <v>370</v>
      </c>
      <c r="B9235" t="s">
        <v>371</v>
      </c>
      <c r="C9235" t="str">
        <f>TEXT(D9235, "mmm")</f>
        <v>Aug</v>
      </c>
      <c r="D9235" s="1">
        <v>45506</v>
      </c>
      <c r="E9235" t="s">
        <v>4861</v>
      </c>
      <c r="F9235" t="s">
        <v>101</v>
      </c>
      <c r="G9235">
        <v>54200</v>
      </c>
      <c r="H9235">
        <v>9.14</v>
      </c>
      <c r="I9235">
        <v>495388.00000000012</v>
      </c>
      <c r="J9235" t="s">
        <v>86</v>
      </c>
      <c r="K9235">
        <v>-0.33403357954754043</v>
      </c>
      <c r="L9235">
        <v>-33.403399999999998</v>
      </c>
      <c r="M9235" t="s">
        <v>82</v>
      </c>
    </row>
    <row r="9236" spans="1:13">
      <c r="A9236" t="s">
        <v>370</v>
      </c>
      <c r="B9236" t="s">
        <v>371</v>
      </c>
      <c r="C9236" t="str">
        <f>TEXT(D9236, "mmm")</f>
        <v>Aug</v>
      </c>
      <c r="D9236" s="1">
        <v>45506</v>
      </c>
      <c r="E9236" t="s">
        <v>4863</v>
      </c>
      <c r="F9236" t="s">
        <v>101</v>
      </c>
      <c r="G9236">
        <v>54200</v>
      </c>
      <c r="H9236">
        <v>9.14</v>
      </c>
      <c r="I9236">
        <v>495388.00000000012</v>
      </c>
      <c r="J9236" t="s">
        <v>86</v>
      </c>
      <c r="K9236">
        <v>-0.33403357954754043</v>
      </c>
      <c r="L9236">
        <v>-33.403399999999998</v>
      </c>
      <c r="M9236" t="s">
        <v>82</v>
      </c>
    </row>
    <row r="9237" spans="1:13">
      <c r="A9237" t="s">
        <v>5190</v>
      </c>
      <c r="B9237" t="s">
        <v>5191</v>
      </c>
      <c r="C9237" t="str">
        <f>TEXT(D9237, "mmm")</f>
        <v>Aug</v>
      </c>
      <c r="D9237" s="1">
        <v>45506</v>
      </c>
      <c r="E9237" t="s">
        <v>5192</v>
      </c>
      <c r="F9237" t="s">
        <v>80</v>
      </c>
      <c r="G9237">
        <v>2205</v>
      </c>
      <c r="H9237">
        <v>54.36</v>
      </c>
      <c r="I9237">
        <v>119863.8</v>
      </c>
      <c r="J9237" t="s">
        <v>81</v>
      </c>
      <c r="K9237">
        <v>-1.3279765308662479E-3</v>
      </c>
      <c r="L9237">
        <v>-0.1328</v>
      </c>
      <c r="M9237" t="s">
        <v>82</v>
      </c>
    </row>
    <row r="9238" spans="1:13">
      <c r="A9238" t="s">
        <v>1644</v>
      </c>
      <c r="B9238" t="s">
        <v>1645</v>
      </c>
      <c r="C9238" t="str">
        <f>TEXT(D9238, "mmm")</f>
        <v>Aug</v>
      </c>
      <c r="D9238" s="1">
        <v>45506</v>
      </c>
      <c r="E9238" t="s">
        <v>4793</v>
      </c>
      <c r="F9238" t="s">
        <v>222</v>
      </c>
      <c r="G9238">
        <v>13000</v>
      </c>
      <c r="H9238">
        <v>12.93</v>
      </c>
      <c r="I9238">
        <v>168090</v>
      </c>
      <c r="J9238" t="s">
        <v>86</v>
      </c>
      <c r="K9238">
        <v>3.9682566253953278E-2</v>
      </c>
      <c r="L9238">
        <v>3.9683000000000002</v>
      </c>
      <c r="M9238" t="s">
        <v>82</v>
      </c>
    </row>
    <row r="9239" spans="1:13">
      <c r="A9239" t="s">
        <v>5193</v>
      </c>
      <c r="B9239" t="s">
        <v>5194</v>
      </c>
      <c r="C9239" t="str">
        <f>TEXT(D9239, "mmm")</f>
        <v>Aug</v>
      </c>
      <c r="D9239" s="1">
        <v>45509</v>
      </c>
      <c r="E9239" t="s">
        <v>5195</v>
      </c>
      <c r="F9239" t="s">
        <v>101</v>
      </c>
      <c r="G9239">
        <v>19422</v>
      </c>
      <c r="H9239">
        <v>1.54</v>
      </c>
      <c r="I9239">
        <v>29909.88</v>
      </c>
      <c r="J9239" t="s">
        <v>81</v>
      </c>
      <c r="K9239">
        <v>0.14379087106151589</v>
      </c>
      <c r="L9239">
        <v>14.379099999999999</v>
      </c>
      <c r="M9239" t="s">
        <v>82</v>
      </c>
    </row>
    <row r="9240" spans="1:13">
      <c r="A9240" t="s">
        <v>5193</v>
      </c>
      <c r="B9240" t="s">
        <v>5194</v>
      </c>
      <c r="C9240" t="str">
        <f>TEXT(D9240, "mmm")</f>
        <v>Aug</v>
      </c>
      <c r="D9240" s="1">
        <v>45509</v>
      </c>
      <c r="E9240" t="s">
        <v>5196</v>
      </c>
      <c r="F9240" t="s">
        <v>101</v>
      </c>
      <c r="G9240">
        <v>19422</v>
      </c>
      <c r="H9240">
        <v>1.54</v>
      </c>
      <c r="I9240">
        <v>29909.88</v>
      </c>
      <c r="J9240" t="s">
        <v>81</v>
      </c>
      <c r="K9240">
        <v>0.14379087106151589</v>
      </c>
      <c r="L9240">
        <v>14.379099999999999</v>
      </c>
      <c r="M9240" t="s">
        <v>82</v>
      </c>
    </row>
    <row r="9241" spans="1:13">
      <c r="A9241" t="s">
        <v>288</v>
      </c>
      <c r="B9241" t="s">
        <v>289</v>
      </c>
      <c r="C9241" t="str">
        <f>TEXT(D9241, "mmm")</f>
        <v>Aug</v>
      </c>
      <c r="D9241" s="1">
        <v>45509</v>
      </c>
      <c r="E9241" t="s">
        <v>290</v>
      </c>
      <c r="F9241" t="s">
        <v>101</v>
      </c>
      <c r="G9241">
        <v>30000</v>
      </c>
      <c r="H9241">
        <v>1</v>
      </c>
      <c r="I9241">
        <v>30000</v>
      </c>
      <c r="J9241" t="s">
        <v>81</v>
      </c>
      <c r="K9241">
        <v>6.7567566696791204E-2</v>
      </c>
      <c r="L9241">
        <v>6.7568000000000001</v>
      </c>
      <c r="M9241" t="s">
        <v>82</v>
      </c>
    </row>
    <row r="9242" spans="1:13">
      <c r="A9242" t="s">
        <v>129</v>
      </c>
      <c r="B9242" t="s">
        <v>130</v>
      </c>
      <c r="C9242" t="str">
        <f>TEXT(D9242, "mmm")</f>
        <v>Aug</v>
      </c>
      <c r="D9242" s="1">
        <v>45509</v>
      </c>
      <c r="E9242" t="s">
        <v>111</v>
      </c>
      <c r="F9242" t="s">
        <v>101</v>
      </c>
      <c r="G9242">
        <v>7000</v>
      </c>
      <c r="H9242">
        <v>6.15</v>
      </c>
      <c r="I9242">
        <v>43050</v>
      </c>
      <c r="J9242" t="s">
        <v>81</v>
      </c>
      <c r="K9242">
        <v>3.262639568211156E-3</v>
      </c>
      <c r="L9242">
        <v>0.32629999999999998</v>
      </c>
      <c r="M9242" t="s">
        <v>82</v>
      </c>
    </row>
    <row r="9243" spans="1:13">
      <c r="A9243" t="s">
        <v>129</v>
      </c>
      <c r="B9243" t="s">
        <v>130</v>
      </c>
      <c r="C9243" t="str">
        <f>TEXT(D9243, "mmm")</f>
        <v>Aug</v>
      </c>
      <c r="D9243" s="1">
        <v>45509</v>
      </c>
      <c r="E9243" t="s">
        <v>110</v>
      </c>
      <c r="F9243" t="s">
        <v>101</v>
      </c>
      <c r="G9243">
        <v>7000</v>
      </c>
      <c r="H9243">
        <v>6.15</v>
      </c>
      <c r="I9243">
        <v>43050</v>
      </c>
      <c r="J9243" t="s">
        <v>81</v>
      </c>
      <c r="K9243">
        <v>3.262639568211156E-3</v>
      </c>
      <c r="L9243">
        <v>0.32629999999999998</v>
      </c>
      <c r="M9243" t="s">
        <v>82</v>
      </c>
    </row>
    <row r="9244" spans="1:13">
      <c r="A9244" t="s">
        <v>129</v>
      </c>
      <c r="B9244" t="s">
        <v>130</v>
      </c>
      <c r="C9244" t="str">
        <f>TEXT(D9244, "mmm")</f>
        <v>Aug</v>
      </c>
      <c r="D9244" s="1">
        <v>45509</v>
      </c>
      <c r="E9244" t="s">
        <v>109</v>
      </c>
      <c r="F9244" t="s">
        <v>101</v>
      </c>
      <c r="G9244">
        <v>7000</v>
      </c>
      <c r="H9244">
        <v>6.15</v>
      </c>
      <c r="I9244">
        <v>43050</v>
      </c>
      <c r="J9244" t="s">
        <v>81</v>
      </c>
      <c r="K9244">
        <v>3.262639568211156E-3</v>
      </c>
      <c r="L9244">
        <v>0.32629999999999998</v>
      </c>
      <c r="M9244" t="s">
        <v>82</v>
      </c>
    </row>
    <row r="9245" spans="1:13">
      <c r="A9245" t="s">
        <v>5172</v>
      </c>
      <c r="B9245" t="s">
        <v>5173</v>
      </c>
      <c r="C9245" t="str">
        <f>TEXT(D9245, "mmm")</f>
        <v>Aug</v>
      </c>
      <c r="D9245" s="1">
        <v>45509</v>
      </c>
      <c r="E9245" t="s">
        <v>5197</v>
      </c>
      <c r="F9245" t="s">
        <v>128</v>
      </c>
      <c r="G9245">
        <v>16000</v>
      </c>
      <c r="H9245">
        <v>17.16</v>
      </c>
      <c r="I9245">
        <v>274560</v>
      </c>
      <c r="J9245" t="s">
        <v>81</v>
      </c>
      <c r="K9245">
        <v>3.8394358653909499E-2</v>
      </c>
      <c r="L9245">
        <v>3.8393999999999999</v>
      </c>
      <c r="M9245" t="s">
        <v>82</v>
      </c>
    </row>
    <row r="9246" spans="1:13">
      <c r="A9246" t="s">
        <v>913</v>
      </c>
      <c r="B9246" t="s">
        <v>914</v>
      </c>
      <c r="C9246" t="str">
        <f>TEXT(D9246, "mmm")</f>
        <v>Aug</v>
      </c>
      <c r="D9246" s="1">
        <v>45509</v>
      </c>
      <c r="E9246" t="s">
        <v>915</v>
      </c>
      <c r="F9246" t="s">
        <v>217</v>
      </c>
      <c r="G9246">
        <v>15458</v>
      </c>
      <c r="H9246">
        <v>0.99</v>
      </c>
      <c r="I9246">
        <v>15303.42</v>
      </c>
      <c r="J9246" t="s">
        <v>81</v>
      </c>
      <c r="K9246">
        <v>-1.9801961500356291E-2</v>
      </c>
      <c r="L9246">
        <v>-1.9802</v>
      </c>
      <c r="M9246" t="s">
        <v>82</v>
      </c>
    </row>
    <row r="9247" spans="1:13">
      <c r="A9247" t="s">
        <v>591</v>
      </c>
      <c r="B9247" t="s">
        <v>592</v>
      </c>
      <c r="C9247" t="str">
        <f>TEXT(D9247, "mmm")</f>
        <v>Aug</v>
      </c>
      <c r="D9247" s="1">
        <v>45509</v>
      </c>
      <c r="E9247" t="s">
        <v>593</v>
      </c>
      <c r="F9247" t="s">
        <v>80</v>
      </c>
      <c r="G9247">
        <v>6400</v>
      </c>
      <c r="H9247">
        <v>15.48</v>
      </c>
      <c r="I9247">
        <v>99072</v>
      </c>
      <c r="J9247" t="s">
        <v>81</v>
      </c>
      <c r="K9247">
        <v>-1.976285801737265E-2</v>
      </c>
      <c r="L9247">
        <v>-1.9762999999999999</v>
      </c>
      <c r="M9247" t="s">
        <v>82</v>
      </c>
    </row>
    <row r="9248" spans="1:13">
      <c r="A9248" t="s">
        <v>5198</v>
      </c>
      <c r="B9248" t="s">
        <v>5199</v>
      </c>
      <c r="C9248" t="str">
        <f>TEXT(D9248, "mmm")</f>
        <v>Aug</v>
      </c>
      <c r="D9248" s="1">
        <v>45509</v>
      </c>
      <c r="E9248" t="s">
        <v>5200</v>
      </c>
      <c r="F9248" t="s">
        <v>128</v>
      </c>
      <c r="G9248">
        <v>5000</v>
      </c>
      <c r="H9248">
        <v>6.27</v>
      </c>
      <c r="I9248">
        <v>31350</v>
      </c>
      <c r="J9248" t="s">
        <v>81</v>
      </c>
      <c r="K9248">
        <v>8.3993694867592339E-2</v>
      </c>
      <c r="L9248">
        <v>8.3994</v>
      </c>
      <c r="M9248" t="s">
        <v>82</v>
      </c>
    </row>
    <row r="9249" spans="1:13">
      <c r="A9249" t="s">
        <v>2171</v>
      </c>
      <c r="B9249" t="s">
        <v>2172</v>
      </c>
      <c r="C9249" t="str">
        <f>TEXT(D9249, "mmm")</f>
        <v>Aug</v>
      </c>
      <c r="D9249" s="1">
        <v>45509</v>
      </c>
      <c r="E9249" t="s">
        <v>5201</v>
      </c>
      <c r="F9249" t="s">
        <v>101</v>
      </c>
      <c r="G9249">
        <v>13886</v>
      </c>
      <c r="H9249">
        <v>6.48</v>
      </c>
      <c r="I9249">
        <v>89981.28</v>
      </c>
      <c r="J9249" t="s">
        <v>86</v>
      </c>
      <c r="K9249">
        <v>0.20757574323561331</v>
      </c>
      <c r="L9249">
        <v>20.7576</v>
      </c>
      <c r="M9249" t="s">
        <v>82</v>
      </c>
    </row>
    <row r="9250" spans="1:13">
      <c r="A9250" t="s">
        <v>2171</v>
      </c>
      <c r="B9250" t="s">
        <v>2172</v>
      </c>
      <c r="C9250" t="str">
        <f>TEXT(D9250, "mmm")</f>
        <v>Aug</v>
      </c>
      <c r="D9250" s="1">
        <v>45509</v>
      </c>
      <c r="E9250" t="s">
        <v>5202</v>
      </c>
      <c r="F9250" t="s">
        <v>101</v>
      </c>
      <c r="G9250">
        <v>13886</v>
      </c>
      <c r="H9250">
        <v>6.48</v>
      </c>
      <c r="I9250">
        <v>89981.28</v>
      </c>
      <c r="J9250" t="s">
        <v>86</v>
      </c>
      <c r="K9250">
        <v>0.20757574323561331</v>
      </c>
      <c r="L9250">
        <v>20.7576</v>
      </c>
      <c r="M9250" t="s">
        <v>82</v>
      </c>
    </row>
    <row r="9251" spans="1:13">
      <c r="A9251" t="s">
        <v>2171</v>
      </c>
      <c r="B9251" t="s">
        <v>2172</v>
      </c>
      <c r="C9251" t="str">
        <f>TEXT(D9251, "mmm")</f>
        <v>Aug</v>
      </c>
      <c r="D9251" s="1">
        <v>45509</v>
      </c>
      <c r="E9251" t="s">
        <v>5201</v>
      </c>
      <c r="F9251" t="s">
        <v>101</v>
      </c>
      <c r="G9251">
        <v>25268</v>
      </c>
      <c r="H9251">
        <v>6.48</v>
      </c>
      <c r="I9251">
        <v>163736.64000000001</v>
      </c>
      <c r="J9251" t="s">
        <v>86</v>
      </c>
      <c r="K9251">
        <v>0.20757574323561331</v>
      </c>
      <c r="L9251">
        <v>20.7576</v>
      </c>
      <c r="M9251" t="s">
        <v>82</v>
      </c>
    </row>
    <row r="9252" spans="1:13">
      <c r="A9252" t="s">
        <v>2171</v>
      </c>
      <c r="B9252" t="s">
        <v>2172</v>
      </c>
      <c r="C9252" t="str">
        <f>TEXT(D9252, "mmm")</f>
        <v>Aug</v>
      </c>
      <c r="D9252" s="1">
        <v>45509</v>
      </c>
      <c r="E9252" t="s">
        <v>5202</v>
      </c>
      <c r="F9252" t="s">
        <v>101</v>
      </c>
      <c r="G9252">
        <v>25268</v>
      </c>
      <c r="H9252">
        <v>6.48</v>
      </c>
      <c r="I9252">
        <v>163736.64000000001</v>
      </c>
      <c r="J9252" t="s">
        <v>86</v>
      </c>
      <c r="K9252">
        <v>0.20757574323561331</v>
      </c>
      <c r="L9252">
        <v>20.7576</v>
      </c>
      <c r="M9252" t="s">
        <v>82</v>
      </c>
    </row>
    <row r="9253" spans="1:13">
      <c r="A9253" t="s">
        <v>2171</v>
      </c>
      <c r="B9253" t="s">
        <v>2172</v>
      </c>
      <c r="C9253" t="str">
        <f>TEXT(D9253, "mmm")</f>
        <v>Aug</v>
      </c>
      <c r="D9253" s="1">
        <v>45509</v>
      </c>
      <c r="E9253" t="s">
        <v>5201</v>
      </c>
      <c r="F9253" t="s">
        <v>101</v>
      </c>
      <c r="G9253">
        <v>6618</v>
      </c>
      <c r="H9253">
        <v>6.48</v>
      </c>
      <c r="I9253">
        <v>42884.639999999999</v>
      </c>
      <c r="J9253" t="s">
        <v>81</v>
      </c>
      <c r="K9253">
        <v>0.20757574323561331</v>
      </c>
      <c r="L9253">
        <v>20.7576</v>
      </c>
      <c r="M9253" t="s">
        <v>82</v>
      </c>
    </row>
    <row r="9254" spans="1:13">
      <c r="A9254" t="s">
        <v>2171</v>
      </c>
      <c r="B9254" t="s">
        <v>2172</v>
      </c>
      <c r="C9254" t="str">
        <f>TEXT(D9254, "mmm")</f>
        <v>Aug</v>
      </c>
      <c r="D9254" s="1">
        <v>45509</v>
      </c>
      <c r="E9254" t="s">
        <v>5202</v>
      </c>
      <c r="F9254" t="s">
        <v>101</v>
      </c>
      <c r="G9254">
        <v>6618</v>
      </c>
      <c r="H9254">
        <v>6.48</v>
      </c>
      <c r="I9254">
        <v>42884.639999999999</v>
      </c>
      <c r="J9254" t="s">
        <v>81</v>
      </c>
      <c r="K9254">
        <v>0.20757574323561331</v>
      </c>
      <c r="L9254">
        <v>20.7576</v>
      </c>
      <c r="M9254" t="s">
        <v>82</v>
      </c>
    </row>
    <row r="9255" spans="1:13">
      <c r="A9255" t="s">
        <v>3887</v>
      </c>
      <c r="B9255" t="s">
        <v>3888</v>
      </c>
      <c r="C9255" t="str">
        <f>TEXT(D9255, "mmm")</f>
        <v>Aug</v>
      </c>
      <c r="D9255" s="1">
        <v>45509</v>
      </c>
      <c r="E9255" t="s">
        <v>5203</v>
      </c>
      <c r="F9255" t="s">
        <v>80</v>
      </c>
      <c r="G9255">
        <v>7015</v>
      </c>
      <c r="H9255">
        <v>19.899999999999999</v>
      </c>
      <c r="I9255">
        <v>139598.5</v>
      </c>
      <c r="J9255" t="s">
        <v>81</v>
      </c>
      <c r="K9255">
        <v>4.6569818736739599E-2</v>
      </c>
      <c r="L9255">
        <v>4.657</v>
      </c>
      <c r="M9255" t="s">
        <v>82</v>
      </c>
    </row>
    <row r="9256" spans="1:13">
      <c r="A9256" t="s">
        <v>311</v>
      </c>
      <c r="B9256" t="s">
        <v>312</v>
      </c>
      <c r="C9256" t="str">
        <f>TEXT(D9256, "mmm")</f>
        <v>Aug</v>
      </c>
      <c r="D9256" s="1">
        <v>45509</v>
      </c>
      <c r="E9256" t="s">
        <v>313</v>
      </c>
      <c r="F9256" t="s">
        <v>314</v>
      </c>
      <c r="G9256">
        <v>50000</v>
      </c>
      <c r="H9256">
        <v>35.6</v>
      </c>
      <c r="I9256">
        <v>1780000</v>
      </c>
      <c r="J9256" t="s">
        <v>81</v>
      </c>
      <c r="K9256">
        <v>4.4422849860567437E-2</v>
      </c>
      <c r="L9256">
        <v>4.4423000000000004</v>
      </c>
      <c r="M9256" t="s">
        <v>82</v>
      </c>
    </row>
    <row r="9257" spans="1:13">
      <c r="A9257" t="s">
        <v>674</v>
      </c>
      <c r="B9257" t="s">
        <v>675</v>
      </c>
      <c r="C9257" t="str">
        <f>TEXT(D9257, "mmm")</f>
        <v>Aug</v>
      </c>
      <c r="D9257" s="1">
        <v>45509</v>
      </c>
      <c r="E9257" t="s">
        <v>676</v>
      </c>
      <c r="F9257" t="s">
        <v>80</v>
      </c>
      <c r="G9257">
        <v>1000</v>
      </c>
      <c r="H9257">
        <v>25.5</v>
      </c>
      <c r="I9257">
        <v>25500</v>
      </c>
      <c r="J9257" t="s">
        <v>81</v>
      </c>
      <c r="K9257">
        <v>5.0813012965480242E-2</v>
      </c>
      <c r="L9257">
        <v>5.0812999999999997</v>
      </c>
      <c r="M9257" t="s">
        <v>82</v>
      </c>
    </row>
    <row r="9258" spans="1:13">
      <c r="A9258" t="s">
        <v>5198</v>
      </c>
      <c r="B9258" t="s">
        <v>5199</v>
      </c>
      <c r="C9258" t="str">
        <f>TEXT(D9258, "mmm")</f>
        <v>Aug</v>
      </c>
      <c r="D9258" s="1">
        <v>45509</v>
      </c>
      <c r="E9258" t="s">
        <v>5204</v>
      </c>
      <c r="F9258" t="s">
        <v>118</v>
      </c>
      <c r="G9258">
        <v>4807</v>
      </c>
      <c r="H9258">
        <v>6.26</v>
      </c>
      <c r="I9258">
        <v>30091.82</v>
      </c>
      <c r="J9258" t="s">
        <v>81</v>
      </c>
      <c r="K9258">
        <v>8.3993694867592339E-2</v>
      </c>
      <c r="L9258">
        <v>8.3994</v>
      </c>
      <c r="M9258" t="s">
        <v>82</v>
      </c>
    </row>
    <row r="9259" spans="1:13">
      <c r="A9259" t="s">
        <v>2365</v>
      </c>
      <c r="B9259" t="s">
        <v>2366</v>
      </c>
      <c r="C9259" t="str">
        <f>TEXT(D9259, "mmm")</f>
        <v>Aug</v>
      </c>
      <c r="D9259" s="1">
        <v>45509</v>
      </c>
      <c r="E9259" t="s">
        <v>4904</v>
      </c>
      <c r="F9259" t="s">
        <v>80</v>
      </c>
      <c r="G9259">
        <v>2000</v>
      </c>
      <c r="H9259">
        <v>36.14</v>
      </c>
      <c r="I9259">
        <v>72280</v>
      </c>
      <c r="J9259" t="s">
        <v>86</v>
      </c>
      <c r="K9259">
        <v>5.3082250390160013E-2</v>
      </c>
      <c r="L9259">
        <v>5.3082000000000003</v>
      </c>
      <c r="M9259" t="s">
        <v>82</v>
      </c>
    </row>
    <row r="9260" spans="1:13">
      <c r="A9260" t="s">
        <v>1406</v>
      </c>
      <c r="B9260" t="s">
        <v>1407</v>
      </c>
      <c r="C9260" t="str">
        <f>TEXT(D9260, "mmm")</f>
        <v>Aug</v>
      </c>
      <c r="D9260" s="1">
        <v>45509</v>
      </c>
      <c r="E9260" t="s">
        <v>5205</v>
      </c>
      <c r="F9260" t="s">
        <v>80</v>
      </c>
      <c r="G9260">
        <v>26106.12</v>
      </c>
      <c r="H9260">
        <v>15.58</v>
      </c>
      <c r="I9260">
        <v>406733.34960000002</v>
      </c>
      <c r="J9260" t="s">
        <v>86</v>
      </c>
      <c r="K9260">
        <v>1.025631918368353E-2</v>
      </c>
      <c r="L9260">
        <v>1.0256000000000001</v>
      </c>
      <c r="M9260" t="s">
        <v>82</v>
      </c>
    </row>
    <row r="9261" spans="1:13">
      <c r="A9261" t="s">
        <v>3022</v>
      </c>
      <c r="B9261" t="s">
        <v>3023</v>
      </c>
      <c r="C9261" t="str">
        <f>TEXT(D9261, "mmm")</f>
        <v>Aug</v>
      </c>
      <c r="D9261" s="1">
        <v>45509</v>
      </c>
      <c r="E9261" t="s">
        <v>3024</v>
      </c>
      <c r="F9261" t="s">
        <v>80</v>
      </c>
      <c r="G9261">
        <v>15278</v>
      </c>
      <c r="H9261">
        <v>7.17</v>
      </c>
      <c r="I9261">
        <v>109543.26</v>
      </c>
      <c r="J9261" t="s">
        <v>81</v>
      </c>
      <c r="K9261">
        <v>7.152682012252809E-2</v>
      </c>
      <c r="L9261">
        <v>7.1527000000000003</v>
      </c>
      <c r="M9261" t="s">
        <v>82</v>
      </c>
    </row>
    <row r="9262" spans="1:13">
      <c r="A9262" t="s">
        <v>5144</v>
      </c>
      <c r="B9262" t="s">
        <v>5145</v>
      </c>
      <c r="C9262" t="str">
        <f>TEXT(D9262, "mmm")</f>
        <v>Aug</v>
      </c>
      <c r="D9262" s="1">
        <v>45509</v>
      </c>
      <c r="E9262" t="s">
        <v>5146</v>
      </c>
      <c r="F9262" t="s">
        <v>101</v>
      </c>
      <c r="G9262">
        <v>50500</v>
      </c>
      <c r="H9262">
        <v>4.5</v>
      </c>
      <c r="I9262">
        <v>227250</v>
      </c>
      <c r="J9262" t="s">
        <v>86</v>
      </c>
      <c r="K9262">
        <v>-8.9086779269625938E-3</v>
      </c>
      <c r="L9262">
        <v>-0.89090000000000003</v>
      </c>
      <c r="M9262" t="s">
        <v>82</v>
      </c>
    </row>
    <row r="9263" spans="1:13">
      <c r="A9263" t="s">
        <v>5144</v>
      </c>
      <c r="B9263" t="s">
        <v>5145</v>
      </c>
      <c r="C9263" t="str">
        <f>TEXT(D9263, "mmm")</f>
        <v>Aug</v>
      </c>
      <c r="D9263" s="1">
        <v>45509</v>
      </c>
      <c r="E9263" t="s">
        <v>5147</v>
      </c>
      <c r="F9263" t="s">
        <v>222</v>
      </c>
      <c r="G9263">
        <v>50500</v>
      </c>
      <c r="H9263">
        <v>4.5</v>
      </c>
      <c r="I9263">
        <v>227250</v>
      </c>
      <c r="J9263" t="s">
        <v>86</v>
      </c>
      <c r="K9263">
        <v>-8.9086779269625938E-3</v>
      </c>
      <c r="L9263">
        <v>-0.89090000000000003</v>
      </c>
      <c r="M9263" t="s">
        <v>82</v>
      </c>
    </row>
    <row r="9264" spans="1:13">
      <c r="A9264" t="s">
        <v>381</v>
      </c>
      <c r="B9264" t="s">
        <v>382</v>
      </c>
      <c r="C9264" t="str">
        <f>TEXT(D9264, "mmm")</f>
        <v>Aug</v>
      </c>
      <c r="D9264" s="1">
        <v>45509</v>
      </c>
      <c r="E9264" t="s">
        <v>413</v>
      </c>
      <c r="F9264" t="s">
        <v>222</v>
      </c>
      <c r="G9264">
        <v>2000</v>
      </c>
      <c r="H9264">
        <v>20.170000000000002</v>
      </c>
      <c r="I9264">
        <v>40340</v>
      </c>
      <c r="J9264" t="s">
        <v>81</v>
      </c>
      <c r="K9264">
        <v>6.762080467686471E-2</v>
      </c>
      <c r="L9264">
        <v>6.7621000000000002</v>
      </c>
      <c r="M9264" t="s">
        <v>82</v>
      </c>
    </row>
    <row r="9265" spans="1:13">
      <c r="A9265" t="s">
        <v>5095</v>
      </c>
      <c r="B9265" t="s">
        <v>5096</v>
      </c>
      <c r="C9265" t="str">
        <f>TEXT(D9265, "mmm")</f>
        <v>Aug</v>
      </c>
      <c r="D9265" s="1">
        <v>45509</v>
      </c>
      <c r="E9265" t="s">
        <v>5097</v>
      </c>
      <c r="F9265" t="s">
        <v>101</v>
      </c>
      <c r="G9265">
        <v>8951</v>
      </c>
      <c r="H9265">
        <v>13.5</v>
      </c>
      <c r="I9265">
        <v>120838.5</v>
      </c>
      <c r="J9265" t="s">
        <v>81</v>
      </c>
      <c r="K9265">
        <v>7.153293417306128E-2</v>
      </c>
      <c r="L9265">
        <v>7.1532999999999998</v>
      </c>
      <c r="M9265" t="s">
        <v>82</v>
      </c>
    </row>
    <row r="9266" spans="1:13">
      <c r="A9266" t="s">
        <v>5206</v>
      </c>
      <c r="B9266" t="s">
        <v>5207</v>
      </c>
      <c r="C9266" t="str">
        <f>TEXT(D9266, "mmm")</f>
        <v>Aug</v>
      </c>
      <c r="D9266" s="1">
        <v>45509</v>
      </c>
      <c r="E9266" t="s">
        <v>5208</v>
      </c>
      <c r="F9266" t="s">
        <v>80</v>
      </c>
      <c r="G9266">
        <v>2500</v>
      </c>
      <c r="H9266">
        <v>19.420000000000002</v>
      </c>
      <c r="I9266">
        <v>48550.000000000007</v>
      </c>
      <c r="J9266" t="s">
        <v>81</v>
      </c>
      <c r="K9266">
        <v>2.345286465406771E-2</v>
      </c>
      <c r="L9266">
        <v>2.3452999999999999</v>
      </c>
      <c r="M9266" t="s">
        <v>82</v>
      </c>
    </row>
    <row r="9267" spans="1:13">
      <c r="A9267" t="s">
        <v>5206</v>
      </c>
      <c r="B9267" t="s">
        <v>5207</v>
      </c>
      <c r="C9267" t="str">
        <f>TEXT(D9267, "mmm")</f>
        <v>Aug</v>
      </c>
      <c r="D9267" s="1">
        <v>45509</v>
      </c>
      <c r="E9267" t="s">
        <v>5209</v>
      </c>
      <c r="F9267" t="s">
        <v>128</v>
      </c>
      <c r="G9267">
        <v>10000</v>
      </c>
      <c r="H9267">
        <v>19.48</v>
      </c>
      <c r="I9267">
        <v>194800</v>
      </c>
      <c r="J9267" t="s">
        <v>86</v>
      </c>
      <c r="K9267">
        <v>2.345286465406771E-2</v>
      </c>
      <c r="L9267">
        <v>2.3452999999999999</v>
      </c>
      <c r="M9267" t="s">
        <v>82</v>
      </c>
    </row>
    <row r="9268" spans="1:13">
      <c r="A9268" t="s">
        <v>674</v>
      </c>
      <c r="B9268" t="s">
        <v>675</v>
      </c>
      <c r="C9268" t="str">
        <f>TEXT(D9268, "mmm")</f>
        <v>Aug</v>
      </c>
      <c r="D9268" s="1">
        <v>45509</v>
      </c>
      <c r="E9268" t="s">
        <v>845</v>
      </c>
      <c r="F9268" t="s">
        <v>80</v>
      </c>
      <c r="G9268">
        <v>700</v>
      </c>
      <c r="H9268">
        <v>24.5</v>
      </c>
      <c r="I9268">
        <v>17150</v>
      </c>
      <c r="J9268" t="s">
        <v>81</v>
      </c>
      <c r="K9268">
        <v>5.0813012965480242E-2</v>
      </c>
      <c r="L9268">
        <v>5.0812999999999997</v>
      </c>
      <c r="M9268" t="s">
        <v>82</v>
      </c>
    </row>
    <row r="9269" spans="1:13">
      <c r="A9269" t="s">
        <v>1267</v>
      </c>
      <c r="B9269" t="s">
        <v>1268</v>
      </c>
      <c r="C9269" t="str">
        <f>TEXT(D9269, "mmm")</f>
        <v>Aug</v>
      </c>
      <c r="D9269" s="1">
        <v>45509</v>
      </c>
      <c r="E9269" t="s">
        <v>1269</v>
      </c>
      <c r="F9269" t="s">
        <v>217</v>
      </c>
      <c r="G9269">
        <v>5500</v>
      </c>
      <c r="H9269">
        <v>13.18</v>
      </c>
      <c r="I9269">
        <v>72490</v>
      </c>
      <c r="J9269" t="s">
        <v>86</v>
      </c>
      <c r="K9269">
        <v>7.0135696489342259E-2</v>
      </c>
      <c r="L9269">
        <v>7.0136000000000003</v>
      </c>
      <c r="M9269" t="s">
        <v>82</v>
      </c>
    </row>
    <row r="9270" spans="1:13">
      <c r="A9270" t="s">
        <v>1854</v>
      </c>
      <c r="B9270" t="s">
        <v>1855</v>
      </c>
      <c r="C9270" t="str">
        <f>TEXT(D9270, "mmm")</f>
        <v>Aug</v>
      </c>
      <c r="D9270" s="1">
        <v>45509</v>
      </c>
      <c r="E9270" t="s">
        <v>1856</v>
      </c>
      <c r="F9270" t="s">
        <v>80</v>
      </c>
      <c r="G9270">
        <v>200000</v>
      </c>
      <c r="H9270">
        <v>1.58</v>
      </c>
      <c r="I9270">
        <v>316000</v>
      </c>
      <c r="J9270" t="s">
        <v>81</v>
      </c>
      <c r="K9270">
        <v>0.20125781542458721</v>
      </c>
      <c r="L9270">
        <v>20.125800000000002</v>
      </c>
      <c r="M9270" t="s">
        <v>82</v>
      </c>
    </row>
    <row r="9271" spans="1:13">
      <c r="A9271" t="s">
        <v>1854</v>
      </c>
      <c r="B9271" t="s">
        <v>1855</v>
      </c>
      <c r="C9271" t="str">
        <f>TEXT(D9271, "mmm")</f>
        <v>Aug</v>
      </c>
      <c r="D9271" s="1">
        <v>45509</v>
      </c>
      <c r="E9271" t="s">
        <v>1858</v>
      </c>
      <c r="F9271" t="s">
        <v>251</v>
      </c>
      <c r="G9271">
        <v>200000</v>
      </c>
      <c r="H9271">
        <v>1.58</v>
      </c>
      <c r="I9271">
        <v>316000</v>
      </c>
      <c r="J9271" t="s">
        <v>81</v>
      </c>
      <c r="K9271">
        <v>0.20125781542458721</v>
      </c>
      <c r="L9271">
        <v>20.125800000000002</v>
      </c>
      <c r="M9271" t="s">
        <v>82</v>
      </c>
    </row>
    <row r="9272" spans="1:13">
      <c r="A9272" t="s">
        <v>1854</v>
      </c>
      <c r="B9272" t="s">
        <v>1855</v>
      </c>
      <c r="C9272" t="str">
        <f>TEXT(D9272, "mmm")</f>
        <v>Aug</v>
      </c>
      <c r="D9272" s="1">
        <v>45509</v>
      </c>
      <c r="E9272" t="s">
        <v>1861</v>
      </c>
      <c r="F9272" t="s">
        <v>80</v>
      </c>
      <c r="G9272">
        <v>200000</v>
      </c>
      <c r="H9272">
        <v>1.58</v>
      </c>
      <c r="I9272">
        <v>316000</v>
      </c>
      <c r="J9272" t="s">
        <v>81</v>
      </c>
      <c r="K9272">
        <v>0.20125781542458721</v>
      </c>
      <c r="L9272">
        <v>20.125800000000002</v>
      </c>
      <c r="M9272" t="s">
        <v>82</v>
      </c>
    </row>
    <row r="9273" spans="1:13">
      <c r="A9273" t="s">
        <v>1854</v>
      </c>
      <c r="B9273" t="s">
        <v>1855</v>
      </c>
      <c r="C9273" t="str">
        <f>TEXT(D9273, "mmm")</f>
        <v>Aug</v>
      </c>
      <c r="D9273" s="1">
        <v>45509</v>
      </c>
      <c r="E9273" t="s">
        <v>5171</v>
      </c>
      <c r="F9273" t="s">
        <v>80</v>
      </c>
      <c r="G9273">
        <v>200000</v>
      </c>
      <c r="H9273">
        <v>1.58</v>
      </c>
      <c r="I9273">
        <v>316000</v>
      </c>
      <c r="J9273" t="s">
        <v>81</v>
      </c>
      <c r="K9273">
        <v>0.20125781542458721</v>
      </c>
      <c r="L9273">
        <v>20.125800000000002</v>
      </c>
      <c r="M9273" t="s">
        <v>82</v>
      </c>
    </row>
    <row r="9274" spans="1:13">
      <c r="A9274" t="s">
        <v>1854</v>
      </c>
      <c r="B9274" t="s">
        <v>1855</v>
      </c>
      <c r="C9274" t="str">
        <f>TEXT(D9274, "mmm")</f>
        <v>Aug</v>
      </c>
      <c r="D9274" s="1">
        <v>45509</v>
      </c>
      <c r="E9274" t="s">
        <v>1866</v>
      </c>
      <c r="F9274" t="s">
        <v>251</v>
      </c>
      <c r="G9274">
        <v>200000</v>
      </c>
      <c r="H9274">
        <v>1.58</v>
      </c>
      <c r="I9274">
        <v>316000</v>
      </c>
      <c r="J9274" t="s">
        <v>81</v>
      </c>
      <c r="K9274">
        <v>0.20125781542458721</v>
      </c>
      <c r="L9274">
        <v>20.125800000000002</v>
      </c>
      <c r="M9274" t="s">
        <v>82</v>
      </c>
    </row>
    <row r="9275" spans="1:13">
      <c r="A9275" t="s">
        <v>1854</v>
      </c>
      <c r="B9275" t="s">
        <v>1855</v>
      </c>
      <c r="C9275" t="str">
        <f>TEXT(D9275, "mmm")</f>
        <v>Aug</v>
      </c>
      <c r="D9275" s="1">
        <v>45509</v>
      </c>
      <c r="E9275" t="s">
        <v>1857</v>
      </c>
      <c r="F9275" t="s">
        <v>251</v>
      </c>
      <c r="G9275">
        <v>200000</v>
      </c>
      <c r="H9275">
        <v>1.58</v>
      </c>
      <c r="I9275">
        <v>316000</v>
      </c>
      <c r="J9275" t="s">
        <v>81</v>
      </c>
      <c r="K9275">
        <v>0.20125781542458721</v>
      </c>
      <c r="L9275">
        <v>20.125800000000002</v>
      </c>
      <c r="M9275" t="s">
        <v>82</v>
      </c>
    </row>
    <row r="9276" spans="1:13">
      <c r="A9276" t="s">
        <v>1854</v>
      </c>
      <c r="B9276" t="s">
        <v>1855</v>
      </c>
      <c r="C9276" t="str">
        <f>TEXT(D9276, "mmm")</f>
        <v>Aug</v>
      </c>
      <c r="D9276" s="1">
        <v>45509</v>
      </c>
      <c r="E9276" t="s">
        <v>1860</v>
      </c>
      <c r="F9276" t="s">
        <v>80</v>
      </c>
      <c r="G9276">
        <v>200000</v>
      </c>
      <c r="H9276">
        <v>1.58</v>
      </c>
      <c r="I9276">
        <v>316000</v>
      </c>
      <c r="J9276" t="s">
        <v>81</v>
      </c>
      <c r="K9276">
        <v>0.20125781542458721</v>
      </c>
      <c r="L9276">
        <v>20.125800000000002</v>
      </c>
      <c r="M9276" t="s">
        <v>82</v>
      </c>
    </row>
    <row r="9277" spans="1:13">
      <c r="A9277" t="s">
        <v>1854</v>
      </c>
      <c r="B9277" t="s">
        <v>1855</v>
      </c>
      <c r="C9277" t="str">
        <f>TEXT(D9277, "mmm")</f>
        <v>Aug</v>
      </c>
      <c r="D9277" s="1">
        <v>45509</v>
      </c>
      <c r="E9277" t="s">
        <v>1859</v>
      </c>
      <c r="F9277" t="s">
        <v>80</v>
      </c>
      <c r="G9277">
        <v>200000</v>
      </c>
      <c r="H9277">
        <v>1.58</v>
      </c>
      <c r="I9277">
        <v>316000</v>
      </c>
      <c r="J9277" t="s">
        <v>81</v>
      </c>
      <c r="K9277">
        <v>0.20125781542458721</v>
      </c>
      <c r="L9277">
        <v>20.125800000000002</v>
      </c>
      <c r="M9277" t="s">
        <v>82</v>
      </c>
    </row>
    <row r="9278" spans="1:13">
      <c r="A9278" t="s">
        <v>1854</v>
      </c>
      <c r="B9278" t="s">
        <v>1855</v>
      </c>
      <c r="C9278" t="str">
        <f>TEXT(D9278, "mmm")</f>
        <v>Aug</v>
      </c>
      <c r="D9278" s="1">
        <v>45509</v>
      </c>
      <c r="E9278" t="s">
        <v>1865</v>
      </c>
      <c r="F9278" t="s">
        <v>251</v>
      </c>
      <c r="G9278">
        <v>200000</v>
      </c>
      <c r="H9278">
        <v>1.58</v>
      </c>
      <c r="I9278">
        <v>316000</v>
      </c>
      <c r="J9278" t="s">
        <v>81</v>
      </c>
      <c r="K9278">
        <v>0.20125781542458721</v>
      </c>
      <c r="L9278">
        <v>20.125800000000002</v>
      </c>
      <c r="M9278" t="s">
        <v>82</v>
      </c>
    </row>
    <row r="9279" spans="1:13">
      <c r="A9279" t="s">
        <v>5210</v>
      </c>
      <c r="B9279" t="s">
        <v>5211</v>
      </c>
      <c r="C9279" t="str">
        <f>TEXT(D9279, "mmm")</f>
        <v>Aug</v>
      </c>
      <c r="D9279" s="1">
        <v>45509</v>
      </c>
      <c r="E9279" t="s">
        <v>5212</v>
      </c>
      <c r="F9279" t="s">
        <v>118</v>
      </c>
      <c r="G9279">
        <v>10000</v>
      </c>
      <c r="H9279">
        <v>34</v>
      </c>
      <c r="I9279">
        <v>340000</v>
      </c>
      <c r="J9279" t="s">
        <v>81</v>
      </c>
      <c r="K9279">
        <v>0.1761080144920428</v>
      </c>
      <c r="L9279">
        <v>17.610800000000001</v>
      </c>
      <c r="M9279" t="s">
        <v>82</v>
      </c>
    </row>
    <row r="9280" spans="1:13">
      <c r="A9280" t="s">
        <v>999</v>
      </c>
      <c r="B9280" t="s">
        <v>1000</v>
      </c>
      <c r="C9280" t="str">
        <f>TEXT(D9280, "mmm")</f>
        <v>Aug</v>
      </c>
      <c r="D9280" s="1">
        <v>45509</v>
      </c>
      <c r="E9280" t="s">
        <v>1001</v>
      </c>
      <c r="F9280" t="s">
        <v>80</v>
      </c>
      <c r="G9280">
        <v>1800</v>
      </c>
      <c r="H9280">
        <v>7.1</v>
      </c>
      <c r="I9280">
        <v>12780</v>
      </c>
      <c r="J9280" t="s">
        <v>81</v>
      </c>
      <c r="K9280">
        <v>1.4084493799404241E-2</v>
      </c>
      <c r="L9280">
        <v>1.4084000000000001</v>
      </c>
      <c r="M9280" t="s">
        <v>82</v>
      </c>
    </row>
    <row r="9281" spans="1:13">
      <c r="A9281" t="s">
        <v>5213</v>
      </c>
      <c r="B9281" t="s">
        <v>5214</v>
      </c>
      <c r="C9281" t="str">
        <f>TEXT(D9281, "mmm")</f>
        <v>Aug</v>
      </c>
      <c r="D9281" s="1">
        <v>45509</v>
      </c>
      <c r="E9281" t="s">
        <v>5215</v>
      </c>
      <c r="F9281" t="s">
        <v>101</v>
      </c>
      <c r="G9281">
        <v>1800000</v>
      </c>
      <c r="H9281">
        <v>913265</v>
      </c>
      <c r="I9281">
        <v>1643877000000</v>
      </c>
      <c r="J9281" t="s">
        <v>86</v>
      </c>
      <c r="K9281">
        <v>-0.24028062399702049</v>
      </c>
      <c r="L9281">
        <v>-24.028099999999998</v>
      </c>
      <c r="M9281" t="s">
        <v>82</v>
      </c>
    </row>
    <row r="9282" spans="1:13">
      <c r="A9282" t="s">
        <v>5117</v>
      </c>
      <c r="B9282" t="s">
        <v>5118</v>
      </c>
      <c r="C9282" t="str">
        <f>TEXT(D9282, "mmm")</f>
        <v>Aug</v>
      </c>
      <c r="D9282" s="1">
        <v>45509</v>
      </c>
      <c r="E9282" t="s">
        <v>5119</v>
      </c>
      <c r="F9282" t="s">
        <v>251</v>
      </c>
      <c r="G9282">
        <v>3653</v>
      </c>
      <c r="H9282">
        <v>4.5999999999999996</v>
      </c>
      <c r="I9282">
        <v>16803.8</v>
      </c>
      <c r="J9282" t="s">
        <v>81</v>
      </c>
      <c r="K9282">
        <v>4.6938778489195032E-2</v>
      </c>
      <c r="L9282">
        <v>4.6939000000000002</v>
      </c>
      <c r="M9282" t="s">
        <v>82</v>
      </c>
    </row>
    <row r="9283" spans="1:13">
      <c r="A9283" t="s">
        <v>5117</v>
      </c>
      <c r="B9283" t="s">
        <v>5118</v>
      </c>
      <c r="C9283" t="str">
        <f>TEXT(D9283, "mmm")</f>
        <v>Aug</v>
      </c>
      <c r="D9283" s="1">
        <v>45509</v>
      </c>
      <c r="E9283" t="s">
        <v>5120</v>
      </c>
      <c r="F9283" t="s">
        <v>101</v>
      </c>
      <c r="G9283">
        <v>3653</v>
      </c>
      <c r="H9283">
        <v>4.5999999999999996</v>
      </c>
      <c r="I9283">
        <v>16803.8</v>
      </c>
      <c r="J9283" t="s">
        <v>81</v>
      </c>
      <c r="K9283">
        <v>4.6938778489195032E-2</v>
      </c>
      <c r="L9283">
        <v>4.6939000000000002</v>
      </c>
      <c r="M9283" t="s">
        <v>82</v>
      </c>
    </row>
    <row r="9284" spans="1:13">
      <c r="A9284" t="s">
        <v>5162</v>
      </c>
      <c r="B9284" t="s">
        <v>5163</v>
      </c>
      <c r="C9284" t="str">
        <f>TEXT(D9284, "mmm")</f>
        <v>Aug</v>
      </c>
      <c r="D9284" s="1">
        <v>45509</v>
      </c>
      <c r="E9284" t="s">
        <v>2782</v>
      </c>
      <c r="F9284" t="s">
        <v>426</v>
      </c>
      <c r="G9284">
        <v>720</v>
      </c>
      <c r="H9284">
        <v>21.99</v>
      </c>
      <c r="I9284">
        <v>15832.8</v>
      </c>
      <c r="J9284" t="s">
        <v>81</v>
      </c>
      <c r="K9284">
        <v>7.1713180374751051E-2</v>
      </c>
      <c r="L9284">
        <v>7.1712999999999996</v>
      </c>
      <c r="M9284" t="s">
        <v>82</v>
      </c>
    </row>
    <row r="9285" spans="1:13">
      <c r="A9285" t="s">
        <v>5216</v>
      </c>
      <c r="B9285" t="s">
        <v>5217</v>
      </c>
      <c r="C9285" t="str">
        <f>TEXT(D9285, "mmm")</f>
        <v>Aug</v>
      </c>
      <c r="D9285" s="1">
        <v>45509</v>
      </c>
      <c r="E9285" t="s">
        <v>5218</v>
      </c>
      <c r="F9285" t="s">
        <v>128</v>
      </c>
      <c r="G9285">
        <v>1000</v>
      </c>
      <c r="H9285">
        <v>10</v>
      </c>
      <c r="I9285">
        <v>10000</v>
      </c>
      <c r="J9285" t="s">
        <v>81</v>
      </c>
      <c r="K9285">
        <v>1.1066579516945341E-2</v>
      </c>
      <c r="L9285">
        <v>1.1067</v>
      </c>
      <c r="M9285" t="s">
        <v>82</v>
      </c>
    </row>
    <row r="9286" spans="1:13">
      <c r="A9286" t="s">
        <v>5219</v>
      </c>
      <c r="B9286" t="s">
        <v>5220</v>
      </c>
      <c r="C9286" t="str">
        <f>TEXT(D9286, "mmm")</f>
        <v>Aug</v>
      </c>
      <c r="D9286" s="1">
        <v>45509</v>
      </c>
      <c r="E9286" t="s">
        <v>5221</v>
      </c>
      <c r="F9286" t="s">
        <v>80</v>
      </c>
      <c r="G9286">
        <v>1420</v>
      </c>
      <c r="H9286">
        <v>87.91</v>
      </c>
      <c r="I9286">
        <v>124832.2</v>
      </c>
      <c r="J9286" t="s">
        <v>81</v>
      </c>
      <c r="K9286">
        <v>3.008069061096608E-2</v>
      </c>
      <c r="L9286">
        <v>3.0081000000000002</v>
      </c>
      <c r="M9286" t="s">
        <v>82</v>
      </c>
    </row>
    <row r="9287" spans="1:13">
      <c r="A9287" t="s">
        <v>5198</v>
      </c>
      <c r="B9287" t="s">
        <v>5199</v>
      </c>
      <c r="C9287" t="str">
        <f>TEXT(D9287, "mmm")</f>
        <v>Aug</v>
      </c>
      <c r="D9287" s="1">
        <v>45509</v>
      </c>
      <c r="E9287" t="s">
        <v>5222</v>
      </c>
      <c r="F9287" t="s">
        <v>118</v>
      </c>
      <c r="G9287">
        <v>16000</v>
      </c>
      <c r="H9287">
        <v>6.28</v>
      </c>
      <c r="I9287">
        <v>100480</v>
      </c>
      <c r="J9287" t="s">
        <v>86</v>
      </c>
      <c r="K9287">
        <v>8.3993694867592339E-2</v>
      </c>
      <c r="L9287">
        <v>8.3994</v>
      </c>
      <c r="M9287" t="s">
        <v>82</v>
      </c>
    </row>
    <row r="9288" spans="1:13">
      <c r="A9288" t="s">
        <v>5027</v>
      </c>
      <c r="B9288" t="s">
        <v>5028</v>
      </c>
      <c r="C9288" t="str">
        <f>TEXT(D9288, "mmm")</f>
        <v>Aug</v>
      </c>
      <c r="D9288" s="1">
        <v>45509</v>
      </c>
      <c r="E9288" t="s">
        <v>5043</v>
      </c>
      <c r="F9288" t="s">
        <v>128</v>
      </c>
      <c r="G9288">
        <v>1000</v>
      </c>
      <c r="H9288">
        <v>26.55</v>
      </c>
      <c r="I9288">
        <v>26550</v>
      </c>
      <c r="J9288" t="s">
        <v>81</v>
      </c>
      <c r="K9288">
        <v>5.0075787286815172E-2</v>
      </c>
      <c r="L9288">
        <v>5.0076000000000001</v>
      </c>
      <c r="M9288" t="s">
        <v>82</v>
      </c>
    </row>
    <row r="9289" spans="1:13">
      <c r="A9289" t="s">
        <v>5027</v>
      </c>
      <c r="B9289" t="s">
        <v>5028</v>
      </c>
      <c r="C9289" t="str">
        <f>TEXT(D9289, "mmm")</f>
        <v>Aug</v>
      </c>
      <c r="D9289" s="1">
        <v>45509</v>
      </c>
      <c r="E9289" t="s">
        <v>5043</v>
      </c>
      <c r="F9289" t="s">
        <v>128</v>
      </c>
      <c r="G9289">
        <v>1000</v>
      </c>
      <c r="H9289">
        <v>26.9</v>
      </c>
      <c r="I9289">
        <v>26900</v>
      </c>
      <c r="J9289" t="s">
        <v>81</v>
      </c>
      <c r="K9289">
        <v>5.0075787286815172E-2</v>
      </c>
      <c r="L9289">
        <v>5.0076000000000001</v>
      </c>
      <c r="M9289" t="s">
        <v>82</v>
      </c>
    </row>
    <row r="9290" spans="1:13">
      <c r="A9290" t="s">
        <v>1909</v>
      </c>
      <c r="B9290" t="s">
        <v>1910</v>
      </c>
      <c r="C9290" t="str">
        <f>TEXT(D9290, "mmm")</f>
        <v>Aug</v>
      </c>
      <c r="D9290" s="1">
        <v>45509</v>
      </c>
      <c r="E9290" t="s">
        <v>5223</v>
      </c>
      <c r="F9290" t="s">
        <v>80</v>
      </c>
      <c r="G9290">
        <v>10000</v>
      </c>
      <c r="H9290">
        <v>6.8</v>
      </c>
      <c r="I9290">
        <v>68000</v>
      </c>
      <c r="J9290" t="s">
        <v>86</v>
      </c>
      <c r="K9290">
        <v>0.1194690144120862</v>
      </c>
      <c r="L9290">
        <v>11.946899999999999</v>
      </c>
      <c r="M9290" t="s">
        <v>82</v>
      </c>
    </row>
    <row r="9291" spans="1:13">
      <c r="A9291" t="s">
        <v>3591</v>
      </c>
      <c r="B9291" t="s">
        <v>3592</v>
      </c>
      <c r="C9291" t="str">
        <f>TEXT(D9291, "mmm")</f>
        <v>Aug</v>
      </c>
      <c r="D9291" s="1">
        <v>45509</v>
      </c>
      <c r="E9291" t="s">
        <v>5148</v>
      </c>
      <c r="F9291" t="s">
        <v>217</v>
      </c>
      <c r="G9291">
        <v>50000</v>
      </c>
      <c r="H9291">
        <v>49.77</v>
      </c>
      <c r="I9291">
        <v>2488500</v>
      </c>
      <c r="J9291" t="s">
        <v>81</v>
      </c>
      <c r="K9291">
        <v>0.1312927281903562</v>
      </c>
      <c r="L9291">
        <v>13.129300000000001</v>
      </c>
      <c r="M9291" t="s">
        <v>82</v>
      </c>
    </row>
    <row r="9292" spans="1:13">
      <c r="A9292" t="s">
        <v>3591</v>
      </c>
      <c r="B9292" t="s">
        <v>3592</v>
      </c>
      <c r="C9292" t="str">
        <f>TEXT(D9292, "mmm")</f>
        <v>Aug</v>
      </c>
      <c r="D9292" s="1">
        <v>45509</v>
      </c>
      <c r="E9292" t="s">
        <v>5148</v>
      </c>
      <c r="F9292" t="s">
        <v>217</v>
      </c>
      <c r="G9292">
        <v>17000</v>
      </c>
      <c r="H9292">
        <v>49.77</v>
      </c>
      <c r="I9292">
        <v>846090</v>
      </c>
      <c r="J9292" t="s">
        <v>81</v>
      </c>
      <c r="K9292">
        <v>0.1312927281903562</v>
      </c>
      <c r="L9292">
        <v>13.129300000000001</v>
      </c>
      <c r="M9292" t="s">
        <v>82</v>
      </c>
    </row>
    <row r="9293" spans="1:13">
      <c r="A9293" t="s">
        <v>5224</v>
      </c>
      <c r="B9293" t="s">
        <v>5225</v>
      </c>
      <c r="C9293" t="str">
        <f>TEXT(D9293, "mmm")</f>
        <v>Aug</v>
      </c>
      <c r="D9293" s="1">
        <v>45509</v>
      </c>
      <c r="E9293" t="s">
        <v>5226</v>
      </c>
      <c r="F9293" t="s">
        <v>80</v>
      </c>
      <c r="G9293">
        <v>500</v>
      </c>
      <c r="H9293">
        <v>86.54</v>
      </c>
      <c r="I9293">
        <v>43270</v>
      </c>
      <c r="J9293" t="s">
        <v>86</v>
      </c>
      <c r="K9293">
        <v>2.1001915188749051E-2</v>
      </c>
      <c r="L9293">
        <v>2.1002000000000001</v>
      </c>
      <c r="M9293" t="s">
        <v>82</v>
      </c>
    </row>
    <row r="9294" spans="1:13">
      <c r="A9294" t="s">
        <v>3194</v>
      </c>
      <c r="B9294" t="s">
        <v>3195</v>
      </c>
      <c r="C9294" t="str">
        <f>TEXT(D9294, "mmm")</f>
        <v>Aug</v>
      </c>
      <c r="D9294" s="1">
        <v>45509</v>
      </c>
      <c r="E9294" t="s">
        <v>3427</v>
      </c>
      <c r="F9294" t="s">
        <v>222</v>
      </c>
      <c r="G9294">
        <v>39344.26</v>
      </c>
      <c r="H9294">
        <v>10.37</v>
      </c>
      <c r="I9294">
        <v>407999.97619999998</v>
      </c>
      <c r="J9294" t="s">
        <v>86</v>
      </c>
      <c r="K9294">
        <v>2.893041965331689E-3</v>
      </c>
      <c r="L9294">
        <v>0.2893</v>
      </c>
      <c r="M9294" t="s">
        <v>82</v>
      </c>
    </row>
    <row r="9295" spans="1:13">
      <c r="A9295" t="s">
        <v>4348</v>
      </c>
      <c r="B9295" t="s">
        <v>4349</v>
      </c>
      <c r="C9295" t="str">
        <f>TEXT(D9295, "mmm")</f>
        <v>Aug</v>
      </c>
      <c r="D9295" s="1">
        <v>45509</v>
      </c>
      <c r="E9295" t="s">
        <v>5227</v>
      </c>
      <c r="F9295" t="s">
        <v>118</v>
      </c>
      <c r="G9295">
        <v>6500</v>
      </c>
      <c r="H9295">
        <v>11.72</v>
      </c>
      <c r="I9295">
        <v>76180</v>
      </c>
      <c r="J9295" t="s">
        <v>81</v>
      </c>
      <c r="K9295">
        <v>3.0150764019132751E-2</v>
      </c>
      <c r="L9295">
        <v>3.0150999999999999</v>
      </c>
      <c r="M9295" t="s">
        <v>82</v>
      </c>
    </row>
    <row r="9296" spans="1:13">
      <c r="A9296" t="s">
        <v>5210</v>
      </c>
      <c r="B9296" t="s">
        <v>5211</v>
      </c>
      <c r="C9296" t="str">
        <f>TEXT(D9296, "mmm")</f>
        <v>Aug</v>
      </c>
      <c r="D9296" s="1">
        <v>45509</v>
      </c>
      <c r="E9296" t="s">
        <v>5228</v>
      </c>
      <c r="F9296" t="s">
        <v>80</v>
      </c>
      <c r="G9296">
        <v>147500</v>
      </c>
      <c r="H9296">
        <v>33.799999999999997</v>
      </c>
      <c r="I9296">
        <v>4985500</v>
      </c>
      <c r="J9296" t="s">
        <v>86</v>
      </c>
      <c r="K9296">
        <v>0.1761080144920428</v>
      </c>
      <c r="L9296">
        <v>17.610800000000001</v>
      </c>
      <c r="M9296" t="s">
        <v>82</v>
      </c>
    </row>
    <row r="9297" spans="1:13">
      <c r="A9297" t="s">
        <v>5210</v>
      </c>
      <c r="B9297" t="s">
        <v>5211</v>
      </c>
      <c r="C9297" t="str">
        <f>TEXT(D9297, "mmm")</f>
        <v>Aug</v>
      </c>
      <c r="D9297" s="1">
        <v>45509</v>
      </c>
      <c r="E9297" t="s">
        <v>5229</v>
      </c>
      <c r="F9297" t="s">
        <v>128</v>
      </c>
      <c r="G9297">
        <v>58900</v>
      </c>
      <c r="H9297">
        <v>33.729999999999997</v>
      </c>
      <c r="I9297">
        <v>1986697</v>
      </c>
      <c r="J9297" t="s">
        <v>81</v>
      </c>
      <c r="K9297">
        <v>0.1761080144920428</v>
      </c>
      <c r="L9297">
        <v>17.610800000000001</v>
      </c>
      <c r="M9297" t="s">
        <v>82</v>
      </c>
    </row>
    <row r="9298" spans="1:13">
      <c r="A9298" t="s">
        <v>291</v>
      </c>
      <c r="B9298" t="s">
        <v>292</v>
      </c>
      <c r="C9298" t="str">
        <f>TEXT(D9298, "mmm")</f>
        <v>Aug</v>
      </c>
      <c r="D9298" s="1">
        <v>45509</v>
      </c>
      <c r="E9298" t="s">
        <v>100</v>
      </c>
      <c r="F9298" t="s">
        <v>101</v>
      </c>
      <c r="G9298">
        <v>13283</v>
      </c>
      <c r="H9298">
        <v>6.83</v>
      </c>
      <c r="I9298">
        <v>90722.89</v>
      </c>
      <c r="J9298" t="s">
        <v>81</v>
      </c>
      <c r="K9298">
        <v>8.4271162124962551E-2</v>
      </c>
      <c r="L9298">
        <v>8.4270999999999994</v>
      </c>
      <c r="M9298" t="s">
        <v>82</v>
      </c>
    </row>
    <row r="9299" spans="1:13">
      <c r="A9299" t="s">
        <v>291</v>
      </c>
      <c r="B9299" t="s">
        <v>292</v>
      </c>
      <c r="C9299" t="str">
        <f>TEXT(D9299, "mmm")</f>
        <v>Aug</v>
      </c>
      <c r="D9299" s="1">
        <v>45509</v>
      </c>
      <c r="E9299" t="s">
        <v>102</v>
      </c>
      <c r="F9299" t="s">
        <v>101</v>
      </c>
      <c r="G9299">
        <v>13283</v>
      </c>
      <c r="H9299">
        <v>6.83</v>
      </c>
      <c r="I9299">
        <v>90722.89</v>
      </c>
      <c r="J9299" t="s">
        <v>81</v>
      </c>
      <c r="K9299">
        <v>8.4271162124962551E-2</v>
      </c>
      <c r="L9299">
        <v>8.4270999999999994</v>
      </c>
      <c r="M9299" t="s">
        <v>82</v>
      </c>
    </row>
    <row r="9300" spans="1:13">
      <c r="A9300" t="s">
        <v>2365</v>
      </c>
      <c r="B9300" t="s">
        <v>2366</v>
      </c>
      <c r="C9300" t="str">
        <f>TEXT(D9300, "mmm")</f>
        <v>Aug</v>
      </c>
      <c r="D9300" s="1">
        <v>45509</v>
      </c>
      <c r="E9300" t="s">
        <v>2367</v>
      </c>
      <c r="F9300" t="s">
        <v>80</v>
      </c>
      <c r="G9300">
        <v>710</v>
      </c>
      <c r="H9300">
        <v>36.369999999999997</v>
      </c>
      <c r="I9300">
        <v>25822.7</v>
      </c>
      <c r="J9300" t="s">
        <v>86</v>
      </c>
      <c r="K9300">
        <v>5.3082250390160013E-2</v>
      </c>
      <c r="L9300">
        <v>5.3082000000000003</v>
      </c>
      <c r="M9300" t="s">
        <v>82</v>
      </c>
    </row>
    <row r="9301" spans="1:13">
      <c r="A9301" t="s">
        <v>185</v>
      </c>
      <c r="B9301" t="s">
        <v>186</v>
      </c>
      <c r="C9301" t="str">
        <f>TEXT(D9301, "mmm")</f>
        <v>Aug</v>
      </c>
      <c r="D9301" s="1">
        <v>45509</v>
      </c>
      <c r="E9301" t="s">
        <v>1760</v>
      </c>
      <c r="F9301" t="s">
        <v>276</v>
      </c>
      <c r="G9301">
        <v>3000</v>
      </c>
      <c r="H9301">
        <v>16.440000000000001</v>
      </c>
      <c r="I9301">
        <v>49320.000000000007</v>
      </c>
      <c r="J9301" t="s">
        <v>81</v>
      </c>
      <c r="K9301">
        <v>6.6115585228647689E-2</v>
      </c>
      <c r="L9301">
        <v>6.6116000000000001</v>
      </c>
      <c r="M9301" t="s">
        <v>82</v>
      </c>
    </row>
    <row r="9302" spans="1:13">
      <c r="A9302" t="s">
        <v>1094</v>
      </c>
      <c r="B9302" t="s">
        <v>1095</v>
      </c>
      <c r="C9302" t="str">
        <f>TEXT(D9302, "mmm")</f>
        <v>Aug</v>
      </c>
      <c r="D9302" s="1">
        <v>45509</v>
      </c>
      <c r="E9302" t="s">
        <v>1096</v>
      </c>
      <c r="F9302" t="s">
        <v>128</v>
      </c>
      <c r="G9302">
        <v>340</v>
      </c>
      <c r="H9302">
        <v>37.69</v>
      </c>
      <c r="I9302">
        <v>12814.6</v>
      </c>
      <c r="J9302" t="s">
        <v>81</v>
      </c>
      <c r="K9302">
        <v>-4.7769330605006433E-3</v>
      </c>
      <c r="L9302">
        <v>-0.47770000000000001</v>
      </c>
      <c r="M9302" t="s">
        <v>82</v>
      </c>
    </row>
    <row r="9303" spans="1:13">
      <c r="A9303" t="s">
        <v>3753</v>
      </c>
      <c r="B9303" t="s">
        <v>3754</v>
      </c>
      <c r="C9303" t="str">
        <f>TEXT(D9303, "mmm")</f>
        <v>Aug</v>
      </c>
      <c r="D9303" s="1">
        <v>45509</v>
      </c>
      <c r="E9303" t="s">
        <v>3755</v>
      </c>
      <c r="F9303" t="s">
        <v>80</v>
      </c>
      <c r="G9303">
        <v>5000</v>
      </c>
      <c r="H9303">
        <v>6.46</v>
      </c>
      <c r="I9303">
        <v>32300</v>
      </c>
      <c r="J9303" t="s">
        <v>81</v>
      </c>
      <c r="K9303">
        <v>2.204723855330282E-2</v>
      </c>
      <c r="L9303">
        <v>2.2046999999999999</v>
      </c>
      <c r="M9303" t="s">
        <v>82</v>
      </c>
    </row>
    <row r="9304" spans="1:13">
      <c r="A9304" t="s">
        <v>5124</v>
      </c>
      <c r="B9304" t="s">
        <v>5125</v>
      </c>
      <c r="C9304" t="str">
        <f>TEXT(D9304, "mmm")</f>
        <v>Aug</v>
      </c>
      <c r="D9304" s="1">
        <v>45509</v>
      </c>
      <c r="E9304" t="s">
        <v>5126</v>
      </c>
      <c r="F9304" t="s">
        <v>118</v>
      </c>
      <c r="G9304">
        <v>1900</v>
      </c>
      <c r="H9304">
        <v>39.11</v>
      </c>
      <c r="I9304">
        <v>74309</v>
      </c>
      <c r="J9304" t="s">
        <v>81</v>
      </c>
      <c r="K9304">
        <v>0.10614112665906419</v>
      </c>
      <c r="L9304">
        <v>10.614100000000001</v>
      </c>
      <c r="M9304" t="s">
        <v>82</v>
      </c>
    </row>
    <row r="9305" spans="1:13">
      <c r="A9305" t="s">
        <v>5124</v>
      </c>
      <c r="B9305" t="s">
        <v>5125</v>
      </c>
      <c r="C9305" t="str">
        <f>TEXT(D9305, "mmm")</f>
        <v>Aug</v>
      </c>
      <c r="D9305" s="1">
        <v>45509</v>
      </c>
      <c r="E9305" t="s">
        <v>5126</v>
      </c>
      <c r="F9305" t="s">
        <v>118</v>
      </c>
      <c r="G9305">
        <v>3300</v>
      </c>
      <c r="H9305">
        <v>38.479999999999997</v>
      </c>
      <c r="I9305">
        <v>126984</v>
      </c>
      <c r="J9305" t="s">
        <v>81</v>
      </c>
      <c r="K9305">
        <v>0.10614112665906419</v>
      </c>
      <c r="L9305">
        <v>10.614100000000001</v>
      </c>
      <c r="M9305" t="s">
        <v>82</v>
      </c>
    </row>
    <row r="9306" spans="1:13">
      <c r="A9306" t="s">
        <v>2116</v>
      </c>
      <c r="B9306" t="s">
        <v>2117</v>
      </c>
      <c r="C9306" t="str">
        <f>TEXT(D9306, "mmm")</f>
        <v>Aug</v>
      </c>
      <c r="D9306" s="1">
        <v>45509</v>
      </c>
      <c r="E9306" t="s">
        <v>5230</v>
      </c>
      <c r="F9306" t="s">
        <v>80</v>
      </c>
      <c r="G9306">
        <v>2313</v>
      </c>
      <c r="H9306">
        <v>10.81</v>
      </c>
      <c r="I9306">
        <v>25003.53</v>
      </c>
      <c r="J9306" t="s">
        <v>81</v>
      </c>
      <c r="K9306">
        <v>3.95409347159561E-2</v>
      </c>
      <c r="L9306">
        <v>3.9540999999999999</v>
      </c>
      <c r="M9306" t="s">
        <v>82</v>
      </c>
    </row>
    <row r="9307" spans="1:13">
      <c r="A9307" t="s">
        <v>2116</v>
      </c>
      <c r="B9307" t="s">
        <v>2117</v>
      </c>
      <c r="C9307" t="str">
        <f>TEXT(D9307, "mmm")</f>
        <v>Aug</v>
      </c>
      <c r="D9307" s="1">
        <v>45509</v>
      </c>
      <c r="E9307" t="s">
        <v>5231</v>
      </c>
      <c r="F9307" t="s">
        <v>80</v>
      </c>
      <c r="G9307">
        <v>10000</v>
      </c>
      <c r="H9307">
        <v>10.58</v>
      </c>
      <c r="I9307">
        <v>105800</v>
      </c>
      <c r="J9307" t="s">
        <v>86</v>
      </c>
      <c r="K9307">
        <v>3.95409347159561E-2</v>
      </c>
      <c r="L9307">
        <v>3.9540999999999999</v>
      </c>
      <c r="M9307" t="s">
        <v>82</v>
      </c>
    </row>
    <row r="9308" spans="1:13">
      <c r="A9308" t="s">
        <v>5232</v>
      </c>
      <c r="B9308" t="s">
        <v>5233</v>
      </c>
      <c r="C9308" t="str">
        <f>TEXT(D9308, "mmm")</f>
        <v>Aug</v>
      </c>
      <c r="D9308" s="1">
        <v>45509</v>
      </c>
      <c r="E9308" t="s">
        <v>5234</v>
      </c>
      <c r="F9308" t="s">
        <v>128</v>
      </c>
      <c r="G9308">
        <v>32250</v>
      </c>
      <c r="H9308">
        <v>15.66</v>
      </c>
      <c r="I9308">
        <v>505035</v>
      </c>
      <c r="J9308" t="s">
        <v>86</v>
      </c>
      <c r="K9308">
        <v>4.2207768482549257E-2</v>
      </c>
      <c r="L9308">
        <v>4.2207999999999997</v>
      </c>
      <c r="M9308" t="s">
        <v>82</v>
      </c>
    </row>
    <row r="9309" spans="1:13">
      <c r="A9309" t="s">
        <v>1097</v>
      </c>
      <c r="B9309" t="s">
        <v>1098</v>
      </c>
      <c r="C9309" t="str">
        <f>TEXT(D9309, "mmm")</f>
        <v>Aug</v>
      </c>
      <c r="D9309" s="1">
        <v>45509</v>
      </c>
      <c r="E9309" t="s">
        <v>1099</v>
      </c>
      <c r="F9309" t="s">
        <v>80</v>
      </c>
      <c r="G9309">
        <v>78.040000000000006</v>
      </c>
      <c r="H9309">
        <v>132.49</v>
      </c>
      <c r="I9309">
        <v>10339.5196</v>
      </c>
      <c r="J9309" t="s">
        <v>81</v>
      </c>
      <c r="K9309">
        <v>3.9688165763512862E-2</v>
      </c>
      <c r="L9309">
        <v>3.9687999999999999</v>
      </c>
      <c r="M9309" t="s">
        <v>82</v>
      </c>
    </row>
    <row r="9310" spans="1:13">
      <c r="A9310" t="s">
        <v>5235</v>
      </c>
      <c r="B9310" t="s">
        <v>5236</v>
      </c>
      <c r="C9310" t="str">
        <f>TEXT(D9310, "mmm")</f>
        <v>Aug</v>
      </c>
      <c r="D9310" s="1">
        <v>45509</v>
      </c>
      <c r="E9310" t="s">
        <v>5237</v>
      </c>
      <c r="F9310" t="s">
        <v>128</v>
      </c>
      <c r="G9310">
        <v>30000</v>
      </c>
      <c r="H9310">
        <v>8.36</v>
      </c>
      <c r="I9310">
        <v>250800</v>
      </c>
      <c r="J9310" t="s">
        <v>86</v>
      </c>
      <c r="K9310">
        <v>3.5460677111016641E-3</v>
      </c>
      <c r="L9310">
        <v>0.35460000000000003</v>
      </c>
      <c r="M9310" t="s">
        <v>82</v>
      </c>
    </row>
    <row r="9311" spans="1:13">
      <c r="A9311" t="s">
        <v>773</v>
      </c>
      <c r="B9311" t="s">
        <v>774</v>
      </c>
      <c r="C9311" t="str">
        <f>TEXT(D9311, "mmm")</f>
        <v>Aug</v>
      </c>
      <c r="D9311" s="1">
        <v>45509</v>
      </c>
      <c r="E9311" t="s">
        <v>776</v>
      </c>
      <c r="F9311" t="s">
        <v>80</v>
      </c>
      <c r="G9311">
        <v>10</v>
      </c>
      <c r="H9311">
        <v>1500</v>
      </c>
      <c r="I9311">
        <v>15000</v>
      </c>
      <c r="J9311" t="s">
        <v>81</v>
      </c>
      <c r="K9311">
        <v>3.0236254856739201E-2</v>
      </c>
      <c r="L9311">
        <v>3.0236000000000001</v>
      </c>
      <c r="M9311" t="s">
        <v>82</v>
      </c>
    </row>
    <row r="9312" spans="1:13">
      <c r="A9312" t="s">
        <v>773</v>
      </c>
      <c r="B9312" t="s">
        <v>774</v>
      </c>
      <c r="C9312" t="str">
        <f>TEXT(D9312, "mmm")</f>
        <v>Aug</v>
      </c>
      <c r="D9312" s="1">
        <v>45509</v>
      </c>
      <c r="E9312" t="s">
        <v>776</v>
      </c>
      <c r="F9312" t="s">
        <v>80</v>
      </c>
      <c r="G9312">
        <v>10</v>
      </c>
      <c r="H9312">
        <v>1525</v>
      </c>
      <c r="I9312">
        <v>15250</v>
      </c>
      <c r="J9312" t="s">
        <v>81</v>
      </c>
      <c r="K9312">
        <v>3.0236254856739201E-2</v>
      </c>
      <c r="L9312">
        <v>3.0236000000000001</v>
      </c>
      <c r="M9312" t="s">
        <v>82</v>
      </c>
    </row>
    <row r="9313" spans="1:13">
      <c r="A9313" t="s">
        <v>1040</v>
      </c>
      <c r="B9313" t="s">
        <v>1041</v>
      </c>
      <c r="C9313" t="str">
        <f>TEXT(D9313, "mmm")</f>
        <v>Aug</v>
      </c>
      <c r="D9313" s="1">
        <v>45509</v>
      </c>
      <c r="E9313" t="s">
        <v>1042</v>
      </c>
      <c r="F9313" t="s">
        <v>80</v>
      </c>
      <c r="G9313">
        <v>13000</v>
      </c>
      <c r="H9313">
        <v>35</v>
      </c>
      <c r="I9313">
        <v>455000</v>
      </c>
      <c r="J9313" t="s">
        <v>86</v>
      </c>
      <c r="K9313">
        <v>5.4054054054053953E-2</v>
      </c>
      <c r="L9313">
        <v>5.4054000000000002</v>
      </c>
      <c r="M9313" t="s">
        <v>82</v>
      </c>
    </row>
    <row r="9314" spans="1:13">
      <c r="A9314" t="s">
        <v>5238</v>
      </c>
      <c r="B9314" t="s">
        <v>5239</v>
      </c>
      <c r="C9314" t="str">
        <f>TEXT(D9314, "mmm")</f>
        <v>Aug</v>
      </c>
      <c r="D9314" s="1">
        <v>45509</v>
      </c>
      <c r="E9314" t="s">
        <v>5240</v>
      </c>
      <c r="F9314" t="s">
        <v>80</v>
      </c>
      <c r="G9314">
        <v>3206</v>
      </c>
      <c r="H9314">
        <v>93.86</v>
      </c>
      <c r="I9314">
        <v>300915.15999999997</v>
      </c>
      <c r="J9314" t="s">
        <v>86</v>
      </c>
      <c r="K9314">
        <v>0.1163141858416121</v>
      </c>
      <c r="L9314">
        <v>11.631399999999999</v>
      </c>
      <c r="M9314" t="s">
        <v>82</v>
      </c>
    </row>
    <row r="9315" spans="1:13">
      <c r="A9315" t="s">
        <v>4304</v>
      </c>
      <c r="B9315" t="s">
        <v>4305</v>
      </c>
      <c r="C9315" t="str">
        <f>TEXT(D9315, "mmm")</f>
        <v>Aug</v>
      </c>
      <c r="D9315" s="1">
        <v>45509</v>
      </c>
      <c r="E9315" t="s">
        <v>102</v>
      </c>
      <c r="F9315" t="s">
        <v>101</v>
      </c>
      <c r="G9315">
        <v>2643</v>
      </c>
      <c r="H9315">
        <v>5.35</v>
      </c>
      <c r="I9315">
        <v>14140.05</v>
      </c>
      <c r="J9315" t="s">
        <v>81</v>
      </c>
      <c r="K9315">
        <v>7.8661380024349858E-2</v>
      </c>
      <c r="L9315">
        <v>7.8661000000000003</v>
      </c>
      <c r="M9315" t="s">
        <v>82</v>
      </c>
    </row>
    <row r="9316" spans="1:13">
      <c r="A9316" t="s">
        <v>4304</v>
      </c>
      <c r="B9316" t="s">
        <v>4305</v>
      </c>
      <c r="C9316" t="str">
        <f>TEXT(D9316, "mmm")</f>
        <v>Aug</v>
      </c>
      <c r="D9316" s="1">
        <v>45509</v>
      </c>
      <c r="E9316" t="s">
        <v>100</v>
      </c>
      <c r="F9316" t="s">
        <v>101</v>
      </c>
      <c r="G9316">
        <v>2643</v>
      </c>
      <c r="H9316">
        <v>5.35</v>
      </c>
      <c r="I9316">
        <v>14140.05</v>
      </c>
      <c r="J9316" t="s">
        <v>81</v>
      </c>
      <c r="K9316">
        <v>7.8661380024349858E-2</v>
      </c>
      <c r="L9316">
        <v>7.8661000000000003</v>
      </c>
      <c r="M9316" t="s">
        <v>82</v>
      </c>
    </row>
    <row r="9317" spans="1:13">
      <c r="A9317" t="s">
        <v>1097</v>
      </c>
      <c r="B9317" t="s">
        <v>1098</v>
      </c>
      <c r="C9317" t="str">
        <f>TEXT(D9317, "mmm")</f>
        <v>Aug</v>
      </c>
      <c r="D9317" s="1">
        <v>45509</v>
      </c>
      <c r="E9317" t="s">
        <v>1099</v>
      </c>
      <c r="F9317" t="s">
        <v>80</v>
      </c>
      <c r="G9317">
        <v>138.47999999999999</v>
      </c>
      <c r="H9317">
        <v>127.36</v>
      </c>
      <c r="I9317">
        <v>17636.8128</v>
      </c>
      <c r="J9317" t="s">
        <v>81</v>
      </c>
      <c r="K9317">
        <v>3.9688165763512862E-2</v>
      </c>
      <c r="L9317">
        <v>3.9687999999999999</v>
      </c>
      <c r="M9317" t="s">
        <v>82</v>
      </c>
    </row>
    <row r="9318" spans="1:13">
      <c r="A9318" t="s">
        <v>356</v>
      </c>
      <c r="B9318" t="s">
        <v>357</v>
      </c>
      <c r="C9318" t="str">
        <f>TEXT(D9318, "mmm")</f>
        <v>Aug</v>
      </c>
      <c r="D9318" s="1">
        <v>45509</v>
      </c>
      <c r="E9318" t="s">
        <v>313</v>
      </c>
      <c r="F9318" t="s">
        <v>314</v>
      </c>
      <c r="G9318">
        <v>343000</v>
      </c>
      <c r="H9318">
        <v>9.99</v>
      </c>
      <c r="I9318">
        <v>3426570</v>
      </c>
      <c r="J9318" t="s">
        <v>81</v>
      </c>
      <c r="K9318">
        <v>0.1817279025983127</v>
      </c>
      <c r="L9318">
        <v>18.172799999999999</v>
      </c>
      <c r="M9318" t="s">
        <v>82</v>
      </c>
    </row>
    <row r="9319" spans="1:13">
      <c r="A9319" t="s">
        <v>3750</v>
      </c>
      <c r="B9319" t="s">
        <v>3751</v>
      </c>
      <c r="C9319" t="str">
        <f>TEXT(D9319, "mmm")</f>
        <v>Aug</v>
      </c>
      <c r="D9319" s="1">
        <v>45509</v>
      </c>
      <c r="E9319" t="s">
        <v>3752</v>
      </c>
      <c r="F9319" t="s">
        <v>118</v>
      </c>
      <c r="G9319">
        <v>2500</v>
      </c>
      <c r="H9319">
        <v>21</v>
      </c>
      <c r="I9319">
        <v>52500</v>
      </c>
      <c r="J9319" t="s">
        <v>86</v>
      </c>
      <c r="K9319">
        <v>9.9999936723032201E-2</v>
      </c>
      <c r="L9319">
        <v>10</v>
      </c>
      <c r="M9319" t="s">
        <v>82</v>
      </c>
    </row>
    <row r="9320" spans="1:13">
      <c r="A9320" t="s">
        <v>2889</v>
      </c>
      <c r="B9320" t="s">
        <v>2890</v>
      </c>
      <c r="C9320" t="str">
        <f>TEXT(D9320, "mmm")</f>
        <v>Aug</v>
      </c>
      <c r="D9320" s="1">
        <v>45509</v>
      </c>
      <c r="E9320" t="s">
        <v>2892</v>
      </c>
      <c r="F9320" t="s">
        <v>101</v>
      </c>
      <c r="G9320">
        <v>2972000</v>
      </c>
      <c r="H9320">
        <v>0.06</v>
      </c>
      <c r="I9320">
        <v>178320</v>
      </c>
      <c r="J9320" t="s">
        <v>86</v>
      </c>
      <c r="K9320">
        <v>0</v>
      </c>
      <c r="L9320">
        <v>0</v>
      </c>
      <c r="M9320" t="s">
        <v>82</v>
      </c>
    </row>
    <row r="9321" spans="1:13">
      <c r="A9321" t="s">
        <v>2889</v>
      </c>
      <c r="B9321" t="s">
        <v>2890</v>
      </c>
      <c r="C9321" t="str">
        <f>TEXT(D9321, "mmm")</f>
        <v>Aug</v>
      </c>
      <c r="D9321" s="1">
        <v>45509</v>
      </c>
      <c r="E9321" t="s">
        <v>2891</v>
      </c>
      <c r="F9321" t="s">
        <v>251</v>
      </c>
      <c r="G9321">
        <v>2972000</v>
      </c>
      <c r="H9321">
        <v>0.06</v>
      </c>
      <c r="I9321">
        <v>178320</v>
      </c>
      <c r="J9321" t="s">
        <v>86</v>
      </c>
      <c r="K9321">
        <v>0</v>
      </c>
      <c r="L9321">
        <v>0</v>
      </c>
      <c r="M9321" t="s">
        <v>82</v>
      </c>
    </row>
    <row r="9322" spans="1:13">
      <c r="A9322" t="s">
        <v>3697</v>
      </c>
      <c r="B9322" t="s">
        <v>3698</v>
      </c>
      <c r="C9322" t="str">
        <f>TEXT(D9322, "mmm")</f>
        <v>Aug</v>
      </c>
      <c r="D9322" s="1">
        <v>45509</v>
      </c>
      <c r="E9322" t="s">
        <v>5241</v>
      </c>
      <c r="F9322" t="s">
        <v>101</v>
      </c>
      <c r="G9322">
        <v>1000</v>
      </c>
      <c r="H9322">
        <v>11.6</v>
      </c>
      <c r="I9322">
        <v>11600</v>
      </c>
      <c r="J9322" t="s">
        <v>81</v>
      </c>
      <c r="K9322">
        <v>1.053518258524822E-2</v>
      </c>
      <c r="L9322">
        <v>1.0535000000000001</v>
      </c>
      <c r="M9322" t="s">
        <v>82</v>
      </c>
    </row>
    <row r="9323" spans="1:13">
      <c r="A9323" t="s">
        <v>3194</v>
      </c>
      <c r="B9323" t="s">
        <v>3195</v>
      </c>
      <c r="C9323" t="str">
        <f>TEXT(D9323, "mmm")</f>
        <v>Aug</v>
      </c>
      <c r="D9323" s="1">
        <v>45509</v>
      </c>
      <c r="E9323" t="s">
        <v>5242</v>
      </c>
      <c r="F9323" t="s">
        <v>118</v>
      </c>
      <c r="G9323">
        <v>19286.400000000001</v>
      </c>
      <c r="H9323">
        <v>10.37</v>
      </c>
      <c r="I9323">
        <v>199999.96799999999</v>
      </c>
      <c r="J9323" t="s">
        <v>81</v>
      </c>
      <c r="K9323">
        <v>2.893041965331689E-3</v>
      </c>
      <c r="L9323">
        <v>0.2893</v>
      </c>
      <c r="M9323" t="s">
        <v>82</v>
      </c>
    </row>
    <row r="9324" spans="1:13">
      <c r="A9324" t="s">
        <v>5243</v>
      </c>
      <c r="B9324" t="s">
        <v>5244</v>
      </c>
      <c r="C9324" t="str">
        <f>TEXT(D9324, "mmm")</f>
        <v>Aug</v>
      </c>
      <c r="D9324" s="1">
        <v>45509</v>
      </c>
      <c r="E9324" t="s">
        <v>5245</v>
      </c>
      <c r="F9324" t="s">
        <v>80</v>
      </c>
      <c r="G9324">
        <v>4000</v>
      </c>
      <c r="H9324">
        <v>16.11</v>
      </c>
      <c r="I9324">
        <v>64440</v>
      </c>
      <c r="J9324" t="s">
        <v>86</v>
      </c>
      <c r="K9324">
        <v>5.4904562462843032E-2</v>
      </c>
      <c r="L9324">
        <v>5.4904999999999999</v>
      </c>
      <c r="M9324" t="s">
        <v>82</v>
      </c>
    </row>
    <row r="9325" spans="1:13">
      <c r="A9325" t="s">
        <v>617</v>
      </c>
      <c r="B9325" t="s">
        <v>618</v>
      </c>
      <c r="C9325" t="str">
        <f>TEXT(D9325, "mmm")</f>
        <v>Aug</v>
      </c>
      <c r="D9325" s="1">
        <v>45509</v>
      </c>
      <c r="E9325" t="s">
        <v>670</v>
      </c>
      <c r="F9325" t="s">
        <v>80</v>
      </c>
      <c r="G9325">
        <v>250</v>
      </c>
      <c r="H9325">
        <v>59.5</v>
      </c>
      <c r="I9325">
        <v>14875</v>
      </c>
      <c r="J9325" t="s">
        <v>81</v>
      </c>
      <c r="K9325">
        <v>6.2642012081862042E-2</v>
      </c>
      <c r="L9325">
        <v>6.2641999999999998</v>
      </c>
      <c r="M9325" t="s">
        <v>82</v>
      </c>
    </row>
    <row r="9326" spans="1:13">
      <c r="A9326" t="s">
        <v>5183</v>
      </c>
      <c r="B9326" t="s">
        <v>5184</v>
      </c>
      <c r="C9326" t="str">
        <f>TEXT(D9326, "mmm")</f>
        <v>Aug</v>
      </c>
      <c r="D9326" s="1">
        <v>45509</v>
      </c>
      <c r="E9326" t="s">
        <v>5185</v>
      </c>
      <c r="F9326" t="s">
        <v>80</v>
      </c>
      <c r="G9326">
        <v>500</v>
      </c>
      <c r="H9326">
        <v>31.69</v>
      </c>
      <c r="I9326">
        <v>15845</v>
      </c>
      <c r="J9326" t="s">
        <v>81</v>
      </c>
      <c r="K9326">
        <v>-1.7676730195703701E-2</v>
      </c>
      <c r="L9326">
        <v>-1.7677</v>
      </c>
      <c r="M9326" t="s">
        <v>82</v>
      </c>
    </row>
    <row r="9327" spans="1:13">
      <c r="A9327" t="s">
        <v>3591</v>
      </c>
      <c r="B9327" t="s">
        <v>3592</v>
      </c>
      <c r="C9327" t="str">
        <f>TEXT(D9327, "mmm")</f>
        <v>Aug</v>
      </c>
      <c r="D9327" s="1">
        <v>45509</v>
      </c>
      <c r="E9327" t="s">
        <v>3593</v>
      </c>
      <c r="F9327" t="s">
        <v>217</v>
      </c>
      <c r="G9327">
        <v>33000</v>
      </c>
      <c r="H9327">
        <v>49.77</v>
      </c>
      <c r="I9327">
        <v>1642410</v>
      </c>
      <c r="J9327" t="s">
        <v>81</v>
      </c>
      <c r="K9327">
        <v>0.1312927281903562</v>
      </c>
      <c r="L9327">
        <v>13.129300000000001</v>
      </c>
      <c r="M9327" t="s">
        <v>82</v>
      </c>
    </row>
    <row r="9328" spans="1:13">
      <c r="A9328" t="s">
        <v>2662</v>
      </c>
      <c r="B9328" t="s">
        <v>2663</v>
      </c>
      <c r="C9328" t="str">
        <f>TEXT(D9328, "mmm")</f>
        <v>Aug</v>
      </c>
      <c r="D9328" s="1">
        <v>45509</v>
      </c>
      <c r="E9328" t="s">
        <v>2667</v>
      </c>
      <c r="F9328" t="s">
        <v>101</v>
      </c>
      <c r="G9328">
        <v>825000</v>
      </c>
      <c r="H9328">
        <v>8.16</v>
      </c>
      <c r="I9328">
        <v>6732000</v>
      </c>
      <c r="J9328" t="s">
        <v>81</v>
      </c>
      <c r="K9328">
        <v>0.34889423576538642</v>
      </c>
      <c r="L9328">
        <v>34.889400000000002</v>
      </c>
      <c r="M9328" t="s">
        <v>82</v>
      </c>
    </row>
    <row r="9329" spans="1:13">
      <c r="A9329" t="s">
        <v>2662</v>
      </c>
      <c r="B9329" t="s">
        <v>2663</v>
      </c>
      <c r="C9329" t="str">
        <f>TEXT(D9329, "mmm")</f>
        <v>Aug</v>
      </c>
      <c r="D9329" s="1">
        <v>45509</v>
      </c>
      <c r="E9329" t="s">
        <v>2665</v>
      </c>
      <c r="F9329" t="s">
        <v>101</v>
      </c>
      <c r="G9329">
        <v>825000</v>
      </c>
      <c r="H9329">
        <v>8.16</v>
      </c>
      <c r="I9329">
        <v>6732000</v>
      </c>
      <c r="J9329" t="s">
        <v>81</v>
      </c>
      <c r="K9329">
        <v>0.34889423576538642</v>
      </c>
      <c r="L9329">
        <v>34.889400000000002</v>
      </c>
      <c r="M9329" t="s">
        <v>82</v>
      </c>
    </row>
    <row r="9330" spans="1:13">
      <c r="A9330" t="s">
        <v>2662</v>
      </c>
      <c r="B9330" t="s">
        <v>2663</v>
      </c>
      <c r="C9330" t="str">
        <f>TEXT(D9330, "mmm")</f>
        <v>Aug</v>
      </c>
      <c r="D9330" s="1">
        <v>45509</v>
      </c>
      <c r="E9330" t="s">
        <v>2664</v>
      </c>
      <c r="F9330" t="s">
        <v>101</v>
      </c>
      <c r="G9330">
        <v>825000</v>
      </c>
      <c r="H9330">
        <v>8.16</v>
      </c>
      <c r="I9330">
        <v>6732000</v>
      </c>
      <c r="J9330" t="s">
        <v>81</v>
      </c>
      <c r="K9330">
        <v>0.34889423576538642</v>
      </c>
      <c r="L9330">
        <v>34.889400000000002</v>
      </c>
      <c r="M9330" t="s">
        <v>82</v>
      </c>
    </row>
    <row r="9331" spans="1:13">
      <c r="A9331" t="s">
        <v>2662</v>
      </c>
      <c r="B9331" t="s">
        <v>2663</v>
      </c>
      <c r="C9331" t="str">
        <f>TEXT(D9331, "mmm")</f>
        <v>Aug</v>
      </c>
      <c r="D9331" s="1">
        <v>45509</v>
      </c>
      <c r="E9331" t="s">
        <v>2666</v>
      </c>
      <c r="F9331" t="s">
        <v>101</v>
      </c>
      <c r="G9331">
        <v>825000</v>
      </c>
      <c r="H9331">
        <v>8.16</v>
      </c>
      <c r="I9331">
        <v>6732000</v>
      </c>
      <c r="J9331" t="s">
        <v>81</v>
      </c>
      <c r="K9331">
        <v>0.34889423576538642</v>
      </c>
      <c r="L9331">
        <v>34.889400000000002</v>
      </c>
      <c r="M9331" t="s">
        <v>82</v>
      </c>
    </row>
    <row r="9332" spans="1:13">
      <c r="A9332" t="s">
        <v>1624</v>
      </c>
      <c r="B9332" t="s">
        <v>1625</v>
      </c>
      <c r="C9332" t="str">
        <f>TEXT(D9332, "mmm")</f>
        <v>Aug</v>
      </c>
      <c r="D9332" s="1">
        <v>45509</v>
      </c>
      <c r="E9332" t="s">
        <v>1626</v>
      </c>
      <c r="F9332" t="s">
        <v>128</v>
      </c>
      <c r="G9332">
        <v>3000</v>
      </c>
      <c r="H9332">
        <v>16</v>
      </c>
      <c r="I9332">
        <v>48000</v>
      </c>
      <c r="J9332" t="s">
        <v>81</v>
      </c>
      <c r="K9332">
        <v>0.11228940486322719</v>
      </c>
      <c r="L9332">
        <v>11.228899999999999</v>
      </c>
      <c r="M9332" t="s">
        <v>82</v>
      </c>
    </row>
    <row r="9333" spans="1:13">
      <c r="A9333" t="s">
        <v>594</v>
      </c>
      <c r="B9333" t="s">
        <v>595</v>
      </c>
      <c r="C9333" t="str">
        <f>TEXT(D9333, "mmm")</f>
        <v>Aug</v>
      </c>
      <c r="D9333" s="1">
        <v>45509</v>
      </c>
      <c r="E9333" t="s">
        <v>593</v>
      </c>
      <c r="F9333" t="s">
        <v>128</v>
      </c>
      <c r="G9333">
        <v>5000</v>
      </c>
      <c r="H9333">
        <v>19.920000000000002</v>
      </c>
      <c r="I9333">
        <v>99600.000000000015</v>
      </c>
      <c r="J9333" t="s">
        <v>81</v>
      </c>
      <c r="K9333">
        <v>7.6902768643987818E-2</v>
      </c>
      <c r="L9333">
        <v>7.6902999999999997</v>
      </c>
      <c r="M9333" t="s">
        <v>82</v>
      </c>
    </row>
    <row r="9334" spans="1:13">
      <c r="A9334" t="s">
        <v>594</v>
      </c>
      <c r="B9334" t="s">
        <v>595</v>
      </c>
      <c r="C9334" t="str">
        <f>TEXT(D9334, "mmm")</f>
        <v>Aug</v>
      </c>
      <c r="D9334" s="1">
        <v>45509</v>
      </c>
      <c r="E9334" t="s">
        <v>593</v>
      </c>
      <c r="F9334" t="s">
        <v>128</v>
      </c>
      <c r="G9334">
        <v>7500</v>
      </c>
      <c r="H9334">
        <v>20.309999999999999</v>
      </c>
      <c r="I9334">
        <v>152325</v>
      </c>
      <c r="J9334" t="s">
        <v>86</v>
      </c>
      <c r="K9334">
        <v>7.6902768643987818E-2</v>
      </c>
      <c r="L9334">
        <v>7.6902999999999997</v>
      </c>
      <c r="M9334" t="s">
        <v>82</v>
      </c>
    </row>
    <row r="9335" spans="1:13">
      <c r="A9335" t="s">
        <v>1777</v>
      </c>
      <c r="B9335" t="s">
        <v>1778</v>
      </c>
      <c r="C9335" t="str">
        <f>TEXT(D9335, "mmm")</f>
        <v>Aug</v>
      </c>
      <c r="D9335" s="1">
        <v>45509</v>
      </c>
      <c r="E9335" t="s">
        <v>4430</v>
      </c>
      <c r="F9335" t="s">
        <v>101</v>
      </c>
      <c r="G9335">
        <v>206025</v>
      </c>
      <c r="H9335">
        <v>1.24</v>
      </c>
      <c r="I9335">
        <v>255471</v>
      </c>
      <c r="J9335" t="s">
        <v>81</v>
      </c>
      <c r="K9335">
        <v>3.2258033504347423E-2</v>
      </c>
      <c r="L9335">
        <v>3.2258</v>
      </c>
      <c r="M9335" t="s">
        <v>82</v>
      </c>
    </row>
    <row r="9336" spans="1:13">
      <c r="A9336" t="s">
        <v>5098</v>
      </c>
      <c r="B9336" t="s">
        <v>5099</v>
      </c>
      <c r="C9336" t="str">
        <f>TEXT(D9336, "mmm")</f>
        <v>Aug</v>
      </c>
      <c r="D9336" s="1">
        <v>45509</v>
      </c>
      <c r="E9336" t="s">
        <v>5246</v>
      </c>
      <c r="F9336" t="s">
        <v>80</v>
      </c>
      <c r="G9336">
        <v>268</v>
      </c>
      <c r="H9336">
        <v>43.83</v>
      </c>
      <c r="I9336">
        <v>11746.44</v>
      </c>
      <c r="J9336" t="s">
        <v>81</v>
      </c>
      <c r="K9336">
        <v>3.2126614070886912E-2</v>
      </c>
      <c r="L9336">
        <v>3.2126999999999999</v>
      </c>
      <c r="M9336" t="s">
        <v>82</v>
      </c>
    </row>
    <row r="9337" spans="1:13">
      <c r="A9337" t="s">
        <v>5098</v>
      </c>
      <c r="B9337" t="s">
        <v>5099</v>
      </c>
      <c r="C9337" t="str">
        <f>TEXT(D9337, "mmm")</f>
        <v>Aug</v>
      </c>
      <c r="D9337" s="1">
        <v>45509</v>
      </c>
      <c r="E9337" t="s">
        <v>5246</v>
      </c>
      <c r="F9337" t="s">
        <v>80</v>
      </c>
      <c r="G9337">
        <v>313</v>
      </c>
      <c r="H9337">
        <v>44.05</v>
      </c>
      <c r="I9337">
        <v>13787.65</v>
      </c>
      <c r="J9337" t="s">
        <v>81</v>
      </c>
      <c r="K9337">
        <v>3.2126614070886912E-2</v>
      </c>
      <c r="L9337">
        <v>3.2126999999999999</v>
      </c>
      <c r="M9337" t="s">
        <v>82</v>
      </c>
    </row>
    <row r="9338" spans="1:13">
      <c r="A9338" t="s">
        <v>5098</v>
      </c>
      <c r="B9338" t="s">
        <v>5099</v>
      </c>
      <c r="C9338" t="str">
        <f>TEXT(D9338, "mmm")</f>
        <v>Aug</v>
      </c>
      <c r="D9338" s="1">
        <v>45509</v>
      </c>
      <c r="E9338" t="s">
        <v>5246</v>
      </c>
      <c r="F9338" t="s">
        <v>80</v>
      </c>
      <c r="G9338">
        <v>387</v>
      </c>
      <c r="H9338">
        <v>43.84</v>
      </c>
      <c r="I9338">
        <v>16966.080000000002</v>
      </c>
      <c r="J9338" t="s">
        <v>81</v>
      </c>
      <c r="K9338">
        <v>3.2126614070886912E-2</v>
      </c>
      <c r="L9338">
        <v>3.2126999999999999</v>
      </c>
      <c r="M9338" t="s">
        <v>82</v>
      </c>
    </row>
    <row r="9339" spans="1:13">
      <c r="A9339" t="s">
        <v>5206</v>
      </c>
      <c r="B9339" t="s">
        <v>5207</v>
      </c>
      <c r="C9339" t="str">
        <f>TEXT(D9339, "mmm")</f>
        <v>Aug</v>
      </c>
      <c r="D9339" s="1">
        <v>45509</v>
      </c>
      <c r="E9339" t="s">
        <v>5247</v>
      </c>
      <c r="F9339" t="s">
        <v>80</v>
      </c>
      <c r="G9339">
        <v>6500</v>
      </c>
      <c r="H9339">
        <v>19.5</v>
      </c>
      <c r="I9339">
        <v>126750</v>
      </c>
      <c r="J9339" t="s">
        <v>81</v>
      </c>
      <c r="K9339">
        <v>2.345286465406771E-2</v>
      </c>
      <c r="L9339">
        <v>2.3452999999999999</v>
      </c>
      <c r="M9339" t="s">
        <v>82</v>
      </c>
    </row>
    <row r="9340" spans="1:13">
      <c r="A9340" t="s">
        <v>4099</v>
      </c>
      <c r="B9340" t="s">
        <v>4100</v>
      </c>
      <c r="C9340" t="str">
        <f>TEXT(D9340, "mmm")</f>
        <v>Aug</v>
      </c>
      <c r="D9340" s="1">
        <v>45509</v>
      </c>
      <c r="E9340" t="s">
        <v>4101</v>
      </c>
      <c r="F9340" t="s">
        <v>128</v>
      </c>
      <c r="G9340">
        <v>66000</v>
      </c>
      <c r="H9340">
        <v>11.98</v>
      </c>
      <c r="I9340">
        <v>790680</v>
      </c>
      <c r="J9340" t="s">
        <v>86</v>
      </c>
      <c r="K9340">
        <v>0.1006768779776137</v>
      </c>
      <c r="L9340">
        <v>10.0677</v>
      </c>
      <c r="M9340" t="s">
        <v>82</v>
      </c>
    </row>
    <row r="9341" spans="1:13">
      <c r="A9341" t="s">
        <v>1644</v>
      </c>
      <c r="B9341" t="s">
        <v>1645</v>
      </c>
      <c r="C9341" t="str">
        <f>TEXT(D9341, "mmm")</f>
        <v>Aug</v>
      </c>
      <c r="D9341" s="1">
        <v>45509</v>
      </c>
      <c r="E9341" t="s">
        <v>4793</v>
      </c>
      <c r="F9341" t="s">
        <v>222</v>
      </c>
      <c r="G9341">
        <v>13500</v>
      </c>
      <c r="H9341">
        <v>12.23</v>
      </c>
      <c r="I9341">
        <v>165105</v>
      </c>
      <c r="J9341" t="s">
        <v>86</v>
      </c>
      <c r="K9341">
        <v>5.604487798584401E-2</v>
      </c>
      <c r="L9341">
        <v>5.6044999999999998</v>
      </c>
      <c r="M9341" t="s">
        <v>82</v>
      </c>
    </row>
    <row r="9342" spans="1:13">
      <c r="A9342" t="s">
        <v>4702</v>
      </c>
      <c r="B9342" t="s">
        <v>4703</v>
      </c>
      <c r="C9342" t="str">
        <f>TEXT(D9342, "mmm")</f>
        <v>Aug</v>
      </c>
      <c r="D9342" s="1">
        <v>45510</v>
      </c>
      <c r="E9342" t="s">
        <v>5248</v>
      </c>
      <c r="F9342" t="s">
        <v>80</v>
      </c>
      <c r="G9342">
        <v>1608</v>
      </c>
      <c r="H9342">
        <v>18.03</v>
      </c>
      <c r="I9342">
        <v>28992.240000000002</v>
      </c>
      <c r="J9342" t="s">
        <v>81</v>
      </c>
      <c r="K9342">
        <v>1.7055847157379841E-2</v>
      </c>
      <c r="L9342">
        <v>1.7056</v>
      </c>
      <c r="M9342" t="s">
        <v>82</v>
      </c>
    </row>
    <row r="9343" spans="1:13">
      <c r="A9343" t="s">
        <v>5249</v>
      </c>
      <c r="B9343" t="s">
        <v>5250</v>
      </c>
      <c r="C9343" t="str">
        <f>TEXT(D9343, "mmm")</f>
        <v>Aug</v>
      </c>
      <c r="D9343" s="1">
        <v>45510</v>
      </c>
      <c r="E9343" t="s">
        <v>5251</v>
      </c>
      <c r="F9343" t="s">
        <v>80</v>
      </c>
      <c r="G9343">
        <v>7000</v>
      </c>
      <c r="H9343">
        <v>7.57</v>
      </c>
      <c r="I9343">
        <v>52990</v>
      </c>
      <c r="J9343" t="s">
        <v>86</v>
      </c>
      <c r="K9343">
        <v>-3.8718287144851822E-2</v>
      </c>
      <c r="L9343">
        <v>-3.8717999999999999</v>
      </c>
      <c r="M9343" t="s">
        <v>82</v>
      </c>
    </row>
    <row r="9344" spans="1:13">
      <c r="A9344" t="s">
        <v>4297</v>
      </c>
      <c r="B9344" t="s">
        <v>4298</v>
      </c>
      <c r="C9344" t="str">
        <f>TEXT(D9344, "mmm")</f>
        <v>Aug</v>
      </c>
      <c r="D9344" s="1">
        <v>45510</v>
      </c>
      <c r="E9344" t="s">
        <v>4299</v>
      </c>
      <c r="F9344" t="s">
        <v>101</v>
      </c>
      <c r="G9344">
        <v>470362</v>
      </c>
      <c r="H9344">
        <v>1.58</v>
      </c>
      <c r="I9344">
        <v>743171.96000000008</v>
      </c>
      <c r="J9344" t="s">
        <v>86</v>
      </c>
      <c r="K9344">
        <v>-0.24223601380724921</v>
      </c>
      <c r="L9344">
        <v>-24.223600000000001</v>
      </c>
      <c r="M9344" t="s">
        <v>82</v>
      </c>
    </row>
    <row r="9345" spans="1:13">
      <c r="A9345" t="s">
        <v>129</v>
      </c>
      <c r="B9345" t="s">
        <v>130</v>
      </c>
      <c r="C9345" t="str">
        <f>TEXT(D9345, "mmm")</f>
        <v>Aug</v>
      </c>
      <c r="D9345" s="1">
        <v>45510</v>
      </c>
      <c r="E9345" t="s">
        <v>111</v>
      </c>
      <c r="F9345" t="s">
        <v>101</v>
      </c>
      <c r="G9345">
        <v>15000</v>
      </c>
      <c r="H9345">
        <v>6.14</v>
      </c>
      <c r="I9345">
        <v>92100</v>
      </c>
      <c r="J9345" t="s">
        <v>81</v>
      </c>
      <c r="K9345">
        <v>-3.2520371219660227E-2</v>
      </c>
      <c r="L9345">
        <v>-3.2519999999999998</v>
      </c>
      <c r="M9345" t="s">
        <v>82</v>
      </c>
    </row>
    <row r="9346" spans="1:13">
      <c r="A9346" t="s">
        <v>129</v>
      </c>
      <c r="B9346" t="s">
        <v>130</v>
      </c>
      <c r="C9346" t="str">
        <f>TEXT(D9346, "mmm")</f>
        <v>Aug</v>
      </c>
      <c r="D9346" s="1">
        <v>45510</v>
      </c>
      <c r="E9346" t="s">
        <v>110</v>
      </c>
      <c r="F9346" t="s">
        <v>101</v>
      </c>
      <c r="G9346">
        <v>15000</v>
      </c>
      <c r="H9346">
        <v>6.14</v>
      </c>
      <c r="I9346">
        <v>92100</v>
      </c>
      <c r="J9346" t="s">
        <v>81</v>
      </c>
      <c r="K9346">
        <v>-3.2520371219660227E-2</v>
      </c>
      <c r="L9346">
        <v>-3.2519999999999998</v>
      </c>
      <c r="M9346" t="s">
        <v>82</v>
      </c>
    </row>
    <row r="9347" spans="1:13">
      <c r="A9347" t="s">
        <v>129</v>
      </c>
      <c r="B9347" t="s">
        <v>130</v>
      </c>
      <c r="C9347" t="str">
        <f>TEXT(D9347, "mmm")</f>
        <v>Aug</v>
      </c>
      <c r="D9347" s="1">
        <v>45510</v>
      </c>
      <c r="E9347" t="s">
        <v>109</v>
      </c>
      <c r="F9347" t="s">
        <v>101</v>
      </c>
      <c r="G9347">
        <v>15000</v>
      </c>
      <c r="H9347">
        <v>6.14</v>
      </c>
      <c r="I9347">
        <v>92100</v>
      </c>
      <c r="J9347" t="s">
        <v>81</v>
      </c>
      <c r="K9347">
        <v>-3.2520371219660227E-2</v>
      </c>
      <c r="L9347">
        <v>-3.2519999999999998</v>
      </c>
      <c r="M9347" t="s">
        <v>82</v>
      </c>
    </row>
    <row r="9348" spans="1:13">
      <c r="A9348" t="s">
        <v>5252</v>
      </c>
      <c r="B9348" t="s">
        <v>5253</v>
      </c>
      <c r="C9348" t="str">
        <f>TEXT(D9348, "mmm")</f>
        <v>Aug</v>
      </c>
      <c r="D9348" s="1">
        <v>45510</v>
      </c>
      <c r="E9348" t="s">
        <v>5254</v>
      </c>
      <c r="F9348" t="s">
        <v>80</v>
      </c>
      <c r="G9348">
        <v>15000</v>
      </c>
      <c r="H9348">
        <v>11.3</v>
      </c>
      <c r="I9348">
        <v>169500</v>
      </c>
      <c r="J9348" t="s">
        <v>86</v>
      </c>
      <c r="K9348">
        <v>6.2943267283212645E-2</v>
      </c>
      <c r="L9348">
        <v>6.2942999999999998</v>
      </c>
      <c r="M9348" t="s">
        <v>82</v>
      </c>
    </row>
    <row r="9349" spans="1:13">
      <c r="A9349" t="s">
        <v>2171</v>
      </c>
      <c r="B9349" t="s">
        <v>2172</v>
      </c>
      <c r="C9349" t="str">
        <f>TEXT(D9349, "mmm")</f>
        <v>Aug</v>
      </c>
      <c r="D9349" s="1">
        <v>45510</v>
      </c>
      <c r="E9349" t="s">
        <v>5201</v>
      </c>
      <c r="F9349" t="s">
        <v>101</v>
      </c>
      <c r="G9349">
        <v>1571</v>
      </c>
      <c r="H9349">
        <v>6.59</v>
      </c>
      <c r="I9349">
        <v>10352.89</v>
      </c>
      <c r="J9349" t="s">
        <v>81</v>
      </c>
      <c r="K9349">
        <v>0.16986707512664531</v>
      </c>
      <c r="L9349">
        <v>16.986699999999999</v>
      </c>
      <c r="M9349" t="s">
        <v>82</v>
      </c>
    </row>
    <row r="9350" spans="1:13">
      <c r="A9350" t="s">
        <v>2171</v>
      </c>
      <c r="B9350" t="s">
        <v>2172</v>
      </c>
      <c r="C9350" t="str">
        <f>TEXT(D9350, "mmm")</f>
        <v>Aug</v>
      </c>
      <c r="D9350" s="1">
        <v>45510</v>
      </c>
      <c r="E9350" t="s">
        <v>5202</v>
      </c>
      <c r="F9350" t="s">
        <v>101</v>
      </c>
      <c r="G9350">
        <v>1571</v>
      </c>
      <c r="H9350">
        <v>6.59</v>
      </c>
      <c r="I9350">
        <v>10352.89</v>
      </c>
      <c r="J9350" t="s">
        <v>81</v>
      </c>
      <c r="K9350">
        <v>0.16986707512664531</v>
      </c>
      <c r="L9350">
        <v>16.986699999999999</v>
      </c>
      <c r="M9350" t="s">
        <v>82</v>
      </c>
    </row>
    <row r="9351" spans="1:13">
      <c r="A9351" t="s">
        <v>2171</v>
      </c>
      <c r="B9351" t="s">
        <v>2172</v>
      </c>
      <c r="C9351" t="str">
        <f>TEXT(D9351, "mmm")</f>
        <v>Aug</v>
      </c>
      <c r="D9351" s="1">
        <v>45510</v>
      </c>
      <c r="E9351" t="s">
        <v>5201</v>
      </c>
      <c r="F9351" t="s">
        <v>101</v>
      </c>
      <c r="G9351">
        <v>2859</v>
      </c>
      <c r="H9351">
        <v>6.59</v>
      </c>
      <c r="I9351">
        <v>18840.810000000001</v>
      </c>
      <c r="J9351" t="s">
        <v>81</v>
      </c>
      <c r="K9351">
        <v>0.16986707512664531</v>
      </c>
      <c r="L9351">
        <v>16.986699999999999</v>
      </c>
      <c r="M9351" t="s">
        <v>82</v>
      </c>
    </row>
    <row r="9352" spans="1:13">
      <c r="A9352" t="s">
        <v>2171</v>
      </c>
      <c r="B9352" t="s">
        <v>2172</v>
      </c>
      <c r="C9352" t="str">
        <f>TEXT(D9352, "mmm")</f>
        <v>Aug</v>
      </c>
      <c r="D9352" s="1">
        <v>45510</v>
      </c>
      <c r="E9352" t="s">
        <v>5202</v>
      </c>
      <c r="F9352" t="s">
        <v>101</v>
      </c>
      <c r="G9352">
        <v>2859</v>
      </c>
      <c r="H9352">
        <v>6.59</v>
      </c>
      <c r="I9352">
        <v>18840.810000000001</v>
      </c>
      <c r="J9352" t="s">
        <v>81</v>
      </c>
      <c r="K9352">
        <v>0.16986707512664531</v>
      </c>
      <c r="L9352">
        <v>16.986699999999999</v>
      </c>
      <c r="M9352" t="s">
        <v>82</v>
      </c>
    </row>
    <row r="9353" spans="1:13">
      <c r="A9353" t="s">
        <v>311</v>
      </c>
      <c r="B9353" t="s">
        <v>312</v>
      </c>
      <c r="C9353" t="str">
        <f>TEXT(D9353, "mmm")</f>
        <v>Aug</v>
      </c>
      <c r="D9353" s="1">
        <v>45510</v>
      </c>
      <c r="E9353" t="s">
        <v>313</v>
      </c>
      <c r="F9353" t="s">
        <v>314</v>
      </c>
      <c r="G9353">
        <v>100000</v>
      </c>
      <c r="H9353">
        <v>35.96</v>
      </c>
      <c r="I9353">
        <v>3596000</v>
      </c>
      <c r="J9353" t="s">
        <v>81</v>
      </c>
      <c r="K9353">
        <v>-4.6022380009519859E-2</v>
      </c>
      <c r="L9353">
        <v>-4.6021999999999998</v>
      </c>
      <c r="M9353" t="s">
        <v>82</v>
      </c>
    </row>
    <row r="9354" spans="1:13">
      <c r="A9354" t="s">
        <v>381</v>
      </c>
      <c r="B9354" t="s">
        <v>382</v>
      </c>
      <c r="C9354" t="str">
        <f>TEXT(D9354, "mmm")</f>
        <v>Aug</v>
      </c>
      <c r="D9354" s="1">
        <v>45510</v>
      </c>
      <c r="E9354" t="s">
        <v>413</v>
      </c>
      <c r="F9354" t="s">
        <v>222</v>
      </c>
      <c r="G9354">
        <v>4250</v>
      </c>
      <c r="H9354">
        <v>20.190000000000001</v>
      </c>
      <c r="I9354">
        <v>85807.5</v>
      </c>
      <c r="J9354" t="s">
        <v>81</v>
      </c>
      <c r="K9354">
        <v>4.3820805566635812E-2</v>
      </c>
      <c r="L9354">
        <v>4.3821000000000003</v>
      </c>
      <c r="M9354" t="s">
        <v>82</v>
      </c>
    </row>
    <row r="9355" spans="1:13">
      <c r="A9355" t="s">
        <v>5095</v>
      </c>
      <c r="B9355" t="s">
        <v>5096</v>
      </c>
      <c r="C9355" t="str">
        <f>TEXT(D9355, "mmm")</f>
        <v>Aug</v>
      </c>
      <c r="D9355" s="1">
        <v>45510</v>
      </c>
      <c r="E9355" t="s">
        <v>5097</v>
      </c>
      <c r="F9355" t="s">
        <v>101</v>
      </c>
      <c r="G9355">
        <v>8053</v>
      </c>
      <c r="H9355">
        <v>13.85</v>
      </c>
      <c r="I9355">
        <v>111534.05</v>
      </c>
      <c r="J9355" t="s">
        <v>81</v>
      </c>
      <c r="K9355">
        <v>5.6074721753359043E-2</v>
      </c>
      <c r="L9355">
        <v>5.6074999999999999</v>
      </c>
      <c r="M9355" t="s">
        <v>82</v>
      </c>
    </row>
    <row r="9356" spans="1:13">
      <c r="A9356" t="s">
        <v>4702</v>
      </c>
      <c r="B9356" t="s">
        <v>4703</v>
      </c>
      <c r="C9356" t="str">
        <f>TEXT(D9356, "mmm")</f>
        <v>Aug</v>
      </c>
      <c r="D9356" s="1">
        <v>45510</v>
      </c>
      <c r="E9356" t="s">
        <v>5255</v>
      </c>
      <c r="F9356" t="s">
        <v>80</v>
      </c>
      <c r="G9356">
        <v>2898</v>
      </c>
      <c r="H9356">
        <v>18.07</v>
      </c>
      <c r="I9356">
        <v>52366.86</v>
      </c>
      <c r="J9356" t="s">
        <v>81</v>
      </c>
      <c r="K9356">
        <v>1.7055847157379841E-2</v>
      </c>
      <c r="L9356">
        <v>1.7056</v>
      </c>
      <c r="M9356" t="s">
        <v>82</v>
      </c>
    </row>
    <row r="9357" spans="1:13">
      <c r="A9357" t="s">
        <v>1298</v>
      </c>
      <c r="B9357" t="s">
        <v>1299</v>
      </c>
      <c r="C9357" t="str">
        <f>TEXT(D9357, "mmm")</f>
        <v>Aug</v>
      </c>
      <c r="D9357" s="1">
        <v>45510</v>
      </c>
      <c r="E9357" t="s">
        <v>5256</v>
      </c>
      <c r="F9357" t="s">
        <v>80</v>
      </c>
      <c r="G9357">
        <v>3000</v>
      </c>
      <c r="H9357">
        <v>7.05</v>
      </c>
      <c r="I9357">
        <v>21150</v>
      </c>
      <c r="J9357" t="s">
        <v>81</v>
      </c>
      <c r="K9357">
        <v>4.0845065598354317E-2</v>
      </c>
      <c r="L9357">
        <v>4.0845000000000002</v>
      </c>
      <c r="M9357" t="s">
        <v>82</v>
      </c>
    </row>
    <row r="9358" spans="1:13">
      <c r="A9358" t="s">
        <v>539</v>
      </c>
      <c r="B9358" t="s">
        <v>540</v>
      </c>
      <c r="C9358" t="str">
        <f>TEXT(D9358, "mmm")</f>
        <v>Aug</v>
      </c>
      <c r="D9358" s="1">
        <v>45510</v>
      </c>
      <c r="E9358" t="s">
        <v>5257</v>
      </c>
      <c r="F9358" t="s">
        <v>118</v>
      </c>
      <c r="G9358">
        <v>1500</v>
      </c>
      <c r="H9358">
        <v>18.93</v>
      </c>
      <c r="I9358">
        <v>28395</v>
      </c>
      <c r="J9358" t="s">
        <v>86</v>
      </c>
      <c r="K9358">
        <v>3.6977482215063699E-3</v>
      </c>
      <c r="L9358">
        <v>0.36980000000000002</v>
      </c>
      <c r="M9358" t="s">
        <v>82</v>
      </c>
    </row>
    <row r="9359" spans="1:13">
      <c r="A9359" t="s">
        <v>364</v>
      </c>
      <c r="B9359" t="s">
        <v>365</v>
      </c>
      <c r="C9359" t="str">
        <f>TEXT(D9359, "mmm")</f>
        <v>Aug</v>
      </c>
      <c r="D9359" s="1">
        <v>45510</v>
      </c>
      <c r="E9359" t="s">
        <v>5258</v>
      </c>
      <c r="F9359" t="s">
        <v>80</v>
      </c>
      <c r="G9359">
        <v>500</v>
      </c>
      <c r="H9359">
        <v>44</v>
      </c>
      <c r="I9359">
        <v>22000</v>
      </c>
      <c r="J9359" t="s">
        <v>81</v>
      </c>
      <c r="K9359">
        <v>2.2881732879524112E-2</v>
      </c>
      <c r="L9359">
        <v>2.2881999999999998</v>
      </c>
      <c r="M9359" t="s">
        <v>82</v>
      </c>
    </row>
    <row r="9360" spans="1:13">
      <c r="A9360" t="s">
        <v>4390</v>
      </c>
      <c r="B9360" t="s">
        <v>4391</v>
      </c>
      <c r="C9360" t="str">
        <f>TEXT(D9360, "mmm")</f>
        <v>Aug</v>
      </c>
      <c r="D9360" s="1">
        <v>45510</v>
      </c>
      <c r="E9360" t="s">
        <v>4392</v>
      </c>
      <c r="F9360" t="s">
        <v>128</v>
      </c>
      <c r="G9360">
        <v>4800</v>
      </c>
      <c r="H9360">
        <v>41.44</v>
      </c>
      <c r="I9360">
        <v>198912</v>
      </c>
      <c r="J9360" t="s">
        <v>81</v>
      </c>
      <c r="K9360">
        <v>1.7207044081349428E-2</v>
      </c>
      <c r="L9360">
        <v>1.7206999999999999</v>
      </c>
      <c r="M9360" t="s">
        <v>82</v>
      </c>
    </row>
    <row r="9361" spans="1:13">
      <c r="A9361" t="s">
        <v>3143</v>
      </c>
      <c r="B9361" t="s">
        <v>3144</v>
      </c>
      <c r="C9361" t="str">
        <f>TEXT(D9361, "mmm")</f>
        <v>Aug</v>
      </c>
      <c r="D9361" s="1">
        <v>45510</v>
      </c>
      <c r="E9361" t="s">
        <v>3145</v>
      </c>
      <c r="F9361" t="s">
        <v>128</v>
      </c>
      <c r="G9361">
        <v>1072</v>
      </c>
      <c r="H9361">
        <v>18</v>
      </c>
      <c r="I9361">
        <v>19296</v>
      </c>
      <c r="J9361" t="s">
        <v>81</v>
      </c>
      <c r="K9361">
        <v>2.719541693454941E-2</v>
      </c>
      <c r="L9361">
        <v>2.7195</v>
      </c>
      <c r="M9361" t="s">
        <v>82</v>
      </c>
    </row>
    <row r="9362" spans="1:13">
      <c r="A9362" t="s">
        <v>4702</v>
      </c>
      <c r="B9362" t="s">
        <v>4703</v>
      </c>
      <c r="C9362" t="str">
        <f>TEXT(D9362, "mmm")</f>
        <v>Aug</v>
      </c>
      <c r="D9362" s="1">
        <v>45510</v>
      </c>
      <c r="E9362" t="s">
        <v>5259</v>
      </c>
      <c r="F9362" t="s">
        <v>80</v>
      </c>
      <c r="G9362">
        <v>5723</v>
      </c>
      <c r="H9362">
        <v>18.329999999999998</v>
      </c>
      <c r="I9362">
        <v>104902.59</v>
      </c>
      <c r="J9362" t="s">
        <v>86</v>
      </c>
      <c r="K9362">
        <v>1.7055847157379841E-2</v>
      </c>
      <c r="L9362">
        <v>1.7056</v>
      </c>
      <c r="M9362" t="s">
        <v>82</v>
      </c>
    </row>
    <row r="9363" spans="1:13">
      <c r="A9363" t="s">
        <v>5260</v>
      </c>
      <c r="B9363" t="s">
        <v>5261</v>
      </c>
      <c r="C9363" t="str">
        <f>TEXT(D9363, "mmm")</f>
        <v>Aug</v>
      </c>
      <c r="D9363" s="1">
        <v>45510</v>
      </c>
      <c r="E9363" t="s">
        <v>5262</v>
      </c>
      <c r="F9363" t="s">
        <v>80</v>
      </c>
      <c r="G9363">
        <v>43000</v>
      </c>
      <c r="H9363">
        <v>12.35</v>
      </c>
      <c r="I9363">
        <v>531050</v>
      </c>
      <c r="J9363" t="s">
        <v>86</v>
      </c>
      <c r="K9363">
        <v>0.11138408291795911</v>
      </c>
      <c r="L9363">
        <v>11.138400000000001</v>
      </c>
      <c r="M9363" t="s">
        <v>82</v>
      </c>
    </row>
    <row r="9364" spans="1:13">
      <c r="A9364" t="s">
        <v>5263</v>
      </c>
      <c r="B9364" t="s">
        <v>5264</v>
      </c>
      <c r="C9364" t="str">
        <f>TEXT(D9364, "mmm")</f>
        <v>Aug</v>
      </c>
      <c r="D9364" s="1">
        <v>45510</v>
      </c>
      <c r="E9364" t="s">
        <v>5265</v>
      </c>
      <c r="F9364" t="s">
        <v>80</v>
      </c>
      <c r="G9364">
        <v>2351</v>
      </c>
      <c r="H9364">
        <v>104.92</v>
      </c>
      <c r="I9364">
        <v>246666.92</v>
      </c>
      <c r="J9364" t="s">
        <v>86</v>
      </c>
      <c r="K9364">
        <v>6.6217279774705595E-2</v>
      </c>
      <c r="L9364">
        <v>6.6216999999999997</v>
      </c>
      <c r="M9364" t="s">
        <v>82</v>
      </c>
    </row>
    <row r="9365" spans="1:13">
      <c r="A9365" t="s">
        <v>5117</v>
      </c>
      <c r="B9365" t="s">
        <v>5118</v>
      </c>
      <c r="C9365" t="str">
        <f>TEXT(D9365, "mmm")</f>
        <v>Aug</v>
      </c>
      <c r="D9365" s="1">
        <v>45510</v>
      </c>
      <c r="E9365" t="s">
        <v>5119</v>
      </c>
      <c r="F9365" t="s">
        <v>251</v>
      </c>
      <c r="G9365">
        <v>2753</v>
      </c>
      <c r="H9365">
        <v>4.92</v>
      </c>
      <c r="I9365">
        <v>13544.76</v>
      </c>
      <c r="J9365" t="s">
        <v>81</v>
      </c>
      <c r="K9365">
        <v>6.0728686320401071E-2</v>
      </c>
      <c r="L9365">
        <v>6.0728999999999997</v>
      </c>
      <c r="M9365" t="s">
        <v>82</v>
      </c>
    </row>
    <row r="9366" spans="1:13">
      <c r="A9366" t="s">
        <v>5117</v>
      </c>
      <c r="B9366" t="s">
        <v>5118</v>
      </c>
      <c r="C9366" t="str">
        <f>TEXT(D9366, "mmm")</f>
        <v>Aug</v>
      </c>
      <c r="D9366" s="1">
        <v>45510</v>
      </c>
      <c r="E9366" t="s">
        <v>5120</v>
      </c>
      <c r="F9366" t="s">
        <v>101</v>
      </c>
      <c r="G9366">
        <v>2753</v>
      </c>
      <c r="H9366">
        <v>4.92</v>
      </c>
      <c r="I9366">
        <v>13544.76</v>
      </c>
      <c r="J9366" t="s">
        <v>81</v>
      </c>
      <c r="K9366">
        <v>6.0728686320401071E-2</v>
      </c>
      <c r="L9366">
        <v>6.0728999999999997</v>
      </c>
      <c r="M9366" t="s">
        <v>82</v>
      </c>
    </row>
    <row r="9367" spans="1:13">
      <c r="A9367" t="s">
        <v>2900</v>
      </c>
      <c r="B9367" t="s">
        <v>2901</v>
      </c>
      <c r="C9367" t="str">
        <f>TEXT(D9367, "mmm")</f>
        <v>Aug</v>
      </c>
      <c r="D9367" s="1">
        <v>45510</v>
      </c>
      <c r="E9367" t="s">
        <v>5266</v>
      </c>
      <c r="F9367" t="s">
        <v>80</v>
      </c>
      <c r="G9367">
        <v>3000</v>
      </c>
      <c r="H9367">
        <v>16.86</v>
      </c>
      <c r="I9367">
        <v>50580</v>
      </c>
      <c r="J9367" t="s">
        <v>81</v>
      </c>
      <c r="K9367">
        <v>-2.6268688600454729E-2</v>
      </c>
      <c r="L9367">
        <v>-2.6269</v>
      </c>
      <c r="M9367" t="s">
        <v>82</v>
      </c>
    </row>
    <row r="9368" spans="1:13">
      <c r="A9368" t="s">
        <v>865</v>
      </c>
      <c r="B9368" t="s">
        <v>866</v>
      </c>
      <c r="C9368" t="str">
        <f>TEXT(D9368, "mmm")</f>
        <v>Aug</v>
      </c>
      <c r="D9368" s="1">
        <v>45510</v>
      </c>
      <c r="E9368" t="s">
        <v>1137</v>
      </c>
      <c r="F9368" t="s">
        <v>80</v>
      </c>
      <c r="G9368">
        <v>1000</v>
      </c>
      <c r="H9368">
        <v>13.4</v>
      </c>
      <c r="I9368">
        <v>13400</v>
      </c>
      <c r="J9368" t="s">
        <v>81</v>
      </c>
      <c r="K9368">
        <v>8.0680949216171971E-2</v>
      </c>
      <c r="L9368">
        <v>8.0680999999999994</v>
      </c>
      <c r="M9368" t="s">
        <v>82</v>
      </c>
    </row>
    <row r="9369" spans="1:13">
      <c r="A9369" t="s">
        <v>3591</v>
      </c>
      <c r="B9369" t="s">
        <v>3592</v>
      </c>
      <c r="C9369" t="str">
        <f>TEXT(D9369, "mmm")</f>
        <v>Aug</v>
      </c>
      <c r="D9369" s="1">
        <v>45510</v>
      </c>
      <c r="E9369" t="s">
        <v>5148</v>
      </c>
      <c r="F9369" t="s">
        <v>217</v>
      </c>
      <c r="G9369">
        <v>17000</v>
      </c>
      <c r="H9369">
        <v>52.91</v>
      </c>
      <c r="I9369">
        <v>899470</v>
      </c>
      <c r="J9369" t="s">
        <v>81</v>
      </c>
      <c r="K9369">
        <v>6.0197517025015752E-2</v>
      </c>
      <c r="L9369">
        <v>6.0198</v>
      </c>
      <c r="M9369" t="s">
        <v>82</v>
      </c>
    </row>
    <row r="9370" spans="1:13">
      <c r="A9370" t="s">
        <v>3591</v>
      </c>
      <c r="B9370" t="s">
        <v>3592</v>
      </c>
      <c r="C9370" t="str">
        <f>TEXT(D9370, "mmm")</f>
        <v>Aug</v>
      </c>
      <c r="D9370" s="1">
        <v>45510</v>
      </c>
      <c r="E9370" t="s">
        <v>5148</v>
      </c>
      <c r="F9370" t="s">
        <v>217</v>
      </c>
      <c r="G9370">
        <v>50000</v>
      </c>
      <c r="H9370">
        <v>52.91</v>
      </c>
      <c r="I9370">
        <v>2645500</v>
      </c>
      <c r="J9370" t="s">
        <v>86</v>
      </c>
      <c r="K9370">
        <v>6.0197517025015752E-2</v>
      </c>
      <c r="L9370">
        <v>6.0198</v>
      </c>
      <c r="M9370" t="s">
        <v>82</v>
      </c>
    </row>
    <row r="9371" spans="1:13">
      <c r="A9371" t="s">
        <v>2109</v>
      </c>
      <c r="B9371" t="s">
        <v>2110</v>
      </c>
      <c r="C9371" t="str">
        <f>TEXT(D9371, "mmm")</f>
        <v>Aug</v>
      </c>
      <c r="D9371" s="1">
        <v>45510</v>
      </c>
      <c r="E9371" t="s">
        <v>5267</v>
      </c>
      <c r="F9371" t="s">
        <v>118</v>
      </c>
      <c r="G9371">
        <v>2000</v>
      </c>
      <c r="H9371">
        <v>29.44</v>
      </c>
      <c r="I9371">
        <v>58880</v>
      </c>
      <c r="J9371" t="s">
        <v>81</v>
      </c>
      <c r="K9371">
        <v>6.5646331654259482E-2</v>
      </c>
      <c r="L9371">
        <v>6.5646000000000004</v>
      </c>
      <c r="M9371" t="s">
        <v>82</v>
      </c>
    </row>
    <row r="9372" spans="1:13">
      <c r="A9372" t="s">
        <v>4702</v>
      </c>
      <c r="B9372" t="s">
        <v>4703</v>
      </c>
      <c r="C9372" t="str">
        <f>TEXT(D9372, "mmm")</f>
        <v>Aug</v>
      </c>
      <c r="D9372" s="1">
        <v>45510</v>
      </c>
      <c r="E9372" t="s">
        <v>5268</v>
      </c>
      <c r="F9372" t="s">
        <v>80</v>
      </c>
      <c r="G9372">
        <v>5645</v>
      </c>
      <c r="H9372">
        <v>18.54</v>
      </c>
      <c r="I9372">
        <v>104658.3</v>
      </c>
      <c r="J9372" t="s">
        <v>86</v>
      </c>
      <c r="K9372">
        <v>1.7055847157379841E-2</v>
      </c>
      <c r="L9372">
        <v>1.7056</v>
      </c>
      <c r="M9372" t="s">
        <v>82</v>
      </c>
    </row>
    <row r="9373" spans="1:13">
      <c r="A9373" t="s">
        <v>4702</v>
      </c>
      <c r="B9373" t="s">
        <v>4703</v>
      </c>
      <c r="C9373" t="str">
        <f>TEXT(D9373, "mmm")</f>
        <v>Aug</v>
      </c>
      <c r="D9373" s="1">
        <v>45510</v>
      </c>
      <c r="E9373" t="s">
        <v>4704</v>
      </c>
      <c r="F9373" t="s">
        <v>80</v>
      </c>
      <c r="G9373">
        <v>5790</v>
      </c>
      <c r="H9373">
        <v>18.059999999999999</v>
      </c>
      <c r="I9373">
        <v>104567.4</v>
      </c>
      <c r="J9373" t="s">
        <v>81</v>
      </c>
      <c r="K9373">
        <v>1.7055847157379841E-2</v>
      </c>
      <c r="L9373">
        <v>1.7056</v>
      </c>
      <c r="M9373" t="s">
        <v>82</v>
      </c>
    </row>
    <row r="9374" spans="1:13">
      <c r="A9374" t="s">
        <v>4702</v>
      </c>
      <c r="B9374" t="s">
        <v>4703</v>
      </c>
      <c r="C9374" t="str">
        <f>TEXT(D9374, "mmm")</f>
        <v>Aug</v>
      </c>
      <c r="D9374" s="1">
        <v>45510</v>
      </c>
      <c r="E9374" t="s">
        <v>5269</v>
      </c>
      <c r="F9374" t="s">
        <v>80</v>
      </c>
      <c r="G9374">
        <v>5660</v>
      </c>
      <c r="H9374">
        <v>18.489999999999998</v>
      </c>
      <c r="I9374">
        <v>104653.4</v>
      </c>
      <c r="J9374" t="s">
        <v>81</v>
      </c>
      <c r="K9374">
        <v>1.7055847157379841E-2</v>
      </c>
      <c r="L9374">
        <v>1.7056</v>
      </c>
      <c r="M9374" t="s">
        <v>82</v>
      </c>
    </row>
    <row r="9375" spans="1:13">
      <c r="A9375" t="s">
        <v>649</v>
      </c>
      <c r="B9375" t="s">
        <v>650</v>
      </c>
      <c r="C9375" t="str">
        <f>TEXT(D9375, "mmm")</f>
        <v>Aug</v>
      </c>
      <c r="D9375" s="1">
        <v>45510</v>
      </c>
      <c r="E9375" t="s">
        <v>5270</v>
      </c>
      <c r="F9375" t="s">
        <v>80</v>
      </c>
      <c r="G9375">
        <v>250000</v>
      </c>
      <c r="H9375">
        <v>1.75</v>
      </c>
      <c r="I9375">
        <v>437500</v>
      </c>
      <c r="J9375" t="s">
        <v>86</v>
      </c>
      <c r="K9375">
        <v>9.8837182707500748E-2</v>
      </c>
      <c r="L9375">
        <v>9.8836999999999993</v>
      </c>
      <c r="M9375" t="s">
        <v>82</v>
      </c>
    </row>
    <row r="9376" spans="1:13">
      <c r="A9376" t="s">
        <v>3393</v>
      </c>
      <c r="B9376" t="s">
        <v>3394</v>
      </c>
      <c r="C9376" t="str">
        <f>TEXT(D9376, "mmm")</f>
        <v>Aug</v>
      </c>
      <c r="D9376" s="1">
        <v>45510</v>
      </c>
      <c r="E9376" t="s">
        <v>5271</v>
      </c>
      <c r="F9376" t="s">
        <v>118</v>
      </c>
      <c r="G9376">
        <v>26200</v>
      </c>
      <c r="H9376">
        <v>3.84</v>
      </c>
      <c r="I9376">
        <v>100608</v>
      </c>
      <c r="J9376" t="s">
        <v>81</v>
      </c>
      <c r="K9376">
        <v>0.15089511540099229</v>
      </c>
      <c r="L9376">
        <v>15.089499999999999</v>
      </c>
      <c r="M9376" t="s">
        <v>82</v>
      </c>
    </row>
    <row r="9377" spans="1:13">
      <c r="A9377" t="s">
        <v>5272</v>
      </c>
      <c r="B9377" t="s">
        <v>5273</v>
      </c>
      <c r="C9377" t="str">
        <f>TEXT(D9377, "mmm")</f>
        <v>Aug</v>
      </c>
      <c r="D9377" s="1">
        <v>45510</v>
      </c>
      <c r="E9377" t="s">
        <v>5274</v>
      </c>
      <c r="F9377" t="s">
        <v>80</v>
      </c>
      <c r="G9377">
        <v>65000</v>
      </c>
      <c r="H9377">
        <v>0.77</v>
      </c>
      <c r="I9377">
        <v>50050</v>
      </c>
      <c r="J9377" t="s">
        <v>86</v>
      </c>
      <c r="K9377">
        <v>5.2496808747549917E-2</v>
      </c>
      <c r="L9377">
        <v>5.2496999999999998</v>
      </c>
      <c r="M9377" t="s">
        <v>82</v>
      </c>
    </row>
    <row r="9378" spans="1:13">
      <c r="A9378" t="s">
        <v>5272</v>
      </c>
      <c r="B9378" t="s">
        <v>5273</v>
      </c>
      <c r="C9378" t="str">
        <f>TEXT(D9378, "mmm")</f>
        <v>Aug</v>
      </c>
      <c r="D9378" s="1">
        <v>45510</v>
      </c>
      <c r="E9378" t="s">
        <v>5275</v>
      </c>
      <c r="F9378" t="s">
        <v>128</v>
      </c>
      <c r="G9378">
        <v>50000</v>
      </c>
      <c r="H9378">
        <v>0.77</v>
      </c>
      <c r="I9378">
        <v>38500</v>
      </c>
      <c r="J9378" t="s">
        <v>81</v>
      </c>
      <c r="K9378">
        <v>5.2496808747549917E-2</v>
      </c>
      <c r="L9378">
        <v>5.2496999999999998</v>
      </c>
      <c r="M9378" t="s">
        <v>82</v>
      </c>
    </row>
    <row r="9379" spans="1:13">
      <c r="A9379" t="s">
        <v>1267</v>
      </c>
      <c r="B9379" t="s">
        <v>1268</v>
      </c>
      <c r="C9379" t="str">
        <f>TEXT(D9379, "mmm")</f>
        <v>Aug</v>
      </c>
      <c r="D9379" s="1">
        <v>45510</v>
      </c>
      <c r="E9379" t="s">
        <v>1269</v>
      </c>
      <c r="F9379" t="s">
        <v>217</v>
      </c>
      <c r="G9379">
        <v>2000</v>
      </c>
      <c r="H9379">
        <v>13.81</v>
      </c>
      <c r="I9379">
        <v>27620</v>
      </c>
      <c r="J9379" t="s">
        <v>81</v>
      </c>
      <c r="K9379">
        <v>-2.5387912736515309E-2</v>
      </c>
      <c r="L9379">
        <v>-2.5388000000000002</v>
      </c>
      <c r="M9379" t="s">
        <v>82</v>
      </c>
    </row>
    <row r="9380" spans="1:13">
      <c r="A9380" t="s">
        <v>1249</v>
      </c>
      <c r="B9380" t="s">
        <v>1250</v>
      </c>
      <c r="C9380" t="str">
        <f>TEXT(D9380, "mmm")</f>
        <v>Aug</v>
      </c>
      <c r="D9380" s="1">
        <v>45510</v>
      </c>
      <c r="E9380" t="s">
        <v>5276</v>
      </c>
      <c r="F9380" t="s">
        <v>118</v>
      </c>
      <c r="G9380">
        <v>18292</v>
      </c>
      <c r="H9380">
        <v>8.1999999999999993</v>
      </c>
      <c r="I9380">
        <v>149994.4</v>
      </c>
      <c r="J9380" t="s">
        <v>81</v>
      </c>
      <c r="K9380">
        <v>7.0544517352269631E-2</v>
      </c>
      <c r="L9380">
        <v>7.0545</v>
      </c>
      <c r="M9380" t="s">
        <v>82</v>
      </c>
    </row>
    <row r="9381" spans="1:13">
      <c r="A9381" t="s">
        <v>5277</v>
      </c>
      <c r="B9381" t="s">
        <v>5278</v>
      </c>
      <c r="C9381" t="str">
        <f>TEXT(D9381, "mmm")</f>
        <v>Aug</v>
      </c>
      <c r="D9381" s="1">
        <v>45510</v>
      </c>
      <c r="E9381" t="s">
        <v>5279</v>
      </c>
      <c r="F9381" t="s">
        <v>118</v>
      </c>
      <c r="G9381">
        <v>30000</v>
      </c>
      <c r="H9381">
        <v>10.84</v>
      </c>
      <c r="I9381">
        <v>325200</v>
      </c>
      <c r="J9381" t="s">
        <v>86</v>
      </c>
      <c r="K9381">
        <v>0.1211294110044641</v>
      </c>
      <c r="L9381">
        <v>12.1129</v>
      </c>
      <c r="M9381" t="s">
        <v>82</v>
      </c>
    </row>
    <row r="9382" spans="1:13">
      <c r="A9382" t="s">
        <v>5235</v>
      </c>
      <c r="B9382" t="s">
        <v>5236</v>
      </c>
      <c r="C9382" t="str">
        <f>TEXT(D9382, "mmm")</f>
        <v>Aug</v>
      </c>
      <c r="D9382" s="1">
        <v>45510</v>
      </c>
      <c r="E9382" t="s">
        <v>5280</v>
      </c>
      <c r="F9382" t="s">
        <v>80</v>
      </c>
      <c r="G9382">
        <v>2500</v>
      </c>
      <c r="H9382">
        <v>9.09</v>
      </c>
      <c r="I9382">
        <v>22725</v>
      </c>
      <c r="J9382" t="s">
        <v>81</v>
      </c>
      <c r="K9382">
        <v>-4.6408847231177892E-2</v>
      </c>
      <c r="L9382">
        <v>-4.6409000000000002</v>
      </c>
      <c r="M9382" t="s">
        <v>82</v>
      </c>
    </row>
    <row r="9383" spans="1:13">
      <c r="A9383" t="s">
        <v>5243</v>
      </c>
      <c r="B9383" t="s">
        <v>5244</v>
      </c>
      <c r="C9383" t="str">
        <f>TEXT(D9383, "mmm")</f>
        <v>Aug</v>
      </c>
      <c r="D9383" s="1">
        <v>45510</v>
      </c>
      <c r="E9383" t="s">
        <v>5281</v>
      </c>
      <c r="F9383" t="s">
        <v>80</v>
      </c>
      <c r="G9383">
        <v>895</v>
      </c>
      <c r="H9383">
        <v>16.809999999999999</v>
      </c>
      <c r="I9383">
        <v>15044.95</v>
      </c>
      <c r="J9383" t="s">
        <v>81</v>
      </c>
      <c r="K9383">
        <v>1.7974808284286992E-2</v>
      </c>
      <c r="L9383">
        <v>1.7975000000000001</v>
      </c>
      <c r="M9383" t="s">
        <v>82</v>
      </c>
    </row>
    <row r="9384" spans="1:13">
      <c r="A9384" t="s">
        <v>3387</v>
      </c>
      <c r="B9384" t="s">
        <v>3388</v>
      </c>
      <c r="C9384" t="str">
        <f>TEXT(D9384, "mmm")</f>
        <v>Aug</v>
      </c>
      <c r="D9384" s="1">
        <v>45510</v>
      </c>
      <c r="E9384" t="s">
        <v>3389</v>
      </c>
      <c r="F9384" t="s">
        <v>128</v>
      </c>
      <c r="G9384">
        <v>8077</v>
      </c>
      <c r="H9384">
        <v>97.78</v>
      </c>
      <c r="I9384">
        <v>789769.06</v>
      </c>
      <c r="J9384" t="s">
        <v>81</v>
      </c>
      <c r="K9384">
        <v>3.1611337703384201E-2</v>
      </c>
      <c r="L9384">
        <v>3.1610999999999998</v>
      </c>
      <c r="M9384" t="s">
        <v>82</v>
      </c>
    </row>
    <row r="9385" spans="1:13">
      <c r="A9385" t="s">
        <v>3316</v>
      </c>
      <c r="B9385" t="s">
        <v>3317</v>
      </c>
      <c r="C9385" t="str">
        <f>TEXT(D9385, "mmm")</f>
        <v>Aug</v>
      </c>
      <c r="D9385" s="1">
        <v>45510</v>
      </c>
      <c r="E9385" t="s">
        <v>3685</v>
      </c>
      <c r="F9385" t="s">
        <v>118</v>
      </c>
      <c r="G9385">
        <v>19230</v>
      </c>
      <c r="H9385">
        <v>3.08</v>
      </c>
      <c r="I9385">
        <v>59228.4</v>
      </c>
      <c r="J9385" t="s">
        <v>81</v>
      </c>
      <c r="K9385">
        <v>-3.8961002769990483E-2</v>
      </c>
      <c r="L9385">
        <v>-3.8961000000000001</v>
      </c>
      <c r="M9385" t="s">
        <v>82</v>
      </c>
    </row>
    <row r="9386" spans="1:13">
      <c r="A9386" t="s">
        <v>5282</v>
      </c>
      <c r="B9386" t="s">
        <v>5283</v>
      </c>
      <c r="C9386" t="str">
        <f>TEXT(D9386, "mmm")</f>
        <v>Aug</v>
      </c>
      <c r="D9386" s="1">
        <v>45510</v>
      </c>
      <c r="E9386" t="s">
        <v>5284</v>
      </c>
      <c r="F9386" t="s">
        <v>80</v>
      </c>
      <c r="G9386">
        <v>26500</v>
      </c>
      <c r="H9386">
        <v>4.88</v>
      </c>
      <c r="I9386">
        <v>129320</v>
      </c>
      <c r="J9386" t="s">
        <v>81</v>
      </c>
      <c r="K9386">
        <v>5.6370162888239586E-3</v>
      </c>
      <c r="L9386">
        <v>0.56369999999999998</v>
      </c>
      <c r="M9386" t="s">
        <v>82</v>
      </c>
    </row>
    <row r="9387" spans="1:13">
      <c r="A9387" t="s">
        <v>3591</v>
      </c>
      <c r="B9387" t="s">
        <v>3592</v>
      </c>
      <c r="C9387" t="str">
        <f>TEXT(D9387, "mmm")</f>
        <v>Aug</v>
      </c>
      <c r="D9387" s="1">
        <v>45510</v>
      </c>
      <c r="E9387" t="s">
        <v>3593</v>
      </c>
      <c r="F9387" t="s">
        <v>217</v>
      </c>
      <c r="G9387">
        <v>33000</v>
      </c>
      <c r="H9387">
        <v>52.91</v>
      </c>
      <c r="I9387">
        <v>1746030</v>
      </c>
      <c r="J9387" t="s">
        <v>81</v>
      </c>
      <c r="K9387">
        <v>6.0197517025015752E-2</v>
      </c>
      <c r="L9387">
        <v>6.0198</v>
      </c>
      <c r="M9387" t="s">
        <v>82</v>
      </c>
    </row>
    <row r="9388" spans="1:13">
      <c r="A9388" t="s">
        <v>2662</v>
      </c>
      <c r="B9388" t="s">
        <v>2663</v>
      </c>
      <c r="C9388" t="str">
        <f>TEXT(D9388, "mmm")</f>
        <v>Aug</v>
      </c>
      <c r="D9388" s="1">
        <v>45510</v>
      </c>
      <c r="E9388" t="s">
        <v>2667</v>
      </c>
      <c r="F9388" t="s">
        <v>101</v>
      </c>
      <c r="G9388">
        <v>825868</v>
      </c>
      <c r="H9388">
        <v>8.49</v>
      </c>
      <c r="I9388">
        <v>7011619.3200000003</v>
      </c>
      <c r="J9388" t="s">
        <v>81</v>
      </c>
      <c r="K9388">
        <v>0.30687207125077443</v>
      </c>
      <c r="L9388">
        <v>30.687200000000001</v>
      </c>
      <c r="M9388" t="s">
        <v>82</v>
      </c>
    </row>
    <row r="9389" spans="1:13">
      <c r="A9389" t="s">
        <v>2662</v>
      </c>
      <c r="B9389" t="s">
        <v>2663</v>
      </c>
      <c r="C9389" t="str">
        <f>TEXT(D9389, "mmm")</f>
        <v>Aug</v>
      </c>
      <c r="D9389" s="1">
        <v>45510</v>
      </c>
      <c r="E9389" t="s">
        <v>2665</v>
      </c>
      <c r="F9389" t="s">
        <v>101</v>
      </c>
      <c r="G9389">
        <v>825868</v>
      </c>
      <c r="H9389">
        <v>8.49</v>
      </c>
      <c r="I9389">
        <v>7011619.3200000003</v>
      </c>
      <c r="J9389" t="s">
        <v>81</v>
      </c>
      <c r="K9389">
        <v>0.30687207125077443</v>
      </c>
      <c r="L9389">
        <v>30.687200000000001</v>
      </c>
      <c r="M9389" t="s">
        <v>82</v>
      </c>
    </row>
    <row r="9390" spans="1:13">
      <c r="A9390" t="s">
        <v>2662</v>
      </c>
      <c r="B9390" t="s">
        <v>2663</v>
      </c>
      <c r="C9390" t="str">
        <f>TEXT(D9390, "mmm")</f>
        <v>Aug</v>
      </c>
      <c r="D9390" s="1">
        <v>45510</v>
      </c>
      <c r="E9390" t="s">
        <v>2664</v>
      </c>
      <c r="F9390" t="s">
        <v>101</v>
      </c>
      <c r="G9390">
        <v>825868</v>
      </c>
      <c r="H9390">
        <v>8.49</v>
      </c>
      <c r="I9390">
        <v>7011619.3200000003</v>
      </c>
      <c r="J9390" t="s">
        <v>81</v>
      </c>
      <c r="K9390">
        <v>0.30687207125077443</v>
      </c>
      <c r="L9390">
        <v>30.687200000000001</v>
      </c>
      <c r="M9390" t="s">
        <v>82</v>
      </c>
    </row>
    <row r="9391" spans="1:13">
      <c r="A9391" t="s">
        <v>2662</v>
      </c>
      <c r="B9391" t="s">
        <v>2663</v>
      </c>
      <c r="C9391" t="str">
        <f>TEXT(D9391, "mmm")</f>
        <v>Aug</v>
      </c>
      <c r="D9391" s="1">
        <v>45510</v>
      </c>
      <c r="E9391" t="s">
        <v>2666</v>
      </c>
      <c r="F9391" t="s">
        <v>101</v>
      </c>
      <c r="G9391">
        <v>825868</v>
      </c>
      <c r="H9391">
        <v>8.49</v>
      </c>
      <c r="I9391">
        <v>7011619.3200000003</v>
      </c>
      <c r="J9391" t="s">
        <v>81</v>
      </c>
      <c r="K9391">
        <v>0.30687207125077443</v>
      </c>
      <c r="L9391">
        <v>30.687200000000001</v>
      </c>
      <c r="M9391" t="s">
        <v>82</v>
      </c>
    </row>
    <row r="9392" spans="1:13">
      <c r="A9392" t="s">
        <v>3143</v>
      </c>
      <c r="B9392" t="s">
        <v>3144</v>
      </c>
      <c r="C9392" t="str">
        <f>TEXT(D9392, "mmm")</f>
        <v>Aug</v>
      </c>
      <c r="D9392" s="1">
        <v>45510</v>
      </c>
      <c r="E9392" t="s">
        <v>5285</v>
      </c>
      <c r="F9392" t="s">
        <v>80</v>
      </c>
      <c r="G9392">
        <v>1000</v>
      </c>
      <c r="H9392">
        <v>17.649999999999999</v>
      </c>
      <c r="I9392">
        <v>17650</v>
      </c>
      <c r="J9392" t="s">
        <v>81</v>
      </c>
      <c r="K9392">
        <v>2.719541693454941E-2</v>
      </c>
      <c r="L9392">
        <v>2.7195</v>
      </c>
      <c r="M9392" t="s">
        <v>82</v>
      </c>
    </row>
    <row r="9393" spans="1:13">
      <c r="A9393" t="s">
        <v>1644</v>
      </c>
      <c r="B9393" t="s">
        <v>1645</v>
      </c>
      <c r="C9393" t="str">
        <f>TEXT(D9393, "mmm")</f>
        <v>Aug</v>
      </c>
      <c r="D9393" s="1">
        <v>45510</v>
      </c>
      <c r="E9393" t="s">
        <v>4793</v>
      </c>
      <c r="F9393" t="s">
        <v>222</v>
      </c>
      <c r="G9393">
        <v>4919</v>
      </c>
      <c r="H9393">
        <v>12.43</v>
      </c>
      <c r="I9393">
        <v>61143.17</v>
      </c>
      <c r="J9393" t="s">
        <v>81</v>
      </c>
      <c r="K9393">
        <v>6.4777284028041393E-2</v>
      </c>
      <c r="L9393">
        <v>6.4776999999999996</v>
      </c>
      <c r="M9393" t="s">
        <v>82</v>
      </c>
    </row>
    <row r="9394" spans="1:13">
      <c r="A9394" t="s">
        <v>1748</v>
      </c>
      <c r="B9394" t="s">
        <v>1749</v>
      </c>
      <c r="C9394" t="str">
        <f>TEXT(D9394, "mmm")</f>
        <v>Aug</v>
      </c>
      <c r="D9394" s="1">
        <v>45510</v>
      </c>
      <c r="E9394" t="s">
        <v>5286</v>
      </c>
      <c r="F9394" t="s">
        <v>118</v>
      </c>
      <c r="G9394">
        <v>2261</v>
      </c>
      <c r="H9394">
        <v>13.27</v>
      </c>
      <c r="I9394">
        <v>30003.47</v>
      </c>
      <c r="J9394" t="s">
        <v>86</v>
      </c>
      <c r="K9394">
        <v>2.18374394455223E-2</v>
      </c>
      <c r="L9394">
        <v>2.1837</v>
      </c>
      <c r="M9394" t="s">
        <v>82</v>
      </c>
    </row>
    <row r="9395" spans="1:13">
      <c r="A9395" t="s">
        <v>5149</v>
      </c>
      <c r="B9395" t="s">
        <v>5150</v>
      </c>
      <c r="C9395" t="str">
        <f>TEXT(D9395, "mmm")</f>
        <v>Aug</v>
      </c>
      <c r="D9395" s="1">
        <v>45511</v>
      </c>
      <c r="E9395" t="s">
        <v>5153</v>
      </c>
      <c r="F9395" t="s">
        <v>222</v>
      </c>
      <c r="G9395">
        <v>5000</v>
      </c>
      <c r="H9395">
        <v>21.82</v>
      </c>
      <c r="I9395">
        <v>109100</v>
      </c>
      <c r="J9395" t="s">
        <v>81</v>
      </c>
      <c r="K9395">
        <v>9.153959900175912E-2</v>
      </c>
      <c r="L9395">
        <v>9.1539999999999999</v>
      </c>
      <c r="M9395" t="s">
        <v>82</v>
      </c>
    </row>
    <row r="9396" spans="1:13">
      <c r="A9396" t="s">
        <v>5149</v>
      </c>
      <c r="B9396" t="s">
        <v>5150</v>
      </c>
      <c r="C9396" t="str">
        <f>TEXT(D9396, "mmm")</f>
        <v>Aug</v>
      </c>
      <c r="D9396" s="1">
        <v>45511</v>
      </c>
      <c r="E9396" t="s">
        <v>5155</v>
      </c>
      <c r="F9396" t="s">
        <v>276</v>
      </c>
      <c r="G9396">
        <v>5000</v>
      </c>
      <c r="H9396">
        <v>21.82</v>
      </c>
      <c r="I9396">
        <v>109100</v>
      </c>
      <c r="J9396" t="s">
        <v>81</v>
      </c>
      <c r="K9396">
        <v>9.153959900175912E-2</v>
      </c>
      <c r="L9396">
        <v>9.1539999999999999</v>
      </c>
      <c r="M9396" t="s">
        <v>82</v>
      </c>
    </row>
    <row r="9397" spans="1:13">
      <c r="A9397" t="s">
        <v>5149</v>
      </c>
      <c r="B9397" t="s">
        <v>5150</v>
      </c>
      <c r="C9397" t="str">
        <f>TEXT(D9397, "mmm")</f>
        <v>Aug</v>
      </c>
      <c r="D9397" s="1">
        <v>45511</v>
      </c>
      <c r="E9397" t="s">
        <v>5152</v>
      </c>
      <c r="F9397" t="s">
        <v>222</v>
      </c>
      <c r="G9397">
        <v>5000</v>
      </c>
      <c r="H9397">
        <v>21.82</v>
      </c>
      <c r="I9397">
        <v>109100</v>
      </c>
      <c r="J9397" t="s">
        <v>81</v>
      </c>
      <c r="K9397">
        <v>9.153959900175912E-2</v>
      </c>
      <c r="L9397">
        <v>9.1539999999999999</v>
      </c>
      <c r="M9397" t="s">
        <v>82</v>
      </c>
    </row>
    <row r="9398" spans="1:13">
      <c r="A9398" t="s">
        <v>5149</v>
      </c>
      <c r="B9398" t="s">
        <v>5150</v>
      </c>
      <c r="C9398" t="str">
        <f>TEXT(D9398, "mmm")</f>
        <v>Aug</v>
      </c>
      <c r="D9398" s="1">
        <v>45511</v>
      </c>
      <c r="E9398" t="s">
        <v>5151</v>
      </c>
      <c r="F9398" t="s">
        <v>222</v>
      </c>
      <c r="G9398">
        <v>5000</v>
      </c>
      <c r="H9398">
        <v>21.82</v>
      </c>
      <c r="I9398">
        <v>109100</v>
      </c>
      <c r="J9398" t="s">
        <v>81</v>
      </c>
      <c r="K9398">
        <v>9.153959900175912E-2</v>
      </c>
      <c r="L9398">
        <v>9.1539999999999999</v>
      </c>
      <c r="M9398" t="s">
        <v>82</v>
      </c>
    </row>
    <row r="9399" spans="1:13">
      <c r="A9399" t="s">
        <v>5149</v>
      </c>
      <c r="B9399" t="s">
        <v>5150</v>
      </c>
      <c r="C9399" t="str">
        <f>TEXT(D9399, "mmm")</f>
        <v>Aug</v>
      </c>
      <c r="D9399" s="1">
        <v>45511</v>
      </c>
      <c r="E9399" t="s">
        <v>5154</v>
      </c>
      <c r="F9399" t="s">
        <v>222</v>
      </c>
      <c r="G9399">
        <v>5000</v>
      </c>
      <c r="H9399">
        <v>21.82</v>
      </c>
      <c r="I9399">
        <v>109100</v>
      </c>
      <c r="J9399" t="s">
        <v>81</v>
      </c>
      <c r="K9399">
        <v>9.153959900175912E-2</v>
      </c>
      <c r="L9399">
        <v>9.1539999999999999</v>
      </c>
      <c r="M9399" t="s">
        <v>82</v>
      </c>
    </row>
    <row r="9400" spans="1:13">
      <c r="A9400" t="s">
        <v>5149</v>
      </c>
      <c r="B9400" t="s">
        <v>5150</v>
      </c>
      <c r="C9400" t="str">
        <f>TEXT(D9400, "mmm")</f>
        <v>Aug</v>
      </c>
      <c r="D9400" s="1">
        <v>45511</v>
      </c>
      <c r="E9400" t="s">
        <v>5156</v>
      </c>
      <c r="F9400" t="s">
        <v>222</v>
      </c>
      <c r="G9400">
        <v>5000</v>
      </c>
      <c r="H9400">
        <v>21.82</v>
      </c>
      <c r="I9400">
        <v>109100</v>
      </c>
      <c r="J9400" t="s">
        <v>81</v>
      </c>
      <c r="K9400">
        <v>9.153959900175912E-2</v>
      </c>
      <c r="L9400">
        <v>9.1539999999999999</v>
      </c>
      <c r="M9400" t="s">
        <v>82</v>
      </c>
    </row>
    <row r="9401" spans="1:13">
      <c r="A9401" t="s">
        <v>5249</v>
      </c>
      <c r="B9401" t="s">
        <v>5250</v>
      </c>
      <c r="C9401" t="str">
        <f>TEXT(D9401, "mmm")</f>
        <v>Aug</v>
      </c>
      <c r="D9401" s="1">
        <v>45511</v>
      </c>
      <c r="E9401" t="s">
        <v>5251</v>
      </c>
      <c r="F9401" t="s">
        <v>80</v>
      </c>
      <c r="G9401">
        <v>4000</v>
      </c>
      <c r="H9401">
        <v>7.19</v>
      </c>
      <c r="I9401">
        <v>28760</v>
      </c>
      <c r="J9401" t="s">
        <v>81</v>
      </c>
      <c r="K9401">
        <v>3.0726294932579501E-2</v>
      </c>
      <c r="L9401">
        <v>3.0726</v>
      </c>
      <c r="M9401" t="s">
        <v>82</v>
      </c>
    </row>
    <row r="9402" spans="1:13">
      <c r="A9402" t="s">
        <v>5198</v>
      </c>
      <c r="B9402" t="s">
        <v>5199</v>
      </c>
      <c r="C9402" t="str">
        <f>TEXT(D9402, "mmm")</f>
        <v>Aug</v>
      </c>
      <c r="D9402" s="1">
        <v>45511</v>
      </c>
      <c r="E9402" t="s">
        <v>5287</v>
      </c>
      <c r="F9402" t="s">
        <v>118</v>
      </c>
      <c r="G9402">
        <v>7800</v>
      </c>
      <c r="H9402">
        <v>6.51</v>
      </c>
      <c r="I9402">
        <v>50778</v>
      </c>
      <c r="J9402" t="s">
        <v>81</v>
      </c>
      <c r="K9402">
        <v>4.6153875497671359E-2</v>
      </c>
      <c r="L9402">
        <v>4.6154000000000002</v>
      </c>
      <c r="M9402" t="s">
        <v>82</v>
      </c>
    </row>
    <row r="9403" spans="1:13">
      <c r="A9403" t="s">
        <v>291</v>
      </c>
      <c r="B9403" t="s">
        <v>292</v>
      </c>
      <c r="C9403" t="str">
        <f>TEXT(D9403, "mmm")</f>
        <v>Aug</v>
      </c>
      <c r="D9403" s="1">
        <v>45511</v>
      </c>
      <c r="E9403" t="s">
        <v>100</v>
      </c>
      <c r="F9403" t="s">
        <v>101</v>
      </c>
      <c r="G9403">
        <v>83903</v>
      </c>
      <c r="H9403">
        <v>6.95</v>
      </c>
      <c r="I9403">
        <v>583125.85</v>
      </c>
      <c r="J9403" t="s">
        <v>81</v>
      </c>
      <c r="K9403">
        <v>7.2611481765814778E-2</v>
      </c>
      <c r="L9403">
        <v>7.2610999999999999</v>
      </c>
      <c r="M9403" t="s">
        <v>82</v>
      </c>
    </row>
    <row r="9404" spans="1:13">
      <c r="A9404" t="s">
        <v>291</v>
      </c>
      <c r="B9404" t="s">
        <v>292</v>
      </c>
      <c r="C9404" t="str">
        <f>TEXT(D9404, "mmm")</f>
        <v>Aug</v>
      </c>
      <c r="D9404" s="1">
        <v>45511</v>
      </c>
      <c r="E9404" t="s">
        <v>102</v>
      </c>
      <c r="F9404" t="s">
        <v>101</v>
      </c>
      <c r="G9404">
        <v>83903</v>
      </c>
      <c r="H9404">
        <v>6.95</v>
      </c>
      <c r="I9404">
        <v>583125.85</v>
      </c>
      <c r="J9404" t="s">
        <v>81</v>
      </c>
      <c r="K9404">
        <v>7.2611481765814778E-2</v>
      </c>
      <c r="L9404">
        <v>7.2610999999999999</v>
      </c>
      <c r="M9404" t="s">
        <v>82</v>
      </c>
    </row>
    <row r="9405" spans="1:13">
      <c r="A9405" t="s">
        <v>4124</v>
      </c>
      <c r="B9405" t="s">
        <v>4125</v>
      </c>
      <c r="C9405" t="str">
        <f>TEXT(D9405, "mmm")</f>
        <v>Aug</v>
      </c>
      <c r="D9405" s="1">
        <v>45511</v>
      </c>
      <c r="E9405" t="s">
        <v>4833</v>
      </c>
      <c r="F9405" t="s">
        <v>101</v>
      </c>
      <c r="G9405">
        <v>146266</v>
      </c>
      <c r="H9405">
        <v>27.11</v>
      </c>
      <c r="I9405">
        <v>3965271.26</v>
      </c>
      <c r="J9405" t="s">
        <v>86</v>
      </c>
      <c r="K9405">
        <v>0.15236681924514711</v>
      </c>
      <c r="L9405">
        <v>15.236700000000001</v>
      </c>
      <c r="M9405" t="s">
        <v>82</v>
      </c>
    </row>
    <row r="9406" spans="1:13">
      <c r="A9406" t="s">
        <v>4124</v>
      </c>
      <c r="B9406" t="s">
        <v>4125</v>
      </c>
      <c r="C9406" t="str">
        <f>TEXT(D9406, "mmm")</f>
        <v>Aug</v>
      </c>
      <c r="D9406" s="1">
        <v>45511</v>
      </c>
      <c r="E9406" t="s">
        <v>4831</v>
      </c>
      <c r="F9406" t="s">
        <v>101</v>
      </c>
      <c r="G9406">
        <v>146266</v>
      </c>
      <c r="H9406">
        <v>27.11</v>
      </c>
      <c r="I9406">
        <v>3965271.26</v>
      </c>
      <c r="J9406" t="s">
        <v>86</v>
      </c>
      <c r="K9406">
        <v>0.15236681924514711</v>
      </c>
      <c r="L9406">
        <v>15.236700000000001</v>
      </c>
      <c r="M9406" t="s">
        <v>82</v>
      </c>
    </row>
    <row r="9407" spans="1:13">
      <c r="A9407" t="s">
        <v>4124</v>
      </c>
      <c r="B9407" t="s">
        <v>4125</v>
      </c>
      <c r="C9407" t="str">
        <f>TEXT(D9407, "mmm")</f>
        <v>Aug</v>
      </c>
      <c r="D9407" s="1">
        <v>45511</v>
      </c>
      <c r="E9407" t="s">
        <v>4835</v>
      </c>
      <c r="F9407" t="s">
        <v>101</v>
      </c>
      <c r="G9407">
        <v>146266</v>
      </c>
      <c r="H9407">
        <v>27.11</v>
      </c>
      <c r="I9407">
        <v>3965271.26</v>
      </c>
      <c r="J9407" t="s">
        <v>86</v>
      </c>
      <c r="K9407">
        <v>0.15236681924514711</v>
      </c>
      <c r="L9407">
        <v>15.236700000000001</v>
      </c>
      <c r="M9407" t="s">
        <v>82</v>
      </c>
    </row>
    <row r="9408" spans="1:13">
      <c r="A9408" t="s">
        <v>4124</v>
      </c>
      <c r="B9408" t="s">
        <v>4125</v>
      </c>
      <c r="C9408" t="str">
        <f>TEXT(D9408, "mmm")</f>
        <v>Aug</v>
      </c>
      <c r="D9408" s="1">
        <v>45511</v>
      </c>
      <c r="E9408" t="s">
        <v>4832</v>
      </c>
      <c r="F9408" t="s">
        <v>101</v>
      </c>
      <c r="G9408">
        <v>146266</v>
      </c>
      <c r="H9408">
        <v>27.11</v>
      </c>
      <c r="I9408">
        <v>3965271.26</v>
      </c>
      <c r="J9408" t="s">
        <v>86</v>
      </c>
      <c r="K9408">
        <v>0.15236681924514711</v>
      </c>
      <c r="L9408">
        <v>15.236700000000001</v>
      </c>
      <c r="M9408" t="s">
        <v>82</v>
      </c>
    </row>
    <row r="9409" spans="1:13">
      <c r="A9409" t="s">
        <v>4124</v>
      </c>
      <c r="B9409" t="s">
        <v>4125</v>
      </c>
      <c r="C9409" t="str">
        <f>TEXT(D9409, "mmm")</f>
        <v>Aug</v>
      </c>
      <c r="D9409" s="1">
        <v>45511</v>
      </c>
      <c r="E9409" t="s">
        <v>4830</v>
      </c>
      <c r="F9409" t="s">
        <v>101</v>
      </c>
      <c r="G9409">
        <v>146266</v>
      </c>
      <c r="H9409">
        <v>27.11</v>
      </c>
      <c r="I9409">
        <v>3965271.26</v>
      </c>
      <c r="J9409" t="s">
        <v>86</v>
      </c>
      <c r="K9409">
        <v>0.15236681924514711</v>
      </c>
      <c r="L9409">
        <v>15.236700000000001</v>
      </c>
      <c r="M9409" t="s">
        <v>82</v>
      </c>
    </row>
    <row r="9410" spans="1:13">
      <c r="A9410" t="s">
        <v>4124</v>
      </c>
      <c r="B9410" t="s">
        <v>4125</v>
      </c>
      <c r="C9410" t="str">
        <f>TEXT(D9410, "mmm")</f>
        <v>Aug</v>
      </c>
      <c r="D9410" s="1">
        <v>45511</v>
      </c>
      <c r="E9410" t="s">
        <v>4834</v>
      </c>
      <c r="F9410" t="s">
        <v>101</v>
      </c>
      <c r="G9410">
        <v>146266</v>
      </c>
      <c r="H9410">
        <v>27.11</v>
      </c>
      <c r="I9410">
        <v>3965271.26</v>
      </c>
      <c r="J9410" t="s">
        <v>86</v>
      </c>
      <c r="K9410">
        <v>0.15236681924514711</v>
      </c>
      <c r="L9410">
        <v>15.236700000000001</v>
      </c>
      <c r="M9410" t="s">
        <v>82</v>
      </c>
    </row>
    <row r="9411" spans="1:13">
      <c r="A9411" t="s">
        <v>4124</v>
      </c>
      <c r="B9411" t="s">
        <v>4125</v>
      </c>
      <c r="C9411" t="str">
        <f>TEXT(D9411, "mmm")</f>
        <v>Aug</v>
      </c>
      <c r="D9411" s="1">
        <v>45511</v>
      </c>
      <c r="E9411" t="s">
        <v>4833</v>
      </c>
      <c r="F9411" t="s">
        <v>101</v>
      </c>
      <c r="G9411">
        <v>3734</v>
      </c>
      <c r="H9411">
        <v>27.11</v>
      </c>
      <c r="I9411">
        <v>101228.74</v>
      </c>
      <c r="J9411" t="s">
        <v>81</v>
      </c>
      <c r="K9411">
        <v>0.15236681924514711</v>
      </c>
      <c r="L9411">
        <v>15.236700000000001</v>
      </c>
      <c r="M9411" t="s">
        <v>82</v>
      </c>
    </row>
    <row r="9412" spans="1:13">
      <c r="A9412" t="s">
        <v>4124</v>
      </c>
      <c r="B9412" t="s">
        <v>4125</v>
      </c>
      <c r="C9412" t="str">
        <f>TEXT(D9412, "mmm")</f>
        <v>Aug</v>
      </c>
      <c r="D9412" s="1">
        <v>45511</v>
      </c>
      <c r="E9412" t="s">
        <v>4831</v>
      </c>
      <c r="F9412" t="s">
        <v>101</v>
      </c>
      <c r="G9412">
        <v>3734</v>
      </c>
      <c r="H9412">
        <v>27.11</v>
      </c>
      <c r="I9412">
        <v>101228.74</v>
      </c>
      <c r="J9412" t="s">
        <v>81</v>
      </c>
      <c r="K9412">
        <v>0.15236681924514711</v>
      </c>
      <c r="L9412">
        <v>15.236700000000001</v>
      </c>
      <c r="M9412" t="s">
        <v>82</v>
      </c>
    </row>
    <row r="9413" spans="1:13">
      <c r="A9413" t="s">
        <v>4124</v>
      </c>
      <c r="B9413" t="s">
        <v>4125</v>
      </c>
      <c r="C9413" t="str">
        <f>TEXT(D9413, "mmm")</f>
        <v>Aug</v>
      </c>
      <c r="D9413" s="1">
        <v>45511</v>
      </c>
      <c r="E9413" t="s">
        <v>4835</v>
      </c>
      <c r="F9413" t="s">
        <v>101</v>
      </c>
      <c r="G9413">
        <v>3734</v>
      </c>
      <c r="H9413">
        <v>27.11</v>
      </c>
      <c r="I9413">
        <v>101228.74</v>
      </c>
      <c r="J9413" t="s">
        <v>81</v>
      </c>
      <c r="K9413">
        <v>0.15236681924514711</v>
      </c>
      <c r="L9413">
        <v>15.236700000000001</v>
      </c>
      <c r="M9413" t="s">
        <v>82</v>
      </c>
    </row>
    <row r="9414" spans="1:13">
      <c r="A9414" t="s">
        <v>4124</v>
      </c>
      <c r="B9414" t="s">
        <v>4125</v>
      </c>
      <c r="C9414" t="str">
        <f>TEXT(D9414, "mmm")</f>
        <v>Aug</v>
      </c>
      <c r="D9414" s="1">
        <v>45511</v>
      </c>
      <c r="E9414" t="s">
        <v>4832</v>
      </c>
      <c r="F9414" t="s">
        <v>101</v>
      </c>
      <c r="G9414">
        <v>3734</v>
      </c>
      <c r="H9414">
        <v>27.11</v>
      </c>
      <c r="I9414">
        <v>101228.74</v>
      </c>
      <c r="J9414" t="s">
        <v>81</v>
      </c>
      <c r="K9414">
        <v>0.15236681924514711</v>
      </c>
      <c r="L9414">
        <v>15.236700000000001</v>
      </c>
      <c r="M9414" t="s">
        <v>82</v>
      </c>
    </row>
    <row r="9415" spans="1:13">
      <c r="A9415" t="s">
        <v>4124</v>
      </c>
      <c r="B9415" t="s">
        <v>4125</v>
      </c>
      <c r="C9415" t="str">
        <f>TEXT(D9415, "mmm")</f>
        <v>Aug</v>
      </c>
      <c r="D9415" s="1">
        <v>45511</v>
      </c>
      <c r="E9415" t="s">
        <v>4830</v>
      </c>
      <c r="F9415" t="s">
        <v>101</v>
      </c>
      <c r="G9415">
        <v>3734</v>
      </c>
      <c r="H9415">
        <v>27.11</v>
      </c>
      <c r="I9415">
        <v>101228.74</v>
      </c>
      <c r="J9415" t="s">
        <v>81</v>
      </c>
      <c r="K9415">
        <v>0.15236681924514711</v>
      </c>
      <c r="L9415">
        <v>15.236700000000001</v>
      </c>
      <c r="M9415" t="s">
        <v>82</v>
      </c>
    </row>
    <row r="9416" spans="1:13">
      <c r="A9416" t="s">
        <v>4124</v>
      </c>
      <c r="B9416" t="s">
        <v>4125</v>
      </c>
      <c r="C9416" t="str">
        <f>TEXT(D9416, "mmm")</f>
        <v>Aug</v>
      </c>
      <c r="D9416" s="1">
        <v>45511</v>
      </c>
      <c r="E9416" t="s">
        <v>4834</v>
      </c>
      <c r="F9416" t="s">
        <v>101</v>
      </c>
      <c r="G9416">
        <v>3734</v>
      </c>
      <c r="H9416">
        <v>27.11</v>
      </c>
      <c r="I9416">
        <v>101228.74</v>
      </c>
      <c r="J9416" t="s">
        <v>81</v>
      </c>
      <c r="K9416">
        <v>0.15236681924514711</v>
      </c>
      <c r="L9416">
        <v>15.236700000000001</v>
      </c>
      <c r="M9416" t="s">
        <v>82</v>
      </c>
    </row>
    <row r="9417" spans="1:13">
      <c r="A9417" t="s">
        <v>3248</v>
      </c>
      <c r="B9417" t="s">
        <v>3249</v>
      </c>
      <c r="C9417" t="str">
        <f>TEXT(D9417, "mmm")</f>
        <v>Aug</v>
      </c>
      <c r="D9417" s="1">
        <v>45511</v>
      </c>
      <c r="E9417" t="s">
        <v>3250</v>
      </c>
      <c r="F9417" t="s">
        <v>101</v>
      </c>
      <c r="G9417">
        <v>999800</v>
      </c>
      <c r="H9417">
        <v>7.8</v>
      </c>
      <c r="I9417">
        <v>7798440</v>
      </c>
      <c r="J9417" t="s">
        <v>81</v>
      </c>
      <c r="K9417">
        <v>2.6819928504874909E-2</v>
      </c>
      <c r="L9417">
        <v>2.6819999999999999</v>
      </c>
      <c r="M9417" t="s">
        <v>82</v>
      </c>
    </row>
    <row r="9418" spans="1:13">
      <c r="A9418" t="s">
        <v>129</v>
      </c>
      <c r="B9418" t="s">
        <v>130</v>
      </c>
      <c r="C9418" t="str">
        <f>TEXT(D9418, "mmm")</f>
        <v>Aug</v>
      </c>
      <c r="D9418" s="1">
        <v>45511</v>
      </c>
      <c r="E9418" t="s">
        <v>111</v>
      </c>
      <c r="F9418" t="s">
        <v>101</v>
      </c>
      <c r="G9418">
        <v>10000</v>
      </c>
      <c r="H9418">
        <v>6</v>
      </c>
      <c r="I9418">
        <v>60000</v>
      </c>
      <c r="J9418" t="s">
        <v>81</v>
      </c>
      <c r="K9418">
        <v>-9.9999904632568359E-3</v>
      </c>
      <c r="L9418">
        <v>-1</v>
      </c>
      <c r="M9418" t="s">
        <v>82</v>
      </c>
    </row>
    <row r="9419" spans="1:13">
      <c r="A9419" t="s">
        <v>129</v>
      </c>
      <c r="B9419" t="s">
        <v>130</v>
      </c>
      <c r="C9419" t="str">
        <f>TEXT(D9419, "mmm")</f>
        <v>Aug</v>
      </c>
      <c r="D9419" s="1">
        <v>45511</v>
      </c>
      <c r="E9419" t="s">
        <v>110</v>
      </c>
      <c r="F9419" t="s">
        <v>101</v>
      </c>
      <c r="G9419">
        <v>10000</v>
      </c>
      <c r="H9419">
        <v>6</v>
      </c>
      <c r="I9419">
        <v>60000</v>
      </c>
      <c r="J9419" t="s">
        <v>81</v>
      </c>
      <c r="K9419">
        <v>-9.9999904632568359E-3</v>
      </c>
      <c r="L9419">
        <v>-1</v>
      </c>
      <c r="M9419" t="s">
        <v>82</v>
      </c>
    </row>
    <row r="9420" spans="1:13">
      <c r="A9420" t="s">
        <v>129</v>
      </c>
      <c r="B9420" t="s">
        <v>130</v>
      </c>
      <c r="C9420" t="str">
        <f>TEXT(D9420, "mmm")</f>
        <v>Aug</v>
      </c>
      <c r="D9420" s="1">
        <v>45511</v>
      </c>
      <c r="E9420" t="s">
        <v>109</v>
      </c>
      <c r="F9420" t="s">
        <v>101</v>
      </c>
      <c r="G9420">
        <v>10000</v>
      </c>
      <c r="H9420">
        <v>6</v>
      </c>
      <c r="I9420">
        <v>60000</v>
      </c>
      <c r="J9420" t="s">
        <v>81</v>
      </c>
      <c r="K9420">
        <v>-9.9999904632568359E-3</v>
      </c>
      <c r="L9420">
        <v>-1</v>
      </c>
      <c r="M9420" t="s">
        <v>82</v>
      </c>
    </row>
    <row r="9421" spans="1:13">
      <c r="A9421" t="s">
        <v>311</v>
      </c>
      <c r="B9421" t="s">
        <v>312</v>
      </c>
      <c r="C9421" t="str">
        <f>TEXT(D9421, "mmm")</f>
        <v>Aug</v>
      </c>
      <c r="D9421" s="1">
        <v>45511</v>
      </c>
      <c r="E9421" t="s">
        <v>313</v>
      </c>
      <c r="F9421" t="s">
        <v>314</v>
      </c>
      <c r="G9421">
        <v>73000</v>
      </c>
      <c r="H9421">
        <v>36.47</v>
      </c>
      <c r="I9421">
        <v>2662310</v>
      </c>
      <c r="J9421" t="s">
        <v>81</v>
      </c>
      <c r="K9421">
        <v>-4.9777580516520481E-2</v>
      </c>
      <c r="L9421">
        <v>-4.9778000000000002</v>
      </c>
      <c r="M9421" t="s">
        <v>82</v>
      </c>
    </row>
    <row r="9422" spans="1:13">
      <c r="A9422" t="s">
        <v>1644</v>
      </c>
      <c r="B9422" t="s">
        <v>1645</v>
      </c>
      <c r="C9422" t="str">
        <f>TEXT(D9422, "mmm")</f>
        <v>Aug</v>
      </c>
      <c r="D9422" s="1">
        <v>45511</v>
      </c>
      <c r="E9422" t="s">
        <v>4793</v>
      </c>
      <c r="F9422" t="s">
        <v>222</v>
      </c>
      <c r="G9422">
        <v>6320</v>
      </c>
      <c r="H9422">
        <v>12.63</v>
      </c>
      <c r="I9422">
        <v>79821.600000000006</v>
      </c>
      <c r="J9422" t="s">
        <v>81</v>
      </c>
      <c r="K9422">
        <v>2.3255747409989699E-2</v>
      </c>
      <c r="L9422">
        <v>2.3256000000000001</v>
      </c>
      <c r="M9422" t="s">
        <v>82</v>
      </c>
    </row>
    <row r="9423" spans="1:13">
      <c r="A9423" t="s">
        <v>5288</v>
      </c>
      <c r="B9423" t="s">
        <v>5289</v>
      </c>
      <c r="C9423" t="str">
        <f>TEXT(D9423, "mmm")</f>
        <v>Aug</v>
      </c>
      <c r="D9423" s="1">
        <v>45511</v>
      </c>
      <c r="E9423" t="s">
        <v>5290</v>
      </c>
      <c r="F9423" t="s">
        <v>80</v>
      </c>
      <c r="G9423">
        <v>2000</v>
      </c>
      <c r="H9423">
        <v>38.619999999999997</v>
      </c>
      <c r="I9423">
        <v>77240</v>
      </c>
      <c r="J9423" t="s">
        <v>81</v>
      </c>
      <c r="K9423">
        <v>7.3308541171234642E-2</v>
      </c>
      <c r="L9423">
        <v>7.3308999999999997</v>
      </c>
      <c r="M9423" t="s">
        <v>82</v>
      </c>
    </row>
    <row r="9424" spans="1:13">
      <c r="A9424" t="s">
        <v>3393</v>
      </c>
      <c r="B9424" t="s">
        <v>3394</v>
      </c>
      <c r="C9424" t="str">
        <f>TEXT(D9424, "mmm")</f>
        <v>Aug</v>
      </c>
      <c r="D9424" s="1">
        <v>45511</v>
      </c>
      <c r="E9424" t="s">
        <v>5291</v>
      </c>
      <c r="F9424" t="s">
        <v>118</v>
      </c>
      <c r="G9424">
        <v>84254</v>
      </c>
      <c r="H9424">
        <v>3.98</v>
      </c>
      <c r="I9424">
        <v>335330.92</v>
      </c>
      <c r="J9424" t="s">
        <v>86</v>
      </c>
      <c r="K9424">
        <v>0.106172792120437</v>
      </c>
      <c r="L9424">
        <v>10.6173</v>
      </c>
      <c r="M9424" t="s">
        <v>82</v>
      </c>
    </row>
    <row r="9425" spans="1:13">
      <c r="A9425" t="s">
        <v>5219</v>
      </c>
      <c r="B9425" t="s">
        <v>5220</v>
      </c>
      <c r="C9425" t="str">
        <f>TEXT(D9425, "mmm")</f>
        <v>Aug</v>
      </c>
      <c r="D9425" s="1">
        <v>45511</v>
      </c>
      <c r="E9425" t="s">
        <v>5292</v>
      </c>
      <c r="F9425" t="s">
        <v>80</v>
      </c>
      <c r="G9425">
        <v>1800</v>
      </c>
      <c r="H9425">
        <v>87.69</v>
      </c>
      <c r="I9425">
        <v>157842</v>
      </c>
      <c r="J9425" t="s">
        <v>81</v>
      </c>
      <c r="K9425">
        <v>3.011233888723908E-2</v>
      </c>
      <c r="L9425">
        <v>3.0112000000000001</v>
      </c>
      <c r="M9425" t="s">
        <v>82</v>
      </c>
    </row>
    <row r="9426" spans="1:13">
      <c r="A9426" t="s">
        <v>1525</v>
      </c>
      <c r="B9426" t="s">
        <v>1526</v>
      </c>
      <c r="C9426" t="str">
        <f>TEXT(D9426, "mmm")</f>
        <v>Aug</v>
      </c>
      <c r="D9426" s="1">
        <v>45511</v>
      </c>
      <c r="E9426" t="s">
        <v>1843</v>
      </c>
      <c r="F9426" t="s">
        <v>80</v>
      </c>
      <c r="G9426">
        <v>1324</v>
      </c>
      <c r="H9426">
        <v>37.770000000000003</v>
      </c>
      <c r="I9426">
        <v>50007.48</v>
      </c>
      <c r="J9426" t="s">
        <v>81</v>
      </c>
      <c r="K9426">
        <v>-3.447288691966421E-3</v>
      </c>
      <c r="L9426">
        <v>-0.34470000000000001</v>
      </c>
      <c r="M9426" t="s">
        <v>82</v>
      </c>
    </row>
    <row r="9427" spans="1:13">
      <c r="A9427" t="s">
        <v>955</v>
      </c>
      <c r="B9427" t="s">
        <v>956</v>
      </c>
      <c r="C9427" t="str">
        <f>TEXT(D9427, "mmm")</f>
        <v>Aug</v>
      </c>
      <c r="D9427" s="1">
        <v>45511</v>
      </c>
      <c r="E9427" t="s">
        <v>1173</v>
      </c>
      <c r="F9427" t="s">
        <v>80</v>
      </c>
      <c r="G9427">
        <v>500</v>
      </c>
      <c r="H9427">
        <v>29.98</v>
      </c>
      <c r="I9427">
        <v>14990</v>
      </c>
      <c r="J9427" t="s">
        <v>81</v>
      </c>
      <c r="K9427">
        <v>3.2092846631180727E-2</v>
      </c>
      <c r="L9427">
        <v>3.2092999999999998</v>
      </c>
      <c r="M9427" t="s">
        <v>82</v>
      </c>
    </row>
    <row r="9428" spans="1:13">
      <c r="A9428" t="s">
        <v>4875</v>
      </c>
      <c r="B9428" t="s">
        <v>4876</v>
      </c>
      <c r="C9428" t="str">
        <f>TEXT(D9428, "mmm")</f>
        <v>Aug</v>
      </c>
      <c r="D9428" s="1">
        <v>45511</v>
      </c>
      <c r="E9428" t="s">
        <v>102</v>
      </c>
      <c r="F9428" t="s">
        <v>101</v>
      </c>
      <c r="G9428">
        <v>20714</v>
      </c>
      <c r="H9428">
        <v>10.220000000000001</v>
      </c>
      <c r="I9428">
        <v>211697.08</v>
      </c>
      <c r="J9428" t="s">
        <v>86</v>
      </c>
      <c r="K9428">
        <v>5.9113235335264802E-2</v>
      </c>
      <c r="L9428">
        <v>5.9112999999999998</v>
      </c>
      <c r="M9428" t="s">
        <v>82</v>
      </c>
    </row>
    <row r="9429" spans="1:13">
      <c r="A9429" t="s">
        <v>4875</v>
      </c>
      <c r="B9429" t="s">
        <v>4876</v>
      </c>
      <c r="C9429" t="str">
        <f>TEXT(D9429, "mmm")</f>
        <v>Aug</v>
      </c>
      <c r="D9429" s="1">
        <v>45511</v>
      </c>
      <c r="E9429" t="s">
        <v>100</v>
      </c>
      <c r="F9429" t="s">
        <v>101</v>
      </c>
      <c r="G9429">
        <v>20714</v>
      </c>
      <c r="H9429">
        <v>10.220000000000001</v>
      </c>
      <c r="I9429">
        <v>211697.08</v>
      </c>
      <c r="J9429" t="s">
        <v>86</v>
      </c>
      <c r="K9429">
        <v>5.9113235335264802E-2</v>
      </c>
      <c r="L9429">
        <v>5.9112999999999998</v>
      </c>
      <c r="M9429" t="s">
        <v>82</v>
      </c>
    </row>
    <row r="9430" spans="1:13">
      <c r="A9430" t="s">
        <v>2171</v>
      </c>
      <c r="B9430" t="s">
        <v>2172</v>
      </c>
      <c r="C9430" t="str">
        <f>TEXT(D9430, "mmm")</f>
        <v>Aug</v>
      </c>
      <c r="D9430" s="1">
        <v>45511</v>
      </c>
      <c r="E9430" t="s">
        <v>5201</v>
      </c>
      <c r="F9430" t="s">
        <v>101</v>
      </c>
      <c r="G9430">
        <v>7097</v>
      </c>
      <c r="H9430">
        <v>6.62</v>
      </c>
      <c r="I9430">
        <v>46982.14</v>
      </c>
      <c r="J9430" t="s">
        <v>86</v>
      </c>
      <c r="K9430">
        <v>0.20601508913520461</v>
      </c>
      <c r="L9430">
        <v>20.601500000000001</v>
      </c>
      <c r="M9430" t="s">
        <v>82</v>
      </c>
    </row>
    <row r="9431" spans="1:13">
      <c r="A9431" t="s">
        <v>2171</v>
      </c>
      <c r="B9431" t="s">
        <v>2172</v>
      </c>
      <c r="C9431" t="str">
        <f>TEXT(D9431, "mmm")</f>
        <v>Aug</v>
      </c>
      <c r="D9431" s="1">
        <v>45511</v>
      </c>
      <c r="E9431" t="s">
        <v>5202</v>
      </c>
      <c r="F9431" t="s">
        <v>101</v>
      </c>
      <c r="G9431">
        <v>7097</v>
      </c>
      <c r="H9431">
        <v>6.62</v>
      </c>
      <c r="I9431">
        <v>46982.14</v>
      </c>
      <c r="J9431" t="s">
        <v>86</v>
      </c>
      <c r="K9431">
        <v>0.20601508913520461</v>
      </c>
      <c r="L9431">
        <v>20.601500000000001</v>
      </c>
      <c r="M9431" t="s">
        <v>82</v>
      </c>
    </row>
    <row r="9432" spans="1:13">
      <c r="A9432" t="s">
        <v>2171</v>
      </c>
      <c r="B9432" t="s">
        <v>2172</v>
      </c>
      <c r="C9432" t="str">
        <f>TEXT(D9432, "mmm")</f>
        <v>Aug</v>
      </c>
      <c r="D9432" s="1">
        <v>45511</v>
      </c>
      <c r="E9432" t="s">
        <v>5201</v>
      </c>
      <c r="F9432" t="s">
        <v>101</v>
      </c>
      <c r="G9432">
        <v>12915</v>
      </c>
      <c r="H9432">
        <v>6.62</v>
      </c>
      <c r="I9432">
        <v>85497.3</v>
      </c>
      <c r="J9432" t="s">
        <v>86</v>
      </c>
      <c r="K9432">
        <v>0.20601508913520461</v>
      </c>
      <c r="L9432">
        <v>20.601500000000001</v>
      </c>
      <c r="M9432" t="s">
        <v>82</v>
      </c>
    </row>
    <row r="9433" spans="1:13">
      <c r="A9433" t="s">
        <v>2171</v>
      </c>
      <c r="B9433" t="s">
        <v>2172</v>
      </c>
      <c r="C9433" t="str">
        <f>TEXT(D9433, "mmm")</f>
        <v>Aug</v>
      </c>
      <c r="D9433" s="1">
        <v>45511</v>
      </c>
      <c r="E9433" t="s">
        <v>5202</v>
      </c>
      <c r="F9433" t="s">
        <v>101</v>
      </c>
      <c r="G9433">
        <v>12915</v>
      </c>
      <c r="H9433">
        <v>6.62</v>
      </c>
      <c r="I9433">
        <v>85497.3</v>
      </c>
      <c r="J9433" t="s">
        <v>86</v>
      </c>
      <c r="K9433">
        <v>0.20601508913520461</v>
      </c>
      <c r="L9433">
        <v>20.601500000000001</v>
      </c>
      <c r="M9433" t="s">
        <v>82</v>
      </c>
    </row>
    <row r="9434" spans="1:13">
      <c r="A9434" t="s">
        <v>2171</v>
      </c>
      <c r="B9434" t="s">
        <v>2172</v>
      </c>
      <c r="C9434" t="str">
        <f>TEXT(D9434, "mmm")</f>
        <v>Aug</v>
      </c>
      <c r="D9434" s="1">
        <v>45511</v>
      </c>
      <c r="E9434" t="s">
        <v>5201</v>
      </c>
      <c r="F9434" t="s">
        <v>101</v>
      </c>
      <c r="G9434">
        <v>3382</v>
      </c>
      <c r="H9434">
        <v>6.62</v>
      </c>
      <c r="I9434">
        <v>22388.84</v>
      </c>
      <c r="J9434" t="s">
        <v>81</v>
      </c>
      <c r="K9434">
        <v>0.20601508913520461</v>
      </c>
      <c r="L9434">
        <v>20.601500000000001</v>
      </c>
      <c r="M9434" t="s">
        <v>82</v>
      </c>
    </row>
    <row r="9435" spans="1:13">
      <c r="A9435" t="s">
        <v>2171</v>
      </c>
      <c r="B9435" t="s">
        <v>2172</v>
      </c>
      <c r="C9435" t="str">
        <f>TEXT(D9435, "mmm")</f>
        <v>Aug</v>
      </c>
      <c r="D9435" s="1">
        <v>45511</v>
      </c>
      <c r="E9435" t="s">
        <v>5202</v>
      </c>
      <c r="F9435" t="s">
        <v>101</v>
      </c>
      <c r="G9435">
        <v>3382</v>
      </c>
      <c r="H9435">
        <v>6.62</v>
      </c>
      <c r="I9435">
        <v>22388.84</v>
      </c>
      <c r="J9435" t="s">
        <v>81</v>
      </c>
      <c r="K9435">
        <v>0.20601508913520461</v>
      </c>
      <c r="L9435">
        <v>20.601500000000001</v>
      </c>
      <c r="M9435" t="s">
        <v>82</v>
      </c>
    </row>
    <row r="9436" spans="1:13">
      <c r="A9436" t="s">
        <v>5293</v>
      </c>
      <c r="B9436" t="s">
        <v>5294</v>
      </c>
      <c r="C9436" t="str">
        <f>TEXT(D9436, "mmm")</f>
        <v>Aug</v>
      </c>
      <c r="D9436" s="1">
        <v>45511</v>
      </c>
      <c r="E9436" t="s">
        <v>5295</v>
      </c>
      <c r="F9436" t="s">
        <v>128</v>
      </c>
      <c r="G9436">
        <v>104000</v>
      </c>
      <c r="H9436">
        <v>0.95</v>
      </c>
      <c r="I9436">
        <v>98800</v>
      </c>
      <c r="J9436" t="s">
        <v>81</v>
      </c>
      <c r="K9436">
        <v>2.0652166800485539E-2</v>
      </c>
      <c r="L9436">
        <v>2.0651999999999999</v>
      </c>
      <c r="M9436" t="s">
        <v>82</v>
      </c>
    </row>
    <row r="9437" spans="1:13">
      <c r="A9437" t="s">
        <v>1854</v>
      </c>
      <c r="B9437" t="s">
        <v>1855</v>
      </c>
      <c r="C9437" t="str">
        <f>TEXT(D9437, "mmm")</f>
        <v>Aug</v>
      </c>
      <c r="D9437" s="1">
        <v>45511</v>
      </c>
      <c r="E9437" t="s">
        <v>1857</v>
      </c>
      <c r="F9437" t="s">
        <v>251</v>
      </c>
      <c r="G9437">
        <v>500000</v>
      </c>
      <c r="H9437">
        <v>1.57</v>
      </c>
      <c r="I9437">
        <v>785000</v>
      </c>
      <c r="J9437" t="s">
        <v>81</v>
      </c>
      <c r="K9437">
        <v>0.22784810413097151</v>
      </c>
      <c r="L9437">
        <v>22.784800000000001</v>
      </c>
      <c r="M9437" t="s">
        <v>82</v>
      </c>
    </row>
    <row r="9438" spans="1:13">
      <c r="A9438" t="s">
        <v>1854</v>
      </c>
      <c r="B9438" t="s">
        <v>1855</v>
      </c>
      <c r="C9438" t="str">
        <f>TEXT(D9438, "mmm")</f>
        <v>Aug</v>
      </c>
      <c r="D9438" s="1">
        <v>45511</v>
      </c>
      <c r="E9438" t="s">
        <v>1856</v>
      </c>
      <c r="F9438" t="s">
        <v>80</v>
      </c>
      <c r="G9438">
        <v>500000</v>
      </c>
      <c r="H9438">
        <v>1.57</v>
      </c>
      <c r="I9438">
        <v>785000</v>
      </c>
      <c r="J9438" t="s">
        <v>81</v>
      </c>
      <c r="K9438">
        <v>0.22784810413097151</v>
      </c>
      <c r="L9438">
        <v>22.784800000000001</v>
      </c>
      <c r="M9438" t="s">
        <v>82</v>
      </c>
    </row>
    <row r="9439" spans="1:13">
      <c r="A9439" t="s">
        <v>1854</v>
      </c>
      <c r="B9439" t="s">
        <v>1855</v>
      </c>
      <c r="C9439" t="str">
        <f>TEXT(D9439, "mmm")</f>
        <v>Aug</v>
      </c>
      <c r="D9439" s="1">
        <v>45511</v>
      </c>
      <c r="E9439" t="s">
        <v>1859</v>
      </c>
      <c r="F9439" t="s">
        <v>80</v>
      </c>
      <c r="G9439">
        <v>500000</v>
      </c>
      <c r="H9439">
        <v>1.57</v>
      </c>
      <c r="I9439">
        <v>785000</v>
      </c>
      <c r="J9439" t="s">
        <v>81</v>
      </c>
      <c r="K9439">
        <v>0.22784810413097151</v>
      </c>
      <c r="L9439">
        <v>22.784800000000001</v>
      </c>
      <c r="M9439" t="s">
        <v>82</v>
      </c>
    </row>
    <row r="9440" spans="1:13">
      <c r="A9440" t="s">
        <v>1854</v>
      </c>
      <c r="B9440" t="s">
        <v>1855</v>
      </c>
      <c r="C9440" t="str">
        <f>TEXT(D9440, "mmm")</f>
        <v>Aug</v>
      </c>
      <c r="D9440" s="1">
        <v>45511</v>
      </c>
      <c r="E9440" t="s">
        <v>1866</v>
      </c>
      <c r="F9440" t="s">
        <v>251</v>
      </c>
      <c r="G9440">
        <v>500000</v>
      </c>
      <c r="H9440">
        <v>1.57</v>
      </c>
      <c r="I9440">
        <v>785000</v>
      </c>
      <c r="J9440" t="s">
        <v>81</v>
      </c>
      <c r="K9440">
        <v>0.22784810413097151</v>
      </c>
      <c r="L9440">
        <v>22.784800000000001</v>
      </c>
      <c r="M9440" t="s">
        <v>82</v>
      </c>
    </row>
    <row r="9441" spans="1:13">
      <c r="A9441" t="s">
        <v>1854</v>
      </c>
      <c r="B9441" t="s">
        <v>1855</v>
      </c>
      <c r="C9441" t="str">
        <f>TEXT(D9441, "mmm")</f>
        <v>Aug</v>
      </c>
      <c r="D9441" s="1">
        <v>45511</v>
      </c>
      <c r="E9441" t="s">
        <v>5171</v>
      </c>
      <c r="F9441" t="s">
        <v>80</v>
      </c>
      <c r="G9441">
        <v>500000</v>
      </c>
      <c r="H9441">
        <v>1.57</v>
      </c>
      <c r="I9441">
        <v>785000</v>
      </c>
      <c r="J9441" t="s">
        <v>81</v>
      </c>
      <c r="K9441">
        <v>0.22784810413097151</v>
      </c>
      <c r="L9441">
        <v>22.784800000000001</v>
      </c>
      <c r="M9441" t="s">
        <v>82</v>
      </c>
    </row>
    <row r="9442" spans="1:13">
      <c r="A9442" t="s">
        <v>1854</v>
      </c>
      <c r="B9442" t="s">
        <v>1855</v>
      </c>
      <c r="C9442" t="str">
        <f>TEXT(D9442, "mmm")</f>
        <v>Aug</v>
      </c>
      <c r="D9442" s="1">
        <v>45511</v>
      </c>
      <c r="E9442" t="s">
        <v>1858</v>
      </c>
      <c r="F9442" t="s">
        <v>251</v>
      </c>
      <c r="G9442">
        <v>500000</v>
      </c>
      <c r="H9442">
        <v>1.57</v>
      </c>
      <c r="I9442">
        <v>785000</v>
      </c>
      <c r="J9442" t="s">
        <v>81</v>
      </c>
      <c r="K9442">
        <v>0.22784810413097151</v>
      </c>
      <c r="L9442">
        <v>22.784800000000001</v>
      </c>
      <c r="M9442" t="s">
        <v>82</v>
      </c>
    </row>
    <row r="9443" spans="1:13">
      <c r="A9443" t="s">
        <v>1854</v>
      </c>
      <c r="B9443" t="s">
        <v>1855</v>
      </c>
      <c r="C9443" t="str">
        <f>TEXT(D9443, "mmm")</f>
        <v>Aug</v>
      </c>
      <c r="D9443" s="1">
        <v>45511</v>
      </c>
      <c r="E9443" t="s">
        <v>1865</v>
      </c>
      <c r="F9443" t="s">
        <v>251</v>
      </c>
      <c r="G9443">
        <v>500000</v>
      </c>
      <c r="H9443">
        <v>1.57</v>
      </c>
      <c r="I9443">
        <v>785000</v>
      </c>
      <c r="J9443" t="s">
        <v>81</v>
      </c>
      <c r="K9443">
        <v>0.22784810413097151</v>
      </c>
      <c r="L9443">
        <v>22.784800000000001</v>
      </c>
      <c r="M9443" t="s">
        <v>82</v>
      </c>
    </row>
    <row r="9444" spans="1:13">
      <c r="A9444" t="s">
        <v>1854</v>
      </c>
      <c r="B9444" t="s">
        <v>1855</v>
      </c>
      <c r="C9444" t="str">
        <f>TEXT(D9444, "mmm")</f>
        <v>Aug</v>
      </c>
      <c r="D9444" s="1">
        <v>45511</v>
      </c>
      <c r="E9444" t="s">
        <v>1861</v>
      </c>
      <c r="F9444" t="s">
        <v>80</v>
      </c>
      <c r="G9444">
        <v>500000</v>
      </c>
      <c r="H9444">
        <v>1.57</v>
      </c>
      <c r="I9444">
        <v>785000</v>
      </c>
      <c r="J9444" t="s">
        <v>81</v>
      </c>
      <c r="K9444">
        <v>0.22784810413097151</v>
      </c>
      <c r="L9444">
        <v>22.784800000000001</v>
      </c>
      <c r="M9444" t="s">
        <v>82</v>
      </c>
    </row>
    <row r="9445" spans="1:13">
      <c r="A9445" t="s">
        <v>1854</v>
      </c>
      <c r="B9445" t="s">
        <v>1855</v>
      </c>
      <c r="C9445" t="str">
        <f>TEXT(D9445, "mmm")</f>
        <v>Aug</v>
      </c>
      <c r="D9445" s="1">
        <v>45511</v>
      </c>
      <c r="E9445" t="s">
        <v>1860</v>
      </c>
      <c r="F9445" t="s">
        <v>80</v>
      </c>
      <c r="G9445">
        <v>500000</v>
      </c>
      <c r="H9445">
        <v>1.57</v>
      </c>
      <c r="I9445">
        <v>785000</v>
      </c>
      <c r="J9445" t="s">
        <v>81</v>
      </c>
      <c r="K9445">
        <v>0.22784810413097151</v>
      </c>
      <c r="L9445">
        <v>22.784800000000001</v>
      </c>
      <c r="M9445" t="s">
        <v>82</v>
      </c>
    </row>
    <row r="9446" spans="1:13">
      <c r="A9446" t="s">
        <v>5216</v>
      </c>
      <c r="B9446" t="s">
        <v>5217</v>
      </c>
      <c r="C9446" t="str">
        <f>TEXT(D9446, "mmm")</f>
        <v>Aug</v>
      </c>
      <c r="D9446" s="1">
        <v>45511</v>
      </c>
      <c r="E9446" t="s">
        <v>5296</v>
      </c>
      <c r="F9446" t="s">
        <v>80</v>
      </c>
      <c r="G9446">
        <v>24000</v>
      </c>
      <c r="H9446">
        <v>10.15</v>
      </c>
      <c r="I9446">
        <v>243600</v>
      </c>
      <c r="J9446" t="s">
        <v>86</v>
      </c>
      <c r="K9446">
        <v>-1.28203720864305E-2</v>
      </c>
      <c r="L9446">
        <v>-1.282</v>
      </c>
      <c r="M9446" t="s">
        <v>82</v>
      </c>
    </row>
    <row r="9447" spans="1:13">
      <c r="A9447" t="s">
        <v>5297</v>
      </c>
      <c r="B9447" t="s">
        <v>5298</v>
      </c>
      <c r="C9447" t="str">
        <f>TEXT(D9447, "mmm")</f>
        <v>Aug</v>
      </c>
      <c r="D9447" s="1">
        <v>45511</v>
      </c>
      <c r="E9447" t="s">
        <v>5262</v>
      </c>
      <c r="F9447" t="s">
        <v>80</v>
      </c>
      <c r="G9447">
        <v>8250</v>
      </c>
      <c r="H9447">
        <v>31.56</v>
      </c>
      <c r="I9447">
        <v>260370</v>
      </c>
      <c r="J9447" t="s">
        <v>86</v>
      </c>
      <c r="K9447">
        <v>8.0429849928301156E-2</v>
      </c>
      <c r="L9447">
        <v>8.0429999999999993</v>
      </c>
      <c r="M9447" t="s">
        <v>82</v>
      </c>
    </row>
    <row r="9448" spans="1:13">
      <c r="A9448" t="s">
        <v>5299</v>
      </c>
      <c r="B9448" t="s">
        <v>5300</v>
      </c>
      <c r="C9448" t="str">
        <f>TEXT(D9448, "mmm")</f>
        <v>Aug</v>
      </c>
      <c r="D9448" s="1">
        <v>45511</v>
      </c>
      <c r="E9448" t="s">
        <v>5301</v>
      </c>
      <c r="F9448" t="s">
        <v>80</v>
      </c>
      <c r="G9448">
        <v>25000</v>
      </c>
      <c r="H9448">
        <v>10.82</v>
      </c>
      <c r="I9448">
        <v>270500</v>
      </c>
      <c r="J9448" t="s">
        <v>86</v>
      </c>
      <c r="K9448">
        <v>8.262107384817563E-2</v>
      </c>
      <c r="L9448">
        <v>8.2621000000000002</v>
      </c>
      <c r="M9448" t="s">
        <v>82</v>
      </c>
    </row>
    <row r="9449" spans="1:13">
      <c r="A9449" t="s">
        <v>677</v>
      </c>
      <c r="B9449" t="s">
        <v>678</v>
      </c>
      <c r="C9449" t="str">
        <f>TEXT(D9449, "mmm")</f>
        <v>Aug</v>
      </c>
      <c r="D9449" s="1">
        <v>45511</v>
      </c>
      <c r="E9449" t="s">
        <v>178</v>
      </c>
      <c r="F9449" t="s">
        <v>101</v>
      </c>
      <c r="G9449">
        <v>5100</v>
      </c>
      <c r="H9449">
        <v>16.84</v>
      </c>
      <c r="I9449">
        <v>85884</v>
      </c>
      <c r="J9449" t="s">
        <v>81</v>
      </c>
      <c r="K9449">
        <v>7.875884384584686E-2</v>
      </c>
      <c r="L9449">
        <v>7.8758999999999997</v>
      </c>
      <c r="M9449" t="s">
        <v>82</v>
      </c>
    </row>
    <row r="9450" spans="1:13">
      <c r="A9450" t="s">
        <v>677</v>
      </c>
      <c r="B9450" t="s">
        <v>678</v>
      </c>
      <c r="C9450" t="str">
        <f>TEXT(D9450, "mmm")</f>
        <v>Aug</v>
      </c>
      <c r="D9450" s="1">
        <v>45511</v>
      </c>
      <c r="E9450" t="s">
        <v>180</v>
      </c>
      <c r="F9450" t="s">
        <v>101</v>
      </c>
      <c r="G9450">
        <v>5100</v>
      </c>
      <c r="H9450">
        <v>16.84</v>
      </c>
      <c r="I9450">
        <v>85884</v>
      </c>
      <c r="J9450" t="s">
        <v>81</v>
      </c>
      <c r="K9450">
        <v>7.875884384584686E-2</v>
      </c>
      <c r="L9450">
        <v>7.8758999999999997</v>
      </c>
      <c r="M9450" t="s">
        <v>82</v>
      </c>
    </row>
    <row r="9451" spans="1:13">
      <c r="A9451" t="s">
        <v>677</v>
      </c>
      <c r="B9451" t="s">
        <v>678</v>
      </c>
      <c r="C9451" t="str">
        <f>TEXT(D9451, "mmm")</f>
        <v>Aug</v>
      </c>
      <c r="D9451" s="1">
        <v>45511</v>
      </c>
      <c r="E9451" t="s">
        <v>181</v>
      </c>
      <c r="F9451" t="s">
        <v>101</v>
      </c>
      <c r="G9451">
        <v>5100</v>
      </c>
      <c r="H9451">
        <v>16.84</v>
      </c>
      <c r="I9451">
        <v>85884</v>
      </c>
      <c r="J9451" t="s">
        <v>81</v>
      </c>
      <c r="K9451">
        <v>7.875884384584686E-2</v>
      </c>
      <c r="L9451">
        <v>7.8758999999999997</v>
      </c>
      <c r="M9451" t="s">
        <v>82</v>
      </c>
    </row>
    <row r="9452" spans="1:13">
      <c r="A9452" t="s">
        <v>677</v>
      </c>
      <c r="B9452" t="s">
        <v>678</v>
      </c>
      <c r="C9452" t="str">
        <f>TEXT(D9452, "mmm")</f>
        <v>Aug</v>
      </c>
      <c r="D9452" s="1">
        <v>45511</v>
      </c>
      <c r="E9452" t="s">
        <v>182</v>
      </c>
      <c r="F9452" t="s">
        <v>101</v>
      </c>
      <c r="G9452">
        <v>5100</v>
      </c>
      <c r="H9452">
        <v>16.84</v>
      </c>
      <c r="I9452">
        <v>85884</v>
      </c>
      <c r="J9452" t="s">
        <v>81</v>
      </c>
      <c r="K9452">
        <v>7.875884384584686E-2</v>
      </c>
      <c r="L9452">
        <v>7.8758999999999997</v>
      </c>
      <c r="M9452" t="s">
        <v>82</v>
      </c>
    </row>
    <row r="9453" spans="1:13">
      <c r="A9453" t="s">
        <v>677</v>
      </c>
      <c r="B9453" t="s">
        <v>678</v>
      </c>
      <c r="C9453" t="str">
        <f>TEXT(D9453, "mmm")</f>
        <v>Aug</v>
      </c>
      <c r="D9453" s="1">
        <v>45511</v>
      </c>
      <c r="E9453" t="s">
        <v>179</v>
      </c>
      <c r="F9453" t="s">
        <v>101</v>
      </c>
      <c r="G9453">
        <v>5100</v>
      </c>
      <c r="H9453">
        <v>16.84</v>
      </c>
      <c r="I9453">
        <v>85884</v>
      </c>
      <c r="J9453" t="s">
        <v>81</v>
      </c>
      <c r="K9453">
        <v>7.875884384584686E-2</v>
      </c>
      <c r="L9453">
        <v>7.8758999999999997</v>
      </c>
      <c r="M9453" t="s">
        <v>82</v>
      </c>
    </row>
    <row r="9454" spans="1:13">
      <c r="A9454" t="s">
        <v>5302</v>
      </c>
      <c r="B9454" t="s">
        <v>5303</v>
      </c>
      <c r="C9454" t="str">
        <f>TEXT(D9454, "mmm")</f>
        <v>Aug</v>
      </c>
      <c r="D9454" s="1">
        <v>45511</v>
      </c>
      <c r="E9454" t="s">
        <v>5304</v>
      </c>
      <c r="F9454" t="s">
        <v>80</v>
      </c>
      <c r="G9454">
        <v>11750</v>
      </c>
      <c r="H9454">
        <v>21.39</v>
      </c>
      <c r="I9454">
        <v>251332.5</v>
      </c>
      <c r="J9454" t="s">
        <v>86</v>
      </c>
      <c r="K9454">
        <v>-8.597309084977578E-3</v>
      </c>
      <c r="L9454">
        <v>-0.85970000000000002</v>
      </c>
      <c r="M9454" t="s">
        <v>82</v>
      </c>
    </row>
    <row r="9455" spans="1:13">
      <c r="A9455" t="s">
        <v>356</v>
      </c>
      <c r="B9455" t="s">
        <v>357</v>
      </c>
      <c r="C9455" t="str">
        <f>TEXT(D9455, "mmm")</f>
        <v>Aug</v>
      </c>
      <c r="D9455" s="1">
        <v>45511</v>
      </c>
      <c r="E9455" t="s">
        <v>313</v>
      </c>
      <c r="F9455" t="s">
        <v>314</v>
      </c>
      <c r="G9455">
        <v>650000</v>
      </c>
      <c r="H9455">
        <v>10.38</v>
      </c>
      <c r="I9455">
        <v>6747000.0000000009</v>
      </c>
      <c r="J9455" t="s">
        <v>81</v>
      </c>
      <c r="K9455">
        <v>0.11154215050682099</v>
      </c>
      <c r="L9455">
        <v>11.154199999999999</v>
      </c>
      <c r="M9455" t="s">
        <v>82</v>
      </c>
    </row>
    <row r="9456" spans="1:13">
      <c r="A9456" t="s">
        <v>5095</v>
      </c>
      <c r="B9456" t="s">
        <v>5096</v>
      </c>
      <c r="C9456" t="str">
        <f>TEXT(D9456, "mmm")</f>
        <v>Aug</v>
      </c>
      <c r="D9456" s="1">
        <v>45511</v>
      </c>
      <c r="E9456" t="s">
        <v>5097</v>
      </c>
      <c r="F9456" t="s">
        <v>101</v>
      </c>
      <c r="G9456">
        <v>6933</v>
      </c>
      <c r="H9456">
        <v>14.13</v>
      </c>
      <c r="I9456">
        <v>97963.290000000008</v>
      </c>
      <c r="J9456" t="s">
        <v>81</v>
      </c>
      <c r="K9456">
        <v>4.7788737026247093E-2</v>
      </c>
      <c r="L9456">
        <v>4.7789000000000001</v>
      </c>
      <c r="M9456" t="s">
        <v>82</v>
      </c>
    </row>
    <row r="9457" spans="1:13">
      <c r="A9457" t="s">
        <v>952</v>
      </c>
      <c r="B9457" t="s">
        <v>953</v>
      </c>
      <c r="C9457" t="str">
        <f>TEXT(D9457, "mmm")</f>
        <v>Aug</v>
      </c>
      <c r="D9457" s="1">
        <v>45511</v>
      </c>
      <c r="E9457" t="s">
        <v>5305</v>
      </c>
      <c r="F9457" t="s">
        <v>80</v>
      </c>
      <c r="G9457">
        <v>3850</v>
      </c>
      <c r="H9457">
        <v>25.99</v>
      </c>
      <c r="I9457">
        <v>100061.5</v>
      </c>
      <c r="J9457" t="s">
        <v>81</v>
      </c>
      <c r="K9457">
        <v>3.8552383118386269E-2</v>
      </c>
      <c r="L9457">
        <v>3.8552</v>
      </c>
      <c r="M9457" t="s">
        <v>82</v>
      </c>
    </row>
    <row r="9458" spans="1:13">
      <c r="A9458" t="s">
        <v>4368</v>
      </c>
      <c r="B9458" t="s">
        <v>4369</v>
      </c>
      <c r="C9458" t="str">
        <f>TEXT(D9458, "mmm")</f>
        <v>Aug</v>
      </c>
      <c r="D9458" s="1">
        <v>45511</v>
      </c>
      <c r="E9458" t="s">
        <v>4370</v>
      </c>
      <c r="F9458" t="s">
        <v>118</v>
      </c>
      <c r="G9458">
        <v>5000</v>
      </c>
      <c r="H9458">
        <v>18.22</v>
      </c>
      <c r="I9458">
        <v>91100</v>
      </c>
      <c r="J9458" t="s">
        <v>81</v>
      </c>
      <c r="K9458">
        <v>5.7532635366318807E-2</v>
      </c>
      <c r="L9458">
        <v>5.7533000000000003</v>
      </c>
      <c r="M9458" t="s">
        <v>82</v>
      </c>
    </row>
    <row r="9459" spans="1:13">
      <c r="A9459" t="s">
        <v>4368</v>
      </c>
      <c r="B9459" t="s">
        <v>4369</v>
      </c>
      <c r="C9459" t="str">
        <f>TEXT(D9459, "mmm")</f>
        <v>Aug</v>
      </c>
      <c r="D9459" s="1">
        <v>45511</v>
      </c>
      <c r="E9459" t="s">
        <v>4370</v>
      </c>
      <c r="F9459" t="s">
        <v>118</v>
      </c>
      <c r="G9459">
        <v>5000</v>
      </c>
      <c r="H9459">
        <v>18.14</v>
      </c>
      <c r="I9459">
        <v>90700</v>
      </c>
      <c r="J9459" t="s">
        <v>81</v>
      </c>
      <c r="K9459">
        <v>5.7532635366318807E-2</v>
      </c>
      <c r="L9459">
        <v>5.7533000000000003</v>
      </c>
      <c r="M9459" t="s">
        <v>82</v>
      </c>
    </row>
    <row r="9460" spans="1:13">
      <c r="A9460" t="s">
        <v>4368</v>
      </c>
      <c r="B9460" t="s">
        <v>4369</v>
      </c>
      <c r="C9460" t="str">
        <f>TEXT(D9460, "mmm")</f>
        <v>Aug</v>
      </c>
      <c r="D9460" s="1">
        <v>45511</v>
      </c>
      <c r="E9460" t="s">
        <v>4370</v>
      </c>
      <c r="F9460" t="s">
        <v>118</v>
      </c>
      <c r="G9460">
        <v>5000</v>
      </c>
      <c r="H9460">
        <v>18.13</v>
      </c>
      <c r="I9460">
        <v>90650</v>
      </c>
      <c r="J9460" t="s">
        <v>81</v>
      </c>
      <c r="K9460">
        <v>5.7532635366318807E-2</v>
      </c>
      <c r="L9460">
        <v>5.7533000000000003</v>
      </c>
      <c r="M9460" t="s">
        <v>82</v>
      </c>
    </row>
    <row r="9461" spans="1:13">
      <c r="A9461" t="s">
        <v>5149</v>
      </c>
      <c r="B9461" t="s">
        <v>5150</v>
      </c>
      <c r="C9461" t="str">
        <f>TEXT(D9461, "mmm")</f>
        <v>Aug</v>
      </c>
      <c r="D9461" s="1">
        <v>45511</v>
      </c>
      <c r="E9461" t="s">
        <v>5306</v>
      </c>
      <c r="F9461" t="s">
        <v>80</v>
      </c>
      <c r="G9461">
        <v>10800</v>
      </c>
      <c r="H9461">
        <v>21.82</v>
      </c>
      <c r="I9461">
        <v>235656</v>
      </c>
      <c r="J9461" t="s">
        <v>86</v>
      </c>
      <c r="K9461">
        <v>9.153959900175912E-2</v>
      </c>
      <c r="L9461">
        <v>9.1539999999999999</v>
      </c>
      <c r="M9461" t="s">
        <v>82</v>
      </c>
    </row>
    <row r="9462" spans="1:13">
      <c r="A9462" t="s">
        <v>2889</v>
      </c>
      <c r="B9462" t="s">
        <v>2890</v>
      </c>
      <c r="C9462" t="str">
        <f>TEXT(D9462, "mmm")</f>
        <v>Aug</v>
      </c>
      <c r="D9462" s="1">
        <v>45511</v>
      </c>
      <c r="E9462" t="s">
        <v>2892</v>
      </c>
      <c r="F9462" t="s">
        <v>101</v>
      </c>
      <c r="G9462">
        <v>500000</v>
      </c>
      <c r="H9462">
        <v>0.06</v>
      </c>
      <c r="I9462">
        <v>30000</v>
      </c>
      <c r="J9462" t="s">
        <v>81</v>
      </c>
      <c r="K9462">
        <v>0</v>
      </c>
      <c r="L9462">
        <v>0</v>
      </c>
      <c r="M9462" t="s">
        <v>82</v>
      </c>
    </row>
    <row r="9463" spans="1:13">
      <c r="A9463" t="s">
        <v>2889</v>
      </c>
      <c r="B9463" t="s">
        <v>2890</v>
      </c>
      <c r="C9463" t="str">
        <f>TEXT(D9463, "mmm")</f>
        <v>Aug</v>
      </c>
      <c r="D9463" s="1">
        <v>45511</v>
      </c>
      <c r="E9463" t="s">
        <v>2891</v>
      </c>
      <c r="F9463" t="s">
        <v>251</v>
      </c>
      <c r="G9463">
        <v>500000</v>
      </c>
      <c r="H9463">
        <v>0.06</v>
      </c>
      <c r="I9463">
        <v>30000</v>
      </c>
      <c r="J9463" t="s">
        <v>81</v>
      </c>
      <c r="K9463">
        <v>0</v>
      </c>
      <c r="L9463">
        <v>0</v>
      </c>
      <c r="M9463" t="s">
        <v>82</v>
      </c>
    </row>
    <row r="9464" spans="1:13">
      <c r="A9464" t="s">
        <v>2889</v>
      </c>
      <c r="B9464" t="s">
        <v>2890</v>
      </c>
      <c r="C9464" t="str">
        <f>TEXT(D9464, "mmm")</f>
        <v>Aug</v>
      </c>
      <c r="D9464" s="1">
        <v>45511</v>
      </c>
      <c r="E9464" t="s">
        <v>2892</v>
      </c>
      <c r="F9464" t="s">
        <v>101</v>
      </c>
      <c r="G9464">
        <v>500000</v>
      </c>
      <c r="H9464">
        <v>0.05</v>
      </c>
      <c r="I9464">
        <v>25000</v>
      </c>
      <c r="J9464" t="s">
        <v>81</v>
      </c>
      <c r="K9464">
        <v>0</v>
      </c>
      <c r="L9464">
        <v>0</v>
      </c>
      <c r="M9464" t="s">
        <v>82</v>
      </c>
    </row>
    <row r="9465" spans="1:13">
      <c r="A9465" t="s">
        <v>2889</v>
      </c>
      <c r="B9465" t="s">
        <v>2890</v>
      </c>
      <c r="C9465" t="str">
        <f>TEXT(D9465, "mmm")</f>
        <v>Aug</v>
      </c>
      <c r="D9465" s="1">
        <v>45511</v>
      </c>
      <c r="E9465" t="s">
        <v>2891</v>
      </c>
      <c r="F9465" t="s">
        <v>251</v>
      </c>
      <c r="G9465">
        <v>500000</v>
      </c>
      <c r="H9465">
        <v>0.05</v>
      </c>
      <c r="I9465">
        <v>25000</v>
      </c>
      <c r="J9465" t="s">
        <v>81</v>
      </c>
      <c r="K9465">
        <v>0</v>
      </c>
      <c r="L9465">
        <v>0</v>
      </c>
      <c r="M9465" t="s">
        <v>82</v>
      </c>
    </row>
    <row r="9466" spans="1:13">
      <c r="A9466" t="s">
        <v>5299</v>
      </c>
      <c r="B9466" t="s">
        <v>5300</v>
      </c>
      <c r="C9466" t="str">
        <f>TEXT(D9466, "mmm")</f>
        <v>Aug</v>
      </c>
      <c r="D9466" s="1">
        <v>45511</v>
      </c>
      <c r="E9466" t="s">
        <v>5307</v>
      </c>
      <c r="F9466" t="s">
        <v>128</v>
      </c>
      <c r="G9466">
        <v>12273</v>
      </c>
      <c r="H9466">
        <v>10.7</v>
      </c>
      <c r="I9466">
        <v>131321.1</v>
      </c>
      <c r="J9466" t="s">
        <v>86</v>
      </c>
      <c r="K9466">
        <v>8.262107384817563E-2</v>
      </c>
      <c r="L9466">
        <v>8.2621000000000002</v>
      </c>
      <c r="M9466" t="s">
        <v>82</v>
      </c>
    </row>
    <row r="9467" spans="1:13">
      <c r="A9467" t="s">
        <v>5299</v>
      </c>
      <c r="B9467" t="s">
        <v>5300</v>
      </c>
      <c r="C9467" t="str">
        <f>TEXT(D9467, "mmm")</f>
        <v>Aug</v>
      </c>
      <c r="D9467" s="1">
        <v>45511</v>
      </c>
      <c r="E9467" t="s">
        <v>5307</v>
      </c>
      <c r="F9467" t="s">
        <v>128</v>
      </c>
      <c r="G9467">
        <v>1027</v>
      </c>
      <c r="H9467">
        <v>10.85</v>
      </c>
      <c r="I9467">
        <v>11142.95</v>
      </c>
      <c r="J9467" t="s">
        <v>81</v>
      </c>
      <c r="K9467">
        <v>8.262107384817563E-2</v>
      </c>
      <c r="L9467">
        <v>8.2621000000000002</v>
      </c>
      <c r="M9467" t="s">
        <v>82</v>
      </c>
    </row>
    <row r="9468" spans="1:13">
      <c r="A9468" t="s">
        <v>5299</v>
      </c>
      <c r="B9468" t="s">
        <v>5300</v>
      </c>
      <c r="C9468" t="str">
        <f>TEXT(D9468, "mmm")</f>
        <v>Aug</v>
      </c>
      <c r="D9468" s="1">
        <v>45511</v>
      </c>
      <c r="E9468" t="s">
        <v>5307</v>
      </c>
      <c r="F9468" t="s">
        <v>128</v>
      </c>
      <c r="G9468">
        <v>10953</v>
      </c>
      <c r="H9468">
        <v>11</v>
      </c>
      <c r="I9468">
        <v>120483</v>
      </c>
      <c r="J9468" t="s">
        <v>81</v>
      </c>
      <c r="K9468">
        <v>8.262107384817563E-2</v>
      </c>
      <c r="L9468">
        <v>8.2621000000000002</v>
      </c>
      <c r="M9468" t="s">
        <v>82</v>
      </c>
    </row>
    <row r="9469" spans="1:13">
      <c r="A9469" t="s">
        <v>5299</v>
      </c>
      <c r="B9469" t="s">
        <v>5300</v>
      </c>
      <c r="C9469" t="str">
        <f>TEXT(D9469, "mmm")</f>
        <v>Aug</v>
      </c>
      <c r="D9469" s="1">
        <v>45511</v>
      </c>
      <c r="E9469" t="s">
        <v>5308</v>
      </c>
      <c r="F9469" t="s">
        <v>118</v>
      </c>
      <c r="G9469">
        <v>5000</v>
      </c>
      <c r="H9469">
        <v>11</v>
      </c>
      <c r="I9469">
        <v>55000</v>
      </c>
      <c r="J9469" t="s">
        <v>81</v>
      </c>
      <c r="K9469">
        <v>8.262107384817563E-2</v>
      </c>
      <c r="L9469">
        <v>8.2621000000000002</v>
      </c>
      <c r="M9469" t="s">
        <v>82</v>
      </c>
    </row>
    <row r="9470" spans="1:13">
      <c r="A9470" t="s">
        <v>5309</v>
      </c>
      <c r="B9470" t="s">
        <v>5310</v>
      </c>
      <c r="C9470" t="str">
        <f>TEXT(D9470, "mmm")</f>
        <v>Aug</v>
      </c>
      <c r="D9470" s="1">
        <v>45511</v>
      </c>
      <c r="E9470" t="s">
        <v>5311</v>
      </c>
      <c r="F9470" t="s">
        <v>128</v>
      </c>
      <c r="G9470">
        <v>32051</v>
      </c>
      <c r="H9470">
        <v>4.67</v>
      </c>
      <c r="I9470">
        <v>149678.17000000001</v>
      </c>
      <c r="J9470" t="s">
        <v>81</v>
      </c>
      <c r="K9470">
        <v>0.15436243615368839</v>
      </c>
      <c r="L9470">
        <v>15.436199999999999</v>
      </c>
      <c r="M9470" t="s">
        <v>82</v>
      </c>
    </row>
    <row r="9471" spans="1:13">
      <c r="A9471" t="s">
        <v>3887</v>
      </c>
      <c r="B9471" t="s">
        <v>3888</v>
      </c>
      <c r="C9471" t="str">
        <f>TEXT(D9471, "mmm")</f>
        <v>Aug</v>
      </c>
      <c r="D9471" s="1">
        <v>45511</v>
      </c>
      <c r="E9471" t="s">
        <v>5312</v>
      </c>
      <c r="F9471" t="s">
        <v>118</v>
      </c>
      <c r="G9471">
        <v>500</v>
      </c>
      <c r="H9471">
        <v>20.45</v>
      </c>
      <c r="I9471">
        <v>10225</v>
      </c>
      <c r="J9471" t="s">
        <v>81</v>
      </c>
      <c r="K9471">
        <v>2.26489682988813E-2</v>
      </c>
      <c r="L9471">
        <v>2.2648999999999999</v>
      </c>
      <c r="M9471" t="s">
        <v>82</v>
      </c>
    </row>
    <row r="9472" spans="1:13">
      <c r="A9472" t="s">
        <v>4368</v>
      </c>
      <c r="B9472" t="s">
        <v>4369</v>
      </c>
      <c r="C9472" t="str">
        <f>TEXT(D9472, "mmm")</f>
        <v>Aug</v>
      </c>
      <c r="D9472" s="1">
        <v>45511</v>
      </c>
      <c r="E9472" t="s">
        <v>5313</v>
      </c>
      <c r="F9472" t="s">
        <v>128</v>
      </c>
      <c r="G9472">
        <v>15042</v>
      </c>
      <c r="H9472">
        <v>17.309999999999999</v>
      </c>
      <c r="I9472">
        <v>260377.02</v>
      </c>
      <c r="J9472" t="s">
        <v>86</v>
      </c>
      <c r="K9472">
        <v>5.7532635366318807E-2</v>
      </c>
      <c r="L9472">
        <v>5.7533000000000003</v>
      </c>
      <c r="M9472" t="s">
        <v>82</v>
      </c>
    </row>
    <row r="9473" spans="1:13">
      <c r="A9473" t="s">
        <v>4368</v>
      </c>
      <c r="B9473" t="s">
        <v>4369</v>
      </c>
      <c r="C9473" t="str">
        <f>TEXT(D9473, "mmm")</f>
        <v>Aug</v>
      </c>
      <c r="D9473" s="1">
        <v>45511</v>
      </c>
      <c r="E9473" t="s">
        <v>5313</v>
      </c>
      <c r="F9473" t="s">
        <v>128</v>
      </c>
      <c r="G9473">
        <v>4958</v>
      </c>
      <c r="H9473">
        <v>18.010000000000002</v>
      </c>
      <c r="I9473">
        <v>89293.58</v>
      </c>
      <c r="J9473" t="s">
        <v>81</v>
      </c>
      <c r="K9473">
        <v>5.7532635366318807E-2</v>
      </c>
      <c r="L9473">
        <v>5.7533000000000003</v>
      </c>
      <c r="M9473" t="s">
        <v>82</v>
      </c>
    </row>
    <row r="9474" spans="1:13">
      <c r="A9474" t="s">
        <v>5299</v>
      </c>
      <c r="B9474" t="s">
        <v>5300</v>
      </c>
      <c r="C9474" t="str">
        <f>TEXT(D9474, "mmm")</f>
        <v>Aug</v>
      </c>
      <c r="D9474" s="1">
        <v>45511</v>
      </c>
      <c r="E9474" t="s">
        <v>5314</v>
      </c>
      <c r="F9474" t="s">
        <v>80</v>
      </c>
      <c r="G9474">
        <v>84577</v>
      </c>
      <c r="H9474">
        <v>11.21</v>
      </c>
      <c r="I9474">
        <v>948108.17</v>
      </c>
      <c r="J9474" t="s">
        <v>86</v>
      </c>
      <c r="K9474">
        <v>8.262107384817563E-2</v>
      </c>
      <c r="L9474">
        <v>8.2621000000000002</v>
      </c>
      <c r="M9474" t="s">
        <v>82</v>
      </c>
    </row>
    <row r="9475" spans="1:13">
      <c r="A9475" t="s">
        <v>5299</v>
      </c>
      <c r="B9475" t="s">
        <v>5300</v>
      </c>
      <c r="C9475" t="str">
        <f>TEXT(D9475, "mmm")</f>
        <v>Aug</v>
      </c>
      <c r="D9475" s="1">
        <v>45511</v>
      </c>
      <c r="E9475" t="s">
        <v>5314</v>
      </c>
      <c r="F9475" t="s">
        <v>80</v>
      </c>
      <c r="G9475">
        <v>4471</v>
      </c>
      <c r="H9475">
        <v>10.85</v>
      </c>
      <c r="I9475">
        <v>48510.35</v>
      </c>
      <c r="J9475" t="s">
        <v>81</v>
      </c>
      <c r="K9475">
        <v>8.262107384817563E-2</v>
      </c>
      <c r="L9475">
        <v>8.2621000000000002</v>
      </c>
      <c r="M9475" t="s">
        <v>82</v>
      </c>
    </row>
    <row r="9476" spans="1:13">
      <c r="A9476" t="s">
        <v>5299</v>
      </c>
      <c r="B9476" t="s">
        <v>5300</v>
      </c>
      <c r="C9476" t="str">
        <f>TEXT(D9476, "mmm")</f>
        <v>Aug</v>
      </c>
      <c r="D9476" s="1">
        <v>45511</v>
      </c>
      <c r="E9476" t="s">
        <v>5315</v>
      </c>
      <c r="F9476" t="s">
        <v>118</v>
      </c>
      <c r="G9476">
        <v>1800</v>
      </c>
      <c r="H9476">
        <v>10.83</v>
      </c>
      <c r="I9476">
        <v>19494</v>
      </c>
      <c r="J9476" t="s">
        <v>81</v>
      </c>
      <c r="K9476">
        <v>8.262107384817563E-2</v>
      </c>
      <c r="L9476">
        <v>8.2621000000000002</v>
      </c>
      <c r="M9476" t="s">
        <v>82</v>
      </c>
    </row>
    <row r="9477" spans="1:13">
      <c r="A9477" t="s">
        <v>5299</v>
      </c>
      <c r="B9477" t="s">
        <v>5300</v>
      </c>
      <c r="C9477" t="str">
        <f>TEXT(D9477, "mmm")</f>
        <v>Aug</v>
      </c>
      <c r="D9477" s="1">
        <v>45511</v>
      </c>
      <c r="E9477" t="s">
        <v>5315</v>
      </c>
      <c r="F9477" t="s">
        <v>118</v>
      </c>
      <c r="G9477">
        <v>1500</v>
      </c>
      <c r="H9477">
        <v>10.69</v>
      </c>
      <c r="I9477">
        <v>16035</v>
      </c>
      <c r="J9477" t="s">
        <v>81</v>
      </c>
      <c r="K9477">
        <v>8.262107384817563E-2</v>
      </c>
      <c r="L9477">
        <v>8.2621000000000002</v>
      </c>
      <c r="M9477" t="s">
        <v>82</v>
      </c>
    </row>
    <row r="9478" spans="1:13">
      <c r="A9478" t="s">
        <v>2662</v>
      </c>
      <c r="B9478" t="s">
        <v>2663</v>
      </c>
      <c r="C9478" t="str">
        <f>TEXT(D9478, "mmm")</f>
        <v>Aug</v>
      </c>
      <c r="D9478" s="1">
        <v>45511</v>
      </c>
      <c r="E9478" t="s">
        <v>2667</v>
      </c>
      <c r="F9478" t="s">
        <v>101</v>
      </c>
      <c r="G9478">
        <v>825868</v>
      </c>
      <c r="H9478">
        <v>8.82</v>
      </c>
      <c r="I9478">
        <v>7284155.7599999998</v>
      </c>
      <c r="J9478" t="s">
        <v>81</v>
      </c>
      <c r="K9478">
        <v>0.25199532145021131</v>
      </c>
      <c r="L9478">
        <v>25.1995</v>
      </c>
      <c r="M9478" t="s">
        <v>82</v>
      </c>
    </row>
    <row r="9479" spans="1:13">
      <c r="A9479" t="s">
        <v>2662</v>
      </c>
      <c r="B9479" t="s">
        <v>2663</v>
      </c>
      <c r="C9479" t="str">
        <f>TEXT(D9479, "mmm")</f>
        <v>Aug</v>
      </c>
      <c r="D9479" s="1">
        <v>45511</v>
      </c>
      <c r="E9479" t="s">
        <v>2665</v>
      </c>
      <c r="F9479" t="s">
        <v>101</v>
      </c>
      <c r="G9479">
        <v>825868</v>
      </c>
      <c r="H9479">
        <v>8.82</v>
      </c>
      <c r="I9479">
        <v>7284155.7599999998</v>
      </c>
      <c r="J9479" t="s">
        <v>81</v>
      </c>
      <c r="K9479">
        <v>0.25199532145021131</v>
      </c>
      <c r="L9479">
        <v>25.1995</v>
      </c>
      <c r="M9479" t="s">
        <v>82</v>
      </c>
    </row>
    <row r="9480" spans="1:13">
      <c r="A9480" t="s">
        <v>2662</v>
      </c>
      <c r="B9480" t="s">
        <v>2663</v>
      </c>
      <c r="C9480" t="str">
        <f>TEXT(D9480, "mmm")</f>
        <v>Aug</v>
      </c>
      <c r="D9480" s="1">
        <v>45511</v>
      </c>
      <c r="E9480" t="s">
        <v>2664</v>
      </c>
      <c r="F9480" t="s">
        <v>101</v>
      </c>
      <c r="G9480">
        <v>825868</v>
      </c>
      <c r="H9480">
        <v>8.82</v>
      </c>
      <c r="I9480">
        <v>7284155.7599999998</v>
      </c>
      <c r="J9480" t="s">
        <v>81</v>
      </c>
      <c r="K9480">
        <v>0.25199532145021131</v>
      </c>
      <c r="L9480">
        <v>25.1995</v>
      </c>
      <c r="M9480" t="s">
        <v>82</v>
      </c>
    </row>
    <row r="9481" spans="1:13">
      <c r="A9481" t="s">
        <v>2662</v>
      </c>
      <c r="B9481" t="s">
        <v>2663</v>
      </c>
      <c r="C9481" t="str">
        <f>TEXT(D9481, "mmm")</f>
        <v>Aug</v>
      </c>
      <c r="D9481" s="1">
        <v>45511</v>
      </c>
      <c r="E9481" t="s">
        <v>2666</v>
      </c>
      <c r="F9481" t="s">
        <v>101</v>
      </c>
      <c r="G9481">
        <v>825868</v>
      </c>
      <c r="H9481">
        <v>8.82</v>
      </c>
      <c r="I9481">
        <v>7284155.7599999998</v>
      </c>
      <c r="J9481" t="s">
        <v>81</v>
      </c>
      <c r="K9481">
        <v>0.25199532145021131</v>
      </c>
      <c r="L9481">
        <v>25.1995</v>
      </c>
      <c r="M9481" t="s">
        <v>82</v>
      </c>
    </row>
    <row r="9482" spans="1:13">
      <c r="A9482" t="s">
        <v>3167</v>
      </c>
      <c r="B9482" t="s">
        <v>3168</v>
      </c>
      <c r="C9482" t="str">
        <f>TEXT(D9482, "mmm")</f>
        <v>Aug</v>
      </c>
      <c r="D9482" s="1">
        <v>45511</v>
      </c>
      <c r="E9482" t="s">
        <v>5316</v>
      </c>
      <c r="F9482" t="s">
        <v>80</v>
      </c>
      <c r="G9482">
        <v>3450</v>
      </c>
      <c r="H9482">
        <v>2.94</v>
      </c>
      <c r="I9482">
        <v>10143</v>
      </c>
      <c r="J9482" t="s">
        <v>81</v>
      </c>
      <c r="K9482">
        <v>4.2553236460424193E-2</v>
      </c>
      <c r="L9482">
        <v>4.2553000000000001</v>
      </c>
      <c r="M9482" t="s">
        <v>82</v>
      </c>
    </row>
    <row r="9483" spans="1:13">
      <c r="A9483" t="s">
        <v>3194</v>
      </c>
      <c r="B9483" t="s">
        <v>3195</v>
      </c>
      <c r="C9483" t="str">
        <f>TEXT(D9483, "mmm")</f>
        <v>Aug</v>
      </c>
      <c r="D9483" s="1">
        <v>45512</v>
      </c>
      <c r="E9483" t="s">
        <v>5317</v>
      </c>
      <c r="F9483" t="s">
        <v>118</v>
      </c>
      <c r="G9483">
        <v>46262.55</v>
      </c>
      <c r="H9483">
        <v>10.36</v>
      </c>
      <c r="I9483">
        <v>479280.01799999998</v>
      </c>
      <c r="J9483" t="s">
        <v>86</v>
      </c>
      <c r="K9483">
        <v>5.7914709169306633E-3</v>
      </c>
      <c r="L9483">
        <v>0.57909999999999995</v>
      </c>
      <c r="M9483" t="s">
        <v>82</v>
      </c>
    </row>
    <row r="9484" spans="1:13">
      <c r="A9484" t="s">
        <v>559</v>
      </c>
      <c r="B9484" t="s">
        <v>560</v>
      </c>
      <c r="C9484" t="str">
        <f>TEXT(D9484, "mmm")</f>
        <v>Aug</v>
      </c>
      <c r="D9484" s="1">
        <v>45512</v>
      </c>
      <c r="E9484" t="s">
        <v>561</v>
      </c>
      <c r="F9484" t="s">
        <v>80</v>
      </c>
      <c r="G9484">
        <v>1508</v>
      </c>
      <c r="H9484">
        <v>11.2</v>
      </c>
      <c r="I9484">
        <v>16889.599999999999</v>
      </c>
      <c r="J9484" t="s">
        <v>81</v>
      </c>
      <c r="K9484">
        <v>3.3688036027999628E-2</v>
      </c>
      <c r="L9484">
        <v>3.3687999999999998</v>
      </c>
      <c r="M9484" t="s">
        <v>82</v>
      </c>
    </row>
    <row r="9485" spans="1:13">
      <c r="A9485" t="s">
        <v>1909</v>
      </c>
      <c r="B9485" t="s">
        <v>1910</v>
      </c>
      <c r="C9485" t="str">
        <f>TEXT(D9485, "mmm")</f>
        <v>Aug</v>
      </c>
      <c r="D9485" s="1">
        <v>45512</v>
      </c>
      <c r="E9485" t="s">
        <v>1929</v>
      </c>
      <c r="F9485" t="s">
        <v>128</v>
      </c>
      <c r="G9485">
        <v>3700</v>
      </c>
      <c r="H9485">
        <v>6.79</v>
      </c>
      <c r="I9485">
        <v>25123</v>
      </c>
      <c r="J9485" t="s">
        <v>81</v>
      </c>
      <c r="K9485">
        <v>4.6376766724838481E-2</v>
      </c>
      <c r="L9485">
        <v>4.6376999999999997</v>
      </c>
      <c r="M9485" t="s">
        <v>82</v>
      </c>
    </row>
    <row r="9486" spans="1:13">
      <c r="A9486" t="s">
        <v>1668</v>
      </c>
      <c r="B9486" t="s">
        <v>1669</v>
      </c>
      <c r="C9486" t="str">
        <f>TEXT(D9486, "mmm")</f>
        <v>Aug</v>
      </c>
      <c r="D9486" s="1">
        <v>45512</v>
      </c>
      <c r="E9486" t="s">
        <v>1670</v>
      </c>
      <c r="F9486" t="s">
        <v>128</v>
      </c>
      <c r="G9486">
        <v>5000</v>
      </c>
      <c r="H9486">
        <v>19.21</v>
      </c>
      <c r="I9486">
        <v>96050</v>
      </c>
      <c r="J9486" t="s">
        <v>81</v>
      </c>
      <c r="K9486">
        <v>3.1837190303245937E-2</v>
      </c>
      <c r="L9486">
        <v>3.1837</v>
      </c>
      <c r="M9486" t="s">
        <v>82</v>
      </c>
    </row>
    <row r="9487" spans="1:13">
      <c r="A9487" t="s">
        <v>4124</v>
      </c>
      <c r="B9487" t="s">
        <v>4125</v>
      </c>
      <c r="C9487" t="str">
        <f>TEXT(D9487, "mmm")</f>
        <v>Aug</v>
      </c>
      <c r="D9487" s="1">
        <v>45512</v>
      </c>
      <c r="E9487" t="s">
        <v>4833</v>
      </c>
      <c r="F9487" t="s">
        <v>101</v>
      </c>
      <c r="G9487">
        <v>1315</v>
      </c>
      <c r="H9487">
        <v>28.34</v>
      </c>
      <c r="I9487">
        <v>37267.1</v>
      </c>
      <c r="J9487" t="s">
        <v>81</v>
      </c>
      <c r="K9487">
        <v>8.4889041888843497E-2</v>
      </c>
      <c r="L9487">
        <v>8.4888999999999992</v>
      </c>
      <c r="M9487" t="s">
        <v>82</v>
      </c>
    </row>
    <row r="9488" spans="1:13">
      <c r="A9488" t="s">
        <v>4124</v>
      </c>
      <c r="B9488" t="s">
        <v>4125</v>
      </c>
      <c r="C9488" t="str">
        <f>TEXT(D9488, "mmm")</f>
        <v>Aug</v>
      </c>
      <c r="D9488" s="1">
        <v>45512</v>
      </c>
      <c r="E9488" t="s">
        <v>4831</v>
      </c>
      <c r="F9488" t="s">
        <v>101</v>
      </c>
      <c r="G9488">
        <v>1315</v>
      </c>
      <c r="H9488">
        <v>28.34</v>
      </c>
      <c r="I9488">
        <v>37267.1</v>
      </c>
      <c r="J9488" t="s">
        <v>81</v>
      </c>
      <c r="K9488">
        <v>8.4889041888843497E-2</v>
      </c>
      <c r="L9488">
        <v>8.4888999999999992</v>
      </c>
      <c r="M9488" t="s">
        <v>82</v>
      </c>
    </row>
    <row r="9489" spans="1:13">
      <c r="A9489" t="s">
        <v>4124</v>
      </c>
      <c r="B9489" t="s">
        <v>4125</v>
      </c>
      <c r="C9489" t="str">
        <f>TEXT(D9489, "mmm")</f>
        <v>Aug</v>
      </c>
      <c r="D9489" s="1">
        <v>45512</v>
      </c>
      <c r="E9489" t="s">
        <v>4835</v>
      </c>
      <c r="F9489" t="s">
        <v>101</v>
      </c>
      <c r="G9489">
        <v>1315</v>
      </c>
      <c r="H9489">
        <v>28.34</v>
      </c>
      <c r="I9489">
        <v>37267.1</v>
      </c>
      <c r="J9489" t="s">
        <v>81</v>
      </c>
      <c r="K9489">
        <v>8.4889041888843497E-2</v>
      </c>
      <c r="L9489">
        <v>8.4888999999999992</v>
      </c>
      <c r="M9489" t="s">
        <v>82</v>
      </c>
    </row>
    <row r="9490" spans="1:13">
      <c r="A9490" t="s">
        <v>4124</v>
      </c>
      <c r="B9490" t="s">
        <v>4125</v>
      </c>
      <c r="C9490" t="str">
        <f>TEXT(D9490, "mmm")</f>
        <v>Aug</v>
      </c>
      <c r="D9490" s="1">
        <v>45512</v>
      </c>
      <c r="E9490" t="s">
        <v>4832</v>
      </c>
      <c r="F9490" t="s">
        <v>101</v>
      </c>
      <c r="G9490">
        <v>1315</v>
      </c>
      <c r="H9490">
        <v>28.34</v>
      </c>
      <c r="I9490">
        <v>37267.1</v>
      </c>
      <c r="J9490" t="s">
        <v>81</v>
      </c>
      <c r="K9490">
        <v>8.4889041888843497E-2</v>
      </c>
      <c r="L9490">
        <v>8.4888999999999992</v>
      </c>
      <c r="M9490" t="s">
        <v>82</v>
      </c>
    </row>
    <row r="9491" spans="1:13">
      <c r="A9491" t="s">
        <v>4124</v>
      </c>
      <c r="B9491" t="s">
        <v>4125</v>
      </c>
      <c r="C9491" t="str">
        <f>TEXT(D9491, "mmm")</f>
        <v>Aug</v>
      </c>
      <c r="D9491" s="1">
        <v>45512</v>
      </c>
      <c r="E9491" t="s">
        <v>4830</v>
      </c>
      <c r="F9491" t="s">
        <v>101</v>
      </c>
      <c r="G9491">
        <v>1315</v>
      </c>
      <c r="H9491">
        <v>28.34</v>
      </c>
      <c r="I9491">
        <v>37267.1</v>
      </c>
      <c r="J9491" t="s">
        <v>81</v>
      </c>
      <c r="K9491">
        <v>8.4889041888843497E-2</v>
      </c>
      <c r="L9491">
        <v>8.4888999999999992</v>
      </c>
      <c r="M9491" t="s">
        <v>82</v>
      </c>
    </row>
    <row r="9492" spans="1:13">
      <c r="A9492" t="s">
        <v>4124</v>
      </c>
      <c r="B9492" t="s">
        <v>4125</v>
      </c>
      <c r="C9492" t="str">
        <f>TEXT(D9492, "mmm")</f>
        <v>Aug</v>
      </c>
      <c r="D9492" s="1">
        <v>45512</v>
      </c>
      <c r="E9492" t="s">
        <v>4834</v>
      </c>
      <c r="F9492" t="s">
        <v>101</v>
      </c>
      <c r="G9492">
        <v>1315</v>
      </c>
      <c r="H9492">
        <v>28.34</v>
      </c>
      <c r="I9492">
        <v>37267.1</v>
      </c>
      <c r="J9492" t="s">
        <v>81</v>
      </c>
      <c r="K9492">
        <v>8.4889041888843497E-2</v>
      </c>
      <c r="L9492">
        <v>8.4888999999999992</v>
      </c>
      <c r="M9492" t="s">
        <v>82</v>
      </c>
    </row>
    <row r="9493" spans="1:13">
      <c r="A9493" t="s">
        <v>4124</v>
      </c>
      <c r="B9493" t="s">
        <v>4125</v>
      </c>
      <c r="C9493" t="str">
        <f>TEXT(D9493, "mmm")</f>
        <v>Aug</v>
      </c>
      <c r="D9493" s="1">
        <v>45512</v>
      </c>
      <c r="E9493" t="s">
        <v>4833</v>
      </c>
      <c r="F9493" t="s">
        <v>101</v>
      </c>
      <c r="G9493">
        <v>35267</v>
      </c>
      <c r="H9493">
        <v>28.34</v>
      </c>
      <c r="I9493">
        <v>999466.78</v>
      </c>
      <c r="J9493" t="s">
        <v>86</v>
      </c>
      <c r="K9493">
        <v>8.4889041888843497E-2</v>
      </c>
      <c r="L9493">
        <v>8.4888999999999992</v>
      </c>
      <c r="M9493" t="s">
        <v>82</v>
      </c>
    </row>
    <row r="9494" spans="1:13">
      <c r="A9494" t="s">
        <v>4124</v>
      </c>
      <c r="B9494" t="s">
        <v>4125</v>
      </c>
      <c r="C9494" t="str">
        <f>TEXT(D9494, "mmm")</f>
        <v>Aug</v>
      </c>
      <c r="D9494" s="1">
        <v>45512</v>
      </c>
      <c r="E9494" t="s">
        <v>4831</v>
      </c>
      <c r="F9494" t="s">
        <v>101</v>
      </c>
      <c r="G9494">
        <v>35267</v>
      </c>
      <c r="H9494">
        <v>28.34</v>
      </c>
      <c r="I9494">
        <v>999466.78</v>
      </c>
      <c r="J9494" t="s">
        <v>86</v>
      </c>
      <c r="K9494">
        <v>8.4889041888843497E-2</v>
      </c>
      <c r="L9494">
        <v>8.4888999999999992</v>
      </c>
      <c r="M9494" t="s">
        <v>82</v>
      </c>
    </row>
    <row r="9495" spans="1:13">
      <c r="A9495" t="s">
        <v>4124</v>
      </c>
      <c r="B9495" t="s">
        <v>4125</v>
      </c>
      <c r="C9495" t="str">
        <f>TEXT(D9495, "mmm")</f>
        <v>Aug</v>
      </c>
      <c r="D9495" s="1">
        <v>45512</v>
      </c>
      <c r="E9495" t="s">
        <v>4835</v>
      </c>
      <c r="F9495" t="s">
        <v>101</v>
      </c>
      <c r="G9495">
        <v>35267</v>
      </c>
      <c r="H9495">
        <v>28.34</v>
      </c>
      <c r="I9495">
        <v>999466.78</v>
      </c>
      <c r="J9495" t="s">
        <v>86</v>
      </c>
      <c r="K9495">
        <v>8.4889041888843497E-2</v>
      </c>
      <c r="L9495">
        <v>8.4888999999999992</v>
      </c>
      <c r="M9495" t="s">
        <v>82</v>
      </c>
    </row>
    <row r="9496" spans="1:13">
      <c r="A9496" t="s">
        <v>4124</v>
      </c>
      <c r="B9496" t="s">
        <v>4125</v>
      </c>
      <c r="C9496" t="str">
        <f>TEXT(D9496, "mmm")</f>
        <v>Aug</v>
      </c>
      <c r="D9496" s="1">
        <v>45512</v>
      </c>
      <c r="E9496" t="s">
        <v>4832</v>
      </c>
      <c r="F9496" t="s">
        <v>101</v>
      </c>
      <c r="G9496">
        <v>35267</v>
      </c>
      <c r="H9496">
        <v>28.34</v>
      </c>
      <c r="I9496">
        <v>999466.78</v>
      </c>
      <c r="J9496" t="s">
        <v>86</v>
      </c>
      <c r="K9496">
        <v>8.4889041888843497E-2</v>
      </c>
      <c r="L9496">
        <v>8.4888999999999992</v>
      </c>
      <c r="M9496" t="s">
        <v>82</v>
      </c>
    </row>
    <row r="9497" spans="1:13">
      <c r="A9497" t="s">
        <v>4124</v>
      </c>
      <c r="B9497" t="s">
        <v>4125</v>
      </c>
      <c r="C9497" t="str">
        <f>TEXT(D9497, "mmm")</f>
        <v>Aug</v>
      </c>
      <c r="D9497" s="1">
        <v>45512</v>
      </c>
      <c r="E9497" t="s">
        <v>4830</v>
      </c>
      <c r="F9497" t="s">
        <v>101</v>
      </c>
      <c r="G9497">
        <v>35267</v>
      </c>
      <c r="H9497">
        <v>28.34</v>
      </c>
      <c r="I9497">
        <v>999466.78</v>
      </c>
      <c r="J9497" t="s">
        <v>86</v>
      </c>
      <c r="K9497">
        <v>8.4889041888843497E-2</v>
      </c>
      <c r="L9497">
        <v>8.4888999999999992</v>
      </c>
      <c r="M9497" t="s">
        <v>82</v>
      </c>
    </row>
    <row r="9498" spans="1:13">
      <c r="A9498" t="s">
        <v>4124</v>
      </c>
      <c r="B9498" t="s">
        <v>4125</v>
      </c>
      <c r="C9498" t="str">
        <f>TEXT(D9498, "mmm")</f>
        <v>Aug</v>
      </c>
      <c r="D9498" s="1">
        <v>45512</v>
      </c>
      <c r="E9498" t="s">
        <v>4834</v>
      </c>
      <c r="F9498" t="s">
        <v>101</v>
      </c>
      <c r="G9498">
        <v>35267</v>
      </c>
      <c r="H9498">
        <v>28.34</v>
      </c>
      <c r="I9498">
        <v>999466.78</v>
      </c>
      <c r="J9498" t="s">
        <v>86</v>
      </c>
      <c r="K9498">
        <v>8.4889041888843497E-2</v>
      </c>
      <c r="L9498">
        <v>8.4888999999999992</v>
      </c>
      <c r="M9498" t="s">
        <v>82</v>
      </c>
    </row>
    <row r="9499" spans="1:13">
      <c r="A9499" t="s">
        <v>4124</v>
      </c>
      <c r="B9499" t="s">
        <v>4125</v>
      </c>
      <c r="C9499" t="str">
        <f>TEXT(D9499, "mmm")</f>
        <v>Aug</v>
      </c>
      <c r="D9499" s="1">
        <v>45512</v>
      </c>
      <c r="E9499" t="s">
        <v>4833</v>
      </c>
      <c r="F9499" t="s">
        <v>101</v>
      </c>
      <c r="G9499">
        <v>482</v>
      </c>
      <c r="H9499">
        <v>27.66</v>
      </c>
      <c r="I9499">
        <v>13332.12</v>
      </c>
      <c r="J9499" t="s">
        <v>81</v>
      </c>
      <c r="K9499">
        <v>8.4889041888843497E-2</v>
      </c>
      <c r="L9499">
        <v>8.4888999999999992</v>
      </c>
      <c r="M9499" t="s">
        <v>82</v>
      </c>
    </row>
    <row r="9500" spans="1:13">
      <c r="A9500" t="s">
        <v>4124</v>
      </c>
      <c r="B9500" t="s">
        <v>4125</v>
      </c>
      <c r="C9500" t="str">
        <f>TEXT(D9500, "mmm")</f>
        <v>Aug</v>
      </c>
      <c r="D9500" s="1">
        <v>45512</v>
      </c>
      <c r="E9500" t="s">
        <v>4831</v>
      </c>
      <c r="F9500" t="s">
        <v>101</v>
      </c>
      <c r="G9500">
        <v>482</v>
      </c>
      <c r="H9500">
        <v>27.66</v>
      </c>
      <c r="I9500">
        <v>13332.12</v>
      </c>
      <c r="J9500" t="s">
        <v>81</v>
      </c>
      <c r="K9500">
        <v>8.4889041888843497E-2</v>
      </c>
      <c r="L9500">
        <v>8.4888999999999992</v>
      </c>
      <c r="M9500" t="s">
        <v>82</v>
      </c>
    </row>
    <row r="9501" spans="1:13">
      <c r="A9501" t="s">
        <v>4124</v>
      </c>
      <c r="B9501" t="s">
        <v>4125</v>
      </c>
      <c r="C9501" t="str">
        <f>TEXT(D9501, "mmm")</f>
        <v>Aug</v>
      </c>
      <c r="D9501" s="1">
        <v>45512</v>
      </c>
      <c r="E9501" t="s">
        <v>4835</v>
      </c>
      <c r="F9501" t="s">
        <v>101</v>
      </c>
      <c r="G9501">
        <v>482</v>
      </c>
      <c r="H9501">
        <v>27.66</v>
      </c>
      <c r="I9501">
        <v>13332.12</v>
      </c>
      <c r="J9501" t="s">
        <v>81</v>
      </c>
      <c r="K9501">
        <v>8.4889041888843497E-2</v>
      </c>
      <c r="L9501">
        <v>8.4888999999999992</v>
      </c>
      <c r="M9501" t="s">
        <v>82</v>
      </c>
    </row>
    <row r="9502" spans="1:13">
      <c r="A9502" t="s">
        <v>4124</v>
      </c>
      <c r="B9502" t="s">
        <v>4125</v>
      </c>
      <c r="C9502" t="str">
        <f>TEXT(D9502, "mmm")</f>
        <v>Aug</v>
      </c>
      <c r="D9502" s="1">
        <v>45512</v>
      </c>
      <c r="E9502" t="s">
        <v>4832</v>
      </c>
      <c r="F9502" t="s">
        <v>101</v>
      </c>
      <c r="G9502">
        <v>482</v>
      </c>
      <c r="H9502">
        <v>27.66</v>
      </c>
      <c r="I9502">
        <v>13332.12</v>
      </c>
      <c r="J9502" t="s">
        <v>81</v>
      </c>
      <c r="K9502">
        <v>8.4889041888843497E-2</v>
      </c>
      <c r="L9502">
        <v>8.4888999999999992</v>
      </c>
      <c r="M9502" t="s">
        <v>82</v>
      </c>
    </row>
    <row r="9503" spans="1:13">
      <c r="A9503" t="s">
        <v>4124</v>
      </c>
      <c r="B9503" t="s">
        <v>4125</v>
      </c>
      <c r="C9503" t="str">
        <f>TEXT(D9503, "mmm")</f>
        <v>Aug</v>
      </c>
      <c r="D9503" s="1">
        <v>45512</v>
      </c>
      <c r="E9503" t="s">
        <v>4830</v>
      </c>
      <c r="F9503" t="s">
        <v>101</v>
      </c>
      <c r="G9503">
        <v>482</v>
      </c>
      <c r="H9503">
        <v>27.66</v>
      </c>
      <c r="I9503">
        <v>13332.12</v>
      </c>
      <c r="J9503" t="s">
        <v>81</v>
      </c>
      <c r="K9503">
        <v>8.4889041888843497E-2</v>
      </c>
      <c r="L9503">
        <v>8.4888999999999992</v>
      </c>
      <c r="M9503" t="s">
        <v>82</v>
      </c>
    </row>
    <row r="9504" spans="1:13">
      <c r="A9504" t="s">
        <v>4124</v>
      </c>
      <c r="B9504" t="s">
        <v>4125</v>
      </c>
      <c r="C9504" t="str">
        <f>TEXT(D9504, "mmm")</f>
        <v>Aug</v>
      </c>
      <c r="D9504" s="1">
        <v>45512</v>
      </c>
      <c r="E9504" t="s">
        <v>4834</v>
      </c>
      <c r="F9504" t="s">
        <v>101</v>
      </c>
      <c r="G9504">
        <v>482</v>
      </c>
      <c r="H9504">
        <v>27.66</v>
      </c>
      <c r="I9504">
        <v>13332.12</v>
      </c>
      <c r="J9504" t="s">
        <v>81</v>
      </c>
      <c r="K9504">
        <v>8.4889041888843497E-2</v>
      </c>
      <c r="L9504">
        <v>8.4888999999999992</v>
      </c>
      <c r="M9504" t="s">
        <v>82</v>
      </c>
    </row>
    <row r="9505" spans="1:13">
      <c r="A9505" t="s">
        <v>4124</v>
      </c>
      <c r="B9505" t="s">
        <v>4125</v>
      </c>
      <c r="C9505" t="str">
        <f>TEXT(D9505, "mmm")</f>
        <v>Aug</v>
      </c>
      <c r="D9505" s="1">
        <v>45512</v>
      </c>
      <c r="E9505" t="s">
        <v>4833</v>
      </c>
      <c r="F9505" t="s">
        <v>101</v>
      </c>
      <c r="G9505">
        <v>12936</v>
      </c>
      <c r="H9505">
        <v>27.66</v>
      </c>
      <c r="I9505">
        <v>357809.76</v>
      </c>
      <c r="J9505" t="s">
        <v>81</v>
      </c>
      <c r="K9505">
        <v>8.4889041888843497E-2</v>
      </c>
      <c r="L9505">
        <v>8.4888999999999992</v>
      </c>
      <c r="M9505" t="s">
        <v>82</v>
      </c>
    </row>
    <row r="9506" spans="1:13">
      <c r="A9506" t="s">
        <v>4124</v>
      </c>
      <c r="B9506" t="s">
        <v>4125</v>
      </c>
      <c r="C9506" t="str">
        <f>TEXT(D9506, "mmm")</f>
        <v>Aug</v>
      </c>
      <c r="D9506" s="1">
        <v>45512</v>
      </c>
      <c r="E9506" t="s">
        <v>4831</v>
      </c>
      <c r="F9506" t="s">
        <v>101</v>
      </c>
      <c r="G9506">
        <v>12936</v>
      </c>
      <c r="H9506">
        <v>27.66</v>
      </c>
      <c r="I9506">
        <v>357809.76</v>
      </c>
      <c r="J9506" t="s">
        <v>81</v>
      </c>
      <c r="K9506">
        <v>8.4889041888843497E-2</v>
      </c>
      <c r="L9506">
        <v>8.4888999999999992</v>
      </c>
      <c r="M9506" t="s">
        <v>82</v>
      </c>
    </row>
    <row r="9507" spans="1:13">
      <c r="A9507" t="s">
        <v>4124</v>
      </c>
      <c r="B9507" t="s">
        <v>4125</v>
      </c>
      <c r="C9507" t="str">
        <f>TEXT(D9507, "mmm")</f>
        <v>Aug</v>
      </c>
      <c r="D9507" s="1">
        <v>45512</v>
      </c>
      <c r="E9507" t="s">
        <v>4835</v>
      </c>
      <c r="F9507" t="s">
        <v>101</v>
      </c>
      <c r="G9507">
        <v>12936</v>
      </c>
      <c r="H9507">
        <v>27.66</v>
      </c>
      <c r="I9507">
        <v>357809.76</v>
      </c>
      <c r="J9507" t="s">
        <v>81</v>
      </c>
      <c r="K9507">
        <v>8.4889041888843497E-2</v>
      </c>
      <c r="L9507">
        <v>8.4888999999999992</v>
      </c>
      <c r="M9507" t="s">
        <v>82</v>
      </c>
    </row>
    <row r="9508" spans="1:13">
      <c r="A9508" t="s">
        <v>4124</v>
      </c>
      <c r="B9508" t="s">
        <v>4125</v>
      </c>
      <c r="C9508" t="str">
        <f>TEXT(D9508, "mmm")</f>
        <v>Aug</v>
      </c>
      <c r="D9508" s="1">
        <v>45512</v>
      </c>
      <c r="E9508" t="s">
        <v>4832</v>
      </c>
      <c r="F9508" t="s">
        <v>101</v>
      </c>
      <c r="G9508">
        <v>12936</v>
      </c>
      <c r="H9508">
        <v>27.66</v>
      </c>
      <c r="I9508">
        <v>357809.76</v>
      </c>
      <c r="J9508" t="s">
        <v>81</v>
      </c>
      <c r="K9508">
        <v>8.4889041888843497E-2</v>
      </c>
      <c r="L9508">
        <v>8.4888999999999992</v>
      </c>
      <c r="M9508" t="s">
        <v>82</v>
      </c>
    </row>
    <row r="9509" spans="1:13">
      <c r="A9509" t="s">
        <v>4124</v>
      </c>
      <c r="B9509" t="s">
        <v>4125</v>
      </c>
      <c r="C9509" t="str">
        <f>TEXT(D9509, "mmm")</f>
        <v>Aug</v>
      </c>
      <c r="D9509" s="1">
        <v>45512</v>
      </c>
      <c r="E9509" t="s">
        <v>4830</v>
      </c>
      <c r="F9509" t="s">
        <v>101</v>
      </c>
      <c r="G9509">
        <v>12936</v>
      </c>
      <c r="H9509">
        <v>27.66</v>
      </c>
      <c r="I9509">
        <v>357809.76</v>
      </c>
      <c r="J9509" t="s">
        <v>81</v>
      </c>
      <c r="K9509">
        <v>8.4889041888843497E-2</v>
      </c>
      <c r="L9509">
        <v>8.4888999999999992</v>
      </c>
      <c r="M9509" t="s">
        <v>82</v>
      </c>
    </row>
    <row r="9510" spans="1:13">
      <c r="A9510" t="s">
        <v>4124</v>
      </c>
      <c r="B9510" t="s">
        <v>4125</v>
      </c>
      <c r="C9510" t="str">
        <f>TEXT(D9510, "mmm")</f>
        <v>Aug</v>
      </c>
      <c r="D9510" s="1">
        <v>45512</v>
      </c>
      <c r="E9510" t="s">
        <v>4834</v>
      </c>
      <c r="F9510" t="s">
        <v>101</v>
      </c>
      <c r="G9510">
        <v>12936</v>
      </c>
      <c r="H9510">
        <v>27.66</v>
      </c>
      <c r="I9510">
        <v>357809.76</v>
      </c>
      <c r="J9510" t="s">
        <v>81</v>
      </c>
      <c r="K9510">
        <v>8.4889041888843497E-2</v>
      </c>
      <c r="L9510">
        <v>8.4888999999999992</v>
      </c>
      <c r="M9510" t="s">
        <v>82</v>
      </c>
    </row>
    <row r="9511" spans="1:13">
      <c r="A9511" t="s">
        <v>539</v>
      </c>
      <c r="B9511" t="s">
        <v>540</v>
      </c>
      <c r="C9511" t="str">
        <f>TEXT(D9511, "mmm")</f>
        <v>Aug</v>
      </c>
      <c r="D9511" s="1">
        <v>45512</v>
      </c>
      <c r="E9511" t="s">
        <v>5257</v>
      </c>
      <c r="F9511" t="s">
        <v>118</v>
      </c>
      <c r="G9511">
        <v>1200</v>
      </c>
      <c r="H9511">
        <v>19.25</v>
      </c>
      <c r="I9511">
        <v>23100</v>
      </c>
      <c r="J9511" t="s">
        <v>86</v>
      </c>
      <c r="K9511">
        <v>-3.3078861896906793E-2</v>
      </c>
      <c r="L9511">
        <v>-3.3079000000000001</v>
      </c>
      <c r="M9511" t="s">
        <v>82</v>
      </c>
    </row>
    <row r="9512" spans="1:13">
      <c r="A9512" t="s">
        <v>5318</v>
      </c>
      <c r="B9512" t="s">
        <v>5319</v>
      </c>
      <c r="C9512" t="str">
        <f>TEXT(D9512, "mmm")</f>
        <v>Aug</v>
      </c>
      <c r="D9512" s="1">
        <v>45512</v>
      </c>
      <c r="E9512" t="s">
        <v>5320</v>
      </c>
      <c r="F9512" t="s">
        <v>128</v>
      </c>
      <c r="G9512">
        <v>4859</v>
      </c>
      <c r="H9512">
        <v>81.8</v>
      </c>
      <c r="I9512">
        <v>397466.2</v>
      </c>
      <c r="J9512" t="s">
        <v>81</v>
      </c>
      <c r="K9512">
        <v>6.4068292744748456E-2</v>
      </c>
      <c r="L9512">
        <v>6.4067999999999996</v>
      </c>
      <c r="M9512" t="s">
        <v>82</v>
      </c>
    </row>
    <row r="9513" spans="1:13">
      <c r="A9513" t="s">
        <v>5318</v>
      </c>
      <c r="B9513" t="s">
        <v>5319</v>
      </c>
      <c r="C9513" t="str">
        <f>TEXT(D9513, "mmm")</f>
        <v>Aug</v>
      </c>
      <c r="D9513" s="1">
        <v>45512</v>
      </c>
      <c r="E9513" t="s">
        <v>5320</v>
      </c>
      <c r="F9513" t="s">
        <v>128</v>
      </c>
      <c r="G9513">
        <v>183</v>
      </c>
      <c r="H9513">
        <v>80.459999999999994</v>
      </c>
      <c r="I9513">
        <v>14724.18</v>
      </c>
      <c r="J9513" t="s">
        <v>81</v>
      </c>
      <c r="K9513">
        <v>6.4068292744748456E-2</v>
      </c>
      <c r="L9513">
        <v>6.4067999999999996</v>
      </c>
      <c r="M9513" t="s">
        <v>82</v>
      </c>
    </row>
    <row r="9514" spans="1:13">
      <c r="A9514" t="s">
        <v>5318</v>
      </c>
      <c r="B9514" t="s">
        <v>5319</v>
      </c>
      <c r="C9514" t="str">
        <f>TEXT(D9514, "mmm")</f>
        <v>Aug</v>
      </c>
      <c r="D9514" s="1">
        <v>45512</v>
      </c>
      <c r="E9514" t="s">
        <v>5320</v>
      </c>
      <c r="F9514" t="s">
        <v>128</v>
      </c>
      <c r="G9514">
        <v>7083</v>
      </c>
      <c r="H9514">
        <v>82.27</v>
      </c>
      <c r="I9514">
        <v>582718.40999999992</v>
      </c>
      <c r="J9514" t="s">
        <v>86</v>
      </c>
      <c r="K9514">
        <v>6.4068292744748456E-2</v>
      </c>
      <c r="L9514">
        <v>6.4067999999999996</v>
      </c>
      <c r="M9514" t="s">
        <v>82</v>
      </c>
    </row>
    <row r="9515" spans="1:13">
      <c r="A9515" t="s">
        <v>3492</v>
      </c>
      <c r="B9515" t="s">
        <v>3493</v>
      </c>
      <c r="C9515" t="str">
        <f>TEXT(D9515, "mmm")</f>
        <v>Aug</v>
      </c>
      <c r="D9515" s="1">
        <v>45512</v>
      </c>
      <c r="E9515" t="s">
        <v>3495</v>
      </c>
      <c r="F9515" t="s">
        <v>80</v>
      </c>
      <c r="G9515">
        <v>698425</v>
      </c>
      <c r="H9515">
        <v>22.22</v>
      </c>
      <c r="I9515">
        <v>15519003.5</v>
      </c>
      <c r="J9515" t="s">
        <v>86</v>
      </c>
      <c r="K9515">
        <v>9.2185723504285555E-3</v>
      </c>
      <c r="L9515">
        <v>0.92190000000000005</v>
      </c>
      <c r="M9515" t="s">
        <v>82</v>
      </c>
    </row>
    <row r="9516" spans="1:13">
      <c r="A9516" t="s">
        <v>3492</v>
      </c>
      <c r="B9516" t="s">
        <v>3493</v>
      </c>
      <c r="C9516" t="str">
        <f>TEXT(D9516, "mmm")</f>
        <v>Aug</v>
      </c>
      <c r="D9516" s="1">
        <v>45512</v>
      </c>
      <c r="E9516" t="s">
        <v>3494</v>
      </c>
      <c r="F9516" t="s">
        <v>426</v>
      </c>
      <c r="G9516">
        <v>698425</v>
      </c>
      <c r="H9516">
        <v>22.22</v>
      </c>
      <c r="I9516">
        <v>15519003.5</v>
      </c>
      <c r="J9516" t="s">
        <v>86</v>
      </c>
      <c r="K9516">
        <v>9.2185723504285555E-3</v>
      </c>
      <c r="L9516">
        <v>0.92190000000000005</v>
      </c>
      <c r="M9516" t="s">
        <v>82</v>
      </c>
    </row>
    <row r="9517" spans="1:13">
      <c r="A9517" t="s">
        <v>3492</v>
      </c>
      <c r="B9517" t="s">
        <v>3493</v>
      </c>
      <c r="C9517" t="str">
        <f>TEXT(D9517, "mmm")</f>
        <v>Aug</v>
      </c>
      <c r="D9517" s="1">
        <v>45512</v>
      </c>
      <c r="E9517" t="s">
        <v>3495</v>
      </c>
      <c r="F9517" t="s">
        <v>80</v>
      </c>
      <c r="G9517">
        <v>101575</v>
      </c>
      <c r="H9517">
        <v>22.77</v>
      </c>
      <c r="I9517">
        <v>2312862.75</v>
      </c>
      <c r="J9517" t="s">
        <v>81</v>
      </c>
      <c r="K9517">
        <v>9.2185723504285555E-3</v>
      </c>
      <c r="L9517">
        <v>0.92190000000000005</v>
      </c>
      <c r="M9517" t="s">
        <v>82</v>
      </c>
    </row>
    <row r="9518" spans="1:13">
      <c r="A9518" t="s">
        <v>3492</v>
      </c>
      <c r="B9518" t="s">
        <v>3493</v>
      </c>
      <c r="C9518" t="str">
        <f>TEXT(D9518, "mmm")</f>
        <v>Aug</v>
      </c>
      <c r="D9518" s="1">
        <v>45512</v>
      </c>
      <c r="E9518" t="s">
        <v>3494</v>
      </c>
      <c r="F9518" t="s">
        <v>426</v>
      </c>
      <c r="G9518">
        <v>101575</v>
      </c>
      <c r="H9518">
        <v>22.77</v>
      </c>
      <c r="I9518">
        <v>2312862.75</v>
      </c>
      <c r="J9518" t="s">
        <v>81</v>
      </c>
      <c r="K9518">
        <v>9.2185723504285555E-3</v>
      </c>
      <c r="L9518">
        <v>0.92190000000000005</v>
      </c>
      <c r="M9518" t="s">
        <v>82</v>
      </c>
    </row>
    <row r="9519" spans="1:13">
      <c r="A9519" t="s">
        <v>2662</v>
      </c>
      <c r="B9519" t="s">
        <v>2663</v>
      </c>
      <c r="C9519" t="str">
        <f>TEXT(D9519, "mmm")</f>
        <v>Aug</v>
      </c>
      <c r="D9519" s="1">
        <v>45512</v>
      </c>
      <c r="E9519" t="s">
        <v>2664</v>
      </c>
      <c r="F9519" t="s">
        <v>101</v>
      </c>
      <c r="G9519">
        <v>825868</v>
      </c>
      <c r="H9519">
        <v>9.42</v>
      </c>
      <c r="I9519">
        <v>7779676.5599999996</v>
      </c>
      <c r="J9519" t="s">
        <v>81</v>
      </c>
      <c r="K9519">
        <v>0.1109958150121193</v>
      </c>
      <c r="L9519">
        <v>11.099600000000001</v>
      </c>
      <c r="M9519" t="s">
        <v>82</v>
      </c>
    </row>
    <row r="9520" spans="1:13">
      <c r="A9520" t="s">
        <v>2662</v>
      </c>
      <c r="B9520" t="s">
        <v>2663</v>
      </c>
      <c r="C9520" t="str">
        <f>TEXT(D9520, "mmm")</f>
        <v>Aug</v>
      </c>
      <c r="D9520" s="1">
        <v>45512</v>
      </c>
      <c r="E9520" t="s">
        <v>2666</v>
      </c>
      <c r="F9520" t="s">
        <v>101</v>
      </c>
      <c r="G9520">
        <v>825868</v>
      </c>
      <c r="H9520">
        <v>9.42</v>
      </c>
      <c r="I9520">
        <v>7779676.5599999996</v>
      </c>
      <c r="J9520" t="s">
        <v>81</v>
      </c>
      <c r="K9520">
        <v>0.1109958150121193</v>
      </c>
      <c r="L9520">
        <v>11.099600000000001</v>
      </c>
      <c r="M9520" t="s">
        <v>82</v>
      </c>
    </row>
    <row r="9521" spans="1:13">
      <c r="A9521" t="s">
        <v>2662</v>
      </c>
      <c r="B9521" t="s">
        <v>2663</v>
      </c>
      <c r="C9521" t="str">
        <f>TEXT(D9521, "mmm")</f>
        <v>Aug</v>
      </c>
      <c r="D9521" s="1">
        <v>45512</v>
      </c>
      <c r="E9521" t="s">
        <v>2667</v>
      </c>
      <c r="F9521" t="s">
        <v>101</v>
      </c>
      <c r="G9521">
        <v>825868</v>
      </c>
      <c r="H9521">
        <v>9.42</v>
      </c>
      <c r="I9521">
        <v>7779676.5599999996</v>
      </c>
      <c r="J9521" t="s">
        <v>81</v>
      </c>
      <c r="K9521">
        <v>0.1109958150121193</v>
      </c>
      <c r="L9521">
        <v>11.099600000000001</v>
      </c>
      <c r="M9521" t="s">
        <v>82</v>
      </c>
    </row>
    <row r="9522" spans="1:13">
      <c r="A9522" t="s">
        <v>2662</v>
      </c>
      <c r="B9522" t="s">
        <v>2663</v>
      </c>
      <c r="C9522" t="str">
        <f>TEXT(D9522, "mmm")</f>
        <v>Aug</v>
      </c>
      <c r="D9522" s="1">
        <v>45512</v>
      </c>
      <c r="E9522" t="s">
        <v>5321</v>
      </c>
      <c r="F9522" t="s">
        <v>101</v>
      </c>
      <c r="G9522">
        <v>825868</v>
      </c>
      <c r="H9522">
        <v>9.42</v>
      </c>
      <c r="I9522">
        <v>7779676.5599999996</v>
      </c>
      <c r="J9522" t="s">
        <v>81</v>
      </c>
      <c r="K9522">
        <v>0.1109958150121193</v>
      </c>
      <c r="L9522">
        <v>11.099600000000001</v>
      </c>
      <c r="M9522" t="s">
        <v>82</v>
      </c>
    </row>
    <row r="9523" spans="1:13">
      <c r="A9523" t="s">
        <v>2662</v>
      </c>
      <c r="B9523" t="s">
        <v>2663</v>
      </c>
      <c r="C9523" t="str">
        <f>TEXT(D9523, "mmm")</f>
        <v>Aug</v>
      </c>
      <c r="D9523" s="1">
        <v>45512</v>
      </c>
      <c r="E9523" t="s">
        <v>2665</v>
      </c>
      <c r="F9523" t="s">
        <v>101</v>
      </c>
      <c r="G9523">
        <v>825868</v>
      </c>
      <c r="H9523">
        <v>9.42</v>
      </c>
      <c r="I9523">
        <v>7779676.5599999996</v>
      </c>
      <c r="J9523" t="s">
        <v>81</v>
      </c>
      <c r="K9523">
        <v>0.1109958150121193</v>
      </c>
      <c r="L9523">
        <v>11.099600000000001</v>
      </c>
      <c r="M9523" t="s">
        <v>82</v>
      </c>
    </row>
    <row r="9524" spans="1:13">
      <c r="A9524" t="s">
        <v>2604</v>
      </c>
      <c r="B9524" t="s">
        <v>2605</v>
      </c>
      <c r="C9524" t="str">
        <f>TEXT(D9524, "mmm")</f>
        <v>Aug</v>
      </c>
      <c r="D9524" s="1">
        <v>45512</v>
      </c>
      <c r="E9524" t="s">
        <v>4854</v>
      </c>
      <c r="F9524" t="s">
        <v>118</v>
      </c>
      <c r="G9524">
        <v>10607</v>
      </c>
      <c r="H9524">
        <v>2.74</v>
      </c>
      <c r="I9524">
        <v>29063.18</v>
      </c>
      <c r="J9524" t="s">
        <v>81</v>
      </c>
      <c r="K9524">
        <v>0.2038462420187086</v>
      </c>
      <c r="L9524">
        <v>20.384599999999999</v>
      </c>
      <c r="M9524" t="s">
        <v>82</v>
      </c>
    </row>
    <row r="9525" spans="1:13">
      <c r="A9525" t="s">
        <v>5322</v>
      </c>
      <c r="B9525" t="s">
        <v>5323</v>
      </c>
      <c r="C9525" t="str">
        <f>TEXT(D9525, "mmm")</f>
        <v>Aug</v>
      </c>
      <c r="D9525" s="1">
        <v>45512</v>
      </c>
      <c r="E9525" t="s">
        <v>5324</v>
      </c>
      <c r="F9525" t="s">
        <v>222</v>
      </c>
      <c r="G9525">
        <v>35106</v>
      </c>
      <c r="H9525">
        <v>13.05</v>
      </c>
      <c r="I9525">
        <v>458133.3</v>
      </c>
      <c r="J9525" t="s">
        <v>86</v>
      </c>
      <c r="K9525">
        <v>0.1131221699930913</v>
      </c>
      <c r="L9525">
        <v>11.312200000000001</v>
      </c>
      <c r="M9525" t="s">
        <v>82</v>
      </c>
    </row>
    <row r="9526" spans="1:13">
      <c r="A9526" t="s">
        <v>5322</v>
      </c>
      <c r="B9526" t="s">
        <v>5323</v>
      </c>
      <c r="C9526" t="str">
        <f>TEXT(D9526, "mmm")</f>
        <v>Aug</v>
      </c>
      <c r="D9526" s="1">
        <v>45512</v>
      </c>
      <c r="E9526" t="s">
        <v>5325</v>
      </c>
      <c r="F9526" t="s">
        <v>222</v>
      </c>
      <c r="G9526">
        <v>35106</v>
      </c>
      <c r="H9526">
        <v>13.05</v>
      </c>
      <c r="I9526">
        <v>458133.3</v>
      </c>
      <c r="J9526" t="s">
        <v>86</v>
      </c>
      <c r="K9526">
        <v>0.1131221699930913</v>
      </c>
      <c r="L9526">
        <v>11.312200000000001</v>
      </c>
      <c r="M9526" t="s">
        <v>82</v>
      </c>
    </row>
    <row r="9527" spans="1:13">
      <c r="A9527" t="s">
        <v>5322</v>
      </c>
      <c r="B9527" t="s">
        <v>5323</v>
      </c>
      <c r="C9527" t="str">
        <f>TEXT(D9527, "mmm")</f>
        <v>Aug</v>
      </c>
      <c r="D9527" s="1">
        <v>45512</v>
      </c>
      <c r="E9527" t="s">
        <v>5326</v>
      </c>
      <c r="F9527" t="s">
        <v>428</v>
      </c>
      <c r="G9527">
        <v>35106</v>
      </c>
      <c r="H9527">
        <v>13.05</v>
      </c>
      <c r="I9527">
        <v>458133.3</v>
      </c>
      <c r="J9527" t="s">
        <v>86</v>
      </c>
      <c r="K9527">
        <v>0.1131221699930913</v>
      </c>
      <c r="L9527">
        <v>11.312200000000001</v>
      </c>
      <c r="M9527" t="s">
        <v>82</v>
      </c>
    </row>
    <row r="9528" spans="1:13">
      <c r="A9528" t="s">
        <v>5322</v>
      </c>
      <c r="B9528" t="s">
        <v>5323</v>
      </c>
      <c r="C9528" t="str">
        <f>TEXT(D9528, "mmm")</f>
        <v>Aug</v>
      </c>
      <c r="D9528" s="1">
        <v>45512</v>
      </c>
      <c r="E9528" t="s">
        <v>5327</v>
      </c>
      <c r="F9528" t="s">
        <v>222</v>
      </c>
      <c r="G9528">
        <v>35106</v>
      </c>
      <c r="H9528">
        <v>13.05</v>
      </c>
      <c r="I9528">
        <v>458133.3</v>
      </c>
      <c r="J9528" t="s">
        <v>86</v>
      </c>
      <c r="K9528">
        <v>0.1131221699930913</v>
      </c>
      <c r="L9528">
        <v>11.312200000000001</v>
      </c>
      <c r="M9528" t="s">
        <v>82</v>
      </c>
    </row>
    <row r="9529" spans="1:13">
      <c r="A9529" t="s">
        <v>5322</v>
      </c>
      <c r="B9529" t="s">
        <v>5323</v>
      </c>
      <c r="C9529" t="str">
        <f>TEXT(D9529, "mmm")</f>
        <v>Aug</v>
      </c>
      <c r="D9529" s="1">
        <v>45512</v>
      </c>
      <c r="E9529" t="s">
        <v>5328</v>
      </c>
      <c r="F9529" t="s">
        <v>222</v>
      </c>
      <c r="G9529">
        <v>35106</v>
      </c>
      <c r="H9529">
        <v>13.05</v>
      </c>
      <c r="I9529">
        <v>458133.3</v>
      </c>
      <c r="J9529" t="s">
        <v>86</v>
      </c>
      <c r="K9529">
        <v>0.1131221699930913</v>
      </c>
      <c r="L9529">
        <v>11.312200000000001</v>
      </c>
      <c r="M9529" t="s">
        <v>82</v>
      </c>
    </row>
    <row r="9530" spans="1:13">
      <c r="A9530" t="s">
        <v>5322</v>
      </c>
      <c r="B9530" t="s">
        <v>5323</v>
      </c>
      <c r="C9530" t="str">
        <f>TEXT(D9530, "mmm")</f>
        <v>Aug</v>
      </c>
      <c r="D9530" s="1">
        <v>45512</v>
      </c>
      <c r="E9530" t="s">
        <v>5329</v>
      </c>
      <c r="F9530" t="s">
        <v>222</v>
      </c>
      <c r="G9530">
        <v>35106</v>
      </c>
      <c r="H9530">
        <v>13.05</v>
      </c>
      <c r="I9530">
        <v>458133.3</v>
      </c>
      <c r="J9530" t="s">
        <v>86</v>
      </c>
      <c r="K9530">
        <v>0.1131221699930913</v>
      </c>
      <c r="L9530">
        <v>11.312200000000001</v>
      </c>
      <c r="M9530" t="s">
        <v>82</v>
      </c>
    </row>
    <row r="9531" spans="1:13">
      <c r="A9531" t="s">
        <v>5322</v>
      </c>
      <c r="B9531" t="s">
        <v>5323</v>
      </c>
      <c r="C9531" t="str">
        <f>TEXT(D9531, "mmm")</f>
        <v>Aug</v>
      </c>
      <c r="D9531" s="1">
        <v>45512</v>
      </c>
      <c r="E9531" t="s">
        <v>5324</v>
      </c>
      <c r="F9531" t="s">
        <v>222</v>
      </c>
      <c r="G9531">
        <v>6329</v>
      </c>
      <c r="H9531">
        <v>13.05</v>
      </c>
      <c r="I9531">
        <v>82593.450000000012</v>
      </c>
      <c r="J9531" t="s">
        <v>81</v>
      </c>
      <c r="K9531">
        <v>0.1131221699930913</v>
      </c>
      <c r="L9531">
        <v>11.312200000000001</v>
      </c>
      <c r="M9531" t="s">
        <v>82</v>
      </c>
    </row>
    <row r="9532" spans="1:13">
      <c r="A9532" t="s">
        <v>5322</v>
      </c>
      <c r="B9532" t="s">
        <v>5323</v>
      </c>
      <c r="C9532" t="str">
        <f>TEXT(D9532, "mmm")</f>
        <v>Aug</v>
      </c>
      <c r="D9532" s="1">
        <v>45512</v>
      </c>
      <c r="E9532" t="s">
        <v>5325</v>
      </c>
      <c r="F9532" t="s">
        <v>222</v>
      </c>
      <c r="G9532">
        <v>6329</v>
      </c>
      <c r="H9532">
        <v>13.05</v>
      </c>
      <c r="I9532">
        <v>82593.450000000012</v>
      </c>
      <c r="J9532" t="s">
        <v>81</v>
      </c>
      <c r="K9532">
        <v>0.1131221699930913</v>
      </c>
      <c r="L9532">
        <v>11.312200000000001</v>
      </c>
      <c r="M9532" t="s">
        <v>82</v>
      </c>
    </row>
    <row r="9533" spans="1:13">
      <c r="A9533" t="s">
        <v>5322</v>
      </c>
      <c r="B9533" t="s">
        <v>5323</v>
      </c>
      <c r="C9533" t="str">
        <f>TEXT(D9533, "mmm")</f>
        <v>Aug</v>
      </c>
      <c r="D9533" s="1">
        <v>45512</v>
      </c>
      <c r="E9533" t="s">
        <v>5326</v>
      </c>
      <c r="F9533" t="s">
        <v>428</v>
      </c>
      <c r="G9533">
        <v>6329</v>
      </c>
      <c r="H9533">
        <v>13.05</v>
      </c>
      <c r="I9533">
        <v>82593.450000000012</v>
      </c>
      <c r="J9533" t="s">
        <v>81</v>
      </c>
      <c r="K9533">
        <v>0.1131221699930913</v>
      </c>
      <c r="L9533">
        <v>11.312200000000001</v>
      </c>
      <c r="M9533" t="s">
        <v>82</v>
      </c>
    </row>
    <row r="9534" spans="1:13">
      <c r="A9534" t="s">
        <v>5322</v>
      </c>
      <c r="B9534" t="s">
        <v>5323</v>
      </c>
      <c r="C9534" t="str">
        <f>TEXT(D9534, "mmm")</f>
        <v>Aug</v>
      </c>
      <c r="D9534" s="1">
        <v>45512</v>
      </c>
      <c r="E9534" t="s">
        <v>5327</v>
      </c>
      <c r="F9534" t="s">
        <v>222</v>
      </c>
      <c r="G9534">
        <v>6329</v>
      </c>
      <c r="H9534">
        <v>13.05</v>
      </c>
      <c r="I9534">
        <v>82593.450000000012</v>
      </c>
      <c r="J9534" t="s">
        <v>81</v>
      </c>
      <c r="K9534">
        <v>0.1131221699930913</v>
      </c>
      <c r="L9534">
        <v>11.312200000000001</v>
      </c>
      <c r="M9534" t="s">
        <v>82</v>
      </c>
    </row>
    <row r="9535" spans="1:13">
      <c r="A9535" t="s">
        <v>5322</v>
      </c>
      <c r="B9535" t="s">
        <v>5323</v>
      </c>
      <c r="C9535" t="str">
        <f>TEXT(D9535, "mmm")</f>
        <v>Aug</v>
      </c>
      <c r="D9535" s="1">
        <v>45512</v>
      </c>
      <c r="E9535" t="s">
        <v>5328</v>
      </c>
      <c r="F9535" t="s">
        <v>222</v>
      </c>
      <c r="G9535">
        <v>6329</v>
      </c>
      <c r="H9535">
        <v>13.05</v>
      </c>
      <c r="I9535">
        <v>82593.450000000012</v>
      </c>
      <c r="J9535" t="s">
        <v>81</v>
      </c>
      <c r="K9535">
        <v>0.1131221699930913</v>
      </c>
      <c r="L9535">
        <v>11.312200000000001</v>
      </c>
      <c r="M9535" t="s">
        <v>82</v>
      </c>
    </row>
    <row r="9536" spans="1:13">
      <c r="A9536" t="s">
        <v>5322</v>
      </c>
      <c r="B9536" t="s">
        <v>5323</v>
      </c>
      <c r="C9536" t="str">
        <f>TEXT(D9536, "mmm")</f>
        <v>Aug</v>
      </c>
      <c r="D9536" s="1">
        <v>45512</v>
      </c>
      <c r="E9536" t="s">
        <v>5329</v>
      </c>
      <c r="F9536" t="s">
        <v>222</v>
      </c>
      <c r="G9536">
        <v>6329</v>
      </c>
      <c r="H9536">
        <v>13.05</v>
      </c>
      <c r="I9536">
        <v>82593.450000000012</v>
      </c>
      <c r="J9536" t="s">
        <v>81</v>
      </c>
      <c r="K9536">
        <v>0.1131221699930913</v>
      </c>
      <c r="L9536">
        <v>11.312200000000001</v>
      </c>
      <c r="M9536" t="s">
        <v>82</v>
      </c>
    </row>
    <row r="9537" spans="1:13">
      <c r="A9537" t="s">
        <v>5330</v>
      </c>
      <c r="B9537" t="s">
        <v>5331</v>
      </c>
      <c r="C9537" t="str">
        <f>TEXT(D9537, "mmm")</f>
        <v>Aug</v>
      </c>
      <c r="D9537" s="1">
        <v>45512</v>
      </c>
      <c r="E9537" t="s">
        <v>5332</v>
      </c>
      <c r="F9537" t="s">
        <v>80</v>
      </c>
      <c r="G9537">
        <v>28938</v>
      </c>
      <c r="H9537">
        <v>5.49</v>
      </c>
      <c r="I9537">
        <v>158869.62</v>
      </c>
      <c r="J9537" t="s">
        <v>81</v>
      </c>
      <c r="K9537">
        <v>0.13005268254419861</v>
      </c>
      <c r="L9537">
        <v>13.0053</v>
      </c>
      <c r="M9537" t="s">
        <v>82</v>
      </c>
    </row>
    <row r="9538" spans="1:13">
      <c r="A9538" t="s">
        <v>291</v>
      </c>
      <c r="B9538" t="s">
        <v>292</v>
      </c>
      <c r="C9538" t="str">
        <f>TEXT(D9538, "mmm")</f>
        <v>Aug</v>
      </c>
      <c r="D9538" s="1">
        <v>45512</v>
      </c>
      <c r="E9538" t="s">
        <v>102</v>
      </c>
      <c r="F9538" t="s">
        <v>101</v>
      </c>
      <c r="G9538">
        <v>4468</v>
      </c>
      <c r="H9538">
        <v>7.07</v>
      </c>
      <c r="I9538">
        <v>31588.76</v>
      </c>
      <c r="J9538" t="s">
        <v>81</v>
      </c>
      <c r="K9538">
        <v>3.0742975514340239E-2</v>
      </c>
      <c r="L9538">
        <v>3.0743</v>
      </c>
      <c r="M9538" t="s">
        <v>82</v>
      </c>
    </row>
    <row r="9539" spans="1:13">
      <c r="A9539" t="s">
        <v>291</v>
      </c>
      <c r="B9539" t="s">
        <v>292</v>
      </c>
      <c r="C9539" t="str">
        <f>TEXT(D9539, "mmm")</f>
        <v>Aug</v>
      </c>
      <c r="D9539" s="1">
        <v>45512</v>
      </c>
      <c r="E9539" t="s">
        <v>100</v>
      </c>
      <c r="F9539" t="s">
        <v>101</v>
      </c>
      <c r="G9539">
        <v>4468</v>
      </c>
      <c r="H9539">
        <v>7.07</v>
      </c>
      <c r="I9539">
        <v>31588.76</v>
      </c>
      <c r="J9539" t="s">
        <v>81</v>
      </c>
      <c r="K9539">
        <v>3.0742975514340239E-2</v>
      </c>
      <c r="L9539">
        <v>3.0743</v>
      </c>
      <c r="M9539" t="s">
        <v>82</v>
      </c>
    </row>
    <row r="9540" spans="1:13">
      <c r="A9540" t="s">
        <v>5333</v>
      </c>
      <c r="B9540" t="s">
        <v>5334</v>
      </c>
      <c r="C9540" t="str">
        <f>TEXT(D9540, "mmm")</f>
        <v>Aug</v>
      </c>
      <c r="D9540" s="1">
        <v>45512</v>
      </c>
      <c r="E9540" t="s">
        <v>5335</v>
      </c>
      <c r="F9540" t="s">
        <v>118</v>
      </c>
      <c r="G9540">
        <v>20000</v>
      </c>
      <c r="H9540">
        <v>4.16</v>
      </c>
      <c r="I9540">
        <v>83200</v>
      </c>
      <c r="J9540" t="s">
        <v>81</v>
      </c>
      <c r="K9540">
        <v>-7.3710586100794728E-3</v>
      </c>
      <c r="L9540">
        <v>-0.73709999999999998</v>
      </c>
      <c r="M9540" t="s">
        <v>82</v>
      </c>
    </row>
    <row r="9541" spans="1:13">
      <c r="A9541" t="s">
        <v>3429</v>
      </c>
      <c r="B9541" t="s">
        <v>3430</v>
      </c>
      <c r="C9541" t="str">
        <f>TEXT(D9541, "mmm")</f>
        <v>Aug</v>
      </c>
      <c r="D9541" s="1">
        <v>45512</v>
      </c>
      <c r="E9541" t="s">
        <v>5336</v>
      </c>
      <c r="F9541" t="s">
        <v>80</v>
      </c>
      <c r="G9541">
        <v>11756</v>
      </c>
      <c r="H9541">
        <v>85.06</v>
      </c>
      <c r="I9541">
        <v>999965.36</v>
      </c>
      <c r="J9541" t="s">
        <v>81</v>
      </c>
      <c r="K9541">
        <v>4.6067934493343683E-2</v>
      </c>
      <c r="L9541">
        <v>4.6067999999999998</v>
      </c>
      <c r="M9541" t="s">
        <v>82</v>
      </c>
    </row>
    <row r="9542" spans="1:13">
      <c r="A9542" t="s">
        <v>5213</v>
      </c>
      <c r="B9542" t="s">
        <v>5214</v>
      </c>
      <c r="C9542" t="str">
        <f>TEXT(D9542, "mmm")</f>
        <v>Aug</v>
      </c>
      <c r="D9542" s="1">
        <v>45512</v>
      </c>
      <c r="E9542" t="s">
        <v>5215</v>
      </c>
      <c r="F9542" t="s">
        <v>101</v>
      </c>
      <c r="G9542">
        <v>600000</v>
      </c>
      <c r="H9542">
        <v>454082</v>
      </c>
      <c r="I9542">
        <v>272449200000</v>
      </c>
      <c r="J9542" t="s">
        <v>81</v>
      </c>
      <c r="K9542">
        <v>-0.1210762235951426</v>
      </c>
      <c r="L9542">
        <v>-12.1076</v>
      </c>
      <c r="M9542" t="s">
        <v>82</v>
      </c>
    </row>
    <row r="9543" spans="1:13">
      <c r="A9543" t="s">
        <v>5337</v>
      </c>
      <c r="B9543" t="s">
        <v>5338</v>
      </c>
      <c r="C9543" t="str">
        <f>TEXT(D9543, "mmm")</f>
        <v>Aug</v>
      </c>
      <c r="D9543" s="1">
        <v>45512</v>
      </c>
      <c r="E9543" t="s">
        <v>5339</v>
      </c>
      <c r="F9543" t="s">
        <v>80</v>
      </c>
      <c r="G9543">
        <v>1596</v>
      </c>
      <c r="H9543">
        <v>17.670000000000002</v>
      </c>
      <c r="I9543">
        <v>28201.32</v>
      </c>
      <c r="J9543" t="s">
        <v>81</v>
      </c>
      <c r="K9543">
        <v>-9.9944643469311867E-3</v>
      </c>
      <c r="L9543">
        <v>-0.99939999999999996</v>
      </c>
      <c r="M9543" t="s">
        <v>82</v>
      </c>
    </row>
    <row r="9544" spans="1:13">
      <c r="A9544" t="s">
        <v>5337</v>
      </c>
      <c r="B9544" t="s">
        <v>5338</v>
      </c>
      <c r="C9544" t="str">
        <f>TEXT(D9544, "mmm")</f>
        <v>Aug</v>
      </c>
      <c r="D9544" s="1">
        <v>45512</v>
      </c>
      <c r="E9544" t="s">
        <v>5339</v>
      </c>
      <c r="F9544" t="s">
        <v>80</v>
      </c>
      <c r="G9544">
        <v>954</v>
      </c>
      <c r="H9544">
        <v>17.97</v>
      </c>
      <c r="I9544">
        <v>17143.38</v>
      </c>
      <c r="J9544" t="s">
        <v>81</v>
      </c>
      <c r="K9544">
        <v>-9.9944643469311867E-3</v>
      </c>
      <c r="L9544">
        <v>-0.99939999999999996</v>
      </c>
      <c r="M9544" t="s">
        <v>82</v>
      </c>
    </row>
    <row r="9545" spans="1:13">
      <c r="A9545" t="s">
        <v>5337</v>
      </c>
      <c r="B9545" t="s">
        <v>5338</v>
      </c>
      <c r="C9545" t="str">
        <f>TEXT(D9545, "mmm")</f>
        <v>Aug</v>
      </c>
      <c r="D9545" s="1">
        <v>45512</v>
      </c>
      <c r="E9545" t="s">
        <v>5339</v>
      </c>
      <c r="F9545" t="s">
        <v>80</v>
      </c>
      <c r="G9545">
        <v>2450</v>
      </c>
      <c r="H9545">
        <v>17.46</v>
      </c>
      <c r="I9545">
        <v>42777</v>
      </c>
      <c r="J9545" t="s">
        <v>86</v>
      </c>
      <c r="K9545">
        <v>-9.9944643469311867E-3</v>
      </c>
      <c r="L9545">
        <v>-0.99939999999999996</v>
      </c>
      <c r="M9545" t="s">
        <v>82</v>
      </c>
    </row>
    <row r="9546" spans="1:13">
      <c r="A9546" t="s">
        <v>1854</v>
      </c>
      <c r="B9546" t="s">
        <v>1855</v>
      </c>
      <c r="C9546" t="str">
        <f>TEXT(D9546, "mmm")</f>
        <v>Aug</v>
      </c>
      <c r="D9546" s="1">
        <v>45512</v>
      </c>
      <c r="E9546" t="s">
        <v>1857</v>
      </c>
      <c r="F9546" t="s">
        <v>251</v>
      </c>
      <c r="G9546">
        <v>569562</v>
      </c>
      <c r="H9546">
        <v>1.64</v>
      </c>
      <c r="I9546">
        <v>934081.67999999993</v>
      </c>
      <c r="J9546" t="s">
        <v>81</v>
      </c>
      <c r="K9546">
        <v>0.16766472921823339</v>
      </c>
      <c r="L9546">
        <v>16.766500000000001</v>
      </c>
      <c r="M9546" t="s">
        <v>82</v>
      </c>
    </row>
    <row r="9547" spans="1:13">
      <c r="A9547" t="s">
        <v>1854</v>
      </c>
      <c r="B9547" t="s">
        <v>1855</v>
      </c>
      <c r="C9547" t="str">
        <f>TEXT(D9547, "mmm")</f>
        <v>Aug</v>
      </c>
      <c r="D9547" s="1">
        <v>45512</v>
      </c>
      <c r="E9547" t="s">
        <v>1856</v>
      </c>
      <c r="F9547" t="s">
        <v>80</v>
      </c>
      <c r="G9547">
        <v>569562</v>
      </c>
      <c r="H9547">
        <v>1.64</v>
      </c>
      <c r="I9547">
        <v>934081.67999999993</v>
      </c>
      <c r="J9547" t="s">
        <v>81</v>
      </c>
      <c r="K9547">
        <v>0.16766472921823339</v>
      </c>
      <c r="L9547">
        <v>16.766500000000001</v>
      </c>
      <c r="M9547" t="s">
        <v>82</v>
      </c>
    </row>
    <row r="9548" spans="1:13">
      <c r="A9548" t="s">
        <v>1854</v>
      </c>
      <c r="B9548" t="s">
        <v>1855</v>
      </c>
      <c r="C9548" t="str">
        <f>TEXT(D9548, "mmm")</f>
        <v>Aug</v>
      </c>
      <c r="D9548" s="1">
        <v>45512</v>
      </c>
      <c r="E9548" t="s">
        <v>1859</v>
      </c>
      <c r="F9548" t="s">
        <v>80</v>
      </c>
      <c r="G9548">
        <v>569562</v>
      </c>
      <c r="H9548">
        <v>1.64</v>
      </c>
      <c r="I9548">
        <v>934081.67999999993</v>
      </c>
      <c r="J9548" t="s">
        <v>81</v>
      </c>
      <c r="K9548">
        <v>0.16766472921823339</v>
      </c>
      <c r="L9548">
        <v>16.766500000000001</v>
      </c>
      <c r="M9548" t="s">
        <v>82</v>
      </c>
    </row>
    <row r="9549" spans="1:13">
      <c r="A9549" t="s">
        <v>1854</v>
      </c>
      <c r="B9549" t="s">
        <v>1855</v>
      </c>
      <c r="C9549" t="str">
        <f>TEXT(D9549, "mmm")</f>
        <v>Aug</v>
      </c>
      <c r="D9549" s="1">
        <v>45512</v>
      </c>
      <c r="E9549" t="s">
        <v>1866</v>
      </c>
      <c r="F9549" t="s">
        <v>251</v>
      </c>
      <c r="G9549">
        <v>569562</v>
      </c>
      <c r="H9549">
        <v>1.64</v>
      </c>
      <c r="I9549">
        <v>934081.67999999993</v>
      </c>
      <c r="J9549" t="s">
        <v>81</v>
      </c>
      <c r="K9549">
        <v>0.16766472921823339</v>
      </c>
      <c r="L9549">
        <v>16.766500000000001</v>
      </c>
      <c r="M9549" t="s">
        <v>82</v>
      </c>
    </row>
    <row r="9550" spans="1:13">
      <c r="A9550" t="s">
        <v>1854</v>
      </c>
      <c r="B9550" t="s">
        <v>1855</v>
      </c>
      <c r="C9550" t="str">
        <f>TEXT(D9550, "mmm")</f>
        <v>Aug</v>
      </c>
      <c r="D9550" s="1">
        <v>45512</v>
      </c>
      <c r="E9550" t="s">
        <v>5171</v>
      </c>
      <c r="F9550" t="s">
        <v>80</v>
      </c>
      <c r="G9550">
        <v>569562</v>
      </c>
      <c r="H9550">
        <v>1.64</v>
      </c>
      <c r="I9550">
        <v>934081.67999999993</v>
      </c>
      <c r="J9550" t="s">
        <v>81</v>
      </c>
      <c r="K9550">
        <v>0.16766472921823339</v>
      </c>
      <c r="L9550">
        <v>16.766500000000001</v>
      </c>
      <c r="M9550" t="s">
        <v>82</v>
      </c>
    </row>
    <row r="9551" spans="1:13">
      <c r="A9551" t="s">
        <v>1854</v>
      </c>
      <c r="B9551" t="s">
        <v>1855</v>
      </c>
      <c r="C9551" t="str">
        <f>TEXT(D9551, "mmm")</f>
        <v>Aug</v>
      </c>
      <c r="D9551" s="1">
        <v>45512</v>
      </c>
      <c r="E9551" t="s">
        <v>1858</v>
      </c>
      <c r="F9551" t="s">
        <v>251</v>
      </c>
      <c r="G9551">
        <v>569562</v>
      </c>
      <c r="H9551">
        <v>1.64</v>
      </c>
      <c r="I9551">
        <v>934081.67999999993</v>
      </c>
      <c r="J9551" t="s">
        <v>81</v>
      </c>
      <c r="K9551">
        <v>0.16766472921823339</v>
      </c>
      <c r="L9551">
        <v>16.766500000000001</v>
      </c>
      <c r="M9551" t="s">
        <v>82</v>
      </c>
    </row>
    <row r="9552" spans="1:13">
      <c r="A9552" t="s">
        <v>1854</v>
      </c>
      <c r="B9552" t="s">
        <v>1855</v>
      </c>
      <c r="C9552" t="str">
        <f>TEXT(D9552, "mmm")</f>
        <v>Aug</v>
      </c>
      <c r="D9552" s="1">
        <v>45512</v>
      </c>
      <c r="E9552" t="s">
        <v>1865</v>
      </c>
      <c r="F9552" t="s">
        <v>251</v>
      </c>
      <c r="G9552">
        <v>569562</v>
      </c>
      <c r="H9552">
        <v>1.64</v>
      </c>
      <c r="I9552">
        <v>934081.67999999993</v>
      </c>
      <c r="J9552" t="s">
        <v>81</v>
      </c>
      <c r="K9552">
        <v>0.16766472921823339</v>
      </c>
      <c r="L9552">
        <v>16.766500000000001</v>
      </c>
      <c r="M9552" t="s">
        <v>82</v>
      </c>
    </row>
    <row r="9553" spans="1:13">
      <c r="A9553" t="s">
        <v>1854</v>
      </c>
      <c r="B9553" t="s">
        <v>1855</v>
      </c>
      <c r="C9553" t="str">
        <f>TEXT(D9553, "mmm")</f>
        <v>Aug</v>
      </c>
      <c r="D9553" s="1">
        <v>45512</v>
      </c>
      <c r="E9553" t="s">
        <v>1861</v>
      </c>
      <c r="F9553" t="s">
        <v>80</v>
      </c>
      <c r="G9553">
        <v>569562</v>
      </c>
      <c r="H9553">
        <v>1.64</v>
      </c>
      <c r="I9553">
        <v>934081.67999999993</v>
      </c>
      <c r="J9553" t="s">
        <v>81</v>
      </c>
      <c r="K9553">
        <v>0.16766472921823339</v>
      </c>
      <c r="L9553">
        <v>16.766500000000001</v>
      </c>
      <c r="M9553" t="s">
        <v>82</v>
      </c>
    </row>
    <row r="9554" spans="1:13">
      <c r="A9554" t="s">
        <v>1854</v>
      </c>
      <c r="B9554" t="s">
        <v>1855</v>
      </c>
      <c r="C9554" t="str">
        <f>TEXT(D9554, "mmm")</f>
        <v>Aug</v>
      </c>
      <c r="D9554" s="1">
        <v>45512</v>
      </c>
      <c r="E9554" t="s">
        <v>1860</v>
      </c>
      <c r="F9554" t="s">
        <v>80</v>
      </c>
      <c r="G9554">
        <v>569562</v>
      </c>
      <c r="H9554">
        <v>1.64</v>
      </c>
      <c r="I9554">
        <v>934081.67999999993</v>
      </c>
      <c r="J9554" t="s">
        <v>81</v>
      </c>
      <c r="K9554">
        <v>0.16766472921823339</v>
      </c>
      <c r="L9554">
        <v>16.766500000000001</v>
      </c>
      <c r="M9554" t="s">
        <v>82</v>
      </c>
    </row>
    <row r="9555" spans="1:13">
      <c r="A9555" t="s">
        <v>1912</v>
      </c>
      <c r="B9555" t="s">
        <v>1913</v>
      </c>
      <c r="C9555" t="str">
        <f>TEXT(D9555, "mmm")</f>
        <v>Aug</v>
      </c>
      <c r="D9555" s="1">
        <v>45512</v>
      </c>
      <c r="E9555" t="s">
        <v>1916</v>
      </c>
      <c r="F9555" t="s">
        <v>101</v>
      </c>
      <c r="G9555">
        <v>2982089</v>
      </c>
      <c r="H9555">
        <v>3.35</v>
      </c>
      <c r="I9555">
        <v>9989998.1500000004</v>
      </c>
      <c r="J9555" t="s">
        <v>86</v>
      </c>
      <c r="K9555">
        <v>-7.7694221062303503E-2</v>
      </c>
      <c r="L9555">
        <v>-7.7694000000000001</v>
      </c>
      <c r="M9555" t="s">
        <v>82</v>
      </c>
    </row>
    <row r="9556" spans="1:13">
      <c r="A9556" t="s">
        <v>1912</v>
      </c>
      <c r="B9556" t="s">
        <v>1913</v>
      </c>
      <c r="C9556" t="str">
        <f>TEXT(D9556, "mmm")</f>
        <v>Aug</v>
      </c>
      <c r="D9556" s="1">
        <v>45512</v>
      </c>
      <c r="E9556" t="s">
        <v>1915</v>
      </c>
      <c r="F9556" t="s">
        <v>101</v>
      </c>
      <c r="G9556">
        <v>2982089</v>
      </c>
      <c r="H9556">
        <v>3.35</v>
      </c>
      <c r="I9556">
        <v>9989998.1500000004</v>
      </c>
      <c r="J9556" t="s">
        <v>86</v>
      </c>
      <c r="K9556">
        <v>-7.7694221062303503E-2</v>
      </c>
      <c r="L9556">
        <v>-7.7694000000000001</v>
      </c>
      <c r="M9556" t="s">
        <v>82</v>
      </c>
    </row>
    <row r="9557" spans="1:13">
      <c r="A9557" t="s">
        <v>1912</v>
      </c>
      <c r="B9557" t="s">
        <v>1913</v>
      </c>
      <c r="C9557" t="str">
        <f>TEXT(D9557, "mmm")</f>
        <v>Aug</v>
      </c>
      <c r="D9557" s="1">
        <v>45512</v>
      </c>
      <c r="E9557" t="s">
        <v>1917</v>
      </c>
      <c r="F9557" t="s">
        <v>101</v>
      </c>
      <c r="G9557">
        <v>2982089</v>
      </c>
      <c r="H9557">
        <v>3.35</v>
      </c>
      <c r="I9557">
        <v>9989998.1500000004</v>
      </c>
      <c r="J9557" t="s">
        <v>86</v>
      </c>
      <c r="K9557">
        <v>-7.7694221062303503E-2</v>
      </c>
      <c r="L9557">
        <v>-7.7694000000000001</v>
      </c>
      <c r="M9557" t="s">
        <v>82</v>
      </c>
    </row>
    <row r="9558" spans="1:13">
      <c r="A9558" t="s">
        <v>1912</v>
      </c>
      <c r="B9558" t="s">
        <v>1913</v>
      </c>
      <c r="C9558" t="str">
        <f>TEXT(D9558, "mmm")</f>
        <v>Aug</v>
      </c>
      <c r="D9558" s="1">
        <v>45512</v>
      </c>
      <c r="E9558" t="s">
        <v>1914</v>
      </c>
      <c r="F9558" t="s">
        <v>101</v>
      </c>
      <c r="G9558">
        <v>2982089</v>
      </c>
      <c r="H9558">
        <v>3.35</v>
      </c>
      <c r="I9558">
        <v>9989998.1500000004</v>
      </c>
      <c r="J9558" t="s">
        <v>86</v>
      </c>
      <c r="K9558">
        <v>-7.7694221062303503E-2</v>
      </c>
      <c r="L9558">
        <v>-7.7694000000000001</v>
      </c>
      <c r="M9558" t="s">
        <v>82</v>
      </c>
    </row>
    <row r="9559" spans="1:13">
      <c r="A9559" t="s">
        <v>1912</v>
      </c>
      <c r="B9559" t="s">
        <v>1913</v>
      </c>
      <c r="C9559" t="str">
        <f>TEXT(D9559, "mmm")</f>
        <v>Aug</v>
      </c>
      <c r="D9559" s="1">
        <v>45512</v>
      </c>
      <c r="E9559" t="s">
        <v>1918</v>
      </c>
      <c r="F9559" t="s">
        <v>101</v>
      </c>
      <c r="G9559">
        <v>2982089</v>
      </c>
      <c r="H9559">
        <v>3.35</v>
      </c>
      <c r="I9559">
        <v>9989998.1500000004</v>
      </c>
      <c r="J9559" t="s">
        <v>86</v>
      </c>
      <c r="K9559">
        <v>-7.7694221062303503E-2</v>
      </c>
      <c r="L9559">
        <v>-7.7694000000000001</v>
      </c>
      <c r="M9559" t="s">
        <v>82</v>
      </c>
    </row>
    <row r="9560" spans="1:13">
      <c r="A9560" t="s">
        <v>1912</v>
      </c>
      <c r="B9560" t="s">
        <v>1913</v>
      </c>
      <c r="C9560" t="str">
        <f>TEXT(D9560, "mmm")</f>
        <v>Aug</v>
      </c>
      <c r="D9560" s="1">
        <v>45512</v>
      </c>
      <c r="E9560" t="s">
        <v>1919</v>
      </c>
      <c r="F9560" t="s">
        <v>101</v>
      </c>
      <c r="G9560">
        <v>2982089</v>
      </c>
      <c r="H9560">
        <v>3.35</v>
      </c>
      <c r="I9560">
        <v>9989998.1500000004</v>
      </c>
      <c r="J9560" t="s">
        <v>86</v>
      </c>
      <c r="K9560">
        <v>-7.7694221062303503E-2</v>
      </c>
      <c r="L9560">
        <v>-7.7694000000000001</v>
      </c>
      <c r="M9560" t="s">
        <v>82</v>
      </c>
    </row>
    <row r="9561" spans="1:13">
      <c r="A9561" t="s">
        <v>5272</v>
      </c>
      <c r="B9561" t="s">
        <v>5273</v>
      </c>
      <c r="C9561" t="str">
        <f>TEXT(D9561, "mmm")</f>
        <v>Aug</v>
      </c>
      <c r="D9561" s="1">
        <v>45512</v>
      </c>
      <c r="E9561" t="s">
        <v>5340</v>
      </c>
      <c r="F9561" t="s">
        <v>80</v>
      </c>
      <c r="G9561">
        <v>50000</v>
      </c>
      <c r="H9561">
        <v>0.91</v>
      </c>
      <c r="I9561">
        <v>45500</v>
      </c>
      <c r="J9561" t="s">
        <v>86</v>
      </c>
      <c r="K9561">
        <v>0</v>
      </c>
      <c r="L9561">
        <v>0</v>
      </c>
      <c r="M9561" t="s">
        <v>82</v>
      </c>
    </row>
    <row r="9562" spans="1:13">
      <c r="A9562" t="s">
        <v>5068</v>
      </c>
      <c r="B9562" t="s">
        <v>5069</v>
      </c>
      <c r="C9562" t="str">
        <f>TEXT(D9562, "mmm")</f>
        <v>Aug</v>
      </c>
      <c r="D9562" s="1">
        <v>45512</v>
      </c>
      <c r="E9562" t="s">
        <v>5070</v>
      </c>
      <c r="F9562" t="s">
        <v>80</v>
      </c>
      <c r="G9562">
        <v>864</v>
      </c>
      <c r="H9562">
        <v>13.3</v>
      </c>
      <c r="I9562">
        <v>11491.2</v>
      </c>
      <c r="J9562" t="s">
        <v>81</v>
      </c>
      <c r="K9562">
        <v>2.237137822848578E-2</v>
      </c>
      <c r="L9562">
        <v>2.2370999999999999</v>
      </c>
      <c r="M9562" t="s">
        <v>82</v>
      </c>
    </row>
    <row r="9563" spans="1:13">
      <c r="A9563" t="s">
        <v>210</v>
      </c>
      <c r="B9563" t="s">
        <v>211</v>
      </c>
      <c r="C9563" t="str">
        <f>TEXT(D9563, "mmm")</f>
        <v>Aug</v>
      </c>
      <c r="D9563" s="1">
        <v>45512</v>
      </c>
      <c r="E9563" t="s">
        <v>212</v>
      </c>
      <c r="F9563" t="s">
        <v>101</v>
      </c>
      <c r="G9563">
        <v>5000</v>
      </c>
      <c r="H9563">
        <v>23.48</v>
      </c>
      <c r="I9563">
        <v>117400</v>
      </c>
      <c r="J9563" t="s">
        <v>86</v>
      </c>
      <c r="K9563">
        <v>5.2462094846401852E-2</v>
      </c>
      <c r="L9563">
        <v>5.2462</v>
      </c>
      <c r="M9563" t="s">
        <v>82</v>
      </c>
    </row>
    <row r="9564" spans="1:13">
      <c r="A9564" t="s">
        <v>210</v>
      </c>
      <c r="B9564" t="s">
        <v>211</v>
      </c>
      <c r="C9564" t="str">
        <f>TEXT(D9564, "mmm")</f>
        <v>Aug</v>
      </c>
      <c r="D9564" s="1">
        <v>45512</v>
      </c>
      <c r="E9564" t="s">
        <v>213</v>
      </c>
      <c r="F9564" t="s">
        <v>101</v>
      </c>
      <c r="G9564">
        <v>5000</v>
      </c>
      <c r="H9564">
        <v>23.48</v>
      </c>
      <c r="I9564">
        <v>117400</v>
      </c>
      <c r="J9564" t="s">
        <v>86</v>
      </c>
      <c r="K9564">
        <v>5.2462094846401852E-2</v>
      </c>
      <c r="L9564">
        <v>5.2462</v>
      </c>
      <c r="M9564" t="s">
        <v>82</v>
      </c>
    </row>
    <row r="9565" spans="1:13">
      <c r="A9565" t="s">
        <v>1635</v>
      </c>
      <c r="B9565" t="s">
        <v>1636</v>
      </c>
      <c r="C9565" t="str">
        <f>TEXT(D9565, "mmm")</f>
        <v>Aug</v>
      </c>
      <c r="D9565" s="1">
        <v>45512</v>
      </c>
      <c r="E9565" t="s">
        <v>3869</v>
      </c>
      <c r="F9565" t="s">
        <v>128</v>
      </c>
      <c r="G9565">
        <v>5000</v>
      </c>
      <c r="H9565">
        <v>14.05</v>
      </c>
      <c r="I9565">
        <v>70250</v>
      </c>
      <c r="J9565" t="s">
        <v>86</v>
      </c>
      <c r="K9565">
        <v>1.7106322706679441E-2</v>
      </c>
      <c r="L9565">
        <v>1.7105999999999999</v>
      </c>
      <c r="M9565" t="s">
        <v>82</v>
      </c>
    </row>
    <row r="9566" spans="1:13">
      <c r="A9566" t="s">
        <v>4177</v>
      </c>
      <c r="B9566" t="s">
        <v>4178</v>
      </c>
      <c r="C9566" t="str">
        <f>TEXT(D9566, "mmm")</f>
        <v>Aug</v>
      </c>
      <c r="D9566" s="1">
        <v>45512</v>
      </c>
      <c r="E9566" t="s">
        <v>4179</v>
      </c>
      <c r="F9566" t="s">
        <v>80</v>
      </c>
      <c r="G9566">
        <v>8212</v>
      </c>
      <c r="H9566">
        <v>24.35</v>
      </c>
      <c r="I9566">
        <v>199962.2</v>
      </c>
      <c r="J9566" t="s">
        <v>86</v>
      </c>
      <c r="K9566">
        <v>-8.2169967754257556E-3</v>
      </c>
      <c r="L9566">
        <v>-0.82169999999999999</v>
      </c>
      <c r="M9566" t="s">
        <v>82</v>
      </c>
    </row>
    <row r="9567" spans="1:13">
      <c r="A9567" t="s">
        <v>5299</v>
      </c>
      <c r="B9567" t="s">
        <v>5300</v>
      </c>
      <c r="C9567" t="str">
        <f>TEXT(D9567, "mmm")</f>
        <v>Aug</v>
      </c>
      <c r="D9567" s="1">
        <v>45512</v>
      </c>
      <c r="E9567" t="s">
        <v>5341</v>
      </c>
      <c r="F9567" t="s">
        <v>118</v>
      </c>
      <c r="G9567">
        <v>1100</v>
      </c>
      <c r="H9567">
        <v>10.64</v>
      </c>
      <c r="I9567">
        <v>11704</v>
      </c>
      <c r="J9567" t="s">
        <v>81</v>
      </c>
      <c r="K9567">
        <v>6.4272241028295207E-2</v>
      </c>
      <c r="L9567">
        <v>6.4272</v>
      </c>
      <c r="M9567" t="s">
        <v>82</v>
      </c>
    </row>
    <row r="9568" spans="1:13">
      <c r="A9568" t="s">
        <v>5095</v>
      </c>
      <c r="B9568" t="s">
        <v>5096</v>
      </c>
      <c r="C9568" t="str">
        <f>TEXT(D9568, "mmm")</f>
        <v>Aug</v>
      </c>
      <c r="D9568" s="1">
        <v>45512</v>
      </c>
      <c r="E9568" t="s">
        <v>5097</v>
      </c>
      <c r="F9568" t="s">
        <v>101</v>
      </c>
      <c r="G9568">
        <v>1560</v>
      </c>
      <c r="H9568">
        <v>14.05</v>
      </c>
      <c r="I9568">
        <v>21918</v>
      </c>
      <c r="J9568" t="s">
        <v>81</v>
      </c>
      <c r="K9568">
        <v>3.835229099213322E-2</v>
      </c>
      <c r="L9568">
        <v>3.8351999999999999</v>
      </c>
      <c r="M9568" t="s">
        <v>82</v>
      </c>
    </row>
    <row r="9569" spans="1:13">
      <c r="A9569" t="s">
        <v>5235</v>
      </c>
      <c r="B9569" t="s">
        <v>5236</v>
      </c>
      <c r="C9569" t="str">
        <f>TEXT(D9569, "mmm")</f>
        <v>Aug</v>
      </c>
      <c r="D9569" s="1">
        <v>45512</v>
      </c>
      <c r="E9569" t="s">
        <v>5280</v>
      </c>
      <c r="F9569" t="s">
        <v>80</v>
      </c>
      <c r="G9569">
        <v>3000</v>
      </c>
      <c r="H9569">
        <v>8.24</v>
      </c>
      <c r="I9569">
        <v>24720</v>
      </c>
      <c r="J9569" t="s">
        <v>81</v>
      </c>
      <c r="K9569">
        <v>-1.7667800067622141E-2</v>
      </c>
      <c r="L9569">
        <v>-1.7667999999999999</v>
      </c>
      <c r="M9569" t="s">
        <v>82</v>
      </c>
    </row>
    <row r="9570" spans="1:13">
      <c r="A9570" t="s">
        <v>5337</v>
      </c>
      <c r="B9570" t="s">
        <v>5338</v>
      </c>
      <c r="C9570" t="str">
        <f>TEXT(D9570, "mmm")</f>
        <v>Aug</v>
      </c>
      <c r="D9570" s="1">
        <v>45512</v>
      </c>
      <c r="E9570" t="s">
        <v>5342</v>
      </c>
      <c r="F9570" t="s">
        <v>118</v>
      </c>
      <c r="G9570">
        <v>617</v>
      </c>
      <c r="H9570">
        <v>16.47</v>
      </c>
      <c r="I9570">
        <v>10161.99</v>
      </c>
      <c r="J9570" t="s">
        <v>81</v>
      </c>
      <c r="K9570">
        <v>-9.9944643469311867E-3</v>
      </c>
      <c r="L9570">
        <v>-0.99939999999999996</v>
      </c>
      <c r="M9570" t="s">
        <v>82</v>
      </c>
    </row>
    <row r="9571" spans="1:13">
      <c r="A9571" t="s">
        <v>5343</v>
      </c>
      <c r="B9571" t="s">
        <v>5344</v>
      </c>
      <c r="C9571" t="str">
        <f>TEXT(D9571, "mmm")</f>
        <v>Aug</v>
      </c>
      <c r="D9571" s="1">
        <v>45512</v>
      </c>
      <c r="E9571" t="s">
        <v>5345</v>
      </c>
      <c r="F9571" t="s">
        <v>80</v>
      </c>
      <c r="G9571">
        <v>15000</v>
      </c>
      <c r="H9571">
        <v>10.61</v>
      </c>
      <c r="I9571">
        <v>159150</v>
      </c>
      <c r="J9571" t="s">
        <v>86</v>
      </c>
      <c r="K9571">
        <v>0.26982591109099241</v>
      </c>
      <c r="L9571">
        <v>26.982600000000001</v>
      </c>
      <c r="M9571" t="s">
        <v>82</v>
      </c>
    </row>
    <row r="9572" spans="1:13">
      <c r="A9572" t="s">
        <v>5149</v>
      </c>
      <c r="B9572" t="s">
        <v>5150</v>
      </c>
      <c r="C9572" t="str">
        <f>TEXT(D9572, "mmm")</f>
        <v>Aug</v>
      </c>
      <c r="D9572" s="1">
        <v>45512</v>
      </c>
      <c r="E9572" t="s">
        <v>5306</v>
      </c>
      <c r="F9572" t="s">
        <v>80</v>
      </c>
      <c r="G9572">
        <v>14986</v>
      </c>
      <c r="H9572">
        <v>22.37</v>
      </c>
      <c r="I9572">
        <v>335236.82</v>
      </c>
      <c r="J9572" t="s">
        <v>86</v>
      </c>
      <c r="K9572">
        <v>2.3671313135030351E-2</v>
      </c>
      <c r="L9572">
        <v>2.3671000000000002</v>
      </c>
      <c r="M9572" t="s">
        <v>82</v>
      </c>
    </row>
    <row r="9573" spans="1:13">
      <c r="A9573" t="s">
        <v>5333</v>
      </c>
      <c r="B9573" t="s">
        <v>5334</v>
      </c>
      <c r="C9573" t="str">
        <f>TEXT(D9573, "mmm")</f>
        <v>Aug</v>
      </c>
      <c r="D9573" s="1">
        <v>45512</v>
      </c>
      <c r="E9573" t="s">
        <v>5346</v>
      </c>
      <c r="F9573" t="s">
        <v>118</v>
      </c>
      <c r="G9573">
        <v>10365</v>
      </c>
      <c r="H9573">
        <v>4.12</v>
      </c>
      <c r="I9573">
        <v>42703.8</v>
      </c>
      <c r="J9573" t="s">
        <v>81</v>
      </c>
      <c r="K9573">
        <v>-7.3710586100794728E-3</v>
      </c>
      <c r="L9573">
        <v>-0.73709999999999998</v>
      </c>
      <c r="M9573" t="s">
        <v>82</v>
      </c>
    </row>
    <row r="9574" spans="1:13">
      <c r="A9574" t="s">
        <v>5347</v>
      </c>
      <c r="B9574" t="s">
        <v>5348</v>
      </c>
      <c r="C9574" t="str">
        <f>TEXT(D9574, "mmm")</f>
        <v>Aug</v>
      </c>
      <c r="D9574" s="1">
        <v>45512</v>
      </c>
      <c r="E9574" t="s">
        <v>5349</v>
      </c>
      <c r="F9574" t="s">
        <v>128</v>
      </c>
      <c r="G9574">
        <v>33635</v>
      </c>
      <c r="H9574">
        <v>1.98</v>
      </c>
      <c r="I9574">
        <v>66597.3</v>
      </c>
      <c r="J9574" t="s">
        <v>81</v>
      </c>
      <c r="K9574">
        <v>2.9850717942397909E-2</v>
      </c>
      <c r="L9574">
        <v>2.9851000000000001</v>
      </c>
      <c r="M9574" t="s">
        <v>82</v>
      </c>
    </row>
    <row r="9575" spans="1:13">
      <c r="A9575" t="s">
        <v>4339</v>
      </c>
      <c r="B9575" t="s">
        <v>4340</v>
      </c>
      <c r="C9575" t="str">
        <f>TEXT(D9575, "mmm")</f>
        <v>Aug</v>
      </c>
      <c r="D9575" s="1">
        <v>45512</v>
      </c>
      <c r="E9575" t="s">
        <v>5350</v>
      </c>
      <c r="F9575" t="s">
        <v>80</v>
      </c>
      <c r="G9575">
        <v>2000</v>
      </c>
      <c r="H9575">
        <v>14.29</v>
      </c>
      <c r="I9575">
        <v>28580</v>
      </c>
      <c r="J9575" t="s">
        <v>81</v>
      </c>
      <c r="K9575">
        <v>5.0964112071576029E-2</v>
      </c>
      <c r="L9575">
        <v>5.0964</v>
      </c>
      <c r="M9575" t="s">
        <v>82</v>
      </c>
    </row>
    <row r="9576" spans="1:13">
      <c r="A9576" t="s">
        <v>4339</v>
      </c>
      <c r="B9576" t="s">
        <v>4340</v>
      </c>
      <c r="C9576" t="str">
        <f>TEXT(D9576, "mmm")</f>
        <v>Aug</v>
      </c>
      <c r="D9576" s="1">
        <v>45512</v>
      </c>
      <c r="E9576" t="s">
        <v>5350</v>
      </c>
      <c r="F9576" t="s">
        <v>80</v>
      </c>
      <c r="G9576">
        <v>26000</v>
      </c>
      <c r="H9576">
        <v>14.4</v>
      </c>
      <c r="I9576">
        <v>374400</v>
      </c>
      <c r="J9576" t="s">
        <v>86</v>
      </c>
      <c r="K9576">
        <v>5.0964112071576029E-2</v>
      </c>
      <c r="L9576">
        <v>5.0964</v>
      </c>
      <c r="M9576" t="s">
        <v>82</v>
      </c>
    </row>
    <row r="9577" spans="1:13">
      <c r="A9577" t="s">
        <v>5337</v>
      </c>
      <c r="B9577" t="s">
        <v>5338</v>
      </c>
      <c r="C9577" t="str">
        <f>TEXT(D9577, "mmm")</f>
        <v>Aug</v>
      </c>
      <c r="D9577" s="1">
        <v>45512</v>
      </c>
      <c r="E9577" t="s">
        <v>5351</v>
      </c>
      <c r="F9577" t="s">
        <v>118</v>
      </c>
      <c r="G9577">
        <v>2500</v>
      </c>
      <c r="H9577">
        <v>16.79</v>
      </c>
      <c r="I9577">
        <v>41975</v>
      </c>
      <c r="J9577" t="s">
        <v>86</v>
      </c>
      <c r="K9577">
        <v>-9.9944643469311867E-3</v>
      </c>
      <c r="L9577">
        <v>-0.99939999999999996</v>
      </c>
      <c r="M9577" t="s">
        <v>82</v>
      </c>
    </row>
    <row r="9578" spans="1:13">
      <c r="A9578" t="s">
        <v>5352</v>
      </c>
      <c r="B9578" t="s">
        <v>5353</v>
      </c>
      <c r="C9578" t="str">
        <f>TEXT(D9578, "mmm")</f>
        <v>Aug</v>
      </c>
      <c r="D9578" s="1">
        <v>45512</v>
      </c>
      <c r="E9578" t="s">
        <v>5354</v>
      </c>
      <c r="F9578" t="s">
        <v>128</v>
      </c>
      <c r="G9578">
        <v>2500</v>
      </c>
      <c r="H9578">
        <v>97.39</v>
      </c>
      <c r="I9578">
        <v>243475</v>
      </c>
      <c r="J9578" t="s">
        <v>86</v>
      </c>
      <c r="K9578">
        <v>6.9129227241189861E-2</v>
      </c>
      <c r="L9578">
        <v>6.9128999999999996</v>
      </c>
      <c r="M9578" t="s">
        <v>82</v>
      </c>
    </row>
    <row r="9579" spans="1:13">
      <c r="A9579" t="s">
        <v>5219</v>
      </c>
      <c r="B9579" t="s">
        <v>5220</v>
      </c>
      <c r="C9579" t="str">
        <f>TEXT(D9579, "mmm")</f>
        <v>Aug</v>
      </c>
      <c r="D9579" s="1">
        <v>45512</v>
      </c>
      <c r="E9579" t="s">
        <v>5221</v>
      </c>
      <c r="F9579" t="s">
        <v>80</v>
      </c>
      <c r="G9579">
        <v>1415</v>
      </c>
      <c r="H9579">
        <v>88.28</v>
      </c>
      <c r="I9579">
        <v>124916.2</v>
      </c>
      <c r="J9579" t="s">
        <v>81</v>
      </c>
      <c r="K9579">
        <v>-2.2386119819590711E-3</v>
      </c>
      <c r="L9579">
        <v>-0.22389999999999999</v>
      </c>
      <c r="M9579" t="s">
        <v>82</v>
      </c>
    </row>
    <row r="9580" spans="1:13">
      <c r="A9580" t="s">
        <v>5355</v>
      </c>
      <c r="B9580" t="s">
        <v>5356</v>
      </c>
      <c r="C9580" t="str">
        <f>TEXT(D9580, "mmm")</f>
        <v>Aug</v>
      </c>
      <c r="D9580" s="1">
        <v>45512</v>
      </c>
      <c r="E9580" t="s">
        <v>5357</v>
      </c>
      <c r="F9580" t="s">
        <v>80</v>
      </c>
      <c r="G9580">
        <v>9344</v>
      </c>
      <c r="H9580">
        <v>10.62</v>
      </c>
      <c r="I9580">
        <v>99233.279999999999</v>
      </c>
      <c r="J9580" t="s">
        <v>86</v>
      </c>
      <c r="K9580">
        <v>6.4506510963630692E-2</v>
      </c>
      <c r="L9580">
        <v>6.4507000000000003</v>
      </c>
      <c r="M9580" t="s">
        <v>82</v>
      </c>
    </row>
    <row r="9581" spans="1:13">
      <c r="A9581" t="s">
        <v>5358</v>
      </c>
      <c r="B9581" t="s">
        <v>5359</v>
      </c>
      <c r="C9581" t="str">
        <f>TEXT(D9581, "mmm")</f>
        <v>Aug</v>
      </c>
      <c r="D9581" s="1">
        <v>45512</v>
      </c>
      <c r="E9581" t="s">
        <v>5360</v>
      </c>
      <c r="F9581" t="s">
        <v>118</v>
      </c>
      <c r="G9581">
        <v>10000</v>
      </c>
      <c r="H9581">
        <v>11.51</v>
      </c>
      <c r="I9581">
        <v>115100</v>
      </c>
      <c r="J9581" t="s">
        <v>81</v>
      </c>
      <c r="K9581">
        <v>0.1193633402041165</v>
      </c>
      <c r="L9581">
        <v>11.936299999999999</v>
      </c>
      <c r="M9581" t="s">
        <v>82</v>
      </c>
    </row>
    <row r="9582" spans="1:13">
      <c r="A9582" t="s">
        <v>5361</v>
      </c>
      <c r="B9582" t="s">
        <v>5362</v>
      </c>
      <c r="C9582" t="str">
        <f>TEXT(D9582, "mmm")</f>
        <v>Aug</v>
      </c>
      <c r="D9582" s="1">
        <v>45512</v>
      </c>
      <c r="E9582" t="s">
        <v>5363</v>
      </c>
      <c r="F9582" t="s">
        <v>80</v>
      </c>
      <c r="G9582">
        <v>2000</v>
      </c>
      <c r="H9582">
        <v>25.26</v>
      </c>
      <c r="I9582">
        <v>50520</v>
      </c>
      <c r="J9582" t="s">
        <v>81</v>
      </c>
      <c r="K9582">
        <v>5.4761869801055907E-2</v>
      </c>
      <c r="L9582">
        <v>5.4762000000000004</v>
      </c>
      <c r="M9582" t="s">
        <v>82</v>
      </c>
    </row>
    <row r="9583" spans="1:13">
      <c r="A9583" t="s">
        <v>5364</v>
      </c>
      <c r="B9583" t="s">
        <v>5365</v>
      </c>
      <c r="C9583" t="str">
        <f>TEXT(D9583, "mmm")</f>
        <v>Aug</v>
      </c>
      <c r="D9583" s="1">
        <v>45512</v>
      </c>
      <c r="E9583" t="s">
        <v>5366</v>
      </c>
      <c r="F9583" t="s">
        <v>80</v>
      </c>
      <c r="G9583">
        <v>1000</v>
      </c>
      <c r="H9583">
        <v>27</v>
      </c>
      <c r="I9583">
        <v>27000</v>
      </c>
      <c r="J9583" t="s">
        <v>86</v>
      </c>
      <c r="K9583">
        <v>6.5645413776137751E-2</v>
      </c>
      <c r="L9583">
        <v>6.5644999999999998</v>
      </c>
      <c r="M9583" t="s">
        <v>82</v>
      </c>
    </row>
    <row r="9584" spans="1:13">
      <c r="A9584" t="s">
        <v>5172</v>
      </c>
      <c r="B9584" t="s">
        <v>5173</v>
      </c>
      <c r="C9584" t="str">
        <f>TEXT(D9584, "mmm")</f>
        <v>Aug</v>
      </c>
      <c r="D9584" s="1">
        <v>45512</v>
      </c>
      <c r="E9584" t="s">
        <v>5367</v>
      </c>
      <c r="F9584" t="s">
        <v>80</v>
      </c>
      <c r="G9584">
        <v>10000</v>
      </c>
      <c r="H9584">
        <v>17.52</v>
      </c>
      <c r="I9584">
        <v>175200</v>
      </c>
      <c r="J9584" t="s">
        <v>81</v>
      </c>
      <c r="K9584">
        <v>5.1309669679451284E-3</v>
      </c>
      <c r="L9584">
        <v>0.5131</v>
      </c>
      <c r="M9584" t="s">
        <v>82</v>
      </c>
    </row>
    <row r="9585" spans="1:13">
      <c r="A9585" t="s">
        <v>5309</v>
      </c>
      <c r="B9585" t="s">
        <v>5310</v>
      </c>
      <c r="C9585" t="str">
        <f>TEXT(D9585, "mmm")</f>
        <v>Aug</v>
      </c>
      <c r="D9585" s="1">
        <v>45512</v>
      </c>
      <c r="E9585" t="s">
        <v>5368</v>
      </c>
      <c r="F9585" t="s">
        <v>118</v>
      </c>
      <c r="G9585">
        <v>4348</v>
      </c>
      <c r="H9585">
        <v>4.63</v>
      </c>
      <c r="I9585">
        <v>20131.240000000002</v>
      </c>
      <c r="J9585" t="s">
        <v>81</v>
      </c>
      <c r="K9585">
        <v>4.3750006208816972E-2</v>
      </c>
      <c r="L9585">
        <v>4.375</v>
      </c>
      <c r="M9585" t="s">
        <v>82</v>
      </c>
    </row>
    <row r="9586" spans="1:13">
      <c r="A9586" t="s">
        <v>5333</v>
      </c>
      <c r="B9586" t="s">
        <v>5334</v>
      </c>
      <c r="C9586" t="str">
        <f>TEXT(D9586, "mmm")</f>
        <v>Aug</v>
      </c>
      <c r="D9586" s="1">
        <v>45512</v>
      </c>
      <c r="E9586" t="s">
        <v>5369</v>
      </c>
      <c r="F9586" t="s">
        <v>128</v>
      </c>
      <c r="G9586">
        <v>50000</v>
      </c>
      <c r="H9586">
        <v>4.07</v>
      </c>
      <c r="I9586">
        <v>203500</v>
      </c>
      <c r="J9586" t="s">
        <v>86</v>
      </c>
      <c r="K9586">
        <v>-7.3710586100794728E-3</v>
      </c>
      <c r="L9586">
        <v>-0.73709999999999998</v>
      </c>
      <c r="M9586" t="s">
        <v>82</v>
      </c>
    </row>
    <row r="9587" spans="1:13">
      <c r="A9587" t="s">
        <v>129</v>
      </c>
      <c r="B9587" t="s">
        <v>130</v>
      </c>
      <c r="C9587" t="str">
        <f>TEXT(D9587, "mmm")</f>
        <v>Aug</v>
      </c>
      <c r="D9587" s="1">
        <v>45512</v>
      </c>
      <c r="E9587" t="s">
        <v>111</v>
      </c>
      <c r="F9587" t="s">
        <v>101</v>
      </c>
      <c r="G9587">
        <v>24500</v>
      </c>
      <c r="H9587">
        <v>6.05</v>
      </c>
      <c r="I9587">
        <v>148225</v>
      </c>
      <c r="J9587" t="s">
        <v>81</v>
      </c>
      <c r="K9587">
        <v>-5.4098348994307432E-2</v>
      </c>
      <c r="L9587">
        <v>-5.4097999999999997</v>
      </c>
      <c r="M9587" t="s">
        <v>82</v>
      </c>
    </row>
    <row r="9588" spans="1:13">
      <c r="A9588" t="s">
        <v>129</v>
      </c>
      <c r="B9588" t="s">
        <v>130</v>
      </c>
      <c r="C9588" t="str">
        <f>TEXT(D9588, "mmm")</f>
        <v>Aug</v>
      </c>
      <c r="D9588" s="1">
        <v>45512</v>
      </c>
      <c r="E9588" t="s">
        <v>109</v>
      </c>
      <c r="F9588" t="s">
        <v>101</v>
      </c>
      <c r="G9588">
        <v>24500</v>
      </c>
      <c r="H9588">
        <v>6.05</v>
      </c>
      <c r="I9588">
        <v>148225</v>
      </c>
      <c r="J9588" t="s">
        <v>81</v>
      </c>
      <c r="K9588">
        <v>-5.4098348994307432E-2</v>
      </c>
      <c r="L9588">
        <v>-5.4097999999999997</v>
      </c>
      <c r="M9588" t="s">
        <v>82</v>
      </c>
    </row>
    <row r="9589" spans="1:13">
      <c r="A9589" t="s">
        <v>129</v>
      </c>
      <c r="B9589" t="s">
        <v>130</v>
      </c>
      <c r="C9589" t="str">
        <f>TEXT(D9589, "mmm")</f>
        <v>Aug</v>
      </c>
      <c r="D9589" s="1">
        <v>45512</v>
      </c>
      <c r="E9589" t="s">
        <v>110</v>
      </c>
      <c r="F9589" t="s">
        <v>101</v>
      </c>
      <c r="G9589">
        <v>24500</v>
      </c>
      <c r="H9589">
        <v>6.05</v>
      </c>
      <c r="I9589">
        <v>148225</v>
      </c>
      <c r="J9589" t="s">
        <v>81</v>
      </c>
      <c r="K9589">
        <v>-5.4098348994307432E-2</v>
      </c>
      <c r="L9589">
        <v>-5.4097999999999997</v>
      </c>
      <c r="M9589" t="s">
        <v>82</v>
      </c>
    </row>
    <row r="9590" spans="1:13">
      <c r="A9590" t="s">
        <v>1567</v>
      </c>
      <c r="B9590" t="s">
        <v>1568</v>
      </c>
      <c r="C9590" t="str">
        <f>TEXT(D9590, "mmm")</f>
        <v>Aug</v>
      </c>
      <c r="D9590" s="1">
        <v>45512</v>
      </c>
      <c r="E9590" t="s">
        <v>4665</v>
      </c>
      <c r="F9590" t="s">
        <v>80</v>
      </c>
      <c r="G9590">
        <v>200000</v>
      </c>
      <c r="H9590">
        <v>9.2799999999999994</v>
      </c>
      <c r="I9590">
        <v>1856000</v>
      </c>
      <c r="J9590" t="s">
        <v>86</v>
      </c>
      <c r="K9590">
        <v>-2.5477682502587199E-2</v>
      </c>
      <c r="L9590">
        <v>-2.5478000000000001</v>
      </c>
      <c r="M9590" t="s">
        <v>82</v>
      </c>
    </row>
    <row r="9591" spans="1:13">
      <c r="A9591" t="s">
        <v>3515</v>
      </c>
      <c r="B9591" t="s">
        <v>3516</v>
      </c>
      <c r="C9591" t="str">
        <f>TEXT(D9591, "mmm")</f>
        <v>Aug</v>
      </c>
      <c r="D9591" s="1">
        <v>45512</v>
      </c>
      <c r="E9591" t="s">
        <v>3517</v>
      </c>
      <c r="F9591" t="s">
        <v>80</v>
      </c>
      <c r="G9591">
        <v>2000</v>
      </c>
      <c r="H9591">
        <v>8.6</v>
      </c>
      <c r="I9591">
        <v>17200</v>
      </c>
      <c r="J9591" t="s">
        <v>81</v>
      </c>
      <c r="K9591">
        <v>-5.8685442856330587E-2</v>
      </c>
      <c r="L9591">
        <v>-5.8685</v>
      </c>
      <c r="M9591" t="s">
        <v>82</v>
      </c>
    </row>
    <row r="9592" spans="1:13">
      <c r="A9592" t="s">
        <v>2889</v>
      </c>
      <c r="B9592" t="s">
        <v>2890</v>
      </c>
      <c r="C9592" t="str">
        <f>TEXT(D9592, "mmm")</f>
        <v>Aug</v>
      </c>
      <c r="D9592" s="1">
        <v>45513</v>
      </c>
      <c r="E9592" t="s">
        <v>2891</v>
      </c>
      <c r="F9592" t="s">
        <v>251</v>
      </c>
      <c r="G9592">
        <v>746000</v>
      </c>
      <c r="H9592">
        <v>0.05</v>
      </c>
      <c r="I9592">
        <v>37300</v>
      </c>
      <c r="J9592" t="s">
        <v>81</v>
      </c>
      <c r="K9592">
        <v>0</v>
      </c>
      <c r="L9592">
        <v>0</v>
      </c>
      <c r="M9592" t="s">
        <v>82</v>
      </c>
    </row>
    <row r="9593" spans="1:13">
      <c r="A9593" t="s">
        <v>2889</v>
      </c>
      <c r="B9593" t="s">
        <v>2890</v>
      </c>
      <c r="C9593" t="str">
        <f>TEXT(D9593, "mmm")</f>
        <v>Aug</v>
      </c>
      <c r="D9593" s="1">
        <v>45513</v>
      </c>
      <c r="E9593" t="s">
        <v>2892</v>
      </c>
      <c r="F9593" t="s">
        <v>101</v>
      </c>
      <c r="G9593">
        <v>746000</v>
      </c>
      <c r="H9593">
        <v>0.05</v>
      </c>
      <c r="I9593">
        <v>37300</v>
      </c>
      <c r="J9593" t="s">
        <v>81</v>
      </c>
      <c r="K9593">
        <v>0</v>
      </c>
      <c r="L9593">
        <v>0</v>
      </c>
      <c r="M9593" t="s">
        <v>82</v>
      </c>
    </row>
    <row r="9594" spans="1:13">
      <c r="A9594" t="s">
        <v>5193</v>
      </c>
      <c r="B9594" t="s">
        <v>5194</v>
      </c>
      <c r="C9594" t="str">
        <f>TEXT(D9594, "mmm")</f>
        <v>Aug</v>
      </c>
      <c r="D9594" s="1">
        <v>45513</v>
      </c>
      <c r="E9594" t="s">
        <v>5195</v>
      </c>
      <c r="F9594" t="s">
        <v>101</v>
      </c>
      <c r="G9594">
        <v>97804</v>
      </c>
      <c r="H9594">
        <v>1.66</v>
      </c>
      <c r="I9594">
        <v>162354.64000000001</v>
      </c>
      <c r="J9594" t="s">
        <v>86</v>
      </c>
      <c r="K9594">
        <v>1.169589501774904E-2</v>
      </c>
      <c r="L9594">
        <v>1.1696</v>
      </c>
      <c r="M9594" t="s">
        <v>82</v>
      </c>
    </row>
    <row r="9595" spans="1:13">
      <c r="A9595" t="s">
        <v>5193</v>
      </c>
      <c r="B9595" t="s">
        <v>5194</v>
      </c>
      <c r="C9595" t="str">
        <f>TEXT(D9595, "mmm")</f>
        <v>Aug</v>
      </c>
      <c r="D9595" s="1">
        <v>45513</v>
      </c>
      <c r="E9595" t="s">
        <v>5196</v>
      </c>
      <c r="F9595" t="s">
        <v>101</v>
      </c>
      <c r="G9595">
        <v>97804</v>
      </c>
      <c r="H9595">
        <v>1.66</v>
      </c>
      <c r="I9595">
        <v>162354.64000000001</v>
      </c>
      <c r="J9595" t="s">
        <v>86</v>
      </c>
      <c r="K9595">
        <v>1.169589501774904E-2</v>
      </c>
      <c r="L9595">
        <v>1.1696</v>
      </c>
      <c r="M9595" t="s">
        <v>82</v>
      </c>
    </row>
    <row r="9596" spans="1:13">
      <c r="A9596" t="s">
        <v>1644</v>
      </c>
      <c r="B9596" t="s">
        <v>1645</v>
      </c>
      <c r="C9596" t="str">
        <f>TEXT(D9596, "mmm")</f>
        <v>Aug</v>
      </c>
      <c r="D9596" s="1">
        <v>45513</v>
      </c>
      <c r="E9596" t="s">
        <v>4793</v>
      </c>
      <c r="F9596" t="s">
        <v>222</v>
      </c>
      <c r="G9596">
        <v>3092</v>
      </c>
      <c r="H9596">
        <v>12.87</v>
      </c>
      <c r="I9596">
        <v>39794.04</v>
      </c>
      <c r="J9596" t="s">
        <v>81</v>
      </c>
      <c r="K9596">
        <v>3.1684712150430228E-2</v>
      </c>
      <c r="L9596">
        <v>3.1684999999999999</v>
      </c>
      <c r="M9596" t="s">
        <v>82</v>
      </c>
    </row>
    <row r="9597" spans="1:13">
      <c r="A9597" t="s">
        <v>5370</v>
      </c>
      <c r="B9597" t="s">
        <v>5371</v>
      </c>
      <c r="C9597" t="str">
        <f>TEXT(D9597, "mmm")</f>
        <v>Aug</v>
      </c>
      <c r="D9597" s="1">
        <v>45513</v>
      </c>
      <c r="E9597" t="s">
        <v>5372</v>
      </c>
      <c r="F9597" t="s">
        <v>118</v>
      </c>
      <c r="G9597">
        <v>9007</v>
      </c>
      <c r="H9597">
        <v>10.98</v>
      </c>
      <c r="I9597">
        <v>98896.86</v>
      </c>
      <c r="J9597" t="s">
        <v>81</v>
      </c>
      <c r="K9597">
        <v>0.10803571953153129</v>
      </c>
      <c r="L9597">
        <v>10.803599999999999</v>
      </c>
      <c r="M9597" t="s">
        <v>82</v>
      </c>
    </row>
    <row r="9598" spans="1:13">
      <c r="A9598" t="s">
        <v>5095</v>
      </c>
      <c r="B9598" t="s">
        <v>5096</v>
      </c>
      <c r="C9598" t="str">
        <f>TEXT(D9598, "mmm")</f>
        <v>Aug</v>
      </c>
      <c r="D9598" s="1">
        <v>45513</v>
      </c>
      <c r="E9598" t="s">
        <v>5097</v>
      </c>
      <c r="F9598" t="s">
        <v>101</v>
      </c>
      <c r="G9598">
        <v>3848</v>
      </c>
      <c r="H9598">
        <v>14.13</v>
      </c>
      <c r="I9598">
        <v>54372.240000000013</v>
      </c>
      <c r="J9598" t="s">
        <v>81</v>
      </c>
      <c r="K9598">
        <v>5.20030294687579E-2</v>
      </c>
      <c r="L9598">
        <v>5.2003000000000004</v>
      </c>
      <c r="M9598" t="s">
        <v>82</v>
      </c>
    </row>
    <row r="9599" spans="1:13">
      <c r="A9599" t="s">
        <v>4875</v>
      </c>
      <c r="B9599" t="s">
        <v>4876</v>
      </c>
      <c r="C9599" t="str">
        <f>TEXT(D9599, "mmm")</f>
        <v>Aug</v>
      </c>
      <c r="D9599" s="1">
        <v>45513</v>
      </c>
      <c r="E9599" t="s">
        <v>100</v>
      </c>
      <c r="F9599" t="s">
        <v>101</v>
      </c>
      <c r="G9599">
        <v>19481</v>
      </c>
      <c r="H9599">
        <v>10.47</v>
      </c>
      <c r="I9599">
        <v>203966.07</v>
      </c>
      <c r="J9599" t="s">
        <v>86</v>
      </c>
      <c r="K9599">
        <v>3.5372890479280272E-2</v>
      </c>
      <c r="L9599">
        <v>3.5373000000000001</v>
      </c>
      <c r="M9599" t="s">
        <v>82</v>
      </c>
    </row>
    <row r="9600" spans="1:13">
      <c r="A9600" t="s">
        <v>4875</v>
      </c>
      <c r="B9600" t="s">
        <v>4876</v>
      </c>
      <c r="C9600" t="str">
        <f>TEXT(D9600, "mmm")</f>
        <v>Aug</v>
      </c>
      <c r="D9600" s="1">
        <v>45513</v>
      </c>
      <c r="E9600" t="s">
        <v>102</v>
      </c>
      <c r="F9600" t="s">
        <v>101</v>
      </c>
      <c r="G9600">
        <v>19481</v>
      </c>
      <c r="H9600">
        <v>10.47</v>
      </c>
      <c r="I9600">
        <v>203966.07</v>
      </c>
      <c r="J9600" t="s">
        <v>86</v>
      </c>
      <c r="K9600">
        <v>3.5372890479280272E-2</v>
      </c>
      <c r="L9600">
        <v>3.5373000000000001</v>
      </c>
      <c r="M9600" t="s">
        <v>82</v>
      </c>
    </row>
    <row r="9601" spans="1:13">
      <c r="A9601" t="s">
        <v>5373</v>
      </c>
      <c r="B9601" t="s">
        <v>5374</v>
      </c>
      <c r="C9601" t="str">
        <f>TEXT(D9601, "mmm")</f>
        <v>Aug</v>
      </c>
      <c r="D9601" s="1">
        <v>45513</v>
      </c>
      <c r="E9601" t="s">
        <v>5375</v>
      </c>
      <c r="F9601" t="s">
        <v>128</v>
      </c>
      <c r="G9601">
        <v>20000</v>
      </c>
      <c r="H9601">
        <v>1.04</v>
      </c>
      <c r="I9601">
        <v>20800</v>
      </c>
      <c r="J9601" t="s">
        <v>86</v>
      </c>
      <c r="K9601">
        <v>1.9999980926513668E-2</v>
      </c>
      <c r="L9601">
        <v>2</v>
      </c>
      <c r="M9601" t="s">
        <v>82</v>
      </c>
    </row>
    <row r="9602" spans="1:13">
      <c r="A9602" t="s">
        <v>4124</v>
      </c>
      <c r="B9602" t="s">
        <v>4125</v>
      </c>
      <c r="C9602" t="str">
        <f>TEXT(D9602, "mmm")</f>
        <v>Aug</v>
      </c>
      <c r="D9602" s="1">
        <v>45513</v>
      </c>
      <c r="E9602" t="s">
        <v>4833</v>
      </c>
      <c r="F9602" t="s">
        <v>101</v>
      </c>
      <c r="G9602">
        <v>72193</v>
      </c>
      <c r="H9602">
        <v>28.15</v>
      </c>
      <c r="I9602">
        <v>2032232.95</v>
      </c>
      <c r="J9602" t="s">
        <v>86</v>
      </c>
      <c r="K9602">
        <v>0.1140630985801299</v>
      </c>
      <c r="L9602">
        <v>11.4063</v>
      </c>
      <c r="M9602" t="s">
        <v>82</v>
      </c>
    </row>
    <row r="9603" spans="1:13">
      <c r="A9603" t="s">
        <v>4124</v>
      </c>
      <c r="B9603" t="s">
        <v>4125</v>
      </c>
      <c r="C9603" t="str">
        <f>TEXT(D9603, "mmm")</f>
        <v>Aug</v>
      </c>
      <c r="D9603" s="1">
        <v>45513</v>
      </c>
      <c r="E9603" t="s">
        <v>4831</v>
      </c>
      <c r="F9603" t="s">
        <v>101</v>
      </c>
      <c r="G9603">
        <v>72193</v>
      </c>
      <c r="H9603">
        <v>28.15</v>
      </c>
      <c r="I9603">
        <v>2032232.95</v>
      </c>
      <c r="J9603" t="s">
        <v>86</v>
      </c>
      <c r="K9603">
        <v>0.1140630985801299</v>
      </c>
      <c r="L9603">
        <v>11.4063</v>
      </c>
      <c r="M9603" t="s">
        <v>82</v>
      </c>
    </row>
    <row r="9604" spans="1:13">
      <c r="A9604" t="s">
        <v>4124</v>
      </c>
      <c r="B9604" t="s">
        <v>4125</v>
      </c>
      <c r="C9604" t="str">
        <f>TEXT(D9604, "mmm")</f>
        <v>Aug</v>
      </c>
      <c r="D9604" s="1">
        <v>45513</v>
      </c>
      <c r="E9604" t="s">
        <v>4835</v>
      </c>
      <c r="F9604" t="s">
        <v>101</v>
      </c>
      <c r="G9604">
        <v>72193</v>
      </c>
      <c r="H9604">
        <v>28.15</v>
      </c>
      <c r="I9604">
        <v>2032232.95</v>
      </c>
      <c r="J9604" t="s">
        <v>86</v>
      </c>
      <c r="K9604">
        <v>0.1140630985801299</v>
      </c>
      <c r="L9604">
        <v>11.4063</v>
      </c>
      <c r="M9604" t="s">
        <v>82</v>
      </c>
    </row>
    <row r="9605" spans="1:13">
      <c r="A9605" t="s">
        <v>4124</v>
      </c>
      <c r="B9605" t="s">
        <v>4125</v>
      </c>
      <c r="C9605" t="str">
        <f>TEXT(D9605, "mmm")</f>
        <v>Aug</v>
      </c>
      <c r="D9605" s="1">
        <v>45513</v>
      </c>
      <c r="E9605" t="s">
        <v>4832</v>
      </c>
      <c r="F9605" t="s">
        <v>101</v>
      </c>
      <c r="G9605">
        <v>72193</v>
      </c>
      <c r="H9605">
        <v>28.15</v>
      </c>
      <c r="I9605">
        <v>2032232.95</v>
      </c>
      <c r="J9605" t="s">
        <v>86</v>
      </c>
      <c r="K9605">
        <v>0.1140630985801299</v>
      </c>
      <c r="L9605">
        <v>11.4063</v>
      </c>
      <c r="M9605" t="s">
        <v>82</v>
      </c>
    </row>
    <row r="9606" spans="1:13">
      <c r="A9606" t="s">
        <v>4124</v>
      </c>
      <c r="B9606" t="s">
        <v>4125</v>
      </c>
      <c r="C9606" t="str">
        <f>TEXT(D9606, "mmm")</f>
        <v>Aug</v>
      </c>
      <c r="D9606" s="1">
        <v>45513</v>
      </c>
      <c r="E9606" t="s">
        <v>4830</v>
      </c>
      <c r="F9606" t="s">
        <v>101</v>
      </c>
      <c r="G9606">
        <v>72193</v>
      </c>
      <c r="H9606">
        <v>28.15</v>
      </c>
      <c r="I9606">
        <v>2032232.95</v>
      </c>
      <c r="J9606" t="s">
        <v>86</v>
      </c>
      <c r="K9606">
        <v>0.1140630985801299</v>
      </c>
      <c r="L9606">
        <v>11.4063</v>
      </c>
      <c r="M9606" t="s">
        <v>82</v>
      </c>
    </row>
    <row r="9607" spans="1:13">
      <c r="A9607" t="s">
        <v>4124</v>
      </c>
      <c r="B9607" t="s">
        <v>4125</v>
      </c>
      <c r="C9607" t="str">
        <f>TEXT(D9607, "mmm")</f>
        <v>Aug</v>
      </c>
      <c r="D9607" s="1">
        <v>45513</v>
      </c>
      <c r="E9607" t="s">
        <v>4834</v>
      </c>
      <c r="F9607" t="s">
        <v>101</v>
      </c>
      <c r="G9607">
        <v>72193</v>
      </c>
      <c r="H9607">
        <v>28.15</v>
      </c>
      <c r="I9607">
        <v>2032232.95</v>
      </c>
      <c r="J9607" t="s">
        <v>86</v>
      </c>
      <c r="K9607">
        <v>0.1140630985801299</v>
      </c>
      <c r="L9607">
        <v>11.4063</v>
      </c>
      <c r="M9607" t="s">
        <v>82</v>
      </c>
    </row>
    <row r="9608" spans="1:13">
      <c r="A9608" t="s">
        <v>5027</v>
      </c>
      <c r="B9608" t="s">
        <v>5028</v>
      </c>
      <c r="C9608" t="str">
        <f>TEXT(D9608, "mmm")</f>
        <v>Aug</v>
      </c>
      <c r="D9608" s="1">
        <v>45513</v>
      </c>
      <c r="E9608" t="s">
        <v>5186</v>
      </c>
      <c r="F9608" t="s">
        <v>128</v>
      </c>
      <c r="G9608">
        <v>500</v>
      </c>
      <c r="H9608">
        <v>26.75</v>
      </c>
      <c r="I9608">
        <v>13375</v>
      </c>
      <c r="J9608" t="s">
        <v>81</v>
      </c>
      <c r="K9608">
        <v>9.4403047372577875E-2</v>
      </c>
      <c r="L9608">
        <v>9.4403000000000006</v>
      </c>
      <c r="M9608" t="s">
        <v>82</v>
      </c>
    </row>
    <row r="9609" spans="1:13">
      <c r="A9609" t="s">
        <v>4124</v>
      </c>
      <c r="B9609" t="s">
        <v>4125</v>
      </c>
      <c r="C9609" t="str">
        <f>TEXT(D9609, "mmm")</f>
        <v>Aug</v>
      </c>
      <c r="D9609" s="1">
        <v>45513</v>
      </c>
      <c r="E9609" t="s">
        <v>4833</v>
      </c>
      <c r="F9609" t="s">
        <v>101</v>
      </c>
      <c r="G9609">
        <v>2807</v>
      </c>
      <c r="H9609">
        <v>28.15</v>
      </c>
      <c r="I9609">
        <v>79017.05</v>
      </c>
      <c r="J9609" t="s">
        <v>81</v>
      </c>
      <c r="K9609">
        <v>0.1140630985801299</v>
      </c>
      <c r="L9609">
        <v>11.4063</v>
      </c>
      <c r="M9609" t="s">
        <v>82</v>
      </c>
    </row>
    <row r="9610" spans="1:13">
      <c r="A9610" t="s">
        <v>4124</v>
      </c>
      <c r="B9610" t="s">
        <v>4125</v>
      </c>
      <c r="C9610" t="str">
        <f>TEXT(D9610, "mmm")</f>
        <v>Aug</v>
      </c>
      <c r="D9610" s="1">
        <v>45513</v>
      </c>
      <c r="E9610" t="s">
        <v>4831</v>
      </c>
      <c r="F9610" t="s">
        <v>101</v>
      </c>
      <c r="G9610">
        <v>2807</v>
      </c>
      <c r="H9610">
        <v>28.15</v>
      </c>
      <c r="I9610">
        <v>79017.05</v>
      </c>
      <c r="J9610" t="s">
        <v>81</v>
      </c>
      <c r="K9610">
        <v>0.1140630985801299</v>
      </c>
      <c r="L9610">
        <v>11.4063</v>
      </c>
      <c r="M9610" t="s">
        <v>82</v>
      </c>
    </row>
    <row r="9611" spans="1:13">
      <c r="A9611" t="s">
        <v>4124</v>
      </c>
      <c r="B9611" t="s">
        <v>4125</v>
      </c>
      <c r="C9611" t="str">
        <f>TEXT(D9611, "mmm")</f>
        <v>Aug</v>
      </c>
      <c r="D9611" s="1">
        <v>45513</v>
      </c>
      <c r="E9611" t="s">
        <v>4835</v>
      </c>
      <c r="F9611" t="s">
        <v>101</v>
      </c>
      <c r="G9611">
        <v>2807</v>
      </c>
      <c r="H9611">
        <v>28.15</v>
      </c>
      <c r="I9611">
        <v>79017.05</v>
      </c>
      <c r="J9611" t="s">
        <v>81</v>
      </c>
      <c r="K9611">
        <v>0.1140630985801299</v>
      </c>
      <c r="L9611">
        <v>11.4063</v>
      </c>
      <c r="M9611" t="s">
        <v>82</v>
      </c>
    </row>
    <row r="9612" spans="1:13">
      <c r="A9612" t="s">
        <v>4124</v>
      </c>
      <c r="B9612" t="s">
        <v>4125</v>
      </c>
      <c r="C9612" t="str">
        <f>TEXT(D9612, "mmm")</f>
        <v>Aug</v>
      </c>
      <c r="D9612" s="1">
        <v>45513</v>
      </c>
      <c r="E9612" t="s">
        <v>4832</v>
      </c>
      <c r="F9612" t="s">
        <v>101</v>
      </c>
      <c r="G9612">
        <v>2807</v>
      </c>
      <c r="H9612">
        <v>28.15</v>
      </c>
      <c r="I9612">
        <v>79017.05</v>
      </c>
      <c r="J9612" t="s">
        <v>81</v>
      </c>
      <c r="K9612">
        <v>0.1140630985801299</v>
      </c>
      <c r="L9612">
        <v>11.4063</v>
      </c>
      <c r="M9612" t="s">
        <v>82</v>
      </c>
    </row>
    <row r="9613" spans="1:13">
      <c r="A9613" t="s">
        <v>4124</v>
      </c>
      <c r="B9613" t="s">
        <v>4125</v>
      </c>
      <c r="C9613" t="str">
        <f>TEXT(D9613, "mmm")</f>
        <v>Aug</v>
      </c>
      <c r="D9613" s="1">
        <v>45513</v>
      </c>
      <c r="E9613" t="s">
        <v>4830</v>
      </c>
      <c r="F9613" t="s">
        <v>101</v>
      </c>
      <c r="G9613">
        <v>2807</v>
      </c>
      <c r="H9613">
        <v>28.15</v>
      </c>
      <c r="I9613">
        <v>79017.05</v>
      </c>
      <c r="J9613" t="s">
        <v>81</v>
      </c>
      <c r="K9613">
        <v>0.1140630985801299</v>
      </c>
      <c r="L9613">
        <v>11.4063</v>
      </c>
      <c r="M9613" t="s">
        <v>82</v>
      </c>
    </row>
    <row r="9614" spans="1:13">
      <c r="A9614" t="s">
        <v>4124</v>
      </c>
      <c r="B9614" t="s">
        <v>4125</v>
      </c>
      <c r="C9614" t="str">
        <f>TEXT(D9614, "mmm")</f>
        <v>Aug</v>
      </c>
      <c r="D9614" s="1">
        <v>45513</v>
      </c>
      <c r="E9614" t="s">
        <v>4834</v>
      </c>
      <c r="F9614" t="s">
        <v>101</v>
      </c>
      <c r="G9614">
        <v>2807</v>
      </c>
      <c r="H9614">
        <v>28.15</v>
      </c>
      <c r="I9614">
        <v>79017.05</v>
      </c>
      <c r="J9614" t="s">
        <v>81</v>
      </c>
      <c r="K9614">
        <v>0.1140630985801299</v>
      </c>
      <c r="L9614">
        <v>11.4063</v>
      </c>
      <c r="M9614" t="s">
        <v>82</v>
      </c>
    </row>
    <row r="9615" spans="1:13">
      <c r="A9615" t="s">
        <v>5376</v>
      </c>
      <c r="B9615" t="s">
        <v>5377</v>
      </c>
      <c r="C9615" t="str">
        <f>TEXT(D9615, "mmm")</f>
        <v>Aug</v>
      </c>
      <c r="D9615" s="1">
        <v>45513</v>
      </c>
      <c r="E9615" t="s">
        <v>5378</v>
      </c>
      <c r="F9615" t="s">
        <v>118</v>
      </c>
      <c r="G9615">
        <v>58823</v>
      </c>
      <c r="H9615">
        <v>0.85</v>
      </c>
      <c r="I9615">
        <v>49999.55</v>
      </c>
      <c r="J9615" t="s">
        <v>81</v>
      </c>
      <c r="K9615">
        <v>5.4545401344615829E-2</v>
      </c>
      <c r="L9615">
        <v>5.4545000000000003</v>
      </c>
      <c r="M9615" t="s">
        <v>82</v>
      </c>
    </row>
    <row r="9616" spans="1:13">
      <c r="A9616" t="s">
        <v>1940</v>
      </c>
      <c r="B9616" t="s">
        <v>1941</v>
      </c>
      <c r="C9616" t="str">
        <f>TEXT(D9616, "mmm")</f>
        <v>Aug</v>
      </c>
      <c r="D9616" s="1">
        <v>45513</v>
      </c>
      <c r="E9616" t="s">
        <v>5379</v>
      </c>
      <c r="F9616" t="s">
        <v>80</v>
      </c>
      <c r="G9616">
        <v>138900</v>
      </c>
      <c r="H9616">
        <v>0.87</v>
      </c>
      <c r="I9616">
        <v>120843</v>
      </c>
      <c r="J9616" t="s">
        <v>86</v>
      </c>
      <c r="K9616">
        <v>0.13866963108488981</v>
      </c>
      <c r="L9616">
        <v>13.867000000000001</v>
      </c>
      <c r="M9616" t="s">
        <v>82</v>
      </c>
    </row>
    <row r="9617" spans="1:13">
      <c r="A9617" t="s">
        <v>3492</v>
      </c>
      <c r="B9617" t="s">
        <v>3493</v>
      </c>
      <c r="C9617" t="str">
        <f>TEXT(D9617, "mmm")</f>
        <v>Aug</v>
      </c>
      <c r="D9617" s="1">
        <v>45513</v>
      </c>
      <c r="E9617" t="s">
        <v>3495</v>
      </c>
      <c r="F9617" t="s">
        <v>80</v>
      </c>
      <c r="G9617">
        <v>150000</v>
      </c>
      <c r="H9617">
        <v>22.64</v>
      </c>
      <c r="I9617">
        <v>3396000</v>
      </c>
      <c r="J9617" t="s">
        <v>81</v>
      </c>
      <c r="K9617">
        <v>1.239489529677718E-2</v>
      </c>
      <c r="L9617">
        <v>1.2395</v>
      </c>
      <c r="M9617" t="s">
        <v>82</v>
      </c>
    </row>
    <row r="9618" spans="1:13">
      <c r="A9618" t="s">
        <v>3492</v>
      </c>
      <c r="B9618" t="s">
        <v>3493</v>
      </c>
      <c r="C9618" t="str">
        <f>TEXT(D9618, "mmm")</f>
        <v>Aug</v>
      </c>
      <c r="D9618" s="1">
        <v>45513</v>
      </c>
      <c r="E9618" t="s">
        <v>3494</v>
      </c>
      <c r="F9618" t="s">
        <v>426</v>
      </c>
      <c r="G9618">
        <v>150000</v>
      </c>
      <c r="H9618">
        <v>22.64</v>
      </c>
      <c r="I9618">
        <v>3396000</v>
      </c>
      <c r="J9618" t="s">
        <v>81</v>
      </c>
      <c r="K9618">
        <v>1.239489529677718E-2</v>
      </c>
      <c r="L9618">
        <v>1.2395</v>
      </c>
      <c r="M9618" t="s">
        <v>82</v>
      </c>
    </row>
    <row r="9619" spans="1:13">
      <c r="A9619" t="s">
        <v>2662</v>
      </c>
      <c r="B9619" t="s">
        <v>2663</v>
      </c>
      <c r="C9619" t="str">
        <f>TEXT(D9619, "mmm")</f>
        <v>Aug</v>
      </c>
      <c r="D9619" s="1">
        <v>45513</v>
      </c>
      <c r="E9619" t="s">
        <v>2664</v>
      </c>
      <c r="F9619" t="s">
        <v>101</v>
      </c>
      <c r="G9619">
        <v>825868</v>
      </c>
      <c r="H9619">
        <v>9.76</v>
      </c>
      <c r="I9619">
        <v>8060471.6799999997</v>
      </c>
      <c r="J9619" t="s">
        <v>81</v>
      </c>
      <c r="K9619">
        <v>0.17230772360777241</v>
      </c>
      <c r="L9619">
        <v>17.230799999999999</v>
      </c>
      <c r="M9619" t="s">
        <v>82</v>
      </c>
    </row>
    <row r="9620" spans="1:13">
      <c r="A9620" t="s">
        <v>2662</v>
      </c>
      <c r="B9620" t="s">
        <v>2663</v>
      </c>
      <c r="C9620" t="str">
        <f>TEXT(D9620, "mmm")</f>
        <v>Aug</v>
      </c>
      <c r="D9620" s="1">
        <v>45513</v>
      </c>
      <c r="E9620" t="s">
        <v>2666</v>
      </c>
      <c r="F9620" t="s">
        <v>101</v>
      </c>
      <c r="G9620">
        <v>825868</v>
      </c>
      <c r="H9620">
        <v>9.76</v>
      </c>
      <c r="I9620">
        <v>8060471.6799999997</v>
      </c>
      <c r="J9620" t="s">
        <v>81</v>
      </c>
      <c r="K9620">
        <v>0.17230772360777241</v>
      </c>
      <c r="L9620">
        <v>17.230799999999999</v>
      </c>
      <c r="M9620" t="s">
        <v>82</v>
      </c>
    </row>
    <row r="9621" spans="1:13">
      <c r="A9621" t="s">
        <v>2662</v>
      </c>
      <c r="B9621" t="s">
        <v>2663</v>
      </c>
      <c r="C9621" t="str">
        <f>TEXT(D9621, "mmm")</f>
        <v>Aug</v>
      </c>
      <c r="D9621" s="1">
        <v>45513</v>
      </c>
      <c r="E9621" t="s">
        <v>2667</v>
      </c>
      <c r="F9621" t="s">
        <v>101</v>
      </c>
      <c r="G9621">
        <v>825868</v>
      </c>
      <c r="H9621">
        <v>9.76</v>
      </c>
      <c r="I9621">
        <v>8060471.6799999997</v>
      </c>
      <c r="J9621" t="s">
        <v>81</v>
      </c>
      <c r="K9621">
        <v>0.17230772360777241</v>
      </c>
      <c r="L9621">
        <v>17.230799999999999</v>
      </c>
      <c r="M9621" t="s">
        <v>82</v>
      </c>
    </row>
    <row r="9622" spans="1:13">
      <c r="A9622" t="s">
        <v>2662</v>
      </c>
      <c r="B9622" t="s">
        <v>2663</v>
      </c>
      <c r="C9622" t="str">
        <f>TEXT(D9622, "mmm")</f>
        <v>Aug</v>
      </c>
      <c r="D9622" s="1">
        <v>45513</v>
      </c>
      <c r="E9622" t="s">
        <v>5321</v>
      </c>
      <c r="F9622" t="s">
        <v>101</v>
      </c>
      <c r="G9622">
        <v>825868</v>
      </c>
      <c r="H9622">
        <v>9.76</v>
      </c>
      <c r="I9622">
        <v>8060471.6799999997</v>
      </c>
      <c r="J9622" t="s">
        <v>81</v>
      </c>
      <c r="K9622">
        <v>0.17230772360777241</v>
      </c>
      <c r="L9622">
        <v>17.230799999999999</v>
      </c>
      <c r="M9622" t="s">
        <v>82</v>
      </c>
    </row>
    <row r="9623" spans="1:13">
      <c r="A9623" t="s">
        <v>2662</v>
      </c>
      <c r="B9623" t="s">
        <v>2663</v>
      </c>
      <c r="C9623" t="str">
        <f>TEXT(D9623, "mmm")</f>
        <v>Aug</v>
      </c>
      <c r="D9623" s="1">
        <v>45513</v>
      </c>
      <c r="E9623" t="s">
        <v>2665</v>
      </c>
      <c r="F9623" t="s">
        <v>101</v>
      </c>
      <c r="G9623">
        <v>825868</v>
      </c>
      <c r="H9623">
        <v>9.76</v>
      </c>
      <c r="I9623">
        <v>8060471.6799999997</v>
      </c>
      <c r="J9623" t="s">
        <v>81</v>
      </c>
      <c r="K9623">
        <v>0.17230772360777241</v>
      </c>
      <c r="L9623">
        <v>17.230799999999999</v>
      </c>
      <c r="M9623" t="s">
        <v>82</v>
      </c>
    </row>
    <row r="9624" spans="1:13">
      <c r="A9624" t="s">
        <v>1374</v>
      </c>
      <c r="B9624" t="s">
        <v>1375</v>
      </c>
      <c r="C9624" t="str">
        <f>TEXT(D9624, "mmm")</f>
        <v>Aug</v>
      </c>
      <c r="D9624" s="1">
        <v>45513</v>
      </c>
      <c r="E9624" t="s">
        <v>5380</v>
      </c>
      <c r="F9624" t="s">
        <v>118</v>
      </c>
      <c r="G9624">
        <v>1400</v>
      </c>
      <c r="H9624">
        <v>38.71</v>
      </c>
      <c r="I9624">
        <v>54194</v>
      </c>
      <c r="J9624" t="s">
        <v>81</v>
      </c>
      <c r="K9624">
        <v>4.8625796648207757E-2</v>
      </c>
      <c r="L9624">
        <v>4.8625999999999996</v>
      </c>
      <c r="M9624" t="s">
        <v>82</v>
      </c>
    </row>
    <row r="9625" spans="1:13">
      <c r="A9625" t="s">
        <v>5381</v>
      </c>
      <c r="B9625" t="s">
        <v>5382</v>
      </c>
      <c r="C9625" t="str">
        <f>TEXT(D9625, "mmm")</f>
        <v>Aug</v>
      </c>
      <c r="D9625" s="1">
        <v>45513</v>
      </c>
      <c r="E9625" t="s">
        <v>5062</v>
      </c>
      <c r="F9625" t="s">
        <v>80</v>
      </c>
      <c r="G9625">
        <v>20000</v>
      </c>
      <c r="H9625">
        <v>15.39</v>
      </c>
      <c r="I9625">
        <v>307800</v>
      </c>
      <c r="J9625" t="s">
        <v>86</v>
      </c>
      <c r="K9625">
        <v>9.4327197860750056E-2</v>
      </c>
      <c r="L9625">
        <v>9.4327000000000005</v>
      </c>
      <c r="M9625" t="s">
        <v>82</v>
      </c>
    </row>
    <row r="9626" spans="1:13">
      <c r="A9626" t="s">
        <v>1469</v>
      </c>
      <c r="B9626" t="s">
        <v>1470</v>
      </c>
      <c r="C9626" t="str">
        <f>TEXT(D9626, "mmm")</f>
        <v>Aug</v>
      </c>
      <c r="D9626" s="1">
        <v>45513</v>
      </c>
      <c r="E9626" t="s">
        <v>1528</v>
      </c>
      <c r="F9626" t="s">
        <v>128</v>
      </c>
      <c r="G9626">
        <v>1500</v>
      </c>
      <c r="H9626">
        <v>10.68</v>
      </c>
      <c r="I9626">
        <v>16020</v>
      </c>
      <c r="J9626" t="s">
        <v>81</v>
      </c>
      <c r="K9626">
        <v>9.7852092614212127E-2</v>
      </c>
      <c r="L9626">
        <v>9.7851999999999997</v>
      </c>
      <c r="M9626" t="s">
        <v>82</v>
      </c>
    </row>
    <row r="9627" spans="1:13">
      <c r="A9627" t="s">
        <v>5358</v>
      </c>
      <c r="B9627" t="s">
        <v>5359</v>
      </c>
      <c r="C9627" t="str">
        <f>TEXT(D9627, "mmm")</f>
        <v>Aug</v>
      </c>
      <c r="D9627" s="1">
        <v>45513</v>
      </c>
      <c r="E9627" t="s">
        <v>5383</v>
      </c>
      <c r="F9627" t="s">
        <v>128</v>
      </c>
      <c r="G9627">
        <v>10000</v>
      </c>
      <c r="H9627">
        <v>11.05</v>
      </c>
      <c r="I9627">
        <v>110500</v>
      </c>
      <c r="J9627" t="s">
        <v>81</v>
      </c>
      <c r="K9627">
        <v>0.19099097411727989</v>
      </c>
      <c r="L9627">
        <v>19.0991</v>
      </c>
      <c r="M9627" t="s">
        <v>82</v>
      </c>
    </row>
    <row r="9628" spans="1:13">
      <c r="A9628" t="s">
        <v>5384</v>
      </c>
      <c r="B9628" t="s">
        <v>5385</v>
      </c>
      <c r="C9628" t="str">
        <f>TEXT(D9628, "mmm")</f>
        <v>Aug</v>
      </c>
      <c r="D9628" s="1">
        <v>45513</v>
      </c>
      <c r="E9628" t="s">
        <v>5386</v>
      </c>
      <c r="F9628" t="s">
        <v>80</v>
      </c>
      <c r="G9628">
        <v>3875</v>
      </c>
      <c r="H9628">
        <v>25.77</v>
      </c>
      <c r="I9628">
        <v>99858.75</v>
      </c>
      <c r="J9628" t="s">
        <v>86</v>
      </c>
      <c r="K9628">
        <v>0.15517237513481111</v>
      </c>
      <c r="L9628">
        <v>15.517200000000001</v>
      </c>
      <c r="M9628" t="s">
        <v>82</v>
      </c>
    </row>
    <row r="9629" spans="1:13">
      <c r="A9629" t="s">
        <v>5376</v>
      </c>
      <c r="B9629" t="s">
        <v>5377</v>
      </c>
      <c r="C9629" t="str">
        <f>TEXT(D9629, "mmm")</f>
        <v>Aug</v>
      </c>
      <c r="D9629" s="1">
        <v>45513</v>
      </c>
      <c r="E9629" t="s">
        <v>5387</v>
      </c>
      <c r="F9629" t="s">
        <v>251</v>
      </c>
      <c r="G9629">
        <v>23529411</v>
      </c>
      <c r="H9629">
        <v>0.85</v>
      </c>
      <c r="I9629">
        <v>19999999.350000001</v>
      </c>
      <c r="J9629" t="s">
        <v>86</v>
      </c>
      <c r="K9629">
        <v>5.4545401344615829E-2</v>
      </c>
      <c r="L9629">
        <v>5.4545000000000003</v>
      </c>
      <c r="M9629" t="s">
        <v>82</v>
      </c>
    </row>
    <row r="9630" spans="1:13">
      <c r="A9630" t="s">
        <v>5322</v>
      </c>
      <c r="B9630" t="s">
        <v>5323</v>
      </c>
      <c r="C9630" t="str">
        <f>TEXT(D9630, "mmm")</f>
        <v>Aug</v>
      </c>
      <c r="D9630" s="1">
        <v>45513</v>
      </c>
      <c r="E9630" t="s">
        <v>5324</v>
      </c>
      <c r="F9630" t="s">
        <v>222</v>
      </c>
      <c r="G9630">
        <v>85309</v>
      </c>
      <c r="H9630">
        <v>13.57</v>
      </c>
      <c r="I9630">
        <v>1157643.1299999999</v>
      </c>
      <c r="J9630" t="s">
        <v>86</v>
      </c>
      <c r="K9630">
        <v>0.15091578587446899</v>
      </c>
      <c r="L9630">
        <v>15.0916</v>
      </c>
      <c r="M9630" t="s">
        <v>82</v>
      </c>
    </row>
    <row r="9631" spans="1:13">
      <c r="A9631" t="s">
        <v>5322</v>
      </c>
      <c r="B9631" t="s">
        <v>5323</v>
      </c>
      <c r="C9631" t="str">
        <f>TEXT(D9631, "mmm")</f>
        <v>Aug</v>
      </c>
      <c r="D9631" s="1">
        <v>45513</v>
      </c>
      <c r="E9631" t="s">
        <v>5325</v>
      </c>
      <c r="F9631" t="s">
        <v>222</v>
      </c>
      <c r="G9631">
        <v>85309</v>
      </c>
      <c r="H9631">
        <v>13.57</v>
      </c>
      <c r="I9631">
        <v>1157643.1299999999</v>
      </c>
      <c r="J9631" t="s">
        <v>86</v>
      </c>
      <c r="K9631">
        <v>0.15091578587446899</v>
      </c>
      <c r="L9631">
        <v>15.0916</v>
      </c>
      <c r="M9631" t="s">
        <v>82</v>
      </c>
    </row>
    <row r="9632" spans="1:13">
      <c r="A9632" t="s">
        <v>5322</v>
      </c>
      <c r="B9632" t="s">
        <v>5323</v>
      </c>
      <c r="C9632" t="str">
        <f>TEXT(D9632, "mmm")</f>
        <v>Aug</v>
      </c>
      <c r="D9632" s="1">
        <v>45513</v>
      </c>
      <c r="E9632" t="s">
        <v>5326</v>
      </c>
      <c r="F9632" t="s">
        <v>428</v>
      </c>
      <c r="G9632">
        <v>85309</v>
      </c>
      <c r="H9632">
        <v>13.57</v>
      </c>
      <c r="I9632">
        <v>1157643.1299999999</v>
      </c>
      <c r="J9632" t="s">
        <v>86</v>
      </c>
      <c r="K9632">
        <v>0.15091578587446899</v>
      </c>
      <c r="L9632">
        <v>15.0916</v>
      </c>
      <c r="M9632" t="s">
        <v>82</v>
      </c>
    </row>
    <row r="9633" spans="1:13">
      <c r="A9633" t="s">
        <v>5322</v>
      </c>
      <c r="B9633" t="s">
        <v>5323</v>
      </c>
      <c r="C9633" t="str">
        <f>TEXT(D9633, "mmm")</f>
        <v>Aug</v>
      </c>
      <c r="D9633" s="1">
        <v>45513</v>
      </c>
      <c r="E9633" t="s">
        <v>5327</v>
      </c>
      <c r="F9633" t="s">
        <v>222</v>
      </c>
      <c r="G9633">
        <v>85309</v>
      </c>
      <c r="H9633">
        <v>13.57</v>
      </c>
      <c r="I9633">
        <v>1157643.1299999999</v>
      </c>
      <c r="J9633" t="s">
        <v>86</v>
      </c>
      <c r="K9633">
        <v>0.15091578587446899</v>
      </c>
      <c r="L9633">
        <v>15.0916</v>
      </c>
      <c r="M9633" t="s">
        <v>82</v>
      </c>
    </row>
    <row r="9634" spans="1:13">
      <c r="A9634" t="s">
        <v>5322</v>
      </c>
      <c r="B9634" t="s">
        <v>5323</v>
      </c>
      <c r="C9634" t="str">
        <f>TEXT(D9634, "mmm")</f>
        <v>Aug</v>
      </c>
      <c r="D9634" s="1">
        <v>45513</v>
      </c>
      <c r="E9634" t="s">
        <v>5328</v>
      </c>
      <c r="F9634" t="s">
        <v>222</v>
      </c>
      <c r="G9634">
        <v>85309</v>
      </c>
      <c r="H9634">
        <v>13.57</v>
      </c>
      <c r="I9634">
        <v>1157643.1299999999</v>
      </c>
      <c r="J9634" t="s">
        <v>86</v>
      </c>
      <c r="K9634">
        <v>0.15091578587446899</v>
      </c>
      <c r="L9634">
        <v>15.0916</v>
      </c>
      <c r="M9634" t="s">
        <v>82</v>
      </c>
    </row>
    <row r="9635" spans="1:13">
      <c r="A9635" t="s">
        <v>5322</v>
      </c>
      <c r="B9635" t="s">
        <v>5323</v>
      </c>
      <c r="C9635" t="str">
        <f>TEXT(D9635, "mmm")</f>
        <v>Aug</v>
      </c>
      <c r="D9635" s="1">
        <v>45513</v>
      </c>
      <c r="E9635" t="s">
        <v>5329</v>
      </c>
      <c r="F9635" t="s">
        <v>222</v>
      </c>
      <c r="G9635">
        <v>85309</v>
      </c>
      <c r="H9635">
        <v>13.57</v>
      </c>
      <c r="I9635">
        <v>1157643.1299999999</v>
      </c>
      <c r="J9635" t="s">
        <v>86</v>
      </c>
      <c r="K9635">
        <v>0.15091578587446899</v>
      </c>
      <c r="L9635">
        <v>15.0916</v>
      </c>
      <c r="M9635" t="s">
        <v>82</v>
      </c>
    </row>
    <row r="9636" spans="1:13">
      <c r="A9636" t="s">
        <v>5322</v>
      </c>
      <c r="B9636" t="s">
        <v>5323</v>
      </c>
      <c r="C9636" t="str">
        <f>TEXT(D9636, "mmm")</f>
        <v>Aug</v>
      </c>
      <c r="D9636" s="1">
        <v>45513</v>
      </c>
      <c r="E9636" t="s">
        <v>5324</v>
      </c>
      <c r="F9636" t="s">
        <v>222</v>
      </c>
      <c r="G9636">
        <v>15381</v>
      </c>
      <c r="H9636">
        <v>13.57</v>
      </c>
      <c r="I9636">
        <v>208720.17</v>
      </c>
      <c r="J9636" t="s">
        <v>81</v>
      </c>
      <c r="K9636">
        <v>0.15091578587446899</v>
      </c>
      <c r="L9636">
        <v>15.0916</v>
      </c>
      <c r="M9636" t="s">
        <v>82</v>
      </c>
    </row>
    <row r="9637" spans="1:13">
      <c r="A9637" t="s">
        <v>5322</v>
      </c>
      <c r="B9637" t="s">
        <v>5323</v>
      </c>
      <c r="C9637" t="str">
        <f>TEXT(D9637, "mmm")</f>
        <v>Aug</v>
      </c>
      <c r="D9637" s="1">
        <v>45513</v>
      </c>
      <c r="E9637" t="s">
        <v>5325</v>
      </c>
      <c r="F9637" t="s">
        <v>222</v>
      </c>
      <c r="G9637">
        <v>15381</v>
      </c>
      <c r="H9637">
        <v>13.57</v>
      </c>
      <c r="I9637">
        <v>208720.17</v>
      </c>
      <c r="J9637" t="s">
        <v>81</v>
      </c>
      <c r="K9637">
        <v>0.15091578587446899</v>
      </c>
      <c r="L9637">
        <v>15.0916</v>
      </c>
      <c r="M9637" t="s">
        <v>82</v>
      </c>
    </row>
    <row r="9638" spans="1:13">
      <c r="A9638" t="s">
        <v>5322</v>
      </c>
      <c r="B9638" t="s">
        <v>5323</v>
      </c>
      <c r="C9638" t="str">
        <f>TEXT(D9638, "mmm")</f>
        <v>Aug</v>
      </c>
      <c r="D9638" s="1">
        <v>45513</v>
      </c>
      <c r="E9638" t="s">
        <v>5326</v>
      </c>
      <c r="F9638" t="s">
        <v>428</v>
      </c>
      <c r="G9638">
        <v>15381</v>
      </c>
      <c r="H9638">
        <v>13.57</v>
      </c>
      <c r="I9638">
        <v>208720.17</v>
      </c>
      <c r="J9638" t="s">
        <v>81</v>
      </c>
      <c r="K9638">
        <v>0.15091578587446899</v>
      </c>
      <c r="L9638">
        <v>15.0916</v>
      </c>
      <c r="M9638" t="s">
        <v>82</v>
      </c>
    </row>
    <row r="9639" spans="1:13">
      <c r="A9639" t="s">
        <v>5322</v>
      </c>
      <c r="B9639" t="s">
        <v>5323</v>
      </c>
      <c r="C9639" t="str">
        <f>TEXT(D9639, "mmm")</f>
        <v>Aug</v>
      </c>
      <c r="D9639" s="1">
        <v>45513</v>
      </c>
      <c r="E9639" t="s">
        <v>5327</v>
      </c>
      <c r="F9639" t="s">
        <v>222</v>
      </c>
      <c r="G9639">
        <v>15381</v>
      </c>
      <c r="H9639">
        <v>13.57</v>
      </c>
      <c r="I9639">
        <v>208720.17</v>
      </c>
      <c r="J9639" t="s">
        <v>81</v>
      </c>
      <c r="K9639">
        <v>0.15091578587446899</v>
      </c>
      <c r="L9639">
        <v>15.0916</v>
      </c>
      <c r="M9639" t="s">
        <v>82</v>
      </c>
    </row>
    <row r="9640" spans="1:13">
      <c r="A9640" t="s">
        <v>5322</v>
      </c>
      <c r="B9640" t="s">
        <v>5323</v>
      </c>
      <c r="C9640" t="str">
        <f>TEXT(D9640, "mmm")</f>
        <v>Aug</v>
      </c>
      <c r="D9640" s="1">
        <v>45513</v>
      </c>
      <c r="E9640" t="s">
        <v>5328</v>
      </c>
      <c r="F9640" t="s">
        <v>222</v>
      </c>
      <c r="G9640">
        <v>15381</v>
      </c>
      <c r="H9640">
        <v>13.57</v>
      </c>
      <c r="I9640">
        <v>208720.17</v>
      </c>
      <c r="J9640" t="s">
        <v>81</v>
      </c>
      <c r="K9640">
        <v>0.15091578587446899</v>
      </c>
      <c r="L9640">
        <v>15.0916</v>
      </c>
      <c r="M9640" t="s">
        <v>82</v>
      </c>
    </row>
    <row r="9641" spans="1:13">
      <c r="A9641" t="s">
        <v>5322</v>
      </c>
      <c r="B9641" t="s">
        <v>5323</v>
      </c>
      <c r="C9641" t="str">
        <f>TEXT(D9641, "mmm")</f>
        <v>Aug</v>
      </c>
      <c r="D9641" s="1">
        <v>45513</v>
      </c>
      <c r="E9641" t="s">
        <v>5329</v>
      </c>
      <c r="F9641" t="s">
        <v>222</v>
      </c>
      <c r="G9641">
        <v>15381</v>
      </c>
      <c r="H9641">
        <v>13.57</v>
      </c>
      <c r="I9641">
        <v>208720.17</v>
      </c>
      <c r="J9641" t="s">
        <v>81</v>
      </c>
      <c r="K9641">
        <v>0.15091578587446899</v>
      </c>
      <c r="L9641">
        <v>15.0916</v>
      </c>
      <c r="M9641" t="s">
        <v>82</v>
      </c>
    </row>
    <row r="9642" spans="1:13">
      <c r="A9642" t="s">
        <v>2889</v>
      </c>
      <c r="B9642" t="s">
        <v>2890</v>
      </c>
      <c r="C9642" t="str">
        <f>TEXT(D9642, "mmm")</f>
        <v>Aug</v>
      </c>
      <c r="D9642" s="1">
        <v>45513</v>
      </c>
      <c r="E9642" t="s">
        <v>2891</v>
      </c>
      <c r="F9642" t="s">
        <v>251</v>
      </c>
      <c r="G9642">
        <v>746000</v>
      </c>
      <c r="H9642">
        <v>0.05</v>
      </c>
      <c r="I9642">
        <v>37300</v>
      </c>
      <c r="J9642" t="s">
        <v>81</v>
      </c>
      <c r="K9642">
        <v>0</v>
      </c>
      <c r="L9642">
        <v>0</v>
      </c>
      <c r="M9642" t="s">
        <v>82</v>
      </c>
    </row>
    <row r="9643" spans="1:13">
      <c r="A9643" t="s">
        <v>2889</v>
      </c>
      <c r="B9643" t="s">
        <v>2890</v>
      </c>
      <c r="C9643" t="str">
        <f>TEXT(D9643, "mmm")</f>
        <v>Aug</v>
      </c>
      <c r="D9643" s="1">
        <v>45513</v>
      </c>
      <c r="E9643" t="s">
        <v>2892</v>
      </c>
      <c r="F9643" t="s">
        <v>101</v>
      </c>
      <c r="G9643">
        <v>746000</v>
      </c>
      <c r="H9643">
        <v>0.05</v>
      </c>
      <c r="I9643">
        <v>37300</v>
      </c>
      <c r="J9643" t="s">
        <v>81</v>
      </c>
      <c r="K9643">
        <v>0</v>
      </c>
      <c r="L9643">
        <v>0</v>
      </c>
      <c r="M9643" t="s">
        <v>82</v>
      </c>
    </row>
    <row r="9644" spans="1:13">
      <c r="A9644" t="s">
        <v>1166</v>
      </c>
      <c r="B9644" t="s">
        <v>1167</v>
      </c>
      <c r="C9644" t="str">
        <f>TEXT(D9644, "mmm")</f>
        <v>Aug</v>
      </c>
      <c r="D9644" s="1">
        <v>45513</v>
      </c>
      <c r="E9644" t="s">
        <v>1178</v>
      </c>
      <c r="F9644" t="s">
        <v>251</v>
      </c>
      <c r="G9644">
        <v>25000</v>
      </c>
      <c r="H9644">
        <v>5.53</v>
      </c>
      <c r="I9644">
        <v>138250</v>
      </c>
      <c r="J9644" t="s">
        <v>86</v>
      </c>
      <c r="K9644">
        <v>0.15198620384088629</v>
      </c>
      <c r="L9644">
        <v>15.198600000000001</v>
      </c>
      <c r="M9644" t="s">
        <v>82</v>
      </c>
    </row>
    <row r="9645" spans="1:13">
      <c r="A9645" t="s">
        <v>1374</v>
      </c>
      <c r="B9645" t="s">
        <v>1375</v>
      </c>
      <c r="C9645" t="str">
        <f>TEXT(D9645, "mmm")</f>
        <v>Aug</v>
      </c>
      <c r="D9645" s="1">
        <v>45513</v>
      </c>
      <c r="E9645" t="s">
        <v>2241</v>
      </c>
      <c r="F9645" t="s">
        <v>128</v>
      </c>
      <c r="G9645">
        <v>1100</v>
      </c>
      <c r="H9645">
        <v>37.340000000000003</v>
      </c>
      <c r="I9645">
        <v>41074.000000000007</v>
      </c>
      <c r="J9645" t="s">
        <v>81</v>
      </c>
      <c r="K9645">
        <v>4.8625796648207757E-2</v>
      </c>
      <c r="L9645">
        <v>4.8625999999999996</v>
      </c>
      <c r="M9645" t="s">
        <v>82</v>
      </c>
    </row>
    <row r="9646" spans="1:13">
      <c r="A9646" t="s">
        <v>5388</v>
      </c>
      <c r="B9646" t="s">
        <v>5389</v>
      </c>
      <c r="C9646" t="str">
        <f>TEXT(D9646, "mmm")</f>
        <v>Aug</v>
      </c>
      <c r="D9646" s="1">
        <v>45513</v>
      </c>
      <c r="E9646" t="s">
        <v>5390</v>
      </c>
      <c r="F9646" t="s">
        <v>128</v>
      </c>
      <c r="G9646">
        <v>51815</v>
      </c>
      <c r="H9646">
        <v>9.67</v>
      </c>
      <c r="I9646">
        <v>501051.05</v>
      </c>
      <c r="J9646" t="s">
        <v>86</v>
      </c>
      <c r="K9646">
        <v>0.1967213146790994</v>
      </c>
      <c r="L9646">
        <v>19.6721</v>
      </c>
      <c r="M9646" t="s">
        <v>82</v>
      </c>
    </row>
    <row r="9647" spans="1:13">
      <c r="A9647" t="s">
        <v>1940</v>
      </c>
      <c r="B9647" t="s">
        <v>1941</v>
      </c>
      <c r="C9647" t="str">
        <f>TEXT(D9647, "mmm")</f>
        <v>Aug</v>
      </c>
      <c r="D9647" s="1">
        <v>45513</v>
      </c>
      <c r="E9647" t="s">
        <v>2362</v>
      </c>
      <c r="F9647" t="s">
        <v>128</v>
      </c>
      <c r="G9647">
        <v>25000</v>
      </c>
      <c r="H9647">
        <v>0.85</v>
      </c>
      <c r="I9647">
        <v>21250</v>
      </c>
      <c r="J9647" t="s">
        <v>81</v>
      </c>
      <c r="K9647">
        <v>0.13866963108488981</v>
      </c>
      <c r="L9647">
        <v>13.867000000000001</v>
      </c>
      <c r="M9647" t="s">
        <v>82</v>
      </c>
    </row>
    <row r="9648" spans="1:13">
      <c r="A9648" t="s">
        <v>1940</v>
      </c>
      <c r="B9648" t="s">
        <v>1941</v>
      </c>
      <c r="C9648" t="str">
        <f>TEXT(D9648, "mmm")</f>
        <v>Aug</v>
      </c>
      <c r="D9648" s="1">
        <v>45513</v>
      </c>
      <c r="E9648" t="s">
        <v>1942</v>
      </c>
      <c r="F9648" t="s">
        <v>118</v>
      </c>
      <c r="G9648">
        <v>50000</v>
      </c>
      <c r="H9648">
        <v>0.87</v>
      </c>
      <c r="I9648">
        <v>43500</v>
      </c>
      <c r="J9648" t="s">
        <v>81</v>
      </c>
      <c r="K9648">
        <v>0.13866963108488981</v>
      </c>
      <c r="L9648">
        <v>13.867000000000001</v>
      </c>
      <c r="M9648" t="s">
        <v>82</v>
      </c>
    </row>
    <row r="9649" spans="1:13">
      <c r="A9649" t="s">
        <v>5330</v>
      </c>
      <c r="B9649" t="s">
        <v>5331</v>
      </c>
      <c r="C9649" t="str">
        <f>TEXT(D9649, "mmm")</f>
        <v>Aug</v>
      </c>
      <c r="D9649" s="1">
        <v>45513</v>
      </c>
      <c r="E9649" t="s">
        <v>5332</v>
      </c>
      <c r="F9649" t="s">
        <v>80</v>
      </c>
      <c r="G9649">
        <v>262000</v>
      </c>
      <c r="H9649">
        <v>5.67</v>
      </c>
      <c r="I9649">
        <v>1485540</v>
      </c>
      <c r="J9649" t="s">
        <v>81</v>
      </c>
      <c r="K9649">
        <v>0.16871705245921009</v>
      </c>
      <c r="L9649">
        <v>16.871700000000001</v>
      </c>
      <c r="M9649" t="s">
        <v>82</v>
      </c>
    </row>
    <row r="9650" spans="1:13">
      <c r="A9650" t="s">
        <v>1249</v>
      </c>
      <c r="B9650" t="s">
        <v>1250</v>
      </c>
      <c r="C9650" t="str">
        <f>TEXT(D9650, "mmm")</f>
        <v>Aug</v>
      </c>
      <c r="D9650" s="1">
        <v>45513</v>
      </c>
      <c r="E9650" t="s">
        <v>1251</v>
      </c>
      <c r="F9650" t="s">
        <v>80</v>
      </c>
      <c r="G9650">
        <v>25000</v>
      </c>
      <c r="H9650">
        <v>7.76</v>
      </c>
      <c r="I9650">
        <v>194000</v>
      </c>
      <c r="J9650" t="s">
        <v>81</v>
      </c>
      <c r="K9650">
        <v>0.15454552773179711</v>
      </c>
      <c r="L9650">
        <v>15.454599999999999</v>
      </c>
      <c r="M9650" t="s">
        <v>82</v>
      </c>
    </row>
    <row r="9651" spans="1:13">
      <c r="A9651" t="s">
        <v>3496</v>
      </c>
      <c r="B9651" t="s">
        <v>3497</v>
      </c>
      <c r="C9651" t="str">
        <f>TEXT(D9651, "mmm")</f>
        <v>Aug</v>
      </c>
      <c r="D9651" s="1">
        <v>45513</v>
      </c>
      <c r="E9651" t="s">
        <v>3498</v>
      </c>
      <c r="F9651" t="s">
        <v>118</v>
      </c>
      <c r="G9651">
        <v>2244</v>
      </c>
      <c r="H9651">
        <v>14.14</v>
      </c>
      <c r="I9651">
        <v>31730.16</v>
      </c>
      <c r="J9651" t="s">
        <v>81</v>
      </c>
      <c r="K9651">
        <v>-4.9435062367637173E-2</v>
      </c>
      <c r="L9651">
        <v>-4.9435000000000002</v>
      </c>
      <c r="M9651" t="s">
        <v>82</v>
      </c>
    </row>
    <row r="9652" spans="1:13">
      <c r="A9652" t="s">
        <v>5391</v>
      </c>
      <c r="B9652" t="s">
        <v>5392</v>
      </c>
      <c r="C9652" t="str">
        <f>TEXT(D9652, "mmm")</f>
        <v>Aug</v>
      </c>
      <c r="D9652" s="1">
        <v>45513</v>
      </c>
      <c r="E9652" t="s">
        <v>5393</v>
      </c>
      <c r="F9652" t="s">
        <v>128</v>
      </c>
      <c r="G9652">
        <v>10000</v>
      </c>
      <c r="H9652">
        <v>12.02</v>
      </c>
      <c r="I9652">
        <v>120200</v>
      </c>
      <c r="J9652" t="s">
        <v>81</v>
      </c>
      <c r="K9652">
        <v>8.8480839742905992E-2</v>
      </c>
      <c r="L9652">
        <v>8.8481000000000005</v>
      </c>
      <c r="M9652" t="s">
        <v>82</v>
      </c>
    </row>
    <row r="9653" spans="1:13">
      <c r="A9653" t="s">
        <v>5391</v>
      </c>
      <c r="B9653" t="s">
        <v>5392</v>
      </c>
      <c r="C9653" t="str">
        <f>TEXT(D9653, "mmm")</f>
        <v>Aug</v>
      </c>
      <c r="D9653" s="1">
        <v>45513</v>
      </c>
      <c r="E9653" t="s">
        <v>5393</v>
      </c>
      <c r="F9653" t="s">
        <v>128</v>
      </c>
      <c r="G9653">
        <v>10000</v>
      </c>
      <c r="H9653">
        <v>12.04</v>
      </c>
      <c r="I9653">
        <v>120400</v>
      </c>
      <c r="J9653" t="s">
        <v>86</v>
      </c>
      <c r="K9653">
        <v>8.8480839742905992E-2</v>
      </c>
      <c r="L9653">
        <v>8.8481000000000005</v>
      </c>
      <c r="M9653" t="s">
        <v>82</v>
      </c>
    </row>
    <row r="9654" spans="1:13">
      <c r="A9654" t="s">
        <v>4368</v>
      </c>
      <c r="B9654" t="s">
        <v>4369</v>
      </c>
      <c r="C9654" t="str">
        <f>TEXT(D9654, "mmm")</f>
        <v>Aug</v>
      </c>
      <c r="D9654" s="1">
        <v>45513</v>
      </c>
      <c r="E9654" t="s">
        <v>5394</v>
      </c>
      <c r="F9654" t="s">
        <v>80</v>
      </c>
      <c r="G9654">
        <v>2500</v>
      </c>
      <c r="H9654">
        <v>18.53</v>
      </c>
      <c r="I9654">
        <v>46325</v>
      </c>
      <c r="J9654" t="s">
        <v>81</v>
      </c>
      <c r="K9654">
        <v>-4.9478289676215814E-3</v>
      </c>
      <c r="L9654">
        <v>-0.49480000000000002</v>
      </c>
      <c r="M9654" t="s">
        <v>82</v>
      </c>
    </row>
    <row r="9655" spans="1:13">
      <c r="A9655" t="s">
        <v>5395</v>
      </c>
      <c r="B9655" t="s">
        <v>5396</v>
      </c>
      <c r="C9655" t="str">
        <f>TEXT(D9655, "mmm")</f>
        <v>Aug</v>
      </c>
      <c r="D9655" s="1">
        <v>45513</v>
      </c>
      <c r="E9655" t="s">
        <v>5397</v>
      </c>
      <c r="F9655" t="s">
        <v>80</v>
      </c>
      <c r="G9655">
        <v>3500</v>
      </c>
      <c r="H9655">
        <v>55.87</v>
      </c>
      <c r="I9655">
        <v>195545</v>
      </c>
      <c r="J9655" t="s">
        <v>81</v>
      </c>
      <c r="K9655">
        <v>6.6986475101283194E-2</v>
      </c>
      <c r="L9655">
        <v>6.6985999999999999</v>
      </c>
      <c r="M9655" t="s">
        <v>82</v>
      </c>
    </row>
    <row r="9656" spans="1:13">
      <c r="A9656" t="s">
        <v>1249</v>
      </c>
      <c r="B9656" t="s">
        <v>1250</v>
      </c>
      <c r="C9656" t="str">
        <f>TEXT(D9656, "mmm")</f>
        <v>Aug</v>
      </c>
      <c r="D9656" s="1">
        <v>45513</v>
      </c>
      <c r="E9656" t="s">
        <v>5398</v>
      </c>
      <c r="F9656" t="s">
        <v>128</v>
      </c>
      <c r="G9656">
        <v>30000</v>
      </c>
      <c r="H9656">
        <v>7.78</v>
      </c>
      <c r="I9656">
        <v>233400</v>
      </c>
      <c r="J9656" t="s">
        <v>81</v>
      </c>
      <c r="K9656">
        <v>0.15454552773179711</v>
      </c>
      <c r="L9656">
        <v>15.454599999999999</v>
      </c>
      <c r="M9656" t="s">
        <v>82</v>
      </c>
    </row>
    <row r="9657" spans="1:13">
      <c r="A9657" t="s">
        <v>2365</v>
      </c>
      <c r="B9657" t="s">
        <v>2366</v>
      </c>
      <c r="C9657" t="str">
        <f>TEXT(D9657, "mmm")</f>
        <v>Aug</v>
      </c>
      <c r="D9657" s="1">
        <v>45513</v>
      </c>
      <c r="E9657" t="s">
        <v>4904</v>
      </c>
      <c r="F9657" t="s">
        <v>80</v>
      </c>
      <c r="G9657">
        <v>3000</v>
      </c>
      <c r="H9657">
        <v>36.799999999999997</v>
      </c>
      <c r="I9657">
        <v>110400</v>
      </c>
      <c r="J9657" t="s">
        <v>86</v>
      </c>
      <c r="K9657">
        <v>7.2494780490863109E-2</v>
      </c>
      <c r="L9657">
        <v>7.2495000000000003</v>
      </c>
      <c r="M9657" t="s">
        <v>82</v>
      </c>
    </row>
    <row r="9658" spans="1:13">
      <c r="A9658" t="s">
        <v>3390</v>
      </c>
      <c r="B9658" t="s">
        <v>3391</v>
      </c>
      <c r="C9658" t="str">
        <f>TEXT(D9658, "mmm")</f>
        <v>Aug</v>
      </c>
      <c r="D9658" s="1">
        <v>45513</v>
      </c>
      <c r="E9658" t="s">
        <v>3392</v>
      </c>
      <c r="F9658" t="s">
        <v>118</v>
      </c>
      <c r="G9658">
        <v>1478</v>
      </c>
      <c r="H9658">
        <v>14.88</v>
      </c>
      <c r="I9658">
        <v>21992.639999999999</v>
      </c>
      <c r="J9658" t="s">
        <v>81</v>
      </c>
      <c r="K9658">
        <v>-1.506230504168837E-2</v>
      </c>
      <c r="L9658">
        <v>-1.5062</v>
      </c>
      <c r="M9658" t="s">
        <v>82</v>
      </c>
    </row>
    <row r="9659" spans="1:13">
      <c r="A9659" t="s">
        <v>2266</v>
      </c>
      <c r="B9659" t="s">
        <v>2267</v>
      </c>
      <c r="C9659" t="str">
        <f>TEXT(D9659, "mmm")</f>
        <v>Aug</v>
      </c>
      <c r="D9659" s="1">
        <v>45513</v>
      </c>
      <c r="E9659" t="s">
        <v>5399</v>
      </c>
      <c r="F9659" t="s">
        <v>80</v>
      </c>
      <c r="G9659">
        <v>3500</v>
      </c>
      <c r="H9659">
        <v>18.399999999999999</v>
      </c>
      <c r="I9659">
        <v>64399.999999999993</v>
      </c>
      <c r="J9659" t="s">
        <v>86</v>
      </c>
      <c r="K9659">
        <v>8.1352345534035697E-2</v>
      </c>
      <c r="L9659">
        <v>8.1351999999999993</v>
      </c>
      <c r="M9659" t="s">
        <v>82</v>
      </c>
    </row>
    <row r="9660" spans="1:13">
      <c r="A9660" t="s">
        <v>3390</v>
      </c>
      <c r="B9660" t="s">
        <v>3391</v>
      </c>
      <c r="C9660" t="str">
        <f>TEXT(D9660, "mmm")</f>
        <v>Aug</v>
      </c>
      <c r="D9660" s="1">
        <v>45513</v>
      </c>
      <c r="E9660" t="s">
        <v>3392</v>
      </c>
      <c r="F9660" t="s">
        <v>118</v>
      </c>
      <c r="G9660">
        <v>946</v>
      </c>
      <c r="H9660">
        <v>14.89</v>
      </c>
      <c r="I9660">
        <v>14085.94</v>
      </c>
      <c r="J9660" t="s">
        <v>81</v>
      </c>
      <c r="K9660">
        <v>-1.506230504168837E-2</v>
      </c>
      <c r="L9660">
        <v>-1.5062</v>
      </c>
      <c r="M9660" t="s">
        <v>82</v>
      </c>
    </row>
    <row r="9661" spans="1:13">
      <c r="A9661" t="s">
        <v>3390</v>
      </c>
      <c r="B9661" t="s">
        <v>3391</v>
      </c>
      <c r="C9661" t="str">
        <f>TEXT(D9661, "mmm")</f>
        <v>Aug</v>
      </c>
      <c r="D9661" s="1">
        <v>45513</v>
      </c>
      <c r="E9661" t="s">
        <v>3392</v>
      </c>
      <c r="F9661" t="s">
        <v>118</v>
      </c>
      <c r="G9661">
        <v>6500</v>
      </c>
      <c r="H9661">
        <v>14.94</v>
      </c>
      <c r="I9661">
        <v>97110</v>
      </c>
      <c r="J9661" t="s">
        <v>86</v>
      </c>
      <c r="K9661">
        <v>-1.506230504168837E-2</v>
      </c>
      <c r="L9661">
        <v>-1.5062</v>
      </c>
      <c r="M9661" t="s">
        <v>82</v>
      </c>
    </row>
    <row r="9662" spans="1:13">
      <c r="A9662" t="s">
        <v>3390</v>
      </c>
      <c r="B9662" t="s">
        <v>3391</v>
      </c>
      <c r="C9662" t="str">
        <f>TEXT(D9662, "mmm")</f>
        <v>Aug</v>
      </c>
      <c r="D9662" s="1">
        <v>45513</v>
      </c>
      <c r="E9662" t="s">
        <v>3392</v>
      </c>
      <c r="F9662" t="s">
        <v>118</v>
      </c>
      <c r="G9662">
        <v>1400</v>
      </c>
      <c r="H9662">
        <v>14.96</v>
      </c>
      <c r="I9662">
        <v>20944</v>
      </c>
      <c r="J9662" t="s">
        <v>81</v>
      </c>
      <c r="K9662">
        <v>-1.506230504168837E-2</v>
      </c>
      <c r="L9662">
        <v>-1.5062</v>
      </c>
      <c r="M9662" t="s">
        <v>82</v>
      </c>
    </row>
    <row r="9663" spans="1:13">
      <c r="A9663" t="s">
        <v>3390</v>
      </c>
      <c r="B9663" t="s">
        <v>3391</v>
      </c>
      <c r="C9663" t="str">
        <f>TEXT(D9663, "mmm")</f>
        <v>Aug</v>
      </c>
      <c r="D9663" s="1">
        <v>45513</v>
      </c>
      <c r="E9663" t="s">
        <v>3392</v>
      </c>
      <c r="F9663" t="s">
        <v>118</v>
      </c>
      <c r="G9663">
        <v>3200</v>
      </c>
      <c r="H9663">
        <v>14.92</v>
      </c>
      <c r="I9663">
        <v>47744</v>
      </c>
      <c r="J9663" t="s">
        <v>86</v>
      </c>
      <c r="K9663">
        <v>-1.506230504168837E-2</v>
      </c>
      <c r="L9663">
        <v>-1.5062</v>
      </c>
      <c r="M9663" t="s">
        <v>82</v>
      </c>
    </row>
    <row r="9664" spans="1:13">
      <c r="A9664" t="s">
        <v>3390</v>
      </c>
      <c r="B9664" t="s">
        <v>3391</v>
      </c>
      <c r="C9664" t="str">
        <f>TEXT(D9664, "mmm")</f>
        <v>Aug</v>
      </c>
      <c r="D9664" s="1">
        <v>45513</v>
      </c>
      <c r="E9664" t="s">
        <v>3392</v>
      </c>
      <c r="F9664" t="s">
        <v>118</v>
      </c>
      <c r="G9664">
        <v>2012</v>
      </c>
      <c r="H9664">
        <v>14.86</v>
      </c>
      <c r="I9664">
        <v>29898.32</v>
      </c>
      <c r="J9664" t="s">
        <v>81</v>
      </c>
      <c r="K9664">
        <v>-1.506230504168837E-2</v>
      </c>
      <c r="L9664">
        <v>-1.5062</v>
      </c>
      <c r="M9664" t="s">
        <v>82</v>
      </c>
    </row>
    <row r="9665" spans="1:13">
      <c r="A9665" t="s">
        <v>5309</v>
      </c>
      <c r="B9665" t="s">
        <v>5310</v>
      </c>
      <c r="C9665" t="str">
        <f>TEXT(D9665, "mmm")</f>
        <v>Aug</v>
      </c>
      <c r="D9665" s="1">
        <v>45513</v>
      </c>
      <c r="E9665" t="s">
        <v>5400</v>
      </c>
      <c r="F9665" t="s">
        <v>80</v>
      </c>
      <c r="G9665">
        <v>20000</v>
      </c>
      <c r="H9665">
        <v>4.76</v>
      </c>
      <c r="I9665">
        <v>95200</v>
      </c>
      <c r="J9665" t="s">
        <v>81</v>
      </c>
      <c r="K9665">
        <v>8.5953846761330999E-2</v>
      </c>
      <c r="L9665">
        <v>8.5953999999999997</v>
      </c>
      <c r="M9665" t="s">
        <v>82</v>
      </c>
    </row>
    <row r="9666" spans="1:13">
      <c r="A9666" t="s">
        <v>3390</v>
      </c>
      <c r="B9666" t="s">
        <v>3391</v>
      </c>
      <c r="C9666" t="str">
        <f>TEXT(D9666, "mmm")</f>
        <v>Aug</v>
      </c>
      <c r="D9666" s="1">
        <v>45513</v>
      </c>
      <c r="E9666" t="s">
        <v>4408</v>
      </c>
      <c r="F9666" t="s">
        <v>118</v>
      </c>
      <c r="G9666">
        <v>1614</v>
      </c>
      <c r="H9666">
        <v>15.52</v>
      </c>
      <c r="I9666">
        <v>25049.279999999999</v>
      </c>
      <c r="J9666" t="s">
        <v>81</v>
      </c>
      <c r="K9666">
        <v>-1.506230504168837E-2</v>
      </c>
      <c r="L9666">
        <v>-1.5062</v>
      </c>
      <c r="M9666" t="s">
        <v>82</v>
      </c>
    </row>
    <row r="9667" spans="1:13">
      <c r="A9667" t="s">
        <v>3390</v>
      </c>
      <c r="B9667" t="s">
        <v>3391</v>
      </c>
      <c r="C9667" t="str">
        <f>TEXT(D9667, "mmm")</f>
        <v>Aug</v>
      </c>
      <c r="D9667" s="1">
        <v>45513</v>
      </c>
      <c r="E9667" t="s">
        <v>4408</v>
      </c>
      <c r="F9667" t="s">
        <v>118</v>
      </c>
      <c r="G9667">
        <v>2200</v>
      </c>
      <c r="H9667">
        <v>14.98</v>
      </c>
      <c r="I9667">
        <v>32956</v>
      </c>
      <c r="J9667" t="s">
        <v>81</v>
      </c>
      <c r="K9667">
        <v>-1.506230504168837E-2</v>
      </c>
      <c r="L9667">
        <v>-1.5062</v>
      </c>
      <c r="M9667" t="s">
        <v>82</v>
      </c>
    </row>
    <row r="9668" spans="1:13">
      <c r="A9668" t="s">
        <v>1854</v>
      </c>
      <c r="B9668" t="s">
        <v>1855</v>
      </c>
      <c r="C9668" t="str">
        <f>TEXT(D9668, "mmm")</f>
        <v>Aug</v>
      </c>
      <c r="D9668" s="1">
        <v>45513</v>
      </c>
      <c r="E9668" t="s">
        <v>1865</v>
      </c>
      <c r="F9668" t="s">
        <v>251</v>
      </c>
      <c r="G9668">
        <v>525408</v>
      </c>
      <c r="H9668">
        <v>1.61</v>
      </c>
      <c r="I9668">
        <v>845906.88</v>
      </c>
      <c r="J9668" t="s">
        <v>81</v>
      </c>
      <c r="K9668">
        <v>0.32098771518840402</v>
      </c>
      <c r="L9668">
        <v>32.098799999999997</v>
      </c>
      <c r="M9668" t="s">
        <v>82</v>
      </c>
    </row>
    <row r="9669" spans="1:13">
      <c r="A9669" t="s">
        <v>1854</v>
      </c>
      <c r="B9669" t="s">
        <v>1855</v>
      </c>
      <c r="C9669" t="str">
        <f>TEXT(D9669, "mmm")</f>
        <v>Aug</v>
      </c>
      <c r="D9669" s="1">
        <v>45513</v>
      </c>
      <c r="E9669" t="s">
        <v>1860</v>
      </c>
      <c r="F9669" t="s">
        <v>80</v>
      </c>
      <c r="G9669">
        <v>525408</v>
      </c>
      <c r="H9669">
        <v>1.61</v>
      </c>
      <c r="I9669">
        <v>845906.88</v>
      </c>
      <c r="J9669" t="s">
        <v>81</v>
      </c>
      <c r="K9669">
        <v>0.32098771518840402</v>
      </c>
      <c r="L9669">
        <v>32.098799999999997</v>
      </c>
      <c r="M9669" t="s">
        <v>82</v>
      </c>
    </row>
    <row r="9670" spans="1:13">
      <c r="A9670" t="s">
        <v>1854</v>
      </c>
      <c r="B9670" t="s">
        <v>1855</v>
      </c>
      <c r="C9670" t="str">
        <f>TEXT(D9670, "mmm")</f>
        <v>Aug</v>
      </c>
      <c r="D9670" s="1">
        <v>45513</v>
      </c>
      <c r="E9670" t="s">
        <v>1861</v>
      </c>
      <c r="F9670" t="s">
        <v>80</v>
      </c>
      <c r="G9670">
        <v>525408</v>
      </c>
      <c r="H9670">
        <v>1.61</v>
      </c>
      <c r="I9670">
        <v>845906.88</v>
      </c>
      <c r="J9670" t="s">
        <v>81</v>
      </c>
      <c r="K9670">
        <v>0.32098771518840402</v>
      </c>
      <c r="L9670">
        <v>32.098799999999997</v>
      </c>
      <c r="M9670" t="s">
        <v>82</v>
      </c>
    </row>
    <row r="9671" spans="1:13">
      <c r="A9671" t="s">
        <v>1854</v>
      </c>
      <c r="B9671" t="s">
        <v>1855</v>
      </c>
      <c r="C9671" t="str">
        <f>TEXT(D9671, "mmm")</f>
        <v>Aug</v>
      </c>
      <c r="D9671" s="1">
        <v>45513</v>
      </c>
      <c r="E9671" t="s">
        <v>1857</v>
      </c>
      <c r="F9671" t="s">
        <v>251</v>
      </c>
      <c r="G9671">
        <v>525408</v>
      </c>
      <c r="H9671">
        <v>1.61</v>
      </c>
      <c r="I9671">
        <v>845906.88</v>
      </c>
      <c r="J9671" t="s">
        <v>81</v>
      </c>
      <c r="K9671">
        <v>0.32098771518840402</v>
      </c>
      <c r="L9671">
        <v>32.098799999999997</v>
      </c>
      <c r="M9671" t="s">
        <v>82</v>
      </c>
    </row>
    <row r="9672" spans="1:13">
      <c r="A9672" t="s">
        <v>1854</v>
      </c>
      <c r="B9672" t="s">
        <v>1855</v>
      </c>
      <c r="C9672" t="str">
        <f>TEXT(D9672, "mmm")</f>
        <v>Aug</v>
      </c>
      <c r="D9672" s="1">
        <v>45513</v>
      </c>
      <c r="E9672" t="s">
        <v>1859</v>
      </c>
      <c r="F9672" t="s">
        <v>80</v>
      </c>
      <c r="G9672">
        <v>525408</v>
      </c>
      <c r="H9672">
        <v>1.61</v>
      </c>
      <c r="I9672">
        <v>845906.88</v>
      </c>
      <c r="J9672" t="s">
        <v>81</v>
      </c>
      <c r="K9672">
        <v>0.32098771518840402</v>
      </c>
      <c r="L9672">
        <v>32.098799999999997</v>
      </c>
      <c r="M9672" t="s">
        <v>82</v>
      </c>
    </row>
    <row r="9673" spans="1:13">
      <c r="A9673" t="s">
        <v>1854</v>
      </c>
      <c r="B9673" t="s">
        <v>1855</v>
      </c>
      <c r="C9673" t="str">
        <f>TEXT(D9673, "mmm")</f>
        <v>Aug</v>
      </c>
      <c r="D9673" s="1">
        <v>45513</v>
      </c>
      <c r="E9673" t="s">
        <v>1866</v>
      </c>
      <c r="F9673" t="s">
        <v>251</v>
      </c>
      <c r="G9673">
        <v>525408</v>
      </c>
      <c r="H9673">
        <v>1.61</v>
      </c>
      <c r="I9673">
        <v>845906.88</v>
      </c>
      <c r="J9673" t="s">
        <v>81</v>
      </c>
      <c r="K9673">
        <v>0.32098771518840402</v>
      </c>
      <c r="L9673">
        <v>32.098799999999997</v>
      </c>
      <c r="M9673" t="s">
        <v>82</v>
      </c>
    </row>
    <row r="9674" spans="1:13">
      <c r="A9674" t="s">
        <v>1854</v>
      </c>
      <c r="B9674" t="s">
        <v>1855</v>
      </c>
      <c r="C9674" t="str">
        <f>TEXT(D9674, "mmm")</f>
        <v>Aug</v>
      </c>
      <c r="D9674" s="1">
        <v>45513</v>
      </c>
      <c r="E9674" t="s">
        <v>1858</v>
      </c>
      <c r="F9674" t="s">
        <v>251</v>
      </c>
      <c r="G9674">
        <v>525408</v>
      </c>
      <c r="H9674">
        <v>1.61</v>
      </c>
      <c r="I9674">
        <v>845906.88</v>
      </c>
      <c r="J9674" t="s">
        <v>81</v>
      </c>
      <c r="K9674">
        <v>0.32098771518840402</v>
      </c>
      <c r="L9674">
        <v>32.098799999999997</v>
      </c>
      <c r="M9674" t="s">
        <v>82</v>
      </c>
    </row>
    <row r="9675" spans="1:13">
      <c r="A9675" t="s">
        <v>1854</v>
      </c>
      <c r="B9675" t="s">
        <v>1855</v>
      </c>
      <c r="C9675" t="str">
        <f>TEXT(D9675, "mmm")</f>
        <v>Aug</v>
      </c>
      <c r="D9675" s="1">
        <v>45513</v>
      </c>
      <c r="E9675" t="s">
        <v>1856</v>
      </c>
      <c r="F9675" t="s">
        <v>80</v>
      </c>
      <c r="G9675">
        <v>525408</v>
      </c>
      <c r="H9675">
        <v>1.61</v>
      </c>
      <c r="I9675">
        <v>845906.88</v>
      </c>
      <c r="J9675" t="s">
        <v>81</v>
      </c>
      <c r="K9675">
        <v>0.32098771518840402</v>
      </c>
      <c r="L9675">
        <v>32.098799999999997</v>
      </c>
      <c r="M9675" t="s">
        <v>82</v>
      </c>
    </row>
    <row r="9676" spans="1:13">
      <c r="A9676" t="s">
        <v>1854</v>
      </c>
      <c r="B9676" t="s">
        <v>1855</v>
      </c>
      <c r="C9676" t="str">
        <f>TEXT(D9676, "mmm")</f>
        <v>Aug</v>
      </c>
      <c r="D9676" s="1">
        <v>45513</v>
      </c>
      <c r="E9676" t="s">
        <v>5171</v>
      </c>
      <c r="F9676" t="s">
        <v>80</v>
      </c>
      <c r="G9676">
        <v>525408</v>
      </c>
      <c r="H9676">
        <v>1.61</v>
      </c>
      <c r="I9676">
        <v>845906.88</v>
      </c>
      <c r="J9676" t="s">
        <v>81</v>
      </c>
      <c r="K9676">
        <v>0.32098771518840402</v>
      </c>
      <c r="L9676">
        <v>32.098799999999997</v>
      </c>
      <c r="M9676" t="s">
        <v>82</v>
      </c>
    </row>
    <row r="9677" spans="1:13">
      <c r="A9677" t="s">
        <v>5355</v>
      </c>
      <c r="B9677" t="s">
        <v>5356</v>
      </c>
      <c r="C9677" t="str">
        <f>TEXT(D9677, "mmm")</f>
        <v>Aug</v>
      </c>
      <c r="D9677" s="1">
        <v>45513</v>
      </c>
      <c r="E9677" t="s">
        <v>5401</v>
      </c>
      <c r="F9677" t="s">
        <v>118</v>
      </c>
      <c r="G9677">
        <v>1000</v>
      </c>
      <c r="H9677">
        <v>10.49</v>
      </c>
      <c r="I9677">
        <v>10490</v>
      </c>
      <c r="J9677" t="s">
        <v>81</v>
      </c>
      <c r="K9677">
        <v>8.7931578795193532E-2</v>
      </c>
      <c r="L9677">
        <v>8.7932000000000006</v>
      </c>
      <c r="M9677" t="s">
        <v>82</v>
      </c>
    </row>
    <row r="9678" spans="1:13">
      <c r="A9678" t="s">
        <v>1249</v>
      </c>
      <c r="B9678" t="s">
        <v>1250</v>
      </c>
      <c r="C9678" t="str">
        <f>TEXT(D9678, "mmm")</f>
        <v>Aug</v>
      </c>
      <c r="D9678" s="1">
        <v>45513</v>
      </c>
      <c r="E9678" t="s">
        <v>1251</v>
      </c>
      <c r="F9678" t="s">
        <v>80</v>
      </c>
      <c r="G9678">
        <v>25000</v>
      </c>
      <c r="H9678">
        <v>7.76</v>
      </c>
      <c r="I9678">
        <v>194000</v>
      </c>
      <c r="J9678" t="s">
        <v>81</v>
      </c>
      <c r="K9678">
        <v>0.15454552773179711</v>
      </c>
      <c r="L9678">
        <v>15.454599999999999</v>
      </c>
      <c r="M9678" t="s">
        <v>82</v>
      </c>
    </row>
    <row r="9679" spans="1:13">
      <c r="A9679" t="s">
        <v>2795</v>
      </c>
      <c r="B9679" t="s">
        <v>2796</v>
      </c>
      <c r="C9679" t="str">
        <f>TEXT(D9679, "mmm")</f>
        <v>Aug</v>
      </c>
      <c r="D9679" s="1">
        <v>45513</v>
      </c>
      <c r="E9679" t="s">
        <v>5402</v>
      </c>
      <c r="F9679" t="s">
        <v>128</v>
      </c>
      <c r="G9679">
        <v>5651</v>
      </c>
      <c r="H9679">
        <v>20.420000000000002</v>
      </c>
      <c r="I9679">
        <v>115393.42</v>
      </c>
      <c r="J9679" t="s">
        <v>86</v>
      </c>
      <c r="K9679">
        <v>1.884919478311731E-2</v>
      </c>
      <c r="L9679">
        <v>1.8849</v>
      </c>
      <c r="M9679" t="s">
        <v>82</v>
      </c>
    </row>
    <row r="9680" spans="1:13">
      <c r="A9680" t="s">
        <v>2726</v>
      </c>
      <c r="B9680" t="s">
        <v>2727</v>
      </c>
      <c r="C9680" t="str">
        <f>TEXT(D9680, "mmm")</f>
        <v>Aug</v>
      </c>
      <c r="D9680" s="1">
        <v>45513</v>
      </c>
      <c r="E9680" t="s">
        <v>5403</v>
      </c>
      <c r="F9680" t="s">
        <v>128</v>
      </c>
      <c r="G9680">
        <v>50000</v>
      </c>
      <c r="H9680">
        <v>1</v>
      </c>
      <c r="I9680">
        <v>50000</v>
      </c>
      <c r="J9680" t="s">
        <v>81</v>
      </c>
      <c r="K9680">
        <v>0.31498466228500632</v>
      </c>
      <c r="L9680">
        <v>31.4985</v>
      </c>
      <c r="M9680" t="s">
        <v>82</v>
      </c>
    </row>
    <row r="9681" spans="1:13">
      <c r="A9681" t="s">
        <v>5149</v>
      </c>
      <c r="B9681" t="s">
        <v>5150</v>
      </c>
      <c r="C9681" t="str">
        <f>TEXT(D9681, "mmm")</f>
        <v>Aug</v>
      </c>
      <c r="D9681" s="1">
        <v>45513</v>
      </c>
      <c r="E9681" t="s">
        <v>5306</v>
      </c>
      <c r="F9681" t="s">
        <v>80</v>
      </c>
      <c r="G9681">
        <v>30919</v>
      </c>
      <c r="H9681">
        <v>22.27</v>
      </c>
      <c r="I9681">
        <v>688566.13</v>
      </c>
      <c r="J9681" t="s">
        <v>86</v>
      </c>
      <c r="K9681">
        <v>0.11392398077785849</v>
      </c>
      <c r="L9681">
        <v>11.3924</v>
      </c>
      <c r="M9681" t="s">
        <v>82</v>
      </c>
    </row>
    <row r="9682" spans="1:13">
      <c r="A9682" t="s">
        <v>4339</v>
      </c>
      <c r="B9682" t="s">
        <v>4340</v>
      </c>
      <c r="C9682" t="str">
        <f>TEXT(D9682, "mmm")</f>
        <v>Aug</v>
      </c>
      <c r="D9682" s="1">
        <v>45513</v>
      </c>
      <c r="E9682" t="s">
        <v>5350</v>
      </c>
      <c r="F9682" t="s">
        <v>80</v>
      </c>
      <c r="G9682">
        <v>3500</v>
      </c>
      <c r="H9682">
        <v>14.37</v>
      </c>
      <c r="I9682">
        <v>50295</v>
      </c>
      <c r="J9682" t="s">
        <v>81</v>
      </c>
      <c r="K9682">
        <v>4.8136422215633079E-2</v>
      </c>
      <c r="L9682">
        <v>4.8136000000000001</v>
      </c>
      <c r="M9682" t="s">
        <v>82</v>
      </c>
    </row>
    <row r="9683" spans="1:13">
      <c r="A9683" t="s">
        <v>2368</v>
      </c>
      <c r="B9683" t="s">
        <v>2369</v>
      </c>
      <c r="C9683" t="str">
        <f>TEXT(D9683, "mmm")</f>
        <v>Aug</v>
      </c>
      <c r="D9683" s="1">
        <v>45513</v>
      </c>
      <c r="E9683" t="s">
        <v>2370</v>
      </c>
      <c r="F9683" t="s">
        <v>128</v>
      </c>
      <c r="G9683">
        <v>50000</v>
      </c>
      <c r="H9683">
        <v>12.26</v>
      </c>
      <c r="I9683">
        <v>613000</v>
      </c>
      <c r="J9683" t="s">
        <v>81</v>
      </c>
      <c r="K9683">
        <v>0.16366611753653279</v>
      </c>
      <c r="L9683">
        <v>16.366599999999998</v>
      </c>
      <c r="M9683" t="s">
        <v>82</v>
      </c>
    </row>
    <row r="9684" spans="1:13">
      <c r="A9684" t="s">
        <v>2368</v>
      </c>
      <c r="B9684" t="s">
        <v>2369</v>
      </c>
      <c r="C9684" t="str">
        <f>TEXT(D9684, "mmm")</f>
        <v>Aug</v>
      </c>
      <c r="D9684" s="1">
        <v>45513</v>
      </c>
      <c r="E9684" t="s">
        <v>2370</v>
      </c>
      <c r="F9684" t="s">
        <v>128</v>
      </c>
      <c r="G9684">
        <v>50000</v>
      </c>
      <c r="H9684">
        <v>12.18</v>
      </c>
      <c r="I9684">
        <v>609000</v>
      </c>
      <c r="J9684" t="s">
        <v>81</v>
      </c>
      <c r="K9684">
        <v>0.16366611753653279</v>
      </c>
      <c r="L9684">
        <v>16.366599999999998</v>
      </c>
      <c r="M9684" t="s">
        <v>82</v>
      </c>
    </row>
    <row r="9685" spans="1:13">
      <c r="A9685" t="s">
        <v>1982</v>
      </c>
      <c r="B9685" t="s">
        <v>1983</v>
      </c>
      <c r="C9685" t="str">
        <f>TEXT(D9685, "mmm")</f>
        <v>Aug</v>
      </c>
      <c r="D9685" s="1">
        <v>45513</v>
      </c>
      <c r="E9685" t="s">
        <v>1984</v>
      </c>
      <c r="F9685" t="s">
        <v>80</v>
      </c>
      <c r="G9685">
        <v>1000</v>
      </c>
      <c r="H9685">
        <v>89.42</v>
      </c>
      <c r="I9685">
        <v>89420</v>
      </c>
      <c r="J9685" t="s">
        <v>81</v>
      </c>
      <c r="K9685">
        <v>0.10154595575070149</v>
      </c>
      <c r="L9685">
        <v>10.1546</v>
      </c>
      <c r="M9685" t="s">
        <v>82</v>
      </c>
    </row>
    <row r="9686" spans="1:13">
      <c r="A9686" t="s">
        <v>2339</v>
      </c>
      <c r="B9686" t="s">
        <v>2340</v>
      </c>
      <c r="C9686" t="str">
        <f>TEXT(D9686, "mmm")</f>
        <v>Aug</v>
      </c>
      <c r="D9686" s="1">
        <v>45513</v>
      </c>
      <c r="E9686" t="s">
        <v>3351</v>
      </c>
      <c r="F9686" t="s">
        <v>128</v>
      </c>
      <c r="G9686">
        <v>5000</v>
      </c>
      <c r="H9686">
        <v>8.59</v>
      </c>
      <c r="I9686">
        <v>42950</v>
      </c>
      <c r="J9686" t="s">
        <v>81</v>
      </c>
      <c r="K9686">
        <v>0.44143276411377991</v>
      </c>
      <c r="L9686">
        <v>44.143300000000004</v>
      </c>
      <c r="M9686" t="s">
        <v>82</v>
      </c>
    </row>
    <row r="9687" spans="1:13">
      <c r="A9687" t="s">
        <v>5404</v>
      </c>
      <c r="B9687" t="s">
        <v>5405</v>
      </c>
      <c r="C9687" t="str">
        <f>TEXT(D9687, "mmm")</f>
        <v>Aug</v>
      </c>
      <c r="D9687" s="1">
        <v>45513</v>
      </c>
      <c r="E9687" t="s">
        <v>5406</v>
      </c>
      <c r="F9687" t="s">
        <v>80</v>
      </c>
      <c r="G9687">
        <v>326</v>
      </c>
      <c r="H9687">
        <v>32.15</v>
      </c>
      <c r="I9687">
        <v>10480.9</v>
      </c>
      <c r="J9687" t="s">
        <v>81</v>
      </c>
      <c r="K9687">
        <v>0.10973351966063701</v>
      </c>
      <c r="L9687">
        <v>10.9734</v>
      </c>
      <c r="M9687" t="s">
        <v>82</v>
      </c>
    </row>
    <row r="9688" spans="1:13">
      <c r="A9688" t="s">
        <v>5347</v>
      </c>
      <c r="B9688" t="s">
        <v>5348</v>
      </c>
      <c r="C9688" t="str">
        <f>TEXT(D9688, "mmm")</f>
        <v>Aug</v>
      </c>
      <c r="D9688" s="1">
        <v>45513</v>
      </c>
      <c r="E9688" t="s">
        <v>5349</v>
      </c>
      <c r="F9688" t="s">
        <v>128</v>
      </c>
      <c r="G9688">
        <v>66365</v>
      </c>
      <c r="H9688">
        <v>1.96</v>
      </c>
      <c r="I9688">
        <v>130075.4</v>
      </c>
      <c r="J9688" t="s">
        <v>86</v>
      </c>
      <c r="K9688">
        <v>0.19047619948671879</v>
      </c>
      <c r="L9688">
        <v>19.047599999999999</v>
      </c>
      <c r="M9688" t="s">
        <v>82</v>
      </c>
    </row>
    <row r="9689" spans="1:13">
      <c r="A9689" t="s">
        <v>4339</v>
      </c>
      <c r="B9689" t="s">
        <v>4340</v>
      </c>
      <c r="C9689" t="str">
        <f>TEXT(D9689, "mmm")</f>
        <v>Aug</v>
      </c>
      <c r="D9689" s="1">
        <v>45513</v>
      </c>
      <c r="E9689" t="s">
        <v>5350</v>
      </c>
      <c r="F9689" t="s">
        <v>80</v>
      </c>
      <c r="G9689">
        <v>3000</v>
      </c>
      <c r="H9689">
        <v>14.37</v>
      </c>
      <c r="I9689">
        <v>43110</v>
      </c>
      <c r="J9689" t="s">
        <v>81</v>
      </c>
      <c r="K9689">
        <v>4.8136422215633079E-2</v>
      </c>
      <c r="L9689">
        <v>4.8136000000000001</v>
      </c>
      <c r="M9689" t="s">
        <v>82</v>
      </c>
    </row>
    <row r="9690" spans="1:13">
      <c r="A9690" t="s">
        <v>3753</v>
      </c>
      <c r="B9690" t="s">
        <v>3754</v>
      </c>
      <c r="C9690" t="str">
        <f>TEXT(D9690, "mmm")</f>
        <v>Aug</v>
      </c>
      <c r="D9690" s="1">
        <v>45513</v>
      </c>
      <c r="E9690" t="s">
        <v>5407</v>
      </c>
      <c r="F9690" t="s">
        <v>118</v>
      </c>
      <c r="G9690">
        <v>7080</v>
      </c>
      <c r="H9690">
        <v>6.28</v>
      </c>
      <c r="I9690">
        <v>44462.400000000001</v>
      </c>
      <c r="J9690" t="s">
        <v>81</v>
      </c>
      <c r="K9690">
        <v>3.6799895611430822E-2</v>
      </c>
      <c r="L9690">
        <v>3.68</v>
      </c>
      <c r="M9690" t="s">
        <v>82</v>
      </c>
    </row>
    <row r="9691" spans="1:13">
      <c r="A9691" t="s">
        <v>1940</v>
      </c>
      <c r="B9691" t="s">
        <v>1941</v>
      </c>
      <c r="C9691" t="str">
        <f>TEXT(D9691, "mmm")</f>
        <v>Aug</v>
      </c>
      <c r="D9691" s="1">
        <v>45513</v>
      </c>
      <c r="E9691" t="s">
        <v>2425</v>
      </c>
      <c r="F9691" t="s">
        <v>118</v>
      </c>
      <c r="G9691">
        <v>25000</v>
      </c>
      <c r="H9691">
        <v>0.86</v>
      </c>
      <c r="I9691">
        <v>21500</v>
      </c>
      <c r="J9691" t="s">
        <v>81</v>
      </c>
      <c r="K9691">
        <v>0.13866963108488981</v>
      </c>
      <c r="L9691">
        <v>13.867000000000001</v>
      </c>
      <c r="M9691" t="s">
        <v>82</v>
      </c>
    </row>
    <row r="9692" spans="1:13">
      <c r="A9692" t="s">
        <v>273</v>
      </c>
      <c r="B9692" t="s">
        <v>274</v>
      </c>
      <c r="C9692" t="str">
        <f>TEXT(D9692, "mmm")</f>
        <v>Aug</v>
      </c>
      <c r="D9692" s="1">
        <v>45513</v>
      </c>
      <c r="E9692" t="s">
        <v>751</v>
      </c>
      <c r="F9692" t="s">
        <v>118</v>
      </c>
      <c r="G9692">
        <v>2649.71</v>
      </c>
      <c r="H9692">
        <v>18.87</v>
      </c>
      <c r="I9692">
        <v>50000.027700000013</v>
      </c>
      <c r="J9692" t="s">
        <v>81</v>
      </c>
      <c r="K9692">
        <v>5.2994674900037619E-3</v>
      </c>
      <c r="L9692">
        <v>0.52990000000000004</v>
      </c>
      <c r="M9692" t="s">
        <v>82</v>
      </c>
    </row>
    <row r="9693" spans="1:13">
      <c r="A9693" t="s">
        <v>5355</v>
      </c>
      <c r="B9693" t="s">
        <v>5356</v>
      </c>
      <c r="C9693" t="str">
        <f>TEXT(D9693, "mmm")</f>
        <v>Aug</v>
      </c>
      <c r="D9693" s="1">
        <v>45513</v>
      </c>
      <c r="E9693" t="s">
        <v>5357</v>
      </c>
      <c r="F9693" t="s">
        <v>80</v>
      </c>
      <c r="G9693">
        <v>8919</v>
      </c>
      <c r="H9693">
        <v>10.5</v>
      </c>
      <c r="I9693">
        <v>93649.5</v>
      </c>
      <c r="J9693" t="s">
        <v>81</v>
      </c>
      <c r="K9693">
        <v>8.7931578795193532E-2</v>
      </c>
      <c r="L9693">
        <v>8.7932000000000006</v>
      </c>
      <c r="M9693" t="s">
        <v>82</v>
      </c>
    </row>
    <row r="9694" spans="1:13">
      <c r="A9694" t="s">
        <v>5408</v>
      </c>
      <c r="B9694" t="s">
        <v>5409</v>
      </c>
      <c r="C9694" t="str">
        <f>TEXT(D9694, "mmm")</f>
        <v>Aug</v>
      </c>
      <c r="D9694" s="1">
        <v>45513</v>
      </c>
      <c r="E9694" t="s">
        <v>5410</v>
      </c>
      <c r="F9694" t="s">
        <v>128</v>
      </c>
      <c r="G9694">
        <v>52800</v>
      </c>
      <c r="H9694">
        <v>1.43</v>
      </c>
      <c r="I9694">
        <v>75504</v>
      </c>
      <c r="J9694" t="s">
        <v>86</v>
      </c>
      <c r="K9694">
        <v>0.55263152941442195</v>
      </c>
      <c r="L9694">
        <v>55.263199999999998</v>
      </c>
      <c r="M9694" t="s">
        <v>82</v>
      </c>
    </row>
    <row r="9695" spans="1:13">
      <c r="A9695" t="s">
        <v>2092</v>
      </c>
      <c r="B9695" t="s">
        <v>2093</v>
      </c>
      <c r="C9695" t="str">
        <f>TEXT(D9695, "mmm")</f>
        <v>Aug</v>
      </c>
      <c r="D9695" s="1">
        <v>45513</v>
      </c>
      <c r="E9695" t="s">
        <v>5411</v>
      </c>
      <c r="F9695" t="s">
        <v>128</v>
      </c>
      <c r="G9695">
        <v>19840</v>
      </c>
      <c r="H9695">
        <v>2.5099999999999998</v>
      </c>
      <c r="I9695">
        <v>49798.399999999987</v>
      </c>
      <c r="J9695" t="s">
        <v>86</v>
      </c>
      <c r="K9695">
        <v>0.1102040717026833</v>
      </c>
      <c r="L9695">
        <v>11.0204</v>
      </c>
      <c r="M9695" t="s">
        <v>82</v>
      </c>
    </row>
    <row r="9696" spans="1:13">
      <c r="A9696" t="s">
        <v>5412</v>
      </c>
      <c r="B9696" t="s">
        <v>5413</v>
      </c>
      <c r="C9696" t="str">
        <f>TEXT(D9696, "mmm")</f>
        <v>Aug</v>
      </c>
      <c r="D9696" s="1">
        <v>45513</v>
      </c>
      <c r="E9696" t="s">
        <v>5414</v>
      </c>
      <c r="F9696" t="s">
        <v>80</v>
      </c>
      <c r="G9696">
        <v>3710</v>
      </c>
      <c r="H9696">
        <v>74.94</v>
      </c>
      <c r="I9696">
        <v>278027.40000000002</v>
      </c>
      <c r="J9696" t="s">
        <v>86</v>
      </c>
      <c r="K9696">
        <v>6.7274141762160955E-2</v>
      </c>
      <c r="L9696">
        <v>6.7274000000000003</v>
      </c>
      <c r="M9696" t="s">
        <v>82</v>
      </c>
    </row>
    <row r="9697" spans="1:13">
      <c r="A9697" t="s">
        <v>1466</v>
      </c>
      <c r="B9697" t="s">
        <v>1467</v>
      </c>
      <c r="C9697" t="str">
        <f>TEXT(D9697, "mmm")</f>
        <v>Aug</v>
      </c>
      <c r="D9697" s="1">
        <v>45513</v>
      </c>
      <c r="E9697" t="s">
        <v>1468</v>
      </c>
      <c r="F9697" t="s">
        <v>118</v>
      </c>
      <c r="G9697">
        <v>12000</v>
      </c>
      <c r="H9697">
        <v>22.99</v>
      </c>
      <c r="I9697">
        <v>275880</v>
      </c>
      <c r="J9697" t="s">
        <v>86</v>
      </c>
      <c r="K9697">
        <v>1.16160225012969E-2</v>
      </c>
      <c r="L9697">
        <v>1.1616</v>
      </c>
      <c r="M9697" t="s">
        <v>82</v>
      </c>
    </row>
    <row r="9698" spans="1:13">
      <c r="A9698" t="s">
        <v>64</v>
      </c>
      <c r="B9698" t="s">
        <v>1451</v>
      </c>
      <c r="C9698" t="str">
        <f>TEXT(D9698, "mmm")</f>
        <v>Aug</v>
      </c>
      <c r="D9698" s="1">
        <v>45513</v>
      </c>
      <c r="E9698" t="s">
        <v>1452</v>
      </c>
      <c r="F9698" t="s">
        <v>128</v>
      </c>
      <c r="G9698">
        <v>8000</v>
      </c>
      <c r="H9698">
        <v>1.95</v>
      </c>
      <c r="I9698">
        <v>15600</v>
      </c>
      <c r="J9698" t="s">
        <v>81</v>
      </c>
      <c r="K9698">
        <v>2.4262733693351781</v>
      </c>
      <c r="L9698">
        <v>242.62729999999999</v>
      </c>
      <c r="M9698" t="s">
        <v>82</v>
      </c>
    </row>
    <row r="9699" spans="1:13">
      <c r="A9699" t="s">
        <v>5412</v>
      </c>
      <c r="B9699" t="s">
        <v>5413</v>
      </c>
      <c r="C9699" t="str">
        <f>TEXT(D9699, "mmm")</f>
        <v>Aug</v>
      </c>
      <c r="D9699" s="1">
        <v>45513</v>
      </c>
      <c r="E9699" t="s">
        <v>5414</v>
      </c>
      <c r="F9699" t="s">
        <v>80</v>
      </c>
      <c r="G9699">
        <v>290</v>
      </c>
      <c r="H9699">
        <v>75.61</v>
      </c>
      <c r="I9699">
        <v>21926.9</v>
      </c>
      <c r="J9699" t="s">
        <v>81</v>
      </c>
      <c r="K9699">
        <v>6.7274141762160955E-2</v>
      </c>
      <c r="L9699">
        <v>6.7274000000000003</v>
      </c>
      <c r="M9699" t="s">
        <v>82</v>
      </c>
    </row>
    <row r="9700" spans="1:13">
      <c r="A9700" t="s">
        <v>2700</v>
      </c>
      <c r="B9700" t="s">
        <v>2701</v>
      </c>
      <c r="C9700" t="str">
        <f>TEXT(D9700, "mmm")</f>
        <v>Aug</v>
      </c>
      <c r="D9700" s="1">
        <v>45513</v>
      </c>
      <c r="E9700" t="s">
        <v>5415</v>
      </c>
      <c r="F9700" t="s">
        <v>80</v>
      </c>
      <c r="G9700">
        <v>3000</v>
      </c>
      <c r="H9700">
        <v>28.35</v>
      </c>
      <c r="I9700">
        <v>85050</v>
      </c>
      <c r="J9700" t="s">
        <v>81</v>
      </c>
      <c r="K9700">
        <v>2.3876504679765761E-2</v>
      </c>
      <c r="L9700">
        <v>2.3877000000000002</v>
      </c>
      <c r="M9700" t="s">
        <v>82</v>
      </c>
    </row>
    <row r="9701" spans="1:13">
      <c r="A9701" t="s">
        <v>2287</v>
      </c>
      <c r="B9701" t="s">
        <v>2288</v>
      </c>
      <c r="C9701" t="str">
        <f>TEXT(D9701, "mmm")</f>
        <v>Aug</v>
      </c>
      <c r="D9701" s="1">
        <v>45513</v>
      </c>
      <c r="E9701" t="s">
        <v>4588</v>
      </c>
      <c r="F9701" t="s">
        <v>251</v>
      </c>
      <c r="G9701">
        <v>531700</v>
      </c>
      <c r="H9701">
        <v>1.88</v>
      </c>
      <c r="I9701">
        <v>999596</v>
      </c>
      <c r="J9701" t="s">
        <v>81</v>
      </c>
      <c r="K9701">
        <v>0.79569886477507157</v>
      </c>
      <c r="L9701">
        <v>79.569900000000004</v>
      </c>
      <c r="M9701" t="s">
        <v>82</v>
      </c>
    </row>
    <row r="9702" spans="1:13">
      <c r="A9702" t="s">
        <v>5416</v>
      </c>
      <c r="B9702" t="s">
        <v>5417</v>
      </c>
      <c r="C9702" t="str">
        <f>TEXT(D9702, "mmm")</f>
        <v>Aug</v>
      </c>
      <c r="D9702" s="1">
        <v>45513</v>
      </c>
      <c r="E9702" t="s">
        <v>5418</v>
      </c>
      <c r="F9702" t="s">
        <v>118</v>
      </c>
      <c r="G9702">
        <v>2000</v>
      </c>
      <c r="H9702">
        <v>99.51</v>
      </c>
      <c r="I9702">
        <v>199020</v>
      </c>
      <c r="J9702" t="s">
        <v>86</v>
      </c>
      <c r="K9702">
        <v>2.6152952072277639E-2</v>
      </c>
      <c r="L9702">
        <v>2.6153</v>
      </c>
      <c r="M9702" t="s">
        <v>82</v>
      </c>
    </row>
    <row r="9703" spans="1:13">
      <c r="A9703" t="s">
        <v>2385</v>
      </c>
      <c r="B9703" t="s">
        <v>2386</v>
      </c>
      <c r="C9703" t="str">
        <f>TEXT(D9703, "mmm")</f>
        <v>Aug</v>
      </c>
      <c r="D9703" s="1">
        <v>45513</v>
      </c>
      <c r="E9703" t="s">
        <v>5419</v>
      </c>
      <c r="F9703" t="s">
        <v>251</v>
      </c>
      <c r="G9703">
        <v>5000</v>
      </c>
      <c r="H9703">
        <v>3.53</v>
      </c>
      <c r="I9703">
        <v>17650</v>
      </c>
      <c r="J9703" t="s">
        <v>81</v>
      </c>
      <c r="K9703">
        <v>0.1120448467359194</v>
      </c>
      <c r="L9703">
        <v>11.204499999999999</v>
      </c>
      <c r="M9703" t="s">
        <v>82</v>
      </c>
    </row>
    <row r="9704" spans="1:13">
      <c r="A9704" t="s">
        <v>3533</v>
      </c>
      <c r="B9704" t="s">
        <v>3534</v>
      </c>
      <c r="C9704" t="str">
        <f>TEXT(D9704, "mmm")</f>
        <v>Aug</v>
      </c>
      <c r="D9704" s="1">
        <v>45513</v>
      </c>
      <c r="E9704" t="s">
        <v>2634</v>
      </c>
      <c r="F9704" t="s">
        <v>80</v>
      </c>
      <c r="G9704">
        <v>4285</v>
      </c>
      <c r="H9704">
        <v>2.37</v>
      </c>
      <c r="I9704">
        <v>10155.450000000001</v>
      </c>
      <c r="J9704" t="s">
        <v>81</v>
      </c>
      <c r="K9704">
        <v>0.24137939539307471</v>
      </c>
      <c r="L9704">
        <v>24.137899999999998</v>
      </c>
      <c r="M9704" t="s">
        <v>82</v>
      </c>
    </row>
    <row r="9705" spans="1:13">
      <c r="A9705" t="s">
        <v>617</v>
      </c>
      <c r="B9705" t="s">
        <v>618</v>
      </c>
      <c r="C9705" t="str">
        <f>TEXT(D9705, "mmm")</f>
        <v>Aug</v>
      </c>
      <c r="D9705" s="1">
        <v>45513</v>
      </c>
      <c r="E9705" t="s">
        <v>670</v>
      </c>
      <c r="F9705" t="s">
        <v>80</v>
      </c>
      <c r="G9705">
        <v>500</v>
      </c>
      <c r="H9705">
        <v>59</v>
      </c>
      <c r="I9705">
        <v>29500</v>
      </c>
      <c r="J9705" t="s">
        <v>81</v>
      </c>
      <c r="K9705">
        <v>0.1192227990392138</v>
      </c>
      <c r="L9705">
        <v>11.9223</v>
      </c>
      <c r="M9705" t="s">
        <v>82</v>
      </c>
    </row>
    <row r="9706" spans="1:13">
      <c r="A9706" t="s">
        <v>2726</v>
      </c>
      <c r="B9706" t="s">
        <v>2727</v>
      </c>
      <c r="C9706" t="str">
        <f>TEXT(D9706, "mmm")</f>
        <v>Aug</v>
      </c>
      <c r="D9706" s="1">
        <v>45513</v>
      </c>
      <c r="E9706" t="s">
        <v>5420</v>
      </c>
      <c r="F9706" t="s">
        <v>118</v>
      </c>
      <c r="G9706">
        <v>14400</v>
      </c>
      <c r="H9706">
        <v>1.01</v>
      </c>
      <c r="I9706">
        <v>14544</v>
      </c>
      <c r="J9706" t="s">
        <v>81</v>
      </c>
      <c r="K9706">
        <v>0.31498466228500632</v>
      </c>
      <c r="L9706">
        <v>31.4985</v>
      </c>
      <c r="M9706" t="s">
        <v>82</v>
      </c>
    </row>
    <row r="9707" spans="1:13">
      <c r="A9707" t="s">
        <v>129</v>
      </c>
      <c r="B9707" t="s">
        <v>130</v>
      </c>
      <c r="C9707" t="str">
        <f>TEXT(D9707, "mmm")</f>
        <v>Aug</v>
      </c>
      <c r="D9707" s="1">
        <v>45513</v>
      </c>
      <c r="E9707" t="s">
        <v>111</v>
      </c>
      <c r="F9707" t="s">
        <v>101</v>
      </c>
      <c r="G9707">
        <v>15304</v>
      </c>
      <c r="H9707">
        <v>6.04</v>
      </c>
      <c r="I9707">
        <v>92436.160000000003</v>
      </c>
      <c r="J9707" t="s">
        <v>81</v>
      </c>
      <c r="K9707">
        <v>8.2644152597344256E-3</v>
      </c>
      <c r="L9707">
        <v>0.82640000000000002</v>
      </c>
      <c r="M9707" t="s">
        <v>82</v>
      </c>
    </row>
    <row r="9708" spans="1:13">
      <c r="A9708" t="s">
        <v>129</v>
      </c>
      <c r="B9708" t="s">
        <v>130</v>
      </c>
      <c r="C9708" t="str">
        <f>TEXT(D9708, "mmm")</f>
        <v>Aug</v>
      </c>
      <c r="D9708" s="1">
        <v>45513</v>
      </c>
      <c r="E9708" t="s">
        <v>109</v>
      </c>
      <c r="F9708" t="s">
        <v>101</v>
      </c>
      <c r="G9708">
        <v>15304</v>
      </c>
      <c r="H9708">
        <v>6.04</v>
      </c>
      <c r="I9708">
        <v>92436.160000000003</v>
      </c>
      <c r="J9708" t="s">
        <v>81</v>
      </c>
      <c r="K9708">
        <v>8.2644152597344256E-3</v>
      </c>
      <c r="L9708">
        <v>0.82640000000000002</v>
      </c>
      <c r="M9708" t="s">
        <v>82</v>
      </c>
    </row>
    <row r="9709" spans="1:13">
      <c r="A9709" t="s">
        <v>129</v>
      </c>
      <c r="B9709" t="s">
        <v>130</v>
      </c>
      <c r="C9709" t="str">
        <f>TEXT(D9709, "mmm")</f>
        <v>Aug</v>
      </c>
      <c r="D9709" s="1">
        <v>45513</v>
      </c>
      <c r="E9709" t="s">
        <v>110</v>
      </c>
      <c r="F9709" t="s">
        <v>101</v>
      </c>
      <c r="G9709">
        <v>15304</v>
      </c>
      <c r="H9709">
        <v>6.04</v>
      </c>
      <c r="I9709">
        <v>92436.160000000003</v>
      </c>
      <c r="J9709" t="s">
        <v>81</v>
      </c>
      <c r="K9709">
        <v>8.2644152597344256E-3</v>
      </c>
      <c r="L9709">
        <v>0.82640000000000002</v>
      </c>
      <c r="M9709" t="s">
        <v>82</v>
      </c>
    </row>
    <row r="9710" spans="1:13">
      <c r="A9710" t="s">
        <v>1575</v>
      </c>
      <c r="B9710" t="s">
        <v>1576</v>
      </c>
      <c r="C9710" t="str">
        <f>TEXT(D9710, "mmm")</f>
        <v>Aug</v>
      </c>
      <c r="D9710" s="1">
        <v>45513</v>
      </c>
      <c r="E9710" t="s">
        <v>3307</v>
      </c>
      <c r="F9710" t="s">
        <v>118</v>
      </c>
      <c r="G9710">
        <v>200</v>
      </c>
      <c r="H9710">
        <v>74.22</v>
      </c>
      <c r="I9710">
        <v>14844</v>
      </c>
      <c r="J9710" t="s">
        <v>81</v>
      </c>
      <c r="K9710">
        <v>4.3045933484230803E-2</v>
      </c>
      <c r="L9710">
        <v>4.3045999999999998</v>
      </c>
      <c r="M9710" t="s">
        <v>82</v>
      </c>
    </row>
    <row r="9711" spans="1:13">
      <c r="A9711" t="s">
        <v>3515</v>
      </c>
      <c r="B9711" t="s">
        <v>3516</v>
      </c>
      <c r="C9711" t="str">
        <f>TEXT(D9711, "mmm")</f>
        <v>Aug</v>
      </c>
      <c r="D9711" s="1">
        <v>45513</v>
      </c>
      <c r="E9711" t="s">
        <v>3517</v>
      </c>
      <c r="F9711" t="s">
        <v>80</v>
      </c>
      <c r="G9711">
        <v>5000</v>
      </c>
      <c r="H9711">
        <v>8.2899999999999991</v>
      </c>
      <c r="I9711">
        <v>41449.999999999993</v>
      </c>
      <c r="J9711" t="s">
        <v>81</v>
      </c>
      <c r="K9711">
        <v>-2.9550827289920312E-2</v>
      </c>
      <c r="L9711">
        <v>-2.9550999999999998</v>
      </c>
      <c r="M9711" t="s">
        <v>82</v>
      </c>
    </row>
    <row r="9712" spans="1:13">
      <c r="A9712" t="s">
        <v>2889</v>
      </c>
      <c r="B9712" t="s">
        <v>2890</v>
      </c>
      <c r="C9712" t="str">
        <f>TEXT(D9712, "mmm")</f>
        <v>Aug</v>
      </c>
      <c r="D9712" s="1">
        <v>45516</v>
      </c>
      <c r="E9712" t="s">
        <v>2891</v>
      </c>
      <c r="F9712" t="s">
        <v>251</v>
      </c>
      <c r="G9712">
        <v>616000</v>
      </c>
      <c r="H9712">
        <v>0.05</v>
      </c>
      <c r="I9712">
        <v>30800</v>
      </c>
      <c r="J9712" t="s">
        <v>81</v>
      </c>
      <c r="K9712">
        <v>0</v>
      </c>
      <c r="L9712">
        <v>0</v>
      </c>
      <c r="M9712" t="s">
        <v>82</v>
      </c>
    </row>
    <row r="9713" spans="1:13">
      <c r="A9713" t="s">
        <v>2889</v>
      </c>
      <c r="B9713" t="s">
        <v>2890</v>
      </c>
      <c r="C9713" t="str">
        <f>TEXT(D9713, "mmm")</f>
        <v>Aug</v>
      </c>
      <c r="D9713" s="1">
        <v>45516</v>
      </c>
      <c r="E9713" t="s">
        <v>2892</v>
      </c>
      <c r="F9713" t="s">
        <v>101</v>
      </c>
      <c r="G9713">
        <v>616000</v>
      </c>
      <c r="H9713">
        <v>0.05</v>
      </c>
      <c r="I9713">
        <v>30800</v>
      </c>
      <c r="J9713" t="s">
        <v>81</v>
      </c>
      <c r="K9713">
        <v>0</v>
      </c>
      <c r="L9713">
        <v>0</v>
      </c>
      <c r="M9713" t="s">
        <v>82</v>
      </c>
    </row>
    <row r="9714" spans="1:13">
      <c r="A9714" t="s">
        <v>5193</v>
      </c>
      <c r="B9714" t="s">
        <v>5194</v>
      </c>
      <c r="C9714" t="str">
        <f>TEXT(D9714, "mmm")</f>
        <v>Aug</v>
      </c>
      <c r="D9714" s="1">
        <v>45516</v>
      </c>
      <c r="E9714" t="s">
        <v>5195</v>
      </c>
      <c r="F9714" t="s">
        <v>101</v>
      </c>
      <c r="G9714">
        <v>38560</v>
      </c>
      <c r="H9714">
        <v>1.7</v>
      </c>
      <c r="I9714">
        <v>65552</v>
      </c>
      <c r="J9714" t="s">
        <v>81</v>
      </c>
      <c r="K9714">
        <v>5.4545475563070538E-2</v>
      </c>
      <c r="L9714">
        <v>5.4545000000000003</v>
      </c>
      <c r="M9714" t="s">
        <v>82</v>
      </c>
    </row>
    <row r="9715" spans="1:13">
      <c r="A9715" t="s">
        <v>5193</v>
      </c>
      <c r="B9715" t="s">
        <v>5194</v>
      </c>
      <c r="C9715" t="str">
        <f>TEXT(D9715, "mmm")</f>
        <v>Aug</v>
      </c>
      <c r="D9715" s="1">
        <v>45516</v>
      </c>
      <c r="E9715" t="s">
        <v>5196</v>
      </c>
      <c r="F9715" t="s">
        <v>101</v>
      </c>
      <c r="G9715">
        <v>38560</v>
      </c>
      <c r="H9715">
        <v>1.7</v>
      </c>
      <c r="I9715">
        <v>65552</v>
      </c>
      <c r="J9715" t="s">
        <v>81</v>
      </c>
      <c r="K9715">
        <v>5.4545475563070538E-2</v>
      </c>
      <c r="L9715">
        <v>5.4545000000000003</v>
      </c>
      <c r="M9715" t="s">
        <v>82</v>
      </c>
    </row>
    <row r="9716" spans="1:13">
      <c r="A9716" t="s">
        <v>1466</v>
      </c>
      <c r="B9716" t="s">
        <v>1467</v>
      </c>
      <c r="C9716" t="str">
        <f>TEXT(D9716, "mmm")</f>
        <v>Aug</v>
      </c>
      <c r="D9716" s="1">
        <v>45516</v>
      </c>
      <c r="E9716" t="s">
        <v>1468</v>
      </c>
      <c r="F9716" t="s">
        <v>118</v>
      </c>
      <c r="G9716">
        <v>2692</v>
      </c>
      <c r="H9716">
        <v>22.63</v>
      </c>
      <c r="I9716">
        <v>60919.96</v>
      </c>
      <c r="J9716" t="s">
        <v>81</v>
      </c>
      <c r="K9716">
        <v>2.5800835473788419E-2</v>
      </c>
      <c r="L9716">
        <v>2.5800999999999998</v>
      </c>
      <c r="M9716" t="s">
        <v>82</v>
      </c>
    </row>
    <row r="9717" spans="1:13">
      <c r="A9717" t="s">
        <v>5421</v>
      </c>
      <c r="B9717" t="s">
        <v>5422</v>
      </c>
      <c r="C9717" t="str">
        <f>TEXT(D9717, "mmm")</f>
        <v>Aug</v>
      </c>
      <c r="D9717" s="1">
        <v>45516</v>
      </c>
      <c r="E9717" t="s">
        <v>5423</v>
      </c>
      <c r="F9717" t="s">
        <v>80</v>
      </c>
      <c r="G9717">
        <v>3000000</v>
      </c>
      <c r="H9717">
        <v>15.68</v>
      </c>
      <c r="I9717">
        <v>47040000</v>
      </c>
      <c r="J9717" t="s">
        <v>86</v>
      </c>
      <c r="K9717">
        <v>3.6013019375782163E-2</v>
      </c>
      <c r="L9717">
        <v>3.6013000000000002</v>
      </c>
      <c r="M9717" t="s">
        <v>82</v>
      </c>
    </row>
    <row r="9718" spans="1:13">
      <c r="A9718" t="s">
        <v>1617</v>
      </c>
      <c r="B9718" t="s">
        <v>1618</v>
      </c>
      <c r="C9718" t="str">
        <f>TEXT(D9718, "mmm")</f>
        <v>Aug</v>
      </c>
      <c r="D9718" s="1">
        <v>45516</v>
      </c>
      <c r="E9718" t="s">
        <v>1619</v>
      </c>
      <c r="F9718" t="s">
        <v>80</v>
      </c>
      <c r="G9718">
        <v>114</v>
      </c>
      <c r="H9718">
        <v>110.83</v>
      </c>
      <c r="I9718">
        <v>12634.62</v>
      </c>
      <c r="J9718" t="s">
        <v>81</v>
      </c>
      <c r="K9718">
        <v>5.8459032746787321E-2</v>
      </c>
      <c r="L9718">
        <v>5.8459000000000003</v>
      </c>
      <c r="M9718" t="s">
        <v>82</v>
      </c>
    </row>
    <row r="9719" spans="1:13">
      <c r="A9719" t="s">
        <v>5095</v>
      </c>
      <c r="B9719" t="s">
        <v>5096</v>
      </c>
      <c r="C9719" t="str">
        <f>TEXT(D9719, "mmm")</f>
        <v>Aug</v>
      </c>
      <c r="D9719" s="1">
        <v>45516</v>
      </c>
      <c r="E9719" t="s">
        <v>5097</v>
      </c>
      <c r="F9719" t="s">
        <v>101</v>
      </c>
      <c r="G9719">
        <v>4956</v>
      </c>
      <c r="H9719">
        <v>14.15</v>
      </c>
      <c r="I9719">
        <v>70127.400000000009</v>
      </c>
      <c r="J9719" t="s">
        <v>81</v>
      </c>
      <c r="K9719">
        <v>6.2142853961189459E-2</v>
      </c>
      <c r="L9719">
        <v>6.2142999999999997</v>
      </c>
      <c r="M9719" t="s">
        <v>82</v>
      </c>
    </row>
    <row r="9720" spans="1:13">
      <c r="A9720" t="s">
        <v>3581</v>
      </c>
      <c r="B9720" t="s">
        <v>3582</v>
      </c>
      <c r="C9720" t="str">
        <f>TEXT(D9720, "mmm")</f>
        <v>Aug</v>
      </c>
      <c r="D9720" s="1">
        <v>45516</v>
      </c>
      <c r="E9720" t="s">
        <v>3616</v>
      </c>
      <c r="F9720" t="s">
        <v>118</v>
      </c>
      <c r="G9720">
        <v>3750</v>
      </c>
      <c r="H9720">
        <v>7.05</v>
      </c>
      <c r="I9720">
        <v>26437.5</v>
      </c>
      <c r="J9720" t="s">
        <v>81</v>
      </c>
      <c r="K9720">
        <v>0.10410557482053751</v>
      </c>
      <c r="L9720">
        <v>10.410600000000001</v>
      </c>
      <c r="M9720" t="s">
        <v>82</v>
      </c>
    </row>
    <row r="9721" spans="1:13">
      <c r="A9721" t="s">
        <v>3545</v>
      </c>
      <c r="B9721" t="s">
        <v>3546</v>
      </c>
      <c r="C9721" t="str">
        <f>TEXT(D9721, "mmm")</f>
        <v>Aug</v>
      </c>
      <c r="D9721" s="1">
        <v>45516</v>
      </c>
      <c r="E9721" t="s">
        <v>3633</v>
      </c>
      <c r="F9721" t="s">
        <v>80</v>
      </c>
      <c r="G9721">
        <v>212463</v>
      </c>
      <c r="H9721">
        <v>2.5099999999999998</v>
      </c>
      <c r="I9721">
        <v>533282.13</v>
      </c>
      <c r="J9721" t="s">
        <v>86</v>
      </c>
      <c r="K9721">
        <v>0.2114285968598866</v>
      </c>
      <c r="L9721">
        <v>21.142900000000001</v>
      </c>
      <c r="M9721" t="s">
        <v>82</v>
      </c>
    </row>
    <row r="9722" spans="1:13">
      <c r="A9722" t="s">
        <v>780</v>
      </c>
      <c r="B9722" t="s">
        <v>781</v>
      </c>
      <c r="C9722" t="str">
        <f>TEXT(D9722, "mmm")</f>
        <v>Aug</v>
      </c>
      <c r="D9722" s="1">
        <v>45516</v>
      </c>
      <c r="E9722" t="s">
        <v>782</v>
      </c>
      <c r="F9722" t="s">
        <v>101</v>
      </c>
      <c r="G9722">
        <v>10266810</v>
      </c>
      <c r="H9722">
        <v>20.21</v>
      </c>
      <c r="I9722">
        <v>207492230.09999999</v>
      </c>
      <c r="J9722" t="s">
        <v>86</v>
      </c>
      <c r="K9722">
        <v>5.0479918900049103E-2</v>
      </c>
      <c r="L9722">
        <v>5.048</v>
      </c>
      <c r="M9722" t="s">
        <v>82</v>
      </c>
    </row>
    <row r="9723" spans="1:13">
      <c r="A9723" t="s">
        <v>780</v>
      </c>
      <c r="B9723" t="s">
        <v>781</v>
      </c>
      <c r="C9723" t="str">
        <f>TEXT(D9723, "mmm")</f>
        <v>Aug</v>
      </c>
      <c r="D9723" s="1">
        <v>45516</v>
      </c>
      <c r="E9723" t="s">
        <v>785</v>
      </c>
      <c r="F9723" t="s">
        <v>101</v>
      </c>
      <c r="G9723">
        <v>10266810</v>
      </c>
      <c r="H9723">
        <v>20.21</v>
      </c>
      <c r="I9723">
        <v>207492230.09999999</v>
      </c>
      <c r="J9723" t="s">
        <v>86</v>
      </c>
      <c r="K9723">
        <v>5.0479918900049103E-2</v>
      </c>
      <c r="L9723">
        <v>5.048</v>
      </c>
      <c r="M9723" t="s">
        <v>82</v>
      </c>
    </row>
    <row r="9724" spans="1:13">
      <c r="A9724" t="s">
        <v>780</v>
      </c>
      <c r="B9724" t="s">
        <v>781</v>
      </c>
      <c r="C9724" t="str">
        <f>TEXT(D9724, "mmm")</f>
        <v>Aug</v>
      </c>
      <c r="D9724" s="1">
        <v>45516</v>
      </c>
      <c r="E9724" t="s">
        <v>787</v>
      </c>
      <c r="F9724" t="s">
        <v>101</v>
      </c>
      <c r="G9724">
        <v>10266810</v>
      </c>
      <c r="H9724">
        <v>20.21</v>
      </c>
      <c r="I9724">
        <v>207492230.09999999</v>
      </c>
      <c r="J9724" t="s">
        <v>86</v>
      </c>
      <c r="K9724">
        <v>5.0479918900049103E-2</v>
      </c>
      <c r="L9724">
        <v>5.048</v>
      </c>
      <c r="M9724" t="s">
        <v>82</v>
      </c>
    </row>
    <row r="9725" spans="1:13">
      <c r="A9725" t="s">
        <v>780</v>
      </c>
      <c r="B9725" t="s">
        <v>781</v>
      </c>
      <c r="C9725" t="str">
        <f>TEXT(D9725, "mmm")</f>
        <v>Aug</v>
      </c>
      <c r="D9725" s="1">
        <v>45516</v>
      </c>
      <c r="E9725" t="s">
        <v>783</v>
      </c>
      <c r="F9725" t="s">
        <v>101</v>
      </c>
      <c r="G9725">
        <v>10266810</v>
      </c>
      <c r="H9725">
        <v>20.21</v>
      </c>
      <c r="I9725">
        <v>207492230.09999999</v>
      </c>
      <c r="J9725" t="s">
        <v>86</v>
      </c>
      <c r="K9725">
        <v>5.0479918900049103E-2</v>
      </c>
      <c r="L9725">
        <v>5.048</v>
      </c>
      <c r="M9725" t="s">
        <v>82</v>
      </c>
    </row>
    <row r="9726" spans="1:13">
      <c r="A9726" t="s">
        <v>780</v>
      </c>
      <c r="B9726" t="s">
        <v>781</v>
      </c>
      <c r="C9726" t="str">
        <f>TEXT(D9726, "mmm")</f>
        <v>Aug</v>
      </c>
      <c r="D9726" s="1">
        <v>45516</v>
      </c>
      <c r="E9726" t="s">
        <v>784</v>
      </c>
      <c r="F9726" t="s">
        <v>101</v>
      </c>
      <c r="G9726">
        <v>10266810</v>
      </c>
      <c r="H9726">
        <v>20.21</v>
      </c>
      <c r="I9726">
        <v>207492230.09999999</v>
      </c>
      <c r="J9726" t="s">
        <v>86</v>
      </c>
      <c r="K9726">
        <v>5.0479918900049103E-2</v>
      </c>
      <c r="L9726">
        <v>5.048</v>
      </c>
      <c r="M9726" t="s">
        <v>82</v>
      </c>
    </row>
    <row r="9727" spans="1:13">
      <c r="A9727" t="s">
        <v>780</v>
      </c>
      <c r="B9727" t="s">
        <v>781</v>
      </c>
      <c r="C9727" t="str">
        <f>TEXT(D9727, "mmm")</f>
        <v>Aug</v>
      </c>
      <c r="D9727" s="1">
        <v>45516</v>
      </c>
      <c r="E9727" t="s">
        <v>786</v>
      </c>
      <c r="F9727" t="s">
        <v>101</v>
      </c>
      <c r="G9727">
        <v>10266810</v>
      </c>
      <c r="H9727">
        <v>20.21</v>
      </c>
      <c r="I9727">
        <v>207492230.09999999</v>
      </c>
      <c r="J9727" t="s">
        <v>86</v>
      </c>
      <c r="K9727">
        <v>5.0479918900049103E-2</v>
      </c>
      <c r="L9727">
        <v>5.048</v>
      </c>
      <c r="M9727" t="s">
        <v>82</v>
      </c>
    </row>
    <row r="9728" spans="1:13">
      <c r="A9728" t="s">
        <v>5421</v>
      </c>
      <c r="B9728" t="s">
        <v>5422</v>
      </c>
      <c r="C9728" t="str">
        <f>TEXT(D9728, "mmm")</f>
        <v>Aug</v>
      </c>
      <c r="D9728" s="1">
        <v>45516</v>
      </c>
      <c r="E9728" t="s">
        <v>1609</v>
      </c>
      <c r="F9728" t="s">
        <v>128</v>
      </c>
      <c r="G9728">
        <v>20000</v>
      </c>
      <c r="H9728">
        <v>15.68</v>
      </c>
      <c r="I9728">
        <v>313600</v>
      </c>
      <c r="J9728" t="s">
        <v>81</v>
      </c>
      <c r="K9728">
        <v>3.6013019375782163E-2</v>
      </c>
      <c r="L9728">
        <v>3.6013000000000002</v>
      </c>
      <c r="M9728" t="s">
        <v>82</v>
      </c>
    </row>
    <row r="9729" spans="1:13">
      <c r="A9729" t="s">
        <v>5424</v>
      </c>
      <c r="B9729" t="s">
        <v>5425</v>
      </c>
      <c r="C9729" t="str">
        <f>TEXT(D9729, "mmm")</f>
        <v>Aug</v>
      </c>
      <c r="D9729" s="1">
        <v>45516</v>
      </c>
      <c r="E9729" t="s">
        <v>5426</v>
      </c>
      <c r="F9729" t="s">
        <v>128</v>
      </c>
      <c r="G9729">
        <v>40000</v>
      </c>
      <c r="H9729">
        <v>2.57</v>
      </c>
      <c r="I9729">
        <v>102800</v>
      </c>
      <c r="J9729" t="s">
        <v>81</v>
      </c>
      <c r="K9729">
        <v>0.83870976200537073</v>
      </c>
      <c r="L9729">
        <v>83.870999999999995</v>
      </c>
      <c r="M9729" t="s">
        <v>82</v>
      </c>
    </row>
    <row r="9730" spans="1:13">
      <c r="A9730" t="s">
        <v>2385</v>
      </c>
      <c r="B9730" t="s">
        <v>2386</v>
      </c>
      <c r="C9730" t="str">
        <f>TEXT(D9730, "mmm")</f>
        <v>Aug</v>
      </c>
      <c r="D9730" s="1">
        <v>45516</v>
      </c>
      <c r="E9730" t="s">
        <v>5419</v>
      </c>
      <c r="F9730" t="s">
        <v>251</v>
      </c>
      <c r="G9730">
        <v>5000</v>
      </c>
      <c r="H9730">
        <v>3.52</v>
      </c>
      <c r="I9730">
        <v>17600</v>
      </c>
      <c r="J9730" t="s">
        <v>81</v>
      </c>
      <c r="K9730">
        <v>0.1139601414399545</v>
      </c>
      <c r="L9730">
        <v>11.396000000000001</v>
      </c>
      <c r="M9730" t="s">
        <v>82</v>
      </c>
    </row>
    <row r="9731" spans="1:13">
      <c r="A9731" t="s">
        <v>1940</v>
      </c>
      <c r="B9731" t="s">
        <v>1941</v>
      </c>
      <c r="C9731" t="str">
        <f>TEXT(D9731, "mmm")</f>
        <v>Aug</v>
      </c>
      <c r="D9731" s="1">
        <v>45516</v>
      </c>
      <c r="E9731" t="s">
        <v>5379</v>
      </c>
      <c r="F9731" t="s">
        <v>80</v>
      </c>
      <c r="G9731">
        <v>31100</v>
      </c>
      <c r="H9731">
        <v>0.89</v>
      </c>
      <c r="I9731">
        <v>27679</v>
      </c>
      <c r="J9731" t="s">
        <v>81</v>
      </c>
      <c r="K9731">
        <v>0.14457832190515971</v>
      </c>
      <c r="L9731">
        <v>14.457800000000001</v>
      </c>
      <c r="M9731" t="s">
        <v>82</v>
      </c>
    </row>
    <row r="9732" spans="1:13">
      <c r="A9732" t="s">
        <v>5427</v>
      </c>
      <c r="B9732" t="s">
        <v>5428</v>
      </c>
      <c r="C9732" t="str">
        <f>TEXT(D9732, "mmm")</f>
        <v>Aug</v>
      </c>
      <c r="D9732" s="1">
        <v>45516</v>
      </c>
      <c r="E9732" t="s">
        <v>5429</v>
      </c>
      <c r="F9732" t="s">
        <v>118</v>
      </c>
      <c r="G9732">
        <v>10000</v>
      </c>
      <c r="H9732">
        <v>1.9</v>
      </c>
      <c r="I9732">
        <v>19000</v>
      </c>
      <c r="J9732" t="s">
        <v>86</v>
      </c>
      <c r="K9732">
        <v>-9.836068991039304E-2</v>
      </c>
      <c r="L9732">
        <v>-9.8361000000000001</v>
      </c>
      <c r="M9732" t="s">
        <v>82</v>
      </c>
    </row>
    <row r="9733" spans="1:13">
      <c r="A9733" t="s">
        <v>5430</v>
      </c>
      <c r="B9733" t="s">
        <v>5431</v>
      </c>
      <c r="C9733" t="str">
        <f>TEXT(D9733, "mmm")</f>
        <v>Aug</v>
      </c>
      <c r="D9733" s="1">
        <v>45516</v>
      </c>
      <c r="E9733" t="s">
        <v>5432</v>
      </c>
      <c r="F9733" t="s">
        <v>80</v>
      </c>
      <c r="G9733">
        <v>3400</v>
      </c>
      <c r="H9733">
        <v>12.01</v>
      </c>
      <c r="I9733">
        <v>40834</v>
      </c>
      <c r="J9733" t="s">
        <v>86</v>
      </c>
      <c r="K9733">
        <v>0.17819361978688761</v>
      </c>
      <c r="L9733">
        <v>17.819400000000002</v>
      </c>
      <c r="M9733" t="s">
        <v>82</v>
      </c>
    </row>
    <row r="9734" spans="1:13">
      <c r="A9734" t="s">
        <v>2662</v>
      </c>
      <c r="B9734" t="s">
        <v>2663</v>
      </c>
      <c r="C9734" t="str">
        <f>TEXT(D9734, "mmm")</f>
        <v>Aug</v>
      </c>
      <c r="D9734" s="1">
        <v>45516</v>
      </c>
      <c r="E9734" t="s">
        <v>2664</v>
      </c>
      <c r="F9734" t="s">
        <v>101</v>
      </c>
      <c r="G9734">
        <v>981898</v>
      </c>
      <c r="H9734">
        <v>10.130000000000001</v>
      </c>
      <c r="I9734">
        <v>9946626.7400000002</v>
      </c>
      <c r="J9734" t="s">
        <v>81</v>
      </c>
      <c r="K9734">
        <v>0.13636364921408101</v>
      </c>
      <c r="L9734">
        <v>13.6364</v>
      </c>
      <c r="M9734" t="s">
        <v>82</v>
      </c>
    </row>
    <row r="9735" spans="1:13">
      <c r="A9735" t="s">
        <v>2662</v>
      </c>
      <c r="B9735" t="s">
        <v>2663</v>
      </c>
      <c r="C9735" t="str">
        <f>TEXT(D9735, "mmm")</f>
        <v>Aug</v>
      </c>
      <c r="D9735" s="1">
        <v>45516</v>
      </c>
      <c r="E9735" t="s">
        <v>2666</v>
      </c>
      <c r="F9735" t="s">
        <v>101</v>
      </c>
      <c r="G9735">
        <v>981898</v>
      </c>
      <c r="H9735">
        <v>10.130000000000001</v>
      </c>
      <c r="I9735">
        <v>9946626.7400000002</v>
      </c>
      <c r="J9735" t="s">
        <v>81</v>
      </c>
      <c r="K9735">
        <v>0.13636364921408101</v>
      </c>
      <c r="L9735">
        <v>13.6364</v>
      </c>
      <c r="M9735" t="s">
        <v>82</v>
      </c>
    </row>
    <row r="9736" spans="1:13">
      <c r="A9736" t="s">
        <v>2662</v>
      </c>
      <c r="B9736" t="s">
        <v>2663</v>
      </c>
      <c r="C9736" t="str">
        <f>TEXT(D9736, "mmm")</f>
        <v>Aug</v>
      </c>
      <c r="D9736" s="1">
        <v>45516</v>
      </c>
      <c r="E9736" t="s">
        <v>2667</v>
      </c>
      <c r="F9736" t="s">
        <v>101</v>
      </c>
      <c r="G9736">
        <v>981898</v>
      </c>
      <c r="H9736">
        <v>10.130000000000001</v>
      </c>
      <c r="I9736">
        <v>9946626.7400000002</v>
      </c>
      <c r="J9736" t="s">
        <v>81</v>
      </c>
      <c r="K9736">
        <v>0.13636364921408101</v>
      </c>
      <c r="L9736">
        <v>13.6364</v>
      </c>
      <c r="M9736" t="s">
        <v>82</v>
      </c>
    </row>
    <row r="9737" spans="1:13">
      <c r="A9737" t="s">
        <v>2662</v>
      </c>
      <c r="B9737" t="s">
        <v>2663</v>
      </c>
      <c r="C9737" t="str">
        <f>TEXT(D9737, "mmm")</f>
        <v>Aug</v>
      </c>
      <c r="D9737" s="1">
        <v>45516</v>
      </c>
      <c r="E9737" t="s">
        <v>5321</v>
      </c>
      <c r="F9737" t="s">
        <v>101</v>
      </c>
      <c r="G9737">
        <v>981898</v>
      </c>
      <c r="H9737">
        <v>10.130000000000001</v>
      </c>
      <c r="I9737">
        <v>9946626.7400000002</v>
      </c>
      <c r="J9737" t="s">
        <v>81</v>
      </c>
      <c r="K9737">
        <v>0.13636364921408101</v>
      </c>
      <c r="L9737">
        <v>13.6364</v>
      </c>
      <c r="M9737" t="s">
        <v>82</v>
      </c>
    </row>
    <row r="9738" spans="1:13">
      <c r="A9738" t="s">
        <v>2662</v>
      </c>
      <c r="B9738" t="s">
        <v>2663</v>
      </c>
      <c r="C9738" t="str">
        <f>TEXT(D9738, "mmm")</f>
        <v>Aug</v>
      </c>
      <c r="D9738" s="1">
        <v>45516</v>
      </c>
      <c r="E9738" t="s">
        <v>2665</v>
      </c>
      <c r="F9738" t="s">
        <v>101</v>
      </c>
      <c r="G9738">
        <v>981898</v>
      </c>
      <c r="H9738">
        <v>10.130000000000001</v>
      </c>
      <c r="I9738">
        <v>9946626.7400000002</v>
      </c>
      <c r="J9738" t="s">
        <v>81</v>
      </c>
      <c r="K9738">
        <v>0.13636364921408101</v>
      </c>
      <c r="L9738">
        <v>13.6364</v>
      </c>
      <c r="M9738" t="s">
        <v>82</v>
      </c>
    </row>
    <row r="9739" spans="1:13">
      <c r="A9739" t="s">
        <v>5309</v>
      </c>
      <c r="B9739" t="s">
        <v>5310</v>
      </c>
      <c r="C9739" t="str">
        <f>TEXT(D9739, "mmm")</f>
        <v>Aug</v>
      </c>
      <c r="D9739" s="1">
        <v>45516</v>
      </c>
      <c r="E9739" t="s">
        <v>5433</v>
      </c>
      <c r="F9739" t="s">
        <v>80</v>
      </c>
      <c r="G9739">
        <v>50000</v>
      </c>
      <c r="H9739">
        <v>5.01</v>
      </c>
      <c r="I9739">
        <v>250500</v>
      </c>
      <c r="J9739" t="s">
        <v>86</v>
      </c>
      <c r="K9739">
        <v>4.0080219494174292E-2</v>
      </c>
      <c r="L9739">
        <v>4.008</v>
      </c>
      <c r="M9739" t="s">
        <v>82</v>
      </c>
    </row>
    <row r="9740" spans="1:13">
      <c r="A9740" t="s">
        <v>5322</v>
      </c>
      <c r="B9740" t="s">
        <v>5323</v>
      </c>
      <c r="C9740" t="str">
        <f>TEXT(D9740, "mmm")</f>
        <v>Aug</v>
      </c>
      <c r="D9740" s="1">
        <v>45516</v>
      </c>
      <c r="E9740" t="s">
        <v>5324</v>
      </c>
      <c r="F9740" t="s">
        <v>222</v>
      </c>
      <c r="G9740">
        <v>18031</v>
      </c>
      <c r="H9740">
        <v>13.44</v>
      </c>
      <c r="I9740">
        <v>242336.64000000001</v>
      </c>
      <c r="J9740" t="s">
        <v>81</v>
      </c>
      <c r="K9740">
        <v>0.17695168388042931</v>
      </c>
      <c r="L9740">
        <v>17.6952</v>
      </c>
      <c r="M9740" t="s">
        <v>82</v>
      </c>
    </row>
    <row r="9741" spans="1:13">
      <c r="A9741" t="s">
        <v>5322</v>
      </c>
      <c r="B9741" t="s">
        <v>5323</v>
      </c>
      <c r="C9741" t="str">
        <f>TEXT(D9741, "mmm")</f>
        <v>Aug</v>
      </c>
      <c r="D9741" s="1">
        <v>45516</v>
      </c>
      <c r="E9741" t="s">
        <v>5325</v>
      </c>
      <c r="F9741" t="s">
        <v>222</v>
      </c>
      <c r="G9741">
        <v>18031</v>
      </c>
      <c r="H9741">
        <v>13.44</v>
      </c>
      <c r="I9741">
        <v>242336.64000000001</v>
      </c>
      <c r="J9741" t="s">
        <v>81</v>
      </c>
      <c r="K9741">
        <v>0.17695168388042931</v>
      </c>
      <c r="L9741">
        <v>17.6952</v>
      </c>
      <c r="M9741" t="s">
        <v>82</v>
      </c>
    </row>
    <row r="9742" spans="1:13">
      <c r="A9742" t="s">
        <v>5322</v>
      </c>
      <c r="B9742" t="s">
        <v>5323</v>
      </c>
      <c r="C9742" t="str">
        <f>TEXT(D9742, "mmm")</f>
        <v>Aug</v>
      </c>
      <c r="D9742" s="1">
        <v>45516</v>
      </c>
      <c r="E9742" t="s">
        <v>5326</v>
      </c>
      <c r="F9742" t="s">
        <v>428</v>
      </c>
      <c r="G9742">
        <v>18031</v>
      </c>
      <c r="H9742">
        <v>13.44</v>
      </c>
      <c r="I9742">
        <v>242336.64000000001</v>
      </c>
      <c r="J9742" t="s">
        <v>81</v>
      </c>
      <c r="K9742">
        <v>0.17695168388042931</v>
      </c>
      <c r="L9742">
        <v>17.6952</v>
      </c>
      <c r="M9742" t="s">
        <v>82</v>
      </c>
    </row>
    <row r="9743" spans="1:13">
      <c r="A9743" t="s">
        <v>5322</v>
      </c>
      <c r="B9743" t="s">
        <v>5323</v>
      </c>
      <c r="C9743" t="str">
        <f>TEXT(D9743, "mmm")</f>
        <v>Aug</v>
      </c>
      <c r="D9743" s="1">
        <v>45516</v>
      </c>
      <c r="E9743" t="s">
        <v>5327</v>
      </c>
      <c r="F9743" t="s">
        <v>222</v>
      </c>
      <c r="G9743">
        <v>18031</v>
      </c>
      <c r="H9743">
        <v>13.44</v>
      </c>
      <c r="I9743">
        <v>242336.64000000001</v>
      </c>
      <c r="J9743" t="s">
        <v>81</v>
      </c>
      <c r="K9743">
        <v>0.17695168388042931</v>
      </c>
      <c r="L9743">
        <v>17.6952</v>
      </c>
      <c r="M9743" t="s">
        <v>82</v>
      </c>
    </row>
    <row r="9744" spans="1:13">
      <c r="A9744" t="s">
        <v>5322</v>
      </c>
      <c r="B9744" t="s">
        <v>5323</v>
      </c>
      <c r="C9744" t="str">
        <f>TEXT(D9744, "mmm")</f>
        <v>Aug</v>
      </c>
      <c r="D9744" s="1">
        <v>45516</v>
      </c>
      <c r="E9744" t="s">
        <v>5328</v>
      </c>
      <c r="F9744" t="s">
        <v>222</v>
      </c>
      <c r="G9744">
        <v>18031</v>
      </c>
      <c r="H9744">
        <v>13.44</v>
      </c>
      <c r="I9744">
        <v>242336.64000000001</v>
      </c>
      <c r="J9744" t="s">
        <v>81</v>
      </c>
      <c r="K9744">
        <v>0.17695168388042931</v>
      </c>
      <c r="L9744">
        <v>17.6952</v>
      </c>
      <c r="M9744" t="s">
        <v>82</v>
      </c>
    </row>
    <row r="9745" spans="1:13">
      <c r="A9745" t="s">
        <v>5322</v>
      </c>
      <c r="B9745" t="s">
        <v>5323</v>
      </c>
      <c r="C9745" t="str">
        <f>TEXT(D9745, "mmm")</f>
        <v>Aug</v>
      </c>
      <c r="D9745" s="1">
        <v>45516</v>
      </c>
      <c r="E9745" t="s">
        <v>5329</v>
      </c>
      <c r="F9745" t="s">
        <v>222</v>
      </c>
      <c r="G9745">
        <v>18031</v>
      </c>
      <c r="H9745">
        <v>13.44</v>
      </c>
      <c r="I9745">
        <v>242336.64000000001</v>
      </c>
      <c r="J9745" t="s">
        <v>81</v>
      </c>
      <c r="K9745">
        <v>0.17695168388042931</v>
      </c>
      <c r="L9745">
        <v>17.6952</v>
      </c>
      <c r="M9745" t="s">
        <v>82</v>
      </c>
    </row>
    <row r="9746" spans="1:13">
      <c r="A9746" t="s">
        <v>5322</v>
      </c>
      <c r="B9746" t="s">
        <v>5323</v>
      </c>
      <c r="C9746" t="str">
        <f>TEXT(D9746, "mmm")</f>
        <v>Aug</v>
      </c>
      <c r="D9746" s="1">
        <v>45516</v>
      </c>
      <c r="E9746" t="s">
        <v>5324</v>
      </c>
      <c r="F9746" t="s">
        <v>222</v>
      </c>
      <c r="G9746">
        <v>162851</v>
      </c>
      <c r="H9746">
        <v>13.44</v>
      </c>
      <c r="I9746">
        <v>2188717.44</v>
      </c>
      <c r="J9746" t="s">
        <v>86</v>
      </c>
      <c r="K9746">
        <v>0.17695168388042931</v>
      </c>
      <c r="L9746">
        <v>17.6952</v>
      </c>
      <c r="M9746" t="s">
        <v>82</v>
      </c>
    </row>
    <row r="9747" spans="1:13">
      <c r="A9747" t="s">
        <v>5322</v>
      </c>
      <c r="B9747" t="s">
        <v>5323</v>
      </c>
      <c r="C9747" t="str">
        <f>TEXT(D9747, "mmm")</f>
        <v>Aug</v>
      </c>
      <c r="D9747" s="1">
        <v>45516</v>
      </c>
      <c r="E9747" t="s">
        <v>5325</v>
      </c>
      <c r="F9747" t="s">
        <v>222</v>
      </c>
      <c r="G9747">
        <v>162851</v>
      </c>
      <c r="H9747">
        <v>13.44</v>
      </c>
      <c r="I9747">
        <v>2188717.44</v>
      </c>
      <c r="J9747" t="s">
        <v>86</v>
      </c>
      <c r="K9747">
        <v>0.17695168388042931</v>
      </c>
      <c r="L9747">
        <v>17.6952</v>
      </c>
      <c r="M9747" t="s">
        <v>82</v>
      </c>
    </row>
    <row r="9748" spans="1:13">
      <c r="A9748" t="s">
        <v>5322</v>
      </c>
      <c r="B9748" t="s">
        <v>5323</v>
      </c>
      <c r="C9748" t="str">
        <f>TEXT(D9748, "mmm")</f>
        <v>Aug</v>
      </c>
      <c r="D9748" s="1">
        <v>45516</v>
      </c>
      <c r="E9748" t="s">
        <v>5326</v>
      </c>
      <c r="F9748" t="s">
        <v>428</v>
      </c>
      <c r="G9748">
        <v>162851</v>
      </c>
      <c r="H9748">
        <v>13.44</v>
      </c>
      <c r="I9748">
        <v>2188717.44</v>
      </c>
      <c r="J9748" t="s">
        <v>86</v>
      </c>
      <c r="K9748">
        <v>0.17695168388042931</v>
      </c>
      <c r="L9748">
        <v>17.6952</v>
      </c>
      <c r="M9748" t="s">
        <v>82</v>
      </c>
    </row>
    <row r="9749" spans="1:13">
      <c r="A9749" t="s">
        <v>5322</v>
      </c>
      <c r="B9749" t="s">
        <v>5323</v>
      </c>
      <c r="C9749" t="str">
        <f>TEXT(D9749, "mmm")</f>
        <v>Aug</v>
      </c>
      <c r="D9749" s="1">
        <v>45516</v>
      </c>
      <c r="E9749" t="s">
        <v>5327</v>
      </c>
      <c r="F9749" t="s">
        <v>222</v>
      </c>
      <c r="G9749">
        <v>162851</v>
      </c>
      <c r="H9749">
        <v>13.44</v>
      </c>
      <c r="I9749">
        <v>2188717.44</v>
      </c>
      <c r="J9749" t="s">
        <v>86</v>
      </c>
      <c r="K9749">
        <v>0.17695168388042931</v>
      </c>
      <c r="L9749">
        <v>17.6952</v>
      </c>
      <c r="M9749" t="s">
        <v>82</v>
      </c>
    </row>
    <row r="9750" spans="1:13">
      <c r="A9750" t="s">
        <v>5322</v>
      </c>
      <c r="B9750" t="s">
        <v>5323</v>
      </c>
      <c r="C9750" t="str">
        <f>TEXT(D9750, "mmm")</f>
        <v>Aug</v>
      </c>
      <c r="D9750" s="1">
        <v>45516</v>
      </c>
      <c r="E9750" t="s">
        <v>5328</v>
      </c>
      <c r="F9750" t="s">
        <v>222</v>
      </c>
      <c r="G9750">
        <v>162851</v>
      </c>
      <c r="H9750">
        <v>13.44</v>
      </c>
      <c r="I9750">
        <v>2188717.44</v>
      </c>
      <c r="J9750" t="s">
        <v>86</v>
      </c>
      <c r="K9750">
        <v>0.17695168388042931</v>
      </c>
      <c r="L9750">
        <v>17.6952</v>
      </c>
      <c r="M9750" t="s">
        <v>82</v>
      </c>
    </row>
    <row r="9751" spans="1:13">
      <c r="A9751" t="s">
        <v>5322</v>
      </c>
      <c r="B9751" t="s">
        <v>5323</v>
      </c>
      <c r="C9751" t="str">
        <f>TEXT(D9751, "mmm")</f>
        <v>Aug</v>
      </c>
      <c r="D9751" s="1">
        <v>45516</v>
      </c>
      <c r="E9751" t="s">
        <v>5329</v>
      </c>
      <c r="F9751" t="s">
        <v>222</v>
      </c>
      <c r="G9751">
        <v>162851</v>
      </c>
      <c r="H9751">
        <v>13.44</v>
      </c>
      <c r="I9751">
        <v>2188717.44</v>
      </c>
      <c r="J9751" t="s">
        <v>86</v>
      </c>
      <c r="K9751">
        <v>0.17695168388042931</v>
      </c>
      <c r="L9751">
        <v>17.6952</v>
      </c>
      <c r="M9751" t="s">
        <v>82</v>
      </c>
    </row>
    <row r="9752" spans="1:13">
      <c r="A9752" t="s">
        <v>5434</v>
      </c>
      <c r="B9752" t="s">
        <v>5435</v>
      </c>
      <c r="C9752" t="str">
        <f>TEXT(D9752, "mmm")</f>
        <v>Aug</v>
      </c>
      <c r="D9752" s="1">
        <v>45516</v>
      </c>
      <c r="E9752" t="s">
        <v>5436</v>
      </c>
      <c r="F9752" t="s">
        <v>80</v>
      </c>
      <c r="G9752">
        <v>1000</v>
      </c>
      <c r="H9752">
        <v>12.98</v>
      </c>
      <c r="I9752">
        <v>12980</v>
      </c>
      <c r="J9752" t="s">
        <v>86</v>
      </c>
      <c r="K9752">
        <v>5.7427303665074092E-2</v>
      </c>
      <c r="L9752">
        <v>5.7427000000000001</v>
      </c>
      <c r="M9752" t="s">
        <v>82</v>
      </c>
    </row>
    <row r="9753" spans="1:13">
      <c r="A9753" t="s">
        <v>5424</v>
      </c>
      <c r="B9753" t="s">
        <v>5425</v>
      </c>
      <c r="C9753" t="str">
        <f>TEXT(D9753, "mmm")</f>
        <v>Aug</v>
      </c>
      <c r="D9753" s="1">
        <v>45516</v>
      </c>
      <c r="E9753" t="s">
        <v>5437</v>
      </c>
      <c r="F9753" t="s">
        <v>118</v>
      </c>
      <c r="G9753">
        <v>75000</v>
      </c>
      <c r="H9753">
        <v>2.57</v>
      </c>
      <c r="I9753">
        <v>192750</v>
      </c>
      <c r="J9753" t="s">
        <v>81</v>
      </c>
      <c r="K9753">
        <v>0.83870976200537073</v>
      </c>
      <c r="L9753">
        <v>83.870999999999995</v>
      </c>
      <c r="M9753" t="s">
        <v>82</v>
      </c>
    </row>
    <row r="9754" spans="1:13">
      <c r="A9754" t="s">
        <v>2889</v>
      </c>
      <c r="B9754" t="s">
        <v>2890</v>
      </c>
      <c r="C9754" t="str">
        <f>TEXT(D9754, "mmm")</f>
        <v>Aug</v>
      </c>
      <c r="D9754" s="1">
        <v>45516</v>
      </c>
      <c r="E9754" t="s">
        <v>2891</v>
      </c>
      <c r="F9754" t="s">
        <v>251</v>
      </c>
      <c r="G9754">
        <v>616000</v>
      </c>
      <c r="H9754">
        <v>0.05</v>
      </c>
      <c r="I9754">
        <v>30800</v>
      </c>
      <c r="J9754" t="s">
        <v>81</v>
      </c>
      <c r="K9754">
        <v>0</v>
      </c>
      <c r="L9754">
        <v>0</v>
      </c>
      <c r="M9754" t="s">
        <v>82</v>
      </c>
    </row>
    <row r="9755" spans="1:13">
      <c r="A9755" t="s">
        <v>2889</v>
      </c>
      <c r="B9755" t="s">
        <v>2890</v>
      </c>
      <c r="C9755" t="str">
        <f>TEXT(D9755, "mmm")</f>
        <v>Aug</v>
      </c>
      <c r="D9755" s="1">
        <v>45516</v>
      </c>
      <c r="E9755" t="s">
        <v>2892</v>
      </c>
      <c r="F9755" t="s">
        <v>101</v>
      </c>
      <c r="G9755">
        <v>616000</v>
      </c>
      <c r="H9755">
        <v>0.05</v>
      </c>
      <c r="I9755">
        <v>30800</v>
      </c>
      <c r="J9755" t="s">
        <v>81</v>
      </c>
      <c r="K9755">
        <v>0</v>
      </c>
      <c r="L9755">
        <v>0</v>
      </c>
      <c r="M9755" t="s">
        <v>82</v>
      </c>
    </row>
    <row r="9756" spans="1:13">
      <c r="A9756" t="s">
        <v>1166</v>
      </c>
      <c r="B9756" t="s">
        <v>1167</v>
      </c>
      <c r="C9756" t="str">
        <f>TEXT(D9756, "mmm")</f>
        <v>Aug</v>
      </c>
      <c r="D9756" s="1">
        <v>45516</v>
      </c>
      <c r="E9756" t="s">
        <v>1178</v>
      </c>
      <c r="F9756" t="s">
        <v>251</v>
      </c>
      <c r="G9756">
        <v>5000</v>
      </c>
      <c r="H9756">
        <v>5.54</v>
      </c>
      <c r="I9756">
        <v>27700</v>
      </c>
      <c r="J9756" t="s">
        <v>81</v>
      </c>
      <c r="K9756">
        <v>0.1645338445864728</v>
      </c>
      <c r="L9756">
        <v>16.453399999999998</v>
      </c>
      <c r="M9756" t="s">
        <v>82</v>
      </c>
    </row>
    <row r="9757" spans="1:13">
      <c r="A9757" t="s">
        <v>5430</v>
      </c>
      <c r="B9757" t="s">
        <v>5431</v>
      </c>
      <c r="C9757" t="str">
        <f>TEXT(D9757, "mmm")</f>
        <v>Aug</v>
      </c>
      <c r="D9757" s="1">
        <v>45516</v>
      </c>
      <c r="E9757" t="s">
        <v>5438</v>
      </c>
      <c r="F9757" t="s">
        <v>128</v>
      </c>
      <c r="G9757">
        <v>8264</v>
      </c>
      <c r="H9757">
        <v>12.1</v>
      </c>
      <c r="I9757">
        <v>99994.4</v>
      </c>
      <c r="J9757" t="s">
        <v>86</v>
      </c>
      <c r="K9757">
        <v>0.17819361978688761</v>
      </c>
      <c r="L9757">
        <v>17.819400000000002</v>
      </c>
      <c r="M9757" t="s">
        <v>82</v>
      </c>
    </row>
    <row r="9758" spans="1:13">
      <c r="A9758" t="s">
        <v>4390</v>
      </c>
      <c r="B9758" t="s">
        <v>4391</v>
      </c>
      <c r="C9758" t="str">
        <f>TEXT(D9758, "mmm")</f>
        <v>Aug</v>
      </c>
      <c r="D9758" s="1">
        <v>45516</v>
      </c>
      <c r="E9758" t="s">
        <v>5439</v>
      </c>
      <c r="F9758" t="s">
        <v>80</v>
      </c>
      <c r="G9758">
        <v>5000</v>
      </c>
      <c r="H9758">
        <v>38.86</v>
      </c>
      <c r="I9758">
        <v>194300</v>
      </c>
      <c r="J9758" t="s">
        <v>81</v>
      </c>
      <c r="K9758">
        <v>1.161907256124595E-2</v>
      </c>
      <c r="L9758">
        <v>1.1618999999999999</v>
      </c>
      <c r="M9758" t="s">
        <v>82</v>
      </c>
    </row>
    <row r="9759" spans="1:13">
      <c r="A9759" t="s">
        <v>2568</v>
      </c>
      <c r="B9759" t="s">
        <v>2569</v>
      </c>
      <c r="C9759" t="str">
        <f>TEXT(D9759, "mmm")</f>
        <v>Aug</v>
      </c>
      <c r="D9759" s="1">
        <v>45516</v>
      </c>
      <c r="E9759" t="s">
        <v>5440</v>
      </c>
      <c r="F9759" t="s">
        <v>80</v>
      </c>
      <c r="G9759">
        <v>1000</v>
      </c>
      <c r="H9759">
        <v>11.89</v>
      </c>
      <c r="I9759">
        <v>11890</v>
      </c>
      <c r="J9759" t="s">
        <v>81</v>
      </c>
      <c r="K9759">
        <v>4.1419858450795211E-2</v>
      </c>
      <c r="L9759">
        <v>4.1420000000000003</v>
      </c>
      <c r="M9759" t="s">
        <v>82</v>
      </c>
    </row>
    <row r="9760" spans="1:13">
      <c r="A9760" t="s">
        <v>2485</v>
      </c>
      <c r="B9760" t="s">
        <v>2486</v>
      </c>
      <c r="C9760" t="str">
        <f>TEXT(D9760, "mmm")</f>
        <v>Aug</v>
      </c>
      <c r="D9760" s="1">
        <v>45516</v>
      </c>
      <c r="E9760" t="s">
        <v>2487</v>
      </c>
      <c r="F9760" t="s">
        <v>80</v>
      </c>
      <c r="G9760">
        <v>212800</v>
      </c>
      <c r="H9760">
        <v>0.23</v>
      </c>
      <c r="I9760">
        <v>48944</v>
      </c>
      <c r="J9760" t="s">
        <v>81</v>
      </c>
      <c r="K9760">
        <v>0.17061618550367519</v>
      </c>
      <c r="L9760">
        <v>17.061599999999999</v>
      </c>
      <c r="M9760" t="s">
        <v>82</v>
      </c>
    </row>
    <row r="9761" spans="1:13">
      <c r="A9761" t="s">
        <v>5430</v>
      </c>
      <c r="B9761" t="s">
        <v>5431</v>
      </c>
      <c r="C9761" t="str">
        <f>TEXT(D9761, "mmm")</f>
        <v>Aug</v>
      </c>
      <c r="D9761" s="1">
        <v>45516</v>
      </c>
      <c r="E9761" t="s">
        <v>5441</v>
      </c>
      <c r="F9761" t="s">
        <v>80</v>
      </c>
      <c r="G9761">
        <v>1400</v>
      </c>
      <c r="H9761">
        <v>11.58</v>
      </c>
      <c r="I9761">
        <v>16212</v>
      </c>
      <c r="J9761" t="s">
        <v>81</v>
      </c>
      <c r="K9761">
        <v>0.17819361978688761</v>
      </c>
      <c r="L9761">
        <v>17.819400000000002</v>
      </c>
      <c r="M9761" t="s">
        <v>82</v>
      </c>
    </row>
    <row r="9762" spans="1:13">
      <c r="A9762" t="s">
        <v>2414</v>
      </c>
      <c r="B9762" t="s">
        <v>2415</v>
      </c>
      <c r="C9762" t="str">
        <f>TEXT(D9762, "mmm")</f>
        <v>Aug</v>
      </c>
      <c r="D9762" s="1">
        <v>45516</v>
      </c>
      <c r="E9762" t="s">
        <v>5442</v>
      </c>
      <c r="F9762" t="s">
        <v>80</v>
      </c>
      <c r="G9762">
        <v>14000</v>
      </c>
      <c r="H9762">
        <v>3.49</v>
      </c>
      <c r="I9762">
        <v>48860</v>
      </c>
      <c r="J9762" t="s">
        <v>81</v>
      </c>
      <c r="K9762">
        <v>9.3749978833577829E-2</v>
      </c>
      <c r="L9762">
        <v>9.375</v>
      </c>
      <c r="M9762" t="s">
        <v>82</v>
      </c>
    </row>
    <row r="9763" spans="1:13">
      <c r="A9763" t="s">
        <v>5443</v>
      </c>
      <c r="B9763" t="s">
        <v>5444</v>
      </c>
      <c r="C9763" t="str">
        <f>TEXT(D9763, "mmm")</f>
        <v>Aug</v>
      </c>
      <c r="D9763" s="1">
        <v>45516</v>
      </c>
      <c r="E9763" t="s">
        <v>5445</v>
      </c>
      <c r="F9763" t="s">
        <v>128</v>
      </c>
      <c r="G9763">
        <v>2500</v>
      </c>
      <c r="H9763">
        <v>37.85</v>
      </c>
      <c r="I9763">
        <v>94625</v>
      </c>
      <c r="J9763" t="s">
        <v>86</v>
      </c>
      <c r="K9763">
        <v>-2.017516215755322E-2</v>
      </c>
      <c r="L9763">
        <v>-2.0175000000000001</v>
      </c>
      <c r="M9763" t="s">
        <v>82</v>
      </c>
    </row>
    <row r="9764" spans="1:13">
      <c r="A9764" t="s">
        <v>2614</v>
      </c>
      <c r="B9764" t="s">
        <v>2615</v>
      </c>
      <c r="C9764" t="str">
        <f>TEXT(D9764, "mmm")</f>
        <v>Aug</v>
      </c>
      <c r="D9764" s="1">
        <v>45516</v>
      </c>
      <c r="E9764" t="s">
        <v>5446</v>
      </c>
      <c r="F9764" t="s">
        <v>80</v>
      </c>
      <c r="G9764">
        <v>5000</v>
      </c>
      <c r="H9764">
        <v>5.6</v>
      </c>
      <c r="I9764">
        <v>28000</v>
      </c>
      <c r="J9764" t="s">
        <v>81</v>
      </c>
      <c r="K9764">
        <v>0.1220825506969057</v>
      </c>
      <c r="L9764">
        <v>12.208299999999999</v>
      </c>
      <c r="M9764" t="s">
        <v>82</v>
      </c>
    </row>
    <row r="9765" spans="1:13">
      <c r="A9765" t="s">
        <v>2614</v>
      </c>
      <c r="B9765" t="s">
        <v>2615</v>
      </c>
      <c r="C9765" t="str">
        <f>TEXT(D9765, "mmm")</f>
        <v>Aug</v>
      </c>
      <c r="D9765" s="1">
        <v>45516</v>
      </c>
      <c r="E9765" t="s">
        <v>5446</v>
      </c>
      <c r="F9765" t="s">
        <v>80</v>
      </c>
      <c r="G9765">
        <v>5000</v>
      </c>
      <c r="H9765">
        <v>5.4</v>
      </c>
      <c r="I9765">
        <v>27000</v>
      </c>
      <c r="J9765" t="s">
        <v>81</v>
      </c>
      <c r="K9765">
        <v>0.1220825506969057</v>
      </c>
      <c r="L9765">
        <v>12.208299999999999</v>
      </c>
      <c r="M9765" t="s">
        <v>82</v>
      </c>
    </row>
    <row r="9766" spans="1:13">
      <c r="A9766" t="s">
        <v>2414</v>
      </c>
      <c r="B9766" t="s">
        <v>2415</v>
      </c>
      <c r="C9766" t="str">
        <f>TEXT(D9766, "mmm")</f>
        <v>Aug</v>
      </c>
      <c r="D9766" s="1">
        <v>45516</v>
      </c>
      <c r="E9766" t="s">
        <v>5447</v>
      </c>
      <c r="F9766" t="s">
        <v>80</v>
      </c>
      <c r="G9766">
        <v>40000</v>
      </c>
      <c r="H9766">
        <v>3.58</v>
      </c>
      <c r="I9766">
        <v>143200</v>
      </c>
      <c r="J9766" t="s">
        <v>81</v>
      </c>
      <c r="K9766">
        <v>9.3749978833577829E-2</v>
      </c>
      <c r="L9766">
        <v>9.375</v>
      </c>
      <c r="M9766" t="s">
        <v>82</v>
      </c>
    </row>
    <row r="9767" spans="1:13">
      <c r="A9767" t="s">
        <v>5448</v>
      </c>
      <c r="B9767" t="s">
        <v>5449</v>
      </c>
      <c r="C9767" t="str">
        <f>TEXT(D9767, "mmm")</f>
        <v>Aug</v>
      </c>
      <c r="D9767" s="1">
        <v>45516</v>
      </c>
      <c r="E9767" t="s">
        <v>5450</v>
      </c>
      <c r="F9767" t="s">
        <v>80</v>
      </c>
      <c r="G9767">
        <v>8842</v>
      </c>
      <c r="H9767">
        <v>11.89</v>
      </c>
      <c r="I9767">
        <v>105131.38</v>
      </c>
      <c r="J9767" t="s">
        <v>86</v>
      </c>
      <c r="K9767">
        <v>4.8132772989664563E-2</v>
      </c>
      <c r="L9767">
        <v>4.8132999999999999</v>
      </c>
      <c r="M9767" t="s">
        <v>82</v>
      </c>
    </row>
    <row r="9768" spans="1:13">
      <c r="A9768" t="s">
        <v>3496</v>
      </c>
      <c r="B9768" t="s">
        <v>3497</v>
      </c>
      <c r="C9768" t="str">
        <f>TEXT(D9768, "mmm")</f>
        <v>Aug</v>
      </c>
      <c r="D9768" s="1">
        <v>45516</v>
      </c>
      <c r="E9768" t="s">
        <v>3498</v>
      </c>
      <c r="F9768" t="s">
        <v>118</v>
      </c>
      <c r="G9768">
        <v>1756</v>
      </c>
      <c r="H9768">
        <v>14.06</v>
      </c>
      <c r="I9768">
        <v>24689.360000000001</v>
      </c>
      <c r="J9768" t="s">
        <v>81</v>
      </c>
      <c r="K9768">
        <v>-2.064051048085647E-2</v>
      </c>
      <c r="L9768">
        <v>-2.0640999999999998</v>
      </c>
      <c r="M9768" t="s">
        <v>82</v>
      </c>
    </row>
    <row r="9769" spans="1:13">
      <c r="A9769" t="s">
        <v>5451</v>
      </c>
      <c r="B9769" t="s">
        <v>5452</v>
      </c>
      <c r="C9769" t="str">
        <f>TEXT(D9769, "mmm")</f>
        <v>Aug</v>
      </c>
      <c r="D9769" s="1">
        <v>45516</v>
      </c>
      <c r="E9769" t="s">
        <v>5453</v>
      </c>
      <c r="F9769" t="s">
        <v>118</v>
      </c>
      <c r="G9769">
        <v>2500</v>
      </c>
      <c r="H9769">
        <v>20.11</v>
      </c>
      <c r="I9769">
        <v>50275</v>
      </c>
      <c r="J9769" t="s">
        <v>86</v>
      </c>
      <c r="K9769">
        <v>9.7402812080365164E-2</v>
      </c>
      <c r="L9769">
        <v>9.7402999999999995</v>
      </c>
      <c r="M9769" t="s">
        <v>82</v>
      </c>
    </row>
    <row r="9770" spans="1:13">
      <c r="A9770" t="s">
        <v>5454</v>
      </c>
      <c r="B9770" t="s">
        <v>5455</v>
      </c>
      <c r="C9770" t="str">
        <f>TEXT(D9770, "mmm")</f>
        <v>Aug</v>
      </c>
      <c r="D9770" s="1">
        <v>45516</v>
      </c>
      <c r="E9770" t="s">
        <v>5456</v>
      </c>
      <c r="F9770" t="s">
        <v>80</v>
      </c>
      <c r="G9770">
        <v>6357</v>
      </c>
      <c r="H9770">
        <v>11.48</v>
      </c>
      <c r="I9770">
        <v>72978.36</v>
      </c>
      <c r="J9770" t="s">
        <v>86</v>
      </c>
      <c r="K9770">
        <v>1.5638636726579062E-2</v>
      </c>
      <c r="L9770">
        <v>1.5639000000000001</v>
      </c>
      <c r="M9770" t="s">
        <v>82</v>
      </c>
    </row>
    <row r="9771" spans="1:13">
      <c r="A9771" t="s">
        <v>5454</v>
      </c>
      <c r="B9771" t="s">
        <v>5455</v>
      </c>
      <c r="C9771" t="str">
        <f>TEXT(D9771, "mmm")</f>
        <v>Aug</v>
      </c>
      <c r="D9771" s="1">
        <v>45516</v>
      </c>
      <c r="E9771" t="s">
        <v>5456</v>
      </c>
      <c r="F9771" t="s">
        <v>80</v>
      </c>
      <c r="G9771">
        <v>6316</v>
      </c>
      <c r="H9771">
        <v>11.48</v>
      </c>
      <c r="I9771">
        <v>72507.680000000008</v>
      </c>
      <c r="J9771" t="s">
        <v>81</v>
      </c>
      <c r="K9771">
        <v>1.5638636726579062E-2</v>
      </c>
      <c r="L9771">
        <v>1.5639000000000001</v>
      </c>
      <c r="M9771" t="s">
        <v>82</v>
      </c>
    </row>
    <row r="9772" spans="1:13">
      <c r="A9772" t="s">
        <v>2414</v>
      </c>
      <c r="B9772" t="s">
        <v>2415</v>
      </c>
      <c r="C9772" t="str">
        <f>TEXT(D9772, "mmm")</f>
        <v>Aug</v>
      </c>
      <c r="D9772" s="1">
        <v>45516</v>
      </c>
      <c r="E9772" t="s">
        <v>5457</v>
      </c>
      <c r="F9772" t="s">
        <v>80</v>
      </c>
      <c r="G9772">
        <v>10000</v>
      </c>
      <c r="H9772">
        <v>3.59</v>
      </c>
      <c r="I9772">
        <v>35900</v>
      </c>
      <c r="J9772" t="s">
        <v>81</v>
      </c>
      <c r="K9772">
        <v>9.3749978833577829E-2</v>
      </c>
      <c r="L9772">
        <v>9.375</v>
      </c>
      <c r="M9772" t="s">
        <v>82</v>
      </c>
    </row>
    <row r="9773" spans="1:13">
      <c r="A9773" t="s">
        <v>149</v>
      </c>
      <c r="B9773" t="s">
        <v>150</v>
      </c>
      <c r="C9773" t="str">
        <f>TEXT(D9773, "mmm")</f>
        <v>Aug</v>
      </c>
      <c r="D9773" s="1">
        <v>45516</v>
      </c>
      <c r="E9773" t="s">
        <v>5458</v>
      </c>
      <c r="F9773" t="s">
        <v>80</v>
      </c>
      <c r="G9773">
        <v>1315</v>
      </c>
      <c r="H9773">
        <v>37.99</v>
      </c>
      <c r="I9773">
        <v>49956.850000000013</v>
      </c>
      <c r="J9773" t="s">
        <v>81</v>
      </c>
      <c r="K9773">
        <v>-0.1517904034730175</v>
      </c>
      <c r="L9773">
        <v>-15.179</v>
      </c>
      <c r="M9773" t="s">
        <v>82</v>
      </c>
    </row>
    <row r="9774" spans="1:13">
      <c r="A9774" t="s">
        <v>5131</v>
      </c>
      <c r="B9774" t="s">
        <v>5132</v>
      </c>
      <c r="C9774" t="str">
        <f>TEXT(D9774, "mmm")</f>
        <v>Aug</v>
      </c>
      <c r="D9774" s="1">
        <v>45516</v>
      </c>
      <c r="E9774" t="s">
        <v>5459</v>
      </c>
      <c r="F9774" t="s">
        <v>80</v>
      </c>
      <c r="G9774">
        <v>1935</v>
      </c>
      <c r="H9774">
        <v>10.36</v>
      </c>
      <c r="I9774">
        <v>20046.599999999999</v>
      </c>
      <c r="J9774" t="s">
        <v>86</v>
      </c>
      <c r="K9774">
        <v>-2.101240445135177E-2</v>
      </c>
      <c r="L9774">
        <v>-2.1012</v>
      </c>
      <c r="M9774" t="s">
        <v>82</v>
      </c>
    </row>
    <row r="9775" spans="1:13">
      <c r="A9775" t="s">
        <v>5460</v>
      </c>
      <c r="B9775" t="s">
        <v>5461</v>
      </c>
      <c r="C9775" t="str">
        <f>TEXT(D9775, "mmm")</f>
        <v>Aug</v>
      </c>
      <c r="D9775" s="1">
        <v>45516</v>
      </c>
      <c r="E9775" t="s">
        <v>298</v>
      </c>
      <c r="F9775" t="s">
        <v>251</v>
      </c>
      <c r="G9775">
        <v>1250000</v>
      </c>
      <c r="H9775">
        <v>4</v>
      </c>
      <c r="I9775">
        <v>5000000</v>
      </c>
      <c r="J9775" t="s">
        <v>86</v>
      </c>
      <c r="K9775">
        <v>2.9999971389770511E-2</v>
      </c>
      <c r="L9775">
        <v>3</v>
      </c>
      <c r="M9775" t="s">
        <v>82</v>
      </c>
    </row>
    <row r="9776" spans="1:13">
      <c r="A9776" t="s">
        <v>5460</v>
      </c>
      <c r="B9776" t="s">
        <v>5461</v>
      </c>
      <c r="C9776" t="str">
        <f>TEXT(D9776, "mmm")</f>
        <v>Aug</v>
      </c>
      <c r="D9776" s="1">
        <v>45516</v>
      </c>
      <c r="E9776" t="s">
        <v>297</v>
      </c>
      <c r="F9776" t="s">
        <v>251</v>
      </c>
      <c r="G9776">
        <v>1250000</v>
      </c>
      <c r="H9776">
        <v>4</v>
      </c>
      <c r="I9776">
        <v>5000000</v>
      </c>
      <c r="J9776" t="s">
        <v>86</v>
      </c>
      <c r="K9776">
        <v>2.9999971389770511E-2</v>
      </c>
      <c r="L9776">
        <v>3</v>
      </c>
      <c r="M9776" t="s">
        <v>82</v>
      </c>
    </row>
    <row r="9777" spans="1:13">
      <c r="A9777" t="s">
        <v>5460</v>
      </c>
      <c r="B9777" t="s">
        <v>5461</v>
      </c>
      <c r="C9777" t="str">
        <f>TEXT(D9777, "mmm")</f>
        <v>Aug</v>
      </c>
      <c r="D9777" s="1">
        <v>45516</v>
      </c>
      <c r="E9777" t="s">
        <v>296</v>
      </c>
      <c r="F9777" t="s">
        <v>251</v>
      </c>
      <c r="G9777">
        <v>1250000</v>
      </c>
      <c r="H9777">
        <v>4</v>
      </c>
      <c r="I9777">
        <v>5000000</v>
      </c>
      <c r="J9777" t="s">
        <v>86</v>
      </c>
      <c r="K9777">
        <v>2.9999971389770511E-2</v>
      </c>
      <c r="L9777">
        <v>3</v>
      </c>
      <c r="M9777" t="s">
        <v>82</v>
      </c>
    </row>
    <row r="9778" spans="1:13">
      <c r="A9778" t="s">
        <v>2604</v>
      </c>
      <c r="B9778" t="s">
        <v>2605</v>
      </c>
      <c r="C9778" t="str">
        <f>TEXT(D9778, "mmm")</f>
        <v>Aug</v>
      </c>
      <c r="D9778" s="1">
        <v>45516</v>
      </c>
      <c r="E9778" t="s">
        <v>4854</v>
      </c>
      <c r="F9778" t="s">
        <v>118</v>
      </c>
      <c r="G9778">
        <v>4090</v>
      </c>
      <c r="H9778">
        <v>2.73</v>
      </c>
      <c r="I9778">
        <v>11165.7</v>
      </c>
      <c r="J9778" t="s">
        <v>81</v>
      </c>
      <c r="K9778">
        <v>0.1666666810639239</v>
      </c>
      <c r="L9778">
        <v>16.666699999999999</v>
      </c>
      <c r="M9778" t="s">
        <v>82</v>
      </c>
    </row>
    <row r="9779" spans="1:13">
      <c r="A9779" t="s">
        <v>5149</v>
      </c>
      <c r="B9779" t="s">
        <v>5150</v>
      </c>
      <c r="C9779" t="str">
        <f>TEXT(D9779, "mmm")</f>
        <v>Aug</v>
      </c>
      <c r="D9779" s="1">
        <v>45516</v>
      </c>
      <c r="E9779" t="s">
        <v>5306</v>
      </c>
      <c r="F9779" t="s">
        <v>80</v>
      </c>
      <c r="G9779">
        <v>3009</v>
      </c>
      <c r="H9779">
        <v>22.67</v>
      </c>
      <c r="I9779">
        <v>68214.03</v>
      </c>
      <c r="J9779" t="s">
        <v>81</v>
      </c>
      <c r="K9779">
        <v>0.1091953678918698</v>
      </c>
      <c r="L9779">
        <v>10.919499999999999</v>
      </c>
      <c r="M9779" t="s">
        <v>82</v>
      </c>
    </row>
    <row r="9780" spans="1:13">
      <c r="A9780" t="s">
        <v>3545</v>
      </c>
      <c r="B9780" t="s">
        <v>3546</v>
      </c>
      <c r="C9780" t="str">
        <f>TEXT(D9780, "mmm")</f>
        <v>Aug</v>
      </c>
      <c r="D9780" s="1">
        <v>45516</v>
      </c>
      <c r="E9780" t="s">
        <v>3621</v>
      </c>
      <c r="F9780" t="s">
        <v>128</v>
      </c>
      <c r="G9780">
        <v>158644</v>
      </c>
      <c r="H9780">
        <v>2.39</v>
      </c>
      <c r="I9780">
        <v>379159.16</v>
      </c>
      <c r="J9780" t="s">
        <v>81</v>
      </c>
      <c r="K9780">
        <v>0.2114285968598866</v>
      </c>
      <c r="L9780">
        <v>21.142900000000001</v>
      </c>
      <c r="M9780" t="s">
        <v>82</v>
      </c>
    </row>
    <row r="9781" spans="1:13">
      <c r="A9781" t="s">
        <v>5462</v>
      </c>
      <c r="B9781" t="s">
        <v>5463</v>
      </c>
      <c r="C9781" t="str">
        <f>TEXT(D9781, "mmm")</f>
        <v>Aug</v>
      </c>
      <c r="D9781" s="1">
        <v>45516</v>
      </c>
      <c r="E9781" t="s">
        <v>5464</v>
      </c>
      <c r="F9781" t="s">
        <v>80</v>
      </c>
      <c r="G9781">
        <v>2000</v>
      </c>
      <c r="H9781">
        <v>49.82</v>
      </c>
      <c r="I9781">
        <v>99640</v>
      </c>
      <c r="J9781" t="s">
        <v>86</v>
      </c>
      <c r="K9781">
        <v>0.12757850937605461</v>
      </c>
      <c r="L9781">
        <v>12.757899999999999</v>
      </c>
      <c r="M9781" t="s">
        <v>82</v>
      </c>
    </row>
    <row r="9782" spans="1:13">
      <c r="A9782" t="s">
        <v>1854</v>
      </c>
      <c r="B9782" t="s">
        <v>1855</v>
      </c>
      <c r="C9782" t="str">
        <f>TEXT(D9782, "mmm")</f>
        <v>Aug</v>
      </c>
      <c r="D9782" s="1">
        <v>45516</v>
      </c>
      <c r="E9782" t="s">
        <v>1865</v>
      </c>
      <c r="F9782" t="s">
        <v>251</v>
      </c>
      <c r="G9782">
        <v>500000</v>
      </c>
      <c r="H9782">
        <v>1.64</v>
      </c>
      <c r="I9782">
        <v>820000</v>
      </c>
      <c r="J9782" t="s">
        <v>81</v>
      </c>
      <c r="K9782">
        <v>0.36477989354685653</v>
      </c>
      <c r="L9782">
        <v>36.478000000000002</v>
      </c>
      <c r="M9782" t="s">
        <v>82</v>
      </c>
    </row>
    <row r="9783" spans="1:13">
      <c r="A9783" t="s">
        <v>1854</v>
      </c>
      <c r="B9783" t="s">
        <v>1855</v>
      </c>
      <c r="C9783" t="str">
        <f>TEXT(D9783, "mmm")</f>
        <v>Aug</v>
      </c>
      <c r="D9783" s="1">
        <v>45516</v>
      </c>
      <c r="E9783" t="s">
        <v>1860</v>
      </c>
      <c r="F9783" t="s">
        <v>80</v>
      </c>
      <c r="G9783">
        <v>500000</v>
      </c>
      <c r="H9783">
        <v>1.64</v>
      </c>
      <c r="I9783">
        <v>820000</v>
      </c>
      <c r="J9783" t="s">
        <v>81</v>
      </c>
      <c r="K9783">
        <v>0.36477989354685653</v>
      </c>
      <c r="L9783">
        <v>36.478000000000002</v>
      </c>
      <c r="M9783" t="s">
        <v>82</v>
      </c>
    </row>
    <row r="9784" spans="1:13">
      <c r="A9784" t="s">
        <v>1854</v>
      </c>
      <c r="B9784" t="s">
        <v>1855</v>
      </c>
      <c r="C9784" t="str">
        <f>TEXT(D9784, "mmm")</f>
        <v>Aug</v>
      </c>
      <c r="D9784" s="1">
        <v>45516</v>
      </c>
      <c r="E9784" t="s">
        <v>1861</v>
      </c>
      <c r="F9784" t="s">
        <v>80</v>
      </c>
      <c r="G9784">
        <v>500000</v>
      </c>
      <c r="H9784">
        <v>1.64</v>
      </c>
      <c r="I9784">
        <v>820000</v>
      </c>
      <c r="J9784" t="s">
        <v>81</v>
      </c>
      <c r="K9784">
        <v>0.36477989354685653</v>
      </c>
      <c r="L9784">
        <v>36.478000000000002</v>
      </c>
      <c r="M9784" t="s">
        <v>82</v>
      </c>
    </row>
    <row r="9785" spans="1:13">
      <c r="A9785" t="s">
        <v>1854</v>
      </c>
      <c r="B9785" t="s">
        <v>1855</v>
      </c>
      <c r="C9785" t="str">
        <f>TEXT(D9785, "mmm")</f>
        <v>Aug</v>
      </c>
      <c r="D9785" s="1">
        <v>45516</v>
      </c>
      <c r="E9785" t="s">
        <v>1857</v>
      </c>
      <c r="F9785" t="s">
        <v>251</v>
      </c>
      <c r="G9785">
        <v>500000</v>
      </c>
      <c r="H9785">
        <v>1.64</v>
      </c>
      <c r="I9785">
        <v>820000</v>
      </c>
      <c r="J9785" t="s">
        <v>81</v>
      </c>
      <c r="K9785">
        <v>0.36477989354685653</v>
      </c>
      <c r="L9785">
        <v>36.478000000000002</v>
      </c>
      <c r="M9785" t="s">
        <v>82</v>
      </c>
    </row>
    <row r="9786" spans="1:13">
      <c r="A9786" t="s">
        <v>1854</v>
      </c>
      <c r="B9786" t="s">
        <v>1855</v>
      </c>
      <c r="C9786" t="str">
        <f>TEXT(D9786, "mmm")</f>
        <v>Aug</v>
      </c>
      <c r="D9786" s="1">
        <v>45516</v>
      </c>
      <c r="E9786" t="s">
        <v>1859</v>
      </c>
      <c r="F9786" t="s">
        <v>80</v>
      </c>
      <c r="G9786">
        <v>500000</v>
      </c>
      <c r="H9786">
        <v>1.64</v>
      </c>
      <c r="I9786">
        <v>820000</v>
      </c>
      <c r="J9786" t="s">
        <v>81</v>
      </c>
      <c r="K9786">
        <v>0.36477989354685653</v>
      </c>
      <c r="L9786">
        <v>36.478000000000002</v>
      </c>
      <c r="M9786" t="s">
        <v>82</v>
      </c>
    </row>
    <row r="9787" spans="1:13">
      <c r="A9787" t="s">
        <v>1854</v>
      </c>
      <c r="B9787" t="s">
        <v>1855</v>
      </c>
      <c r="C9787" t="str">
        <f>TEXT(D9787, "mmm")</f>
        <v>Aug</v>
      </c>
      <c r="D9787" s="1">
        <v>45516</v>
      </c>
      <c r="E9787" t="s">
        <v>1866</v>
      </c>
      <c r="F9787" t="s">
        <v>251</v>
      </c>
      <c r="G9787">
        <v>500000</v>
      </c>
      <c r="H9787">
        <v>1.64</v>
      </c>
      <c r="I9787">
        <v>820000</v>
      </c>
      <c r="J9787" t="s">
        <v>81</v>
      </c>
      <c r="K9787">
        <v>0.36477989354685653</v>
      </c>
      <c r="L9787">
        <v>36.478000000000002</v>
      </c>
      <c r="M9787" t="s">
        <v>82</v>
      </c>
    </row>
    <row r="9788" spans="1:13">
      <c r="A9788" t="s">
        <v>1854</v>
      </c>
      <c r="B9788" t="s">
        <v>1855</v>
      </c>
      <c r="C9788" t="str">
        <f>TEXT(D9788, "mmm")</f>
        <v>Aug</v>
      </c>
      <c r="D9788" s="1">
        <v>45516</v>
      </c>
      <c r="E9788" t="s">
        <v>1858</v>
      </c>
      <c r="F9788" t="s">
        <v>251</v>
      </c>
      <c r="G9788">
        <v>500000</v>
      </c>
      <c r="H9788">
        <v>1.64</v>
      </c>
      <c r="I9788">
        <v>820000</v>
      </c>
      <c r="J9788" t="s">
        <v>81</v>
      </c>
      <c r="K9788">
        <v>0.36477989354685653</v>
      </c>
      <c r="L9788">
        <v>36.478000000000002</v>
      </c>
      <c r="M9788" t="s">
        <v>82</v>
      </c>
    </row>
    <row r="9789" spans="1:13">
      <c r="A9789" t="s">
        <v>1854</v>
      </c>
      <c r="B9789" t="s">
        <v>1855</v>
      </c>
      <c r="C9789" t="str">
        <f>TEXT(D9789, "mmm")</f>
        <v>Aug</v>
      </c>
      <c r="D9789" s="1">
        <v>45516</v>
      </c>
      <c r="E9789" t="s">
        <v>1856</v>
      </c>
      <c r="F9789" t="s">
        <v>80</v>
      </c>
      <c r="G9789">
        <v>500000</v>
      </c>
      <c r="H9789">
        <v>1.64</v>
      </c>
      <c r="I9789">
        <v>820000</v>
      </c>
      <c r="J9789" t="s">
        <v>81</v>
      </c>
      <c r="K9789">
        <v>0.36477989354685653</v>
      </c>
      <c r="L9789">
        <v>36.478000000000002</v>
      </c>
      <c r="M9789" t="s">
        <v>82</v>
      </c>
    </row>
    <row r="9790" spans="1:13">
      <c r="A9790" t="s">
        <v>1854</v>
      </c>
      <c r="B9790" t="s">
        <v>1855</v>
      </c>
      <c r="C9790" t="str">
        <f>TEXT(D9790, "mmm")</f>
        <v>Aug</v>
      </c>
      <c r="D9790" s="1">
        <v>45516</v>
      </c>
      <c r="E9790" t="s">
        <v>5171</v>
      </c>
      <c r="F9790" t="s">
        <v>80</v>
      </c>
      <c r="G9790">
        <v>500000</v>
      </c>
      <c r="H9790">
        <v>1.64</v>
      </c>
      <c r="I9790">
        <v>820000</v>
      </c>
      <c r="J9790" t="s">
        <v>81</v>
      </c>
      <c r="K9790">
        <v>0.36477989354685653</v>
      </c>
      <c r="L9790">
        <v>36.478000000000002</v>
      </c>
      <c r="M9790" t="s">
        <v>82</v>
      </c>
    </row>
    <row r="9791" spans="1:13">
      <c r="A9791" t="s">
        <v>5465</v>
      </c>
      <c r="B9791" t="s">
        <v>5466</v>
      </c>
      <c r="C9791" t="str">
        <f>TEXT(D9791, "mmm")</f>
        <v>Aug</v>
      </c>
      <c r="D9791" s="1">
        <v>45516</v>
      </c>
      <c r="E9791" t="s">
        <v>5467</v>
      </c>
      <c r="F9791" t="s">
        <v>80</v>
      </c>
      <c r="G9791">
        <v>1000</v>
      </c>
      <c r="H9791">
        <v>15.65</v>
      </c>
      <c r="I9791">
        <v>15650</v>
      </c>
      <c r="J9791" t="s">
        <v>86</v>
      </c>
      <c r="K9791">
        <v>0.16711783161029259</v>
      </c>
      <c r="L9791">
        <v>16.7118</v>
      </c>
      <c r="M9791" t="s">
        <v>82</v>
      </c>
    </row>
    <row r="9792" spans="1:13">
      <c r="A9792" t="s">
        <v>3794</v>
      </c>
      <c r="B9792" t="s">
        <v>3795</v>
      </c>
      <c r="C9792" t="str">
        <f>TEXT(D9792, "mmm")</f>
        <v>Aug</v>
      </c>
      <c r="D9792" s="1">
        <v>45516</v>
      </c>
      <c r="E9792" t="s">
        <v>5468</v>
      </c>
      <c r="F9792" t="s">
        <v>118</v>
      </c>
      <c r="G9792">
        <v>1098</v>
      </c>
      <c r="H9792">
        <v>9.1199999999999992</v>
      </c>
      <c r="I9792">
        <v>10013.76</v>
      </c>
      <c r="J9792" t="s">
        <v>81</v>
      </c>
      <c r="K9792">
        <v>9.9892514455950376E-2</v>
      </c>
      <c r="L9792">
        <v>9.9893000000000001</v>
      </c>
      <c r="M9792" t="s">
        <v>82</v>
      </c>
    </row>
    <row r="9793" spans="1:13">
      <c r="A9793" t="s">
        <v>2823</v>
      </c>
      <c r="B9793" t="s">
        <v>2824</v>
      </c>
      <c r="C9793" t="str">
        <f>TEXT(D9793, "mmm")</f>
        <v>Aug</v>
      </c>
      <c r="D9793" s="1">
        <v>45516</v>
      </c>
      <c r="E9793" t="s">
        <v>5469</v>
      </c>
      <c r="F9793" t="s">
        <v>80</v>
      </c>
      <c r="G9793">
        <v>3847</v>
      </c>
      <c r="H9793">
        <v>12.7</v>
      </c>
      <c r="I9793">
        <v>48856.899999999987</v>
      </c>
      <c r="J9793" t="s">
        <v>86</v>
      </c>
      <c r="K9793">
        <v>5.913051659053381E-2</v>
      </c>
      <c r="L9793">
        <v>5.9131</v>
      </c>
      <c r="M9793" t="s">
        <v>82</v>
      </c>
    </row>
    <row r="9794" spans="1:13">
      <c r="A9794" t="s">
        <v>1181</v>
      </c>
      <c r="B9794" t="s">
        <v>1182</v>
      </c>
      <c r="C9794" t="str">
        <f>TEXT(D9794, "mmm")</f>
        <v>Aug</v>
      </c>
      <c r="D9794" s="1">
        <v>45516</v>
      </c>
      <c r="E9794" t="s">
        <v>5470</v>
      </c>
      <c r="F9794" t="s">
        <v>128</v>
      </c>
      <c r="G9794">
        <v>900</v>
      </c>
      <c r="H9794">
        <v>19.899999999999999</v>
      </c>
      <c r="I9794">
        <v>17910</v>
      </c>
      <c r="J9794" t="s">
        <v>81</v>
      </c>
      <c r="K9794">
        <v>5.7128653024880682E-2</v>
      </c>
      <c r="L9794">
        <v>5.7129000000000003</v>
      </c>
      <c r="M9794" t="s">
        <v>82</v>
      </c>
    </row>
    <row r="9795" spans="1:13">
      <c r="A9795" t="s">
        <v>5427</v>
      </c>
      <c r="B9795" t="s">
        <v>5428</v>
      </c>
      <c r="C9795" t="str">
        <f>TEXT(D9795, "mmm")</f>
        <v>Aug</v>
      </c>
      <c r="D9795" s="1">
        <v>45516</v>
      </c>
      <c r="E9795" t="s">
        <v>5471</v>
      </c>
      <c r="F9795" t="s">
        <v>128</v>
      </c>
      <c r="G9795">
        <v>8500</v>
      </c>
      <c r="H9795">
        <v>1.91</v>
      </c>
      <c r="I9795">
        <v>16235</v>
      </c>
      <c r="J9795" t="s">
        <v>81</v>
      </c>
      <c r="K9795">
        <v>-9.836068991039304E-2</v>
      </c>
      <c r="L9795">
        <v>-9.8361000000000001</v>
      </c>
      <c r="M9795" t="s">
        <v>82</v>
      </c>
    </row>
    <row r="9796" spans="1:13">
      <c r="A9796" t="s">
        <v>1267</v>
      </c>
      <c r="B9796" t="s">
        <v>1268</v>
      </c>
      <c r="C9796" t="str">
        <f>TEXT(D9796, "mmm")</f>
        <v>Aug</v>
      </c>
      <c r="D9796" s="1">
        <v>45516</v>
      </c>
      <c r="E9796" t="s">
        <v>4944</v>
      </c>
      <c r="F9796" t="s">
        <v>118</v>
      </c>
      <c r="G9796">
        <v>800</v>
      </c>
      <c r="H9796">
        <v>13.85</v>
      </c>
      <c r="I9796">
        <v>11080</v>
      </c>
      <c r="J9796" t="s">
        <v>81</v>
      </c>
      <c r="K9796">
        <v>9.2675617377599551E-2</v>
      </c>
      <c r="L9796">
        <v>9.2675999999999998</v>
      </c>
      <c r="M9796" t="s">
        <v>82</v>
      </c>
    </row>
    <row r="9797" spans="1:13">
      <c r="A9797" t="s">
        <v>5370</v>
      </c>
      <c r="B9797" t="s">
        <v>5371</v>
      </c>
      <c r="C9797" t="str">
        <f>TEXT(D9797, "mmm")</f>
        <v>Aug</v>
      </c>
      <c r="D9797" s="1">
        <v>45516</v>
      </c>
      <c r="E9797" t="s">
        <v>5372</v>
      </c>
      <c r="F9797" t="s">
        <v>118</v>
      </c>
      <c r="G9797">
        <v>10000</v>
      </c>
      <c r="H9797">
        <v>10.82</v>
      </c>
      <c r="I9797">
        <v>108200</v>
      </c>
      <c r="J9797" t="s">
        <v>86</v>
      </c>
      <c r="K9797">
        <v>0.1354359994723828</v>
      </c>
      <c r="L9797">
        <v>13.5436</v>
      </c>
      <c r="M9797" t="s">
        <v>82</v>
      </c>
    </row>
    <row r="9798" spans="1:13">
      <c r="A9798" t="s">
        <v>2485</v>
      </c>
      <c r="B9798" t="s">
        <v>2486</v>
      </c>
      <c r="C9798" t="str">
        <f>TEXT(D9798, "mmm")</f>
        <v>Aug</v>
      </c>
      <c r="D9798" s="1">
        <v>45516</v>
      </c>
      <c r="E9798" t="s">
        <v>5472</v>
      </c>
      <c r="F9798" t="s">
        <v>222</v>
      </c>
      <c r="G9798">
        <v>500000</v>
      </c>
      <c r="H9798">
        <v>0.22</v>
      </c>
      <c r="I9798">
        <v>110000</v>
      </c>
      <c r="J9798" t="s">
        <v>86</v>
      </c>
      <c r="K9798">
        <v>0.17061618550367519</v>
      </c>
      <c r="L9798">
        <v>17.061599999999999</v>
      </c>
      <c r="M9798" t="s">
        <v>82</v>
      </c>
    </row>
    <row r="9799" spans="1:13">
      <c r="A9799" t="s">
        <v>3523</v>
      </c>
      <c r="B9799" t="s">
        <v>3524</v>
      </c>
      <c r="C9799" t="str">
        <f>TEXT(D9799, "mmm")</f>
        <v>Aug</v>
      </c>
      <c r="D9799" s="1">
        <v>45516</v>
      </c>
      <c r="E9799" t="s">
        <v>5473</v>
      </c>
      <c r="F9799" t="s">
        <v>80</v>
      </c>
      <c r="G9799">
        <v>1000</v>
      </c>
      <c r="H9799">
        <v>10.37</v>
      </c>
      <c r="I9799">
        <v>10370</v>
      </c>
      <c r="J9799" t="s">
        <v>81</v>
      </c>
      <c r="K9799">
        <v>9.2099147739643783E-3</v>
      </c>
      <c r="L9799">
        <v>0.92100000000000004</v>
      </c>
      <c r="M9799" t="s">
        <v>82</v>
      </c>
    </row>
    <row r="9800" spans="1:13">
      <c r="A9800" t="s">
        <v>2145</v>
      </c>
      <c r="B9800" t="s">
        <v>2146</v>
      </c>
      <c r="C9800" t="str">
        <f>TEXT(D9800, "mmm")</f>
        <v>Aug</v>
      </c>
      <c r="D9800" s="1">
        <v>45516</v>
      </c>
      <c r="E9800" t="s">
        <v>5474</v>
      </c>
      <c r="F9800" t="s">
        <v>128</v>
      </c>
      <c r="G9800">
        <v>11298</v>
      </c>
      <c r="H9800">
        <v>7.02</v>
      </c>
      <c r="I9800">
        <v>79311.959999999992</v>
      </c>
      <c r="J9800" t="s">
        <v>81</v>
      </c>
      <c r="K9800">
        <v>6.9800643001535878E-2</v>
      </c>
      <c r="L9800">
        <v>6.9801000000000002</v>
      </c>
      <c r="M9800" t="s">
        <v>82</v>
      </c>
    </row>
    <row r="9801" spans="1:13">
      <c r="A9801" t="s">
        <v>2368</v>
      </c>
      <c r="B9801" t="s">
        <v>2369</v>
      </c>
      <c r="C9801" t="str">
        <f>TEXT(D9801, "mmm")</f>
        <v>Aug</v>
      </c>
      <c r="D9801" s="1">
        <v>45516</v>
      </c>
      <c r="E9801" t="s">
        <v>2370</v>
      </c>
      <c r="F9801" t="s">
        <v>128</v>
      </c>
      <c r="G9801">
        <v>50000</v>
      </c>
      <c r="H9801">
        <v>12.34</v>
      </c>
      <c r="I9801">
        <v>617000</v>
      </c>
      <c r="J9801" t="s">
        <v>86</v>
      </c>
      <c r="K9801">
        <v>7.5650123710876871E-2</v>
      </c>
      <c r="L9801">
        <v>7.5650000000000004</v>
      </c>
      <c r="M9801" t="s">
        <v>82</v>
      </c>
    </row>
    <row r="9802" spans="1:13">
      <c r="A9802" t="s">
        <v>2368</v>
      </c>
      <c r="B9802" t="s">
        <v>2369</v>
      </c>
      <c r="C9802" t="str">
        <f>TEXT(D9802, "mmm")</f>
        <v>Aug</v>
      </c>
      <c r="D9802" s="1">
        <v>45516</v>
      </c>
      <c r="E9802" t="s">
        <v>2370</v>
      </c>
      <c r="F9802" t="s">
        <v>128</v>
      </c>
      <c r="G9802">
        <v>50000</v>
      </c>
      <c r="H9802">
        <v>12.31</v>
      </c>
      <c r="I9802">
        <v>615500</v>
      </c>
      <c r="J9802" t="s">
        <v>81</v>
      </c>
      <c r="K9802">
        <v>7.5650123710876871E-2</v>
      </c>
      <c r="L9802">
        <v>7.5650000000000004</v>
      </c>
      <c r="M9802" t="s">
        <v>82</v>
      </c>
    </row>
    <row r="9803" spans="1:13">
      <c r="A9803" t="s">
        <v>1249</v>
      </c>
      <c r="B9803" t="s">
        <v>1250</v>
      </c>
      <c r="C9803" t="str">
        <f>TEXT(D9803, "mmm")</f>
        <v>Aug</v>
      </c>
      <c r="D9803" s="1">
        <v>45516</v>
      </c>
      <c r="E9803" t="s">
        <v>5475</v>
      </c>
      <c r="F9803" t="s">
        <v>80</v>
      </c>
      <c r="G9803">
        <v>26000</v>
      </c>
      <c r="H9803">
        <v>7.9</v>
      </c>
      <c r="I9803">
        <v>205400</v>
      </c>
      <c r="J9803" t="s">
        <v>81</v>
      </c>
      <c r="K9803">
        <v>0.12596400933742749</v>
      </c>
      <c r="L9803">
        <v>12.596399999999999</v>
      </c>
      <c r="M9803" t="s">
        <v>82</v>
      </c>
    </row>
    <row r="9804" spans="1:13">
      <c r="A9804" t="s">
        <v>3533</v>
      </c>
      <c r="B9804" t="s">
        <v>3534</v>
      </c>
      <c r="C9804" t="str">
        <f>TEXT(D9804, "mmm")</f>
        <v>Aug</v>
      </c>
      <c r="D9804" s="1">
        <v>45516</v>
      </c>
      <c r="E9804" t="s">
        <v>2634</v>
      </c>
      <c r="F9804" t="s">
        <v>80</v>
      </c>
      <c r="G9804">
        <v>4515</v>
      </c>
      <c r="H9804">
        <v>2.25</v>
      </c>
      <c r="I9804">
        <v>10158.75</v>
      </c>
      <c r="J9804" t="s">
        <v>81</v>
      </c>
      <c r="K9804">
        <v>0.28888893127441412</v>
      </c>
      <c r="L9804">
        <v>28.8889</v>
      </c>
      <c r="M9804" t="s">
        <v>82</v>
      </c>
    </row>
    <row r="9805" spans="1:13">
      <c r="A9805" t="s">
        <v>5476</v>
      </c>
      <c r="B9805" t="s">
        <v>5477</v>
      </c>
      <c r="C9805" t="str">
        <f>TEXT(D9805, "mmm")</f>
        <v>Aug</v>
      </c>
      <c r="D9805" s="1">
        <v>45516</v>
      </c>
      <c r="E9805" t="s">
        <v>5478</v>
      </c>
      <c r="F9805" t="s">
        <v>80</v>
      </c>
      <c r="G9805">
        <v>9000</v>
      </c>
      <c r="H9805">
        <v>17.39</v>
      </c>
      <c r="I9805">
        <v>156510</v>
      </c>
      <c r="J9805" t="s">
        <v>86</v>
      </c>
      <c r="K9805">
        <v>1.8338207805519868E-2</v>
      </c>
      <c r="L9805">
        <v>1.8338000000000001</v>
      </c>
      <c r="M9805" t="s">
        <v>82</v>
      </c>
    </row>
    <row r="9806" spans="1:13">
      <c r="A9806" t="s">
        <v>5430</v>
      </c>
      <c r="B9806" t="s">
        <v>5431</v>
      </c>
      <c r="C9806" t="str">
        <f>TEXT(D9806, "mmm")</f>
        <v>Aug</v>
      </c>
      <c r="D9806" s="1">
        <v>45516</v>
      </c>
      <c r="E9806" t="s">
        <v>5432</v>
      </c>
      <c r="F9806" t="s">
        <v>80</v>
      </c>
      <c r="G9806">
        <v>3400</v>
      </c>
      <c r="H9806">
        <v>12.01</v>
      </c>
      <c r="I9806">
        <v>40834</v>
      </c>
      <c r="J9806" t="s">
        <v>86</v>
      </c>
      <c r="K9806">
        <v>0.17819361978688761</v>
      </c>
      <c r="L9806">
        <v>17.819400000000002</v>
      </c>
      <c r="M9806" t="s">
        <v>82</v>
      </c>
    </row>
    <row r="9807" spans="1:13">
      <c r="A9807" t="s">
        <v>2266</v>
      </c>
      <c r="B9807" t="s">
        <v>2267</v>
      </c>
      <c r="C9807" t="str">
        <f>TEXT(D9807, "mmm")</f>
        <v>Aug</v>
      </c>
      <c r="D9807" s="1">
        <v>45516</v>
      </c>
      <c r="E9807" t="s">
        <v>5479</v>
      </c>
      <c r="F9807" t="s">
        <v>80</v>
      </c>
      <c r="G9807">
        <v>1000</v>
      </c>
      <c r="H9807">
        <v>18.45</v>
      </c>
      <c r="I9807">
        <v>18450</v>
      </c>
      <c r="J9807" t="s">
        <v>81</v>
      </c>
      <c r="K9807">
        <v>0.106659758468064</v>
      </c>
      <c r="L9807">
        <v>10.666</v>
      </c>
      <c r="M9807" t="s">
        <v>82</v>
      </c>
    </row>
    <row r="9808" spans="1:13">
      <c r="A9808" t="s">
        <v>5480</v>
      </c>
      <c r="B9808" t="s">
        <v>5481</v>
      </c>
      <c r="C9808" t="str">
        <f>TEXT(D9808, "mmm")</f>
        <v>Aug</v>
      </c>
      <c r="D9808" s="1">
        <v>45516</v>
      </c>
      <c r="E9808" t="s">
        <v>5482</v>
      </c>
      <c r="F9808" t="s">
        <v>80</v>
      </c>
      <c r="G9808">
        <v>1000</v>
      </c>
      <c r="H9808">
        <v>103.93</v>
      </c>
      <c r="I9808">
        <v>103930</v>
      </c>
      <c r="J9808" t="s">
        <v>86</v>
      </c>
      <c r="K9808">
        <v>5.4692073722268919E-2</v>
      </c>
      <c r="L9808">
        <v>5.4691999999999998</v>
      </c>
      <c r="M9808" t="s">
        <v>82</v>
      </c>
    </row>
    <row r="9809" spans="1:13">
      <c r="A9809" t="s">
        <v>1617</v>
      </c>
      <c r="B9809" t="s">
        <v>1618</v>
      </c>
      <c r="C9809" t="str">
        <f>TEXT(D9809, "mmm")</f>
        <v>Aug</v>
      </c>
      <c r="D9809" s="1">
        <v>45516</v>
      </c>
      <c r="E9809" t="s">
        <v>1643</v>
      </c>
      <c r="F9809" t="s">
        <v>80</v>
      </c>
      <c r="G9809">
        <v>98</v>
      </c>
      <c r="H9809">
        <v>110.83</v>
      </c>
      <c r="I9809">
        <v>10861.34</v>
      </c>
      <c r="J9809" t="s">
        <v>81</v>
      </c>
      <c r="K9809">
        <v>5.8459032746787321E-2</v>
      </c>
      <c r="L9809">
        <v>5.8459000000000003</v>
      </c>
      <c r="M9809" t="s">
        <v>82</v>
      </c>
    </row>
    <row r="9810" spans="1:13">
      <c r="A9810" t="s">
        <v>5131</v>
      </c>
      <c r="B9810" t="s">
        <v>5132</v>
      </c>
      <c r="C9810" t="str">
        <f>TEXT(D9810, "mmm")</f>
        <v>Aug</v>
      </c>
      <c r="D9810" s="1">
        <v>45516</v>
      </c>
      <c r="E9810" t="s">
        <v>5483</v>
      </c>
      <c r="F9810" t="s">
        <v>80</v>
      </c>
      <c r="G9810">
        <v>1935</v>
      </c>
      <c r="H9810">
        <v>10.36</v>
      </c>
      <c r="I9810">
        <v>20046.599999999999</v>
      </c>
      <c r="J9810" t="s">
        <v>86</v>
      </c>
      <c r="K9810">
        <v>-2.101240445135177E-2</v>
      </c>
      <c r="L9810">
        <v>-2.1012</v>
      </c>
      <c r="M9810" t="s">
        <v>82</v>
      </c>
    </row>
    <row r="9811" spans="1:13">
      <c r="A9811" t="s">
        <v>4124</v>
      </c>
      <c r="B9811" t="s">
        <v>4125</v>
      </c>
      <c r="C9811" t="str">
        <f>TEXT(D9811, "mmm")</f>
        <v>Aug</v>
      </c>
      <c r="D9811" s="1">
        <v>45516</v>
      </c>
      <c r="E9811" t="s">
        <v>4832</v>
      </c>
      <c r="F9811" t="s">
        <v>101</v>
      </c>
      <c r="G9811">
        <v>51100</v>
      </c>
      <c r="H9811">
        <v>27.92</v>
      </c>
      <c r="I9811">
        <v>1426712</v>
      </c>
      <c r="J9811" t="s">
        <v>86</v>
      </c>
      <c r="K9811">
        <v>0.13576281441524921</v>
      </c>
      <c r="L9811">
        <v>13.5763</v>
      </c>
      <c r="M9811" t="s">
        <v>82</v>
      </c>
    </row>
    <row r="9812" spans="1:13">
      <c r="A9812" t="s">
        <v>4124</v>
      </c>
      <c r="B9812" t="s">
        <v>4125</v>
      </c>
      <c r="C9812" t="str">
        <f>TEXT(D9812, "mmm")</f>
        <v>Aug</v>
      </c>
      <c r="D9812" s="1">
        <v>45516</v>
      </c>
      <c r="E9812" t="s">
        <v>4833</v>
      </c>
      <c r="F9812" t="s">
        <v>101</v>
      </c>
      <c r="G9812">
        <v>51100</v>
      </c>
      <c r="H9812">
        <v>27.92</v>
      </c>
      <c r="I9812">
        <v>1426712</v>
      </c>
      <c r="J9812" t="s">
        <v>86</v>
      </c>
      <c r="K9812">
        <v>0.13576281441524921</v>
      </c>
      <c r="L9812">
        <v>13.5763</v>
      </c>
      <c r="M9812" t="s">
        <v>82</v>
      </c>
    </row>
    <row r="9813" spans="1:13">
      <c r="A9813" t="s">
        <v>4124</v>
      </c>
      <c r="B9813" t="s">
        <v>4125</v>
      </c>
      <c r="C9813" t="str">
        <f>TEXT(D9813, "mmm")</f>
        <v>Aug</v>
      </c>
      <c r="D9813" s="1">
        <v>45516</v>
      </c>
      <c r="E9813" t="s">
        <v>4834</v>
      </c>
      <c r="F9813" t="s">
        <v>101</v>
      </c>
      <c r="G9813">
        <v>51100</v>
      </c>
      <c r="H9813">
        <v>27.92</v>
      </c>
      <c r="I9813">
        <v>1426712</v>
      </c>
      <c r="J9813" t="s">
        <v>86</v>
      </c>
      <c r="K9813">
        <v>0.13576281441524921</v>
      </c>
      <c r="L9813">
        <v>13.5763</v>
      </c>
      <c r="M9813" t="s">
        <v>82</v>
      </c>
    </row>
    <row r="9814" spans="1:13">
      <c r="A9814" t="s">
        <v>4124</v>
      </c>
      <c r="B9814" t="s">
        <v>4125</v>
      </c>
      <c r="C9814" t="str">
        <f>TEXT(D9814, "mmm")</f>
        <v>Aug</v>
      </c>
      <c r="D9814" s="1">
        <v>45516</v>
      </c>
      <c r="E9814" t="s">
        <v>4831</v>
      </c>
      <c r="F9814" t="s">
        <v>101</v>
      </c>
      <c r="G9814">
        <v>51100</v>
      </c>
      <c r="H9814">
        <v>27.92</v>
      </c>
      <c r="I9814">
        <v>1426712</v>
      </c>
      <c r="J9814" t="s">
        <v>86</v>
      </c>
      <c r="K9814">
        <v>0.13576281441524921</v>
      </c>
      <c r="L9814">
        <v>13.5763</v>
      </c>
      <c r="M9814" t="s">
        <v>82</v>
      </c>
    </row>
    <row r="9815" spans="1:13">
      <c r="A9815" t="s">
        <v>4124</v>
      </c>
      <c r="B9815" t="s">
        <v>4125</v>
      </c>
      <c r="C9815" t="str">
        <f>TEXT(D9815, "mmm")</f>
        <v>Aug</v>
      </c>
      <c r="D9815" s="1">
        <v>45516</v>
      </c>
      <c r="E9815" t="s">
        <v>4835</v>
      </c>
      <c r="F9815" t="s">
        <v>101</v>
      </c>
      <c r="G9815">
        <v>51100</v>
      </c>
      <c r="H9815">
        <v>27.92</v>
      </c>
      <c r="I9815">
        <v>1426712</v>
      </c>
      <c r="J9815" t="s">
        <v>86</v>
      </c>
      <c r="K9815">
        <v>0.13576281441524921</v>
      </c>
      <c r="L9815">
        <v>13.5763</v>
      </c>
      <c r="M9815" t="s">
        <v>82</v>
      </c>
    </row>
    <row r="9816" spans="1:13">
      <c r="A9816" t="s">
        <v>4124</v>
      </c>
      <c r="B9816" t="s">
        <v>4125</v>
      </c>
      <c r="C9816" t="str">
        <f>TEXT(D9816, "mmm")</f>
        <v>Aug</v>
      </c>
      <c r="D9816" s="1">
        <v>45516</v>
      </c>
      <c r="E9816" t="s">
        <v>4830</v>
      </c>
      <c r="F9816" t="s">
        <v>101</v>
      </c>
      <c r="G9816">
        <v>51100</v>
      </c>
      <c r="H9816">
        <v>27.92</v>
      </c>
      <c r="I9816">
        <v>1426712</v>
      </c>
      <c r="J9816" t="s">
        <v>86</v>
      </c>
      <c r="K9816">
        <v>0.13576281441524921</v>
      </c>
      <c r="L9816">
        <v>13.5763</v>
      </c>
      <c r="M9816" t="s">
        <v>82</v>
      </c>
    </row>
    <row r="9817" spans="1:13">
      <c r="A9817" t="s">
        <v>4124</v>
      </c>
      <c r="B9817" t="s">
        <v>4125</v>
      </c>
      <c r="C9817" t="str">
        <f>TEXT(D9817, "mmm")</f>
        <v>Aug</v>
      </c>
      <c r="D9817" s="1">
        <v>45516</v>
      </c>
      <c r="E9817" t="s">
        <v>4832</v>
      </c>
      <c r="F9817" t="s">
        <v>101</v>
      </c>
      <c r="G9817">
        <v>1900</v>
      </c>
      <c r="H9817">
        <v>27.92</v>
      </c>
      <c r="I9817">
        <v>53048</v>
      </c>
      <c r="J9817" t="s">
        <v>81</v>
      </c>
      <c r="K9817">
        <v>0.13576281441524921</v>
      </c>
      <c r="L9817">
        <v>13.5763</v>
      </c>
      <c r="M9817" t="s">
        <v>82</v>
      </c>
    </row>
    <row r="9818" spans="1:13">
      <c r="A9818" t="s">
        <v>4124</v>
      </c>
      <c r="B9818" t="s">
        <v>4125</v>
      </c>
      <c r="C9818" t="str">
        <f>TEXT(D9818, "mmm")</f>
        <v>Aug</v>
      </c>
      <c r="D9818" s="1">
        <v>45516</v>
      </c>
      <c r="E9818" t="s">
        <v>4833</v>
      </c>
      <c r="F9818" t="s">
        <v>101</v>
      </c>
      <c r="G9818">
        <v>1900</v>
      </c>
      <c r="H9818">
        <v>27.92</v>
      </c>
      <c r="I9818">
        <v>53048</v>
      </c>
      <c r="J9818" t="s">
        <v>81</v>
      </c>
      <c r="K9818">
        <v>0.13576281441524921</v>
      </c>
      <c r="L9818">
        <v>13.5763</v>
      </c>
      <c r="M9818" t="s">
        <v>82</v>
      </c>
    </row>
    <row r="9819" spans="1:13">
      <c r="A9819" t="s">
        <v>4124</v>
      </c>
      <c r="B9819" t="s">
        <v>4125</v>
      </c>
      <c r="C9819" t="str">
        <f>TEXT(D9819, "mmm")</f>
        <v>Aug</v>
      </c>
      <c r="D9819" s="1">
        <v>45516</v>
      </c>
      <c r="E9819" t="s">
        <v>4834</v>
      </c>
      <c r="F9819" t="s">
        <v>101</v>
      </c>
      <c r="G9819">
        <v>1900</v>
      </c>
      <c r="H9819">
        <v>27.92</v>
      </c>
      <c r="I9819">
        <v>53048</v>
      </c>
      <c r="J9819" t="s">
        <v>81</v>
      </c>
      <c r="K9819">
        <v>0.13576281441524921</v>
      </c>
      <c r="L9819">
        <v>13.5763</v>
      </c>
      <c r="M9819" t="s">
        <v>82</v>
      </c>
    </row>
    <row r="9820" spans="1:13">
      <c r="A9820" t="s">
        <v>4124</v>
      </c>
      <c r="B9820" t="s">
        <v>4125</v>
      </c>
      <c r="C9820" t="str">
        <f>TEXT(D9820, "mmm")</f>
        <v>Aug</v>
      </c>
      <c r="D9820" s="1">
        <v>45516</v>
      </c>
      <c r="E9820" t="s">
        <v>4831</v>
      </c>
      <c r="F9820" t="s">
        <v>101</v>
      </c>
      <c r="G9820">
        <v>1900</v>
      </c>
      <c r="H9820">
        <v>27.92</v>
      </c>
      <c r="I9820">
        <v>53048</v>
      </c>
      <c r="J9820" t="s">
        <v>81</v>
      </c>
      <c r="K9820">
        <v>0.13576281441524921</v>
      </c>
      <c r="L9820">
        <v>13.5763</v>
      </c>
      <c r="M9820" t="s">
        <v>82</v>
      </c>
    </row>
    <row r="9821" spans="1:13">
      <c r="A9821" t="s">
        <v>4124</v>
      </c>
      <c r="B9821" t="s">
        <v>4125</v>
      </c>
      <c r="C9821" t="str">
        <f>TEXT(D9821, "mmm")</f>
        <v>Aug</v>
      </c>
      <c r="D9821" s="1">
        <v>45516</v>
      </c>
      <c r="E9821" t="s">
        <v>4835</v>
      </c>
      <c r="F9821" t="s">
        <v>101</v>
      </c>
      <c r="G9821">
        <v>1900</v>
      </c>
      <c r="H9821">
        <v>27.92</v>
      </c>
      <c r="I9821">
        <v>53048</v>
      </c>
      <c r="J9821" t="s">
        <v>81</v>
      </c>
      <c r="K9821">
        <v>0.13576281441524921</v>
      </c>
      <c r="L9821">
        <v>13.5763</v>
      </c>
      <c r="M9821" t="s">
        <v>82</v>
      </c>
    </row>
    <row r="9822" spans="1:13">
      <c r="A9822" t="s">
        <v>4124</v>
      </c>
      <c r="B9822" t="s">
        <v>4125</v>
      </c>
      <c r="C9822" t="str">
        <f>TEXT(D9822, "mmm")</f>
        <v>Aug</v>
      </c>
      <c r="D9822" s="1">
        <v>45516</v>
      </c>
      <c r="E9822" t="s">
        <v>4830</v>
      </c>
      <c r="F9822" t="s">
        <v>101</v>
      </c>
      <c r="G9822">
        <v>1900</v>
      </c>
      <c r="H9822">
        <v>27.92</v>
      </c>
      <c r="I9822">
        <v>53048</v>
      </c>
      <c r="J9822" t="s">
        <v>81</v>
      </c>
      <c r="K9822">
        <v>0.13576281441524921</v>
      </c>
      <c r="L9822">
        <v>13.5763</v>
      </c>
      <c r="M9822" t="s">
        <v>82</v>
      </c>
    </row>
    <row r="9823" spans="1:13">
      <c r="A9823" t="s">
        <v>2278</v>
      </c>
      <c r="B9823" t="s">
        <v>2279</v>
      </c>
      <c r="C9823" t="str">
        <f>TEXT(D9823, "mmm")</f>
        <v>Aug</v>
      </c>
      <c r="D9823" s="1">
        <v>45516</v>
      </c>
      <c r="E9823" t="s">
        <v>5484</v>
      </c>
      <c r="F9823" t="s">
        <v>80</v>
      </c>
      <c r="G9823">
        <v>7500</v>
      </c>
      <c r="H9823">
        <v>12.7</v>
      </c>
      <c r="I9823">
        <v>95250</v>
      </c>
      <c r="J9823" t="s">
        <v>81</v>
      </c>
      <c r="K9823">
        <v>0.10314964088904981</v>
      </c>
      <c r="L9823">
        <v>10.315</v>
      </c>
      <c r="M9823" t="s">
        <v>82</v>
      </c>
    </row>
    <row r="9824" spans="1:13">
      <c r="A9824" t="s">
        <v>3545</v>
      </c>
      <c r="B9824" t="s">
        <v>3546</v>
      </c>
      <c r="C9824" t="str">
        <f>TEXT(D9824, "mmm")</f>
        <v>Aug</v>
      </c>
      <c r="D9824" s="1">
        <v>45516</v>
      </c>
      <c r="E9824" t="s">
        <v>3547</v>
      </c>
      <c r="F9824" t="s">
        <v>118</v>
      </c>
      <c r="G9824">
        <v>10000</v>
      </c>
      <c r="H9824">
        <v>2.63</v>
      </c>
      <c r="I9824">
        <v>26300</v>
      </c>
      <c r="J9824" t="s">
        <v>81</v>
      </c>
      <c r="K9824">
        <v>0.2114285968598866</v>
      </c>
      <c r="L9824">
        <v>21.142900000000001</v>
      </c>
      <c r="M9824" t="s">
        <v>82</v>
      </c>
    </row>
    <row r="9825" spans="1:13">
      <c r="A9825" t="s">
        <v>370</v>
      </c>
      <c r="B9825" t="s">
        <v>371</v>
      </c>
      <c r="C9825" t="str">
        <f>TEXT(D9825, "mmm")</f>
        <v>Aug</v>
      </c>
      <c r="D9825" s="1">
        <v>45516</v>
      </c>
      <c r="E9825" t="s">
        <v>5485</v>
      </c>
      <c r="F9825" t="s">
        <v>80</v>
      </c>
      <c r="G9825">
        <v>10000</v>
      </c>
      <c r="H9825">
        <v>5.65</v>
      </c>
      <c r="I9825">
        <v>56500</v>
      </c>
      <c r="J9825" t="s">
        <v>81</v>
      </c>
      <c r="K9825">
        <v>0.21201466986442979</v>
      </c>
      <c r="L9825">
        <v>21.201499999999999</v>
      </c>
      <c r="M9825" t="s">
        <v>82</v>
      </c>
    </row>
    <row r="9826" spans="1:13">
      <c r="A9826" t="s">
        <v>5486</v>
      </c>
      <c r="B9826" t="s">
        <v>5487</v>
      </c>
      <c r="C9826" t="str">
        <f>TEXT(D9826, "mmm")</f>
        <v>Aug</v>
      </c>
      <c r="D9826" s="1">
        <v>45516</v>
      </c>
      <c r="E9826" t="s">
        <v>5488</v>
      </c>
      <c r="F9826" t="s">
        <v>118</v>
      </c>
      <c r="G9826">
        <v>24532</v>
      </c>
      <c r="H9826">
        <v>16.329999999999998</v>
      </c>
      <c r="I9826">
        <v>400607.55999999988</v>
      </c>
      <c r="J9826" t="s">
        <v>81</v>
      </c>
      <c r="K9826">
        <v>0.13563507127451691</v>
      </c>
      <c r="L9826">
        <v>13.563499999999999</v>
      </c>
      <c r="M9826" t="s">
        <v>82</v>
      </c>
    </row>
    <row r="9827" spans="1:13">
      <c r="A9827" t="s">
        <v>1617</v>
      </c>
      <c r="B9827" t="s">
        <v>1618</v>
      </c>
      <c r="C9827" t="str">
        <f>TEXT(D9827, "mmm")</f>
        <v>Aug</v>
      </c>
      <c r="D9827" s="1">
        <v>45516</v>
      </c>
      <c r="E9827" t="s">
        <v>1659</v>
      </c>
      <c r="F9827" t="s">
        <v>80</v>
      </c>
      <c r="G9827">
        <v>120</v>
      </c>
      <c r="H9827">
        <v>110.83</v>
      </c>
      <c r="I9827">
        <v>13299.6</v>
      </c>
      <c r="J9827" t="s">
        <v>81</v>
      </c>
      <c r="K9827">
        <v>5.8459032746787321E-2</v>
      </c>
      <c r="L9827">
        <v>5.8459000000000003</v>
      </c>
      <c r="M9827" t="s">
        <v>82</v>
      </c>
    </row>
    <row r="9828" spans="1:13">
      <c r="A9828" t="s">
        <v>1617</v>
      </c>
      <c r="B9828" t="s">
        <v>1618</v>
      </c>
      <c r="C9828" t="str">
        <f>TEXT(D9828, "mmm")</f>
        <v>Aug</v>
      </c>
      <c r="D9828" s="1">
        <v>45516</v>
      </c>
      <c r="E9828" t="s">
        <v>1638</v>
      </c>
      <c r="F9828" t="s">
        <v>80</v>
      </c>
      <c r="G9828">
        <v>153</v>
      </c>
      <c r="H9828">
        <v>110.83</v>
      </c>
      <c r="I9828">
        <v>16956.990000000002</v>
      </c>
      <c r="J9828" t="s">
        <v>86</v>
      </c>
      <c r="K9828">
        <v>5.8459032746787321E-2</v>
      </c>
      <c r="L9828">
        <v>5.8459000000000003</v>
      </c>
      <c r="M9828" t="s">
        <v>82</v>
      </c>
    </row>
    <row r="9829" spans="1:13">
      <c r="A9829" t="s">
        <v>1617</v>
      </c>
      <c r="B9829" t="s">
        <v>1618</v>
      </c>
      <c r="C9829" t="str">
        <f>TEXT(D9829, "mmm")</f>
        <v>Aug</v>
      </c>
      <c r="D9829" s="1">
        <v>45516</v>
      </c>
      <c r="E9829" t="s">
        <v>1639</v>
      </c>
      <c r="F9829" t="s">
        <v>80</v>
      </c>
      <c r="G9829">
        <v>116</v>
      </c>
      <c r="H9829">
        <v>110.83</v>
      </c>
      <c r="I9829">
        <v>12856.28</v>
      </c>
      <c r="J9829" t="s">
        <v>81</v>
      </c>
      <c r="K9829">
        <v>5.8459032746787321E-2</v>
      </c>
      <c r="L9829">
        <v>5.8459000000000003</v>
      </c>
      <c r="M9829" t="s">
        <v>82</v>
      </c>
    </row>
    <row r="9830" spans="1:13">
      <c r="A9830" t="s">
        <v>3581</v>
      </c>
      <c r="B9830" t="s">
        <v>3582</v>
      </c>
      <c r="C9830" t="str">
        <f>TEXT(D9830, "mmm")</f>
        <v>Aug</v>
      </c>
      <c r="D9830" s="1">
        <v>45516</v>
      </c>
      <c r="E9830" t="s">
        <v>3583</v>
      </c>
      <c r="F9830" t="s">
        <v>118</v>
      </c>
      <c r="G9830">
        <v>7082</v>
      </c>
      <c r="H9830">
        <v>7</v>
      </c>
      <c r="I9830">
        <v>49574</v>
      </c>
      <c r="J9830" t="s">
        <v>81</v>
      </c>
      <c r="K9830">
        <v>0.10410557482053751</v>
      </c>
      <c r="L9830">
        <v>10.410600000000001</v>
      </c>
      <c r="M9830" t="s">
        <v>82</v>
      </c>
    </row>
    <row r="9831" spans="1:13">
      <c r="A9831" t="s">
        <v>2278</v>
      </c>
      <c r="B9831" t="s">
        <v>2279</v>
      </c>
      <c r="C9831" t="str">
        <f>TEXT(D9831, "mmm")</f>
        <v>Aug</v>
      </c>
      <c r="D9831" s="1">
        <v>45516</v>
      </c>
      <c r="E9831" t="s">
        <v>2280</v>
      </c>
      <c r="F9831" t="s">
        <v>251</v>
      </c>
      <c r="G9831">
        <v>8016</v>
      </c>
      <c r="H9831">
        <v>12.72</v>
      </c>
      <c r="I9831">
        <v>101963.52</v>
      </c>
      <c r="J9831" t="s">
        <v>81</v>
      </c>
      <c r="K9831">
        <v>0.10314964088904981</v>
      </c>
      <c r="L9831">
        <v>10.315</v>
      </c>
      <c r="M9831" t="s">
        <v>82</v>
      </c>
    </row>
    <row r="9832" spans="1:13">
      <c r="A9832" t="s">
        <v>5489</v>
      </c>
      <c r="B9832" t="s">
        <v>5490</v>
      </c>
      <c r="C9832" t="str">
        <f>TEXT(D9832, "mmm")</f>
        <v>Aug</v>
      </c>
      <c r="D9832" s="1">
        <v>45516</v>
      </c>
      <c r="E9832" t="s">
        <v>5234</v>
      </c>
      <c r="F9832" t="s">
        <v>426</v>
      </c>
      <c r="G9832">
        <v>40450</v>
      </c>
      <c r="H9832">
        <v>1.08</v>
      </c>
      <c r="I9832">
        <v>43686</v>
      </c>
      <c r="J9832" t="s">
        <v>86</v>
      </c>
      <c r="K9832">
        <v>0.34883725658201642</v>
      </c>
      <c r="L9832">
        <v>34.883699999999997</v>
      </c>
      <c r="M9832" t="s">
        <v>82</v>
      </c>
    </row>
    <row r="9833" spans="1:13">
      <c r="A9833" t="s">
        <v>1995</v>
      </c>
      <c r="B9833" t="s">
        <v>1996</v>
      </c>
      <c r="C9833" t="str">
        <f>TEXT(D9833, "mmm")</f>
        <v>Aug</v>
      </c>
      <c r="D9833" s="1">
        <v>45516</v>
      </c>
      <c r="E9833" t="s">
        <v>5491</v>
      </c>
      <c r="F9833" t="s">
        <v>128</v>
      </c>
      <c r="G9833">
        <v>100000</v>
      </c>
      <c r="H9833">
        <v>13.01</v>
      </c>
      <c r="I9833">
        <v>1301000</v>
      </c>
      <c r="J9833" t="s">
        <v>86</v>
      </c>
      <c r="K9833">
        <v>0.10771580068571281</v>
      </c>
      <c r="L9833">
        <v>10.771599999999999</v>
      </c>
      <c r="M9833" t="s">
        <v>82</v>
      </c>
    </row>
    <row r="9834" spans="1:13">
      <c r="A9834" t="s">
        <v>129</v>
      </c>
      <c r="B9834" t="s">
        <v>130</v>
      </c>
      <c r="C9834" t="str">
        <f>TEXT(D9834, "mmm")</f>
        <v>Aug</v>
      </c>
      <c r="D9834" s="1">
        <v>45516</v>
      </c>
      <c r="E9834" t="s">
        <v>111</v>
      </c>
      <c r="F9834" t="s">
        <v>101</v>
      </c>
      <c r="G9834">
        <v>14300</v>
      </c>
      <c r="H9834">
        <v>5.93</v>
      </c>
      <c r="I9834">
        <v>84799</v>
      </c>
      <c r="J9834" t="s">
        <v>81</v>
      </c>
      <c r="K9834">
        <v>1.8487417990016741E-2</v>
      </c>
      <c r="L9834">
        <v>1.8487</v>
      </c>
      <c r="M9834" t="s">
        <v>82</v>
      </c>
    </row>
    <row r="9835" spans="1:13">
      <c r="A9835" t="s">
        <v>129</v>
      </c>
      <c r="B9835" t="s">
        <v>130</v>
      </c>
      <c r="C9835" t="str">
        <f>TEXT(D9835, "mmm")</f>
        <v>Aug</v>
      </c>
      <c r="D9835" s="1">
        <v>45516</v>
      </c>
      <c r="E9835" t="s">
        <v>109</v>
      </c>
      <c r="F9835" t="s">
        <v>101</v>
      </c>
      <c r="G9835">
        <v>14300</v>
      </c>
      <c r="H9835">
        <v>5.93</v>
      </c>
      <c r="I9835">
        <v>84799</v>
      </c>
      <c r="J9835" t="s">
        <v>81</v>
      </c>
      <c r="K9835">
        <v>1.8487417990016741E-2</v>
      </c>
      <c r="L9835">
        <v>1.8487</v>
      </c>
      <c r="M9835" t="s">
        <v>82</v>
      </c>
    </row>
    <row r="9836" spans="1:13">
      <c r="A9836" t="s">
        <v>129</v>
      </c>
      <c r="B9836" t="s">
        <v>130</v>
      </c>
      <c r="C9836" t="str">
        <f>TEXT(D9836, "mmm")</f>
        <v>Aug</v>
      </c>
      <c r="D9836" s="1">
        <v>45516</v>
      </c>
      <c r="E9836" t="s">
        <v>110</v>
      </c>
      <c r="F9836" t="s">
        <v>101</v>
      </c>
      <c r="G9836">
        <v>14300</v>
      </c>
      <c r="H9836">
        <v>5.93</v>
      </c>
      <c r="I9836">
        <v>84799</v>
      </c>
      <c r="J9836" t="s">
        <v>81</v>
      </c>
      <c r="K9836">
        <v>1.8487417990016741E-2</v>
      </c>
      <c r="L9836">
        <v>1.8487</v>
      </c>
      <c r="M9836" t="s">
        <v>82</v>
      </c>
    </row>
    <row r="9837" spans="1:13">
      <c r="A9837" t="s">
        <v>2889</v>
      </c>
      <c r="B9837" t="s">
        <v>2890</v>
      </c>
      <c r="C9837" t="str">
        <f>TEXT(D9837, "mmm")</f>
        <v>Aug</v>
      </c>
      <c r="D9837" s="1">
        <v>45517</v>
      </c>
      <c r="E9837" t="s">
        <v>2891</v>
      </c>
      <c r="F9837" t="s">
        <v>251</v>
      </c>
      <c r="G9837">
        <v>436398</v>
      </c>
      <c r="H9837">
        <v>0.05</v>
      </c>
      <c r="I9837">
        <v>21819.9</v>
      </c>
      <c r="J9837" t="s">
        <v>81</v>
      </c>
      <c r="K9837">
        <v>0.19999995529651701</v>
      </c>
      <c r="L9837">
        <v>20</v>
      </c>
      <c r="M9837" t="s">
        <v>82</v>
      </c>
    </row>
    <row r="9838" spans="1:13">
      <c r="A9838" t="s">
        <v>2889</v>
      </c>
      <c r="B9838" t="s">
        <v>2890</v>
      </c>
      <c r="C9838" t="str">
        <f>TEXT(D9838, "mmm")</f>
        <v>Aug</v>
      </c>
      <c r="D9838" s="1">
        <v>45517</v>
      </c>
      <c r="E9838" t="s">
        <v>2892</v>
      </c>
      <c r="F9838" t="s">
        <v>101</v>
      </c>
      <c r="G9838">
        <v>436398</v>
      </c>
      <c r="H9838">
        <v>0.05</v>
      </c>
      <c r="I9838">
        <v>21819.9</v>
      </c>
      <c r="J9838" t="s">
        <v>81</v>
      </c>
      <c r="K9838">
        <v>0.19999995529651701</v>
      </c>
      <c r="L9838">
        <v>20</v>
      </c>
      <c r="M9838" t="s">
        <v>82</v>
      </c>
    </row>
    <row r="9839" spans="1:13">
      <c r="A9839" t="s">
        <v>5492</v>
      </c>
      <c r="B9839" t="s">
        <v>5493</v>
      </c>
      <c r="C9839" t="str">
        <f>TEXT(D9839, "mmm")</f>
        <v>Aug</v>
      </c>
      <c r="D9839" s="1">
        <v>45517</v>
      </c>
      <c r="E9839" t="s">
        <v>5494</v>
      </c>
      <c r="F9839" t="s">
        <v>217</v>
      </c>
      <c r="G9839">
        <v>1335271</v>
      </c>
      <c r="H9839">
        <v>4579980</v>
      </c>
      <c r="I9839">
        <v>6115514474580</v>
      </c>
      <c r="J9839" t="s">
        <v>86</v>
      </c>
      <c r="K9839">
        <v>0.11699173391476481</v>
      </c>
      <c r="L9839">
        <v>11.699199999999999</v>
      </c>
      <c r="M9839" t="s">
        <v>82</v>
      </c>
    </row>
    <row r="9840" spans="1:13">
      <c r="A9840" t="s">
        <v>3492</v>
      </c>
      <c r="B9840" t="s">
        <v>3493</v>
      </c>
      <c r="C9840" t="str">
        <f>TEXT(D9840, "mmm")</f>
        <v>Aug</v>
      </c>
      <c r="D9840" s="1">
        <v>45517</v>
      </c>
      <c r="E9840" t="s">
        <v>3495</v>
      </c>
      <c r="F9840" t="s">
        <v>80</v>
      </c>
      <c r="G9840">
        <v>1300</v>
      </c>
      <c r="H9840">
        <v>22.58</v>
      </c>
      <c r="I9840">
        <v>29354</v>
      </c>
      <c r="J9840" t="s">
        <v>81</v>
      </c>
      <c r="K9840">
        <v>8.8575986852301725E-4</v>
      </c>
      <c r="L9840">
        <v>8.8599999999999998E-2</v>
      </c>
      <c r="M9840" t="s">
        <v>82</v>
      </c>
    </row>
    <row r="9841" spans="1:13">
      <c r="A9841" t="s">
        <v>3492</v>
      </c>
      <c r="B9841" t="s">
        <v>3493</v>
      </c>
      <c r="C9841" t="str">
        <f>TEXT(D9841, "mmm")</f>
        <v>Aug</v>
      </c>
      <c r="D9841" s="1">
        <v>45517</v>
      </c>
      <c r="E9841" t="s">
        <v>3494</v>
      </c>
      <c r="F9841" t="s">
        <v>426</v>
      </c>
      <c r="G9841">
        <v>1300</v>
      </c>
      <c r="H9841">
        <v>22.58</v>
      </c>
      <c r="I9841">
        <v>29354</v>
      </c>
      <c r="J9841" t="s">
        <v>81</v>
      </c>
      <c r="K9841">
        <v>8.8575986852301725E-4</v>
      </c>
      <c r="L9841">
        <v>8.8599999999999998E-2</v>
      </c>
      <c r="M9841" t="s">
        <v>82</v>
      </c>
    </row>
    <row r="9842" spans="1:13">
      <c r="A9842" t="s">
        <v>3492</v>
      </c>
      <c r="B9842" t="s">
        <v>3493</v>
      </c>
      <c r="C9842" t="str">
        <f>TEXT(D9842, "mmm")</f>
        <v>Aug</v>
      </c>
      <c r="D9842" s="1">
        <v>45517</v>
      </c>
      <c r="E9842" t="s">
        <v>3495</v>
      </c>
      <c r="F9842" t="s">
        <v>80</v>
      </c>
      <c r="G9842">
        <v>250000</v>
      </c>
      <c r="H9842">
        <v>22.59</v>
      </c>
      <c r="I9842">
        <v>5647500</v>
      </c>
      <c r="J9842" t="s">
        <v>81</v>
      </c>
      <c r="K9842">
        <v>8.8575986852301725E-4</v>
      </c>
      <c r="L9842">
        <v>8.8599999999999998E-2</v>
      </c>
      <c r="M9842" t="s">
        <v>82</v>
      </c>
    </row>
    <row r="9843" spans="1:13">
      <c r="A9843" t="s">
        <v>3492</v>
      </c>
      <c r="B9843" t="s">
        <v>3493</v>
      </c>
      <c r="C9843" t="str">
        <f>TEXT(D9843, "mmm")</f>
        <v>Aug</v>
      </c>
      <c r="D9843" s="1">
        <v>45517</v>
      </c>
      <c r="E9843" t="s">
        <v>3494</v>
      </c>
      <c r="F9843" t="s">
        <v>426</v>
      </c>
      <c r="G9843">
        <v>250000</v>
      </c>
      <c r="H9843">
        <v>22.59</v>
      </c>
      <c r="I9843">
        <v>5647500</v>
      </c>
      <c r="J9843" t="s">
        <v>81</v>
      </c>
      <c r="K9843">
        <v>8.8575986852301725E-4</v>
      </c>
      <c r="L9843">
        <v>8.8599999999999998E-2</v>
      </c>
      <c r="M9843" t="s">
        <v>82</v>
      </c>
    </row>
    <row r="9844" spans="1:13">
      <c r="A9844" t="s">
        <v>5495</v>
      </c>
      <c r="B9844" t="s">
        <v>5496</v>
      </c>
      <c r="C9844" t="str">
        <f>TEXT(D9844, "mmm")</f>
        <v>Aug</v>
      </c>
      <c r="D9844" s="1">
        <v>45517</v>
      </c>
      <c r="E9844" t="s">
        <v>5497</v>
      </c>
      <c r="F9844" t="s">
        <v>128</v>
      </c>
      <c r="G9844">
        <v>85301</v>
      </c>
      <c r="H9844">
        <v>1.88</v>
      </c>
      <c r="I9844">
        <v>160365.88</v>
      </c>
      <c r="J9844" t="s">
        <v>86</v>
      </c>
      <c r="K9844">
        <v>3.1088115865008929E-2</v>
      </c>
      <c r="L9844">
        <v>3.1088</v>
      </c>
      <c r="M9844" t="s">
        <v>82</v>
      </c>
    </row>
    <row r="9845" spans="1:13">
      <c r="A9845" t="s">
        <v>5495</v>
      </c>
      <c r="B9845" t="s">
        <v>5496</v>
      </c>
      <c r="C9845" t="str">
        <f>TEXT(D9845, "mmm")</f>
        <v>Aug</v>
      </c>
      <c r="D9845" s="1">
        <v>45517</v>
      </c>
      <c r="E9845" t="s">
        <v>5498</v>
      </c>
      <c r="F9845" t="s">
        <v>128</v>
      </c>
      <c r="G9845">
        <v>85300</v>
      </c>
      <c r="H9845">
        <v>1.88</v>
      </c>
      <c r="I9845">
        <v>160364</v>
      </c>
      <c r="J9845" t="s">
        <v>86</v>
      </c>
      <c r="K9845">
        <v>3.1088115865008929E-2</v>
      </c>
      <c r="L9845">
        <v>3.1088</v>
      </c>
      <c r="M9845" t="s">
        <v>82</v>
      </c>
    </row>
    <row r="9846" spans="1:13">
      <c r="A9846" t="s">
        <v>1457</v>
      </c>
      <c r="B9846" t="s">
        <v>1458</v>
      </c>
      <c r="C9846" t="str">
        <f>TEXT(D9846, "mmm")</f>
        <v>Aug</v>
      </c>
      <c r="D9846" s="1">
        <v>45517</v>
      </c>
      <c r="E9846" t="s">
        <v>1459</v>
      </c>
      <c r="F9846" t="s">
        <v>80</v>
      </c>
      <c r="G9846">
        <v>143</v>
      </c>
      <c r="H9846">
        <v>105.84</v>
      </c>
      <c r="I9846">
        <v>15135.12</v>
      </c>
      <c r="J9846" t="s">
        <v>81</v>
      </c>
      <c r="K9846">
        <v>7.7279558114074387E-2</v>
      </c>
      <c r="L9846">
        <v>7.7279999999999998</v>
      </c>
      <c r="M9846" t="s">
        <v>82</v>
      </c>
    </row>
    <row r="9847" spans="1:13">
      <c r="A9847" t="s">
        <v>1906</v>
      </c>
      <c r="B9847" t="s">
        <v>1907</v>
      </c>
      <c r="C9847" t="str">
        <f>TEXT(D9847, "mmm")</f>
        <v>Aug</v>
      </c>
      <c r="D9847" s="1">
        <v>45517</v>
      </c>
      <c r="E9847" t="s">
        <v>5499</v>
      </c>
      <c r="F9847" t="s">
        <v>80</v>
      </c>
      <c r="G9847">
        <v>700</v>
      </c>
      <c r="H9847">
        <v>84.28</v>
      </c>
      <c r="I9847">
        <v>58996</v>
      </c>
      <c r="J9847" t="s">
        <v>81</v>
      </c>
      <c r="K9847">
        <v>1.803395317939227E-2</v>
      </c>
      <c r="L9847">
        <v>1.8033999999999999</v>
      </c>
      <c r="M9847" t="s">
        <v>82</v>
      </c>
    </row>
    <row r="9848" spans="1:13">
      <c r="A9848" t="s">
        <v>1644</v>
      </c>
      <c r="B9848" t="s">
        <v>1645</v>
      </c>
      <c r="C9848" t="str">
        <f>TEXT(D9848, "mmm")</f>
        <v>Aug</v>
      </c>
      <c r="D9848" s="1">
        <v>45517</v>
      </c>
      <c r="E9848" t="s">
        <v>4793</v>
      </c>
      <c r="F9848" t="s">
        <v>222</v>
      </c>
      <c r="G9848">
        <v>1981</v>
      </c>
      <c r="H9848">
        <v>12.88</v>
      </c>
      <c r="I9848">
        <v>25515.279999999999</v>
      </c>
      <c r="J9848" t="s">
        <v>81</v>
      </c>
      <c r="K9848">
        <v>9.2378649762445697E-3</v>
      </c>
      <c r="L9848">
        <v>0.92379999999999995</v>
      </c>
      <c r="M9848" t="s">
        <v>82</v>
      </c>
    </row>
    <row r="9849" spans="1:13">
      <c r="A9849" t="s">
        <v>2769</v>
      </c>
      <c r="B9849" t="s">
        <v>2770</v>
      </c>
      <c r="C9849" t="str">
        <f>TEXT(D9849, "mmm")</f>
        <v>Aug</v>
      </c>
      <c r="D9849" s="1">
        <v>45517</v>
      </c>
      <c r="E9849" t="s">
        <v>4289</v>
      </c>
      <c r="F9849" t="s">
        <v>101</v>
      </c>
      <c r="G9849">
        <v>27515</v>
      </c>
      <c r="H9849">
        <v>3.79</v>
      </c>
      <c r="I9849">
        <v>104281.85</v>
      </c>
      <c r="J9849" t="s">
        <v>81</v>
      </c>
      <c r="K9849">
        <v>9.3023293064618873E-2</v>
      </c>
      <c r="L9849">
        <v>9.3023000000000007</v>
      </c>
      <c r="M9849" t="s">
        <v>82</v>
      </c>
    </row>
    <row r="9850" spans="1:13">
      <c r="A9850" t="s">
        <v>2769</v>
      </c>
      <c r="B9850" t="s">
        <v>2770</v>
      </c>
      <c r="C9850" t="str">
        <f>TEXT(D9850, "mmm")</f>
        <v>Aug</v>
      </c>
      <c r="D9850" s="1">
        <v>45517</v>
      </c>
      <c r="E9850" t="s">
        <v>2774</v>
      </c>
      <c r="F9850" t="s">
        <v>101</v>
      </c>
      <c r="G9850">
        <v>27515</v>
      </c>
      <c r="H9850">
        <v>3.79</v>
      </c>
      <c r="I9850">
        <v>104281.85</v>
      </c>
      <c r="J9850" t="s">
        <v>81</v>
      </c>
      <c r="K9850">
        <v>9.3023293064618873E-2</v>
      </c>
      <c r="L9850">
        <v>9.3023000000000007</v>
      </c>
      <c r="M9850" t="s">
        <v>82</v>
      </c>
    </row>
    <row r="9851" spans="1:13">
      <c r="A9851" t="s">
        <v>5500</v>
      </c>
      <c r="B9851" t="s">
        <v>5501</v>
      </c>
      <c r="C9851" t="str">
        <f>TEXT(D9851, "mmm")</f>
        <v>Aug</v>
      </c>
      <c r="D9851" s="1">
        <v>45517</v>
      </c>
      <c r="E9851" t="s">
        <v>5502</v>
      </c>
      <c r="F9851" t="s">
        <v>80</v>
      </c>
      <c r="G9851">
        <v>50000</v>
      </c>
      <c r="H9851">
        <v>13</v>
      </c>
      <c r="I9851">
        <v>650000</v>
      </c>
      <c r="J9851" t="s">
        <v>86</v>
      </c>
      <c r="K9851">
        <v>0.18230768350454471</v>
      </c>
      <c r="L9851">
        <v>18.230799999999999</v>
      </c>
      <c r="M9851" t="s">
        <v>82</v>
      </c>
    </row>
    <row r="9852" spans="1:13">
      <c r="A9852" t="s">
        <v>2333</v>
      </c>
      <c r="B9852" t="s">
        <v>2334</v>
      </c>
      <c r="C9852" t="str">
        <f>TEXT(D9852, "mmm")</f>
        <v>Aug</v>
      </c>
      <c r="D9852" s="1">
        <v>45517</v>
      </c>
      <c r="E9852" t="s">
        <v>2417</v>
      </c>
      <c r="F9852" t="s">
        <v>118</v>
      </c>
      <c r="G9852">
        <v>5000</v>
      </c>
      <c r="H9852">
        <v>6.23</v>
      </c>
      <c r="I9852">
        <v>31150</v>
      </c>
      <c r="J9852" t="s">
        <v>81</v>
      </c>
      <c r="K9852">
        <v>3.0864604260327781E-3</v>
      </c>
      <c r="L9852">
        <v>0.30859999999999999</v>
      </c>
      <c r="M9852" t="s">
        <v>82</v>
      </c>
    </row>
    <row r="9853" spans="1:13">
      <c r="A9853" t="s">
        <v>5213</v>
      </c>
      <c r="B9853" t="s">
        <v>5214</v>
      </c>
      <c r="C9853" t="str">
        <f>TEXT(D9853, "mmm")</f>
        <v>Aug</v>
      </c>
      <c r="D9853" s="1">
        <v>45517</v>
      </c>
      <c r="E9853" t="s">
        <v>5215</v>
      </c>
      <c r="F9853" t="s">
        <v>101</v>
      </c>
      <c r="G9853">
        <v>566494</v>
      </c>
      <c r="H9853">
        <v>428724</v>
      </c>
      <c r="I9853">
        <v>242869573656</v>
      </c>
      <c r="J9853" t="s">
        <v>81</v>
      </c>
      <c r="K9853">
        <v>-0.1571428279487441</v>
      </c>
      <c r="L9853">
        <v>-15.7143</v>
      </c>
      <c r="M9853" t="s">
        <v>82</v>
      </c>
    </row>
    <row r="9854" spans="1:13">
      <c r="A9854" t="s">
        <v>3523</v>
      </c>
      <c r="B9854" t="s">
        <v>3524</v>
      </c>
      <c r="C9854" t="str">
        <f>TEXT(D9854, "mmm")</f>
        <v>Aug</v>
      </c>
      <c r="D9854" s="1">
        <v>45517</v>
      </c>
      <c r="E9854" t="s">
        <v>3525</v>
      </c>
      <c r="F9854" t="s">
        <v>80</v>
      </c>
      <c r="G9854">
        <v>25000</v>
      </c>
      <c r="H9854">
        <v>10.57</v>
      </c>
      <c r="I9854">
        <v>264250</v>
      </c>
      <c r="J9854" t="s">
        <v>81</v>
      </c>
      <c r="K9854">
        <v>-1.8850124009124669E-2</v>
      </c>
      <c r="L9854">
        <v>-1.885</v>
      </c>
      <c r="M9854" t="s">
        <v>82</v>
      </c>
    </row>
    <row r="9855" spans="1:13">
      <c r="A9855" t="s">
        <v>3581</v>
      </c>
      <c r="B9855" t="s">
        <v>3582</v>
      </c>
      <c r="C9855" t="str">
        <f>TEXT(D9855, "mmm")</f>
        <v>Aug</v>
      </c>
      <c r="D9855" s="1">
        <v>45517</v>
      </c>
      <c r="E9855" t="s">
        <v>5146</v>
      </c>
      <c r="F9855" t="s">
        <v>80</v>
      </c>
      <c r="G9855">
        <v>38007</v>
      </c>
      <c r="H9855">
        <v>7.23</v>
      </c>
      <c r="I9855">
        <v>274790.61</v>
      </c>
      <c r="J9855" t="s">
        <v>86</v>
      </c>
      <c r="K9855">
        <v>2.8806589745659309E-2</v>
      </c>
      <c r="L9855">
        <v>2.8807</v>
      </c>
      <c r="M9855" t="s">
        <v>82</v>
      </c>
    </row>
    <row r="9856" spans="1:13">
      <c r="A9856" t="s">
        <v>5322</v>
      </c>
      <c r="B9856" t="s">
        <v>5323</v>
      </c>
      <c r="C9856" t="str">
        <f>TEXT(D9856, "mmm")</f>
        <v>Aug</v>
      </c>
      <c r="D9856" s="1">
        <v>45517</v>
      </c>
      <c r="E9856" t="s">
        <v>5324</v>
      </c>
      <c r="F9856" t="s">
        <v>222</v>
      </c>
      <c r="G9856">
        <v>259566</v>
      </c>
      <c r="H9856">
        <v>13.49</v>
      </c>
      <c r="I9856">
        <v>3501545.34</v>
      </c>
      <c r="J9856" t="s">
        <v>86</v>
      </c>
      <c r="K9856">
        <v>0.1645021493108603</v>
      </c>
      <c r="L9856">
        <v>16.450199999999999</v>
      </c>
      <c r="M9856" t="s">
        <v>82</v>
      </c>
    </row>
    <row r="9857" spans="1:13">
      <c r="A9857" t="s">
        <v>5322</v>
      </c>
      <c r="B9857" t="s">
        <v>5323</v>
      </c>
      <c r="C9857" t="str">
        <f>TEXT(D9857, "mmm")</f>
        <v>Aug</v>
      </c>
      <c r="D9857" s="1">
        <v>45517</v>
      </c>
      <c r="E9857" t="s">
        <v>5325</v>
      </c>
      <c r="F9857" t="s">
        <v>222</v>
      </c>
      <c r="G9857">
        <v>259566</v>
      </c>
      <c r="H9857">
        <v>13.49</v>
      </c>
      <c r="I9857">
        <v>3501545.34</v>
      </c>
      <c r="J9857" t="s">
        <v>86</v>
      </c>
      <c r="K9857">
        <v>0.1645021493108603</v>
      </c>
      <c r="L9857">
        <v>16.450199999999999</v>
      </c>
      <c r="M9857" t="s">
        <v>82</v>
      </c>
    </row>
    <row r="9858" spans="1:13">
      <c r="A9858" t="s">
        <v>5322</v>
      </c>
      <c r="B9858" t="s">
        <v>5323</v>
      </c>
      <c r="C9858" t="str">
        <f>TEXT(D9858, "mmm")</f>
        <v>Aug</v>
      </c>
      <c r="D9858" s="1">
        <v>45517</v>
      </c>
      <c r="E9858" t="s">
        <v>5326</v>
      </c>
      <c r="F9858" t="s">
        <v>428</v>
      </c>
      <c r="G9858">
        <v>259566</v>
      </c>
      <c r="H9858">
        <v>13.49</v>
      </c>
      <c r="I9858">
        <v>3501545.34</v>
      </c>
      <c r="J9858" t="s">
        <v>86</v>
      </c>
      <c r="K9858">
        <v>0.1645021493108603</v>
      </c>
      <c r="L9858">
        <v>16.450199999999999</v>
      </c>
      <c r="M9858" t="s">
        <v>82</v>
      </c>
    </row>
    <row r="9859" spans="1:13">
      <c r="A9859" t="s">
        <v>5322</v>
      </c>
      <c r="B9859" t="s">
        <v>5323</v>
      </c>
      <c r="C9859" t="str">
        <f>TEXT(D9859, "mmm")</f>
        <v>Aug</v>
      </c>
      <c r="D9859" s="1">
        <v>45517</v>
      </c>
      <c r="E9859" t="s">
        <v>5327</v>
      </c>
      <c r="F9859" t="s">
        <v>222</v>
      </c>
      <c r="G9859">
        <v>259566</v>
      </c>
      <c r="H9859">
        <v>13.49</v>
      </c>
      <c r="I9859">
        <v>3501545.34</v>
      </c>
      <c r="J9859" t="s">
        <v>86</v>
      </c>
      <c r="K9859">
        <v>0.1645021493108603</v>
      </c>
      <c r="L9859">
        <v>16.450199999999999</v>
      </c>
      <c r="M9859" t="s">
        <v>82</v>
      </c>
    </row>
    <row r="9860" spans="1:13">
      <c r="A9860" t="s">
        <v>5322</v>
      </c>
      <c r="B9860" t="s">
        <v>5323</v>
      </c>
      <c r="C9860" t="str">
        <f>TEXT(D9860, "mmm")</f>
        <v>Aug</v>
      </c>
      <c r="D9860" s="1">
        <v>45517</v>
      </c>
      <c r="E9860" t="s">
        <v>5328</v>
      </c>
      <c r="F9860" t="s">
        <v>222</v>
      </c>
      <c r="G9860">
        <v>259566</v>
      </c>
      <c r="H9860">
        <v>13.49</v>
      </c>
      <c r="I9860">
        <v>3501545.34</v>
      </c>
      <c r="J9860" t="s">
        <v>86</v>
      </c>
      <c r="K9860">
        <v>0.1645021493108603</v>
      </c>
      <c r="L9860">
        <v>16.450199999999999</v>
      </c>
      <c r="M9860" t="s">
        <v>82</v>
      </c>
    </row>
    <row r="9861" spans="1:13">
      <c r="A9861" t="s">
        <v>5322</v>
      </c>
      <c r="B9861" t="s">
        <v>5323</v>
      </c>
      <c r="C9861" t="str">
        <f>TEXT(D9861, "mmm")</f>
        <v>Aug</v>
      </c>
      <c r="D9861" s="1">
        <v>45517</v>
      </c>
      <c r="E9861" t="s">
        <v>5329</v>
      </c>
      <c r="F9861" t="s">
        <v>222</v>
      </c>
      <c r="G9861">
        <v>259566</v>
      </c>
      <c r="H9861">
        <v>13.49</v>
      </c>
      <c r="I9861">
        <v>3501545.34</v>
      </c>
      <c r="J9861" t="s">
        <v>86</v>
      </c>
      <c r="K9861">
        <v>0.1645021493108603</v>
      </c>
      <c r="L9861">
        <v>16.450199999999999</v>
      </c>
      <c r="M9861" t="s">
        <v>82</v>
      </c>
    </row>
    <row r="9862" spans="1:13">
      <c r="A9862" t="s">
        <v>5322</v>
      </c>
      <c r="B9862" t="s">
        <v>5323</v>
      </c>
      <c r="C9862" t="str">
        <f>TEXT(D9862, "mmm")</f>
        <v>Aug</v>
      </c>
      <c r="D9862" s="1">
        <v>45517</v>
      </c>
      <c r="E9862" t="s">
        <v>5324</v>
      </c>
      <c r="F9862" t="s">
        <v>222</v>
      </c>
      <c r="G9862">
        <v>30532</v>
      </c>
      <c r="H9862">
        <v>13.49</v>
      </c>
      <c r="I9862">
        <v>411876.68</v>
      </c>
      <c r="J9862" t="s">
        <v>81</v>
      </c>
      <c r="K9862">
        <v>0.1645021493108603</v>
      </c>
      <c r="L9862">
        <v>16.450199999999999</v>
      </c>
      <c r="M9862" t="s">
        <v>82</v>
      </c>
    </row>
    <row r="9863" spans="1:13">
      <c r="A9863" t="s">
        <v>5322</v>
      </c>
      <c r="B9863" t="s">
        <v>5323</v>
      </c>
      <c r="C9863" t="str">
        <f>TEXT(D9863, "mmm")</f>
        <v>Aug</v>
      </c>
      <c r="D9863" s="1">
        <v>45517</v>
      </c>
      <c r="E9863" t="s">
        <v>5325</v>
      </c>
      <c r="F9863" t="s">
        <v>222</v>
      </c>
      <c r="G9863">
        <v>30532</v>
      </c>
      <c r="H9863">
        <v>13.49</v>
      </c>
      <c r="I9863">
        <v>411876.68</v>
      </c>
      <c r="J9863" t="s">
        <v>81</v>
      </c>
      <c r="K9863">
        <v>0.1645021493108603</v>
      </c>
      <c r="L9863">
        <v>16.450199999999999</v>
      </c>
      <c r="M9863" t="s">
        <v>82</v>
      </c>
    </row>
    <row r="9864" spans="1:13">
      <c r="A9864" t="s">
        <v>5322</v>
      </c>
      <c r="B9864" t="s">
        <v>5323</v>
      </c>
      <c r="C9864" t="str">
        <f>TEXT(D9864, "mmm")</f>
        <v>Aug</v>
      </c>
      <c r="D9864" s="1">
        <v>45517</v>
      </c>
      <c r="E9864" t="s">
        <v>5326</v>
      </c>
      <c r="F9864" t="s">
        <v>428</v>
      </c>
      <c r="G9864">
        <v>30532</v>
      </c>
      <c r="H9864">
        <v>13.49</v>
      </c>
      <c r="I9864">
        <v>411876.68</v>
      </c>
      <c r="J9864" t="s">
        <v>81</v>
      </c>
      <c r="K9864">
        <v>0.1645021493108603</v>
      </c>
      <c r="L9864">
        <v>16.450199999999999</v>
      </c>
      <c r="M9864" t="s">
        <v>82</v>
      </c>
    </row>
    <row r="9865" spans="1:13">
      <c r="A9865" t="s">
        <v>5322</v>
      </c>
      <c r="B9865" t="s">
        <v>5323</v>
      </c>
      <c r="C9865" t="str">
        <f>TEXT(D9865, "mmm")</f>
        <v>Aug</v>
      </c>
      <c r="D9865" s="1">
        <v>45517</v>
      </c>
      <c r="E9865" t="s">
        <v>5327</v>
      </c>
      <c r="F9865" t="s">
        <v>222</v>
      </c>
      <c r="G9865">
        <v>30532</v>
      </c>
      <c r="H9865">
        <v>13.49</v>
      </c>
      <c r="I9865">
        <v>411876.68</v>
      </c>
      <c r="J9865" t="s">
        <v>81</v>
      </c>
      <c r="K9865">
        <v>0.1645021493108603</v>
      </c>
      <c r="L9865">
        <v>16.450199999999999</v>
      </c>
      <c r="M9865" t="s">
        <v>82</v>
      </c>
    </row>
    <row r="9866" spans="1:13">
      <c r="A9866" t="s">
        <v>5322</v>
      </c>
      <c r="B9866" t="s">
        <v>5323</v>
      </c>
      <c r="C9866" t="str">
        <f>TEXT(D9866, "mmm")</f>
        <v>Aug</v>
      </c>
      <c r="D9866" s="1">
        <v>45517</v>
      </c>
      <c r="E9866" t="s">
        <v>5328</v>
      </c>
      <c r="F9866" t="s">
        <v>222</v>
      </c>
      <c r="G9866">
        <v>30532</v>
      </c>
      <c r="H9866">
        <v>13.49</v>
      </c>
      <c r="I9866">
        <v>411876.68</v>
      </c>
      <c r="J9866" t="s">
        <v>81</v>
      </c>
      <c r="K9866">
        <v>0.1645021493108603</v>
      </c>
      <c r="L9866">
        <v>16.450199999999999</v>
      </c>
      <c r="M9866" t="s">
        <v>82</v>
      </c>
    </row>
    <row r="9867" spans="1:13">
      <c r="A9867" t="s">
        <v>5322</v>
      </c>
      <c r="B9867" t="s">
        <v>5323</v>
      </c>
      <c r="C9867" t="str">
        <f>TEXT(D9867, "mmm")</f>
        <v>Aug</v>
      </c>
      <c r="D9867" s="1">
        <v>45517</v>
      </c>
      <c r="E9867" t="s">
        <v>5329</v>
      </c>
      <c r="F9867" t="s">
        <v>222</v>
      </c>
      <c r="G9867">
        <v>30532</v>
      </c>
      <c r="H9867">
        <v>13.49</v>
      </c>
      <c r="I9867">
        <v>411876.68</v>
      </c>
      <c r="J9867" t="s">
        <v>81</v>
      </c>
      <c r="K9867">
        <v>0.1645021493108603</v>
      </c>
      <c r="L9867">
        <v>16.450199999999999</v>
      </c>
      <c r="M9867" t="s">
        <v>82</v>
      </c>
    </row>
    <row r="9868" spans="1:13">
      <c r="A9868" t="s">
        <v>1402</v>
      </c>
      <c r="B9868" t="s">
        <v>1403</v>
      </c>
      <c r="C9868" t="str">
        <f>TEXT(D9868, "mmm")</f>
        <v>Aug</v>
      </c>
      <c r="D9868" s="1">
        <v>45517</v>
      </c>
      <c r="E9868" t="s">
        <v>5503</v>
      </c>
      <c r="F9868" t="s">
        <v>80</v>
      </c>
      <c r="G9868">
        <v>2000</v>
      </c>
      <c r="H9868">
        <v>15.6</v>
      </c>
      <c r="I9868">
        <v>31200</v>
      </c>
      <c r="J9868" t="s">
        <v>86</v>
      </c>
      <c r="K9868">
        <v>5.0975376191177313E-2</v>
      </c>
      <c r="L9868">
        <v>5.0975000000000001</v>
      </c>
      <c r="M9868" t="s">
        <v>82</v>
      </c>
    </row>
    <row r="9869" spans="1:13">
      <c r="A9869" t="s">
        <v>2889</v>
      </c>
      <c r="B9869" t="s">
        <v>2890</v>
      </c>
      <c r="C9869" t="str">
        <f>TEXT(D9869, "mmm")</f>
        <v>Aug</v>
      </c>
      <c r="D9869" s="1">
        <v>45517</v>
      </c>
      <c r="E9869" t="s">
        <v>2891</v>
      </c>
      <c r="F9869" t="s">
        <v>251</v>
      </c>
      <c r="G9869">
        <v>436398</v>
      </c>
      <c r="H9869">
        <v>0.05</v>
      </c>
      <c r="I9869">
        <v>21819.9</v>
      </c>
      <c r="J9869" t="s">
        <v>81</v>
      </c>
      <c r="K9869">
        <v>0.19999995529651701</v>
      </c>
      <c r="L9869">
        <v>20</v>
      </c>
      <c r="M9869" t="s">
        <v>82</v>
      </c>
    </row>
    <row r="9870" spans="1:13">
      <c r="A9870" t="s">
        <v>2889</v>
      </c>
      <c r="B9870" t="s">
        <v>2890</v>
      </c>
      <c r="C9870" t="str">
        <f>TEXT(D9870, "mmm")</f>
        <v>Aug</v>
      </c>
      <c r="D9870" s="1">
        <v>45517</v>
      </c>
      <c r="E9870" t="s">
        <v>2892</v>
      </c>
      <c r="F9870" t="s">
        <v>101</v>
      </c>
      <c r="G9870">
        <v>436398</v>
      </c>
      <c r="H9870">
        <v>0.05</v>
      </c>
      <c r="I9870">
        <v>21819.9</v>
      </c>
      <c r="J9870" t="s">
        <v>81</v>
      </c>
      <c r="K9870">
        <v>0.19999995529651701</v>
      </c>
      <c r="L9870">
        <v>20</v>
      </c>
      <c r="M9870" t="s">
        <v>82</v>
      </c>
    </row>
    <row r="9871" spans="1:13">
      <c r="A9871" t="s">
        <v>1166</v>
      </c>
      <c r="B9871" t="s">
        <v>1167</v>
      </c>
      <c r="C9871" t="str">
        <f>TEXT(D9871, "mmm")</f>
        <v>Aug</v>
      </c>
      <c r="D9871" s="1">
        <v>45517</v>
      </c>
      <c r="E9871" t="s">
        <v>1178</v>
      </c>
      <c r="F9871" t="s">
        <v>251</v>
      </c>
      <c r="G9871">
        <v>10000</v>
      </c>
      <c r="H9871">
        <v>5.51</v>
      </c>
      <c r="I9871">
        <v>55100</v>
      </c>
      <c r="J9871" t="s">
        <v>81</v>
      </c>
      <c r="K9871">
        <v>0.1733576288245624</v>
      </c>
      <c r="L9871">
        <v>17.335799999999999</v>
      </c>
      <c r="M9871" t="s">
        <v>82</v>
      </c>
    </row>
    <row r="9872" spans="1:13">
      <c r="A9872" t="s">
        <v>3390</v>
      </c>
      <c r="B9872" t="s">
        <v>3391</v>
      </c>
      <c r="C9872" t="str">
        <f>TEXT(D9872, "mmm")</f>
        <v>Aug</v>
      </c>
      <c r="D9872" s="1">
        <v>45517</v>
      </c>
      <c r="E9872" t="s">
        <v>3406</v>
      </c>
      <c r="F9872" t="s">
        <v>118</v>
      </c>
      <c r="G9872">
        <v>2000</v>
      </c>
      <c r="H9872">
        <v>14.15</v>
      </c>
      <c r="I9872">
        <v>28300</v>
      </c>
      <c r="J9872" t="s">
        <v>81</v>
      </c>
      <c r="K9872">
        <v>6.4718190879560433E-2</v>
      </c>
      <c r="L9872">
        <v>6.4718</v>
      </c>
      <c r="M9872" t="s">
        <v>82</v>
      </c>
    </row>
    <row r="9873" spans="1:13">
      <c r="A9873" t="s">
        <v>3774</v>
      </c>
      <c r="B9873" t="s">
        <v>3775</v>
      </c>
      <c r="C9873" t="str">
        <f>TEXT(D9873, "mmm")</f>
        <v>Aug</v>
      </c>
      <c r="D9873" s="1">
        <v>45517</v>
      </c>
      <c r="E9873" t="s">
        <v>3776</v>
      </c>
      <c r="F9873" t="s">
        <v>251</v>
      </c>
      <c r="G9873">
        <v>26756</v>
      </c>
      <c r="H9873">
        <v>1.06</v>
      </c>
      <c r="I9873">
        <v>28361.360000000001</v>
      </c>
      <c r="J9873" t="s">
        <v>81</v>
      </c>
      <c r="K9873">
        <v>9.3457850215428184E-3</v>
      </c>
      <c r="L9873">
        <v>0.93459999999999999</v>
      </c>
      <c r="M9873" t="s">
        <v>82</v>
      </c>
    </row>
    <row r="9874" spans="1:13">
      <c r="A9874" t="s">
        <v>3110</v>
      </c>
      <c r="B9874" t="s">
        <v>3111</v>
      </c>
      <c r="C9874" t="str">
        <f>TEXT(D9874, "mmm")</f>
        <v>Aug</v>
      </c>
      <c r="D9874" s="1">
        <v>45517</v>
      </c>
      <c r="E9874" t="s">
        <v>3120</v>
      </c>
      <c r="F9874" t="s">
        <v>101</v>
      </c>
      <c r="G9874">
        <v>411383</v>
      </c>
      <c r="H9874">
        <v>6.03</v>
      </c>
      <c r="I9874">
        <v>2480639.4900000002</v>
      </c>
      <c r="J9874" t="s">
        <v>81</v>
      </c>
      <c r="K9874">
        <v>8.716326398136065E-2</v>
      </c>
      <c r="L9874">
        <v>8.7163000000000004</v>
      </c>
      <c r="M9874" t="s">
        <v>82</v>
      </c>
    </row>
    <row r="9875" spans="1:13">
      <c r="A9875" t="s">
        <v>3110</v>
      </c>
      <c r="B9875" t="s">
        <v>3111</v>
      </c>
      <c r="C9875" t="str">
        <f>TEXT(D9875, "mmm")</f>
        <v>Aug</v>
      </c>
      <c r="D9875" s="1">
        <v>45517</v>
      </c>
      <c r="E9875" t="s">
        <v>3118</v>
      </c>
      <c r="F9875" t="s">
        <v>101</v>
      </c>
      <c r="G9875">
        <v>411383</v>
      </c>
      <c r="H9875">
        <v>6.03</v>
      </c>
      <c r="I9875">
        <v>2480639.4900000002</v>
      </c>
      <c r="J9875" t="s">
        <v>81</v>
      </c>
      <c r="K9875">
        <v>8.716326398136065E-2</v>
      </c>
      <c r="L9875">
        <v>8.7163000000000004</v>
      </c>
      <c r="M9875" t="s">
        <v>82</v>
      </c>
    </row>
    <row r="9876" spans="1:13">
      <c r="A9876" t="s">
        <v>3110</v>
      </c>
      <c r="B9876" t="s">
        <v>3111</v>
      </c>
      <c r="C9876" t="str">
        <f>TEXT(D9876, "mmm")</f>
        <v>Aug</v>
      </c>
      <c r="D9876" s="1">
        <v>45517</v>
      </c>
      <c r="E9876" t="s">
        <v>3119</v>
      </c>
      <c r="F9876" t="s">
        <v>101</v>
      </c>
      <c r="G9876">
        <v>411383</v>
      </c>
      <c r="H9876">
        <v>6.03</v>
      </c>
      <c r="I9876">
        <v>2480639.4900000002</v>
      </c>
      <c r="J9876" t="s">
        <v>81</v>
      </c>
      <c r="K9876">
        <v>8.716326398136065E-2</v>
      </c>
      <c r="L9876">
        <v>8.7163000000000004</v>
      </c>
      <c r="M9876" t="s">
        <v>82</v>
      </c>
    </row>
    <row r="9877" spans="1:13">
      <c r="A9877" t="s">
        <v>2351</v>
      </c>
      <c r="B9877" t="s">
        <v>2352</v>
      </c>
      <c r="C9877" t="str">
        <f>TEXT(D9877, "mmm")</f>
        <v>Aug</v>
      </c>
      <c r="D9877" s="1">
        <v>45517</v>
      </c>
      <c r="E9877" t="s">
        <v>2364</v>
      </c>
      <c r="F9877" t="s">
        <v>118</v>
      </c>
      <c r="G9877">
        <v>5000</v>
      </c>
      <c r="H9877">
        <v>10.08</v>
      </c>
      <c r="I9877">
        <v>50400</v>
      </c>
      <c r="J9877" t="s">
        <v>81</v>
      </c>
      <c r="K9877">
        <v>4.4746973008647162E-2</v>
      </c>
      <c r="L9877">
        <v>4.4747000000000003</v>
      </c>
      <c r="M9877" t="s">
        <v>82</v>
      </c>
    </row>
    <row r="9878" spans="1:13">
      <c r="A9878" t="s">
        <v>1114</v>
      </c>
      <c r="B9878" t="s">
        <v>1115</v>
      </c>
      <c r="C9878" t="str">
        <f>TEXT(D9878, "mmm")</f>
        <v>Aug</v>
      </c>
      <c r="D9878" s="1">
        <v>45517</v>
      </c>
      <c r="E9878" t="s">
        <v>1116</v>
      </c>
      <c r="F9878" t="s">
        <v>80</v>
      </c>
      <c r="G9878">
        <v>834</v>
      </c>
      <c r="H9878">
        <v>16.29</v>
      </c>
      <c r="I9878">
        <v>13585.86</v>
      </c>
      <c r="J9878" t="s">
        <v>81</v>
      </c>
      <c r="K9878">
        <v>4.4090472690358151E-2</v>
      </c>
      <c r="L9878">
        <v>4.4089999999999998</v>
      </c>
      <c r="M9878" t="s">
        <v>82</v>
      </c>
    </row>
    <row r="9879" spans="1:13">
      <c r="A9879" t="s">
        <v>5504</v>
      </c>
      <c r="B9879" t="s">
        <v>5505</v>
      </c>
      <c r="C9879" t="str">
        <f>TEXT(D9879, "mmm")</f>
        <v>Aug</v>
      </c>
      <c r="D9879" s="1">
        <v>45517</v>
      </c>
      <c r="E9879" t="s">
        <v>5506</v>
      </c>
      <c r="F9879" t="s">
        <v>118</v>
      </c>
      <c r="G9879">
        <v>3900</v>
      </c>
      <c r="H9879">
        <v>32.72</v>
      </c>
      <c r="I9879">
        <v>127608</v>
      </c>
      <c r="J9879" t="s">
        <v>81</v>
      </c>
      <c r="K9879">
        <v>1.02184852461098E-2</v>
      </c>
      <c r="L9879">
        <v>1.0218</v>
      </c>
      <c r="M9879" t="s">
        <v>82</v>
      </c>
    </row>
    <row r="9880" spans="1:13">
      <c r="A9880" t="s">
        <v>3977</v>
      </c>
      <c r="B9880" t="s">
        <v>3978</v>
      </c>
      <c r="C9880" t="str">
        <f>TEXT(D9880, "mmm")</f>
        <v>Aug</v>
      </c>
      <c r="D9880" s="1">
        <v>45517</v>
      </c>
      <c r="E9880" t="s">
        <v>5507</v>
      </c>
      <c r="F9880" t="s">
        <v>80</v>
      </c>
      <c r="G9880">
        <v>20895</v>
      </c>
      <c r="H9880">
        <v>47.97</v>
      </c>
      <c r="I9880">
        <v>1002333.15</v>
      </c>
      <c r="J9880" t="s">
        <v>86</v>
      </c>
      <c r="K9880">
        <v>7.4912487722727183E-2</v>
      </c>
      <c r="L9880">
        <v>7.4912000000000001</v>
      </c>
      <c r="M9880" t="s">
        <v>82</v>
      </c>
    </row>
    <row r="9881" spans="1:13">
      <c r="A9881" t="s">
        <v>1249</v>
      </c>
      <c r="B9881" t="s">
        <v>1250</v>
      </c>
      <c r="C9881" t="str">
        <f>TEXT(D9881, "mmm")</f>
        <v>Aug</v>
      </c>
      <c r="D9881" s="1">
        <v>45517</v>
      </c>
      <c r="E9881" t="s">
        <v>5508</v>
      </c>
      <c r="F9881" t="s">
        <v>80</v>
      </c>
      <c r="G9881">
        <v>31408</v>
      </c>
      <c r="H9881">
        <v>8.0299999999999994</v>
      </c>
      <c r="I9881">
        <v>252206.24</v>
      </c>
      <c r="J9881" t="s">
        <v>86</v>
      </c>
      <c r="K9881">
        <v>4.9516891380983807E-2</v>
      </c>
      <c r="L9881">
        <v>4.9516999999999998</v>
      </c>
      <c r="M9881" t="s">
        <v>82</v>
      </c>
    </row>
    <row r="9882" spans="1:13">
      <c r="A9882" t="s">
        <v>2662</v>
      </c>
      <c r="B9882" t="s">
        <v>2663</v>
      </c>
      <c r="C9882" t="str">
        <f>TEXT(D9882, "mmm")</f>
        <v>Aug</v>
      </c>
      <c r="D9882" s="1">
        <v>45517</v>
      </c>
      <c r="E9882" t="s">
        <v>2666</v>
      </c>
      <c r="F9882" t="s">
        <v>101</v>
      </c>
      <c r="G9882">
        <v>981898</v>
      </c>
      <c r="H9882">
        <v>10.14</v>
      </c>
      <c r="I9882">
        <v>9956445.7200000007</v>
      </c>
      <c r="J9882" t="s">
        <v>81</v>
      </c>
      <c r="K9882">
        <v>7.9256305751337131E-2</v>
      </c>
      <c r="L9882">
        <v>7.9256000000000002</v>
      </c>
      <c r="M9882" t="s">
        <v>82</v>
      </c>
    </row>
    <row r="9883" spans="1:13">
      <c r="A9883" t="s">
        <v>2662</v>
      </c>
      <c r="B9883" t="s">
        <v>2663</v>
      </c>
      <c r="C9883" t="str">
        <f>TEXT(D9883, "mmm")</f>
        <v>Aug</v>
      </c>
      <c r="D9883" s="1">
        <v>45517</v>
      </c>
      <c r="E9883" t="s">
        <v>5321</v>
      </c>
      <c r="F9883" t="s">
        <v>101</v>
      </c>
      <c r="G9883">
        <v>981898</v>
      </c>
      <c r="H9883">
        <v>10.14</v>
      </c>
      <c r="I9883">
        <v>9956445.7200000007</v>
      </c>
      <c r="J9883" t="s">
        <v>81</v>
      </c>
      <c r="K9883">
        <v>7.9256305751337131E-2</v>
      </c>
      <c r="L9883">
        <v>7.9256000000000002</v>
      </c>
      <c r="M9883" t="s">
        <v>82</v>
      </c>
    </row>
    <row r="9884" spans="1:13">
      <c r="A9884" t="s">
        <v>2662</v>
      </c>
      <c r="B9884" t="s">
        <v>2663</v>
      </c>
      <c r="C9884" t="str">
        <f>TEXT(D9884, "mmm")</f>
        <v>Aug</v>
      </c>
      <c r="D9884" s="1">
        <v>45517</v>
      </c>
      <c r="E9884" t="s">
        <v>2667</v>
      </c>
      <c r="F9884" t="s">
        <v>101</v>
      </c>
      <c r="G9884">
        <v>981898</v>
      </c>
      <c r="H9884">
        <v>10.14</v>
      </c>
      <c r="I9884">
        <v>9956445.7200000007</v>
      </c>
      <c r="J9884" t="s">
        <v>81</v>
      </c>
      <c r="K9884">
        <v>7.9256305751337131E-2</v>
      </c>
      <c r="L9884">
        <v>7.9256000000000002</v>
      </c>
      <c r="M9884" t="s">
        <v>82</v>
      </c>
    </row>
    <row r="9885" spans="1:13">
      <c r="A9885" t="s">
        <v>2662</v>
      </c>
      <c r="B9885" t="s">
        <v>2663</v>
      </c>
      <c r="C9885" t="str">
        <f>TEXT(D9885, "mmm")</f>
        <v>Aug</v>
      </c>
      <c r="D9885" s="1">
        <v>45517</v>
      </c>
      <c r="E9885" t="s">
        <v>2664</v>
      </c>
      <c r="F9885" t="s">
        <v>101</v>
      </c>
      <c r="G9885">
        <v>981898</v>
      </c>
      <c r="H9885">
        <v>10.14</v>
      </c>
      <c r="I9885">
        <v>9956445.7200000007</v>
      </c>
      <c r="J9885" t="s">
        <v>81</v>
      </c>
      <c r="K9885">
        <v>7.9256305751337131E-2</v>
      </c>
      <c r="L9885">
        <v>7.9256000000000002</v>
      </c>
      <c r="M9885" t="s">
        <v>82</v>
      </c>
    </row>
    <row r="9886" spans="1:13">
      <c r="A9886" t="s">
        <v>2662</v>
      </c>
      <c r="B9886" t="s">
        <v>2663</v>
      </c>
      <c r="C9886" t="str">
        <f>TEXT(D9886, "mmm")</f>
        <v>Aug</v>
      </c>
      <c r="D9886" s="1">
        <v>45517</v>
      </c>
      <c r="E9886" t="s">
        <v>2665</v>
      </c>
      <c r="F9886" t="s">
        <v>101</v>
      </c>
      <c r="G9886">
        <v>981898</v>
      </c>
      <c r="H9886">
        <v>10.14</v>
      </c>
      <c r="I9886">
        <v>9956445.7200000007</v>
      </c>
      <c r="J9886" t="s">
        <v>81</v>
      </c>
      <c r="K9886">
        <v>7.9256305751337131E-2</v>
      </c>
      <c r="L9886">
        <v>7.9256000000000002</v>
      </c>
      <c r="M9886" t="s">
        <v>82</v>
      </c>
    </row>
    <row r="9887" spans="1:13">
      <c r="A9887" t="s">
        <v>5404</v>
      </c>
      <c r="B9887" t="s">
        <v>5405</v>
      </c>
      <c r="C9887" t="str">
        <f>TEXT(D9887, "mmm")</f>
        <v>Aug</v>
      </c>
      <c r="D9887" s="1">
        <v>45517</v>
      </c>
      <c r="E9887" t="s">
        <v>5509</v>
      </c>
      <c r="F9887" t="s">
        <v>80</v>
      </c>
      <c r="G9887">
        <v>1000</v>
      </c>
      <c r="H9887">
        <v>31.75</v>
      </c>
      <c r="I9887">
        <v>31750</v>
      </c>
      <c r="J9887" t="s">
        <v>86</v>
      </c>
      <c r="K9887">
        <v>0.10336226124225779</v>
      </c>
      <c r="L9887">
        <v>10.3362</v>
      </c>
      <c r="M9887" t="s">
        <v>82</v>
      </c>
    </row>
    <row r="9888" spans="1:13">
      <c r="A9888" t="s">
        <v>5454</v>
      </c>
      <c r="B9888" t="s">
        <v>5455</v>
      </c>
      <c r="C9888" t="str">
        <f>TEXT(D9888, "mmm")</f>
        <v>Aug</v>
      </c>
      <c r="D9888" s="1">
        <v>45517</v>
      </c>
      <c r="E9888" t="s">
        <v>5456</v>
      </c>
      <c r="F9888" t="s">
        <v>80</v>
      </c>
      <c r="G9888">
        <v>2338</v>
      </c>
      <c r="H9888">
        <v>11.5</v>
      </c>
      <c r="I9888">
        <v>26887</v>
      </c>
      <c r="J9888" t="s">
        <v>81</v>
      </c>
      <c r="K9888">
        <v>2.3621877103326971E-2</v>
      </c>
      <c r="L9888">
        <v>2.3622000000000001</v>
      </c>
      <c r="M9888" t="s">
        <v>82</v>
      </c>
    </row>
    <row r="9889" spans="1:13">
      <c r="A9889" t="s">
        <v>5454</v>
      </c>
      <c r="B9889" t="s">
        <v>5455</v>
      </c>
      <c r="C9889" t="str">
        <f>TEXT(D9889, "mmm")</f>
        <v>Aug</v>
      </c>
      <c r="D9889" s="1">
        <v>45517</v>
      </c>
      <c r="E9889" t="s">
        <v>5456</v>
      </c>
      <c r="F9889" t="s">
        <v>80</v>
      </c>
      <c r="G9889">
        <v>2379</v>
      </c>
      <c r="H9889">
        <v>11.5</v>
      </c>
      <c r="I9889">
        <v>27358.5</v>
      </c>
      <c r="J9889" t="s">
        <v>81</v>
      </c>
      <c r="K9889">
        <v>2.3621877103326971E-2</v>
      </c>
      <c r="L9889">
        <v>2.3622000000000001</v>
      </c>
      <c r="M9889" t="s">
        <v>82</v>
      </c>
    </row>
    <row r="9890" spans="1:13">
      <c r="A9890" t="s">
        <v>5492</v>
      </c>
      <c r="B9890" t="s">
        <v>5493</v>
      </c>
      <c r="C9890" t="str">
        <f>TEXT(D9890, "mmm")</f>
        <v>Aug</v>
      </c>
      <c r="D9890" s="1">
        <v>45517</v>
      </c>
      <c r="E9890" t="s">
        <v>5510</v>
      </c>
      <c r="F9890" t="s">
        <v>101</v>
      </c>
      <c r="G9890">
        <v>1335271</v>
      </c>
      <c r="H9890">
        <v>4579980</v>
      </c>
      <c r="I9890">
        <v>6115514474580</v>
      </c>
      <c r="J9890" t="s">
        <v>86</v>
      </c>
      <c r="K9890">
        <v>0.11699173391476481</v>
      </c>
      <c r="L9890">
        <v>11.699199999999999</v>
      </c>
      <c r="M9890" t="s">
        <v>82</v>
      </c>
    </row>
    <row r="9891" spans="1:13">
      <c r="A9891" t="s">
        <v>1270</v>
      </c>
      <c r="B9891" t="s">
        <v>1271</v>
      </c>
      <c r="C9891" t="str">
        <f>TEXT(D9891, "mmm")</f>
        <v>Aug</v>
      </c>
      <c r="D9891" s="1">
        <v>45517</v>
      </c>
      <c r="E9891" t="s">
        <v>2108</v>
      </c>
      <c r="F9891" t="s">
        <v>80</v>
      </c>
      <c r="G9891">
        <v>6721</v>
      </c>
      <c r="H9891">
        <v>8.01</v>
      </c>
      <c r="I9891">
        <v>53835.21</v>
      </c>
      <c r="J9891" t="s">
        <v>81</v>
      </c>
      <c r="K9891">
        <v>9.3872263346404639E-2</v>
      </c>
      <c r="L9891">
        <v>9.3872</v>
      </c>
      <c r="M9891" t="s">
        <v>82</v>
      </c>
    </row>
    <row r="9892" spans="1:13">
      <c r="A9892" t="s">
        <v>1854</v>
      </c>
      <c r="B9892" t="s">
        <v>1855</v>
      </c>
      <c r="C9892" t="str">
        <f>TEXT(D9892, "mmm")</f>
        <v>Aug</v>
      </c>
      <c r="D9892" s="1">
        <v>45517</v>
      </c>
      <c r="E9892" t="s">
        <v>1865</v>
      </c>
      <c r="F9892" t="s">
        <v>251</v>
      </c>
      <c r="G9892">
        <v>550000</v>
      </c>
      <c r="H9892">
        <v>1.62</v>
      </c>
      <c r="I9892">
        <v>891000.00000000012</v>
      </c>
      <c r="J9892" t="s">
        <v>81</v>
      </c>
      <c r="K9892">
        <v>0.33742335775124782</v>
      </c>
      <c r="L9892">
        <v>33.7423</v>
      </c>
      <c r="M9892" t="s">
        <v>82</v>
      </c>
    </row>
    <row r="9893" spans="1:13">
      <c r="A9893" t="s">
        <v>1854</v>
      </c>
      <c r="B9893" t="s">
        <v>1855</v>
      </c>
      <c r="C9893" t="str">
        <f>TEXT(D9893, "mmm")</f>
        <v>Aug</v>
      </c>
      <c r="D9893" s="1">
        <v>45517</v>
      </c>
      <c r="E9893" t="s">
        <v>1860</v>
      </c>
      <c r="F9893" t="s">
        <v>80</v>
      </c>
      <c r="G9893">
        <v>550000</v>
      </c>
      <c r="H9893">
        <v>1.62</v>
      </c>
      <c r="I9893">
        <v>891000.00000000012</v>
      </c>
      <c r="J9893" t="s">
        <v>81</v>
      </c>
      <c r="K9893">
        <v>0.33742335775124782</v>
      </c>
      <c r="L9893">
        <v>33.7423</v>
      </c>
      <c r="M9893" t="s">
        <v>82</v>
      </c>
    </row>
    <row r="9894" spans="1:13">
      <c r="A9894" t="s">
        <v>1854</v>
      </c>
      <c r="B9894" t="s">
        <v>1855</v>
      </c>
      <c r="C9894" t="str">
        <f>TEXT(D9894, "mmm")</f>
        <v>Aug</v>
      </c>
      <c r="D9894" s="1">
        <v>45517</v>
      </c>
      <c r="E9894" t="s">
        <v>1861</v>
      </c>
      <c r="F9894" t="s">
        <v>80</v>
      </c>
      <c r="G9894">
        <v>550000</v>
      </c>
      <c r="H9894">
        <v>1.62</v>
      </c>
      <c r="I9894">
        <v>891000.00000000012</v>
      </c>
      <c r="J9894" t="s">
        <v>81</v>
      </c>
      <c r="K9894">
        <v>0.33742335775124782</v>
      </c>
      <c r="L9894">
        <v>33.7423</v>
      </c>
      <c r="M9894" t="s">
        <v>82</v>
      </c>
    </row>
    <row r="9895" spans="1:13">
      <c r="A9895" t="s">
        <v>1854</v>
      </c>
      <c r="B9895" t="s">
        <v>1855</v>
      </c>
      <c r="C9895" t="str">
        <f>TEXT(D9895, "mmm")</f>
        <v>Aug</v>
      </c>
      <c r="D9895" s="1">
        <v>45517</v>
      </c>
      <c r="E9895" t="s">
        <v>1857</v>
      </c>
      <c r="F9895" t="s">
        <v>251</v>
      </c>
      <c r="G9895">
        <v>550000</v>
      </c>
      <c r="H9895">
        <v>1.62</v>
      </c>
      <c r="I9895">
        <v>891000.00000000012</v>
      </c>
      <c r="J9895" t="s">
        <v>81</v>
      </c>
      <c r="K9895">
        <v>0.33742335775124782</v>
      </c>
      <c r="L9895">
        <v>33.7423</v>
      </c>
      <c r="M9895" t="s">
        <v>82</v>
      </c>
    </row>
    <row r="9896" spans="1:13">
      <c r="A9896" t="s">
        <v>1854</v>
      </c>
      <c r="B9896" t="s">
        <v>1855</v>
      </c>
      <c r="C9896" t="str">
        <f>TEXT(D9896, "mmm")</f>
        <v>Aug</v>
      </c>
      <c r="D9896" s="1">
        <v>45517</v>
      </c>
      <c r="E9896" t="s">
        <v>1859</v>
      </c>
      <c r="F9896" t="s">
        <v>80</v>
      </c>
      <c r="G9896">
        <v>550000</v>
      </c>
      <c r="H9896">
        <v>1.62</v>
      </c>
      <c r="I9896">
        <v>891000.00000000012</v>
      </c>
      <c r="J9896" t="s">
        <v>81</v>
      </c>
      <c r="K9896">
        <v>0.33742335775124782</v>
      </c>
      <c r="L9896">
        <v>33.7423</v>
      </c>
      <c r="M9896" t="s">
        <v>82</v>
      </c>
    </row>
    <row r="9897" spans="1:13">
      <c r="A9897" t="s">
        <v>1854</v>
      </c>
      <c r="B9897" t="s">
        <v>1855</v>
      </c>
      <c r="C9897" t="str">
        <f>TEXT(D9897, "mmm")</f>
        <v>Aug</v>
      </c>
      <c r="D9897" s="1">
        <v>45517</v>
      </c>
      <c r="E9897" t="s">
        <v>1866</v>
      </c>
      <c r="F9897" t="s">
        <v>251</v>
      </c>
      <c r="G9897">
        <v>550000</v>
      </c>
      <c r="H9897">
        <v>1.62</v>
      </c>
      <c r="I9897">
        <v>891000.00000000012</v>
      </c>
      <c r="J9897" t="s">
        <v>81</v>
      </c>
      <c r="K9897">
        <v>0.33742335775124782</v>
      </c>
      <c r="L9897">
        <v>33.7423</v>
      </c>
      <c r="M9897" t="s">
        <v>82</v>
      </c>
    </row>
    <row r="9898" spans="1:13">
      <c r="A9898" t="s">
        <v>1854</v>
      </c>
      <c r="B9898" t="s">
        <v>1855</v>
      </c>
      <c r="C9898" t="str">
        <f>TEXT(D9898, "mmm")</f>
        <v>Aug</v>
      </c>
      <c r="D9898" s="1">
        <v>45517</v>
      </c>
      <c r="E9898" t="s">
        <v>1858</v>
      </c>
      <c r="F9898" t="s">
        <v>251</v>
      </c>
      <c r="G9898">
        <v>550000</v>
      </c>
      <c r="H9898">
        <v>1.62</v>
      </c>
      <c r="I9898">
        <v>891000.00000000012</v>
      </c>
      <c r="J9898" t="s">
        <v>81</v>
      </c>
      <c r="K9898">
        <v>0.33742335775124782</v>
      </c>
      <c r="L9898">
        <v>33.7423</v>
      </c>
      <c r="M9898" t="s">
        <v>82</v>
      </c>
    </row>
    <row r="9899" spans="1:13">
      <c r="A9899" t="s">
        <v>1854</v>
      </c>
      <c r="B9899" t="s">
        <v>1855</v>
      </c>
      <c r="C9899" t="str">
        <f>TEXT(D9899, "mmm")</f>
        <v>Aug</v>
      </c>
      <c r="D9899" s="1">
        <v>45517</v>
      </c>
      <c r="E9899" t="s">
        <v>1856</v>
      </c>
      <c r="F9899" t="s">
        <v>80</v>
      </c>
      <c r="G9899">
        <v>550000</v>
      </c>
      <c r="H9899">
        <v>1.62</v>
      </c>
      <c r="I9899">
        <v>891000.00000000012</v>
      </c>
      <c r="J9899" t="s">
        <v>81</v>
      </c>
      <c r="K9899">
        <v>0.33742335775124782</v>
      </c>
      <c r="L9899">
        <v>33.7423</v>
      </c>
      <c r="M9899" t="s">
        <v>82</v>
      </c>
    </row>
    <row r="9900" spans="1:13">
      <c r="A9900" t="s">
        <v>1854</v>
      </c>
      <c r="B9900" t="s">
        <v>1855</v>
      </c>
      <c r="C9900" t="str">
        <f>TEXT(D9900, "mmm")</f>
        <v>Aug</v>
      </c>
      <c r="D9900" s="1">
        <v>45517</v>
      </c>
      <c r="E9900" t="s">
        <v>5171</v>
      </c>
      <c r="F9900" t="s">
        <v>80</v>
      </c>
      <c r="G9900">
        <v>550000</v>
      </c>
      <c r="H9900">
        <v>1.62</v>
      </c>
      <c r="I9900">
        <v>891000.00000000012</v>
      </c>
      <c r="J9900" t="s">
        <v>81</v>
      </c>
      <c r="K9900">
        <v>0.33742335775124782</v>
      </c>
      <c r="L9900">
        <v>33.7423</v>
      </c>
      <c r="M9900" t="s">
        <v>82</v>
      </c>
    </row>
    <row r="9901" spans="1:13">
      <c r="A9901" t="s">
        <v>1847</v>
      </c>
      <c r="B9901" t="s">
        <v>1848</v>
      </c>
      <c r="C9901" t="str">
        <f>TEXT(D9901, "mmm")</f>
        <v>Aug</v>
      </c>
      <c r="D9901" s="1">
        <v>45517</v>
      </c>
      <c r="E9901" t="s">
        <v>5511</v>
      </c>
      <c r="F9901" t="s">
        <v>80</v>
      </c>
      <c r="G9901">
        <v>10000</v>
      </c>
      <c r="H9901">
        <v>16.809999999999999</v>
      </c>
      <c r="I9901">
        <v>168100</v>
      </c>
      <c r="J9901" t="s">
        <v>86</v>
      </c>
      <c r="K9901">
        <v>0.10158540648756099</v>
      </c>
      <c r="L9901">
        <v>10.1585</v>
      </c>
      <c r="M9901" t="s">
        <v>82</v>
      </c>
    </row>
    <row r="9902" spans="1:13">
      <c r="A9902" t="s">
        <v>5512</v>
      </c>
      <c r="B9902" t="s">
        <v>5513</v>
      </c>
      <c r="C9902" t="str">
        <f>TEXT(D9902, "mmm")</f>
        <v>Aug</v>
      </c>
      <c r="D9902" s="1">
        <v>45517</v>
      </c>
      <c r="E9902" t="s">
        <v>5447</v>
      </c>
      <c r="F9902" t="s">
        <v>80</v>
      </c>
      <c r="G9902">
        <v>23554</v>
      </c>
      <c r="H9902">
        <v>5.39</v>
      </c>
      <c r="I9902">
        <v>126956.06</v>
      </c>
      <c r="J9902" t="s">
        <v>86</v>
      </c>
      <c r="K9902">
        <v>3.7037001061669177E-2</v>
      </c>
      <c r="L9902">
        <v>3.7037</v>
      </c>
      <c r="M9902" t="s">
        <v>82</v>
      </c>
    </row>
    <row r="9903" spans="1:13">
      <c r="A9903" t="s">
        <v>5514</v>
      </c>
      <c r="B9903" t="s">
        <v>5515</v>
      </c>
      <c r="C9903" t="str">
        <f>TEXT(D9903, "mmm")</f>
        <v>Aug</v>
      </c>
      <c r="D9903" s="1">
        <v>45517</v>
      </c>
      <c r="E9903" t="s">
        <v>5516</v>
      </c>
      <c r="F9903" t="s">
        <v>80</v>
      </c>
      <c r="G9903">
        <v>50000</v>
      </c>
      <c r="H9903">
        <v>1.94</v>
      </c>
      <c r="I9903">
        <v>97000</v>
      </c>
      <c r="J9903" t="s">
        <v>86</v>
      </c>
      <c r="K9903">
        <v>0.35789471372673032</v>
      </c>
      <c r="L9903">
        <v>35.789499999999997</v>
      </c>
      <c r="M9903" t="s">
        <v>82</v>
      </c>
    </row>
    <row r="9904" spans="1:13">
      <c r="A9904" t="s">
        <v>5486</v>
      </c>
      <c r="B9904" t="s">
        <v>5487</v>
      </c>
      <c r="C9904" t="str">
        <f>TEXT(D9904, "mmm")</f>
        <v>Aug</v>
      </c>
      <c r="D9904" s="1">
        <v>45517</v>
      </c>
      <c r="E9904" t="s">
        <v>5517</v>
      </c>
      <c r="F9904" t="s">
        <v>128</v>
      </c>
      <c r="G9904">
        <v>30000</v>
      </c>
      <c r="H9904">
        <v>16.87</v>
      </c>
      <c r="I9904">
        <v>506100.00000000012</v>
      </c>
      <c r="J9904" t="s">
        <v>86</v>
      </c>
      <c r="K9904">
        <v>0.10005890440501</v>
      </c>
      <c r="L9904">
        <v>10.0059</v>
      </c>
      <c r="M9904" t="s">
        <v>82</v>
      </c>
    </row>
    <row r="9905" spans="1:13">
      <c r="A9905" t="s">
        <v>2823</v>
      </c>
      <c r="B9905" t="s">
        <v>2824</v>
      </c>
      <c r="C9905" t="str">
        <f>TEXT(D9905, "mmm")</f>
        <v>Aug</v>
      </c>
      <c r="D9905" s="1">
        <v>45517</v>
      </c>
      <c r="E9905" t="s">
        <v>5518</v>
      </c>
      <c r="F9905" t="s">
        <v>128</v>
      </c>
      <c r="G9905">
        <v>977</v>
      </c>
      <c r="H9905">
        <v>12.66</v>
      </c>
      <c r="I9905">
        <v>12368.82</v>
      </c>
      <c r="J9905" t="s">
        <v>81</v>
      </c>
      <c r="K9905">
        <v>4.1211400496266259E-2</v>
      </c>
      <c r="L9905">
        <v>4.1211000000000002</v>
      </c>
      <c r="M9905" t="s">
        <v>82</v>
      </c>
    </row>
    <row r="9906" spans="1:13">
      <c r="A9906" t="s">
        <v>5206</v>
      </c>
      <c r="B9906" t="s">
        <v>5207</v>
      </c>
      <c r="C9906" t="str">
        <f>TEXT(D9906, "mmm")</f>
        <v>Aug</v>
      </c>
      <c r="D9906" s="1">
        <v>45517</v>
      </c>
      <c r="E9906" t="s">
        <v>5519</v>
      </c>
      <c r="F9906" t="s">
        <v>80</v>
      </c>
      <c r="G9906">
        <v>2000</v>
      </c>
      <c r="H9906">
        <v>17.72</v>
      </c>
      <c r="I9906">
        <v>35440</v>
      </c>
      <c r="J9906" t="s">
        <v>81</v>
      </c>
      <c r="K9906">
        <v>3.5049378616158311E-2</v>
      </c>
      <c r="L9906">
        <v>3.5049000000000001</v>
      </c>
      <c r="M9906" t="s">
        <v>82</v>
      </c>
    </row>
    <row r="9907" spans="1:13">
      <c r="A9907" t="s">
        <v>5520</v>
      </c>
      <c r="B9907" t="s">
        <v>5521</v>
      </c>
      <c r="C9907" t="str">
        <f>TEXT(D9907, "mmm")</f>
        <v>Aug</v>
      </c>
      <c r="D9907" s="1">
        <v>45517</v>
      </c>
      <c r="E9907" t="s">
        <v>5522</v>
      </c>
      <c r="F9907" t="s">
        <v>118</v>
      </c>
      <c r="G9907">
        <v>2500</v>
      </c>
      <c r="H9907">
        <v>45.53</v>
      </c>
      <c r="I9907">
        <v>113825</v>
      </c>
      <c r="J9907" t="s">
        <v>86</v>
      </c>
      <c r="K9907">
        <v>0.10925107748389309</v>
      </c>
      <c r="L9907">
        <v>10.9251</v>
      </c>
      <c r="M9907" t="s">
        <v>82</v>
      </c>
    </row>
    <row r="9908" spans="1:13">
      <c r="A9908" t="s">
        <v>2145</v>
      </c>
      <c r="B9908" t="s">
        <v>2146</v>
      </c>
      <c r="C9908" t="str">
        <f>TEXT(D9908, "mmm")</f>
        <v>Aug</v>
      </c>
      <c r="D9908" s="1">
        <v>45517</v>
      </c>
      <c r="E9908" t="s">
        <v>5474</v>
      </c>
      <c r="F9908" t="s">
        <v>128</v>
      </c>
      <c r="G9908">
        <v>22759</v>
      </c>
      <c r="H9908">
        <v>7.09</v>
      </c>
      <c r="I9908">
        <v>161361.31</v>
      </c>
      <c r="J9908" t="s">
        <v>86</v>
      </c>
      <c r="K9908">
        <v>5.6497187677174932E-2</v>
      </c>
      <c r="L9908">
        <v>5.6497000000000002</v>
      </c>
      <c r="M9908" t="s">
        <v>82</v>
      </c>
    </row>
    <row r="9909" spans="1:13">
      <c r="A9909" t="s">
        <v>2359</v>
      </c>
      <c r="B9909" t="s">
        <v>2360</v>
      </c>
      <c r="C9909" t="str">
        <f>TEXT(D9909, "mmm")</f>
        <v>Aug</v>
      </c>
      <c r="D9909" s="1">
        <v>45517</v>
      </c>
      <c r="E9909" t="s">
        <v>2361</v>
      </c>
      <c r="F9909" t="s">
        <v>128</v>
      </c>
      <c r="G9909">
        <v>3500</v>
      </c>
      <c r="H9909">
        <v>14.16</v>
      </c>
      <c r="I9909">
        <v>49560</v>
      </c>
      <c r="J9909" t="s">
        <v>81</v>
      </c>
      <c r="K9909">
        <v>-6.3514936886727158E-3</v>
      </c>
      <c r="L9909">
        <v>-0.6351</v>
      </c>
      <c r="M9909" t="s">
        <v>82</v>
      </c>
    </row>
    <row r="9910" spans="1:13">
      <c r="A9910" t="s">
        <v>2368</v>
      </c>
      <c r="B9910" t="s">
        <v>2369</v>
      </c>
      <c r="C9910" t="str">
        <f>TEXT(D9910, "mmm")</f>
        <v>Aug</v>
      </c>
      <c r="D9910" s="1">
        <v>45517</v>
      </c>
      <c r="E9910" t="s">
        <v>2370</v>
      </c>
      <c r="F9910" t="s">
        <v>128</v>
      </c>
      <c r="G9910">
        <v>50000</v>
      </c>
      <c r="H9910">
        <v>12.33</v>
      </c>
      <c r="I9910">
        <v>616500</v>
      </c>
      <c r="J9910" t="s">
        <v>81</v>
      </c>
      <c r="K9910">
        <v>8.042239946154206E-2</v>
      </c>
      <c r="L9910">
        <v>8.0421999999999993</v>
      </c>
      <c r="M9910" t="s">
        <v>82</v>
      </c>
    </row>
    <row r="9911" spans="1:13">
      <c r="A9911" t="s">
        <v>5523</v>
      </c>
      <c r="B9911" t="s">
        <v>5524</v>
      </c>
      <c r="C9911" t="str">
        <f>TEXT(D9911, "mmm")</f>
        <v>Aug</v>
      </c>
      <c r="D9911" s="1">
        <v>45517</v>
      </c>
      <c r="E9911" t="s">
        <v>5525</v>
      </c>
      <c r="F9911" t="s">
        <v>80</v>
      </c>
      <c r="G9911">
        <v>7500</v>
      </c>
      <c r="H9911">
        <v>5.14</v>
      </c>
      <c r="I9911">
        <v>38550</v>
      </c>
      <c r="J9911" t="s">
        <v>86</v>
      </c>
      <c r="K9911">
        <v>-1.7751508785136538E-2</v>
      </c>
      <c r="L9911">
        <v>-1.7751999999999999</v>
      </c>
      <c r="M9911" t="s">
        <v>82</v>
      </c>
    </row>
    <row r="9912" spans="1:13">
      <c r="A9912" t="s">
        <v>4124</v>
      </c>
      <c r="B9912" t="s">
        <v>4125</v>
      </c>
      <c r="C9912" t="str">
        <f>TEXT(D9912, "mmm")</f>
        <v>Aug</v>
      </c>
      <c r="D9912" s="1">
        <v>45517</v>
      </c>
      <c r="E9912" t="s">
        <v>4832</v>
      </c>
      <c r="F9912" t="s">
        <v>101</v>
      </c>
      <c r="G9912">
        <v>19249</v>
      </c>
      <c r="H9912">
        <v>28.88</v>
      </c>
      <c r="I9912">
        <v>555911.12</v>
      </c>
      <c r="J9912" t="s">
        <v>81</v>
      </c>
      <c r="K9912">
        <v>5.2333323160807188E-2</v>
      </c>
      <c r="L9912">
        <v>5.2332999999999998</v>
      </c>
      <c r="M9912" t="s">
        <v>82</v>
      </c>
    </row>
    <row r="9913" spans="1:13">
      <c r="A9913" t="s">
        <v>4124</v>
      </c>
      <c r="B9913" t="s">
        <v>4125</v>
      </c>
      <c r="C9913" t="str">
        <f>TEXT(D9913, "mmm")</f>
        <v>Aug</v>
      </c>
      <c r="D9913" s="1">
        <v>45517</v>
      </c>
      <c r="E9913" t="s">
        <v>4833</v>
      </c>
      <c r="F9913" t="s">
        <v>101</v>
      </c>
      <c r="G9913">
        <v>19249</v>
      </c>
      <c r="H9913">
        <v>28.88</v>
      </c>
      <c r="I9913">
        <v>555911.12</v>
      </c>
      <c r="J9913" t="s">
        <v>81</v>
      </c>
      <c r="K9913">
        <v>5.2333323160807188E-2</v>
      </c>
      <c r="L9913">
        <v>5.2332999999999998</v>
      </c>
      <c r="M9913" t="s">
        <v>82</v>
      </c>
    </row>
    <row r="9914" spans="1:13">
      <c r="A9914" t="s">
        <v>4124</v>
      </c>
      <c r="B9914" t="s">
        <v>4125</v>
      </c>
      <c r="C9914" t="str">
        <f>TEXT(D9914, "mmm")</f>
        <v>Aug</v>
      </c>
      <c r="D9914" s="1">
        <v>45517</v>
      </c>
      <c r="E9914" t="s">
        <v>4834</v>
      </c>
      <c r="F9914" t="s">
        <v>101</v>
      </c>
      <c r="G9914">
        <v>19249</v>
      </c>
      <c r="H9914">
        <v>28.88</v>
      </c>
      <c r="I9914">
        <v>555911.12</v>
      </c>
      <c r="J9914" t="s">
        <v>81</v>
      </c>
      <c r="K9914">
        <v>5.2333323160807188E-2</v>
      </c>
      <c r="L9914">
        <v>5.2332999999999998</v>
      </c>
      <c r="M9914" t="s">
        <v>82</v>
      </c>
    </row>
    <row r="9915" spans="1:13">
      <c r="A9915" t="s">
        <v>4124</v>
      </c>
      <c r="B9915" t="s">
        <v>4125</v>
      </c>
      <c r="C9915" t="str">
        <f>TEXT(D9915, "mmm")</f>
        <v>Aug</v>
      </c>
      <c r="D9915" s="1">
        <v>45517</v>
      </c>
      <c r="E9915" t="s">
        <v>4831</v>
      </c>
      <c r="F9915" t="s">
        <v>101</v>
      </c>
      <c r="G9915">
        <v>19249</v>
      </c>
      <c r="H9915">
        <v>28.88</v>
      </c>
      <c r="I9915">
        <v>555911.12</v>
      </c>
      <c r="J9915" t="s">
        <v>81</v>
      </c>
      <c r="K9915">
        <v>5.2333323160807188E-2</v>
      </c>
      <c r="L9915">
        <v>5.2332999999999998</v>
      </c>
      <c r="M9915" t="s">
        <v>82</v>
      </c>
    </row>
    <row r="9916" spans="1:13">
      <c r="A9916" t="s">
        <v>4124</v>
      </c>
      <c r="B9916" t="s">
        <v>4125</v>
      </c>
      <c r="C9916" t="str">
        <f>TEXT(D9916, "mmm")</f>
        <v>Aug</v>
      </c>
      <c r="D9916" s="1">
        <v>45517</v>
      </c>
      <c r="E9916" t="s">
        <v>4835</v>
      </c>
      <c r="F9916" t="s">
        <v>101</v>
      </c>
      <c r="G9916">
        <v>19249</v>
      </c>
      <c r="H9916">
        <v>28.88</v>
      </c>
      <c r="I9916">
        <v>555911.12</v>
      </c>
      <c r="J9916" t="s">
        <v>81</v>
      </c>
      <c r="K9916">
        <v>5.2333323160807188E-2</v>
      </c>
      <c r="L9916">
        <v>5.2332999999999998</v>
      </c>
      <c r="M9916" t="s">
        <v>82</v>
      </c>
    </row>
    <row r="9917" spans="1:13">
      <c r="A9917" t="s">
        <v>4124</v>
      </c>
      <c r="B9917" t="s">
        <v>4125</v>
      </c>
      <c r="C9917" t="str">
        <f>TEXT(D9917, "mmm")</f>
        <v>Aug</v>
      </c>
      <c r="D9917" s="1">
        <v>45517</v>
      </c>
      <c r="E9917" t="s">
        <v>4830</v>
      </c>
      <c r="F9917" t="s">
        <v>101</v>
      </c>
      <c r="G9917">
        <v>19249</v>
      </c>
      <c r="H9917">
        <v>28.88</v>
      </c>
      <c r="I9917">
        <v>555911.12</v>
      </c>
      <c r="J9917" t="s">
        <v>81</v>
      </c>
      <c r="K9917">
        <v>5.2333323160807188E-2</v>
      </c>
      <c r="L9917">
        <v>5.2332999999999998</v>
      </c>
      <c r="M9917" t="s">
        <v>82</v>
      </c>
    </row>
    <row r="9918" spans="1:13">
      <c r="A9918" t="s">
        <v>4124</v>
      </c>
      <c r="B9918" t="s">
        <v>4125</v>
      </c>
      <c r="C9918" t="str">
        <f>TEXT(D9918, "mmm")</f>
        <v>Aug</v>
      </c>
      <c r="D9918" s="1">
        <v>45517</v>
      </c>
      <c r="E9918" t="s">
        <v>4832</v>
      </c>
      <c r="F9918" t="s">
        <v>101</v>
      </c>
      <c r="G9918">
        <v>9029</v>
      </c>
      <c r="H9918">
        <v>29.55</v>
      </c>
      <c r="I9918">
        <v>266806.95</v>
      </c>
      <c r="J9918" t="s">
        <v>81</v>
      </c>
      <c r="K9918">
        <v>5.2333323160807188E-2</v>
      </c>
      <c r="L9918">
        <v>5.2332999999999998</v>
      </c>
      <c r="M9918" t="s">
        <v>82</v>
      </c>
    </row>
    <row r="9919" spans="1:13">
      <c r="A9919" t="s">
        <v>4124</v>
      </c>
      <c r="B9919" t="s">
        <v>4125</v>
      </c>
      <c r="C9919" t="str">
        <f>TEXT(D9919, "mmm")</f>
        <v>Aug</v>
      </c>
      <c r="D9919" s="1">
        <v>45517</v>
      </c>
      <c r="E9919" t="s">
        <v>4833</v>
      </c>
      <c r="F9919" t="s">
        <v>101</v>
      </c>
      <c r="G9919">
        <v>9029</v>
      </c>
      <c r="H9919">
        <v>29.55</v>
      </c>
      <c r="I9919">
        <v>266806.95</v>
      </c>
      <c r="J9919" t="s">
        <v>81</v>
      </c>
      <c r="K9919">
        <v>5.2333323160807188E-2</v>
      </c>
      <c r="L9919">
        <v>5.2332999999999998</v>
      </c>
      <c r="M9919" t="s">
        <v>82</v>
      </c>
    </row>
    <row r="9920" spans="1:13">
      <c r="A9920" t="s">
        <v>4124</v>
      </c>
      <c r="B9920" t="s">
        <v>4125</v>
      </c>
      <c r="C9920" t="str">
        <f>TEXT(D9920, "mmm")</f>
        <v>Aug</v>
      </c>
      <c r="D9920" s="1">
        <v>45517</v>
      </c>
      <c r="E9920" t="s">
        <v>4834</v>
      </c>
      <c r="F9920" t="s">
        <v>101</v>
      </c>
      <c r="G9920">
        <v>9029</v>
      </c>
      <c r="H9920">
        <v>29.55</v>
      </c>
      <c r="I9920">
        <v>266806.95</v>
      </c>
      <c r="J9920" t="s">
        <v>81</v>
      </c>
      <c r="K9920">
        <v>5.2333323160807188E-2</v>
      </c>
      <c r="L9920">
        <v>5.2332999999999998</v>
      </c>
      <c r="M9920" t="s">
        <v>82</v>
      </c>
    </row>
    <row r="9921" spans="1:13">
      <c r="A9921" t="s">
        <v>4124</v>
      </c>
      <c r="B9921" t="s">
        <v>4125</v>
      </c>
      <c r="C9921" t="str">
        <f>TEXT(D9921, "mmm")</f>
        <v>Aug</v>
      </c>
      <c r="D9921" s="1">
        <v>45517</v>
      </c>
      <c r="E9921" t="s">
        <v>4831</v>
      </c>
      <c r="F9921" t="s">
        <v>101</v>
      </c>
      <c r="G9921">
        <v>9029</v>
      </c>
      <c r="H9921">
        <v>29.55</v>
      </c>
      <c r="I9921">
        <v>266806.95</v>
      </c>
      <c r="J9921" t="s">
        <v>81</v>
      </c>
      <c r="K9921">
        <v>5.2333323160807188E-2</v>
      </c>
      <c r="L9921">
        <v>5.2332999999999998</v>
      </c>
      <c r="M9921" t="s">
        <v>82</v>
      </c>
    </row>
    <row r="9922" spans="1:13">
      <c r="A9922" t="s">
        <v>4124</v>
      </c>
      <c r="B9922" t="s">
        <v>4125</v>
      </c>
      <c r="C9922" t="str">
        <f>TEXT(D9922, "mmm")</f>
        <v>Aug</v>
      </c>
      <c r="D9922" s="1">
        <v>45517</v>
      </c>
      <c r="E9922" t="s">
        <v>4835</v>
      </c>
      <c r="F9922" t="s">
        <v>101</v>
      </c>
      <c r="G9922">
        <v>9029</v>
      </c>
      <c r="H9922">
        <v>29.55</v>
      </c>
      <c r="I9922">
        <v>266806.95</v>
      </c>
      <c r="J9922" t="s">
        <v>81</v>
      </c>
      <c r="K9922">
        <v>5.2333323160807188E-2</v>
      </c>
      <c r="L9922">
        <v>5.2332999999999998</v>
      </c>
      <c r="M9922" t="s">
        <v>82</v>
      </c>
    </row>
    <row r="9923" spans="1:13">
      <c r="A9923" t="s">
        <v>4124</v>
      </c>
      <c r="B9923" t="s">
        <v>4125</v>
      </c>
      <c r="C9923" t="str">
        <f>TEXT(D9923, "mmm")</f>
        <v>Aug</v>
      </c>
      <c r="D9923" s="1">
        <v>45517</v>
      </c>
      <c r="E9923" t="s">
        <v>4830</v>
      </c>
      <c r="F9923" t="s">
        <v>101</v>
      </c>
      <c r="G9923">
        <v>9029</v>
      </c>
      <c r="H9923">
        <v>29.55</v>
      </c>
      <c r="I9923">
        <v>266806.95</v>
      </c>
      <c r="J9923" t="s">
        <v>81</v>
      </c>
      <c r="K9923">
        <v>5.2333323160807188E-2</v>
      </c>
      <c r="L9923">
        <v>5.2332999999999998</v>
      </c>
      <c r="M9923" t="s">
        <v>82</v>
      </c>
    </row>
    <row r="9924" spans="1:13">
      <c r="A9924" t="s">
        <v>4124</v>
      </c>
      <c r="B9924" t="s">
        <v>4125</v>
      </c>
      <c r="C9924" t="str">
        <f>TEXT(D9924, "mmm")</f>
        <v>Aug</v>
      </c>
      <c r="D9924" s="1">
        <v>45517</v>
      </c>
      <c r="E9924" t="s">
        <v>4832</v>
      </c>
      <c r="F9924" t="s">
        <v>101</v>
      </c>
      <c r="G9924">
        <v>721</v>
      </c>
      <c r="H9924">
        <v>28.88</v>
      </c>
      <c r="I9924">
        <v>20822.48</v>
      </c>
      <c r="J9924" t="s">
        <v>81</v>
      </c>
      <c r="K9924">
        <v>5.2333323160807188E-2</v>
      </c>
      <c r="L9924">
        <v>5.2332999999999998</v>
      </c>
      <c r="M9924" t="s">
        <v>82</v>
      </c>
    </row>
    <row r="9925" spans="1:13">
      <c r="A9925" t="s">
        <v>5526</v>
      </c>
      <c r="B9925" t="s">
        <v>5527</v>
      </c>
      <c r="C9925" t="str">
        <f>TEXT(D9925, "mmm")</f>
        <v>Aug</v>
      </c>
      <c r="D9925" s="1">
        <v>45517</v>
      </c>
      <c r="E9925" t="s">
        <v>5528</v>
      </c>
      <c r="F9925" t="s">
        <v>128</v>
      </c>
      <c r="G9925">
        <v>19000</v>
      </c>
      <c r="H9925">
        <v>10.9</v>
      </c>
      <c r="I9925">
        <v>207100</v>
      </c>
      <c r="J9925" t="s">
        <v>81</v>
      </c>
      <c r="K9925">
        <v>0.20377014669034371</v>
      </c>
      <c r="L9925">
        <v>20.376999999999999</v>
      </c>
      <c r="M9925" t="s">
        <v>82</v>
      </c>
    </row>
    <row r="9926" spans="1:13">
      <c r="A9926" t="s">
        <v>5095</v>
      </c>
      <c r="B9926" t="s">
        <v>5096</v>
      </c>
      <c r="C9926" t="str">
        <f>TEXT(D9926, "mmm")</f>
        <v>Aug</v>
      </c>
      <c r="D9926" s="1">
        <v>45517</v>
      </c>
      <c r="E9926" t="s">
        <v>5097</v>
      </c>
      <c r="F9926" t="s">
        <v>101</v>
      </c>
      <c r="G9926">
        <v>8925</v>
      </c>
      <c r="H9926">
        <v>14.18</v>
      </c>
      <c r="I9926">
        <v>126556.5</v>
      </c>
      <c r="J9926" t="s">
        <v>81</v>
      </c>
      <c r="K9926">
        <v>4.4630449756120738E-2</v>
      </c>
      <c r="L9926">
        <v>4.4630000000000001</v>
      </c>
      <c r="M9926" t="s">
        <v>82</v>
      </c>
    </row>
    <row r="9927" spans="1:13">
      <c r="A9927" t="s">
        <v>5358</v>
      </c>
      <c r="B9927" t="s">
        <v>5359</v>
      </c>
      <c r="C9927" t="str">
        <f>TEXT(D9927, "mmm")</f>
        <v>Aug</v>
      </c>
      <c r="D9927" s="1">
        <v>45517</v>
      </c>
      <c r="E9927" t="s">
        <v>5529</v>
      </c>
      <c r="F9927" t="s">
        <v>118</v>
      </c>
      <c r="G9927">
        <v>21692</v>
      </c>
      <c r="H9927">
        <v>12.19</v>
      </c>
      <c r="I9927">
        <v>264425.48</v>
      </c>
      <c r="J9927" t="s">
        <v>86</v>
      </c>
      <c r="K9927">
        <v>8.427876409992785E-2</v>
      </c>
      <c r="L9927">
        <v>8.4278999999999993</v>
      </c>
      <c r="M9927" t="s">
        <v>82</v>
      </c>
    </row>
    <row r="9928" spans="1:13">
      <c r="A9928" t="s">
        <v>4124</v>
      </c>
      <c r="B9928" t="s">
        <v>4125</v>
      </c>
      <c r="C9928" t="str">
        <f>TEXT(D9928, "mmm")</f>
        <v>Aug</v>
      </c>
      <c r="D9928" s="1">
        <v>45517</v>
      </c>
      <c r="E9928" t="s">
        <v>4833</v>
      </c>
      <c r="F9928" t="s">
        <v>101</v>
      </c>
      <c r="G9928">
        <v>721</v>
      </c>
      <c r="H9928">
        <v>28.88</v>
      </c>
      <c r="I9928">
        <v>20822.48</v>
      </c>
      <c r="J9928" t="s">
        <v>81</v>
      </c>
      <c r="K9928">
        <v>5.2333323160807188E-2</v>
      </c>
      <c r="L9928">
        <v>5.2332999999999998</v>
      </c>
      <c r="M9928" t="s">
        <v>82</v>
      </c>
    </row>
    <row r="9929" spans="1:13">
      <c r="A9929" t="s">
        <v>4124</v>
      </c>
      <c r="B9929" t="s">
        <v>4125</v>
      </c>
      <c r="C9929" t="str">
        <f>TEXT(D9929, "mmm")</f>
        <v>Aug</v>
      </c>
      <c r="D9929" s="1">
        <v>45517</v>
      </c>
      <c r="E9929" t="s">
        <v>4834</v>
      </c>
      <c r="F9929" t="s">
        <v>101</v>
      </c>
      <c r="G9929">
        <v>721</v>
      </c>
      <c r="H9929">
        <v>28.88</v>
      </c>
      <c r="I9929">
        <v>20822.48</v>
      </c>
      <c r="J9929" t="s">
        <v>81</v>
      </c>
      <c r="K9929">
        <v>5.2333323160807188E-2</v>
      </c>
      <c r="L9929">
        <v>5.2332999999999998</v>
      </c>
      <c r="M9929" t="s">
        <v>82</v>
      </c>
    </row>
    <row r="9930" spans="1:13">
      <c r="A9930" t="s">
        <v>4124</v>
      </c>
      <c r="B9930" t="s">
        <v>4125</v>
      </c>
      <c r="C9930" t="str">
        <f>TEXT(D9930, "mmm")</f>
        <v>Aug</v>
      </c>
      <c r="D9930" s="1">
        <v>45517</v>
      </c>
      <c r="E9930" t="s">
        <v>4831</v>
      </c>
      <c r="F9930" t="s">
        <v>101</v>
      </c>
      <c r="G9930">
        <v>721</v>
      </c>
      <c r="H9930">
        <v>28.88</v>
      </c>
      <c r="I9930">
        <v>20822.48</v>
      </c>
      <c r="J9930" t="s">
        <v>81</v>
      </c>
      <c r="K9930">
        <v>5.2333323160807188E-2</v>
      </c>
      <c r="L9930">
        <v>5.2332999999999998</v>
      </c>
      <c r="M9930" t="s">
        <v>82</v>
      </c>
    </row>
    <row r="9931" spans="1:13">
      <c r="A9931" t="s">
        <v>4124</v>
      </c>
      <c r="B9931" t="s">
        <v>4125</v>
      </c>
      <c r="C9931" t="str">
        <f>TEXT(D9931, "mmm")</f>
        <v>Aug</v>
      </c>
      <c r="D9931" s="1">
        <v>45517</v>
      </c>
      <c r="E9931" t="s">
        <v>4835</v>
      </c>
      <c r="F9931" t="s">
        <v>101</v>
      </c>
      <c r="G9931">
        <v>721</v>
      </c>
      <c r="H9931">
        <v>28.88</v>
      </c>
      <c r="I9931">
        <v>20822.48</v>
      </c>
      <c r="J9931" t="s">
        <v>81</v>
      </c>
      <c r="K9931">
        <v>5.2333323160807188E-2</v>
      </c>
      <c r="L9931">
        <v>5.2332999999999998</v>
      </c>
      <c r="M9931" t="s">
        <v>82</v>
      </c>
    </row>
    <row r="9932" spans="1:13">
      <c r="A9932" t="s">
        <v>4124</v>
      </c>
      <c r="B9932" t="s">
        <v>4125</v>
      </c>
      <c r="C9932" t="str">
        <f>TEXT(D9932, "mmm")</f>
        <v>Aug</v>
      </c>
      <c r="D9932" s="1">
        <v>45517</v>
      </c>
      <c r="E9932" t="s">
        <v>4830</v>
      </c>
      <c r="F9932" t="s">
        <v>101</v>
      </c>
      <c r="G9932">
        <v>721</v>
      </c>
      <c r="H9932">
        <v>28.88</v>
      </c>
      <c r="I9932">
        <v>20822.48</v>
      </c>
      <c r="J9932" t="s">
        <v>81</v>
      </c>
      <c r="K9932">
        <v>5.2333323160807188E-2</v>
      </c>
      <c r="L9932">
        <v>5.2332999999999998</v>
      </c>
      <c r="M9932" t="s">
        <v>82</v>
      </c>
    </row>
    <row r="9933" spans="1:13">
      <c r="A9933" t="s">
        <v>4124</v>
      </c>
      <c r="B9933" t="s">
        <v>4125</v>
      </c>
      <c r="C9933" t="str">
        <f>TEXT(D9933, "mmm")</f>
        <v>Aug</v>
      </c>
      <c r="D9933" s="1">
        <v>45517</v>
      </c>
      <c r="E9933" t="s">
        <v>4832</v>
      </c>
      <c r="F9933" t="s">
        <v>101</v>
      </c>
      <c r="G9933">
        <v>110092</v>
      </c>
      <c r="H9933">
        <v>29.81</v>
      </c>
      <c r="I9933">
        <v>3281842.52</v>
      </c>
      <c r="J9933" t="s">
        <v>86</v>
      </c>
      <c r="K9933">
        <v>5.2333323160807188E-2</v>
      </c>
      <c r="L9933">
        <v>5.2332999999999998</v>
      </c>
      <c r="M9933" t="s">
        <v>82</v>
      </c>
    </row>
    <row r="9934" spans="1:13">
      <c r="A9934" t="s">
        <v>4124</v>
      </c>
      <c r="B9934" t="s">
        <v>4125</v>
      </c>
      <c r="C9934" t="str">
        <f>TEXT(D9934, "mmm")</f>
        <v>Aug</v>
      </c>
      <c r="D9934" s="1">
        <v>45517</v>
      </c>
      <c r="E9934" t="s">
        <v>4833</v>
      </c>
      <c r="F9934" t="s">
        <v>101</v>
      </c>
      <c r="G9934">
        <v>110092</v>
      </c>
      <c r="H9934">
        <v>29.81</v>
      </c>
      <c r="I9934">
        <v>3281842.52</v>
      </c>
      <c r="J9934" t="s">
        <v>86</v>
      </c>
      <c r="K9934">
        <v>5.2333323160807188E-2</v>
      </c>
      <c r="L9934">
        <v>5.2332999999999998</v>
      </c>
      <c r="M9934" t="s">
        <v>82</v>
      </c>
    </row>
    <row r="9935" spans="1:13">
      <c r="A9935" t="s">
        <v>4124</v>
      </c>
      <c r="B9935" t="s">
        <v>4125</v>
      </c>
      <c r="C9935" t="str">
        <f>TEXT(D9935, "mmm")</f>
        <v>Aug</v>
      </c>
      <c r="D9935" s="1">
        <v>45517</v>
      </c>
      <c r="E9935" t="s">
        <v>4834</v>
      </c>
      <c r="F9935" t="s">
        <v>101</v>
      </c>
      <c r="G9935">
        <v>110092</v>
      </c>
      <c r="H9935">
        <v>29.81</v>
      </c>
      <c r="I9935">
        <v>3281842.52</v>
      </c>
      <c r="J9935" t="s">
        <v>86</v>
      </c>
      <c r="K9935">
        <v>5.2333323160807188E-2</v>
      </c>
      <c r="L9935">
        <v>5.2332999999999998</v>
      </c>
      <c r="M9935" t="s">
        <v>82</v>
      </c>
    </row>
    <row r="9936" spans="1:13">
      <c r="A9936" t="s">
        <v>4124</v>
      </c>
      <c r="B9936" t="s">
        <v>4125</v>
      </c>
      <c r="C9936" t="str">
        <f>TEXT(D9936, "mmm")</f>
        <v>Aug</v>
      </c>
      <c r="D9936" s="1">
        <v>45517</v>
      </c>
      <c r="E9936" t="s">
        <v>4831</v>
      </c>
      <c r="F9936" t="s">
        <v>101</v>
      </c>
      <c r="G9936">
        <v>110092</v>
      </c>
      <c r="H9936">
        <v>29.81</v>
      </c>
      <c r="I9936">
        <v>3281842.52</v>
      </c>
      <c r="J9936" t="s">
        <v>86</v>
      </c>
      <c r="K9936">
        <v>5.2333323160807188E-2</v>
      </c>
      <c r="L9936">
        <v>5.2332999999999998</v>
      </c>
      <c r="M9936" t="s">
        <v>82</v>
      </c>
    </row>
    <row r="9937" spans="1:13">
      <c r="A9937" t="s">
        <v>4124</v>
      </c>
      <c r="B9937" t="s">
        <v>4125</v>
      </c>
      <c r="C9937" t="str">
        <f>TEXT(D9937, "mmm")</f>
        <v>Aug</v>
      </c>
      <c r="D9937" s="1">
        <v>45517</v>
      </c>
      <c r="E9937" t="s">
        <v>4835</v>
      </c>
      <c r="F9937" t="s">
        <v>101</v>
      </c>
      <c r="G9937">
        <v>110092</v>
      </c>
      <c r="H9937">
        <v>29.81</v>
      </c>
      <c r="I9937">
        <v>3281842.52</v>
      </c>
      <c r="J9937" t="s">
        <v>86</v>
      </c>
      <c r="K9937">
        <v>5.2333323160807188E-2</v>
      </c>
      <c r="L9937">
        <v>5.2332999999999998</v>
      </c>
      <c r="M9937" t="s">
        <v>82</v>
      </c>
    </row>
    <row r="9938" spans="1:13">
      <c r="A9938" t="s">
        <v>4124</v>
      </c>
      <c r="B9938" t="s">
        <v>4125</v>
      </c>
      <c r="C9938" t="str">
        <f>TEXT(D9938, "mmm")</f>
        <v>Aug</v>
      </c>
      <c r="D9938" s="1">
        <v>45517</v>
      </c>
      <c r="E9938" t="s">
        <v>4830</v>
      </c>
      <c r="F9938" t="s">
        <v>101</v>
      </c>
      <c r="G9938">
        <v>110092</v>
      </c>
      <c r="H9938">
        <v>29.81</v>
      </c>
      <c r="I9938">
        <v>3281842.52</v>
      </c>
      <c r="J9938" t="s">
        <v>86</v>
      </c>
      <c r="K9938">
        <v>5.2333323160807188E-2</v>
      </c>
      <c r="L9938">
        <v>5.2332999999999998</v>
      </c>
      <c r="M9938" t="s">
        <v>82</v>
      </c>
    </row>
    <row r="9939" spans="1:13">
      <c r="A9939" t="s">
        <v>4124</v>
      </c>
      <c r="B9939" t="s">
        <v>4125</v>
      </c>
      <c r="C9939" t="str">
        <f>TEXT(D9939, "mmm")</f>
        <v>Aug</v>
      </c>
      <c r="D9939" s="1">
        <v>45517</v>
      </c>
      <c r="E9939" t="s">
        <v>4832</v>
      </c>
      <c r="F9939" t="s">
        <v>101</v>
      </c>
      <c r="G9939">
        <v>4125</v>
      </c>
      <c r="H9939">
        <v>29.81</v>
      </c>
      <c r="I9939">
        <v>122966.25</v>
      </c>
      <c r="J9939" t="s">
        <v>81</v>
      </c>
      <c r="K9939">
        <v>5.2333323160807188E-2</v>
      </c>
      <c r="L9939">
        <v>5.2332999999999998</v>
      </c>
      <c r="M9939" t="s">
        <v>82</v>
      </c>
    </row>
    <row r="9940" spans="1:13">
      <c r="A9940" t="s">
        <v>4124</v>
      </c>
      <c r="B9940" t="s">
        <v>4125</v>
      </c>
      <c r="C9940" t="str">
        <f>TEXT(D9940, "mmm")</f>
        <v>Aug</v>
      </c>
      <c r="D9940" s="1">
        <v>45517</v>
      </c>
      <c r="E9940" t="s">
        <v>4833</v>
      </c>
      <c r="F9940" t="s">
        <v>101</v>
      </c>
      <c r="G9940">
        <v>4125</v>
      </c>
      <c r="H9940">
        <v>29.81</v>
      </c>
      <c r="I9940">
        <v>122966.25</v>
      </c>
      <c r="J9940" t="s">
        <v>81</v>
      </c>
      <c r="K9940">
        <v>5.2333323160807188E-2</v>
      </c>
      <c r="L9940">
        <v>5.2332999999999998</v>
      </c>
      <c r="M9940" t="s">
        <v>82</v>
      </c>
    </row>
    <row r="9941" spans="1:13">
      <c r="A9941" t="s">
        <v>4124</v>
      </c>
      <c r="B9941" t="s">
        <v>4125</v>
      </c>
      <c r="C9941" t="str">
        <f>TEXT(D9941, "mmm")</f>
        <v>Aug</v>
      </c>
      <c r="D9941" s="1">
        <v>45517</v>
      </c>
      <c r="E9941" t="s">
        <v>4834</v>
      </c>
      <c r="F9941" t="s">
        <v>101</v>
      </c>
      <c r="G9941">
        <v>4125</v>
      </c>
      <c r="H9941">
        <v>29.81</v>
      </c>
      <c r="I9941">
        <v>122966.25</v>
      </c>
      <c r="J9941" t="s">
        <v>81</v>
      </c>
      <c r="K9941">
        <v>5.2333323160807188E-2</v>
      </c>
      <c r="L9941">
        <v>5.2332999999999998</v>
      </c>
      <c r="M9941" t="s">
        <v>82</v>
      </c>
    </row>
    <row r="9942" spans="1:13">
      <c r="A9942" t="s">
        <v>4124</v>
      </c>
      <c r="B9942" t="s">
        <v>4125</v>
      </c>
      <c r="C9942" t="str">
        <f>TEXT(D9942, "mmm")</f>
        <v>Aug</v>
      </c>
      <c r="D9942" s="1">
        <v>45517</v>
      </c>
      <c r="E9942" t="s">
        <v>4831</v>
      </c>
      <c r="F9942" t="s">
        <v>101</v>
      </c>
      <c r="G9942">
        <v>4125</v>
      </c>
      <c r="H9942">
        <v>29.81</v>
      </c>
      <c r="I9942">
        <v>122966.25</v>
      </c>
      <c r="J9942" t="s">
        <v>81</v>
      </c>
      <c r="K9942">
        <v>5.2333323160807188E-2</v>
      </c>
      <c r="L9942">
        <v>5.2332999999999998</v>
      </c>
      <c r="M9942" t="s">
        <v>82</v>
      </c>
    </row>
    <row r="9943" spans="1:13">
      <c r="A9943" t="s">
        <v>4124</v>
      </c>
      <c r="B9943" t="s">
        <v>4125</v>
      </c>
      <c r="C9943" t="str">
        <f>TEXT(D9943, "mmm")</f>
        <v>Aug</v>
      </c>
      <c r="D9943" s="1">
        <v>45517</v>
      </c>
      <c r="E9943" t="s">
        <v>4835</v>
      </c>
      <c r="F9943" t="s">
        <v>101</v>
      </c>
      <c r="G9943">
        <v>4125</v>
      </c>
      <c r="H9943">
        <v>29.81</v>
      </c>
      <c r="I9943">
        <v>122966.25</v>
      </c>
      <c r="J9943" t="s">
        <v>81</v>
      </c>
      <c r="K9943">
        <v>5.2333323160807188E-2</v>
      </c>
      <c r="L9943">
        <v>5.2332999999999998</v>
      </c>
      <c r="M9943" t="s">
        <v>82</v>
      </c>
    </row>
    <row r="9944" spans="1:13">
      <c r="A9944" t="s">
        <v>4124</v>
      </c>
      <c r="B9944" t="s">
        <v>4125</v>
      </c>
      <c r="C9944" t="str">
        <f>TEXT(D9944, "mmm")</f>
        <v>Aug</v>
      </c>
      <c r="D9944" s="1">
        <v>45517</v>
      </c>
      <c r="E9944" t="s">
        <v>4830</v>
      </c>
      <c r="F9944" t="s">
        <v>101</v>
      </c>
      <c r="G9944">
        <v>4125</v>
      </c>
      <c r="H9944">
        <v>29.81</v>
      </c>
      <c r="I9944">
        <v>122966.25</v>
      </c>
      <c r="J9944" t="s">
        <v>81</v>
      </c>
      <c r="K9944">
        <v>5.2333323160807188E-2</v>
      </c>
      <c r="L9944">
        <v>5.2332999999999998</v>
      </c>
      <c r="M9944" t="s">
        <v>82</v>
      </c>
    </row>
    <row r="9945" spans="1:13">
      <c r="A9945" t="s">
        <v>4124</v>
      </c>
      <c r="B9945" t="s">
        <v>4125</v>
      </c>
      <c r="C9945" t="str">
        <f>TEXT(D9945, "mmm")</f>
        <v>Aug</v>
      </c>
      <c r="D9945" s="1">
        <v>45517</v>
      </c>
      <c r="E9945" t="s">
        <v>4832</v>
      </c>
      <c r="F9945" t="s">
        <v>101</v>
      </c>
      <c r="G9945">
        <v>240971</v>
      </c>
      <c r="H9945">
        <v>29.55</v>
      </c>
      <c r="I9945">
        <v>7120693.0499999998</v>
      </c>
      <c r="J9945" t="s">
        <v>86</v>
      </c>
      <c r="K9945">
        <v>5.2333323160807188E-2</v>
      </c>
      <c r="L9945">
        <v>5.2332999999999998</v>
      </c>
      <c r="M9945" t="s">
        <v>82</v>
      </c>
    </row>
    <row r="9946" spans="1:13">
      <c r="A9946" t="s">
        <v>4124</v>
      </c>
      <c r="B9946" t="s">
        <v>4125</v>
      </c>
      <c r="C9946" t="str">
        <f>TEXT(D9946, "mmm")</f>
        <v>Aug</v>
      </c>
      <c r="D9946" s="1">
        <v>45517</v>
      </c>
      <c r="E9946" t="s">
        <v>4833</v>
      </c>
      <c r="F9946" t="s">
        <v>101</v>
      </c>
      <c r="G9946">
        <v>240971</v>
      </c>
      <c r="H9946">
        <v>29.55</v>
      </c>
      <c r="I9946">
        <v>7120693.0499999998</v>
      </c>
      <c r="J9946" t="s">
        <v>86</v>
      </c>
      <c r="K9946">
        <v>5.2333323160807188E-2</v>
      </c>
      <c r="L9946">
        <v>5.2332999999999998</v>
      </c>
      <c r="M9946" t="s">
        <v>82</v>
      </c>
    </row>
    <row r="9947" spans="1:13">
      <c r="A9947" t="s">
        <v>4124</v>
      </c>
      <c r="B9947" t="s">
        <v>4125</v>
      </c>
      <c r="C9947" t="str">
        <f>TEXT(D9947, "mmm")</f>
        <v>Aug</v>
      </c>
      <c r="D9947" s="1">
        <v>45517</v>
      </c>
      <c r="E9947" t="s">
        <v>4834</v>
      </c>
      <c r="F9947" t="s">
        <v>101</v>
      </c>
      <c r="G9947">
        <v>240971</v>
      </c>
      <c r="H9947">
        <v>29.55</v>
      </c>
      <c r="I9947">
        <v>7120693.0499999998</v>
      </c>
      <c r="J9947" t="s">
        <v>86</v>
      </c>
      <c r="K9947">
        <v>5.2333323160807188E-2</v>
      </c>
      <c r="L9947">
        <v>5.2332999999999998</v>
      </c>
      <c r="M9947" t="s">
        <v>82</v>
      </c>
    </row>
    <row r="9948" spans="1:13">
      <c r="A9948" t="s">
        <v>4124</v>
      </c>
      <c r="B9948" t="s">
        <v>4125</v>
      </c>
      <c r="C9948" t="str">
        <f>TEXT(D9948, "mmm")</f>
        <v>Aug</v>
      </c>
      <c r="D9948" s="1">
        <v>45517</v>
      </c>
      <c r="E9948" t="s">
        <v>4831</v>
      </c>
      <c r="F9948" t="s">
        <v>101</v>
      </c>
      <c r="G9948">
        <v>240971</v>
      </c>
      <c r="H9948">
        <v>29.55</v>
      </c>
      <c r="I9948">
        <v>7120693.0499999998</v>
      </c>
      <c r="J9948" t="s">
        <v>86</v>
      </c>
      <c r="K9948">
        <v>5.2333323160807188E-2</v>
      </c>
      <c r="L9948">
        <v>5.2332999999999998</v>
      </c>
      <c r="M9948" t="s">
        <v>82</v>
      </c>
    </row>
    <row r="9949" spans="1:13">
      <c r="A9949" t="s">
        <v>4124</v>
      </c>
      <c r="B9949" t="s">
        <v>4125</v>
      </c>
      <c r="C9949" t="str">
        <f>TEXT(D9949, "mmm")</f>
        <v>Aug</v>
      </c>
      <c r="D9949" s="1">
        <v>45517</v>
      </c>
      <c r="E9949" t="s">
        <v>4835</v>
      </c>
      <c r="F9949" t="s">
        <v>101</v>
      </c>
      <c r="G9949">
        <v>240971</v>
      </c>
      <c r="H9949">
        <v>29.55</v>
      </c>
      <c r="I9949">
        <v>7120693.0499999998</v>
      </c>
      <c r="J9949" t="s">
        <v>86</v>
      </c>
      <c r="K9949">
        <v>5.2333323160807188E-2</v>
      </c>
      <c r="L9949">
        <v>5.2332999999999998</v>
      </c>
      <c r="M9949" t="s">
        <v>82</v>
      </c>
    </row>
    <row r="9950" spans="1:13">
      <c r="A9950" t="s">
        <v>4124</v>
      </c>
      <c r="B9950" t="s">
        <v>4125</v>
      </c>
      <c r="C9950" t="str">
        <f>TEXT(D9950, "mmm")</f>
        <v>Aug</v>
      </c>
      <c r="D9950" s="1">
        <v>45517</v>
      </c>
      <c r="E9950" t="s">
        <v>4830</v>
      </c>
      <c r="F9950" t="s">
        <v>101</v>
      </c>
      <c r="G9950">
        <v>240971</v>
      </c>
      <c r="H9950">
        <v>29.55</v>
      </c>
      <c r="I9950">
        <v>7120693.0499999998</v>
      </c>
      <c r="J9950" t="s">
        <v>86</v>
      </c>
      <c r="K9950">
        <v>5.2333323160807188E-2</v>
      </c>
      <c r="L9950">
        <v>5.2332999999999998</v>
      </c>
      <c r="M9950" t="s">
        <v>82</v>
      </c>
    </row>
    <row r="9951" spans="1:13">
      <c r="A9951" t="s">
        <v>5530</v>
      </c>
      <c r="B9951" t="s">
        <v>5531</v>
      </c>
      <c r="C9951" t="str">
        <f>TEXT(D9951, "mmm")</f>
        <v>Aug</v>
      </c>
      <c r="D9951" s="1">
        <v>45517</v>
      </c>
      <c r="E9951" t="s">
        <v>5532</v>
      </c>
      <c r="F9951" t="s">
        <v>80</v>
      </c>
      <c r="G9951">
        <v>1750</v>
      </c>
      <c r="H9951">
        <v>6.42</v>
      </c>
      <c r="I9951">
        <v>11235</v>
      </c>
      <c r="J9951" t="s">
        <v>81</v>
      </c>
      <c r="K9951">
        <v>2.8735604621976658E-3</v>
      </c>
      <c r="L9951">
        <v>0.28739999999999999</v>
      </c>
      <c r="M9951" t="s">
        <v>82</v>
      </c>
    </row>
    <row r="9952" spans="1:13">
      <c r="A9952" t="s">
        <v>2028</v>
      </c>
      <c r="B9952" t="s">
        <v>2029</v>
      </c>
      <c r="C9952" t="str">
        <f>TEXT(D9952, "mmm")</f>
        <v>Aug</v>
      </c>
      <c r="D9952" s="1">
        <v>45517</v>
      </c>
      <c r="E9952" t="s">
        <v>2030</v>
      </c>
      <c r="F9952" t="s">
        <v>80</v>
      </c>
      <c r="G9952">
        <v>50000</v>
      </c>
      <c r="H9952">
        <v>3</v>
      </c>
      <c r="I9952">
        <v>150000</v>
      </c>
      <c r="J9952" t="s">
        <v>81</v>
      </c>
      <c r="K9952">
        <v>0.33114754303396787</v>
      </c>
      <c r="L9952">
        <v>33.114800000000002</v>
      </c>
      <c r="M9952" t="s">
        <v>82</v>
      </c>
    </row>
    <row r="9953" spans="1:13">
      <c r="A9953" t="s">
        <v>965</v>
      </c>
      <c r="B9953" t="s">
        <v>966</v>
      </c>
      <c r="C9953" t="str">
        <f>TEXT(D9953, "mmm")</f>
        <v>Aug</v>
      </c>
      <c r="D9953" s="1">
        <v>45517</v>
      </c>
      <c r="E9953" t="s">
        <v>967</v>
      </c>
      <c r="F9953" t="s">
        <v>80</v>
      </c>
      <c r="G9953">
        <v>2000</v>
      </c>
      <c r="H9953">
        <v>112.94</v>
      </c>
      <c r="I9953">
        <v>225880</v>
      </c>
      <c r="J9953" t="s">
        <v>86</v>
      </c>
      <c r="K9953">
        <v>2.1367107129645069E-2</v>
      </c>
      <c r="L9953">
        <v>2.1366999999999998</v>
      </c>
      <c r="M9953" t="s">
        <v>82</v>
      </c>
    </row>
    <row r="9954" spans="1:13">
      <c r="A9954" t="s">
        <v>3890</v>
      </c>
      <c r="B9954" t="s">
        <v>3891</v>
      </c>
      <c r="C9954" t="str">
        <f>TEXT(D9954, "mmm")</f>
        <v>Aug</v>
      </c>
      <c r="D9954" s="1">
        <v>45517</v>
      </c>
      <c r="E9954" t="s">
        <v>3892</v>
      </c>
      <c r="F9954" t="s">
        <v>80</v>
      </c>
      <c r="G9954">
        <v>5000</v>
      </c>
      <c r="H9954">
        <v>6.53</v>
      </c>
      <c r="I9954">
        <v>32650</v>
      </c>
      <c r="J9954" t="s">
        <v>81</v>
      </c>
      <c r="K9954">
        <v>6.1349708057911727E-2</v>
      </c>
      <c r="L9954">
        <v>6.1349999999999998</v>
      </c>
      <c r="M9954" t="s">
        <v>82</v>
      </c>
    </row>
    <row r="9955" spans="1:13">
      <c r="A9955" t="s">
        <v>4099</v>
      </c>
      <c r="B9955" t="s">
        <v>4100</v>
      </c>
      <c r="C9955" t="str">
        <f>TEXT(D9955, "mmm")</f>
        <v>Aug</v>
      </c>
      <c r="D9955" s="1">
        <v>45517</v>
      </c>
      <c r="E9955" t="s">
        <v>4101</v>
      </c>
      <c r="F9955" t="s">
        <v>128</v>
      </c>
      <c r="G9955">
        <v>22000</v>
      </c>
      <c r="H9955">
        <v>12.21</v>
      </c>
      <c r="I9955">
        <v>268620</v>
      </c>
      <c r="J9955" t="s">
        <v>81</v>
      </c>
      <c r="K9955">
        <v>4.4462442667765112E-2</v>
      </c>
      <c r="L9955">
        <v>4.4462000000000002</v>
      </c>
      <c r="M9955" t="s">
        <v>82</v>
      </c>
    </row>
    <row r="9956" spans="1:13">
      <c r="A9956" t="s">
        <v>5533</v>
      </c>
      <c r="B9956" t="s">
        <v>5534</v>
      </c>
      <c r="C9956" t="str">
        <f>TEXT(D9956, "mmm")</f>
        <v>Aug</v>
      </c>
      <c r="D9956" s="1">
        <v>45517</v>
      </c>
      <c r="E9956" t="s">
        <v>5535</v>
      </c>
      <c r="F9956" t="s">
        <v>80</v>
      </c>
      <c r="G9956">
        <v>1000</v>
      </c>
      <c r="H9956">
        <v>78.8</v>
      </c>
      <c r="I9956">
        <v>78800</v>
      </c>
      <c r="J9956" t="s">
        <v>86</v>
      </c>
      <c r="K9956">
        <v>8.9538999204404002E-2</v>
      </c>
      <c r="L9956">
        <v>8.9539000000000009</v>
      </c>
      <c r="M9956" t="s">
        <v>82</v>
      </c>
    </row>
    <row r="9957" spans="1:13">
      <c r="A9957" t="s">
        <v>2485</v>
      </c>
      <c r="B9957" t="s">
        <v>2486</v>
      </c>
      <c r="C9957" t="str">
        <f>TEXT(D9957, "mmm")</f>
        <v>Aug</v>
      </c>
      <c r="D9957" s="1">
        <v>45518</v>
      </c>
      <c r="E9957" t="s">
        <v>5472</v>
      </c>
      <c r="F9957" t="s">
        <v>222</v>
      </c>
      <c r="G9957">
        <v>321337</v>
      </c>
      <c r="H9957">
        <v>0.25</v>
      </c>
      <c r="I9957">
        <v>80334.25</v>
      </c>
      <c r="J9957" t="s">
        <v>86</v>
      </c>
      <c r="K9957">
        <v>-3.5433037606682927E-2</v>
      </c>
      <c r="L9957">
        <v>-3.5432999999999999</v>
      </c>
      <c r="M9957" t="s">
        <v>82</v>
      </c>
    </row>
    <row r="9958" spans="1:13">
      <c r="A9958" t="s">
        <v>5322</v>
      </c>
      <c r="B9958" t="s">
        <v>5323</v>
      </c>
      <c r="C9958" t="str">
        <f>TEXT(D9958, "mmm")</f>
        <v>Aug</v>
      </c>
      <c r="D9958" s="1">
        <v>45518</v>
      </c>
      <c r="E9958" t="s">
        <v>5325</v>
      </c>
      <c r="F9958" t="s">
        <v>222</v>
      </c>
      <c r="G9958">
        <v>57536</v>
      </c>
      <c r="H9958">
        <v>13.81</v>
      </c>
      <c r="I9958">
        <v>794572.16</v>
      </c>
      <c r="J9958" t="s">
        <v>86</v>
      </c>
      <c r="K9958">
        <v>0.1599708255065044</v>
      </c>
      <c r="L9958">
        <v>15.9971</v>
      </c>
      <c r="M9958" t="s">
        <v>82</v>
      </c>
    </row>
    <row r="9959" spans="1:13">
      <c r="A9959" t="s">
        <v>5322</v>
      </c>
      <c r="B9959" t="s">
        <v>5323</v>
      </c>
      <c r="C9959" t="str">
        <f>TEXT(D9959, "mmm")</f>
        <v>Aug</v>
      </c>
      <c r="D9959" s="1">
        <v>45518</v>
      </c>
      <c r="E9959" t="s">
        <v>5326</v>
      </c>
      <c r="F9959" t="s">
        <v>428</v>
      </c>
      <c r="G9959">
        <v>57536</v>
      </c>
      <c r="H9959">
        <v>13.81</v>
      </c>
      <c r="I9959">
        <v>794572.16</v>
      </c>
      <c r="J9959" t="s">
        <v>86</v>
      </c>
      <c r="K9959">
        <v>0.1599708255065044</v>
      </c>
      <c r="L9959">
        <v>15.9971</v>
      </c>
      <c r="M9959" t="s">
        <v>82</v>
      </c>
    </row>
    <row r="9960" spans="1:13">
      <c r="A9960" t="s">
        <v>5322</v>
      </c>
      <c r="B9960" t="s">
        <v>5323</v>
      </c>
      <c r="C9960" t="str">
        <f>TEXT(D9960, "mmm")</f>
        <v>Aug</v>
      </c>
      <c r="D9960" s="1">
        <v>45518</v>
      </c>
      <c r="E9960" t="s">
        <v>5329</v>
      </c>
      <c r="F9960" t="s">
        <v>222</v>
      </c>
      <c r="G9960">
        <v>57536</v>
      </c>
      <c r="H9960">
        <v>13.81</v>
      </c>
      <c r="I9960">
        <v>794572.16</v>
      </c>
      <c r="J9960" t="s">
        <v>86</v>
      </c>
      <c r="K9960">
        <v>0.1599708255065044</v>
      </c>
      <c r="L9960">
        <v>15.9971</v>
      </c>
      <c r="M9960" t="s">
        <v>82</v>
      </c>
    </row>
    <row r="9961" spans="1:13">
      <c r="A9961" t="s">
        <v>5322</v>
      </c>
      <c r="B9961" t="s">
        <v>5323</v>
      </c>
      <c r="C9961" t="str">
        <f>TEXT(D9961, "mmm")</f>
        <v>Aug</v>
      </c>
      <c r="D9961" s="1">
        <v>45518</v>
      </c>
      <c r="E9961" t="s">
        <v>5324</v>
      </c>
      <c r="F9961" t="s">
        <v>222</v>
      </c>
      <c r="G9961">
        <v>57536</v>
      </c>
      <c r="H9961">
        <v>13.81</v>
      </c>
      <c r="I9961">
        <v>794572.16</v>
      </c>
      <c r="J9961" t="s">
        <v>86</v>
      </c>
      <c r="K9961">
        <v>0.1599708255065044</v>
      </c>
      <c r="L9961">
        <v>15.9971</v>
      </c>
      <c r="M9961" t="s">
        <v>82</v>
      </c>
    </row>
    <row r="9962" spans="1:13">
      <c r="A9962" t="s">
        <v>5322</v>
      </c>
      <c r="B9962" t="s">
        <v>5323</v>
      </c>
      <c r="C9962" t="str">
        <f>TEXT(D9962, "mmm")</f>
        <v>Aug</v>
      </c>
      <c r="D9962" s="1">
        <v>45518</v>
      </c>
      <c r="E9962" t="s">
        <v>5328</v>
      </c>
      <c r="F9962" t="s">
        <v>222</v>
      </c>
      <c r="G9962">
        <v>57536</v>
      </c>
      <c r="H9962">
        <v>13.81</v>
      </c>
      <c r="I9962">
        <v>794572.16</v>
      </c>
      <c r="J9962" t="s">
        <v>86</v>
      </c>
      <c r="K9962">
        <v>0.1599708255065044</v>
      </c>
      <c r="L9962">
        <v>15.9971</v>
      </c>
      <c r="M9962" t="s">
        <v>82</v>
      </c>
    </row>
    <row r="9963" spans="1:13">
      <c r="A9963" t="s">
        <v>5322</v>
      </c>
      <c r="B9963" t="s">
        <v>5323</v>
      </c>
      <c r="C9963" t="str">
        <f>TEXT(D9963, "mmm")</f>
        <v>Aug</v>
      </c>
      <c r="D9963" s="1">
        <v>45518</v>
      </c>
      <c r="E9963" t="s">
        <v>5327</v>
      </c>
      <c r="F9963" t="s">
        <v>222</v>
      </c>
      <c r="G9963">
        <v>57536</v>
      </c>
      <c r="H9963">
        <v>13.81</v>
      </c>
      <c r="I9963">
        <v>794572.16</v>
      </c>
      <c r="J9963" t="s">
        <v>86</v>
      </c>
      <c r="K9963">
        <v>0.1599708255065044</v>
      </c>
      <c r="L9963">
        <v>15.9971</v>
      </c>
      <c r="M9963" t="s">
        <v>82</v>
      </c>
    </row>
    <row r="9964" spans="1:13">
      <c r="A9964" t="s">
        <v>5322</v>
      </c>
      <c r="B9964" t="s">
        <v>5323</v>
      </c>
      <c r="C9964" t="str">
        <f>TEXT(D9964, "mmm")</f>
        <v>Aug</v>
      </c>
      <c r="D9964" s="1">
        <v>45518</v>
      </c>
      <c r="E9964" t="s">
        <v>5325</v>
      </c>
      <c r="F9964" t="s">
        <v>222</v>
      </c>
      <c r="G9964">
        <v>6768</v>
      </c>
      <c r="H9964">
        <v>13.81</v>
      </c>
      <c r="I9964">
        <v>93466.08</v>
      </c>
      <c r="J9964" t="s">
        <v>81</v>
      </c>
      <c r="K9964">
        <v>0.1599708255065044</v>
      </c>
      <c r="L9964">
        <v>15.9971</v>
      </c>
      <c r="M9964" t="s">
        <v>82</v>
      </c>
    </row>
    <row r="9965" spans="1:13">
      <c r="A9965" t="s">
        <v>5322</v>
      </c>
      <c r="B9965" t="s">
        <v>5323</v>
      </c>
      <c r="C9965" t="str">
        <f>TEXT(D9965, "mmm")</f>
        <v>Aug</v>
      </c>
      <c r="D9965" s="1">
        <v>45518</v>
      </c>
      <c r="E9965" t="s">
        <v>5326</v>
      </c>
      <c r="F9965" t="s">
        <v>428</v>
      </c>
      <c r="G9965">
        <v>6768</v>
      </c>
      <c r="H9965">
        <v>13.81</v>
      </c>
      <c r="I9965">
        <v>93466.08</v>
      </c>
      <c r="J9965" t="s">
        <v>81</v>
      </c>
      <c r="K9965">
        <v>0.1599708255065044</v>
      </c>
      <c r="L9965">
        <v>15.9971</v>
      </c>
      <c r="M9965" t="s">
        <v>82</v>
      </c>
    </row>
    <row r="9966" spans="1:13">
      <c r="A9966" t="s">
        <v>5322</v>
      </c>
      <c r="B9966" t="s">
        <v>5323</v>
      </c>
      <c r="C9966" t="str">
        <f>TEXT(D9966, "mmm")</f>
        <v>Aug</v>
      </c>
      <c r="D9966" s="1">
        <v>45518</v>
      </c>
      <c r="E9966" t="s">
        <v>5329</v>
      </c>
      <c r="F9966" t="s">
        <v>222</v>
      </c>
      <c r="G9966">
        <v>6768</v>
      </c>
      <c r="H9966">
        <v>13.81</v>
      </c>
      <c r="I9966">
        <v>93466.08</v>
      </c>
      <c r="J9966" t="s">
        <v>81</v>
      </c>
      <c r="K9966">
        <v>0.1599708255065044</v>
      </c>
      <c r="L9966">
        <v>15.9971</v>
      </c>
      <c r="M9966" t="s">
        <v>82</v>
      </c>
    </row>
    <row r="9967" spans="1:13">
      <c r="A9967" t="s">
        <v>5322</v>
      </c>
      <c r="B9967" t="s">
        <v>5323</v>
      </c>
      <c r="C9967" t="str">
        <f>TEXT(D9967, "mmm")</f>
        <v>Aug</v>
      </c>
      <c r="D9967" s="1">
        <v>45518</v>
      </c>
      <c r="E9967" t="s">
        <v>5324</v>
      </c>
      <c r="F9967" t="s">
        <v>222</v>
      </c>
      <c r="G9967">
        <v>6768</v>
      </c>
      <c r="H9967">
        <v>13.81</v>
      </c>
      <c r="I9967">
        <v>93466.08</v>
      </c>
      <c r="J9967" t="s">
        <v>81</v>
      </c>
      <c r="K9967">
        <v>0.1599708255065044</v>
      </c>
      <c r="L9967">
        <v>15.9971</v>
      </c>
      <c r="M9967" t="s">
        <v>82</v>
      </c>
    </row>
    <row r="9968" spans="1:13">
      <c r="A9968" t="s">
        <v>5322</v>
      </c>
      <c r="B9968" t="s">
        <v>5323</v>
      </c>
      <c r="C9968" t="str">
        <f>TEXT(D9968, "mmm")</f>
        <v>Aug</v>
      </c>
      <c r="D9968" s="1">
        <v>45518</v>
      </c>
      <c r="E9968" t="s">
        <v>5328</v>
      </c>
      <c r="F9968" t="s">
        <v>222</v>
      </c>
      <c r="G9968">
        <v>6768</v>
      </c>
      <c r="H9968">
        <v>13.81</v>
      </c>
      <c r="I9968">
        <v>93466.08</v>
      </c>
      <c r="J9968" t="s">
        <v>81</v>
      </c>
      <c r="K9968">
        <v>0.1599708255065044</v>
      </c>
      <c r="L9968">
        <v>15.9971</v>
      </c>
      <c r="M9968" t="s">
        <v>82</v>
      </c>
    </row>
    <row r="9969" spans="1:13">
      <c r="A9969" t="s">
        <v>5322</v>
      </c>
      <c r="B9969" t="s">
        <v>5323</v>
      </c>
      <c r="C9969" t="str">
        <f>TEXT(D9969, "mmm")</f>
        <v>Aug</v>
      </c>
      <c r="D9969" s="1">
        <v>45518</v>
      </c>
      <c r="E9969" t="s">
        <v>5327</v>
      </c>
      <c r="F9969" t="s">
        <v>222</v>
      </c>
      <c r="G9969">
        <v>6768</v>
      </c>
      <c r="H9969">
        <v>13.81</v>
      </c>
      <c r="I9969">
        <v>93466.08</v>
      </c>
      <c r="J9969" t="s">
        <v>81</v>
      </c>
      <c r="K9969">
        <v>0.1599708255065044</v>
      </c>
      <c r="L9969">
        <v>15.9971</v>
      </c>
      <c r="M9969" t="s">
        <v>82</v>
      </c>
    </row>
    <row r="9970" spans="1:13">
      <c r="A9970" t="s">
        <v>3492</v>
      </c>
      <c r="B9970" t="s">
        <v>3493</v>
      </c>
      <c r="C9970" t="str">
        <f>TEXT(D9970, "mmm")</f>
        <v>Aug</v>
      </c>
      <c r="D9970" s="1">
        <v>45518</v>
      </c>
      <c r="E9970" t="s">
        <v>3495</v>
      </c>
      <c r="F9970" t="s">
        <v>80</v>
      </c>
      <c r="G9970">
        <v>150000</v>
      </c>
      <c r="H9970">
        <v>22.15</v>
      </c>
      <c r="I9970">
        <v>3322500</v>
      </c>
      <c r="J9970" t="s">
        <v>81</v>
      </c>
      <c r="K9970">
        <v>-1.083520430029195E-2</v>
      </c>
      <c r="L9970">
        <v>-1.0834999999999999</v>
      </c>
      <c r="M9970" t="s">
        <v>82</v>
      </c>
    </row>
    <row r="9971" spans="1:13">
      <c r="A9971" t="s">
        <v>3492</v>
      </c>
      <c r="B9971" t="s">
        <v>3493</v>
      </c>
      <c r="C9971" t="str">
        <f>TEXT(D9971, "mmm")</f>
        <v>Aug</v>
      </c>
      <c r="D9971" s="1">
        <v>45518</v>
      </c>
      <c r="E9971" t="s">
        <v>3494</v>
      </c>
      <c r="F9971" t="s">
        <v>426</v>
      </c>
      <c r="G9971">
        <v>150000</v>
      </c>
      <c r="H9971">
        <v>22.15</v>
      </c>
      <c r="I9971">
        <v>3322500</v>
      </c>
      <c r="J9971" t="s">
        <v>81</v>
      </c>
      <c r="K9971">
        <v>-1.083520430029195E-2</v>
      </c>
      <c r="L9971">
        <v>-1.0834999999999999</v>
      </c>
      <c r="M9971" t="s">
        <v>82</v>
      </c>
    </row>
    <row r="9972" spans="1:13">
      <c r="A9972" t="s">
        <v>5536</v>
      </c>
      <c r="B9972" t="s">
        <v>5537</v>
      </c>
      <c r="C9972" t="str">
        <f>TEXT(D9972, "mmm")</f>
        <v>Aug</v>
      </c>
      <c r="D9972" s="1">
        <v>45518</v>
      </c>
      <c r="E9972" t="s">
        <v>5538</v>
      </c>
      <c r="F9972" t="s">
        <v>251</v>
      </c>
      <c r="G9972">
        <v>125000</v>
      </c>
      <c r="H9972">
        <v>8</v>
      </c>
      <c r="I9972">
        <v>1000000</v>
      </c>
      <c r="J9972" t="s">
        <v>81</v>
      </c>
      <c r="K9972">
        <v>-0.12786881401473971</v>
      </c>
      <c r="L9972">
        <v>-12.786899999999999</v>
      </c>
      <c r="M9972" t="s">
        <v>82</v>
      </c>
    </row>
    <row r="9973" spans="1:13">
      <c r="A9973" t="s">
        <v>5536</v>
      </c>
      <c r="B9973" t="s">
        <v>5537</v>
      </c>
      <c r="C9973" t="str">
        <f>TEXT(D9973, "mmm")</f>
        <v>Aug</v>
      </c>
      <c r="D9973" s="1">
        <v>45518</v>
      </c>
      <c r="E9973" t="s">
        <v>5539</v>
      </c>
      <c r="F9973" t="s">
        <v>251</v>
      </c>
      <c r="G9973">
        <v>125000</v>
      </c>
      <c r="H9973">
        <v>8</v>
      </c>
      <c r="I9973">
        <v>1000000</v>
      </c>
      <c r="J9973" t="s">
        <v>81</v>
      </c>
      <c r="K9973">
        <v>-0.12786881401473971</v>
      </c>
      <c r="L9973">
        <v>-12.786899999999999</v>
      </c>
      <c r="M9973" t="s">
        <v>82</v>
      </c>
    </row>
    <row r="9974" spans="1:13">
      <c r="A9974" t="s">
        <v>5536</v>
      </c>
      <c r="B9974" t="s">
        <v>5537</v>
      </c>
      <c r="C9974" t="str">
        <f>TEXT(D9974, "mmm")</f>
        <v>Aug</v>
      </c>
      <c r="D9974" s="1">
        <v>45518</v>
      </c>
      <c r="E9974" t="s">
        <v>5540</v>
      </c>
      <c r="F9974" t="s">
        <v>251</v>
      </c>
      <c r="G9974">
        <v>125000</v>
      </c>
      <c r="H9974">
        <v>8</v>
      </c>
      <c r="I9974">
        <v>1000000</v>
      </c>
      <c r="J9974" t="s">
        <v>81</v>
      </c>
      <c r="K9974">
        <v>-0.12786881401473971</v>
      </c>
      <c r="L9974">
        <v>-12.786899999999999</v>
      </c>
      <c r="M9974" t="s">
        <v>82</v>
      </c>
    </row>
    <row r="9975" spans="1:13">
      <c r="A9975" t="s">
        <v>5536</v>
      </c>
      <c r="B9975" t="s">
        <v>5537</v>
      </c>
      <c r="C9975" t="str">
        <f>TEXT(D9975, "mmm")</f>
        <v>Aug</v>
      </c>
      <c r="D9975" s="1">
        <v>45518</v>
      </c>
      <c r="E9975" t="s">
        <v>5541</v>
      </c>
      <c r="F9975" t="s">
        <v>251</v>
      </c>
      <c r="G9975">
        <v>125000</v>
      </c>
      <c r="H9975">
        <v>8</v>
      </c>
      <c r="I9975">
        <v>1000000</v>
      </c>
      <c r="J9975" t="s">
        <v>81</v>
      </c>
      <c r="K9975">
        <v>-0.12786881401473971</v>
      </c>
      <c r="L9975">
        <v>-12.786899999999999</v>
      </c>
      <c r="M9975" t="s">
        <v>82</v>
      </c>
    </row>
    <row r="9976" spans="1:13">
      <c r="A9976" t="s">
        <v>5536</v>
      </c>
      <c r="B9976" t="s">
        <v>5537</v>
      </c>
      <c r="C9976" t="str">
        <f>TEXT(D9976, "mmm")</f>
        <v>Aug</v>
      </c>
      <c r="D9976" s="1">
        <v>45518</v>
      </c>
      <c r="E9976" t="s">
        <v>5542</v>
      </c>
      <c r="F9976" t="s">
        <v>251</v>
      </c>
      <c r="G9976">
        <v>125000</v>
      </c>
      <c r="H9976">
        <v>8</v>
      </c>
      <c r="I9976">
        <v>1000000</v>
      </c>
      <c r="J9976" t="s">
        <v>81</v>
      </c>
      <c r="K9976">
        <v>-0.12786881401473971</v>
      </c>
      <c r="L9976">
        <v>-12.786899999999999</v>
      </c>
      <c r="M9976" t="s">
        <v>82</v>
      </c>
    </row>
    <row r="9977" spans="1:13">
      <c r="A9977" t="s">
        <v>5536</v>
      </c>
      <c r="B9977" t="s">
        <v>5537</v>
      </c>
      <c r="C9977" t="str">
        <f>TEXT(D9977, "mmm")</f>
        <v>Aug</v>
      </c>
      <c r="D9977" s="1">
        <v>45518</v>
      </c>
      <c r="E9977" t="s">
        <v>5543</v>
      </c>
      <c r="F9977" t="s">
        <v>251</v>
      </c>
      <c r="G9977">
        <v>125000</v>
      </c>
      <c r="H9977">
        <v>8</v>
      </c>
      <c r="I9977">
        <v>1000000</v>
      </c>
      <c r="J9977" t="s">
        <v>81</v>
      </c>
      <c r="K9977">
        <v>-0.12786881401473971</v>
      </c>
      <c r="L9977">
        <v>-12.786899999999999</v>
      </c>
      <c r="M9977" t="s">
        <v>82</v>
      </c>
    </row>
    <row r="9978" spans="1:13">
      <c r="A9978" t="s">
        <v>5536</v>
      </c>
      <c r="B9978" t="s">
        <v>5537</v>
      </c>
      <c r="C9978" t="str">
        <f>TEXT(D9978, "mmm")</f>
        <v>Aug</v>
      </c>
      <c r="D9978" s="1">
        <v>45518</v>
      </c>
      <c r="E9978" t="s">
        <v>5544</v>
      </c>
      <c r="F9978" t="s">
        <v>251</v>
      </c>
      <c r="G9978">
        <v>125000</v>
      </c>
      <c r="H9978">
        <v>8</v>
      </c>
      <c r="I9978">
        <v>1000000</v>
      </c>
      <c r="J9978" t="s">
        <v>81</v>
      </c>
      <c r="K9978">
        <v>-0.12786881401473971</v>
      </c>
      <c r="L9978">
        <v>-12.786899999999999</v>
      </c>
      <c r="M9978" t="s">
        <v>82</v>
      </c>
    </row>
    <row r="9979" spans="1:13">
      <c r="A9979" t="s">
        <v>5536</v>
      </c>
      <c r="B9979" t="s">
        <v>5537</v>
      </c>
      <c r="C9979" t="str">
        <f>TEXT(D9979, "mmm")</f>
        <v>Aug</v>
      </c>
      <c r="D9979" s="1">
        <v>45518</v>
      </c>
      <c r="E9979" t="s">
        <v>5545</v>
      </c>
      <c r="F9979" t="s">
        <v>251</v>
      </c>
      <c r="G9979">
        <v>125000</v>
      </c>
      <c r="H9979">
        <v>8</v>
      </c>
      <c r="I9979">
        <v>1000000</v>
      </c>
      <c r="J9979" t="s">
        <v>81</v>
      </c>
      <c r="K9979">
        <v>-0.12786881401473971</v>
      </c>
      <c r="L9979">
        <v>-12.786899999999999</v>
      </c>
      <c r="M9979" t="s">
        <v>82</v>
      </c>
    </row>
    <row r="9980" spans="1:13">
      <c r="A9980" t="s">
        <v>5536</v>
      </c>
      <c r="B9980" t="s">
        <v>5537</v>
      </c>
      <c r="C9980" t="str">
        <f>TEXT(D9980, "mmm")</f>
        <v>Aug</v>
      </c>
      <c r="D9980" s="1">
        <v>45518</v>
      </c>
      <c r="E9980" t="s">
        <v>5546</v>
      </c>
      <c r="F9980" t="s">
        <v>251</v>
      </c>
      <c r="G9980">
        <v>125000</v>
      </c>
      <c r="H9980">
        <v>8</v>
      </c>
      <c r="I9980">
        <v>1000000</v>
      </c>
      <c r="J9980" t="s">
        <v>81</v>
      </c>
      <c r="K9980">
        <v>-0.12786881401473971</v>
      </c>
      <c r="L9980">
        <v>-12.786899999999999</v>
      </c>
      <c r="M9980" t="s">
        <v>82</v>
      </c>
    </row>
    <row r="9981" spans="1:13">
      <c r="A9981" t="s">
        <v>5536</v>
      </c>
      <c r="B9981" t="s">
        <v>5537</v>
      </c>
      <c r="C9981" t="str">
        <f>TEXT(D9981, "mmm")</f>
        <v>Aug</v>
      </c>
      <c r="D9981" s="1">
        <v>45518</v>
      </c>
      <c r="E9981" t="s">
        <v>5547</v>
      </c>
      <c r="F9981" t="s">
        <v>251</v>
      </c>
      <c r="G9981">
        <v>125000</v>
      </c>
      <c r="H9981">
        <v>8</v>
      </c>
      <c r="I9981">
        <v>1000000</v>
      </c>
      <c r="J9981" t="s">
        <v>81</v>
      </c>
      <c r="K9981">
        <v>-0.12786881401473971</v>
      </c>
      <c r="L9981">
        <v>-12.786899999999999</v>
      </c>
      <c r="M9981" t="s">
        <v>82</v>
      </c>
    </row>
    <row r="9982" spans="1:13">
      <c r="A9982" t="s">
        <v>5495</v>
      </c>
      <c r="B9982" t="s">
        <v>5496</v>
      </c>
      <c r="C9982" t="str">
        <f>TEXT(D9982, "mmm")</f>
        <v>Aug</v>
      </c>
      <c r="D9982" s="1">
        <v>45518</v>
      </c>
      <c r="E9982" t="s">
        <v>5497</v>
      </c>
      <c r="F9982" t="s">
        <v>128</v>
      </c>
      <c r="G9982">
        <v>19996</v>
      </c>
      <c r="H9982">
        <v>1.9</v>
      </c>
      <c r="I9982">
        <v>37992.400000000001</v>
      </c>
      <c r="J9982" t="s">
        <v>81</v>
      </c>
      <c r="K9982">
        <v>4.166668994973155E-2</v>
      </c>
      <c r="L9982">
        <v>4.1666999999999996</v>
      </c>
      <c r="M9982" t="s">
        <v>82</v>
      </c>
    </row>
    <row r="9983" spans="1:13">
      <c r="A9983" t="s">
        <v>5495</v>
      </c>
      <c r="B9983" t="s">
        <v>5496</v>
      </c>
      <c r="C9983" t="str">
        <f>TEXT(D9983, "mmm")</f>
        <v>Aug</v>
      </c>
      <c r="D9983" s="1">
        <v>45518</v>
      </c>
      <c r="E9983" t="s">
        <v>5498</v>
      </c>
      <c r="F9983" t="s">
        <v>128</v>
      </c>
      <c r="G9983">
        <v>19996</v>
      </c>
      <c r="H9983">
        <v>1.9</v>
      </c>
      <c r="I9983">
        <v>37992.400000000001</v>
      </c>
      <c r="J9983" t="s">
        <v>81</v>
      </c>
      <c r="K9983">
        <v>4.166668994973155E-2</v>
      </c>
      <c r="L9983">
        <v>4.1666999999999996</v>
      </c>
      <c r="M9983" t="s">
        <v>82</v>
      </c>
    </row>
    <row r="9984" spans="1:13">
      <c r="A9984" t="s">
        <v>5536</v>
      </c>
      <c r="B9984" t="s">
        <v>5537</v>
      </c>
      <c r="C9984" t="str">
        <f>TEXT(D9984, "mmm")</f>
        <v>Aug</v>
      </c>
      <c r="D9984" s="1">
        <v>45518</v>
      </c>
      <c r="E9984" t="s">
        <v>5538</v>
      </c>
      <c r="F9984" t="s">
        <v>251</v>
      </c>
      <c r="G9984">
        <v>375000</v>
      </c>
      <c r="H9984">
        <v>8</v>
      </c>
      <c r="I9984">
        <v>3000000</v>
      </c>
      <c r="J9984" t="s">
        <v>86</v>
      </c>
      <c r="K9984">
        <v>-0.12786881401473971</v>
      </c>
      <c r="L9984">
        <v>-12.786899999999999</v>
      </c>
      <c r="M9984" t="s">
        <v>82</v>
      </c>
    </row>
    <row r="9985" spans="1:13">
      <c r="A9985" t="s">
        <v>5536</v>
      </c>
      <c r="B9985" t="s">
        <v>5537</v>
      </c>
      <c r="C9985" t="str">
        <f>TEXT(D9985, "mmm")</f>
        <v>Aug</v>
      </c>
      <c r="D9985" s="1">
        <v>45518</v>
      </c>
      <c r="E9985" t="s">
        <v>5539</v>
      </c>
      <c r="F9985" t="s">
        <v>251</v>
      </c>
      <c r="G9985">
        <v>375000</v>
      </c>
      <c r="H9985">
        <v>8</v>
      </c>
      <c r="I9985">
        <v>3000000</v>
      </c>
      <c r="J9985" t="s">
        <v>86</v>
      </c>
      <c r="K9985">
        <v>-0.12786881401473971</v>
      </c>
      <c r="L9985">
        <v>-12.786899999999999</v>
      </c>
      <c r="M9985" t="s">
        <v>82</v>
      </c>
    </row>
    <row r="9986" spans="1:13">
      <c r="A9986" t="s">
        <v>5536</v>
      </c>
      <c r="B9986" t="s">
        <v>5537</v>
      </c>
      <c r="C9986" t="str">
        <f>TEXT(D9986, "mmm")</f>
        <v>Aug</v>
      </c>
      <c r="D9986" s="1">
        <v>45518</v>
      </c>
      <c r="E9986" t="s">
        <v>5540</v>
      </c>
      <c r="F9986" t="s">
        <v>251</v>
      </c>
      <c r="G9986">
        <v>375000</v>
      </c>
      <c r="H9986">
        <v>8</v>
      </c>
      <c r="I9986">
        <v>3000000</v>
      </c>
      <c r="J9986" t="s">
        <v>86</v>
      </c>
      <c r="K9986">
        <v>-0.12786881401473971</v>
      </c>
      <c r="L9986">
        <v>-12.786899999999999</v>
      </c>
      <c r="M9986" t="s">
        <v>82</v>
      </c>
    </row>
    <row r="9987" spans="1:13">
      <c r="A9987" t="s">
        <v>5536</v>
      </c>
      <c r="B9987" t="s">
        <v>5537</v>
      </c>
      <c r="C9987" t="str">
        <f>TEXT(D9987, "mmm")</f>
        <v>Aug</v>
      </c>
      <c r="D9987" s="1">
        <v>45518</v>
      </c>
      <c r="E9987" t="s">
        <v>5541</v>
      </c>
      <c r="F9987" t="s">
        <v>251</v>
      </c>
      <c r="G9987">
        <v>375000</v>
      </c>
      <c r="H9987">
        <v>8</v>
      </c>
      <c r="I9987">
        <v>3000000</v>
      </c>
      <c r="J9987" t="s">
        <v>86</v>
      </c>
      <c r="K9987">
        <v>-0.12786881401473971</v>
      </c>
      <c r="L9987">
        <v>-12.786899999999999</v>
      </c>
      <c r="M9987" t="s">
        <v>82</v>
      </c>
    </row>
    <row r="9988" spans="1:13">
      <c r="A9988" t="s">
        <v>5536</v>
      </c>
      <c r="B9988" t="s">
        <v>5537</v>
      </c>
      <c r="C9988" t="str">
        <f>TEXT(D9988, "mmm")</f>
        <v>Aug</v>
      </c>
      <c r="D9988" s="1">
        <v>45518</v>
      </c>
      <c r="E9988" t="s">
        <v>5542</v>
      </c>
      <c r="F9988" t="s">
        <v>251</v>
      </c>
      <c r="G9988">
        <v>375000</v>
      </c>
      <c r="H9988">
        <v>8</v>
      </c>
      <c r="I9988">
        <v>3000000</v>
      </c>
      <c r="J9988" t="s">
        <v>86</v>
      </c>
      <c r="K9988">
        <v>-0.12786881401473971</v>
      </c>
      <c r="L9988">
        <v>-12.786899999999999</v>
      </c>
      <c r="M9988" t="s">
        <v>82</v>
      </c>
    </row>
    <row r="9989" spans="1:13">
      <c r="A9989" t="s">
        <v>5536</v>
      </c>
      <c r="B9989" t="s">
        <v>5537</v>
      </c>
      <c r="C9989" t="str">
        <f>TEXT(D9989, "mmm")</f>
        <v>Aug</v>
      </c>
      <c r="D9989" s="1">
        <v>45518</v>
      </c>
      <c r="E9989" t="s">
        <v>5543</v>
      </c>
      <c r="F9989" t="s">
        <v>251</v>
      </c>
      <c r="G9989">
        <v>375000</v>
      </c>
      <c r="H9989">
        <v>8</v>
      </c>
      <c r="I9989">
        <v>3000000</v>
      </c>
      <c r="J9989" t="s">
        <v>86</v>
      </c>
      <c r="K9989">
        <v>-0.12786881401473971</v>
      </c>
      <c r="L9989">
        <v>-12.786899999999999</v>
      </c>
      <c r="M9989" t="s">
        <v>82</v>
      </c>
    </row>
    <row r="9990" spans="1:13">
      <c r="A9990" t="s">
        <v>5536</v>
      </c>
      <c r="B9990" t="s">
        <v>5537</v>
      </c>
      <c r="C9990" t="str">
        <f>TEXT(D9990, "mmm")</f>
        <v>Aug</v>
      </c>
      <c r="D9990" s="1">
        <v>45518</v>
      </c>
      <c r="E9990" t="s">
        <v>5544</v>
      </c>
      <c r="F9990" t="s">
        <v>251</v>
      </c>
      <c r="G9990">
        <v>375000</v>
      </c>
      <c r="H9990">
        <v>8</v>
      </c>
      <c r="I9990">
        <v>3000000</v>
      </c>
      <c r="J9990" t="s">
        <v>86</v>
      </c>
      <c r="K9990">
        <v>-0.12786881401473971</v>
      </c>
      <c r="L9990">
        <v>-12.786899999999999</v>
      </c>
      <c r="M9990" t="s">
        <v>82</v>
      </c>
    </row>
    <row r="9991" spans="1:13">
      <c r="A9991" t="s">
        <v>5536</v>
      </c>
      <c r="B9991" t="s">
        <v>5537</v>
      </c>
      <c r="C9991" t="str">
        <f>TEXT(D9991, "mmm")</f>
        <v>Aug</v>
      </c>
      <c r="D9991" s="1">
        <v>45518</v>
      </c>
      <c r="E9991" t="s">
        <v>5545</v>
      </c>
      <c r="F9991" t="s">
        <v>251</v>
      </c>
      <c r="G9991">
        <v>375000</v>
      </c>
      <c r="H9991">
        <v>8</v>
      </c>
      <c r="I9991">
        <v>3000000</v>
      </c>
      <c r="J9991" t="s">
        <v>86</v>
      </c>
      <c r="K9991">
        <v>-0.12786881401473971</v>
      </c>
      <c r="L9991">
        <v>-12.786899999999999</v>
      </c>
      <c r="M9991" t="s">
        <v>82</v>
      </c>
    </row>
    <row r="9992" spans="1:13">
      <c r="A9992" t="s">
        <v>5536</v>
      </c>
      <c r="B9992" t="s">
        <v>5537</v>
      </c>
      <c r="C9992" t="str">
        <f>TEXT(D9992, "mmm")</f>
        <v>Aug</v>
      </c>
      <c r="D9992" s="1">
        <v>45518</v>
      </c>
      <c r="E9992" t="s">
        <v>5546</v>
      </c>
      <c r="F9992" t="s">
        <v>251</v>
      </c>
      <c r="G9992">
        <v>375000</v>
      </c>
      <c r="H9992">
        <v>8</v>
      </c>
      <c r="I9992">
        <v>3000000</v>
      </c>
      <c r="J9992" t="s">
        <v>86</v>
      </c>
      <c r="K9992">
        <v>-0.12786881401473971</v>
      </c>
      <c r="L9992">
        <v>-12.786899999999999</v>
      </c>
      <c r="M9992" t="s">
        <v>82</v>
      </c>
    </row>
    <row r="9993" spans="1:13">
      <c r="A9993" t="s">
        <v>5536</v>
      </c>
      <c r="B9993" t="s">
        <v>5537</v>
      </c>
      <c r="C9993" t="str">
        <f>TEXT(D9993, "mmm")</f>
        <v>Aug</v>
      </c>
      <c r="D9993" s="1">
        <v>45518</v>
      </c>
      <c r="E9993" t="s">
        <v>5547</v>
      </c>
      <c r="F9993" t="s">
        <v>251</v>
      </c>
      <c r="G9993">
        <v>375000</v>
      </c>
      <c r="H9993">
        <v>8</v>
      </c>
      <c r="I9993">
        <v>3000000</v>
      </c>
      <c r="J9993" t="s">
        <v>86</v>
      </c>
      <c r="K9993">
        <v>-0.12786881401473971</v>
      </c>
      <c r="L9993">
        <v>-12.786899999999999</v>
      </c>
      <c r="M9993" t="s">
        <v>82</v>
      </c>
    </row>
    <row r="9994" spans="1:13">
      <c r="A9994" t="s">
        <v>5548</v>
      </c>
      <c r="B9994" t="s">
        <v>5549</v>
      </c>
      <c r="C9994" t="str">
        <f>TEXT(D9994, "mmm")</f>
        <v>Aug</v>
      </c>
      <c r="D9994" s="1">
        <v>45518</v>
      </c>
      <c r="E9994" t="s">
        <v>4430</v>
      </c>
      <c r="F9994" t="s">
        <v>101</v>
      </c>
      <c r="G9994">
        <v>1500000</v>
      </c>
      <c r="H9994">
        <v>1.04</v>
      </c>
      <c r="I9994">
        <v>1560000</v>
      </c>
      <c r="J9994" t="s">
        <v>86</v>
      </c>
      <c r="K9994">
        <v>7.6190520522277483E-2</v>
      </c>
      <c r="L9994">
        <v>7.6191000000000004</v>
      </c>
      <c r="M9994" t="s">
        <v>82</v>
      </c>
    </row>
    <row r="9995" spans="1:13">
      <c r="A9995" t="s">
        <v>77</v>
      </c>
      <c r="B9995" t="s">
        <v>78</v>
      </c>
      <c r="C9995" t="str">
        <f>TEXT(D9995, "mmm")</f>
        <v>Aug</v>
      </c>
      <c r="D9995" s="1">
        <v>45518</v>
      </c>
      <c r="E9995" t="s">
        <v>5550</v>
      </c>
      <c r="F9995" t="s">
        <v>80</v>
      </c>
      <c r="G9995">
        <v>1000</v>
      </c>
      <c r="H9995">
        <v>13.03</v>
      </c>
      <c r="I9995">
        <v>13030</v>
      </c>
      <c r="J9995" t="s">
        <v>81</v>
      </c>
      <c r="K9995">
        <v>2.136596650660683E-2</v>
      </c>
      <c r="L9995">
        <v>2.1366000000000001</v>
      </c>
      <c r="M9995" t="s">
        <v>82</v>
      </c>
    </row>
    <row r="9996" spans="1:13">
      <c r="A9996" t="s">
        <v>4323</v>
      </c>
      <c r="B9996" t="s">
        <v>4324</v>
      </c>
      <c r="C9996" t="str">
        <f>TEXT(D9996, "mmm")</f>
        <v>Aug</v>
      </c>
      <c r="D9996" s="1">
        <v>45518</v>
      </c>
      <c r="E9996" t="s">
        <v>4325</v>
      </c>
      <c r="F9996" t="s">
        <v>80</v>
      </c>
      <c r="G9996">
        <v>35000</v>
      </c>
      <c r="H9996">
        <v>0.79</v>
      </c>
      <c r="I9996">
        <v>27650</v>
      </c>
      <c r="J9996" t="s">
        <v>81</v>
      </c>
      <c r="K9996">
        <v>5.7831371849759838E-2</v>
      </c>
      <c r="L9996">
        <v>5.7831000000000001</v>
      </c>
      <c r="M9996" t="s">
        <v>82</v>
      </c>
    </row>
    <row r="9997" spans="1:13">
      <c r="A9997" t="s">
        <v>3194</v>
      </c>
      <c r="B9997" t="s">
        <v>3195</v>
      </c>
      <c r="C9997" t="str">
        <f>TEXT(D9997, "mmm")</f>
        <v>Aug</v>
      </c>
      <c r="D9997" s="1">
        <v>45518</v>
      </c>
      <c r="E9997" t="s">
        <v>5551</v>
      </c>
      <c r="F9997" t="s">
        <v>80</v>
      </c>
      <c r="G9997">
        <v>4807.6899999999996</v>
      </c>
      <c r="H9997">
        <v>10.4</v>
      </c>
      <c r="I9997">
        <v>49999.976000000002</v>
      </c>
      <c r="J9997" t="s">
        <v>81</v>
      </c>
      <c r="K9997">
        <v>2.8846964175384131E-3</v>
      </c>
      <c r="L9997">
        <v>0.28849999999999998</v>
      </c>
      <c r="M9997" t="s">
        <v>82</v>
      </c>
    </row>
    <row r="9998" spans="1:13">
      <c r="A9998" t="s">
        <v>2769</v>
      </c>
      <c r="B9998" t="s">
        <v>2770</v>
      </c>
      <c r="C9998" t="str">
        <f>TEXT(D9998, "mmm")</f>
        <v>Aug</v>
      </c>
      <c r="D9998" s="1">
        <v>45518</v>
      </c>
      <c r="E9998" t="s">
        <v>4289</v>
      </c>
      <c r="F9998" t="s">
        <v>101</v>
      </c>
      <c r="G9998">
        <v>51480</v>
      </c>
      <c r="H9998">
        <v>3.92</v>
      </c>
      <c r="I9998">
        <v>201801.60000000001</v>
      </c>
      <c r="J9998" t="s">
        <v>86</v>
      </c>
      <c r="K9998">
        <v>5.3708387498354382E-2</v>
      </c>
      <c r="L9998">
        <v>5.3708</v>
      </c>
      <c r="M9998" t="s">
        <v>82</v>
      </c>
    </row>
    <row r="9999" spans="1:13">
      <c r="A9999" t="s">
        <v>2769</v>
      </c>
      <c r="B9999" t="s">
        <v>2770</v>
      </c>
      <c r="C9999" t="str">
        <f>TEXT(D9999, "mmm")</f>
        <v>Aug</v>
      </c>
      <c r="D9999" s="1">
        <v>45518</v>
      </c>
      <c r="E9999" t="s">
        <v>2774</v>
      </c>
      <c r="F9999" t="s">
        <v>101</v>
      </c>
      <c r="G9999">
        <v>51480</v>
      </c>
      <c r="H9999">
        <v>3.92</v>
      </c>
      <c r="I9999">
        <v>201801.60000000001</v>
      </c>
      <c r="J9999" t="s">
        <v>86</v>
      </c>
      <c r="K9999">
        <v>5.3708387498354382E-2</v>
      </c>
      <c r="L9999">
        <v>5.3708</v>
      </c>
      <c r="M9999" t="s">
        <v>82</v>
      </c>
    </row>
    <row r="10000" spans="1:13">
      <c r="A10000" t="s">
        <v>3791</v>
      </c>
      <c r="B10000" t="s">
        <v>3792</v>
      </c>
      <c r="C10000" t="str">
        <f>TEXT(D10000, "mmm")</f>
        <v>Aug</v>
      </c>
      <c r="D10000" s="1">
        <v>45518</v>
      </c>
      <c r="E10000" t="s">
        <v>3793</v>
      </c>
      <c r="F10000" t="s">
        <v>128</v>
      </c>
      <c r="G10000">
        <v>2500</v>
      </c>
      <c r="H10000">
        <v>5.84</v>
      </c>
      <c r="I10000">
        <v>14600</v>
      </c>
      <c r="J10000" t="s">
        <v>81</v>
      </c>
      <c r="K10000">
        <v>0.16967510174964809</v>
      </c>
      <c r="L10000">
        <v>16.967500000000001</v>
      </c>
      <c r="M10000" t="s">
        <v>82</v>
      </c>
    </row>
    <row r="10001" spans="1:13">
      <c r="A10001" t="s">
        <v>5552</v>
      </c>
      <c r="B10001" t="s">
        <v>5553</v>
      </c>
      <c r="C10001" t="str">
        <f>TEXT(D10001, "mmm")</f>
        <v>Aug</v>
      </c>
      <c r="D10001" s="1">
        <v>45518</v>
      </c>
      <c r="E10001" t="s">
        <v>5554</v>
      </c>
      <c r="F10001" t="s">
        <v>80</v>
      </c>
      <c r="G10001">
        <v>100000</v>
      </c>
      <c r="H10001">
        <v>0.4</v>
      </c>
      <c r="I10001">
        <v>40000</v>
      </c>
      <c r="J10001" t="s">
        <v>81</v>
      </c>
      <c r="K10001">
        <v>4.7500014305114753E-2</v>
      </c>
      <c r="L10001">
        <v>4.75</v>
      </c>
      <c r="M10001" t="s">
        <v>82</v>
      </c>
    </row>
    <row r="10002" spans="1:13">
      <c r="A10002" t="s">
        <v>4640</v>
      </c>
      <c r="B10002" t="s">
        <v>4641</v>
      </c>
      <c r="C10002" t="str">
        <f>TEXT(D10002, "mmm")</f>
        <v>Aug</v>
      </c>
      <c r="D10002" s="1">
        <v>45518</v>
      </c>
      <c r="E10002" t="s">
        <v>4642</v>
      </c>
      <c r="F10002" t="s">
        <v>3142</v>
      </c>
      <c r="G10002">
        <v>115240</v>
      </c>
      <c r="H10002">
        <v>0.14000000000000001</v>
      </c>
      <c r="I10002">
        <v>16133.6</v>
      </c>
      <c r="J10002" t="s">
        <v>81</v>
      </c>
      <c r="K10002">
        <v>1.21950554677539E-2</v>
      </c>
      <c r="L10002">
        <v>1.2195</v>
      </c>
      <c r="M10002" t="s">
        <v>82</v>
      </c>
    </row>
    <row r="10003" spans="1:13">
      <c r="A10003" t="s">
        <v>5500</v>
      </c>
      <c r="B10003" t="s">
        <v>5501</v>
      </c>
      <c r="C10003" t="str">
        <f>TEXT(D10003, "mmm")</f>
        <v>Aug</v>
      </c>
      <c r="D10003" s="1">
        <v>45518</v>
      </c>
      <c r="E10003" t="s">
        <v>5502</v>
      </c>
      <c r="F10003" t="s">
        <v>80</v>
      </c>
      <c r="G10003">
        <v>25000</v>
      </c>
      <c r="H10003">
        <v>12.63</v>
      </c>
      <c r="I10003">
        <v>315750</v>
      </c>
      <c r="J10003" t="s">
        <v>81</v>
      </c>
      <c r="K10003">
        <v>0.20015640557091949</v>
      </c>
      <c r="L10003">
        <v>20.015599999999999</v>
      </c>
      <c r="M10003" t="s">
        <v>82</v>
      </c>
    </row>
    <row r="10004" spans="1:13">
      <c r="A10004" t="s">
        <v>3545</v>
      </c>
      <c r="B10004" t="s">
        <v>3546</v>
      </c>
      <c r="C10004" t="str">
        <f>TEXT(D10004, "mmm")</f>
        <v>Aug</v>
      </c>
      <c r="D10004" s="1">
        <v>45518</v>
      </c>
      <c r="E10004" t="s">
        <v>3633</v>
      </c>
      <c r="F10004" t="s">
        <v>80</v>
      </c>
      <c r="G10004">
        <v>37537</v>
      </c>
      <c r="H10004">
        <v>2.35</v>
      </c>
      <c r="I10004">
        <v>88211.95</v>
      </c>
      <c r="J10004" t="s">
        <v>81</v>
      </c>
      <c r="K10004">
        <v>0.68564927572343759</v>
      </c>
      <c r="L10004">
        <v>68.564899999999994</v>
      </c>
      <c r="M10004" t="s">
        <v>82</v>
      </c>
    </row>
    <row r="10005" spans="1:13">
      <c r="A10005" t="s">
        <v>3504</v>
      </c>
      <c r="B10005" t="s">
        <v>3505</v>
      </c>
      <c r="C10005" t="str">
        <f>TEXT(D10005, "mmm")</f>
        <v>Aug</v>
      </c>
      <c r="D10005" s="1">
        <v>45518</v>
      </c>
      <c r="E10005" t="s">
        <v>3511</v>
      </c>
      <c r="F10005" t="s">
        <v>217</v>
      </c>
      <c r="G10005">
        <v>85000</v>
      </c>
      <c r="H10005">
        <v>6</v>
      </c>
      <c r="I10005">
        <v>510000</v>
      </c>
      <c r="J10005" t="s">
        <v>81</v>
      </c>
      <c r="K10005">
        <v>0.14625232567089991</v>
      </c>
      <c r="L10005">
        <v>14.6252</v>
      </c>
      <c r="M10005" t="s">
        <v>82</v>
      </c>
    </row>
    <row r="10006" spans="1:13">
      <c r="A10006" t="s">
        <v>3581</v>
      </c>
      <c r="B10006" t="s">
        <v>3582</v>
      </c>
      <c r="C10006" t="str">
        <f>TEXT(D10006, "mmm")</f>
        <v>Aug</v>
      </c>
      <c r="D10006" s="1">
        <v>45518</v>
      </c>
      <c r="E10006" t="s">
        <v>5146</v>
      </c>
      <c r="F10006" t="s">
        <v>80</v>
      </c>
      <c r="G10006">
        <v>11993</v>
      </c>
      <c r="H10006">
        <v>7.08</v>
      </c>
      <c r="I10006">
        <v>84910.44</v>
      </c>
      <c r="J10006" t="s">
        <v>86</v>
      </c>
      <c r="K10006">
        <v>5.5634786555178728E-2</v>
      </c>
      <c r="L10006">
        <v>5.5635000000000003</v>
      </c>
      <c r="M10006" t="s">
        <v>82</v>
      </c>
    </row>
    <row r="10007" spans="1:13">
      <c r="A10007" t="s">
        <v>5495</v>
      </c>
      <c r="B10007" t="s">
        <v>5496</v>
      </c>
      <c r="C10007" t="str">
        <f>TEXT(D10007, "mmm")</f>
        <v>Aug</v>
      </c>
      <c r="D10007" s="1">
        <v>45518</v>
      </c>
      <c r="E10007" t="s">
        <v>5555</v>
      </c>
      <c r="F10007" t="s">
        <v>80</v>
      </c>
      <c r="G10007">
        <v>51084</v>
      </c>
      <c r="H10007">
        <v>1.91</v>
      </c>
      <c r="I10007">
        <v>97570.44</v>
      </c>
      <c r="J10007" t="s">
        <v>81</v>
      </c>
      <c r="K10007">
        <v>4.166668994973155E-2</v>
      </c>
      <c r="L10007">
        <v>4.1666999999999996</v>
      </c>
      <c r="M10007" t="s">
        <v>82</v>
      </c>
    </row>
    <row r="10008" spans="1:13">
      <c r="A10008" t="s">
        <v>4847</v>
      </c>
      <c r="B10008" t="s">
        <v>4848</v>
      </c>
      <c r="C10008" t="str">
        <f>TEXT(D10008, "mmm")</f>
        <v>Aug</v>
      </c>
      <c r="D10008" s="1">
        <v>45518</v>
      </c>
      <c r="E10008" t="s">
        <v>277</v>
      </c>
      <c r="F10008" t="s">
        <v>101</v>
      </c>
      <c r="G10008">
        <v>14000000</v>
      </c>
      <c r="H10008">
        <v>14000000</v>
      </c>
      <c r="I10008">
        <v>196000000000000</v>
      </c>
      <c r="J10008" t="s">
        <v>86</v>
      </c>
      <c r="K10008">
        <v>5.2280737383123548E-2</v>
      </c>
      <c r="L10008">
        <v>5.2281000000000004</v>
      </c>
      <c r="M10008" t="s">
        <v>82</v>
      </c>
    </row>
    <row r="10009" spans="1:13">
      <c r="A10009" t="s">
        <v>5556</v>
      </c>
      <c r="B10009" t="s">
        <v>5557</v>
      </c>
      <c r="C10009" t="str">
        <f>TEXT(D10009, "mmm")</f>
        <v>Aug</v>
      </c>
      <c r="D10009" s="1">
        <v>45518</v>
      </c>
      <c r="E10009" t="s">
        <v>5558</v>
      </c>
      <c r="F10009" t="s">
        <v>101</v>
      </c>
      <c r="G10009">
        <v>273972</v>
      </c>
      <c r="H10009">
        <v>36.5</v>
      </c>
      <c r="I10009">
        <v>9999978</v>
      </c>
      <c r="J10009" t="s">
        <v>86</v>
      </c>
      <c r="K10009">
        <v>6.1183227663104363E-2</v>
      </c>
      <c r="L10009">
        <v>6.1182999999999996</v>
      </c>
      <c r="M10009" t="s">
        <v>82</v>
      </c>
    </row>
    <row r="10010" spans="1:13">
      <c r="A10010" t="s">
        <v>5559</v>
      </c>
      <c r="B10010" t="s">
        <v>5560</v>
      </c>
      <c r="C10010" t="str">
        <f>TEXT(D10010, "mmm")</f>
        <v>Aug</v>
      </c>
      <c r="D10010" s="1">
        <v>45518</v>
      </c>
      <c r="E10010" t="s">
        <v>5561</v>
      </c>
      <c r="F10010" t="s">
        <v>80</v>
      </c>
      <c r="G10010">
        <v>3500</v>
      </c>
      <c r="H10010">
        <v>13.2</v>
      </c>
      <c r="I10010">
        <v>46200</v>
      </c>
      <c r="J10010" t="s">
        <v>81</v>
      </c>
      <c r="K10010">
        <v>0.11262603992354719</v>
      </c>
      <c r="L10010">
        <v>11.262600000000001</v>
      </c>
      <c r="M10010" t="s">
        <v>82</v>
      </c>
    </row>
    <row r="10011" spans="1:13">
      <c r="A10011" t="s">
        <v>5562</v>
      </c>
      <c r="B10011" t="s">
        <v>5563</v>
      </c>
      <c r="C10011" t="str">
        <f>TEXT(D10011, "mmm")</f>
        <v>Aug</v>
      </c>
      <c r="D10011" s="1">
        <v>45518</v>
      </c>
      <c r="E10011" t="s">
        <v>5564</v>
      </c>
      <c r="F10011" t="s">
        <v>118</v>
      </c>
      <c r="G10011">
        <v>1056</v>
      </c>
      <c r="H10011">
        <v>71.39</v>
      </c>
      <c r="I10011">
        <v>75387.839999999997</v>
      </c>
      <c r="J10011" t="s">
        <v>86</v>
      </c>
      <c r="K10011">
        <v>8.2750065315868149E-2</v>
      </c>
      <c r="L10011">
        <v>8.2750000000000004</v>
      </c>
      <c r="M10011" t="s">
        <v>82</v>
      </c>
    </row>
    <row r="10012" spans="1:13">
      <c r="A10012" t="s">
        <v>5504</v>
      </c>
      <c r="B10012" t="s">
        <v>5505</v>
      </c>
      <c r="C10012" t="str">
        <f>TEXT(D10012, "mmm")</f>
        <v>Aug</v>
      </c>
      <c r="D10012" s="1">
        <v>45518</v>
      </c>
      <c r="E10012" t="s">
        <v>5565</v>
      </c>
      <c r="F10012" t="s">
        <v>128</v>
      </c>
      <c r="G10012">
        <v>3800</v>
      </c>
      <c r="H10012">
        <v>33.979999999999997</v>
      </c>
      <c r="I10012">
        <v>129124</v>
      </c>
      <c r="J10012" t="s">
        <v>86</v>
      </c>
      <c r="K10012">
        <v>3.8808240451209119E-3</v>
      </c>
      <c r="L10012">
        <v>0.3881</v>
      </c>
      <c r="M10012" t="s">
        <v>82</v>
      </c>
    </row>
    <row r="10013" spans="1:13">
      <c r="A10013" t="s">
        <v>1789</v>
      </c>
      <c r="B10013" t="s">
        <v>1790</v>
      </c>
      <c r="C10013" t="str">
        <f>TEXT(D10013, "mmm")</f>
        <v>Aug</v>
      </c>
      <c r="D10013" s="1">
        <v>45518</v>
      </c>
      <c r="E10013" t="s">
        <v>3689</v>
      </c>
      <c r="F10013" t="s">
        <v>80</v>
      </c>
      <c r="G10013">
        <v>1250</v>
      </c>
      <c r="H10013">
        <v>20</v>
      </c>
      <c r="I10013">
        <v>25000</v>
      </c>
      <c r="J10013" t="s">
        <v>81</v>
      </c>
      <c r="K10013">
        <v>5.7413995314683719E-2</v>
      </c>
      <c r="L10013">
        <v>5.7413999999999996</v>
      </c>
      <c r="M10013" t="s">
        <v>82</v>
      </c>
    </row>
    <row r="10014" spans="1:13">
      <c r="A10014" t="s">
        <v>4124</v>
      </c>
      <c r="B10014" t="s">
        <v>4125</v>
      </c>
      <c r="C10014" t="str">
        <f>TEXT(D10014, "mmm")</f>
        <v>Aug</v>
      </c>
      <c r="D10014" s="1">
        <v>45518</v>
      </c>
      <c r="E10014" t="s">
        <v>4830</v>
      </c>
      <c r="F10014" t="s">
        <v>101</v>
      </c>
      <c r="G10014">
        <v>9095</v>
      </c>
      <c r="H10014">
        <v>30.05</v>
      </c>
      <c r="I10014">
        <v>273304.75</v>
      </c>
      <c r="J10014" t="s">
        <v>81</v>
      </c>
      <c r="K10014">
        <v>3.8615173503956823E-2</v>
      </c>
      <c r="L10014">
        <v>3.8614999999999999</v>
      </c>
      <c r="M10014" t="s">
        <v>82</v>
      </c>
    </row>
    <row r="10015" spans="1:13">
      <c r="A10015" t="s">
        <v>4124</v>
      </c>
      <c r="B10015" t="s">
        <v>4125</v>
      </c>
      <c r="C10015" t="str">
        <f>TEXT(D10015, "mmm")</f>
        <v>Aug</v>
      </c>
      <c r="D10015" s="1">
        <v>45518</v>
      </c>
      <c r="E10015" t="s">
        <v>4831</v>
      </c>
      <c r="F10015" t="s">
        <v>101</v>
      </c>
      <c r="G10015">
        <v>9095</v>
      </c>
      <c r="H10015">
        <v>30.05</v>
      </c>
      <c r="I10015">
        <v>273304.75</v>
      </c>
      <c r="J10015" t="s">
        <v>81</v>
      </c>
      <c r="K10015">
        <v>3.8615173503956823E-2</v>
      </c>
      <c r="L10015">
        <v>3.8614999999999999</v>
      </c>
      <c r="M10015" t="s">
        <v>82</v>
      </c>
    </row>
    <row r="10016" spans="1:13">
      <c r="A10016" t="s">
        <v>4124</v>
      </c>
      <c r="B10016" t="s">
        <v>4125</v>
      </c>
      <c r="C10016" t="str">
        <f>TEXT(D10016, "mmm")</f>
        <v>Aug</v>
      </c>
      <c r="D10016" s="1">
        <v>45518</v>
      </c>
      <c r="E10016" t="s">
        <v>4834</v>
      </c>
      <c r="F10016" t="s">
        <v>101</v>
      </c>
      <c r="G10016">
        <v>9095</v>
      </c>
      <c r="H10016">
        <v>30.05</v>
      </c>
      <c r="I10016">
        <v>273304.75</v>
      </c>
      <c r="J10016" t="s">
        <v>81</v>
      </c>
      <c r="K10016">
        <v>3.8615173503956823E-2</v>
      </c>
      <c r="L10016">
        <v>3.8614999999999999</v>
      </c>
      <c r="M10016" t="s">
        <v>82</v>
      </c>
    </row>
    <row r="10017" spans="1:13">
      <c r="A10017" t="s">
        <v>4124</v>
      </c>
      <c r="B10017" t="s">
        <v>4125</v>
      </c>
      <c r="C10017" t="str">
        <f>TEXT(D10017, "mmm")</f>
        <v>Aug</v>
      </c>
      <c r="D10017" s="1">
        <v>45518</v>
      </c>
      <c r="E10017" t="s">
        <v>4833</v>
      </c>
      <c r="F10017" t="s">
        <v>101</v>
      </c>
      <c r="G10017">
        <v>9095</v>
      </c>
      <c r="H10017">
        <v>30.05</v>
      </c>
      <c r="I10017">
        <v>273304.75</v>
      </c>
      <c r="J10017" t="s">
        <v>81</v>
      </c>
      <c r="K10017">
        <v>3.8615173503956823E-2</v>
      </c>
      <c r="L10017">
        <v>3.8614999999999999</v>
      </c>
      <c r="M10017" t="s">
        <v>82</v>
      </c>
    </row>
    <row r="10018" spans="1:13">
      <c r="A10018" t="s">
        <v>4124</v>
      </c>
      <c r="B10018" t="s">
        <v>4125</v>
      </c>
      <c r="C10018" t="str">
        <f>TEXT(D10018, "mmm")</f>
        <v>Aug</v>
      </c>
      <c r="D10018" s="1">
        <v>45518</v>
      </c>
      <c r="E10018" t="s">
        <v>4835</v>
      </c>
      <c r="F10018" t="s">
        <v>101</v>
      </c>
      <c r="G10018">
        <v>9095</v>
      </c>
      <c r="H10018">
        <v>30.05</v>
      </c>
      <c r="I10018">
        <v>273304.75</v>
      </c>
      <c r="J10018" t="s">
        <v>81</v>
      </c>
      <c r="K10018">
        <v>3.8615173503956823E-2</v>
      </c>
      <c r="L10018">
        <v>3.8614999999999999</v>
      </c>
      <c r="M10018" t="s">
        <v>82</v>
      </c>
    </row>
    <row r="10019" spans="1:13">
      <c r="A10019" t="s">
        <v>4124</v>
      </c>
      <c r="B10019" t="s">
        <v>4125</v>
      </c>
      <c r="C10019" t="str">
        <f>TEXT(D10019, "mmm")</f>
        <v>Aug</v>
      </c>
      <c r="D10019" s="1">
        <v>45518</v>
      </c>
      <c r="E10019" t="s">
        <v>4832</v>
      </c>
      <c r="F10019" t="s">
        <v>101</v>
      </c>
      <c r="G10019">
        <v>9095</v>
      </c>
      <c r="H10019">
        <v>30.05</v>
      </c>
      <c r="I10019">
        <v>273304.75</v>
      </c>
      <c r="J10019" t="s">
        <v>81</v>
      </c>
      <c r="K10019">
        <v>3.8615173503956823E-2</v>
      </c>
      <c r="L10019">
        <v>3.8614999999999999</v>
      </c>
      <c r="M10019" t="s">
        <v>82</v>
      </c>
    </row>
    <row r="10020" spans="1:13">
      <c r="A10020" t="s">
        <v>4124</v>
      </c>
      <c r="B10020" t="s">
        <v>4125</v>
      </c>
      <c r="C10020" t="str">
        <f>TEXT(D10020, "mmm")</f>
        <v>Aug</v>
      </c>
      <c r="D10020" s="1">
        <v>45518</v>
      </c>
      <c r="E10020" t="s">
        <v>4830</v>
      </c>
      <c r="F10020" t="s">
        <v>101</v>
      </c>
      <c r="G10020">
        <v>240905</v>
      </c>
      <c r="H10020">
        <v>30.05</v>
      </c>
      <c r="I10020">
        <v>7239195.25</v>
      </c>
      <c r="J10020" t="s">
        <v>86</v>
      </c>
      <c r="K10020">
        <v>3.8615173503956823E-2</v>
      </c>
      <c r="L10020">
        <v>3.8614999999999999</v>
      </c>
      <c r="M10020" t="s">
        <v>82</v>
      </c>
    </row>
    <row r="10021" spans="1:13">
      <c r="A10021" t="s">
        <v>4124</v>
      </c>
      <c r="B10021" t="s">
        <v>4125</v>
      </c>
      <c r="C10021" t="str">
        <f>TEXT(D10021, "mmm")</f>
        <v>Aug</v>
      </c>
      <c r="D10021" s="1">
        <v>45518</v>
      </c>
      <c r="E10021" t="s">
        <v>4831</v>
      </c>
      <c r="F10021" t="s">
        <v>101</v>
      </c>
      <c r="G10021">
        <v>240905</v>
      </c>
      <c r="H10021">
        <v>30.05</v>
      </c>
      <c r="I10021">
        <v>7239195.25</v>
      </c>
      <c r="J10021" t="s">
        <v>86</v>
      </c>
      <c r="K10021">
        <v>3.8615173503956823E-2</v>
      </c>
      <c r="L10021">
        <v>3.8614999999999999</v>
      </c>
      <c r="M10021" t="s">
        <v>82</v>
      </c>
    </row>
    <row r="10022" spans="1:13">
      <c r="A10022" t="s">
        <v>4124</v>
      </c>
      <c r="B10022" t="s">
        <v>4125</v>
      </c>
      <c r="C10022" t="str">
        <f>TEXT(D10022, "mmm")</f>
        <v>Aug</v>
      </c>
      <c r="D10022" s="1">
        <v>45518</v>
      </c>
      <c r="E10022" t="s">
        <v>4834</v>
      </c>
      <c r="F10022" t="s">
        <v>101</v>
      </c>
      <c r="G10022">
        <v>240905</v>
      </c>
      <c r="H10022">
        <v>30.05</v>
      </c>
      <c r="I10022">
        <v>7239195.25</v>
      </c>
      <c r="J10022" t="s">
        <v>86</v>
      </c>
      <c r="K10022">
        <v>3.8615173503956823E-2</v>
      </c>
      <c r="L10022">
        <v>3.8614999999999999</v>
      </c>
      <c r="M10022" t="s">
        <v>82</v>
      </c>
    </row>
    <row r="10023" spans="1:13">
      <c r="A10023" t="s">
        <v>4124</v>
      </c>
      <c r="B10023" t="s">
        <v>4125</v>
      </c>
      <c r="C10023" t="str">
        <f>TEXT(D10023, "mmm")</f>
        <v>Aug</v>
      </c>
      <c r="D10023" s="1">
        <v>45518</v>
      </c>
      <c r="E10023" t="s">
        <v>4833</v>
      </c>
      <c r="F10023" t="s">
        <v>101</v>
      </c>
      <c r="G10023">
        <v>240905</v>
      </c>
      <c r="H10023">
        <v>30.05</v>
      </c>
      <c r="I10023">
        <v>7239195.25</v>
      </c>
      <c r="J10023" t="s">
        <v>86</v>
      </c>
      <c r="K10023">
        <v>3.8615173503956823E-2</v>
      </c>
      <c r="L10023">
        <v>3.8614999999999999</v>
      </c>
      <c r="M10023" t="s">
        <v>82</v>
      </c>
    </row>
    <row r="10024" spans="1:13">
      <c r="A10024" t="s">
        <v>4124</v>
      </c>
      <c r="B10024" t="s">
        <v>4125</v>
      </c>
      <c r="C10024" t="str">
        <f>TEXT(D10024, "mmm")</f>
        <v>Aug</v>
      </c>
      <c r="D10024" s="1">
        <v>45518</v>
      </c>
      <c r="E10024" t="s">
        <v>4835</v>
      </c>
      <c r="F10024" t="s">
        <v>101</v>
      </c>
      <c r="G10024">
        <v>240905</v>
      </c>
      <c r="H10024">
        <v>30.05</v>
      </c>
      <c r="I10024">
        <v>7239195.25</v>
      </c>
      <c r="J10024" t="s">
        <v>86</v>
      </c>
      <c r="K10024">
        <v>3.8615173503956823E-2</v>
      </c>
      <c r="L10024">
        <v>3.8614999999999999</v>
      </c>
      <c r="M10024" t="s">
        <v>82</v>
      </c>
    </row>
    <row r="10025" spans="1:13">
      <c r="A10025" t="s">
        <v>4124</v>
      </c>
      <c r="B10025" t="s">
        <v>4125</v>
      </c>
      <c r="C10025" t="str">
        <f>TEXT(D10025, "mmm")</f>
        <v>Aug</v>
      </c>
      <c r="D10025" s="1">
        <v>45518</v>
      </c>
      <c r="E10025" t="s">
        <v>4832</v>
      </c>
      <c r="F10025" t="s">
        <v>101</v>
      </c>
      <c r="G10025">
        <v>240905</v>
      </c>
      <c r="H10025">
        <v>30.05</v>
      </c>
      <c r="I10025">
        <v>7239195.25</v>
      </c>
      <c r="J10025" t="s">
        <v>86</v>
      </c>
      <c r="K10025">
        <v>3.8615173503956823E-2</v>
      </c>
      <c r="L10025">
        <v>3.8614999999999999</v>
      </c>
      <c r="M10025" t="s">
        <v>82</v>
      </c>
    </row>
    <row r="10026" spans="1:13">
      <c r="A10026" t="s">
        <v>4124</v>
      </c>
      <c r="B10026" t="s">
        <v>4125</v>
      </c>
      <c r="C10026" t="str">
        <f>TEXT(D10026, "mmm")</f>
        <v>Aug</v>
      </c>
      <c r="D10026" s="1">
        <v>45518</v>
      </c>
      <c r="E10026" t="s">
        <v>4830</v>
      </c>
      <c r="F10026" t="s">
        <v>101</v>
      </c>
      <c r="G10026">
        <v>895</v>
      </c>
      <c r="H10026">
        <v>30.07</v>
      </c>
      <c r="I10026">
        <v>26912.65</v>
      </c>
      <c r="J10026" t="s">
        <v>81</v>
      </c>
      <c r="K10026">
        <v>3.8615173503956823E-2</v>
      </c>
      <c r="L10026">
        <v>3.8614999999999999</v>
      </c>
      <c r="M10026" t="s">
        <v>82</v>
      </c>
    </row>
    <row r="10027" spans="1:13">
      <c r="A10027" t="s">
        <v>4124</v>
      </c>
      <c r="B10027" t="s">
        <v>4125</v>
      </c>
      <c r="C10027" t="str">
        <f>TEXT(D10027, "mmm")</f>
        <v>Aug</v>
      </c>
      <c r="D10027" s="1">
        <v>45518</v>
      </c>
      <c r="E10027" t="s">
        <v>4831</v>
      </c>
      <c r="F10027" t="s">
        <v>101</v>
      </c>
      <c r="G10027">
        <v>895</v>
      </c>
      <c r="H10027">
        <v>30.07</v>
      </c>
      <c r="I10027">
        <v>26912.65</v>
      </c>
      <c r="J10027" t="s">
        <v>81</v>
      </c>
      <c r="K10027">
        <v>3.8615173503956823E-2</v>
      </c>
      <c r="L10027">
        <v>3.8614999999999999</v>
      </c>
      <c r="M10027" t="s">
        <v>82</v>
      </c>
    </row>
    <row r="10028" spans="1:13">
      <c r="A10028" t="s">
        <v>4124</v>
      </c>
      <c r="B10028" t="s">
        <v>4125</v>
      </c>
      <c r="C10028" t="str">
        <f>TEXT(D10028, "mmm")</f>
        <v>Aug</v>
      </c>
      <c r="D10028" s="1">
        <v>45518</v>
      </c>
      <c r="E10028" t="s">
        <v>4834</v>
      </c>
      <c r="F10028" t="s">
        <v>101</v>
      </c>
      <c r="G10028">
        <v>895</v>
      </c>
      <c r="H10028">
        <v>30.07</v>
      </c>
      <c r="I10028">
        <v>26912.65</v>
      </c>
      <c r="J10028" t="s">
        <v>81</v>
      </c>
      <c r="K10028">
        <v>3.8615173503956823E-2</v>
      </c>
      <c r="L10028">
        <v>3.8614999999999999</v>
      </c>
      <c r="M10028" t="s">
        <v>82</v>
      </c>
    </row>
    <row r="10029" spans="1:13">
      <c r="A10029" t="s">
        <v>4124</v>
      </c>
      <c r="B10029" t="s">
        <v>4125</v>
      </c>
      <c r="C10029" t="str">
        <f>TEXT(D10029, "mmm")</f>
        <v>Aug</v>
      </c>
      <c r="D10029" s="1">
        <v>45518</v>
      </c>
      <c r="E10029" t="s">
        <v>4833</v>
      </c>
      <c r="F10029" t="s">
        <v>101</v>
      </c>
      <c r="G10029">
        <v>895</v>
      </c>
      <c r="H10029">
        <v>30.07</v>
      </c>
      <c r="I10029">
        <v>26912.65</v>
      </c>
      <c r="J10029" t="s">
        <v>81</v>
      </c>
      <c r="K10029">
        <v>3.8615173503956823E-2</v>
      </c>
      <c r="L10029">
        <v>3.8614999999999999</v>
      </c>
      <c r="M10029" t="s">
        <v>82</v>
      </c>
    </row>
    <row r="10030" spans="1:13">
      <c r="A10030" t="s">
        <v>4124</v>
      </c>
      <c r="B10030" t="s">
        <v>4125</v>
      </c>
      <c r="C10030" t="str">
        <f>TEXT(D10030, "mmm")</f>
        <v>Aug</v>
      </c>
      <c r="D10030" s="1">
        <v>45518</v>
      </c>
      <c r="E10030" t="s">
        <v>4835</v>
      </c>
      <c r="F10030" t="s">
        <v>101</v>
      </c>
      <c r="G10030">
        <v>895</v>
      </c>
      <c r="H10030">
        <v>30.07</v>
      </c>
      <c r="I10030">
        <v>26912.65</v>
      </c>
      <c r="J10030" t="s">
        <v>81</v>
      </c>
      <c r="K10030">
        <v>3.8615173503956823E-2</v>
      </c>
      <c r="L10030">
        <v>3.8614999999999999</v>
      </c>
      <c r="M10030" t="s">
        <v>82</v>
      </c>
    </row>
    <row r="10031" spans="1:13">
      <c r="A10031" t="s">
        <v>4124</v>
      </c>
      <c r="B10031" t="s">
        <v>4125</v>
      </c>
      <c r="C10031" t="str">
        <f>TEXT(D10031, "mmm")</f>
        <v>Aug</v>
      </c>
      <c r="D10031" s="1">
        <v>45518</v>
      </c>
      <c r="E10031" t="s">
        <v>4832</v>
      </c>
      <c r="F10031" t="s">
        <v>101</v>
      </c>
      <c r="G10031">
        <v>895</v>
      </c>
      <c r="H10031">
        <v>30.07</v>
      </c>
      <c r="I10031">
        <v>26912.65</v>
      </c>
      <c r="J10031" t="s">
        <v>81</v>
      </c>
      <c r="K10031">
        <v>3.8615173503956823E-2</v>
      </c>
      <c r="L10031">
        <v>3.8614999999999999</v>
      </c>
      <c r="M10031" t="s">
        <v>82</v>
      </c>
    </row>
    <row r="10032" spans="1:13">
      <c r="A10032" t="s">
        <v>4124</v>
      </c>
      <c r="B10032" t="s">
        <v>4125</v>
      </c>
      <c r="C10032" t="str">
        <f>TEXT(D10032, "mmm")</f>
        <v>Aug</v>
      </c>
      <c r="D10032" s="1">
        <v>45518</v>
      </c>
      <c r="E10032" t="s">
        <v>4830</v>
      </c>
      <c r="F10032" t="s">
        <v>101</v>
      </c>
      <c r="G10032">
        <v>23688</v>
      </c>
      <c r="H10032">
        <v>30.07</v>
      </c>
      <c r="I10032">
        <v>712298.16</v>
      </c>
      <c r="J10032" t="s">
        <v>81</v>
      </c>
      <c r="K10032">
        <v>3.8615173503956823E-2</v>
      </c>
      <c r="L10032">
        <v>3.8614999999999999</v>
      </c>
      <c r="M10032" t="s">
        <v>82</v>
      </c>
    </row>
    <row r="10033" spans="1:13">
      <c r="A10033" t="s">
        <v>4124</v>
      </c>
      <c r="B10033" t="s">
        <v>4125</v>
      </c>
      <c r="C10033" t="str">
        <f>TEXT(D10033, "mmm")</f>
        <v>Aug</v>
      </c>
      <c r="D10033" s="1">
        <v>45518</v>
      </c>
      <c r="E10033" t="s">
        <v>4831</v>
      </c>
      <c r="F10033" t="s">
        <v>101</v>
      </c>
      <c r="G10033">
        <v>23688</v>
      </c>
      <c r="H10033">
        <v>30.07</v>
      </c>
      <c r="I10033">
        <v>712298.16</v>
      </c>
      <c r="J10033" t="s">
        <v>81</v>
      </c>
      <c r="K10033">
        <v>3.8615173503956823E-2</v>
      </c>
      <c r="L10033">
        <v>3.8614999999999999</v>
      </c>
      <c r="M10033" t="s">
        <v>82</v>
      </c>
    </row>
    <row r="10034" spans="1:13">
      <c r="A10034" t="s">
        <v>4124</v>
      </c>
      <c r="B10034" t="s">
        <v>4125</v>
      </c>
      <c r="C10034" t="str">
        <f>TEXT(D10034, "mmm")</f>
        <v>Aug</v>
      </c>
      <c r="D10034" s="1">
        <v>45518</v>
      </c>
      <c r="E10034" t="s">
        <v>4834</v>
      </c>
      <c r="F10034" t="s">
        <v>101</v>
      </c>
      <c r="G10034">
        <v>23688</v>
      </c>
      <c r="H10034">
        <v>30.07</v>
      </c>
      <c r="I10034">
        <v>712298.16</v>
      </c>
      <c r="J10034" t="s">
        <v>81</v>
      </c>
      <c r="K10034">
        <v>3.8615173503956823E-2</v>
      </c>
      <c r="L10034">
        <v>3.8614999999999999</v>
      </c>
      <c r="M10034" t="s">
        <v>82</v>
      </c>
    </row>
    <row r="10035" spans="1:13">
      <c r="A10035" t="s">
        <v>4124</v>
      </c>
      <c r="B10035" t="s">
        <v>4125</v>
      </c>
      <c r="C10035" t="str">
        <f>TEXT(D10035, "mmm")</f>
        <v>Aug</v>
      </c>
      <c r="D10035" s="1">
        <v>45518</v>
      </c>
      <c r="E10035" t="s">
        <v>4833</v>
      </c>
      <c r="F10035" t="s">
        <v>101</v>
      </c>
      <c r="G10035">
        <v>23688</v>
      </c>
      <c r="H10035">
        <v>30.07</v>
      </c>
      <c r="I10035">
        <v>712298.16</v>
      </c>
      <c r="J10035" t="s">
        <v>81</v>
      </c>
      <c r="K10035">
        <v>3.8615173503956823E-2</v>
      </c>
      <c r="L10035">
        <v>3.8614999999999999</v>
      </c>
      <c r="M10035" t="s">
        <v>82</v>
      </c>
    </row>
    <row r="10036" spans="1:13">
      <c r="A10036" t="s">
        <v>4124</v>
      </c>
      <c r="B10036" t="s">
        <v>4125</v>
      </c>
      <c r="C10036" t="str">
        <f>TEXT(D10036, "mmm")</f>
        <v>Aug</v>
      </c>
      <c r="D10036" s="1">
        <v>45518</v>
      </c>
      <c r="E10036" t="s">
        <v>4835</v>
      </c>
      <c r="F10036" t="s">
        <v>101</v>
      </c>
      <c r="G10036">
        <v>23688</v>
      </c>
      <c r="H10036">
        <v>30.07</v>
      </c>
      <c r="I10036">
        <v>712298.16</v>
      </c>
      <c r="J10036" t="s">
        <v>81</v>
      </c>
      <c r="K10036">
        <v>3.8615173503956823E-2</v>
      </c>
      <c r="L10036">
        <v>3.8614999999999999</v>
      </c>
      <c r="M10036" t="s">
        <v>82</v>
      </c>
    </row>
    <row r="10037" spans="1:13">
      <c r="A10037" t="s">
        <v>4124</v>
      </c>
      <c r="B10037" t="s">
        <v>4125</v>
      </c>
      <c r="C10037" t="str">
        <f>TEXT(D10037, "mmm")</f>
        <v>Aug</v>
      </c>
      <c r="D10037" s="1">
        <v>45518</v>
      </c>
      <c r="E10037" t="s">
        <v>4832</v>
      </c>
      <c r="F10037" t="s">
        <v>101</v>
      </c>
      <c r="G10037">
        <v>23688</v>
      </c>
      <c r="H10037">
        <v>30.07</v>
      </c>
      <c r="I10037">
        <v>712298.16</v>
      </c>
      <c r="J10037" t="s">
        <v>81</v>
      </c>
      <c r="K10037">
        <v>3.8615173503956823E-2</v>
      </c>
      <c r="L10037">
        <v>3.8614999999999999</v>
      </c>
      <c r="M10037" t="s">
        <v>82</v>
      </c>
    </row>
    <row r="10038" spans="1:13">
      <c r="A10038" t="s">
        <v>4323</v>
      </c>
      <c r="B10038" t="s">
        <v>4324</v>
      </c>
      <c r="C10038" t="str">
        <f>TEXT(D10038, "mmm")</f>
        <v>Aug</v>
      </c>
      <c r="D10038" s="1">
        <v>45518</v>
      </c>
      <c r="E10038" t="s">
        <v>5566</v>
      </c>
      <c r="F10038" t="s">
        <v>80</v>
      </c>
      <c r="G10038">
        <v>25171</v>
      </c>
      <c r="H10038">
        <v>0.75</v>
      </c>
      <c r="I10038">
        <v>18878.25</v>
      </c>
      <c r="J10038" t="s">
        <v>81</v>
      </c>
      <c r="K10038">
        <v>5.7831371849759838E-2</v>
      </c>
      <c r="L10038">
        <v>5.7831000000000001</v>
      </c>
      <c r="M10038" t="s">
        <v>82</v>
      </c>
    </row>
    <row r="10039" spans="1:13">
      <c r="A10039" t="s">
        <v>129</v>
      </c>
      <c r="B10039" t="s">
        <v>130</v>
      </c>
      <c r="C10039" t="str">
        <f>TEXT(D10039, "mmm")</f>
        <v>Aug</v>
      </c>
      <c r="D10039" s="1">
        <v>45518</v>
      </c>
      <c r="E10039" t="s">
        <v>109</v>
      </c>
      <c r="F10039" t="s">
        <v>101</v>
      </c>
      <c r="G10039">
        <v>5300</v>
      </c>
      <c r="H10039">
        <v>6.12</v>
      </c>
      <c r="I10039">
        <v>32436</v>
      </c>
      <c r="J10039" t="s">
        <v>81</v>
      </c>
      <c r="K10039">
        <v>1.8581103394726069E-2</v>
      </c>
      <c r="L10039">
        <v>1.8581000000000001</v>
      </c>
      <c r="M10039" t="s">
        <v>82</v>
      </c>
    </row>
    <row r="10040" spans="1:13">
      <c r="A10040" t="s">
        <v>129</v>
      </c>
      <c r="B10040" t="s">
        <v>130</v>
      </c>
      <c r="C10040" t="str">
        <f>TEXT(D10040, "mmm")</f>
        <v>Aug</v>
      </c>
      <c r="D10040" s="1">
        <v>45518</v>
      </c>
      <c r="E10040" t="s">
        <v>110</v>
      </c>
      <c r="F10040" t="s">
        <v>101</v>
      </c>
      <c r="G10040">
        <v>5300</v>
      </c>
      <c r="H10040">
        <v>6.12</v>
      </c>
      <c r="I10040">
        <v>32436</v>
      </c>
      <c r="J10040" t="s">
        <v>81</v>
      </c>
      <c r="K10040">
        <v>1.8581103394726069E-2</v>
      </c>
      <c r="L10040">
        <v>1.8581000000000001</v>
      </c>
      <c r="M10040" t="s">
        <v>82</v>
      </c>
    </row>
    <row r="10041" spans="1:13">
      <c r="A10041" t="s">
        <v>129</v>
      </c>
      <c r="B10041" t="s">
        <v>130</v>
      </c>
      <c r="C10041" t="str">
        <f>TEXT(D10041, "mmm")</f>
        <v>Aug</v>
      </c>
      <c r="D10041" s="1">
        <v>45518</v>
      </c>
      <c r="E10041" t="s">
        <v>111</v>
      </c>
      <c r="F10041" t="s">
        <v>101</v>
      </c>
      <c r="G10041">
        <v>5300</v>
      </c>
      <c r="H10041">
        <v>6.12</v>
      </c>
      <c r="I10041">
        <v>32436</v>
      </c>
      <c r="J10041" t="s">
        <v>81</v>
      </c>
      <c r="K10041">
        <v>1.8581103394726069E-2</v>
      </c>
      <c r="L10041">
        <v>1.8581000000000001</v>
      </c>
      <c r="M10041" t="s">
        <v>82</v>
      </c>
    </row>
    <row r="10042" spans="1:13">
      <c r="A10042" t="s">
        <v>129</v>
      </c>
      <c r="B10042" t="s">
        <v>130</v>
      </c>
      <c r="C10042" t="str">
        <f>TEXT(D10042, "mmm")</f>
        <v>Aug</v>
      </c>
      <c r="D10042" s="1">
        <v>45518</v>
      </c>
      <c r="E10042" t="s">
        <v>109</v>
      </c>
      <c r="F10042" t="s">
        <v>101</v>
      </c>
      <c r="G10042">
        <v>8000</v>
      </c>
      <c r="H10042">
        <v>5.91</v>
      </c>
      <c r="I10042">
        <v>47280</v>
      </c>
      <c r="J10042" t="s">
        <v>81</v>
      </c>
      <c r="K10042">
        <v>1.8581103394726069E-2</v>
      </c>
      <c r="L10042">
        <v>1.8581000000000001</v>
      </c>
      <c r="M10042" t="s">
        <v>82</v>
      </c>
    </row>
    <row r="10043" spans="1:13">
      <c r="A10043" t="s">
        <v>129</v>
      </c>
      <c r="B10043" t="s">
        <v>130</v>
      </c>
      <c r="C10043" t="str">
        <f>TEXT(D10043, "mmm")</f>
        <v>Aug</v>
      </c>
      <c r="D10043" s="1">
        <v>45518</v>
      </c>
      <c r="E10043" t="s">
        <v>110</v>
      </c>
      <c r="F10043" t="s">
        <v>101</v>
      </c>
      <c r="G10043">
        <v>8000</v>
      </c>
      <c r="H10043">
        <v>5.91</v>
      </c>
      <c r="I10043">
        <v>47280</v>
      </c>
      <c r="J10043" t="s">
        <v>81</v>
      </c>
      <c r="K10043">
        <v>1.8581103394726069E-2</v>
      </c>
      <c r="L10043">
        <v>1.8581000000000001</v>
      </c>
      <c r="M10043" t="s">
        <v>82</v>
      </c>
    </row>
    <row r="10044" spans="1:13">
      <c r="A10044" t="s">
        <v>129</v>
      </c>
      <c r="B10044" t="s">
        <v>130</v>
      </c>
      <c r="C10044" t="str">
        <f>TEXT(D10044, "mmm")</f>
        <v>Aug</v>
      </c>
      <c r="D10044" s="1">
        <v>45518</v>
      </c>
      <c r="E10044" t="s">
        <v>111</v>
      </c>
      <c r="F10044" t="s">
        <v>101</v>
      </c>
      <c r="G10044">
        <v>8000</v>
      </c>
      <c r="H10044">
        <v>5.91</v>
      </c>
      <c r="I10044">
        <v>47280</v>
      </c>
      <c r="J10044" t="s">
        <v>81</v>
      </c>
      <c r="K10044">
        <v>1.8581103394726069E-2</v>
      </c>
      <c r="L10044">
        <v>1.8581000000000001</v>
      </c>
      <c r="M10044" t="s">
        <v>82</v>
      </c>
    </row>
    <row r="10045" spans="1:13">
      <c r="A10045" t="s">
        <v>3110</v>
      </c>
      <c r="B10045" t="s">
        <v>3111</v>
      </c>
      <c r="C10045" t="str">
        <f>TEXT(D10045, "mmm")</f>
        <v>Aug</v>
      </c>
      <c r="D10045" s="1">
        <v>45518</v>
      </c>
      <c r="E10045" t="s">
        <v>3120</v>
      </c>
      <c r="F10045" t="s">
        <v>101</v>
      </c>
      <c r="G10045">
        <v>58617</v>
      </c>
      <c r="H10045">
        <v>6.22</v>
      </c>
      <c r="I10045">
        <v>364597.74</v>
      </c>
      <c r="J10045" t="s">
        <v>81</v>
      </c>
      <c r="K10045">
        <v>8.5760554131088185E-2</v>
      </c>
      <c r="L10045">
        <v>8.5761000000000003</v>
      </c>
      <c r="M10045" t="s">
        <v>82</v>
      </c>
    </row>
    <row r="10046" spans="1:13">
      <c r="A10046" t="s">
        <v>3110</v>
      </c>
      <c r="B10046" t="s">
        <v>3111</v>
      </c>
      <c r="C10046" t="str">
        <f>TEXT(D10046, "mmm")</f>
        <v>Aug</v>
      </c>
      <c r="D10046" s="1">
        <v>45518</v>
      </c>
      <c r="E10046" t="s">
        <v>3118</v>
      </c>
      <c r="F10046" t="s">
        <v>101</v>
      </c>
      <c r="G10046">
        <v>58617</v>
      </c>
      <c r="H10046">
        <v>6.22</v>
      </c>
      <c r="I10046">
        <v>364597.74</v>
      </c>
      <c r="J10046" t="s">
        <v>81</v>
      </c>
      <c r="K10046">
        <v>8.5760554131088185E-2</v>
      </c>
      <c r="L10046">
        <v>8.5761000000000003</v>
      </c>
      <c r="M10046" t="s">
        <v>82</v>
      </c>
    </row>
    <row r="10047" spans="1:13">
      <c r="A10047" t="s">
        <v>3110</v>
      </c>
      <c r="B10047" t="s">
        <v>3111</v>
      </c>
      <c r="C10047" t="str">
        <f>TEXT(D10047, "mmm")</f>
        <v>Aug</v>
      </c>
      <c r="D10047" s="1">
        <v>45518</v>
      </c>
      <c r="E10047" t="s">
        <v>3119</v>
      </c>
      <c r="F10047" t="s">
        <v>101</v>
      </c>
      <c r="G10047">
        <v>58617</v>
      </c>
      <c r="H10047">
        <v>6.22</v>
      </c>
      <c r="I10047">
        <v>364597.74</v>
      </c>
      <c r="J10047" t="s">
        <v>81</v>
      </c>
      <c r="K10047">
        <v>8.5760554131088185E-2</v>
      </c>
      <c r="L10047">
        <v>8.5761000000000003</v>
      </c>
      <c r="M10047" t="s">
        <v>82</v>
      </c>
    </row>
    <row r="10048" spans="1:13">
      <c r="A10048" t="s">
        <v>5552</v>
      </c>
      <c r="B10048" t="s">
        <v>5553</v>
      </c>
      <c r="C10048" t="str">
        <f>TEXT(D10048, "mmm")</f>
        <v>Aug</v>
      </c>
      <c r="D10048" s="1">
        <v>45518</v>
      </c>
      <c r="E10048" t="s">
        <v>5567</v>
      </c>
      <c r="F10048" t="s">
        <v>80</v>
      </c>
      <c r="G10048">
        <v>39266</v>
      </c>
      <c r="H10048">
        <v>0.4</v>
      </c>
      <c r="I10048">
        <v>15706.4</v>
      </c>
      <c r="J10048" t="s">
        <v>81</v>
      </c>
      <c r="K10048">
        <v>4.7500014305114753E-2</v>
      </c>
      <c r="L10048">
        <v>4.75</v>
      </c>
      <c r="M10048" t="s">
        <v>82</v>
      </c>
    </row>
    <row r="10049" spans="1:13">
      <c r="A10049" t="s">
        <v>3655</v>
      </c>
      <c r="B10049" t="s">
        <v>3656</v>
      </c>
      <c r="C10049" t="str">
        <f>TEXT(D10049, "mmm")</f>
        <v>Aug</v>
      </c>
      <c r="D10049" s="1">
        <v>45518</v>
      </c>
      <c r="E10049" t="s">
        <v>5568</v>
      </c>
      <c r="F10049" t="s">
        <v>80</v>
      </c>
      <c r="G10049">
        <v>2250</v>
      </c>
      <c r="H10049">
        <v>44.75</v>
      </c>
      <c r="I10049">
        <v>100687.5</v>
      </c>
      <c r="J10049" t="s">
        <v>86</v>
      </c>
      <c r="K10049">
        <v>8.0019989001336667E-2</v>
      </c>
      <c r="L10049">
        <v>8.0020000000000007</v>
      </c>
      <c r="M10049" t="s">
        <v>82</v>
      </c>
    </row>
    <row r="10050" spans="1:13">
      <c r="A10050" t="s">
        <v>3715</v>
      </c>
      <c r="B10050" t="s">
        <v>3716</v>
      </c>
      <c r="C10050" t="str">
        <f>TEXT(D10050, "mmm")</f>
        <v>Aug</v>
      </c>
      <c r="D10050" s="1">
        <v>45518</v>
      </c>
      <c r="E10050" t="s">
        <v>3717</v>
      </c>
      <c r="F10050" t="s">
        <v>128</v>
      </c>
      <c r="G10050">
        <v>2000</v>
      </c>
      <c r="H10050">
        <v>12.17</v>
      </c>
      <c r="I10050">
        <v>24340</v>
      </c>
      <c r="J10050" t="s">
        <v>81</v>
      </c>
      <c r="K10050">
        <v>1.643381474302652E-2</v>
      </c>
      <c r="L10050">
        <v>1.6434</v>
      </c>
      <c r="M10050" t="s">
        <v>82</v>
      </c>
    </row>
    <row r="10051" spans="1:13">
      <c r="A10051" t="s">
        <v>3715</v>
      </c>
      <c r="B10051" t="s">
        <v>3716</v>
      </c>
      <c r="C10051" t="str">
        <f>TEXT(D10051, "mmm")</f>
        <v>Aug</v>
      </c>
      <c r="D10051" s="1">
        <v>45518</v>
      </c>
      <c r="E10051" t="s">
        <v>3717</v>
      </c>
      <c r="F10051" t="s">
        <v>128</v>
      </c>
      <c r="G10051">
        <v>1000</v>
      </c>
      <c r="H10051">
        <v>12.14</v>
      </c>
      <c r="I10051">
        <v>12140</v>
      </c>
      <c r="J10051" t="s">
        <v>81</v>
      </c>
      <c r="K10051">
        <v>1.643381474302652E-2</v>
      </c>
      <c r="L10051">
        <v>1.6434</v>
      </c>
      <c r="M10051" t="s">
        <v>82</v>
      </c>
    </row>
    <row r="10052" spans="1:13">
      <c r="A10052" t="s">
        <v>3715</v>
      </c>
      <c r="B10052" t="s">
        <v>3716</v>
      </c>
      <c r="C10052" t="str">
        <f>TEXT(D10052, "mmm")</f>
        <v>Aug</v>
      </c>
      <c r="D10052" s="1">
        <v>45518</v>
      </c>
      <c r="E10052" t="s">
        <v>3717</v>
      </c>
      <c r="F10052" t="s">
        <v>128</v>
      </c>
      <c r="G10052">
        <v>1749</v>
      </c>
      <c r="H10052">
        <v>12.08</v>
      </c>
      <c r="I10052">
        <v>21127.919999999998</v>
      </c>
      <c r="J10052" t="s">
        <v>81</v>
      </c>
      <c r="K10052">
        <v>1.643381474302652E-2</v>
      </c>
      <c r="L10052">
        <v>1.6434</v>
      </c>
      <c r="M10052" t="s">
        <v>82</v>
      </c>
    </row>
    <row r="10053" spans="1:13">
      <c r="A10053" t="s">
        <v>3715</v>
      </c>
      <c r="B10053" t="s">
        <v>3716</v>
      </c>
      <c r="C10053" t="str">
        <f>TEXT(D10053, "mmm")</f>
        <v>Aug</v>
      </c>
      <c r="D10053" s="1">
        <v>45518</v>
      </c>
      <c r="E10053" t="s">
        <v>3717</v>
      </c>
      <c r="F10053" t="s">
        <v>128</v>
      </c>
      <c r="G10053">
        <v>1000</v>
      </c>
      <c r="H10053">
        <v>12.08</v>
      </c>
      <c r="I10053">
        <v>12080</v>
      </c>
      <c r="J10053" t="s">
        <v>81</v>
      </c>
      <c r="K10053">
        <v>1.643381474302652E-2</v>
      </c>
      <c r="L10053">
        <v>1.6434</v>
      </c>
      <c r="M10053" t="s">
        <v>82</v>
      </c>
    </row>
    <row r="10054" spans="1:13">
      <c r="A10054" t="s">
        <v>2662</v>
      </c>
      <c r="B10054" t="s">
        <v>2663</v>
      </c>
      <c r="C10054" t="str">
        <f>TEXT(D10054, "mmm")</f>
        <v>Aug</v>
      </c>
      <c r="D10054" s="1">
        <v>45518</v>
      </c>
      <c r="E10054" t="s">
        <v>2666</v>
      </c>
      <c r="F10054" t="s">
        <v>101</v>
      </c>
      <c r="G10054">
        <v>981898</v>
      </c>
      <c r="H10054">
        <v>10.58</v>
      </c>
      <c r="I10054">
        <v>10388480.84</v>
      </c>
      <c r="J10054" t="s">
        <v>81</v>
      </c>
      <c r="K10054">
        <v>-2.9495757646589519E-2</v>
      </c>
      <c r="L10054">
        <v>-2.9496000000000002</v>
      </c>
      <c r="M10054" t="s">
        <v>82</v>
      </c>
    </row>
    <row r="10055" spans="1:13">
      <c r="A10055" t="s">
        <v>2662</v>
      </c>
      <c r="B10055" t="s">
        <v>2663</v>
      </c>
      <c r="C10055" t="str">
        <f>TEXT(D10055, "mmm")</f>
        <v>Aug</v>
      </c>
      <c r="D10055" s="1">
        <v>45518</v>
      </c>
      <c r="E10055" t="s">
        <v>5321</v>
      </c>
      <c r="F10055" t="s">
        <v>101</v>
      </c>
      <c r="G10055">
        <v>981898</v>
      </c>
      <c r="H10055">
        <v>10.58</v>
      </c>
      <c r="I10055">
        <v>10388480.84</v>
      </c>
      <c r="J10055" t="s">
        <v>81</v>
      </c>
      <c r="K10055">
        <v>-2.9495757646589519E-2</v>
      </c>
      <c r="L10055">
        <v>-2.9496000000000002</v>
      </c>
      <c r="M10055" t="s">
        <v>82</v>
      </c>
    </row>
    <row r="10056" spans="1:13">
      <c r="A10056" t="s">
        <v>2662</v>
      </c>
      <c r="B10056" t="s">
        <v>2663</v>
      </c>
      <c r="C10056" t="str">
        <f>TEXT(D10056, "mmm")</f>
        <v>Aug</v>
      </c>
      <c r="D10056" s="1">
        <v>45518</v>
      </c>
      <c r="E10056" t="s">
        <v>2667</v>
      </c>
      <c r="F10056" t="s">
        <v>101</v>
      </c>
      <c r="G10056">
        <v>981898</v>
      </c>
      <c r="H10056">
        <v>10.58</v>
      </c>
      <c r="I10056">
        <v>10388480.84</v>
      </c>
      <c r="J10056" t="s">
        <v>81</v>
      </c>
      <c r="K10056">
        <v>-2.9495757646589519E-2</v>
      </c>
      <c r="L10056">
        <v>-2.9496000000000002</v>
      </c>
      <c r="M10056" t="s">
        <v>82</v>
      </c>
    </row>
    <row r="10057" spans="1:13">
      <c r="A10057" t="s">
        <v>2662</v>
      </c>
      <c r="B10057" t="s">
        <v>2663</v>
      </c>
      <c r="C10057" t="str">
        <f>TEXT(D10057, "mmm")</f>
        <v>Aug</v>
      </c>
      <c r="D10057" s="1">
        <v>45518</v>
      </c>
      <c r="E10057" t="s">
        <v>2664</v>
      </c>
      <c r="F10057" t="s">
        <v>101</v>
      </c>
      <c r="G10057">
        <v>981898</v>
      </c>
      <c r="H10057">
        <v>10.58</v>
      </c>
      <c r="I10057">
        <v>10388480.84</v>
      </c>
      <c r="J10057" t="s">
        <v>81</v>
      </c>
      <c r="K10057">
        <v>-2.9495757646589519E-2</v>
      </c>
      <c r="L10057">
        <v>-2.9496000000000002</v>
      </c>
      <c r="M10057" t="s">
        <v>82</v>
      </c>
    </row>
    <row r="10058" spans="1:13">
      <c r="A10058" t="s">
        <v>2662</v>
      </c>
      <c r="B10058" t="s">
        <v>2663</v>
      </c>
      <c r="C10058" t="str">
        <f>TEXT(D10058, "mmm")</f>
        <v>Aug</v>
      </c>
      <c r="D10058" s="1">
        <v>45518</v>
      </c>
      <c r="E10058" t="s">
        <v>2665</v>
      </c>
      <c r="F10058" t="s">
        <v>101</v>
      </c>
      <c r="G10058">
        <v>981898</v>
      </c>
      <c r="H10058">
        <v>10.58</v>
      </c>
      <c r="I10058">
        <v>10388480.84</v>
      </c>
      <c r="J10058" t="s">
        <v>81</v>
      </c>
      <c r="K10058">
        <v>-2.9495757646589519E-2</v>
      </c>
      <c r="L10058">
        <v>-2.9496000000000002</v>
      </c>
      <c r="M10058" t="s">
        <v>82</v>
      </c>
    </row>
    <row r="10059" spans="1:13">
      <c r="A10059" t="s">
        <v>3798</v>
      </c>
      <c r="B10059" t="s">
        <v>3799</v>
      </c>
      <c r="C10059" t="str">
        <f>TEXT(D10059, "mmm")</f>
        <v>Aug</v>
      </c>
      <c r="D10059" s="1">
        <v>45518</v>
      </c>
      <c r="E10059" t="s">
        <v>5569</v>
      </c>
      <c r="F10059" t="s">
        <v>80</v>
      </c>
      <c r="G10059">
        <v>200000</v>
      </c>
      <c r="H10059">
        <v>0.15</v>
      </c>
      <c r="I10059">
        <v>30000</v>
      </c>
      <c r="J10059" t="s">
        <v>81</v>
      </c>
      <c r="K10059">
        <v>0.42857145289985538</v>
      </c>
      <c r="L10059">
        <v>42.857100000000003</v>
      </c>
      <c r="M10059" t="s">
        <v>82</v>
      </c>
    </row>
    <row r="10060" spans="1:13">
      <c r="A10060" t="s">
        <v>5570</v>
      </c>
      <c r="B10060" t="s">
        <v>5571</v>
      </c>
      <c r="C10060" t="str">
        <f>TEXT(D10060, "mmm")</f>
        <v>Aug</v>
      </c>
      <c r="D10060" s="1">
        <v>45518</v>
      </c>
      <c r="E10060" t="s">
        <v>1879</v>
      </c>
      <c r="F10060" t="s">
        <v>101</v>
      </c>
      <c r="G10060">
        <v>62362</v>
      </c>
      <c r="H10060">
        <v>12.47</v>
      </c>
      <c r="I10060">
        <v>777654.14</v>
      </c>
      <c r="J10060" t="s">
        <v>81</v>
      </c>
      <c r="K10060">
        <v>0.1004000091552735</v>
      </c>
      <c r="L10060">
        <v>10.039999999999999</v>
      </c>
      <c r="M10060" t="s">
        <v>82</v>
      </c>
    </row>
    <row r="10061" spans="1:13">
      <c r="A10061" t="s">
        <v>5570</v>
      </c>
      <c r="B10061" t="s">
        <v>5571</v>
      </c>
      <c r="C10061" t="str">
        <f>TEXT(D10061, "mmm")</f>
        <v>Aug</v>
      </c>
      <c r="D10061" s="1">
        <v>45518</v>
      </c>
      <c r="E10061" t="s">
        <v>5572</v>
      </c>
      <c r="F10061" t="s">
        <v>222</v>
      </c>
      <c r="G10061">
        <v>62362</v>
      </c>
      <c r="H10061">
        <v>12.47</v>
      </c>
      <c r="I10061">
        <v>777654.14</v>
      </c>
      <c r="J10061" t="s">
        <v>81</v>
      </c>
      <c r="K10061">
        <v>0.1004000091552735</v>
      </c>
      <c r="L10061">
        <v>10.039999999999999</v>
      </c>
      <c r="M10061" t="s">
        <v>82</v>
      </c>
    </row>
    <row r="10062" spans="1:13">
      <c r="A10062" t="s">
        <v>5570</v>
      </c>
      <c r="B10062" t="s">
        <v>5571</v>
      </c>
      <c r="C10062" t="str">
        <f>TEXT(D10062, "mmm")</f>
        <v>Aug</v>
      </c>
      <c r="D10062" s="1">
        <v>45518</v>
      </c>
      <c r="E10062" t="s">
        <v>5573</v>
      </c>
      <c r="F10062" t="s">
        <v>222</v>
      </c>
      <c r="G10062">
        <v>62362</v>
      </c>
      <c r="H10062">
        <v>12.47</v>
      </c>
      <c r="I10062">
        <v>777654.14</v>
      </c>
      <c r="J10062" t="s">
        <v>81</v>
      </c>
      <c r="K10062">
        <v>0.1004000091552735</v>
      </c>
      <c r="L10062">
        <v>10.039999999999999</v>
      </c>
      <c r="M10062" t="s">
        <v>82</v>
      </c>
    </row>
    <row r="10063" spans="1:13">
      <c r="A10063" t="s">
        <v>5570</v>
      </c>
      <c r="B10063" t="s">
        <v>5571</v>
      </c>
      <c r="C10063" t="str">
        <f>TEXT(D10063, "mmm")</f>
        <v>Aug</v>
      </c>
      <c r="D10063" s="1">
        <v>45518</v>
      </c>
      <c r="E10063" t="s">
        <v>5574</v>
      </c>
      <c r="F10063" t="s">
        <v>101</v>
      </c>
      <c r="G10063">
        <v>62362</v>
      </c>
      <c r="H10063">
        <v>12.47</v>
      </c>
      <c r="I10063">
        <v>777654.14</v>
      </c>
      <c r="J10063" t="s">
        <v>81</v>
      </c>
      <c r="K10063">
        <v>0.1004000091552735</v>
      </c>
      <c r="L10063">
        <v>10.039999999999999</v>
      </c>
      <c r="M10063" t="s">
        <v>82</v>
      </c>
    </row>
    <row r="10064" spans="1:13">
      <c r="A10064" t="s">
        <v>5570</v>
      </c>
      <c r="B10064" t="s">
        <v>5571</v>
      </c>
      <c r="C10064" t="str">
        <f>TEXT(D10064, "mmm")</f>
        <v>Aug</v>
      </c>
      <c r="D10064" s="1">
        <v>45518</v>
      </c>
      <c r="E10064" t="s">
        <v>1878</v>
      </c>
      <c r="F10064" t="s">
        <v>101</v>
      </c>
      <c r="G10064">
        <v>62362</v>
      </c>
      <c r="H10064">
        <v>12.47</v>
      </c>
      <c r="I10064">
        <v>777654.14</v>
      </c>
      <c r="J10064" t="s">
        <v>81</v>
      </c>
      <c r="K10064">
        <v>0.1004000091552735</v>
      </c>
      <c r="L10064">
        <v>10.039999999999999</v>
      </c>
      <c r="M10064" t="s">
        <v>82</v>
      </c>
    </row>
    <row r="10065" spans="1:13">
      <c r="A10065" t="s">
        <v>5570</v>
      </c>
      <c r="B10065" t="s">
        <v>5571</v>
      </c>
      <c r="C10065" t="str">
        <f>TEXT(D10065, "mmm")</f>
        <v>Aug</v>
      </c>
      <c r="D10065" s="1">
        <v>45518</v>
      </c>
      <c r="E10065" t="s">
        <v>1876</v>
      </c>
      <c r="F10065" t="s">
        <v>222</v>
      </c>
      <c r="G10065">
        <v>62362</v>
      </c>
      <c r="H10065">
        <v>12.47</v>
      </c>
      <c r="I10065">
        <v>777654.14</v>
      </c>
      <c r="J10065" t="s">
        <v>81</v>
      </c>
      <c r="K10065">
        <v>0.1004000091552735</v>
      </c>
      <c r="L10065">
        <v>10.039999999999999</v>
      </c>
      <c r="M10065" t="s">
        <v>82</v>
      </c>
    </row>
    <row r="10066" spans="1:13">
      <c r="A10066" t="s">
        <v>2351</v>
      </c>
      <c r="B10066" t="s">
        <v>2352</v>
      </c>
      <c r="C10066" t="str">
        <f>TEXT(D10066, "mmm")</f>
        <v>Aug</v>
      </c>
      <c r="D10066" s="1">
        <v>45518</v>
      </c>
      <c r="E10066" t="s">
        <v>2353</v>
      </c>
      <c r="F10066" t="s">
        <v>128</v>
      </c>
      <c r="G10066">
        <v>5000</v>
      </c>
      <c r="H10066">
        <v>10.17</v>
      </c>
      <c r="I10066">
        <v>50850</v>
      </c>
      <c r="J10066" t="s">
        <v>81</v>
      </c>
      <c r="K10066">
        <v>4.3564262554718347E-2</v>
      </c>
      <c r="L10066">
        <v>4.3563999999999998</v>
      </c>
      <c r="M10066" t="s">
        <v>82</v>
      </c>
    </row>
    <row r="10067" spans="1:13">
      <c r="A10067" t="s">
        <v>5575</v>
      </c>
      <c r="B10067" t="s">
        <v>5576</v>
      </c>
      <c r="C10067" t="str">
        <f>TEXT(D10067, "mmm")</f>
        <v>Aug</v>
      </c>
      <c r="D10067" s="1">
        <v>45518</v>
      </c>
      <c r="E10067" t="s">
        <v>5577</v>
      </c>
      <c r="F10067" t="s">
        <v>118</v>
      </c>
      <c r="G10067">
        <v>4500</v>
      </c>
      <c r="H10067">
        <v>15.22</v>
      </c>
      <c r="I10067">
        <v>68490</v>
      </c>
      <c r="J10067" t="s">
        <v>81</v>
      </c>
      <c r="K10067">
        <v>0.14637313756326201</v>
      </c>
      <c r="L10067">
        <v>14.6373</v>
      </c>
      <c r="M10067" t="s">
        <v>82</v>
      </c>
    </row>
    <row r="10068" spans="1:13">
      <c r="A10068" t="s">
        <v>5578</v>
      </c>
      <c r="B10068" t="s">
        <v>5579</v>
      </c>
      <c r="C10068" t="str">
        <f>TEXT(D10068, "mmm")</f>
        <v>Aug</v>
      </c>
      <c r="D10068" s="1">
        <v>45518</v>
      </c>
      <c r="E10068" t="s">
        <v>5580</v>
      </c>
      <c r="F10068" t="s">
        <v>118</v>
      </c>
      <c r="G10068">
        <v>7800</v>
      </c>
      <c r="H10068">
        <v>12.92</v>
      </c>
      <c r="I10068">
        <v>100776</v>
      </c>
      <c r="J10068" t="s">
        <v>81</v>
      </c>
      <c r="K10068">
        <v>3.5686024995343242E-2</v>
      </c>
      <c r="L10068">
        <v>3.5686</v>
      </c>
      <c r="M10068" t="s">
        <v>82</v>
      </c>
    </row>
    <row r="10069" spans="1:13">
      <c r="A10069" t="s">
        <v>5149</v>
      </c>
      <c r="B10069" t="s">
        <v>5150</v>
      </c>
      <c r="C10069" t="str">
        <f>TEXT(D10069, "mmm")</f>
        <v>Aug</v>
      </c>
      <c r="D10069" s="1">
        <v>45518</v>
      </c>
      <c r="E10069" t="s">
        <v>5306</v>
      </c>
      <c r="F10069" t="s">
        <v>80</v>
      </c>
      <c r="G10069">
        <v>2567</v>
      </c>
      <c r="H10069">
        <v>22.9</v>
      </c>
      <c r="I10069">
        <v>58784.3</v>
      </c>
      <c r="J10069" t="s">
        <v>81</v>
      </c>
      <c r="K10069">
        <v>4.741192533447669E-2</v>
      </c>
      <c r="L10069">
        <v>4.7412000000000001</v>
      </c>
      <c r="M10069" t="s">
        <v>82</v>
      </c>
    </row>
    <row r="10070" spans="1:13">
      <c r="A10070" t="s">
        <v>5578</v>
      </c>
      <c r="B10070" t="s">
        <v>5579</v>
      </c>
      <c r="C10070" t="str">
        <f>TEXT(D10070, "mmm")</f>
        <v>Aug</v>
      </c>
      <c r="D10070" s="1">
        <v>45518</v>
      </c>
      <c r="E10070" t="s">
        <v>5581</v>
      </c>
      <c r="F10070" t="s">
        <v>128</v>
      </c>
      <c r="G10070">
        <v>7722</v>
      </c>
      <c r="H10070">
        <v>12.93</v>
      </c>
      <c r="I10070">
        <v>99845.459999999992</v>
      </c>
      <c r="J10070" t="s">
        <v>81</v>
      </c>
      <c r="K10070">
        <v>3.5686024995343242E-2</v>
      </c>
      <c r="L10070">
        <v>3.5686</v>
      </c>
      <c r="M10070" t="s">
        <v>82</v>
      </c>
    </row>
    <row r="10071" spans="1:13">
      <c r="A10071" t="s">
        <v>5552</v>
      </c>
      <c r="B10071" t="s">
        <v>5553</v>
      </c>
      <c r="C10071" t="str">
        <f>TEXT(D10071, "mmm")</f>
        <v>Aug</v>
      </c>
      <c r="D10071" s="1">
        <v>45518</v>
      </c>
      <c r="E10071" t="s">
        <v>5582</v>
      </c>
      <c r="F10071" t="s">
        <v>128</v>
      </c>
      <c r="G10071">
        <v>100000</v>
      </c>
      <c r="H10071">
        <v>0.39</v>
      </c>
      <c r="I10071">
        <v>39000</v>
      </c>
      <c r="J10071" t="s">
        <v>81</v>
      </c>
      <c r="K10071">
        <v>4.7500014305114753E-2</v>
      </c>
      <c r="L10071">
        <v>4.75</v>
      </c>
      <c r="M10071" t="s">
        <v>82</v>
      </c>
    </row>
    <row r="10072" spans="1:13">
      <c r="A10072" t="s">
        <v>3390</v>
      </c>
      <c r="B10072" t="s">
        <v>3391</v>
      </c>
      <c r="C10072" t="str">
        <f>TEXT(D10072, "mmm")</f>
        <v>Aug</v>
      </c>
      <c r="D10072" s="1">
        <v>45518</v>
      </c>
      <c r="E10072" t="s">
        <v>3392</v>
      </c>
      <c r="F10072" t="s">
        <v>118</v>
      </c>
      <c r="G10072">
        <v>5000</v>
      </c>
      <c r="H10072">
        <v>14.02</v>
      </c>
      <c r="I10072">
        <v>70100</v>
      </c>
      <c r="J10072" t="s">
        <v>86</v>
      </c>
      <c r="K10072">
        <v>9.2077079937683326E-2</v>
      </c>
      <c r="L10072">
        <v>9.2077000000000009</v>
      </c>
      <c r="M10072" t="s">
        <v>82</v>
      </c>
    </row>
    <row r="10073" spans="1:13">
      <c r="A10073" t="s">
        <v>5583</v>
      </c>
      <c r="B10073" t="s">
        <v>5584</v>
      </c>
      <c r="C10073" t="str">
        <f>TEXT(D10073, "mmm")</f>
        <v>Aug</v>
      </c>
      <c r="D10073" s="1">
        <v>45518</v>
      </c>
      <c r="E10073" t="s">
        <v>5585</v>
      </c>
      <c r="F10073" t="s">
        <v>80</v>
      </c>
      <c r="G10073">
        <v>10000</v>
      </c>
      <c r="H10073">
        <v>1.25</v>
      </c>
      <c r="I10073">
        <v>12500</v>
      </c>
      <c r="J10073" t="s">
        <v>81</v>
      </c>
      <c r="K10073">
        <v>0.10743801652892571</v>
      </c>
      <c r="L10073">
        <v>10.7438</v>
      </c>
      <c r="M10073" t="s">
        <v>82</v>
      </c>
    </row>
    <row r="10074" spans="1:13">
      <c r="A10074" t="s">
        <v>5514</v>
      </c>
      <c r="B10074" t="s">
        <v>5515</v>
      </c>
      <c r="C10074" t="str">
        <f>TEXT(D10074, "mmm")</f>
        <v>Aug</v>
      </c>
      <c r="D10074" s="1">
        <v>45518</v>
      </c>
      <c r="E10074" t="s">
        <v>5516</v>
      </c>
      <c r="F10074" t="s">
        <v>80</v>
      </c>
      <c r="G10074">
        <v>25000</v>
      </c>
      <c r="H10074">
        <v>1.99</v>
      </c>
      <c r="I10074">
        <v>49750</v>
      </c>
      <c r="J10074" t="s">
        <v>81</v>
      </c>
      <c r="K10074">
        <v>0.35500001907348627</v>
      </c>
      <c r="L10074">
        <v>35.5</v>
      </c>
      <c r="M10074" t="s">
        <v>82</v>
      </c>
    </row>
    <row r="10075" spans="1:13">
      <c r="A10075" t="s">
        <v>5536</v>
      </c>
      <c r="B10075" t="s">
        <v>5537</v>
      </c>
      <c r="C10075" t="str">
        <f>TEXT(D10075, "mmm")</f>
        <v>Aug</v>
      </c>
      <c r="D10075" s="1">
        <v>45518</v>
      </c>
      <c r="E10075" t="s">
        <v>5586</v>
      </c>
      <c r="F10075" t="s">
        <v>251</v>
      </c>
      <c r="G10075">
        <v>375000</v>
      </c>
      <c r="H10075">
        <v>8</v>
      </c>
      <c r="I10075">
        <v>3000000</v>
      </c>
      <c r="J10075" t="s">
        <v>86</v>
      </c>
      <c r="K10075">
        <v>-0.12786881401473971</v>
      </c>
      <c r="L10075">
        <v>-12.786899999999999</v>
      </c>
      <c r="M10075" t="s">
        <v>82</v>
      </c>
    </row>
    <row r="10076" spans="1:13">
      <c r="A10076" t="s">
        <v>5536</v>
      </c>
      <c r="B10076" t="s">
        <v>5537</v>
      </c>
      <c r="C10076" t="str">
        <f>TEXT(D10076, "mmm")</f>
        <v>Aug</v>
      </c>
      <c r="D10076" s="1">
        <v>45518</v>
      </c>
      <c r="E10076" t="s">
        <v>5587</v>
      </c>
      <c r="F10076" t="s">
        <v>251</v>
      </c>
      <c r="G10076">
        <v>375000</v>
      </c>
      <c r="H10076">
        <v>8</v>
      </c>
      <c r="I10076">
        <v>3000000</v>
      </c>
      <c r="J10076" t="s">
        <v>86</v>
      </c>
      <c r="K10076">
        <v>-0.12786881401473971</v>
      </c>
      <c r="L10076">
        <v>-12.786899999999999</v>
      </c>
      <c r="M10076" t="s">
        <v>82</v>
      </c>
    </row>
    <row r="10077" spans="1:13">
      <c r="A10077" t="s">
        <v>5536</v>
      </c>
      <c r="B10077" t="s">
        <v>5537</v>
      </c>
      <c r="C10077" t="str">
        <f>TEXT(D10077, "mmm")</f>
        <v>Aug</v>
      </c>
      <c r="D10077" s="1">
        <v>45518</v>
      </c>
      <c r="E10077" t="s">
        <v>5588</v>
      </c>
      <c r="F10077" t="s">
        <v>251</v>
      </c>
      <c r="G10077">
        <v>375000</v>
      </c>
      <c r="H10077">
        <v>8</v>
      </c>
      <c r="I10077">
        <v>3000000</v>
      </c>
      <c r="J10077" t="s">
        <v>86</v>
      </c>
      <c r="K10077">
        <v>-0.12786881401473971</v>
      </c>
      <c r="L10077">
        <v>-12.786899999999999</v>
      </c>
      <c r="M10077" t="s">
        <v>82</v>
      </c>
    </row>
    <row r="10078" spans="1:13">
      <c r="A10078" t="s">
        <v>5536</v>
      </c>
      <c r="B10078" t="s">
        <v>5537</v>
      </c>
      <c r="C10078" t="str">
        <f>TEXT(D10078, "mmm")</f>
        <v>Aug</v>
      </c>
      <c r="D10078" s="1">
        <v>45518</v>
      </c>
      <c r="E10078" t="s">
        <v>5586</v>
      </c>
      <c r="F10078" t="s">
        <v>251</v>
      </c>
      <c r="G10078">
        <v>125000</v>
      </c>
      <c r="H10078">
        <v>8</v>
      </c>
      <c r="I10078">
        <v>1000000</v>
      </c>
      <c r="J10078" t="s">
        <v>81</v>
      </c>
      <c r="K10078">
        <v>-0.12786881401473971</v>
      </c>
      <c r="L10078">
        <v>-12.786899999999999</v>
      </c>
      <c r="M10078" t="s">
        <v>82</v>
      </c>
    </row>
    <row r="10079" spans="1:13">
      <c r="A10079" t="s">
        <v>5536</v>
      </c>
      <c r="B10079" t="s">
        <v>5537</v>
      </c>
      <c r="C10079" t="str">
        <f>TEXT(D10079, "mmm")</f>
        <v>Aug</v>
      </c>
      <c r="D10079" s="1">
        <v>45518</v>
      </c>
      <c r="E10079" t="s">
        <v>5587</v>
      </c>
      <c r="F10079" t="s">
        <v>251</v>
      </c>
      <c r="G10079">
        <v>125000</v>
      </c>
      <c r="H10079">
        <v>8</v>
      </c>
      <c r="I10079">
        <v>1000000</v>
      </c>
      <c r="J10079" t="s">
        <v>81</v>
      </c>
      <c r="K10079">
        <v>-0.12786881401473971</v>
      </c>
      <c r="L10079">
        <v>-12.786899999999999</v>
      </c>
      <c r="M10079" t="s">
        <v>82</v>
      </c>
    </row>
    <row r="10080" spans="1:13">
      <c r="A10080" t="s">
        <v>5536</v>
      </c>
      <c r="B10080" t="s">
        <v>5537</v>
      </c>
      <c r="C10080" t="str">
        <f>TEXT(D10080, "mmm")</f>
        <v>Aug</v>
      </c>
      <c r="D10080" s="1">
        <v>45518</v>
      </c>
      <c r="E10080" t="s">
        <v>5588</v>
      </c>
      <c r="F10080" t="s">
        <v>251</v>
      </c>
      <c r="G10080">
        <v>125000</v>
      </c>
      <c r="H10080">
        <v>8</v>
      </c>
      <c r="I10080">
        <v>1000000</v>
      </c>
      <c r="J10080" t="s">
        <v>81</v>
      </c>
      <c r="K10080">
        <v>-0.12786881401473971</v>
      </c>
      <c r="L10080">
        <v>-12.786899999999999</v>
      </c>
      <c r="M10080" t="s">
        <v>82</v>
      </c>
    </row>
    <row r="10081" spans="1:13">
      <c r="A10081" t="s">
        <v>5430</v>
      </c>
      <c r="B10081" t="s">
        <v>5431</v>
      </c>
      <c r="C10081" t="str">
        <f>TEXT(D10081, "mmm")</f>
        <v>Aug</v>
      </c>
      <c r="D10081" s="1">
        <v>45518</v>
      </c>
      <c r="E10081" t="s">
        <v>5589</v>
      </c>
      <c r="F10081" t="s">
        <v>80</v>
      </c>
      <c r="G10081">
        <v>2000</v>
      </c>
      <c r="H10081">
        <v>12.9</v>
      </c>
      <c r="I10081">
        <v>25800</v>
      </c>
      <c r="J10081" t="s">
        <v>81</v>
      </c>
      <c r="K10081">
        <v>0.19486762626032039</v>
      </c>
      <c r="L10081">
        <v>19.486799999999999</v>
      </c>
      <c r="M10081" t="s">
        <v>82</v>
      </c>
    </row>
    <row r="10082" spans="1:13">
      <c r="A10082" t="s">
        <v>5536</v>
      </c>
      <c r="B10082" t="s">
        <v>5537</v>
      </c>
      <c r="C10082" t="str">
        <f>TEXT(D10082, "mmm")</f>
        <v>Aug</v>
      </c>
      <c r="D10082" s="1">
        <v>45518</v>
      </c>
      <c r="E10082" t="s">
        <v>5590</v>
      </c>
      <c r="F10082" t="s">
        <v>251</v>
      </c>
      <c r="G10082">
        <v>375000</v>
      </c>
      <c r="H10082">
        <v>8</v>
      </c>
      <c r="I10082">
        <v>3000000</v>
      </c>
      <c r="J10082" t="s">
        <v>86</v>
      </c>
      <c r="K10082">
        <v>-0.12786881401473971</v>
      </c>
      <c r="L10082">
        <v>-12.786899999999999</v>
      </c>
      <c r="M10082" t="s">
        <v>82</v>
      </c>
    </row>
    <row r="10083" spans="1:13">
      <c r="A10083" t="s">
        <v>5536</v>
      </c>
      <c r="B10083" t="s">
        <v>5537</v>
      </c>
      <c r="C10083" t="str">
        <f>TEXT(D10083, "mmm")</f>
        <v>Aug</v>
      </c>
      <c r="D10083" s="1">
        <v>45518</v>
      </c>
      <c r="E10083" t="s">
        <v>5591</v>
      </c>
      <c r="F10083" t="s">
        <v>251</v>
      </c>
      <c r="G10083">
        <v>375000</v>
      </c>
      <c r="H10083">
        <v>8</v>
      </c>
      <c r="I10083">
        <v>3000000</v>
      </c>
      <c r="J10083" t="s">
        <v>86</v>
      </c>
      <c r="K10083">
        <v>-0.12786881401473971</v>
      </c>
      <c r="L10083">
        <v>-12.786899999999999</v>
      </c>
      <c r="M10083" t="s">
        <v>82</v>
      </c>
    </row>
    <row r="10084" spans="1:13">
      <c r="A10084" t="s">
        <v>5536</v>
      </c>
      <c r="B10084" t="s">
        <v>5537</v>
      </c>
      <c r="C10084" t="str">
        <f>TEXT(D10084, "mmm")</f>
        <v>Aug</v>
      </c>
      <c r="D10084" s="1">
        <v>45518</v>
      </c>
      <c r="E10084" t="s">
        <v>5592</v>
      </c>
      <c r="F10084" t="s">
        <v>251</v>
      </c>
      <c r="G10084">
        <v>375000</v>
      </c>
      <c r="H10084">
        <v>8</v>
      </c>
      <c r="I10084">
        <v>3000000</v>
      </c>
      <c r="J10084" t="s">
        <v>86</v>
      </c>
      <c r="K10084">
        <v>-0.12786881401473971</v>
      </c>
      <c r="L10084">
        <v>-12.786899999999999</v>
      </c>
      <c r="M10084" t="s">
        <v>82</v>
      </c>
    </row>
    <row r="10085" spans="1:13">
      <c r="A10085" t="s">
        <v>5536</v>
      </c>
      <c r="B10085" t="s">
        <v>5537</v>
      </c>
      <c r="C10085" t="str">
        <f>TEXT(D10085, "mmm")</f>
        <v>Aug</v>
      </c>
      <c r="D10085" s="1">
        <v>45518</v>
      </c>
      <c r="E10085" t="s">
        <v>5593</v>
      </c>
      <c r="F10085" t="s">
        <v>251</v>
      </c>
      <c r="G10085">
        <v>375000</v>
      </c>
      <c r="H10085">
        <v>8</v>
      </c>
      <c r="I10085">
        <v>3000000</v>
      </c>
      <c r="J10085" t="s">
        <v>86</v>
      </c>
      <c r="K10085">
        <v>-0.12786881401473971</v>
      </c>
      <c r="L10085">
        <v>-12.786899999999999</v>
      </c>
      <c r="M10085" t="s">
        <v>82</v>
      </c>
    </row>
    <row r="10086" spans="1:13">
      <c r="A10086" t="s">
        <v>5536</v>
      </c>
      <c r="B10086" t="s">
        <v>5537</v>
      </c>
      <c r="C10086" t="str">
        <f>TEXT(D10086, "mmm")</f>
        <v>Aug</v>
      </c>
      <c r="D10086" s="1">
        <v>45518</v>
      </c>
      <c r="E10086" t="s">
        <v>5594</v>
      </c>
      <c r="F10086" t="s">
        <v>251</v>
      </c>
      <c r="G10086">
        <v>375000</v>
      </c>
      <c r="H10086">
        <v>8</v>
      </c>
      <c r="I10086">
        <v>3000000</v>
      </c>
      <c r="J10086" t="s">
        <v>86</v>
      </c>
      <c r="K10086">
        <v>-0.12786881401473971</v>
      </c>
      <c r="L10086">
        <v>-12.786899999999999</v>
      </c>
      <c r="M10086" t="s">
        <v>82</v>
      </c>
    </row>
    <row r="10087" spans="1:13">
      <c r="A10087" t="s">
        <v>5536</v>
      </c>
      <c r="B10087" t="s">
        <v>5537</v>
      </c>
      <c r="C10087" t="str">
        <f>TEXT(D10087, "mmm")</f>
        <v>Aug</v>
      </c>
      <c r="D10087" s="1">
        <v>45518</v>
      </c>
      <c r="E10087" t="s">
        <v>5595</v>
      </c>
      <c r="F10087" t="s">
        <v>101</v>
      </c>
      <c r="G10087">
        <v>375000</v>
      </c>
      <c r="H10087">
        <v>8</v>
      </c>
      <c r="I10087">
        <v>3000000</v>
      </c>
      <c r="J10087" t="s">
        <v>86</v>
      </c>
      <c r="K10087">
        <v>-0.12786881401473971</v>
      </c>
      <c r="L10087">
        <v>-12.786899999999999</v>
      </c>
      <c r="M10087" t="s">
        <v>82</v>
      </c>
    </row>
    <row r="10088" spans="1:13">
      <c r="A10088" t="s">
        <v>5536</v>
      </c>
      <c r="B10088" t="s">
        <v>5537</v>
      </c>
      <c r="C10088" t="str">
        <f>TEXT(D10088, "mmm")</f>
        <v>Aug</v>
      </c>
      <c r="D10088" s="1">
        <v>45518</v>
      </c>
      <c r="E10088" t="s">
        <v>5596</v>
      </c>
      <c r="F10088" t="s">
        <v>251</v>
      </c>
      <c r="G10088">
        <v>375000</v>
      </c>
      <c r="H10088">
        <v>8</v>
      </c>
      <c r="I10088">
        <v>3000000</v>
      </c>
      <c r="J10088" t="s">
        <v>86</v>
      </c>
      <c r="K10088">
        <v>-0.12786881401473971</v>
      </c>
      <c r="L10088">
        <v>-12.786899999999999</v>
      </c>
      <c r="M10088" t="s">
        <v>82</v>
      </c>
    </row>
    <row r="10089" spans="1:13">
      <c r="A10089" t="s">
        <v>2568</v>
      </c>
      <c r="B10089" t="s">
        <v>2569</v>
      </c>
      <c r="C10089" t="str">
        <f>TEXT(D10089, "mmm")</f>
        <v>Aug</v>
      </c>
      <c r="D10089" s="1">
        <v>45518</v>
      </c>
      <c r="E10089" t="s">
        <v>2570</v>
      </c>
      <c r="F10089" t="s">
        <v>118</v>
      </c>
      <c r="G10089">
        <v>1000</v>
      </c>
      <c r="H10089">
        <v>12.05</v>
      </c>
      <c r="I10089">
        <v>12050</v>
      </c>
      <c r="J10089" t="s">
        <v>81</v>
      </c>
      <c r="K10089">
        <v>8.2919041240014923E-3</v>
      </c>
      <c r="L10089">
        <v>0.82920000000000005</v>
      </c>
      <c r="M10089" t="s">
        <v>82</v>
      </c>
    </row>
    <row r="10090" spans="1:13">
      <c r="A10090" t="s">
        <v>5536</v>
      </c>
      <c r="B10090" t="s">
        <v>5537</v>
      </c>
      <c r="C10090" t="str">
        <f>TEXT(D10090, "mmm")</f>
        <v>Aug</v>
      </c>
      <c r="D10090" s="1">
        <v>45518</v>
      </c>
      <c r="E10090" t="s">
        <v>5597</v>
      </c>
      <c r="F10090" t="s">
        <v>251</v>
      </c>
      <c r="G10090">
        <v>375000</v>
      </c>
      <c r="H10090">
        <v>8</v>
      </c>
      <c r="I10090">
        <v>3000000</v>
      </c>
      <c r="J10090" t="s">
        <v>86</v>
      </c>
      <c r="K10090">
        <v>-0.12786881401473971</v>
      </c>
      <c r="L10090">
        <v>-12.786899999999999</v>
      </c>
      <c r="M10090" t="s">
        <v>82</v>
      </c>
    </row>
    <row r="10091" spans="1:13">
      <c r="A10091" t="s">
        <v>5536</v>
      </c>
      <c r="B10091" t="s">
        <v>5537</v>
      </c>
      <c r="C10091" t="str">
        <f>TEXT(D10091, "mmm")</f>
        <v>Aug</v>
      </c>
      <c r="D10091" s="1">
        <v>45518</v>
      </c>
      <c r="E10091" t="s">
        <v>5598</v>
      </c>
      <c r="F10091" t="s">
        <v>251</v>
      </c>
      <c r="G10091">
        <v>375000</v>
      </c>
      <c r="H10091">
        <v>8</v>
      </c>
      <c r="I10091">
        <v>3000000</v>
      </c>
      <c r="J10091" t="s">
        <v>86</v>
      </c>
      <c r="K10091">
        <v>-0.12786881401473971</v>
      </c>
      <c r="L10091">
        <v>-12.786899999999999</v>
      </c>
      <c r="M10091" t="s">
        <v>82</v>
      </c>
    </row>
    <row r="10092" spans="1:13">
      <c r="A10092" t="s">
        <v>5536</v>
      </c>
      <c r="B10092" t="s">
        <v>5537</v>
      </c>
      <c r="C10092" t="str">
        <f>TEXT(D10092, "mmm")</f>
        <v>Aug</v>
      </c>
      <c r="D10092" s="1">
        <v>45518</v>
      </c>
      <c r="E10092" t="s">
        <v>5599</v>
      </c>
      <c r="F10092" t="s">
        <v>251</v>
      </c>
      <c r="G10092">
        <v>375000</v>
      </c>
      <c r="H10092">
        <v>8</v>
      </c>
      <c r="I10092">
        <v>3000000</v>
      </c>
      <c r="J10092" t="s">
        <v>86</v>
      </c>
      <c r="K10092">
        <v>-0.12786881401473971</v>
      </c>
      <c r="L10092">
        <v>-12.786899999999999</v>
      </c>
      <c r="M10092" t="s">
        <v>82</v>
      </c>
    </row>
    <row r="10093" spans="1:13">
      <c r="A10093" t="s">
        <v>5536</v>
      </c>
      <c r="B10093" t="s">
        <v>5537</v>
      </c>
      <c r="C10093" t="str">
        <f>TEXT(D10093, "mmm")</f>
        <v>Aug</v>
      </c>
      <c r="D10093" s="1">
        <v>45518</v>
      </c>
      <c r="E10093" t="s">
        <v>5590</v>
      </c>
      <c r="F10093" t="s">
        <v>251</v>
      </c>
      <c r="G10093">
        <v>125000</v>
      </c>
      <c r="H10093">
        <v>8</v>
      </c>
      <c r="I10093">
        <v>1000000</v>
      </c>
      <c r="J10093" t="s">
        <v>81</v>
      </c>
      <c r="K10093">
        <v>-0.12786881401473971</v>
      </c>
      <c r="L10093">
        <v>-12.786899999999999</v>
      </c>
      <c r="M10093" t="s">
        <v>82</v>
      </c>
    </row>
    <row r="10094" spans="1:13">
      <c r="A10094" t="s">
        <v>5536</v>
      </c>
      <c r="B10094" t="s">
        <v>5537</v>
      </c>
      <c r="C10094" t="str">
        <f>TEXT(D10094, "mmm")</f>
        <v>Aug</v>
      </c>
      <c r="D10094" s="1">
        <v>45518</v>
      </c>
      <c r="E10094" t="s">
        <v>5591</v>
      </c>
      <c r="F10094" t="s">
        <v>251</v>
      </c>
      <c r="G10094">
        <v>125000</v>
      </c>
      <c r="H10094">
        <v>8</v>
      </c>
      <c r="I10094">
        <v>1000000</v>
      </c>
      <c r="J10094" t="s">
        <v>81</v>
      </c>
      <c r="K10094">
        <v>-0.12786881401473971</v>
      </c>
      <c r="L10094">
        <v>-12.786899999999999</v>
      </c>
      <c r="M10094" t="s">
        <v>82</v>
      </c>
    </row>
    <row r="10095" spans="1:13">
      <c r="A10095" t="s">
        <v>5536</v>
      </c>
      <c r="B10095" t="s">
        <v>5537</v>
      </c>
      <c r="C10095" t="str">
        <f>TEXT(D10095, "mmm")</f>
        <v>Aug</v>
      </c>
      <c r="D10095" s="1">
        <v>45518</v>
      </c>
      <c r="E10095" t="s">
        <v>5592</v>
      </c>
      <c r="F10095" t="s">
        <v>251</v>
      </c>
      <c r="G10095">
        <v>125000</v>
      </c>
      <c r="H10095">
        <v>8</v>
      </c>
      <c r="I10095">
        <v>1000000</v>
      </c>
      <c r="J10095" t="s">
        <v>81</v>
      </c>
      <c r="K10095">
        <v>-0.12786881401473971</v>
      </c>
      <c r="L10095">
        <v>-12.786899999999999</v>
      </c>
      <c r="M10095" t="s">
        <v>82</v>
      </c>
    </row>
    <row r="10096" spans="1:13">
      <c r="A10096" t="s">
        <v>5536</v>
      </c>
      <c r="B10096" t="s">
        <v>5537</v>
      </c>
      <c r="C10096" t="str">
        <f>TEXT(D10096, "mmm")</f>
        <v>Aug</v>
      </c>
      <c r="D10096" s="1">
        <v>45518</v>
      </c>
      <c r="E10096" t="s">
        <v>5593</v>
      </c>
      <c r="F10096" t="s">
        <v>251</v>
      </c>
      <c r="G10096">
        <v>125000</v>
      </c>
      <c r="H10096">
        <v>8</v>
      </c>
      <c r="I10096">
        <v>1000000</v>
      </c>
      <c r="J10096" t="s">
        <v>81</v>
      </c>
      <c r="K10096">
        <v>-0.12786881401473971</v>
      </c>
      <c r="L10096">
        <v>-12.786899999999999</v>
      </c>
      <c r="M10096" t="s">
        <v>82</v>
      </c>
    </row>
    <row r="10097" spans="1:13">
      <c r="A10097" t="s">
        <v>5536</v>
      </c>
      <c r="B10097" t="s">
        <v>5537</v>
      </c>
      <c r="C10097" t="str">
        <f>TEXT(D10097, "mmm")</f>
        <v>Aug</v>
      </c>
      <c r="D10097" s="1">
        <v>45518</v>
      </c>
      <c r="E10097" t="s">
        <v>5594</v>
      </c>
      <c r="F10097" t="s">
        <v>251</v>
      </c>
      <c r="G10097">
        <v>125000</v>
      </c>
      <c r="H10097">
        <v>8</v>
      </c>
      <c r="I10097">
        <v>1000000</v>
      </c>
      <c r="J10097" t="s">
        <v>81</v>
      </c>
      <c r="K10097">
        <v>-0.12786881401473971</v>
      </c>
      <c r="L10097">
        <v>-12.786899999999999</v>
      </c>
      <c r="M10097" t="s">
        <v>82</v>
      </c>
    </row>
    <row r="10098" spans="1:13">
      <c r="A10098" t="s">
        <v>5536</v>
      </c>
      <c r="B10098" t="s">
        <v>5537</v>
      </c>
      <c r="C10098" t="str">
        <f>TEXT(D10098, "mmm")</f>
        <v>Aug</v>
      </c>
      <c r="D10098" s="1">
        <v>45518</v>
      </c>
      <c r="E10098" t="s">
        <v>5595</v>
      </c>
      <c r="F10098" t="s">
        <v>101</v>
      </c>
      <c r="G10098">
        <v>125000</v>
      </c>
      <c r="H10098">
        <v>8</v>
      </c>
      <c r="I10098">
        <v>1000000</v>
      </c>
      <c r="J10098" t="s">
        <v>81</v>
      </c>
      <c r="K10098">
        <v>-0.12786881401473971</v>
      </c>
      <c r="L10098">
        <v>-12.786899999999999</v>
      </c>
      <c r="M10098" t="s">
        <v>82</v>
      </c>
    </row>
    <row r="10099" spans="1:13">
      <c r="A10099" t="s">
        <v>5536</v>
      </c>
      <c r="B10099" t="s">
        <v>5537</v>
      </c>
      <c r="C10099" t="str">
        <f>TEXT(D10099, "mmm")</f>
        <v>Aug</v>
      </c>
      <c r="D10099" s="1">
        <v>45518</v>
      </c>
      <c r="E10099" t="s">
        <v>5596</v>
      </c>
      <c r="F10099" t="s">
        <v>251</v>
      </c>
      <c r="G10099">
        <v>125000</v>
      </c>
      <c r="H10099">
        <v>8</v>
      </c>
      <c r="I10099">
        <v>1000000</v>
      </c>
      <c r="J10099" t="s">
        <v>81</v>
      </c>
      <c r="K10099">
        <v>-0.12786881401473971</v>
      </c>
      <c r="L10099">
        <v>-12.786899999999999</v>
      </c>
      <c r="M10099" t="s">
        <v>82</v>
      </c>
    </row>
    <row r="10100" spans="1:13">
      <c r="A10100" t="s">
        <v>5536</v>
      </c>
      <c r="B10100" t="s">
        <v>5537</v>
      </c>
      <c r="C10100" t="str">
        <f>TEXT(D10100, "mmm")</f>
        <v>Aug</v>
      </c>
      <c r="D10100" s="1">
        <v>45518</v>
      </c>
      <c r="E10100" t="s">
        <v>5597</v>
      </c>
      <c r="F10100" t="s">
        <v>251</v>
      </c>
      <c r="G10100">
        <v>125000</v>
      </c>
      <c r="H10100">
        <v>8</v>
      </c>
      <c r="I10100">
        <v>1000000</v>
      </c>
      <c r="J10100" t="s">
        <v>81</v>
      </c>
      <c r="K10100">
        <v>-0.12786881401473971</v>
      </c>
      <c r="L10100">
        <v>-12.786899999999999</v>
      </c>
      <c r="M10100" t="s">
        <v>82</v>
      </c>
    </row>
    <row r="10101" spans="1:13">
      <c r="A10101" t="s">
        <v>5536</v>
      </c>
      <c r="B10101" t="s">
        <v>5537</v>
      </c>
      <c r="C10101" t="str">
        <f>TEXT(D10101, "mmm")</f>
        <v>Aug</v>
      </c>
      <c r="D10101" s="1">
        <v>45518</v>
      </c>
      <c r="E10101" t="s">
        <v>5598</v>
      </c>
      <c r="F10101" t="s">
        <v>251</v>
      </c>
      <c r="G10101">
        <v>125000</v>
      </c>
      <c r="H10101">
        <v>8</v>
      </c>
      <c r="I10101">
        <v>1000000</v>
      </c>
      <c r="J10101" t="s">
        <v>81</v>
      </c>
      <c r="K10101">
        <v>-0.12786881401473971</v>
      </c>
      <c r="L10101">
        <v>-12.786899999999999</v>
      </c>
      <c r="M10101" t="s">
        <v>82</v>
      </c>
    </row>
    <row r="10102" spans="1:13">
      <c r="A10102" t="s">
        <v>5536</v>
      </c>
      <c r="B10102" t="s">
        <v>5537</v>
      </c>
      <c r="C10102" t="str">
        <f>TEXT(D10102, "mmm")</f>
        <v>Aug</v>
      </c>
      <c r="D10102" s="1">
        <v>45518</v>
      </c>
      <c r="E10102" t="s">
        <v>5599</v>
      </c>
      <c r="F10102" t="s">
        <v>251</v>
      </c>
      <c r="G10102">
        <v>125000</v>
      </c>
      <c r="H10102">
        <v>8</v>
      </c>
      <c r="I10102">
        <v>1000000</v>
      </c>
      <c r="J10102" t="s">
        <v>81</v>
      </c>
      <c r="K10102">
        <v>-0.12786881401473971</v>
      </c>
      <c r="L10102">
        <v>-12.786899999999999</v>
      </c>
      <c r="M10102" t="s">
        <v>82</v>
      </c>
    </row>
    <row r="10103" spans="1:13">
      <c r="A10103" t="s">
        <v>5530</v>
      </c>
      <c r="B10103" t="s">
        <v>5531</v>
      </c>
      <c r="C10103" t="str">
        <f>TEXT(D10103, "mmm")</f>
        <v>Aug</v>
      </c>
      <c r="D10103" s="1">
        <v>45518</v>
      </c>
      <c r="E10103" t="s">
        <v>5600</v>
      </c>
      <c r="F10103" t="s">
        <v>80</v>
      </c>
      <c r="G10103">
        <v>10900</v>
      </c>
      <c r="H10103">
        <v>6.8</v>
      </c>
      <c r="I10103">
        <v>74120</v>
      </c>
      <c r="J10103" t="s">
        <v>86</v>
      </c>
      <c r="K10103">
        <v>5.0974535037307638E-2</v>
      </c>
      <c r="L10103">
        <v>5.0975000000000001</v>
      </c>
      <c r="M10103" t="s">
        <v>82</v>
      </c>
    </row>
    <row r="10104" spans="1:13">
      <c r="A10104" t="s">
        <v>5601</v>
      </c>
      <c r="B10104" t="s">
        <v>5602</v>
      </c>
      <c r="C10104" t="str">
        <f>TEXT(D10104, "mmm")</f>
        <v>Aug</v>
      </c>
      <c r="D10104" s="1">
        <v>45518</v>
      </c>
      <c r="E10104" t="s">
        <v>5603</v>
      </c>
      <c r="F10104" t="s">
        <v>217</v>
      </c>
      <c r="G10104">
        <v>300000</v>
      </c>
      <c r="H10104">
        <v>10</v>
      </c>
      <c r="I10104">
        <v>3000000</v>
      </c>
      <c r="J10104" t="s">
        <v>86</v>
      </c>
      <c r="K10104">
        <v>0</v>
      </c>
      <c r="L10104">
        <v>0</v>
      </c>
      <c r="M10104" t="s">
        <v>82</v>
      </c>
    </row>
    <row r="10105" spans="1:13">
      <c r="A10105" t="s">
        <v>5601</v>
      </c>
      <c r="B10105" t="s">
        <v>5602</v>
      </c>
      <c r="C10105" t="str">
        <f>TEXT(D10105, "mmm")</f>
        <v>Aug</v>
      </c>
      <c r="D10105" s="1">
        <v>45518</v>
      </c>
      <c r="E10105" t="s">
        <v>5604</v>
      </c>
      <c r="F10105" t="s">
        <v>101</v>
      </c>
      <c r="G10105">
        <v>300000</v>
      </c>
      <c r="H10105">
        <v>10</v>
      </c>
      <c r="I10105">
        <v>3000000</v>
      </c>
      <c r="J10105" t="s">
        <v>86</v>
      </c>
      <c r="K10105">
        <v>0</v>
      </c>
      <c r="L10105">
        <v>0</v>
      </c>
      <c r="M10105" t="s">
        <v>82</v>
      </c>
    </row>
    <row r="10106" spans="1:13">
      <c r="A10106" t="s">
        <v>5601</v>
      </c>
      <c r="B10106" t="s">
        <v>5602</v>
      </c>
      <c r="C10106" t="str">
        <f>TEXT(D10106, "mmm")</f>
        <v>Aug</v>
      </c>
      <c r="D10106" s="1">
        <v>45518</v>
      </c>
      <c r="E10106" t="s">
        <v>5605</v>
      </c>
      <c r="F10106" t="s">
        <v>101</v>
      </c>
      <c r="G10106">
        <v>300000</v>
      </c>
      <c r="H10106">
        <v>10</v>
      </c>
      <c r="I10106">
        <v>3000000</v>
      </c>
      <c r="J10106" t="s">
        <v>86</v>
      </c>
      <c r="K10106">
        <v>0</v>
      </c>
      <c r="L10106">
        <v>0</v>
      </c>
      <c r="M10106" t="s">
        <v>82</v>
      </c>
    </row>
    <row r="10107" spans="1:13">
      <c r="A10107" t="s">
        <v>5601</v>
      </c>
      <c r="B10107" t="s">
        <v>5602</v>
      </c>
      <c r="C10107" t="str">
        <f>TEXT(D10107, "mmm")</f>
        <v>Aug</v>
      </c>
      <c r="D10107" s="1">
        <v>45518</v>
      </c>
      <c r="E10107" t="s">
        <v>5606</v>
      </c>
      <c r="F10107" t="s">
        <v>101</v>
      </c>
      <c r="G10107">
        <v>300000</v>
      </c>
      <c r="H10107">
        <v>10</v>
      </c>
      <c r="I10107">
        <v>3000000</v>
      </c>
      <c r="J10107" t="s">
        <v>86</v>
      </c>
      <c r="K10107">
        <v>0</v>
      </c>
      <c r="L10107">
        <v>0</v>
      </c>
      <c r="M10107" t="s">
        <v>82</v>
      </c>
    </row>
    <row r="10108" spans="1:13">
      <c r="A10108" t="s">
        <v>5095</v>
      </c>
      <c r="B10108" t="s">
        <v>5096</v>
      </c>
      <c r="C10108" t="str">
        <f>TEXT(D10108, "mmm")</f>
        <v>Aug</v>
      </c>
      <c r="D10108" s="1">
        <v>45518</v>
      </c>
      <c r="E10108" t="s">
        <v>5097</v>
      </c>
      <c r="F10108" t="s">
        <v>101</v>
      </c>
      <c r="G10108">
        <v>8800</v>
      </c>
      <c r="H10108">
        <v>14.56</v>
      </c>
      <c r="I10108">
        <v>128128</v>
      </c>
      <c r="J10108" t="s">
        <v>81</v>
      </c>
      <c r="K10108">
        <v>3.0653930697534418E-2</v>
      </c>
      <c r="L10108">
        <v>3.0653999999999999</v>
      </c>
      <c r="M10108" t="s">
        <v>82</v>
      </c>
    </row>
    <row r="10109" spans="1:13">
      <c r="A10109" t="s">
        <v>913</v>
      </c>
      <c r="B10109" t="s">
        <v>914</v>
      </c>
      <c r="C10109" t="str">
        <f>TEXT(D10109, "mmm")</f>
        <v>Aug</v>
      </c>
      <c r="D10109" s="1">
        <v>45518</v>
      </c>
      <c r="E10109" t="s">
        <v>915</v>
      </c>
      <c r="F10109" t="s">
        <v>217</v>
      </c>
      <c r="G10109">
        <v>13924</v>
      </c>
      <c r="H10109">
        <v>1</v>
      </c>
      <c r="I10109">
        <v>13924</v>
      </c>
      <c r="J10109" t="s">
        <v>81</v>
      </c>
      <c r="K10109">
        <v>-0.1142856672507544</v>
      </c>
      <c r="L10109">
        <v>-11.428599999999999</v>
      </c>
      <c r="M10109" t="s">
        <v>82</v>
      </c>
    </row>
    <row r="10110" spans="1:13">
      <c r="A10110" t="s">
        <v>1854</v>
      </c>
      <c r="B10110" t="s">
        <v>1855</v>
      </c>
      <c r="C10110" t="str">
        <f>TEXT(D10110, "mmm")</f>
        <v>Aug</v>
      </c>
      <c r="D10110" s="1">
        <v>45518</v>
      </c>
      <c r="E10110" t="s">
        <v>1856</v>
      </c>
      <c r="F10110" t="s">
        <v>80</v>
      </c>
      <c r="G10110">
        <v>1200000</v>
      </c>
      <c r="H10110">
        <v>1.59</v>
      </c>
      <c r="I10110">
        <v>1908000</v>
      </c>
      <c r="J10110" t="s">
        <v>86</v>
      </c>
      <c r="K10110">
        <v>0.34193547593195128</v>
      </c>
      <c r="L10110">
        <v>34.1935</v>
      </c>
      <c r="M10110" t="s">
        <v>82</v>
      </c>
    </row>
    <row r="10111" spans="1:13">
      <c r="A10111" t="s">
        <v>3857</v>
      </c>
      <c r="B10111" t="s">
        <v>3858</v>
      </c>
      <c r="C10111" t="str">
        <f>TEXT(D10111, "mmm")</f>
        <v>Aug</v>
      </c>
      <c r="D10111" s="1">
        <v>45518</v>
      </c>
      <c r="E10111" t="s">
        <v>3065</v>
      </c>
      <c r="F10111" t="s">
        <v>80</v>
      </c>
      <c r="G10111">
        <v>6400</v>
      </c>
      <c r="H10111">
        <v>7.07</v>
      </c>
      <c r="I10111">
        <v>45248</v>
      </c>
      <c r="J10111" t="s">
        <v>81</v>
      </c>
      <c r="K10111">
        <v>0.14766077916863021</v>
      </c>
      <c r="L10111">
        <v>14.7661</v>
      </c>
      <c r="M10111" t="s">
        <v>82</v>
      </c>
    </row>
    <row r="10112" spans="1:13">
      <c r="A10112" t="s">
        <v>5607</v>
      </c>
      <c r="B10112" t="s">
        <v>5608</v>
      </c>
      <c r="C10112" t="str">
        <f>TEXT(D10112, "mmm")</f>
        <v>Aug</v>
      </c>
      <c r="D10112" s="1">
        <v>45518</v>
      </c>
      <c r="E10112" t="s">
        <v>5609</v>
      </c>
      <c r="F10112" t="s">
        <v>80</v>
      </c>
      <c r="G10112">
        <v>20000</v>
      </c>
      <c r="H10112">
        <v>3.41</v>
      </c>
      <c r="I10112">
        <v>68200</v>
      </c>
      <c r="J10112" t="s">
        <v>86</v>
      </c>
      <c r="K10112">
        <v>0.14999999298768901</v>
      </c>
      <c r="L10112">
        <v>15</v>
      </c>
      <c r="M10112" t="s">
        <v>82</v>
      </c>
    </row>
    <row r="10113" spans="1:13">
      <c r="A10113" t="s">
        <v>5610</v>
      </c>
      <c r="B10113" t="s">
        <v>5611</v>
      </c>
      <c r="C10113" t="str">
        <f>TEXT(D10113, "mmm")</f>
        <v>Aug</v>
      </c>
      <c r="D10113" s="1">
        <v>45518</v>
      </c>
      <c r="E10113" t="s">
        <v>5550</v>
      </c>
      <c r="F10113" t="s">
        <v>80</v>
      </c>
      <c r="G10113">
        <v>2000</v>
      </c>
      <c r="H10113">
        <v>10.99</v>
      </c>
      <c r="I10113">
        <v>21980</v>
      </c>
      <c r="J10113" t="s">
        <v>86</v>
      </c>
      <c r="K10113">
        <v>-7.75572042094963E-3</v>
      </c>
      <c r="L10113">
        <v>-0.77559999999999996</v>
      </c>
      <c r="M10113" t="s">
        <v>82</v>
      </c>
    </row>
    <row r="10114" spans="1:13">
      <c r="A10114" t="s">
        <v>1854</v>
      </c>
      <c r="B10114" t="s">
        <v>1855</v>
      </c>
      <c r="C10114" t="str">
        <f>TEXT(D10114, "mmm")</f>
        <v>Aug</v>
      </c>
      <c r="D10114" s="1">
        <v>45518</v>
      </c>
      <c r="E10114" t="s">
        <v>1860</v>
      </c>
      <c r="F10114" t="s">
        <v>80</v>
      </c>
      <c r="G10114">
        <v>1200000</v>
      </c>
      <c r="H10114">
        <v>1.59</v>
      </c>
      <c r="I10114">
        <v>1908000</v>
      </c>
      <c r="J10114" t="s">
        <v>86</v>
      </c>
      <c r="K10114">
        <v>0.34193547593195128</v>
      </c>
      <c r="L10114">
        <v>34.1935</v>
      </c>
      <c r="M10114" t="s">
        <v>82</v>
      </c>
    </row>
    <row r="10115" spans="1:13">
      <c r="A10115" t="s">
        <v>1854</v>
      </c>
      <c r="B10115" t="s">
        <v>1855</v>
      </c>
      <c r="C10115" t="str">
        <f>TEXT(D10115, "mmm")</f>
        <v>Aug</v>
      </c>
      <c r="D10115" s="1">
        <v>45518</v>
      </c>
      <c r="E10115" t="s">
        <v>1866</v>
      </c>
      <c r="F10115" t="s">
        <v>251</v>
      </c>
      <c r="G10115">
        <v>1200000</v>
      </c>
      <c r="H10115">
        <v>1.59</v>
      </c>
      <c r="I10115">
        <v>1908000</v>
      </c>
      <c r="J10115" t="s">
        <v>86</v>
      </c>
      <c r="K10115">
        <v>0.34193547593195128</v>
      </c>
      <c r="L10115">
        <v>34.1935</v>
      </c>
      <c r="M10115" t="s">
        <v>82</v>
      </c>
    </row>
    <row r="10116" spans="1:13">
      <c r="A10116" t="s">
        <v>1854</v>
      </c>
      <c r="B10116" t="s">
        <v>1855</v>
      </c>
      <c r="C10116" t="str">
        <f>TEXT(D10116, "mmm")</f>
        <v>Aug</v>
      </c>
      <c r="D10116" s="1">
        <v>45518</v>
      </c>
      <c r="E10116" t="s">
        <v>1861</v>
      </c>
      <c r="F10116" t="s">
        <v>80</v>
      </c>
      <c r="G10116">
        <v>1200000</v>
      </c>
      <c r="H10116">
        <v>1.59</v>
      </c>
      <c r="I10116">
        <v>1908000</v>
      </c>
      <c r="J10116" t="s">
        <v>86</v>
      </c>
      <c r="K10116">
        <v>0.34193547593195128</v>
      </c>
      <c r="L10116">
        <v>34.1935</v>
      </c>
      <c r="M10116" t="s">
        <v>82</v>
      </c>
    </row>
    <row r="10117" spans="1:13">
      <c r="A10117" t="s">
        <v>1854</v>
      </c>
      <c r="B10117" t="s">
        <v>1855</v>
      </c>
      <c r="C10117" t="str">
        <f>TEXT(D10117, "mmm")</f>
        <v>Aug</v>
      </c>
      <c r="D10117" s="1">
        <v>45518</v>
      </c>
      <c r="E10117" t="s">
        <v>1858</v>
      </c>
      <c r="F10117" t="s">
        <v>251</v>
      </c>
      <c r="G10117">
        <v>1200000</v>
      </c>
      <c r="H10117">
        <v>1.59</v>
      </c>
      <c r="I10117">
        <v>1908000</v>
      </c>
      <c r="J10117" t="s">
        <v>86</v>
      </c>
      <c r="K10117">
        <v>0.34193547593195128</v>
      </c>
      <c r="L10117">
        <v>34.1935</v>
      </c>
      <c r="M10117" t="s">
        <v>82</v>
      </c>
    </row>
    <row r="10118" spans="1:13">
      <c r="A10118" t="s">
        <v>1854</v>
      </c>
      <c r="B10118" t="s">
        <v>1855</v>
      </c>
      <c r="C10118" t="str">
        <f>TEXT(D10118, "mmm")</f>
        <v>Aug</v>
      </c>
      <c r="D10118" s="1">
        <v>45518</v>
      </c>
      <c r="E10118" t="s">
        <v>1857</v>
      </c>
      <c r="F10118" t="s">
        <v>251</v>
      </c>
      <c r="G10118">
        <v>1200000</v>
      </c>
      <c r="H10118">
        <v>1.59</v>
      </c>
      <c r="I10118">
        <v>1908000</v>
      </c>
      <c r="J10118" t="s">
        <v>86</v>
      </c>
      <c r="K10118">
        <v>0.34193547593195128</v>
      </c>
      <c r="L10118">
        <v>34.1935</v>
      </c>
      <c r="M10118" t="s">
        <v>82</v>
      </c>
    </row>
    <row r="10119" spans="1:13">
      <c r="A10119" t="s">
        <v>1854</v>
      </c>
      <c r="B10119" t="s">
        <v>1855</v>
      </c>
      <c r="C10119" t="str">
        <f>TEXT(D10119, "mmm")</f>
        <v>Aug</v>
      </c>
      <c r="D10119" s="1">
        <v>45518</v>
      </c>
      <c r="E10119" t="s">
        <v>1865</v>
      </c>
      <c r="F10119" t="s">
        <v>251</v>
      </c>
      <c r="G10119">
        <v>1200000</v>
      </c>
      <c r="H10119">
        <v>1.59</v>
      </c>
      <c r="I10119">
        <v>1908000</v>
      </c>
      <c r="J10119" t="s">
        <v>86</v>
      </c>
      <c r="K10119">
        <v>0.34193547593195128</v>
      </c>
      <c r="L10119">
        <v>34.1935</v>
      </c>
      <c r="M10119" t="s">
        <v>82</v>
      </c>
    </row>
    <row r="10120" spans="1:13">
      <c r="A10120" t="s">
        <v>1854</v>
      </c>
      <c r="B10120" t="s">
        <v>1855</v>
      </c>
      <c r="C10120" t="str">
        <f>TEXT(D10120, "mmm")</f>
        <v>Aug</v>
      </c>
      <c r="D10120" s="1">
        <v>45518</v>
      </c>
      <c r="E10120" t="s">
        <v>5171</v>
      </c>
      <c r="F10120" t="s">
        <v>80</v>
      </c>
      <c r="G10120">
        <v>1200000</v>
      </c>
      <c r="H10120">
        <v>1.59</v>
      </c>
      <c r="I10120">
        <v>1908000</v>
      </c>
      <c r="J10120" t="s">
        <v>86</v>
      </c>
      <c r="K10120">
        <v>0.34193547593195128</v>
      </c>
      <c r="L10120">
        <v>34.1935</v>
      </c>
      <c r="M10120" t="s">
        <v>82</v>
      </c>
    </row>
    <row r="10121" spans="1:13">
      <c r="A10121" t="s">
        <v>1854</v>
      </c>
      <c r="B10121" t="s">
        <v>1855</v>
      </c>
      <c r="C10121" t="str">
        <f>TEXT(D10121, "mmm")</f>
        <v>Aug</v>
      </c>
      <c r="D10121" s="1">
        <v>45518</v>
      </c>
      <c r="E10121" t="s">
        <v>1859</v>
      </c>
      <c r="F10121" t="s">
        <v>80</v>
      </c>
      <c r="G10121">
        <v>1200000</v>
      </c>
      <c r="H10121">
        <v>1.59</v>
      </c>
      <c r="I10121">
        <v>1908000</v>
      </c>
      <c r="J10121" t="s">
        <v>86</v>
      </c>
      <c r="K10121">
        <v>0.34193547593195128</v>
      </c>
      <c r="L10121">
        <v>34.1935</v>
      </c>
      <c r="M10121" t="s">
        <v>82</v>
      </c>
    </row>
    <row r="10122" spans="1:13">
      <c r="A10122" t="s">
        <v>2385</v>
      </c>
      <c r="B10122" t="s">
        <v>2386</v>
      </c>
      <c r="C10122" t="str">
        <f>TEXT(D10122, "mmm")</f>
        <v>Aug</v>
      </c>
      <c r="D10122" s="1">
        <v>45518</v>
      </c>
      <c r="E10122" t="s">
        <v>5419</v>
      </c>
      <c r="F10122" t="s">
        <v>251</v>
      </c>
      <c r="G10122">
        <v>3500</v>
      </c>
      <c r="H10122">
        <v>3.58</v>
      </c>
      <c r="I10122">
        <v>12530</v>
      </c>
      <c r="J10122" t="s">
        <v>81</v>
      </c>
      <c r="K10122">
        <v>3.0898914405183889E-2</v>
      </c>
      <c r="L10122">
        <v>3.0899000000000001</v>
      </c>
      <c r="M10122" t="s">
        <v>82</v>
      </c>
    </row>
    <row r="10123" spans="1:13">
      <c r="A10123" t="s">
        <v>5559</v>
      </c>
      <c r="B10123" t="s">
        <v>5560</v>
      </c>
      <c r="C10123" t="str">
        <f>TEXT(D10123, "mmm")</f>
        <v>Aug</v>
      </c>
      <c r="D10123" s="1">
        <v>45518</v>
      </c>
      <c r="E10123" t="s">
        <v>5612</v>
      </c>
      <c r="F10123" t="s">
        <v>118</v>
      </c>
      <c r="G10123">
        <v>2000</v>
      </c>
      <c r="H10123">
        <v>13</v>
      </c>
      <c r="I10123">
        <v>26000</v>
      </c>
      <c r="J10123" t="s">
        <v>81</v>
      </c>
      <c r="K10123">
        <v>0.11262603992354719</v>
      </c>
      <c r="L10123">
        <v>11.262600000000001</v>
      </c>
      <c r="M10123" t="s">
        <v>82</v>
      </c>
    </row>
    <row r="10124" spans="1:13">
      <c r="A10124" t="s">
        <v>5613</v>
      </c>
      <c r="B10124" t="s">
        <v>5614</v>
      </c>
      <c r="C10124" t="str">
        <f>TEXT(D10124, "mmm")</f>
        <v>Aug</v>
      </c>
      <c r="D10124" s="1">
        <v>45518</v>
      </c>
      <c r="E10124" t="s">
        <v>5615</v>
      </c>
      <c r="F10124" t="s">
        <v>80</v>
      </c>
      <c r="G10124">
        <v>135000</v>
      </c>
      <c r="H10124">
        <v>0.38</v>
      </c>
      <c r="I10124">
        <v>51300</v>
      </c>
      <c r="J10124" t="s">
        <v>81</v>
      </c>
      <c r="K10124">
        <v>0.60526321568317432</v>
      </c>
      <c r="L10124">
        <v>60.526299999999999</v>
      </c>
      <c r="M10124" t="s">
        <v>82</v>
      </c>
    </row>
    <row r="10125" spans="1:13">
      <c r="A10125" t="s">
        <v>4099</v>
      </c>
      <c r="B10125" t="s">
        <v>4100</v>
      </c>
      <c r="C10125" t="str">
        <f>TEXT(D10125, "mmm")</f>
        <v>Aug</v>
      </c>
      <c r="D10125" s="1">
        <v>45518</v>
      </c>
      <c r="E10125" t="s">
        <v>4101</v>
      </c>
      <c r="F10125" t="s">
        <v>128</v>
      </c>
      <c r="G10125">
        <v>8000</v>
      </c>
      <c r="H10125">
        <v>12.34</v>
      </c>
      <c r="I10125">
        <v>98720</v>
      </c>
      <c r="J10125" t="s">
        <v>81</v>
      </c>
      <c r="K10125">
        <v>3.2258096908307048E-2</v>
      </c>
      <c r="L10125">
        <v>3.2258</v>
      </c>
      <c r="M10125" t="s">
        <v>82</v>
      </c>
    </row>
    <row r="10126" spans="1:13">
      <c r="A10126" t="s">
        <v>2028</v>
      </c>
      <c r="B10126" t="s">
        <v>2029</v>
      </c>
      <c r="C10126" t="str">
        <f>TEXT(D10126, "mmm")</f>
        <v>Aug</v>
      </c>
      <c r="D10126" s="1">
        <v>45518</v>
      </c>
      <c r="E10126" t="s">
        <v>5616</v>
      </c>
      <c r="F10126" t="s">
        <v>80</v>
      </c>
      <c r="G10126">
        <v>8333</v>
      </c>
      <c r="H10126">
        <v>3</v>
      </c>
      <c r="I10126">
        <v>24999</v>
      </c>
      <c r="J10126" t="s">
        <v>81</v>
      </c>
      <c r="K10126">
        <v>0.33442630665304329</v>
      </c>
      <c r="L10126">
        <v>33.442599999999999</v>
      </c>
      <c r="M10126" t="s">
        <v>82</v>
      </c>
    </row>
    <row r="10127" spans="1:13">
      <c r="A10127" t="s">
        <v>5617</v>
      </c>
      <c r="B10127" t="s">
        <v>5618</v>
      </c>
      <c r="C10127" t="str">
        <f>TEXT(D10127, "mmm")</f>
        <v>Aug</v>
      </c>
      <c r="D10127" s="1">
        <v>45518</v>
      </c>
      <c r="E10127" t="s">
        <v>5619</v>
      </c>
      <c r="F10127" t="s">
        <v>80</v>
      </c>
      <c r="G10127">
        <v>10000</v>
      </c>
      <c r="H10127">
        <v>3.21</v>
      </c>
      <c r="I10127">
        <v>32100</v>
      </c>
      <c r="J10127" t="s">
        <v>86</v>
      </c>
      <c r="K10127">
        <v>-6.3091420962663181E-3</v>
      </c>
      <c r="L10127">
        <v>-0.63090000000000002</v>
      </c>
      <c r="M10127" t="s">
        <v>82</v>
      </c>
    </row>
    <row r="10128" spans="1:13">
      <c r="A10128" t="s">
        <v>5322</v>
      </c>
      <c r="B10128" t="s">
        <v>5323</v>
      </c>
      <c r="C10128" t="str">
        <f>TEXT(D10128, "mmm")</f>
        <v>Aug</v>
      </c>
      <c r="D10128" s="1">
        <v>45519</v>
      </c>
      <c r="E10128" t="s">
        <v>5325</v>
      </c>
      <c r="F10128" t="s">
        <v>222</v>
      </c>
      <c r="G10128">
        <v>22134</v>
      </c>
      <c r="H10128">
        <v>14.54</v>
      </c>
      <c r="I10128">
        <v>321828.36</v>
      </c>
      <c r="J10128" t="s">
        <v>81</v>
      </c>
      <c r="K10128">
        <v>0.13980707405635509</v>
      </c>
      <c r="L10128">
        <v>13.980700000000001</v>
      </c>
      <c r="M10128" t="s">
        <v>82</v>
      </c>
    </row>
    <row r="10129" spans="1:13">
      <c r="A10129" t="s">
        <v>5322</v>
      </c>
      <c r="B10129" t="s">
        <v>5323</v>
      </c>
      <c r="C10129" t="str">
        <f>TEXT(D10129, "mmm")</f>
        <v>Aug</v>
      </c>
      <c r="D10129" s="1">
        <v>45519</v>
      </c>
      <c r="E10129" t="s">
        <v>5326</v>
      </c>
      <c r="F10129" t="s">
        <v>428</v>
      </c>
      <c r="G10129">
        <v>22134</v>
      </c>
      <c r="H10129">
        <v>14.54</v>
      </c>
      <c r="I10129">
        <v>321828.36</v>
      </c>
      <c r="J10129" t="s">
        <v>81</v>
      </c>
      <c r="K10129">
        <v>0.13980707405635509</v>
      </c>
      <c r="L10129">
        <v>13.980700000000001</v>
      </c>
      <c r="M10129" t="s">
        <v>82</v>
      </c>
    </row>
    <row r="10130" spans="1:13">
      <c r="A10130" t="s">
        <v>5322</v>
      </c>
      <c r="B10130" t="s">
        <v>5323</v>
      </c>
      <c r="C10130" t="str">
        <f>TEXT(D10130, "mmm")</f>
        <v>Aug</v>
      </c>
      <c r="D10130" s="1">
        <v>45519</v>
      </c>
      <c r="E10130" t="s">
        <v>5329</v>
      </c>
      <c r="F10130" t="s">
        <v>222</v>
      </c>
      <c r="G10130">
        <v>22134</v>
      </c>
      <c r="H10130">
        <v>14.54</v>
      </c>
      <c r="I10130">
        <v>321828.36</v>
      </c>
      <c r="J10130" t="s">
        <v>81</v>
      </c>
      <c r="K10130">
        <v>0.13980707405635509</v>
      </c>
      <c r="L10130">
        <v>13.980700000000001</v>
      </c>
      <c r="M10130" t="s">
        <v>82</v>
      </c>
    </row>
    <row r="10131" spans="1:13">
      <c r="A10131" t="s">
        <v>5322</v>
      </c>
      <c r="B10131" t="s">
        <v>5323</v>
      </c>
      <c r="C10131" t="str">
        <f>TEXT(D10131, "mmm")</f>
        <v>Aug</v>
      </c>
      <c r="D10131" s="1">
        <v>45519</v>
      </c>
      <c r="E10131" t="s">
        <v>5324</v>
      </c>
      <c r="F10131" t="s">
        <v>222</v>
      </c>
      <c r="G10131">
        <v>22134</v>
      </c>
      <c r="H10131">
        <v>14.54</v>
      </c>
      <c r="I10131">
        <v>321828.36</v>
      </c>
      <c r="J10131" t="s">
        <v>81</v>
      </c>
      <c r="K10131">
        <v>0.13980707405635509</v>
      </c>
      <c r="L10131">
        <v>13.980700000000001</v>
      </c>
      <c r="M10131" t="s">
        <v>82</v>
      </c>
    </row>
    <row r="10132" spans="1:13">
      <c r="A10132" t="s">
        <v>5322</v>
      </c>
      <c r="B10132" t="s">
        <v>5323</v>
      </c>
      <c r="C10132" t="str">
        <f>TEXT(D10132, "mmm")</f>
        <v>Aug</v>
      </c>
      <c r="D10132" s="1">
        <v>45519</v>
      </c>
      <c r="E10132" t="s">
        <v>5328</v>
      </c>
      <c r="F10132" t="s">
        <v>222</v>
      </c>
      <c r="G10132">
        <v>22134</v>
      </c>
      <c r="H10132">
        <v>14.54</v>
      </c>
      <c r="I10132">
        <v>321828.36</v>
      </c>
      <c r="J10132" t="s">
        <v>81</v>
      </c>
      <c r="K10132">
        <v>0.13980707405635509</v>
      </c>
      <c r="L10132">
        <v>13.980700000000001</v>
      </c>
      <c r="M10132" t="s">
        <v>82</v>
      </c>
    </row>
    <row r="10133" spans="1:13">
      <c r="A10133" t="s">
        <v>5322</v>
      </c>
      <c r="B10133" t="s">
        <v>5323</v>
      </c>
      <c r="C10133" t="str">
        <f>TEXT(D10133, "mmm")</f>
        <v>Aug</v>
      </c>
      <c r="D10133" s="1">
        <v>45519</v>
      </c>
      <c r="E10133" t="s">
        <v>5327</v>
      </c>
      <c r="F10133" t="s">
        <v>222</v>
      </c>
      <c r="G10133">
        <v>22134</v>
      </c>
      <c r="H10133">
        <v>14.54</v>
      </c>
      <c r="I10133">
        <v>321828.36</v>
      </c>
      <c r="J10133" t="s">
        <v>81</v>
      </c>
      <c r="K10133">
        <v>0.13980707405635509</v>
      </c>
      <c r="L10133">
        <v>13.980700000000001</v>
      </c>
      <c r="M10133" t="s">
        <v>82</v>
      </c>
    </row>
    <row r="10134" spans="1:13">
      <c r="A10134" t="s">
        <v>5322</v>
      </c>
      <c r="B10134" t="s">
        <v>5323</v>
      </c>
      <c r="C10134" t="str">
        <f>TEXT(D10134, "mmm")</f>
        <v>Aug</v>
      </c>
      <c r="D10134" s="1">
        <v>45519</v>
      </c>
      <c r="E10134" t="s">
        <v>5325</v>
      </c>
      <c r="F10134" t="s">
        <v>222</v>
      </c>
      <c r="G10134">
        <v>2604</v>
      </c>
      <c r="H10134">
        <v>14.54</v>
      </c>
      <c r="I10134">
        <v>37862.160000000003</v>
      </c>
      <c r="J10134" t="s">
        <v>81</v>
      </c>
      <c r="K10134">
        <v>0.13980707405635509</v>
      </c>
      <c r="L10134">
        <v>13.980700000000001</v>
      </c>
      <c r="M10134" t="s">
        <v>82</v>
      </c>
    </row>
    <row r="10135" spans="1:13">
      <c r="A10135" t="s">
        <v>5322</v>
      </c>
      <c r="B10135" t="s">
        <v>5323</v>
      </c>
      <c r="C10135" t="str">
        <f>TEXT(D10135, "mmm")</f>
        <v>Aug</v>
      </c>
      <c r="D10135" s="1">
        <v>45519</v>
      </c>
      <c r="E10135" t="s">
        <v>5326</v>
      </c>
      <c r="F10135" t="s">
        <v>428</v>
      </c>
      <c r="G10135">
        <v>2604</v>
      </c>
      <c r="H10135">
        <v>14.54</v>
      </c>
      <c r="I10135">
        <v>37862.160000000003</v>
      </c>
      <c r="J10135" t="s">
        <v>81</v>
      </c>
      <c r="K10135">
        <v>0.13980707405635509</v>
      </c>
      <c r="L10135">
        <v>13.980700000000001</v>
      </c>
      <c r="M10135" t="s">
        <v>82</v>
      </c>
    </row>
    <row r="10136" spans="1:13">
      <c r="A10136" t="s">
        <v>5322</v>
      </c>
      <c r="B10136" t="s">
        <v>5323</v>
      </c>
      <c r="C10136" t="str">
        <f>TEXT(D10136, "mmm")</f>
        <v>Aug</v>
      </c>
      <c r="D10136" s="1">
        <v>45519</v>
      </c>
      <c r="E10136" t="s">
        <v>5329</v>
      </c>
      <c r="F10136" t="s">
        <v>222</v>
      </c>
      <c r="G10136">
        <v>2604</v>
      </c>
      <c r="H10136">
        <v>14.54</v>
      </c>
      <c r="I10136">
        <v>37862.160000000003</v>
      </c>
      <c r="J10136" t="s">
        <v>81</v>
      </c>
      <c r="K10136">
        <v>0.13980707405635509</v>
      </c>
      <c r="L10136">
        <v>13.980700000000001</v>
      </c>
      <c r="M10136" t="s">
        <v>82</v>
      </c>
    </row>
    <row r="10137" spans="1:13">
      <c r="A10137" t="s">
        <v>5322</v>
      </c>
      <c r="B10137" t="s">
        <v>5323</v>
      </c>
      <c r="C10137" t="str">
        <f>TEXT(D10137, "mmm")</f>
        <v>Aug</v>
      </c>
      <c r="D10137" s="1">
        <v>45519</v>
      </c>
      <c r="E10137" t="s">
        <v>5324</v>
      </c>
      <c r="F10137" t="s">
        <v>222</v>
      </c>
      <c r="G10137">
        <v>2604</v>
      </c>
      <c r="H10137">
        <v>14.54</v>
      </c>
      <c r="I10137">
        <v>37862.160000000003</v>
      </c>
      <c r="J10137" t="s">
        <v>81</v>
      </c>
      <c r="K10137">
        <v>0.13980707405635509</v>
      </c>
      <c r="L10137">
        <v>13.980700000000001</v>
      </c>
      <c r="M10137" t="s">
        <v>82</v>
      </c>
    </row>
    <row r="10138" spans="1:13">
      <c r="A10138" t="s">
        <v>5322</v>
      </c>
      <c r="B10138" t="s">
        <v>5323</v>
      </c>
      <c r="C10138" t="str">
        <f>TEXT(D10138, "mmm")</f>
        <v>Aug</v>
      </c>
      <c r="D10138" s="1">
        <v>45519</v>
      </c>
      <c r="E10138" t="s">
        <v>5328</v>
      </c>
      <c r="F10138" t="s">
        <v>222</v>
      </c>
      <c r="G10138">
        <v>2604</v>
      </c>
      <c r="H10138">
        <v>14.54</v>
      </c>
      <c r="I10138">
        <v>37862.160000000003</v>
      </c>
      <c r="J10138" t="s">
        <v>81</v>
      </c>
      <c r="K10138">
        <v>0.13980707405635509</v>
      </c>
      <c r="L10138">
        <v>13.980700000000001</v>
      </c>
      <c r="M10138" t="s">
        <v>82</v>
      </c>
    </row>
    <row r="10139" spans="1:13">
      <c r="A10139" t="s">
        <v>5322</v>
      </c>
      <c r="B10139" t="s">
        <v>5323</v>
      </c>
      <c r="C10139" t="str">
        <f>TEXT(D10139, "mmm")</f>
        <v>Aug</v>
      </c>
      <c r="D10139" s="1">
        <v>45519</v>
      </c>
      <c r="E10139" t="s">
        <v>5327</v>
      </c>
      <c r="F10139" t="s">
        <v>222</v>
      </c>
      <c r="G10139">
        <v>2604</v>
      </c>
      <c r="H10139">
        <v>14.54</v>
      </c>
      <c r="I10139">
        <v>37862.160000000003</v>
      </c>
      <c r="J10139" t="s">
        <v>81</v>
      </c>
      <c r="K10139">
        <v>0.13980707405635509</v>
      </c>
      <c r="L10139">
        <v>13.980700000000001</v>
      </c>
      <c r="M10139" t="s">
        <v>82</v>
      </c>
    </row>
    <row r="10140" spans="1:13">
      <c r="A10140" t="s">
        <v>3492</v>
      </c>
      <c r="B10140" t="s">
        <v>3493</v>
      </c>
      <c r="C10140" t="str">
        <f>TEXT(D10140, "mmm")</f>
        <v>Aug</v>
      </c>
      <c r="D10140" s="1">
        <v>45519</v>
      </c>
      <c r="E10140" t="s">
        <v>3495</v>
      </c>
      <c r="F10140" t="s">
        <v>80</v>
      </c>
      <c r="G10140">
        <v>100000</v>
      </c>
      <c r="H10140">
        <v>22.39</v>
      </c>
      <c r="I10140">
        <v>2239000</v>
      </c>
      <c r="J10140" t="s">
        <v>81</v>
      </c>
      <c r="K10140">
        <v>-1.6517809740437931E-2</v>
      </c>
      <c r="L10140">
        <v>-1.6517999999999999</v>
      </c>
      <c r="M10140" t="s">
        <v>82</v>
      </c>
    </row>
    <row r="10141" spans="1:13">
      <c r="A10141" t="s">
        <v>3492</v>
      </c>
      <c r="B10141" t="s">
        <v>3493</v>
      </c>
      <c r="C10141" t="str">
        <f>TEXT(D10141, "mmm")</f>
        <v>Aug</v>
      </c>
      <c r="D10141" s="1">
        <v>45519</v>
      </c>
      <c r="E10141" t="s">
        <v>3494</v>
      </c>
      <c r="F10141" t="s">
        <v>426</v>
      </c>
      <c r="G10141">
        <v>100000</v>
      </c>
      <c r="H10141">
        <v>22.39</v>
      </c>
      <c r="I10141">
        <v>2239000</v>
      </c>
      <c r="J10141" t="s">
        <v>81</v>
      </c>
      <c r="K10141">
        <v>-1.6517809740437931E-2</v>
      </c>
      <c r="L10141">
        <v>-1.6517999999999999</v>
      </c>
      <c r="M10141" t="s">
        <v>82</v>
      </c>
    </row>
    <row r="10142" spans="1:13">
      <c r="A10142" t="s">
        <v>2401</v>
      </c>
      <c r="B10142" t="s">
        <v>2402</v>
      </c>
      <c r="C10142" t="str">
        <f>TEXT(D10142, "mmm")</f>
        <v>Aug</v>
      </c>
      <c r="D10142" s="1">
        <v>45519</v>
      </c>
      <c r="E10142" t="s">
        <v>4705</v>
      </c>
      <c r="F10142" t="s">
        <v>101</v>
      </c>
      <c r="G10142">
        <v>14142</v>
      </c>
      <c r="H10142">
        <v>1.08</v>
      </c>
      <c r="I10142">
        <v>15273.36</v>
      </c>
      <c r="J10142" t="s">
        <v>81</v>
      </c>
      <c r="K10142">
        <v>0.20952379135858429</v>
      </c>
      <c r="L10142">
        <v>20.952400000000001</v>
      </c>
      <c r="M10142" t="s">
        <v>82</v>
      </c>
    </row>
    <row r="10143" spans="1:13">
      <c r="A10143" t="s">
        <v>5620</v>
      </c>
      <c r="B10143" t="s">
        <v>5621</v>
      </c>
      <c r="C10143" t="str">
        <f>TEXT(D10143, "mmm")</f>
        <v>Aug</v>
      </c>
      <c r="D10143" s="1">
        <v>45519</v>
      </c>
      <c r="E10143" t="s">
        <v>5622</v>
      </c>
      <c r="F10143" t="s">
        <v>80</v>
      </c>
      <c r="G10143">
        <v>6500</v>
      </c>
      <c r="H10143">
        <v>235.33</v>
      </c>
      <c r="I10143">
        <v>1529645</v>
      </c>
      <c r="J10143" t="s">
        <v>86</v>
      </c>
      <c r="K10143">
        <v>-7.649170661186977E-4</v>
      </c>
      <c r="L10143">
        <v>-7.6499999999999999E-2</v>
      </c>
      <c r="M10143" t="s">
        <v>82</v>
      </c>
    </row>
    <row r="10144" spans="1:13">
      <c r="A10144" t="s">
        <v>3598</v>
      </c>
      <c r="B10144" t="s">
        <v>3599</v>
      </c>
      <c r="C10144" t="str">
        <f>TEXT(D10144, "mmm")</f>
        <v>Aug</v>
      </c>
      <c r="D10144" s="1">
        <v>45519</v>
      </c>
      <c r="E10144" t="s">
        <v>3600</v>
      </c>
      <c r="F10144" t="s">
        <v>222</v>
      </c>
      <c r="G10144">
        <v>1300</v>
      </c>
      <c r="H10144">
        <v>40.49</v>
      </c>
      <c r="I10144">
        <v>52637</v>
      </c>
      <c r="J10144" t="s">
        <v>81</v>
      </c>
      <c r="K10144">
        <v>0.1216854055902825</v>
      </c>
      <c r="L10144">
        <v>12.1685</v>
      </c>
      <c r="M10144" t="s">
        <v>82</v>
      </c>
    </row>
    <row r="10145" spans="1:13">
      <c r="A10145" t="s">
        <v>5623</v>
      </c>
      <c r="B10145" t="s">
        <v>5624</v>
      </c>
      <c r="C10145" t="str">
        <f>TEXT(D10145, "mmm")</f>
        <v>Aug</v>
      </c>
      <c r="D10145" s="1">
        <v>45519</v>
      </c>
      <c r="E10145" t="s">
        <v>5625</v>
      </c>
      <c r="F10145" t="s">
        <v>128</v>
      </c>
      <c r="G10145">
        <v>1725</v>
      </c>
      <c r="H10145">
        <v>9987.75</v>
      </c>
      <c r="I10145">
        <v>17228868.75</v>
      </c>
      <c r="J10145" t="s">
        <v>81</v>
      </c>
      <c r="K10145">
        <v>-2.6666641235351559E-2</v>
      </c>
      <c r="L10145">
        <v>-2.6667000000000001</v>
      </c>
      <c r="M10145" t="s">
        <v>82</v>
      </c>
    </row>
    <row r="10146" spans="1:13">
      <c r="A10146" t="s">
        <v>3504</v>
      </c>
      <c r="B10146" t="s">
        <v>3505</v>
      </c>
      <c r="C10146" t="str">
        <f>TEXT(D10146, "mmm")</f>
        <v>Aug</v>
      </c>
      <c r="D10146" s="1">
        <v>45519</v>
      </c>
      <c r="E10146" t="s">
        <v>3526</v>
      </c>
      <c r="F10146" t="s">
        <v>80</v>
      </c>
      <c r="G10146">
        <v>84000</v>
      </c>
      <c r="H10146">
        <v>5.96</v>
      </c>
      <c r="I10146">
        <v>500640</v>
      </c>
      <c r="J10146" t="s">
        <v>81</v>
      </c>
      <c r="K10146">
        <v>4.8494976743822527E-2</v>
      </c>
      <c r="L10146">
        <v>4.8494999999999999</v>
      </c>
      <c r="M10146" t="s">
        <v>82</v>
      </c>
    </row>
    <row r="10147" spans="1:13">
      <c r="A10147" t="s">
        <v>3857</v>
      </c>
      <c r="B10147" t="s">
        <v>3858</v>
      </c>
      <c r="C10147" t="str">
        <f>TEXT(D10147, "mmm")</f>
        <v>Aug</v>
      </c>
      <c r="D10147" s="1">
        <v>45519</v>
      </c>
      <c r="E10147" t="s">
        <v>3859</v>
      </c>
      <c r="F10147" t="s">
        <v>80</v>
      </c>
      <c r="G10147">
        <v>1543</v>
      </c>
      <c r="H10147">
        <v>6.59</v>
      </c>
      <c r="I10147">
        <v>10168.370000000001</v>
      </c>
      <c r="J10147" t="s">
        <v>81</v>
      </c>
      <c r="K10147">
        <v>0.20120122872203641</v>
      </c>
      <c r="L10147">
        <v>20.120100000000001</v>
      </c>
      <c r="M10147" t="s">
        <v>82</v>
      </c>
    </row>
    <row r="10148" spans="1:13">
      <c r="A10148" t="s">
        <v>3857</v>
      </c>
      <c r="B10148" t="s">
        <v>3858</v>
      </c>
      <c r="C10148" t="str">
        <f>TEXT(D10148, "mmm")</f>
        <v>Aug</v>
      </c>
      <c r="D10148" s="1">
        <v>45519</v>
      </c>
      <c r="E10148" t="s">
        <v>3859</v>
      </c>
      <c r="F10148" t="s">
        <v>80</v>
      </c>
      <c r="G10148">
        <v>2650</v>
      </c>
      <c r="H10148">
        <v>6.59</v>
      </c>
      <c r="I10148">
        <v>17463.5</v>
      </c>
      <c r="J10148" t="s">
        <v>81</v>
      </c>
      <c r="K10148">
        <v>0.20120122872203641</v>
      </c>
      <c r="L10148">
        <v>20.120100000000001</v>
      </c>
      <c r="M10148" t="s">
        <v>82</v>
      </c>
    </row>
    <row r="10149" spans="1:13">
      <c r="A10149" t="s">
        <v>3857</v>
      </c>
      <c r="B10149" t="s">
        <v>3858</v>
      </c>
      <c r="C10149" t="str">
        <f>TEXT(D10149, "mmm")</f>
        <v>Aug</v>
      </c>
      <c r="D10149" s="1">
        <v>45519</v>
      </c>
      <c r="E10149" t="s">
        <v>3859</v>
      </c>
      <c r="F10149" t="s">
        <v>80</v>
      </c>
      <c r="G10149">
        <v>1600</v>
      </c>
      <c r="H10149">
        <v>6.59</v>
      </c>
      <c r="I10149">
        <v>10544</v>
      </c>
      <c r="J10149" t="s">
        <v>81</v>
      </c>
      <c r="K10149">
        <v>0.20120122872203641</v>
      </c>
      <c r="L10149">
        <v>20.120100000000001</v>
      </c>
      <c r="M10149" t="s">
        <v>82</v>
      </c>
    </row>
    <row r="10150" spans="1:13">
      <c r="A10150" t="s">
        <v>5404</v>
      </c>
      <c r="B10150" t="s">
        <v>5405</v>
      </c>
      <c r="C10150" t="str">
        <f>TEXT(D10150, "mmm")</f>
        <v>Aug</v>
      </c>
      <c r="D10150" s="1">
        <v>45519</v>
      </c>
      <c r="E10150" t="s">
        <v>5626</v>
      </c>
      <c r="F10150" t="s">
        <v>80</v>
      </c>
      <c r="G10150">
        <v>455</v>
      </c>
      <c r="H10150">
        <v>33.21</v>
      </c>
      <c r="I10150">
        <v>15110.55</v>
      </c>
      <c r="J10150" t="s">
        <v>81</v>
      </c>
      <c r="K10150">
        <v>8.828018180878594E-2</v>
      </c>
      <c r="L10150">
        <v>8.8279999999999994</v>
      </c>
      <c r="M10150" t="s">
        <v>82</v>
      </c>
    </row>
    <row r="10151" spans="1:13">
      <c r="A10151" t="s">
        <v>3857</v>
      </c>
      <c r="B10151" t="s">
        <v>3858</v>
      </c>
      <c r="C10151" t="str">
        <f>TEXT(D10151, "mmm")</f>
        <v>Aug</v>
      </c>
      <c r="D10151" s="1">
        <v>45519</v>
      </c>
      <c r="E10151" t="s">
        <v>3859</v>
      </c>
      <c r="F10151" t="s">
        <v>80</v>
      </c>
      <c r="G10151">
        <v>1800</v>
      </c>
      <c r="H10151">
        <v>6.59</v>
      </c>
      <c r="I10151">
        <v>11862</v>
      </c>
      <c r="J10151" t="s">
        <v>81</v>
      </c>
      <c r="K10151">
        <v>0.20120122872203641</v>
      </c>
      <c r="L10151">
        <v>20.120100000000001</v>
      </c>
      <c r="M10151" t="s">
        <v>82</v>
      </c>
    </row>
    <row r="10152" spans="1:13">
      <c r="A10152" t="s">
        <v>3110</v>
      </c>
      <c r="B10152" t="s">
        <v>3111</v>
      </c>
      <c r="C10152" t="str">
        <f>TEXT(D10152, "mmm")</f>
        <v>Aug</v>
      </c>
      <c r="D10152" s="1">
        <v>45519</v>
      </c>
      <c r="E10152" t="s">
        <v>3118</v>
      </c>
      <c r="F10152" t="s">
        <v>101</v>
      </c>
      <c r="G10152">
        <v>130000</v>
      </c>
      <c r="H10152">
        <v>6.49</v>
      </c>
      <c r="I10152">
        <v>843700</v>
      </c>
      <c r="J10152" t="s">
        <v>81</v>
      </c>
      <c r="K10152">
        <v>5.1242223722663287E-2</v>
      </c>
      <c r="L10152">
        <v>5.1242000000000001</v>
      </c>
      <c r="M10152" t="s">
        <v>82</v>
      </c>
    </row>
    <row r="10153" spans="1:13">
      <c r="A10153" t="s">
        <v>3110</v>
      </c>
      <c r="B10153" t="s">
        <v>3111</v>
      </c>
      <c r="C10153" t="str">
        <f>TEXT(D10153, "mmm")</f>
        <v>Aug</v>
      </c>
      <c r="D10153" s="1">
        <v>45519</v>
      </c>
      <c r="E10153" t="s">
        <v>3119</v>
      </c>
      <c r="F10153" t="s">
        <v>101</v>
      </c>
      <c r="G10153">
        <v>130000</v>
      </c>
      <c r="H10153">
        <v>6.49</v>
      </c>
      <c r="I10153">
        <v>843700</v>
      </c>
      <c r="J10153" t="s">
        <v>81</v>
      </c>
      <c r="K10153">
        <v>5.1242223722663287E-2</v>
      </c>
      <c r="L10153">
        <v>5.1242000000000001</v>
      </c>
      <c r="M10153" t="s">
        <v>82</v>
      </c>
    </row>
    <row r="10154" spans="1:13">
      <c r="A10154" t="s">
        <v>3110</v>
      </c>
      <c r="B10154" t="s">
        <v>3111</v>
      </c>
      <c r="C10154" t="str">
        <f>TEXT(D10154, "mmm")</f>
        <v>Aug</v>
      </c>
      <c r="D10154" s="1">
        <v>45519</v>
      </c>
      <c r="E10154" t="s">
        <v>3120</v>
      </c>
      <c r="F10154" t="s">
        <v>101</v>
      </c>
      <c r="G10154">
        <v>130000</v>
      </c>
      <c r="H10154">
        <v>6.49</v>
      </c>
      <c r="I10154">
        <v>843700</v>
      </c>
      <c r="J10154" t="s">
        <v>81</v>
      </c>
      <c r="K10154">
        <v>5.1242223722663287E-2</v>
      </c>
      <c r="L10154">
        <v>5.1242000000000001</v>
      </c>
      <c r="M10154" t="s">
        <v>82</v>
      </c>
    </row>
    <row r="10155" spans="1:13">
      <c r="A10155" t="s">
        <v>3686</v>
      </c>
      <c r="B10155" t="s">
        <v>3687</v>
      </c>
      <c r="C10155" t="str">
        <f>TEXT(D10155, "mmm")</f>
        <v>Aug</v>
      </c>
      <c r="D10155" s="1">
        <v>45519</v>
      </c>
      <c r="E10155" t="s">
        <v>5627</v>
      </c>
      <c r="F10155" t="s">
        <v>80</v>
      </c>
      <c r="G10155">
        <v>27419</v>
      </c>
      <c r="H10155">
        <v>0.59</v>
      </c>
      <c r="I10155">
        <v>16177.21</v>
      </c>
      <c r="J10155" t="s">
        <v>81</v>
      </c>
      <c r="K10155">
        <v>1.6259759170100809E-3</v>
      </c>
      <c r="L10155">
        <v>0.16259999999999999</v>
      </c>
      <c r="M10155" t="s">
        <v>82</v>
      </c>
    </row>
    <row r="10156" spans="1:13">
      <c r="A10156" t="s">
        <v>718</v>
      </c>
      <c r="B10156" t="s">
        <v>719</v>
      </c>
      <c r="C10156" t="str">
        <f>TEXT(D10156, "mmm")</f>
        <v>Aug</v>
      </c>
      <c r="D10156" s="1">
        <v>45519</v>
      </c>
      <c r="E10156" t="s">
        <v>5628</v>
      </c>
      <c r="F10156" t="s">
        <v>80</v>
      </c>
      <c r="G10156">
        <v>3700</v>
      </c>
      <c r="H10156">
        <v>27</v>
      </c>
      <c r="I10156">
        <v>99900</v>
      </c>
      <c r="J10156" t="s">
        <v>81</v>
      </c>
      <c r="K10156">
        <v>-0.1225000023841858</v>
      </c>
      <c r="L10156">
        <v>-12.25</v>
      </c>
      <c r="M10156" t="s">
        <v>82</v>
      </c>
    </row>
    <row r="10157" spans="1:13">
      <c r="A10157" t="s">
        <v>4323</v>
      </c>
      <c r="B10157" t="s">
        <v>4324</v>
      </c>
      <c r="C10157" t="str">
        <f>TEXT(D10157, "mmm")</f>
        <v>Aug</v>
      </c>
      <c r="D10157" s="1">
        <v>45519</v>
      </c>
      <c r="E10157" t="s">
        <v>4325</v>
      </c>
      <c r="F10157" t="s">
        <v>80</v>
      </c>
      <c r="G10157">
        <v>35000</v>
      </c>
      <c r="H10157">
        <v>0.88</v>
      </c>
      <c r="I10157">
        <v>30800</v>
      </c>
      <c r="J10157" t="s">
        <v>81</v>
      </c>
      <c r="K10157">
        <v>-0.1191709358108607</v>
      </c>
      <c r="L10157">
        <v>-11.9171</v>
      </c>
      <c r="M10157" t="s">
        <v>82</v>
      </c>
    </row>
    <row r="10158" spans="1:13">
      <c r="A10158" t="s">
        <v>5629</v>
      </c>
      <c r="B10158" t="s">
        <v>5630</v>
      </c>
      <c r="C10158" t="str">
        <f>TEXT(D10158, "mmm")</f>
        <v>Aug</v>
      </c>
      <c r="D10158" s="1">
        <v>45519</v>
      </c>
      <c r="E10158" t="s">
        <v>5631</v>
      </c>
      <c r="F10158" t="s">
        <v>128</v>
      </c>
      <c r="G10158">
        <v>25000</v>
      </c>
      <c r="H10158">
        <v>0.98</v>
      </c>
      <c r="I10158">
        <v>24500</v>
      </c>
      <c r="J10158" t="s">
        <v>81</v>
      </c>
      <c r="K10158">
        <v>8.9999998537699355E-2</v>
      </c>
      <c r="L10158">
        <v>9</v>
      </c>
      <c r="M10158" t="s">
        <v>82</v>
      </c>
    </row>
    <row r="10159" spans="1:13">
      <c r="A10159" t="s">
        <v>5629</v>
      </c>
      <c r="B10159" t="s">
        <v>5630</v>
      </c>
      <c r="C10159" t="str">
        <f>TEXT(D10159, "mmm")</f>
        <v>Aug</v>
      </c>
      <c r="D10159" s="1">
        <v>45519</v>
      </c>
      <c r="E10159" t="s">
        <v>5632</v>
      </c>
      <c r="F10159" t="s">
        <v>128</v>
      </c>
      <c r="G10159">
        <v>25000</v>
      </c>
      <c r="H10159">
        <v>1.03</v>
      </c>
      <c r="I10159">
        <v>25750</v>
      </c>
      <c r="J10159" t="s">
        <v>86</v>
      </c>
      <c r="K10159">
        <v>8.9999998537699355E-2</v>
      </c>
      <c r="L10159">
        <v>9</v>
      </c>
      <c r="M10159" t="s">
        <v>82</v>
      </c>
    </row>
    <row r="10160" spans="1:13">
      <c r="A10160" t="s">
        <v>2769</v>
      </c>
      <c r="B10160" t="s">
        <v>2770</v>
      </c>
      <c r="C10160" t="str">
        <f>TEXT(D10160, "mmm")</f>
        <v>Aug</v>
      </c>
      <c r="D10160" s="1">
        <v>45519</v>
      </c>
      <c r="E10160" t="s">
        <v>4289</v>
      </c>
      <c r="F10160" t="s">
        <v>101</v>
      </c>
      <c r="G10160">
        <v>31393</v>
      </c>
      <c r="H10160">
        <v>4.05</v>
      </c>
      <c r="I10160">
        <v>127141.65</v>
      </c>
      <c r="J10160" t="s">
        <v>86</v>
      </c>
      <c r="K10160">
        <v>1.259444633651241E-2</v>
      </c>
      <c r="L10160">
        <v>1.2594000000000001</v>
      </c>
      <c r="M10160" t="s">
        <v>82</v>
      </c>
    </row>
    <row r="10161" spans="1:13">
      <c r="A10161" t="s">
        <v>2769</v>
      </c>
      <c r="B10161" t="s">
        <v>2770</v>
      </c>
      <c r="C10161" t="str">
        <f>TEXT(D10161, "mmm")</f>
        <v>Aug</v>
      </c>
      <c r="D10161" s="1">
        <v>45519</v>
      </c>
      <c r="E10161" t="s">
        <v>2774</v>
      </c>
      <c r="F10161" t="s">
        <v>101</v>
      </c>
      <c r="G10161">
        <v>31393</v>
      </c>
      <c r="H10161">
        <v>4.05</v>
      </c>
      <c r="I10161">
        <v>127141.65</v>
      </c>
      <c r="J10161" t="s">
        <v>86</v>
      </c>
      <c r="K10161">
        <v>1.259444633651241E-2</v>
      </c>
      <c r="L10161">
        <v>1.2594000000000001</v>
      </c>
      <c r="M10161" t="s">
        <v>82</v>
      </c>
    </row>
    <row r="10162" spans="1:13">
      <c r="A10162" t="s">
        <v>5633</v>
      </c>
      <c r="B10162" t="s">
        <v>5634</v>
      </c>
      <c r="C10162" t="str">
        <f>TEXT(D10162, "mmm")</f>
        <v>Aug</v>
      </c>
      <c r="D10162" s="1">
        <v>45519</v>
      </c>
      <c r="E10162" t="s">
        <v>3236</v>
      </c>
      <c r="F10162" t="s">
        <v>80</v>
      </c>
      <c r="G10162">
        <v>7566</v>
      </c>
      <c r="H10162">
        <v>65.709999999999994</v>
      </c>
      <c r="I10162">
        <v>497161.85999999993</v>
      </c>
      <c r="J10162" t="s">
        <v>86</v>
      </c>
      <c r="K10162">
        <v>-5.0806379665244714E-3</v>
      </c>
      <c r="L10162">
        <v>-0.5081</v>
      </c>
      <c r="M10162" t="s">
        <v>82</v>
      </c>
    </row>
    <row r="10163" spans="1:13">
      <c r="A10163" t="s">
        <v>3737</v>
      </c>
      <c r="B10163" t="s">
        <v>3738</v>
      </c>
      <c r="C10163" t="str">
        <f>TEXT(D10163, "mmm")</f>
        <v>Aug</v>
      </c>
      <c r="D10163" s="1">
        <v>45519</v>
      </c>
      <c r="E10163" t="s">
        <v>5635</v>
      </c>
      <c r="F10163" t="s">
        <v>80</v>
      </c>
      <c r="G10163">
        <v>3100</v>
      </c>
      <c r="H10163">
        <v>6.29</v>
      </c>
      <c r="I10163">
        <v>19499</v>
      </c>
      <c r="J10163" t="s">
        <v>81</v>
      </c>
      <c r="K10163">
        <v>1.628701807702138E-3</v>
      </c>
      <c r="L10163">
        <v>0.16289999999999999</v>
      </c>
      <c r="M10163" t="s">
        <v>82</v>
      </c>
    </row>
    <row r="10164" spans="1:13">
      <c r="A10164" t="s">
        <v>4015</v>
      </c>
      <c r="B10164" t="s">
        <v>4016</v>
      </c>
      <c r="C10164" t="str">
        <f>TEXT(D10164, "mmm")</f>
        <v>Aug</v>
      </c>
      <c r="D10164" s="1">
        <v>45519</v>
      </c>
      <c r="E10164" t="s">
        <v>4017</v>
      </c>
      <c r="F10164" t="s">
        <v>426</v>
      </c>
      <c r="G10164">
        <v>8095</v>
      </c>
      <c r="H10164">
        <v>1.9</v>
      </c>
      <c r="I10164">
        <v>15380.5</v>
      </c>
      <c r="J10164" t="s">
        <v>86</v>
      </c>
      <c r="K10164">
        <v>0.20526315294144221</v>
      </c>
      <c r="L10164">
        <v>20.526299999999999</v>
      </c>
      <c r="M10164" t="s">
        <v>82</v>
      </c>
    </row>
    <row r="10165" spans="1:13">
      <c r="A10165" t="s">
        <v>5636</v>
      </c>
      <c r="B10165" t="s">
        <v>5637</v>
      </c>
      <c r="C10165" t="str">
        <f>TEXT(D10165, "mmm")</f>
        <v>Aug</v>
      </c>
      <c r="D10165" s="1">
        <v>45519</v>
      </c>
      <c r="E10165" t="s">
        <v>5638</v>
      </c>
      <c r="F10165" t="s">
        <v>80</v>
      </c>
      <c r="G10165">
        <v>17587</v>
      </c>
      <c r="H10165">
        <v>2.65</v>
      </c>
      <c r="I10165">
        <v>46605.55</v>
      </c>
      <c r="J10165" t="s">
        <v>81</v>
      </c>
      <c r="K10165">
        <v>0.1165413281115484</v>
      </c>
      <c r="L10165">
        <v>11.6541</v>
      </c>
      <c r="M10165" t="s">
        <v>82</v>
      </c>
    </row>
    <row r="10166" spans="1:13">
      <c r="A10166" t="s">
        <v>3581</v>
      </c>
      <c r="B10166" t="s">
        <v>3582</v>
      </c>
      <c r="C10166" t="str">
        <f>TEXT(D10166, "mmm")</f>
        <v>Aug</v>
      </c>
      <c r="D10166" s="1">
        <v>45519</v>
      </c>
      <c r="E10166" t="s">
        <v>5146</v>
      </c>
      <c r="F10166" t="s">
        <v>80</v>
      </c>
      <c r="G10166">
        <v>23900</v>
      </c>
      <c r="H10166">
        <v>7.29</v>
      </c>
      <c r="I10166">
        <v>174231</v>
      </c>
      <c r="J10166" t="s">
        <v>86</v>
      </c>
      <c r="K10166">
        <v>2.3129262380914731E-2</v>
      </c>
      <c r="L10166">
        <v>2.3129</v>
      </c>
      <c r="M10166" t="s">
        <v>82</v>
      </c>
    </row>
    <row r="10167" spans="1:13">
      <c r="A10167" t="s">
        <v>874</v>
      </c>
      <c r="B10167" t="s">
        <v>875</v>
      </c>
      <c r="C10167" t="str">
        <f>TEXT(D10167, "mmm")</f>
        <v>Aug</v>
      </c>
      <c r="D10167" s="1">
        <v>45519</v>
      </c>
      <c r="E10167" t="s">
        <v>876</v>
      </c>
      <c r="F10167" t="s">
        <v>80</v>
      </c>
      <c r="G10167">
        <v>50000</v>
      </c>
      <c r="H10167">
        <v>30</v>
      </c>
      <c r="I10167">
        <v>1500000</v>
      </c>
      <c r="J10167" t="s">
        <v>86</v>
      </c>
      <c r="K10167">
        <v>7.3785883451630063E-2</v>
      </c>
      <c r="L10167">
        <v>7.3785999999999996</v>
      </c>
      <c r="M10167" t="s">
        <v>82</v>
      </c>
    </row>
    <row r="10168" spans="1:13">
      <c r="A10168" t="s">
        <v>5495</v>
      </c>
      <c r="B10168" t="s">
        <v>5496</v>
      </c>
      <c r="C10168" t="str">
        <f>TEXT(D10168, "mmm")</f>
        <v>Aug</v>
      </c>
      <c r="D10168" s="1">
        <v>45519</v>
      </c>
      <c r="E10168" t="s">
        <v>5555</v>
      </c>
      <c r="F10168" t="s">
        <v>80</v>
      </c>
      <c r="G10168">
        <v>48916</v>
      </c>
      <c r="H10168">
        <v>2.0299999999999998</v>
      </c>
      <c r="I10168">
        <v>99299.48</v>
      </c>
      <c r="J10168" t="s">
        <v>81</v>
      </c>
      <c r="K10168">
        <v>-4.8543644373911683E-2</v>
      </c>
      <c r="L10168">
        <v>-4.8544</v>
      </c>
      <c r="M10168" t="s">
        <v>82</v>
      </c>
    </row>
    <row r="10169" spans="1:13">
      <c r="A10169" t="s">
        <v>5639</v>
      </c>
      <c r="B10169" t="s">
        <v>5640</v>
      </c>
      <c r="C10169" t="str">
        <f>TEXT(D10169, "mmm")</f>
        <v>Aug</v>
      </c>
      <c r="D10169" s="1">
        <v>45519</v>
      </c>
      <c r="E10169" t="s">
        <v>5641</v>
      </c>
      <c r="F10169" t="s">
        <v>251</v>
      </c>
      <c r="G10169">
        <v>5050000</v>
      </c>
      <c r="H10169">
        <v>0.02</v>
      </c>
      <c r="I10169">
        <v>101000</v>
      </c>
      <c r="J10169" t="s">
        <v>86</v>
      </c>
      <c r="K10169">
        <v>6.7839190862458265E-2</v>
      </c>
      <c r="L10169">
        <v>6.7839</v>
      </c>
      <c r="M10169" t="s">
        <v>82</v>
      </c>
    </row>
    <row r="10170" spans="1:13">
      <c r="A10170" t="s">
        <v>5642</v>
      </c>
      <c r="B10170" t="s">
        <v>5643</v>
      </c>
      <c r="C10170" t="str">
        <f>TEXT(D10170, "mmm")</f>
        <v>Aug</v>
      </c>
      <c r="D10170" s="1">
        <v>45519</v>
      </c>
      <c r="E10170" t="s">
        <v>5644</v>
      </c>
      <c r="F10170" t="s">
        <v>80</v>
      </c>
      <c r="G10170">
        <v>650</v>
      </c>
      <c r="H10170">
        <v>56.4</v>
      </c>
      <c r="I10170">
        <v>36660</v>
      </c>
      <c r="J10170" t="s">
        <v>86</v>
      </c>
      <c r="K10170">
        <v>7.4146704524718166E-2</v>
      </c>
      <c r="L10170">
        <v>7.4146999999999998</v>
      </c>
      <c r="M10170" t="s">
        <v>82</v>
      </c>
    </row>
    <row r="10171" spans="1:13">
      <c r="A10171" t="s">
        <v>2614</v>
      </c>
      <c r="B10171" t="s">
        <v>2615</v>
      </c>
      <c r="C10171" t="str">
        <f>TEXT(D10171, "mmm")</f>
        <v>Aug</v>
      </c>
      <c r="D10171" s="1">
        <v>45519</v>
      </c>
      <c r="E10171" t="s">
        <v>5446</v>
      </c>
      <c r="F10171" t="s">
        <v>80</v>
      </c>
      <c r="G10171">
        <v>5000</v>
      </c>
      <c r="H10171">
        <v>6.05</v>
      </c>
      <c r="I10171">
        <v>30250</v>
      </c>
      <c r="J10171" t="s">
        <v>81</v>
      </c>
      <c r="K10171">
        <v>0.2260869896930198</v>
      </c>
      <c r="L10171">
        <v>22.608699999999999</v>
      </c>
      <c r="M10171" t="s">
        <v>82</v>
      </c>
    </row>
    <row r="10172" spans="1:13">
      <c r="A10172" t="s">
        <v>718</v>
      </c>
      <c r="B10172" t="s">
        <v>719</v>
      </c>
      <c r="C10172" t="str">
        <f>TEXT(D10172, "mmm")</f>
        <v>Aug</v>
      </c>
      <c r="D10172" s="1">
        <v>45519</v>
      </c>
      <c r="E10172" t="s">
        <v>720</v>
      </c>
      <c r="F10172" t="s">
        <v>101</v>
      </c>
      <c r="G10172">
        <v>250000</v>
      </c>
      <c r="H10172">
        <v>27</v>
      </c>
      <c r="I10172">
        <v>6750000</v>
      </c>
      <c r="J10172" t="s">
        <v>86</v>
      </c>
      <c r="K10172">
        <v>-0.1225000023841858</v>
      </c>
      <c r="L10172">
        <v>-12.25</v>
      </c>
      <c r="M10172" t="s">
        <v>82</v>
      </c>
    </row>
    <row r="10173" spans="1:13">
      <c r="A10173" t="s">
        <v>5249</v>
      </c>
      <c r="B10173" t="s">
        <v>5250</v>
      </c>
      <c r="C10173" t="str">
        <f>TEXT(D10173, "mmm")</f>
        <v>Aug</v>
      </c>
      <c r="D10173" s="1">
        <v>45519</v>
      </c>
      <c r="E10173" t="s">
        <v>5645</v>
      </c>
      <c r="F10173" t="s">
        <v>80</v>
      </c>
      <c r="G10173">
        <v>4000</v>
      </c>
      <c r="H10173">
        <v>7.08</v>
      </c>
      <c r="I10173">
        <v>28320</v>
      </c>
      <c r="J10173" t="s">
        <v>81</v>
      </c>
      <c r="K10173">
        <v>5.6657170222693676E-3</v>
      </c>
      <c r="L10173">
        <v>0.56659999999999999</v>
      </c>
      <c r="M10173" t="s">
        <v>82</v>
      </c>
    </row>
    <row r="10174" spans="1:13">
      <c r="A10174" t="s">
        <v>5095</v>
      </c>
      <c r="B10174" t="s">
        <v>5096</v>
      </c>
      <c r="C10174" t="str">
        <f>TEXT(D10174, "mmm")</f>
        <v>Aug</v>
      </c>
      <c r="D10174" s="1">
        <v>45519</v>
      </c>
      <c r="E10174" t="s">
        <v>5097</v>
      </c>
      <c r="F10174" t="s">
        <v>101</v>
      </c>
      <c r="G10174">
        <v>9805</v>
      </c>
      <c r="H10174">
        <v>14.93</v>
      </c>
      <c r="I10174">
        <v>146388.65</v>
      </c>
      <c r="J10174" t="s">
        <v>81</v>
      </c>
      <c r="K10174">
        <v>3.4717547749800071E-2</v>
      </c>
      <c r="L10174">
        <v>3.4718</v>
      </c>
      <c r="M10174" t="s">
        <v>82</v>
      </c>
    </row>
    <row r="10175" spans="1:13">
      <c r="A10175" t="s">
        <v>2485</v>
      </c>
      <c r="B10175" t="s">
        <v>2486</v>
      </c>
      <c r="C10175" t="str">
        <f>TEXT(D10175, "mmm")</f>
        <v>Aug</v>
      </c>
      <c r="D10175" s="1">
        <v>45519</v>
      </c>
      <c r="E10175" t="s">
        <v>5472</v>
      </c>
      <c r="F10175" t="s">
        <v>222</v>
      </c>
      <c r="G10175">
        <v>106048</v>
      </c>
      <c r="H10175">
        <v>0.24</v>
      </c>
      <c r="I10175">
        <v>25451.52</v>
      </c>
      <c r="J10175" t="s">
        <v>81</v>
      </c>
      <c r="K10175">
        <v>4.1666625274553892E-2</v>
      </c>
      <c r="L10175">
        <v>4.1666999999999996</v>
      </c>
      <c r="M10175" t="s">
        <v>82</v>
      </c>
    </row>
    <row r="10176" spans="1:13">
      <c r="A10176" t="s">
        <v>4124</v>
      </c>
      <c r="B10176" t="s">
        <v>4125</v>
      </c>
      <c r="C10176" t="str">
        <f>TEXT(D10176, "mmm")</f>
        <v>Aug</v>
      </c>
      <c r="D10176" s="1">
        <v>45519</v>
      </c>
      <c r="E10176" t="s">
        <v>4831</v>
      </c>
      <c r="F10176" t="s">
        <v>101</v>
      </c>
      <c r="G10176">
        <v>1253</v>
      </c>
      <c r="H10176">
        <v>30.62</v>
      </c>
      <c r="I10176">
        <v>38366.86</v>
      </c>
      <c r="J10176" t="s">
        <v>81</v>
      </c>
      <c r="K10176">
        <v>5.3177671255971733E-2</v>
      </c>
      <c r="L10176">
        <v>5.3178000000000001</v>
      </c>
      <c r="M10176" t="s">
        <v>82</v>
      </c>
    </row>
    <row r="10177" spans="1:13">
      <c r="A10177" t="s">
        <v>4124</v>
      </c>
      <c r="B10177" t="s">
        <v>4125</v>
      </c>
      <c r="C10177" t="str">
        <f>TEXT(D10177, "mmm")</f>
        <v>Aug</v>
      </c>
      <c r="D10177" s="1">
        <v>45519</v>
      </c>
      <c r="E10177" t="s">
        <v>4834</v>
      </c>
      <c r="F10177" t="s">
        <v>101</v>
      </c>
      <c r="G10177">
        <v>1253</v>
      </c>
      <c r="H10177">
        <v>30.62</v>
      </c>
      <c r="I10177">
        <v>38366.86</v>
      </c>
      <c r="J10177" t="s">
        <v>81</v>
      </c>
      <c r="K10177">
        <v>5.3177671255971733E-2</v>
      </c>
      <c r="L10177">
        <v>5.3178000000000001</v>
      </c>
      <c r="M10177" t="s">
        <v>82</v>
      </c>
    </row>
    <row r="10178" spans="1:13">
      <c r="A10178" t="s">
        <v>4124</v>
      </c>
      <c r="B10178" t="s">
        <v>4125</v>
      </c>
      <c r="C10178" t="str">
        <f>TEXT(D10178, "mmm")</f>
        <v>Aug</v>
      </c>
      <c r="D10178" s="1">
        <v>45519</v>
      </c>
      <c r="E10178" t="s">
        <v>4833</v>
      </c>
      <c r="F10178" t="s">
        <v>101</v>
      </c>
      <c r="G10178">
        <v>1253</v>
      </c>
      <c r="H10178">
        <v>30.62</v>
      </c>
      <c r="I10178">
        <v>38366.86</v>
      </c>
      <c r="J10178" t="s">
        <v>81</v>
      </c>
      <c r="K10178">
        <v>5.3177671255971733E-2</v>
      </c>
      <c r="L10178">
        <v>5.3178000000000001</v>
      </c>
      <c r="M10178" t="s">
        <v>82</v>
      </c>
    </row>
    <row r="10179" spans="1:13">
      <c r="A10179" t="s">
        <v>4124</v>
      </c>
      <c r="B10179" t="s">
        <v>4125</v>
      </c>
      <c r="C10179" t="str">
        <f>TEXT(D10179, "mmm")</f>
        <v>Aug</v>
      </c>
      <c r="D10179" s="1">
        <v>45519</v>
      </c>
      <c r="E10179" t="s">
        <v>4835</v>
      </c>
      <c r="F10179" t="s">
        <v>101</v>
      </c>
      <c r="G10179">
        <v>1253</v>
      </c>
      <c r="H10179">
        <v>30.62</v>
      </c>
      <c r="I10179">
        <v>38366.86</v>
      </c>
      <c r="J10179" t="s">
        <v>81</v>
      </c>
      <c r="K10179">
        <v>5.3177671255971733E-2</v>
      </c>
      <c r="L10179">
        <v>5.3178000000000001</v>
      </c>
      <c r="M10179" t="s">
        <v>82</v>
      </c>
    </row>
    <row r="10180" spans="1:13">
      <c r="A10180" t="s">
        <v>4124</v>
      </c>
      <c r="B10180" t="s">
        <v>4125</v>
      </c>
      <c r="C10180" t="str">
        <f>TEXT(D10180, "mmm")</f>
        <v>Aug</v>
      </c>
      <c r="D10180" s="1">
        <v>45519</v>
      </c>
      <c r="E10180" t="s">
        <v>4832</v>
      </c>
      <c r="F10180" t="s">
        <v>101</v>
      </c>
      <c r="G10180">
        <v>1253</v>
      </c>
      <c r="H10180">
        <v>30.62</v>
      </c>
      <c r="I10180">
        <v>38366.86</v>
      </c>
      <c r="J10180" t="s">
        <v>81</v>
      </c>
      <c r="K10180">
        <v>5.3177671255971733E-2</v>
      </c>
      <c r="L10180">
        <v>5.3178000000000001</v>
      </c>
      <c r="M10180" t="s">
        <v>82</v>
      </c>
    </row>
    <row r="10181" spans="1:13">
      <c r="A10181" t="s">
        <v>4124</v>
      </c>
      <c r="B10181" t="s">
        <v>4125</v>
      </c>
      <c r="C10181" t="str">
        <f>TEXT(D10181, "mmm")</f>
        <v>Aug</v>
      </c>
      <c r="D10181" s="1">
        <v>45519</v>
      </c>
      <c r="E10181" t="s">
        <v>4830</v>
      </c>
      <c r="F10181" t="s">
        <v>101</v>
      </c>
      <c r="G10181">
        <v>241002</v>
      </c>
      <c r="H10181">
        <v>30.5</v>
      </c>
      <c r="I10181">
        <v>7350561</v>
      </c>
      <c r="J10181" t="s">
        <v>86</v>
      </c>
      <c r="K10181">
        <v>5.3177671255971733E-2</v>
      </c>
      <c r="L10181">
        <v>5.3178000000000001</v>
      </c>
      <c r="M10181" t="s">
        <v>82</v>
      </c>
    </row>
    <row r="10182" spans="1:13">
      <c r="A10182" t="s">
        <v>4124</v>
      </c>
      <c r="B10182" t="s">
        <v>4125</v>
      </c>
      <c r="C10182" t="str">
        <f>TEXT(D10182, "mmm")</f>
        <v>Aug</v>
      </c>
      <c r="D10182" s="1">
        <v>45519</v>
      </c>
      <c r="E10182" t="s">
        <v>4831</v>
      </c>
      <c r="F10182" t="s">
        <v>101</v>
      </c>
      <c r="G10182">
        <v>241002</v>
      </c>
      <c r="H10182">
        <v>30.5</v>
      </c>
      <c r="I10182">
        <v>7350561</v>
      </c>
      <c r="J10182" t="s">
        <v>86</v>
      </c>
      <c r="K10182">
        <v>5.3177671255971733E-2</v>
      </c>
      <c r="L10182">
        <v>5.3178000000000001</v>
      </c>
      <c r="M10182" t="s">
        <v>82</v>
      </c>
    </row>
    <row r="10183" spans="1:13">
      <c r="A10183" t="s">
        <v>4124</v>
      </c>
      <c r="B10183" t="s">
        <v>4125</v>
      </c>
      <c r="C10183" t="str">
        <f>TEXT(D10183, "mmm")</f>
        <v>Aug</v>
      </c>
      <c r="D10183" s="1">
        <v>45519</v>
      </c>
      <c r="E10183" t="s">
        <v>4834</v>
      </c>
      <c r="F10183" t="s">
        <v>101</v>
      </c>
      <c r="G10183">
        <v>241002</v>
      </c>
      <c r="H10183">
        <v>30.5</v>
      </c>
      <c r="I10183">
        <v>7350561</v>
      </c>
      <c r="J10183" t="s">
        <v>86</v>
      </c>
      <c r="K10183">
        <v>5.3177671255971733E-2</v>
      </c>
      <c r="L10183">
        <v>5.3178000000000001</v>
      </c>
      <c r="M10183" t="s">
        <v>82</v>
      </c>
    </row>
    <row r="10184" spans="1:13">
      <c r="A10184" t="s">
        <v>4124</v>
      </c>
      <c r="B10184" t="s">
        <v>4125</v>
      </c>
      <c r="C10184" t="str">
        <f>TEXT(D10184, "mmm")</f>
        <v>Aug</v>
      </c>
      <c r="D10184" s="1">
        <v>45519</v>
      </c>
      <c r="E10184" t="s">
        <v>4833</v>
      </c>
      <c r="F10184" t="s">
        <v>101</v>
      </c>
      <c r="G10184">
        <v>241002</v>
      </c>
      <c r="H10184">
        <v>30.5</v>
      </c>
      <c r="I10184">
        <v>7350561</v>
      </c>
      <c r="J10184" t="s">
        <v>86</v>
      </c>
      <c r="K10184">
        <v>5.3177671255971733E-2</v>
      </c>
      <c r="L10184">
        <v>5.3178000000000001</v>
      </c>
      <c r="M10184" t="s">
        <v>82</v>
      </c>
    </row>
    <row r="10185" spans="1:13">
      <c r="A10185" t="s">
        <v>4124</v>
      </c>
      <c r="B10185" t="s">
        <v>4125</v>
      </c>
      <c r="C10185" t="str">
        <f>TEXT(D10185, "mmm")</f>
        <v>Aug</v>
      </c>
      <c r="D10185" s="1">
        <v>45519</v>
      </c>
      <c r="E10185" t="s">
        <v>4835</v>
      </c>
      <c r="F10185" t="s">
        <v>101</v>
      </c>
      <c r="G10185">
        <v>241002</v>
      </c>
      <c r="H10185">
        <v>30.5</v>
      </c>
      <c r="I10185">
        <v>7350561</v>
      </c>
      <c r="J10185" t="s">
        <v>86</v>
      </c>
      <c r="K10185">
        <v>5.3177671255971733E-2</v>
      </c>
      <c r="L10185">
        <v>5.3178000000000001</v>
      </c>
      <c r="M10185" t="s">
        <v>82</v>
      </c>
    </row>
    <row r="10186" spans="1:13">
      <c r="A10186" t="s">
        <v>5552</v>
      </c>
      <c r="B10186" t="s">
        <v>5553</v>
      </c>
      <c r="C10186" t="str">
        <f>TEXT(D10186, "mmm")</f>
        <v>Aug</v>
      </c>
      <c r="D10186" s="1">
        <v>45519</v>
      </c>
      <c r="E10186" t="s">
        <v>5582</v>
      </c>
      <c r="F10186" t="s">
        <v>128</v>
      </c>
      <c r="G10186">
        <v>50000</v>
      </c>
      <c r="H10186">
        <v>0.37</v>
      </c>
      <c r="I10186">
        <v>18500</v>
      </c>
      <c r="J10186" t="s">
        <v>81</v>
      </c>
      <c r="K10186">
        <v>0.17333335876464839</v>
      </c>
      <c r="L10186">
        <v>17.333300000000001</v>
      </c>
      <c r="M10186" t="s">
        <v>82</v>
      </c>
    </row>
    <row r="10187" spans="1:13">
      <c r="A10187" t="s">
        <v>4124</v>
      </c>
      <c r="B10187" t="s">
        <v>4125</v>
      </c>
      <c r="C10187" t="str">
        <f>TEXT(D10187, "mmm")</f>
        <v>Aug</v>
      </c>
      <c r="D10187" s="1">
        <v>45519</v>
      </c>
      <c r="E10187" t="s">
        <v>4832</v>
      </c>
      <c r="F10187" t="s">
        <v>101</v>
      </c>
      <c r="G10187">
        <v>241002</v>
      </c>
      <c r="H10187">
        <v>30.5</v>
      </c>
      <c r="I10187">
        <v>7350561</v>
      </c>
      <c r="J10187" t="s">
        <v>86</v>
      </c>
      <c r="K10187">
        <v>5.3177671255971733E-2</v>
      </c>
      <c r="L10187">
        <v>5.3178000000000001</v>
      </c>
      <c r="M10187" t="s">
        <v>82</v>
      </c>
    </row>
    <row r="10188" spans="1:13">
      <c r="A10188" t="s">
        <v>4124</v>
      </c>
      <c r="B10188" t="s">
        <v>4125</v>
      </c>
      <c r="C10188" t="str">
        <f>TEXT(D10188, "mmm")</f>
        <v>Aug</v>
      </c>
      <c r="D10188" s="1">
        <v>45519</v>
      </c>
      <c r="E10188" t="s">
        <v>4830</v>
      </c>
      <c r="F10188" t="s">
        <v>101</v>
      </c>
      <c r="G10188">
        <v>8998</v>
      </c>
      <c r="H10188">
        <v>30.5</v>
      </c>
      <c r="I10188">
        <v>274439</v>
      </c>
      <c r="J10188" t="s">
        <v>81</v>
      </c>
      <c r="K10188">
        <v>5.3177671255971733E-2</v>
      </c>
      <c r="L10188">
        <v>5.3178000000000001</v>
      </c>
      <c r="M10188" t="s">
        <v>82</v>
      </c>
    </row>
    <row r="10189" spans="1:13">
      <c r="A10189" t="s">
        <v>4124</v>
      </c>
      <c r="B10189" t="s">
        <v>4125</v>
      </c>
      <c r="C10189" t="str">
        <f>TEXT(D10189, "mmm")</f>
        <v>Aug</v>
      </c>
      <c r="D10189" s="1">
        <v>45519</v>
      </c>
      <c r="E10189" t="s">
        <v>4831</v>
      </c>
      <c r="F10189" t="s">
        <v>101</v>
      </c>
      <c r="G10189">
        <v>8998</v>
      </c>
      <c r="H10189">
        <v>30.5</v>
      </c>
      <c r="I10189">
        <v>274439</v>
      </c>
      <c r="J10189" t="s">
        <v>81</v>
      </c>
      <c r="K10189">
        <v>5.3177671255971733E-2</v>
      </c>
      <c r="L10189">
        <v>5.3178000000000001</v>
      </c>
      <c r="M10189" t="s">
        <v>82</v>
      </c>
    </row>
    <row r="10190" spans="1:13">
      <c r="A10190" t="s">
        <v>4124</v>
      </c>
      <c r="B10190" t="s">
        <v>4125</v>
      </c>
      <c r="C10190" t="str">
        <f>TEXT(D10190, "mmm")</f>
        <v>Aug</v>
      </c>
      <c r="D10190" s="1">
        <v>45519</v>
      </c>
      <c r="E10190" t="s">
        <v>4834</v>
      </c>
      <c r="F10190" t="s">
        <v>101</v>
      </c>
      <c r="G10190">
        <v>8998</v>
      </c>
      <c r="H10190">
        <v>30.5</v>
      </c>
      <c r="I10190">
        <v>274439</v>
      </c>
      <c r="J10190" t="s">
        <v>81</v>
      </c>
      <c r="K10190">
        <v>5.3177671255971733E-2</v>
      </c>
      <c r="L10190">
        <v>5.3178000000000001</v>
      </c>
      <c r="M10190" t="s">
        <v>82</v>
      </c>
    </row>
    <row r="10191" spans="1:13">
      <c r="A10191" t="s">
        <v>4124</v>
      </c>
      <c r="B10191" t="s">
        <v>4125</v>
      </c>
      <c r="C10191" t="str">
        <f>TEXT(D10191, "mmm")</f>
        <v>Aug</v>
      </c>
      <c r="D10191" s="1">
        <v>45519</v>
      </c>
      <c r="E10191" t="s">
        <v>4833</v>
      </c>
      <c r="F10191" t="s">
        <v>101</v>
      </c>
      <c r="G10191">
        <v>8998</v>
      </c>
      <c r="H10191">
        <v>30.5</v>
      </c>
      <c r="I10191">
        <v>274439</v>
      </c>
      <c r="J10191" t="s">
        <v>81</v>
      </c>
      <c r="K10191">
        <v>5.3177671255971733E-2</v>
      </c>
      <c r="L10191">
        <v>5.3178000000000001</v>
      </c>
      <c r="M10191" t="s">
        <v>82</v>
      </c>
    </row>
    <row r="10192" spans="1:13">
      <c r="A10192" t="s">
        <v>4124</v>
      </c>
      <c r="B10192" t="s">
        <v>4125</v>
      </c>
      <c r="C10192" t="str">
        <f>TEXT(D10192, "mmm")</f>
        <v>Aug</v>
      </c>
      <c r="D10192" s="1">
        <v>45519</v>
      </c>
      <c r="E10192" t="s">
        <v>4835</v>
      </c>
      <c r="F10192" t="s">
        <v>101</v>
      </c>
      <c r="G10192">
        <v>8998</v>
      </c>
      <c r="H10192">
        <v>30.5</v>
      </c>
      <c r="I10192">
        <v>274439</v>
      </c>
      <c r="J10192" t="s">
        <v>81</v>
      </c>
      <c r="K10192">
        <v>5.3177671255971733E-2</v>
      </c>
      <c r="L10192">
        <v>5.3178000000000001</v>
      </c>
      <c r="M10192" t="s">
        <v>82</v>
      </c>
    </row>
    <row r="10193" spans="1:13">
      <c r="A10193" t="s">
        <v>4124</v>
      </c>
      <c r="B10193" t="s">
        <v>4125</v>
      </c>
      <c r="C10193" t="str">
        <f>TEXT(D10193, "mmm")</f>
        <v>Aug</v>
      </c>
      <c r="D10193" s="1">
        <v>45519</v>
      </c>
      <c r="E10193" t="s">
        <v>4830</v>
      </c>
      <c r="F10193" t="s">
        <v>101</v>
      </c>
      <c r="G10193">
        <v>33544</v>
      </c>
      <c r="H10193">
        <v>30.62</v>
      </c>
      <c r="I10193">
        <v>1027117.28</v>
      </c>
      <c r="J10193" t="s">
        <v>86</v>
      </c>
      <c r="K10193">
        <v>5.3177671255971733E-2</v>
      </c>
      <c r="L10193">
        <v>5.3178000000000001</v>
      </c>
      <c r="M10193" t="s">
        <v>82</v>
      </c>
    </row>
    <row r="10194" spans="1:13">
      <c r="A10194" t="s">
        <v>4124</v>
      </c>
      <c r="B10194" t="s">
        <v>4125</v>
      </c>
      <c r="C10194" t="str">
        <f>TEXT(D10194, "mmm")</f>
        <v>Aug</v>
      </c>
      <c r="D10194" s="1">
        <v>45519</v>
      </c>
      <c r="E10194" t="s">
        <v>4831</v>
      </c>
      <c r="F10194" t="s">
        <v>101</v>
      </c>
      <c r="G10194">
        <v>33544</v>
      </c>
      <c r="H10194">
        <v>30.62</v>
      </c>
      <c r="I10194">
        <v>1027117.28</v>
      </c>
      <c r="J10194" t="s">
        <v>86</v>
      </c>
      <c r="K10194">
        <v>5.3177671255971733E-2</v>
      </c>
      <c r="L10194">
        <v>5.3178000000000001</v>
      </c>
      <c r="M10194" t="s">
        <v>82</v>
      </c>
    </row>
    <row r="10195" spans="1:13">
      <c r="A10195" t="s">
        <v>4124</v>
      </c>
      <c r="B10195" t="s">
        <v>4125</v>
      </c>
      <c r="C10195" t="str">
        <f>TEXT(D10195, "mmm")</f>
        <v>Aug</v>
      </c>
      <c r="D10195" s="1">
        <v>45519</v>
      </c>
      <c r="E10195" t="s">
        <v>4834</v>
      </c>
      <c r="F10195" t="s">
        <v>101</v>
      </c>
      <c r="G10195">
        <v>33544</v>
      </c>
      <c r="H10195">
        <v>30.62</v>
      </c>
      <c r="I10195">
        <v>1027117.28</v>
      </c>
      <c r="J10195" t="s">
        <v>86</v>
      </c>
      <c r="K10195">
        <v>5.3177671255971733E-2</v>
      </c>
      <c r="L10195">
        <v>5.3178000000000001</v>
      </c>
      <c r="M10195" t="s">
        <v>82</v>
      </c>
    </row>
    <row r="10196" spans="1:13">
      <c r="A10196" t="s">
        <v>4124</v>
      </c>
      <c r="B10196" t="s">
        <v>4125</v>
      </c>
      <c r="C10196" t="str">
        <f>TEXT(D10196, "mmm")</f>
        <v>Aug</v>
      </c>
      <c r="D10196" s="1">
        <v>45519</v>
      </c>
      <c r="E10196" t="s">
        <v>4833</v>
      </c>
      <c r="F10196" t="s">
        <v>101</v>
      </c>
      <c r="G10196">
        <v>33544</v>
      </c>
      <c r="H10196">
        <v>30.62</v>
      </c>
      <c r="I10196">
        <v>1027117.28</v>
      </c>
      <c r="J10196" t="s">
        <v>86</v>
      </c>
      <c r="K10196">
        <v>5.3177671255971733E-2</v>
      </c>
      <c r="L10196">
        <v>5.3178000000000001</v>
      </c>
      <c r="M10196" t="s">
        <v>82</v>
      </c>
    </row>
    <row r="10197" spans="1:13">
      <c r="A10197" t="s">
        <v>4124</v>
      </c>
      <c r="B10197" t="s">
        <v>4125</v>
      </c>
      <c r="C10197" t="str">
        <f>TEXT(D10197, "mmm")</f>
        <v>Aug</v>
      </c>
      <c r="D10197" s="1">
        <v>45519</v>
      </c>
      <c r="E10197" t="s">
        <v>4835</v>
      </c>
      <c r="F10197" t="s">
        <v>101</v>
      </c>
      <c r="G10197">
        <v>33544</v>
      </c>
      <c r="H10197">
        <v>30.62</v>
      </c>
      <c r="I10197">
        <v>1027117.28</v>
      </c>
      <c r="J10197" t="s">
        <v>86</v>
      </c>
      <c r="K10197">
        <v>5.3177671255971733E-2</v>
      </c>
      <c r="L10197">
        <v>5.3178000000000001</v>
      </c>
      <c r="M10197" t="s">
        <v>82</v>
      </c>
    </row>
    <row r="10198" spans="1:13">
      <c r="A10198" t="s">
        <v>4124</v>
      </c>
      <c r="B10198" t="s">
        <v>4125</v>
      </c>
      <c r="C10198" t="str">
        <f>TEXT(D10198, "mmm")</f>
        <v>Aug</v>
      </c>
      <c r="D10198" s="1">
        <v>45519</v>
      </c>
      <c r="E10198" t="s">
        <v>4832</v>
      </c>
      <c r="F10198" t="s">
        <v>101</v>
      </c>
      <c r="G10198">
        <v>33544</v>
      </c>
      <c r="H10198">
        <v>30.62</v>
      </c>
      <c r="I10198">
        <v>1027117.28</v>
      </c>
      <c r="J10198" t="s">
        <v>86</v>
      </c>
      <c r="K10198">
        <v>5.3177671255971733E-2</v>
      </c>
      <c r="L10198">
        <v>5.3178000000000001</v>
      </c>
      <c r="M10198" t="s">
        <v>82</v>
      </c>
    </row>
    <row r="10199" spans="1:13">
      <c r="A10199" t="s">
        <v>4124</v>
      </c>
      <c r="B10199" t="s">
        <v>4125</v>
      </c>
      <c r="C10199" t="str">
        <f>TEXT(D10199, "mmm")</f>
        <v>Aug</v>
      </c>
      <c r="D10199" s="1">
        <v>45519</v>
      </c>
      <c r="E10199" t="s">
        <v>4830</v>
      </c>
      <c r="F10199" t="s">
        <v>101</v>
      </c>
      <c r="G10199">
        <v>1253</v>
      </c>
      <c r="H10199">
        <v>30.62</v>
      </c>
      <c r="I10199">
        <v>38366.86</v>
      </c>
      <c r="J10199" t="s">
        <v>81</v>
      </c>
      <c r="K10199">
        <v>5.3177671255971733E-2</v>
      </c>
      <c r="L10199">
        <v>5.3178000000000001</v>
      </c>
      <c r="M10199" t="s">
        <v>82</v>
      </c>
    </row>
    <row r="10200" spans="1:13">
      <c r="A10200" t="s">
        <v>5623</v>
      </c>
      <c r="B10200" t="s">
        <v>5624</v>
      </c>
      <c r="C10200" t="str">
        <f>TEXT(D10200, "mmm")</f>
        <v>Aug</v>
      </c>
      <c r="D10200" s="1">
        <v>45519</v>
      </c>
      <c r="E10200" t="s">
        <v>5646</v>
      </c>
      <c r="F10200" t="s">
        <v>118</v>
      </c>
      <c r="G10200">
        <v>1726</v>
      </c>
      <c r="H10200">
        <v>9993.5400000000009</v>
      </c>
      <c r="I10200">
        <v>17248850.039999999</v>
      </c>
      <c r="J10200" t="s">
        <v>81</v>
      </c>
      <c r="K10200">
        <v>-2.6666641235351559E-2</v>
      </c>
      <c r="L10200">
        <v>-2.6667000000000001</v>
      </c>
      <c r="M10200" t="s">
        <v>82</v>
      </c>
    </row>
    <row r="10201" spans="1:13">
      <c r="A10201" t="s">
        <v>4124</v>
      </c>
      <c r="B10201" t="s">
        <v>4125</v>
      </c>
      <c r="C10201" t="str">
        <f>TEXT(D10201, "mmm")</f>
        <v>Aug</v>
      </c>
      <c r="D10201" s="1">
        <v>45519</v>
      </c>
      <c r="E10201" t="s">
        <v>4832</v>
      </c>
      <c r="F10201" t="s">
        <v>101</v>
      </c>
      <c r="G10201">
        <v>8998</v>
      </c>
      <c r="H10201">
        <v>30.5</v>
      </c>
      <c r="I10201">
        <v>274439</v>
      </c>
      <c r="J10201" t="s">
        <v>81</v>
      </c>
      <c r="K10201">
        <v>5.3177671255971733E-2</v>
      </c>
      <c r="L10201">
        <v>5.3178000000000001</v>
      </c>
      <c r="M10201" t="s">
        <v>82</v>
      </c>
    </row>
    <row r="10202" spans="1:13">
      <c r="A10202" t="s">
        <v>2662</v>
      </c>
      <c r="B10202" t="s">
        <v>2663</v>
      </c>
      <c r="C10202" t="str">
        <f>TEXT(D10202, "mmm")</f>
        <v>Aug</v>
      </c>
      <c r="D10202" s="1">
        <v>45519</v>
      </c>
      <c r="E10202" t="s">
        <v>2666</v>
      </c>
      <c r="F10202" t="s">
        <v>101</v>
      </c>
      <c r="G10202">
        <v>981898</v>
      </c>
      <c r="H10202">
        <v>10.56</v>
      </c>
      <c r="I10202">
        <v>10368842.880000001</v>
      </c>
      <c r="J10202" t="s">
        <v>81</v>
      </c>
      <c r="K10202">
        <v>2.089271344803079E-2</v>
      </c>
      <c r="L10202">
        <v>2.0893000000000002</v>
      </c>
      <c r="M10202" t="s">
        <v>82</v>
      </c>
    </row>
    <row r="10203" spans="1:13">
      <c r="A10203" t="s">
        <v>2662</v>
      </c>
      <c r="B10203" t="s">
        <v>2663</v>
      </c>
      <c r="C10203" t="str">
        <f>TEXT(D10203, "mmm")</f>
        <v>Aug</v>
      </c>
      <c r="D10203" s="1">
        <v>45519</v>
      </c>
      <c r="E10203" t="s">
        <v>5321</v>
      </c>
      <c r="F10203" t="s">
        <v>101</v>
      </c>
      <c r="G10203">
        <v>981898</v>
      </c>
      <c r="H10203">
        <v>10.56</v>
      </c>
      <c r="I10203">
        <v>10368842.880000001</v>
      </c>
      <c r="J10203" t="s">
        <v>81</v>
      </c>
      <c r="K10203">
        <v>2.089271344803079E-2</v>
      </c>
      <c r="L10203">
        <v>2.0893000000000002</v>
      </c>
      <c r="M10203" t="s">
        <v>82</v>
      </c>
    </row>
    <row r="10204" spans="1:13">
      <c r="A10204" t="s">
        <v>2662</v>
      </c>
      <c r="B10204" t="s">
        <v>2663</v>
      </c>
      <c r="C10204" t="str">
        <f>TEXT(D10204, "mmm")</f>
        <v>Aug</v>
      </c>
      <c r="D10204" s="1">
        <v>45519</v>
      </c>
      <c r="E10204" t="s">
        <v>2667</v>
      </c>
      <c r="F10204" t="s">
        <v>101</v>
      </c>
      <c r="G10204">
        <v>981898</v>
      </c>
      <c r="H10204">
        <v>10.56</v>
      </c>
      <c r="I10204">
        <v>10368842.880000001</v>
      </c>
      <c r="J10204" t="s">
        <v>81</v>
      </c>
      <c r="K10204">
        <v>2.089271344803079E-2</v>
      </c>
      <c r="L10204">
        <v>2.0893000000000002</v>
      </c>
      <c r="M10204" t="s">
        <v>82</v>
      </c>
    </row>
    <row r="10205" spans="1:13">
      <c r="A10205" t="s">
        <v>2662</v>
      </c>
      <c r="B10205" t="s">
        <v>2663</v>
      </c>
      <c r="C10205" t="str">
        <f>TEXT(D10205, "mmm")</f>
        <v>Aug</v>
      </c>
      <c r="D10205" s="1">
        <v>45519</v>
      </c>
      <c r="E10205" t="s">
        <v>2664</v>
      </c>
      <c r="F10205" t="s">
        <v>101</v>
      </c>
      <c r="G10205">
        <v>981898</v>
      </c>
      <c r="H10205">
        <v>10.56</v>
      </c>
      <c r="I10205">
        <v>10368842.880000001</v>
      </c>
      <c r="J10205" t="s">
        <v>81</v>
      </c>
      <c r="K10205">
        <v>2.089271344803079E-2</v>
      </c>
      <c r="L10205">
        <v>2.0893000000000002</v>
      </c>
      <c r="M10205" t="s">
        <v>82</v>
      </c>
    </row>
    <row r="10206" spans="1:13">
      <c r="A10206" t="s">
        <v>2662</v>
      </c>
      <c r="B10206" t="s">
        <v>2663</v>
      </c>
      <c r="C10206" t="str">
        <f>TEXT(D10206, "mmm")</f>
        <v>Aug</v>
      </c>
      <c r="D10206" s="1">
        <v>45519</v>
      </c>
      <c r="E10206" t="s">
        <v>2665</v>
      </c>
      <c r="F10206" t="s">
        <v>101</v>
      </c>
      <c r="G10206">
        <v>981898</v>
      </c>
      <c r="H10206">
        <v>10.56</v>
      </c>
      <c r="I10206">
        <v>10368842.880000001</v>
      </c>
      <c r="J10206" t="s">
        <v>81</v>
      </c>
      <c r="K10206">
        <v>2.089271344803079E-2</v>
      </c>
      <c r="L10206">
        <v>2.0893000000000002</v>
      </c>
      <c r="M10206" t="s">
        <v>82</v>
      </c>
    </row>
    <row r="10207" spans="1:13">
      <c r="A10207" t="s">
        <v>5570</v>
      </c>
      <c r="B10207" t="s">
        <v>5571</v>
      </c>
      <c r="C10207" t="str">
        <f>TEXT(D10207, "mmm")</f>
        <v>Aug</v>
      </c>
      <c r="D10207" s="1">
        <v>45519</v>
      </c>
      <c r="E10207" t="s">
        <v>1879</v>
      </c>
      <c r="F10207" t="s">
        <v>101</v>
      </c>
      <c r="G10207">
        <v>50554</v>
      </c>
      <c r="H10207">
        <v>13</v>
      </c>
      <c r="I10207">
        <v>657202</v>
      </c>
      <c r="J10207" t="s">
        <v>81</v>
      </c>
      <c r="K10207">
        <v>5.0989349983876719E-2</v>
      </c>
      <c r="L10207">
        <v>5.0989000000000004</v>
      </c>
      <c r="M10207" t="s">
        <v>82</v>
      </c>
    </row>
    <row r="10208" spans="1:13">
      <c r="A10208" t="s">
        <v>5570</v>
      </c>
      <c r="B10208" t="s">
        <v>5571</v>
      </c>
      <c r="C10208" t="str">
        <f>TEXT(D10208, "mmm")</f>
        <v>Aug</v>
      </c>
      <c r="D10208" s="1">
        <v>45519</v>
      </c>
      <c r="E10208" t="s">
        <v>5572</v>
      </c>
      <c r="F10208" t="s">
        <v>222</v>
      </c>
      <c r="G10208">
        <v>50554</v>
      </c>
      <c r="H10208">
        <v>13</v>
      </c>
      <c r="I10208">
        <v>657202</v>
      </c>
      <c r="J10208" t="s">
        <v>81</v>
      </c>
      <c r="K10208">
        <v>5.0989349983876719E-2</v>
      </c>
      <c r="L10208">
        <v>5.0989000000000004</v>
      </c>
      <c r="M10208" t="s">
        <v>82</v>
      </c>
    </row>
    <row r="10209" spans="1:13">
      <c r="A10209" t="s">
        <v>5570</v>
      </c>
      <c r="B10209" t="s">
        <v>5571</v>
      </c>
      <c r="C10209" t="str">
        <f>TEXT(D10209, "mmm")</f>
        <v>Aug</v>
      </c>
      <c r="D10209" s="1">
        <v>45519</v>
      </c>
      <c r="E10209" t="s">
        <v>5573</v>
      </c>
      <c r="F10209" t="s">
        <v>222</v>
      </c>
      <c r="G10209">
        <v>50554</v>
      </c>
      <c r="H10209">
        <v>13</v>
      </c>
      <c r="I10209">
        <v>657202</v>
      </c>
      <c r="J10209" t="s">
        <v>81</v>
      </c>
      <c r="K10209">
        <v>5.0989349983876719E-2</v>
      </c>
      <c r="L10209">
        <v>5.0989000000000004</v>
      </c>
      <c r="M10209" t="s">
        <v>82</v>
      </c>
    </row>
    <row r="10210" spans="1:13">
      <c r="A10210" t="s">
        <v>5570</v>
      </c>
      <c r="B10210" t="s">
        <v>5571</v>
      </c>
      <c r="C10210" t="str">
        <f>TEXT(D10210, "mmm")</f>
        <v>Aug</v>
      </c>
      <c r="D10210" s="1">
        <v>45519</v>
      </c>
      <c r="E10210" t="s">
        <v>5574</v>
      </c>
      <c r="F10210" t="s">
        <v>101</v>
      </c>
      <c r="G10210">
        <v>50554</v>
      </c>
      <c r="H10210">
        <v>13</v>
      </c>
      <c r="I10210">
        <v>657202</v>
      </c>
      <c r="J10210" t="s">
        <v>81</v>
      </c>
      <c r="K10210">
        <v>5.0989349983876719E-2</v>
      </c>
      <c r="L10210">
        <v>5.0989000000000004</v>
      </c>
      <c r="M10210" t="s">
        <v>82</v>
      </c>
    </row>
    <row r="10211" spans="1:13">
      <c r="A10211" t="s">
        <v>5570</v>
      </c>
      <c r="B10211" t="s">
        <v>5571</v>
      </c>
      <c r="C10211" t="str">
        <f>TEXT(D10211, "mmm")</f>
        <v>Aug</v>
      </c>
      <c r="D10211" s="1">
        <v>45519</v>
      </c>
      <c r="E10211" t="s">
        <v>1878</v>
      </c>
      <c r="F10211" t="s">
        <v>101</v>
      </c>
      <c r="G10211">
        <v>50554</v>
      </c>
      <c r="H10211">
        <v>13</v>
      </c>
      <c r="I10211">
        <v>657202</v>
      </c>
      <c r="J10211" t="s">
        <v>81</v>
      </c>
      <c r="K10211">
        <v>5.0989349983876719E-2</v>
      </c>
      <c r="L10211">
        <v>5.0989000000000004</v>
      </c>
      <c r="M10211" t="s">
        <v>82</v>
      </c>
    </row>
    <row r="10212" spans="1:13">
      <c r="A10212" t="s">
        <v>5570</v>
      </c>
      <c r="B10212" t="s">
        <v>5571</v>
      </c>
      <c r="C10212" t="str">
        <f>TEXT(D10212, "mmm")</f>
        <v>Aug</v>
      </c>
      <c r="D10212" s="1">
        <v>45519</v>
      </c>
      <c r="E10212" t="s">
        <v>1876</v>
      </c>
      <c r="F10212" t="s">
        <v>222</v>
      </c>
      <c r="G10212">
        <v>50554</v>
      </c>
      <c r="H10212">
        <v>13</v>
      </c>
      <c r="I10212">
        <v>657202</v>
      </c>
      <c r="J10212" t="s">
        <v>81</v>
      </c>
      <c r="K10212">
        <v>5.0989349983876719E-2</v>
      </c>
      <c r="L10212">
        <v>5.0989000000000004</v>
      </c>
      <c r="M10212" t="s">
        <v>82</v>
      </c>
    </row>
    <row r="10213" spans="1:13">
      <c r="A10213" t="s">
        <v>5647</v>
      </c>
      <c r="B10213" t="s">
        <v>5648</v>
      </c>
      <c r="C10213" t="str">
        <f>TEXT(D10213, "mmm")</f>
        <v>Aug</v>
      </c>
      <c r="D10213" s="1">
        <v>45519</v>
      </c>
      <c r="E10213" t="s">
        <v>5649</v>
      </c>
      <c r="F10213" t="s">
        <v>217</v>
      </c>
      <c r="G10213">
        <v>1592921</v>
      </c>
      <c r="H10213">
        <v>0.12</v>
      </c>
      <c r="I10213">
        <v>191150.52</v>
      </c>
      <c r="J10213" t="s">
        <v>86</v>
      </c>
      <c r="K10213">
        <v>-0.14761899659692951</v>
      </c>
      <c r="L10213">
        <v>-14.761900000000001</v>
      </c>
      <c r="M10213" t="s">
        <v>82</v>
      </c>
    </row>
    <row r="10214" spans="1:13">
      <c r="A10214" t="s">
        <v>3662</v>
      </c>
      <c r="B10214" t="s">
        <v>3663</v>
      </c>
      <c r="C10214" t="str">
        <f>TEXT(D10214, "mmm")</f>
        <v>Aug</v>
      </c>
      <c r="D10214" s="1">
        <v>45519</v>
      </c>
      <c r="E10214" t="s">
        <v>5650</v>
      </c>
      <c r="F10214" t="s">
        <v>222</v>
      </c>
      <c r="G10214">
        <v>1704</v>
      </c>
      <c r="H10214">
        <v>16.82</v>
      </c>
      <c r="I10214">
        <v>28661.279999999999</v>
      </c>
      <c r="J10214" t="s">
        <v>81</v>
      </c>
      <c r="K10214">
        <v>0.32773115497173427</v>
      </c>
      <c r="L10214">
        <v>32.773099999999999</v>
      </c>
      <c r="M10214" t="s">
        <v>82</v>
      </c>
    </row>
    <row r="10215" spans="1:13">
      <c r="A10215" t="s">
        <v>3662</v>
      </c>
      <c r="B10215" t="s">
        <v>3663</v>
      </c>
      <c r="C10215" t="str">
        <f>TEXT(D10215, "mmm")</f>
        <v>Aug</v>
      </c>
      <c r="D10215" s="1">
        <v>45519</v>
      </c>
      <c r="E10215" t="s">
        <v>1788</v>
      </c>
      <c r="F10215" t="s">
        <v>80</v>
      </c>
      <c r="G10215">
        <v>1704</v>
      </c>
      <c r="H10215">
        <v>16.82</v>
      </c>
      <c r="I10215">
        <v>28661.279999999999</v>
      </c>
      <c r="J10215" t="s">
        <v>81</v>
      </c>
      <c r="K10215">
        <v>0.32773115497173427</v>
      </c>
      <c r="L10215">
        <v>32.773099999999999</v>
      </c>
      <c r="M10215" t="s">
        <v>82</v>
      </c>
    </row>
    <row r="10216" spans="1:13">
      <c r="A10216" t="s">
        <v>210</v>
      </c>
      <c r="B10216" t="s">
        <v>211</v>
      </c>
      <c r="C10216" t="str">
        <f>TEXT(D10216, "mmm")</f>
        <v>Aug</v>
      </c>
      <c r="D10216" s="1">
        <v>45519</v>
      </c>
      <c r="E10216" t="s">
        <v>213</v>
      </c>
      <c r="F10216" t="s">
        <v>101</v>
      </c>
      <c r="G10216">
        <v>3132</v>
      </c>
      <c r="H10216">
        <v>22.75</v>
      </c>
      <c r="I10216">
        <v>71253</v>
      </c>
      <c r="J10216" t="s">
        <v>81</v>
      </c>
      <c r="K10216">
        <v>-6.0723509436160013E-2</v>
      </c>
      <c r="L10216">
        <v>-6.0724</v>
      </c>
      <c r="M10216" t="s">
        <v>82</v>
      </c>
    </row>
    <row r="10217" spans="1:13">
      <c r="A10217" t="s">
        <v>2365</v>
      </c>
      <c r="B10217" t="s">
        <v>2366</v>
      </c>
      <c r="C10217" t="str">
        <f>TEXT(D10217, "mmm")</f>
        <v>Aug</v>
      </c>
      <c r="D10217" s="1">
        <v>45519</v>
      </c>
      <c r="E10217" t="s">
        <v>4911</v>
      </c>
      <c r="F10217" t="s">
        <v>80</v>
      </c>
      <c r="G10217">
        <v>502.7</v>
      </c>
      <c r="H10217">
        <v>38.270000000000003</v>
      </c>
      <c r="I10217">
        <v>19238.329000000002</v>
      </c>
      <c r="J10217" t="s">
        <v>81</v>
      </c>
      <c r="K10217">
        <v>5.4631846574464397E-2</v>
      </c>
      <c r="L10217">
        <v>5.4631999999999996</v>
      </c>
      <c r="M10217" t="s">
        <v>82</v>
      </c>
    </row>
    <row r="10218" spans="1:13">
      <c r="A10218" t="s">
        <v>2365</v>
      </c>
      <c r="B10218" t="s">
        <v>2366</v>
      </c>
      <c r="C10218" t="str">
        <f>TEXT(D10218, "mmm")</f>
        <v>Aug</v>
      </c>
      <c r="D10218" s="1">
        <v>45519</v>
      </c>
      <c r="E10218" t="s">
        <v>4918</v>
      </c>
      <c r="F10218" t="s">
        <v>80</v>
      </c>
      <c r="G10218">
        <v>348.84</v>
      </c>
      <c r="H10218">
        <v>38.270000000000003</v>
      </c>
      <c r="I10218">
        <v>13350.1068</v>
      </c>
      <c r="J10218" t="s">
        <v>81</v>
      </c>
      <c r="K10218">
        <v>5.4631846574464397E-2</v>
      </c>
      <c r="L10218">
        <v>5.4631999999999996</v>
      </c>
      <c r="M10218" t="s">
        <v>82</v>
      </c>
    </row>
    <row r="10219" spans="1:13">
      <c r="A10219" t="s">
        <v>210</v>
      </c>
      <c r="B10219" t="s">
        <v>211</v>
      </c>
      <c r="C10219" t="str">
        <f>TEXT(D10219, "mmm")</f>
        <v>Aug</v>
      </c>
      <c r="D10219" s="1">
        <v>45519</v>
      </c>
      <c r="E10219" t="s">
        <v>212</v>
      </c>
      <c r="F10219" t="s">
        <v>101</v>
      </c>
      <c r="G10219">
        <v>3132</v>
      </c>
      <c r="H10219">
        <v>22.75</v>
      </c>
      <c r="I10219">
        <v>71253</v>
      </c>
      <c r="J10219" t="s">
        <v>81</v>
      </c>
      <c r="K10219">
        <v>-6.0723509436160013E-2</v>
      </c>
      <c r="L10219">
        <v>-6.0724</v>
      </c>
      <c r="M10219" t="s">
        <v>82</v>
      </c>
    </row>
    <row r="10220" spans="1:13">
      <c r="A10220" t="s">
        <v>5623</v>
      </c>
      <c r="B10220" t="s">
        <v>5624</v>
      </c>
      <c r="C10220" t="str">
        <f>TEXT(D10220, "mmm")</f>
        <v>Aug</v>
      </c>
      <c r="D10220" s="1">
        <v>45519</v>
      </c>
      <c r="E10220" t="s">
        <v>5651</v>
      </c>
      <c r="F10220" t="s">
        <v>118</v>
      </c>
      <c r="G10220">
        <v>4317</v>
      </c>
      <c r="H10220">
        <v>24995.43</v>
      </c>
      <c r="I10220">
        <v>107905271.31</v>
      </c>
      <c r="J10220" t="s">
        <v>86</v>
      </c>
      <c r="K10220">
        <v>-2.6666641235351559E-2</v>
      </c>
      <c r="L10220">
        <v>-2.6667000000000001</v>
      </c>
      <c r="M10220" t="s">
        <v>82</v>
      </c>
    </row>
    <row r="10221" spans="1:13">
      <c r="A10221" t="s">
        <v>5575</v>
      </c>
      <c r="B10221" t="s">
        <v>5576</v>
      </c>
      <c r="C10221" t="str">
        <f>TEXT(D10221, "mmm")</f>
        <v>Aug</v>
      </c>
      <c r="D10221" s="1">
        <v>45519</v>
      </c>
      <c r="E10221" t="s">
        <v>5577</v>
      </c>
      <c r="F10221" t="s">
        <v>118</v>
      </c>
      <c r="G10221">
        <v>9000</v>
      </c>
      <c r="H10221">
        <v>16.12</v>
      </c>
      <c r="I10221">
        <v>145080</v>
      </c>
      <c r="J10221" t="s">
        <v>86</v>
      </c>
      <c r="K10221">
        <v>0.1170610915711459</v>
      </c>
      <c r="L10221">
        <v>11.706099999999999</v>
      </c>
      <c r="M10221" t="s">
        <v>82</v>
      </c>
    </row>
    <row r="10222" spans="1:13">
      <c r="A10222" t="s">
        <v>4210</v>
      </c>
      <c r="B10222" t="s">
        <v>4211</v>
      </c>
      <c r="C10222" t="str">
        <f>TEXT(D10222, "mmm")</f>
        <v>Aug</v>
      </c>
      <c r="D10222" s="1">
        <v>45519</v>
      </c>
      <c r="E10222" t="s">
        <v>5652</v>
      </c>
      <c r="F10222" t="s">
        <v>80</v>
      </c>
      <c r="G10222">
        <v>6000</v>
      </c>
      <c r="H10222">
        <v>6.1</v>
      </c>
      <c r="I10222">
        <v>36600</v>
      </c>
      <c r="J10222" t="s">
        <v>81</v>
      </c>
      <c r="K10222">
        <v>2.9411861869175219E-2</v>
      </c>
      <c r="L10222">
        <v>2.9411999999999998</v>
      </c>
      <c r="M10222" t="s">
        <v>82</v>
      </c>
    </row>
    <row r="10223" spans="1:13">
      <c r="A10223" t="s">
        <v>1533</v>
      </c>
      <c r="B10223" t="s">
        <v>1534</v>
      </c>
      <c r="C10223" t="str">
        <f>TEXT(D10223, "mmm")</f>
        <v>Aug</v>
      </c>
      <c r="D10223" s="1">
        <v>45519</v>
      </c>
      <c r="E10223" t="s">
        <v>1535</v>
      </c>
      <c r="F10223" t="s">
        <v>80</v>
      </c>
      <c r="G10223">
        <v>34200</v>
      </c>
      <c r="H10223">
        <v>14.62</v>
      </c>
      <c r="I10223">
        <v>500004</v>
      </c>
      <c r="J10223" t="s">
        <v>81</v>
      </c>
      <c r="K10223">
        <v>2.9512618937826529E-2</v>
      </c>
      <c r="L10223">
        <v>2.9512999999999998</v>
      </c>
      <c r="M10223" t="s">
        <v>82</v>
      </c>
    </row>
    <row r="10224" spans="1:13">
      <c r="A10224" t="s">
        <v>4066</v>
      </c>
      <c r="B10224" t="s">
        <v>4067</v>
      </c>
      <c r="C10224" t="str">
        <f>TEXT(D10224, "mmm")</f>
        <v>Aug</v>
      </c>
      <c r="D10224" s="1">
        <v>45519</v>
      </c>
      <c r="E10224" t="s">
        <v>4793</v>
      </c>
      <c r="F10224" t="s">
        <v>222</v>
      </c>
      <c r="G10224">
        <v>2300</v>
      </c>
      <c r="H10224">
        <v>4.9800000000000004</v>
      </c>
      <c r="I10224">
        <v>11454</v>
      </c>
      <c r="J10224" t="s">
        <v>81</v>
      </c>
      <c r="K10224">
        <v>4.7999925592127728E-2</v>
      </c>
      <c r="L10224">
        <v>4.8</v>
      </c>
      <c r="M10224" t="s">
        <v>82</v>
      </c>
    </row>
    <row r="10225" spans="1:13">
      <c r="A10225" t="s">
        <v>2365</v>
      </c>
      <c r="B10225" t="s">
        <v>2366</v>
      </c>
      <c r="C10225" t="str">
        <f>TEXT(D10225, "mmm")</f>
        <v>Aug</v>
      </c>
      <c r="D10225" s="1">
        <v>45519</v>
      </c>
      <c r="E10225" t="s">
        <v>4904</v>
      </c>
      <c r="F10225" t="s">
        <v>80</v>
      </c>
      <c r="G10225">
        <v>522.61</v>
      </c>
      <c r="H10225">
        <v>38.270000000000003</v>
      </c>
      <c r="I10225">
        <v>20000.2847</v>
      </c>
      <c r="J10225" t="s">
        <v>86</v>
      </c>
      <c r="K10225">
        <v>5.4631846574464397E-2</v>
      </c>
      <c r="L10225">
        <v>5.4631999999999996</v>
      </c>
      <c r="M10225" t="s">
        <v>82</v>
      </c>
    </row>
    <row r="10226" spans="1:13">
      <c r="A10226" t="s">
        <v>5578</v>
      </c>
      <c r="B10226" t="s">
        <v>5579</v>
      </c>
      <c r="C10226" t="str">
        <f>TEXT(D10226, "mmm")</f>
        <v>Aug</v>
      </c>
      <c r="D10226" s="1">
        <v>45519</v>
      </c>
      <c r="E10226" t="s">
        <v>5581</v>
      </c>
      <c r="F10226" t="s">
        <v>128</v>
      </c>
      <c r="G10226">
        <v>8000</v>
      </c>
      <c r="H10226">
        <v>13</v>
      </c>
      <c r="I10226">
        <v>104000</v>
      </c>
      <c r="J10226" t="s">
        <v>81</v>
      </c>
      <c r="K10226">
        <v>7.6798691839454314E-2</v>
      </c>
      <c r="L10226">
        <v>7.6798999999999999</v>
      </c>
      <c r="M10226" t="s">
        <v>82</v>
      </c>
    </row>
    <row r="10227" spans="1:13">
      <c r="A10227" t="s">
        <v>5235</v>
      </c>
      <c r="B10227" t="s">
        <v>5236</v>
      </c>
      <c r="C10227" t="str">
        <f>TEXT(D10227, "mmm")</f>
        <v>Aug</v>
      </c>
      <c r="D10227" s="1">
        <v>45519</v>
      </c>
      <c r="E10227" t="s">
        <v>5280</v>
      </c>
      <c r="F10227" t="s">
        <v>80</v>
      </c>
      <c r="G10227">
        <v>3000</v>
      </c>
      <c r="H10227">
        <v>8.1</v>
      </c>
      <c r="I10227">
        <v>24300</v>
      </c>
      <c r="J10227" t="s">
        <v>81</v>
      </c>
      <c r="K10227">
        <v>0.23096122034114641</v>
      </c>
      <c r="L10227">
        <v>23.0961</v>
      </c>
      <c r="M10227" t="s">
        <v>82</v>
      </c>
    </row>
    <row r="10228" spans="1:13">
      <c r="A10228" t="s">
        <v>3857</v>
      </c>
      <c r="B10228" t="s">
        <v>3858</v>
      </c>
      <c r="C10228" t="str">
        <f>TEXT(D10228, "mmm")</f>
        <v>Aug</v>
      </c>
      <c r="D10228" s="1">
        <v>45519</v>
      </c>
      <c r="E10228" t="s">
        <v>3065</v>
      </c>
      <c r="F10228" t="s">
        <v>80</v>
      </c>
      <c r="G10228">
        <v>6400</v>
      </c>
      <c r="H10228">
        <v>6.65</v>
      </c>
      <c r="I10228">
        <v>42560</v>
      </c>
      <c r="J10228" t="s">
        <v>81</v>
      </c>
      <c r="K10228">
        <v>0.20120122872203641</v>
      </c>
      <c r="L10228">
        <v>20.120100000000001</v>
      </c>
      <c r="M10228" t="s">
        <v>82</v>
      </c>
    </row>
    <row r="10229" spans="1:13">
      <c r="A10229" t="s">
        <v>4277</v>
      </c>
      <c r="B10229" t="s">
        <v>4278</v>
      </c>
      <c r="C10229" t="str">
        <f>TEXT(D10229, "mmm")</f>
        <v>Aug</v>
      </c>
      <c r="D10229" s="1">
        <v>45519</v>
      </c>
      <c r="E10229" t="s">
        <v>5653</v>
      </c>
      <c r="F10229" t="s">
        <v>80</v>
      </c>
      <c r="G10229">
        <v>5000</v>
      </c>
      <c r="H10229">
        <v>6.12</v>
      </c>
      <c r="I10229">
        <v>30600</v>
      </c>
      <c r="J10229" t="s">
        <v>81</v>
      </c>
      <c r="K10229">
        <v>1.8364201707699031E-3</v>
      </c>
      <c r="L10229">
        <v>0.18360000000000001</v>
      </c>
      <c r="M10229" t="s">
        <v>82</v>
      </c>
    </row>
    <row r="10230" spans="1:13">
      <c r="A10230" t="s">
        <v>2123</v>
      </c>
      <c r="B10230" t="s">
        <v>2124</v>
      </c>
      <c r="C10230" t="str">
        <f>TEXT(D10230, "mmm")</f>
        <v>Aug</v>
      </c>
      <c r="D10230" s="1">
        <v>45519</v>
      </c>
      <c r="E10230" t="s">
        <v>2134</v>
      </c>
      <c r="F10230" t="s">
        <v>217</v>
      </c>
      <c r="G10230">
        <v>13961</v>
      </c>
      <c r="H10230">
        <v>12.14</v>
      </c>
      <c r="I10230">
        <v>169486.54</v>
      </c>
      <c r="J10230" t="s">
        <v>86</v>
      </c>
      <c r="K10230">
        <v>-2.469217250227862E-3</v>
      </c>
      <c r="L10230">
        <v>-0.24690000000000001</v>
      </c>
      <c r="M10230" t="s">
        <v>82</v>
      </c>
    </row>
    <row r="10231" spans="1:13">
      <c r="A10231" t="s">
        <v>5252</v>
      </c>
      <c r="B10231" t="s">
        <v>5253</v>
      </c>
      <c r="C10231" t="str">
        <f>TEXT(D10231, "mmm")</f>
        <v>Aug</v>
      </c>
      <c r="D10231" s="1">
        <v>45519</v>
      </c>
      <c r="E10231" t="s">
        <v>5654</v>
      </c>
      <c r="F10231" t="s">
        <v>118</v>
      </c>
      <c r="G10231">
        <v>8000</v>
      </c>
      <c r="H10231">
        <v>12.25</v>
      </c>
      <c r="I10231">
        <v>98000</v>
      </c>
      <c r="J10231" t="s">
        <v>81</v>
      </c>
      <c r="K10231">
        <v>4.4081629539022733E-2</v>
      </c>
      <c r="L10231">
        <v>4.4081999999999999</v>
      </c>
      <c r="M10231" t="s">
        <v>82</v>
      </c>
    </row>
    <row r="10232" spans="1:13">
      <c r="A10232" t="s">
        <v>5639</v>
      </c>
      <c r="B10232" t="s">
        <v>5640</v>
      </c>
      <c r="C10232" t="str">
        <f>TEXT(D10232, "mmm")</f>
        <v>Aug</v>
      </c>
      <c r="D10232" s="1">
        <v>45519</v>
      </c>
      <c r="E10232" t="s">
        <v>5641</v>
      </c>
      <c r="F10232" t="s">
        <v>251</v>
      </c>
      <c r="G10232">
        <v>5050000</v>
      </c>
      <c r="H10232">
        <v>0.2</v>
      </c>
      <c r="I10232">
        <v>1010000</v>
      </c>
      <c r="J10232" t="s">
        <v>86</v>
      </c>
      <c r="K10232">
        <v>6.7839190862458265E-2</v>
      </c>
      <c r="L10232">
        <v>6.7839</v>
      </c>
      <c r="M10232" t="s">
        <v>82</v>
      </c>
    </row>
    <row r="10233" spans="1:13">
      <c r="A10233" t="s">
        <v>2568</v>
      </c>
      <c r="B10233" t="s">
        <v>2569</v>
      </c>
      <c r="C10233" t="str">
        <f>TEXT(D10233, "mmm")</f>
        <v>Aug</v>
      </c>
      <c r="D10233" s="1">
        <v>45519</v>
      </c>
      <c r="E10233" t="s">
        <v>2570</v>
      </c>
      <c r="F10233" t="s">
        <v>118</v>
      </c>
      <c r="G10233">
        <v>2500</v>
      </c>
      <c r="H10233">
        <v>12.08</v>
      </c>
      <c r="I10233">
        <v>30200</v>
      </c>
      <c r="J10233" t="s">
        <v>86</v>
      </c>
      <c r="K10233">
        <v>0</v>
      </c>
      <c r="L10233">
        <v>0</v>
      </c>
      <c r="M10233" t="s">
        <v>82</v>
      </c>
    </row>
    <row r="10234" spans="1:13">
      <c r="A10234" t="s">
        <v>2123</v>
      </c>
      <c r="B10234" t="s">
        <v>2124</v>
      </c>
      <c r="C10234" t="str">
        <f>TEXT(D10234, "mmm")</f>
        <v>Aug</v>
      </c>
      <c r="D10234" s="1">
        <v>45519</v>
      </c>
      <c r="E10234" t="s">
        <v>2134</v>
      </c>
      <c r="F10234" t="s">
        <v>217</v>
      </c>
      <c r="G10234">
        <v>6800</v>
      </c>
      <c r="H10234">
        <v>12.08</v>
      </c>
      <c r="I10234">
        <v>82144</v>
      </c>
      <c r="J10234" t="s">
        <v>81</v>
      </c>
      <c r="K10234">
        <v>-2.469217250227862E-3</v>
      </c>
      <c r="L10234">
        <v>-0.24690000000000001</v>
      </c>
      <c r="M10234" t="s">
        <v>82</v>
      </c>
    </row>
    <row r="10235" spans="1:13">
      <c r="A10235" t="s">
        <v>3890</v>
      </c>
      <c r="B10235" t="s">
        <v>3891</v>
      </c>
      <c r="C10235" t="str">
        <f>TEXT(D10235, "mmm")</f>
        <v>Aug</v>
      </c>
      <c r="D10235" s="1">
        <v>45519</v>
      </c>
      <c r="E10235" t="s">
        <v>3892</v>
      </c>
      <c r="F10235" t="s">
        <v>80</v>
      </c>
      <c r="G10235">
        <v>4000</v>
      </c>
      <c r="H10235">
        <v>6.83</v>
      </c>
      <c r="I10235">
        <v>27320</v>
      </c>
      <c r="J10235" t="s">
        <v>81</v>
      </c>
      <c r="K10235">
        <v>4.4776149145557609E-2</v>
      </c>
      <c r="L10235">
        <v>4.4775999999999998</v>
      </c>
      <c r="M10235" t="s">
        <v>82</v>
      </c>
    </row>
    <row r="10236" spans="1:13">
      <c r="A10236" t="s">
        <v>5655</v>
      </c>
      <c r="B10236" t="s">
        <v>5656</v>
      </c>
      <c r="C10236" t="str">
        <f>TEXT(D10236, "mmm")</f>
        <v>Aug</v>
      </c>
      <c r="D10236" s="1">
        <v>45519</v>
      </c>
      <c r="E10236" t="s">
        <v>5657</v>
      </c>
      <c r="F10236" t="s">
        <v>128</v>
      </c>
      <c r="G10236">
        <v>5520</v>
      </c>
      <c r="H10236">
        <v>20.22</v>
      </c>
      <c r="I10236">
        <v>111614.39999999999</v>
      </c>
      <c r="J10236" t="s">
        <v>81</v>
      </c>
      <c r="K10236">
        <v>0.1156126570676643</v>
      </c>
      <c r="L10236">
        <v>11.561299999999999</v>
      </c>
      <c r="M10236" t="s">
        <v>82</v>
      </c>
    </row>
    <row r="10237" spans="1:13">
      <c r="A10237" t="s">
        <v>5655</v>
      </c>
      <c r="B10237" t="s">
        <v>5656</v>
      </c>
      <c r="C10237" t="str">
        <f>TEXT(D10237, "mmm")</f>
        <v>Aug</v>
      </c>
      <c r="D10237" s="1">
        <v>45519</v>
      </c>
      <c r="E10237" t="s">
        <v>5657</v>
      </c>
      <c r="F10237" t="s">
        <v>128</v>
      </c>
      <c r="G10237">
        <v>6876</v>
      </c>
      <c r="H10237">
        <v>20.16</v>
      </c>
      <c r="I10237">
        <v>138620.16</v>
      </c>
      <c r="J10237" t="s">
        <v>86</v>
      </c>
      <c r="K10237">
        <v>0.1156126570676643</v>
      </c>
      <c r="L10237">
        <v>11.561299999999999</v>
      </c>
      <c r="M10237" t="s">
        <v>82</v>
      </c>
    </row>
    <row r="10238" spans="1:13">
      <c r="A10238" t="s">
        <v>4864</v>
      </c>
      <c r="B10238" t="s">
        <v>4865</v>
      </c>
      <c r="C10238" t="str">
        <f>TEXT(D10238, "mmm")</f>
        <v>Aug</v>
      </c>
      <c r="D10238" s="1">
        <v>45519</v>
      </c>
      <c r="E10238" t="s">
        <v>4258</v>
      </c>
      <c r="F10238" t="s">
        <v>217</v>
      </c>
      <c r="G10238">
        <v>53163</v>
      </c>
      <c r="H10238">
        <v>12.47</v>
      </c>
      <c r="I10238">
        <v>662942.61</v>
      </c>
      <c r="J10238" t="s">
        <v>86</v>
      </c>
      <c r="K10238">
        <v>0.16301697146847441</v>
      </c>
      <c r="L10238">
        <v>16.3017</v>
      </c>
      <c r="M10238" t="s">
        <v>82</v>
      </c>
    </row>
    <row r="10239" spans="1:13">
      <c r="A10239" t="s">
        <v>5658</v>
      </c>
      <c r="B10239" t="s">
        <v>5659</v>
      </c>
      <c r="C10239" t="str">
        <f>TEXT(D10239, "mmm")</f>
        <v>Aug</v>
      </c>
      <c r="D10239" s="1">
        <v>45519</v>
      </c>
      <c r="E10239" t="s">
        <v>5660</v>
      </c>
      <c r="F10239" t="s">
        <v>128</v>
      </c>
      <c r="G10239">
        <v>119705</v>
      </c>
      <c r="H10239">
        <v>39.06</v>
      </c>
      <c r="I10239">
        <v>4675677.3</v>
      </c>
      <c r="J10239" t="s">
        <v>86</v>
      </c>
      <c r="K10239">
        <v>5.3168161781640633E-2</v>
      </c>
      <c r="L10239">
        <v>5.3167999999999997</v>
      </c>
      <c r="M10239" t="s">
        <v>82</v>
      </c>
    </row>
    <row r="10240" spans="1:13">
      <c r="A10240" t="s">
        <v>5504</v>
      </c>
      <c r="B10240" t="s">
        <v>5505</v>
      </c>
      <c r="C10240" t="str">
        <f>TEXT(D10240, "mmm")</f>
        <v>Aug</v>
      </c>
      <c r="D10240" s="1">
        <v>45519</v>
      </c>
      <c r="E10240" t="s">
        <v>5661</v>
      </c>
      <c r="F10240" t="s">
        <v>118</v>
      </c>
      <c r="G10240">
        <v>4000</v>
      </c>
      <c r="H10240">
        <v>33.36</v>
      </c>
      <c r="I10240">
        <v>133440</v>
      </c>
      <c r="J10240" t="s">
        <v>86</v>
      </c>
      <c r="K10240">
        <v>-1.8953076572020829E-2</v>
      </c>
      <c r="L10240">
        <v>-1.8953</v>
      </c>
      <c r="M10240" t="s">
        <v>82</v>
      </c>
    </row>
    <row r="10241" spans="1:13">
      <c r="A10241" t="s">
        <v>1751</v>
      </c>
      <c r="B10241" t="s">
        <v>1752</v>
      </c>
      <c r="C10241" t="str">
        <f>TEXT(D10241, "mmm")</f>
        <v>Aug</v>
      </c>
      <c r="D10241" s="1">
        <v>45520</v>
      </c>
      <c r="E10241" t="s">
        <v>1753</v>
      </c>
      <c r="F10241" t="s">
        <v>128</v>
      </c>
      <c r="G10241">
        <v>698</v>
      </c>
      <c r="H10241">
        <v>17.399999999999999</v>
      </c>
      <c r="I10241">
        <v>12145.2</v>
      </c>
      <c r="J10241" t="s">
        <v>81</v>
      </c>
      <c r="K10241">
        <v>3.2316108652081572E-2</v>
      </c>
      <c r="L10241">
        <v>3.2315999999999998</v>
      </c>
      <c r="M10241" t="s">
        <v>82</v>
      </c>
    </row>
    <row r="10242" spans="1:13">
      <c r="A10242" t="s">
        <v>288</v>
      </c>
      <c r="B10242" t="s">
        <v>289</v>
      </c>
      <c r="C10242" t="str">
        <f>TEXT(D10242, "mmm")</f>
        <v>Aug</v>
      </c>
      <c r="D10242" s="1">
        <v>45520</v>
      </c>
      <c r="E10242" t="s">
        <v>290</v>
      </c>
      <c r="F10242" t="s">
        <v>101</v>
      </c>
      <c r="G10242">
        <v>121555</v>
      </c>
      <c r="H10242">
        <v>1</v>
      </c>
      <c r="I10242">
        <v>121555</v>
      </c>
      <c r="J10242" t="s">
        <v>86</v>
      </c>
      <c r="K10242">
        <v>-0.35443039961186662</v>
      </c>
      <c r="L10242">
        <v>-35.442999999999998</v>
      </c>
      <c r="M10242" t="s">
        <v>82</v>
      </c>
    </row>
    <row r="10243" spans="1:13">
      <c r="A10243" t="s">
        <v>2159</v>
      </c>
      <c r="B10243" t="s">
        <v>2160</v>
      </c>
      <c r="C10243" t="str">
        <f>TEXT(D10243, "mmm")</f>
        <v>Aug</v>
      </c>
      <c r="D10243" s="1">
        <v>45520</v>
      </c>
      <c r="E10243" t="s">
        <v>2161</v>
      </c>
      <c r="F10243" t="s">
        <v>217</v>
      </c>
      <c r="G10243">
        <v>9000000</v>
      </c>
      <c r="H10243">
        <v>0.88</v>
      </c>
      <c r="I10243">
        <v>7920000</v>
      </c>
      <c r="J10243" t="s">
        <v>86</v>
      </c>
      <c r="K10243">
        <v>0.13089011705665901</v>
      </c>
      <c r="L10243">
        <v>13.089</v>
      </c>
      <c r="M10243" t="s">
        <v>82</v>
      </c>
    </row>
    <row r="10244" spans="1:13">
      <c r="A10244" t="s">
        <v>2159</v>
      </c>
      <c r="B10244" t="s">
        <v>2160</v>
      </c>
      <c r="C10244" t="str">
        <f>TEXT(D10244, "mmm")</f>
        <v>Aug</v>
      </c>
      <c r="D10244" s="1">
        <v>45520</v>
      </c>
      <c r="E10244" t="s">
        <v>2161</v>
      </c>
      <c r="F10244" t="s">
        <v>217</v>
      </c>
      <c r="G10244">
        <v>1993192</v>
      </c>
      <c r="H10244">
        <v>0.91</v>
      </c>
      <c r="I10244">
        <v>1813804.72</v>
      </c>
      <c r="J10244" t="s">
        <v>86</v>
      </c>
      <c r="K10244">
        <v>0.13089011705665901</v>
      </c>
      <c r="L10244">
        <v>13.089</v>
      </c>
      <c r="M10244" t="s">
        <v>82</v>
      </c>
    </row>
    <row r="10245" spans="1:13">
      <c r="A10245" t="s">
        <v>5662</v>
      </c>
      <c r="B10245" t="s">
        <v>5663</v>
      </c>
      <c r="C10245" t="str">
        <f>TEXT(D10245, "mmm")</f>
        <v>Aug</v>
      </c>
      <c r="D10245" s="1">
        <v>45520</v>
      </c>
      <c r="E10245" t="s">
        <v>5664</v>
      </c>
      <c r="F10245" t="s">
        <v>80</v>
      </c>
      <c r="G10245">
        <v>5648</v>
      </c>
      <c r="H10245">
        <v>134.66</v>
      </c>
      <c r="I10245">
        <v>760559.67999999993</v>
      </c>
      <c r="J10245" t="s">
        <v>81</v>
      </c>
      <c r="K10245">
        <v>1.7383425361304331E-2</v>
      </c>
      <c r="L10245">
        <v>1.7383</v>
      </c>
      <c r="M10245" t="s">
        <v>82</v>
      </c>
    </row>
    <row r="10246" spans="1:13">
      <c r="A10246" t="s">
        <v>5662</v>
      </c>
      <c r="B10246" t="s">
        <v>5663</v>
      </c>
      <c r="C10246" t="str">
        <f>TEXT(D10246, "mmm")</f>
        <v>Aug</v>
      </c>
      <c r="D10246" s="1">
        <v>45520</v>
      </c>
      <c r="E10246" t="s">
        <v>5664</v>
      </c>
      <c r="F10246" t="s">
        <v>80</v>
      </c>
      <c r="G10246">
        <v>18284</v>
      </c>
      <c r="H10246">
        <v>134.06</v>
      </c>
      <c r="I10246">
        <v>2451153.04</v>
      </c>
      <c r="J10246" t="s">
        <v>86</v>
      </c>
      <c r="K10246">
        <v>1.7383425361304331E-2</v>
      </c>
      <c r="L10246">
        <v>1.7383</v>
      </c>
      <c r="M10246" t="s">
        <v>82</v>
      </c>
    </row>
    <row r="10247" spans="1:13">
      <c r="A10247" t="s">
        <v>5662</v>
      </c>
      <c r="B10247" t="s">
        <v>5663</v>
      </c>
      <c r="C10247" t="str">
        <f>TEXT(D10247, "mmm")</f>
        <v>Aug</v>
      </c>
      <c r="D10247" s="1">
        <v>45520</v>
      </c>
      <c r="E10247" t="s">
        <v>5664</v>
      </c>
      <c r="F10247" t="s">
        <v>80</v>
      </c>
      <c r="G10247">
        <v>13106</v>
      </c>
      <c r="H10247">
        <v>133.07</v>
      </c>
      <c r="I10247">
        <v>1744015.42</v>
      </c>
      <c r="J10247" t="s">
        <v>81</v>
      </c>
      <c r="K10247">
        <v>1.7383425361304331E-2</v>
      </c>
      <c r="L10247">
        <v>1.7383</v>
      </c>
      <c r="M10247" t="s">
        <v>82</v>
      </c>
    </row>
    <row r="10248" spans="1:13">
      <c r="A10248" t="s">
        <v>2401</v>
      </c>
      <c r="B10248" t="s">
        <v>2402</v>
      </c>
      <c r="C10248" t="str">
        <f>TEXT(D10248, "mmm")</f>
        <v>Aug</v>
      </c>
      <c r="D10248" s="1">
        <v>45520</v>
      </c>
      <c r="E10248" t="s">
        <v>4705</v>
      </c>
      <c r="F10248" t="s">
        <v>101</v>
      </c>
      <c r="G10248">
        <v>11963</v>
      </c>
      <c r="H10248">
        <v>1.23</v>
      </c>
      <c r="I10248">
        <v>14714.49</v>
      </c>
      <c r="J10248" t="s">
        <v>81</v>
      </c>
      <c r="K10248">
        <v>-4.6153875497671248E-2</v>
      </c>
      <c r="L10248">
        <v>-4.6154000000000002</v>
      </c>
      <c r="M10248" t="s">
        <v>82</v>
      </c>
    </row>
    <row r="10249" spans="1:13">
      <c r="A10249" t="s">
        <v>3686</v>
      </c>
      <c r="B10249" t="s">
        <v>3687</v>
      </c>
      <c r="C10249" t="str">
        <f>TEXT(D10249, "mmm")</f>
        <v>Aug</v>
      </c>
      <c r="D10249" s="1">
        <v>45520</v>
      </c>
      <c r="E10249" t="s">
        <v>5627</v>
      </c>
      <c r="F10249" t="s">
        <v>80</v>
      </c>
      <c r="G10249">
        <v>22581</v>
      </c>
      <c r="H10249">
        <v>0.6</v>
      </c>
      <c r="I10249">
        <v>13548.6</v>
      </c>
      <c r="J10249" t="s">
        <v>81</v>
      </c>
      <c r="K10249">
        <v>0.1305084692339418</v>
      </c>
      <c r="L10249">
        <v>13.050800000000001</v>
      </c>
      <c r="M10249" t="s">
        <v>82</v>
      </c>
    </row>
    <row r="10250" spans="1:13">
      <c r="A10250" t="s">
        <v>4323</v>
      </c>
      <c r="B10250" t="s">
        <v>4324</v>
      </c>
      <c r="C10250" t="str">
        <f>TEXT(D10250, "mmm")</f>
        <v>Aug</v>
      </c>
      <c r="D10250" s="1">
        <v>45520</v>
      </c>
      <c r="E10250" t="s">
        <v>4325</v>
      </c>
      <c r="F10250" t="s">
        <v>80</v>
      </c>
      <c r="G10250">
        <v>35000</v>
      </c>
      <c r="H10250">
        <v>1.06</v>
      </c>
      <c r="I10250">
        <v>37100</v>
      </c>
      <c r="J10250" t="s">
        <v>86</v>
      </c>
      <c r="K10250">
        <v>-0.21160713173829171</v>
      </c>
      <c r="L10250">
        <v>-21.160699999999999</v>
      </c>
      <c r="M10250" t="s">
        <v>82</v>
      </c>
    </row>
    <row r="10251" spans="1:13">
      <c r="A10251" t="s">
        <v>2662</v>
      </c>
      <c r="B10251" t="s">
        <v>2663</v>
      </c>
      <c r="C10251" t="str">
        <f>TEXT(D10251, "mmm")</f>
        <v>Aug</v>
      </c>
      <c r="D10251" s="1">
        <v>45520</v>
      </c>
      <c r="E10251" t="s">
        <v>2665</v>
      </c>
      <c r="F10251" t="s">
        <v>101</v>
      </c>
      <c r="G10251">
        <v>573453</v>
      </c>
      <c r="H10251">
        <v>10.64</v>
      </c>
      <c r="I10251">
        <v>6101539.9199999999</v>
      </c>
      <c r="J10251" t="s">
        <v>81</v>
      </c>
      <c r="K10251">
        <v>-1.8778877751842731E-3</v>
      </c>
      <c r="L10251">
        <v>-0.18779999999999999</v>
      </c>
      <c r="M10251" t="s">
        <v>82</v>
      </c>
    </row>
    <row r="10252" spans="1:13">
      <c r="A10252" t="s">
        <v>2662</v>
      </c>
      <c r="B10252" t="s">
        <v>2663</v>
      </c>
      <c r="C10252" t="str">
        <f>TEXT(D10252, "mmm")</f>
        <v>Aug</v>
      </c>
      <c r="D10252" s="1">
        <v>45520</v>
      </c>
      <c r="E10252" t="s">
        <v>5321</v>
      </c>
      <c r="F10252" t="s">
        <v>101</v>
      </c>
      <c r="G10252">
        <v>573453</v>
      </c>
      <c r="H10252">
        <v>10.64</v>
      </c>
      <c r="I10252">
        <v>6101539.9199999999</v>
      </c>
      <c r="J10252" t="s">
        <v>81</v>
      </c>
      <c r="K10252">
        <v>-1.8778877751842731E-3</v>
      </c>
      <c r="L10252">
        <v>-0.18779999999999999</v>
      </c>
      <c r="M10252" t="s">
        <v>82</v>
      </c>
    </row>
    <row r="10253" spans="1:13">
      <c r="A10253" t="s">
        <v>2662</v>
      </c>
      <c r="B10253" t="s">
        <v>2663</v>
      </c>
      <c r="C10253" t="str">
        <f>TEXT(D10253, "mmm")</f>
        <v>Aug</v>
      </c>
      <c r="D10253" s="1">
        <v>45520</v>
      </c>
      <c r="E10253" t="s">
        <v>2664</v>
      </c>
      <c r="F10253" t="s">
        <v>101</v>
      </c>
      <c r="G10253">
        <v>573453</v>
      </c>
      <c r="H10253">
        <v>10.64</v>
      </c>
      <c r="I10253">
        <v>6101539.9199999999</v>
      </c>
      <c r="J10253" t="s">
        <v>81</v>
      </c>
      <c r="K10253">
        <v>-1.8778877751842731E-3</v>
      </c>
      <c r="L10253">
        <v>-0.18779999999999999</v>
      </c>
      <c r="M10253" t="s">
        <v>82</v>
      </c>
    </row>
    <row r="10254" spans="1:13">
      <c r="A10254" t="s">
        <v>2662</v>
      </c>
      <c r="B10254" t="s">
        <v>2663</v>
      </c>
      <c r="C10254" t="str">
        <f>TEXT(D10254, "mmm")</f>
        <v>Aug</v>
      </c>
      <c r="D10254" s="1">
        <v>45520</v>
      </c>
      <c r="E10254" t="s">
        <v>2667</v>
      </c>
      <c r="F10254" t="s">
        <v>101</v>
      </c>
      <c r="G10254">
        <v>573453</v>
      </c>
      <c r="H10254">
        <v>10.64</v>
      </c>
      <c r="I10254">
        <v>6101539.9199999999</v>
      </c>
      <c r="J10254" t="s">
        <v>81</v>
      </c>
      <c r="K10254">
        <v>-1.8778877751842731E-3</v>
      </c>
      <c r="L10254">
        <v>-0.18779999999999999</v>
      </c>
      <c r="M10254" t="s">
        <v>82</v>
      </c>
    </row>
    <row r="10255" spans="1:13">
      <c r="A10255" t="s">
        <v>2662</v>
      </c>
      <c r="B10255" t="s">
        <v>2663</v>
      </c>
      <c r="C10255" t="str">
        <f>TEXT(D10255, "mmm")</f>
        <v>Aug</v>
      </c>
      <c r="D10255" s="1">
        <v>45520</v>
      </c>
      <c r="E10255" t="s">
        <v>2666</v>
      </c>
      <c r="F10255" t="s">
        <v>101</v>
      </c>
      <c r="G10255">
        <v>573453</v>
      </c>
      <c r="H10255">
        <v>10.64</v>
      </c>
      <c r="I10255">
        <v>6101539.9199999999</v>
      </c>
      <c r="J10255" t="s">
        <v>81</v>
      </c>
      <c r="K10255">
        <v>-1.8778877751842731E-3</v>
      </c>
      <c r="L10255">
        <v>-0.18779999999999999</v>
      </c>
      <c r="M10255" t="s">
        <v>82</v>
      </c>
    </row>
    <row r="10256" spans="1:13">
      <c r="A10256" t="s">
        <v>5665</v>
      </c>
      <c r="B10256" t="s">
        <v>5666</v>
      </c>
      <c r="C10256" t="str">
        <f>TEXT(D10256, "mmm")</f>
        <v>Aug</v>
      </c>
      <c r="D10256" s="1">
        <v>45520</v>
      </c>
      <c r="E10256" t="s">
        <v>5667</v>
      </c>
      <c r="F10256" t="s">
        <v>251</v>
      </c>
      <c r="G10256">
        <v>80000</v>
      </c>
      <c r="H10256">
        <v>8.5500000000000007</v>
      </c>
      <c r="I10256">
        <v>684000</v>
      </c>
      <c r="J10256" t="s">
        <v>86</v>
      </c>
      <c r="K10256">
        <v>0.15783408264884141</v>
      </c>
      <c r="L10256">
        <v>15.7834</v>
      </c>
      <c r="M10256" t="s">
        <v>82</v>
      </c>
    </row>
    <row r="10257" spans="1:13">
      <c r="A10257" t="s">
        <v>4339</v>
      </c>
      <c r="B10257" t="s">
        <v>4340</v>
      </c>
      <c r="C10257" t="str">
        <f>TEXT(D10257, "mmm")</f>
        <v>Aug</v>
      </c>
      <c r="D10257" s="1">
        <v>45520</v>
      </c>
      <c r="E10257" t="s">
        <v>4341</v>
      </c>
      <c r="F10257" t="s">
        <v>128</v>
      </c>
      <c r="G10257">
        <v>20000</v>
      </c>
      <c r="H10257">
        <v>14.68</v>
      </c>
      <c r="I10257">
        <v>293600</v>
      </c>
      <c r="J10257" t="s">
        <v>81</v>
      </c>
      <c r="K10257">
        <v>4.4773936821386418E-2</v>
      </c>
      <c r="L10257">
        <v>4.4774000000000003</v>
      </c>
      <c r="M10257" t="s">
        <v>82</v>
      </c>
    </row>
    <row r="10258" spans="1:13">
      <c r="A10258" t="s">
        <v>4488</v>
      </c>
      <c r="B10258" t="s">
        <v>4489</v>
      </c>
      <c r="C10258" t="str">
        <f>TEXT(D10258, "mmm")</f>
        <v>Aug</v>
      </c>
      <c r="D10258" s="1">
        <v>45520</v>
      </c>
      <c r="E10258" t="s">
        <v>4714</v>
      </c>
      <c r="F10258" t="s">
        <v>80</v>
      </c>
      <c r="G10258">
        <v>2000</v>
      </c>
      <c r="H10258">
        <v>14.89</v>
      </c>
      <c r="I10258">
        <v>29780</v>
      </c>
      <c r="J10258" t="s">
        <v>81</v>
      </c>
      <c r="K10258">
        <v>2.8708087540202602E-2</v>
      </c>
      <c r="L10258">
        <v>2.8708</v>
      </c>
      <c r="M10258" t="s">
        <v>82</v>
      </c>
    </row>
    <row r="10259" spans="1:13">
      <c r="A10259" t="s">
        <v>5668</v>
      </c>
      <c r="B10259" t="s">
        <v>5669</v>
      </c>
      <c r="C10259" t="str">
        <f>TEXT(D10259, "mmm")</f>
        <v>Aug</v>
      </c>
      <c r="D10259" s="1">
        <v>45520</v>
      </c>
      <c r="E10259" t="s">
        <v>5670</v>
      </c>
      <c r="F10259" t="s">
        <v>128</v>
      </c>
      <c r="G10259">
        <v>25000</v>
      </c>
      <c r="H10259">
        <v>0.67</v>
      </c>
      <c r="I10259">
        <v>16750</v>
      </c>
      <c r="J10259" t="s">
        <v>86</v>
      </c>
      <c r="K10259">
        <v>-1.420453198500404E-2</v>
      </c>
      <c r="L10259">
        <v>-1.4205000000000001</v>
      </c>
      <c r="M10259" t="s">
        <v>82</v>
      </c>
    </row>
    <row r="10260" spans="1:13">
      <c r="A10260" t="s">
        <v>5504</v>
      </c>
      <c r="B10260" t="s">
        <v>5505</v>
      </c>
      <c r="C10260" t="str">
        <f>TEXT(D10260, "mmm")</f>
        <v>Aug</v>
      </c>
      <c r="D10260" s="1">
        <v>45520</v>
      </c>
      <c r="E10260" t="s">
        <v>5671</v>
      </c>
      <c r="F10260" t="s">
        <v>80</v>
      </c>
      <c r="G10260">
        <v>3000</v>
      </c>
      <c r="H10260">
        <v>33.74</v>
      </c>
      <c r="I10260">
        <v>101220</v>
      </c>
      <c r="J10260" t="s">
        <v>81</v>
      </c>
      <c r="K10260">
        <v>1.2575933486157711E-2</v>
      </c>
      <c r="L10260">
        <v>1.2576000000000001</v>
      </c>
      <c r="M10260" t="s">
        <v>82</v>
      </c>
    </row>
    <row r="10261" spans="1:13">
      <c r="A10261" t="s">
        <v>3679</v>
      </c>
      <c r="B10261" t="s">
        <v>3680</v>
      </c>
      <c r="C10261" t="str">
        <f>TEXT(D10261, "mmm")</f>
        <v>Aug</v>
      </c>
      <c r="D10261" s="1">
        <v>45520</v>
      </c>
      <c r="E10261" t="s">
        <v>5672</v>
      </c>
      <c r="F10261" t="s">
        <v>80</v>
      </c>
      <c r="G10261">
        <v>10000</v>
      </c>
      <c r="H10261">
        <v>1.86</v>
      </c>
      <c r="I10261">
        <v>18600</v>
      </c>
      <c r="J10261" t="s">
        <v>81</v>
      </c>
      <c r="K10261">
        <v>0.1263158588198092</v>
      </c>
      <c r="L10261">
        <v>12.631600000000001</v>
      </c>
      <c r="M10261" t="s">
        <v>82</v>
      </c>
    </row>
    <row r="10262" spans="1:13">
      <c r="A10262" t="s">
        <v>3110</v>
      </c>
      <c r="B10262" t="s">
        <v>3111</v>
      </c>
      <c r="C10262" t="str">
        <f>TEXT(D10262, "mmm")</f>
        <v>Aug</v>
      </c>
      <c r="D10262" s="1">
        <v>45520</v>
      </c>
      <c r="E10262" t="s">
        <v>3118</v>
      </c>
      <c r="F10262" t="s">
        <v>101</v>
      </c>
      <c r="G10262">
        <v>19871</v>
      </c>
      <c r="H10262">
        <v>6.48</v>
      </c>
      <c r="I10262">
        <v>128764.08</v>
      </c>
      <c r="J10262" t="s">
        <v>81</v>
      </c>
      <c r="K10262">
        <v>4.9004545871769611E-2</v>
      </c>
      <c r="L10262">
        <v>4.9005000000000001</v>
      </c>
      <c r="M10262" t="s">
        <v>82</v>
      </c>
    </row>
    <row r="10263" spans="1:13">
      <c r="A10263" t="s">
        <v>3110</v>
      </c>
      <c r="B10263" t="s">
        <v>3111</v>
      </c>
      <c r="C10263" t="str">
        <f>TEXT(D10263, "mmm")</f>
        <v>Aug</v>
      </c>
      <c r="D10263" s="1">
        <v>45520</v>
      </c>
      <c r="E10263" t="s">
        <v>3119</v>
      </c>
      <c r="F10263" t="s">
        <v>101</v>
      </c>
      <c r="G10263">
        <v>19871</v>
      </c>
      <c r="H10263">
        <v>6.48</v>
      </c>
      <c r="I10263">
        <v>128764.08</v>
      </c>
      <c r="J10263" t="s">
        <v>81</v>
      </c>
      <c r="K10263">
        <v>4.9004545871769611E-2</v>
      </c>
      <c r="L10263">
        <v>4.9005000000000001</v>
      </c>
      <c r="M10263" t="s">
        <v>82</v>
      </c>
    </row>
    <row r="10264" spans="1:13">
      <c r="A10264" t="s">
        <v>3110</v>
      </c>
      <c r="B10264" t="s">
        <v>3111</v>
      </c>
      <c r="C10264" t="str">
        <f>TEXT(D10264, "mmm")</f>
        <v>Aug</v>
      </c>
      <c r="D10264" s="1">
        <v>45520</v>
      </c>
      <c r="E10264" t="s">
        <v>3120</v>
      </c>
      <c r="F10264" t="s">
        <v>101</v>
      </c>
      <c r="G10264">
        <v>19871</v>
      </c>
      <c r="H10264">
        <v>6.48</v>
      </c>
      <c r="I10264">
        <v>128764.08</v>
      </c>
      <c r="J10264" t="s">
        <v>81</v>
      </c>
      <c r="K10264">
        <v>4.9004545871769611E-2</v>
      </c>
      <c r="L10264">
        <v>4.9005000000000001</v>
      </c>
      <c r="M10264" t="s">
        <v>82</v>
      </c>
    </row>
    <row r="10265" spans="1:13">
      <c r="A10265" t="s">
        <v>5213</v>
      </c>
      <c r="B10265" t="s">
        <v>5214</v>
      </c>
      <c r="C10265" t="str">
        <f>TEXT(D10265, "mmm")</f>
        <v>Aug</v>
      </c>
      <c r="D10265" s="1">
        <v>45520</v>
      </c>
      <c r="E10265" t="s">
        <v>5215</v>
      </c>
      <c r="F10265" t="s">
        <v>101</v>
      </c>
      <c r="G10265">
        <v>3600000</v>
      </c>
      <c r="H10265">
        <v>2724490</v>
      </c>
      <c r="I10265">
        <v>9808164000000</v>
      </c>
      <c r="J10265" t="s">
        <v>86</v>
      </c>
      <c r="K10265">
        <v>-0.1478260527035683</v>
      </c>
      <c r="L10265">
        <v>-14.7826</v>
      </c>
      <c r="M10265" t="s">
        <v>82</v>
      </c>
    </row>
    <row r="10266" spans="1:13">
      <c r="A10266" t="s">
        <v>5673</v>
      </c>
      <c r="B10266" t="s">
        <v>5674</v>
      </c>
      <c r="C10266" t="str">
        <f>TEXT(D10266, "mmm")</f>
        <v>Aug</v>
      </c>
      <c r="D10266" s="1">
        <v>45520</v>
      </c>
      <c r="E10266" t="s">
        <v>5675</v>
      </c>
      <c r="F10266" t="s">
        <v>118</v>
      </c>
      <c r="G10266">
        <v>5000</v>
      </c>
      <c r="H10266">
        <v>2.27</v>
      </c>
      <c r="I10266">
        <v>11350</v>
      </c>
      <c r="J10266" t="s">
        <v>86</v>
      </c>
      <c r="K10266">
        <v>-1.793720247125663E-2</v>
      </c>
      <c r="L10266">
        <v>-1.7937000000000001</v>
      </c>
      <c r="M10266" t="s">
        <v>82</v>
      </c>
    </row>
    <row r="10267" spans="1:13">
      <c r="A10267" t="s">
        <v>5322</v>
      </c>
      <c r="B10267" t="s">
        <v>5323</v>
      </c>
      <c r="C10267" t="str">
        <f>TEXT(D10267, "mmm")</f>
        <v>Aug</v>
      </c>
      <c r="D10267" s="1">
        <v>45520</v>
      </c>
      <c r="E10267" t="s">
        <v>5325</v>
      </c>
      <c r="F10267" t="s">
        <v>314</v>
      </c>
      <c r="G10267">
        <v>3553</v>
      </c>
      <c r="H10267">
        <v>14.86</v>
      </c>
      <c r="I10267">
        <v>52797.579999999987</v>
      </c>
      <c r="J10267" t="s">
        <v>81</v>
      </c>
      <c r="K10267">
        <v>0.12744432902034181</v>
      </c>
      <c r="L10267">
        <v>12.744400000000001</v>
      </c>
      <c r="M10267" t="s">
        <v>82</v>
      </c>
    </row>
    <row r="10268" spans="1:13">
      <c r="A10268" t="s">
        <v>5322</v>
      </c>
      <c r="B10268" t="s">
        <v>5323</v>
      </c>
      <c r="C10268" t="str">
        <f>TEXT(D10268, "mmm")</f>
        <v>Aug</v>
      </c>
      <c r="D10268" s="1">
        <v>45520</v>
      </c>
      <c r="E10268" t="s">
        <v>5327</v>
      </c>
      <c r="F10268" t="s">
        <v>314</v>
      </c>
      <c r="G10268">
        <v>3553</v>
      </c>
      <c r="H10268">
        <v>14.86</v>
      </c>
      <c r="I10268">
        <v>52797.579999999987</v>
      </c>
      <c r="J10268" t="s">
        <v>81</v>
      </c>
      <c r="K10268">
        <v>0.12744432902034181</v>
      </c>
      <c r="L10268">
        <v>12.744400000000001</v>
      </c>
      <c r="M10268" t="s">
        <v>82</v>
      </c>
    </row>
    <row r="10269" spans="1:13">
      <c r="A10269" t="s">
        <v>5322</v>
      </c>
      <c r="B10269" t="s">
        <v>5323</v>
      </c>
      <c r="C10269" t="str">
        <f>TEXT(D10269, "mmm")</f>
        <v>Aug</v>
      </c>
      <c r="D10269" s="1">
        <v>45520</v>
      </c>
      <c r="E10269" t="s">
        <v>5329</v>
      </c>
      <c r="F10269" t="s">
        <v>314</v>
      </c>
      <c r="G10269">
        <v>3553</v>
      </c>
      <c r="H10269">
        <v>14.86</v>
      </c>
      <c r="I10269">
        <v>52797.579999999987</v>
      </c>
      <c r="J10269" t="s">
        <v>81</v>
      </c>
      <c r="K10269">
        <v>0.12744432902034181</v>
      </c>
      <c r="L10269">
        <v>12.744400000000001</v>
      </c>
      <c r="M10269" t="s">
        <v>82</v>
      </c>
    </row>
    <row r="10270" spans="1:13">
      <c r="A10270" t="s">
        <v>5322</v>
      </c>
      <c r="B10270" t="s">
        <v>5323</v>
      </c>
      <c r="C10270" t="str">
        <f>TEXT(D10270, "mmm")</f>
        <v>Aug</v>
      </c>
      <c r="D10270" s="1">
        <v>45520</v>
      </c>
      <c r="E10270" t="s">
        <v>5326</v>
      </c>
      <c r="F10270" t="s">
        <v>428</v>
      </c>
      <c r="G10270">
        <v>3553</v>
      </c>
      <c r="H10270">
        <v>14.86</v>
      </c>
      <c r="I10270">
        <v>52797.579999999987</v>
      </c>
      <c r="J10270" t="s">
        <v>81</v>
      </c>
      <c r="K10270">
        <v>0.12744432902034181</v>
      </c>
      <c r="L10270">
        <v>12.744400000000001</v>
      </c>
      <c r="M10270" t="s">
        <v>82</v>
      </c>
    </row>
    <row r="10271" spans="1:13">
      <c r="A10271" t="s">
        <v>5322</v>
      </c>
      <c r="B10271" t="s">
        <v>5323</v>
      </c>
      <c r="C10271" t="str">
        <f>TEXT(D10271, "mmm")</f>
        <v>Aug</v>
      </c>
      <c r="D10271" s="1">
        <v>45520</v>
      </c>
      <c r="E10271" t="s">
        <v>5324</v>
      </c>
      <c r="F10271" t="s">
        <v>222</v>
      </c>
      <c r="G10271">
        <v>3553</v>
      </c>
      <c r="H10271">
        <v>14.86</v>
      </c>
      <c r="I10271">
        <v>52797.579999999987</v>
      </c>
      <c r="J10271" t="s">
        <v>81</v>
      </c>
      <c r="K10271">
        <v>0.12744432902034181</v>
      </c>
      <c r="L10271">
        <v>12.744400000000001</v>
      </c>
      <c r="M10271" t="s">
        <v>82</v>
      </c>
    </row>
    <row r="10272" spans="1:13">
      <c r="A10272" t="s">
        <v>5322</v>
      </c>
      <c r="B10272" t="s">
        <v>5323</v>
      </c>
      <c r="C10272" t="str">
        <f>TEXT(D10272, "mmm")</f>
        <v>Aug</v>
      </c>
      <c r="D10272" s="1">
        <v>45520</v>
      </c>
      <c r="E10272" t="s">
        <v>5328</v>
      </c>
      <c r="F10272" t="s">
        <v>222</v>
      </c>
      <c r="G10272">
        <v>3553</v>
      </c>
      <c r="H10272">
        <v>14.86</v>
      </c>
      <c r="I10272">
        <v>52797.579999999987</v>
      </c>
      <c r="J10272" t="s">
        <v>81</v>
      </c>
      <c r="K10272">
        <v>0.12744432902034181</v>
      </c>
      <c r="L10272">
        <v>12.744400000000001</v>
      </c>
      <c r="M10272" t="s">
        <v>82</v>
      </c>
    </row>
    <row r="10273" spans="1:13">
      <c r="A10273" t="s">
        <v>5322</v>
      </c>
      <c r="B10273" t="s">
        <v>5323</v>
      </c>
      <c r="C10273" t="str">
        <f>TEXT(D10273, "mmm")</f>
        <v>Aug</v>
      </c>
      <c r="D10273" s="1">
        <v>45520</v>
      </c>
      <c r="E10273" t="s">
        <v>5325</v>
      </c>
      <c r="F10273" t="s">
        <v>314</v>
      </c>
      <c r="G10273">
        <v>30206</v>
      </c>
      <c r="H10273">
        <v>14.86</v>
      </c>
      <c r="I10273">
        <v>448861.16</v>
      </c>
      <c r="J10273" t="s">
        <v>86</v>
      </c>
      <c r="K10273">
        <v>0.12744432902034181</v>
      </c>
      <c r="L10273">
        <v>12.744400000000001</v>
      </c>
      <c r="M10273" t="s">
        <v>82</v>
      </c>
    </row>
    <row r="10274" spans="1:13">
      <c r="A10274" t="s">
        <v>5322</v>
      </c>
      <c r="B10274" t="s">
        <v>5323</v>
      </c>
      <c r="C10274" t="str">
        <f>TEXT(D10274, "mmm")</f>
        <v>Aug</v>
      </c>
      <c r="D10274" s="1">
        <v>45520</v>
      </c>
      <c r="E10274" t="s">
        <v>5327</v>
      </c>
      <c r="F10274" t="s">
        <v>314</v>
      </c>
      <c r="G10274">
        <v>30206</v>
      </c>
      <c r="H10274">
        <v>14.86</v>
      </c>
      <c r="I10274">
        <v>448861.16</v>
      </c>
      <c r="J10274" t="s">
        <v>86</v>
      </c>
      <c r="K10274">
        <v>0.12744432902034181</v>
      </c>
      <c r="L10274">
        <v>12.744400000000001</v>
      </c>
      <c r="M10274" t="s">
        <v>82</v>
      </c>
    </row>
    <row r="10275" spans="1:13">
      <c r="A10275" t="s">
        <v>5322</v>
      </c>
      <c r="B10275" t="s">
        <v>5323</v>
      </c>
      <c r="C10275" t="str">
        <f>TEXT(D10275, "mmm")</f>
        <v>Aug</v>
      </c>
      <c r="D10275" s="1">
        <v>45520</v>
      </c>
      <c r="E10275" t="s">
        <v>5329</v>
      </c>
      <c r="F10275" t="s">
        <v>314</v>
      </c>
      <c r="G10275">
        <v>30206</v>
      </c>
      <c r="H10275">
        <v>14.86</v>
      </c>
      <c r="I10275">
        <v>448861.16</v>
      </c>
      <c r="J10275" t="s">
        <v>86</v>
      </c>
      <c r="K10275">
        <v>0.12744432902034181</v>
      </c>
      <c r="L10275">
        <v>12.744400000000001</v>
      </c>
      <c r="M10275" t="s">
        <v>82</v>
      </c>
    </row>
    <row r="10276" spans="1:13">
      <c r="A10276" t="s">
        <v>5322</v>
      </c>
      <c r="B10276" t="s">
        <v>5323</v>
      </c>
      <c r="C10276" t="str">
        <f>TEXT(D10276, "mmm")</f>
        <v>Aug</v>
      </c>
      <c r="D10276" s="1">
        <v>45520</v>
      </c>
      <c r="E10276" t="s">
        <v>5326</v>
      </c>
      <c r="F10276" t="s">
        <v>428</v>
      </c>
      <c r="G10276">
        <v>30206</v>
      </c>
      <c r="H10276">
        <v>14.86</v>
      </c>
      <c r="I10276">
        <v>448861.16</v>
      </c>
      <c r="J10276" t="s">
        <v>86</v>
      </c>
      <c r="K10276">
        <v>0.12744432902034181</v>
      </c>
      <c r="L10276">
        <v>12.744400000000001</v>
      </c>
      <c r="M10276" t="s">
        <v>82</v>
      </c>
    </row>
    <row r="10277" spans="1:13">
      <c r="A10277" t="s">
        <v>5322</v>
      </c>
      <c r="B10277" t="s">
        <v>5323</v>
      </c>
      <c r="C10277" t="str">
        <f>TEXT(D10277, "mmm")</f>
        <v>Aug</v>
      </c>
      <c r="D10277" s="1">
        <v>45520</v>
      </c>
      <c r="E10277" t="s">
        <v>5324</v>
      </c>
      <c r="F10277" t="s">
        <v>222</v>
      </c>
      <c r="G10277">
        <v>30206</v>
      </c>
      <c r="H10277">
        <v>14.86</v>
      </c>
      <c r="I10277">
        <v>448861.16</v>
      </c>
      <c r="J10277" t="s">
        <v>86</v>
      </c>
      <c r="K10277">
        <v>0.12744432902034181</v>
      </c>
      <c r="L10277">
        <v>12.744400000000001</v>
      </c>
      <c r="M10277" t="s">
        <v>82</v>
      </c>
    </row>
    <row r="10278" spans="1:13">
      <c r="A10278" t="s">
        <v>5322</v>
      </c>
      <c r="B10278" t="s">
        <v>5323</v>
      </c>
      <c r="C10278" t="str">
        <f>TEXT(D10278, "mmm")</f>
        <v>Aug</v>
      </c>
      <c r="D10278" s="1">
        <v>45520</v>
      </c>
      <c r="E10278" t="s">
        <v>5328</v>
      </c>
      <c r="F10278" t="s">
        <v>222</v>
      </c>
      <c r="G10278">
        <v>30206</v>
      </c>
      <c r="H10278">
        <v>14.86</v>
      </c>
      <c r="I10278">
        <v>448861.16</v>
      </c>
      <c r="J10278" t="s">
        <v>86</v>
      </c>
      <c r="K10278">
        <v>0.12744432902034181</v>
      </c>
      <c r="L10278">
        <v>12.744400000000001</v>
      </c>
      <c r="M10278" t="s">
        <v>82</v>
      </c>
    </row>
    <row r="10279" spans="1:13">
      <c r="A10279" t="s">
        <v>3774</v>
      </c>
      <c r="B10279" t="s">
        <v>3775</v>
      </c>
      <c r="C10279" t="str">
        <f>TEXT(D10279, "mmm")</f>
        <v>Aug</v>
      </c>
      <c r="D10279" s="1">
        <v>45520</v>
      </c>
      <c r="E10279" t="s">
        <v>3776</v>
      </c>
      <c r="F10279" t="s">
        <v>251</v>
      </c>
      <c r="G10279">
        <v>18370</v>
      </c>
      <c r="H10279">
        <v>1.1399999999999999</v>
      </c>
      <c r="I10279">
        <v>20941.8</v>
      </c>
      <c r="J10279" t="s">
        <v>81</v>
      </c>
      <c r="K10279">
        <v>-4.38596078453517E-2</v>
      </c>
      <c r="L10279">
        <v>-4.3860000000000001</v>
      </c>
      <c r="M10279" t="s">
        <v>82</v>
      </c>
    </row>
    <row r="10280" spans="1:13">
      <c r="A10280" t="s">
        <v>5636</v>
      </c>
      <c r="B10280" t="s">
        <v>5637</v>
      </c>
      <c r="C10280" t="str">
        <f>TEXT(D10280, "mmm")</f>
        <v>Aug</v>
      </c>
      <c r="D10280" s="1">
        <v>45520</v>
      </c>
      <c r="E10280" t="s">
        <v>5638</v>
      </c>
      <c r="F10280" t="s">
        <v>80</v>
      </c>
      <c r="G10280">
        <v>31800</v>
      </c>
      <c r="H10280">
        <v>2.67</v>
      </c>
      <c r="I10280">
        <v>84906</v>
      </c>
      <c r="J10280" t="s">
        <v>86</v>
      </c>
      <c r="K10280">
        <v>0.13868608565683421</v>
      </c>
      <c r="L10280">
        <v>13.868600000000001</v>
      </c>
      <c r="M10280" t="s">
        <v>82</v>
      </c>
    </row>
    <row r="10281" spans="1:13">
      <c r="A10281" t="s">
        <v>4066</v>
      </c>
      <c r="B10281" t="s">
        <v>4067</v>
      </c>
      <c r="C10281" t="str">
        <f>TEXT(D10281, "mmm")</f>
        <v>Aug</v>
      </c>
      <c r="D10281" s="1">
        <v>45520</v>
      </c>
      <c r="E10281" t="s">
        <v>4793</v>
      </c>
      <c r="F10281" t="s">
        <v>222</v>
      </c>
      <c r="G10281">
        <v>3301</v>
      </c>
      <c r="H10281">
        <v>5.09</v>
      </c>
      <c r="I10281">
        <v>16802.09</v>
      </c>
      <c r="J10281" t="s">
        <v>81</v>
      </c>
      <c r="K10281">
        <v>2.1696247694006351E-2</v>
      </c>
      <c r="L10281">
        <v>2.1696</v>
      </c>
      <c r="M10281" t="s">
        <v>82</v>
      </c>
    </row>
    <row r="10282" spans="1:13">
      <c r="A10282" t="s">
        <v>5607</v>
      </c>
      <c r="B10282" t="s">
        <v>5608</v>
      </c>
      <c r="C10282" t="str">
        <f>TEXT(D10282, "mmm")</f>
        <v>Aug</v>
      </c>
      <c r="D10282" s="1">
        <v>45520</v>
      </c>
      <c r="E10282" t="s">
        <v>5676</v>
      </c>
      <c r="F10282" t="s">
        <v>80</v>
      </c>
      <c r="G10282">
        <v>6849</v>
      </c>
      <c r="H10282">
        <v>3.64</v>
      </c>
      <c r="I10282">
        <v>24930.36</v>
      </c>
      <c r="J10282" t="s">
        <v>81</v>
      </c>
      <c r="K10282">
        <v>8.5399430580262115E-2</v>
      </c>
      <c r="L10282">
        <v>8.5398999999999994</v>
      </c>
      <c r="M10282" t="s">
        <v>82</v>
      </c>
    </row>
    <row r="10283" spans="1:13">
      <c r="A10283" t="s">
        <v>5504</v>
      </c>
      <c r="B10283" t="s">
        <v>5505</v>
      </c>
      <c r="C10283" t="str">
        <f>TEXT(D10283, "mmm")</f>
        <v>Aug</v>
      </c>
      <c r="D10283" s="1">
        <v>45520</v>
      </c>
      <c r="E10283" t="s">
        <v>5677</v>
      </c>
      <c r="F10283" t="s">
        <v>118</v>
      </c>
      <c r="G10283">
        <v>3700</v>
      </c>
      <c r="H10283">
        <v>34.67</v>
      </c>
      <c r="I10283">
        <v>128279</v>
      </c>
      <c r="J10283" t="s">
        <v>81</v>
      </c>
      <c r="K10283">
        <v>1.2575933486157711E-2</v>
      </c>
      <c r="L10283">
        <v>1.2576000000000001</v>
      </c>
      <c r="M10283" t="s">
        <v>82</v>
      </c>
    </row>
    <row r="10284" spans="1:13">
      <c r="A10284" t="s">
        <v>4562</v>
      </c>
      <c r="B10284" t="s">
        <v>4563</v>
      </c>
      <c r="C10284" t="str">
        <f>TEXT(D10284, "mmm")</f>
        <v>Aug</v>
      </c>
      <c r="D10284" s="1">
        <v>45520</v>
      </c>
      <c r="E10284" t="s">
        <v>5678</v>
      </c>
      <c r="F10284" t="s">
        <v>118</v>
      </c>
      <c r="G10284">
        <v>1000</v>
      </c>
      <c r="H10284">
        <v>56.4</v>
      </c>
      <c r="I10284">
        <v>56400</v>
      </c>
      <c r="J10284" t="s">
        <v>81</v>
      </c>
      <c r="K10284">
        <v>3.7162337658711579E-3</v>
      </c>
      <c r="L10284">
        <v>0.37159999999999999</v>
      </c>
      <c r="M10284" t="s">
        <v>82</v>
      </c>
    </row>
    <row r="10285" spans="1:13">
      <c r="A10285" t="s">
        <v>5412</v>
      </c>
      <c r="B10285" t="s">
        <v>5413</v>
      </c>
      <c r="C10285" t="str">
        <f>TEXT(D10285, "mmm")</f>
        <v>Aug</v>
      </c>
      <c r="D10285" s="1">
        <v>45520</v>
      </c>
      <c r="E10285" t="s">
        <v>5414</v>
      </c>
      <c r="F10285" t="s">
        <v>80</v>
      </c>
      <c r="G10285">
        <v>4000</v>
      </c>
      <c r="H10285">
        <v>78.91</v>
      </c>
      <c r="I10285">
        <v>315640</v>
      </c>
      <c r="J10285" t="s">
        <v>86</v>
      </c>
      <c r="K10285">
        <v>-3.836161185112319E-4</v>
      </c>
      <c r="L10285">
        <v>-3.8399999999999997E-2</v>
      </c>
      <c r="M10285" t="s">
        <v>82</v>
      </c>
    </row>
    <row r="10286" spans="1:13">
      <c r="A10286" t="s">
        <v>5095</v>
      </c>
      <c r="B10286" t="s">
        <v>5096</v>
      </c>
      <c r="C10286" t="str">
        <f>TEXT(D10286, "mmm")</f>
        <v>Aug</v>
      </c>
      <c r="D10286" s="1">
        <v>45520</v>
      </c>
      <c r="E10286" t="s">
        <v>5097</v>
      </c>
      <c r="F10286" t="s">
        <v>101</v>
      </c>
      <c r="G10286">
        <v>9800</v>
      </c>
      <c r="H10286">
        <v>14.78</v>
      </c>
      <c r="I10286">
        <v>144844</v>
      </c>
      <c r="J10286" t="s">
        <v>81</v>
      </c>
      <c r="K10286">
        <v>3.046707381501168E-2</v>
      </c>
      <c r="L10286">
        <v>3.0467</v>
      </c>
      <c r="M10286" t="s">
        <v>82</v>
      </c>
    </row>
    <row r="10287" spans="1:13">
      <c r="A10287" t="s">
        <v>2485</v>
      </c>
      <c r="B10287" t="s">
        <v>2486</v>
      </c>
      <c r="C10287" t="str">
        <f>TEXT(D10287, "mmm")</f>
        <v>Aug</v>
      </c>
      <c r="D10287" s="1">
        <v>45520</v>
      </c>
      <c r="E10287" t="s">
        <v>5472</v>
      </c>
      <c r="F10287" t="s">
        <v>222</v>
      </c>
      <c r="G10287">
        <v>200000</v>
      </c>
      <c r="H10287">
        <v>0.25</v>
      </c>
      <c r="I10287">
        <v>50000</v>
      </c>
      <c r="J10287" t="s">
        <v>81</v>
      </c>
      <c r="K10287">
        <v>0</v>
      </c>
      <c r="L10287">
        <v>0</v>
      </c>
      <c r="M10287" t="s">
        <v>82</v>
      </c>
    </row>
    <row r="10288" spans="1:13">
      <c r="A10288" t="s">
        <v>5395</v>
      </c>
      <c r="B10288" t="s">
        <v>5396</v>
      </c>
      <c r="C10288" t="str">
        <f>TEXT(D10288, "mmm")</f>
        <v>Aug</v>
      </c>
      <c r="D10288" s="1">
        <v>45520</v>
      </c>
      <c r="E10288" t="s">
        <v>5397</v>
      </c>
      <c r="F10288" t="s">
        <v>80</v>
      </c>
      <c r="G10288">
        <v>2000</v>
      </c>
      <c r="H10288">
        <v>57.03</v>
      </c>
      <c r="I10288">
        <v>114060</v>
      </c>
      <c r="J10288" t="s">
        <v>81</v>
      </c>
      <c r="K10288">
        <v>4.8750652420705753E-2</v>
      </c>
      <c r="L10288">
        <v>4.8750999999999998</v>
      </c>
      <c r="M10288" t="s">
        <v>82</v>
      </c>
    </row>
    <row r="10289" spans="1:13">
      <c r="A10289" t="s">
        <v>2614</v>
      </c>
      <c r="B10289" t="s">
        <v>2615</v>
      </c>
      <c r="C10289" t="str">
        <f>TEXT(D10289, "mmm")</f>
        <v>Aug</v>
      </c>
      <c r="D10289" s="1">
        <v>45520</v>
      </c>
      <c r="E10289" t="s">
        <v>2616</v>
      </c>
      <c r="F10289" t="s">
        <v>80</v>
      </c>
      <c r="G10289">
        <v>5000</v>
      </c>
      <c r="H10289">
        <v>5.77</v>
      </c>
      <c r="I10289">
        <v>28850</v>
      </c>
      <c r="J10289" t="s">
        <v>81</v>
      </c>
      <c r="K10289">
        <v>0.16898960029746671</v>
      </c>
      <c r="L10289">
        <v>16.899000000000001</v>
      </c>
      <c r="M10289" t="s">
        <v>82</v>
      </c>
    </row>
    <row r="10290" spans="1:13">
      <c r="A10290" t="s">
        <v>5430</v>
      </c>
      <c r="B10290" t="s">
        <v>5431</v>
      </c>
      <c r="C10290" t="str">
        <f>TEXT(D10290, "mmm")</f>
        <v>Aug</v>
      </c>
      <c r="D10290" s="1">
        <v>45520</v>
      </c>
      <c r="E10290" t="s">
        <v>5432</v>
      </c>
      <c r="F10290" t="s">
        <v>80</v>
      </c>
      <c r="G10290">
        <v>1512</v>
      </c>
      <c r="H10290">
        <v>13.25</v>
      </c>
      <c r="I10290">
        <v>20034</v>
      </c>
      <c r="J10290" t="s">
        <v>81</v>
      </c>
      <c r="K10290">
        <v>0.2024730235080727</v>
      </c>
      <c r="L10290">
        <v>20.247299999999999</v>
      </c>
      <c r="M10290" t="s">
        <v>82</v>
      </c>
    </row>
    <row r="10291" spans="1:13">
      <c r="A10291" t="s">
        <v>5430</v>
      </c>
      <c r="B10291" t="s">
        <v>5431</v>
      </c>
      <c r="C10291" t="str">
        <f>TEXT(D10291, "mmm")</f>
        <v>Aug</v>
      </c>
      <c r="D10291" s="1">
        <v>45520</v>
      </c>
      <c r="E10291" t="s">
        <v>5679</v>
      </c>
      <c r="F10291" t="s">
        <v>80</v>
      </c>
      <c r="G10291">
        <v>1000</v>
      </c>
      <c r="H10291">
        <v>12.81</v>
      </c>
      <c r="I10291">
        <v>12810</v>
      </c>
      <c r="J10291" t="s">
        <v>81</v>
      </c>
      <c r="K10291">
        <v>0.2024730235080727</v>
      </c>
      <c r="L10291">
        <v>20.247299999999999</v>
      </c>
      <c r="M10291" t="s">
        <v>82</v>
      </c>
    </row>
    <row r="10292" spans="1:13">
      <c r="A10292" t="s">
        <v>4124</v>
      </c>
      <c r="B10292" t="s">
        <v>4125</v>
      </c>
      <c r="C10292" t="str">
        <f>TEXT(D10292, "mmm")</f>
        <v>Aug</v>
      </c>
      <c r="D10292" s="1">
        <v>45520</v>
      </c>
      <c r="E10292" t="s">
        <v>4830</v>
      </c>
      <c r="F10292" t="s">
        <v>101</v>
      </c>
      <c r="G10292">
        <v>9620</v>
      </c>
      <c r="H10292">
        <v>30.5</v>
      </c>
      <c r="I10292">
        <v>293410</v>
      </c>
      <c r="J10292" t="s">
        <v>81</v>
      </c>
      <c r="K10292">
        <v>4.6114104716945097E-2</v>
      </c>
      <c r="L10292">
        <v>4.6113999999999997</v>
      </c>
      <c r="M10292" t="s">
        <v>82</v>
      </c>
    </row>
    <row r="10293" spans="1:13">
      <c r="A10293" t="s">
        <v>4124</v>
      </c>
      <c r="B10293" t="s">
        <v>4125</v>
      </c>
      <c r="C10293" t="str">
        <f>TEXT(D10293, "mmm")</f>
        <v>Aug</v>
      </c>
      <c r="D10293" s="1">
        <v>45520</v>
      </c>
      <c r="E10293" t="s">
        <v>4831</v>
      </c>
      <c r="F10293" t="s">
        <v>101</v>
      </c>
      <c r="G10293">
        <v>9620</v>
      </c>
      <c r="H10293">
        <v>30.5</v>
      </c>
      <c r="I10293">
        <v>293410</v>
      </c>
      <c r="J10293" t="s">
        <v>81</v>
      </c>
      <c r="K10293">
        <v>4.6114104716945097E-2</v>
      </c>
      <c r="L10293">
        <v>4.6113999999999997</v>
      </c>
      <c r="M10293" t="s">
        <v>82</v>
      </c>
    </row>
    <row r="10294" spans="1:13">
      <c r="A10294" t="s">
        <v>4124</v>
      </c>
      <c r="B10294" t="s">
        <v>4125</v>
      </c>
      <c r="C10294" t="str">
        <f>TEXT(D10294, "mmm")</f>
        <v>Aug</v>
      </c>
      <c r="D10294" s="1">
        <v>45520</v>
      </c>
      <c r="E10294" t="s">
        <v>4834</v>
      </c>
      <c r="F10294" t="s">
        <v>101</v>
      </c>
      <c r="G10294">
        <v>9620</v>
      </c>
      <c r="H10294">
        <v>30.5</v>
      </c>
      <c r="I10294">
        <v>293410</v>
      </c>
      <c r="J10294" t="s">
        <v>81</v>
      </c>
      <c r="K10294">
        <v>4.6114104716945097E-2</v>
      </c>
      <c r="L10294">
        <v>4.6113999999999997</v>
      </c>
      <c r="M10294" t="s">
        <v>82</v>
      </c>
    </row>
    <row r="10295" spans="1:13">
      <c r="A10295" t="s">
        <v>4124</v>
      </c>
      <c r="B10295" t="s">
        <v>4125</v>
      </c>
      <c r="C10295" t="str">
        <f>TEXT(D10295, "mmm")</f>
        <v>Aug</v>
      </c>
      <c r="D10295" s="1">
        <v>45520</v>
      </c>
      <c r="E10295" t="s">
        <v>4833</v>
      </c>
      <c r="F10295" t="s">
        <v>101</v>
      </c>
      <c r="G10295">
        <v>9620</v>
      </c>
      <c r="H10295">
        <v>30.5</v>
      </c>
      <c r="I10295">
        <v>293410</v>
      </c>
      <c r="J10295" t="s">
        <v>81</v>
      </c>
      <c r="K10295">
        <v>4.6114104716945097E-2</v>
      </c>
      <c r="L10295">
        <v>4.6113999999999997</v>
      </c>
      <c r="M10295" t="s">
        <v>82</v>
      </c>
    </row>
    <row r="10296" spans="1:13">
      <c r="A10296" t="s">
        <v>4124</v>
      </c>
      <c r="B10296" t="s">
        <v>4125</v>
      </c>
      <c r="C10296" t="str">
        <f>TEXT(D10296, "mmm")</f>
        <v>Aug</v>
      </c>
      <c r="D10296" s="1">
        <v>45520</v>
      </c>
      <c r="E10296" t="s">
        <v>4835</v>
      </c>
      <c r="F10296" t="s">
        <v>101</v>
      </c>
      <c r="G10296">
        <v>9620</v>
      </c>
      <c r="H10296">
        <v>30.5</v>
      </c>
      <c r="I10296">
        <v>293410</v>
      </c>
      <c r="J10296" t="s">
        <v>81</v>
      </c>
      <c r="K10296">
        <v>4.6114104716945097E-2</v>
      </c>
      <c r="L10296">
        <v>4.6113999999999997</v>
      </c>
      <c r="M10296" t="s">
        <v>82</v>
      </c>
    </row>
    <row r="10297" spans="1:13">
      <c r="A10297" t="s">
        <v>4124</v>
      </c>
      <c r="B10297" t="s">
        <v>4125</v>
      </c>
      <c r="C10297" t="str">
        <f>TEXT(D10297, "mmm")</f>
        <v>Aug</v>
      </c>
      <c r="D10297" s="1">
        <v>45520</v>
      </c>
      <c r="E10297" t="s">
        <v>4832</v>
      </c>
      <c r="F10297" t="s">
        <v>101</v>
      </c>
      <c r="G10297">
        <v>9620</v>
      </c>
      <c r="H10297">
        <v>30.5</v>
      </c>
      <c r="I10297">
        <v>293410</v>
      </c>
      <c r="J10297" t="s">
        <v>81</v>
      </c>
      <c r="K10297">
        <v>4.6114104716945097E-2</v>
      </c>
      <c r="L10297">
        <v>4.6113999999999997</v>
      </c>
      <c r="M10297" t="s">
        <v>82</v>
      </c>
    </row>
    <row r="10298" spans="1:13">
      <c r="A10298" t="s">
        <v>4124</v>
      </c>
      <c r="B10298" t="s">
        <v>4125</v>
      </c>
      <c r="C10298" t="str">
        <f>TEXT(D10298, "mmm")</f>
        <v>Aug</v>
      </c>
      <c r="D10298" s="1">
        <v>45520</v>
      </c>
      <c r="E10298" t="s">
        <v>4830</v>
      </c>
      <c r="F10298" t="s">
        <v>101</v>
      </c>
      <c r="G10298">
        <v>255380</v>
      </c>
      <c r="H10298">
        <v>30.5</v>
      </c>
      <c r="I10298">
        <v>7789090</v>
      </c>
      <c r="J10298" t="s">
        <v>86</v>
      </c>
      <c r="K10298">
        <v>4.6114104716945097E-2</v>
      </c>
      <c r="L10298">
        <v>4.6113999999999997</v>
      </c>
      <c r="M10298" t="s">
        <v>82</v>
      </c>
    </row>
    <row r="10299" spans="1:13">
      <c r="A10299" t="s">
        <v>4124</v>
      </c>
      <c r="B10299" t="s">
        <v>4125</v>
      </c>
      <c r="C10299" t="str">
        <f>TEXT(D10299, "mmm")</f>
        <v>Aug</v>
      </c>
      <c r="D10299" s="1">
        <v>45520</v>
      </c>
      <c r="E10299" t="s">
        <v>4831</v>
      </c>
      <c r="F10299" t="s">
        <v>101</v>
      </c>
      <c r="G10299">
        <v>255380</v>
      </c>
      <c r="H10299">
        <v>30.5</v>
      </c>
      <c r="I10299">
        <v>7789090</v>
      </c>
      <c r="J10299" t="s">
        <v>86</v>
      </c>
      <c r="K10299">
        <v>4.6114104716945097E-2</v>
      </c>
      <c r="L10299">
        <v>4.6113999999999997</v>
      </c>
      <c r="M10299" t="s">
        <v>82</v>
      </c>
    </row>
    <row r="10300" spans="1:13">
      <c r="A10300" t="s">
        <v>4124</v>
      </c>
      <c r="B10300" t="s">
        <v>4125</v>
      </c>
      <c r="C10300" t="str">
        <f>TEXT(D10300, "mmm")</f>
        <v>Aug</v>
      </c>
      <c r="D10300" s="1">
        <v>45520</v>
      </c>
      <c r="E10300" t="s">
        <v>4834</v>
      </c>
      <c r="F10300" t="s">
        <v>101</v>
      </c>
      <c r="G10300">
        <v>255380</v>
      </c>
      <c r="H10300">
        <v>30.5</v>
      </c>
      <c r="I10300">
        <v>7789090</v>
      </c>
      <c r="J10300" t="s">
        <v>86</v>
      </c>
      <c r="K10300">
        <v>4.6114104716945097E-2</v>
      </c>
      <c r="L10300">
        <v>4.6113999999999997</v>
      </c>
      <c r="M10300" t="s">
        <v>82</v>
      </c>
    </row>
    <row r="10301" spans="1:13">
      <c r="A10301" t="s">
        <v>4124</v>
      </c>
      <c r="B10301" t="s">
        <v>4125</v>
      </c>
      <c r="C10301" t="str">
        <f>TEXT(D10301, "mmm")</f>
        <v>Aug</v>
      </c>
      <c r="D10301" s="1">
        <v>45520</v>
      </c>
      <c r="E10301" t="s">
        <v>4833</v>
      </c>
      <c r="F10301" t="s">
        <v>101</v>
      </c>
      <c r="G10301">
        <v>255380</v>
      </c>
      <c r="H10301">
        <v>30.5</v>
      </c>
      <c r="I10301">
        <v>7789090</v>
      </c>
      <c r="J10301" t="s">
        <v>86</v>
      </c>
      <c r="K10301">
        <v>4.6114104716945097E-2</v>
      </c>
      <c r="L10301">
        <v>4.6113999999999997</v>
      </c>
      <c r="M10301" t="s">
        <v>82</v>
      </c>
    </row>
    <row r="10302" spans="1:13">
      <c r="A10302" t="s">
        <v>4124</v>
      </c>
      <c r="B10302" t="s">
        <v>4125</v>
      </c>
      <c r="C10302" t="str">
        <f>TEXT(D10302, "mmm")</f>
        <v>Aug</v>
      </c>
      <c r="D10302" s="1">
        <v>45520</v>
      </c>
      <c r="E10302" t="s">
        <v>4835</v>
      </c>
      <c r="F10302" t="s">
        <v>101</v>
      </c>
      <c r="G10302">
        <v>255380</v>
      </c>
      <c r="H10302">
        <v>30.5</v>
      </c>
      <c r="I10302">
        <v>7789090</v>
      </c>
      <c r="J10302" t="s">
        <v>86</v>
      </c>
      <c r="K10302">
        <v>4.6114104716945097E-2</v>
      </c>
      <c r="L10302">
        <v>4.6113999999999997</v>
      </c>
      <c r="M10302" t="s">
        <v>82</v>
      </c>
    </row>
    <row r="10303" spans="1:13">
      <c r="A10303" t="s">
        <v>4124</v>
      </c>
      <c r="B10303" t="s">
        <v>4125</v>
      </c>
      <c r="C10303" t="str">
        <f>TEXT(D10303, "mmm")</f>
        <v>Aug</v>
      </c>
      <c r="D10303" s="1">
        <v>45520</v>
      </c>
      <c r="E10303" t="s">
        <v>4832</v>
      </c>
      <c r="F10303" t="s">
        <v>101</v>
      </c>
      <c r="G10303">
        <v>255380</v>
      </c>
      <c r="H10303">
        <v>30.5</v>
      </c>
      <c r="I10303">
        <v>7789090</v>
      </c>
      <c r="J10303" t="s">
        <v>86</v>
      </c>
      <c r="K10303">
        <v>4.6114104716945097E-2</v>
      </c>
      <c r="L10303">
        <v>4.6113999999999997</v>
      </c>
      <c r="M10303" t="s">
        <v>82</v>
      </c>
    </row>
    <row r="10304" spans="1:13">
      <c r="A10304" t="s">
        <v>4124</v>
      </c>
      <c r="B10304" t="s">
        <v>4125</v>
      </c>
      <c r="C10304" t="str">
        <f>TEXT(D10304, "mmm")</f>
        <v>Aug</v>
      </c>
      <c r="D10304" s="1">
        <v>45520</v>
      </c>
      <c r="E10304" t="s">
        <v>4830</v>
      </c>
      <c r="F10304" t="s">
        <v>101</v>
      </c>
      <c r="G10304">
        <v>1904</v>
      </c>
      <c r="H10304">
        <v>30.43</v>
      </c>
      <c r="I10304">
        <v>57938.720000000001</v>
      </c>
      <c r="J10304" t="s">
        <v>81</v>
      </c>
      <c r="K10304">
        <v>4.6114104716945097E-2</v>
      </c>
      <c r="L10304">
        <v>4.6113999999999997</v>
      </c>
      <c r="M10304" t="s">
        <v>82</v>
      </c>
    </row>
    <row r="10305" spans="1:13">
      <c r="A10305" t="s">
        <v>4124</v>
      </c>
      <c r="B10305" t="s">
        <v>4125</v>
      </c>
      <c r="C10305" t="str">
        <f>TEXT(D10305, "mmm")</f>
        <v>Aug</v>
      </c>
      <c r="D10305" s="1">
        <v>45520</v>
      </c>
      <c r="E10305" t="s">
        <v>4831</v>
      </c>
      <c r="F10305" t="s">
        <v>101</v>
      </c>
      <c r="G10305">
        <v>1904</v>
      </c>
      <c r="H10305">
        <v>30.43</v>
      </c>
      <c r="I10305">
        <v>57938.720000000001</v>
      </c>
      <c r="J10305" t="s">
        <v>81</v>
      </c>
      <c r="K10305">
        <v>4.6114104716945097E-2</v>
      </c>
      <c r="L10305">
        <v>4.6113999999999997</v>
      </c>
      <c r="M10305" t="s">
        <v>82</v>
      </c>
    </row>
    <row r="10306" spans="1:13">
      <c r="A10306" t="s">
        <v>4124</v>
      </c>
      <c r="B10306" t="s">
        <v>4125</v>
      </c>
      <c r="C10306" t="str">
        <f>TEXT(D10306, "mmm")</f>
        <v>Aug</v>
      </c>
      <c r="D10306" s="1">
        <v>45520</v>
      </c>
      <c r="E10306" t="s">
        <v>4834</v>
      </c>
      <c r="F10306" t="s">
        <v>101</v>
      </c>
      <c r="G10306">
        <v>1904</v>
      </c>
      <c r="H10306">
        <v>30.43</v>
      </c>
      <c r="I10306">
        <v>57938.720000000001</v>
      </c>
      <c r="J10306" t="s">
        <v>81</v>
      </c>
      <c r="K10306">
        <v>4.6114104716945097E-2</v>
      </c>
      <c r="L10306">
        <v>4.6113999999999997</v>
      </c>
      <c r="M10306" t="s">
        <v>82</v>
      </c>
    </row>
    <row r="10307" spans="1:13">
      <c r="A10307" t="s">
        <v>4124</v>
      </c>
      <c r="B10307" t="s">
        <v>4125</v>
      </c>
      <c r="C10307" t="str">
        <f>TEXT(D10307, "mmm")</f>
        <v>Aug</v>
      </c>
      <c r="D10307" s="1">
        <v>45520</v>
      </c>
      <c r="E10307" t="s">
        <v>4833</v>
      </c>
      <c r="F10307" t="s">
        <v>101</v>
      </c>
      <c r="G10307">
        <v>1904</v>
      </c>
      <c r="H10307">
        <v>30.43</v>
      </c>
      <c r="I10307">
        <v>57938.720000000001</v>
      </c>
      <c r="J10307" t="s">
        <v>81</v>
      </c>
      <c r="K10307">
        <v>4.6114104716945097E-2</v>
      </c>
      <c r="L10307">
        <v>4.6113999999999997</v>
      </c>
      <c r="M10307" t="s">
        <v>82</v>
      </c>
    </row>
    <row r="10308" spans="1:13">
      <c r="A10308" t="s">
        <v>4124</v>
      </c>
      <c r="B10308" t="s">
        <v>4125</v>
      </c>
      <c r="C10308" t="str">
        <f>TEXT(D10308, "mmm")</f>
        <v>Aug</v>
      </c>
      <c r="D10308" s="1">
        <v>45520</v>
      </c>
      <c r="E10308" t="s">
        <v>4835</v>
      </c>
      <c r="F10308" t="s">
        <v>101</v>
      </c>
      <c r="G10308">
        <v>1904</v>
      </c>
      <c r="H10308">
        <v>30.43</v>
      </c>
      <c r="I10308">
        <v>57938.720000000001</v>
      </c>
      <c r="J10308" t="s">
        <v>81</v>
      </c>
      <c r="K10308">
        <v>4.6114104716945097E-2</v>
      </c>
      <c r="L10308">
        <v>4.6113999999999997</v>
      </c>
      <c r="M10308" t="s">
        <v>82</v>
      </c>
    </row>
    <row r="10309" spans="1:13">
      <c r="A10309" t="s">
        <v>4124</v>
      </c>
      <c r="B10309" t="s">
        <v>4125</v>
      </c>
      <c r="C10309" t="str">
        <f>TEXT(D10309, "mmm")</f>
        <v>Aug</v>
      </c>
      <c r="D10309" s="1">
        <v>45520</v>
      </c>
      <c r="E10309" t="s">
        <v>4832</v>
      </c>
      <c r="F10309" t="s">
        <v>101</v>
      </c>
      <c r="G10309">
        <v>1904</v>
      </c>
      <c r="H10309">
        <v>30.43</v>
      </c>
      <c r="I10309">
        <v>57938.720000000001</v>
      </c>
      <c r="J10309" t="s">
        <v>81</v>
      </c>
      <c r="K10309">
        <v>4.6114104716945097E-2</v>
      </c>
      <c r="L10309">
        <v>4.6113999999999997</v>
      </c>
      <c r="M10309" t="s">
        <v>82</v>
      </c>
    </row>
    <row r="10310" spans="1:13">
      <c r="A10310" t="s">
        <v>129</v>
      </c>
      <c r="B10310" t="s">
        <v>130</v>
      </c>
      <c r="C10310" t="str">
        <f>TEXT(D10310, "mmm")</f>
        <v>Aug</v>
      </c>
      <c r="D10310" s="1">
        <v>45520</v>
      </c>
      <c r="E10310" t="s">
        <v>109</v>
      </c>
      <c r="F10310" t="s">
        <v>101</v>
      </c>
      <c r="G10310">
        <v>2500</v>
      </c>
      <c r="H10310">
        <v>6.19</v>
      </c>
      <c r="I10310">
        <v>15475</v>
      </c>
      <c r="J10310" t="s">
        <v>81</v>
      </c>
      <c r="K10310">
        <v>2.2727329024459179E-2</v>
      </c>
      <c r="L10310">
        <v>2.2726999999999999</v>
      </c>
      <c r="M10310" t="s">
        <v>82</v>
      </c>
    </row>
    <row r="10311" spans="1:13">
      <c r="A10311" t="s">
        <v>129</v>
      </c>
      <c r="B10311" t="s">
        <v>130</v>
      </c>
      <c r="C10311" t="str">
        <f>TEXT(D10311, "mmm")</f>
        <v>Aug</v>
      </c>
      <c r="D10311" s="1">
        <v>45520</v>
      </c>
      <c r="E10311" t="s">
        <v>110</v>
      </c>
      <c r="F10311" t="s">
        <v>101</v>
      </c>
      <c r="G10311">
        <v>2500</v>
      </c>
      <c r="H10311">
        <v>6.19</v>
      </c>
      <c r="I10311">
        <v>15475</v>
      </c>
      <c r="J10311" t="s">
        <v>81</v>
      </c>
      <c r="K10311">
        <v>2.2727329024459179E-2</v>
      </c>
      <c r="L10311">
        <v>2.2726999999999999</v>
      </c>
      <c r="M10311" t="s">
        <v>82</v>
      </c>
    </row>
    <row r="10312" spans="1:13">
      <c r="A10312" t="s">
        <v>129</v>
      </c>
      <c r="B10312" t="s">
        <v>130</v>
      </c>
      <c r="C10312" t="str">
        <f>TEXT(D10312, "mmm")</f>
        <v>Aug</v>
      </c>
      <c r="D10312" s="1">
        <v>45520</v>
      </c>
      <c r="E10312" t="s">
        <v>111</v>
      </c>
      <c r="F10312" t="s">
        <v>101</v>
      </c>
      <c r="G10312">
        <v>2500</v>
      </c>
      <c r="H10312">
        <v>6.19</v>
      </c>
      <c r="I10312">
        <v>15475</v>
      </c>
      <c r="J10312" t="s">
        <v>81</v>
      </c>
      <c r="K10312">
        <v>2.2727329024459179E-2</v>
      </c>
      <c r="L10312">
        <v>2.2726999999999999</v>
      </c>
      <c r="M10312" t="s">
        <v>82</v>
      </c>
    </row>
    <row r="10313" spans="1:13">
      <c r="A10313" t="s">
        <v>5570</v>
      </c>
      <c r="B10313" t="s">
        <v>5571</v>
      </c>
      <c r="C10313" t="str">
        <f>TEXT(D10313, "mmm")</f>
        <v>Aug</v>
      </c>
      <c r="D10313" s="1">
        <v>45520</v>
      </c>
      <c r="E10313" t="s">
        <v>1879</v>
      </c>
      <c r="F10313" t="s">
        <v>101</v>
      </c>
      <c r="G10313">
        <v>21325</v>
      </c>
      <c r="H10313">
        <v>13.13</v>
      </c>
      <c r="I10313">
        <v>279997.25</v>
      </c>
      <c r="J10313" t="s">
        <v>81</v>
      </c>
      <c r="K10313">
        <v>5.1593272819153928E-2</v>
      </c>
      <c r="L10313">
        <v>5.1593</v>
      </c>
      <c r="M10313" t="s">
        <v>82</v>
      </c>
    </row>
    <row r="10314" spans="1:13">
      <c r="A10314" t="s">
        <v>5570</v>
      </c>
      <c r="B10314" t="s">
        <v>5571</v>
      </c>
      <c r="C10314" t="str">
        <f>TEXT(D10314, "mmm")</f>
        <v>Aug</v>
      </c>
      <c r="D10314" s="1">
        <v>45520</v>
      </c>
      <c r="E10314" t="s">
        <v>5572</v>
      </c>
      <c r="F10314" t="s">
        <v>222</v>
      </c>
      <c r="G10314">
        <v>21325</v>
      </c>
      <c r="H10314">
        <v>13.13</v>
      </c>
      <c r="I10314">
        <v>279997.25</v>
      </c>
      <c r="J10314" t="s">
        <v>81</v>
      </c>
      <c r="K10314">
        <v>5.1593272819153928E-2</v>
      </c>
      <c r="L10314">
        <v>5.1593</v>
      </c>
      <c r="M10314" t="s">
        <v>82</v>
      </c>
    </row>
    <row r="10315" spans="1:13">
      <c r="A10315" t="s">
        <v>5570</v>
      </c>
      <c r="B10315" t="s">
        <v>5571</v>
      </c>
      <c r="C10315" t="str">
        <f>TEXT(D10315, "mmm")</f>
        <v>Aug</v>
      </c>
      <c r="D10315" s="1">
        <v>45520</v>
      </c>
      <c r="E10315" t="s">
        <v>5573</v>
      </c>
      <c r="F10315" t="s">
        <v>222</v>
      </c>
      <c r="G10315">
        <v>21325</v>
      </c>
      <c r="H10315">
        <v>13.13</v>
      </c>
      <c r="I10315">
        <v>279997.25</v>
      </c>
      <c r="J10315" t="s">
        <v>81</v>
      </c>
      <c r="K10315">
        <v>5.1593272819153928E-2</v>
      </c>
      <c r="L10315">
        <v>5.1593</v>
      </c>
      <c r="M10315" t="s">
        <v>82</v>
      </c>
    </row>
    <row r="10316" spans="1:13">
      <c r="A10316" t="s">
        <v>5570</v>
      </c>
      <c r="B10316" t="s">
        <v>5571</v>
      </c>
      <c r="C10316" t="str">
        <f>TEXT(D10316, "mmm")</f>
        <v>Aug</v>
      </c>
      <c r="D10316" s="1">
        <v>45520</v>
      </c>
      <c r="E10316" t="s">
        <v>5574</v>
      </c>
      <c r="F10316" t="s">
        <v>101</v>
      </c>
      <c r="G10316">
        <v>21325</v>
      </c>
      <c r="H10316">
        <v>13.13</v>
      </c>
      <c r="I10316">
        <v>279997.25</v>
      </c>
      <c r="J10316" t="s">
        <v>81</v>
      </c>
      <c r="K10316">
        <v>5.1593272819153928E-2</v>
      </c>
      <c r="L10316">
        <v>5.1593</v>
      </c>
      <c r="M10316" t="s">
        <v>82</v>
      </c>
    </row>
    <row r="10317" spans="1:13">
      <c r="A10317" t="s">
        <v>5570</v>
      </c>
      <c r="B10317" t="s">
        <v>5571</v>
      </c>
      <c r="C10317" t="str">
        <f>TEXT(D10317, "mmm")</f>
        <v>Aug</v>
      </c>
      <c r="D10317" s="1">
        <v>45520</v>
      </c>
      <c r="E10317" t="s">
        <v>1878</v>
      </c>
      <c r="F10317" t="s">
        <v>101</v>
      </c>
      <c r="G10317">
        <v>21325</v>
      </c>
      <c r="H10317">
        <v>13.13</v>
      </c>
      <c r="I10317">
        <v>279997.25</v>
      </c>
      <c r="J10317" t="s">
        <v>81</v>
      </c>
      <c r="K10317">
        <v>5.1593272819153928E-2</v>
      </c>
      <c r="L10317">
        <v>5.1593</v>
      </c>
      <c r="M10317" t="s">
        <v>82</v>
      </c>
    </row>
    <row r="10318" spans="1:13">
      <c r="A10318" t="s">
        <v>5570</v>
      </c>
      <c r="B10318" t="s">
        <v>5571</v>
      </c>
      <c r="C10318" t="str">
        <f>TEXT(D10318, "mmm")</f>
        <v>Aug</v>
      </c>
      <c r="D10318" s="1">
        <v>45520</v>
      </c>
      <c r="E10318" t="s">
        <v>1876</v>
      </c>
      <c r="F10318" t="s">
        <v>222</v>
      </c>
      <c r="G10318">
        <v>21325</v>
      </c>
      <c r="H10318">
        <v>13.13</v>
      </c>
      <c r="I10318">
        <v>279997.25</v>
      </c>
      <c r="J10318" t="s">
        <v>81</v>
      </c>
      <c r="K10318">
        <v>5.1593272819153928E-2</v>
      </c>
      <c r="L10318">
        <v>5.1593</v>
      </c>
      <c r="M10318" t="s">
        <v>82</v>
      </c>
    </row>
    <row r="10319" spans="1:13">
      <c r="A10319" t="s">
        <v>588</v>
      </c>
      <c r="B10319" t="s">
        <v>589</v>
      </c>
      <c r="C10319" t="str">
        <f>TEXT(D10319, "mmm")</f>
        <v>Aug</v>
      </c>
      <c r="D10319" s="1">
        <v>45520</v>
      </c>
      <c r="E10319" t="s">
        <v>5680</v>
      </c>
      <c r="F10319" t="s">
        <v>128</v>
      </c>
      <c r="G10319">
        <v>5221</v>
      </c>
      <c r="H10319">
        <v>13.79</v>
      </c>
      <c r="I10319">
        <v>71997.59</v>
      </c>
      <c r="J10319" t="s">
        <v>81</v>
      </c>
      <c r="K10319">
        <v>0.2070200813342096</v>
      </c>
      <c r="L10319">
        <v>20.702000000000002</v>
      </c>
      <c r="M10319" t="s">
        <v>82</v>
      </c>
    </row>
    <row r="10320" spans="1:13">
      <c r="A10320" t="s">
        <v>1780</v>
      </c>
      <c r="B10320" t="s">
        <v>1781</v>
      </c>
      <c r="C10320" t="str">
        <f>TEXT(D10320, "mmm")</f>
        <v>Aug</v>
      </c>
      <c r="D10320" s="1">
        <v>45520</v>
      </c>
      <c r="E10320" t="s">
        <v>5681</v>
      </c>
      <c r="F10320" t="s">
        <v>101</v>
      </c>
      <c r="G10320">
        <v>3500000</v>
      </c>
      <c r="H10320">
        <v>5.07</v>
      </c>
      <c r="I10320">
        <v>17745000</v>
      </c>
      <c r="J10320" t="s">
        <v>86</v>
      </c>
      <c r="K10320">
        <v>-9.1819655244333331E-2</v>
      </c>
      <c r="L10320">
        <v>-9.1820000000000004</v>
      </c>
      <c r="M10320" t="s">
        <v>82</v>
      </c>
    </row>
    <row r="10321" spans="1:13">
      <c r="A10321" t="s">
        <v>2595</v>
      </c>
      <c r="B10321" t="s">
        <v>5682</v>
      </c>
      <c r="C10321" t="str">
        <f>TEXT(D10321, "mmm")</f>
        <v>Aug</v>
      </c>
      <c r="D10321" s="1">
        <v>45520</v>
      </c>
      <c r="E10321" t="s">
        <v>2610</v>
      </c>
      <c r="F10321" t="s">
        <v>276</v>
      </c>
      <c r="G10321">
        <v>3400</v>
      </c>
      <c r="H10321">
        <v>15.2</v>
      </c>
      <c r="I10321">
        <v>51680</v>
      </c>
      <c r="J10321" t="s">
        <v>86</v>
      </c>
      <c r="K10321">
        <v>2.5049392894116899E-2</v>
      </c>
      <c r="L10321">
        <v>2.5049000000000001</v>
      </c>
      <c r="M10321" t="s">
        <v>82</v>
      </c>
    </row>
    <row r="10322" spans="1:13">
      <c r="A10322" t="s">
        <v>5559</v>
      </c>
      <c r="B10322" t="s">
        <v>5560</v>
      </c>
      <c r="C10322" t="str">
        <f>TEXT(D10322, "mmm")</f>
        <v>Aug</v>
      </c>
      <c r="D10322" s="1">
        <v>45520</v>
      </c>
      <c r="E10322" t="s">
        <v>5683</v>
      </c>
      <c r="F10322" t="s">
        <v>128</v>
      </c>
      <c r="G10322">
        <v>10000</v>
      </c>
      <c r="H10322">
        <v>13.45</v>
      </c>
      <c r="I10322">
        <v>134500</v>
      </c>
      <c r="J10322" t="s">
        <v>86</v>
      </c>
      <c r="K10322">
        <v>0.1078807038735938</v>
      </c>
      <c r="L10322">
        <v>10.7881</v>
      </c>
      <c r="M10322" t="s">
        <v>82</v>
      </c>
    </row>
    <row r="10323" spans="1:13">
      <c r="A10323" t="s">
        <v>2339</v>
      </c>
      <c r="B10323" t="s">
        <v>2340</v>
      </c>
      <c r="C10323" t="str">
        <f>TEXT(D10323, "mmm")</f>
        <v>Aug</v>
      </c>
      <c r="D10323" s="1">
        <v>45520</v>
      </c>
      <c r="E10323" t="s">
        <v>5684</v>
      </c>
      <c r="F10323" t="s">
        <v>426</v>
      </c>
      <c r="G10323">
        <v>4437</v>
      </c>
      <c r="H10323">
        <v>14.55</v>
      </c>
      <c r="I10323">
        <v>64558.350000000013</v>
      </c>
      <c r="J10323" t="s">
        <v>81</v>
      </c>
      <c r="K10323">
        <v>0.1025289839092394</v>
      </c>
      <c r="L10323">
        <v>10.2529</v>
      </c>
      <c r="M10323" t="s">
        <v>82</v>
      </c>
    </row>
    <row r="10324" spans="1:13">
      <c r="A10324" t="s">
        <v>5685</v>
      </c>
      <c r="B10324" t="s">
        <v>5686</v>
      </c>
      <c r="C10324" t="str">
        <f>TEXT(D10324, "mmm")</f>
        <v>Aug</v>
      </c>
      <c r="D10324" s="1">
        <v>45520</v>
      </c>
      <c r="E10324" t="s">
        <v>5687</v>
      </c>
      <c r="F10324" t="s">
        <v>80</v>
      </c>
      <c r="G10324">
        <v>10661</v>
      </c>
      <c r="H10324">
        <v>4.71</v>
      </c>
      <c r="I10324">
        <v>50213.31</v>
      </c>
      <c r="J10324" t="s">
        <v>81</v>
      </c>
      <c r="K10324">
        <v>2.5806500274962781E-2</v>
      </c>
      <c r="L10324">
        <v>2.5807000000000002</v>
      </c>
      <c r="M10324" t="s">
        <v>82</v>
      </c>
    </row>
    <row r="10325" spans="1:13">
      <c r="A10325" t="s">
        <v>4339</v>
      </c>
      <c r="B10325" t="s">
        <v>4340</v>
      </c>
      <c r="C10325" t="str">
        <f>TEXT(D10325, "mmm")</f>
        <v>Aug</v>
      </c>
      <c r="D10325" s="1">
        <v>45520</v>
      </c>
      <c r="E10325" t="s">
        <v>4378</v>
      </c>
      <c r="F10325" t="s">
        <v>128</v>
      </c>
      <c r="G10325">
        <v>20000</v>
      </c>
      <c r="H10325">
        <v>14.68</v>
      </c>
      <c r="I10325">
        <v>293600</v>
      </c>
      <c r="J10325" t="s">
        <v>81</v>
      </c>
      <c r="K10325">
        <v>4.4773936821386418E-2</v>
      </c>
      <c r="L10325">
        <v>4.4774000000000003</v>
      </c>
      <c r="M10325" t="s">
        <v>82</v>
      </c>
    </row>
    <row r="10326" spans="1:13">
      <c r="A10326" t="s">
        <v>631</v>
      </c>
      <c r="B10326" t="s">
        <v>632</v>
      </c>
      <c r="C10326" t="str">
        <f>TEXT(D10326, "mmm")</f>
        <v>Aug</v>
      </c>
      <c r="D10326" s="1">
        <v>45520</v>
      </c>
      <c r="E10326" t="s">
        <v>633</v>
      </c>
      <c r="F10326" t="s">
        <v>128</v>
      </c>
      <c r="G10326">
        <v>9139</v>
      </c>
      <c r="H10326">
        <v>5.28</v>
      </c>
      <c r="I10326">
        <v>48253.920000000013</v>
      </c>
      <c r="J10326" t="s">
        <v>81</v>
      </c>
      <c r="K10326">
        <v>9.2936508084640046E-3</v>
      </c>
      <c r="L10326">
        <v>0.9294</v>
      </c>
      <c r="M10326" t="s">
        <v>82</v>
      </c>
    </row>
    <row r="10327" spans="1:13">
      <c r="A10327" t="s">
        <v>5688</v>
      </c>
      <c r="B10327" t="s">
        <v>5689</v>
      </c>
      <c r="C10327" t="str">
        <f>TEXT(D10327, "mmm")</f>
        <v>Aug</v>
      </c>
      <c r="D10327" s="1">
        <v>45520</v>
      </c>
      <c r="E10327" t="s">
        <v>5616</v>
      </c>
      <c r="F10327" t="s">
        <v>80</v>
      </c>
      <c r="G10327">
        <v>25000</v>
      </c>
      <c r="H10327">
        <v>1.42</v>
      </c>
      <c r="I10327">
        <v>35500</v>
      </c>
      <c r="J10327" t="s">
        <v>86</v>
      </c>
      <c r="K10327">
        <v>9.8039201936644504E-2</v>
      </c>
      <c r="L10327">
        <v>9.8039000000000005</v>
      </c>
      <c r="M10327" t="s">
        <v>82</v>
      </c>
    </row>
    <row r="10328" spans="1:13">
      <c r="A10328" t="s">
        <v>2587</v>
      </c>
      <c r="B10328" t="s">
        <v>2588</v>
      </c>
      <c r="C10328" t="str">
        <f>TEXT(D10328, "mmm")</f>
        <v>Aug</v>
      </c>
      <c r="D10328" s="1">
        <v>45520</v>
      </c>
      <c r="E10328" t="s">
        <v>2610</v>
      </c>
      <c r="F10328" t="s">
        <v>276</v>
      </c>
      <c r="G10328">
        <v>5400</v>
      </c>
      <c r="H10328">
        <v>9.56</v>
      </c>
      <c r="I10328">
        <v>51624</v>
      </c>
      <c r="J10328" t="s">
        <v>86</v>
      </c>
      <c r="K10328">
        <v>2.085502012677232E-2</v>
      </c>
      <c r="L10328">
        <v>2.0855000000000001</v>
      </c>
      <c r="M10328" t="s">
        <v>82</v>
      </c>
    </row>
    <row r="10329" spans="1:13">
      <c r="A10329" t="s">
        <v>3857</v>
      </c>
      <c r="B10329" t="s">
        <v>3858</v>
      </c>
      <c r="C10329" t="str">
        <f>TEXT(D10329, "mmm")</f>
        <v>Aug</v>
      </c>
      <c r="D10329" s="1">
        <v>45520</v>
      </c>
      <c r="E10329" t="s">
        <v>3065</v>
      </c>
      <c r="F10329" t="s">
        <v>80</v>
      </c>
      <c r="G10329">
        <v>6400</v>
      </c>
      <c r="H10329">
        <v>7.31</v>
      </c>
      <c r="I10329">
        <v>46784</v>
      </c>
      <c r="J10329" t="s">
        <v>81</v>
      </c>
      <c r="K10329">
        <v>0.1176470823943236</v>
      </c>
      <c r="L10329">
        <v>11.764699999999999</v>
      </c>
      <c r="M10329" t="s">
        <v>82</v>
      </c>
    </row>
    <row r="10330" spans="1:13">
      <c r="A10330" t="s">
        <v>5578</v>
      </c>
      <c r="B10330" t="s">
        <v>5579</v>
      </c>
      <c r="C10330" t="str">
        <f>TEXT(D10330, "mmm")</f>
        <v>Aug</v>
      </c>
      <c r="D10330" s="1">
        <v>45520</v>
      </c>
      <c r="E10330" t="s">
        <v>5690</v>
      </c>
      <c r="F10330" t="s">
        <v>128</v>
      </c>
      <c r="G10330">
        <v>22596</v>
      </c>
      <c r="H10330">
        <v>11.88</v>
      </c>
      <c r="I10330">
        <v>268440.48</v>
      </c>
      <c r="J10330" t="s">
        <v>86</v>
      </c>
      <c r="K10330">
        <v>0.1068200643044486</v>
      </c>
      <c r="L10330">
        <v>10.682</v>
      </c>
      <c r="M10330" t="s">
        <v>82</v>
      </c>
    </row>
    <row r="10331" spans="1:13">
      <c r="A10331" t="s">
        <v>3843</v>
      </c>
      <c r="B10331" t="s">
        <v>3844</v>
      </c>
      <c r="C10331" t="str">
        <f>TEXT(D10331, "mmm")</f>
        <v>Aug</v>
      </c>
      <c r="D10331" s="1">
        <v>45520</v>
      </c>
      <c r="E10331" t="s">
        <v>3877</v>
      </c>
      <c r="F10331" t="s">
        <v>80</v>
      </c>
      <c r="G10331">
        <v>7000</v>
      </c>
      <c r="H10331">
        <v>13.94</v>
      </c>
      <c r="I10331">
        <v>97580</v>
      </c>
      <c r="J10331" t="s">
        <v>81</v>
      </c>
      <c r="K10331">
        <v>0.1219512642105758</v>
      </c>
      <c r="L10331">
        <v>12.1951</v>
      </c>
      <c r="M10331" t="s">
        <v>82</v>
      </c>
    </row>
    <row r="10332" spans="1:13">
      <c r="A10332" t="s">
        <v>1715</v>
      </c>
      <c r="B10332" t="s">
        <v>1716</v>
      </c>
      <c r="C10332" t="str">
        <f>TEXT(D10332, "mmm")</f>
        <v>Aug</v>
      </c>
      <c r="D10332" s="1">
        <v>45520</v>
      </c>
      <c r="E10332" t="s">
        <v>5691</v>
      </c>
      <c r="F10332" t="s">
        <v>118</v>
      </c>
      <c r="G10332">
        <v>1300</v>
      </c>
      <c r="H10332">
        <v>39.85</v>
      </c>
      <c r="I10332">
        <v>51805</v>
      </c>
      <c r="J10332" t="s">
        <v>81</v>
      </c>
      <c r="K10332">
        <v>4.5340717843495693E-2</v>
      </c>
      <c r="L10332">
        <v>4.5340999999999996</v>
      </c>
      <c r="M10332" t="s">
        <v>82</v>
      </c>
    </row>
    <row r="10333" spans="1:13">
      <c r="A10333" t="s">
        <v>5607</v>
      </c>
      <c r="B10333" t="s">
        <v>5608</v>
      </c>
      <c r="C10333" t="str">
        <f>TEXT(D10333, "mmm")</f>
        <v>Aug</v>
      </c>
      <c r="D10333" s="1">
        <v>45520</v>
      </c>
      <c r="E10333" t="s">
        <v>5692</v>
      </c>
      <c r="F10333" t="s">
        <v>80</v>
      </c>
      <c r="G10333">
        <v>5701.63</v>
      </c>
      <c r="H10333">
        <v>3.51</v>
      </c>
      <c r="I10333">
        <v>20012.721300000001</v>
      </c>
      <c r="J10333" t="s">
        <v>81</v>
      </c>
      <c r="K10333">
        <v>8.5399430580262115E-2</v>
      </c>
      <c r="L10333">
        <v>8.5398999999999994</v>
      </c>
      <c r="M10333" t="s">
        <v>82</v>
      </c>
    </row>
    <row r="10334" spans="1:13">
      <c r="A10334" t="s">
        <v>3701</v>
      </c>
      <c r="B10334" t="s">
        <v>3702</v>
      </c>
      <c r="C10334" t="str">
        <f>TEXT(D10334, "mmm")</f>
        <v>Aug</v>
      </c>
      <c r="D10334" s="1">
        <v>45520</v>
      </c>
      <c r="E10334" t="s">
        <v>702</v>
      </c>
      <c r="F10334" t="s">
        <v>80</v>
      </c>
      <c r="G10334">
        <v>8000</v>
      </c>
      <c r="H10334">
        <v>7.79</v>
      </c>
      <c r="I10334">
        <v>62320</v>
      </c>
      <c r="J10334" t="s">
        <v>81</v>
      </c>
      <c r="K10334">
        <v>-0.11485643570604161</v>
      </c>
      <c r="L10334">
        <v>-11.4856</v>
      </c>
      <c r="M10334" t="s">
        <v>82</v>
      </c>
    </row>
    <row r="10335" spans="1:13">
      <c r="A10335" t="s">
        <v>256</v>
      </c>
      <c r="B10335" t="s">
        <v>257</v>
      </c>
      <c r="C10335" t="str">
        <f>TEXT(D10335, "mmm")</f>
        <v>Aug</v>
      </c>
      <c r="D10335" s="1">
        <v>45520</v>
      </c>
      <c r="E10335" t="s">
        <v>5693</v>
      </c>
      <c r="F10335" t="s">
        <v>80</v>
      </c>
      <c r="G10335">
        <v>3173</v>
      </c>
      <c r="H10335">
        <v>7.88</v>
      </c>
      <c r="I10335">
        <v>25003.24</v>
      </c>
      <c r="J10335" t="s">
        <v>81</v>
      </c>
      <c r="K10335">
        <v>0.1286254732669028</v>
      </c>
      <c r="L10335">
        <v>12.862500000000001</v>
      </c>
      <c r="M10335" t="s">
        <v>82</v>
      </c>
    </row>
    <row r="10336" spans="1:13">
      <c r="A10336" t="s">
        <v>5424</v>
      </c>
      <c r="B10336" t="s">
        <v>5425</v>
      </c>
      <c r="C10336" t="str">
        <f>TEXT(D10336, "mmm")</f>
        <v>Aug</v>
      </c>
      <c r="D10336" s="1">
        <v>45520</v>
      </c>
      <c r="E10336" t="s">
        <v>5694</v>
      </c>
      <c r="F10336" t="s">
        <v>80</v>
      </c>
      <c r="G10336">
        <v>100000</v>
      </c>
      <c r="H10336">
        <v>2.81</v>
      </c>
      <c r="I10336">
        <v>281000</v>
      </c>
      <c r="J10336" t="s">
        <v>86</v>
      </c>
      <c r="K10336">
        <v>0.48972597937623918</v>
      </c>
      <c r="L10336">
        <v>48.9726</v>
      </c>
      <c r="M10336" t="s">
        <v>82</v>
      </c>
    </row>
    <row r="10337" spans="1:13">
      <c r="A10337" t="s">
        <v>3701</v>
      </c>
      <c r="B10337" t="s">
        <v>3702</v>
      </c>
      <c r="C10337" t="str">
        <f>TEXT(D10337, "mmm")</f>
        <v>Aug</v>
      </c>
      <c r="D10337" s="1">
        <v>45520</v>
      </c>
      <c r="E10337" t="s">
        <v>3714</v>
      </c>
      <c r="F10337" t="s">
        <v>80</v>
      </c>
      <c r="G10337">
        <v>10000</v>
      </c>
      <c r="H10337">
        <v>7.82</v>
      </c>
      <c r="I10337">
        <v>78200</v>
      </c>
      <c r="J10337" t="s">
        <v>81</v>
      </c>
      <c r="K10337">
        <v>-0.11485643570604161</v>
      </c>
      <c r="L10337">
        <v>-11.4856</v>
      </c>
      <c r="M10337" t="s">
        <v>82</v>
      </c>
    </row>
    <row r="10338" spans="1:13">
      <c r="A10338" t="s">
        <v>2333</v>
      </c>
      <c r="B10338" t="s">
        <v>2334</v>
      </c>
      <c r="C10338" t="str">
        <f>TEXT(D10338, "mmm")</f>
        <v>Aug</v>
      </c>
      <c r="D10338" s="1">
        <v>45520</v>
      </c>
      <c r="E10338" t="s">
        <v>2335</v>
      </c>
      <c r="F10338" t="s">
        <v>80</v>
      </c>
      <c r="G10338">
        <v>4938</v>
      </c>
      <c r="H10338">
        <v>6.5</v>
      </c>
      <c r="I10338">
        <v>32097</v>
      </c>
      <c r="J10338" t="s">
        <v>81</v>
      </c>
      <c r="K10338">
        <v>-2.1316391749225949E-2</v>
      </c>
      <c r="L10338">
        <v>-2.1316000000000002</v>
      </c>
      <c r="M10338" t="s">
        <v>82</v>
      </c>
    </row>
    <row r="10339" spans="1:13">
      <c r="A10339" t="s">
        <v>4864</v>
      </c>
      <c r="B10339" t="s">
        <v>4865</v>
      </c>
      <c r="C10339" t="str">
        <f>TEXT(D10339, "mmm")</f>
        <v>Aug</v>
      </c>
      <c r="D10339" s="1">
        <v>45520</v>
      </c>
      <c r="E10339" t="s">
        <v>4258</v>
      </c>
      <c r="F10339" t="s">
        <v>217</v>
      </c>
      <c r="G10339">
        <v>65000</v>
      </c>
      <c r="H10339">
        <v>12.41</v>
      </c>
      <c r="I10339">
        <v>806650</v>
      </c>
      <c r="J10339" t="s">
        <v>86</v>
      </c>
      <c r="K10339">
        <v>0.25133225118429259</v>
      </c>
      <c r="L10339">
        <v>25.133199999999999</v>
      </c>
      <c r="M10339" t="s">
        <v>82</v>
      </c>
    </row>
    <row r="10340" spans="1:13">
      <c r="A10340" t="s">
        <v>2889</v>
      </c>
      <c r="B10340" t="s">
        <v>2890</v>
      </c>
      <c r="C10340" t="str">
        <f>TEXT(D10340, "mmm")</f>
        <v>Aug</v>
      </c>
      <c r="D10340" s="1">
        <v>45523</v>
      </c>
      <c r="E10340" t="s">
        <v>2891</v>
      </c>
      <c r="F10340" t="s">
        <v>251</v>
      </c>
      <c r="G10340">
        <v>263602</v>
      </c>
      <c r="H10340">
        <v>0.05</v>
      </c>
      <c r="I10340">
        <v>13180.1</v>
      </c>
      <c r="J10340" t="s">
        <v>81</v>
      </c>
      <c r="K10340">
        <v>0</v>
      </c>
      <c r="L10340">
        <v>0</v>
      </c>
      <c r="M10340" t="s">
        <v>82</v>
      </c>
    </row>
    <row r="10341" spans="1:13">
      <c r="A10341" t="s">
        <v>2889</v>
      </c>
      <c r="B10341" t="s">
        <v>2890</v>
      </c>
      <c r="C10341" t="str">
        <f>TEXT(D10341, "mmm")</f>
        <v>Aug</v>
      </c>
      <c r="D10341" s="1">
        <v>45523</v>
      </c>
      <c r="E10341" t="s">
        <v>2892</v>
      </c>
      <c r="F10341" t="s">
        <v>101</v>
      </c>
      <c r="G10341">
        <v>263602</v>
      </c>
      <c r="H10341">
        <v>0.05</v>
      </c>
      <c r="I10341">
        <v>13180.1</v>
      </c>
      <c r="J10341" t="s">
        <v>81</v>
      </c>
      <c r="K10341">
        <v>0</v>
      </c>
      <c r="L10341">
        <v>0</v>
      </c>
      <c r="M10341" t="s">
        <v>82</v>
      </c>
    </row>
    <row r="10342" spans="1:13">
      <c r="A10342" t="s">
        <v>4504</v>
      </c>
      <c r="B10342" t="s">
        <v>4505</v>
      </c>
      <c r="C10342" t="str">
        <f>TEXT(D10342, "mmm")</f>
        <v>Aug</v>
      </c>
      <c r="D10342" s="1">
        <v>45523</v>
      </c>
      <c r="E10342" t="s">
        <v>5695</v>
      </c>
      <c r="F10342" t="s">
        <v>80</v>
      </c>
      <c r="G10342">
        <v>5000</v>
      </c>
      <c r="H10342">
        <v>3.96</v>
      </c>
      <c r="I10342">
        <v>19800</v>
      </c>
      <c r="J10342" t="s">
        <v>81</v>
      </c>
      <c r="K10342">
        <v>-0.12376237740622779</v>
      </c>
      <c r="L10342">
        <v>-12.376200000000001</v>
      </c>
      <c r="M10342" t="s">
        <v>82</v>
      </c>
    </row>
    <row r="10343" spans="1:13">
      <c r="A10343" t="s">
        <v>4864</v>
      </c>
      <c r="B10343" t="s">
        <v>4865</v>
      </c>
      <c r="C10343" t="str">
        <f>TEXT(D10343, "mmm")</f>
        <v>Aug</v>
      </c>
      <c r="D10343" s="1">
        <v>45523</v>
      </c>
      <c r="E10343" t="s">
        <v>4258</v>
      </c>
      <c r="F10343" t="s">
        <v>217</v>
      </c>
      <c r="G10343">
        <v>22661</v>
      </c>
      <c r="H10343">
        <v>11.97</v>
      </c>
      <c r="I10343">
        <v>271252.17</v>
      </c>
      <c r="J10343" t="s">
        <v>81</v>
      </c>
      <c r="K10343">
        <v>0.21274828843517629</v>
      </c>
      <c r="L10343">
        <v>21.274799999999999</v>
      </c>
      <c r="M10343" t="s">
        <v>82</v>
      </c>
    </row>
    <row r="10344" spans="1:13">
      <c r="A10344" t="s">
        <v>256</v>
      </c>
      <c r="B10344" t="s">
        <v>257</v>
      </c>
      <c r="C10344" t="str">
        <f>TEXT(D10344, "mmm")</f>
        <v>Aug</v>
      </c>
      <c r="D10344" s="1">
        <v>45523</v>
      </c>
      <c r="E10344" t="s">
        <v>5696</v>
      </c>
      <c r="F10344" t="s">
        <v>80</v>
      </c>
      <c r="G10344">
        <v>12500</v>
      </c>
      <c r="H10344">
        <v>7.98</v>
      </c>
      <c r="I10344">
        <v>99750</v>
      </c>
      <c r="J10344" t="s">
        <v>81</v>
      </c>
      <c r="K10344">
        <v>2.6448307279147491E-2</v>
      </c>
      <c r="L10344">
        <v>2.6448</v>
      </c>
      <c r="M10344" t="s">
        <v>82</v>
      </c>
    </row>
    <row r="10345" spans="1:13">
      <c r="A10345" t="s">
        <v>3598</v>
      </c>
      <c r="B10345" t="s">
        <v>3599</v>
      </c>
      <c r="C10345" t="str">
        <f>TEXT(D10345, "mmm")</f>
        <v>Aug</v>
      </c>
      <c r="D10345" s="1">
        <v>45523</v>
      </c>
      <c r="E10345" t="s">
        <v>3600</v>
      </c>
      <c r="F10345" t="s">
        <v>222</v>
      </c>
      <c r="G10345">
        <v>2400</v>
      </c>
      <c r="H10345">
        <v>41.88</v>
      </c>
      <c r="I10345">
        <v>100512</v>
      </c>
      <c r="J10345" t="s">
        <v>81</v>
      </c>
      <c r="K10345">
        <v>2.38878819558952E-3</v>
      </c>
      <c r="L10345">
        <v>0.2389</v>
      </c>
      <c r="M10345" t="s">
        <v>82</v>
      </c>
    </row>
    <row r="10346" spans="1:13">
      <c r="A10346" t="s">
        <v>4124</v>
      </c>
      <c r="B10346" t="s">
        <v>4125</v>
      </c>
      <c r="C10346" t="str">
        <f>TEXT(D10346, "mmm")</f>
        <v>Aug</v>
      </c>
      <c r="D10346" s="1">
        <v>45523</v>
      </c>
      <c r="E10346" t="s">
        <v>4830</v>
      </c>
      <c r="F10346" t="s">
        <v>101</v>
      </c>
      <c r="G10346">
        <v>24257</v>
      </c>
      <c r="H10346">
        <v>31.1</v>
      </c>
      <c r="I10346">
        <v>754392.70000000007</v>
      </c>
      <c r="J10346" t="s">
        <v>81</v>
      </c>
      <c r="K10346">
        <v>1.2167821763855891E-2</v>
      </c>
      <c r="L10346">
        <v>1.2168000000000001</v>
      </c>
      <c r="M10346" t="s">
        <v>82</v>
      </c>
    </row>
    <row r="10347" spans="1:13">
      <c r="A10347" t="s">
        <v>4124</v>
      </c>
      <c r="B10347" t="s">
        <v>4125</v>
      </c>
      <c r="C10347" t="str">
        <f>TEXT(D10347, "mmm")</f>
        <v>Aug</v>
      </c>
      <c r="D10347" s="1">
        <v>45523</v>
      </c>
      <c r="E10347" t="s">
        <v>4831</v>
      </c>
      <c r="F10347" t="s">
        <v>101</v>
      </c>
      <c r="G10347">
        <v>24257</v>
      </c>
      <c r="H10347">
        <v>31.1</v>
      </c>
      <c r="I10347">
        <v>754392.70000000007</v>
      </c>
      <c r="J10347" t="s">
        <v>81</v>
      </c>
      <c r="K10347">
        <v>1.2167821763855891E-2</v>
      </c>
      <c r="L10347">
        <v>1.2168000000000001</v>
      </c>
      <c r="M10347" t="s">
        <v>82</v>
      </c>
    </row>
    <row r="10348" spans="1:13">
      <c r="A10348" t="s">
        <v>4124</v>
      </c>
      <c r="B10348" t="s">
        <v>4125</v>
      </c>
      <c r="C10348" t="str">
        <f>TEXT(D10348, "mmm")</f>
        <v>Aug</v>
      </c>
      <c r="D10348" s="1">
        <v>45523</v>
      </c>
      <c r="E10348" t="s">
        <v>4832</v>
      </c>
      <c r="F10348" t="s">
        <v>101</v>
      </c>
      <c r="G10348">
        <v>24257</v>
      </c>
      <c r="H10348">
        <v>31.1</v>
      </c>
      <c r="I10348">
        <v>754392.70000000007</v>
      </c>
      <c r="J10348" t="s">
        <v>81</v>
      </c>
      <c r="K10348">
        <v>1.2167821763855891E-2</v>
      </c>
      <c r="L10348">
        <v>1.2168000000000001</v>
      </c>
      <c r="M10348" t="s">
        <v>82</v>
      </c>
    </row>
    <row r="10349" spans="1:13">
      <c r="A10349" t="s">
        <v>4124</v>
      </c>
      <c r="B10349" t="s">
        <v>4125</v>
      </c>
      <c r="C10349" t="str">
        <f>TEXT(D10349, "mmm")</f>
        <v>Aug</v>
      </c>
      <c r="D10349" s="1">
        <v>45523</v>
      </c>
      <c r="E10349" t="s">
        <v>4834</v>
      </c>
      <c r="F10349" t="s">
        <v>101</v>
      </c>
      <c r="G10349">
        <v>24257</v>
      </c>
      <c r="H10349">
        <v>31.1</v>
      </c>
      <c r="I10349">
        <v>754392.70000000007</v>
      </c>
      <c r="J10349" t="s">
        <v>81</v>
      </c>
      <c r="K10349">
        <v>1.2167821763855891E-2</v>
      </c>
      <c r="L10349">
        <v>1.2168000000000001</v>
      </c>
      <c r="M10349" t="s">
        <v>82</v>
      </c>
    </row>
    <row r="10350" spans="1:13">
      <c r="A10350" t="s">
        <v>4124</v>
      </c>
      <c r="B10350" t="s">
        <v>4125</v>
      </c>
      <c r="C10350" t="str">
        <f>TEXT(D10350, "mmm")</f>
        <v>Aug</v>
      </c>
      <c r="D10350" s="1">
        <v>45523</v>
      </c>
      <c r="E10350" t="s">
        <v>4833</v>
      </c>
      <c r="F10350" t="s">
        <v>101</v>
      </c>
      <c r="G10350">
        <v>24257</v>
      </c>
      <c r="H10350">
        <v>31.1</v>
      </c>
      <c r="I10350">
        <v>754392.70000000007</v>
      </c>
      <c r="J10350" t="s">
        <v>81</v>
      </c>
      <c r="K10350">
        <v>1.2167821763855891E-2</v>
      </c>
      <c r="L10350">
        <v>1.2168000000000001</v>
      </c>
      <c r="M10350" t="s">
        <v>82</v>
      </c>
    </row>
    <row r="10351" spans="1:13">
      <c r="A10351" t="s">
        <v>4124</v>
      </c>
      <c r="B10351" t="s">
        <v>4125</v>
      </c>
      <c r="C10351" t="str">
        <f>TEXT(D10351, "mmm")</f>
        <v>Aug</v>
      </c>
      <c r="D10351" s="1">
        <v>45523</v>
      </c>
      <c r="E10351" t="s">
        <v>4835</v>
      </c>
      <c r="F10351" t="s">
        <v>101</v>
      </c>
      <c r="G10351">
        <v>24257</v>
      </c>
      <c r="H10351">
        <v>31.1</v>
      </c>
      <c r="I10351">
        <v>754392.70000000007</v>
      </c>
      <c r="J10351" t="s">
        <v>81</v>
      </c>
      <c r="K10351">
        <v>1.2167821763855891E-2</v>
      </c>
      <c r="L10351">
        <v>1.2168000000000001</v>
      </c>
      <c r="M10351" t="s">
        <v>82</v>
      </c>
    </row>
    <row r="10352" spans="1:13">
      <c r="A10352" t="s">
        <v>4124</v>
      </c>
      <c r="B10352" t="s">
        <v>4125</v>
      </c>
      <c r="C10352" t="str">
        <f>TEXT(D10352, "mmm")</f>
        <v>Aug</v>
      </c>
      <c r="D10352" s="1">
        <v>45523</v>
      </c>
      <c r="E10352" t="s">
        <v>4830</v>
      </c>
      <c r="F10352" t="s">
        <v>101</v>
      </c>
      <c r="G10352">
        <v>948</v>
      </c>
      <c r="H10352">
        <v>31.1</v>
      </c>
      <c r="I10352">
        <v>29482.799999999999</v>
      </c>
      <c r="J10352" t="s">
        <v>81</v>
      </c>
      <c r="K10352">
        <v>1.2167821763855891E-2</v>
      </c>
      <c r="L10352">
        <v>1.2168000000000001</v>
      </c>
      <c r="M10352" t="s">
        <v>82</v>
      </c>
    </row>
    <row r="10353" spans="1:13">
      <c r="A10353" t="s">
        <v>4124</v>
      </c>
      <c r="B10353" t="s">
        <v>4125</v>
      </c>
      <c r="C10353" t="str">
        <f>TEXT(D10353, "mmm")</f>
        <v>Aug</v>
      </c>
      <c r="D10353" s="1">
        <v>45523</v>
      </c>
      <c r="E10353" t="s">
        <v>4831</v>
      </c>
      <c r="F10353" t="s">
        <v>101</v>
      </c>
      <c r="G10353">
        <v>948</v>
      </c>
      <c r="H10353">
        <v>31.1</v>
      </c>
      <c r="I10353">
        <v>29482.799999999999</v>
      </c>
      <c r="J10353" t="s">
        <v>81</v>
      </c>
      <c r="K10353">
        <v>1.2167821763855891E-2</v>
      </c>
      <c r="L10353">
        <v>1.2168000000000001</v>
      </c>
      <c r="M10353" t="s">
        <v>82</v>
      </c>
    </row>
    <row r="10354" spans="1:13">
      <c r="A10354" t="s">
        <v>4124</v>
      </c>
      <c r="B10354" t="s">
        <v>4125</v>
      </c>
      <c r="C10354" t="str">
        <f>TEXT(D10354, "mmm")</f>
        <v>Aug</v>
      </c>
      <c r="D10354" s="1">
        <v>45523</v>
      </c>
      <c r="E10354" t="s">
        <v>4832</v>
      </c>
      <c r="F10354" t="s">
        <v>101</v>
      </c>
      <c r="G10354">
        <v>948</v>
      </c>
      <c r="H10354">
        <v>31.1</v>
      </c>
      <c r="I10354">
        <v>29482.799999999999</v>
      </c>
      <c r="J10354" t="s">
        <v>81</v>
      </c>
      <c r="K10354">
        <v>1.2167821763855891E-2</v>
      </c>
      <c r="L10354">
        <v>1.2168000000000001</v>
      </c>
      <c r="M10354" t="s">
        <v>82</v>
      </c>
    </row>
    <row r="10355" spans="1:13">
      <c r="A10355" t="s">
        <v>4124</v>
      </c>
      <c r="B10355" t="s">
        <v>4125</v>
      </c>
      <c r="C10355" t="str">
        <f>TEXT(D10355, "mmm")</f>
        <v>Aug</v>
      </c>
      <c r="D10355" s="1">
        <v>45523</v>
      </c>
      <c r="E10355" t="s">
        <v>4834</v>
      </c>
      <c r="F10355" t="s">
        <v>101</v>
      </c>
      <c r="G10355">
        <v>948</v>
      </c>
      <c r="H10355">
        <v>31.1</v>
      </c>
      <c r="I10355">
        <v>29482.799999999999</v>
      </c>
      <c r="J10355" t="s">
        <v>81</v>
      </c>
      <c r="K10355">
        <v>1.2167821763855891E-2</v>
      </c>
      <c r="L10355">
        <v>1.2168000000000001</v>
      </c>
      <c r="M10355" t="s">
        <v>82</v>
      </c>
    </row>
    <row r="10356" spans="1:13">
      <c r="A10356" t="s">
        <v>4124</v>
      </c>
      <c r="B10356" t="s">
        <v>4125</v>
      </c>
      <c r="C10356" t="str">
        <f>TEXT(D10356, "mmm")</f>
        <v>Aug</v>
      </c>
      <c r="D10356" s="1">
        <v>45523</v>
      </c>
      <c r="E10356" t="s">
        <v>4833</v>
      </c>
      <c r="F10356" t="s">
        <v>101</v>
      </c>
      <c r="G10356">
        <v>948</v>
      </c>
      <c r="H10356">
        <v>31.1</v>
      </c>
      <c r="I10356">
        <v>29482.799999999999</v>
      </c>
      <c r="J10356" t="s">
        <v>81</v>
      </c>
      <c r="K10356">
        <v>1.2167821763855891E-2</v>
      </c>
      <c r="L10356">
        <v>1.2168000000000001</v>
      </c>
      <c r="M10356" t="s">
        <v>82</v>
      </c>
    </row>
    <row r="10357" spans="1:13">
      <c r="A10357" t="s">
        <v>4124</v>
      </c>
      <c r="B10357" t="s">
        <v>4125</v>
      </c>
      <c r="C10357" t="str">
        <f>TEXT(D10357, "mmm")</f>
        <v>Aug</v>
      </c>
      <c r="D10357" s="1">
        <v>45523</v>
      </c>
      <c r="E10357" t="s">
        <v>4835</v>
      </c>
      <c r="F10357" t="s">
        <v>101</v>
      </c>
      <c r="G10357">
        <v>948</v>
      </c>
      <c r="H10357">
        <v>31.1</v>
      </c>
      <c r="I10357">
        <v>29482.799999999999</v>
      </c>
      <c r="J10357" t="s">
        <v>81</v>
      </c>
      <c r="K10357">
        <v>1.2167821763855891E-2</v>
      </c>
      <c r="L10357">
        <v>1.2168000000000001</v>
      </c>
      <c r="M10357" t="s">
        <v>82</v>
      </c>
    </row>
    <row r="10358" spans="1:13">
      <c r="A10358" t="s">
        <v>5665</v>
      </c>
      <c r="B10358" t="s">
        <v>5666</v>
      </c>
      <c r="C10358" t="str">
        <f>TEXT(D10358, "mmm")</f>
        <v>Aug</v>
      </c>
      <c r="D10358" s="1">
        <v>45523</v>
      </c>
      <c r="E10358" t="s">
        <v>5667</v>
      </c>
      <c r="F10358" t="s">
        <v>251</v>
      </c>
      <c r="G10358">
        <v>25500</v>
      </c>
      <c r="H10358">
        <v>8.5500000000000007</v>
      </c>
      <c r="I10358">
        <v>218025</v>
      </c>
      <c r="J10358" t="s">
        <v>81</v>
      </c>
      <c r="K10358">
        <v>0.24874997138977051</v>
      </c>
      <c r="L10358">
        <v>24.875</v>
      </c>
      <c r="M10358" t="s">
        <v>82</v>
      </c>
    </row>
    <row r="10359" spans="1:13">
      <c r="A10359" t="s">
        <v>4339</v>
      </c>
      <c r="B10359" t="s">
        <v>4340</v>
      </c>
      <c r="C10359" t="str">
        <f>TEXT(D10359, "mmm")</f>
        <v>Aug</v>
      </c>
      <c r="D10359" s="1">
        <v>45523</v>
      </c>
      <c r="E10359" t="s">
        <v>4341</v>
      </c>
      <c r="F10359" t="s">
        <v>128</v>
      </c>
      <c r="G10359">
        <v>20000</v>
      </c>
      <c r="H10359">
        <v>14.7</v>
      </c>
      <c r="I10359">
        <v>294000</v>
      </c>
      <c r="J10359" t="s">
        <v>81</v>
      </c>
      <c r="K10359">
        <v>3.5565710199201073E-2</v>
      </c>
      <c r="L10359">
        <v>3.5566</v>
      </c>
      <c r="M10359" t="s">
        <v>82</v>
      </c>
    </row>
    <row r="10360" spans="1:13">
      <c r="A10360" t="s">
        <v>4875</v>
      </c>
      <c r="B10360" t="s">
        <v>4876</v>
      </c>
      <c r="C10360" t="str">
        <f>TEXT(D10360, "mmm")</f>
        <v>Aug</v>
      </c>
      <c r="D10360" s="1">
        <v>45523</v>
      </c>
      <c r="E10360" t="s">
        <v>2782</v>
      </c>
      <c r="F10360" t="s">
        <v>426</v>
      </c>
      <c r="G10360">
        <v>5000</v>
      </c>
      <c r="H10360">
        <v>10.76</v>
      </c>
      <c r="I10360">
        <v>53800</v>
      </c>
      <c r="J10360" t="s">
        <v>81</v>
      </c>
      <c r="K10360">
        <v>2.0408171085674939E-2</v>
      </c>
      <c r="L10360">
        <v>2.0407999999999999</v>
      </c>
      <c r="M10360" t="s">
        <v>82</v>
      </c>
    </row>
    <row r="10361" spans="1:13">
      <c r="A10361" t="s">
        <v>1369</v>
      </c>
      <c r="B10361" t="s">
        <v>1370</v>
      </c>
      <c r="C10361" t="str">
        <f>TEXT(D10361, "mmm")</f>
        <v>Aug</v>
      </c>
      <c r="D10361" s="1">
        <v>45523</v>
      </c>
      <c r="E10361" t="s">
        <v>1371</v>
      </c>
      <c r="F10361" t="s">
        <v>80</v>
      </c>
      <c r="G10361">
        <v>23002</v>
      </c>
      <c r="H10361">
        <v>2.2799999999999998</v>
      </c>
      <c r="I10361">
        <v>52444.56</v>
      </c>
      <c r="J10361" t="s">
        <v>86</v>
      </c>
      <c r="K10361">
        <v>-0.35622315488571871</v>
      </c>
      <c r="L10361">
        <v>-35.622300000000003</v>
      </c>
      <c r="M10361" t="s">
        <v>82</v>
      </c>
    </row>
    <row r="10362" spans="1:13">
      <c r="A10362" t="s">
        <v>1469</v>
      </c>
      <c r="B10362" t="s">
        <v>1470</v>
      </c>
      <c r="C10362" t="str">
        <f>TEXT(D10362, "mmm")</f>
        <v>Aug</v>
      </c>
      <c r="D10362" s="1">
        <v>45523</v>
      </c>
      <c r="E10362" t="s">
        <v>1471</v>
      </c>
      <c r="F10362" t="s">
        <v>128</v>
      </c>
      <c r="G10362">
        <v>2000</v>
      </c>
      <c r="H10362">
        <v>10.7</v>
      </c>
      <c r="I10362">
        <v>21400</v>
      </c>
      <c r="J10362" t="s">
        <v>86</v>
      </c>
      <c r="K10362">
        <v>8.4651147712563546E-2</v>
      </c>
      <c r="L10362">
        <v>8.4650999999999996</v>
      </c>
      <c r="M10362" t="s">
        <v>82</v>
      </c>
    </row>
    <row r="10363" spans="1:13">
      <c r="A10363" t="s">
        <v>5685</v>
      </c>
      <c r="B10363" t="s">
        <v>5686</v>
      </c>
      <c r="C10363" t="str">
        <f>TEXT(D10363, "mmm")</f>
        <v>Aug</v>
      </c>
      <c r="D10363" s="1">
        <v>45523</v>
      </c>
      <c r="E10363" t="s">
        <v>5697</v>
      </c>
      <c r="F10363" t="s">
        <v>80</v>
      </c>
      <c r="G10363">
        <v>8085</v>
      </c>
      <c r="H10363">
        <v>4.5999999999999996</v>
      </c>
      <c r="I10363">
        <v>37191</v>
      </c>
      <c r="J10363" t="s">
        <v>81</v>
      </c>
      <c r="K10363">
        <v>2.6030420274157699E-2</v>
      </c>
      <c r="L10363">
        <v>2.6030000000000002</v>
      </c>
      <c r="M10363" t="s">
        <v>82</v>
      </c>
    </row>
    <row r="10364" spans="1:13">
      <c r="A10364" t="s">
        <v>3774</v>
      </c>
      <c r="B10364" t="s">
        <v>3775</v>
      </c>
      <c r="C10364" t="str">
        <f>TEXT(D10364, "mmm")</f>
        <v>Aug</v>
      </c>
      <c r="D10364" s="1">
        <v>45523</v>
      </c>
      <c r="E10364" t="s">
        <v>3776</v>
      </c>
      <c r="F10364" t="s">
        <v>251</v>
      </c>
      <c r="G10364">
        <v>10000</v>
      </c>
      <c r="H10364">
        <v>1.17</v>
      </c>
      <c r="I10364">
        <v>11700</v>
      </c>
      <c r="J10364" t="s">
        <v>81</v>
      </c>
      <c r="K10364">
        <v>-6.9787150029411715E-2</v>
      </c>
      <c r="L10364">
        <v>-6.9786999999999999</v>
      </c>
      <c r="M10364" t="s">
        <v>82</v>
      </c>
    </row>
    <row r="10365" spans="1:13">
      <c r="A10365" t="s">
        <v>2159</v>
      </c>
      <c r="B10365" t="s">
        <v>2160</v>
      </c>
      <c r="C10365" t="str">
        <f>TEXT(D10365, "mmm")</f>
        <v>Aug</v>
      </c>
      <c r="D10365" s="1">
        <v>45523</v>
      </c>
      <c r="E10365" t="s">
        <v>2161</v>
      </c>
      <c r="F10365" t="s">
        <v>217</v>
      </c>
      <c r="G10365">
        <v>2170291</v>
      </c>
      <c r="H10365">
        <v>1.03</v>
      </c>
      <c r="I10365">
        <v>2235399.73</v>
      </c>
      <c r="J10365" t="s">
        <v>86</v>
      </c>
      <c r="K10365">
        <v>-9.1666697020882704E-2</v>
      </c>
      <c r="L10365">
        <v>-9.1667000000000005</v>
      </c>
      <c r="M10365" t="s">
        <v>82</v>
      </c>
    </row>
    <row r="10366" spans="1:13">
      <c r="A10366" t="s">
        <v>5322</v>
      </c>
      <c r="B10366" t="s">
        <v>5323</v>
      </c>
      <c r="C10366" t="str">
        <f>TEXT(D10366, "mmm")</f>
        <v>Aug</v>
      </c>
      <c r="D10366" s="1">
        <v>45523</v>
      </c>
      <c r="E10366" t="s">
        <v>5325</v>
      </c>
      <c r="F10366" t="s">
        <v>314</v>
      </c>
      <c r="G10366">
        <v>47183</v>
      </c>
      <c r="H10366">
        <v>14.55</v>
      </c>
      <c r="I10366">
        <v>686512.65</v>
      </c>
      <c r="J10366" t="s">
        <v>86</v>
      </c>
      <c r="K10366">
        <v>7.3103477214944812E-2</v>
      </c>
      <c r="L10366">
        <v>7.3102999999999998</v>
      </c>
      <c r="M10366" t="s">
        <v>82</v>
      </c>
    </row>
    <row r="10367" spans="1:13">
      <c r="A10367" t="s">
        <v>5322</v>
      </c>
      <c r="B10367" t="s">
        <v>5323</v>
      </c>
      <c r="C10367" t="str">
        <f>TEXT(D10367, "mmm")</f>
        <v>Aug</v>
      </c>
      <c r="D10367" s="1">
        <v>45523</v>
      </c>
      <c r="E10367" t="s">
        <v>5327</v>
      </c>
      <c r="F10367" t="s">
        <v>314</v>
      </c>
      <c r="G10367">
        <v>47183</v>
      </c>
      <c r="H10367">
        <v>14.55</v>
      </c>
      <c r="I10367">
        <v>686512.65</v>
      </c>
      <c r="J10367" t="s">
        <v>86</v>
      </c>
      <c r="K10367">
        <v>7.3103477214944812E-2</v>
      </c>
      <c r="L10367">
        <v>7.3102999999999998</v>
      </c>
      <c r="M10367" t="s">
        <v>82</v>
      </c>
    </row>
    <row r="10368" spans="1:13">
      <c r="A10368" t="s">
        <v>5322</v>
      </c>
      <c r="B10368" t="s">
        <v>5323</v>
      </c>
      <c r="C10368" t="str">
        <f>TEXT(D10368, "mmm")</f>
        <v>Aug</v>
      </c>
      <c r="D10368" s="1">
        <v>45523</v>
      </c>
      <c r="E10368" t="s">
        <v>5329</v>
      </c>
      <c r="F10368" t="s">
        <v>314</v>
      </c>
      <c r="G10368">
        <v>47183</v>
      </c>
      <c r="H10368">
        <v>14.55</v>
      </c>
      <c r="I10368">
        <v>686512.65</v>
      </c>
      <c r="J10368" t="s">
        <v>86</v>
      </c>
      <c r="K10368">
        <v>7.3103477214944812E-2</v>
      </c>
      <c r="L10368">
        <v>7.3102999999999998</v>
      </c>
      <c r="M10368" t="s">
        <v>82</v>
      </c>
    </row>
    <row r="10369" spans="1:13">
      <c r="A10369" t="s">
        <v>5322</v>
      </c>
      <c r="B10369" t="s">
        <v>5323</v>
      </c>
      <c r="C10369" t="str">
        <f>TEXT(D10369, "mmm")</f>
        <v>Aug</v>
      </c>
      <c r="D10369" s="1">
        <v>45523</v>
      </c>
      <c r="E10369" t="s">
        <v>5326</v>
      </c>
      <c r="F10369" t="s">
        <v>428</v>
      </c>
      <c r="G10369">
        <v>47183</v>
      </c>
      <c r="H10369">
        <v>14.55</v>
      </c>
      <c r="I10369">
        <v>686512.65</v>
      </c>
      <c r="J10369" t="s">
        <v>86</v>
      </c>
      <c r="K10369">
        <v>7.3103477214944812E-2</v>
      </c>
      <c r="L10369">
        <v>7.3102999999999998</v>
      </c>
      <c r="M10369" t="s">
        <v>82</v>
      </c>
    </row>
    <row r="10370" spans="1:13">
      <c r="A10370" t="s">
        <v>5322</v>
      </c>
      <c r="B10370" t="s">
        <v>5323</v>
      </c>
      <c r="C10370" t="str">
        <f>TEXT(D10370, "mmm")</f>
        <v>Aug</v>
      </c>
      <c r="D10370" s="1">
        <v>45523</v>
      </c>
      <c r="E10370" t="s">
        <v>5324</v>
      </c>
      <c r="F10370" t="s">
        <v>222</v>
      </c>
      <c r="G10370">
        <v>47183</v>
      </c>
      <c r="H10370">
        <v>14.55</v>
      </c>
      <c r="I10370">
        <v>686512.65</v>
      </c>
      <c r="J10370" t="s">
        <v>86</v>
      </c>
      <c r="K10370">
        <v>7.3103477214944812E-2</v>
      </c>
      <c r="L10370">
        <v>7.3102999999999998</v>
      </c>
      <c r="M10370" t="s">
        <v>82</v>
      </c>
    </row>
    <row r="10371" spans="1:13">
      <c r="A10371" t="s">
        <v>5322</v>
      </c>
      <c r="B10371" t="s">
        <v>5323</v>
      </c>
      <c r="C10371" t="str">
        <f>TEXT(D10371, "mmm")</f>
        <v>Aug</v>
      </c>
      <c r="D10371" s="1">
        <v>45523</v>
      </c>
      <c r="E10371" t="s">
        <v>5328</v>
      </c>
      <c r="F10371" t="s">
        <v>222</v>
      </c>
      <c r="G10371">
        <v>47183</v>
      </c>
      <c r="H10371">
        <v>14.55</v>
      </c>
      <c r="I10371">
        <v>686512.65</v>
      </c>
      <c r="J10371" t="s">
        <v>86</v>
      </c>
      <c r="K10371">
        <v>7.3103477214944812E-2</v>
      </c>
      <c r="L10371">
        <v>7.3102999999999998</v>
      </c>
      <c r="M10371" t="s">
        <v>82</v>
      </c>
    </row>
    <row r="10372" spans="1:13">
      <c r="A10372" t="s">
        <v>5322</v>
      </c>
      <c r="B10372" t="s">
        <v>5323</v>
      </c>
      <c r="C10372" t="str">
        <f>TEXT(D10372, "mmm")</f>
        <v>Aug</v>
      </c>
      <c r="D10372" s="1">
        <v>45523</v>
      </c>
      <c r="E10372" t="s">
        <v>5325</v>
      </c>
      <c r="F10372" t="s">
        <v>314</v>
      </c>
      <c r="G10372">
        <v>5550</v>
      </c>
      <c r="H10372">
        <v>14.55</v>
      </c>
      <c r="I10372">
        <v>80752.5</v>
      </c>
      <c r="J10372" t="s">
        <v>81</v>
      </c>
      <c r="K10372">
        <v>7.3103477214944812E-2</v>
      </c>
      <c r="L10372">
        <v>7.3102999999999998</v>
      </c>
      <c r="M10372" t="s">
        <v>82</v>
      </c>
    </row>
    <row r="10373" spans="1:13">
      <c r="A10373" t="s">
        <v>5322</v>
      </c>
      <c r="B10373" t="s">
        <v>5323</v>
      </c>
      <c r="C10373" t="str">
        <f>TEXT(D10373, "mmm")</f>
        <v>Aug</v>
      </c>
      <c r="D10373" s="1">
        <v>45523</v>
      </c>
      <c r="E10373" t="s">
        <v>5327</v>
      </c>
      <c r="F10373" t="s">
        <v>314</v>
      </c>
      <c r="G10373">
        <v>5550</v>
      </c>
      <c r="H10373">
        <v>14.55</v>
      </c>
      <c r="I10373">
        <v>80752.5</v>
      </c>
      <c r="J10373" t="s">
        <v>81</v>
      </c>
      <c r="K10373">
        <v>7.3103477214944812E-2</v>
      </c>
      <c r="L10373">
        <v>7.3102999999999998</v>
      </c>
      <c r="M10373" t="s">
        <v>82</v>
      </c>
    </row>
    <row r="10374" spans="1:13">
      <c r="A10374" t="s">
        <v>5322</v>
      </c>
      <c r="B10374" t="s">
        <v>5323</v>
      </c>
      <c r="C10374" t="str">
        <f>TEXT(D10374, "mmm")</f>
        <v>Aug</v>
      </c>
      <c r="D10374" s="1">
        <v>45523</v>
      </c>
      <c r="E10374" t="s">
        <v>5329</v>
      </c>
      <c r="F10374" t="s">
        <v>314</v>
      </c>
      <c r="G10374">
        <v>5550</v>
      </c>
      <c r="H10374">
        <v>14.55</v>
      </c>
      <c r="I10374">
        <v>80752.5</v>
      </c>
      <c r="J10374" t="s">
        <v>81</v>
      </c>
      <c r="K10374">
        <v>7.3103477214944812E-2</v>
      </c>
      <c r="L10374">
        <v>7.3102999999999998</v>
      </c>
      <c r="M10374" t="s">
        <v>82</v>
      </c>
    </row>
    <row r="10375" spans="1:13">
      <c r="A10375" t="s">
        <v>5322</v>
      </c>
      <c r="B10375" t="s">
        <v>5323</v>
      </c>
      <c r="C10375" t="str">
        <f>TEXT(D10375, "mmm")</f>
        <v>Aug</v>
      </c>
      <c r="D10375" s="1">
        <v>45523</v>
      </c>
      <c r="E10375" t="s">
        <v>5326</v>
      </c>
      <c r="F10375" t="s">
        <v>428</v>
      </c>
      <c r="G10375">
        <v>5550</v>
      </c>
      <c r="H10375">
        <v>14.55</v>
      </c>
      <c r="I10375">
        <v>80752.5</v>
      </c>
      <c r="J10375" t="s">
        <v>81</v>
      </c>
      <c r="K10375">
        <v>7.3103477214944812E-2</v>
      </c>
      <c r="L10375">
        <v>7.3102999999999998</v>
      </c>
      <c r="M10375" t="s">
        <v>82</v>
      </c>
    </row>
    <row r="10376" spans="1:13">
      <c r="A10376" t="s">
        <v>5322</v>
      </c>
      <c r="B10376" t="s">
        <v>5323</v>
      </c>
      <c r="C10376" t="str">
        <f>TEXT(D10376, "mmm")</f>
        <v>Aug</v>
      </c>
      <c r="D10376" s="1">
        <v>45523</v>
      </c>
      <c r="E10376" t="s">
        <v>5324</v>
      </c>
      <c r="F10376" t="s">
        <v>222</v>
      </c>
      <c r="G10376">
        <v>5550</v>
      </c>
      <c r="H10376">
        <v>14.55</v>
      </c>
      <c r="I10376">
        <v>80752.5</v>
      </c>
      <c r="J10376" t="s">
        <v>81</v>
      </c>
      <c r="K10376">
        <v>7.3103477214944812E-2</v>
      </c>
      <c r="L10376">
        <v>7.3102999999999998</v>
      </c>
      <c r="M10376" t="s">
        <v>82</v>
      </c>
    </row>
    <row r="10377" spans="1:13">
      <c r="A10377" t="s">
        <v>5322</v>
      </c>
      <c r="B10377" t="s">
        <v>5323</v>
      </c>
      <c r="C10377" t="str">
        <f>TEXT(D10377, "mmm")</f>
        <v>Aug</v>
      </c>
      <c r="D10377" s="1">
        <v>45523</v>
      </c>
      <c r="E10377" t="s">
        <v>5328</v>
      </c>
      <c r="F10377" t="s">
        <v>222</v>
      </c>
      <c r="G10377">
        <v>5550</v>
      </c>
      <c r="H10377">
        <v>14.55</v>
      </c>
      <c r="I10377">
        <v>80752.5</v>
      </c>
      <c r="J10377" t="s">
        <v>81</v>
      </c>
      <c r="K10377">
        <v>7.3103477214944812E-2</v>
      </c>
      <c r="L10377">
        <v>7.3102999999999998</v>
      </c>
      <c r="M10377" t="s">
        <v>82</v>
      </c>
    </row>
    <row r="10378" spans="1:13">
      <c r="A10378" t="s">
        <v>1644</v>
      </c>
      <c r="B10378" t="s">
        <v>1645</v>
      </c>
      <c r="C10378" t="str">
        <f>TEXT(D10378, "mmm")</f>
        <v>Aug</v>
      </c>
      <c r="D10378" s="1">
        <v>45523</v>
      </c>
      <c r="E10378" t="s">
        <v>4793</v>
      </c>
      <c r="F10378" t="s">
        <v>222</v>
      </c>
      <c r="G10378">
        <v>2915</v>
      </c>
      <c r="H10378">
        <v>13.14</v>
      </c>
      <c r="I10378">
        <v>38303.1</v>
      </c>
      <c r="J10378" t="s">
        <v>81</v>
      </c>
      <c r="K10378">
        <v>-1.061407716280338E-2</v>
      </c>
      <c r="L10378">
        <v>-1.0613999999999999</v>
      </c>
      <c r="M10378" t="s">
        <v>82</v>
      </c>
    </row>
    <row r="10379" spans="1:13">
      <c r="A10379" t="s">
        <v>4066</v>
      </c>
      <c r="B10379" t="s">
        <v>4067</v>
      </c>
      <c r="C10379" t="str">
        <f>TEXT(D10379, "mmm")</f>
        <v>Aug</v>
      </c>
      <c r="D10379" s="1">
        <v>45523</v>
      </c>
      <c r="E10379" t="s">
        <v>4793</v>
      </c>
      <c r="F10379" t="s">
        <v>222</v>
      </c>
      <c r="G10379">
        <v>4195</v>
      </c>
      <c r="H10379">
        <v>5.0199999999999996</v>
      </c>
      <c r="I10379">
        <v>21058.9</v>
      </c>
      <c r="J10379" t="s">
        <v>81</v>
      </c>
      <c r="K10379">
        <v>2.7613360338985871E-2</v>
      </c>
      <c r="L10379">
        <v>2.7612999999999999</v>
      </c>
      <c r="M10379" t="s">
        <v>82</v>
      </c>
    </row>
    <row r="10380" spans="1:13">
      <c r="A10380" t="s">
        <v>5698</v>
      </c>
      <c r="B10380" t="s">
        <v>5699</v>
      </c>
      <c r="C10380" t="str">
        <f>TEXT(D10380, "mmm")</f>
        <v>Aug</v>
      </c>
      <c r="D10380" s="1">
        <v>45523</v>
      </c>
      <c r="E10380" t="s">
        <v>5700</v>
      </c>
      <c r="F10380" t="s">
        <v>80</v>
      </c>
      <c r="G10380">
        <v>183493</v>
      </c>
      <c r="H10380">
        <v>2.0499999999999998</v>
      </c>
      <c r="I10380">
        <v>376160.65</v>
      </c>
      <c r="J10380" t="s">
        <v>86</v>
      </c>
      <c r="K10380">
        <v>8.4158454405515171E-2</v>
      </c>
      <c r="L10380">
        <v>8.4158000000000008</v>
      </c>
      <c r="M10380" t="s">
        <v>82</v>
      </c>
    </row>
    <row r="10381" spans="1:13">
      <c r="A10381" t="s">
        <v>4004</v>
      </c>
      <c r="B10381" t="s">
        <v>4005</v>
      </c>
      <c r="C10381" t="str">
        <f>TEXT(D10381, "mmm")</f>
        <v>Aug</v>
      </c>
      <c r="D10381" s="1">
        <v>45523</v>
      </c>
      <c r="E10381" t="s">
        <v>4006</v>
      </c>
      <c r="F10381" t="s">
        <v>217</v>
      </c>
      <c r="G10381">
        <v>20000</v>
      </c>
      <c r="H10381">
        <v>0.96</v>
      </c>
      <c r="I10381">
        <v>19200</v>
      </c>
      <c r="J10381" t="s">
        <v>81</v>
      </c>
      <c r="K10381">
        <v>0.29787237415382811</v>
      </c>
      <c r="L10381">
        <v>29.787199999999999</v>
      </c>
      <c r="M10381" t="s">
        <v>82</v>
      </c>
    </row>
    <row r="10382" spans="1:13">
      <c r="A10382" t="s">
        <v>1469</v>
      </c>
      <c r="B10382" t="s">
        <v>1470</v>
      </c>
      <c r="C10382" t="str">
        <f>TEXT(D10382, "mmm")</f>
        <v>Aug</v>
      </c>
      <c r="D10382" s="1">
        <v>45523</v>
      </c>
      <c r="E10382" t="s">
        <v>5701</v>
      </c>
      <c r="F10382" t="s">
        <v>80</v>
      </c>
      <c r="G10382">
        <v>1000</v>
      </c>
      <c r="H10382">
        <v>10.74</v>
      </c>
      <c r="I10382">
        <v>10740</v>
      </c>
      <c r="J10382" t="s">
        <v>81</v>
      </c>
      <c r="K10382">
        <v>8.4651147712563546E-2</v>
      </c>
      <c r="L10382">
        <v>8.4650999999999996</v>
      </c>
      <c r="M10382" t="s">
        <v>82</v>
      </c>
    </row>
    <row r="10383" spans="1:13">
      <c r="A10383" t="s">
        <v>5095</v>
      </c>
      <c r="B10383" t="s">
        <v>5096</v>
      </c>
      <c r="C10383" t="str">
        <f>TEXT(D10383, "mmm")</f>
        <v>Aug</v>
      </c>
      <c r="D10383" s="1">
        <v>45523</v>
      </c>
      <c r="E10383" t="s">
        <v>5097</v>
      </c>
      <c r="F10383" t="s">
        <v>101</v>
      </c>
      <c r="G10383">
        <v>10000</v>
      </c>
      <c r="H10383">
        <v>14.75</v>
      </c>
      <c r="I10383">
        <v>147500</v>
      </c>
      <c r="J10383" t="s">
        <v>81</v>
      </c>
      <c r="K10383">
        <v>4.1553072559861633E-2</v>
      </c>
      <c r="L10383">
        <v>4.1553000000000004</v>
      </c>
      <c r="M10383" t="s">
        <v>82</v>
      </c>
    </row>
    <row r="10384" spans="1:13">
      <c r="A10384" t="s">
        <v>5570</v>
      </c>
      <c r="B10384" t="s">
        <v>5571</v>
      </c>
      <c r="C10384" t="str">
        <f>TEXT(D10384, "mmm")</f>
        <v>Aug</v>
      </c>
      <c r="D10384" s="1">
        <v>45523</v>
      </c>
      <c r="E10384" t="s">
        <v>1879</v>
      </c>
      <c r="F10384" t="s">
        <v>101</v>
      </c>
      <c r="G10384">
        <v>62329</v>
      </c>
      <c r="H10384">
        <v>13.46</v>
      </c>
      <c r="I10384">
        <v>838948.34000000008</v>
      </c>
      <c r="J10384" t="s">
        <v>86</v>
      </c>
      <c r="K10384">
        <v>-2.2189856235012022E-3</v>
      </c>
      <c r="L10384">
        <v>-0.22189999999999999</v>
      </c>
      <c r="M10384" t="s">
        <v>82</v>
      </c>
    </row>
    <row r="10385" spans="1:13">
      <c r="A10385" t="s">
        <v>5570</v>
      </c>
      <c r="B10385" t="s">
        <v>5571</v>
      </c>
      <c r="C10385" t="str">
        <f>TEXT(D10385, "mmm")</f>
        <v>Aug</v>
      </c>
      <c r="D10385" s="1">
        <v>45523</v>
      </c>
      <c r="E10385" t="s">
        <v>5572</v>
      </c>
      <c r="F10385" t="s">
        <v>222</v>
      </c>
      <c r="G10385">
        <v>62329</v>
      </c>
      <c r="H10385">
        <v>13.46</v>
      </c>
      <c r="I10385">
        <v>838948.34000000008</v>
      </c>
      <c r="J10385" t="s">
        <v>86</v>
      </c>
      <c r="K10385">
        <v>-2.2189856235012022E-3</v>
      </c>
      <c r="L10385">
        <v>-0.22189999999999999</v>
      </c>
      <c r="M10385" t="s">
        <v>82</v>
      </c>
    </row>
    <row r="10386" spans="1:13">
      <c r="A10386" t="s">
        <v>5570</v>
      </c>
      <c r="B10386" t="s">
        <v>5571</v>
      </c>
      <c r="C10386" t="str">
        <f>TEXT(D10386, "mmm")</f>
        <v>Aug</v>
      </c>
      <c r="D10386" s="1">
        <v>45523</v>
      </c>
      <c r="E10386" t="s">
        <v>5573</v>
      </c>
      <c r="F10386" t="s">
        <v>222</v>
      </c>
      <c r="G10386">
        <v>62329</v>
      </c>
      <c r="H10386">
        <v>13.46</v>
      </c>
      <c r="I10386">
        <v>838948.34000000008</v>
      </c>
      <c r="J10386" t="s">
        <v>86</v>
      </c>
      <c r="K10386">
        <v>-2.2189856235012022E-3</v>
      </c>
      <c r="L10386">
        <v>-0.22189999999999999</v>
      </c>
      <c r="M10386" t="s">
        <v>82</v>
      </c>
    </row>
    <row r="10387" spans="1:13">
      <c r="A10387" t="s">
        <v>5570</v>
      </c>
      <c r="B10387" t="s">
        <v>5571</v>
      </c>
      <c r="C10387" t="str">
        <f>TEXT(D10387, "mmm")</f>
        <v>Aug</v>
      </c>
      <c r="D10387" s="1">
        <v>45523</v>
      </c>
      <c r="E10387" t="s">
        <v>5574</v>
      </c>
      <c r="F10387" t="s">
        <v>101</v>
      </c>
      <c r="G10387">
        <v>62329</v>
      </c>
      <c r="H10387">
        <v>13.46</v>
      </c>
      <c r="I10387">
        <v>838948.34000000008</v>
      </c>
      <c r="J10387" t="s">
        <v>86</v>
      </c>
      <c r="K10387">
        <v>-2.2189856235012022E-3</v>
      </c>
      <c r="L10387">
        <v>-0.22189999999999999</v>
      </c>
      <c r="M10387" t="s">
        <v>82</v>
      </c>
    </row>
    <row r="10388" spans="1:13">
      <c r="A10388" t="s">
        <v>5570</v>
      </c>
      <c r="B10388" t="s">
        <v>5571</v>
      </c>
      <c r="C10388" t="str">
        <f>TEXT(D10388, "mmm")</f>
        <v>Aug</v>
      </c>
      <c r="D10388" s="1">
        <v>45523</v>
      </c>
      <c r="E10388" t="s">
        <v>1878</v>
      </c>
      <c r="F10388" t="s">
        <v>101</v>
      </c>
      <c r="G10388">
        <v>62329</v>
      </c>
      <c r="H10388">
        <v>13.46</v>
      </c>
      <c r="I10388">
        <v>838948.34000000008</v>
      </c>
      <c r="J10388" t="s">
        <v>86</v>
      </c>
      <c r="K10388">
        <v>-2.2189856235012022E-3</v>
      </c>
      <c r="L10388">
        <v>-0.22189999999999999</v>
      </c>
      <c r="M10388" t="s">
        <v>82</v>
      </c>
    </row>
    <row r="10389" spans="1:13">
      <c r="A10389" t="s">
        <v>5570</v>
      </c>
      <c r="B10389" t="s">
        <v>5571</v>
      </c>
      <c r="C10389" t="str">
        <f>TEXT(D10389, "mmm")</f>
        <v>Aug</v>
      </c>
      <c r="D10389" s="1">
        <v>45523</v>
      </c>
      <c r="E10389" t="s">
        <v>1876</v>
      </c>
      <c r="F10389" t="s">
        <v>222</v>
      </c>
      <c r="G10389">
        <v>62329</v>
      </c>
      <c r="H10389">
        <v>13.46</v>
      </c>
      <c r="I10389">
        <v>838948.34000000008</v>
      </c>
      <c r="J10389" t="s">
        <v>86</v>
      </c>
      <c r="K10389">
        <v>-2.2189856235012022E-3</v>
      </c>
      <c r="L10389">
        <v>-0.22189999999999999</v>
      </c>
      <c r="M10389" t="s">
        <v>82</v>
      </c>
    </row>
    <row r="10390" spans="1:13">
      <c r="A10390" t="s">
        <v>3586</v>
      </c>
      <c r="B10390" t="s">
        <v>3587</v>
      </c>
      <c r="C10390" t="str">
        <f>TEXT(D10390, "mmm")</f>
        <v>Aug</v>
      </c>
      <c r="D10390" s="1">
        <v>45523</v>
      </c>
      <c r="E10390" t="s">
        <v>4482</v>
      </c>
      <c r="F10390" t="s">
        <v>118</v>
      </c>
      <c r="G10390">
        <v>1300</v>
      </c>
      <c r="H10390">
        <v>17.850000000000001</v>
      </c>
      <c r="I10390">
        <v>23205</v>
      </c>
      <c r="J10390" t="s">
        <v>81</v>
      </c>
      <c r="K10390">
        <v>0.1953699136469671</v>
      </c>
      <c r="L10390">
        <v>19.536999999999999</v>
      </c>
      <c r="M10390" t="s">
        <v>82</v>
      </c>
    </row>
    <row r="10391" spans="1:13">
      <c r="A10391" t="s">
        <v>1279</v>
      </c>
      <c r="B10391" t="s">
        <v>1280</v>
      </c>
      <c r="C10391" t="str">
        <f>TEXT(D10391, "mmm")</f>
        <v>Aug</v>
      </c>
      <c r="D10391" s="1">
        <v>45523</v>
      </c>
      <c r="E10391" t="s">
        <v>5702</v>
      </c>
      <c r="F10391" t="s">
        <v>80</v>
      </c>
      <c r="G10391">
        <v>15000</v>
      </c>
      <c r="H10391">
        <v>1.69</v>
      </c>
      <c r="I10391">
        <v>25350</v>
      </c>
      <c r="J10391" t="s">
        <v>81</v>
      </c>
      <c r="K10391">
        <v>8.5545708813842269E-2</v>
      </c>
      <c r="L10391">
        <v>8.5546000000000006</v>
      </c>
      <c r="M10391" t="s">
        <v>82</v>
      </c>
    </row>
    <row r="10392" spans="1:13">
      <c r="A10392" t="s">
        <v>3662</v>
      </c>
      <c r="B10392" t="s">
        <v>3663</v>
      </c>
      <c r="C10392" t="str">
        <f>TEXT(D10392, "mmm")</f>
        <v>Aug</v>
      </c>
      <c r="D10392" s="1">
        <v>45523</v>
      </c>
      <c r="E10392" t="s">
        <v>5650</v>
      </c>
      <c r="F10392" t="s">
        <v>222</v>
      </c>
      <c r="G10392">
        <v>3330</v>
      </c>
      <c r="H10392">
        <v>19.86</v>
      </c>
      <c r="I10392">
        <v>66133.8</v>
      </c>
      <c r="J10392" t="s">
        <v>86</v>
      </c>
      <c r="K10392">
        <v>0.1292621356151111</v>
      </c>
      <c r="L10392">
        <v>12.9262</v>
      </c>
      <c r="M10392" t="s">
        <v>82</v>
      </c>
    </row>
    <row r="10393" spans="1:13">
      <c r="A10393" t="s">
        <v>3662</v>
      </c>
      <c r="B10393" t="s">
        <v>3663</v>
      </c>
      <c r="C10393" t="str">
        <f>TEXT(D10393, "mmm")</f>
        <v>Aug</v>
      </c>
      <c r="D10393" s="1">
        <v>45523</v>
      </c>
      <c r="E10393" t="s">
        <v>1788</v>
      </c>
      <c r="F10393" t="s">
        <v>80</v>
      </c>
      <c r="G10393">
        <v>3330</v>
      </c>
      <c r="H10393">
        <v>19.86</v>
      </c>
      <c r="I10393">
        <v>66133.8</v>
      </c>
      <c r="J10393" t="s">
        <v>86</v>
      </c>
      <c r="K10393">
        <v>0.1292621356151111</v>
      </c>
      <c r="L10393">
        <v>12.9262</v>
      </c>
      <c r="M10393" t="s">
        <v>82</v>
      </c>
    </row>
    <row r="10394" spans="1:13">
      <c r="A10394" t="s">
        <v>5703</v>
      </c>
      <c r="B10394" t="s">
        <v>5704</v>
      </c>
      <c r="C10394" t="str">
        <f>TEXT(D10394, "mmm")</f>
        <v>Aug</v>
      </c>
      <c r="D10394" s="1">
        <v>45523</v>
      </c>
      <c r="E10394" t="s">
        <v>5705</v>
      </c>
      <c r="F10394" t="s">
        <v>80</v>
      </c>
      <c r="G10394">
        <v>100</v>
      </c>
      <c r="H10394">
        <v>346.82</v>
      </c>
      <c r="I10394">
        <v>34682</v>
      </c>
      <c r="J10394" t="s">
        <v>86</v>
      </c>
      <c r="K10394">
        <v>-1.068713598065563E-2</v>
      </c>
      <c r="L10394">
        <v>-1.0687</v>
      </c>
      <c r="M10394" t="s">
        <v>82</v>
      </c>
    </row>
    <row r="10395" spans="1:13">
      <c r="A10395" t="s">
        <v>4339</v>
      </c>
      <c r="B10395" t="s">
        <v>4340</v>
      </c>
      <c r="C10395" t="str">
        <f>TEXT(D10395, "mmm")</f>
        <v>Aug</v>
      </c>
      <c r="D10395" s="1">
        <v>45523</v>
      </c>
      <c r="E10395" t="s">
        <v>4378</v>
      </c>
      <c r="F10395" t="s">
        <v>128</v>
      </c>
      <c r="G10395">
        <v>20000</v>
      </c>
      <c r="H10395">
        <v>14.7</v>
      </c>
      <c r="I10395">
        <v>294000</v>
      </c>
      <c r="J10395" t="s">
        <v>81</v>
      </c>
      <c r="K10395">
        <v>3.5565710199201073E-2</v>
      </c>
      <c r="L10395">
        <v>3.5566</v>
      </c>
      <c r="M10395" t="s">
        <v>82</v>
      </c>
    </row>
    <row r="10396" spans="1:13">
      <c r="A10396" t="s">
        <v>5706</v>
      </c>
      <c r="B10396" t="s">
        <v>5707</v>
      </c>
      <c r="C10396" t="str">
        <f>TEXT(D10396, "mmm")</f>
        <v>Aug</v>
      </c>
      <c r="D10396" s="1">
        <v>45523</v>
      </c>
      <c r="E10396" t="s">
        <v>5708</v>
      </c>
      <c r="F10396" t="s">
        <v>118</v>
      </c>
      <c r="G10396">
        <v>1350</v>
      </c>
      <c r="H10396">
        <v>19.75</v>
      </c>
      <c r="I10396">
        <v>26662.5</v>
      </c>
      <c r="J10396" t="s">
        <v>86</v>
      </c>
      <c r="K10396">
        <v>0.1454456073583679</v>
      </c>
      <c r="L10396">
        <v>14.544600000000001</v>
      </c>
      <c r="M10396" t="s">
        <v>82</v>
      </c>
    </row>
    <row r="10397" spans="1:13">
      <c r="A10397" t="s">
        <v>2485</v>
      </c>
      <c r="B10397" t="s">
        <v>2486</v>
      </c>
      <c r="C10397" t="str">
        <f>TEXT(D10397, "mmm")</f>
        <v>Aug</v>
      </c>
      <c r="D10397" s="1">
        <v>45523</v>
      </c>
      <c r="E10397" t="s">
        <v>2487</v>
      </c>
      <c r="F10397" t="s">
        <v>80</v>
      </c>
      <c r="G10397">
        <v>100000</v>
      </c>
      <c r="H10397">
        <v>0.25</v>
      </c>
      <c r="I10397">
        <v>25000</v>
      </c>
      <c r="J10397" t="s">
        <v>81</v>
      </c>
      <c r="K10397">
        <v>-0.12244895774590329</v>
      </c>
      <c r="L10397">
        <v>-12.244899999999999</v>
      </c>
      <c r="M10397" t="s">
        <v>82</v>
      </c>
    </row>
    <row r="10398" spans="1:13">
      <c r="A10398" t="s">
        <v>5607</v>
      </c>
      <c r="B10398" t="s">
        <v>5608</v>
      </c>
      <c r="C10398" t="str">
        <f>TEXT(D10398, "mmm")</f>
        <v>Aug</v>
      </c>
      <c r="D10398" s="1">
        <v>45523</v>
      </c>
      <c r="E10398" t="s">
        <v>5709</v>
      </c>
      <c r="F10398" t="s">
        <v>80</v>
      </c>
      <c r="G10398">
        <v>10000</v>
      </c>
      <c r="H10398">
        <v>3.74</v>
      </c>
      <c r="I10398">
        <v>37400</v>
      </c>
      <c r="J10398" t="s">
        <v>81</v>
      </c>
      <c r="K10398">
        <v>-2.6666641235351559E-2</v>
      </c>
      <c r="L10398">
        <v>-2.6667000000000001</v>
      </c>
      <c r="M10398" t="s">
        <v>82</v>
      </c>
    </row>
    <row r="10399" spans="1:13">
      <c r="A10399" t="s">
        <v>5710</v>
      </c>
      <c r="B10399" t="s">
        <v>5711</v>
      </c>
      <c r="C10399" t="str">
        <f>TEXT(D10399, "mmm")</f>
        <v>Aug</v>
      </c>
      <c r="D10399" s="1">
        <v>45523</v>
      </c>
      <c r="E10399" t="s">
        <v>5712</v>
      </c>
      <c r="F10399" t="s">
        <v>80</v>
      </c>
      <c r="G10399">
        <v>2000</v>
      </c>
      <c r="H10399">
        <v>39</v>
      </c>
      <c r="I10399">
        <v>78000</v>
      </c>
      <c r="J10399" t="s">
        <v>81</v>
      </c>
      <c r="K10399">
        <v>8.788107338806106E-2</v>
      </c>
      <c r="L10399">
        <v>8.7881</v>
      </c>
      <c r="M10399" t="s">
        <v>82</v>
      </c>
    </row>
    <row r="10400" spans="1:13">
      <c r="A10400" t="s">
        <v>2485</v>
      </c>
      <c r="B10400" t="s">
        <v>2486</v>
      </c>
      <c r="C10400" t="str">
        <f>TEXT(D10400, "mmm")</f>
        <v>Aug</v>
      </c>
      <c r="D10400" s="1">
        <v>45523</v>
      </c>
      <c r="E10400" t="s">
        <v>5472</v>
      </c>
      <c r="F10400" t="s">
        <v>222</v>
      </c>
      <c r="G10400">
        <v>160000</v>
      </c>
      <c r="H10400">
        <v>0.25</v>
      </c>
      <c r="I10400">
        <v>40000</v>
      </c>
      <c r="J10400" t="s">
        <v>81</v>
      </c>
      <c r="K10400">
        <v>-0.12244895774590329</v>
      </c>
      <c r="L10400">
        <v>-12.244899999999999</v>
      </c>
      <c r="M10400" t="s">
        <v>82</v>
      </c>
    </row>
    <row r="10401" spans="1:13">
      <c r="A10401" t="s">
        <v>2333</v>
      </c>
      <c r="B10401" t="s">
        <v>2334</v>
      </c>
      <c r="C10401" t="str">
        <f>TEXT(D10401, "mmm")</f>
        <v>Aug</v>
      </c>
      <c r="D10401" s="1">
        <v>45523</v>
      </c>
      <c r="E10401" t="s">
        <v>2420</v>
      </c>
      <c r="F10401" t="s">
        <v>118</v>
      </c>
      <c r="G10401">
        <v>5000</v>
      </c>
      <c r="H10401">
        <v>6.62</v>
      </c>
      <c r="I10401">
        <v>33100</v>
      </c>
      <c r="J10401" t="s">
        <v>81</v>
      </c>
      <c r="K10401">
        <v>-5.4223588303480619E-2</v>
      </c>
      <c r="L10401">
        <v>-5.4223999999999997</v>
      </c>
      <c r="M10401" t="s">
        <v>82</v>
      </c>
    </row>
    <row r="10402" spans="1:13">
      <c r="A10402" t="s">
        <v>3857</v>
      </c>
      <c r="B10402" t="s">
        <v>3858</v>
      </c>
      <c r="C10402" t="str">
        <f>TEXT(D10402, "mmm")</f>
        <v>Aug</v>
      </c>
      <c r="D10402" s="1">
        <v>45523</v>
      </c>
      <c r="E10402" t="s">
        <v>3065</v>
      </c>
      <c r="F10402" t="s">
        <v>80</v>
      </c>
      <c r="G10402">
        <v>6400</v>
      </c>
      <c r="H10402">
        <v>7.93</v>
      </c>
      <c r="I10402">
        <v>50752</v>
      </c>
      <c r="J10402" t="s">
        <v>86</v>
      </c>
      <c r="K10402">
        <v>-2.4721913761437619E-2</v>
      </c>
      <c r="L10402">
        <v>-2.4722</v>
      </c>
      <c r="M10402" t="s">
        <v>82</v>
      </c>
    </row>
    <row r="10403" spans="1:13">
      <c r="A10403" t="s">
        <v>5713</v>
      </c>
      <c r="B10403" t="s">
        <v>5714</v>
      </c>
      <c r="C10403" t="str">
        <f>TEXT(D10403, "mmm")</f>
        <v>Aug</v>
      </c>
      <c r="D10403" s="1">
        <v>45523</v>
      </c>
      <c r="E10403" t="s">
        <v>5715</v>
      </c>
      <c r="F10403" t="s">
        <v>118</v>
      </c>
      <c r="G10403">
        <v>1258</v>
      </c>
      <c r="H10403">
        <v>11.92</v>
      </c>
      <c r="I10403">
        <v>14995.36</v>
      </c>
      <c r="J10403" t="s">
        <v>86</v>
      </c>
      <c r="K10403">
        <v>-1.3136355496404239E-2</v>
      </c>
      <c r="L10403">
        <v>-1.3136000000000001</v>
      </c>
      <c r="M10403" t="s">
        <v>82</v>
      </c>
    </row>
    <row r="10404" spans="1:13">
      <c r="A10404" t="s">
        <v>291</v>
      </c>
      <c r="B10404" t="s">
        <v>292</v>
      </c>
      <c r="C10404" t="str">
        <f>TEXT(D10404, "mmm")</f>
        <v>Aug</v>
      </c>
      <c r="D10404" s="1">
        <v>45523</v>
      </c>
      <c r="E10404" t="s">
        <v>102</v>
      </c>
      <c r="F10404" t="s">
        <v>101</v>
      </c>
      <c r="G10404">
        <v>36418</v>
      </c>
      <c r="H10404">
        <v>7.22</v>
      </c>
      <c r="I10404">
        <v>262937.96000000002</v>
      </c>
      <c r="J10404" t="s">
        <v>81</v>
      </c>
      <c r="K10404">
        <v>1.7980619308968441E-2</v>
      </c>
      <c r="L10404">
        <v>1.7981</v>
      </c>
      <c r="M10404" t="s">
        <v>82</v>
      </c>
    </row>
    <row r="10405" spans="1:13">
      <c r="A10405" t="s">
        <v>291</v>
      </c>
      <c r="B10405" t="s">
        <v>292</v>
      </c>
      <c r="C10405" t="str">
        <f>TEXT(D10405, "mmm")</f>
        <v>Aug</v>
      </c>
      <c r="D10405" s="1">
        <v>45523</v>
      </c>
      <c r="E10405" t="s">
        <v>100</v>
      </c>
      <c r="F10405" t="s">
        <v>101</v>
      </c>
      <c r="G10405">
        <v>36418</v>
      </c>
      <c r="H10405">
        <v>7.22</v>
      </c>
      <c r="I10405">
        <v>262937.96000000002</v>
      </c>
      <c r="J10405" t="s">
        <v>81</v>
      </c>
      <c r="K10405">
        <v>1.7980619308968441E-2</v>
      </c>
      <c r="L10405">
        <v>1.7981</v>
      </c>
      <c r="M10405" t="s">
        <v>82</v>
      </c>
    </row>
    <row r="10406" spans="1:13">
      <c r="A10406" t="s">
        <v>5578</v>
      </c>
      <c r="B10406" t="s">
        <v>5579</v>
      </c>
      <c r="C10406" t="str">
        <f>TEXT(D10406, "mmm")</f>
        <v>Aug</v>
      </c>
      <c r="D10406" s="1">
        <v>45523</v>
      </c>
      <c r="E10406" t="s">
        <v>5690</v>
      </c>
      <c r="F10406" t="s">
        <v>128</v>
      </c>
      <c r="G10406">
        <v>16804</v>
      </c>
      <c r="H10406">
        <v>12.7</v>
      </c>
      <c r="I10406">
        <v>213410.8</v>
      </c>
      <c r="J10406" t="s">
        <v>86</v>
      </c>
      <c r="K10406">
        <v>-4.8238904609423261E-2</v>
      </c>
      <c r="L10406">
        <v>-4.8239000000000001</v>
      </c>
      <c r="M10406" t="s">
        <v>82</v>
      </c>
    </row>
    <row r="10407" spans="1:13">
      <c r="A10407" t="s">
        <v>5578</v>
      </c>
      <c r="B10407" t="s">
        <v>5579</v>
      </c>
      <c r="C10407" t="str">
        <f>TEXT(D10407, "mmm")</f>
        <v>Aug</v>
      </c>
      <c r="D10407" s="1">
        <v>45523</v>
      </c>
      <c r="E10407" t="s">
        <v>5690</v>
      </c>
      <c r="F10407" t="s">
        <v>128</v>
      </c>
      <c r="G10407">
        <v>2131</v>
      </c>
      <c r="H10407">
        <v>13.07</v>
      </c>
      <c r="I10407">
        <v>27852.17</v>
      </c>
      <c r="J10407" t="s">
        <v>81</v>
      </c>
      <c r="K10407">
        <v>-4.8238904609423261E-2</v>
      </c>
      <c r="L10407">
        <v>-4.8239000000000001</v>
      </c>
      <c r="M10407" t="s">
        <v>82</v>
      </c>
    </row>
    <row r="10408" spans="1:13">
      <c r="A10408" t="s">
        <v>1854</v>
      </c>
      <c r="B10408" t="s">
        <v>1855</v>
      </c>
      <c r="C10408" t="str">
        <f>TEXT(D10408, "mmm")</f>
        <v>Aug</v>
      </c>
      <c r="D10408" s="1">
        <v>45523</v>
      </c>
      <c r="E10408" t="s">
        <v>1857</v>
      </c>
      <c r="F10408" t="s">
        <v>251</v>
      </c>
      <c r="G10408">
        <v>250000</v>
      </c>
      <c r="H10408">
        <v>1.85</v>
      </c>
      <c r="I10408">
        <v>462500</v>
      </c>
      <c r="J10408" t="s">
        <v>81</v>
      </c>
      <c r="K10408">
        <v>3.6649242761983107E-2</v>
      </c>
      <c r="L10408">
        <v>3.6648999999999998</v>
      </c>
      <c r="M10408" t="s">
        <v>82</v>
      </c>
    </row>
    <row r="10409" spans="1:13">
      <c r="A10409" t="s">
        <v>1854</v>
      </c>
      <c r="B10409" t="s">
        <v>1855</v>
      </c>
      <c r="C10409" t="str">
        <f>TEXT(D10409, "mmm")</f>
        <v>Aug</v>
      </c>
      <c r="D10409" s="1">
        <v>45523</v>
      </c>
      <c r="E10409" t="s">
        <v>1860</v>
      </c>
      <c r="F10409" t="s">
        <v>80</v>
      </c>
      <c r="G10409">
        <v>250000</v>
      </c>
      <c r="H10409">
        <v>1.85</v>
      </c>
      <c r="I10409">
        <v>462500</v>
      </c>
      <c r="J10409" t="s">
        <v>81</v>
      </c>
      <c r="K10409">
        <v>3.6649242761983107E-2</v>
      </c>
      <c r="L10409">
        <v>3.6648999999999998</v>
      </c>
      <c r="M10409" t="s">
        <v>82</v>
      </c>
    </row>
    <row r="10410" spans="1:13">
      <c r="A10410" t="s">
        <v>1854</v>
      </c>
      <c r="B10410" t="s">
        <v>1855</v>
      </c>
      <c r="C10410" t="str">
        <f>TEXT(D10410, "mmm")</f>
        <v>Aug</v>
      </c>
      <c r="D10410" s="1">
        <v>45523</v>
      </c>
      <c r="E10410" t="s">
        <v>1858</v>
      </c>
      <c r="F10410" t="s">
        <v>251</v>
      </c>
      <c r="G10410">
        <v>250000</v>
      </c>
      <c r="H10410">
        <v>1.85</v>
      </c>
      <c r="I10410">
        <v>462500</v>
      </c>
      <c r="J10410" t="s">
        <v>81</v>
      </c>
      <c r="K10410">
        <v>3.6649242761983107E-2</v>
      </c>
      <c r="L10410">
        <v>3.6648999999999998</v>
      </c>
      <c r="M10410" t="s">
        <v>82</v>
      </c>
    </row>
    <row r="10411" spans="1:13">
      <c r="A10411" t="s">
        <v>1854</v>
      </c>
      <c r="B10411" t="s">
        <v>1855</v>
      </c>
      <c r="C10411" t="str">
        <f>TEXT(D10411, "mmm")</f>
        <v>Aug</v>
      </c>
      <c r="D10411" s="1">
        <v>45523</v>
      </c>
      <c r="E10411" t="s">
        <v>1866</v>
      </c>
      <c r="F10411" t="s">
        <v>251</v>
      </c>
      <c r="G10411">
        <v>250000</v>
      </c>
      <c r="H10411">
        <v>1.85</v>
      </c>
      <c r="I10411">
        <v>462500</v>
      </c>
      <c r="J10411" t="s">
        <v>81</v>
      </c>
      <c r="K10411">
        <v>3.6649242761983107E-2</v>
      </c>
      <c r="L10411">
        <v>3.6648999999999998</v>
      </c>
      <c r="M10411" t="s">
        <v>82</v>
      </c>
    </row>
    <row r="10412" spans="1:13">
      <c r="A10412" t="s">
        <v>1854</v>
      </c>
      <c r="B10412" t="s">
        <v>1855</v>
      </c>
      <c r="C10412" t="str">
        <f>TEXT(D10412, "mmm")</f>
        <v>Aug</v>
      </c>
      <c r="D10412" s="1">
        <v>45523</v>
      </c>
      <c r="E10412" t="s">
        <v>1861</v>
      </c>
      <c r="F10412" t="s">
        <v>80</v>
      </c>
      <c r="G10412">
        <v>250000</v>
      </c>
      <c r="H10412">
        <v>1.85</v>
      </c>
      <c r="I10412">
        <v>462500</v>
      </c>
      <c r="J10412" t="s">
        <v>81</v>
      </c>
      <c r="K10412">
        <v>3.6649242761983107E-2</v>
      </c>
      <c r="L10412">
        <v>3.6648999999999998</v>
      </c>
      <c r="M10412" t="s">
        <v>82</v>
      </c>
    </row>
    <row r="10413" spans="1:13">
      <c r="A10413" t="s">
        <v>1854</v>
      </c>
      <c r="B10413" t="s">
        <v>1855</v>
      </c>
      <c r="C10413" t="str">
        <f>TEXT(D10413, "mmm")</f>
        <v>Aug</v>
      </c>
      <c r="D10413" s="1">
        <v>45523</v>
      </c>
      <c r="E10413" t="s">
        <v>1859</v>
      </c>
      <c r="F10413" t="s">
        <v>80</v>
      </c>
      <c r="G10413">
        <v>250000</v>
      </c>
      <c r="H10413">
        <v>1.85</v>
      </c>
      <c r="I10413">
        <v>462500</v>
      </c>
      <c r="J10413" t="s">
        <v>81</v>
      </c>
      <c r="K10413">
        <v>3.6649242761983107E-2</v>
      </c>
      <c r="L10413">
        <v>3.6648999999999998</v>
      </c>
      <c r="M10413" t="s">
        <v>82</v>
      </c>
    </row>
    <row r="10414" spans="1:13">
      <c r="A10414" t="s">
        <v>1854</v>
      </c>
      <c r="B10414" t="s">
        <v>1855</v>
      </c>
      <c r="C10414" t="str">
        <f>TEXT(D10414, "mmm")</f>
        <v>Aug</v>
      </c>
      <c r="D10414" s="1">
        <v>45523</v>
      </c>
      <c r="E10414" t="s">
        <v>1856</v>
      </c>
      <c r="F10414" t="s">
        <v>80</v>
      </c>
      <c r="G10414">
        <v>250000</v>
      </c>
      <c r="H10414">
        <v>1.85</v>
      </c>
      <c r="I10414">
        <v>462500</v>
      </c>
      <c r="J10414" t="s">
        <v>81</v>
      </c>
      <c r="K10414">
        <v>3.6649242761983107E-2</v>
      </c>
      <c r="L10414">
        <v>3.6648999999999998</v>
      </c>
      <c r="M10414" t="s">
        <v>82</v>
      </c>
    </row>
    <row r="10415" spans="1:13">
      <c r="A10415" t="s">
        <v>1854</v>
      </c>
      <c r="B10415" t="s">
        <v>1855</v>
      </c>
      <c r="C10415" t="str">
        <f>TEXT(D10415, "mmm")</f>
        <v>Aug</v>
      </c>
      <c r="D10415" s="1">
        <v>45523</v>
      </c>
      <c r="E10415" t="s">
        <v>1865</v>
      </c>
      <c r="F10415" t="s">
        <v>251</v>
      </c>
      <c r="G10415">
        <v>250000</v>
      </c>
      <c r="H10415">
        <v>1.85</v>
      </c>
      <c r="I10415">
        <v>462500</v>
      </c>
      <c r="J10415" t="s">
        <v>81</v>
      </c>
      <c r="K10415">
        <v>3.6649242761983107E-2</v>
      </c>
      <c r="L10415">
        <v>3.6648999999999998</v>
      </c>
      <c r="M10415" t="s">
        <v>82</v>
      </c>
    </row>
    <row r="10416" spans="1:13">
      <c r="A10416" t="s">
        <v>1854</v>
      </c>
      <c r="B10416" t="s">
        <v>1855</v>
      </c>
      <c r="C10416" t="str">
        <f>TEXT(D10416, "mmm")</f>
        <v>Aug</v>
      </c>
      <c r="D10416" s="1">
        <v>45523</v>
      </c>
      <c r="E10416" t="s">
        <v>5171</v>
      </c>
      <c r="F10416" t="s">
        <v>80</v>
      </c>
      <c r="G10416">
        <v>250000</v>
      </c>
      <c r="H10416">
        <v>1.85</v>
      </c>
      <c r="I10416">
        <v>462500</v>
      </c>
      <c r="J10416" t="s">
        <v>81</v>
      </c>
      <c r="K10416">
        <v>3.6649242761983107E-2</v>
      </c>
      <c r="L10416">
        <v>3.6648999999999998</v>
      </c>
      <c r="M10416" t="s">
        <v>82</v>
      </c>
    </row>
    <row r="10417" spans="1:13">
      <c r="A10417" t="s">
        <v>2889</v>
      </c>
      <c r="B10417" t="s">
        <v>2890</v>
      </c>
      <c r="C10417" t="str">
        <f>TEXT(D10417, "mmm")</f>
        <v>Aug</v>
      </c>
      <c r="D10417" s="1">
        <v>45523</v>
      </c>
      <c r="E10417" t="s">
        <v>2891</v>
      </c>
      <c r="F10417" t="s">
        <v>251</v>
      </c>
      <c r="G10417">
        <v>263602</v>
      </c>
      <c r="H10417">
        <v>0.05</v>
      </c>
      <c r="I10417">
        <v>13180.1</v>
      </c>
      <c r="J10417" t="s">
        <v>81</v>
      </c>
      <c r="K10417">
        <v>0</v>
      </c>
      <c r="L10417">
        <v>0</v>
      </c>
      <c r="M10417" t="s">
        <v>82</v>
      </c>
    </row>
    <row r="10418" spans="1:13">
      <c r="A10418" t="s">
        <v>2889</v>
      </c>
      <c r="B10418" t="s">
        <v>2890</v>
      </c>
      <c r="C10418" t="str">
        <f>TEXT(D10418, "mmm")</f>
        <v>Aug</v>
      </c>
      <c r="D10418" s="1">
        <v>45523</v>
      </c>
      <c r="E10418" t="s">
        <v>2892</v>
      </c>
      <c r="F10418" t="s">
        <v>101</v>
      </c>
      <c r="G10418">
        <v>263602</v>
      </c>
      <c r="H10418">
        <v>0.05</v>
      </c>
      <c r="I10418">
        <v>13180.1</v>
      </c>
      <c r="J10418" t="s">
        <v>81</v>
      </c>
      <c r="K10418">
        <v>0</v>
      </c>
      <c r="L10418">
        <v>0</v>
      </c>
      <c r="M10418" t="s">
        <v>82</v>
      </c>
    </row>
    <row r="10419" spans="1:13">
      <c r="A10419" t="s">
        <v>4286</v>
      </c>
      <c r="B10419" t="s">
        <v>4287</v>
      </c>
      <c r="C10419" t="str">
        <f>TEXT(D10419, "mmm")</f>
        <v>Aug</v>
      </c>
      <c r="D10419" s="1">
        <v>45523</v>
      </c>
      <c r="E10419" t="s">
        <v>4288</v>
      </c>
      <c r="F10419" t="s">
        <v>80</v>
      </c>
      <c r="G10419">
        <v>10000</v>
      </c>
      <c r="H10419">
        <v>1.58</v>
      </c>
      <c r="I10419">
        <v>15800</v>
      </c>
      <c r="J10419" t="s">
        <v>81</v>
      </c>
      <c r="K10419">
        <v>-6.3694280573859841E-2</v>
      </c>
      <c r="L10419">
        <v>-6.3693999999999997</v>
      </c>
      <c r="M10419" t="s">
        <v>82</v>
      </c>
    </row>
    <row r="10420" spans="1:13">
      <c r="A10420" t="s">
        <v>5424</v>
      </c>
      <c r="B10420" t="s">
        <v>5425</v>
      </c>
      <c r="C10420" t="str">
        <f>TEXT(D10420, "mmm")</f>
        <v>Aug</v>
      </c>
      <c r="D10420" s="1">
        <v>45523</v>
      </c>
      <c r="E10420" t="s">
        <v>5694</v>
      </c>
      <c r="F10420" t="s">
        <v>80</v>
      </c>
      <c r="G10420">
        <v>50600</v>
      </c>
      <c r="H10420">
        <v>3.39</v>
      </c>
      <c r="I10420">
        <v>171534</v>
      </c>
      <c r="J10420" t="s">
        <v>81</v>
      </c>
      <c r="K10420">
        <v>0.2960725666878532</v>
      </c>
      <c r="L10420">
        <v>29.607299999999999</v>
      </c>
      <c r="M10420" t="s">
        <v>82</v>
      </c>
    </row>
    <row r="10421" spans="1:13">
      <c r="A10421" t="s">
        <v>3022</v>
      </c>
      <c r="B10421" t="s">
        <v>3023</v>
      </c>
      <c r="C10421" t="str">
        <f>TEXT(D10421, "mmm")</f>
        <v>Aug</v>
      </c>
      <c r="D10421" s="1">
        <v>45523</v>
      </c>
      <c r="E10421" t="s">
        <v>5716</v>
      </c>
      <c r="F10421" t="s">
        <v>80</v>
      </c>
      <c r="G10421">
        <v>2500</v>
      </c>
      <c r="H10421">
        <v>7.72</v>
      </c>
      <c r="I10421">
        <v>19300</v>
      </c>
      <c r="J10421" t="s">
        <v>81</v>
      </c>
      <c r="K10421">
        <v>0.2246469844120158</v>
      </c>
      <c r="L10421">
        <v>22.464700000000001</v>
      </c>
      <c r="M10421" t="s">
        <v>82</v>
      </c>
    </row>
    <row r="10422" spans="1:13">
      <c r="A10422" t="s">
        <v>5717</v>
      </c>
      <c r="B10422" t="s">
        <v>5718</v>
      </c>
      <c r="C10422" t="str">
        <f>TEXT(D10422, "mmm")</f>
        <v>Aug</v>
      </c>
      <c r="D10422" s="1">
        <v>45523</v>
      </c>
      <c r="E10422" t="s">
        <v>5719</v>
      </c>
      <c r="F10422" t="s">
        <v>118</v>
      </c>
      <c r="G10422">
        <v>1200</v>
      </c>
      <c r="H10422">
        <v>16.2</v>
      </c>
      <c r="I10422">
        <v>19440</v>
      </c>
      <c r="J10422" t="s">
        <v>86</v>
      </c>
      <c r="K10422">
        <v>4.1288255079643399E-2</v>
      </c>
      <c r="L10422">
        <v>4.1288</v>
      </c>
      <c r="M10422" t="s">
        <v>82</v>
      </c>
    </row>
    <row r="10423" spans="1:13">
      <c r="A10423" t="s">
        <v>4339</v>
      </c>
      <c r="B10423" t="s">
        <v>4340</v>
      </c>
      <c r="C10423" t="str">
        <f>TEXT(D10423, "mmm")</f>
        <v>Aug</v>
      </c>
      <c r="D10423" s="1">
        <v>45524</v>
      </c>
      <c r="E10423" t="s">
        <v>4378</v>
      </c>
      <c r="F10423" t="s">
        <v>128</v>
      </c>
      <c r="G10423">
        <v>20000</v>
      </c>
      <c r="H10423">
        <v>14.77</v>
      </c>
      <c r="I10423">
        <v>295400</v>
      </c>
      <c r="J10423" t="s">
        <v>81</v>
      </c>
      <c r="K10423">
        <v>3.8377891459074658E-2</v>
      </c>
      <c r="L10423">
        <v>3.8378000000000001</v>
      </c>
      <c r="M10423" t="s">
        <v>82</v>
      </c>
    </row>
    <row r="10424" spans="1:13">
      <c r="A10424" t="s">
        <v>291</v>
      </c>
      <c r="B10424" t="s">
        <v>292</v>
      </c>
      <c r="C10424" t="str">
        <f>TEXT(D10424, "mmm")</f>
        <v>Aug</v>
      </c>
      <c r="D10424" s="1">
        <v>45524</v>
      </c>
      <c r="E10424" t="s">
        <v>100</v>
      </c>
      <c r="F10424" t="s">
        <v>101</v>
      </c>
      <c r="G10424">
        <v>22782</v>
      </c>
      <c r="H10424">
        <v>7.24</v>
      </c>
      <c r="I10424">
        <v>164941.68</v>
      </c>
      <c r="J10424" t="s">
        <v>81</v>
      </c>
      <c r="K10424">
        <v>9.6552958395457189E-3</v>
      </c>
      <c r="L10424">
        <v>0.96550000000000002</v>
      </c>
      <c r="M10424" t="s">
        <v>82</v>
      </c>
    </row>
    <row r="10425" spans="1:13">
      <c r="A10425" t="s">
        <v>291</v>
      </c>
      <c r="B10425" t="s">
        <v>292</v>
      </c>
      <c r="C10425" t="str">
        <f>TEXT(D10425, "mmm")</f>
        <v>Aug</v>
      </c>
      <c r="D10425" s="1">
        <v>45524</v>
      </c>
      <c r="E10425" t="s">
        <v>102</v>
      </c>
      <c r="F10425" t="s">
        <v>101</v>
      </c>
      <c r="G10425">
        <v>22782</v>
      </c>
      <c r="H10425">
        <v>7.24</v>
      </c>
      <c r="I10425">
        <v>164941.68</v>
      </c>
      <c r="J10425" t="s">
        <v>81</v>
      </c>
      <c r="K10425">
        <v>9.6552958395457189E-3</v>
      </c>
      <c r="L10425">
        <v>0.96550000000000002</v>
      </c>
      <c r="M10425" t="s">
        <v>82</v>
      </c>
    </row>
    <row r="10426" spans="1:13">
      <c r="A10426" t="s">
        <v>2662</v>
      </c>
      <c r="B10426" t="s">
        <v>2663</v>
      </c>
      <c r="C10426" t="str">
        <f>TEXT(D10426, "mmm")</f>
        <v>Aug</v>
      </c>
      <c r="D10426" s="1">
        <v>45524</v>
      </c>
      <c r="E10426" t="s">
        <v>2664</v>
      </c>
      <c r="F10426" t="s">
        <v>101</v>
      </c>
      <c r="G10426">
        <v>1044200</v>
      </c>
      <c r="H10426">
        <v>10.93</v>
      </c>
      <c r="I10426">
        <v>11413106</v>
      </c>
      <c r="J10426" t="s">
        <v>86</v>
      </c>
      <c r="K10426">
        <v>-0.12601989331816679</v>
      </c>
      <c r="L10426">
        <v>-12.602</v>
      </c>
      <c r="M10426" t="s">
        <v>82</v>
      </c>
    </row>
    <row r="10427" spans="1:13">
      <c r="A10427" t="s">
        <v>2662</v>
      </c>
      <c r="B10427" t="s">
        <v>2663</v>
      </c>
      <c r="C10427" t="str">
        <f>TEXT(D10427, "mmm")</f>
        <v>Aug</v>
      </c>
      <c r="D10427" s="1">
        <v>45524</v>
      </c>
      <c r="E10427" t="s">
        <v>2666</v>
      </c>
      <c r="F10427" t="s">
        <v>101</v>
      </c>
      <c r="G10427">
        <v>1044200</v>
      </c>
      <c r="H10427">
        <v>10.93</v>
      </c>
      <c r="I10427">
        <v>11413106</v>
      </c>
      <c r="J10427" t="s">
        <v>86</v>
      </c>
      <c r="K10427">
        <v>-0.12601989331816679</v>
      </c>
      <c r="L10427">
        <v>-12.602</v>
      </c>
      <c r="M10427" t="s">
        <v>82</v>
      </c>
    </row>
    <row r="10428" spans="1:13">
      <c r="A10428" t="s">
        <v>2662</v>
      </c>
      <c r="B10428" t="s">
        <v>2663</v>
      </c>
      <c r="C10428" t="str">
        <f>TEXT(D10428, "mmm")</f>
        <v>Aug</v>
      </c>
      <c r="D10428" s="1">
        <v>45524</v>
      </c>
      <c r="E10428" t="s">
        <v>5321</v>
      </c>
      <c r="F10428" t="s">
        <v>101</v>
      </c>
      <c r="G10428">
        <v>1044200</v>
      </c>
      <c r="H10428">
        <v>10.93</v>
      </c>
      <c r="I10428">
        <v>11413106</v>
      </c>
      <c r="J10428" t="s">
        <v>86</v>
      </c>
      <c r="K10428">
        <v>-0.12601989331816679</v>
      </c>
      <c r="L10428">
        <v>-12.602</v>
      </c>
      <c r="M10428" t="s">
        <v>82</v>
      </c>
    </row>
    <row r="10429" spans="1:13">
      <c r="A10429" t="s">
        <v>2662</v>
      </c>
      <c r="B10429" t="s">
        <v>2663</v>
      </c>
      <c r="C10429" t="str">
        <f>TEXT(D10429, "mmm")</f>
        <v>Aug</v>
      </c>
      <c r="D10429" s="1">
        <v>45524</v>
      </c>
      <c r="E10429" t="s">
        <v>2665</v>
      </c>
      <c r="F10429" t="s">
        <v>101</v>
      </c>
      <c r="G10429">
        <v>1044200</v>
      </c>
      <c r="H10429">
        <v>10.93</v>
      </c>
      <c r="I10429">
        <v>11413106</v>
      </c>
      <c r="J10429" t="s">
        <v>86</v>
      </c>
      <c r="K10429">
        <v>-0.12601989331816679</v>
      </c>
      <c r="L10429">
        <v>-12.602</v>
      </c>
      <c r="M10429" t="s">
        <v>82</v>
      </c>
    </row>
    <row r="10430" spans="1:13">
      <c r="A10430" t="s">
        <v>2662</v>
      </c>
      <c r="B10430" t="s">
        <v>2663</v>
      </c>
      <c r="C10430" t="str">
        <f>TEXT(D10430, "mmm")</f>
        <v>Aug</v>
      </c>
      <c r="D10430" s="1">
        <v>45524</v>
      </c>
      <c r="E10430" t="s">
        <v>2667</v>
      </c>
      <c r="F10430" t="s">
        <v>101</v>
      </c>
      <c r="G10430">
        <v>1044200</v>
      </c>
      <c r="H10430">
        <v>10.93</v>
      </c>
      <c r="I10430">
        <v>11413106</v>
      </c>
      <c r="J10430" t="s">
        <v>86</v>
      </c>
      <c r="K10430">
        <v>-0.12601989331816679</v>
      </c>
      <c r="L10430">
        <v>-12.602</v>
      </c>
      <c r="M10430" t="s">
        <v>82</v>
      </c>
    </row>
    <row r="10431" spans="1:13">
      <c r="A10431" t="s">
        <v>3527</v>
      </c>
      <c r="B10431" t="s">
        <v>3528</v>
      </c>
      <c r="C10431" t="str">
        <f>TEXT(D10431, "mmm")</f>
        <v>Aug</v>
      </c>
      <c r="D10431" s="1">
        <v>45524</v>
      </c>
      <c r="E10431" t="s">
        <v>5720</v>
      </c>
      <c r="F10431" t="s">
        <v>80</v>
      </c>
      <c r="G10431">
        <v>9560</v>
      </c>
      <c r="H10431">
        <v>1.05</v>
      </c>
      <c r="I10431">
        <v>10038</v>
      </c>
      <c r="J10431" t="s">
        <v>81</v>
      </c>
      <c r="K10431">
        <v>9.900980750178201E-3</v>
      </c>
      <c r="L10431">
        <v>0.99009999999999998</v>
      </c>
      <c r="M10431" t="s">
        <v>82</v>
      </c>
    </row>
    <row r="10432" spans="1:13">
      <c r="A10432" t="s">
        <v>5721</v>
      </c>
      <c r="B10432" t="s">
        <v>5722</v>
      </c>
      <c r="C10432" t="str">
        <f>TEXT(D10432, "mmm")</f>
        <v>Aug</v>
      </c>
      <c r="D10432" s="1">
        <v>45524</v>
      </c>
      <c r="E10432" t="s">
        <v>5723</v>
      </c>
      <c r="F10432" t="s">
        <v>80</v>
      </c>
      <c r="G10432">
        <v>1600</v>
      </c>
      <c r="H10432">
        <v>14.88</v>
      </c>
      <c r="I10432">
        <v>23808</v>
      </c>
      <c r="J10432" t="s">
        <v>81</v>
      </c>
      <c r="K10432">
        <v>4.1666644658864938E-2</v>
      </c>
      <c r="L10432">
        <v>4.1666999999999996</v>
      </c>
      <c r="M10432" t="s">
        <v>82</v>
      </c>
    </row>
    <row r="10433" spans="1:13">
      <c r="A10433" t="s">
        <v>2218</v>
      </c>
      <c r="B10433" t="s">
        <v>2219</v>
      </c>
      <c r="C10433" t="str">
        <f>TEXT(D10433, "mmm")</f>
        <v>Aug</v>
      </c>
      <c r="D10433" s="1">
        <v>45524</v>
      </c>
      <c r="E10433" t="s">
        <v>5724</v>
      </c>
      <c r="F10433" t="s">
        <v>128</v>
      </c>
      <c r="G10433">
        <v>2500</v>
      </c>
      <c r="H10433">
        <v>8.07</v>
      </c>
      <c r="I10433">
        <v>20175</v>
      </c>
      <c r="J10433" t="s">
        <v>81</v>
      </c>
      <c r="K10433">
        <v>3.6991393765086311E-2</v>
      </c>
      <c r="L10433">
        <v>3.6991000000000001</v>
      </c>
      <c r="M10433" t="s">
        <v>82</v>
      </c>
    </row>
    <row r="10434" spans="1:13">
      <c r="A10434" t="s">
        <v>4124</v>
      </c>
      <c r="B10434" t="s">
        <v>4125</v>
      </c>
      <c r="C10434" t="str">
        <f>TEXT(D10434, "mmm")</f>
        <v>Aug</v>
      </c>
      <c r="D10434" s="1">
        <v>45524</v>
      </c>
      <c r="E10434" t="s">
        <v>4830</v>
      </c>
      <c r="F10434" t="s">
        <v>101</v>
      </c>
      <c r="G10434">
        <v>650</v>
      </c>
      <c r="H10434">
        <v>31.27</v>
      </c>
      <c r="I10434">
        <v>20325.5</v>
      </c>
      <c r="J10434" t="s">
        <v>81</v>
      </c>
      <c r="K10434">
        <v>-9.5781544026751764E-4</v>
      </c>
      <c r="L10434">
        <v>-9.5799999999999996E-2</v>
      </c>
      <c r="M10434" t="s">
        <v>82</v>
      </c>
    </row>
    <row r="10435" spans="1:13">
      <c r="A10435" t="s">
        <v>4124</v>
      </c>
      <c r="B10435" t="s">
        <v>4125</v>
      </c>
      <c r="C10435" t="str">
        <f>TEXT(D10435, "mmm")</f>
        <v>Aug</v>
      </c>
      <c r="D10435" s="1">
        <v>45524</v>
      </c>
      <c r="E10435" t="s">
        <v>4831</v>
      </c>
      <c r="F10435" t="s">
        <v>101</v>
      </c>
      <c r="G10435">
        <v>650</v>
      </c>
      <c r="H10435">
        <v>31.27</v>
      </c>
      <c r="I10435">
        <v>20325.5</v>
      </c>
      <c r="J10435" t="s">
        <v>81</v>
      </c>
      <c r="K10435">
        <v>-9.5781544026751764E-4</v>
      </c>
      <c r="L10435">
        <v>-9.5799999999999996E-2</v>
      </c>
      <c r="M10435" t="s">
        <v>82</v>
      </c>
    </row>
    <row r="10436" spans="1:13">
      <c r="A10436" t="s">
        <v>4124</v>
      </c>
      <c r="B10436" t="s">
        <v>4125</v>
      </c>
      <c r="C10436" t="str">
        <f>TEXT(D10436, "mmm")</f>
        <v>Aug</v>
      </c>
      <c r="D10436" s="1">
        <v>45524</v>
      </c>
      <c r="E10436" t="s">
        <v>4832</v>
      </c>
      <c r="F10436" t="s">
        <v>101</v>
      </c>
      <c r="G10436">
        <v>650</v>
      </c>
      <c r="H10436">
        <v>31.27</v>
      </c>
      <c r="I10436">
        <v>20325.5</v>
      </c>
      <c r="J10436" t="s">
        <v>81</v>
      </c>
      <c r="K10436">
        <v>-9.5781544026751764E-4</v>
      </c>
      <c r="L10436">
        <v>-9.5799999999999996E-2</v>
      </c>
      <c r="M10436" t="s">
        <v>82</v>
      </c>
    </row>
    <row r="10437" spans="1:13">
      <c r="A10437" t="s">
        <v>4124</v>
      </c>
      <c r="B10437" t="s">
        <v>4125</v>
      </c>
      <c r="C10437" t="str">
        <f>TEXT(D10437, "mmm")</f>
        <v>Aug</v>
      </c>
      <c r="D10437" s="1">
        <v>45524</v>
      </c>
      <c r="E10437" t="s">
        <v>4834</v>
      </c>
      <c r="F10437" t="s">
        <v>101</v>
      </c>
      <c r="G10437">
        <v>650</v>
      </c>
      <c r="H10437">
        <v>31.27</v>
      </c>
      <c r="I10437">
        <v>20325.5</v>
      </c>
      <c r="J10437" t="s">
        <v>81</v>
      </c>
      <c r="K10437">
        <v>-9.5781544026751764E-4</v>
      </c>
      <c r="L10437">
        <v>-9.5799999999999996E-2</v>
      </c>
      <c r="M10437" t="s">
        <v>82</v>
      </c>
    </row>
    <row r="10438" spans="1:13">
      <c r="A10438" t="s">
        <v>4124</v>
      </c>
      <c r="B10438" t="s">
        <v>4125</v>
      </c>
      <c r="C10438" t="str">
        <f>TEXT(D10438, "mmm")</f>
        <v>Aug</v>
      </c>
      <c r="D10438" s="1">
        <v>45524</v>
      </c>
      <c r="E10438" t="s">
        <v>4833</v>
      </c>
      <c r="F10438" t="s">
        <v>101</v>
      </c>
      <c r="G10438">
        <v>650</v>
      </c>
      <c r="H10438">
        <v>31.27</v>
      </c>
      <c r="I10438">
        <v>20325.5</v>
      </c>
      <c r="J10438" t="s">
        <v>81</v>
      </c>
      <c r="K10438">
        <v>-9.5781544026751764E-4</v>
      </c>
      <c r="L10438">
        <v>-9.5799999999999996E-2</v>
      </c>
      <c r="M10438" t="s">
        <v>82</v>
      </c>
    </row>
    <row r="10439" spans="1:13">
      <c r="A10439" t="s">
        <v>4124</v>
      </c>
      <c r="B10439" t="s">
        <v>4125</v>
      </c>
      <c r="C10439" t="str">
        <f>TEXT(D10439, "mmm")</f>
        <v>Aug</v>
      </c>
      <c r="D10439" s="1">
        <v>45524</v>
      </c>
      <c r="E10439" t="s">
        <v>4835</v>
      </c>
      <c r="F10439" t="s">
        <v>101</v>
      </c>
      <c r="G10439">
        <v>650</v>
      </c>
      <c r="H10439">
        <v>31.27</v>
      </c>
      <c r="I10439">
        <v>20325.5</v>
      </c>
      <c r="J10439" t="s">
        <v>81</v>
      </c>
      <c r="K10439">
        <v>-9.5781544026751764E-4</v>
      </c>
      <c r="L10439">
        <v>-9.5799999999999996E-2</v>
      </c>
      <c r="M10439" t="s">
        <v>82</v>
      </c>
    </row>
    <row r="10440" spans="1:13">
      <c r="A10440" t="s">
        <v>4124</v>
      </c>
      <c r="B10440" t="s">
        <v>4125</v>
      </c>
      <c r="C10440" t="str">
        <f>TEXT(D10440, "mmm")</f>
        <v>Aug</v>
      </c>
      <c r="D10440" s="1">
        <v>45524</v>
      </c>
      <c r="E10440" t="s">
        <v>4830</v>
      </c>
      <c r="F10440" t="s">
        <v>101</v>
      </c>
      <c r="G10440">
        <v>16189</v>
      </c>
      <c r="H10440">
        <v>31.27</v>
      </c>
      <c r="I10440">
        <v>506230.03</v>
      </c>
      <c r="J10440" t="s">
        <v>81</v>
      </c>
      <c r="K10440">
        <v>-9.5781544026751764E-4</v>
      </c>
      <c r="L10440">
        <v>-9.5799999999999996E-2</v>
      </c>
      <c r="M10440" t="s">
        <v>82</v>
      </c>
    </row>
    <row r="10441" spans="1:13">
      <c r="A10441" t="s">
        <v>4124</v>
      </c>
      <c r="B10441" t="s">
        <v>4125</v>
      </c>
      <c r="C10441" t="str">
        <f>TEXT(D10441, "mmm")</f>
        <v>Aug</v>
      </c>
      <c r="D10441" s="1">
        <v>45524</v>
      </c>
      <c r="E10441" t="s">
        <v>4831</v>
      </c>
      <c r="F10441" t="s">
        <v>101</v>
      </c>
      <c r="G10441">
        <v>16189</v>
      </c>
      <c r="H10441">
        <v>31.27</v>
      </c>
      <c r="I10441">
        <v>506230.03</v>
      </c>
      <c r="J10441" t="s">
        <v>81</v>
      </c>
      <c r="K10441">
        <v>-9.5781544026751764E-4</v>
      </c>
      <c r="L10441">
        <v>-9.5799999999999996E-2</v>
      </c>
      <c r="M10441" t="s">
        <v>82</v>
      </c>
    </row>
    <row r="10442" spans="1:13">
      <c r="A10442" t="s">
        <v>4124</v>
      </c>
      <c r="B10442" t="s">
        <v>4125</v>
      </c>
      <c r="C10442" t="str">
        <f>TEXT(D10442, "mmm")</f>
        <v>Aug</v>
      </c>
      <c r="D10442" s="1">
        <v>45524</v>
      </c>
      <c r="E10442" t="s">
        <v>4832</v>
      </c>
      <c r="F10442" t="s">
        <v>101</v>
      </c>
      <c r="G10442">
        <v>16189</v>
      </c>
      <c r="H10442">
        <v>31.27</v>
      </c>
      <c r="I10442">
        <v>506230.03</v>
      </c>
      <c r="J10442" t="s">
        <v>81</v>
      </c>
      <c r="K10442">
        <v>-9.5781544026751764E-4</v>
      </c>
      <c r="L10442">
        <v>-9.5799999999999996E-2</v>
      </c>
      <c r="M10442" t="s">
        <v>82</v>
      </c>
    </row>
    <row r="10443" spans="1:13">
      <c r="A10443" t="s">
        <v>4124</v>
      </c>
      <c r="B10443" t="s">
        <v>4125</v>
      </c>
      <c r="C10443" t="str">
        <f>TEXT(D10443, "mmm")</f>
        <v>Aug</v>
      </c>
      <c r="D10443" s="1">
        <v>45524</v>
      </c>
      <c r="E10443" t="s">
        <v>4834</v>
      </c>
      <c r="F10443" t="s">
        <v>101</v>
      </c>
      <c r="G10443">
        <v>16189</v>
      </c>
      <c r="H10443">
        <v>31.27</v>
      </c>
      <c r="I10443">
        <v>506230.03</v>
      </c>
      <c r="J10443" t="s">
        <v>81</v>
      </c>
      <c r="K10443">
        <v>-9.5781544026751764E-4</v>
      </c>
      <c r="L10443">
        <v>-9.5799999999999996E-2</v>
      </c>
      <c r="M10443" t="s">
        <v>82</v>
      </c>
    </row>
    <row r="10444" spans="1:13">
      <c r="A10444" t="s">
        <v>4124</v>
      </c>
      <c r="B10444" t="s">
        <v>4125</v>
      </c>
      <c r="C10444" t="str">
        <f>TEXT(D10444, "mmm")</f>
        <v>Aug</v>
      </c>
      <c r="D10444" s="1">
        <v>45524</v>
      </c>
      <c r="E10444" t="s">
        <v>4833</v>
      </c>
      <c r="F10444" t="s">
        <v>101</v>
      </c>
      <c r="G10444">
        <v>16189</v>
      </c>
      <c r="H10444">
        <v>31.27</v>
      </c>
      <c r="I10444">
        <v>506230.03</v>
      </c>
      <c r="J10444" t="s">
        <v>81</v>
      </c>
      <c r="K10444">
        <v>-9.5781544026751764E-4</v>
      </c>
      <c r="L10444">
        <v>-9.5799999999999996E-2</v>
      </c>
      <c r="M10444" t="s">
        <v>82</v>
      </c>
    </row>
    <row r="10445" spans="1:13">
      <c r="A10445" t="s">
        <v>4124</v>
      </c>
      <c r="B10445" t="s">
        <v>4125</v>
      </c>
      <c r="C10445" t="str">
        <f>TEXT(D10445, "mmm")</f>
        <v>Aug</v>
      </c>
      <c r="D10445" s="1">
        <v>45524</v>
      </c>
      <c r="E10445" t="s">
        <v>4835</v>
      </c>
      <c r="F10445" t="s">
        <v>101</v>
      </c>
      <c r="G10445">
        <v>16189</v>
      </c>
      <c r="H10445">
        <v>31.27</v>
      </c>
      <c r="I10445">
        <v>506230.03</v>
      </c>
      <c r="J10445" t="s">
        <v>81</v>
      </c>
      <c r="K10445">
        <v>-9.5781544026751764E-4</v>
      </c>
      <c r="L10445">
        <v>-9.5799999999999996E-2</v>
      </c>
      <c r="M10445" t="s">
        <v>82</v>
      </c>
    </row>
    <row r="10446" spans="1:13">
      <c r="A10446" t="s">
        <v>3110</v>
      </c>
      <c r="B10446" t="s">
        <v>3111</v>
      </c>
      <c r="C10446" t="str">
        <f>TEXT(D10446, "mmm")</f>
        <v>Aug</v>
      </c>
      <c r="D10446" s="1">
        <v>45524</v>
      </c>
      <c r="E10446" t="s">
        <v>3120</v>
      </c>
      <c r="F10446" t="s">
        <v>101</v>
      </c>
      <c r="G10446">
        <v>46999</v>
      </c>
      <c r="H10446">
        <v>6.48</v>
      </c>
      <c r="I10446">
        <v>304553.52</v>
      </c>
      <c r="J10446" t="s">
        <v>81</v>
      </c>
      <c r="K10446">
        <v>-5.3763497567471341E-2</v>
      </c>
      <c r="L10446">
        <v>-5.3762999999999996</v>
      </c>
      <c r="M10446" t="s">
        <v>82</v>
      </c>
    </row>
    <row r="10447" spans="1:13">
      <c r="A10447" t="s">
        <v>3110</v>
      </c>
      <c r="B10447" t="s">
        <v>3111</v>
      </c>
      <c r="C10447" t="str">
        <f>TEXT(D10447, "mmm")</f>
        <v>Aug</v>
      </c>
      <c r="D10447" s="1">
        <v>45524</v>
      </c>
      <c r="E10447" t="s">
        <v>3118</v>
      </c>
      <c r="F10447" t="s">
        <v>101</v>
      </c>
      <c r="G10447">
        <v>46999</v>
      </c>
      <c r="H10447">
        <v>6.48</v>
      </c>
      <c r="I10447">
        <v>304553.52</v>
      </c>
      <c r="J10447" t="s">
        <v>81</v>
      </c>
      <c r="K10447">
        <v>-5.3763497567471341E-2</v>
      </c>
      <c r="L10447">
        <v>-5.3762999999999996</v>
      </c>
      <c r="M10447" t="s">
        <v>82</v>
      </c>
    </row>
    <row r="10448" spans="1:13">
      <c r="A10448" t="s">
        <v>3110</v>
      </c>
      <c r="B10448" t="s">
        <v>3111</v>
      </c>
      <c r="C10448" t="str">
        <f>TEXT(D10448, "mmm")</f>
        <v>Aug</v>
      </c>
      <c r="D10448" s="1">
        <v>45524</v>
      </c>
      <c r="E10448" t="s">
        <v>3119</v>
      </c>
      <c r="F10448" t="s">
        <v>101</v>
      </c>
      <c r="G10448">
        <v>46999</v>
      </c>
      <c r="H10448">
        <v>6.48</v>
      </c>
      <c r="I10448">
        <v>304553.52</v>
      </c>
      <c r="J10448" t="s">
        <v>81</v>
      </c>
      <c r="K10448">
        <v>-5.3763497567471341E-2</v>
      </c>
      <c r="L10448">
        <v>-5.3762999999999996</v>
      </c>
      <c r="M10448" t="s">
        <v>82</v>
      </c>
    </row>
    <row r="10449" spans="1:13">
      <c r="A10449" t="s">
        <v>1496</v>
      </c>
      <c r="B10449" t="s">
        <v>1497</v>
      </c>
      <c r="C10449" t="str">
        <f>TEXT(D10449, "mmm")</f>
        <v>Aug</v>
      </c>
      <c r="D10449" s="1">
        <v>45524</v>
      </c>
      <c r="E10449" t="s">
        <v>5725</v>
      </c>
      <c r="F10449" t="s">
        <v>80</v>
      </c>
      <c r="G10449">
        <v>75000</v>
      </c>
      <c r="H10449">
        <v>26.74</v>
      </c>
      <c r="I10449">
        <v>2005500</v>
      </c>
      <c r="J10449" t="s">
        <v>81</v>
      </c>
      <c r="K10449">
        <v>9.6690306724933617E-3</v>
      </c>
      <c r="L10449">
        <v>0.96689999999999998</v>
      </c>
      <c r="M10449" t="s">
        <v>82</v>
      </c>
    </row>
    <row r="10450" spans="1:13">
      <c r="A10450" t="s">
        <v>5726</v>
      </c>
      <c r="B10450" t="s">
        <v>5727</v>
      </c>
      <c r="C10450" t="str">
        <f>TEXT(D10450, "mmm")</f>
        <v>Aug</v>
      </c>
      <c r="D10450" s="1">
        <v>45524</v>
      </c>
      <c r="E10450" t="s">
        <v>5728</v>
      </c>
      <c r="F10450" t="s">
        <v>217</v>
      </c>
      <c r="G10450">
        <v>60000</v>
      </c>
      <c r="H10450">
        <v>0.85</v>
      </c>
      <c r="I10450">
        <v>51000</v>
      </c>
      <c r="J10450" t="s">
        <v>86</v>
      </c>
      <c r="K10450">
        <v>0.22222223039844219</v>
      </c>
      <c r="L10450">
        <v>22.222200000000001</v>
      </c>
      <c r="M10450" t="s">
        <v>82</v>
      </c>
    </row>
    <row r="10451" spans="1:13">
      <c r="A10451" t="s">
        <v>1369</v>
      </c>
      <c r="B10451" t="s">
        <v>1370</v>
      </c>
      <c r="C10451" t="str">
        <f>TEXT(D10451, "mmm")</f>
        <v>Aug</v>
      </c>
      <c r="D10451" s="1">
        <v>45524</v>
      </c>
      <c r="E10451" t="s">
        <v>1371</v>
      </c>
      <c r="F10451" t="s">
        <v>80</v>
      </c>
      <c r="G10451">
        <v>4498</v>
      </c>
      <c r="H10451">
        <v>2.27</v>
      </c>
      <c r="I10451">
        <v>10210.459999999999</v>
      </c>
      <c r="J10451" t="s">
        <v>81</v>
      </c>
      <c r="K10451">
        <v>-0.32743363392008568</v>
      </c>
      <c r="L10451">
        <v>-32.743400000000001</v>
      </c>
      <c r="M10451" t="s">
        <v>82</v>
      </c>
    </row>
    <row r="10452" spans="1:13">
      <c r="A10452" t="s">
        <v>5729</v>
      </c>
      <c r="B10452" t="s">
        <v>5730</v>
      </c>
      <c r="C10452" t="str">
        <f>TEXT(D10452, "mmm")</f>
        <v>Aug</v>
      </c>
      <c r="D10452" s="1">
        <v>45524</v>
      </c>
      <c r="E10452" t="s">
        <v>5731</v>
      </c>
      <c r="F10452" t="s">
        <v>80</v>
      </c>
      <c r="G10452">
        <v>150000</v>
      </c>
      <c r="H10452">
        <v>0.67</v>
      </c>
      <c r="I10452">
        <v>100500</v>
      </c>
      <c r="J10452" t="s">
        <v>86</v>
      </c>
      <c r="K10452">
        <v>7.5757500499188835E-2</v>
      </c>
      <c r="L10452">
        <v>7.5758000000000001</v>
      </c>
      <c r="M10452" t="s">
        <v>82</v>
      </c>
    </row>
    <row r="10453" spans="1:13">
      <c r="A10453" t="s">
        <v>3527</v>
      </c>
      <c r="B10453" t="s">
        <v>3528</v>
      </c>
      <c r="C10453" t="str">
        <f>TEXT(D10453, "mmm")</f>
        <v>Aug</v>
      </c>
      <c r="D10453" s="1">
        <v>45524</v>
      </c>
      <c r="E10453" t="s">
        <v>5720</v>
      </c>
      <c r="F10453" t="s">
        <v>80</v>
      </c>
      <c r="G10453">
        <v>9560</v>
      </c>
      <c r="H10453">
        <v>1.05</v>
      </c>
      <c r="I10453">
        <v>10038</v>
      </c>
      <c r="J10453" t="s">
        <v>81</v>
      </c>
      <c r="K10453">
        <v>9.900980750178201E-3</v>
      </c>
      <c r="L10453">
        <v>0.99009999999999998</v>
      </c>
      <c r="M10453" t="s">
        <v>82</v>
      </c>
    </row>
    <row r="10454" spans="1:13">
      <c r="A10454" t="s">
        <v>2769</v>
      </c>
      <c r="B10454" t="s">
        <v>2770</v>
      </c>
      <c r="C10454" t="str">
        <f>TEXT(D10454, "mmm")</f>
        <v>Aug</v>
      </c>
      <c r="D10454" s="1">
        <v>45524</v>
      </c>
      <c r="E10454" t="s">
        <v>2774</v>
      </c>
      <c r="F10454" t="s">
        <v>101</v>
      </c>
      <c r="G10454">
        <v>3835</v>
      </c>
      <c r="H10454">
        <v>3.95</v>
      </c>
      <c r="I10454">
        <v>15148.25</v>
      </c>
      <c r="J10454" t="s">
        <v>81</v>
      </c>
      <c r="K10454">
        <v>-5.4726375535833927E-2</v>
      </c>
      <c r="L10454">
        <v>-5.4725999999999999</v>
      </c>
      <c r="M10454" t="s">
        <v>82</v>
      </c>
    </row>
    <row r="10455" spans="1:13">
      <c r="A10455" t="s">
        <v>2769</v>
      </c>
      <c r="B10455" t="s">
        <v>2770</v>
      </c>
      <c r="C10455" t="str">
        <f>TEXT(D10455, "mmm")</f>
        <v>Aug</v>
      </c>
      <c r="D10455" s="1">
        <v>45524</v>
      </c>
      <c r="E10455" t="s">
        <v>4289</v>
      </c>
      <c r="F10455" t="s">
        <v>101</v>
      </c>
      <c r="G10455">
        <v>3835</v>
      </c>
      <c r="H10455">
        <v>3.95</v>
      </c>
      <c r="I10455">
        <v>15148.25</v>
      </c>
      <c r="J10455" t="s">
        <v>81</v>
      </c>
      <c r="K10455">
        <v>-5.4726375535833927E-2</v>
      </c>
      <c r="L10455">
        <v>-5.4725999999999999</v>
      </c>
      <c r="M10455" t="s">
        <v>82</v>
      </c>
    </row>
    <row r="10456" spans="1:13">
      <c r="A10456" t="s">
        <v>5732</v>
      </c>
      <c r="B10456" t="s">
        <v>5733</v>
      </c>
      <c r="C10456" t="str">
        <f>TEXT(D10456, "mmm")</f>
        <v>Aug</v>
      </c>
      <c r="D10456" s="1">
        <v>45524</v>
      </c>
      <c r="E10456" t="s">
        <v>5734</v>
      </c>
      <c r="F10456" t="s">
        <v>118</v>
      </c>
      <c r="G10456">
        <v>48387</v>
      </c>
      <c r="H10456">
        <v>0.65</v>
      </c>
      <c r="I10456">
        <v>31451.55</v>
      </c>
      <c r="J10456" t="s">
        <v>81</v>
      </c>
      <c r="K10456">
        <v>0.14754093715305941</v>
      </c>
      <c r="L10456">
        <v>14.754099999999999</v>
      </c>
      <c r="M10456" t="s">
        <v>82</v>
      </c>
    </row>
    <row r="10457" spans="1:13">
      <c r="A10457" t="s">
        <v>728</v>
      </c>
      <c r="B10457" t="s">
        <v>729</v>
      </c>
      <c r="C10457" t="str">
        <f>TEXT(D10457, "mmm")</f>
        <v>Aug</v>
      </c>
      <c r="D10457" s="1">
        <v>45524</v>
      </c>
      <c r="E10457" t="s">
        <v>3790</v>
      </c>
      <c r="F10457" t="s">
        <v>80</v>
      </c>
      <c r="G10457">
        <v>6942</v>
      </c>
      <c r="H10457">
        <v>2.71</v>
      </c>
      <c r="I10457">
        <v>18812.82</v>
      </c>
      <c r="J10457" t="s">
        <v>81</v>
      </c>
      <c r="K10457">
        <v>-3.7313528284939061E-3</v>
      </c>
      <c r="L10457">
        <v>-0.37309999999999999</v>
      </c>
      <c r="M10457" t="s">
        <v>82</v>
      </c>
    </row>
    <row r="10458" spans="1:13">
      <c r="A10458" t="s">
        <v>728</v>
      </c>
      <c r="B10458" t="s">
        <v>729</v>
      </c>
      <c r="C10458" t="str">
        <f>TEXT(D10458, "mmm")</f>
        <v>Aug</v>
      </c>
      <c r="D10458" s="1">
        <v>45524</v>
      </c>
      <c r="E10458" t="s">
        <v>3296</v>
      </c>
      <c r="F10458" t="s">
        <v>80</v>
      </c>
      <c r="G10458">
        <v>7000</v>
      </c>
      <c r="H10458">
        <v>2.71</v>
      </c>
      <c r="I10458">
        <v>18970</v>
      </c>
      <c r="J10458" t="s">
        <v>81</v>
      </c>
      <c r="K10458">
        <v>-3.7313528284939061E-3</v>
      </c>
      <c r="L10458">
        <v>-0.37309999999999999</v>
      </c>
      <c r="M10458" t="s">
        <v>82</v>
      </c>
    </row>
    <row r="10459" spans="1:13">
      <c r="A10459" t="s">
        <v>129</v>
      </c>
      <c r="B10459" t="s">
        <v>130</v>
      </c>
      <c r="C10459" t="str">
        <f>TEXT(D10459, "mmm")</f>
        <v>Aug</v>
      </c>
      <c r="D10459" s="1">
        <v>45524</v>
      </c>
      <c r="E10459" t="s">
        <v>109</v>
      </c>
      <c r="F10459" t="s">
        <v>101</v>
      </c>
      <c r="G10459">
        <v>8000</v>
      </c>
      <c r="H10459">
        <v>6.07</v>
      </c>
      <c r="I10459">
        <v>48560</v>
      </c>
      <c r="J10459" t="s">
        <v>81</v>
      </c>
      <c r="K10459">
        <v>-2.016804863963562E-2</v>
      </c>
      <c r="L10459">
        <v>-2.0167999999999999</v>
      </c>
      <c r="M10459" t="s">
        <v>82</v>
      </c>
    </row>
    <row r="10460" spans="1:13">
      <c r="A10460" t="s">
        <v>129</v>
      </c>
      <c r="B10460" t="s">
        <v>130</v>
      </c>
      <c r="C10460" t="str">
        <f>TEXT(D10460, "mmm")</f>
        <v>Aug</v>
      </c>
      <c r="D10460" s="1">
        <v>45524</v>
      </c>
      <c r="E10460" t="s">
        <v>110</v>
      </c>
      <c r="F10460" t="s">
        <v>101</v>
      </c>
      <c r="G10460">
        <v>8000</v>
      </c>
      <c r="H10460">
        <v>6.07</v>
      </c>
      <c r="I10460">
        <v>48560</v>
      </c>
      <c r="J10460" t="s">
        <v>81</v>
      </c>
      <c r="K10460">
        <v>-2.016804863963562E-2</v>
      </c>
      <c r="L10460">
        <v>-2.0167999999999999</v>
      </c>
      <c r="M10460" t="s">
        <v>82</v>
      </c>
    </row>
    <row r="10461" spans="1:13">
      <c r="A10461" t="s">
        <v>129</v>
      </c>
      <c r="B10461" t="s">
        <v>130</v>
      </c>
      <c r="C10461" t="str">
        <f>TEXT(D10461, "mmm")</f>
        <v>Aug</v>
      </c>
      <c r="D10461" s="1">
        <v>45524</v>
      </c>
      <c r="E10461" t="s">
        <v>111</v>
      </c>
      <c r="F10461" t="s">
        <v>101</v>
      </c>
      <c r="G10461">
        <v>8000</v>
      </c>
      <c r="H10461">
        <v>6.07</v>
      </c>
      <c r="I10461">
        <v>48560</v>
      </c>
      <c r="J10461" t="s">
        <v>81</v>
      </c>
      <c r="K10461">
        <v>-2.016804863963562E-2</v>
      </c>
      <c r="L10461">
        <v>-2.0167999999999999</v>
      </c>
      <c r="M10461" t="s">
        <v>82</v>
      </c>
    </row>
    <row r="10462" spans="1:13">
      <c r="A10462" t="s">
        <v>4323</v>
      </c>
      <c r="B10462" t="s">
        <v>4324</v>
      </c>
      <c r="C10462" t="str">
        <f>TEXT(D10462, "mmm")</f>
        <v>Aug</v>
      </c>
      <c r="D10462" s="1">
        <v>45524</v>
      </c>
      <c r="E10462" t="s">
        <v>5566</v>
      </c>
      <c r="F10462" t="s">
        <v>80</v>
      </c>
      <c r="G10462">
        <v>25000</v>
      </c>
      <c r="H10462">
        <v>1</v>
      </c>
      <c r="I10462">
        <v>25000</v>
      </c>
      <c r="J10462" t="s">
        <v>81</v>
      </c>
      <c r="K10462">
        <v>-0.19411760580993359</v>
      </c>
      <c r="L10462">
        <v>-19.411799999999999</v>
      </c>
      <c r="M10462" t="s">
        <v>82</v>
      </c>
    </row>
    <row r="10463" spans="1:13">
      <c r="A10463" t="s">
        <v>1169</v>
      </c>
      <c r="B10463" t="s">
        <v>1170</v>
      </c>
      <c r="C10463" t="str">
        <f>TEXT(D10463, "mmm")</f>
        <v>Aug</v>
      </c>
      <c r="D10463" s="1">
        <v>45524</v>
      </c>
      <c r="E10463" t="s">
        <v>4639</v>
      </c>
      <c r="F10463" t="s">
        <v>128</v>
      </c>
      <c r="G10463">
        <v>5000</v>
      </c>
      <c r="H10463">
        <v>16.27</v>
      </c>
      <c r="I10463">
        <v>81350</v>
      </c>
      <c r="J10463" t="s">
        <v>81</v>
      </c>
      <c r="K10463">
        <v>-1.2938945803797621E-2</v>
      </c>
      <c r="L10463">
        <v>-1.2939000000000001</v>
      </c>
      <c r="M10463" t="s">
        <v>82</v>
      </c>
    </row>
    <row r="10464" spans="1:13">
      <c r="A10464" t="s">
        <v>5735</v>
      </c>
      <c r="B10464" t="s">
        <v>5736</v>
      </c>
      <c r="C10464" t="str">
        <f>TEXT(D10464, "mmm")</f>
        <v>Aug</v>
      </c>
      <c r="D10464" s="1">
        <v>45524</v>
      </c>
      <c r="E10464" t="s">
        <v>5737</v>
      </c>
      <c r="F10464" t="s">
        <v>80</v>
      </c>
      <c r="G10464">
        <v>5000</v>
      </c>
      <c r="H10464">
        <v>41.25</v>
      </c>
      <c r="I10464">
        <v>206250</v>
      </c>
      <c r="J10464" t="s">
        <v>86</v>
      </c>
      <c r="K10464">
        <v>-1.5961302823872429E-2</v>
      </c>
      <c r="L10464">
        <v>-1.5961000000000001</v>
      </c>
      <c r="M10464" t="s">
        <v>82</v>
      </c>
    </row>
    <row r="10465" spans="1:13">
      <c r="A10465" t="s">
        <v>2404</v>
      </c>
      <c r="B10465" t="s">
        <v>2405</v>
      </c>
      <c r="C10465" t="str">
        <f>TEXT(D10465, "mmm")</f>
        <v>Aug</v>
      </c>
      <c r="D10465" s="1">
        <v>45524</v>
      </c>
      <c r="E10465" t="s">
        <v>5738</v>
      </c>
      <c r="F10465" t="s">
        <v>80</v>
      </c>
      <c r="G10465">
        <v>48700</v>
      </c>
      <c r="H10465">
        <v>10.199999999999999</v>
      </c>
      <c r="I10465">
        <v>496739.99999999988</v>
      </c>
      <c r="J10465" t="s">
        <v>86</v>
      </c>
      <c r="K10465">
        <v>-2.6627263177704811E-2</v>
      </c>
      <c r="L10465">
        <v>-2.6627000000000001</v>
      </c>
      <c r="M10465" t="s">
        <v>82</v>
      </c>
    </row>
    <row r="10466" spans="1:13">
      <c r="A10466" t="s">
        <v>256</v>
      </c>
      <c r="B10466" t="s">
        <v>257</v>
      </c>
      <c r="C10466" t="str">
        <f>TEXT(D10466, "mmm")</f>
        <v>Aug</v>
      </c>
      <c r="D10466" s="1">
        <v>45524</v>
      </c>
      <c r="E10466" t="s">
        <v>5739</v>
      </c>
      <c r="F10466" t="s">
        <v>80</v>
      </c>
      <c r="G10466">
        <v>2567</v>
      </c>
      <c r="H10466">
        <v>7.79</v>
      </c>
      <c r="I10466">
        <v>19996.93</v>
      </c>
      <c r="J10466" t="s">
        <v>81</v>
      </c>
      <c r="K10466">
        <v>8.2901539362568721E-2</v>
      </c>
      <c r="L10466">
        <v>8.2902000000000005</v>
      </c>
      <c r="M10466" t="s">
        <v>82</v>
      </c>
    </row>
    <row r="10467" spans="1:13">
      <c r="A10467" t="s">
        <v>5570</v>
      </c>
      <c r="B10467" t="s">
        <v>5571</v>
      </c>
      <c r="C10467" t="str">
        <f>TEXT(D10467, "mmm")</f>
        <v>Aug</v>
      </c>
      <c r="D10467" s="1">
        <v>45524</v>
      </c>
      <c r="E10467" t="s">
        <v>1879</v>
      </c>
      <c r="F10467" t="s">
        <v>101</v>
      </c>
      <c r="G10467">
        <v>100000</v>
      </c>
      <c r="H10467">
        <v>13.42</v>
      </c>
      <c r="I10467">
        <v>1342000</v>
      </c>
      <c r="J10467" t="s">
        <v>86</v>
      </c>
      <c r="K10467">
        <v>1.0479067883267801E-2</v>
      </c>
      <c r="L10467">
        <v>1.0479000000000001</v>
      </c>
      <c r="M10467" t="s">
        <v>82</v>
      </c>
    </row>
    <row r="10468" spans="1:13">
      <c r="A10468" t="s">
        <v>5570</v>
      </c>
      <c r="B10468" t="s">
        <v>5571</v>
      </c>
      <c r="C10468" t="str">
        <f>TEXT(D10468, "mmm")</f>
        <v>Aug</v>
      </c>
      <c r="D10468" s="1">
        <v>45524</v>
      </c>
      <c r="E10468" t="s">
        <v>5572</v>
      </c>
      <c r="F10468" t="s">
        <v>222</v>
      </c>
      <c r="G10468">
        <v>100000</v>
      </c>
      <c r="H10468">
        <v>13.42</v>
      </c>
      <c r="I10468">
        <v>1342000</v>
      </c>
      <c r="J10468" t="s">
        <v>86</v>
      </c>
      <c r="K10468">
        <v>1.0479067883267801E-2</v>
      </c>
      <c r="L10468">
        <v>1.0479000000000001</v>
      </c>
      <c r="M10468" t="s">
        <v>82</v>
      </c>
    </row>
    <row r="10469" spans="1:13">
      <c r="A10469" t="s">
        <v>5570</v>
      </c>
      <c r="B10469" t="s">
        <v>5571</v>
      </c>
      <c r="C10469" t="str">
        <f>TEXT(D10469, "mmm")</f>
        <v>Aug</v>
      </c>
      <c r="D10469" s="1">
        <v>45524</v>
      </c>
      <c r="E10469" t="s">
        <v>5573</v>
      </c>
      <c r="F10469" t="s">
        <v>222</v>
      </c>
      <c r="G10469">
        <v>100000</v>
      </c>
      <c r="H10469">
        <v>13.42</v>
      </c>
      <c r="I10469">
        <v>1342000</v>
      </c>
      <c r="J10469" t="s">
        <v>86</v>
      </c>
      <c r="K10469">
        <v>1.0479067883267801E-2</v>
      </c>
      <c r="L10469">
        <v>1.0479000000000001</v>
      </c>
      <c r="M10469" t="s">
        <v>82</v>
      </c>
    </row>
    <row r="10470" spans="1:13">
      <c r="A10470" t="s">
        <v>5570</v>
      </c>
      <c r="B10470" t="s">
        <v>5571</v>
      </c>
      <c r="C10470" t="str">
        <f>TEXT(D10470, "mmm")</f>
        <v>Aug</v>
      </c>
      <c r="D10470" s="1">
        <v>45524</v>
      </c>
      <c r="E10470" t="s">
        <v>5574</v>
      </c>
      <c r="F10470" t="s">
        <v>101</v>
      </c>
      <c r="G10470">
        <v>100000</v>
      </c>
      <c r="H10470">
        <v>13.42</v>
      </c>
      <c r="I10470">
        <v>1342000</v>
      </c>
      <c r="J10470" t="s">
        <v>86</v>
      </c>
      <c r="K10470">
        <v>1.0479067883267801E-2</v>
      </c>
      <c r="L10470">
        <v>1.0479000000000001</v>
      </c>
      <c r="M10470" t="s">
        <v>82</v>
      </c>
    </row>
    <row r="10471" spans="1:13">
      <c r="A10471" t="s">
        <v>5570</v>
      </c>
      <c r="B10471" t="s">
        <v>5571</v>
      </c>
      <c r="C10471" t="str">
        <f>TEXT(D10471, "mmm")</f>
        <v>Aug</v>
      </c>
      <c r="D10471" s="1">
        <v>45524</v>
      </c>
      <c r="E10471" t="s">
        <v>1878</v>
      </c>
      <c r="F10471" t="s">
        <v>101</v>
      </c>
      <c r="G10471">
        <v>100000</v>
      </c>
      <c r="H10471">
        <v>13.42</v>
      </c>
      <c r="I10471">
        <v>1342000</v>
      </c>
      <c r="J10471" t="s">
        <v>86</v>
      </c>
      <c r="K10471">
        <v>1.0479067883267801E-2</v>
      </c>
      <c r="L10471">
        <v>1.0479000000000001</v>
      </c>
      <c r="M10471" t="s">
        <v>82</v>
      </c>
    </row>
    <row r="10472" spans="1:13">
      <c r="A10472" t="s">
        <v>5570</v>
      </c>
      <c r="B10472" t="s">
        <v>5571</v>
      </c>
      <c r="C10472" t="str">
        <f>TEXT(D10472, "mmm")</f>
        <v>Aug</v>
      </c>
      <c r="D10472" s="1">
        <v>45524</v>
      </c>
      <c r="E10472" t="s">
        <v>1876</v>
      </c>
      <c r="F10472" t="s">
        <v>222</v>
      </c>
      <c r="G10472">
        <v>100000</v>
      </c>
      <c r="H10472">
        <v>13.42</v>
      </c>
      <c r="I10472">
        <v>1342000</v>
      </c>
      <c r="J10472" t="s">
        <v>86</v>
      </c>
      <c r="K10472">
        <v>1.0479067883267801E-2</v>
      </c>
      <c r="L10472">
        <v>1.0479000000000001</v>
      </c>
      <c r="M10472" t="s">
        <v>82</v>
      </c>
    </row>
    <row r="10473" spans="1:13">
      <c r="A10473" t="s">
        <v>3586</v>
      </c>
      <c r="B10473" t="s">
        <v>3587</v>
      </c>
      <c r="C10473" t="str">
        <f>TEXT(D10473, "mmm")</f>
        <v>Aug</v>
      </c>
      <c r="D10473" s="1">
        <v>45524</v>
      </c>
      <c r="E10473" t="s">
        <v>4482</v>
      </c>
      <c r="F10473" t="s">
        <v>118</v>
      </c>
      <c r="G10473">
        <v>575</v>
      </c>
      <c r="H10473">
        <v>17.399999999999999</v>
      </c>
      <c r="I10473">
        <v>10005</v>
      </c>
      <c r="J10473" t="s">
        <v>81</v>
      </c>
      <c r="K10473">
        <v>0.12409120103889951</v>
      </c>
      <c r="L10473">
        <v>12.4091</v>
      </c>
      <c r="M10473" t="s">
        <v>82</v>
      </c>
    </row>
    <row r="10474" spans="1:13">
      <c r="A10474" t="s">
        <v>5740</v>
      </c>
      <c r="B10474" t="s">
        <v>5741</v>
      </c>
      <c r="C10474" t="str">
        <f>TEXT(D10474, "mmm")</f>
        <v>Aug</v>
      </c>
      <c r="D10474" s="1">
        <v>45524</v>
      </c>
      <c r="E10474" t="s">
        <v>5742</v>
      </c>
      <c r="F10474" t="s">
        <v>128</v>
      </c>
      <c r="G10474">
        <v>14245</v>
      </c>
      <c r="H10474">
        <v>6.84</v>
      </c>
      <c r="I10474">
        <v>97435.8</v>
      </c>
      <c r="J10474" t="s">
        <v>86</v>
      </c>
      <c r="K10474">
        <v>-5.0359699890348053E-2</v>
      </c>
      <c r="L10474">
        <v>-5.0359999999999996</v>
      </c>
      <c r="M10474" t="s">
        <v>82</v>
      </c>
    </row>
    <row r="10475" spans="1:13">
      <c r="A10475" t="s">
        <v>5476</v>
      </c>
      <c r="B10475" t="s">
        <v>5477</v>
      </c>
      <c r="C10475" t="str">
        <f>TEXT(D10475, "mmm")</f>
        <v>Aug</v>
      </c>
      <c r="D10475" s="1">
        <v>45524</v>
      </c>
      <c r="E10475" t="s">
        <v>5478</v>
      </c>
      <c r="F10475" t="s">
        <v>80</v>
      </c>
      <c r="G10475">
        <v>6000</v>
      </c>
      <c r="H10475">
        <v>17.45</v>
      </c>
      <c r="I10475">
        <v>104700</v>
      </c>
      <c r="J10475" t="s">
        <v>81</v>
      </c>
      <c r="K10475">
        <v>2.2831174585574709E-2</v>
      </c>
      <c r="L10475">
        <v>2.2831000000000001</v>
      </c>
      <c r="M10475" t="s">
        <v>82</v>
      </c>
    </row>
    <row r="10476" spans="1:13">
      <c r="A10476" t="s">
        <v>5743</v>
      </c>
      <c r="B10476" t="s">
        <v>5744</v>
      </c>
      <c r="C10476" t="str">
        <f>TEXT(D10476, "mmm")</f>
        <v>Aug</v>
      </c>
      <c r="D10476" s="1">
        <v>45524</v>
      </c>
      <c r="E10476" t="s">
        <v>5745</v>
      </c>
      <c r="F10476" t="s">
        <v>128</v>
      </c>
      <c r="G10476">
        <v>12000</v>
      </c>
      <c r="H10476">
        <v>3.84</v>
      </c>
      <c r="I10476">
        <v>46080</v>
      </c>
      <c r="J10476" t="s">
        <v>81</v>
      </c>
      <c r="K10476">
        <v>1.038967048331063E-2</v>
      </c>
      <c r="L10476">
        <v>1.0389999999999999</v>
      </c>
      <c r="M10476" t="s">
        <v>82</v>
      </c>
    </row>
    <row r="10477" spans="1:13">
      <c r="A10477" t="s">
        <v>5333</v>
      </c>
      <c r="B10477" t="s">
        <v>5334</v>
      </c>
      <c r="C10477" t="str">
        <f>TEXT(D10477, "mmm")</f>
        <v>Aug</v>
      </c>
      <c r="D10477" s="1">
        <v>45524</v>
      </c>
      <c r="E10477" t="s">
        <v>5346</v>
      </c>
      <c r="F10477" t="s">
        <v>118</v>
      </c>
      <c r="G10477">
        <v>7000</v>
      </c>
      <c r="H10477">
        <v>4.04</v>
      </c>
      <c r="I10477">
        <v>28280</v>
      </c>
      <c r="J10477" t="s">
        <v>81</v>
      </c>
      <c r="K10477">
        <v>-7.7481879611205673E-2</v>
      </c>
      <c r="L10477">
        <v>-7.7481999999999998</v>
      </c>
      <c r="M10477" t="s">
        <v>82</v>
      </c>
    </row>
    <row r="10478" spans="1:13">
      <c r="A10478" t="s">
        <v>5746</v>
      </c>
      <c r="B10478" t="s">
        <v>5747</v>
      </c>
      <c r="C10478" t="str">
        <f>TEXT(D10478, "mmm")</f>
        <v>Aug</v>
      </c>
      <c r="D10478" s="1">
        <v>45524</v>
      </c>
      <c r="E10478" t="s">
        <v>3898</v>
      </c>
      <c r="F10478" t="s">
        <v>80</v>
      </c>
      <c r="G10478">
        <v>3189</v>
      </c>
      <c r="H10478">
        <v>10.01</v>
      </c>
      <c r="I10478">
        <v>31921.89</v>
      </c>
      <c r="J10478" t="s">
        <v>81</v>
      </c>
      <c r="K10478">
        <v>4.1584063853429498E-2</v>
      </c>
      <c r="L10478">
        <v>4.1584000000000003</v>
      </c>
      <c r="M10478" t="s">
        <v>82</v>
      </c>
    </row>
    <row r="10479" spans="1:13">
      <c r="A10479" t="s">
        <v>3559</v>
      </c>
      <c r="B10479" t="s">
        <v>3560</v>
      </c>
      <c r="C10479" t="str">
        <f>TEXT(D10479, "mmm")</f>
        <v>Aug</v>
      </c>
      <c r="D10479" s="1">
        <v>45524</v>
      </c>
      <c r="E10479" t="s">
        <v>5748</v>
      </c>
      <c r="F10479" t="s">
        <v>80</v>
      </c>
      <c r="G10479">
        <v>20000</v>
      </c>
      <c r="H10479">
        <v>18.98</v>
      </c>
      <c r="I10479">
        <v>379600</v>
      </c>
      <c r="J10479" t="s">
        <v>86</v>
      </c>
      <c r="K10479">
        <v>-3.141363191028157E-2</v>
      </c>
      <c r="L10479">
        <v>-3.1414</v>
      </c>
      <c r="M10479" t="s">
        <v>82</v>
      </c>
    </row>
    <row r="10480" spans="1:13">
      <c r="A10480" t="s">
        <v>4066</v>
      </c>
      <c r="B10480" t="s">
        <v>4067</v>
      </c>
      <c r="C10480" t="str">
        <f>TEXT(D10480, "mmm")</f>
        <v>Aug</v>
      </c>
      <c r="D10480" s="1">
        <v>45524</v>
      </c>
      <c r="E10480" t="s">
        <v>4793</v>
      </c>
      <c r="F10480" t="s">
        <v>222</v>
      </c>
      <c r="G10480">
        <v>4803</v>
      </c>
      <c r="H10480">
        <v>5.09</v>
      </c>
      <c r="I10480">
        <v>24447.27</v>
      </c>
      <c r="J10480" t="s">
        <v>86</v>
      </c>
      <c r="K10480">
        <v>2.3622062294344159E-2</v>
      </c>
      <c r="L10480">
        <v>2.3622000000000001</v>
      </c>
      <c r="M10480" t="s">
        <v>82</v>
      </c>
    </row>
    <row r="10481" spans="1:13">
      <c r="A10481" t="s">
        <v>5322</v>
      </c>
      <c r="B10481" t="s">
        <v>5323</v>
      </c>
      <c r="C10481" t="str">
        <f>TEXT(D10481, "mmm")</f>
        <v>Aug</v>
      </c>
      <c r="D10481" s="1">
        <v>45524</v>
      </c>
      <c r="E10481" t="s">
        <v>5325</v>
      </c>
      <c r="F10481" t="s">
        <v>314</v>
      </c>
      <c r="G10481">
        <v>6229</v>
      </c>
      <c r="H10481">
        <v>14.05</v>
      </c>
      <c r="I10481">
        <v>87517.450000000012</v>
      </c>
      <c r="J10481" t="s">
        <v>81</v>
      </c>
      <c r="K10481">
        <v>0.1064285550798689</v>
      </c>
      <c r="L10481">
        <v>10.642899999999999</v>
      </c>
      <c r="M10481" t="s">
        <v>82</v>
      </c>
    </row>
    <row r="10482" spans="1:13">
      <c r="A10482" t="s">
        <v>5322</v>
      </c>
      <c r="B10482" t="s">
        <v>5323</v>
      </c>
      <c r="C10482" t="str">
        <f>TEXT(D10482, "mmm")</f>
        <v>Aug</v>
      </c>
      <c r="D10482" s="1">
        <v>45524</v>
      </c>
      <c r="E10482" t="s">
        <v>5327</v>
      </c>
      <c r="F10482" t="s">
        <v>314</v>
      </c>
      <c r="G10482">
        <v>6229</v>
      </c>
      <c r="H10482">
        <v>14.05</v>
      </c>
      <c r="I10482">
        <v>87517.450000000012</v>
      </c>
      <c r="J10482" t="s">
        <v>81</v>
      </c>
      <c r="K10482">
        <v>0.1064285550798689</v>
      </c>
      <c r="L10482">
        <v>10.642899999999999</v>
      </c>
      <c r="M10482" t="s">
        <v>82</v>
      </c>
    </row>
    <row r="10483" spans="1:13">
      <c r="A10483" t="s">
        <v>5322</v>
      </c>
      <c r="B10483" t="s">
        <v>5323</v>
      </c>
      <c r="C10483" t="str">
        <f>TEXT(D10483, "mmm")</f>
        <v>Aug</v>
      </c>
      <c r="D10483" s="1">
        <v>45524</v>
      </c>
      <c r="E10483" t="s">
        <v>5326</v>
      </c>
      <c r="F10483" t="s">
        <v>428</v>
      </c>
      <c r="G10483">
        <v>6229</v>
      </c>
      <c r="H10483">
        <v>14.05</v>
      </c>
      <c r="I10483">
        <v>87517.450000000012</v>
      </c>
      <c r="J10483" t="s">
        <v>81</v>
      </c>
      <c r="K10483">
        <v>0.1064285550798689</v>
      </c>
      <c r="L10483">
        <v>10.642899999999999</v>
      </c>
      <c r="M10483" t="s">
        <v>82</v>
      </c>
    </row>
    <row r="10484" spans="1:13">
      <c r="A10484" t="s">
        <v>5322</v>
      </c>
      <c r="B10484" t="s">
        <v>5323</v>
      </c>
      <c r="C10484" t="str">
        <f>TEXT(D10484, "mmm")</f>
        <v>Aug</v>
      </c>
      <c r="D10484" s="1">
        <v>45524</v>
      </c>
      <c r="E10484" t="s">
        <v>5328</v>
      </c>
      <c r="F10484" t="s">
        <v>222</v>
      </c>
      <c r="G10484">
        <v>6229</v>
      </c>
      <c r="H10484">
        <v>14.05</v>
      </c>
      <c r="I10484">
        <v>87517.450000000012</v>
      </c>
      <c r="J10484" t="s">
        <v>81</v>
      </c>
      <c r="K10484">
        <v>0.1064285550798689</v>
      </c>
      <c r="L10484">
        <v>10.642899999999999</v>
      </c>
      <c r="M10484" t="s">
        <v>82</v>
      </c>
    </row>
    <row r="10485" spans="1:13">
      <c r="A10485" t="s">
        <v>5322</v>
      </c>
      <c r="B10485" t="s">
        <v>5323</v>
      </c>
      <c r="C10485" t="str">
        <f>TEXT(D10485, "mmm")</f>
        <v>Aug</v>
      </c>
      <c r="D10485" s="1">
        <v>45524</v>
      </c>
      <c r="E10485" t="s">
        <v>5329</v>
      </c>
      <c r="F10485" t="s">
        <v>314</v>
      </c>
      <c r="G10485">
        <v>6229</v>
      </c>
      <c r="H10485">
        <v>14.05</v>
      </c>
      <c r="I10485">
        <v>87517.450000000012</v>
      </c>
      <c r="J10485" t="s">
        <v>81</v>
      </c>
      <c r="K10485">
        <v>0.1064285550798689</v>
      </c>
      <c r="L10485">
        <v>10.642899999999999</v>
      </c>
      <c r="M10485" t="s">
        <v>82</v>
      </c>
    </row>
    <row r="10486" spans="1:13">
      <c r="A10486" t="s">
        <v>5322</v>
      </c>
      <c r="B10486" t="s">
        <v>5323</v>
      </c>
      <c r="C10486" t="str">
        <f>TEXT(D10486, "mmm")</f>
        <v>Aug</v>
      </c>
      <c r="D10486" s="1">
        <v>45524</v>
      </c>
      <c r="E10486" t="s">
        <v>5324</v>
      </c>
      <c r="F10486" t="s">
        <v>222</v>
      </c>
      <c r="G10486">
        <v>6229</v>
      </c>
      <c r="H10486">
        <v>14.05</v>
      </c>
      <c r="I10486">
        <v>87517.450000000012</v>
      </c>
      <c r="J10486" t="s">
        <v>81</v>
      </c>
      <c r="K10486">
        <v>0.1064285550798689</v>
      </c>
      <c r="L10486">
        <v>10.642899999999999</v>
      </c>
      <c r="M10486" t="s">
        <v>82</v>
      </c>
    </row>
    <row r="10487" spans="1:13">
      <c r="A10487" t="s">
        <v>5322</v>
      </c>
      <c r="B10487" t="s">
        <v>5323</v>
      </c>
      <c r="C10487" t="str">
        <f>TEXT(D10487, "mmm")</f>
        <v>Aug</v>
      </c>
      <c r="D10487" s="1">
        <v>45524</v>
      </c>
      <c r="E10487" t="s">
        <v>5325</v>
      </c>
      <c r="F10487" t="s">
        <v>314</v>
      </c>
      <c r="G10487">
        <v>52950</v>
      </c>
      <c r="H10487">
        <v>14.05</v>
      </c>
      <c r="I10487">
        <v>743947.5</v>
      </c>
      <c r="J10487" t="s">
        <v>86</v>
      </c>
      <c r="K10487">
        <v>0.1064285550798689</v>
      </c>
      <c r="L10487">
        <v>10.642899999999999</v>
      </c>
      <c r="M10487" t="s">
        <v>82</v>
      </c>
    </row>
    <row r="10488" spans="1:13">
      <c r="A10488" t="s">
        <v>5322</v>
      </c>
      <c r="B10488" t="s">
        <v>5323</v>
      </c>
      <c r="C10488" t="str">
        <f>TEXT(D10488, "mmm")</f>
        <v>Aug</v>
      </c>
      <c r="D10488" s="1">
        <v>45524</v>
      </c>
      <c r="E10488" t="s">
        <v>5327</v>
      </c>
      <c r="F10488" t="s">
        <v>314</v>
      </c>
      <c r="G10488">
        <v>52950</v>
      </c>
      <c r="H10488">
        <v>14.05</v>
      </c>
      <c r="I10488">
        <v>743947.5</v>
      </c>
      <c r="J10488" t="s">
        <v>86</v>
      </c>
      <c r="K10488">
        <v>0.1064285550798689</v>
      </c>
      <c r="L10488">
        <v>10.642899999999999</v>
      </c>
      <c r="M10488" t="s">
        <v>82</v>
      </c>
    </row>
    <row r="10489" spans="1:13">
      <c r="A10489" t="s">
        <v>5322</v>
      </c>
      <c r="B10489" t="s">
        <v>5323</v>
      </c>
      <c r="C10489" t="str">
        <f>TEXT(D10489, "mmm")</f>
        <v>Aug</v>
      </c>
      <c r="D10489" s="1">
        <v>45524</v>
      </c>
      <c r="E10489" t="s">
        <v>5326</v>
      </c>
      <c r="F10489" t="s">
        <v>428</v>
      </c>
      <c r="G10489">
        <v>52950</v>
      </c>
      <c r="H10489">
        <v>14.05</v>
      </c>
      <c r="I10489">
        <v>743947.5</v>
      </c>
      <c r="J10489" t="s">
        <v>86</v>
      </c>
      <c r="K10489">
        <v>0.1064285550798689</v>
      </c>
      <c r="L10489">
        <v>10.642899999999999</v>
      </c>
      <c r="M10489" t="s">
        <v>82</v>
      </c>
    </row>
    <row r="10490" spans="1:13">
      <c r="A10490" t="s">
        <v>5322</v>
      </c>
      <c r="B10490" t="s">
        <v>5323</v>
      </c>
      <c r="C10490" t="str">
        <f>TEXT(D10490, "mmm")</f>
        <v>Aug</v>
      </c>
      <c r="D10490" s="1">
        <v>45524</v>
      </c>
      <c r="E10490" t="s">
        <v>5328</v>
      </c>
      <c r="F10490" t="s">
        <v>222</v>
      </c>
      <c r="G10490">
        <v>52950</v>
      </c>
      <c r="H10490">
        <v>14.05</v>
      </c>
      <c r="I10490">
        <v>743947.5</v>
      </c>
      <c r="J10490" t="s">
        <v>86</v>
      </c>
      <c r="K10490">
        <v>0.1064285550798689</v>
      </c>
      <c r="L10490">
        <v>10.642899999999999</v>
      </c>
      <c r="M10490" t="s">
        <v>82</v>
      </c>
    </row>
    <row r="10491" spans="1:13">
      <c r="A10491" t="s">
        <v>5322</v>
      </c>
      <c r="B10491" t="s">
        <v>5323</v>
      </c>
      <c r="C10491" t="str">
        <f>TEXT(D10491, "mmm")</f>
        <v>Aug</v>
      </c>
      <c r="D10491" s="1">
        <v>45524</v>
      </c>
      <c r="E10491" t="s">
        <v>5329</v>
      </c>
      <c r="F10491" t="s">
        <v>314</v>
      </c>
      <c r="G10491">
        <v>52950</v>
      </c>
      <c r="H10491">
        <v>14.05</v>
      </c>
      <c r="I10491">
        <v>743947.5</v>
      </c>
      <c r="J10491" t="s">
        <v>86</v>
      </c>
      <c r="K10491">
        <v>0.1064285550798689</v>
      </c>
      <c r="L10491">
        <v>10.642899999999999</v>
      </c>
      <c r="M10491" t="s">
        <v>82</v>
      </c>
    </row>
    <row r="10492" spans="1:13">
      <c r="A10492" t="s">
        <v>5322</v>
      </c>
      <c r="B10492" t="s">
        <v>5323</v>
      </c>
      <c r="C10492" t="str">
        <f>TEXT(D10492, "mmm")</f>
        <v>Aug</v>
      </c>
      <c r="D10492" s="1">
        <v>45524</v>
      </c>
      <c r="E10492" t="s">
        <v>5324</v>
      </c>
      <c r="F10492" t="s">
        <v>222</v>
      </c>
      <c r="G10492">
        <v>52950</v>
      </c>
      <c r="H10492">
        <v>14.05</v>
      </c>
      <c r="I10492">
        <v>743947.5</v>
      </c>
      <c r="J10492" t="s">
        <v>86</v>
      </c>
      <c r="K10492">
        <v>0.1064285550798689</v>
      </c>
      <c r="L10492">
        <v>10.642899999999999</v>
      </c>
      <c r="M10492" t="s">
        <v>82</v>
      </c>
    </row>
    <row r="10493" spans="1:13">
      <c r="A10493" t="s">
        <v>5095</v>
      </c>
      <c r="B10493" t="s">
        <v>5096</v>
      </c>
      <c r="C10493" t="str">
        <f>TEXT(D10493, "mmm")</f>
        <v>Aug</v>
      </c>
      <c r="D10493" s="1">
        <v>45524</v>
      </c>
      <c r="E10493" t="s">
        <v>5097</v>
      </c>
      <c r="F10493" t="s">
        <v>101</v>
      </c>
      <c r="G10493">
        <v>7400</v>
      </c>
      <c r="H10493">
        <v>14.66</v>
      </c>
      <c r="I10493">
        <v>108484</v>
      </c>
      <c r="J10493" t="s">
        <v>81</v>
      </c>
      <c r="K10493">
        <v>3.4036823602271449E-2</v>
      </c>
      <c r="L10493">
        <v>3.4037000000000002</v>
      </c>
      <c r="M10493" t="s">
        <v>82</v>
      </c>
    </row>
    <row r="10494" spans="1:13">
      <c r="A10494" t="s">
        <v>5526</v>
      </c>
      <c r="B10494" t="s">
        <v>5527</v>
      </c>
      <c r="C10494" t="str">
        <f>TEXT(D10494, "mmm")</f>
        <v>Aug</v>
      </c>
      <c r="D10494" s="1">
        <v>45524</v>
      </c>
      <c r="E10494" t="s">
        <v>5749</v>
      </c>
      <c r="F10494" t="s">
        <v>80</v>
      </c>
      <c r="G10494">
        <v>47000</v>
      </c>
      <c r="H10494">
        <v>13.29</v>
      </c>
      <c r="I10494">
        <v>624630</v>
      </c>
      <c r="J10494" t="s">
        <v>86</v>
      </c>
      <c r="K10494">
        <v>-6.8835085403264662E-2</v>
      </c>
      <c r="L10494">
        <v>-6.8834999999999997</v>
      </c>
      <c r="M10494" t="s">
        <v>82</v>
      </c>
    </row>
    <row r="10495" spans="1:13">
      <c r="A10495" t="s">
        <v>3857</v>
      </c>
      <c r="B10495" t="s">
        <v>3858</v>
      </c>
      <c r="C10495" t="str">
        <f>TEXT(D10495, "mmm")</f>
        <v>Aug</v>
      </c>
      <c r="D10495" s="1">
        <v>45524</v>
      </c>
      <c r="E10495" t="s">
        <v>3065</v>
      </c>
      <c r="F10495" t="s">
        <v>80</v>
      </c>
      <c r="G10495">
        <v>1776</v>
      </c>
      <c r="H10495">
        <v>8.25</v>
      </c>
      <c r="I10495">
        <v>14652</v>
      </c>
      <c r="J10495" t="s">
        <v>81</v>
      </c>
      <c r="K10495">
        <v>-3.6363659483013677E-2</v>
      </c>
      <c r="L10495">
        <v>-3.6364000000000001</v>
      </c>
      <c r="M10495" t="s">
        <v>82</v>
      </c>
    </row>
    <row r="10496" spans="1:13">
      <c r="A10496" t="s">
        <v>4173</v>
      </c>
      <c r="B10496" t="s">
        <v>4174</v>
      </c>
      <c r="C10496" t="str">
        <f>TEXT(D10496, "mmm")</f>
        <v>Aug</v>
      </c>
      <c r="D10496" s="1">
        <v>45524</v>
      </c>
      <c r="E10496" t="s">
        <v>5750</v>
      </c>
      <c r="F10496" t="s">
        <v>128</v>
      </c>
      <c r="G10496">
        <v>27055</v>
      </c>
      <c r="H10496">
        <v>12.97</v>
      </c>
      <c r="I10496">
        <v>350903.35</v>
      </c>
      <c r="J10496" t="s">
        <v>81</v>
      </c>
      <c r="K10496">
        <v>0.2424478005507229</v>
      </c>
      <c r="L10496">
        <v>24.244800000000001</v>
      </c>
      <c r="M10496" t="s">
        <v>82</v>
      </c>
    </row>
    <row r="10497" spans="1:13">
      <c r="A10497" t="s">
        <v>4339</v>
      </c>
      <c r="B10497" t="s">
        <v>4340</v>
      </c>
      <c r="C10497" t="str">
        <f>TEXT(D10497, "mmm")</f>
        <v>Aug</v>
      </c>
      <c r="D10497" s="1">
        <v>45524</v>
      </c>
      <c r="E10497" t="s">
        <v>4341</v>
      </c>
      <c r="F10497" t="s">
        <v>128</v>
      </c>
      <c r="G10497">
        <v>20000</v>
      </c>
      <c r="H10497">
        <v>14.77</v>
      </c>
      <c r="I10497">
        <v>295400</v>
      </c>
      <c r="J10497" t="s">
        <v>81</v>
      </c>
      <c r="K10497">
        <v>3.8377891459074658E-2</v>
      </c>
      <c r="L10497">
        <v>3.8378000000000001</v>
      </c>
      <c r="M10497" t="s">
        <v>82</v>
      </c>
    </row>
    <row r="10498" spans="1:13">
      <c r="A10498" t="s">
        <v>4864</v>
      </c>
      <c r="B10498" t="s">
        <v>4865</v>
      </c>
      <c r="C10498" t="str">
        <f>TEXT(D10498, "mmm")</f>
        <v>Aug</v>
      </c>
      <c r="D10498" s="1">
        <v>45524</v>
      </c>
      <c r="E10498" t="s">
        <v>4258</v>
      </c>
      <c r="F10498" t="s">
        <v>217</v>
      </c>
      <c r="G10498">
        <v>20000</v>
      </c>
      <c r="H10498">
        <v>12.17</v>
      </c>
      <c r="I10498">
        <v>243400</v>
      </c>
      <c r="J10498" t="s">
        <v>81</v>
      </c>
      <c r="K10498">
        <v>0.17313917287125319</v>
      </c>
      <c r="L10498">
        <v>17.3139</v>
      </c>
      <c r="M10498" t="s">
        <v>82</v>
      </c>
    </row>
    <row r="10499" spans="1:13">
      <c r="A10499" t="s">
        <v>2691</v>
      </c>
      <c r="B10499" t="s">
        <v>2692</v>
      </c>
      <c r="C10499" t="str">
        <f>TEXT(D10499, "mmm")</f>
        <v>Aug</v>
      </c>
      <c r="D10499" s="1">
        <v>45524</v>
      </c>
      <c r="E10499" t="s">
        <v>5751</v>
      </c>
      <c r="F10499" t="s">
        <v>222</v>
      </c>
      <c r="G10499">
        <v>2147</v>
      </c>
      <c r="H10499">
        <v>11.63</v>
      </c>
      <c r="I10499">
        <v>24969.61</v>
      </c>
      <c r="J10499" t="s">
        <v>81</v>
      </c>
      <c r="K10499">
        <v>0</v>
      </c>
      <c r="L10499">
        <v>0</v>
      </c>
      <c r="M10499" t="s">
        <v>82</v>
      </c>
    </row>
    <row r="10500" spans="1:13">
      <c r="A10500" t="s">
        <v>1854</v>
      </c>
      <c r="B10500" t="s">
        <v>1855</v>
      </c>
      <c r="C10500" t="str">
        <f>TEXT(D10500, "mmm")</f>
        <v>Aug</v>
      </c>
      <c r="D10500" s="1">
        <v>45524</v>
      </c>
      <c r="E10500" t="s">
        <v>1857</v>
      </c>
      <c r="F10500" t="s">
        <v>251</v>
      </c>
      <c r="G10500">
        <v>500000</v>
      </c>
      <c r="H10500">
        <v>1.87</v>
      </c>
      <c r="I10500">
        <v>935000</v>
      </c>
      <c r="J10500" t="s">
        <v>86</v>
      </c>
      <c r="K10500">
        <v>3.7634372421738727E-2</v>
      </c>
      <c r="L10500">
        <v>3.7633999999999999</v>
      </c>
      <c r="M10500" t="s">
        <v>82</v>
      </c>
    </row>
    <row r="10501" spans="1:13">
      <c r="A10501" t="s">
        <v>1854</v>
      </c>
      <c r="B10501" t="s">
        <v>1855</v>
      </c>
      <c r="C10501" t="str">
        <f>TEXT(D10501, "mmm")</f>
        <v>Aug</v>
      </c>
      <c r="D10501" s="1">
        <v>45524</v>
      </c>
      <c r="E10501" t="s">
        <v>1860</v>
      </c>
      <c r="F10501" t="s">
        <v>80</v>
      </c>
      <c r="G10501">
        <v>500000</v>
      </c>
      <c r="H10501">
        <v>1.87</v>
      </c>
      <c r="I10501">
        <v>935000</v>
      </c>
      <c r="J10501" t="s">
        <v>86</v>
      </c>
      <c r="K10501">
        <v>3.7634372421738727E-2</v>
      </c>
      <c r="L10501">
        <v>3.7633999999999999</v>
      </c>
      <c r="M10501" t="s">
        <v>82</v>
      </c>
    </row>
    <row r="10502" spans="1:13">
      <c r="A10502" t="s">
        <v>1854</v>
      </c>
      <c r="B10502" t="s">
        <v>1855</v>
      </c>
      <c r="C10502" t="str">
        <f>TEXT(D10502, "mmm")</f>
        <v>Aug</v>
      </c>
      <c r="D10502" s="1">
        <v>45524</v>
      </c>
      <c r="E10502" t="s">
        <v>1858</v>
      </c>
      <c r="F10502" t="s">
        <v>251</v>
      </c>
      <c r="G10502">
        <v>500000</v>
      </c>
      <c r="H10502">
        <v>1.87</v>
      </c>
      <c r="I10502">
        <v>935000</v>
      </c>
      <c r="J10502" t="s">
        <v>86</v>
      </c>
      <c r="K10502">
        <v>3.7634372421738727E-2</v>
      </c>
      <c r="L10502">
        <v>3.7633999999999999</v>
      </c>
      <c r="M10502" t="s">
        <v>82</v>
      </c>
    </row>
    <row r="10503" spans="1:13">
      <c r="A10503" t="s">
        <v>1854</v>
      </c>
      <c r="B10503" t="s">
        <v>1855</v>
      </c>
      <c r="C10503" t="str">
        <f>TEXT(D10503, "mmm")</f>
        <v>Aug</v>
      </c>
      <c r="D10503" s="1">
        <v>45524</v>
      </c>
      <c r="E10503" t="s">
        <v>1866</v>
      </c>
      <c r="F10503" t="s">
        <v>251</v>
      </c>
      <c r="G10503">
        <v>500000</v>
      </c>
      <c r="H10503">
        <v>1.87</v>
      </c>
      <c r="I10503">
        <v>935000</v>
      </c>
      <c r="J10503" t="s">
        <v>86</v>
      </c>
      <c r="K10503">
        <v>3.7634372421738727E-2</v>
      </c>
      <c r="L10503">
        <v>3.7633999999999999</v>
      </c>
      <c r="M10503" t="s">
        <v>82</v>
      </c>
    </row>
    <row r="10504" spans="1:13">
      <c r="A10504" t="s">
        <v>1854</v>
      </c>
      <c r="B10504" t="s">
        <v>1855</v>
      </c>
      <c r="C10504" t="str">
        <f>TEXT(D10504, "mmm")</f>
        <v>Aug</v>
      </c>
      <c r="D10504" s="1">
        <v>45524</v>
      </c>
      <c r="E10504" t="s">
        <v>1861</v>
      </c>
      <c r="F10504" t="s">
        <v>80</v>
      </c>
      <c r="G10504">
        <v>500000</v>
      </c>
      <c r="H10504">
        <v>1.87</v>
      </c>
      <c r="I10504">
        <v>935000</v>
      </c>
      <c r="J10504" t="s">
        <v>86</v>
      </c>
      <c r="K10504">
        <v>3.7634372421738727E-2</v>
      </c>
      <c r="L10504">
        <v>3.7633999999999999</v>
      </c>
      <c r="M10504" t="s">
        <v>82</v>
      </c>
    </row>
    <row r="10505" spans="1:13">
      <c r="A10505" t="s">
        <v>1854</v>
      </c>
      <c r="B10505" t="s">
        <v>1855</v>
      </c>
      <c r="C10505" t="str">
        <f>TEXT(D10505, "mmm")</f>
        <v>Aug</v>
      </c>
      <c r="D10505" s="1">
        <v>45524</v>
      </c>
      <c r="E10505" t="s">
        <v>1859</v>
      </c>
      <c r="F10505" t="s">
        <v>80</v>
      </c>
      <c r="G10505">
        <v>500000</v>
      </c>
      <c r="H10505">
        <v>1.87</v>
      </c>
      <c r="I10505">
        <v>935000</v>
      </c>
      <c r="J10505" t="s">
        <v>86</v>
      </c>
      <c r="K10505">
        <v>3.7634372421738727E-2</v>
      </c>
      <c r="L10505">
        <v>3.7633999999999999</v>
      </c>
      <c r="M10505" t="s">
        <v>82</v>
      </c>
    </row>
    <row r="10506" spans="1:13">
      <c r="A10506" t="s">
        <v>1854</v>
      </c>
      <c r="B10506" t="s">
        <v>1855</v>
      </c>
      <c r="C10506" t="str">
        <f>TEXT(D10506, "mmm")</f>
        <v>Aug</v>
      </c>
      <c r="D10506" s="1">
        <v>45524</v>
      </c>
      <c r="E10506" t="s">
        <v>1856</v>
      </c>
      <c r="F10506" t="s">
        <v>80</v>
      </c>
      <c r="G10506">
        <v>500000</v>
      </c>
      <c r="H10506">
        <v>1.87</v>
      </c>
      <c r="I10506">
        <v>935000</v>
      </c>
      <c r="J10506" t="s">
        <v>86</v>
      </c>
      <c r="K10506">
        <v>3.7634372421738727E-2</v>
      </c>
      <c r="L10506">
        <v>3.7633999999999999</v>
      </c>
      <c r="M10506" t="s">
        <v>82</v>
      </c>
    </row>
    <row r="10507" spans="1:13">
      <c r="A10507" t="s">
        <v>1854</v>
      </c>
      <c r="B10507" t="s">
        <v>1855</v>
      </c>
      <c r="C10507" t="str">
        <f>TEXT(D10507, "mmm")</f>
        <v>Aug</v>
      </c>
      <c r="D10507" s="1">
        <v>45524</v>
      </c>
      <c r="E10507" t="s">
        <v>1865</v>
      </c>
      <c r="F10507" t="s">
        <v>251</v>
      </c>
      <c r="G10507">
        <v>500000</v>
      </c>
      <c r="H10507">
        <v>1.87</v>
      </c>
      <c r="I10507">
        <v>935000</v>
      </c>
      <c r="J10507" t="s">
        <v>86</v>
      </c>
      <c r="K10507">
        <v>3.7634372421738727E-2</v>
      </c>
      <c r="L10507">
        <v>3.7633999999999999</v>
      </c>
      <c r="M10507" t="s">
        <v>82</v>
      </c>
    </row>
    <row r="10508" spans="1:13">
      <c r="A10508" t="s">
        <v>1854</v>
      </c>
      <c r="B10508" t="s">
        <v>1855</v>
      </c>
      <c r="C10508" t="str">
        <f>TEXT(D10508, "mmm")</f>
        <v>Aug</v>
      </c>
      <c r="D10508" s="1">
        <v>45524</v>
      </c>
      <c r="E10508" t="s">
        <v>5171</v>
      </c>
      <c r="F10508" t="s">
        <v>80</v>
      </c>
      <c r="G10508">
        <v>500000</v>
      </c>
      <c r="H10508">
        <v>1.87</v>
      </c>
      <c r="I10508">
        <v>935000</v>
      </c>
      <c r="J10508" t="s">
        <v>86</v>
      </c>
      <c r="K10508">
        <v>3.7634372421738727E-2</v>
      </c>
      <c r="L10508">
        <v>3.7633999999999999</v>
      </c>
      <c r="M10508" t="s">
        <v>82</v>
      </c>
    </row>
    <row r="10509" spans="1:13">
      <c r="A10509" t="s">
        <v>2889</v>
      </c>
      <c r="B10509" t="s">
        <v>2890</v>
      </c>
      <c r="C10509" t="str">
        <f>TEXT(D10509, "mmm")</f>
        <v>Aug</v>
      </c>
      <c r="D10509" s="1">
        <v>45525</v>
      </c>
      <c r="E10509" t="s">
        <v>2891</v>
      </c>
      <c r="F10509" t="s">
        <v>251</v>
      </c>
      <c r="G10509">
        <v>1008584</v>
      </c>
      <c r="H10509">
        <v>0.05</v>
      </c>
      <c r="I10509">
        <v>50429.2</v>
      </c>
      <c r="J10509" t="s">
        <v>86</v>
      </c>
      <c r="K10509">
        <v>0.19999995529651701</v>
      </c>
      <c r="L10509">
        <v>20</v>
      </c>
      <c r="M10509" t="s">
        <v>82</v>
      </c>
    </row>
    <row r="10510" spans="1:13">
      <c r="A10510" t="s">
        <v>2889</v>
      </c>
      <c r="B10510" t="s">
        <v>2890</v>
      </c>
      <c r="C10510" t="str">
        <f>TEXT(D10510, "mmm")</f>
        <v>Aug</v>
      </c>
      <c r="D10510" s="1">
        <v>45525</v>
      </c>
      <c r="E10510" t="s">
        <v>2892</v>
      </c>
      <c r="F10510" t="s">
        <v>101</v>
      </c>
      <c r="G10510">
        <v>1008584</v>
      </c>
      <c r="H10510">
        <v>0.05</v>
      </c>
      <c r="I10510">
        <v>50429.2</v>
      </c>
      <c r="J10510" t="s">
        <v>86</v>
      </c>
      <c r="K10510">
        <v>0.19999995529651701</v>
      </c>
      <c r="L10510">
        <v>20</v>
      </c>
      <c r="M10510" t="s">
        <v>82</v>
      </c>
    </row>
    <row r="10511" spans="1:13">
      <c r="A10511" t="s">
        <v>4339</v>
      </c>
      <c r="B10511" t="s">
        <v>4340</v>
      </c>
      <c r="C10511" t="str">
        <f>TEXT(D10511, "mmm")</f>
        <v>Aug</v>
      </c>
      <c r="D10511" s="1">
        <v>45525</v>
      </c>
      <c r="E10511" t="s">
        <v>4378</v>
      </c>
      <c r="F10511" t="s">
        <v>128</v>
      </c>
      <c r="G10511">
        <v>20000</v>
      </c>
      <c r="H10511">
        <v>14.96</v>
      </c>
      <c r="I10511">
        <v>299200</v>
      </c>
      <c r="J10511" t="s">
        <v>81</v>
      </c>
      <c r="K10511">
        <v>2.0363390615385949E-2</v>
      </c>
      <c r="L10511">
        <v>2.0363000000000002</v>
      </c>
      <c r="M10511" t="s">
        <v>82</v>
      </c>
    </row>
    <row r="10512" spans="1:13">
      <c r="A10512" t="s">
        <v>588</v>
      </c>
      <c r="B10512" t="s">
        <v>589</v>
      </c>
      <c r="C10512" t="str">
        <f>TEXT(D10512, "mmm")</f>
        <v>Aug</v>
      </c>
      <c r="D10512" s="1">
        <v>45525</v>
      </c>
      <c r="E10512" t="s">
        <v>5680</v>
      </c>
      <c r="F10512" t="s">
        <v>128</v>
      </c>
      <c r="G10512">
        <v>1779</v>
      </c>
      <c r="H10512">
        <v>14.85</v>
      </c>
      <c r="I10512">
        <v>26418.15</v>
      </c>
      <c r="J10512" t="s">
        <v>81</v>
      </c>
      <c r="K10512">
        <v>9.8901067230958928E-2</v>
      </c>
      <c r="L10512">
        <v>9.8901000000000003</v>
      </c>
      <c r="M10512" t="s">
        <v>82</v>
      </c>
    </row>
    <row r="10513" spans="1:13">
      <c r="A10513" t="s">
        <v>1786</v>
      </c>
      <c r="B10513" t="s">
        <v>1787</v>
      </c>
      <c r="C10513" t="str">
        <f>TEXT(D10513, "mmm")</f>
        <v>Aug</v>
      </c>
      <c r="D10513" s="1">
        <v>45525</v>
      </c>
      <c r="E10513" t="s">
        <v>1788</v>
      </c>
      <c r="F10513" t="s">
        <v>80</v>
      </c>
      <c r="G10513">
        <v>7000</v>
      </c>
      <c r="H10513">
        <v>2.2400000000000002</v>
      </c>
      <c r="I10513">
        <v>15680</v>
      </c>
      <c r="J10513" t="s">
        <v>81</v>
      </c>
      <c r="K10513">
        <v>-8.810564358837869E-3</v>
      </c>
      <c r="L10513">
        <v>-0.88109999999999999</v>
      </c>
      <c r="M10513" t="s">
        <v>82</v>
      </c>
    </row>
    <row r="10514" spans="1:13">
      <c r="A10514" t="s">
        <v>291</v>
      </c>
      <c r="B10514" t="s">
        <v>292</v>
      </c>
      <c r="C10514" t="str">
        <f>TEXT(D10514, "mmm")</f>
        <v>Aug</v>
      </c>
      <c r="D10514" s="1">
        <v>45525</v>
      </c>
      <c r="E10514" t="s">
        <v>100</v>
      </c>
      <c r="F10514" t="s">
        <v>101</v>
      </c>
      <c r="G10514">
        <v>83524</v>
      </c>
      <c r="H10514">
        <v>7.27</v>
      </c>
      <c r="I10514">
        <v>607219.48</v>
      </c>
      <c r="J10514" t="s">
        <v>81</v>
      </c>
      <c r="K10514">
        <v>2.7434639675161239E-3</v>
      </c>
      <c r="L10514">
        <v>0.27429999999999999</v>
      </c>
      <c r="M10514" t="s">
        <v>82</v>
      </c>
    </row>
    <row r="10515" spans="1:13">
      <c r="A10515" t="s">
        <v>291</v>
      </c>
      <c r="B10515" t="s">
        <v>292</v>
      </c>
      <c r="C10515" t="str">
        <f>TEXT(D10515, "mmm")</f>
        <v>Aug</v>
      </c>
      <c r="D10515" s="1">
        <v>45525</v>
      </c>
      <c r="E10515" t="s">
        <v>102</v>
      </c>
      <c r="F10515" t="s">
        <v>101</v>
      </c>
      <c r="G10515">
        <v>83524</v>
      </c>
      <c r="H10515">
        <v>7.27</v>
      </c>
      <c r="I10515">
        <v>607219.48</v>
      </c>
      <c r="J10515" t="s">
        <v>81</v>
      </c>
      <c r="K10515">
        <v>2.7434639675161239E-3</v>
      </c>
      <c r="L10515">
        <v>0.27429999999999999</v>
      </c>
      <c r="M10515" t="s">
        <v>82</v>
      </c>
    </row>
    <row r="10516" spans="1:13">
      <c r="A10516" t="s">
        <v>2662</v>
      </c>
      <c r="B10516" t="s">
        <v>2663</v>
      </c>
      <c r="C10516" t="str">
        <f>TEXT(D10516, "mmm")</f>
        <v>Aug</v>
      </c>
      <c r="D10516" s="1">
        <v>45525</v>
      </c>
      <c r="E10516" t="s">
        <v>2664</v>
      </c>
      <c r="F10516" t="s">
        <v>101</v>
      </c>
      <c r="G10516">
        <v>1044200</v>
      </c>
      <c r="H10516">
        <v>11.1</v>
      </c>
      <c r="I10516">
        <v>11590620</v>
      </c>
      <c r="J10516" t="s">
        <v>86</v>
      </c>
      <c r="K10516">
        <v>-0.11566480483028239</v>
      </c>
      <c r="L10516">
        <v>-11.5665</v>
      </c>
      <c r="M10516" t="s">
        <v>82</v>
      </c>
    </row>
    <row r="10517" spans="1:13">
      <c r="A10517" t="s">
        <v>2662</v>
      </c>
      <c r="B10517" t="s">
        <v>2663</v>
      </c>
      <c r="C10517" t="str">
        <f>TEXT(D10517, "mmm")</f>
        <v>Aug</v>
      </c>
      <c r="D10517" s="1">
        <v>45525</v>
      </c>
      <c r="E10517" t="s">
        <v>2666</v>
      </c>
      <c r="F10517" t="s">
        <v>101</v>
      </c>
      <c r="G10517">
        <v>1044200</v>
      </c>
      <c r="H10517">
        <v>11.1</v>
      </c>
      <c r="I10517">
        <v>11590620</v>
      </c>
      <c r="J10517" t="s">
        <v>86</v>
      </c>
      <c r="K10517">
        <v>-0.11566480483028239</v>
      </c>
      <c r="L10517">
        <v>-11.5665</v>
      </c>
      <c r="M10517" t="s">
        <v>82</v>
      </c>
    </row>
    <row r="10518" spans="1:13">
      <c r="A10518" t="s">
        <v>2662</v>
      </c>
      <c r="B10518" t="s">
        <v>2663</v>
      </c>
      <c r="C10518" t="str">
        <f>TEXT(D10518, "mmm")</f>
        <v>Aug</v>
      </c>
      <c r="D10518" s="1">
        <v>45525</v>
      </c>
      <c r="E10518" t="s">
        <v>5321</v>
      </c>
      <c r="F10518" t="s">
        <v>101</v>
      </c>
      <c r="G10518">
        <v>1044200</v>
      </c>
      <c r="H10518">
        <v>11.1</v>
      </c>
      <c r="I10518">
        <v>11590620</v>
      </c>
      <c r="J10518" t="s">
        <v>86</v>
      </c>
      <c r="K10518">
        <v>-0.11566480483028239</v>
      </c>
      <c r="L10518">
        <v>-11.5665</v>
      </c>
      <c r="M10518" t="s">
        <v>82</v>
      </c>
    </row>
    <row r="10519" spans="1:13">
      <c r="A10519" t="s">
        <v>2662</v>
      </c>
      <c r="B10519" t="s">
        <v>2663</v>
      </c>
      <c r="C10519" t="str">
        <f>TEXT(D10519, "mmm")</f>
        <v>Aug</v>
      </c>
      <c r="D10519" s="1">
        <v>45525</v>
      </c>
      <c r="E10519" t="s">
        <v>2665</v>
      </c>
      <c r="F10519" t="s">
        <v>101</v>
      </c>
      <c r="G10519">
        <v>1044200</v>
      </c>
      <c r="H10519">
        <v>11.1</v>
      </c>
      <c r="I10519">
        <v>11590620</v>
      </c>
      <c r="J10519" t="s">
        <v>86</v>
      </c>
      <c r="K10519">
        <v>-0.11566480483028239</v>
      </c>
      <c r="L10519">
        <v>-11.5665</v>
      </c>
      <c r="M10519" t="s">
        <v>82</v>
      </c>
    </row>
    <row r="10520" spans="1:13">
      <c r="A10520" t="s">
        <v>2662</v>
      </c>
      <c r="B10520" t="s">
        <v>2663</v>
      </c>
      <c r="C10520" t="str">
        <f>TEXT(D10520, "mmm")</f>
        <v>Aug</v>
      </c>
      <c r="D10520" s="1">
        <v>45525</v>
      </c>
      <c r="E10520" t="s">
        <v>2667</v>
      </c>
      <c r="F10520" t="s">
        <v>101</v>
      </c>
      <c r="G10520">
        <v>1044200</v>
      </c>
      <c r="H10520">
        <v>11.1</v>
      </c>
      <c r="I10520">
        <v>11590620</v>
      </c>
      <c r="J10520" t="s">
        <v>86</v>
      </c>
      <c r="K10520">
        <v>-0.11566480483028239</v>
      </c>
      <c r="L10520">
        <v>-11.5665</v>
      </c>
      <c r="M10520" t="s">
        <v>82</v>
      </c>
    </row>
    <row r="10521" spans="1:13">
      <c r="A10521" t="s">
        <v>2075</v>
      </c>
      <c r="B10521" t="s">
        <v>2076</v>
      </c>
      <c r="C10521" t="str">
        <f>TEXT(D10521, "mmm")</f>
        <v>Aug</v>
      </c>
      <c r="D10521" s="1">
        <v>45525</v>
      </c>
      <c r="E10521" t="s">
        <v>5161</v>
      </c>
      <c r="F10521" t="s">
        <v>80</v>
      </c>
      <c r="G10521">
        <v>50000</v>
      </c>
      <c r="H10521">
        <v>5.67</v>
      </c>
      <c r="I10521">
        <v>283500</v>
      </c>
      <c r="J10521" t="s">
        <v>86</v>
      </c>
      <c r="K10521">
        <v>0.17077470006060369</v>
      </c>
      <c r="L10521">
        <v>17.077500000000001</v>
      </c>
      <c r="M10521" t="s">
        <v>82</v>
      </c>
    </row>
    <row r="10522" spans="1:13">
      <c r="A10522" t="s">
        <v>5752</v>
      </c>
      <c r="B10522" t="s">
        <v>5753</v>
      </c>
      <c r="C10522" t="str">
        <f>TEXT(D10522, "mmm")</f>
        <v>Aug</v>
      </c>
      <c r="D10522" s="1">
        <v>45525</v>
      </c>
      <c r="E10522" t="s">
        <v>5754</v>
      </c>
      <c r="F10522" t="s">
        <v>80</v>
      </c>
      <c r="G10522">
        <v>500</v>
      </c>
      <c r="H10522">
        <v>298.97000000000003</v>
      </c>
      <c r="I10522">
        <v>149485</v>
      </c>
      <c r="J10522" t="s">
        <v>81</v>
      </c>
      <c r="K10522">
        <v>-4.6614705794070899E-2</v>
      </c>
      <c r="L10522">
        <v>-4.6615000000000002</v>
      </c>
      <c r="M10522" t="s">
        <v>82</v>
      </c>
    </row>
    <row r="10523" spans="1:13">
      <c r="A10523" t="s">
        <v>4124</v>
      </c>
      <c r="B10523" t="s">
        <v>4125</v>
      </c>
      <c r="C10523" t="str">
        <f>TEXT(D10523, "mmm")</f>
        <v>Aug</v>
      </c>
      <c r="D10523" s="1">
        <v>45525</v>
      </c>
      <c r="E10523" t="s">
        <v>4830</v>
      </c>
      <c r="F10523" t="s">
        <v>101</v>
      </c>
      <c r="G10523">
        <v>843</v>
      </c>
      <c r="H10523">
        <v>31.17</v>
      </c>
      <c r="I10523">
        <v>26276.31</v>
      </c>
      <c r="J10523" t="s">
        <v>81</v>
      </c>
      <c r="K10523">
        <v>6.0975781446737098E-3</v>
      </c>
      <c r="L10523">
        <v>0.60980000000000001</v>
      </c>
      <c r="M10523" t="s">
        <v>82</v>
      </c>
    </row>
    <row r="10524" spans="1:13">
      <c r="A10524" t="s">
        <v>4124</v>
      </c>
      <c r="B10524" t="s">
        <v>4125</v>
      </c>
      <c r="C10524" t="str">
        <f>TEXT(D10524, "mmm")</f>
        <v>Aug</v>
      </c>
      <c r="D10524" s="1">
        <v>45525</v>
      </c>
      <c r="E10524" t="s">
        <v>4831</v>
      </c>
      <c r="F10524" t="s">
        <v>101</v>
      </c>
      <c r="G10524">
        <v>843</v>
      </c>
      <c r="H10524">
        <v>31.17</v>
      </c>
      <c r="I10524">
        <v>26276.31</v>
      </c>
      <c r="J10524" t="s">
        <v>81</v>
      </c>
      <c r="K10524">
        <v>6.0975781446737098E-3</v>
      </c>
      <c r="L10524">
        <v>0.60980000000000001</v>
      </c>
      <c r="M10524" t="s">
        <v>82</v>
      </c>
    </row>
    <row r="10525" spans="1:13">
      <c r="A10525" t="s">
        <v>4124</v>
      </c>
      <c r="B10525" t="s">
        <v>4125</v>
      </c>
      <c r="C10525" t="str">
        <f>TEXT(D10525, "mmm")</f>
        <v>Aug</v>
      </c>
      <c r="D10525" s="1">
        <v>45525</v>
      </c>
      <c r="E10525" t="s">
        <v>4832</v>
      </c>
      <c r="F10525" t="s">
        <v>101</v>
      </c>
      <c r="G10525">
        <v>843</v>
      </c>
      <c r="H10525">
        <v>31.17</v>
      </c>
      <c r="I10525">
        <v>26276.31</v>
      </c>
      <c r="J10525" t="s">
        <v>81</v>
      </c>
      <c r="K10525">
        <v>6.0975781446737098E-3</v>
      </c>
      <c r="L10525">
        <v>0.60980000000000001</v>
      </c>
      <c r="M10525" t="s">
        <v>82</v>
      </c>
    </row>
    <row r="10526" spans="1:13">
      <c r="A10526" t="s">
        <v>4124</v>
      </c>
      <c r="B10526" t="s">
        <v>4125</v>
      </c>
      <c r="C10526" t="str">
        <f>TEXT(D10526, "mmm")</f>
        <v>Aug</v>
      </c>
      <c r="D10526" s="1">
        <v>45525</v>
      </c>
      <c r="E10526" t="s">
        <v>4834</v>
      </c>
      <c r="F10526" t="s">
        <v>101</v>
      </c>
      <c r="G10526">
        <v>843</v>
      </c>
      <c r="H10526">
        <v>31.17</v>
      </c>
      <c r="I10526">
        <v>26276.31</v>
      </c>
      <c r="J10526" t="s">
        <v>81</v>
      </c>
      <c r="K10526">
        <v>6.0975781446737098E-3</v>
      </c>
      <c r="L10526">
        <v>0.60980000000000001</v>
      </c>
      <c r="M10526" t="s">
        <v>82</v>
      </c>
    </row>
    <row r="10527" spans="1:13">
      <c r="A10527" t="s">
        <v>4124</v>
      </c>
      <c r="B10527" t="s">
        <v>4125</v>
      </c>
      <c r="C10527" t="str">
        <f>TEXT(D10527, "mmm")</f>
        <v>Aug</v>
      </c>
      <c r="D10527" s="1">
        <v>45525</v>
      </c>
      <c r="E10527" t="s">
        <v>4833</v>
      </c>
      <c r="F10527" t="s">
        <v>101</v>
      </c>
      <c r="G10527">
        <v>843</v>
      </c>
      <c r="H10527">
        <v>31.17</v>
      </c>
      <c r="I10527">
        <v>26276.31</v>
      </c>
      <c r="J10527" t="s">
        <v>81</v>
      </c>
      <c r="K10527">
        <v>6.0975781446737098E-3</v>
      </c>
      <c r="L10527">
        <v>0.60980000000000001</v>
      </c>
      <c r="M10527" t="s">
        <v>82</v>
      </c>
    </row>
    <row r="10528" spans="1:13">
      <c r="A10528" t="s">
        <v>4124</v>
      </c>
      <c r="B10528" t="s">
        <v>4125</v>
      </c>
      <c r="C10528" t="str">
        <f>TEXT(D10528, "mmm")</f>
        <v>Aug</v>
      </c>
      <c r="D10528" s="1">
        <v>45525</v>
      </c>
      <c r="E10528" t="s">
        <v>4835</v>
      </c>
      <c r="F10528" t="s">
        <v>101</v>
      </c>
      <c r="G10528">
        <v>843</v>
      </c>
      <c r="H10528">
        <v>31.17</v>
      </c>
      <c r="I10528">
        <v>26276.31</v>
      </c>
      <c r="J10528" t="s">
        <v>81</v>
      </c>
      <c r="K10528">
        <v>6.0975781446737098E-3</v>
      </c>
      <c r="L10528">
        <v>0.60980000000000001</v>
      </c>
      <c r="M10528" t="s">
        <v>82</v>
      </c>
    </row>
    <row r="10529" spans="1:13">
      <c r="A10529" t="s">
        <v>4124</v>
      </c>
      <c r="B10529" t="s">
        <v>4125</v>
      </c>
      <c r="C10529" t="str">
        <f>TEXT(D10529, "mmm")</f>
        <v>Aug</v>
      </c>
      <c r="D10529" s="1">
        <v>45525</v>
      </c>
      <c r="E10529" t="s">
        <v>4830</v>
      </c>
      <c r="F10529" t="s">
        <v>101</v>
      </c>
      <c r="G10529">
        <v>24157</v>
      </c>
      <c r="H10529">
        <v>31.17</v>
      </c>
      <c r="I10529">
        <v>752973.69000000006</v>
      </c>
      <c r="J10529" t="s">
        <v>81</v>
      </c>
      <c r="K10529">
        <v>6.0975781446737098E-3</v>
      </c>
      <c r="L10529">
        <v>0.60980000000000001</v>
      </c>
      <c r="M10529" t="s">
        <v>82</v>
      </c>
    </row>
    <row r="10530" spans="1:13">
      <c r="A10530" t="s">
        <v>4124</v>
      </c>
      <c r="B10530" t="s">
        <v>4125</v>
      </c>
      <c r="C10530" t="str">
        <f>TEXT(D10530, "mmm")</f>
        <v>Aug</v>
      </c>
      <c r="D10530" s="1">
        <v>45525</v>
      </c>
      <c r="E10530" t="s">
        <v>4831</v>
      </c>
      <c r="F10530" t="s">
        <v>101</v>
      </c>
      <c r="G10530">
        <v>24157</v>
      </c>
      <c r="H10530">
        <v>31.17</v>
      </c>
      <c r="I10530">
        <v>752973.69000000006</v>
      </c>
      <c r="J10530" t="s">
        <v>81</v>
      </c>
      <c r="K10530">
        <v>6.0975781446737098E-3</v>
      </c>
      <c r="L10530">
        <v>0.60980000000000001</v>
      </c>
      <c r="M10530" t="s">
        <v>82</v>
      </c>
    </row>
    <row r="10531" spans="1:13">
      <c r="A10531" t="s">
        <v>4124</v>
      </c>
      <c r="B10531" t="s">
        <v>4125</v>
      </c>
      <c r="C10531" t="str">
        <f>TEXT(D10531, "mmm")</f>
        <v>Aug</v>
      </c>
      <c r="D10531" s="1">
        <v>45525</v>
      </c>
      <c r="E10531" t="s">
        <v>4832</v>
      </c>
      <c r="F10531" t="s">
        <v>101</v>
      </c>
      <c r="G10531">
        <v>24157</v>
      </c>
      <c r="H10531">
        <v>31.17</v>
      </c>
      <c r="I10531">
        <v>752973.69000000006</v>
      </c>
      <c r="J10531" t="s">
        <v>81</v>
      </c>
      <c r="K10531">
        <v>6.0975781446737098E-3</v>
      </c>
      <c r="L10531">
        <v>0.60980000000000001</v>
      </c>
      <c r="M10531" t="s">
        <v>82</v>
      </c>
    </row>
    <row r="10532" spans="1:13">
      <c r="A10532" t="s">
        <v>4124</v>
      </c>
      <c r="B10532" t="s">
        <v>4125</v>
      </c>
      <c r="C10532" t="str">
        <f>TEXT(D10532, "mmm")</f>
        <v>Aug</v>
      </c>
      <c r="D10532" s="1">
        <v>45525</v>
      </c>
      <c r="E10532" t="s">
        <v>4834</v>
      </c>
      <c r="F10532" t="s">
        <v>101</v>
      </c>
      <c r="G10532">
        <v>24157</v>
      </c>
      <c r="H10532">
        <v>31.17</v>
      </c>
      <c r="I10532">
        <v>752973.69000000006</v>
      </c>
      <c r="J10532" t="s">
        <v>81</v>
      </c>
      <c r="K10532">
        <v>6.0975781446737098E-3</v>
      </c>
      <c r="L10532">
        <v>0.60980000000000001</v>
      </c>
      <c r="M10532" t="s">
        <v>82</v>
      </c>
    </row>
    <row r="10533" spans="1:13">
      <c r="A10533" t="s">
        <v>4124</v>
      </c>
      <c r="B10533" t="s">
        <v>4125</v>
      </c>
      <c r="C10533" t="str">
        <f>TEXT(D10533, "mmm")</f>
        <v>Aug</v>
      </c>
      <c r="D10533" s="1">
        <v>45525</v>
      </c>
      <c r="E10533" t="s">
        <v>4833</v>
      </c>
      <c r="F10533" t="s">
        <v>101</v>
      </c>
      <c r="G10533">
        <v>24157</v>
      </c>
      <c r="H10533">
        <v>31.17</v>
      </c>
      <c r="I10533">
        <v>752973.69000000006</v>
      </c>
      <c r="J10533" t="s">
        <v>81</v>
      </c>
      <c r="K10533">
        <v>6.0975781446737098E-3</v>
      </c>
      <c r="L10533">
        <v>0.60980000000000001</v>
      </c>
      <c r="M10533" t="s">
        <v>82</v>
      </c>
    </row>
    <row r="10534" spans="1:13">
      <c r="A10534" t="s">
        <v>4124</v>
      </c>
      <c r="B10534" t="s">
        <v>4125</v>
      </c>
      <c r="C10534" t="str">
        <f>TEXT(D10534, "mmm")</f>
        <v>Aug</v>
      </c>
      <c r="D10534" s="1">
        <v>45525</v>
      </c>
      <c r="E10534" t="s">
        <v>4835</v>
      </c>
      <c r="F10534" t="s">
        <v>101</v>
      </c>
      <c r="G10534">
        <v>24157</v>
      </c>
      <c r="H10534">
        <v>31.17</v>
      </c>
      <c r="I10534">
        <v>752973.69000000006</v>
      </c>
      <c r="J10534" t="s">
        <v>81</v>
      </c>
      <c r="K10534">
        <v>6.0975781446737098E-3</v>
      </c>
      <c r="L10534">
        <v>0.60980000000000001</v>
      </c>
      <c r="M10534" t="s">
        <v>82</v>
      </c>
    </row>
    <row r="10535" spans="1:13">
      <c r="A10535" t="s">
        <v>3022</v>
      </c>
      <c r="B10535" t="s">
        <v>3023</v>
      </c>
      <c r="C10535" t="str">
        <f>TEXT(D10535, "mmm")</f>
        <v>Aug</v>
      </c>
      <c r="D10535" s="1">
        <v>45525</v>
      </c>
      <c r="E10535" t="s">
        <v>5755</v>
      </c>
      <c r="F10535" t="s">
        <v>118</v>
      </c>
      <c r="G10535">
        <v>32117</v>
      </c>
      <c r="H10535">
        <v>7.95</v>
      </c>
      <c r="I10535">
        <v>255330.15</v>
      </c>
      <c r="J10535" t="s">
        <v>86</v>
      </c>
      <c r="K10535">
        <v>0.1386860526295943</v>
      </c>
      <c r="L10535">
        <v>13.868600000000001</v>
      </c>
      <c r="M10535" t="s">
        <v>82</v>
      </c>
    </row>
    <row r="10536" spans="1:13">
      <c r="A10536" t="s">
        <v>3110</v>
      </c>
      <c r="B10536" t="s">
        <v>3111</v>
      </c>
      <c r="C10536" t="str">
        <f>TEXT(D10536, "mmm")</f>
        <v>Aug</v>
      </c>
      <c r="D10536" s="1">
        <v>45525</v>
      </c>
      <c r="E10536" t="s">
        <v>3120</v>
      </c>
      <c r="F10536" t="s">
        <v>101</v>
      </c>
      <c r="G10536">
        <v>330130</v>
      </c>
      <c r="H10536">
        <v>6.36</v>
      </c>
      <c r="I10536">
        <v>2099626.7999999998</v>
      </c>
      <c r="J10536" t="s">
        <v>81</v>
      </c>
      <c r="K10536">
        <v>-1.5748016714081329E-2</v>
      </c>
      <c r="L10536">
        <v>-1.5748</v>
      </c>
      <c r="M10536" t="s">
        <v>82</v>
      </c>
    </row>
    <row r="10537" spans="1:13">
      <c r="A10537" t="s">
        <v>3110</v>
      </c>
      <c r="B10537" t="s">
        <v>3111</v>
      </c>
      <c r="C10537" t="str">
        <f>TEXT(D10537, "mmm")</f>
        <v>Aug</v>
      </c>
      <c r="D10537" s="1">
        <v>45525</v>
      </c>
      <c r="E10537" t="s">
        <v>3118</v>
      </c>
      <c r="F10537" t="s">
        <v>101</v>
      </c>
      <c r="G10537">
        <v>330130</v>
      </c>
      <c r="H10537">
        <v>6.36</v>
      </c>
      <c r="I10537">
        <v>2099626.7999999998</v>
      </c>
      <c r="J10537" t="s">
        <v>81</v>
      </c>
      <c r="K10537">
        <v>-1.5748016714081329E-2</v>
      </c>
      <c r="L10537">
        <v>-1.5748</v>
      </c>
      <c r="M10537" t="s">
        <v>82</v>
      </c>
    </row>
    <row r="10538" spans="1:13">
      <c r="A10538" t="s">
        <v>3110</v>
      </c>
      <c r="B10538" t="s">
        <v>3111</v>
      </c>
      <c r="C10538" t="str">
        <f>TEXT(D10538, "mmm")</f>
        <v>Aug</v>
      </c>
      <c r="D10538" s="1">
        <v>45525</v>
      </c>
      <c r="E10538" t="s">
        <v>3119</v>
      </c>
      <c r="F10538" t="s">
        <v>101</v>
      </c>
      <c r="G10538">
        <v>330130</v>
      </c>
      <c r="H10538">
        <v>6.36</v>
      </c>
      <c r="I10538">
        <v>2099626.7999999998</v>
      </c>
      <c r="J10538" t="s">
        <v>81</v>
      </c>
      <c r="K10538">
        <v>-1.5748016714081329E-2</v>
      </c>
      <c r="L10538">
        <v>-1.5748</v>
      </c>
      <c r="M10538" t="s">
        <v>82</v>
      </c>
    </row>
    <row r="10539" spans="1:13">
      <c r="A10539" t="s">
        <v>5655</v>
      </c>
      <c r="B10539" t="s">
        <v>5656</v>
      </c>
      <c r="C10539" t="str">
        <f>TEXT(D10539, "mmm")</f>
        <v>Aug</v>
      </c>
      <c r="D10539" s="1">
        <v>45525</v>
      </c>
      <c r="E10539" t="s">
        <v>5657</v>
      </c>
      <c r="F10539" t="s">
        <v>128</v>
      </c>
      <c r="G10539">
        <v>6020</v>
      </c>
      <c r="H10539">
        <v>20.96</v>
      </c>
      <c r="I10539">
        <v>126179.2</v>
      </c>
      <c r="J10539" t="s">
        <v>81</v>
      </c>
      <c r="K10539">
        <v>4.2482069557861157E-2</v>
      </c>
      <c r="L10539">
        <v>4.2481999999999998</v>
      </c>
      <c r="M10539" t="s">
        <v>82</v>
      </c>
    </row>
    <row r="10540" spans="1:13">
      <c r="A10540" t="s">
        <v>5655</v>
      </c>
      <c r="B10540" t="s">
        <v>5656</v>
      </c>
      <c r="C10540" t="str">
        <f>TEXT(D10540, "mmm")</f>
        <v>Aug</v>
      </c>
      <c r="D10540" s="1">
        <v>45525</v>
      </c>
      <c r="E10540" t="s">
        <v>5657</v>
      </c>
      <c r="F10540" t="s">
        <v>128</v>
      </c>
      <c r="G10540">
        <v>5960</v>
      </c>
      <c r="H10540">
        <v>20.82</v>
      </c>
      <c r="I10540">
        <v>124087.2</v>
      </c>
      <c r="J10540" t="s">
        <v>81</v>
      </c>
      <c r="K10540">
        <v>4.2482069557861157E-2</v>
      </c>
      <c r="L10540">
        <v>4.2481999999999998</v>
      </c>
      <c r="M10540" t="s">
        <v>82</v>
      </c>
    </row>
    <row r="10541" spans="1:13">
      <c r="A10541" t="s">
        <v>1435</v>
      </c>
      <c r="B10541" t="s">
        <v>1436</v>
      </c>
      <c r="C10541" t="str">
        <f>TEXT(D10541, "mmm")</f>
        <v>Aug</v>
      </c>
      <c r="D10541" s="1">
        <v>45525</v>
      </c>
      <c r="E10541" t="s">
        <v>1437</v>
      </c>
      <c r="F10541" t="s">
        <v>128</v>
      </c>
      <c r="G10541">
        <v>730</v>
      </c>
      <c r="H10541">
        <v>19.04</v>
      </c>
      <c r="I10541">
        <v>13899.2</v>
      </c>
      <c r="J10541" t="s">
        <v>81</v>
      </c>
      <c r="K10541">
        <v>-1.2409503015212601E-2</v>
      </c>
      <c r="L10541">
        <v>-1.2410000000000001</v>
      </c>
      <c r="M10541" t="s">
        <v>82</v>
      </c>
    </row>
    <row r="10542" spans="1:13">
      <c r="A10542" t="s">
        <v>3679</v>
      </c>
      <c r="B10542" t="s">
        <v>3680</v>
      </c>
      <c r="C10542" t="str">
        <f>TEXT(D10542, "mmm")</f>
        <v>Aug</v>
      </c>
      <c r="D10542" s="1">
        <v>45525</v>
      </c>
      <c r="E10542" t="s">
        <v>5025</v>
      </c>
      <c r="F10542" t="s">
        <v>80</v>
      </c>
      <c r="G10542">
        <v>15000</v>
      </c>
      <c r="H10542">
        <v>2.23</v>
      </c>
      <c r="I10542">
        <v>33450</v>
      </c>
      <c r="J10542" t="s">
        <v>86</v>
      </c>
      <c r="K10542">
        <v>-7.8947398691186499E-2</v>
      </c>
      <c r="L10542">
        <v>-7.8947000000000003</v>
      </c>
      <c r="M10542" t="s">
        <v>82</v>
      </c>
    </row>
    <row r="10543" spans="1:13">
      <c r="A10543" t="s">
        <v>4864</v>
      </c>
      <c r="B10543" t="s">
        <v>4865</v>
      </c>
      <c r="C10543" t="str">
        <f>TEXT(D10543, "mmm")</f>
        <v>Aug</v>
      </c>
      <c r="D10543" s="1">
        <v>45525</v>
      </c>
      <c r="E10543" t="s">
        <v>4258</v>
      </c>
      <c r="F10543" t="s">
        <v>217</v>
      </c>
      <c r="G10543">
        <v>10000</v>
      </c>
      <c r="H10543">
        <v>12.92</v>
      </c>
      <c r="I10543">
        <v>129200</v>
      </c>
      <c r="J10543" t="s">
        <v>81</v>
      </c>
      <c r="K10543">
        <v>5.0989270370728652E-2</v>
      </c>
      <c r="L10543">
        <v>5.0989000000000004</v>
      </c>
      <c r="M10543" t="s">
        <v>82</v>
      </c>
    </row>
    <row r="10544" spans="1:13">
      <c r="A10544" t="s">
        <v>4421</v>
      </c>
      <c r="B10544" t="s">
        <v>4422</v>
      </c>
      <c r="C10544" t="str">
        <f>TEXT(D10544, "mmm")</f>
        <v>Aug</v>
      </c>
      <c r="D10544" s="1">
        <v>45525</v>
      </c>
      <c r="E10544" t="s">
        <v>4424</v>
      </c>
      <c r="F10544" t="s">
        <v>101</v>
      </c>
      <c r="G10544">
        <v>811150</v>
      </c>
      <c r="H10544">
        <v>2.5</v>
      </c>
      <c r="I10544">
        <v>2027875</v>
      </c>
      <c r="J10544" t="s">
        <v>86</v>
      </c>
      <c r="K10544">
        <v>1.694913610443605E-2</v>
      </c>
      <c r="L10544">
        <v>1.6949000000000001</v>
      </c>
      <c r="M10544" t="s">
        <v>82</v>
      </c>
    </row>
    <row r="10545" spans="1:13">
      <c r="A10545" t="s">
        <v>4421</v>
      </c>
      <c r="B10545" t="s">
        <v>4422</v>
      </c>
      <c r="C10545" t="str">
        <f>TEXT(D10545, "mmm")</f>
        <v>Aug</v>
      </c>
      <c r="D10545" s="1">
        <v>45525</v>
      </c>
      <c r="E10545" t="s">
        <v>4423</v>
      </c>
      <c r="F10545" t="s">
        <v>101</v>
      </c>
      <c r="G10545">
        <v>811150</v>
      </c>
      <c r="H10545">
        <v>2.5</v>
      </c>
      <c r="I10545">
        <v>2027875</v>
      </c>
      <c r="J10545" t="s">
        <v>86</v>
      </c>
      <c r="K10545">
        <v>1.694913610443605E-2</v>
      </c>
      <c r="L10545">
        <v>1.6949000000000001</v>
      </c>
      <c r="M10545" t="s">
        <v>82</v>
      </c>
    </row>
    <row r="10546" spans="1:13">
      <c r="A10546" t="s">
        <v>5578</v>
      </c>
      <c r="B10546" t="s">
        <v>5579</v>
      </c>
      <c r="C10546" t="str">
        <f>TEXT(D10546, "mmm")</f>
        <v>Aug</v>
      </c>
      <c r="D10546" s="1">
        <v>45525</v>
      </c>
      <c r="E10546" t="s">
        <v>5756</v>
      </c>
      <c r="F10546" t="s">
        <v>80</v>
      </c>
      <c r="G10546">
        <v>7195</v>
      </c>
      <c r="H10546">
        <v>13.9</v>
      </c>
      <c r="I10546">
        <v>100010.5</v>
      </c>
      <c r="J10546" t="s">
        <v>81</v>
      </c>
      <c r="K10546">
        <v>-0.124821679234035</v>
      </c>
      <c r="L10546">
        <v>-12.482200000000001</v>
      </c>
      <c r="M10546" t="s">
        <v>82</v>
      </c>
    </row>
    <row r="10547" spans="1:13">
      <c r="A10547" t="s">
        <v>5570</v>
      </c>
      <c r="B10547" t="s">
        <v>5571</v>
      </c>
      <c r="C10547" t="str">
        <f>TEXT(D10547, "mmm")</f>
        <v>Aug</v>
      </c>
      <c r="D10547" s="1">
        <v>45525</v>
      </c>
      <c r="E10547" t="s">
        <v>1879</v>
      </c>
      <c r="F10547" t="s">
        <v>101</v>
      </c>
      <c r="G10547">
        <v>43161</v>
      </c>
      <c r="H10547">
        <v>13.59</v>
      </c>
      <c r="I10547">
        <v>586557.99</v>
      </c>
      <c r="J10547" t="s">
        <v>81</v>
      </c>
      <c r="K10547">
        <v>-1.106198875831821E-2</v>
      </c>
      <c r="L10547">
        <v>-1.1062000000000001</v>
      </c>
      <c r="M10547" t="s">
        <v>82</v>
      </c>
    </row>
    <row r="10548" spans="1:13">
      <c r="A10548" t="s">
        <v>5570</v>
      </c>
      <c r="B10548" t="s">
        <v>5571</v>
      </c>
      <c r="C10548" t="str">
        <f>TEXT(D10548, "mmm")</f>
        <v>Aug</v>
      </c>
      <c r="D10548" s="1">
        <v>45525</v>
      </c>
      <c r="E10548" t="s">
        <v>5572</v>
      </c>
      <c r="F10548" t="s">
        <v>222</v>
      </c>
      <c r="G10548">
        <v>43161</v>
      </c>
      <c r="H10548">
        <v>13.59</v>
      </c>
      <c r="I10548">
        <v>586557.99</v>
      </c>
      <c r="J10548" t="s">
        <v>81</v>
      </c>
      <c r="K10548">
        <v>-1.106198875831821E-2</v>
      </c>
      <c r="L10548">
        <v>-1.1062000000000001</v>
      </c>
      <c r="M10548" t="s">
        <v>82</v>
      </c>
    </row>
    <row r="10549" spans="1:13">
      <c r="A10549" t="s">
        <v>5570</v>
      </c>
      <c r="B10549" t="s">
        <v>5571</v>
      </c>
      <c r="C10549" t="str">
        <f>TEXT(D10549, "mmm")</f>
        <v>Aug</v>
      </c>
      <c r="D10549" s="1">
        <v>45525</v>
      </c>
      <c r="E10549" t="s">
        <v>5573</v>
      </c>
      <c r="F10549" t="s">
        <v>222</v>
      </c>
      <c r="G10549">
        <v>43161</v>
      </c>
      <c r="H10549">
        <v>13.59</v>
      </c>
      <c r="I10549">
        <v>586557.99</v>
      </c>
      <c r="J10549" t="s">
        <v>81</v>
      </c>
      <c r="K10549">
        <v>-1.106198875831821E-2</v>
      </c>
      <c r="L10549">
        <v>-1.1062000000000001</v>
      </c>
      <c r="M10549" t="s">
        <v>82</v>
      </c>
    </row>
    <row r="10550" spans="1:13">
      <c r="A10550" t="s">
        <v>5570</v>
      </c>
      <c r="B10550" t="s">
        <v>5571</v>
      </c>
      <c r="C10550" t="str">
        <f>TEXT(D10550, "mmm")</f>
        <v>Aug</v>
      </c>
      <c r="D10550" s="1">
        <v>45525</v>
      </c>
      <c r="E10550" t="s">
        <v>5574</v>
      </c>
      <c r="F10550" t="s">
        <v>101</v>
      </c>
      <c r="G10550">
        <v>43161</v>
      </c>
      <c r="H10550">
        <v>13.59</v>
      </c>
      <c r="I10550">
        <v>586557.99</v>
      </c>
      <c r="J10550" t="s">
        <v>81</v>
      </c>
      <c r="K10550">
        <v>-1.106198875831821E-2</v>
      </c>
      <c r="L10550">
        <v>-1.1062000000000001</v>
      </c>
      <c r="M10550" t="s">
        <v>82</v>
      </c>
    </row>
    <row r="10551" spans="1:13">
      <c r="A10551" t="s">
        <v>5570</v>
      </c>
      <c r="B10551" t="s">
        <v>5571</v>
      </c>
      <c r="C10551" t="str">
        <f>TEXT(D10551, "mmm")</f>
        <v>Aug</v>
      </c>
      <c r="D10551" s="1">
        <v>45525</v>
      </c>
      <c r="E10551" t="s">
        <v>1878</v>
      </c>
      <c r="F10551" t="s">
        <v>101</v>
      </c>
      <c r="G10551">
        <v>43161</v>
      </c>
      <c r="H10551">
        <v>13.59</v>
      </c>
      <c r="I10551">
        <v>586557.99</v>
      </c>
      <c r="J10551" t="s">
        <v>81</v>
      </c>
      <c r="K10551">
        <v>-1.106198875831821E-2</v>
      </c>
      <c r="L10551">
        <v>-1.1062000000000001</v>
      </c>
      <c r="M10551" t="s">
        <v>82</v>
      </c>
    </row>
    <row r="10552" spans="1:13">
      <c r="A10552" t="s">
        <v>5570</v>
      </c>
      <c r="B10552" t="s">
        <v>5571</v>
      </c>
      <c r="C10552" t="str">
        <f>TEXT(D10552, "mmm")</f>
        <v>Aug</v>
      </c>
      <c r="D10552" s="1">
        <v>45525</v>
      </c>
      <c r="E10552" t="s">
        <v>1876</v>
      </c>
      <c r="F10552" t="s">
        <v>222</v>
      </c>
      <c r="G10552">
        <v>43161</v>
      </c>
      <c r="H10552">
        <v>13.59</v>
      </c>
      <c r="I10552">
        <v>586557.99</v>
      </c>
      <c r="J10552" t="s">
        <v>81</v>
      </c>
      <c r="K10552">
        <v>-1.106198875831821E-2</v>
      </c>
      <c r="L10552">
        <v>-1.1062000000000001</v>
      </c>
      <c r="M10552" t="s">
        <v>82</v>
      </c>
    </row>
    <row r="10553" spans="1:13">
      <c r="A10553" t="s">
        <v>1635</v>
      </c>
      <c r="B10553" t="s">
        <v>1636</v>
      </c>
      <c r="C10553" t="str">
        <f>TEXT(D10553, "mmm")</f>
        <v>Aug</v>
      </c>
      <c r="D10553" s="1">
        <v>45525</v>
      </c>
      <c r="E10553" t="s">
        <v>3785</v>
      </c>
      <c r="F10553" t="s">
        <v>80</v>
      </c>
      <c r="G10553">
        <v>1000</v>
      </c>
      <c r="H10553">
        <v>14.1</v>
      </c>
      <c r="I10553">
        <v>14100</v>
      </c>
      <c r="J10553" t="s">
        <v>81</v>
      </c>
      <c r="K10553">
        <v>-1.8345985193571449E-2</v>
      </c>
      <c r="L10553">
        <v>-1.8346</v>
      </c>
      <c r="M10553" t="s">
        <v>82</v>
      </c>
    </row>
    <row r="10554" spans="1:13">
      <c r="A10554" t="s">
        <v>5757</v>
      </c>
      <c r="B10554" t="s">
        <v>5758</v>
      </c>
      <c r="C10554" t="str">
        <f>TEXT(D10554, "mmm")</f>
        <v>Aug</v>
      </c>
      <c r="D10554" s="1">
        <v>45525</v>
      </c>
      <c r="E10554" t="s">
        <v>5759</v>
      </c>
      <c r="F10554" t="s">
        <v>128</v>
      </c>
      <c r="G10554">
        <v>3750000</v>
      </c>
      <c r="H10554">
        <v>0.01</v>
      </c>
      <c r="I10554">
        <v>37500</v>
      </c>
      <c r="J10554" t="s">
        <v>86</v>
      </c>
      <c r="K10554">
        <v>-0.3478261028013292</v>
      </c>
      <c r="L10554">
        <v>-34.782600000000002</v>
      </c>
      <c r="M10554" t="s">
        <v>82</v>
      </c>
    </row>
    <row r="10555" spans="1:13">
      <c r="A10555" t="s">
        <v>5746</v>
      </c>
      <c r="B10555" t="s">
        <v>5747</v>
      </c>
      <c r="C10555" t="str">
        <f>TEXT(D10555, "mmm")</f>
        <v>Aug</v>
      </c>
      <c r="D10555" s="1">
        <v>45525</v>
      </c>
      <c r="E10555" t="s">
        <v>3898</v>
      </c>
      <c r="F10555" t="s">
        <v>80</v>
      </c>
      <c r="G10555">
        <v>1310</v>
      </c>
      <c r="H10555">
        <v>10.119999999999999</v>
      </c>
      <c r="I10555">
        <v>13257.2</v>
      </c>
      <c r="J10555" t="s">
        <v>81</v>
      </c>
      <c r="K10555">
        <v>4.6396900150664562E-2</v>
      </c>
      <c r="L10555">
        <v>4.6397000000000004</v>
      </c>
      <c r="M10555" t="s">
        <v>82</v>
      </c>
    </row>
    <row r="10556" spans="1:13">
      <c r="A10556" t="s">
        <v>4066</v>
      </c>
      <c r="B10556" t="s">
        <v>4067</v>
      </c>
      <c r="C10556" t="str">
        <f>TEXT(D10556, "mmm")</f>
        <v>Aug</v>
      </c>
      <c r="D10556" s="1">
        <v>45525</v>
      </c>
      <c r="E10556" t="s">
        <v>4793</v>
      </c>
      <c r="F10556" t="s">
        <v>222</v>
      </c>
      <c r="G10556">
        <v>2524</v>
      </c>
      <c r="H10556">
        <v>5.12</v>
      </c>
      <c r="I10556">
        <v>12922.88</v>
      </c>
      <c r="J10556" t="s">
        <v>81</v>
      </c>
      <c r="K10556">
        <v>-3.46154061608408E-2</v>
      </c>
      <c r="L10556">
        <v>-3.4615</v>
      </c>
      <c r="M10556" t="s">
        <v>82</v>
      </c>
    </row>
    <row r="10557" spans="1:13">
      <c r="A10557" t="s">
        <v>256</v>
      </c>
      <c r="B10557" t="s">
        <v>257</v>
      </c>
      <c r="C10557" t="str">
        <f>TEXT(D10557, "mmm")</f>
        <v>Aug</v>
      </c>
      <c r="D10557" s="1">
        <v>45525</v>
      </c>
      <c r="E10557" t="s">
        <v>5760</v>
      </c>
      <c r="F10557" t="s">
        <v>80</v>
      </c>
      <c r="G10557">
        <v>5000</v>
      </c>
      <c r="H10557">
        <v>7.95</v>
      </c>
      <c r="I10557">
        <v>39750</v>
      </c>
      <c r="J10557" t="s">
        <v>81</v>
      </c>
      <c r="K10557">
        <v>-0.10939223759704431</v>
      </c>
      <c r="L10557">
        <v>-10.9392</v>
      </c>
      <c r="M10557" t="s">
        <v>82</v>
      </c>
    </row>
    <row r="10558" spans="1:13">
      <c r="A10558" t="s">
        <v>5322</v>
      </c>
      <c r="B10558" t="s">
        <v>5323</v>
      </c>
      <c r="C10558" t="str">
        <f>TEXT(D10558, "mmm")</f>
        <v>Aug</v>
      </c>
      <c r="D10558" s="1">
        <v>45525</v>
      </c>
      <c r="E10558" t="s">
        <v>5325</v>
      </c>
      <c r="F10558" t="s">
        <v>314</v>
      </c>
      <c r="G10558">
        <v>1457</v>
      </c>
      <c r="H10558">
        <v>14.61</v>
      </c>
      <c r="I10558">
        <v>21286.77</v>
      </c>
      <c r="J10558" t="s">
        <v>81</v>
      </c>
      <c r="K10558">
        <v>4.9592359306639848E-2</v>
      </c>
      <c r="L10558">
        <v>4.9592000000000001</v>
      </c>
      <c r="M10558" t="s">
        <v>82</v>
      </c>
    </row>
    <row r="10559" spans="1:13">
      <c r="A10559" t="s">
        <v>5322</v>
      </c>
      <c r="B10559" t="s">
        <v>5323</v>
      </c>
      <c r="C10559" t="str">
        <f>TEXT(D10559, "mmm")</f>
        <v>Aug</v>
      </c>
      <c r="D10559" s="1">
        <v>45525</v>
      </c>
      <c r="E10559" t="s">
        <v>5327</v>
      </c>
      <c r="F10559" t="s">
        <v>314</v>
      </c>
      <c r="G10559">
        <v>1457</v>
      </c>
      <c r="H10559">
        <v>14.61</v>
      </c>
      <c r="I10559">
        <v>21286.77</v>
      </c>
      <c r="J10559" t="s">
        <v>81</v>
      </c>
      <c r="K10559">
        <v>4.9592359306639848E-2</v>
      </c>
      <c r="L10559">
        <v>4.9592000000000001</v>
      </c>
      <c r="M10559" t="s">
        <v>82</v>
      </c>
    </row>
    <row r="10560" spans="1:13">
      <c r="A10560" t="s">
        <v>5322</v>
      </c>
      <c r="B10560" t="s">
        <v>5323</v>
      </c>
      <c r="C10560" t="str">
        <f>TEXT(D10560, "mmm")</f>
        <v>Aug</v>
      </c>
      <c r="D10560" s="1">
        <v>45525</v>
      </c>
      <c r="E10560" t="s">
        <v>5326</v>
      </c>
      <c r="F10560" t="s">
        <v>428</v>
      </c>
      <c r="G10560">
        <v>1457</v>
      </c>
      <c r="H10560">
        <v>14.61</v>
      </c>
      <c r="I10560">
        <v>21286.77</v>
      </c>
      <c r="J10560" t="s">
        <v>81</v>
      </c>
      <c r="K10560">
        <v>4.9592359306639848E-2</v>
      </c>
      <c r="L10560">
        <v>4.9592000000000001</v>
      </c>
      <c r="M10560" t="s">
        <v>82</v>
      </c>
    </row>
    <row r="10561" spans="1:13">
      <c r="A10561" t="s">
        <v>5322</v>
      </c>
      <c r="B10561" t="s">
        <v>5323</v>
      </c>
      <c r="C10561" t="str">
        <f>TEXT(D10561, "mmm")</f>
        <v>Aug</v>
      </c>
      <c r="D10561" s="1">
        <v>45525</v>
      </c>
      <c r="E10561" t="s">
        <v>5328</v>
      </c>
      <c r="F10561" t="s">
        <v>222</v>
      </c>
      <c r="G10561">
        <v>1457</v>
      </c>
      <c r="H10561">
        <v>14.61</v>
      </c>
      <c r="I10561">
        <v>21286.77</v>
      </c>
      <c r="J10561" t="s">
        <v>81</v>
      </c>
      <c r="K10561">
        <v>4.9592359306639848E-2</v>
      </c>
      <c r="L10561">
        <v>4.9592000000000001</v>
      </c>
      <c r="M10561" t="s">
        <v>82</v>
      </c>
    </row>
    <row r="10562" spans="1:13">
      <c r="A10562" t="s">
        <v>5322</v>
      </c>
      <c r="B10562" t="s">
        <v>5323</v>
      </c>
      <c r="C10562" t="str">
        <f>TEXT(D10562, "mmm")</f>
        <v>Aug</v>
      </c>
      <c r="D10562" s="1">
        <v>45525</v>
      </c>
      <c r="E10562" t="s">
        <v>5329</v>
      </c>
      <c r="F10562" t="s">
        <v>314</v>
      </c>
      <c r="G10562">
        <v>1457</v>
      </c>
      <c r="H10562">
        <v>14.61</v>
      </c>
      <c r="I10562">
        <v>21286.77</v>
      </c>
      <c r="J10562" t="s">
        <v>81</v>
      </c>
      <c r="K10562">
        <v>4.9592359306639848E-2</v>
      </c>
      <c r="L10562">
        <v>4.9592000000000001</v>
      </c>
      <c r="M10562" t="s">
        <v>82</v>
      </c>
    </row>
    <row r="10563" spans="1:13">
      <c r="A10563" t="s">
        <v>5322</v>
      </c>
      <c r="B10563" t="s">
        <v>5323</v>
      </c>
      <c r="C10563" t="str">
        <f>TEXT(D10563, "mmm")</f>
        <v>Aug</v>
      </c>
      <c r="D10563" s="1">
        <v>45525</v>
      </c>
      <c r="E10563" t="s">
        <v>5324</v>
      </c>
      <c r="F10563" t="s">
        <v>222</v>
      </c>
      <c r="G10563">
        <v>1457</v>
      </c>
      <c r="H10563">
        <v>14.61</v>
      </c>
      <c r="I10563">
        <v>21286.77</v>
      </c>
      <c r="J10563" t="s">
        <v>81</v>
      </c>
      <c r="K10563">
        <v>4.9592359306639848E-2</v>
      </c>
      <c r="L10563">
        <v>4.9592000000000001</v>
      </c>
      <c r="M10563" t="s">
        <v>82</v>
      </c>
    </row>
    <row r="10564" spans="1:13">
      <c r="A10564" t="s">
        <v>5322</v>
      </c>
      <c r="B10564" t="s">
        <v>5323</v>
      </c>
      <c r="C10564" t="str">
        <f>TEXT(D10564, "mmm")</f>
        <v>Aug</v>
      </c>
      <c r="D10564" s="1">
        <v>45525</v>
      </c>
      <c r="E10564" t="s">
        <v>5325</v>
      </c>
      <c r="F10564" t="s">
        <v>314</v>
      </c>
      <c r="G10564">
        <v>12386</v>
      </c>
      <c r="H10564">
        <v>14.61</v>
      </c>
      <c r="I10564">
        <v>180959.46</v>
      </c>
      <c r="J10564" t="s">
        <v>81</v>
      </c>
      <c r="K10564">
        <v>4.9592359306639848E-2</v>
      </c>
      <c r="L10564">
        <v>4.9592000000000001</v>
      </c>
      <c r="M10564" t="s">
        <v>82</v>
      </c>
    </row>
    <row r="10565" spans="1:13">
      <c r="A10565" t="s">
        <v>5322</v>
      </c>
      <c r="B10565" t="s">
        <v>5323</v>
      </c>
      <c r="C10565" t="str">
        <f>TEXT(D10565, "mmm")</f>
        <v>Aug</v>
      </c>
      <c r="D10565" s="1">
        <v>45525</v>
      </c>
      <c r="E10565" t="s">
        <v>5327</v>
      </c>
      <c r="F10565" t="s">
        <v>314</v>
      </c>
      <c r="G10565">
        <v>12386</v>
      </c>
      <c r="H10565">
        <v>14.61</v>
      </c>
      <c r="I10565">
        <v>180959.46</v>
      </c>
      <c r="J10565" t="s">
        <v>81</v>
      </c>
      <c r="K10565">
        <v>4.9592359306639848E-2</v>
      </c>
      <c r="L10565">
        <v>4.9592000000000001</v>
      </c>
      <c r="M10565" t="s">
        <v>82</v>
      </c>
    </row>
    <row r="10566" spans="1:13">
      <c r="A10566" t="s">
        <v>5322</v>
      </c>
      <c r="B10566" t="s">
        <v>5323</v>
      </c>
      <c r="C10566" t="str">
        <f>TEXT(D10566, "mmm")</f>
        <v>Aug</v>
      </c>
      <c r="D10566" s="1">
        <v>45525</v>
      </c>
      <c r="E10566" t="s">
        <v>5326</v>
      </c>
      <c r="F10566" t="s">
        <v>428</v>
      </c>
      <c r="G10566">
        <v>12386</v>
      </c>
      <c r="H10566">
        <v>14.61</v>
      </c>
      <c r="I10566">
        <v>180959.46</v>
      </c>
      <c r="J10566" t="s">
        <v>81</v>
      </c>
      <c r="K10566">
        <v>4.9592359306639848E-2</v>
      </c>
      <c r="L10566">
        <v>4.9592000000000001</v>
      </c>
      <c r="M10566" t="s">
        <v>82</v>
      </c>
    </row>
    <row r="10567" spans="1:13">
      <c r="A10567" t="s">
        <v>5322</v>
      </c>
      <c r="B10567" t="s">
        <v>5323</v>
      </c>
      <c r="C10567" t="str">
        <f>TEXT(D10567, "mmm")</f>
        <v>Aug</v>
      </c>
      <c r="D10567" s="1">
        <v>45525</v>
      </c>
      <c r="E10567" t="s">
        <v>5328</v>
      </c>
      <c r="F10567" t="s">
        <v>222</v>
      </c>
      <c r="G10567">
        <v>12386</v>
      </c>
      <c r="H10567">
        <v>14.61</v>
      </c>
      <c r="I10567">
        <v>180959.46</v>
      </c>
      <c r="J10567" t="s">
        <v>81</v>
      </c>
      <c r="K10567">
        <v>4.9592359306639848E-2</v>
      </c>
      <c r="L10567">
        <v>4.9592000000000001</v>
      </c>
      <c r="M10567" t="s">
        <v>82</v>
      </c>
    </row>
    <row r="10568" spans="1:13">
      <c r="A10568" t="s">
        <v>5322</v>
      </c>
      <c r="B10568" t="s">
        <v>5323</v>
      </c>
      <c r="C10568" t="str">
        <f>TEXT(D10568, "mmm")</f>
        <v>Aug</v>
      </c>
      <c r="D10568" s="1">
        <v>45525</v>
      </c>
      <c r="E10568" t="s">
        <v>5329</v>
      </c>
      <c r="F10568" t="s">
        <v>314</v>
      </c>
      <c r="G10568">
        <v>12386</v>
      </c>
      <c r="H10568">
        <v>14.61</v>
      </c>
      <c r="I10568">
        <v>180959.46</v>
      </c>
      <c r="J10568" t="s">
        <v>81</v>
      </c>
      <c r="K10568">
        <v>4.9592359306639848E-2</v>
      </c>
      <c r="L10568">
        <v>4.9592000000000001</v>
      </c>
      <c r="M10568" t="s">
        <v>82</v>
      </c>
    </row>
    <row r="10569" spans="1:13">
      <c r="A10569" t="s">
        <v>5322</v>
      </c>
      <c r="B10569" t="s">
        <v>5323</v>
      </c>
      <c r="C10569" t="str">
        <f>TEXT(D10569, "mmm")</f>
        <v>Aug</v>
      </c>
      <c r="D10569" s="1">
        <v>45525</v>
      </c>
      <c r="E10569" t="s">
        <v>5324</v>
      </c>
      <c r="F10569" t="s">
        <v>222</v>
      </c>
      <c r="G10569">
        <v>12386</v>
      </c>
      <c r="H10569">
        <v>14.61</v>
      </c>
      <c r="I10569">
        <v>180959.46</v>
      </c>
      <c r="J10569" t="s">
        <v>81</v>
      </c>
      <c r="K10569">
        <v>4.9592359306639848E-2</v>
      </c>
      <c r="L10569">
        <v>4.9592000000000001</v>
      </c>
      <c r="M10569" t="s">
        <v>82</v>
      </c>
    </row>
    <row r="10570" spans="1:13">
      <c r="A10570" t="s">
        <v>3492</v>
      </c>
      <c r="B10570" t="s">
        <v>3493</v>
      </c>
      <c r="C10570" t="str">
        <f>TEXT(D10570, "mmm")</f>
        <v>Aug</v>
      </c>
      <c r="D10570" s="1">
        <v>45525</v>
      </c>
      <c r="E10570" t="s">
        <v>3494</v>
      </c>
      <c r="F10570" t="s">
        <v>426</v>
      </c>
      <c r="G10570">
        <v>100000</v>
      </c>
      <c r="H10570">
        <v>22.95</v>
      </c>
      <c r="I10570">
        <v>2295000</v>
      </c>
      <c r="J10570" t="s">
        <v>81</v>
      </c>
      <c r="K10570">
        <v>2.145358002822273E-2</v>
      </c>
      <c r="L10570">
        <v>2.1454</v>
      </c>
      <c r="M10570" t="s">
        <v>82</v>
      </c>
    </row>
    <row r="10571" spans="1:13">
      <c r="A10571" t="s">
        <v>3492</v>
      </c>
      <c r="B10571" t="s">
        <v>3493</v>
      </c>
      <c r="C10571" t="str">
        <f>TEXT(D10571, "mmm")</f>
        <v>Aug</v>
      </c>
      <c r="D10571" s="1">
        <v>45525</v>
      </c>
      <c r="E10571" t="s">
        <v>3495</v>
      </c>
      <c r="F10571" t="s">
        <v>80</v>
      </c>
      <c r="G10571">
        <v>100000</v>
      </c>
      <c r="H10571">
        <v>22.95</v>
      </c>
      <c r="I10571">
        <v>2295000</v>
      </c>
      <c r="J10571" t="s">
        <v>81</v>
      </c>
      <c r="K10571">
        <v>2.145358002822273E-2</v>
      </c>
      <c r="L10571">
        <v>2.1454</v>
      </c>
      <c r="M10571" t="s">
        <v>82</v>
      </c>
    </row>
    <row r="10572" spans="1:13">
      <c r="A10572" t="s">
        <v>5095</v>
      </c>
      <c r="B10572" t="s">
        <v>5096</v>
      </c>
      <c r="C10572" t="str">
        <f>TEXT(D10572, "mmm")</f>
        <v>Aug</v>
      </c>
      <c r="D10572" s="1">
        <v>45525</v>
      </c>
      <c r="E10572" t="s">
        <v>5097</v>
      </c>
      <c r="F10572" t="s">
        <v>101</v>
      </c>
      <c r="G10572">
        <v>8500</v>
      </c>
      <c r="H10572">
        <v>14.76</v>
      </c>
      <c r="I10572">
        <v>125460</v>
      </c>
      <c r="J10572" t="s">
        <v>81</v>
      </c>
      <c r="K10572">
        <v>4.0163409399566641E-2</v>
      </c>
      <c r="L10572">
        <v>4.0163000000000002</v>
      </c>
      <c r="M10572" t="s">
        <v>82</v>
      </c>
    </row>
    <row r="10573" spans="1:13">
      <c r="A10573" t="s">
        <v>1301</v>
      </c>
      <c r="B10573" t="s">
        <v>1302</v>
      </c>
      <c r="C10573" t="str">
        <f>TEXT(D10573, "mmm")</f>
        <v>Aug</v>
      </c>
      <c r="D10573" s="1">
        <v>45525</v>
      </c>
      <c r="E10573" t="s">
        <v>1373</v>
      </c>
      <c r="F10573" t="s">
        <v>80</v>
      </c>
      <c r="G10573">
        <v>6000</v>
      </c>
      <c r="H10573">
        <v>16.8</v>
      </c>
      <c r="I10573">
        <v>100800</v>
      </c>
      <c r="J10573" t="s">
        <v>81</v>
      </c>
      <c r="K10573">
        <v>-5.3916045271924402E-2</v>
      </c>
      <c r="L10573">
        <v>-5.3916000000000004</v>
      </c>
      <c r="M10573" t="s">
        <v>82</v>
      </c>
    </row>
    <row r="10574" spans="1:13">
      <c r="A10574" t="s">
        <v>1301</v>
      </c>
      <c r="B10574" t="s">
        <v>1302</v>
      </c>
      <c r="C10574" t="str">
        <f>TEXT(D10574, "mmm")</f>
        <v>Aug</v>
      </c>
      <c r="D10574" s="1">
        <v>45525</v>
      </c>
      <c r="E10574" t="s">
        <v>1373</v>
      </c>
      <c r="F10574" t="s">
        <v>80</v>
      </c>
      <c r="G10574">
        <v>5952</v>
      </c>
      <c r="H10574">
        <v>16.8</v>
      </c>
      <c r="I10574">
        <v>99993.600000000006</v>
      </c>
      <c r="J10574" t="s">
        <v>81</v>
      </c>
      <c r="K10574">
        <v>-5.3916045271924402E-2</v>
      </c>
      <c r="L10574">
        <v>-5.3916000000000004</v>
      </c>
      <c r="M10574" t="s">
        <v>82</v>
      </c>
    </row>
    <row r="10575" spans="1:13">
      <c r="A10575" t="s">
        <v>5761</v>
      </c>
      <c r="B10575" t="s">
        <v>5762</v>
      </c>
      <c r="C10575" t="str">
        <f>TEXT(D10575, "mmm")</f>
        <v>Aug</v>
      </c>
      <c r="D10575" s="1">
        <v>45525</v>
      </c>
      <c r="E10575" t="s">
        <v>5763</v>
      </c>
      <c r="F10575" t="s">
        <v>80</v>
      </c>
      <c r="G10575">
        <v>5000</v>
      </c>
      <c r="H10575">
        <v>15.64</v>
      </c>
      <c r="I10575">
        <v>78200</v>
      </c>
      <c r="J10575" t="s">
        <v>86</v>
      </c>
      <c r="K10575">
        <v>6.1764343288248653E-2</v>
      </c>
      <c r="L10575">
        <v>6.1764000000000001</v>
      </c>
      <c r="M10575" t="s">
        <v>82</v>
      </c>
    </row>
    <row r="10576" spans="1:13">
      <c r="A10576" t="s">
        <v>5764</v>
      </c>
      <c r="B10576" t="s">
        <v>5765</v>
      </c>
      <c r="C10576" t="str">
        <f>TEXT(D10576, "mmm")</f>
        <v>Aug</v>
      </c>
      <c r="D10576" s="1">
        <v>45525</v>
      </c>
      <c r="E10576" t="s">
        <v>5766</v>
      </c>
      <c r="F10576" t="s">
        <v>80</v>
      </c>
      <c r="G10576">
        <v>4371</v>
      </c>
      <c r="H10576">
        <v>2.99</v>
      </c>
      <c r="I10576">
        <v>13069.29</v>
      </c>
      <c r="J10576" t="s">
        <v>81</v>
      </c>
      <c r="K10576">
        <v>-0.10389608479527281</v>
      </c>
      <c r="L10576">
        <v>-10.3896</v>
      </c>
      <c r="M10576" t="s">
        <v>82</v>
      </c>
    </row>
    <row r="10577" spans="1:13">
      <c r="A10577" t="s">
        <v>455</v>
      </c>
      <c r="B10577" t="s">
        <v>456</v>
      </c>
      <c r="C10577" t="str">
        <f>TEXT(D10577, "mmm")</f>
        <v>Aug</v>
      </c>
      <c r="D10577" s="1">
        <v>45525</v>
      </c>
      <c r="E10577" t="s">
        <v>2784</v>
      </c>
      <c r="F10577" t="s">
        <v>217</v>
      </c>
      <c r="G10577">
        <v>5000</v>
      </c>
      <c r="H10577">
        <v>4.04</v>
      </c>
      <c r="I10577">
        <v>20200</v>
      </c>
      <c r="J10577" t="s">
        <v>81</v>
      </c>
      <c r="K10577">
        <v>0.32051281267526049</v>
      </c>
      <c r="L10577">
        <v>32.051299999999998</v>
      </c>
      <c r="M10577" t="s">
        <v>82</v>
      </c>
    </row>
    <row r="10578" spans="1:13">
      <c r="A10578" t="s">
        <v>1944</v>
      </c>
      <c r="B10578" t="s">
        <v>1945</v>
      </c>
      <c r="C10578" t="str">
        <f>TEXT(D10578, "mmm")</f>
        <v>Aug</v>
      </c>
      <c r="D10578" s="1">
        <v>45525</v>
      </c>
      <c r="E10578" t="s">
        <v>5767</v>
      </c>
      <c r="F10578" t="s">
        <v>118</v>
      </c>
      <c r="G10578">
        <v>7500</v>
      </c>
      <c r="H10578">
        <v>14.66</v>
      </c>
      <c r="I10578">
        <v>109950</v>
      </c>
      <c r="J10578" t="s">
        <v>86</v>
      </c>
      <c r="K10578">
        <v>2.1098728408912141E-2</v>
      </c>
      <c r="L10578">
        <v>2.1099000000000001</v>
      </c>
      <c r="M10578" t="s">
        <v>82</v>
      </c>
    </row>
    <row r="10579" spans="1:13">
      <c r="A10579" t="s">
        <v>1944</v>
      </c>
      <c r="B10579" t="s">
        <v>1945</v>
      </c>
      <c r="C10579" t="str">
        <f>TEXT(D10579, "mmm")</f>
        <v>Aug</v>
      </c>
      <c r="D10579" s="1">
        <v>45525</v>
      </c>
      <c r="E10579" t="s">
        <v>5767</v>
      </c>
      <c r="F10579" t="s">
        <v>118</v>
      </c>
      <c r="G10579">
        <v>2500</v>
      </c>
      <c r="H10579">
        <v>14.66</v>
      </c>
      <c r="I10579">
        <v>36650</v>
      </c>
      <c r="J10579" t="s">
        <v>81</v>
      </c>
      <c r="K10579">
        <v>2.1098728408912141E-2</v>
      </c>
      <c r="L10579">
        <v>2.1099000000000001</v>
      </c>
      <c r="M10579" t="s">
        <v>82</v>
      </c>
    </row>
    <row r="10580" spans="1:13">
      <c r="A10580" t="s">
        <v>4173</v>
      </c>
      <c r="B10580" t="s">
        <v>4174</v>
      </c>
      <c r="C10580" t="str">
        <f>TEXT(D10580, "mmm")</f>
        <v>Aug</v>
      </c>
      <c r="D10580" s="1">
        <v>45525</v>
      </c>
      <c r="E10580" t="s">
        <v>5750</v>
      </c>
      <c r="F10580" t="s">
        <v>128</v>
      </c>
      <c r="G10580">
        <v>12945</v>
      </c>
      <c r="H10580">
        <v>12.93</v>
      </c>
      <c r="I10580">
        <v>167378.85</v>
      </c>
      <c r="J10580" t="s">
        <v>81</v>
      </c>
      <c r="K10580">
        <v>0.2291188261372821</v>
      </c>
      <c r="L10580">
        <v>22.911899999999999</v>
      </c>
      <c r="M10580" t="s">
        <v>82</v>
      </c>
    </row>
    <row r="10581" spans="1:13">
      <c r="A10581" t="s">
        <v>4339</v>
      </c>
      <c r="B10581" t="s">
        <v>4340</v>
      </c>
      <c r="C10581" t="str">
        <f>TEXT(D10581, "mmm")</f>
        <v>Aug</v>
      </c>
      <c r="D10581" s="1">
        <v>45525</v>
      </c>
      <c r="E10581" t="s">
        <v>4341</v>
      </c>
      <c r="F10581" t="s">
        <v>128</v>
      </c>
      <c r="G10581">
        <v>20000</v>
      </c>
      <c r="H10581">
        <v>14.96</v>
      </c>
      <c r="I10581">
        <v>299200</v>
      </c>
      <c r="J10581" t="s">
        <v>81</v>
      </c>
      <c r="K10581">
        <v>2.0363390615385949E-2</v>
      </c>
      <c r="L10581">
        <v>2.0363000000000002</v>
      </c>
      <c r="M10581" t="s">
        <v>82</v>
      </c>
    </row>
    <row r="10582" spans="1:13">
      <c r="A10582" t="s">
        <v>1854</v>
      </c>
      <c r="B10582" t="s">
        <v>1855</v>
      </c>
      <c r="C10582" t="str">
        <f>TEXT(D10582, "mmm")</f>
        <v>Aug</v>
      </c>
      <c r="D10582" s="1">
        <v>45525</v>
      </c>
      <c r="E10582" t="s">
        <v>1857</v>
      </c>
      <c r="F10582" t="s">
        <v>251</v>
      </c>
      <c r="G10582">
        <v>500000</v>
      </c>
      <c r="H10582">
        <v>1.9</v>
      </c>
      <c r="I10582">
        <v>950000</v>
      </c>
      <c r="J10582" t="s">
        <v>86</v>
      </c>
      <c r="K10582">
        <v>1.030926821474876E-2</v>
      </c>
      <c r="L10582">
        <v>1.0308999999999999</v>
      </c>
      <c r="M10582" t="s">
        <v>82</v>
      </c>
    </row>
    <row r="10583" spans="1:13">
      <c r="A10583" t="s">
        <v>1854</v>
      </c>
      <c r="B10583" t="s">
        <v>1855</v>
      </c>
      <c r="C10583" t="str">
        <f>TEXT(D10583, "mmm")</f>
        <v>Aug</v>
      </c>
      <c r="D10583" s="1">
        <v>45525</v>
      </c>
      <c r="E10583" t="s">
        <v>1860</v>
      </c>
      <c r="F10583" t="s">
        <v>80</v>
      </c>
      <c r="G10583">
        <v>500000</v>
      </c>
      <c r="H10583">
        <v>1.9</v>
      </c>
      <c r="I10583">
        <v>950000</v>
      </c>
      <c r="J10583" t="s">
        <v>86</v>
      </c>
      <c r="K10583">
        <v>1.030926821474876E-2</v>
      </c>
      <c r="L10583">
        <v>1.0308999999999999</v>
      </c>
      <c r="M10583" t="s">
        <v>82</v>
      </c>
    </row>
    <row r="10584" spans="1:13">
      <c r="A10584" t="s">
        <v>1854</v>
      </c>
      <c r="B10584" t="s">
        <v>1855</v>
      </c>
      <c r="C10584" t="str">
        <f>TEXT(D10584, "mmm")</f>
        <v>Aug</v>
      </c>
      <c r="D10584" s="1">
        <v>45525</v>
      </c>
      <c r="E10584" t="s">
        <v>1858</v>
      </c>
      <c r="F10584" t="s">
        <v>251</v>
      </c>
      <c r="G10584">
        <v>500000</v>
      </c>
      <c r="H10584">
        <v>1.9</v>
      </c>
      <c r="I10584">
        <v>950000</v>
      </c>
      <c r="J10584" t="s">
        <v>86</v>
      </c>
      <c r="K10584">
        <v>1.030926821474876E-2</v>
      </c>
      <c r="L10584">
        <v>1.0308999999999999</v>
      </c>
      <c r="M10584" t="s">
        <v>82</v>
      </c>
    </row>
    <row r="10585" spans="1:13">
      <c r="A10585" t="s">
        <v>1854</v>
      </c>
      <c r="B10585" t="s">
        <v>1855</v>
      </c>
      <c r="C10585" t="str">
        <f>TEXT(D10585, "mmm")</f>
        <v>Aug</v>
      </c>
      <c r="D10585" s="1">
        <v>45525</v>
      </c>
      <c r="E10585" t="s">
        <v>1866</v>
      </c>
      <c r="F10585" t="s">
        <v>251</v>
      </c>
      <c r="G10585">
        <v>500000</v>
      </c>
      <c r="H10585">
        <v>1.9</v>
      </c>
      <c r="I10585">
        <v>950000</v>
      </c>
      <c r="J10585" t="s">
        <v>86</v>
      </c>
      <c r="K10585">
        <v>1.030926821474876E-2</v>
      </c>
      <c r="L10585">
        <v>1.0308999999999999</v>
      </c>
      <c r="M10585" t="s">
        <v>82</v>
      </c>
    </row>
    <row r="10586" spans="1:13">
      <c r="A10586" t="s">
        <v>1854</v>
      </c>
      <c r="B10586" t="s">
        <v>1855</v>
      </c>
      <c r="C10586" t="str">
        <f>TEXT(D10586, "mmm")</f>
        <v>Aug</v>
      </c>
      <c r="D10586" s="1">
        <v>45525</v>
      </c>
      <c r="E10586" t="s">
        <v>1861</v>
      </c>
      <c r="F10586" t="s">
        <v>80</v>
      </c>
      <c r="G10586">
        <v>500000</v>
      </c>
      <c r="H10586">
        <v>1.9</v>
      </c>
      <c r="I10586">
        <v>950000</v>
      </c>
      <c r="J10586" t="s">
        <v>86</v>
      </c>
      <c r="K10586">
        <v>1.030926821474876E-2</v>
      </c>
      <c r="L10586">
        <v>1.0308999999999999</v>
      </c>
      <c r="M10586" t="s">
        <v>82</v>
      </c>
    </row>
    <row r="10587" spans="1:13">
      <c r="A10587" t="s">
        <v>1854</v>
      </c>
      <c r="B10587" t="s">
        <v>1855</v>
      </c>
      <c r="C10587" t="str">
        <f>TEXT(D10587, "mmm")</f>
        <v>Aug</v>
      </c>
      <c r="D10587" s="1">
        <v>45525</v>
      </c>
      <c r="E10587" t="s">
        <v>1859</v>
      </c>
      <c r="F10587" t="s">
        <v>80</v>
      </c>
      <c r="G10587">
        <v>500000</v>
      </c>
      <c r="H10587">
        <v>1.9</v>
      </c>
      <c r="I10587">
        <v>950000</v>
      </c>
      <c r="J10587" t="s">
        <v>86</v>
      </c>
      <c r="K10587">
        <v>1.030926821474876E-2</v>
      </c>
      <c r="L10587">
        <v>1.0308999999999999</v>
      </c>
      <c r="M10587" t="s">
        <v>82</v>
      </c>
    </row>
    <row r="10588" spans="1:13">
      <c r="A10588" t="s">
        <v>1854</v>
      </c>
      <c r="B10588" t="s">
        <v>1855</v>
      </c>
      <c r="C10588" t="str">
        <f>TEXT(D10588, "mmm")</f>
        <v>Aug</v>
      </c>
      <c r="D10588" s="1">
        <v>45525</v>
      </c>
      <c r="E10588" t="s">
        <v>1856</v>
      </c>
      <c r="F10588" t="s">
        <v>80</v>
      </c>
      <c r="G10588">
        <v>500000</v>
      </c>
      <c r="H10588">
        <v>1.9</v>
      </c>
      <c r="I10588">
        <v>950000</v>
      </c>
      <c r="J10588" t="s">
        <v>86</v>
      </c>
      <c r="K10588">
        <v>1.030926821474876E-2</v>
      </c>
      <c r="L10588">
        <v>1.0308999999999999</v>
      </c>
      <c r="M10588" t="s">
        <v>82</v>
      </c>
    </row>
    <row r="10589" spans="1:13">
      <c r="A10589" t="s">
        <v>1854</v>
      </c>
      <c r="B10589" t="s">
        <v>1855</v>
      </c>
      <c r="C10589" t="str">
        <f>TEXT(D10589, "mmm")</f>
        <v>Aug</v>
      </c>
      <c r="D10589" s="1">
        <v>45525</v>
      </c>
      <c r="E10589" t="s">
        <v>1865</v>
      </c>
      <c r="F10589" t="s">
        <v>251</v>
      </c>
      <c r="G10589">
        <v>500000</v>
      </c>
      <c r="H10589">
        <v>1.9</v>
      </c>
      <c r="I10589">
        <v>950000</v>
      </c>
      <c r="J10589" t="s">
        <v>86</v>
      </c>
      <c r="K10589">
        <v>1.030926821474876E-2</v>
      </c>
      <c r="L10589">
        <v>1.0308999999999999</v>
      </c>
      <c r="M10589" t="s">
        <v>82</v>
      </c>
    </row>
    <row r="10590" spans="1:13">
      <c r="A10590" t="s">
        <v>1854</v>
      </c>
      <c r="B10590" t="s">
        <v>1855</v>
      </c>
      <c r="C10590" t="str">
        <f>TEXT(D10590, "mmm")</f>
        <v>Aug</v>
      </c>
      <c r="D10590" s="1">
        <v>45525</v>
      </c>
      <c r="E10590" t="s">
        <v>5171</v>
      </c>
      <c r="F10590" t="s">
        <v>80</v>
      </c>
      <c r="G10590">
        <v>500000</v>
      </c>
      <c r="H10590">
        <v>1.9</v>
      </c>
      <c r="I10590">
        <v>950000</v>
      </c>
      <c r="J10590" t="s">
        <v>86</v>
      </c>
      <c r="K10590">
        <v>1.030926821474876E-2</v>
      </c>
      <c r="L10590">
        <v>1.0308999999999999</v>
      </c>
      <c r="M10590" t="s">
        <v>82</v>
      </c>
    </row>
    <row r="10591" spans="1:13">
      <c r="A10591" t="s">
        <v>2889</v>
      </c>
      <c r="B10591" t="s">
        <v>2890</v>
      </c>
      <c r="C10591" t="str">
        <f>TEXT(D10591, "mmm")</f>
        <v>Aug</v>
      </c>
      <c r="D10591" s="1">
        <v>45525</v>
      </c>
      <c r="E10591" t="s">
        <v>2891</v>
      </c>
      <c r="F10591" t="s">
        <v>251</v>
      </c>
      <c r="G10591">
        <v>1008584</v>
      </c>
      <c r="H10591">
        <v>0.05</v>
      </c>
      <c r="I10591">
        <v>50429.2</v>
      </c>
      <c r="J10591" t="s">
        <v>86</v>
      </c>
      <c r="K10591">
        <v>0.19999995529651701</v>
      </c>
      <c r="L10591">
        <v>20</v>
      </c>
      <c r="M10591" t="s">
        <v>82</v>
      </c>
    </row>
    <row r="10592" spans="1:13">
      <c r="A10592" t="s">
        <v>2889</v>
      </c>
      <c r="B10592" t="s">
        <v>2890</v>
      </c>
      <c r="C10592" t="str">
        <f>TEXT(D10592, "mmm")</f>
        <v>Aug</v>
      </c>
      <c r="D10592" s="1">
        <v>45525</v>
      </c>
      <c r="E10592" t="s">
        <v>2892</v>
      </c>
      <c r="F10592" t="s">
        <v>101</v>
      </c>
      <c r="G10592">
        <v>1008584</v>
      </c>
      <c r="H10592">
        <v>0.05</v>
      </c>
      <c r="I10592">
        <v>50429.2</v>
      </c>
      <c r="J10592" t="s">
        <v>86</v>
      </c>
      <c r="K10592">
        <v>0.19999995529651701</v>
      </c>
      <c r="L10592">
        <v>20</v>
      </c>
      <c r="M10592" t="s">
        <v>82</v>
      </c>
    </row>
    <row r="10593" spans="1:13">
      <c r="A10593" t="s">
        <v>5732</v>
      </c>
      <c r="B10593" t="s">
        <v>5733</v>
      </c>
      <c r="C10593" t="str">
        <f>TEXT(D10593, "mmm")</f>
        <v>Aug</v>
      </c>
      <c r="D10593" s="1">
        <v>45525</v>
      </c>
      <c r="E10593" t="s">
        <v>5768</v>
      </c>
      <c r="F10593" t="s">
        <v>118</v>
      </c>
      <c r="G10593">
        <v>23565</v>
      </c>
      <c r="H10593">
        <v>0.63</v>
      </c>
      <c r="I10593">
        <v>14845.95</v>
      </c>
      <c r="J10593" t="s">
        <v>81</v>
      </c>
      <c r="K10593">
        <v>8.7499993015080602E-2</v>
      </c>
      <c r="L10593">
        <v>8.75</v>
      </c>
      <c r="M10593" t="s">
        <v>82</v>
      </c>
    </row>
    <row r="10594" spans="1:13">
      <c r="A10594" t="s">
        <v>4915</v>
      </c>
      <c r="B10594" t="s">
        <v>4916</v>
      </c>
      <c r="C10594" t="str">
        <f>TEXT(D10594, "mmm")</f>
        <v>Aug</v>
      </c>
      <c r="D10594" s="1">
        <v>45525</v>
      </c>
      <c r="E10594" t="s">
        <v>5769</v>
      </c>
      <c r="F10594" t="s">
        <v>80</v>
      </c>
      <c r="G10594">
        <v>20661.16</v>
      </c>
      <c r="H10594">
        <v>12.1</v>
      </c>
      <c r="I10594">
        <v>250000.03599999999</v>
      </c>
      <c r="J10594" t="s">
        <v>81</v>
      </c>
      <c r="K10594">
        <v>1.07437527799199E-2</v>
      </c>
      <c r="L10594">
        <v>1.0744</v>
      </c>
      <c r="M10594" t="s">
        <v>82</v>
      </c>
    </row>
    <row r="10595" spans="1:13">
      <c r="A10595" t="s">
        <v>2401</v>
      </c>
      <c r="B10595" t="s">
        <v>2402</v>
      </c>
      <c r="C10595" t="str">
        <f>TEXT(D10595, "mmm")</f>
        <v>Aug</v>
      </c>
      <c r="D10595" s="1">
        <v>45525</v>
      </c>
      <c r="E10595" t="s">
        <v>4705</v>
      </c>
      <c r="F10595" t="s">
        <v>101</v>
      </c>
      <c r="G10595">
        <v>8896</v>
      </c>
      <c r="H10595">
        <v>1.24</v>
      </c>
      <c r="I10595">
        <v>11031.04</v>
      </c>
      <c r="J10595" t="s">
        <v>81</v>
      </c>
      <c r="K10595">
        <v>-6.1068715071679207E-2</v>
      </c>
      <c r="L10595">
        <v>-6.1069000000000004</v>
      </c>
      <c r="M10595" t="s">
        <v>82</v>
      </c>
    </row>
    <row r="10596" spans="1:13">
      <c r="A10596" t="s">
        <v>5770</v>
      </c>
      <c r="B10596" t="s">
        <v>5771</v>
      </c>
      <c r="C10596" t="str">
        <f>TEXT(D10596, "mmm")</f>
        <v>Aug</v>
      </c>
      <c r="D10596" s="1">
        <v>45525</v>
      </c>
      <c r="E10596" t="s">
        <v>2661</v>
      </c>
      <c r="F10596" t="s">
        <v>80</v>
      </c>
      <c r="G10596">
        <v>5750</v>
      </c>
      <c r="H10596">
        <v>8.68</v>
      </c>
      <c r="I10596">
        <v>49910</v>
      </c>
      <c r="J10596" t="s">
        <v>86</v>
      </c>
      <c r="K10596">
        <v>-4.0415639025675243E-2</v>
      </c>
      <c r="L10596">
        <v>-4.0415999999999999</v>
      </c>
      <c r="M10596" t="s">
        <v>82</v>
      </c>
    </row>
    <row r="10597" spans="1:13">
      <c r="A10597" t="s">
        <v>4066</v>
      </c>
      <c r="B10597" t="s">
        <v>4067</v>
      </c>
      <c r="C10597" t="str">
        <f>TEXT(D10597, "mmm")</f>
        <v>Aug</v>
      </c>
      <c r="D10597" s="1">
        <v>45526</v>
      </c>
      <c r="E10597" t="s">
        <v>4793</v>
      </c>
      <c r="F10597" t="s">
        <v>222</v>
      </c>
      <c r="G10597">
        <v>6962</v>
      </c>
      <c r="H10597">
        <v>5.2</v>
      </c>
      <c r="I10597">
        <v>36202.400000000001</v>
      </c>
      <c r="J10597" t="s">
        <v>86</v>
      </c>
      <c r="K10597">
        <v>-2.6974999261498489E-2</v>
      </c>
      <c r="L10597">
        <v>-2.6974999999999998</v>
      </c>
      <c r="M10597" t="s">
        <v>82</v>
      </c>
    </row>
    <row r="10598" spans="1:13">
      <c r="A10598" t="s">
        <v>135</v>
      </c>
      <c r="B10598" t="s">
        <v>136</v>
      </c>
      <c r="C10598" t="str">
        <f>TEXT(D10598, "mmm")</f>
        <v>Aug</v>
      </c>
      <c r="D10598" s="1">
        <v>45526</v>
      </c>
      <c r="E10598" t="s">
        <v>4486</v>
      </c>
      <c r="F10598" t="s">
        <v>251</v>
      </c>
      <c r="G10598">
        <v>31336</v>
      </c>
      <c r="H10598">
        <v>8.34</v>
      </c>
      <c r="I10598">
        <v>261342.24</v>
      </c>
      <c r="J10598" t="s">
        <v>81</v>
      </c>
      <c r="K10598">
        <v>0.29716988134401512</v>
      </c>
      <c r="L10598">
        <v>29.716999999999999</v>
      </c>
      <c r="M10598" t="s">
        <v>82</v>
      </c>
    </row>
    <row r="10599" spans="1:13">
      <c r="A10599" t="s">
        <v>2662</v>
      </c>
      <c r="B10599" t="s">
        <v>2663</v>
      </c>
      <c r="C10599" t="str">
        <f>TEXT(D10599, "mmm")</f>
        <v>Aug</v>
      </c>
      <c r="D10599" s="1">
        <v>45526</v>
      </c>
      <c r="E10599" t="s">
        <v>2664</v>
      </c>
      <c r="F10599" t="s">
        <v>101</v>
      </c>
      <c r="G10599">
        <v>1044200</v>
      </c>
      <c r="H10599">
        <v>10.96</v>
      </c>
      <c r="I10599">
        <v>11444432</v>
      </c>
      <c r="J10599" t="s">
        <v>86</v>
      </c>
      <c r="K10599">
        <v>-0.1111110715354575</v>
      </c>
      <c r="L10599">
        <v>-11.1111</v>
      </c>
      <c r="M10599" t="s">
        <v>82</v>
      </c>
    </row>
    <row r="10600" spans="1:13">
      <c r="A10600" t="s">
        <v>2662</v>
      </c>
      <c r="B10600" t="s">
        <v>2663</v>
      </c>
      <c r="C10600" t="str">
        <f>TEXT(D10600, "mmm")</f>
        <v>Aug</v>
      </c>
      <c r="D10600" s="1">
        <v>45526</v>
      </c>
      <c r="E10600" t="s">
        <v>2666</v>
      </c>
      <c r="F10600" t="s">
        <v>101</v>
      </c>
      <c r="G10600">
        <v>1044200</v>
      </c>
      <c r="H10600">
        <v>10.96</v>
      </c>
      <c r="I10600">
        <v>11444432</v>
      </c>
      <c r="J10600" t="s">
        <v>86</v>
      </c>
      <c r="K10600">
        <v>-0.1111110715354575</v>
      </c>
      <c r="L10600">
        <v>-11.1111</v>
      </c>
      <c r="M10600" t="s">
        <v>82</v>
      </c>
    </row>
    <row r="10601" spans="1:13">
      <c r="A10601" t="s">
        <v>2662</v>
      </c>
      <c r="B10601" t="s">
        <v>2663</v>
      </c>
      <c r="C10601" t="str">
        <f>TEXT(D10601, "mmm")</f>
        <v>Aug</v>
      </c>
      <c r="D10601" s="1">
        <v>45526</v>
      </c>
      <c r="E10601" t="s">
        <v>5321</v>
      </c>
      <c r="F10601" t="s">
        <v>101</v>
      </c>
      <c r="G10601">
        <v>1044200</v>
      </c>
      <c r="H10601">
        <v>10.96</v>
      </c>
      <c r="I10601">
        <v>11444432</v>
      </c>
      <c r="J10601" t="s">
        <v>86</v>
      </c>
      <c r="K10601">
        <v>-0.1111110715354575</v>
      </c>
      <c r="L10601">
        <v>-11.1111</v>
      </c>
      <c r="M10601" t="s">
        <v>82</v>
      </c>
    </row>
    <row r="10602" spans="1:13">
      <c r="A10602" t="s">
        <v>2662</v>
      </c>
      <c r="B10602" t="s">
        <v>2663</v>
      </c>
      <c r="C10602" t="str">
        <f>TEXT(D10602, "mmm")</f>
        <v>Aug</v>
      </c>
      <c r="D10602" s="1">
        <v>45526</v>
      </c>
      <c r="E10602" t="s">
        <v>2665</v>
      </c>
      <c r="F10602" t="s">
        <v>101</v>
      </c>
      <c r="G10602">
        <v>1044200</v>
      </c>
      <c r="H10602">
        <v>10.96</v>
      </c>
      <c r="I10602">
        <v>11444432</v>
      </c>
      <c r="J10602" t="s">
        <v>86</v>
      </c>
      <c r="K10602">
        <v>-0.1111110715354575</v>
      </c>
      <c r="L10602">
        <v>-11.1111</v>
      </c>
      <c r="M10602" t="s">
        <v>82</v>
      </c>
    </row>
    <row r="10603" spans="1:13">
      <c r="A10603" t="s">
        <v>2662</v>
      </c>
      <c r="B10603" t="s">
        <v>2663</v>
      </c>
      <c r="C10603" t="str">
        <f>TEXT(D10603, "mmm")</f>
        <v>Aug</v>
      </c>
      <c r="D10603" s="1">
        <v>45526</v>
      </c>
      <c r="E10603" t="s">
        <v>2667</v>
      </c>
      <c r="F10603" t="s">
        <v>101</v>
      </c>
      <c r="G10603">
        <v>1044200</v>
      </c>
      <c r="H10603">
        <v>10.96</v>
      </c>
      <c r="I10603">
        <v>11444432</v>
      </c>
      <c r="J10603" t="s">
        <v>86</v>
      </c>
      <c r="K10603">
        <v>-0.1111110715354575</v>
      </c>
      <c r="L10603">
        <v>-11.1111</v>
      </c>
      <c r="M10603" t="s">
        <v>82</v>
      </c>
    </row>
    <row r="10604" spans="1:13">
      <c r="A10604" t="s">
        <v>4339</v>
      </c>
      <c r="B10604" t="s">
        <v>4340</v>
      </c>
      <c r="C10604" t="str">
        <f>TEXT(D10604, "mmm")</f>
        <v>Aug</v>
      </c>
      <c r="D10604" s="1">
        <v>45526</v>
      </c>
      <c r="E10604" t="s">
        <v>4378</v>
      </c>
      <c r="F10604" t="s">
        <v>128</v>
      </c>
      <c r="G10604">
        <v>20000</v>
      </c>
      <c r="H10604">
        <v>15.05</v>
      </c>
      <c r="I10604">
        <v>301000</v>
      </c>
      <c r="J10604" t="s">
        <v>81</v>
      </c>
      <c r="K10604">
        <v>8.7611574845996021E-3</v>
      </c>
      <c r="L10604">
        <v>0.87609999999999999</v>
      </c>
      <c r="M10604" t="s">
        <v>82</v>
      </c>
    </row>
    <row r="10605" spans="1:13">
      <c r="A10605" t="s">
        <v>438</v>
      </c>
      <c r="B10605" t="s">
        <v>439</v>
      </c>
      <c r="C10605" t="str">
        <f>TEXT(D10605, "mmm")</f>
        <v>Aug</v>
      </c>
      <c r="D10605" s="1">
        <v>45526</v>
      </c>
      <c r="E10605" t="s">
        <v>440</v>
      </c>
      <c r="F10605" t="s">
        <v>80</v>
      </c>
      <c r="G10605">
        <v>10000</v>
      </c>
      <c r="H10605">
        <v>20.13</v>
      </c>
      <c r="I10605">
        <v>201300</v>
      </c>
      <c r="J10605" t="s">
        <v>86</v>
      </c>
      <c r="K10605">
        <v>4.989131017368087E-2</v>
      </c>
      <c r="L10605">
        <v>4.9890999999999996</v>
      </c>
      <c r="M10605" t="s">
        <v>82</v>
      </c>
    </row>
    <row r="10606" spans="1:13">
      <c r="A10606" t="s">
        <v>438</v>
      </c>
      <c r="B10606" t="s">
        <v>439</v>
      </c>
      <c r="C10606" t="str">
        <f>TEXT(D10606, "mmm")</f>
        <v>Aug</v>
      </c>
      <c r="D10606" s="1">
        <v>45526</v>
      </c>
      <c r="E10606" t="s">
        <v>440</v>
      </c>
      <c r="F10606" t="s">
        <v>80</v>
      </c>
      <c r="G10606">
        <v>3568</v>
      </c>
      <c r="H10606">
        <v>20.079999999999998</v>
      </c>
      <c r="I10606">
        <v>71645.439999999988</v>
      </c>
      <c r="J10606" t="s">
        <v>81</v>
      </c>
      <c r="K10606">
        <v>4.989131017368087E-2</v>
      </c>
      <c r="L10606">
        <v>4.9890999999999996</v>
      </c>
      <c r="M10606" t="s">
        <v>82</v>
      </c>
    </row>
    <row r="10607" spans="1:13">
      <c r="A10607" t="s">
        <v>5772</v>
      </c>
      <c r="B10607" t="s">
        <v>5773</v>
      </c>
      <c r="C10607" t="str">
        <f>TEXT(D10607, "mmm")</f>
        <v>Aug</v>
      </c>
      <c r="D10607" s="1">
        <v>45526</v>
      </c>
      <c r="E10607" t="s">
        <v>4869</v>
      </c>
      <c r="F10607" t="s">
        <v>80</v>
      </c>
      <c r="G10607">
        <v>6600</v>
      </c>
      <c r="H10607">
        <v>2.86</v>
      </c>
      <c r="I10607">
        <v>18876</v>
      </c>
      <c r="J10607" t="s">
        <v>86</v>
      </c>
      <c r="K10607">
        <v>-1.1420416972046651E-2</v>
      </c>
      <c r="L10607">
        <v>-1.1419999999999999</v>
      </c>
      <c r="M10607" t="s">
        <v>82</v>
      </c>
    </row>
    <row r="10608" spans="1:13">
      <c r="A10608" t="s">
        <v>5710</v>
      </c>
      <c r="B10608" t="s">
        <v>5711</v>
      </c>
      <c r="C10608" t="str">
        <f>TEXT(D10608, "mmm")</f>
        <v>Aug</v>
      </c>
      <c r="D10608" s="1">
        <v>45526</v>
      </c>
      <c r="E10608" t="s">
        <v>5774</v>
      </c>
      <c r="F10608" t="s">
        <v>128</v>
      </c>
      <c r="G10608">
        <v>3885</v>
      </c>
      <c r="H10608">
        <v>38.979999999999997</v>
      </c>
      <c r="I10608">
        <v>151437.29999999999</v>
      </c>
      <c r="J10608" t="s">
        <v>86</v>
      </c>
      <c r="K10608">
        <v>6.9408504996701037E-2</v>
      </c>
      <c r="L10608">
        <v>6.9409000000000001</v>
      </c>
      <c r="M10608" t="s">
        <v>82</v>
      </c>
    </row>
    <row r="10609" spans="1:13">
      <c r="A10609" t="s">
        <v>135</v>
      </c>
      <c r="B10609" t="s">
        <v>136</v>
      </c>
      <c r="C10609" t="str">
        <f>TEXT(D10609, "mmm")</f>
        <v>Aug</v>
      </c>
      <c r="D10609" s="1">
        <v>45526</v>
      </c>
      <c r="E10609" t="s">
        <v>137</v>
      </c>
      <c r="F10609" t="s">
        <v>80</v>
      </c>
      <c r="G10609">
        <v>11990</v>
      </c>
      <c r="H10609">
        <v>8.34</v>
      </c>
      <c r="I10609">
        <v>99996.599999999991</v>
      </c>
      <c r="J10609" t="s">
        <v>81</v>
      </c>
      <c r="K10609">
        <v>0.29716988134401512</v>
      </c>
      <c r="L10609">
        <v>29.716999999999999</v>
      </c>
      <c r="M10609" t="s">
        <v>82</v>
      </c>
    </row>
    <row r="10610" spans="1:13">
      <c r="A10610" t="s">
        <v>3918</v>
      </c>
      <c r="B10610" t="s">
        <v>3919</v>
      </c>
      <c r="C10610" t="str">
        <f>TEXT(D10610, "mmm")</f>
        <v>Aug</v>
      </c>
      <c r="D10610" s="1">
        <v>45526</v>
      </c>
      <c r="E10610" t="s">
        <v>5775</v>
      </c>
      <c r="F10610" t="s">
        <v>80</v>
      </c>
      <c r="G10610">
        <v>5000</v>
      </c>
      <c r="H10610">
        <v>16.03</v>
      </c>
      <c r="I10610">
        <v>80150</v>
      </c>
      <c r="J10610" t="s">
        <v>81</v>
      </c>
      <c r="K10610">
        <v>-6.2264050480453914E-4</v>
      </c>
      <c r="L10610">
        <v>-6.2300000000000001E-2</v>
      </c>
      <c r="M10610" t="s">
        <v>82</v>
      </c>
    </row>
    <row r="10611" spans="1:13">
      <c r="A10611" t="s">
        <v>5776</v>
      </c>
      <c r="B10611" t="s">
        <v>5777</v>
      </c>
      <c r="C10611" t="str">
        <f>TEXT(D10611, "mmm")</f>
        <v>Aug</v>
      </c>
      <c r="D10611" s="1">
        <v>45526</v>
      </c>
      <c r="E10611" t="s">
        <v>5778</v>
      </c>
      <c r="F10611" t="s">
        <v>80</v>
      </c>
      <c r="G10611">
        <v>10000</v>
      </c>
      <c r="H10611">
        <v>2.7</v>
      </c>
      <c r="I10611">
        <v>27000</v>
      </c>
      <c r="J10611" t="s">
        <v>81</v>
      </c>
      <c r="K10611">
        <v>8.5185190745014738E-2</v>
      </c>
      <c r="L10611">
        <v>8.5184999999999995</v>
      </c>
      <c r="M10611" t="s">
        <v>82</v>
      </c>
    </row>
    <row r="10612" spans="1:13">
      <c r="A10612" t="s">
        <v>5322</v>
      </c>
      <c r="B10612" t="s">
        <v>5323</v>
      </c>
      <c r="C10612" t="str">
        <f>TEXT(D10612, "mmm")</f>
        <v>Aug</v>
      </c>
      <c r="D10612" s="1">
        <v>45526</v>
      </c>
      <c r="E10612" t="s">
        <v>5326</v>
      </c>
      <c r="F10612" t="s">
        <v>428</v>
      </c>
      <c r="G10612">
        <v>2793</v>
      </c>
      <c r="H10612">
        <v>14.71</v>
      </c>
      <c r="I10612">
        <v>41085.03</v>
      </c>
      <c r="J10612" t="s">
        <v>81</v>
      </c>
      <c r="K10612">
        <v>4.7425266760663387E-3</v>
      </c>
      <c r="L10612">
        <v>0.4743</v>
      </c>
      <c r="M10612" t="s">
        <v>82</v>
      </c>
    </row>
    <row r="10613" spans="1:13">
      <c r="A10613" t="s">
        <v>5322</v>
      </c>
      <c r="B10613" t="s">
        <v>5323</v>
      </c>
      <c r="C10613" t="str">
        <f>TEXT(D10613, "mmm")</f>
        <v>Aug</v>
      </c>
      <c r="D10613" s="1">
        <v>45526</v>
      </c>
      <c r="E10613" t="s">
        <v>5328</v>
      </c>
      <c r="F10613" t="s">
        <v>222</v>
      </c>
      <c r="G10613">
        <v>2793</v>
      </c>
      <c r="H10613">
        <v>14.71</v>
      </c>
      <c r="I10613">
        <v>41085.03</v>
      </c>
      <c r="J10613" t="s">
        <v>81</v>
      </c>
      <c r="K10613">
        <v>4.7425266760663387E-3</v>
      </c>
      <c r="L10613">
        <v>0.4743</v>
      </c>
      <c r="M10613" t="s">
        <v>82</v>
      </c>
    </row>
    <row r="10614" spans="1:13">
      <c r="A10614" t="s">
        <v>5322</v>
      </c>
      <c r="B10614" t="s">
        <v>5323</v>
      </c>
      <c r="C10614" t="str">
        <f>TEXT(D10614, "mmm")</f>
        <v>Aug</v>
      </c>
      <c r="D10614" s="1">
        <v>45526</v>
      </c>
      <c r="E10614" t="s">
        <v>5327</v>
      </c>
      <c r="F10614" t="s">
        <v>314</v>
      </c>
      <c r="G10614">
        <v>2793</v>
      </c>
      <c r="H10614">
        <v>14.71</v>
      </c>
      <c r="I10614">
        <v>41085.03</v>
      </c>
      <c r="J10614" t="s">
        <v>81</v>
      </c>
      <c r="K10614">
        <v>4.7425266760663387E-3</v>
      </c>
      <c r="L10614">
        <v>0.4743</v>
      </c>
      <c r="M10614" t="s">
        <v>82</v>
      </c>
    </row>
    <row r="10615" spans="1:13">
      <c r="A10615" t="s">
        <v>5322</v>
      </c>
      <c r="B10615" t="s">
        <v>5323</v>
      </c>
      <c r="C10615" t="str">
        <f>TEXT(D10615, "mmm")</f>
        <v>Aug</v>
      </c>
      <c r="D10615" s="1">
        <v>45526</v>
      </c>
      <c r="E10615" t="s">
        <v>5325</v>
      </c>
      <c r="F10615" t="s">
        <v>314</v>
      </c>
      <c r="G10615">
        <v>2793</v>
      </c>
      <c r="H10615">
        <v>14.71</v>
      </c>
      <c r="I10615">
        <v>41085.03</v>
      </c>
      <c r="J10615" t="s">
        <v>81</v>
      </c>
      <c r="K10615">
        <v>4.7425266760663387E-3</v>
      </c>
      <c r="L10615">
        <v>0.4743</v>
      </c>
      <c r="M10615" t="s">
        <v>82</v>
      </c>
    </row>
    <row r="10616" spans="1:13">
      <c r="A10616" t="s">
        <v>5322</v>
      </c>
      <c r="B10616" t="s">
        <v>5323</v>
      </c>
      <c r="C10616" t="str">
        <f>TEXT(D10616, "mmm")</f>
        <v>Aug</v>
      </c>
      <c r="D10616" s="1">
        <v>45526</v>
      </c>
      <c r="E10616" t="s">
        <v>5324</v>
      </c>
      <c r="F10616" t="s">
        <v>222</v>
      </c>
      <c r="G10616">
        <v>2793</v>
      </c>
      <c r="H10616">
        <v>14.71</v>
      </c>
      <c r="I10616">
        <v>41085.03</v>
      </c>
      <c r="J10616" t="s">
        <v>81</v>
      </c>
      <c r="K10616">
        <v>4.7425266760663387E-3</v>
      </c>
      <c r="L10616">
        <v>0.4743</v>
      </c>
      <c r="M10616" t="s">
        <v>82</v>
      </c>
    </row>
    <row r="10617" spans="1:13">
      <c r="A10617" t="s">
        <v>5322</v>
      </c>
      <c r="B10617" t="s">
        <v>5323</v>
      </c>
      <c r="C10617" t="str">
        <f>TEXT(D10617, "mmm")</f>
        <v>Aug</v>
      </c>
      <c r="D10617" s="1">
        <v>45526</v>
      </c>
      <c r="E10617" t="s">
        <v>5329</v>
      </c>
      <c r="F10617" t="s">
        <v>314</v>
      </c>
      <c r="G10617">
        <v>2793</v>
      </c>
      <c r="H10617">
        <v>14.71</v>
      </c>
      <c r="I10617">
        <v>41085.03</v>
      </c>
      <c r="J10617" t="s">
        <v>81</v>
      </c>
      <c r="K10617">
        <v>4.7425266760663387E-3</v>
      </c>
      <c r="L10617">
        <v>0.4743</v>
      </c>
      <c r="M10617" t="s">
        <v>82</v>
      </c>
    </row>
    <row r="10618" spans="1:13">
      <c r="A10618" t="s">
        <v>5322</v>
      </c>
      <c r="B10618" t="s">
        <v>5323</v>
      </c>
      <c r="C10618" t="str">
        <f>TEXT(D10618, "mmm")</f>
        <v>Aug</v>
      </c>
      <c r="D10618" s="1">
        <v>45526</v>
      </c>
      <c r="E10618" t="s">
        <v>5326</v>
      </c>
      <c r="F10618" t="s">
        <v>428</v>
      </c>
      <c r="G10618">
        <v>23746</v>
      </c>
      <c r="H10618">
        <v>14.71</v>
      </c>
      <c r="I10618">
        <v>349303.66</v>
      </c>
      <c r="J10618" t="s">
        <v>81</v>
      </c>
      <c r="K10618">
        <v>4.7425266760663387E-3</v>
      </c>
      <c r="L10618">
        <v>0.4743</v>
      </c>
      <c r="M10618" t="s">
        <v>82</v>
      </c>
    </row>
    <row r="10619" spans="1:13">
      <c r="A10619" t="s">
        <v>5322</v>
      </c>
      <c r="B10619" t="s">
        <v>5323</v>
      </c>
      <c r="C10619" t="str">
        <f>TEXT(D10619, "mmm")</f>
        <v>Aug</v>
      </c>
      <c r="D10619" s="1">
        <v>45526</v>
      </c>
      <c r="E10619" t="s">
        <v>5328</v>
      </c>
      <c r="F10619" t="s">
        <v>222</v>
      </c>
      <c r="G10619">
        <v>23746</v>
      </c>
      <c r="H10619">
        <v>14.71</v>
      </c>
      <c r="I10619">
        <v>349303.66</v>
      </c>
      <c r="J10619" t="s">
        <v>81</v>
      </c>
      <c r="K10619">
        <v>4.7425266760663387E-3</v>
      </c>
      <c r="L10619">
        <v>0.4743</v>
      </c>
      <c r="M10619" t="s">
        <v>82</v>
      </c>
    </row>
    <row r="10620" spans="1:13">
      <c r="A10620" t="s">
        <v>5322</v>
      </c>
      <c r="B10620" t="s">
        <v>5323</v>
      </c>
      <c r="C10620" t="str">
        <f>TEXT(D10620, "mmm")</f>
        <v>Aug</v>
      </c>
      <c r="D10620" s="1">
        <v>45526</v>
      </c>
      <c r="E10620" t="s">
        <v>5327</v>
      </c>
      <c r="F10620" t="s">
        <v>314</v>
      </c>
      <c r="G10620">
        <v>23746</v>
      </c>
      <c r="H10620">
        <v>14.71</v>
      </c>
      <c r="I10620">
        <v>349303.66</v>
      </c>
      <c r="J10620" t="s">
        <v>81</v>
      </c>
      <c r="K10620">
        <v>4.7425266760663387E-3</v>
      </c>
      <c r="L10620">
        <v>0.4743</v>
      </c>
      <c r="M10620" t="s">
        <v>82</v>
      </c>
    </row>
    <row r="10621" spans="1:13">
      <c r="A10621" t="s">
        <v>5322</v>
      </c>
      <c r="B10621" t="s">
        <v>5323</v>
      </c>
      <c r="C10621" t="str">
        <f>TEXT(D10621, "mmm")</f>
        <v>Aug</v>
      </c>
      <c r="D10621" s="1">
        <v>45526</v>
      </c>
      <c r="E10621" t="s">
        <v>5325</v>
      </c>
      <c r="F10621" t="s">
        <v>314</v>
      </c>
      <c r="G10621">
        <v>23746</v>
      </c>
      <c r="H10621">
        <v>14.71</v>
      </c>
      <c r="I10621">
        <v>349303.66</v>
      </c>
      <c r="J10621" t="s">
        <v>81</v>
      </c>
      <c r="K10621">
        <v>4.7425266760663387E-3</v>
      </c>
      <c r="L10621">
        <v>0.4743</v>
      </c>
      <c r="M10621" t="s">
        <v>82</v>
      </c>
    </row>
    <row r="10622" spans="1:13">
      <c r="A10622" t="s">
        <v>5322</v>
      </c>
      <c r="B10622" t="s">
        <v>5323</v>
      </c>
      <c r="C10622" t="str">
        <f>TEXT(D10622, "mmm")</f>
        <v>Aug</v>
      </c>
      <c r="D10622" s="1">
        <v>45526</v>
      </c>
      <c r="E10622" t="s">
        <v>5324</v>
      </c>
      <c r="F10622" t="s">
        <v>222</v>
      </c>
      <c r="G10622">
        <v>23746</v>
      </c>
      <c r="H10622">
        <v>14.71</v>
      </c>
      <c r="I10622">
        <v>349303.66</v>
      </c>
      <c r="J10622" t="s">
        <v>81</v>
      </c>
      <c r="K10622">
        <v>4.7425266760663387E-3</v>
      </c>
      <c r="L10622">
        <v>0.4743</v>
      </c>
      <c r="M10622" t="s">
        <v>82</v>
      </c>
    </row>
    <row r="10623" spans="1:13">
      <c r="A10623" t="s">
        <v>5322</v>
      </c>
      <c r="B10623" t="s">
        <v>5323</v>
      </c>
      <c r="C10623" t="str">
        <f>TEXT(D10623, "mmm")</f>
        <v>Aug</v>
      </c>
      <c r="D10623" s="1">
        <v>45526</v>
      </c>
      <c r="E10623" t="s">
        <v>5329</v>
      </c>
      <c r="F10623" t="s">
        <v>314</v>
      </c>
      <c r="G10623">
        <v>23746</v>
      </c>
      <c r="H10623">
        <v>14.71</v>
      </c>
      <c r="I10623">
        <v>349303.66</v>
      </c>
      <c r="J10623" t="s">
        <v>81</v>
      </c>
      <c r="K10623">
        <v>4.7425266760663387E-3</v>
      </c>
      <c r="L10623">
        <v>0.4743</v>
      </c>
      <c r="M10623" t="s">
        <v>82</v>
      </c>
    </row>
    <row r="10624" spans="1:13">
      <c r="A10624" t="s">
        <v>5149</v>
      </c>
      <c r="B10624" t="s">
        <v>5150</v>
      </c>
      <c r="C10624" t="str">
        <f>TEXT(D10624, "mmm")</f>
        <v>Aug</v>
      </c>
      <c r="D10624" s="1">
        <v>45526</v>
      </c>
      <c r="E10624" t="s">
        <v>5152</v>
      </c>
      <c r="F10624" t="s">
        <v>222</v>
      </c>
      <c r="G10624">
        <v>3334</v>
      </c>
      <c r="H10624">
        <v>23.04</v>
      </c>
      <c r="I10624">
        <v>76815.360000000001</v>
      </c>
      <c r="J10624" t="s">
        <v>81</v>
      </c>
      <c r="K10624">
        <v>-4.0139619250939562E-2</v>
      </c>
      <c r="L10624">
        <v>-4.0140000000000002</v>
      </c>
      <c r="M10624" t="s">
        <v>82</v>
      </c>
    </row>
    <row r="10625" spans="1:13">
      <c r="A10625" t="s">
        <v>5149</v>
      </c>
      <c r="B10625" t="s">
        <v>5150</v>
      </c>
      <c r="C10625" t="str">
        <f>TEXT(D10625, "mmm")</f>
        <v>Aug</v>
      </c>
      <c r="D10625" s="1">
        <v>45526</v>
      </c>
      <c r="E10625" t="s">
        <v>5154</v>
      </c>
      <c r="F10625" t="s">
        <v>222</v>
      </c>
      <c r="G10625">
        <v>3334</v>
      </c>
      <c r="H10625">
        <v>23.04</v>
      </c>
      <c r="I10625">
        <v>76815.360000000001</v>
      </c>
      <c r="J10625" t="s">
        <v>81</v>
      </c>
      <c r="K10625">
        <v>-4.0139619250939562E-2</v>
      </c>
      <c r="L10625">
        <v>-4.0140000000000002</v>
      </c>
      <c r="M10625" t="s">
        <v>82</v>
      </c>
    </row>
    <row r="10626" spans="1:13">
      <c r="A10626" t="s">
        <v>5149</v>
      </c>
      <c r="B10626" t="s">
        <v>5150</v>
      </c>
      <c r="C10626" t="str">
        <f>TEXT(D10626, "mmm")</f>
        <v>Aug</v>
      </c>
      <c r="D10626" s="1">
        <v>45526</v>
      </c>
      <c r="E10626" t="s">
        <v>5153</v>
      </c>
      <c r="F10626" t="s">
        <v>222</v>
      </c>
      <c r="G10626">
        <v>3334</v>
      </c>
      <c r="H10626">
        <v>23.04</v>
      </c>
      <c r="I10626">
        <v>76815.360000000001</v>
      </c>
      <c r="J10626" t="s">
        <v>81</v>
      </c>
      <c r="K10626">
        <v>-4.0139619250939562E-2</v>
      </c>
      <c r="L10626">
        <v>-4.0140000000000002</v>
      </c>
      <c r="M10626" t="s">
        <v>82</v>
      </c>
    </row>
    <row r="10627" spans="1:13">
      <c r="A10627" t="s">
        <v>5149</v>
      </c>
      <c r="B10627" t="s">
        <v>5150</v>
      </c>
      <c r="C10627" t="str">
        <f>TEXT(D10627, "mmm")</f>
        <v>Aug</v>
      </c>
      <c r="D10627" s="1">
        <v>45526</v>
      </c>
      <c r="E10627" t="s">
        <v>5155</v>
      </c>
      <c r="F10627" t="s">
        <v>276</v>
      </c>
      <c r="G10627">
        <v>3334</v>
      </c>
      <c r="H10627">
        <v>23.04</v>
      </c>
      <c r="I10627">
        <v>76815.360000000001</v>
      </c>
      <c r="J10627" t="s">
        <v>81</v>
      </c>
      <c r="K10627">
        <v>-4.0139619250939562E-2</v>
      </c>
      <c r="L10627">
        <v>-4.0140000000000002</v>
      </c>
      <c r="M10627" t="s">
        <v>82</v>
      </c>
    </row>
    <row r="10628" spans="1:13">
      <c r="A10628" t="s">
        <v>5149</v>
      </c>
      <c r="B10628" t="s">
        <v>5150</v>
      </c>
      <c r="C10628" t="str">
        <f>TEXT(D10628, "mmm")</f>
        <v>Aug</v>
      </c>
      <c r="D10628" s="1">
        <v>45526</v>
      </c>
      <c r="E10628" t="s">
        <v>5156</v>
      </c>
      <c r="F10628" t="s">
        <v>222</v>
      </c>
      <c r="G10628">
        <v>3334</v>
      </c>
      <c r="H10628">
        <v>23.04</v>
      </c>
      <c r="I10628">
        <v>76815.360000000001</v>
      </c>
      <c r="J10628" t="s">
        <v>81</v>
      </c>
      <c r="K10628">
        <v>-4.0139619250939562E-2</v>
      </c>
      <c r="L10628">
        <v>-4.0140000000000002</v>
      </c>
      <c r="M10628" t="s">
        <v>82</v>
      </c>
    </row>
    <row r="10629" spans="1:13">
      <c r="A10629" t="s">
        <v>5149</v>
      </c>
      <c r="B10629" t="s">
        <v>5150</v>
      </c>
      <c r="C10629" t="str">
        <f>TEXT(D10629, "mmm")</f>
        <v>Aug</v>
      </c>
      <c r="D10629" s="1">
        <v>45526</v>
      </c>
      <c r="E10629" t="s">
        <v>5151</v>
      </c>
      <c r="F10629" t="s">
        <v>222</v>
      </c>
      <c r="G10629">
        <v>3334</v>
      </c>
      <c r="H10629">
        <v>23.04</v>
      </c>
      <c r="I10629">
        <v>76815.360000000001</v>
      </c>
      <c r="J10629" t="s">
        <v>81</v>
      </c>
      <c r="K10629">
        <v>-4.0139619250939562E-2</v>
      </c>
      <c r="L10629">
        <v>-4.0140000000000002</v>
      </c>
      <c r="M10629" t="s">
        <v>82</v>
      </c>
    </row>
    <row r="10630" spans="1:13">
      <c r="A10630" t="s">
        <v>4173</v>
      </c>
      <c r="B10630" t="s">
        <v>4174</v>
      </c>
      <c r="C10630" t="str">
        <f>TEXT(D10630, "mmm")</f>
        <v>Aug</v>
      </c>
      <c r="D10630" s="1">
        <v>45526</v>
      </c>
      <c r="E10630" t="s">
        <v>5779</v>
      </c>
      <c r="F10630" t="s">
        <v>80</v>
      </c>
      <c r="G10630">
        <v>15188</v>
      </c>
      <c r="H10630">
        <v>12.89</v>
      </c>
      <c r="I10630">
        <v>195773.32</v>
      </c>
      <c r="J10630" t="s">
        <v>81</v>
      </c>
      <c r="K10630">
        <v>0.1593534014604798</v>
      </c>
      <c r="L10630">
        <v>15.9353</v>
      </c>
      <c r="M10630" t="s">
        <v>82</v>
      </c>
    </row>
    <row r="10631" spans="1:13">
      <c r="A10631" t="s">
        <v>3515</v>
      </c>
      <c r="B10631" t="s">
        <v>3516</v>
      </c>
      <c r="C10631" t="str">
        <f>TEXT(D10631, "mmm")</f>
        <v>Aug</v>
      </c>
      <c r="D10631" s="1">
        <v>45526</v>
      </c>
      <c r="E10631" t="s">
        <v>3517</v>
      </c>
      <c r="F10631" t="s">
        <v>80</v>
      </c>
      <c r="G10631">
        <v>5000</v>
      </c>
      <c r="H10631">
        <v>8.01</v>
      </c>
      <c r="I10631">
        <v>40050</v>
      </c>
      <c r="J10631" t="s">
        <v>81</v>
      </c>
      <c r="K10631">
        <v>-1.6209549109468039E-2</v>
      </c>
      <c r="L10631">
        <v>-1.621</v>
      </c>
      <c r="M10631" t="s">
        <v>82</v>
      </c>
    </row>
    <row r="10632" spans="1:13">
      <c r="A10632" t="s">
        <v>3697</v>
      </c>
      <c r="B10632" t="s">
        <v>3698</v>
      </c>
      <c r="C10632" t="str">
        <f>TEXT(D10632, "mmm")</f>
        <v>Aug</v>
      </c>
      <c r="D10632" s="1">
        <v>45526</v>
      </c>
      <c r="E10632" t="s">
        <v>5780</v>
      </c>
      <c r="F10632" t="s">
        <v>80</v>
      </c>
      <c r="G10632">
        <v>2656</v>
      </c>
      <c r="H10632">
        <v>10.8</v>
      </c>
      <c r="I10632">
        <v>28684.799999999999</v>
      </c>
      <c r="J10632" t="s">
        <v>86</v>
      </c>
      <c r="K10632">
        <v>-6.7924522677033194E-2</v>
      </c>
      <c r="L10632">
        <v>-6.7925000000000004</v>
      </c>
      <c r="M10632" t="s">
        <v>82</v>
      </c>
    </row>
    <row r="10633" spans="1:13">
      <c r="A10633" t="s">
        <v>5726</v>
      </c>
      <c r="B10633" t="s">
        <v>5727</v>
      </c>
      <c r="C10633" t="str">
        <f>TEXT(D10633, "mmm")</f>
        <v>Aug</v>
      </c>
      <c r="D10633" s="1">
        <v>45526</v>
      </c>
      <c r="E10633" t="s">
        <v>5781</v>
      </c>
      <c r="F10633" t="s">
        <v>80</v>
      </c>
      <c r="G10633">
        <v>20603</v>
      </c>
      <c r="H10633">
        <v>0.89</v>
      </c>
      <c r="I10633">
        <v>18336.669999999998</v>
      </c>
      <c r="J10633" t="s">
        <v>81</v>
      </c>
      <c r="K10633">
        <v>0.22471915831275191</v>
      </c>
      <c r="L10633">
        <v>22.471900000000002</v>
      </c>
      <c r="M10633" t="s">
        <v>82</v>
      </c>
    </row>
    <row r="10634" spans="1:13">
      <c r="A10634" t="s">
        <v>3679</v>
      </c>
      <c r="B10634" t="s">
        <v>3680</v>
      </c>
      <c r="C10634" t="str">
        <f>TEXT(D10634, "mmm")</f>
        <v>Aug</v>
      </c>
      <c r="D10634" s="1">
        <v>45526</v>
      </c>
      <c r="E10634" t="s">
        <v>5025</v>
      </c>
      <c r="F10634" t="s">
        <v>80</v>
      </c>
      <c r="G10634">
        <v>8100</v>
      </c>
      <c r="H10634">
        <v>2.25</v>
      </c>
      <c r="I10634">
        <v>18225</v>
      </c>
      <c r="J10634" t="s">
        <v>81</v>
      </c>
      <c r="K10634">
        <v>-0.108597287508636</v>
      </c>
      <c r="L10634">
        <v>-10.8597</v>
      </c>
      <c r="M10634" t="s">
        <v>82</v>
      </c>
    </row>
    <row r="10635" spans="1:13">
      <c r="A10635" t="s">
        <v>2075</v>
      </c>
      <c r="B10635" t="s">
        <v>2076</v>
      </c>
      <c r="C10635" t="str">
        <f>TEXT(D10635, "mmm")</f>
        <v>Aug</v>
      </c>
      <c r="D10635" s="1">
        <v>45526</v>
      </c>
      <c r="E10635" t="s">
        <v>5782</v>
      </c>
      <c r="F10635" t="s">
        <v>251</v>
      </c>
      <c r="G10635">
        <v>8818</v>
      </c>
      <c r="H10635">
        <v>5.67</v>
      </c>
      <c r="I10635">
        <v>49998.06</v>
      </c>
      <c r="J10635" t="s">
        <v>81</v>
      </c>
      <c r="K10635">
        <v>0.1282952568949689</v>
      </c>
      <c r="L10635">
        <v>12.829499999999999</v>
      </c>
      <c r="M10635" t="s">
        <v>82</v>
      </c>
    </row>
    <row r="10636" spans="1:13">
      <c r="A10636" t="s">
        <v>3671</v>
      </c>
      <c r="B10636" t="s">
        <v>3672</v>
      </c>
      <c r="C10636" t="str">
        <f>TEXT(D10636, "mmm")</f>
        <v>Aug</v>
      </c>
      <c r="D10636" s="1">
        <v>45526</v>
      </c>
      <c r="E10636" t="s">
        <v>3673</v>
      </c>
      <c r="F10636" t="s">
        <v>217</v>
      </c>
      <c r="G10636">
        <v>3000</v>
      </c>
      <c r="H10636">
        <v>12.89</v>
      </c>
      <c r="I10636">
        <v>38670</v>
      </c>
      <c r="J10636" t="s">
        <v>81</v>
      </c>
      <c r="K10636">
        <v>0.1104118070700966</v>
      </c>
      <c r="L10636">
        <v>11.0412</v>
      </c>
      <c r="M10636" t="s">
        <v>82</v>
      </c>
    </row>
    <row r="10637" spans="1:13">
      <c r="A10637" t="s">
        <v>2614</v>
      </c>
      <c r="B10637" t="s">
        <v>2615</v>
      </c>
      <c r="C10637" t="str">
        <f>TEXT(D10637, "mmm")</f>
        <v>Aug</v>
      </c>
      <c r="D10637" s="1">
        <v>45526</v>
      </c>
      <c r="E10637" t="s">
        <v>5446</v>
      </c>
      <c r="F10637" t="s">
        <v>80</v>
      </c>
      <c r="G10637">
        <v>5000</v>
      </c>
      <c r="H10637">
        <v>5.75</v>
      </c>
      <c r="I10637">
        <v>28750</v>
      </c>
      <c r="J10637" t="s">
        <v>81</v>
      </c>
      <c r="K10637">
        <v>-4.0983607198115002E-2</v>
      </c>
      <c r="L10637">
        <v>-4.0983999999999998</v>
      </c>
      <c r="M10637" t="s">
        <v>82</v>
      </c>
    </row>
    <row r="10638" spans="1:13">
      <c r="A10638" t="s">
        <v>5770</v>
      </c>
      <c r="B10638" t="s">
        <v>5771</v>
      </c>
      <c r="C10638" t="str">
        <f>TEXT(D10638, "mmm")</f>
        <v>Aug</v>
      </c>
      <c r="D10638" s="1">
        <v>45526</v>
      </c>
      <c r="E10638" t="s">
        <v>2661</v>
      </c>
      <c r="F10638" t="s">
        <v>80</v>
      </c>
      <c r="G10638">
        <v>5775</v>
      </c>
      <c r="H10638">
        <v>8.6</v>
      </c>
      <c r="I10638">
        <v>49665</v>
      </c>
      <c r="J10638" t="s">
        <v>81</v>
      </c>
      <c r="K10638">
        <v>-5.3990611905168073E-2</v>
      </c>
      <c r="L10638">
        <v>-5.3990999999999998</v>
      </c>
      <c r="M10638" t="s">
        <v>82</v>
      </c>
    </row>
    <row r="10639" spans="1:13">
      <c r="A10639" t="s">
        <v>1031</v>
      </c>
      <c r="B10639" t="s">
        <v>1032</v>
      </c>
      <c r="C10639" t="str">
        <f>TEXT(D10639, "mmm")</f>
        <v>Aug</v>
      </c>
      <c r="D10639" s="1">
        <v>45526</v>
      </c>
      <c r="E10639" t="s">
        <v>1542</v>
      </c>
      <c r="F10639" t="s">
        <v>80</v>
      </c>
      <c r="G10639">
        <v>15000</v>
      </c>
      <c r="H10639">
        <v>16.7</v>
      </c>
      <c r="I10639">
        <v>250500</v>
      </c>
      <c r="J10639" t="s">
        <v>81</v>
      </c>
      <c r="K10639">
        <v>6.5060295845732696E-2</v>
      </c>
      <c r="L10639">
        <v>6.5060000000000002</v>
      </c>
      <c r="M10639" t="s">
        <v>82</v>
      </c>
    </row>
    <row r="10640" spans="1:13">
      <c r="A10640" t="s">
        <v>4875</v>
      </c>
      <c r="B10640" t="s">
        <v>4876</v>
      </c>
      <c r="C10640" t="str">
        <f>TEXT(D10640, "mmm")</f>
        <v>Aug</v>
      </c>
      <c r="D10640" s="1">
        <v>45526</v>
      </c>
      <c r="E10640" t="s">
        <v>102</v>
      </c>
      <c r="F10640" t="s">
        <v>101</v>
      </c>
      <c r="G10640">
        <v>4205</v>
      </c>
      <c r="H10640">
        <v>10.69</v>
      </c>
      <c r="I10640">
        <v>44951.45</v>
      </c>
      <c r="J10640" t="s">
        <v>81</v>
      </c>
      <c r="K10640">
        <v>3.2679814820296693E-2</v>
      </c>
      <c r="L10640">
        <v>3.2679999999999998</v>
      </c>
      <c r="M10640" t="s">
        <v>82</v>
      </c>
    </row>
    <row r="10641" spans="1:13">
      <c r="A10641" t="s">
        <v>4875</v>
      </c>
      <c r="B10641" t="s">
        <v>4876</v>
      </c>
      <c r="C10641" t="str">
        <f>TEXT(D10641, "mmm")</f>
        <v>Aug</v>
      </c>
      <c r="D10641" s="1">
        <v>45526</v>
      </c>
      <c r="E10641" t="s">
        <v>100</v>
      </c>
      <c r="F10641" t="s">
        <v>101</v>
      </c>
      <c r="G10641">
        <v>4205</v>
      </c>
      <c r="H10641">
        <v>10.69</v>
      </c>
      <c r="I10641">
        <v>44951.45</v>
      </c>
      <c r="J10641" t="s">
        <v>81</v>
      </c>
      <c r="K10641">
        <v>3.2679814820296693E-2</v>
      </c>
      <c r="L10641">
        <v>3.2679999999999998</v>
      </c>
      <c r="M10641" t="s">
        <v>82</v>
      </c>
    </row>
    <row r="10642" spans="1:13">
      <c r="A10642" t="s">
        <v>291</v>
      </c>
      <c r="B10642" t="s">
        <v>292</v>
      </c>
      <c r="C10642" t="str">
        <f>TEXT(D10642, "mmm")</f>
        <v>Aug</v>
      </c>
      <c r="D10642" s="1">
        <v>45526</v>
      </c>
      <c r="E10642" t="s">
        <v>100</v>
      </c>
      <c r="F10642" t="s">
        <v>101</v>
      </c>
      <c r="G10642">
        <v>252777</v>
      </c>
      <c r="H10642">
        <v>7.3</v>
      </c>
      <c r="I10642">
        <v>1845272.1</v>
      </c>
      <c r="J10642" t="s">
        <v>86</v>
      </c>
      <c r="K10642">
        <v>-9.6418402343090293E-3</v>
      </c>
      <c r="L10642">
        <v>-0.96419999999999995</v>
      </c>
      <c r="M10642" t="s">
        <v>82</v>
      </c>
    </row>
    <row r="10643" spans="1:13">
      <c r="A10643" t="s">
        <v>291</v>
      </c>
      <c r="B10643" t="s">
        <v>292</v>
      </c>
      <c r="C10643" t="str">
        <f>TEXT(D10643, "mmm")</f>
        <v>Aug</v>
      </c>
      <c r="D10643" s="1">
        <v>45526</v>
      </c>
      <c r="E10643" t="s">
        <v>102</v>
      </c>
      <c r="F10643" t="s">
        <v>101</v>
      </c>
      <c r="G10643">
        <v>252777</v>
      </c>
      <c r="H10643">
        <v>7.3</v>
      </c>
      <c r="I10643">
        <v>1845272.1</v>
      </c>
      <c r="J10643" t="s">
        <v>86</v>
      </c>
      <c r="K10643">
        <v>-9.6418402343090293E-3</v>
      </c>
      <c r="L10643">
        <v>-0.96419999999999995</v>
      </c>
      <c r="M10643" t="s">
        <v>82</v>
      </c>
    </row>
    <row r="10644" spans="1:13">
      <c r="A10644" t="s">
        <v>2333</v>
      </c>
      <c r="B10644" t="s">
        <v>2334</v>
      </c>
      <c r="C10644" t="str">
        <f>TEXT(D10644, "mmm")</f>
        <v>Aug</v>
      </c>
      <c r="D10644" s="1">
        <v>45526</v>
      </c>
      <c r="E10644" t="s">
        <v>2335</v>
      </c>
      <c r="F10644" t="s">
        <v>80</v>
      </c>
      <c r="G10644">
        <v>4000</v>
      </c>
      <c r="H10644">
        <v>6.33</v>
      </c>
      <c r="I10644">
        <v>25320</v>
      </c>
      <c r="J10644" t="s">
        <v>81</v>
      </c>
      <c r="K10644">
        <v>-3.3078554000597893E-2</v>
      </c>
      <c r="L10644">
        <v>-3.3079000000000001</v>
      </c>
      <c r="M10644" t="s">
        <v>82</v>
      </c>
    </row>
    <row r="10645" spans="1:13">
      <c r="A10645" t="s">
        <v>2109</v>
      </c>
      <c r="B10645" t="s">
        <v>2110</v>
      </c>
      <c r="C10645" t="str">
        <f>TEXT(D10645, "mmm")</f>
        <v>Aug</v>
      </c>
      <c r="D10645" s="1">
        <v>45526</v>
      </c>
      <c r="E10645" t="s">
        <v>2111</v>
      </c>
      <c r="F10645" t="s">
        <v>80</v>
      </c>
      <c r="G10645">
        <v>1000</v>
      </c>
      <c r="H10645">
        <v>31.42</v>
      </c>
      <c r="I10645">
        <v>31420</v>
      </c>
      <c r="J10645" t="s">
        <v>81</v>
      </c>
      <c r="K10645">
        <v>3.1259966744571883E-2</v>
      </c>
      <c r="L10645">
        <v>3.1259999999999999</v>
      </c>
      <c r="M10645" t="s">
        <v>82</v>
      </c>
    </row>
    <row r="10646" spans="1:13">
      <c r="A10646" t="s">
        <v>2109</v>
      </c>
      <c r="B10646" t="s">
        <v>2110</v>
      </c>
      <c r="C10646" t="str">
        <f>TEXT(D10646, "mmm")</f>
        <v>Aug</v>
      </c>
      <c r="D10646" s="1">
        <v>45526</v>
      </c>
      <c r="E10646" t="s">
        <v>2111</v>
      </c>
      <c r="F10646" t="s">
        <v>80</v>
      </c>
      <c r="G10646">
        <v>2000</v>
      </c>
      <c r="H10646">
        <v>31.44</v>
      </c>
      <c r="I10646">
        <v>62880</v>
      </c>
      <c r="J10646" t="s">
        <v>81</v>
      </c>
      <c r="K10646">
        <v>3.1259966744571883E-2</v>
      </c>
      <c r="L10646">
        <v>3.1259999999999999</v>
      </c>
      <c r="M10646" t="s">
        <v>82</v>
      </c>
    </row>
    <row r="10647" spans="1:13">
      <c r="A10647" t="s">
        <v>5783</v>
      </c>
      <c r="B10647" t="s">
        <v>5784</v>
      </c>
      <c r="C10647" t="str">
        <f>TEXT(D10647, "mmm")</f>
        <v>Aug</v>
      </c>
      <c r="D10647" s="1">
        <v>45526</v>
      </c>
      <c r="E10647" t="s">
        <v>5785</v>
      </c>
      <c r="F10647" t="s">
        <v>118</v>
      </c>
      <c r="G10647">
        <v>1865</v>
      </c>
      <c r="H10647">
        <v>24.04</v>
      </c>
      <c r="I10647">
        <v>44834.6</v>
      </c>
      <c r="J10647" t="s">
        <v>86</v>
      </c>
      <c r="K10647">
        <v>-1.413143006494744E-2</v>
      </c>
      <c r="L10647">
        <v>-1.4131</v>
      </c>
      <c r="M10647" t="s">
        <v>82</v>
      </c>
    </row>
    <row r="10648" spans="1:13">
      <c r="A10648" t="s">
        <v>5570</v>
      </c>
      <c r="B10648" t="s">
        <v>5571</v>
      </c>
      <c r="C10648" t="str">
        <f>TEXT(D10648, "mmm")</f>
        <v>Aug</v>
      </c>
      <c r="D10648" s="1">
        <v>45526</v>
      </c>
      <c r="E10648" t="s">
        <v>1879</v>
      </c>
      <c r="F10648" t="s">
        <v>101</v>
      </c>
      <c r="G10648">
        <v>4516</v>
      </c>
      <c r="H10648">
        <v>13.48</v>
      </c>
      <c r="I10648">
        <v>60875.68</v>
      </c>
      <c r="J10648" t="s">
        <v>81</v>
      </c>
      <c r="K10648">
        <v>-8.9820275930251325E-3</v>
      </c>
      <c r="L10648">
        <v>-0.8982</v>
      </c>
      <c r="M10648" t="s">
        <v>82</v>
      </c>
    </row>
    <row r="10649" spans="1:13">
      <c r="A10649" t="s">
        <v>5570</v>
      </c>
      <c r="B10649" t="s">
        <v>5571</v>
      </c>
      <c r="C10649" t="str">
        <f>TEXT(D10649, "mmm")</f>
        <v>Aug</v>
      </c>
      <c r="D10649" s="1">
        <v>45526</v>
      </c>
      <c r="E10649" t="s">
        <v>5572</v>
      </c>
      <c r="F10649" t="s">
        <v>222</v>
      </c>
      <c r="G10649">
        <v>4516</v>
      </c>
      <c r="H10649">
        <v>13.48</v>
      </c>
      <c r="I10649">
        <v>60875.68</v>
      </c>
      <c r="J10649" t="s">
        <v>81</v>
      </c>
      <c r="K10649">
        <v>-8.9820275930251325E-3</v>
      </c>
      <c r="L10649">
        <v>-0.8982</v>
      </c>
      <c r="M10649" t="s">
        <v>82</v>
      </c>
    </row>
    <row r="10650" spans="1:13">
      <c r="A10650" t="s">
        <v>5570</v>
      </c>
      <c r="B10650" t="s">
        <v>5571</v>
      </c>
      <c r="C10650" t="str">
        <f>TEXT(D10650, "mmm")</f>
        <v>Aug</v>
      </c>
      <c r="D10650" s="1">
        <v>45526</v>
      </c>
      <c r="E10650" t="s">
        <v>5573</v>
      </c>
      <c r="F10650" t="s">
        <v>222</v>
      </c>
      <c r="G10650">
        <v>4516</v>
      </c>
      <c r="H10650">
        <v>13.48</v>
      </c>
      <c r="I10650">
        <v>60875.68</v>
      </c>
      <c r="J10650" t="s">
        <v>81</v>
      </c>
      <c r="K10650">
        <v>-8.9820275930251325E-3</v>
      </c>
      <c r="L10650">
        <v>-0.8982</v>
      </c>
      <c r="M10650" t="s">
        <v>82</v>
      </c>
    </row>
    <row r="10651" spans="1:13">
      <c r="A10651" t="s">
        <v>5570</v>
      </c>
      <c r="B10651" t="s">
        <v>5571</v>
      </c>
      <c r="C10651" t="str">
        <f>TEXT(D10651, "mmm")</f>
        <v>Aug</v>
      </c>
      <c r="D10651" s="1">
        <v>45526</v>
      </c>
      <c r="E10651" t="s">
        <v>5574</v>
      </c>
      <c r="F10651" t="s">
        <v>101</v>
      </c>
      <c r="G10651">
        <v>4516</v>
      </c>
      <c r="H10651">
        <v>13.48</v>
      </c>
      <c r="I10651">
        <v>60875.68</v>
      </c>
      <c r="J10651" t="s">
        <v>81</v>
      </c>
      <c r="K10651">
        <v>-8.9820275930251325E-3</v>
      </c>
      <c r="L10651">
        <v>-0.8982</v>
      </c>
      <c r="M10651" t="s">
        <v>82</v>
      </c>
    </row>
    <row r="10652" spans="1:13">
      <c r="A10652" t="s">
        <v>5570</v>
      </c>
      <c r="B10652" t="s">
        <v>5571</v>
      </c>
      <c r="C10652" t="str">
        <f>TEXT(D10652, "mmm")</f>
        <v>Aug</v>
      </c>
      <c r="D10652" s="1">
        <v>45526</v>
      </c>
      <c r="E10652" t="s">
        <v>1878</v>
      </c>
      <c r="F10652" t="s">
        <v>101</v>
      </c>
      <c r="G10652">
        <v>4516</v>
      </c>
      <c r="H10652">
        <v>13.48</v>
      </c>
      <c r="I10652">
        <v>60875.68</v>
      </c>
      <c r="J10652" t="s">
        <v>81</v>
      </c>
      <c r="K10652">
        <v>-8.9820275930251325E-3</v>
      </c>
      <c r="L10652">
        <v>-0.8982</v>
      </c>
      <c r="M10652" t="s">
        <v>82</v>
      </c>
    </row>
    <row r="10653" spans="1:13">
      <c r="A10653" t="s">
        <v>5570</v>
      </c>
      <c r="B10653" t="s">
        <v>5571</v>
      </c>
      <c r="C10653" t="str">
        <f>TEXT(D10653, "mmm")</f>
        <v>Aug</v>
      </c>
      <c r="D10653" s="1">
        <v>45526</v>
      </c>
      <c r="E10653" t="s">
        <v>1876</v>
      </c>
      <c r="F10653" t="s">
        <v>222</v>
      </c>
      <c r="G10653">
        <v>4516</v>
      </c>
      <c r="H10653">
        <v>13.48</v>
      </c>
      <c r="I10653">
        <v>60875.68</v>
      </c>
      <c r="J10653" t="s">
        <v>81</v>
      </c>
      <c r="K10653">
        <v>-8.9820275930251325E-3</v>
      </c>
      <c r="L10653">
        <v>-0.8982</v>
      </c>
      <c r="M10653" t="s">
        <v>82</v>
      </c>
    </row>
    <row r="10654" spans="1:13">
      <c r="A10654" t="s">
        <v>5786</v>
      </c>
      <c r="B10654" t="s">
        <v>5787</v>
      </c>
      <c r="C10654" t="str">
        <f>TEXT(D10654, "mmm")</f>
        <v>Aug</v>
      </c>
      <c r="D10654" s="1">
        <v>45526</v>
      </c>
      <c r="E10654" t="s">
        <v>5788</v>
      </c>
      <c r="F10654" t="s">
        <v>118</v>
      </c>
      <c r="G10654">
        <v>2503</v>
      </c>
      <c r="H10654">
        <v>9.99</v>
      </c>
      <c r="I10654">
        <v>25004.97</v>
      </c>
      <c r="J10654" t="s">
        <v>86</v>
      </c>
      <c r="K10654">
        <v>2.0021323612766651E-3</v>
      </c>
      <c r="L10654">
        <v>0.20019999999999999</v>
      </c>
      <c r="M10654" t="s">
        <v>82</v>
      </c>
    </row>
    <row r="10655" spans="1:13">
      <c r="A10655" t="s">
        <v>5095</v>
      </c>
      <c r="B10655" t="s">
        <v>5096</v>
      </c>
      <c r="C10655" t="str">
        <f>TEXT(D10655, "mmm")</f>
        <v>Aug</v>
      </c>
      <c r="D10655" s="1">
        <v>45526</v>
      </c>
      <c r="E10655" t="s">
        <v>5097</v>
      </c>
      <c r="F10655" t="s">
        <v>101</v>
      </c>
      <c r="G10655">
        <v>4458</v>
      </c>
      <c r="H10655">
        <v>14.63</v>
      </c>
      <c r="I10655">
        <v>65220.54</v>
      </c>
      <c r="J10655" t="s">
        <v>81</v>
      </c>
      <c r="K10655">
        <v>3.2831752404347332E-2</v>
      </c>
      <c r="L10655">
        <v>3.2831999999999999</v>
      </c>
      <c r="M10655" t="s">
        <v>82</v>
      </c>
    </row>
    <row r="10656" spans="1:13">
      <c r="A10656" t="s">
        <v>4368</v>
      </c>
      <c r="B10656" t="s">
        <v>4369</v>
      </c>
      <c r="C10656" t="str">
        <f>TEXT(D10656, "mmm")</f>
        <v>Aug</v>
      </c>
      <c r="D10656" s="1">
        <v>45526</v>
      </c>
      <c r="E10656" t="s">
        <v>5313</v>
      </c>
      <c r="F10656" t="s">
        <v>128</v>
      </c>
      <c r="G10656">
        <v>10000</v>
      </c>
      <c r="H10656">
        <v>17.690000000000001</v>
      </c>
      <c r="I10656">
        <v>176900</v>
      </c>
      <c r="J10656" t="s">
        <v>86</v>
      </c>
      <c r="K10656">
        <v>-5.5396927130350382E-2</v>
      </c>
      <c r="L10656">
        <v>-5.5396999999999998</v>
      </c>
      <c r="M10656" t="s">
        <v>82</v>
      </c>
    </row>
    <row r="10657" spans="1:13">
      <c r="A10657" t="s">
        <v>1264</v>
      </c>
      <c r="B10657" t="s">
        <v>1265</v>
      </c>
      <c r="C10657" t="str">
        <f>TEXT(D10657, "mmm")</f>
        <v>Aug</v>
      </c>
      <c r="D10657" s="1">
        <v>45526</v>
      </c>
      <c r="E10657" t="s">
        <v>5789</v>
      </c>
      <c r="F10657" t="s">
        <v>80</v>
      </c>
      <c r="G10657">
        <v>2500</v>
      </c>
      <c r="H10657">
        <v>9.8000000000000007</v>
      </c>
      <c r="I10657">
        <v>24500</v>
      </c>
      <c r="J10657" t="s">
        <v>81</v>
      </c>
      <c r="K10657">
        <v>3.1697453640060491E-2</v>
      </c>
      <c r="L10657">
        <v>3.1697000000000002</v>
      </c>
      <c r="M10657" t="s">
        <v>82</v>
      </c>
    </row>
    <row r="10658" spans="1:13">
      <c r="A10658" t="s">
        <v>3671</v>
      </c>
      <c r="B10658" t="s">
        <v>3672</v>
      </c>
      <c r="C10658" t="str">
        <f>TEXT(D10658, "mmm")</f>
        <v>Aug</v>
      </c>
      <c r="D10658" s="1">
        <v>45526</v>
      </c>
      <c r="E10658" t="s">
        <v>5790</v>
      </c>
      <c r="F10658" t="s">
        <v>80</v>
      </c>
      <c r="G10658">
        <v>5000</v>
      </c>
      <c r="H10658">
        <v>12.9</v>
      </c>
      <c r="I10658">
        <v>64500</v>
      </c>
      <c r="J10658" t="s">
        <v>86</v>
      </c>
      <c r="K10658">
        <v>0.1104118070700966</v>
      </c>
      <c r="L10658">
        <v>11.0412</v>
      </c>
      <c r="M10658" t="s">
        <v>82</v>
      </c>
    </row>
    <row r="10659" spans="1:13">
      <c r="A10659" t="s">
        <v>3586</v>
      </c>
      <c r="B10659" t="s">
        <v>3587</v>
      </c>
      <c r="C10659" t="str">
        <f>TEXT(D10659, "mmm")</f>
        <v>Aug</v>
      </c>
      <c r="D10659" s="1">
        <v>45526</v>
      </c>
      <c r="E10659" t="s">
        <v>5791</v>
      </c>
      <c r="F10659" t="s">
        <v>118</v>
      </c>
      <c r="G10659">
        <v>1350</v>
      </c>
      <c r="H10659">
        <v>21.46</v>
      </c>
      <c r="I10659">
        <v>28971</v>
      </c>
      <c r="J10659" t="s">
        <v>86</v>
      </c>
      <c r="K10659">
        <v>-6.0437501967424154E-3</v>
      </c>
      <c r="L10659">
        <v>-0.60440000000000005</v>
      </c>
      <c r="M10659" t="s">
        <v>82</v>
      </c>
    </row>
    <row r="10660" spans="1:13">
      <c r="A10660" t="s">
        <v>580</v>
      </c>
      <c r="B10660" t="s">
        <v>581</v>
      </c>
      <c r="C10660" t="str">
        <f>TEXT(D10660, "mmm")</f>
        <v>Aug</v>
      </c>
      <c r="D10660" s="1">
        <v>45526</v>
      </c>
      <c r="E10660" t="s">
        <v>102</v>
      </c>
      <c r="F10660" t="s">
        <v>101</v>
      </c>
      <c r="G10660">
        <v>11058</v>
      </c>
      <c r="H10660">
        <v>22.7</v>
      </c>
      <c r="I10660">
        <v>251016.6</v>
      </c>
      <c r="J10660" t="s">
        <v>81</v>
      </c>
      <c r="K10660">
        <v>-2.1997405351770079E-2</v>
      </c>
      <c r="L10660">
        <v>-2.1997</v>
      </c>
      <c r="M10660" t="s">
        <v>82</v>
      </c>
    </row>
    <row r="10661" spans="1:13">
      <c r="A10661" t="s">
        <v>580</v>
      </c>
      <c r="B10661" t="s">
        <v>581</v>
      </c>
      <c r="C10661" t="str">
        <f>TEXT(D10661, "mmm")</f>
        <v>Aug</v>
      </c>
      <c r="D10661" s="1">
        <v>45526</v>
      </c>
      <c r="E10661" t="s">
        <v>100</v>
      </c>
      <c r="F10661" t="s">
        <v>101</v>
      </c>
      <c r="G10661">
        <v>11058</v>
      </c>
      <c r="H10661">
        <v>22.7</v>
      </c>
      <c r="I10661">
        <v>251016.6</v>
      </c>
      <c r="J10661" t="s">
        <v>81</v>
      </c>
      <c r="K10661">
        <v>-2.1997405351770079E-2</v>
      </c>
      <c r="L10661">
        <v>-2.1997</v>
      </c>
      <c r="M10661" t="s">
        <v>82</v>
      </c>
    </row>
    <row r="10662" spans="1:13">
      <c r="A10662" t="s">
        <v>1854</v>
      </c>
      <c r="B10662" t="s">
        <v>1855</v>
      </c>
      <c r="C10662" t="str">
        <f>TEXT(D10662, "mmm")</f>
        <v>Aug</v>
      </c>
      <c r="D10662" s="1">
        <v>45526</v>
      </c>
      <c r="E10662" t="s">
        <v>1859</v>
      </c>
      <c r="F10662" t="s">
        <v>80</v>
      </c>
      <c r="G10662">
        <v>307900</v>
      </c>
      <c r="H10662">
        <v>1.96</v>
      </c>
      <c r="I10662">
        <v>603484</v>
      </c>
      <c r="J10662" t="s">
        <v>81</v>
      </c>
      <c r="K10662">
        <v>-5.1282001121667484E-3</v>
      </c>
      <c r="L10662">
        <v>-0.51280000000000003</v>
      </c>
      <c r="M10662" t="s">
        <v>82</v>
      </c>
    </row>
    <row r="10663" spans="1:13">
      <c r="A10663" t="s">
        <v>1854</v>
      </c>
      <c r="B10663" t="s">
        <v>1855</v>
      </c>
      <c r="C10663" t="str">
        <f>TEXT(D10663, "mmm")</f>
        <v>Aug</v>
      </c>
      <c r="D10663" s="1">
        <v>45526</v>
      </c>
      <c r="E10663" t="s">
        <v>1866</v>
      </c>
      <c r="F10663" t="s">
        <v>251</v>
      </c>
      <c r="G10663">
        <v>307900</v>
      </c>
      <c r="H10663">
        <v>1.96</v>
      </c>
      <c r="I10663">
        <v>603484</v>
      </c>
      <c r="J10663" t="s">
        <v>81</v>
      </c>
      <c r="K10663">
        <v>-5.1282001121667484E-3</v>
      </c>
      <c r="L10663">
        <v>-0.51280000000000003</v>
      </c>
      <c r="M10663" t="s">
        <v>82</v>
      </c>
    </row>
    <row r="10664" spans="1:13">
      <c r="A10664" t="s">
        <v>1854</v>
      </c>
      <c r="B10664" t="s">
        <v>1855</v>
      </c>
      <c r="C10664" t="str">
        <f>TEXT(D10664, "mmm")</f>
        <v>Aug</v>
      </c>
      <c r="D10664" s="1">
        <v>45526</v>
      </c>
      <c r="E10664" t="s">
        <v>1857</v>
      </c>
      <c r="F10664" t="s">
        <v>251</v>
      </c>
      <c r="G10664">
        <v>307900</v>
      </c>
      <c r="H10664">
        <v>1.96</v>
      </c>
      <c r="I10664">
        <v>603484</v>
      </c>
      <c r="J10664" t="s">
        <v>81</v>
      </c>
      <c r="K10664">
        <v>-5.1282001121667484E-3</v>
      </c>
      <c r="L10664">
        <v>-0.51280000000000003</v>
      </c>
      <c r="M10664" t="s">
        <v>82</v>
      </c>
    </row>
    <row r="10665" spans="1:13">
      <c r="A10665" t="s">
        <v>1854</v>
      </c>
      <c r="B10665" t="s">
        <v>1855</v>
      </c>
      <c r="C10665" t="str">
        <f>TEXT(D10665, "mmm")</f>
        <v>Aug</v>
      </c>
      <c r="D10665" s="1">
        <v>45526</v>
      </c>
      <c r="E10665" t="s">
        <v>1861</v>
      </c>
      <c r="F10665" t="s">
        <v>80</v>
      </c>
      <c r="G10665">
        <v>307900</v>
      </c>
      <c r="H10665">
        <v>1.96</v>
      </c>
      <c r="I10665">
        <v>603484</v>
      </c>
      <c r="J10665" t="s">
        <v>81</v>
      </c>
      <c r="K10665">
        <v>-5.1282001121667484E-3</v>
      </c>
      <c r="L10665">
        <v>-0.51280000000000003</v>
      </c>
      <c r="M10665" t="s">
        <v>82</v>
      </c>
    </row>
    <row r="10666" spans="1:13">
      <c r="A10666" t="s">
        <v>1854</v>
      </c>
      <c r="B10666" t="s">
        <v>1855</v>
      </c>
      <c r="C10666" t="str">
        <f>TEXT(D10666, "mmm")</f>
        <v>Aug</v>
      </c>
      <c r="D10666" s="1">
        <v>45526</v>
      </c>
      <c r="E10666" t="s">
        <v>5171</v>
      </c>
      <c r="F10666" t="s">
        <v>80</v>
      </c>
      <c r="G10666">
        <v>307900</v>
      </c>
      <c r="H10666">
        <v>1.96</v>
      </c>
      <c r="I10666">
        <v>603484</v>
      </c>
      <c r="J10666" t="s">
        <v>81</v>
      </c>
      <c r="K10666">
        <v>-5.1282001121667484E-3</v>
      </c>
      <c r="L10666">
        <v>-0.51280000000000003</v>
      </c>
      <c r="M10666" t="s">
        <v>82</v>
      </c>
    </row>
    <row r="10667" spans="1:13">
      <c r="A10667" t="s">
        <v>1854</v>
      </c>
      <c r="B10667" t="s">
        <v>1855</v>
      </c>
      <c r="C10667" t="str">
        <f>TEXT(D10667, "mmm")</f>
        <v>Aug</v>
      </c>
      <c r="D10667" s="1">
        <v>45526</v>
      </c>
      <c r="E10667" t="s">
        <v>1865</v>
      </c>
      <c r="F10667" t="s">
        <v>251</v>
      </c>
      <c r="G10667">
        <v>307900</v>
      </c>
      <c r="H10667">
        <v>1.96</v>
      </c>
      <c r="I10667">
        <v>603484</v>
      </c>
      <c r="J10667" t="s">
        <v>81</v>
      </c>
      <c r="K10667">
        <v>-5.1282001121667484E-3</v>
      </c>
      <c r="L10667">
        <v>-0.51280000000000003</v>
      </c>
      <c r="M10667" t="s">
        <v>82</v>
      </c>
    </row>
    <row r="10668" spans="1:13">
      <c r="A10668" t="s">
        <v>1854</v>
      </c>
      <c r="B10668" t="s">
        <v>1855</v>
      </c>
      <c r="C10668" t="str">
        <f>TEXT(D10668, "mmm")</f>
        <v>Aug</v>
      </c>
      <c r="D10668" s="1">
        <v>45526</v>
      </c>
      <c r="E10668" t="s">
        <v>1858</v>
      </c>
      <c r="F10668" t="s">
        <v>251</v>
      </c>
      <c r="G10668">
        <v>307900</v>
      </c>
      <c r="H10668">
        <v>1.96</v>
      </c>
      <c r="I10668">
        <v>603484</v>
      </c>
      <c r="J10668" t="s">
        <v>81</v>
      </c>
      <c r="K10668">
        <v>-5.1282001121667484E-3</v>
      </c>
      <c r="L10668">
        <v>-0.51280000000000003</v>
      </c>
      <c r="M10668" t="s">
        <v>82</v>
      </c>
    </row>
    <row r="10669" spans="1:13">
      <c r="A10669" t="s">
        <v>1854</v>
      </c>
      <c r="B10669" t="s">
        <v>1855</v>
      </c>
      <c r="C10669" t="str">
        <f>TEXT(D10669, "mmm")</f>
        <v>Aug</v>
      </c>
      <c r="D10669" s="1">
        <v>45526</v>
      </c>
      <c r="E10669" t="s">
        <v>1860</v>
      </c>
      <c r="F10669" t="s">
        <v>80</v>
      </c>
      <c r="G10669">
        <v>307900</v>
      </c>
      <c r="H10669">
        <v>1.96</v>
      </c>
      <c r="I10669">
        <v>603484</v>
      </c>
      <c r="J10669" t="s">
        <v>81</v>
      </c>
      <c r="K10669">
        <v>-5.1282001121667484E-3</v>
      </c>
      <c r="L10669">
        <v>-0.51280000000000003</v>
      </c>
      <c r="M10669" t="s">
        <v>82</v>
      </c>
    </row>
    <row r="10670" spans="1:13">
      <c r="A10670" t="s">
        <v>1854</v>
      </c>
      <c r="B10670" t="s">
        <v>1855</v>
      </c>
      <c r="C10670" t="str">
        <f>TEXT(D10670, "mmm")</f>
        <v>Aug</v>
      </c>
      <c r="D10670" s="1">
        <v>45526</v>
      </c>
      <c r="E10670" t="s">
        <v>1856</v>
      </c>
      <c r="F10670" t="s">
        <v>80</v>
      </c>
      <c r="G10670">
        <v>307900</v>
      </c>
      <c r="H10670">
        <v>1.96</v>
      </c>
      <c r="I10670">
        <v>603484</v>
      </c>
      <c r="J10670" t="s">
        <v>81</v>
      </c>
      <c r="K10670">
        <v>-5.1282001121667484E-3</v>
      </c>
      <c r="L10670">
        <v>-0.51280000000000003</v>
      </c>
      <c r="M10670" t="s">
        <v>82</v>
      </c>
    </row>
    <row r="10671" spans="1:13">
      <c r="A10671" t="s">
        <v>1644</v>
      </c>
      <c r="B10671" t="s">
        <v>1645</v>
      </c>
      <c r="C10671" t="str">
        <f>TEXT(D10671, "mmm")</f>
        <v>Aug</v>
      </c>
      <c r="D10671" s="1">
        <v>45526</v>
      </c>
      <c r="E10671" t="s">
        <v>4793</v>
      </c>
      <c r="F10671" t="s">
        <v>222</v>
      </c>
      <c r="G10671">
        <v>1305</v>
      </c>
      <c r="H10671">
        <v>13.15</v>
      </c>
      <c r="I10671">
        <v>17160.75</v>
      </c>
      <c r="J10671" t="s">
        <v>81</v>
      </c>
      <c r="K10671">
        <v>-2.74600847476375E-2</v>
      </c>
      <c r="L10671">
        <v>-2.746</v>
      </c>
      <c r="M10671" t="s">
        <v>82</v>
      </c>
    </row>
    <row r="10672" spans="1:13">
      <c r="A10672" t="s">
        <v>5770</v>
      </c>
      <c r="B10672" t="s">
        <v>5771</v>
      </c>
      <c r="C10672" t="str">
        <f>TEXT(D10672, "mmm")</f>
        <v>Aug</v>
      </c>
      <c r="D10672" s="1">
        <v>45526</v>
      </c>
      <c r="E10672" t="s">
        <v>5792</v>
      </c>
      <c r="F10672" t="s">
        <v>80</v>
      </c>
      <c r="G10672">
        <v>10500</v>
      </c>
      <c r="H10672">
        <v>8.5500000000000007</v>
      </c>
      <c r="I10672">
        <v>89775.000000000015</v>
      </c>
      <c r="J10672" t="s">
        <v>86</v>
      </c>
      <c r="K10672">
        <v>-5.3990611905168073E-2</v>
      </c>
      <c r="L10672">
        <v>-5.3990999999999998</v>
      </c>
      <c r="M10672" t="s">
        <v>82</v>
      </c>
    </row>
    <row r="10673" spans="1:13">
      <c r="A10673" t="s">
        <v>5355</v>
      </c>
      <c r="B10673" t="s">
        <v>5356</v>
      </c>
      <c r="C10673" t="str">
        <f>TEXT(D10673, "mmm")</f>
        <v>Aug</v>
      </c>
      <c r="D10673" s="1">
        <v>45526</v>
      </c>
      <c r="E10673" t="s">
        <v>5357</v>
      </c>
      <c r="F10673" t="s">
        <v>80</v>
      </c>
      <c r="G10673">
        <v>1000</v>
      </c>
      <c r="H10673">
        <v>11</v>
      </c>
      <c r="I10673">
        <v>11000</v>
      </c>
      <c r="J10673" t="s">
        <v>81</v>
      </c>
      <c r="K10673">
        <v>-3.3393455318558203E-2</v>
      </c>
      <c r="L10673">
        <v>-3.3393000000000002</v>
      </c>
      <c r="M10673" t="s">
        <v>82</v>
      </c>
    </row>
    <row r="10674" spans="1:13">
      <c r="A10674" t="s">
        <v>3774</v>
      </c>
      <c r="B10674" t="s">
        <v>3775</v>
      </c>
      <c r="C10674" t="str">
        <f>TEXT(D10674, "mmm")</f>
        <v>Aug</v>
      </c>
      <c r="D10674" s="1">
        <v>45526</v>
      </c>
      <c r="E10674" t="s">
        <v>3776</v>
      </c>
      <c r="F10674" t="s">
        <v>251</v>
      </c>
      <c r="G10674">
        <v>16200</v>
      </c>
      <c r="H10674">
        <v>1.17</v>
      </c>
      <c r="I10674">
        <v>18954</v>
      </c>
      <c r="J10674" t="s">
        <v>81</v>
      </c>
      <c r="K10674">
        <v>-6.8965453455194003E-2</v>
      </c>
      <c r="L10674">
        <v>-6.8964999999999996</v>
      </c>
      <c r="M10674" t="s">
        <v>82</v>
      </c>
    </row>
    <row r="10675" spans="1:13">
      <c r="A10675" t="s">
        <v>1995</v>
      </c>
      <c r="B10675" t="s">
        <v>1996</v>
      </c>
      <c r="C10675" t="str">
        <f>TEXT(D10675, "mmm")</f>
        <v>Aug</v>
      </c>
      <c r="D10675" s="1">
        <v>45526</v>
      </c>
      <c r="E10675" t="s">
        <v>2098</v>
      </c>
      <c r="F10675" t="s">
        <v>80</v>
      </c>
      <c r="G10675">
        <v>3500</v>
      </c>
      <c r="H10675">
        <v>14.85</v>
      </c>
      <c r="I10675">
        <v>51975</v>
      </c>
      <c r="J10675" t="s">
        <v>81</v>
      </c>
      <c r="K10675">
        <v>3.2854244160866131E-2</v>
      </c>
      <c r="L10675">
        <v>3.2854000000000001</v>
      </c>
      <c r="M10675" t="s">
        <v>82</v>
      </c>
    </row>
    <row r="10676" spans="1:13">
      <c r="A10676" t="s">
        <v>4004</v>
      </c>
      <c r="B10676" t="s">
        <v>4005</v>
      </c>
      <c r="C10676" t="str">
        <f>TEXT(D10676, "mmm")</f>
        <v>Aug</v>
      </c>
      <c r="D10676" s="1">
        <v>45526</v>
      </c>
      <c r="E10676" t="s">
        <v>4006</v>
      </c>
      <c r="F10676" t="s">
        <v>217</v>
      </c>
      <c r="G10676">
        <v>12867</v>
      </c>
      <c r="H10676">
        <v>1.17</v>
      </c>
      <c r="I10676">
        <v>15054.39</v>
      </c>
      <c r="J10676" t="s">
        <v>81</v>
      </c>
      <c r="K10676">
        <v>-0.20661161299424571</v>
      </c>
      <c r="L10676">
        <v>-20.661200000000001</v>
      </c>
      <c r="M10676" t="s">
        <v>82</v>
      </c>
    </row>
    <row r="10677" spans="1:13">
      <c r="A10677" t="s">
        <v>3110</v>
      </c>
      <c r="B10677" t="s">
        <v>3111</v>
      </c>
      <c r="C10677" t="str">
        <f>TEXT(D10677, "mmm")</f>
        <v>Aug</v>
      </c>
      <c r="D10677" s="1">
        <v>45526</v>
      </c>
      <c r="E10677" t="s">
        <v>3118</v>
      </c>
      <c r="F10677" t="s">
        <v>101</v>
      </c>
      <c r="G10677">
        <v>90821</v>
      </c>
      <c r="H10677">
        <v>6.11</v>
      </c>
      <c r="I10677">
        <v>554916.31000000006</v>
      </c>
      <c r="J10677" t="s">
        <v>81</v>
      </c>
      <c r="K10677">
        <v>5.4009806300322039E-2</v>
      </c>
      <c r="L10677">
        <v>5.4009999999999998</v>
      </c>
      <c r="M10677" t="s">
        <v>82</v>
      </c>
    </row>
    <row r="10678" spans="1:13">
      <c r="A10678" t="s">
        <v>3110</v>
      </c>
      <c r="B10678" t="s">
        <v>3111</v>
      </c>
      <c r="C10678" t="str">
        <f>TEXT(D10678, "mmm")</f>
        <v>Aug</v>
      </c>
      <c r="D10678" s="1">
        <v>45526</v>
      </c>
      <c r="E10678" t="s">
        <v>3120</v>
      </c>
      <c r="F10678" t="s">
        <v>101</v>
      </c>
      <c r="G10678">
        <v>90821</v>
      </c>
      <c r="H10678">
        <v>6.11</v>
      </c>
      <c r="I10678">
        <v>554916.31000000006</v>
      </c>
      <c r="J10678" t="s">
        <v>81</v>
      </c>
      <c r="K10678">
        <v>5.4009806300322039E-2</v>
      </c>
      <c r="L10678">
        <v>5.4009999999999998</v>
      </c>
      <c r="M10678" t="s">
        <v>82</v>
      </c>
    </row>
    <row r="10679" spans="1:13">
      <c r="A10679" t="s">
        <v>3110</v>
      </c>
      <c r="B10679" t="s">
        <v>3111</v>
      </c>
      <c r="C10679" t="str">
        <f>TEXT(D10679, "mmm")</f>
        <v>Aug</v>
      </c>
      <c r="D10679" s="1">
        <v>45526</v>
      </c>
      <c r="E10679" t="s">
        <v>3119</v>
      </c>
      <c r="F10679" t="s">
        <v>101</v>
      </c>
      <c r="G10679">
        <v>90821</v>
      </c>
      <c r="H10679">
        <v>6.11</v>
      </c>
      <c r="I10679">
        <v>554916.31000000006</v>
      </c>
      <c r="J10679" t="s">
        <v>81</v>
      </c>
      <c r="K10679">
        <v>5.4009806300322039E-2</v>
      </c>
      <c r="L10679">
        <v>5.4009999999999998</v>
      </c>
      <c r="M10679" t="s">
        <v>82</v>
      </c>
    </row>
    <row r="10680" spans="1:13">
      <c r="A10680" t="s">
        <v>4339</v>
      </c>
      <c r="B10680" t="s">
        <v>4340</v>
      </c>
      <c r="C10680" t="str">
        <f>TEXT(D10680, "mmm")</f>
        <v>Aug</v>
      </c>
      <c r="D10680" s="1">
        <v>45526</v>
      </c>
      <c r="E10680" t="s">
        <v>4341</v>
      </c>
      <c r="F10680" t="s">
        <v>128</v>
      </c>
      <c r="G10680">
        <v>20000</v>
      </c>
      <c r="H10680">
        <v>15.05</v>
      </c>
      <c r="I10680">
        <v>301000</v>
      </c>
      <c r="J10680" t="s">
        <v>81</v>
      </c>
      <c r="K10680">
        <v>8.7611574845996021E-3</v>
      </c>
      <c r="L10680">
        <v>0.87609999999999999</v>
      </c>
      <c r="M10680" t="s">
        <v>82</v>
      </c>
    </row>
    <row r="10681" spans="1:13">
      <c r="A10681" t="s">
        <v>3492</v>
      </c>
      <c r="B10681" t="s">
        <v>3493</v>
      </c>
      <c r="C10681" t="str">
        <f>TEXT(D10681, "mmm")</f>
        <v>Aug</v>
      </c>
      <c r="D10681" s="1">
        <v>45526</v>
      </c>
      <c r="E10681" t="s">
        <v>3494</v>
      </c>
      <c r="F10681" t="s">
        <v>426</v>
      </c>
      <c r="G10681">
        <v>200000</v>
      </c>
      <c r="H10681">
        <v>22.93</v>
      </c>
      <c r="I10681">
        <v>4586000</v>
      </c>
      <c r="J10681" t="s">
        <v>81</v>
      </c>
      <c r="K10681">
        <v>-4.3062191429939833E-2</v>
      </c>
      <c r="L10681">
        <v>-4.3061999999999996</v>
      </c>
      <c r="M10681" t="s">
        <v>82</v>
      </c>
    </row>
    <row r="10682" spans="1:13">
      <c r="A10682" t="s">
        <v>3492</v>
      </c>
      <c r="B10682" t="s">
        <v>3493</v>
      </c>
      <c r="C10682" t="str">
        <f>TEXT(D10682, "mmm")</f>
        <v>Aug</v>
      </c>
      <c r="D10682" s="1">
        <v>45526</v>
      </c>
      <c r="E10682" t="s">
        <v>3495</v>
      </c>
      <c r="F10682" t="s">
        <v>80</v>
      </c>
      <c r="G10682">
        <v>200000</v>
      </c>
      <c r="H10682">
        <v>22.93</v>
      </c>
      <c r="I10682">
        <v>4586000</v>
      </c>
      <c r="J10682" t="s">
        <v>81</v>
      </c>
      <c r="K10682">
        <v>-4.3062191429939833E-2</v>
      </c>
      <c r="L10682">
        <v>-4.3061999999999996</v>
      </c>
      <c r="M10682" t="s">
        <v>82</v>
      </c>
    </row>
    <row r="10683" spans="1:13">
      <c r="A10683" t="s">
        <v>2218</v>
      </c>
      <c r="B10683" t="s">
        <v>2219</v>
      </c>
      <c r="C10683" t="str">
        <f>TEXT(D10683, "mmm")</f>
        <v>Aug</v>
      </c>
      <c r="D10683" s="1">
        <v>45526</v>
      </c>
      <c r="E10683" t="s">
        <v>5793</v>
      </c>
      <c r="F10683" t="s">
        <v>118</v>
      </c>
      <c r="G10683">
        <v>1500</v>
      </c>
      <c r="H10683">
        <v>8.0299999999999994</v>
      </c>
      <c r="I10683">
        <v>12045</v>
      </c>
      <c r="J10683" t="s">
        <v>81</v>
      </c>
      <c r="K10683">
        <v>4.1768941593777198E-2</v>
      </c>
      <c r="L10683">
        <v>4.1768999999999998</v>
      </c>
      <c r="M10683" t="s">
        <v>82</v>
      </c>
    </row>
    <row r="10684" spans="1:13">
      <c r="A10684" t="s">
        <v>4864</v>
      </c>
      <c r="B10684" t="s">
        <v>4865</v>
      </c>
      <c r="C10684" t="str">
        <f>TEXT(D10684, "mmm")</f>
        <v>Aug</v>
      </c>
      <c r="D10684" s="1">
        <v>45526</v>
      </c>
      <c r="E10684" t="s">
        <v>4258</v>
      </c>
      <c r="F10684" t="s">
        <v>217</v>
      </c>
      <c r="G10684">
        <v>10000</v>
      </c>
      <c r="H10684">
        <v>12.88</v>
      </c>
      <c r="I10684">
        <v>128800</v>
      </c>
      <c r="J10684" t="s">
        <v>81</v>
      </c>
      <c r="K10684">
        <v>6.2003202467371121E-2</v>
      </c>
      <c r="L10684">
        <v>6.2003000000000004</v>
      </c>
      <c r="M10684" t="s">
        <v>82</v>
      </c>
    </row>
    <row r="10685" spans="1:13">
      <c r="A10685" t="s">
        <v>5764</v>
      </c>
      <c r="B10685" t="s">
        <v>5765</v>
      </c>
      <c r="C10685" t="str">
        <f>TEXT(D10685, "mmm")</f>
        <v>Aug</v>
      </c>
      <c r="D10685" s="1">
        <v>45526</v>
      </c>
      <c r="E10685" t="s">
        <v>5766</v>
      </c>
      <c r="F10685" t="s">
        <v>80</v>
      </c>
      <c r="G10685">
        <v>10000</v>
      </c>
      <c r="H10685">
        <v>3.05</v>
      </c>
      <c r="I10685">
        <v>30500</v>
      </c>
      <c r="J10685" t="s">
        <v>86</v>
      </c>
      <c r="K10685">
        <v>-9.0614879989420083E-2</v>
      </c>
      <c r="L10685">
        <v>-9.0615000000000006</v>
      </c>
      <c r="M10685" t="s">
        <v>82</v>
      </c>
    </row>
    <row r="10686" spans="1:13">
      <c r="A10686" t="s">
        <v>4124</v>
      </c>
      <c r="B10686" t="s">
        <v>4125</v>
      </c>
      <c r="C10686" t="str">
        <f>TEXT(D10686, "mmm")</f>
        <v>Aug</v>
      </c>
      <c r="D10686" s="1">
        <v>45526</v>
      </c>
      <c r="E10686" t="s">
        <v>4832</v>
      </c>
      <c r="F10686" t="s">
        <v>101</v>
      </c>
      <c r="G10686">
        <v>62728</v>
      </c>
      <c r="H10686">
        <v>30.73</v>
      </c>
      <c r="I10686">
        <v>1927631.44</v>
      </c>
      <c r="J10686" t="s">
        <v>86</v>
      </c>
      <c r="K10686">
        <v>-2.4675270790874729E-2</v>
      </c>
      <c r="L10686">
        <v>-2.4674999999999998</v>
      </c>
      <c r="M10686" t="s">
        <v>82</v>
      </c>
    </row>
    <row r="10687" spans="1:13">
      <c r="A10687" t="s">
        <v>4124</v>
      </c>
      <c r="B10687" t="s">
        <v>4125</v>
      </c>
      <c r="C10687" t="str">
        <f>TEXT(D10687, "mmm")</f>
        <v>Aug</v>
      </c>
      <c r="D10687" s="1">
        <v>45526</v>
      </c>
      <c r="E10687" t="s">
        <v>4831</v>
      </c>
      <c r="F10687" t="s">
        <v>101</v>
      </c>
      <c r="G10687">
        <v>62728</v>
      </c>
      <c r="H10687">
        <v>30.73</v>
      </c>
      <c r="I10687">
        <v>1927631.44</v>
      </c>
      <c r="J10687" t="s">
        <v>86</v>
      </c>
      <c r="K10687">
        <v>-2.4675270790874729E-2</v>
      </c>
      <c r="L10687">
        <v>-2.4674999999999998</v>
      </c>
      <c r="M10687" t="s">
        <v>82</v>
      </c>
    </row>
    <row r="10688" spans="1:13">
      <c r="A10688" t="s">
        <v>4124</v>
      </c>
      <c r="B10688" t="s">
        <v>4125</v>
      </c>
      <c r="C10688" t="str">
        <f>TEXT(D10688, "mmm")</f>
        <v>Aug</v>
      </c>
      <c r="D10688" s="1">
        <v>45526</v>
      </c>
      <c r="E10688" t="s">
        <v>4833</v>
      </c>
      <c r="F10688" t="s">
        <v>101</v>
      </c>
      <c r="G10688">
        <v>62728</v>
      </c>
      <c r="H10688">
        <v>30.73</v>
      </c>
      <c r="I10688">
        <v>1927631.44</v>
      </c>
      <c r="J10688" t="s">
        <v>86</v>
      </c>
      <c r="K10688">
        <v>-2.4675270790874729E-2</v>
      </c>
      <c r="L10688">
        <v>-2.4674999999999998</v>
      </c>
      <c r="M10688" t="s">
        <v>82</v>
      </c>
    </row>
    <row r="10689" spans="1:13">
      <c r="A10689" t="s">
        <v>4124</v>
      </c>
      <c r="B10689" t="s">
        <v>4125</v>
      </c>
      <c r="C10689" t="str">
        <f>TEXT(D10689, "mmm")</f>
        <v>Aug</v>
      </c>
      <c r="D10689" s="1">
        <v>45526</v>
      </c>
      <c r="E10689" t="s">
        <v>4830</v>
      </c>
      <c r="F10689" t="s">
        <v>101</v>
      </c>
      <c r="G10689">
        <v>62728</v>
      </c>
      <c r="H10689">
        <v>30.73</v>
      </c>
      <c r="I10689">
        <v>1927631.44</v>
      </c>
      <c r="J10689" t="s">
        <v>86</v>
      </c>
      <c r="K10689">
        <v>-2.4675270790874729E-2</v>
      </c>
      <c r="L10689">
        <v>-2.4674999999999998</v>
      </c>
      <c r="M10689" t="s">
        <v>82</v>
      </c>
    </row>
    <row r="10690" spans="1:13">
      <c r="A10690" t="s">
        <v>4124</v>
      </c>
      <c r="B10690" t="s">
        <v>4125</v>
      </c>
      <c r="C10690" t="str">
        <f>TEXT(D10690, "mmm")</f>
        <v>Aug</v>
      </c>
      <c r="D10690" s="1">
        <v>45526</v>
      </c>
      <c r="E10690" t="s">
        <v>4834</v>
      </c>
      <c r="F10690" t="s">
        <v>101</v>
      </c>
      <c r="G10690">
        <v>62728</v>
      </c>
      <c r="H10690">
        <v>30.73</v>
      </c>
      <c r="I10690">
        <v>1927631.44</v>
      </c>
      <c r="J10690" t="s">
        <v>86</v>
      </c>
      <c r="K10690">
        <v>-2.4675270790874729E-2</v>
      </c>
      <c r="L10690">
        <v>-2.4674999999999998</v>
      </c>
      <c r="M10690" t="s">
        <v>82</v>
      </c>
    </row>
    <row r="10691" spans="1:13">
      <c r="A10691" t="s">
        <v>4124</v>
      </c>
      <c r="B10691" t="s">
        <v>4125</v>
      </c>
      <c r="C10691" t="str">
        <f>TEXT(D10691, "mmm")</f>
        <v>Aug</v>
      </c>
      <c r="D10691" s="1">
        <v>45526</v>
      </c>
      <c r="E10691" t="s">
        <v>4835</v>
      </c>
      <c r="F10691" t="s">
        <v>101</v>
      </c>
      <c r="G10691">
        <v>62728</v>
      </c>
      <c r="H10691">
        <v>30.73</v>
      </c>
      <c r="I10691">
        <v>1927631.44</v>
      </c>
      <c r="J10691" t="s">
        <v>86</v>
      </c>
      <c r="K10691">
        <v>-2.4675270790874729E-2</v>
      </c>
      <c r="L10691">
        <v>-2.4674999999999998</v>
      </c>
      <c r="M10691" t="s">
        <v>82</v>
      </c>
    </row>
    <row r="10692" spans="1:13">
      <c r="A10692" t="s">
        <v>4124</v>
      </c>
      <c r="B10692" t="s">
        <v>4125</v>
      </c>
      <c r="C10692" t="str">
        <f>TEXT(D10692, "mmm")</f>
        <v>Aug</v>
      </c>
      <c r="D10692" s="1">
        <v>45526</v>
      </c>
      <c r="E10692" t="s">
        <v>4832</v>
      </c>
      <c r="F10692" t="s">
        <v>101</v>
      </c>
      <c r="G10692">
        <v>2389</v>
      </c>
      <c r="H10692">
        <v>30.73</v>
      </c>
      <c r="I10692">
        <v>73413.97</v>
      </c>
      <c r="J10692" t="s">
        <v>81</v>
      </c>
      <c r="K10692">
        <v>-2.4675270790874729E-2</v>
      </c>
      <c r="L10692">
        <v>-2.4674999999999998</v>
      </c>
      <c r="M10692" t="s">
        <v>82</v>
      </c>
    </row>
    <row r="10693" spans="1:13">
      <c r="A10693" t="s">
        <v>4124</v>
      </c>
      <c r="B10693" t="s">
        <v>4125</v>
      </c>
      <c r="C10693" t="str">
        <f>TEXT(D10693, "mmm")</f>
        <v>Aug</v>
      </c>
      <c r="D10693" s="1">
        <v>45526</v>
      </c>
      <c r="E10693" t="s">
        <v>4831</v>
      </c>
      <c r="F10693" t="s">
        <v>101</v>
      </c>
      <c r="G10693">
        <v>2389</v>
      </c>
      <c r="H10693">
        <v>30.73</v>
      </c>
      <c r="I10693">
        <v>73413.97</v>
      </c>
      <c r="J10693" t="s">
        <v>81</v>
      </c>
      <c r="K10693">
        <v>-2.4675270790874729E-2</v>
      </c>
      <c r="L10693">
        <v>-2.4674999999999998</v>
      </c>
      <c r="M10693" t="s">
        <v>82</v>
      </c>
    </row>
    <row r="10694" spans="1:13">
      <c r="A10694" t="s">
        <v>4124</v>
      </c>
      <c r="B10694" t="s">
        <v>4125</v>
      </c>
      <c r="C10694" t="str">
        <f>TEXT(D10694, "mmm")</f>
        <v>Aug</v>
      </c>
      <c r="D10694" s="1">
        <v>45526</v>
      </c>
      <c r="E10694" t="s">
        <v>4833</v>
      </c>
      <c r="F10694" t="s">
        <v>101</v>
      </c>
      <c r="G10694">
        <v>2389</v>
      </c>
      <c r="H10694">
        <v>30.73</v>
      </c>
      <c r="I10694">
        <v>73413.97</v>
      </c>
      <c r="J10694" t="s">
        <v>81</v>
      </c>
      <c r="K10694">
        <v>-2.4675270790874729E-2</v>
      </c>
      <c r="L10694">
        <v>-2.4674999999999998</v>
      </c>
      <c r="M10694" t="s">
        <v>82</v>
      </c>
    </row>
    <row r="10695" spans="1:13">
      <c r="A10695" t="s">
        <v>4124</v>
      </c>
      <c r="B10695" t="s">
        <v>4125</v>
      </c>
      <c r="C10695" t="str">
        <f>TEXT(D10695, "mmm")</f>
        <v>Aug</v>
      </c>
      <c r="D10695" s="1">
        <v>45526</v>
      </c>
      <c r="E10695" t="s">
        <v>4830</v>
      </c>
      <c r="F10695" t="s">
        <v>101</v>
      </c>
      <c r="G10695">
        <v>2389</v>
      </c>
      <c r="H10695">
        <v>30.73</v>
      </c>
      <c r="I10695">
        <v>73413.97</v>
      </c>
      <c r="J10695" t="s">
        <v>81</v>
      </c>
      <c r="K10695">
        <v>-2.4675270790874729E-2</v>
      </c>
      <c r="L10695">
        <v>-2.4674999999999998</v>
      </c>
      <c r="M10695" t="s">
        <v>82</v>
      </c>
    </row>
    <row r="10696" spans="1:13">
      <c r="A10696" t="s">
        <v>4124</v>
      </c>
      <c r="B10696" t="s">
        <v>4125</v>
      </c>
      <c r="C10696" t="str">
        <f>TEXT(D10696, "mmm")</f>
        <v>Aug</v>
      </c>
      <c r="D10696" s="1">
        <v>45526</v>
      </c>
      <c r="E10696" t="s">
        <v>4834</v>
      </c>
      <c r="F10696" t="s">
        <v>101</v>
      </c>
      <c r="G10696">
        <v>2389</v>
      </c>
      <c r="H10696">
        <v>30.73</v>
      </c>
      <c r="I10696">
        <v>73413.97</v>
      </c>
      <c r="J10696" t="s">
        <v>81</v>
      </c>
      <c r="K10696">
        <v>-2.4675270790874729E-2</v>
      </c>
      <c r="L10696">
        <v>-2.4674999999999998</v>
      </c>
      <c r="M10696" t="s">
        <v>82</v>
      </c>
    </row>
    <row r="10697" spans="1:13">
      <c r="A10697" t="s">
        <v>4124</v>
      </c>
      <c r="B10697" t="s">
        <v>4125</v>
      </c>
      <c r="C10697" t="str">
        <f>TEXT(D10697, "mmm")</f>
        <v>Aug</v>
      </c>
      <c r="D10697" s="1">
        <v>45526</v>
      </c>
      <c r="E10697" t="s">
        <v>4835</v>
      </c>
      <c r="F10697" t="s">
        <v>101</v>
      </c>
      <c r="G10697">
        <v>2389</v>
      </c>
      <c r="H10697">
        <v>30.73</v>
      </c>
      <c r="I10697">
        <v>73413.97</v>
      </c>
      <c r="J10697" t="s">
        <v>81</v>
      </c>
      <c r="K10697">
        <v>-2.4675270790874729E-2</v>
      </c>
      <c r="L10697">
        <v>-2.4674999999999998</v>
      </c>
      <c r="M10697" t="s">
        <v>82</v>
      </c>
    </row>
    <row r="10698" spans="1:13">
      <c r="A10698" t="s">
        <v>4124</v>
      </c>
      <c r="B10698" t="s">
        <v>4125</v>
      </c>
      <c r="C10698" t="str">
        <f>TEXT(D10698, "mmm")</f>
        <v>Aug</v>
      </c>
      <c r="D10698" s="1">
        <v>45526</v>
      </c>
      <c r="E10698" t="s">
        <v>4832</v>
      </c>
      <c r="F10698" t="s">
        <v>101</v>
      </c>
      <c r="G10698">
        <v>29846</v>
      </c>
      <c r="H10698">
        <v>31.33</v>
      </c>
      <c r="I10698">
        <v>935075.17999999993</v>
      </c>
      <c r="J10698" t="s">
        <v>86</v>
      </c>
      <c r="K10698">
        <v>-2.4675270790874729E-2</v>
      </c>
      <c r="L10698">
        <v>-2.4674999999999998</v>
      </c>
      <c r="M10698" t="s">
        <v>82</v>
      </c>
    </row>
    <row r="10699" spans="1:13">
      <c r="A10699" t="s">
        <v>4124</v>
      </c>
      <c r="B10699" t="s">
        <v>4125</v>
      </c>
      <c r="C10699" t="str">
        <f>TEXT(D10699, "mmm")</f>
        <v>Aug</v>
      </c>
      <c r="D10699" s="1">
        <v>45526</v>
      </c>
      <c r="E10699" t="s">
        <v>4831</v>
      </c>
      <c r="F10699" t="s">
        <v>101</v>
      </c>
      <c r="G10699">
        <v>29846</v>
      </c>
      <c r="H10699">
        <v>31.33</v>
      </c>
      <c r="I10699">
        <v>935075.17999999993</v>
      </c>
      <c r="J10699" t="s">
        <v>86</v>
      </c>
      <c r="K10699">
        <v>-2.4675270790874729E-2</v>
      </c>
      <c r="L10699">
        <v>-2.4674999999999998</v>
      </c>
      <c r="M10699" t="s">
        <v>82</v>
      </c>
    </row>
    <row r="10700" spans="1:13">
      <c r="A10700" t="s">
        <v>4124</v>
      </c>
      <c r="B10700" t="s">
        <v>4125</v>
      </c>
      <c r="C10700" t="str">
        <f>TEXT(D10700, "mmm")</f>
        <v>Aug</v>
      </c>
      <c r="D10700" s="1">
        <v>45526</v>
      </c>
      <c r="E10700" t="s">
        <v>4833</v>
      </c>
      <c r="F10700" t="s">
        <v>101</v>
      </c>
      <c r="G10700">
        <v>29846</v>
      </c>
      <c r="H10700">
        <v>31.33</v>
      </c>
      <c r="I10700">
        <v>935075.17999999993</v>
      </c>
      <c r="J10700" t="s">
        <v>86</v>
      </c>
      <c r="K10700">
        <v>-2.4675270790874729E-2</v>
      </c>
      <c r="L10700">
        <v>-2.4674999999999998</v>
      </c>
      <c r="M10700" t="s">
        <v>82</v>
      </c>
    </row>
    <row r="10701" spans="1:13">
      <c r="A10701" t="s">
        <v>4124</v>
      </c>
      <c r="B10701" t="s">
        <v>4125</v>
      </c>
      <c r="C10701" t="str">
        <f>TEXT(D10701, "mmm")</f>
        <v>Aug</v>
      </c>
      <c r="D10701" s="1">
        <v>45526</v>
      </c>
      <c r="E10701" t="s">
        <v>4830</v>
      </c>
      <c r="F10701" t="s">
        <v>101</v>
      </c>
      <c r="G10701">
        <v>29846</v>
      </c>
      <c r="H10701">
        <v>31.33</v>
      </c>
      <c r="I10701">
        <v>935075.17999999993</v>
      </c>
      <c r="J10701" t="s">
        <v>86</v>
      </c>
      <c r="K10701">
        <v>-2.4675270790874729E-2</v>
      </c>
      <c r="L10701">
        <v>-2.4674999999999998</v>
      </c>
      <c r="M10701" t="s">
        <v>82</v>
      </c>
    </row>
    <row r="10702" spans="1:13">
      <c r="A10702" t="s">
        <v>4124</v>
      </c>
      <c r="B10702" t="s">
        <v>4125</v>
      </c>
      <c r="C10702" t="str">
        <f>TEXT(D10702, "mmm")</f>
        <v>Aug</v>
      </c>
      <c r="D10702" s="1">
        <v>45526</v>
      </c>
      <c r="E10702" t="s">
        <v>4834</v>
      </c>
      <c r="F10702" t="s">
        <v>101</v>
      </c>
      <c r="G10702">
        <v>29846</v>
      </c>
      <c r="H10702">
        <v>31.33</v>
      </c>
      <c r="I10702">
        <v>935075.17999999993</v>
      </c>
      <c r="J10702" t="s">
        <v>86</v>
      </c>
      <c r="K10702">
        <v>-2.4675270790874729E-2</v>
      </c>
      <c r="L10702">
        <v>-2.4674999999999998</v>
      </c>
      <c r="M10702" t="s">
        <v>82</v>
      </c>
    </row>
    <row r="10703" spans="1:13">
      <c r="A10703" t="s">
        <v>4124</v>
      </c>
      <c r="B10703" t="s">
        <v>4125</v>
      </c>
      <c r="C10703" t="str">
        <f>TEXT(D10703, "mmm")</f>
        <v>Aug</v>
      </c>
      <c r="D10703" s="1">
        <v>45526</v>
      </c>
      <c r="E10703" t="s">
        <v>4835</v>
      </c>
      <c r="F10703" t="s">
        <v>101</v>
      </c>
      <c r="G10703">
        <v>29846</v>
      </c>
      <c r="H10703">
        <v>31.33</v>
      </c>
      <c r="I10703">
        <v>935075.17999999993</v>
      </c>
      <c r="J10703" t="s">
        <v>86</v>
      </c>
      <c r="K10703">
        <v>-2.4675270790874729E-2</v>
      </c>
      <c r="L10703">
        <v>-2.4674999999999998</v>
      </c>
      <c r="M10703" t="s">
        <v>82</v>
      </c>
    </row>
    <row r="10704" spans="1:13">
      <c r="A10704" t="s">
        <v>4124</v>
      </c>
      <c r="B10704" t="s">
        <v>4125</v>
      </c>
      <c r="C10704" t="str">
        <f>TEXT(D10704, "mmm")</f>
        <v>Aug</v>
      </c>
      <c r="D10704" s="1">
        <v>45526</v>
      </c>
      <c r="E10704" t="s">
        <v>4832</v>
      </c>
      <c r="F10704" t="s">
        <v>101</v>
      </c>
      <c r="G10704">
        <v>1137</v>
      </c>
      <c r="H10704">
        <v>31.33</v>
      </c>
      <c r="I10704">
        <v>35622.21</v>
      </c>
      <c r="J10704" t="s">
        <v>81</v>
      </c>
      <c r="K10704">
        <v>-2.4675270790874729E-2</v>
      </c>
      <c r="L10704">
        <v>-2.4674999999999998</v>
      </c>
      <c r="M10704" t="s">
        <v>82</v>
      </c>
    </row>
    <row r="10705" spans="1:13">
      <c r="A10705" t="s">
        <v>4124</v>
      </c>
      <c r="B10705" t="s">
        <v>4125</v>
      </c>
      <c r="C10705" t="str">
        <f>TEXT(D10705, "mmm")</f>
        <v>Aug</v>
      </c>
      <c r="D10705" s="1">
        <v>45526</v>
      </c>
      <c r="E10705" t="s">
        <v>4831</v>
      </c>
      <c r="F10705" t="s">
        <v>101</v>
      </c>
      <c r="G10705">
        <v>1137</v>
      </c>
      <c r="H10705">
        <v>31.33</v>
      </c>
      <c r="I10705">
        <v>35622.21</v>
      </c>
      <c r="J10705" t="s">
        <v>81</v>
      </c>
      <c r="K10705">
        <v>-2.4675270790874729E-2</v>
      </c>
      <c r="L10705">
        <v>-2.4674999999999998</v>
      </c>
      <c r="M10705" t="s">
        <v>82</v>
      </c>
    </row>
    <row r="10706" spans="1:13">
      <c r="A10706" t="s">
        <v>4124</v>
      </c>
      <c r="B10706" t="s">
        <v>4125</v>
      </c>
      <c r="C10706" t="str">
        <f>TEXT(D10706, "mmm")</f>
        <v>Aug</v>
      </c>
      <c r="D10706" s="1">
        <v>45526</v>
      </c>
      <c r="E10706" t="s">
        <v>4833</v>
      </c>
      <c r="F10706" t="s">
        <v>101</v>
      </c>
      <c r="G10706">
        <v>1137</v>
      </c>
      <c r="H10706">
        <v>31.33</v>
      </c>
      <c r="I10706">
        <v>35622.21</v>
      </c>
      <c r="J10706" t="s">
        <v>81</v>
      </c>
      <c r="K10706">
        <v>-2.4675270790874729E-2</v>
      </c>
      <c r="L10706">
        <v>-2.4674999999999998</v>
      </c>
      <c r="M10706" t="s">
        <v>82</v>
      </c>
    </row>
    <row r="10707" spans="1:13">
      <c r="A10707" t="s">
        <v>4124</v>
      </c>
      <c r="B10707" t="s">
        <v>4125</v>
      </c>
      <c r="C10707" t="str">
        <f>TEXT(D10707, "mmm")</f>
        <v>Aug</v>
      </c>
      <c r="D10707" s="1">
        <v>45526</v>
      </c>
      <c r="E10707" t="s">
        <v>4830</v>
      </c>
      <c r="F10707" t="s">
        <v>101</v>
      </c>
      <c r="G10707">
        <v>1137</v>
      </c>
      <c r="H10707">
        <v>31.33</v>
      </c>
      <c r="I10707">
        <v>35622.21</v>
      </c>
      <c r="J10707" t="s">
        <v>81</v>
      </c>
      <c r="K10707">
        <v>-2.4675270790874729E-2</v>
      </c>
      <c r="L10707">
        <v>-2.4674999999999998</v>
      </c>
      <c r="M10707" t="s">
        <v>82</v>
      </c>
    </row>
    <row r="10708" spans="1:13">
      <c r="A10708" t="s">
        <v>4124</v>
      </c>
      <c r="B10708" t="s">
        <v>4125</v>
      </c>
      <c r="C10708" t="str">
        <f>TEXT(D10708, "mmm")</f>
        <v>Aug</v>
      </c>
      <c r="D10708" s="1">
        <v>45526</v>
      </c>
      <c r="E10708" t="s">
        <v>4834</v>
      </c>
      <c r="F10708" t="s">
        <v>101</v>
      </c>
      <c r="G10708">
        <v>1137</v>
      </c>
      <c r="H10708">
        <v>31.33</v>
      </c>
      <c r="I10708">
        <v>35622.21</v>
      </c>
      <c r="J10708" t="s">
        <v>81</v>
      </c>
      <c r="K10708">
        <v>-2.4675270790874729E-2</v>
      </c>
      <c r="L10708">
        <v>-2.4674999999999998</v>
      </c>
      <c r="M10708" t="s">
        <v>82</v>
      </c>
    </row>
    <row r="10709" spans="1:13">
      <c r="A10709" t="s">
        <v>4124</v>
      </c>
      <c r="B10709" t="s">
        <v>4125</v>
      </c>
      <c r="C10709" t="str">
        <f>TEXT(D10709, "mmm")</f>
        <v>Aug</v>
      </c>
      <c r="D10709" s="1">
        <v>45526</v>
      </c>
      <c r="E10709" t="s">
        <v>4835</v>
      </c>
      <c r="F10709" t="s">
        <v>101</v>
      </c>
      <c r="G10709">
        <v>1137</v>
      </c>
      <c r="H10709">
        <v>31.33</v>
      </c>
      <c r="I10709">
        <v>35622.21</v>
      </c>
      <c r="J10709" t="s">
        <v>81</v>
      </c>
      <c r="K10709">
        <v>-2.4675270790874729E-2</v>
      </c>
      <c r="L10709">
        <v>-2.4674999999999998</v>
      </c>
      <c r="M10709" t="s">
        <v>82</v>
      </c>
    </row>
    <row r="10710" spans="1:13">
      <c r="A10710" t="s">
        <v>1774</v>
      </c>
      <c r="B10710" t="s">
        <v>1775</v>
      </c>
      <c r="C10710" t="str">
        <f>TEXT(D10710, "mmm")</f>
        <v>Aug</v>
      </c>
      <c r="D10710" s="1">
        <v>45527</v>
      </c>
      <c r="E10710" t="s">
        <v>1816</v>
      </c>
      <c r="F10710" t="s">
        <v>80</v>
      </c>
      <c r="G10710">
        <v>10000</v>
      </c>
      <c r="H10710">
        <v>2.5</v>
      </c>
      <c r="I10710">
        <v>25000</v>
      </c>
      <c r="J10710" t="s">
        <v>81</v>
      </c>
      <c r="K10710">
        <v>6.1538496807483467E-2</v>
      </c>
      <c r="L10710">
        <v>6.1538000000000004</v>
      </c>
      <c r="M10710" t="s">
        <v>82</v>
      </c>
    </row>
    <row r="10711" spans="1:13">
      <c r="A10711" t="s">
        <v>1786</v>
      </c>
      <c r="B10711" t="s">
        <v>1787</v>
      </c>
      <c r="C10711" t="str">
        <f>TEXT(D10711, "mmm")</f>
        <v>Aug</v>
      </c>
      <c r="D10711" s="1">
        <v>45527</v>
      </c>
      <c r="E10711" t="s">
        <v>1788</v>
      </c>
      <c r="F10711" t="s">
        <v>80</v>
      </c>
      <c r="G10711">
        <v>10096</v>
      </c>
      <c r="H10711">
        <v>2.2999999999999998</v>
      </c>
      <c r="I10711">
        <v>23220.799999999999</v>
      </c>
      <c r="J10711" t="s">
        <v>81</v>
      </c>
      <c r="K10711">
        <v>-6.0344771773294781E-2</v>
      </c>
      <c r="L10711">
        <v>-6.0345000000000004</v>
      </c>
      <c r="M10711" t="s">
        <v>82</v>
      </c>
    </row>
    <row r="10712" spans="1:13">
      <c r="A10712" t="s">
        <v>4339</v>
      </c>
      <c r="B10712" t="s">
        <v>4340</v>
      </c>
      <c r="C10712" t="str">
        <f>TEXT(D10712, "mmm")</f>
        <v>Aug</v>
      </c>
      <c r="D10712" s="1">
        <v>45527</v>
      </c>
      <c r="E10712" t="s">
        <v>4378</v>
      </c>
      <c r="F10712" t="s">
        <v>128</v>
      </c>
      <c r="G10712">
        <v>20000</v>
      </c>
      <c r="H10712">
        <v>15.02</v>
      </c>
      <c r="I10712">
        <v>300400</v>
      </c>
      <c r="J10712" t="s">
        <v>81</v>
      </c>
      <c r="K10712">
        <v>1.0095309825232769E-2</v>
      </c>
      <c r="L10712">
        <v>1.0095000000000001</v>
      </c>
      <c r="M10712" t="s">
        <v>82</v>
      </c>
    </row>
    <row r="10713" spans="1:13">
      <c r="A10713" t="s">
        <v>438</v>
      </c>
      <c r="B10713" t="s">
        <v>439</v>
      </c>
      <c r="C10713" t="str">
        <f>TEXT(D10713, "mmm")</f>
        <v>Aug</v>
      </c>
      <c r="D10713" s="1">
        <v>45527</v>
      </c>
      <c r="E10713" t="s">
        <v>440</v>
      </c>
      <c r="F10713" t="s">
        <v>80</v>
      </c>
      <c r="G10713">
        <v>10000</v>
      </c>
      <c r="H10713">
        <v>20.2</v>
      </c>
      <c r="I10713">
        <v>202000</v>
      </c>
      <c r="J10713" t="s">
        <v>86</v>
      </c>
      <c r="K10713">
        <v>-5.5595795450067431E-3</v>
      </c>
      <c r="L10713">
        <v>-0.55600000000000005</v>
      </c>
      <c r="M10713" t="s">
        <v>82</v>
      </c>
    </row>
    <row r="10714" spans="1:13">
      <c r="A10714" t="s">
        <v>438</v>
      </c>
      <c r="B10714" t="s">
        <v>439</v>
      </c>
      <c r="C10714" t="str">
        <f>TEXT(D10714, "mmm")</f>
        <v>Aug</v>
      </c>
      <c r="D10714" s="1">
        <v>45527</v>
      </c>
      <c r="E10714" t="s">
        <v>440</v>
      </c>
      <c r="F10714" t="s">
        <v>80</v>
      </c>
      <c r="G10714">
        <v>5245</v>
      </c>
      <c r="H10714">
        <v>20.170000000000002</v>
      </c>
      <c r="I10714">
        <v>105791.65</v>
      </c>
      <c r="J10714" t="s">
        <v>81</v>
      </c>
      <c r="K10714">
        <v>-5.5595795450067431E-3</v>
      </c>
      <c r="L10714">
        <v>-0.55600000000000005</v>
      </c>
      <c r="M10714" t="s">
        <v>82</v>
      </c>
    </row>
    <row r="10715" spans="1:13">
      <c r="A10715" t="s">
        <v>4632</v>
      </c>
      <c r="B10715" t="s">
        <v>4633</v>
      </c>
      <c r="C10715" t="str">
        <f>TEXT(D10715, "mmm")</f>
        <v>Aug</v>
      </c>
      <c r="D10715" s="1">
        <v>45527</v>
      </c>
      <c r="E10715" t="s">
        <v>5794</v>
      </c>
      <c r="F10715" t="s">
        <v>128</v>
      </c>
      <c r="G10715">
        <v>18900</v>
      </c>
      <c r="H10715">
        <v>20.95</v>
      </c>
      <c r="I10715">
        <v>395955</v>
      </c>
      <c r="J10715" t="s">
        <v>81</v>
      </c>
      <c r="K10715">
        <v>-6.6380151295744261E-2</v>
      </c>
      <c r="L10715">
        <v>-6.6379999999999999</v>
      </c>
      <c r="M10715" t="s">
        <v>82</v>
      </c>
    </row>
    <row r="10716" spans="1:13">
      <c r="A10716" t="s">
        <v>617</v>
      </c>
      <c r="B10716" t="s">
        <v>618</v>
      </c>
      <c r="C10716" t="str">
        <f>TEXT(D10716, "mmm")</f>
        <v>Aug</v>
      </c>
      <c r="D10716" s="1">
        <v>45527</v>
      </c>
      <c r="E10716" t="s">
        <v>3509</v>
      </c>
      <c r="F10716" t="s">
        <v>80</v>
      </c>
      <c r="G10716">
        <v>5000</v>
      </c>
      <c r="H10716">
        <v>68.09</v>
      </c>
      <c r="I10716">
        <v>340450</v>
      </c>
      <c r="J10716" t="s">
        <v>86</v>
      </c>
      <c r="K10716">
        <v>-4.6886647090623727E-2</v>
      </c>
      <c r="L10716">
        <v>-4.6886999999999999</v>
      </c>
      <c r="M10716" t="s">
        <v>82</v>
      </c>
    </row>
    <row r="10717" spans="1:13">
      <c r="A10717" t="s">
        <v>2662</v>
      </c>
      <c r="B10717" t="s">
        <v>2663</v>
      </c>
      <c r="C10717" t="str">
        <f>TEXT(D10717, "mmm")</f>
        <v>Aug</v>
      </c>
      <c r="D10717" s="1">
        <v>45527</v>
      </c>
      <c r="E10717" t="s">
        <v>2664</v>
      </c>
      <c r="F10717" t="s">
        <v>101</v>
      </c>
      <c r="G10717">
        <v>1044200</v>
      </c>
      <c r="H10717">
        <v>11.16</v>
      </c>
      <c r="I10717">
        <v>11653272</v>
      </c>
      <c r="J10717" t="s">
        <v>86</v>
      </c>
      <c r="K10717">
        <v>-0.18897635955740169</v>
      </c>
      <c r="L10717">
        <v>-18.897600000000001</v>
      </c>
      <c r="M10717" t="s">
        <v>82</v>
      </c>
    </row>
    <row r="10718" spans="1:13">
      <c r="A10718" t="s">
        <v>2662</v>
      </c>
      <c r="B10718" t="s">
        <v>2663</v>
      </c>
      <c r="C10718" t="str">
        <f>TEXT(D10718, "mmm")</f>
        <v>Aug</v>
      </c>
      <c r="D10718" s="1">
        <v>45527</v>
      </c>
      <c r="E10718" t="s">
        <v>2665</v>
      </c>
      <c r="F10718" t="s">
        <v>101</v>
      </c>
      <c r="G10718">
        <v>1044200</v>
      </c>
      <c r="H10718">
        <v>11.16</v>
      </c>
      <c r="I10718">
        <v>11653272</v>
      </c>
      <c r="J10718" t="s">
        <v>86</v>
      </c>
      <c r="K10718">
        <v>-0.18897635955740169</v>
      </c>
      <c r="L10718">
        <v>-18.897600000000001</v>
      </c>
      <c r="M10718" t="s">
        <v>82</v>
      </c>
    </row>
    <row r="10719" spans="1:13">
      <c r="A10719" t="s">
        <v>2662</v>
      </c>
      <c r="B10719" t="s">
        <v>2663</v>
      </c>
      <c r="C10719" t="str">
        <f>TEXT(D10719, "mmm")</f>
        <v>Aug</v>
      </c>
      <c r="D10719" s="1">
        <v>45527</v>
      </c>
      <c r="E10719" t="s">
        <v>5321</v>
      </c>
      <c r="F10719" t="s">
        <v>101</v>
      </c>
      <c r="G10719">
        <v>1044200</v>
      </c>
      <c r="H10719">
        <v>11.16</v>
      </c>
      <c r="I10719">
        <v>11653272</v>
      </c>
      <c r="J10719" t="s">
        <v>86</v>
      </c>
      <c r="K10719">
        <v>-0.18897635955740169</v>
      </c>
      <c r="L10719">
        <v>-18.897600000000001</v>
      </c>
      <c r="M10719" t="s">
        <v>82</v>
      </c>
    </row>
    <row r="10720" spans="1:13">
      <c r="A10720" t="s">
        <v>2662</v>
      </c>
      <c r="B10720" t="s">
        <v>2663</v>
      </c>
      <c r="C10720" t="str">
        <f>TEXT(D10720, "mmm")</f>
        <v>Aug</v>
      </c>
      <c r="D10720" s="1">
        <v>45527</v>
      </c>
      <c r="E10720" t="s">
        <v>2667</v>
      </c>
      <c r="F10720" t="s">
        <v>101</v>
      </c>
      <c r="G10720">
        <v>1044200</v>
      </c>
      <c r="H10720">
        <v>11.16</v>
      </c>
      <c r="I10720">
        <v>11653272</v>
      </c>
      <c r="J10720" t="s">
        <v>86</v>
      </c>
      <c r="K10720">
        <v>-0.18897635955740169</v>
      </c>
      <c r="L10720">
        <v>-18.897600000000001</v>
      </c>
      <c r="M10720" t="s">
        <v>82</v>
      </c>
    </row>
    <row r="10721" spans="1:13">
      <c r="A10721" t="s">
        <v>2662</v>
      </c>
      <c r="B10721" t="s">
        <v>2663</v>
      </c>
      <c r="C10721" t="str">
        <f>TEXT(D10721, "mmm")</f>
        <v>Aug</v>
      </c>
      <c r="D10721" s="1">
        <v>45527</v>
      </c>
      <c r="E10721" t="s">
        <v>2666</v>
      </c>
      <c r="F10721" t="s">
        <v>101</v>
      </c>
      <c r="G10721">
        <v>1044200</v>
      </c>
      <c r="H10721">
        <v>11.16</v>
      </c>
      <c r="I10721">
        <v>11653272</v>
      </c>
      <c r="J10721" t="s">
        <v>86</v>
      </c>
      <c r="K10721">
        <v>-0.18897635955740169</v>
      </c>
      <c r="L10721">
        <v>-18.897600000000001</v>
      </c>
      <c r="M10721" t="s">
        <v>82</v>
      </c>
    </row>
    <row r="10722" spans="1:13">
      <c r="A10722" t="s">
        <v>408</v>
      </c>
      <c r="B10722" t="s">
        <v>409</v>
      </c>
      <c r="C10722" t="str">
        <f>TEXT(D10722, "mmm")</f>
        <v>Aug</v>
      </c>
      <c r="D10722" s="1">
        <v>45527</v>
      </c>
      <c r="E10722" t="s">
        <v>2509</v>
      </c>
      <c r="F10722" t="s">
        <v>80</v>
      </c>
      <c r="G10722">
        <v>100000</v>
      </c>
      <c r="H10722">
        <v>6.92</v>
      </c>
      <c r="I10722">
        <v>692000</v>
      </c>
      <c r="J10722" t="s">
        <v>86</v>
      </c>
      <c r="K10722">
        <v>1.1494241848790891E-2</v>
      </c>
      <c r="L10722">
        <v>1.1494</v>
      </c>
      <c r="M10722" t="s">
        <v>82</v>
      </c>
    </row>
    <row r="10723" spans="1:13">
      <c r="A10723" t="s">
        <v>5795</v>
      </c>
      <c r="B10723" t="s">
        <v>5796</v>
      </c>
      <c r="C10723" t="str">
        <f>TEXT(D10723, "mmm")</f>
        <v>Aug</v>
      </c>
      <c r="D10723" s="1">
        <v>45527</v>
      </c>
      <c r="E10723" t="s">
        <v>5797</v>
      </c>
      <c r="F10723" t="s">
        <v>80</v>
      </c>
      <c r="G10723">
        <v>500</v>
      </c>
      <c r="H10723">
        <v>149.51</v>
      </c>
      <c r="I10723">
        <v>74755</v>
      </c>
      <c r="J10723" t="s">
        <v>86</v>
      </c>
      <c r="K10723">
        <v>-0.11260015345196379</v>
      </c>
      <c r="L10723">
        <v>-11.26</v>
      </c>
      <c r="M10723" t="s">
        <v>82</v>
      </c>
    </row>
    <row r="10724" spans="1:13">
      <c r="A10724" t="s">
        <v>5322</v>
      </c>
      <c r="B10724" t="s">
        <v>5323</v>
      </c>
      <c r="C10724" t="str">
        <f>TEXT(D10724, "mmm")</f>
        <v>Aug</v>
      </c>
      <c r="D10724" s="1">
        <v>45527</v>
      </c>
      <c r="E10724" t="s">
        <v>5328</v>
      </c>
      <c r="F10724" t="s">
        <v>222</v>
      </c>
      <c r="G10724">
        <v>834</v>
      </c>
      <c r="H10724">
        <v>15.47</v>
      </c>
      <c r="I10724">
        <v>12901.98</v>
      </c>
      <c r="J10724" t="s">
        <v>81</v>
      </c>
      <c r="K10724">
        <v>-7.5747904359882101E-2</v>
      </c>
      <c r="L10724">
        <v>-7.5747999999999998</v>
      </c>
      <c r="M10724" t="s">
        <v>82</v>
      </c>
    </row>
    <row r="10725" spans="1:13">
      <c r="A10725" t="s">
        <v>5322</v>
      </c>
      <c r="B10725" t="s">
        <v>5323</v>
      </c>
      <c r="C10725" t="str">
        <f>TEXT(D10725, "mmm")</f>
        <v>Aug</v>
      </c>
      <c r="D10725" s="1">
        <v>45527</v>
      </c>
      <c r="E10725" t="s">
        <v>5327</v>
      </c>
      <c r="F10725" t="s">
        <v>314</v>
      </c>
      <c r="G10725">
        <v>834</v>
      </c>
      <c r="H10725">
        <v>15.47</v>
      </c>
      <c r="I10725">
        <v>12901.98</v>
      </c>
      <c r="J10725" t="s">
        <v>81</v>
      </c>
      <c r="K10725">
        <v>-7.5747904359882101E-2</v>
      </c>
      <c r="L10725">
        <v>-7.5747999999999998</v>
      </c>
      <c r="M10725" t="s">
        <v>82</v>
      </c>
    </row>
    <row r="10726" spans="1:13">
      <c r="A10726" t="s">
        <v>5322</v>
      </c>
      <c r="B10726" t="s">
        <v>5323</v>
      </c>
      <c r="C10726" t="str">
        <f>TEXT(D10726, "mmm")</f>
        <v>Aug</v>
      </c>
      <c r="D10726" s="1">
        <v>45527</v>
      </c>
      <c r="E10726" t="s">
        <v>5325</v>
      </c>
      <c r="F10726" t="s">
        <v>314</v>
      </c>
      <c r="G10726">
        <v>834</v>
      </c>
      <c r="H10726">
        <v>15.47</v>
      </c>
      <c r="I10726">
        <v>12901.98</v>
      </c>
      <c r="J10726" t="s">
        <v>81</v>
      </c>
      <c r="K10726">
        <v>-7.5747904359882101E-2</v>
      </c>
      <c r="L10726">
        <v>-7.5747999999999998</v>
      </c>
      <c r="M10726" t="s">
        <v>82</v>
      </c>
    </row>
    <row r="10727" spans="1:13">
      <c r="A10727" t="s">
        <v>5322</v>
      </c>
      <c r="B10727" t="s">
        <v>5323</v>
      </c>
      <c r="C10727" t="str">
        <f>TEXT(D10727, "mmm")</f>
        <v>Aug</v>
      </c>
      <c r="D10727" s="1">
        <v>45527</v>
      </c>
      <c r="E10727" t="s">
        <v>5324</v>
      </c>
      <c r="F10727" t="s">
        <v>222</v>
      </c>
      <c r="G10727">
        <v>834</v>
      </c>
      <c r="H10727">
        <v>15.47</v>
      </c>
      <c r="I10727">
        <v>12901.98</v>
      </c>
      <c r="J10727" t="s">
        <v>81</v>
      </c>
      <c r="K10727">
        <v>-7.5747904359882101E-2</v>
      </c>
      <c r="L10727">
        <v>-7.5747999999999998</v>
      </c>
      <c r="M10727" t="s">
        <v>82</v>
      </c>
    </row>
    <row r="10728" spans="1:13">
      <c r="A10728" t="s">
        <v>5322</v>
      </c>
      <c r="B10728" t="s">
        <v>5323</v>
      </c>
      <c r="C10728" t="str">
        <f>TEXT(D10728, "mmm")</f>
        <v>Aug</v>
      </c>
      <c r="D10728" s="1">
        <v>45527</v>
      </c>
      <c r="E10728" t="s">
        <v>5329</v>
      </c>
      <c r="F10728" t="s">
        <v>314</v>
      </c>
      <c r="G10728">
        <v>834</v>
      </c>
      <c r="H10728">
        <v>15.47</v>
      </c>
      <c r="I10728">
        <v>12901.98</v>
      </c>
      <c r="J10728" t="s">
        <v>81</v>
      </c>
      <c r="K10728">
        <v>-7.5747904359882101E-2</v>
      </c>
      <c r="L10728">
        <v>-7.5747999999999998</v>
      </c>
      <c r="M10728" t="s">
        <v>82</v>
      </c>
    </row>
    <row r="10729" spans="1:13">
      <c r="A10729" t="s">
        <v>2075</v>
      </c>
      <c r="B10729" t="s">
        <v>2076</v>
      </c>
      <c r="C10729" t="str">
        <f>TEXT(D10729, "mmm")</f>
        <v>Aug</v>
      </c>
      <c r="D10729" s="1">
        <v>45527</v>
      </c>
      <c r="E10729" t="s">
        <v>2311</v>
      </c>
      <c r="F10729" t="s">
        <v>80</v>
      </c>
      <c r="G10729">
        <v>35000</v>
      </c>
      <c r="H10729">
        <v>5.76</v>
      </c>
      <c r="I10729">
        <v>201600</v>
      </c>
      <c r="J10729" t="s">
        <v>81</v>
      </c>
      <c r="K10729">
        <v>-1.5679386644505081E-2</v>
      </c>
      <c r="L10729">
        <v>-1.5679000000000001</v>
      </c>
      <c r="M10729" t="s">
        <v>82</v>
      </c>
    </row>
    <row r="10730" spans="1:13">
      <c r="A10730" t="s">
        <v>4173</v>
      </c>
      <c r="B10730" t="s">
        <v>4174</v>
      </c>
      <c r="C10730" t="str">
        <f>TEXT(D10730, "mmm")</f>
        <v>Aug</v>
      </c>
      <c r="D10730" s="1">
        <v>45527</v>
      </c>
      <c r="E10730" t="s">
        <v>5779</v>
      </c>
      <c r="F10730" t="s">
        <v>80</v>
      </c>
      <c r="G10730">
        <v>59812</v>
      </c>
      <c r="H10730">
        <v>14.07</v>
      </c>
      <c r="I10730">
        <v>841554.84</v>
      </c>
      <c r="J10730" t="s">
        <v>86</v>
      </c>
      <c r="K10730">
        <v>0.1394302575263775</v>
      </c>
      <c r="L10730">
        <v>13.943</v>
      </c>
      <c r="M10730" t="s">
        <v>82</v>
      </c>
    </row>
    <row r="10731" spans="1:13">
      <c r="A10731" t="s">
        <v>5798</v>
      </c>
      <c r="B10731" t="s">
        <v>5799</v>
      </c>
      <c r="C10731" t="str">
        <f>TEXT(D10731, "mmm")</f>
        <v>Aug</v>
      </c>
      <c r="D10731" s="1">
        <v>45527</v>
      </c>
      <c r="E10731" t="s">
        <v>5800</v>
      </c>
      <c r="F10731" t="s">
        <v>80</v>
      </c>
      <c r="G10731">
        <v>10000</v>
      </c>
      <c r="H10731">
        <v>1.81</v>
      </c>
      <c r="I10731">
        <v>18100</v>
      </c>
      <c r="J10731" t="s">
        <v>86</v>
      </c>
      <c r="K10731">
        <v>-1.104971356838857E-2</v>
      </c>
      <c r="L10731">
        <v>-1.105</v>
      </c>
      <c r="M10731" t="s">
        <v>82</v>
      </c>
    </row>
    <row r="10732" spans="1:13">
      <c r="A10732" t="s">
        <v>580</v>
      </c>
      <c r="B10732" t="s">
        <v>581</v>
      </c>
      <c r="C10732" t="str">
        <f>TEXT(D10732, "mmm")</f>
        <v>Aug</v>
      </c>
      <c r="D10732" s="1">
        <v>45527</v>
      </c>
      <c r="E10732" t="s">
        <v>100</v>
      </c>
      <c r="F10732" t="s">
        <v>101</v>
      </c>
      <c r="G10732">
        <v>2796</v>
      </c>
      <c r="H10732">
        <v>22.84</v>
      </c>
      <c r="I10732">
        <v>63860.639999999999</v>
      </c>
      <c r="J10732" t="s">
        <v>81</v>
      </c>
      <c r="K10732">
        <v>-3.0856211057198931E-2</v>
      </c>
      <c r="L10732">
        <v>-3.0855999999999999</v>
      </c>
      <c r="M10732" t="s">
        <v>82</v>
      </c>
    </row>
    <row r="10733" spans="1:13">
      <c r="A10733" t="s">
        <v>580</v>
      </c>
      <c r="B10733" t="s">
        <v>581</v>
      </c>
      <c r="C10733" t="str">
        <f>TEXT(D10733, "mmm")</f>
        <v>Aug</v>
      </c>
      <c r="D10733" s="1">
        <v>45527</v>
      </c>
      <c r="E10733" t="s">
        <v>102</v>
      </c>
      <c r="F10733" t="s">
        <v>101</v>
      </c>
      <c r="G10733">
        <v>2796</v>
      </c>
      <c r="H10733">
        <v>22.84</v>
      </c>
      <c r="I10733">
        <v>63860.639999999999</v>
      </c>
      <c r="J10733" t="s">
        <v>81</v>
      </c>
      <c r="K10733">
        <v>-3.0856211057198931E-2</v>
      </c>
      <c r="L10733">
        <v>-3.0855999999999999</v>
      </c>
      <c r="M10733" t="s">
        <v>82</v>
      </c>
    </row>
    <row r="10734" spans="1:13">
      <c r="A10734" t="s">
        <v>5322</v>
      </c>
      <c r="B10734" t="s">
        <v>5323</v>
      </c>
      <c r="C10734" t="str">
        <f>TEXT(D10734, "mmm")</f>
        <v>Aug</v>
      </c>
      <c r="D10734" s="1">
        <v>45527</v>
      </c>
      <c r="E10734" t="s">
        <v>5326</v>
      </c>
      <c r="F10734" t="s">
        <v>428</v>
      </c>
      <c r="G10734">
        <v>7086</v>
      </c>
      <c r="H10734">
        <v>15.47</v>
      </c>
      <c r="I10734">
        <v>109620.42</v>
      </c>
      <c r="J10734" t="s">
        <v>81</v>
      </c>
      <c r="K10734">
        <v>-7.5747904359882101E-2</v>
      </c>
      <c r="L10734">
        <v>-7.5747999999999998</v>
      </c>
      <c r="M10734" t="s">
        <v>82</v>
      </c>
    </row>
    <row r="10735" spans="1:13">
      <c r="A10735" t="s">
        <v>5322</v>
      </c>
      <c r="B10735" t="s">
        <v>5323</v>
      </c>
      <c r="C10735" t="str">
        <f>TEXT(D10735, "mmm")</f>
        <v>Aug</v>
      </c>
      <c r="D10735" s="1">
        <v>45527</v>
      </c>
      <c r="E10735" t="s">
        <v>5328</v>
      </c>
      <c r="F10735" t="s">
        <v>222</v>
      </c>
      <c r="G10735">
        <v>7086</v>
      </c>
      <c r="H10735">
        <v>15.47</v>
      </c>
      <c r="I10735">
        <v>109620.42</v>
      </c>
      <c r="J10735" t="s">
        <v>81</v>
      </c>
      <c r="K10735">
        <v>-7.5747904359882101E-2</v>
      </c>
      <c r="L10735">
        <v>-7.5747999999999998</v>
      </c>
      <c r="M10735" t="s">
        <v>82</v>
      </c>
    </row>
    <row r="10736" spans="1:13">
      <c r="A10736" t="s">
        <v>5322</v>
      </c>
      <c r="B10736" t="s">
        <v>5323</v>
      </c>
      <c r="C10736" t="str">
        <f>TEXT(D10736, "mmm")</f>
        <v>Aug</v>
      </c>
      <c r="D10736" s="1">
        <v>45527</v>
      </c>
      <c r="E10736" t="s">
        <v>5327</v>
      </c>
      <c r="F10736" t="s">
        <v>314</v>
      </c>
      <c r="G10736">
        <v>7086</v>
      </c>
      <c r="H10736">
        <v>15.47</v>
      </c>
      <c r="I10736">
        <v>109620.42</v>
      </c>
      <c r="J10736" t="s">
        <v>81</v>
      </c>
      <c r="K10736">
        <v>-7.5747904359882101E-2</v>
      </c>
      <c r="L10736">
        <v>-7.5747999999999998</v>
      </c>
      <c r="M10736" t="s">
        <v>82</v>
      </c>
    </row>
    <row r="10737" spans="1:13">
      <c r="A10737" t="s">
        <v>5322</v>
      </c>
      <c r="B10737" t="s">
        <v>5323</v>
      </c>
      <c r="C10737" t="str">
        <f>TEXT(D10737, "mmm")</f>
        <v>Aug</v>
      </c>
      <c r="D10737" s="1">
        <v>45527</v>
      </c>
      <c r="E10737" t="s">
        <v>5325</v>
      </c>
      <c r="F10737" t="s">
        <v>314</v>
      </c>
      <c r="G10737">
        <v>7086</v>
      </c>
      <c r="H10737">
        <v>15.47</v>
      </c>
      <c r="I10737">
        <v>109620.42</v>
      </c>
      <c r="J10737" t="s">
        <v>81</v>
      </c>
      <c r="K10737">
        <v>-7.5747904359882101E-2</v>
      </c>
      <c r="L10737">
        <v>-7.5747999999999998</v>
      </c>
      <c r="M10737" t="s">
        <v>82</v>
      </c>
    </row>
    <row r="10738" spans="1:13">
      <c r="A10738" t="s">
        <v>5322</v>
      </c>
      <c r="B10738" t="s">
        <v>5323</v>
      </c>
      <c r="C10738" t="str">
        <f>TEXT(D10738, "mmm")</f>
        <v>Aug</v>
      </c>
      <c r="D10738" s="1">
        <v>45527</v>
      </c>
      <c r="E10738" t="s">
        <v>5324</v>
      </c>
      <c r="F10738" t="s">
        <v>222</v>
      </c>
      <c r="G10738">
        <v>7086</v>
      </c>
      <c r="H10738">
        <v>15.47</v>
      </c>
      <c r="I10738">
        <v>109620.42</v>
      </c>
      <c r="J10738" t="s">
        <v>81</v>
      </c>
      <c r="K10738">
        <v>-7.5747904359882101E-2</v>
      </c>
      <c r="L10738">
        <v>-7.5747999999999998</v>
      </c>
      <c r="M10738" t="s">
        <v>82</v>
      </c>
    </row>
    <row r="10739" spans="1:13">
      <c r="A10739" t="s">
        <v>5322</v>
      </c>
      <c r="B10739" t="s">
        <v>5323</v>
      </c>
      <c r="C10739" t="str">
        <f>TEXT(D10739, "mmm")</f>
        <v>Aug</v>
      </c>
      <c r="D10739" s="1">
        <v>45527</v>
      </c>
      <c r="E10739" t="s">
        <v>5329</v>
      </c>
      <c r="F10739" t="s">
        <v>314</v>
      </c>
      <c r="G10739">
        <v>7086</v>
      </c>
      <c r="H10739">
        <v>15.47</v>
      </c>
      <c r="I10739">
        <v>109620.42</v>
      </c>
      <c r="J10739" t="s">
        <v>81</v>
      </c>
      <c r="K10739">
        <v>-7.5747904359882101E-2</v>
      </c>
      <c r="L10739">
        <v>-7.5747999999999998</v>
      </c>
      <c r="M10739" t="s">
        <v>82</v>
      </c>
    </row>
    <row r="10740" spans="1:13">
      <c r="A10740" t="s">
        <v>5322</v>
      </c>
      <c r="B10740" t="s">
        <v>5323</v>
      </c>
      <c r="C10740" t="str">
        <f>TEXT(D10740, "mmm")</f>
        <v>Aug</v>
      </c>
      <c r="D10740" s="1">
        <v>45527</v>
      </c>
      <c r="E10740" t="s">
        <v>5326</v>
      </c>
      <c r="F10740" t="s">
        <v>428</v>
      </c>
      <c r="G10740">
        <v>834</v>
      </c>
      <c r="H10740">
        <v>15.47</v>
      </c>
      <c r="I10740">
        <v>12901.98</v>
      </c>
      <c r="J10740" t="s">
        <v>81</v>
      </c>
      <c r="K10740">
        <v>-7.5747904359882101E-2</v>
      </c>
      <c r="L10740">
        <v>-7.5747999999999998</v>
      </c>
      <c r="M10740" t="s">
        <v>82</v>
      </c>
    </row>
    <row r="10741" spans="1:13">
      <c r="A10741" t="s">
        <v>1774</v>
      </c>
      <c r="B10741" t="s">
        <v>1775</v>
      </c>
      <c r="C10741" t="str">
        <f>TEXT(D10741, "mmm")</f>
        <v>Aug</v>
      </c>
      <c r="D10741" s="1">
        <v>45527</v>
      </c>
      <c r="E10741" t="s">
        <v>5801</v>
      </c>
      <c r="F10741" t="s">
        <v>80</v>
      </c>
      <c r="G10741">
        <v>10000</v>
      </c>
      <c r="H10741">
        <v>2.5</v>
      </c>
      <c r="I10741">
        <v>25000</v>
      </c>
      <c r="J10741" t="s">
        <v>81</v>
      </c>
      <c r="K10741">
        <v>6.1538496807483467E-2</v>
      </c>
      <c r="L10741">
        <v>6.1538000000000004</v>
      </c>
      <c r="M10741" t="s">
        <v>82</v>
      </c>
    </row>
    <row r="10742" spans="1:13">
      <c r="A10742" t="s">
        <v>5802</v>
      </c>
      <c r="B10742" t="s">
        <v>5803</v>
      </c>
      <c r="C10742" t="str">
        <f>TEXT(D10742, "mmm")</f>
        <v>Aug</v>
      </c>
      <c r="D10742" s="1">
        <v>45527</v>
      </c>
      <c r="E10742" t="s">
        <v>5804</v>
      </c>
      <c r="F10742" t="s">
        <v>251</v>
      </c>
      <c r="G10742">
        <v>10000</v>
      </c>
      <c r="H10742">
        <v>1.02</v>
      </c>
      <c r="I10742">
        <v>10200</v>
      </c>
      <c r="J10742" t="s">
        <v>81</v>
      </c>
      <c r="K10742">
        <v>0.1057692484037418</v>
      </c>
      <c r="L10742">
        <v>10.5769</v>
      </c>
      <c r="M10742" t="s">
        <v>82</v>
      </c>
    </row>
    <row r="10743" spans="1:13">
      <c r="A10743" t="s">
        <v>1094</v>
      </c>
      <c r="B10743" t="s">
        <v>1095</v>
      </c>
      <c r="C10743" t="str">
        <f>TEXT(D10743, "mmm")</f>
        <v>Aug</v>
      </c>
      <c r="D10743" s="1">
        <v>45527</v>
      </c>
      <c r="E10743" t="s">
        <v>2026</v>
      </c>
      <c r="F10743" t="s">
        <v>80</v>
      </c>
      <c r="G10743">
        <v>384</v>
      </c>
      <c r="H10743">
        <v>37.68</v>
      </c>
      <c r="I10743">
        <v>14469.12</v>
      </c>
      <c r="J10743" t="s">
        <v>81</v>
      </c>
      <c r="K10743">
        <v>-6.3128781331028838E-3</v>
      </c>
      <c r="L10743">
        <v>-0.63129999999999997</v>
      </c>
      <c r="M10743" t="s">
        <v>82</v>
      </c>
    </row>
    <row r="10744" spans="1:13">
      <c r="A10744" t="s">
        <v>2075</v>
      </c>
      <c r="B10744" t="s">
        <v>2076</v>
      </c>
      <c r="C10744" t="str">
        <f>TEXT(D10744, "mmm")</f>
        <v>Aug</v>
      </c>
      <c r="D10744" s="1">
        <v>45527</v>
      </c>
      <c r="E10744" t="s">
        <v>5782</v>
      </c>
      <c r="F10744" t="s">
        <v>251</v>
      </c>
      <c r="G10744">
        <v>16978</v>
      </c>
      <c r="H10744">
        <v>5.89</v>
      </c>
      <c r="I10744">
        <v>100000.42</v>
      </c>
      <c r="J10744" t="s">
        <v>81</v>
      </c>
      <c r="K10744">
        <v>-1.5679386644505081E-2</v>
      </c>
      <c r="L10744">
        <v>-1.5679000000000001</v>
      </c>
      <c r="M10744" t="s">
        <v>82</v>
      </c>
    </row>
    <row r="10745" spans="1:13">
      <c r="A10745" t="s">
        <v>5297</v>
      </c>
      <c r="B10745" t="s">
        <v>5298</v>
      </c>
      <c r="C10745" t="str">
        <f>TEXT(D10745, "mmm")</f>
        <v>Aug</v>
      </c>
      <c r="D10745" s="1">
        <v>45527</v>
      </c>
      <c r="E10745" t="s">
        <v>5805</v>
      </c>
      <c r="F10745" t="s">
        <v>80</v>
      </c>
      <c r="G10745">
        <v>5848.8</v>
      </c>
      <c r="H10745">
        <v>34.200000000000003</v>
      </c>
      <c r="I10745">
        <v>200028.96</v>
      </c>
      <c r="J10745" t="s">
        <v>81</v>
      </c>
      <c r="K10745">
        <v>-1.8044163671298349E-2</v>
      </c>
      <c r="L10745">
        <v>-1.8044</v>
      </c>
      <c r="M10745" t="s">
        <v>82</v>
      </c>
    </row>
    <row r="10746" spans="1:13">
      <c r="A10746" t="s">
        <v>1774</v>
      </c>
      <c r="B10746" t="s">
        <v>1775</v>
      </c>
      <c r="C10746" t="str">
        <f>TEXT(D10746, "mmm")</f>
        <v>Aug</v>
      </c>
      <c r="D10746" s="1">
        <v>45527</v>
      </c>
      <c r="E10746" t="s">
        <v>1776</v>
      </c>
      <c r="F10746" t="s">
        <v>80</v>
      </c>
      <c r="G10746">
        <v>10000</v>
      </c>
      <c r="H10746">
        <v>2.5</v>
      </c>
      <c r="I10746">
        <v>25000</v>
      </c>
      <c r="J10746" t="s">
        <v>81</v>
      </c>
      <c r="K10746">
        <v>6.1538496807483467E-2</v>
      </c>
      <c r="L10746">
        <v>6.1538000000000004</v>
      </c>
      <c r="M10746" t="s">
        <v>82</v>
      </c>
    </row>
    <row r="10747" spans="1:13">
      <c r="A10747" t="s">
        <v>5806</v>
      </c>
      <c r="B10747" t="s">
        <v>5807</v>
      </c>
      <c r="C10747" t="str">
        <f>TEXT(D10747, "mmm")</f>
        <v>Aug</v>
      </c>
      <c r="D10747" s="1">
        <v>45527</v>
      </c>
      <c r="E10747" t="s">
        <v>5808</v>
      </c>
      <c r="F10747" t="s">
        <v>118</v>
      </c>
      <c r="G10747">
        <v>31337</v>
      </c>
      <c r="H10747">
        <v>4.25</v>
      </c>
      <c r="I10747">
        <v>133182.25</v>
      </c>
      <c r="J10747" t="s">
        <v>86</v>
      </c>
      <c r="K10747">
        <v>-9.0909099865461029E-2</v>
      </c>
      <c r="L10747">
        <v>-9.0908999999999995</v>
      </c>
      <c r="M10747" t="s">
        <v>82</v>
      </c>
    </row>
    <row r="10748" spans="1:13">
      <c r="A10748" t="s">
        <v>2065</v>
      </c>
      <c r="B10748" t="s">
        <v>2066</v>
      </c>
      <c r="C10748" t="str">
        <f>TEXT(D10748, "mmm")</f>
        <v>Aug</v>
      </c>
      <c r="D10748" s="1">
        <v>45527</v>
      </c>
      <c r="E10748" t="s">
        <v>4047</v>
      </c>
      <c r="F10748" t="s">
        <v>80</v>
      </c>
      <c r="G10748">
        <v>1212</v>
      </c>
      <c r="H10748">
        <v>29.05</v>
      </c>
      <c r="I10748">
        <v>35208.6</v>
      </c>
      <c r="J10748" t="s">
        <v>86</v>
      </c>
      <c r="K10748">
        <v>5.5268898020814916E-3</v>
      </c>
      <c r="L10748">
        <v>0.55269999999999997</v>
      </c>
      <c r="M10748" t="s">
        <v>82</v>
      </c>
    </row>
    <row r="10749" spans="1:13">
      <c r="A10749" t="s">
        <v>2065</v>
      </c>
      <c r="B10749" t="s">
        <v>2066</v>
      </c>
      <c r="C10749" t="str">
        <f>TEXT(D10749, "mmm")</f>
        <v>Aug</v>
      </c>
      <c r="D10749" s="1">
        <v>45527</v>
      </c>
      <c r="E10749" t="s">
        <v>4047</v>
      </c>
      <c r="F10749" t="s">
        <v>80</v>
      </c>
      <c r="G10749">
        <v>1150</v>
      </c>
      <c r="H10749">
        <v>29.05</v>
      </c>
      <c r="I10749">
        <v>33407.5</v>
      </c>
      <c r="J10749" t="s">
        <v>81</v>
      </c>
      <c r="K10749">
        <v>5.5268898020814916E-3</v>
      </c>
      <c r="L10749">
        <v>0.55269999999999997</v>
      </c>
      <c r="M10749" t="s">
        <v>82</v>
      </c>
    </row>
    <row r="10750" spans="1:13">
      <c r="A10750" t="s">
        <v>2065</v>
      </c>
      <c r="B10750" t="s">
        <v>2066</v>
      </c>
      <c r="C10750" t="str">
        <f>TEXT(D10750, "mmm")</f>
        <v>Aug</v>
      </c>
      <c r="D10750" s="1">
        <v>45527</v>
      </c>
      <c r="E10750" t="s">
        <v>4047</v>
      </c>
      <c r="F10750" t="s">
        <v>80</v>
      </c>
      <c r="G10750">
        <v>712</v>
      </c>
      <c r="H10750">
        <v>29.06</v>
      </c>
      <c r="I10750">
        <v>20690.72</v>
      </c>
      <c r="J10750" t="s">
        <v>81</v>
      </c>
      <c r="K10750">
        <v>5.5268898020814916E-3</v>
      </c>
      <c r="L10750">
        <v>0.55269999999999997</v>
      </c>
      <c r="M10750" t="s">
        <v>82</v>
      </c>
    </row>
    <row r="10751" spans="1:13">
      <c r="A10751" t="s">
        <v>2065</v>
      </c>
      <c r="B10751" t="s">
        <v>2066</v>
      </c>
      <c r="C10751" t="str">
        <f>TEXT(D10751, "mmm")</f>
        <v>Aug</v>
      </c>
      <c r="D10751" s="1">
        <v>45527</v>
      </c>
      <c r="E10751" t="s">
        <v>4047</v>
      </c>
      <c r="F10751" t="s">
        <v>80</v>
      </c>
      <c r="G10751">
        <v>864</v>
      </c>
      <c r="H10751">
        <v>29.06</v>
      </c>
      <c r="I10751">
        <v>25107.84</v>
      </c>
      <c r="J10751" t="s">
        <v>81</v>
      </c>
      <c r="K10751">
        <v>5.5268898020814916E-3</v>
      </c>
      <c r="L10751">
        <v>0.55269999999999997</v>
      </c>
      <c r="M10751" t="s">
        <v>82</v>
      </c>
    </row>
    <row r="10752" spans="1:13">
      <c r="A10752" t="s">
        <v>2065</v>
      </c>
      <c r="B10752" t="s">
        <v>2066</v>
      </c>
      <c r="C10752" t="str">
        <f>TEXT(D10752, "mmm")</f>
        <v>Aug</v>
      </c>
      <c r="D10752" s="1">
        <v>45527</v>
      </c>
      <c r="E10752" t="s">
        <v>4047</v>
      </c>
      <c r="F10752" t="s">
        <v>80</v>
      </c>
      <c r="G10752">
        <v>871</v>
      </c>
      <c r="H10752">
        <v>29.06</v>
      </c>
      <c r="I10752">
        <v>25311.26</v>
      </c>
      <c r="J10752" t="s">
        <v>81</v>
      </c>
      <c r="K10752">
        <v>5.5268898020814916E-3</v>
      </c>
      <c r="L10752">
        <v>0.55269999999999997</v>
      </c>
      <c r="M10752" t="s">
        <v>82</v>
      </c>
    </row>
    <row r="10753" spans="1:13">
      <c r="A10753" t="s">
        <v>2002</v>
      </c>
      <c r="B10753" t="s">
        <v>2003</v>
      </c>
      <c r="C10753" t="str">
        <f>TEXT(D10753, "mmm")</f>
        <v>Aug</v>
      </c>
      <c r="D10753" s="1">
        <v>45527</v>
      </c>
      <c r="E10753" t="s">
        <v>2004</v>
      </c>
      <c r="F10753" t="s">
        <v>80</v>
      </c>
      <c r="G10753">
        <v>406.12</v>
      </c>
      <c r="H10753">
        <v>87.36</v>
      </c>
      <c r="I10753">
        <v>35478.643199999999</v>
      </c>
      <c r="J10753" t="s">
        <v>81</v>
      </c>
      <c r="K10753">
        <v>-1.22784889351113E-3</v>
      </c>
      <c r="L10753">
        <v>-0.12280000000000001</v>
      </c>
      <c r="M10753" t="s">
        <v>82</v>
      </c>
    </row>
    <row r="10754" spans="1:13">
      <c r="A10754" t="s">
        <v>5095</v>
      </c>
      <c r="B10754" t="s">
        <v>5096</v>
      </c>
      <c r="C10754" t="str">
        <f>TEXT(D10754, "mmm")</f>
        <v>Aug</v>
      </c>
      <c r="D10754" s="1">
        <v>45527</v>
      </c>
      <c r="E10754" t="s">
        <v>5097</v>
      </c>
      <c r="F10754" t="s">
        <v>101</v>
      </c>
      <c r="G10754">
        <v>10000</v>
      </c>
      <c r="H10754">
        <v>14.93</v>
      </c>
      <c r="I10754">
        <v>149300</v>
      </c>
      <c r="J10754" t="s">
        <v>86</v>
      </c>
      <c r="K10754">
        <v>1.2023918161809369E-2</v>
      </c>
      <c r="L10754">
        <v>1.2023999999999999</v>
      </c>
      <c r="M10754" t="s">
        <v>82</v>
      </c>
    </row>
    <row r="10755" spans="1:13">
      <c r="A10755" t="s">
        <v>1774</v>
      </c>
      <c r="B10755" t="s">
        <v>1775</v>
      </c>
      <c r="C10755" t="str">
        <f>TEXT(D10755, "mmm")</f>
        <v>Aug</v>
      </c>
      <c r="D10755" s="1">
        <v>45527</v>
      </c>
      <c r="E10755" t="s">
        <v>5809</v>
      </c>
      <c r="F10755" t="s">
        <v>80</v>
      </c>
      <c r="G10755">
        <v>10000</v>
      </c>
      <c r="H10755">
        <v>2.5</v>
      </c>
      <c r="I10755">
        <v>25000</v>
      </c>
      <c r="J10755" t="s">
        <v>81</v>
      </c>
      <c r="K10755">
        <v>6.1538496807483467E-2</v>
      </c>
      <c r="L10755">
        <v>6.1538000000000004</v>
      </c>
      <c r="M10755" t="s">
        <v>82</v>
      </c>
    </row>
    <row r="10756" spans="1:13">
      <c r="A10756" t="s">
        <v>4875</v>
      </c>
      <c r="B10756" t="s">
        <v>4876</v>
      </c>
      <c r="C10756" t="str">
        <f>TEXT(D10756, "mmm")</f>
        <v>Aug</v>
      </c>
      <c r="D10756" s="1">
        <v>45527</v>
      </c>
      <c r="E10756" t="s">
        <v>100</v>
      </c>
      <c r="F10756" t="s">
        <v>101</v>
      </c>
      <c r="G10756">
        <v>951</v>
      </c>
      <c r="H10756">
        <v>10.8</v>
      </c>
      <c r="I10756">
        <v>10270.799999999999</v>
      </c>
      <c r="J10756" t="s">
        <v>81</v>
      </c>
      <c r="K10756">
        <v>2.2160638405199991E-2</v>
      </c>
      <c r="L10756">
        <v>2.2161</v>
      </c>
      <c r="M10756" t="s">
        <v>82</v>
      </c>
    </row>
    <row r="10757" spans="1:13">
      <c r="A10757" t="s">
        <v>4875</v>
      </c>
      <c r="B10757" t="s">
        <v>4876</v>
      </c>
      <c r="C10757" t="str">
        <f>TEXT(D10757, "mmm")</f>
        <v>Aug</v>
      </c>
      <c r="D10757" s="1">
        <v>45527</v>
      </c>
      <c r="E10757" t="s">
        <v>102</v>
      </c>
      <c r="F10757" t="s">
        <v>101</v>
      </c>
      <c r="G10757">
        <v>951</v>
      </c>
      <c r="H10757">
        <v>10.8</v>
      </c>
      <c r="I10757">
        <v>10270.799999999999</v>
      </c>
      <c r="J10757" t="s">
        <v>81</v>
      </c>
      <c r="K10757">
        <v>2.2160638405199991E-2</v>
      </c>
      <c r="L10757">
        <v>2.2161</v>
      </c>
      <c r="M10757" t="s">
        <v>82</v>
      </c>
    </row>
    <row r="10758" spans="1:13">
      <c r="A10758" t="s">
        <v>5810</v>
      </c>
      <c r="B10758" t="s">
        <v>5811</v>
      </c>
      <c r="C10758" t="str">
        <f>TEXT(D10758, "mmm")</f>
        <v>Aug</v>
      </c>
      <c r="D10758" s="1">
        <v>45527</v>
      </c>
      <c r="E10758" t="s">
        <v>5812</v>
      </c>
      <c r="F10758" t="s">
        <v>217</v>
      </c>
      <c r="G10758">
        <v>500000</v>
      </c>
      <c r="H10758">
        <v>0.02</v>
      </c>
      <c r="I10758">
        <v>10000</v>
      </c>
      <c r="J10758" t="s">
        <v>86</v>
      </c>
      <c r="K10758">
        <v>0</v>
      </c>
      <c r="L10758">
        <v>0</v>
      </c>
      <c r="M10758" t="s">
        <v>82</v>
      </c>
    </row>
    <row r="10759" spans="1:13">
      <c r="A10759" t="s">
        <v>1854</v>
      </c>
      <c r="B10759" t="s">
        <v>1855</v>
      </c>
      <c r="C10759" t="str">
        <f>TEXT(D10759, "mmm")</f>
        <v>Aug</v>
      </c>
      <c r="D10759" s="1">
        <v>45527</v>
      </c>
      <c r="E10759" t="s">
        <v>1859</v>
      </c>
      <c r="F10759" t="s">
        <v>80</v>
      </c>
      <c r="G10759">
        <v>292100</v>
      </c>
      <c r="H10759">
        <v>2.13</v>
      </c>
      <c r="I10759">
        <v>622173</v>
      </c>
      <c r="J10759" t="s">
        <v>81</v>
      </c>
      <c r="K10759">
        <v>-7.009349907211726E-2</v>
      </c>
      <c r="L10759">
        <v>-7.0092999999999996</v>
      </c>
      <c r="M10759" t="s">
        <v>82</v>
      </c>
    </row>
    <row r="10760" spans="1:13">
      <c r="A10760" t="s">
        <v>1854</v>
      </c>
      <c r="B10760" t="s">
        <v>1855</v>
      </c>
      <c r="C10760" t="str">
        <f>TEXT(D10760, "mmm")</f>
        <v>Aug</v>
      </c>
      <c r="D10760" s="1">
        <v>45527</v>
      </c>
      <c r="E10760" t="s">
        <v>1866</v>
      </c>
      <c r="F10760" t="s">
        <v>251</v>
      </c>
      <c r="G10760">
        <v>292100</v>
      </c>
      <c r="H10760">
        <v>2.13</v>
      </c>
      <c r="I10760">
        <v>622173</v>
      </c>
      <c r="J10760" t="s">
        <v>81</v>
      </c>
      <c r="K10760">
        <v>-7.009349907211726E-2</v>
      </c>
      <c r="L10760">
        <v>-7.0092999999999996</v>
      </c>
      <c r="M10760" t="s">
        <v>82</v>
      </c>
    </row>
    <row r="10761" spans="1:13">
      <c r="A10761" t="s">
        <v>1854</v>
      </c>
      <c r="B10761" t="s">
        <v>1855</v>
      </c>
      <c r="C10761" t="str">
        <f>TEXT(D10761, "mmm")</f>
        <v>Aug</v>
      </c>
      <c r="D10761" s="1">
        <v>45527</v>
      </c>
      <c r="E10761" t="s">
        <v>1857</v>
      </c>
      <c r="F10761" t="s">
        <v>251</v>
      </c>
      <c r="G10761">
        <v>292100</v>
      </c>
      <c r="H10761">
        <v>2.13</v>
      </c>
      <c r="I10761">
        <v>622173</v>
      </c>
      <c r="J10761" t="s">
        <v>81</v>
      </c>
      <c r="K10761">
        <v>-7.009349907211726E-2</v>
      </c>
      <c r="L10761">
        <v>-7.0092999999999996</v>
      </c>
      <c r="M10761" t="s">
        <v>82</v>
      </c>
    </row>
    <row r="10762" spans="1:13">
      <c r="A10762" t="s">
        <v>1854</v>
      </c>
      <c r="B10762" t="s">
        <v>1855</v>
      </c>
      <c r="C10762" t="str">
        <f>TEXT(D10762, "mmm")</f>
        <v>Aug</v>
      </c>
      <c r="D10762" s="1">
        <v>45527</v>
      </c>
      <c r="E10762" t="s">
        <v>1861</v>
      </c>
      <c r="F10762" t="s">
        <v>80</v>
      </c>
      <c r="G10762">
        <v>292100</v>
      </c>
      <c r="H10762">
        <v>2.13</v>
      </c>
      <c r="I10762">
        <v>622173</v>
      </c>
      <c r="J10762" t="s">
        <v>81</v>
      </c>
      <c r="K10762">
        <v>-7.009349907211726E-2</v>
      </c>
      <c r="L10762">
        <v>-7.0092999999999996</v>
      </c>
      <c r="M10762" t="s">
        <v>82</v>
      </c>
    </row>
    <row r="10763" spans="1:13">
      <c r="A10763" t="s">
        <v>1854</v>
      </c>
      <c r="B10763" t="s">
        <v>1855</v>
      </c>
      <c r="C10763" t="str">
        <f>TEXT(D10763, "mmm")</f>
        <v>Aug</v>
      </c>
      <c r="D10763" s="1">
        <v>45527</v>
      </c>
      <c r="E10763" t="s">
        <v>5171</v>
      </c>
      <c r="F10763" t="s">
        <v>80</v>
      </c>
      <c r="G10763">
        <v>292100</v>
      </c>
      <c r="H10763">
        <v>2.13</v>
      </c>
      <c r="I10763">
        <v>622173</v>
      </c>
      <c r="J10763" t="s">
        <v>81</v>
      </c>
      <c r="K10763">
        <v>-7.009349907211726E-2</v>
      </c>
      <c r="L10763">
        <v>-7.0092999999999996</v>
      </c>
      <c r="M10763" t="s">
        <v>82</v>
      </c>
    </row>
    <row r="10764" spans="1:13">
      <c r="A10764" t="s">
        <v>1854</v>
      </c>
      <c r="B10764" t="s">
        <v>1855</v>
      </c>
      <c r="C10764" t="str">
        <f>TEXT(D10764, "mmm")</f>
        <v>Aug</v>
      </c>
      <c r="D10764" s="1">
        <v>45527</v>
      </c>
      <c r="E10764" t="s">
        <v>1865</v>
      </c>
      <c r="F10764" t="s">
        <v>251</v>
      </c>
      <c r="G10764">
        <v>292100</v>
      </c>
      <c r="H10764">
        <v>2.13</v>
      </c>
      <c r="I10764">
        <v>622173</v>
      </c>
      <c r="J10764" t="s">
        <v>81</v>
      </c>
      <c r="K10764">
        <v>-7.009349907211726E-2</v>
      </c>
      <c r="L10764">
        <v>-7.0092999999999996</v>
      </c>
      <c r="M10764" t="s">
        <v>82</v>
      </c>
    </row>
    <row r="10765" spans="1:13">
      <c r="A10765" t="s">
        <v>1854</v>
      </c>
      <c r="B10765" t="s">
        <v>1855</v>
      </c>
      <c r="C10765" t="str">
        <f>TEXT(D10765, "mmm")</f>
        <v>Aug</v>
      </c>
      <c r="D10765" s="1">
        <v>45527</v>
      </c>
      <c r="E10765" t="s">
        <v>1858</v>
      </c>
      <c r="F10765" t="s">
        <v>251</v>
      </c>
      <c r="G10765">
        <v>292100</v>
      </c>
      <c r="H10765">
        <v>2.13</v>
      </c>
      <c r="I10765">
        <v>622173</v>
      </c>
      <c r="J10765" t="s">
        <v>81</v>
      </c>
      <c r="K10765">
        <v>-7.009349907211726E-2</v>
      </c>
      <c r="L10765">
        <v>-7.0092999999999996</v>
      </c>
      <c r="M10765" t="s">
        <v>82</v>
      </c>
    </row>
    <row r="10766" spans="1:13">
      <c r="A10766" t="s">
        <v>1854</v>
      </c>
      <c r="B10766" t="s">
        <v>1855</v>
      </c>
      <c r="C10766" t="str">
        <f>TEXT(D10766, "mmm")</f>
        <v>Aug</v>
      </c>
      <c r="D10766" s="1">
        <v>45527</v>
      </c>
      <c r="E10766" t="s">
        <v>1860</v>
      </c>
      <c r="F10766" t="s">
        <v>80</v>
      </c>
      <c r="G10766">
        <v>292100</v>
      </c>
      <c r="H10766">
        <v>2.13</v>
      </c>
      <c r="I10766">
        <v>622173</v>
      </c>
      <c r="J10766" t="s">
        <v>81</v>
      </c>
      <c r="K10766">
        <v>-7.009349907211726E-2</v>
      </c>
      <c r="L10766">
        <v>-7.0092999999999996</v>
      </c>
      <c r="M10766" t="s">
        <v>82</v>
      </c>
    </row>
    <row r="10767" spans="1:13">
      <c r="A10767" t="s">
        <v>1854</v>
      </c>
      <c r="B10767" t="s">
        <v>1855</v>
      </c>
      <c r="C10767" t="str">
        <f>TEXT(D10767, "mmm")</f>
        <v>Aug</v>
      </c>
      <c r="D10767" s="1">
        <v>45527</v>
      </c>
      <c r="E10767" t="s">
        <v>1856</v>
      </c>
      <c r="F10767" t="s">
        <v>80</v>
      </c>
      <c r="G10767">
        <v>292100</v>
      </c>
      <c r="H10767">
        <v>2.13</v>
      </c>
      <c r="I10767">
        <v>622173</v>
      </c>
      <c r="J10767" t="s">
        <v>81</v>
      </c>
      <c r="K10767">
        <v>-7.009349907211726E-2</v>
      </c>
      <c r="L10767">
        <v>-7.0092999999999996</v>
      </c>
      <c r="M10767" t="s">
        <v>82</v>
      </c>
    </row>
    <row r="10768" spans="1:13">
      <c r="A10768" t="s">
        <v>5813</v>
      </c>
      <c r="B10768" t="s">
        <v>5814</v>
      </c>
      <c r="C10768" t="str">
        <f>TEXT(D10768, "mmm")</f>
        <v>Aug</v>
      </c>
      <c r="D10768" s="1">
        <v>45527</v>
      </c>
      <c r="E10768" t="s">
        <v>5815</v>
      </c>
      <c r="F10768" t="s">
        <v>80</v>
      </c>
      <c r="G10768">
        <v>3500</v>
      </c>
      <c r="H10768">
        <v>5.98</v>
      </c>
      <c r="I10768">
        <v>20930</v>
      </c>
      <c r="J10768" t="s">
        <v>86</v>
      </c>
      <c r="K10768">
        <v>-1.66108838477752E-3</v>
      </c>
      <c r="L10768">
        <v>-0.1661</v>
      </c>
      <c r="M10768" t="s">
        <v>82</v>
      </c>
    </row>
    <row r="10769" spans="1:13">
      <c r="A10769" t="s">
        <v>455</v>
      </c>
      <c r="B10769" t="s">
        <v>456</v>
      </c>
      <c r="C10769" t="str">
        <f>TEXT(D10769, "mmm")</f>
        <v>Aug</v>
      </c>
      <c r="D10769" s="1">
        <v>45527</v>
      </c>
      <c r="E10769" t="s">
        <v>4718</v>
      </c>
      <c r="F10769" t="s">
        <v>80</v>
      </c>
      <c r="G10769">
        <v>54000</v>
      </c>
      <c r="H10769">
        <v>3.72</v>
      </c>
      <c r="I10769">
        <v>200880</v>
      </c>
      <c r="J10769" t="s">
        <v>81</v>
      </c>
      <c r="K10769">
        <v>0.23535271266359839</v>
      </c>
      <c r="L10769">
        <v>23.535299999999999</v>
      </c>
      <c r="M10769" t="s">
        <v>82</v>
      </c>
    </row>
    <row r="10770" spans="1:13">
      <c r="A10770" t="s">
        <v>5816</v>
      </c>
      <c r="B10770" t="s">
        <v>5817</v>
      </c>
      <c r="C10770" t="str">
        <f>TEXT(D10770, "mmm")</f>
        <v>Aug</v>
      </c>
      <c r="D10770" s="1">
        <v>45527</v>
      </c>
      <c r="E10770" t="s">
        <v>5818</v>
      </c>
      <c r="F10770" t="s">
        <v>80</v>
      </c>
      <c r="G10770">
        <v>5000</v>
      </c>
      <c r="H10770">
        <v>11.1</v>
      </c>
      <c r="I10770">
        <v>55500</v>
      </c>
      <c r="J10770" t="s">
        <v>86</v>
      </c>
      <c r="K10770">
        <v>-6.8283910508343704E-2</v>
      </c>
      <c r="L10770">
        <v>-6.8284000000000002</v>
      </c>
      <c r="M10770" t="s">
        <v>82</v>
      </c>
    </row>
    <row r="10771" spans="1:13">
      <c r="A10771" t="s">
        <v>5819</v>
      </c>
      <c r="B10771" t="s">
        <v>5820</v>
      </c>
      <c r="C10771" t="str">
        <f>TEXT(D10771, "mmm")</f>
        <v>Aug</v>
      </c>
      <c r="D10771" s="1">
        <v>45527</v>
      </c>
      <c r="E10771" t="s">
        <v>5821</v>
      </c>
      <c r="F10771" t="s">
        <v>80</v>
      </c>
      <c r="G10771">
        <v>5000</v>
      </c>
      <c r="H10771">
        <v>5.69</v>
      </c>
      <c r="I10771">
        <v>28450</v>
      </c>
      <c r="J10771" t="s">
        <v>81</v>
      </c>
      <c r="K10771">
        <v>3.5273334492768038E-2</v>
      </c>
      <c r="L10771">
        <v>3.5272999999999999</v>
      </c>
      <c r="M10771" t="s">
        <v>82</v>
      </c>
    </row>
    <row r="10772" spans="1:13">
      <c r="A10772" t="s">
        <v>291</v>
      </c>
      <c r="B10772" t="s">
        <v>292</v>
      </c>
      <c r="C10772" t="str">
        <f>TEXT(D10772, "mmm")</f>
        <v>Aug</v>
      </c>
      <c r="D10772" s="1">
        <v>45527</v>
      </c>
      <c r="E10772" t="s">
        <v>100</v>
      </c>
      <c r="F10772" t="s">
        <v>101</v>
      </c>
      <c r="G10772">
        <v>30643</v>
      </c>
      <c r="H10772">
        <v>7.32</v>
      </c>
      <c r="I10772">
        <v>224306.76</v>
      </c>
      <c r="J10772" t="s">
        <v>81</v>
      </c>
      <c r="K10772">
        <v>-4.0872017254633963E-3</v>
      </c>
      <c r="L10772">
        <v>-0.40870000000000001</v>
      </c>
      <c r="M10772" t="s">
        <v>82</v>
      </c>
    </row>
    <row r="10773" spans="1:13">
      <c r="A10773" t="s">
        <v>291</v>
      </c>
      <c r="B10773" t="s">
        <v>292</v>
      </c>
      <c r="C10773" t="str">
        <f>TEXT(D10773, "mmm")</f>
        <v>Aug</v>
      </c>
      <c r="D10773" s="1">
        <v>45527</v>
      </c>
      <c r="E10773" t="s">
        <v>102</v>
      </c>
      <c r="F10773" t="s">
        <v>101</v>
      </c>
      <c r="G10773">
        <v>30643</v>
      </c>
      <c r="H10773">
        <v>7.32</v>
      </c>
      <c r="I10773">
        <v>224306.76</v>
      </c>
      <c r="J10773" t="s">
        <v>81</v>
      </c>
      <c r="K10773">
        <v>-4.0872017254633963E-3</v>
      </c>
      <c r="L10773">
        <v>-0.40870000000000001</v>
      </c>
      <c r="M10773" t="s">
        <v>82</v>
      </c>
    </row>
    <row r="10774" spans="1:13">
      <c r="A10774" t="s">
        <v>455</v>
      </c>
      <c r="B10774" t="s">
        <v>456</v>
      </c>
      <c r="C10774" t="str">
        <f>TEXT(D10774, "mmm")</f>
        <v>Aug</v>
      </c>
      <c r="D10774" s="1">
        <v>45527</v>
      </c>
      <c r="E10774" t="s">
        <v>2784</v>
      </c>
      <c r="F10774" t="s">
        <v>217</v>
      </c>
      <c r="G10774">
        <v>3000</v>
      </c>
      <c r="H10774">
        <v>3.57</v>
      </c>
      <c r="I10774">
        <v>10710</v>
      </c>
      <c r="J10774" t="s">
        <v>81</v>
      </c>
      <c r="K10774">
        <v>0.23535271266359839</v>
      </c>
      <c r="L10774">
        <v>23.535299999999999</v>
      </c>
      <c r="M10774" t="s">
        <v>82</v>
      </c>
    </row>
    <row r="10775" spans="1:13">
      <c r="A10775" t="s">
        <v>5355</v>
      </c>
      <c r="B10775" t="s">
        <v>5356</v>
      </c>
      <c r="C10775" t="str">
        <f>TEXT(D10775, "mmm")</f>
        <v>Aug</v>
      </c>
      <c r="D10775" s="1">
        <v>45527</v>
      </c>
      <c r="E10775" t="s">
        <v>5357</v>
      </c>
      <c r="F10775" t="s">
        <v>80</v>
      </c>
      <c r="G10775">
        <v>9000</v>
      </c>
      <c r="H10775">
        <v>11.1</v>
      </c>
      <c r="I10775">
        <v>99900</v>
      </c>
      <c r="J10775" t="s">
        <v>86</v>
      </c>
      <c r="K10775">
        <v>-7.9858014155487655E-2</v>
      </c>
      <c r="L10775">
        <v>-7.9858000000000002</v>
      </c>
      <c r="M10775" t="s">
        <v>82</v>
      </c>
    </row>
    <row r="10776" spans="1:13">
      <c r="A10776" t="s">
        <v>3110</v>
      </c>
      <c r="B10776" t="s">
        <v>3111</v>
      </c>
      <c r="C10776" t="str">
        <f>TEXT(D10776, "mmm")</f>
        <v>Aug</v>
      </c>
      <c r="D10776" s="1">
        <v>45527</v>
      </c>
      <c r="E10776" t="s">
        <v>3118</v>
      </c>
      <c r="F10776" t="s">
        <v>101</v>
      </c>
      <c r="G10776">
        <v>15645</v>
      </c>
      <c r="H10776">
        <v>6.5</v>
      </c>
      <c r="I10776">
        <v>101692.5</v>
      </c>
      <c r="J10776" t="s">
        <v>81</v>
      </c>
      <c r="K10776">
        <v>-2.15384409977839E-2</v>
      </c>
      <c r="L10776">
        <v>-2.1537999999999999</v>
      </c>
      <c r="M10776" t="s">
        <v>82</v>
      </c>
    </row>
    <row r="10777" spans="1:13">
      <c r="A10777" t="s">
        <v>3110</v>
      </c>
      <c r="B10777" t="s">
        <v>3111</v>
      </c>
      <c r="C10777" t="str">
        <f>TEXT(D10777, "mmm")</f>
        <v>Aug</v>
      </c>
      <c r="D10777" s="1">
        <v>45527</v>
      </c>
      <c r="E10777" t="s">
        <v>3120</v>
      </c>
      <c r="F10777" t="s">
        <v>101</v>
      </c>
      <c r="G10777">
        <v>15645</v>
      </c>
      <c r="H10777">
        <v>6.5</v>
      </c>
      <c r="I10777">
        <v>101692.5</v>
      </c>
      <c r="J10777" t="s">
        <v>81</v>
      </c>
      <c r="K10777">
        <v>-2.15384409977839E-2</v>
      </c>
      <c r="L10777">
        <v>-2.1537999999999999</v>
      </c>
      <c r="M10777" t="s">
        <v>82</v>
      </c>
    </row>
    <row r="10778" spans="1:13">
      <c r="A10778" t="s">
        <v>3110</v>
      </c>
      <c r="B10778" t="s">
        <v>3111</v>
      </c>
      <c r="C10778" t="str">
        <f>TEXT(D10778, "mmm")</f>
        <v>Aug</v>
      </c>
      <c r="D10778" s="1">
        <v>45527</v>
      </c>
      <c r="E10778" t="s">
        <v>3119</v>
      </c>
      <c r="F10778" t="s">
        <v>101</v>
      </c>
      <c r="G10778">
        <v>15645</v>
      </c>
      <c r="H10778">
        <v>6.5</v>
      </c>
      <c r="I10778">
        <v>101692.5</v>
      </c>
      <c r="J10778" t="s">
        <v>81</v>
      </c>
      <c r="K10778">
        <v>-2.15384409977839E-2</v>
      </c>
      <c r="L10778">
        <v>-2.1537999999999999</v>
      </c>
      <c r="M10778" t="s">
        <v>82</v>
      </c>
    </row>
    <row r="10779" spans="1:13">
      <c r="A10779" t="s">
        <v>4339</v>
      </c>
      <c r="B10779" t="s">
        <v>4340</v>
      </c>
      <c r="C10779" t="str">
        <f>TEXT(D10779, "mmm")</f>
        <v>Aug</v>
      </c>
      <c r="D10779" s="1">
        <v>45527</v>
      </c>
      <c r="E10779" t="s">
        <v>4341</v>
      </c>
      <c r="F10779" t="s">
        <v>128</v>
      </c>
      <c r="G10779">
        <v>20000</v>
      </c>
      <c r="H10779">
        <v>15.02</v>
      </c>
      <c r="I10779">
        <v>300400</v>
      </c>
      <c r="J10779" t="s">
        <v>81</v>
      </c>
      <c r="K10779">
        <v>1.0095309825232769E-2</v>
      </c>
      <c r="L10779">
        <v>1.0095000000000001</v>
      </c>
      <c r="M10779" t="s">
        <v>82</v>
      </c>
    </row>
    <row r="10780" spans="1:13">
      <c r="A10780" t="s">
        <v>1774</v>
      </c>
      <c r="B10780" t="s">
        <v>1775</v>
      </c>
      <c r="C10780" t="str">
        <f>TEXT(D10780, "mmm")</f>
        <v>Aug</v>
      </c>
      <c r="D10780" s="1">
        <v>45527</v>
      </c>
      <c r="E10780" t="s">
        <v>1802</v>
      </c>
      <c r="F10780" t="s">
        <v>118</v>
      </c>
      <c r="G10780">
        <v>10000</v>
      </c>
      <c r="H10780">
        <v>2.5</v>
      </c>
      <c r="I10780">
        <v>25000</v>
      </c>
      <c r="J10780" t="s">
        <v>81</v>
      </c>
      <c r="K10780">
        <v>6.1538496807483467E-2</v>
      </c>
      <c r="L10780">
        <v>6.1538000000000004</v>
      </c>
      <c r="M10780" t="s">
        <v>82</v>
      </c>
    </row>
    <row r="10781" spans="1:13">
      <c r="A10781" t="s">
        <v>4124</v>
      </c>
      <c r="B10781" t="s">
        <v>4125</v>
      </c>
      <c r="C10781" t="str">
        <f>TEXT(D10781, "mmm")</f>
        <v>Aug</v>
      </c>
      <c r="D10781" s="1">
        <v>45527</v>
      </c>
      <c r="E10781" t="s">
        <v>4832</v>
      </c>
      <c r="F10781" t="s">
        <v>101</v>
      </c>
      <c r="G10781">
        <v>19212</v>
      </c>
      <c r="H10781">
        <v>31.55</v>
      </c>
      <c r="I10781">
        <v>606138.6</v>
      </c>
      <c r="J10781" t="s">
        <v>81</v>
      </c>
      <c r="K10781">
        <v>-4.3879206188809472E-2</v>
      </c>
      <c r="L10781">
        <v>-4.3879000000000001</v>
      </c>
      <c r="M10781" t="s">
        <v>82</v>
      </c>
    </row>
    <row r="10782" spans="1:13">
      <c r="A10782" t="s">
        <v>4124</v>
      </c>
      <c r="B10782" t="s">
        <v>4125</v>
      </c>
      <c r="C10782" t="str">
        <f>TEXT(D10782, "mmm")</f>
        <v>Aug</v>
      </c>
      <c r="D10782" s="1">
        <v>45527</v>
      </c>
      <c r="E10782" t="s">
        <v>4831</v>
      </c>
      <c r="F10782" t="s">
        <v>101</v>
      </c>
      <c r="G10782">
        <v>19212</v>
      </c>
      <c r="H10782">
        <v>31.55</v>
      </c>
      <c r="I10782">
        <v>606138.6</v>
      </c>
      <c r="J10782" t="s">
        <v>81</v>
      </c>
      <c r="K10782">
        <v>-4.3879206188809472E-2</v>
      </c>
      <c r="L10782">
        <v>-4.3879000000000001</v>
      </c>
      <c r="M10782" t="s">
        <v>82</v>
      </c>
    </row>
    <row r="10783" spans="1:13">
      <c r="A10783" t="s">
        <v>4124</v>
      </c>
      <c r="B10783" t="s">
        <v>4125</v>
      </c>
      <c r="C10783" t="str">
        <f>TEXT(D10783, "mmm")</f>
        <v>Aug</v>
      </c>
      <c r="D10783" s="1">
        <v>45527</v>
      </c>
      <c r="E10783" t="s">
        <v>4833</v>
      </c>
      <c r="F10783" t="s">
        <v>101</v>
      </c>
      <c r="G10783">
        <v>19212</v>
      </c>
      <c r="H10783">
        <v>31.55</v>
      </c>
      <c r="I10783">
        <v>606138.6</v>
      </c>
      <c r="J10783" t="s">
        <v>81</v>
      </c>
      <c r="K10783">
        <v>-4.3879206188809472E-2</v>
      </c>
      <c r="L10783">
        <v>-4.3879000000000001</v>
      </c>
      <c r="M10783" t="s">
        <v>82</v>
      </c>
    </row>
    <row r="10784" spans="1:13">
      <c r="A10784" t="s">
        <v>4124</v>
      </c>
      <c r="B10784" t="s">
        <v>4125</v>
      </c>
      <c r="C10784" t="str">
        <f>TEXT(D10784, "mmm")</f>
        <v>Aug</v>
      </c>
      <c r="D10784" s="1">
        <v>45527</v>
      </c>
      <c r="E10784" t="s">
        <v>4830</v>
      </c>
      <c r="F10784" t="s">
        <v>101</v>
      </c>
      <c r="G10784">
        <v>19212</v>
      </c>
      <c r="H10784">
        <v>31.55</v>
      </c>
      <c r="I10784">
        <v>606138.6</v>
      </c>
      <c r="J10784" t="s">
        <v>81</v>
      </c>
      <c r="K10784">
        <v>-4.3879206188809472E-2</v>
      </c>
      <c r="L10784">
        <v>-4.3879000000000001</v>
      </c>
      <c r="M10784" t="s">
        <v>82</v>
      </c>
    </row>
    <row r="10785" spans="1:13">
      <c r="A10785" t="s">
        <v>4124</v>
      </c>
      <c r="B10785" t="s">
        <v>4125</v>
      </c>
      <c r="C10785" t="str">
        <f>TEXT(D10785, "mmm")</f>
        <v>Aug</v>
      </c>
      <c r="D10785" s="1">
        <v>45527</v>
      </c>
      <c r="E10785" t="s">
        <v>4834</v>
      </c>
      <c r="F10785" t="s">
        <v>101</v>
      </c>
      <c r="G10785">
        <v>19212</v>
      </c>
      <c r="H10785">
        <v>31.55</v>
      </c>
      <c r="I10785">
        <v>606138.6</v>
      </c>
      <c r="J10785" t="s">
        <v>81</v>
      </c>
      <c r="K10785">
        <v>-4.3879206188809472E-2</v>
      </c>
      <c r="L10785">
        <v>-4.3879000000000001</v>
      </c>
      <c r="M10785" t="s">
        <v>82</v>
      </c>
    </row>
    <row r="10786" spans="1:13">
      <c r="A10786" t="s">
        <v>4124</v>
      </c>
      <c r="B10786" t="s">
        <v>4125</v>
      </c>
      <c r="C10786" t="str">
        <f>TEXT(D10786, "mmm")</f>
        <v>Aug</v>
      </c>
      <c r="D10786" s="1">
        <v>45527</v>
      </c>
      <c r="E10786" t="s">
        <v>4835</v>
      </c>
      <c r="F10786" t="s">
        <v>101</v>
      </c>
      <c r="G10786">
        <v>19212</v>
      </c>
      <c r="H10786">
        <v>31.55</v>
      </c>
      <c r="I10786">
        <v>606138.6</v>
      </c>
      <c r="J10786" t="s">
        <v>81</v>
      </c>
      <c r="K10786">
        <v>-4.3879206188809472E-2</v>
      </c>
      <c r="L10786">
        <v>-4.3879000000000001</v>
      </c>
      <c r="M10786" t="s">
        <v>82</v>
      </c>
    </row>
    <row r="10787" spans="1:13">
      <c r="A10787" t="s">
        <v>4124</v>
      </c>
      <c r="B10787" t="s">
        <v>4125</v>
      </c>
      <c r="C10787" t="str">
        <f>TEXT(D10787, "mmm")</f>
        <v>Aug</v>
      </c>
      <c r="D10787" s="1">
        <v>45527</v>
      </c>
      <c r="E10787" t="s">
        <v>4832</v>
      </c>
      <c r="F10787" t="s">
        <v>101</v>
      </c>
      <c r="G10787">
        <v>667</v>
      </c>
      <c r="H10787">
        <v>31.55</v>
      </c>
      <c r="I10787">
        <v>21043.85</v>
      </c>
      <c r="J10787" t="s">
        <v>81</v>
      </c>
      <c r="K10787">
        <v>-4.3879206188809472E-2</v>
      </c>
      <c r="L10787">
        <v>-4.3879000000000001</v>
      </c>
      <c r="M10787" t="s">
        <v>82</v>
      </c>
    </row>
    <row r="10788" spans="1:13">
      <c r="A10788" t="s">
        <v>4124</v>
      </c>
      <c r="B10788" t="s">
        <v>4125</v>
      </c>
      <c r="C10788" t="str">
        <f>TEXT(D10788, "mmm")</f>
        <v>Aug</v>
      </c>
      <c r="D10788" s="1">
        <v>45527</v>
      </c>
      <c r="E10788" t="s">
        <v>4831</v>
      </c>
      <c r="F10788" t="s">
        <v>101</v>
      </c>
      <c r="G10788">
        <v>667</v>
      </c>
      <c r="H10788">
        <v>31.55</v>
      </c>
      <c r="I10788">
        <v>21043.85</v>
      </c>
      <c r="J10788" t="s">
        <v>81</v>
      </c>
      <c r="K10788">
        <v>-4.3879206188809472E-2</v>
      </c>
      <c r="L10788">
        <v>-4.3879000000000001</v>
      </c>
      <c r="M10788" t="s">
        <v>82</v>
      </c>
    </row>
    <row r="10789" spans="1:13">
      <c r="A10789" t="s">
        <v>4124</v>
      </c>
      <c r="B10789" t="s">
        <v>4125</v>
      </c>
      <c r="C10789" t="str">
        <f>TEXT(D10789, "mmm")</f>
        <v>Aug</v>
      </c>
      <c r="D10789" s="1">
        <v>45527</v>
      </c>
      <c r="E10789" t="s">
        <v>4833</v>
      </c>
      <c r="F10789" t="s">
        <v>101</v>
      </c>
      <c r="G10789">
        <v>667</v>
      </c>
      <c r="H10789">
        <v>31.55</v>
      </c>
      <c r="I10789">
        <v>21043.85</v>
      </c>
      <c r="J10789" t="s">
        <v>81</v>
      </c>
      <c r="K10789">
        <v>-4.3879206188809472E-2</v>
      </c>
      <c r="L10789">
        <v>-4.3879000000000001</v>
      </c>
      <c r="M10789" t="s">
        <v>82</v>
      </c>
    </row>
    <row r="10790" spans="1:13">
      <c r="A10790" t="s">
        <v>4124</v>
      </c>
      <c r="B10790" t="s">
        <v>4125</v>
      </c>
      <c r="C10790" t="str">
        <f>TEXT(D10790, "mmm")</f>
        <v>Aug</v>
      </c>
      <c r="D10790" s="1">
        <v>45527</v>
      </c>
      <c r="E10790" t="s">
        <v>4830</v>
      </c>
      <c r="F10790" t="s">
        <v>101</v>
      </c>
      <c r="G10790">
        <v>667</v>
      </c>
      <c r="H10790">
        <v>31.55</v>
      </c>
      <c r="I10790">
        <v>21043.85</v>
      </c>
      <c r="J10790" t="s">
        <v>81</v>
      </c>
      <c r="K10790">
        <v>-4.3879206188809472E-2</v>
      </c>
      <c r="L10790">
        <v>-4.3879000000000001</v>
      </c>
      <c r="M10790" t="s">
        <v>82</v>
      </c>
    </row>
    <row r="10791" spans="1:13">
      <c r="A10791" t="s">
        <v>4124</v>
      </c>
      <c r="B10791" t="s">
        <v>4125</v>
      </c>
      <c r="C10791" t="str">
        <f>TEXT(D10791, "mmm")</f>
        <v>Aug</v>
      </c>
      <c r="D10791" s="1">
        <v>45527</v>
      </c>
      <c r="E10791" t="s">
        <v>4834</v>
      </c>
      <c r="F10791" t="s">
        <v>101</v>
      </c>
      <c r="G10791">
        <v>667</v>
      </c>
      <c r="H10791">
        <v>31.55</v>
      </c>
      <c r="I10791">
        <v>21043.85</v>
      </c>
      <c r="J10791" t="s">
        <v>81</v>
      </c>
      <c r="K10791">
        <v>-4.3879206188809472E-2</v>
      </c>
      <c r="L10791">
        <v>-4.3879000000000001</v>
      </c>
      <c r="M10791" t="s">
        <v>82</v>
      </c>
    </row>
    <row r="10792" spans="1:13">
      <c r="A10792" t="s">
        <v>4124</v>
      </c>
      <c r="B10792" t="s">
        <v>4125</v>
      </c>
      <c r="C10792" t="str">
        <f>TEXT(D10792, "mmm")</f>
        <v>Aug</v>
      </c>
      <c r="D10792" s="1">
        <v>45527</v>
      </c>
      <c r="E10792" t="s">
        <v>4835</v>
      </c>
      <c r="F10792" t="s">
        <v>101</v>
      </c>
      <c r="G10792">
        <v>667</v>
      </c>
      <c r="H10792">
        <v>31.55</v>
      </c>
      <c r="I10792">
        <v>21043.85</v>
      </c>
      <c r="J10792" t="s">
        <v>81</v>
      </c>
      <c r="K10792">
        <v>-4.3879206188809472E-2</v>
      </c>
      <c r="L10792">
        <v>-4.3879000000000001</v>
      </c>
      <c r="M10792" t="s">
        <v>82</v>
      </c>
    </row>
    <row r="10793" spans="1:13">
      <c r="A10793" t="s">
        <v>4864</v>
      </c>
      <c r="B10793" t="s">
        <v>4865</v>
      </c>
      <c r="C10793" t="str">
        <f>TEXT(D10793, "mmm")</f>
        <v>Aug</v>
      </c>
      <c r="D10793" s="1">
        <v>45527</v>
      </c>
      <c r="E10793" t="s">
        <v>4258</v>
      </c>
      <c r="F10793" t="s">
        <v>217</v>
      </c>
      <c r="G10793">
        <v>1136</v>
      </c>
      <c r="H10793">
        <v>13.1</v>
      </c>
      <c r="I10793">
        <v>14881.6</v>
      </c>
      <c r="J10793" t="s">
        <v>81</v>
      </c>
      <c r="K10793">
        <v>8.2831420320408355E-3</v>
      </c>
      <c r="L10793">
        <v>0.82830000000000004</v>
      </c>
      <c r="M10793" t="s">
        <v>82</v>
      </c>
    </row>
    <row r="10794" spans="1:13">
      <c r="A10794" t="s">
        <v>1466</v>
      </c>
      <c r="B10794" t="s">
        <v>1467</v>
      </c>
      <c r="C10794" t="str">
        <f>TEXT(D10794, "mmm")</f>
        <v>Aug</v>
      </c>
      <c r="D10794" s="1">
        <v>45527</v>
      </c>
      <c r="E10794" t="s">
        <v>5822</v>
      </c>
      <c r="F10794" t="s">
        <v>128</v>
      </c>
      <c r="G10794">
        <v>500</v>
      </c>
      <c r="H10794">
        <v>22.88</v>
      </c>
      <c r="I10794">
        <v>11440</v>
      </c>
      <c r="J10794" t="s">
        <v>81</v>
      </c>
      <c r="K10794">
        <v>-2.287722617846177E-2</v>
      </c>
      <c r="L10794">
        <v>-2.2877000000000001</v>
      </c>
      <c r="M10794" t="s">
        <v>82</v>
      </c>
    </row>
    <row r="10795" spans="1:13">
      <c r="A10795" t="s">
        <v>5421</v>
      </c>
      <c r="B10795" t="s">
        <v>5422</v>
      </c>
      <c r="C10795" t="str">
        <f>TEXT(D10795, "mmm")</f>
        <v>Aug</v>
      </c>
      <c r="D10795" s="1">
        <v>45527</v>
      </c>
      <c r="E10795" t="s">
        <v>5823</v>
      </c>
      <c r="F10795" t="s">
        <v>118</v>
      </c>
      <c r="G10795">
        <v>20000</v>
      </c>
      <c r="H10795">
        <v>15.68</v>
      </c>
      <c r="I10795">
        <v>313600</v>
      </c>
      <c r="J10795" t="s">
        <v>81</v>
      </c>
      <c r="K10795">
        <v>-2.1052574292789731E-2</v>
      </c>
      <c r="L10795">
        <v>-2.1053000000000002</v>
      </c>
      <c r="M10795" t="s">
        <v>82</v>
      </c>
    </row>
    <row r="10796" spans="1:13">
      <c r="A10796" t="s">
        <v>2401</v>
      </c>
      <c r="B10796" t="s">
        <v>2402</v>
      </c>
      <c r="C10796" t="str">
        <f>TEXT(D10796, "mmm")</f>
        <v>Aug</v>
      </c>
      <c r="D10796" s="1">
        <v>45527</v>
      </c>
      <c r="E10796" t="s">
        <v>4705</v>
      </c>
      <c r="F10796" t="s">
        <v>101</v>
      </c>
      <c r="G10796">
        <v>37477</v>
      </c>
      <c r="H10796">
        <v>1.21</v>
      </c>
      <c r="I10796">
        <v>45347.17</v>
      </c>
      <c r="J10796" t="s">
        <v>81</v>
      </c>
      <c r="K10796">
        <v>-0.10606057869391849</v>
      </c>
      <c r="L10796">
        <v>-10.6061</v>
      </c>
      <c r="M10796" t="s">
        <v>82</v>
      </c>
    </row>
    <row r="10797" spans="1:13">
      <c r="A10797" t="s">
        <v>4339</v>
      </c>
      <c r="B10797" t="s">
        <v>4340</v>
      </c>
      <c r="C10797" t="str">
        <f>TEXT(D10797, "mmm")</f>
        <v>Aug</v>
      </c>
      <c r="D10797" s="1">
        <v>45530</v>
      </c>
      <c r="E10797" t="s">
        <v>4378</v>
      </c>
      <c r="F10797" t="s">
        <v>128</v>
      </c>
      <c r="G10797">
        <v>20000</v>
      </c>
      <c r="H10797">
        <v>15.01</v>
      </c>
      <c r="I10797">
        <v>300200</v>
      </c>
      <c r="J10797" t="s">
        <v>81</v>
      </c>
      <c r="K10797">
        <v>7.317459359188927E-3</v>
      </c>
      <c r="L10797">
        <v>0.73170000000000002</v>
      </c>
      <c r="M10797" t="s">
        <v>82</v>
      </c>
    </row>
    <row r="10798" spans="1:13">
      <c r="A10798" t="s">
        <v>2485</v>
      </c>
      <c r="B10798" t="s">
        <v>2486</v>
      </c>
      <c r="C10798" t="str">
        <f>TEXT(D10798, "mmm")</f>
        <v>Aug</v>
      </c>
      <c r="D10798" s="1">
        <v>45530</v>
      </c>
      <c r="E10798" t="s">
        <v>2487</v>
      </c>
      <c r="F10798" t="s">
        <v>80</v>
      </c>
      <c r="G10798">
        <v>100000</v>
      </c>
      <c r="H10798">
        <v>0.25</v>
      </c>
      <c r="I10798">
        <v>25000</v>
      </c>
      <c r="J10798" t="s">
        <v>81</v>
      </c>
      <c r="K10798">
        <v>-8.9068836462327772E-2</v>
      </c>
      <c r="L10798">
        <v>-8.9069000000000003</v>
      </c>
      <c r="M10798" t="s">
        <v>82</v>
      </c>
    </row>
    <row r="10799" spans="1:13">
      <c r="A10799" t="s">
        <v>5802</v>
      </c>
      <c r="B10799" t="s">
        <v>5803</v>
      </c>
      <c r="C10799" t="str">
        <f>TEXT(D10799, "mmm")</f>
        <v>Aug</v>
      </c>
      <c r="D10799" s="1">
        <v>45530</v>
      </c>
      <c r="E10799" t="s">
        <v>5824</v>
      </c>
      <c r="F10799" t="s">
        <v>80</v>
      </c>
      <c r="G10799">
        <v>10000</v>
      </c>
      <c r="H10799">
        <v>1.1000000000000001</v>
      </c>
      <c r="I10799">
        <v>11000</v>
      </c>
      <c r="J10799" t="s">
        <v>81</v>
      </c>
      <c r="K10799">
        <v>0</v>
      </c>
      <c r="L10799">
        <v>0</v>
      </c>
      <c r="M10799" t="s">
        <v>82</v>
      </c>
    </row>
    <row r="10800" spans="1:13">
      <c r="A10800" t="s">
        <v>5322</v>
      </c>
      <c r="B10800" t="s">
        <v>5323</v>
      </c>
      <c r="C10800" t="str">
        <f>TEXT(D10800, "mmm")</f>
        <v>Aug</v>
      </c>
      <c r="D10800" s="1">
        <v>45530</v>
      </c>
      <c r="E10800" t="s">
        <v>5329</v>
      </c>
      <c r="F10800" t="s">
        <v>314</v>
      </c>
      <c r="G10800">
        <v>14393</v>
      </c>
      <c r="H10800">
        <v>15.69</v>
      </c>
      <c r="I10800">
        <v>225826.17</v>
      </c>
      <c r="J10800" t="s">
        <v>81</v>
      </c>
      <c r="K10800">
        <v>-7.3278575679268543E-2</v>
      </c>
      <c r="L10800">
        <v>-7.3278999999999996</v>
      </c>
      <c r="M10800" t="s">
        <v>82</v>
      </c>
    </row>
    <row r="10801" spans="1:13">
      <c r="A10801" t="s">
        <v>5322</v>
      </c>
      <c r="B10801" t="s">
        <v>5323</v>
      </c>
      <c r="C10801" t="str">
        <f>TEXT(D10801, "mmm")</f>
        <v>Aug</v>
      </c>
      <c r="D10801" s="1">
        <v>45530</v>
      </c>
      <c r="E10801" t="s">
        <v>5328</v>
      </c>
      <c r="F10801" t="s">
        <v>222</v>
      </c>
      <c r="G10801">
        <v>14393</v>
      </c>
      <c r="H10801">
        <v>15.69</v>
      </c>
      <c r="I10801">
        <v>225826.17</v>
      </c>
      <c r="J10801" t="s">
        <v>81</v>
      </c>
      <c r="K10801">
        <v>-7.3278575679268543E-2</v>
      </c>
      <c r="L10801">
        <v>-7.3278999999999996</v>
      </c>
      <c r="M10801" t="s">
        <v>82</v>
      </c>
    </row>
    <row r="10802" spans="1:13">
      <c r="A10802" t="s">
        <v>5322</v>
      </c>
      <c r="B10802" t="s">
        <v>5323</v>
      </c>
      <c r="C10802" t="str">
        <f>TEXT(D10802, "mmm")</f>
        <v>Aug</v>
      </c>
      <c r="D10802" s="1">
        <v>45530</v>
      </c>
      <c r="E10802" t="s">
        <v>5324</v>
      </c>
      <c r="F10802" t="s">
        <v>222</v>
      </c>
      <c r="G10802">
        <v>14393</v>
      </c>
      <c r="H10802">
        <v>15.69</v>
      </c>
      <c r="I10802">
        <v>225826.17</v>
      </c>
      <c r="J10802" t="s">
        <v>81</v>
      </c>
      <c r="K10802">
        <v>-7.3278575679268543E-2</v>
      </c>
      <c r="L10802">
        <v>-7.3278999999999996</v>
      </c>
      <c r="M10802" t="s">
        <v>82</v>
      </c>
    </row>
    <row r="10803" spans="1:13">
      <c r="A10803" t="s">
        <v>5322</v>
      </c>
      <c r="B10803" t="s">
        <v>5323</v>
      </c>
      <c r="C10803" t="str">
        <f>TEXT(D10803, "mmm")</f>
        <v>Aug</v>
      </c>
      <c r="D10803" s="1">
        <v>45530</v>
      </c>
      <c r="E10803" t="s">
        <v>5327</v>
      </c>
      <c r="F10803" t="s">
        <v>314</v>
      </c>
      <c r="G10803">
        <v>14393</v>
      </c>
      <c r="H10803">
        <v>15.69</v>
      </c>
      <c r="I10803">
        <v>225826.17</v>
      </c>
      <c r="J10803" t="s">
        <v>81</v>
      </c>
      <c r="K10803">
        <v>-7.3278575679268543E-2</v>
      </c>
      <c r="L10803">
        <v>-7.3278999999999996</v>
      </c>
      <c r="M10803" t="s">
        <v>82</v>
      </c>
    </row>
    <row r="10804" spans="1:13">
      <c r="A10804" t="s">
        <v>5322</v>
      </c>
      <c r="B10804" t="s">
        <v>5323</v>
      </c>
      <c r="C10804" t="str">
        <f>TEXT(D10804, "mmm")</f>
        <v>Aug</v>
      </c>
      <c r="D10804" s="1">
        <v>45530</v>
      </c>
      <c r="E10804" t="s">
        <v>5326</v>
      </c>
      <c r="F10804" t="s">
        <v>428</v>
      </c>
      <c r="G10804">
        <v>14393</v>
      </c>
      <c r="H10804">
        <v>15.69</v>
      </c>
      <c r="I10804">
        <v>225826.17</v>
      </c>
      <c r="J10804" t="s">
        <v>81</v>
      </c>
      <c r="K10804">
        <v>-7.3278575679268543E-2</v>
      </c>
      <c r="L10804">
        <v>-7.3278999999999996</v>
      </c>
      <c r="M10804" t="s">
        <v>82</v>
      </c>
    </row>
    <row r="10805" spans="1:13">
      <c r="A10805" t="s">
        <v>5322</v>
      </c>
      <c r="B10805" t="s">
        <v>5323</v>
      </c>
      <c r="C10805" t="str">
        <f>TEXT(D10805, "mmm")</f>
        <v>Aug</v>
      </c>
      <c r="D10805" s="1">
        <v>45530</v>
      </c>
      <c r="E10805" t="s">
        <v>5325</v>
      </c>
      <c r="F10805" t="s">
        <v>314</v>
      </c>
      <c r="G10805">
        <v>14393</v>
      </c>
      <c r="H10805">
        <v>15.69</v>
      </c>
      <c r="I10805">
        <v>225826.17</v>
      </c>
      <c r="J10805" t="s">
        <v>81</v>
      </c>
      <c r="K10805">
        <v>-7.3278575679268543E-2</v>
      </c>
      <c r="L10805">
        <v>-7.3278999999999996</v>
      </c>
      <c r="M10805" t="s">
        <v>82</v>
      </c>
    </row>
    <row r="10806" spans="1:13">
      <c r="A10806" t="s">
        <v>311</v>
      </c>
      <c r="B10806" t="s">
        <v>312</v>
      </c>
      <c r="C10806" t="str">
        <f>TEXT(D10806, "mmm")</f>
        <v>Aug</v>
      </c>
      <c r="D10806" s="1">
        <v>45530</v>
      </c>
      <c r="E10806" t="s">
        <v>313</v>
      </c>
      <c r="F10806" t="s">
        <v>314</v>
      </c>
      <c r="G10806">
        <v>92000</v>
      </c>
      <c r="H10806">
        <v>33.299999999999997</v>
      </c>
      <c r="I10806">
        <v>3063600</v>
      </c>
      <c r="J10806" t="s">
        <v>81</v>
      </c>
      <c r="K10806">
        <v>-3.1455923791868012E-2</v>
      </c>
      <c r="L10806">
        <v>-3.1456</v>
      </c>
      <c r="M10806" t="s">
        <v>82</v>
      </c>
    </row>
    <row r="10807" spans="1:13">
      <c r="A10807" t="s">
        <v>2662</v>
      </c>
      <c r="B10807" t="s">
        <v>2663</v>
      </c>
      <c r="C10807" t="str">
        <f>TEXT(D10807, "mmm")</f>
        <v>Aug</v>
      </c>
      <c r="D10807" s="1">
        <v>45530</v>
      </c>
      <c r="E10807" t="s">
        <v>2664</v>
      </c>
      <c r="F10807" t="s">
        <v>101</v>
      </c>
      <c r="G10807">
        <v>592246</v>
      </c>
      <c r="H10807">
        <v>11.54</v>
      </c>
      <c r="I10807">
        <v>6834518.8399999999</v>
      </c>
      <c r="J10807" t="s">
        <v>81</v>
      </c>
      <c r="K10807">
        <v>-0.15913042814835249</v>
      </c>
      <c r="L10807">
        <v>-15.913</v>
      </c>
      <c r="M10807" t="s">
        <v>82</v>
      </c>
    </row>
    <row r="10808" spans="1:13">
      <c r="A10808" t="s">
        <v>2662</v>
      </c>
      <c r="B10808" t="s">
        <v>2663</v>
      </c>
      <c r="C10808" t="str">
        <f>TEXT(D10808, "mmm")</f>
        <v>Aug</v>
      </c>
      <c r="D10808" s="1">
        <v>45530</v>
      </c>
      <c r="E10808" t="s">
        <v>2665</v>
      </c>
      <c r="F10808" t="s">
        <v>101</v>
      </c>
      <c r="G10808">
        <v>592246</v>
      </c>
      <c r="H10808">
        <v>11.54</v>
      </c>
      <c r="I10808">
        <v>6834518.8399999999</v>
      </c>
      <c r="J10808" t="s">
        <v>81</v>
      </c>
      <c r="K10808">
        <v>-0.15913042814835249</v>
      </c>
      <c r="L10808">
        <v>-15.913</v>
      </c>
      <c r="M10808" t="s">
        <v>82</v>
      </c>
    </row>
    <row r="10809" spans="1:13">
      <c r="A10809" t="s">
        <v>2662</v>
      </c>
      <c r="B10809" t="s">
        <v>2663</v>
      </c>
      <c r="C10809" t="str">
        <f>TEXT(D10809, "mmm")</f>
        <v>Aug</v>
      </c>
      <c r="D10809" s="1">
        <v>45530</v>
      </c>
      <c r="E10809" t="s">
        <v>5321</v>
      </c>
      <c r="F10809" t="s">
        <v>101</v>
      </c>
      <c r="G10809">
        <v>592246</v>
      </c>
      <c r="H10809">
        <v>11.54</v>
      </c>
      <c r="I10809">
        <v>6834518.8399999999</v>
      </c>
      <c r="J10809" t="s">
        <v>81</v>
      </c>
      <c r="K10809">
        <v>-0.15913042814835249</v>
      </c>
      <c r="L10809">
        <v>-15.913</v>
      </c>
      <c r="M10809" t="s">
        <v>82</v>
      </c>
    </row>
    <row r="10810" spans="1:13">
      <c r="A10810" t="s">
        <v>2662</v>
      </c>
      <c r="B10810" t="s">
        <v>2663</v>
      </c>
      <c r="C10810" t="str">
        <f>TEXT(D10810, "mmm")</f>
        <v>Aug</v>
      </c>
      <c r="D10810" s="1">
        <v>45530</v>
      </c>
      <c r="E10810" t="s">
        <v>2667</v>
      </c>
      <c r="F10810" t="s">
        <v>101</v>
      </c>
      <c r="G10810">
        <v>592246</v>
      </c>
      <c r="H10810">
        <v>11.54</v>
      </c>
      <c r="I10810">
        <v>6834518.8399999999</v>
      </c>
      <c r="J10810" t="s">
        <v>81</v>
      </c>
      <c r="K10810">
        <v>-0.15913042814835249</v>
      </c>
      <c r="L10810">
        <v>-15.913</v>
      </c>
      <c r="M10810" t="s">
        <v>82</v>
      </c>
    </row>
    <row r="10811" spans="1:13">
      <c r="A10811" t="s">
        <v>2662</v>
      </c>
      <c r="B10811" t="s">
        <v>2663</v>
      </c>
      <c r="C10811" t="str">
        <f>TEXT(D10811, "mmm")</f>
        <v>Aug</v>
      </c>
      <c r="D10811" s="1">
        <v>45530</v>
      </c>
      <c r="E10811" t="s">
        <v>2666</v>
      </c>
      <c r="F10811" t="s">
        <v>101</v>
      </c>
      <c r="G10811">
        <v>592246</v>
      </c>
      <c r="H10811">
        <v>11.54</v>
      </c>
      <c r="I10811">
        <v>6834518.8399999999</v>
      </c>
      <c r="J10811" t="s">
        <v>81</v>
      </c>
      <c r="K10811">
        <v>-0.15913042814835249</v>
      </c>
      <c r="L10811">
        <v>-15.913</v>
      </c>
      <c r="M10811" t="s">
        <v>82</v>
      </c>
    </row>
    <row r="10812" spans="1:13">
      <c r="A10812" t="s">
        <v>408</v>
      </c>
      <c r="B10812" t="s">
        <v>409</v>
      </c>
      <c r="C10812" t="str">
        <f>TEXT(D10812, "mmm")</f>
        <v>Aug</v>
      </c>
      <c r="D10812" s="1">
        <v>45530</v>
      </c>
      <c r="E10812" t="s">
        <v>2509</v>
      </c>
      <c r="F10812" t="s">
        <v>80</v>
      </c>
      <c r="G10812">
        <v>125000</v>
      </c>
      <c r="H10812">
        <v>6.93</v>
      </c>
      <c r="I10812">
        <v>866250</v>
      </c>
      <c r="J10812" t="s">
        <v>86</v>
      </c>
      <c r="K10812">
        <v>4.0404071680255171E-2</v>
      </c>
      <c r="L10812">
        <v>4.0404</v>
      </c>
      <c r="M10812" t="s">
        <v>82</v>
      </c>
    </row>
    <row r="10813" spans="1:13">
      <c r="A10813" t="s">
        <v>1968</v>
      </c>
      <c r="B10813" t="s">
        <v>1969</v>
      </c>
      <c r="C10813" t="str">
        <f>TEXT(D10813, "mmm")</f>
        <v>Aug</v>
      </c>
      <c r="D10813" s="1">
        <v>45530</v>
      </c>
      <c r="E10813" t="s">
        <v>1970</v>
      </c>
      <c r="F10813" t="s">
        <v>80</v>
      </c>
      <c r="G10813">
        <v>3000</v>
      </c>
      <c r="H10813">
        <v>12.71</v>
      </c>
      <c r="I10813">
        <v>38130</v>
      </c>
      <c r="J10813" t="s">
        <v>81</v>
      </c>
      <c r="K10813">
        <v>0</v>
      </c>
      <c r="L10813">
        <v>0</v>
      </c>
      <c r="M10813" t="s">
        <v>82</v>
      </c>
    </row>
    <row r="10814" spans="1:13">
      <c r="A10814" t="s">
        <v>5825</v>
      </c>
      <c r="B10814" t="s">
        <v>5826</v>
      </c>
      <c r="C10814" t="str">
        <f>TEXT(D10814, "mmm")</f>
        <v>Aug</v>
      </c>
      <c r="D10814" s="1">
        <v>45530</v>
      </c>
      <c r="E10814" t="s">
        <v>5827</v>
      </c>
      <c r="F10814" t="s">
        <v>118</v>
      </c>
      <c r="G10814">
        <v>1724</v>
      </c>
      <c r="H10814">
        <v>50.12</v>
      </c>
      <c r="I10814">
        <v>86406.87999999999</v>
      </c>
      <c r="J10814" t="s">
        <v>81</v>
      </c>
      <c r="K10814">
        <v>7.1729951014443571E-2</v>
      </c>
      <c r="L10814">
        <v>7.173</v>
      </c>
      <c r="M10814" t="s">
        <v>82</v>
      </c>
    </row>
    <row r="10815" spans="1:13">
      <c r="A10815" t="s">
        <v>5825</v>
      </c>
      <c r="B10815" t="s">
        <v>5826</v>
      </c>
      <c r="C10815" t="str">
        <f>TEXT(D10815, "mmm")</f>
        <v>Aug</v>
      </c>
      <c r="D10815" s="1">
        <v>45530</v>
      </c>
      <c r="E10815" t="s">
        <v>5827</v>
      </c>
      <c r="F10815" t="s">
        <v>118</v>
      </c>
      <c r="G10815">
        <v>15200</v>
      </c>
      <c r="H10815">
        <v>49.53</v>
      </c>
      <c r="I10815">
        <v>752856</v>
      </c>
      <c r="J10815" t="s">
        <v>86</v>
      </c>
      <c r="K10815">
        <v>7.1729951014443571E-2</v>
      </c>
      <c r="L10815">
        <v>7.173</v>
      </c>
      <c r="M10815" t="s">
        <v>82</v>
      </c>
    </row>
    <row r="10816" spans="1:13">
      <c r="A10816" t="s">
        <v>5825</v>
      </c>
      <c r="B10816" t="s">
        <v>5826</v>
      </c>
      <c r="C10816" t="str">
        <f>TEXT(D10816, "mmm")</f>
        <v>Aug</v>
      </c>
      <c r="D10816" s="1">
        <v>45530</v>
      </c>
      <c r="E10816" t="s">
        <v>5827</v>
      </c>
      <c r="F10816" t="s">
        <v>118</v>
      </c>
      <c r="G10816">
        <v>4200</v>
      </c>
      <c r="H10816">
        <v>48.62</v>
      </c>
      <c r="I10816">
        <v>204204</v>
      </c>
      <c r="J10816" t="s">
        <v>81</v>
      </c>
      <c r="K10816">
        <v>7.1729951014443571E-2</v>
      </c>
      <c r="L10816">
        <v>7.173</v>
      </c>
      <c r="M10816" t="s">
        <v>82</v>
      </c>
    </row>
    <row r="10817" spans="1:13">
      <c r="A10817" t="s">
        <v>3527</v>
      </c>
      <c r="B10817" t="s">
        <v>3528</v>
      </c>
      <c r="C10817" t="str">
        <f>TEXT(D10817, "mmm")</f>
        <v>Aug</v>
      </c>
      <c r="D10817" s="1">
        <v>45530</v>
      </c>
      <c r="E10817" t="s">
        <v>5581</v>
      </c>
      <c r="F10817" t="s">
        <v>80</v>
      </c>
      <c r="G10817">
        <v>13704.55</v>
      </c>
      <c r="H10817">
        <v>1.0900000000000001</v>
      </c>
      <c r="I10817">
        <v>14937.959500000001</v>
      </c>
      <c r="J10817" t="s">
        <v>86</v>
      </c>
      <c r="K10817">
        <v>-7.0175477122116248E-2</v>
      </c>
      <c r="L10817">
        <v>-7.0175000000000001</v>
      </c>
      <c r="M10817" t="s">
        <v>82</v>
      </c>
    </row>
    <row r="10818" spans="1:13">
      <c r="A10818" t="s">
        <v>4339</v>
      </c>
      <c r="B10818" t="s">
        <v>4340</v>
      </c>
      <c r="C10818" t="str">
        <f>TEXT(D10818, "mmm")</f>
        <v>Aug</v>
      </c>
      <c r="D10818" s="1">
        <v>45530</v>
      </c>
      <c r="E10818" t="s">
        <v>4341</v>
      </c>
      <c r="F10818" t="s">
        <v>128</v>
      </c>
      <c r="G10818">
        <v>20000</v>
      </c>
      <c r="H10818">
        <v>15.01</v>
      </c>
      <c r="I10818">
        <v>300200</v>
      </c>
      <c r="J10818" t="s">
        <v>81</v>
      </c>
      <c r="K10818">
        <v>7.317459359188927E-3</v>
      </c>
      <c r="L10818">
        <v>0.73170000000000002</v>
      </c>
      <c r="M10818" t="s">
        <v>82</v>
      </c>
    </row>
    <row r="10819" spans="1:13">
      <c r="A10819" t="s">
        <v>5825</v>
      </c>
      <c r="B10819" t="s">
        <v>5826</v>
      </c>
      <c r="C10819" t="str">
        <f>TEXT(D10819, "mmm")</f>
        <v>Aug</v>
      </c>
      <c r="D10819" s="1">
        <v>45530</v>
      </c>
      <c r="E10819" t="s">
        <v>5828</v>
      </c>
      <c r="F10819" t="s">
        <v>128</v>
      </c>
      <c r="G10819">
        <v>14501</v>
      </c>
      <c r="H10819">
        <v>49.79</v>
      </c>
      <c r="I10819">
        <v>722004.79</v>
      </c>
      <c r="J10819" t="s">
        <v>81</v>
      </c>
      <c r="K10819">
        <v>7.1729951014443571E-2</v>
      </c>
      <c r="L10819">
        <v>7.173</v>
      </c>
      <c r="M10819" t="s">
        <v>82</v>
      </c>
    </row>
    <row r="10820" spans="1:13">
      <c r="A10820" t="s">
        <v>5825</v>
      </c>
      <c r="B10820" t="s">
        <v>5826</v>
      </c>
      <c r="C10820" t="str">
        <f>TEXT(D10820, "mmm")</f>
        <v>Aug</v>
      </c>
      <c r="D10820" s="1">
        <v>45530</v>
      </c>
      <c r="E10820" t="s">
        <v>5828</v>
      </c>
      <c r="F10820" t="s">
        <v>128</v>
      </c>
      <c r="G10820">
        <v>6622</v>
      </c>
      <c r="H10820">
        <v>49.18</v>
      </c>
      <c r="I10820">
        <v>325669.96000000002</v>
      </c>
      <c r="J10820" t="s">
        <v>81</v>
      </c>
      <c r="K10820">
        <v>7.1729951014443571E-2</v>
      </c>
      <c r="L10820">
        <v>7.173</v>
      </c>
      <c r="M10820" t="s">
        <v>82</v>
      </c>
    </row>
    <row r="10821" spans="1:13">
      <c r="A10821" t="s">
        <v>5825</v>
      </c>
      <c r="B10821" t="s">
        <v>5826</v>
      </c>
      <c r="C10821" t="str">
        <f>TEXT(D10821, "mmm")</f>
        <v>Aug</v>
      </c>
      <c r="D10821" s="1">
        <v>45530</v>
      </c>
      <c r="E10821" t="s">
        <v>5828</v>
      </c>
      <c r="F10821" t="s">
        <v>128</v>
      </c>
      <c r="G10821">
        <v>14502</v>
      </c>
      <c r="H10821">
        <v>49.79</v>
      </c>
      <c r="I10821">
        <v>722054.58</v>
      </c>
      <c r="J10821" t="s">
        <v>86</v>
      </c>
      <c r="K10821">
        <v>7.1729951014443571E-2</v>
      </c>
      <c r="L10821">
        <v>7.173</v>
      </c>
      <c r="M10821" t="s">
        <v>82</v>
      </c>
    </row>
    <row r="10822" spans="1:13">
      <c r="A10822" t="s">
        <v>5825</v>
      </c>
      <c r="B10822" t="s">
        <v>5826</v>
      </c>
      <c r="C10822" t="str">
        <f>TEXT(D10822, "mmm")</f>
        <v>Aug</v>
      </c>
      <c r="D10822" s="1">
        <v>45530</v>
      </c>
      <c r="E10822" t="s">
        <v>5828</v>
      </c>
      <c r="F10822" t="s">
        <v>128</v>
      </c>
      <c r="G10822">
        <v>6623</v>
      </c>
      <c r="H10822">
        <v>49.18</v>
      </c>
      <c r="I10822">
        <v>325719.14</v>
      </c>
      <c r="J10822" t="s">
        <v>81</v>
      </c>
      <c r="K10822">
        <v>7.1729951014443571E-2</v>
      </c>
      <c r="L10822">
        <v>7.173</v>
      </c>
      <c r="M10822" t="s">
        <v>82</v>
      </c>
    </row>
    <row r="10823" spans="1:13">
      <c r="A10823" t="s">
        <v>3164</v>
      </c>
      <c r="B10823" t="s">
        <v>3165</v>
      </c>
      <c r="C10823" t="str">
        <f>TEXT(D10823, "mmm")</f>
        <v>Aug</v>
      </c>
      <c r="D10823" s="1">
        <v>45530</v>
      </c>
      <c r="E10823" t="s">
        <v>3166</v>
      </c>
      <c r="F10823" t="s">
        <v>217</v>
      </c>
      <c r="G10823">
        <v>50000</v>
      </c>
      <c r="H10823">
        <v>0.2</v>
      </c>
      <c r="I10823">
        <v>10000</v>
      </c>
      <c r="J10823" t="s">
        <v>81</v>
      </c>
      <c r="K10823">
        <v>-0.27272728504228211</v>
      </c>
      <c r="L10823">
        <v>-27.2727</v>
      </c>
      <c r="M10823" t="s">
        <v>82</v>
      </c>
    </row>
    <row r="10824" spans="1:13">
      <c r="A10824" t="s">
        <v>5802</v>
      </c>
      <c r="B10824" t="s">
        <v>5803</v>
      </c>
      <c r="C10824" t="str">
        <f>TEXT(D10824, "mmm")</f>
        <v>Aug</v>
      </c>
      <c r="D10824" s="1">
        <v>45530</v>
      </c>
      <c r="E10824" t="s">
        <v>5804</v>
      </c>
      <c r="F10824" t="s">
        <v>251</v>
      </c>
      <c r="G10824">
        <v>10000</v>
      </c>
      <c r="H10824">
        <v>1.1000000000000001</v>
      </c>
      <c r="I10824">
        <v>11000</v>
      </c>
      <c r="J10824" t="s">
        <v>81</v>
      </c>
      <c r="K10824">
        <v>0</v>
      </c>
      <c r="L10824">
        <v>0</v>
      </c>
      <c r="M10824" t="s">
        <v>82</v>
      </c>
    </row>
    <row r="10825" spans="1:13">
      <c r="A10825" t="s">
        <v>2614</v>
      </c>
      <c r="B10825" t="s">
        <v>2615</v>
      </c>
      <c r="C10825" t="str">
        <f>TEXT(D10825, "mmm")</f>
        <v>Aug</v>
      </c>
      <c r="D10825" s="1">
        <v>45530</v>
      </c>
      <c r="E10825" t="s">
        <v>5446</v>
      </c>
      <c r="F10825" t="s">
        <v>80</v>
      </c>
      <c r="G10825">
        <v>4000</v>
      </c>
      <c r="H10825">
        <v>6.22</v>
      </c>
      <c r="I10825">
        <v>24880</v>
      </c>
      <c r="J10825" t="s">
        <v>81</v>
      </c>
      <c r="K10825">
        <v>-1.1200027465820271E-2</v>
      </c>
      <c r="L10825">
        <v>-1.1200000000000001</v>
      </c>
      <c r="M10825" t="s">
        <v>82</v>
      </c>
    </row>
    <row r="10826" spans="1:13">
      <c r="A10826" t="s">
        <v>2614</v>
      </c>
      <c r="B10826" t="s">
        <v>2615</v>
      </c>
      <c r="C10826" t="str">
        <f>TEXT(D10826, "mmm")</f>
        <v>Aug</v>
      </c>
      <c r="D10826" s="1">
        <v>45530</v>
      </c>
      <c r="E10826" t="s">
        <v>5446</v>
      </c>
      <c r="F10826" t="s">
        <v>80</v>
      </c>
      <c r="G10826">
        <v>5000</v>
      </c>
      <c r="H10826">
        <v>6.39</v>
      </c>
      <c r="I10826">
        <v>31950</v>
      </c>
      <c r="J10826" t="s">
        <v>81</v>
      </c>
      <c r="K10826">
        <v>-1.1200027465820271E-2</v>
      </c>
      <c r="L10826">
        <v>-1.1200000000000001</v>
      </c>
      <c r="M10826" t="s">
        <v>82</v>
      </c>
    </row>
    <row r="10827" spans="1:13">
      <c r="A10827" t="s">
        <v>2614</v>
      </c>
      <c r="B10827" t="s">
        <v>2615</v>
      </c>
      <c r="C10827" t="str">
        <f>TEXT(D10827, "mmm")</f>
        <v>Aug</v>
      </c>
      <c r="D10827" s="1">
        <v>45530</v>
      </c>
      <c r="E10827" t="s">
        <v>5446</v>
      </c>
      <c r="F10827" t="s">
        <v>80</v>
      </c>
      <c r="G10827">
        <v>5000</v>
      </c>
      <c r="H10827">
        <v>6.43</v>
      </c>
      <c r="I10827">
        <v>32150</v>
      </c>
      <c r="J10827" t="s">
        <v>86</v>
      </c>
      <c r="K10827">
        <v>-1.1200027465820271E-2</v>
      </c>
      <c r="L10827">
        <v>-1.1200000000000001</v>
      </c>
      <c r="M10827" t="s">
        <v>82</v>
      </c>
    </row>
    <row r="10828" spans="1:13">
      <c r="A10828" t="s">
        <v>5322</v>
      </c>
      <c r="B10828" t="s">
        <v>5323</v>
      </c>
      <c r="C10828" t="str">
        <f>TEXT(D10828, "mmm")</f>
        <v>Aug</v>
      </c>
      <c r="D10828" s="1">
        <v>45530</v>
      </c>
      <c r="E10828" t="s">
        <v>5325</v>
      </c>
      <c r="F10828" t="s">
        <v>314</v>
      </c>
      <c r="G10828">
        <v>14393</v>
      </c>
      <c r="H10828">
        <v>15.69</v>
      </c>
      <c r="I10828">
        <v>225826.17</v>
      </c>
      <c r="J10828" t="s">
        <v>81</v>
      </c>
      <c r="K10828">
        <v>-7.3278575679268543E-2</v>
      </c>
      <c r="L10828">
        <v>-7.3278999999999996</v>
      </c>
      <c r="M10828" t="s">
        <v>82</v>
      </c>
    </row>
    <row r="10829" spans="1:13">
      <c r="A10829" t="s">
        <v>5322</v>
      </c>
      <c r="B10829" t="s">
        <v>5323</v>
      </c>
      <c r="C10829" t="str">
        <f>TEXT(D10829, "mmm")</f>
        <v>Aug</v>
      </c>
      <c r="D10829" s="1">
        <v>45530</v>
      </c>
      <c r="E10829" t="s">
        <v>5327</v>
      </c>
      <c r="F10829" t="s">
        <v>314</v>
      </c>
      <c r="G10829">
        <v>14393</v>
      </c>
      <c r="H10829">
        <v>15.69</v>
      </c>
      <c r="I10829">
        <v>225826.17</v>
      </c>
      <c r="J10829" t="s">
        <v>81</v>
      </c>
      <c r="K10829">
        <v>-7.3278575679268543E-2</v>
      </c>
      <c r="L10829">
        <v>-7.3278999999999996</v>
      </c>
      <c r="M10829" t="s">
        <v>82</v>
      </c>
    </row>
    <row r="10830" spans="1:13">
      <c r="A10830" t="s">
        <v>5322</v>
      </c>
      <c r="B10830" t="s">
        <v>5323</v>
      </c>
      <c r="C10830" t="str">
        <f>TEXT(D10830, "mmm")</f>
        <v>Aug</v>
      </c>
      <c r="D10830" s="1">
        <v>45530</v>
      </c>
      <c r="E10830" t="s">
        <v>5326</v>
      </c>
      <c r="F10830" t="s">
        <v>428</v>
      </c>
      <c r="G10830">
        <v>14393</v>
      </c>
      <c r="H10830">
        <v>15.69</v>
      </c>
      <c r="I10830">
        <v>225826.17</v>
      </c>
      <c r="J10830" t="s">
        <v>81</v>
      </c>
      <c r="K10830">
        <v>-7.3278575679268543E-2</v>
      </c>
      <c r="L10830">
        <v>-7.3278999999999996</v>
      </c>
      <c r="M10830" t="s">
        <v>82</v>
      </c>
    </row>
    <row r="10831" spans="1:13">
      <c r="A10831" t="s">
        <v>5322</v>
      </c>
      <c r="B10831" t="s">
        <v>5323</v>
      </c>
      <c r="C10831" t="str">
        <f>TEXT(D10831, "mmm")</f>
        <v>Aug</v>
      </c>
      <c r="D10831" s="1">
        <v>45530</v>
      </c>
      <c r="E10831" t="s">
        <v>5329</v>
      </c>
      <c r="F10831" t="s">
        <v>314</v>
      </c>
      <c r="G10831">
        <v>14393</v>
      </c>
      <c r="H10831">
        <v>15.69</v>
      </c>
      <c r="I10831">
        <v>225826.17</v>
      </c>
      <c r="J10831" t="s">
        <v>81</v>
      </c>
      <c r="K10831">
        <v>-7.3278575679268543E-2</v>
      </c>
      <c r="L10831">
        <v>-7.3278999999999996</v>
      </c>
      <c r="M10831" t="s">
        <v>82</v>
      </c>
    </row>
    <row r="10832" spans="1:13">
      <c r="A10832" t="s">
        <v>5322</v>
      </c>
      <c r="B10832" t="s">
        <v>5323</v>
      </c>
      <c r="C10832" t="str">
        <f>TEXT(D10832, "mmm")</f>
        <v>Aug</v>
      </c>
      <c r="D10832" s="1">
        <v>45530</v>
      </c>
      <c r="E10832" t="s">
        <v>5324</v>
      </c>
      <c r="F10832" t="s">
        <v>222</v>
      </c>
      <c r="G10832">
        <v>14393</v>
      </c>
      <c r="H10832">
        <v>15.69</v>
      </c>
      <c r="I10832">
        <v>225826.17</v>
      </c>
      <c r="J10832" t="s">
        <v>81</v>
      </c>
      <c r="K10832">
        <v>-7.3278575679268543E-2</v>
      </c>
      <c r="L10832">
        <v>-7.3278999999999996</v>
      </c>
      <c r="M10832" t="s">
        <v>82</v>
      </c>
    </row>
    <row r="10833" spans="1:13">
      <c r="A10833" t="s">
        <v>5322</v>
      </c>
      <c r="B10833" t="s">
        <v>5323</v>
      </c>
      <c r="C10833" t="str">
        <f>TEXT(D10833, "mmm")</f>
        <v>Aug</v>
      </c>
      <c r="D10833" s="1">
        <v>45530</v>
      </c>
      <c r="E10833" t="s">
        <v>5328</v>
      </c>
      <c r="F10833" t="s">
        <v>222</v>
      </c>
      <c r="G10833">
        <v>14393</v>
      </c>
      <c r="H10833">
        <v>15.69</v>
      </c>
      <c r="I10833">
        <v>225826.17</v>
      </c>
      <c r="J10833" t="s">
        <v>81</v>
      </c>
      <c r="K10833">
        <v>-7.3278575679268543E-2</v>
      </c>
      <c r="L10833">
        <v>-7.3278999999999996</v>
      </c>
      <c r="M10833" t="s">
        <v>82</v>
      </c>
    </row>
    <row r="10834" spans="1:13">
      <c r="A10834" t="s">
        <v>5776</v>
      </c>
      <c r="B10834" t="s">
        <v>5777</v>
      </c>
      <c r="C10834" t="str">
        <f>TEXT(D10834, "mmm")</f>
        <v>Aug</v>
      </c>
      <c r="D10834" s="1">
        <v>45530</v>
      </c>
      <c r="E10834" t="s">
        <v>5829</v>
      </c>
      <c r="F10834" t="s">
        <v>80</v>
      </c>
      <c r="G10834">
        <v>10000</v>
      </c>
      <c r="H10834">
        <v>2.88</v>
      </c>
      <c r="I10834">
        <v>28800</v>
      </c>
      <c r="J10834" t="s">
        <v>81</v>
      </c>
      <c r="K10834">
        <v>1.038061256083078E-2</v>
      </c>
      <c r="L10834">
        <v>1.0381</v>
      </c>
      <c r="M10834" t="s">
        <v>82</v>
      </c>
    </row>
    <row r="10835" spans="1:13">
      <c r="A10835" t="s">
        <v>4158</v>
      </c>
      <c r="B10835" t="s">
        <v>4159</v>
      </c>
      <c r="C10835" t="str">
        <f>TEXT(D10835, "mmm")</f>
        <v>Aug</v>
      </c>
      <c r="D10835" s="1">
        <v>45530</v>
      </c>
      <c r="E10835" t="s">
        <v>4160</v>
      </c>
      <c r="F10835" t="s">
        <v>80</v>
      </c>
      <c r="G10835">
        <v>15000</v>
      </c>
      <c r="H10835">
        <v>13.99</v>
      </c>
      <c r="I10835">
        <v>209850</v>
      </c>
      <c r="J10835" t="s">
        <v>86</v>
      </c>
      <c r="K10835">
        <v>4.2857123044010459E-2</v>
      </c>
      <c r="L10835">
        <v>4.2857000000000003</v>
      </c>
      <c r="M10835" t="s">
        <v>82</v>
      </c>
    </row>
    <row r="10836" spans="1:13">
      <c r="A10836" t="s">
        <v>3697</v>
      </c>
      <c r="B10836" t="s">
        <v>3698</v>
      </c>
      <c r="C10836" t="str">
        <f>TEXT(D10836, "mmm")</f>
        <v>Aug</v>
      </c>
      <c r="D10836" s="1">
        <v>45530</v>
      </c>
      <c r="E10836" t="s">
        <v>5780</v>
      </c>
      <c r="F10836" t="s">
        <v>80</v>
      </c>
      <c r="G10836">
        <v>6200</v>
      </c>
      <c r="H10836">
        <v>11</v>
      </c>
      <c r="I10836">
        <v>68200</v>
      </c>
      <c r="J10836" t="s">
        <v>86</v>
      </c>
      <c r="K10836">
        <v>-6.5134262299354817E-2</v>
      </c>
      <c r="L10836">
        <v>-6.5133999999999999</v>
      </c>
      <c r="M10836" t="s">
        <v>82</v>
      </c>
    </row>
    <row r="10837" spans="1:13">
      <c r="A10837" t="s">
        <v>5830</v>
      </c>
      <c r="B10837" t="s">
        <v>5831</v>
      </c>
      <c r="C10837" t="str">
        <f>TEXT(D10837, "mmm")</f>
        <v>Aug</v>
      </c>
      <c r="D10837" s="1">
        <v>45530</v>
      </c>
      <c r="E10837" t="s">
        <v>5832</v>
      </c>
      <c r="F10837" t="s">
        <v>80</v>
      </c>
      <c r="G10837">
        <v>31500</v>
      </c>
      <c r="H10837">
        <v>31.38</v>
      </c>
      <c r="I10837">
        <v>988470</v>
      </c>
      <c r="J10837" t="s">
        <v>86</v>
      </c>
      <c r="K10837">
        <v>4.493045316882327E-4</v>
      </c>
      <c r="L10837">
        <v>4.4900000000000002E-2</v>
      </c>
      <c r="M10837" t="s">
        <v>82</v>
      </c>
    </row>
    <row r="10838" spans="1:13">
      <c r="A10838" t="s">
        <v>4864</v>
      </c>
      <c r="B10838" t="s">
        <v>4865</v>
      </c>
      <c r="C10838" t="str">
        <f>TEXT(D10838, "mmm")</f>
        <v>Aug</v>
      </c>
      <c r="D10838" s="1">
        <v>45530</v>
      </c>
      <c r="E10838" t="s">
        <v>4258</v>
      </c>
      <c r="F10838" t="s">
        <v>217</v>
      </c>
      <c r="G10838">
        <v>10000</v>
      </c>
      <c r="H10838">
        <v>13.35</v>
      </c>
      <c r="I10838">
        <v>133500</v>
      </c>
      <c r="J10838" t="s">
        <v>81</v>
      </c>
      <c r="K10838">
        <v>3.9670729489842627E-2</v>
      </c>
      <c r="L10838">
        <v>3.9670999999999998</v>
      </c>
      <c r="M10838" t="s">
        <v>82</v>
      </c>
    </row>
    <row r="10839" spans="1:13">
      <c r="A10839" t="s">
        <v>2123</v>
      </c>
      <c r="B10839" t="s">
        <v>2124</v>
      </c>
      <c r="C10839" t="str">
        <f>TEXT(D10839, "mmm")</f>
        <v>Aug</v>
      </c>
      <c r="D10839" s="1">
        <v>45530</v>
      </c>
      <c r="E10839" t="s">
        <v>3675</v>
      </c>
      <c r="F10839" t="s">
        <v>118</v>
      </c>
      <c r="G10839">
        <v>1500</v>
      </c>
      <c r="H10839">
        <v>12.5</v>
      </c>
      <c r="I10839">
        <v>18750</v>
      </c>
      <c r="J10839" t="s">
        <v>81</v>
      </c>
      <c r="K10839">
        <v>-4.2968118362243226E-3</v>
      </c>
      <c r="L10839">
        <v>-0.42970000000000003</v>
      </c>
      <c r="M10839" t="s">
        <v>82</v>
      </c>
    </row>
    <row r="10840" spans="1:13">
      <c r="A10840" t="s">
        <v>4875</v>
      </c>
      <c r="B10840" t="s">
        <v>4876</v>
      </c>
      <c r="C10840" t="str">
        <f>TEXT(D10840, "mmm")</f>
        <v>Aug</v>
      </c>
      <c r="D10840" s="1">
        <v>45530</v>
      </c>
      <c r="E10840" t="s">
        <v>100</v>
      </c>
      <c r="F10840" t="s">
        <v>101</v>
      </c>
      <c r="G10840">
        <v>6453</v>
      </c>
      <c r="H10840">
        <v>10.88</v>
      </c>
      <c r="I10840">
        <v>70208.639999999999</v>
      </c>
      <c r="J10840" t="s">
        <v>81</v>
      </c>
      <c r="K10840">
        <v>8.2267299576763708E-3</v>
      </c>
      <c r="L10840">
        <v>0.82269999999999999</v>
      </c>
      <c r="M10840" t="s">
        <v>82</v>
      </c>
    </row>
    <row r="10841" spans="1:13">
      <c r="A10841" t="s">
        <v>4875</v>
      </c>
      <c r="B10841" t="s">
        <v>4876</v>
      </c>
      <c r="C10841" t="str">
        <f>TEXT(D10841, "mmm")</f>
        <v>Aug</v>
      </c>
      <c r="D10841" s="1">
        <v>45530</v>
      </c>
      <c r="E10841" t="s">
        <v>102</v>
      </c>
      <c r="F10841" t="s">
        <v>101</v>
      </c>
      <c r="G10841">
        <v>6453</v>
      </c>
      <c r="H10841">
        <v>10.88</v>
      </c>
      <c r="I10841">
        <v>70208.639999999999</v>
      </c>
      <c r="J10841" t="s">
        <v>81</v>
      </c>
      <c r="K10841">
        <v>8.2267299576763708E-3</v>
      </c>
      <c r="L10841">
        <v>0.82269999999999999</v>
      </c>
      <c r="M10841" t="s">
        <v>82</v>
      </c>
    </row>
    <row r="10842" spans="1:13">
      <c r="A10842" t="s">
        <v>1854</v>
      </c>
      <c r="B10842" t="s">
        <v>1855</v>
      </c>
      <c r="C10842" t="str">
        <f>TEXT(D10842, "mmm")</f>
        <v>Aug</v>
      </c>
      <c r="D10842" s="1">
        <v>45530</v>
      </c>
      <c r="E10842" t="s">
        <v>1859</v>
      </c>
      <c r="F10842" t="s">
        <v>80</v>
      </c>
      <c r="G10842">
        <v>150000</v>
      </c>
      <c r="H10842">
        <v>2.15</v>
      </c>
      <c r="I10842">
        <v>322500</v>
      </c>
      <c r="J10842" t="s">
        <v>81</v>
      </c>
      <c r="K10842">
        <v>-7.8341046229031264E-2</v>
      </c>
      <c r="L10842">
        <v>-7.8341000000000003</v>
      </c>
      <c r="M10842" t="s">
        <v>82</v>
      </c>
    </row>
    <row r="10843" spans="1:13">
      <c r="A10843" t="s">
        <v>1854</v>
      </c>
      <c r="B10843" t="s">
        <v>1855</v>
      </c>
      <c r="C10843" t="str">
        <f>TEXT(D10843, "mmm")</f>
        <v>Aug</v>
      </c>
      <c r="D10843" s="1">
        <v>45530</v>
      </c>
      <c r="E10843" t="s">
        <v>1866</v>
      </c>
      <c r="F10843" t="s">
        <v>251</v>
      </c>
      <c r="G10843">
        <v>150000</v>
      </c>
      <c r="H10843">
        <v>2.15</v>
      </c>
      <c r="I10843">
        <v>322500</v>
      </c>
      <c r="J10843" t="s">
        <v>81</v>
      </c>
      <c r="K10843">
        <v>-7.8341046229031264E-2</v>
      </c>
      <c r="L10843">
        <v>-7.8341000000000003</v>
      </c>
      <c r="M10843" t="s">
        <v>82</v>
      </c>
    </row>
    <row r="10844" spans="1:13">
      <c r="A10844" t="s">
        <v>1854</v>
      </c>
      <c r="B10844" t="s">
        <v>1855</v>
      </c>
      <c r="C10844" t="str">
        <f>TEXT(D10844, "mmm")</f>
        <v>Aug</v>
      </c>
      <c r="D10844" s="1">
        <v>45530</v>
      </c>
      <c r="E10844" t="s">
        <v>1857</v>
      </c>
      <c r="F10844" t="s">
        <v>251</v>
      </c>
      <c r="G10844">
        <v>150000</v>
      </c>
      <c r="H10844">
        <v>2.15</v>
      </c>
      <c r="I10844">
        <v>322500</v>
      </c>
      <c r="J10844" t="s">
        <v>81</v>
      </c>
      <c r="K10844">
        <v>-7.8341046229031264E-2</v>
      </c>
      <c r="L10844">
        <v>-7.8341000000000003</v>
      </c>
      <c r="M10844" t="s">
        <v>82</v>
      </c>
    </row>
    <row r="10845" spans="1:13">
      <c r="A10845" t="s">
        <v>1854</v>
      </c>
      <c r="B10845" t="s">
        <v>1855</v>
      </c>
      <c r="C10845" t="str">
        <f>TEXT(D10845, "mmm")</f>
        <v>Aug</v>
      </c>
      <c r="D10845" s="1">
        <v>45530</v>
      </c>
      <c r="E10845" t="s">
        <v>1861</v>
      </c>
      <c r="F10845" t="s">
        <v>80</v>
      </c>
      <c r="G10845">
        <v>150000</v>
      </c>
      <c r="H10845">
        <v>2.15</v>
      </c>
      <c r="I10845">
        <v>322500</v>
      </c>
      <c r="J10845" t="s">
        <v>81</v>
      </c>
      <c r="K10845">
        <v>-7.8341046229031264E-2</v>
      </c>
      <c r="L10845">
        <v>-7.8341000000000003</v>
      </c>
      <c r="M10845" t="s">
        <v>82</v>
      </c>
    </row>
    <row r="10846" spans="1:13">
      <c r="A10846" t="s">
        <v>1854</v>
      </c>
      <c r="B10846" t="s">
        <v>1855</v>
      </c>
      <c r="C10846" t="str">
        <f>TEXT(D10846, "mmm")</f>
        <v>Aug</v>
      </c>
      <c r="D10846" s="1">
        <v>45530</v>
      </c>
      <c r="E10846" t="s">
        <v>5171</v>
      </c>
      <c r="F10846" t="s">
        <v>80</v>
      </c>
      <c r="G10846">
        <v>150000</v>
      </c>
      <c r="H10846">
        <v>2.15</v>
      </c>
      <c r="I10846">
        <v>322500</v>
      </c>
      <c r="J10846" t="s">
        <v>81</v>
      </c>
      <c r="K10846">
        <v>-7.8341046229031264E-2</v>
      </c>
      <c r="L10846">
        <v>-7.8341000000000003</v>
      </c>
      <c r="M10846" t="s">
        <v>82</v>
      </c>
    </row>
    <row r="10847" spans="1:13">
      <c r="A10847" t="s">
        <v>1854</v>
      </c>
      <c r="B10847" t="s">
        <v>1855</v>
      </c>
      <c r="C10847" t="str">
        <f>TEXT(D10847, "mmm")</f>
        <v>Aug</v>
      </c>
      <c r="D10847" s="1">
        <v>45530</v>
      </c>
      <c r="E10847" t="s">
        <v>1865</v>
      </c>
      <c r="F10847" t="s">
        <v>251</v>
      </c>
      <c r="G10847">
        <v>150000</v>
      </c>
      <c r="H10847">
        <v>2.15</v>
      </c>
      <c r="I10847">
        <v>322500</v>
      </c>
      <c r="J10847" t="s">
        <v>81</v>
      </c>
      <c r="K10847">
        <v>-7.8341046229031264E-2</v>
      </c>
      <c r="L10847">
        <v>-7.8341000000000003</v>
      </c>
      <c r="M10847" t="s">
        <v>82</v>
      </c>
    </row>
    <row r="10848" spans="1:13">
      <c r="A10848" t="s">
        <v>1854</v>
      </c>
      <c r="B10848" t="s">
        <v>1855</v>
      </c>
      <c r="C10848" t="str">
        <f>TEXT(D10848, "mmm")</f>
        <v>Aug</v>
      </c>
      <c r="D10848" s="1">
        <v>45530</v>
      </c>
      <c r="E10848" t="s">
        <v>1858</v>
      </c>
      <c r="F10848" t="s">
        <v>251</v>
      </c>
      <c r="G10848">
        <v>150000</v>
      </c>
      <c r="H10848">
        <v>2.15</v>
      </c>
      <c r="I10848">
        <v>322500</v>
      </c>
      <c r="J10848" t="s">
        <v>81</v>
      </c>
      <c r="K10848">
        <v>-7.8341046229031264E-2</v>
      </c>
      <c r="L10848">
        <v>-7.8341000000000003</v>
      </c>
      <c r="M10848" t="s">
        <v>82</v>
      </c>
    </row>
    <row r="10849" spans="1:13">
      <c r="A10849" t="s">
        <v>1854</v>
      </c>
      <c r="B10849" t="s">
        <v>1855</v>
      </c>
      <c r="C10849" t="str">
        <f>TEXT(D10849, "mmm")</f>
        <v>Aug</v>
      </c>
      <c r="D10849" s="1">
        <v>45530</v>
      </c>
      <c r="E10849" t="s">
        <v>1860</v>
      </c>
      <c r="F10849" t="s">
        <v>80</v>
      </c>
      <c r="G10849">
        <v>150000</v>
      </c>
      <c r="H10849">
        <v>2.15</v>
      </c>
      <c r="I10849">
        <v>322500</v>
      </c>
      <c r="J10849" t="s">
        <v>81</v>
      </c>
      <c r="K10849">
        <v>-7.8341046229031264E-2</v>
      </c>
      <c r="L10849">
        <v>-7.8341000000000003</v>
      </c>
      <c r="M10849" t="s">
        <v>82</v>
      </c>
    </row>
    <row r="10850" spans="1:13">
      <c r="A10850" t="s">
        <v>1854</v>
      </c>
      <c r="B10850" t="s">
        <v>1855</v>
      </c>
      <c r="C10850" t="str">
        <f>TEXT(D10850, "mmm")</f>
        <v>Aug</v>
      </c>
      <c r="D10850" s="1">
        <v>45530</v>
      </c>
      <c r="E10850" t="s">
        <v>1856</v>
      </c>
      <c r="F10850" t="s">
        <v>80</v>
      </c>
      <c r="G10850">
        <v>150000</v>
      </c>
      <c r="H10850">
        <v>2.15</v>
      </c>
      <c r="I10850">
        <v>322500</v>
      </c>
      <c r="J10850" t="s">
        <v>81</v>
      </c>
      <c r="K10850">
        <v>-7.8341046229031264E-2</v>
      </c>
      <c r="L10850">
        <v>-7.8341000000000003</v>
      </c>
      <c r="M10850" t="s">
        <v>82</v>
      </c>
    </row>
    <row r="10851" spans="1:13">
      <c r="A10851" t="s">
        <v>5819</v>
      </c>
      <c r="B10851" t="s">
        <v>5820</v>
      </c>
      <c r="C10851" t="str">
        <f>TEXT(D10851, "mmm")</f>
        <v>Aug</v>
      </c>
      <c r="D10851" s="1">
        <v>45530</v>
      </c>
      <c r="E10851" t="s">
        <v>5821</v>
      </c>
      <c r="F10851" t="s">
        <v>80</v>
      </c>
      <c r="G10851">
        <v>5000</v>
      </c>
      <c r="H10851">
        <v>5.53</v>
      </c>
      <c r="I10851">
        <v>27650</v>
      </c>
      <c r="J10851" t="s">
        <v>81</v>
      </c>
      <c r="K10851">
        <v>4.4091710165091717E-2</v>
      </c>
      <c r="L10851">
        <v>4.4092000000000002</v>
      </c>
      <c r="M10851" t="s">
        <v>82</v>
      </c>
    </row>
    <row r="10852" spans="1:13">
      <c r="A10852" t="s">
        <v>1466</v>
      </c>
      <c r="B10852" t="s">
        <v>1467</v>
      </c>
      <c r="C10852" t="str">
        <f>TEXT(D10852, "mmm")</f>
        <v>Aug</v>
      </c>
      <c r="D10852" s="1">
        <v>45530</v>
      </c>
      <c r="E10852" t="s">
        <v>5822</v>
      </c>
      <c r="F10852" t="s">
        <v>128</v>
      </c>
      <c r="G10852">
        <v>500</v>
      </c>
      <c r="H10852">
        <v>22.85</v>
      </c>
      <c r="I10852">
        <v>11425</v>
      </c>
      <c r="J10852" t="s">
        <v>81</v>
      </c>
      <c r="K10852">
        <v>-4.2497897121060002E-2</v>
      </c>
      <c r="L10852">
        <v>-4.2497999999999996</v>
      </c>
      <c r="M10852" t="s">
        <v>82</v>
      </c>
    </row>
    <row r="10853" spans="1:13">
      <c r="A10853" t="s">
        <v>5833</v>
      </c>
      <c r="B10853" t="s">
        <v>5834</v>
      </c>
      <c r="C10853" t="str">
        <f>TEXT(D10853, "mmm")</f>
        <v>Aug</v>
      </c>
      <c r="D10853" s="1">
        <v>45530</v>
      </c>
      <c r="E10853" t="s">
        <v>4430</v>
      </c>
      <c r="F10853" t="s">
        <v>101</v>
      </c>
      <c r="G10853">
        <v>13167</v>
      </c>
      <c r="H10853">
        <v>3.9</v>
      </c>
      <c r="I10853">
        <v>51351.3</v>
      </c>
      <c r="J10853" t="s">
        <v>86</v>
      </c>
      <c r="K10853">
        <v>-0.52970297175778458</v>
      </c>
      <c r="L10853">
        <v>-52.970300000000002</v>
      </c>
      <c r="M10853" t="s">
        <v>82</v>
      </c>
    </row>
    <row r="10854" spans="1:13">
      <c r="A10854" t="s">
        <v>1270</v>
      </c>
      <c r="B10854" t="s">
        <v>1271</v>
      </c>
      <c r="C10854" t="str">
        <f>TEXT(D10854, "mmm")</f>
        <v>Aug</v>
      </c>
      <c r="D10854" s="1">
        <v>45530</v>
      </c>
      <c r="E10854" t="s">
        <v>2108</v>
      </c>
      <c r="F10854" t="s">
        <v>80</v>
      </c>
      <c r="G10854">
        <v>10000</v>
      </c>
      <c r="H10854">
        <v>8.7200000000000006</v>
      </c>
      <c r="I10854">
        <v>87200</v>
      </c>
      <c r="J10854" t="s">
        <v>86</v>
      </c>
      <c r="K10854">
        <v>-0.1641443887314111</v>
      </c>
      <c r="L10854">
        <v>-16.414400000000001</v>
      </c>
      <c r="M10854" t="s">
        <v>82</v>
      </c>
    </row>
    <row r="10855" spans="1:13">
      <c r="A10855" t="s">
        <v>5095</v>
      </c>
      <c r="B10855" t="s">
        <v>5096</v>
      </c>
      <c r="C10855" t="str">
        <f>TEXT(D10855, "mmm")</f>
        <v>Aug</v>
      </c>
      <c r="D10855" s="1">
        <v>45530</v>
      </c>
      <c r="E10855" t="s">
        <v>5097</v>
      </c>
      <c r="F10855" t="s">
        <v>101</v>
      </c>
      <c r="G10855">
        <v>9996</v>
      </c>
      <c r="H10855">
        <v>14.97</v>
      </c>
      <c r="I10855">
        <v>149640.12</v>
      </c>
      <c r="J10855" t="s">
        <v>86</v>
      </c>
      <c r="K10855">
        <v>2.4882382933867579E-2</v>
      </c>
      <c r="L10855">
        <v>2.4882</v>
      </c>
      <c r="M10855" t="s">
        <v>82</v>
      </c>
    </row>
    <row r="10856" spans="1:13">
      <c r="A10856" t="s">
        <v>1644</v>
      </c>
      <c r="B10856" t="s">
        <v>1645</v>
      </c>
      <c r="C10856" t="str">
        <f>TEXT(D10856, "mmm")</f>
        <v>Aug</v>
      </c>
      <c r="D10856" s="1">
        <v>45530</v>
      </c>
      <c r="E10856" t="s">
        <v>4793</v>
      </c>
      <c r="F10856" t="s">
        <v>222</v>
      </c>
      <c r="G10856">
        <v>2450</v>
      </c>
      <c r="H10856">
        <v>13.31</v>
      </c>
      <c r="I10856">
        <v>32609.5</v>
      </c>
      <c r="J10856" t="s">
        <v>81</v>
      </c>
      <c r="K10856">
        <v>-4.0510122486961841E-2</v>
      </c>
      <c r="L10856">
        <v>-4.0510000000000002</v>
      </c>
      <c r="M10856" t="s">
        <v>82</v>
      </c>
    </row>
    <row r="10857" spans="1:13">
      <c r="A10857" t="s">
        <v>4124</v>
      </c>
      <c r="B10857" t="s">
        <v>4125</v>
      </c>
      <c r="C10857" t="str">
        <f>TEXT(D10857, "mmm")</f>
        <v>Aug</v>
      </c>
      <c r="D10857" s="1">
        <v>45530</v>
      </c>
      <c r="E10857" t="s">
        <v>4832</v>
      </c>
      <c r="F10857" t="s">
        <v>101</v>
      </c>
      <c r="G10857">
        <v>436</v>
      </c>
      <c r="H10857">
        <v>31.74</v>
      </c>
      <c r="I10857">
        <v>13838.64</v>
      </c>
      <c r="J10857" t="s">
        <v>81</v>
      </c>
      <c r="K10857">
        <v>-1.226804925339209E-2</v>
      </c>
      <c r="L10857">
        <v>-1.2267999999999999</v>
      </c>
      <c r="M10857" t="s">
        <v>82</v>
      </c>
    </row>
    <row r="10858" spans="1:13">
      <c r="A10858" t="s">
        <v>4124</v>
      </c>
      <c r="B10858" t="s">
        <v>4125</v>
      </c>
      <c r="C10858" t="str">
        <f>TEXT(D10858, "mmm")</f>
        <v>Aug</v>
      </c>
      <c r="D10858" s="1">
        <v>45530</v>
      </c>
      <c r="E10858" t="s">
        <v>4831</v>
      </c>
      <c r="F10858" t="s">
        <v>101</v>
      </c>
      <c r="G10858">
        <v>436</v>
      </c>
      <c r="H10858">
        <v>31.74</v>
      </c>
      <c r="I10858">
        <v>13838.64</v>
      </c>
      <c r="J10858" t="s">
        <v>81</v>
      </c>
      <c r="K10858">
        <v>-1.226804925339209E-2</v>
      </c>
      <c r="L10858">
        <v>-1.2267999999999999</v>
      </c>
      <c r="M10858" t="s">
        <v>82</v>
      </c>
    </row>
    <row r="10859" spans="1:13">
      <c r="A10859" t="s">
        <v>4124</v>
      </c>
      <c r="B10859" t="s">
        <v>4125</v>
      </c>
      <c r="C10859" t="str">
        <f>TEXT(D10859, "mmm")</f>
        <v>Aug</v>
      </c>
      <c r="D10859" s="1">
        <v>45530</v>
      </c>
      <c r="E10859" t="s">
        <v>4833</v>
      </c>
      <c r="F10859" t="s">
        <v>101</v>
      </c>
      <c r="G10859">
        <v>436</v>
      </c>
      <c r="H10859">
        <v>31.74</v>
      </c>
      <c r="I10859">
        <v>13838.64</v>
      </c>
      <c r="J10859" t="s">
        <v>81</v>
      </c>
      <c r="K10859">
        <v>-1.226804925339209E-2</v>
      </c>
      <c r="L10859">
        <v>-1.2267999999999999</v>
      </c>
      <c r="M10859" t="s">
        <v>82</v>
      </c>
    </row>
    <row r="10860" spans="1:13">
      <c r="A10860" t="s">
        <v>4124</v>
      </c>
      <c r="B10860" t="s">
        <v>4125</v>
      </c>
      <c r="C10860" t="str">
        <f>TEXT(D10860, "mmm")</f>
        <v>Aug</v>
      </c>
      <c r="D10860" s="1">
        <v>45530</v>
      </c>
      <c r="E10860" t="s">
        <v>4830</v>
      </c>
      <c r="F10860" t="s">
        <v>101</v>
      </c>
      <c r="G10860">
        <v>436</v>
      </c>
      <c r="H10860">
        <v>31.74</v>
      </c>
      <c r="I10860">
        <v>13838.64</v>
      </c>
      <c r="J10860" t="s">
        <v>81</v>
      </c>
      <c r="K10860">
        <v>-1.226804925339209E-2</v>
      </c>
      <c r="L10860">
        <v>-1.2267999999999999</v>
      </c>
      <c r="M10860" t="s">
        <v>82</v>
      </c>
    </row>
    <row r="10861" spans="1:13">
      <c r="A10861" t="s">
        <v>4124</v>
      </c>
      <c r="B10861" t="s">
        <v>4125</v>
      </c>
      <c r="C10861" t="str">
        <f>TEXT(D10861, "mmm")</f>
        <v>Aug</v>
      </c>
      <c r="D10861" s="1">
        <v>45530</v>
      </c>
      <c r="E10861" t="s">
        <v>4834</v>
      </c>
      <c r="F10861" t="s">
        <v>101</v>
      </c>
      <c r="G10861">
        <v>436</v>
      </c>
      <c r="H10861">
        <v>31.74</v>
      </c>
      <c r="I10861">
        <v>13838.64</v>
      </c>
      <c r="J10861" t="s">
        <v>81</v>
      </c>
      <c r="K10861">
        <v>-1.226804925339209E-2</v>
      </c>
      <c r="L10861">
        <v>-1.2267999999999999</v>
      </c>
      <c r="M10861" t="s">
        <v>82</v>
      </c>
    </row>
    <row r="10862" spans="1:13">
      <c r="A10862" t="s">
        <v>4124</v>
      </c>
      <c r="B10862" t="s">
        <v>4125</v>
      </c>
      <c r="C10862" t="str">
        <f>TEXT(D10862, "mmm")</f>
        <v>Aug</v>
      </c>
      <c r="D10862" s="1">
        <v>45530</v>
      </c>
      <c r="E10862" t="s">
        <v>4835</v>
      </c>
      <c r="F10862" t="s">
        <v>101</v>
      </c>
      <c r="G10862">
        <v>436</v>
      </c>
      <c r="H10862">
        <v>31.74</v>
      </c>
      <c r="I10862">
        <v>13838.64</v>
      </c>
      <c r="J10862" t="s">
        <v>81</v>
      </c>
      <c r="K10862">
        <v>-1.226804925339209E-2</v>
      </c>
      <c r="L10862">
        <v>-1.2267999999999999</v>
      </c>
      <c r="M10862" t="s">
        <v>82</v>
      </c>
    </row>
    <row r="10863" spans="1:13">
      <c r="A10863" t="s">
        <v>4124</v>
      </c>
      <c r="B10863" t="s">
        <v>4125</v>
      </c>
      <c r="C10863" t="str">
        <f>TEXT(D10863, "mmm")</f>
        <v>Aug</v>
      </c>
      <c r="D10863" s="1">
        <v>45530</v>
      </c>
      <c r="E10863" t="s">
        <v>4832</v>
      </c>
      <c r="F10863" t="s">
        <v>101</v>
      </c>
      <c r="G10863">
        <v>9964</v>
      </c>
      <c r="H10863">
        <v>31.74</v>
      </c>
      <c r="I10863">
        <v>316257.36</v>
      </c>
      <c r="J10863" t="s">
        <v>81</v>
      </c>
      <c r="K10863">
        <v>-1.226804925339209E-2</v>
      </c>
      <c r="L10863">
        <v>-1.2267999999999999</v>
      </c>
      <c r="M10863" t="s">
        <v>82</v>
      </c>
    </row>
    <row r="10864" spans="1:13">
      <c r="A10864" t="s">
        <v>4124</v>
      </c>
      <c r="B10864" t="s">
        <v>4125</v>
      </c>
      <c r="C10864" t="str">
        <f>TEXT(D10864, "mmm")</f>
        <v>Aug</v>
      </c>
      <c r="D10864" s="1">
        <v>45530</v>
      </c>
      <c r="E10864" t="s">
        <v>4831</v>
      </c>
      <c r="F10864" t="s">
        <v>101</v>
      </c>
      <c r="G10864">
        <v>9964</v>
      </c>
      <c r="H10864">
        <v>31.74</v>
      </c>
      <c r="I10864">
        <v>316257.36</v>
      </c>
      <c r="J10864" t="s">
        <v>81</v>
      </c>
      <c r="K10864">
        <v>-1.226804925339209E-2</v>
      </c>
      <c r="L10864">
        <v>-1.2267999999999999</v>
      </c>
      <c r="M10864" t="s">
        <v>82</v>
      </c>
    </row>
    <row r="10865" spans="1:13">
      <c r="A10865" t="s">
        <v>4124</v>
      </c>
      <c r="B10865" t="s">
        <v>4125</v>
      </c>
      <c r="C10865" t="str">
        <f>TEXT(D10865, "mmm")</f>
        <v>Aug</v>
      </c>
      <c r="D10865" s="1">
        <v>45530</v>
      </c>
      <c r="E10865" t="s">
        <v>4833</v>
      </c>
      <c r="F10865" t="s">
        <v>101</v>
      </c>
      <c r="G10865">
        <v>9964</v>
      </c>
      <c r="H10865">
        <v>31.74</v>
      </c>
      <c r="I10865">
        <v>316257.36</v>
      </c>
      <c r="J10865" t="s">
        <v>81</v>
      </c>
      <c r="K10865">
        <v>-1.226804925339209E-2</v>
      </c>
      <c r="L10865">
        <v>-1.2267999999999999</v>
      </c>
      <c r="M10865" t="s">
        <v>82</v>
      </c>
    </row>
    <row r="10866" spans="1:13">
      <c r="A10866" t="s">
        <v>4124</v>
      </c>
      <c r="B10866" t="s">
        <v>4125</v>
      </c>
      <c r="C10866" t="str">
        <f>TEXT(D10866, "mmm")</f>
        <v>Aug</v>
      </c>
      <c r="D10866" s="1">
        <v>45530</v>
      </c>
      <c r="E10866" t="s">
        <v>4830</v>
      </c>
      <c r="F10866" t="s">
        <v>101</v>
      </c>
      <c r="G10866">
        <v>9964</v>
      </c>
      <c r="H10866">
        <v>31.74</v>
      </c>
      <c r="I10866">
        <v>316257.36</v>
      </c>
      <c r="J10866" t="s">
        <v>81</v>
      </c>
      <c r="K10866">
        <v>-1.226804925339209E-2</v>
      </c>
      <c r="L10866">
        <v>-1.2267999999999999</v>
      </c>
      <c r="M10866" t="s">
        <v>82</v>
      </c>
    </row>
    <row r="10867" spans="1:13">
      <c r="A10867" t="s">
        <v>4124</v>
      </c>
      <c r="B10867" t="s">
        <v>4125</v>
      </c>
      <c r="C10867" t="str">
        <f>TEXT(D10867, "mmm")</f>
        <v>Aug</v>
      </c>
      <c r="D10867" s="1">
        <v>45530</v>
      </c>
      <c r="E10867" t="s">
        <v>4834</v>
      </c>
      <c r="F10867" t="s">
        <v>101</v>
      </c>
      <c r="G10867">
        <v>9964</v>
      </c>
      <c r="H10867">
        <v>31.74</v>
      </c>
      <c r="I10867">
        <v>316257.36</v>
      </c>
      <c r="J10867" t="s">
        <v>81</v>
      </c>
      <c r="K10867">
        <v>-1.226804925339209E-2</v>
      </c>
      <c r="L10867">
        <v>-1.2267999999999999</v>
      </c>
      <c r="M10867" t="s">
        <v>82</v>
      </c>
    </row>
    <row r="10868" spans="1:13">
      <c r="A10868" t="s">
        <v>4124</v>
      </c>
      <c r="B10868" t="s">
        <v>4125</v>
      </c>
      <c r="C10868" t="str">
        <f>TEXT(D10868, "mmm")</f>
        <v>Aug</v>
      </c>
      <c r="D10868" s="1">
        <v>45530</v>
      </c>
      <c r="E10868" t="s">
        <v>4835</v>
      </c>
      <c r="F10868" t="s">
        <v>101</v>
      </c>
      <c r="G10868">
        <v>9964</v>
      </c>
      <c r="H10868">
        <v>31.74</v>
      </c>
      <c r="I10868">
        <v>316257.36</v>
      </c>
      <c r="J10868" t="s">
        <v>81</v>
      </c>
      <c r="K10868">
        <v>-1.226804925339209E-2</v>
      </c>
      <c r="L10868">
        <v>-1.2267999999999999</v>
      </c>
      <c r="M10868" t="s">
        <v>82</v>
      </c>
    </row>
    <row r="10869" spans="1:13">
      <c r="A10869" t="s">
        <v>4339</v>
      </c>
      <c r="B10869" t="s">
        <v>4340</v>
      </c>
      <c r="C10869" t="str">
        <f>TEXT(D10869, "mmm")</f>
        <v>Aug</v>
      </c>
      <c r="D10869" s="1">
        <v>45531</v>
      </c>
      <c r="E10869" t="s">
        <v>4378</v>
      </c>
      <c r="F10869" t="s">
        <v>128</v>
      </c>
      <c r="G10869">
        <v>20000</v>
      </c>
      <c r="H10869">
        <v>15.06</v>
      </c>
      <c r="I10869">
        <v>301200</v>
      </c>
      <c r="J10869" t="s">
        <v>86</v>
      </c>
      <c r="K10869">
        <v>-6.6240899470271231E-4</v>
      </c>
      <c r="L10869">
        <v>-6.6199999999999995E-2</v>
      </c>
      <c r="M10869" t="s">
        <v>82</v>
      </c>
    </row>
    <row r="10870" spans="1:13">
      <c r="A10870" t="s">
        <v>3110</v>
      </c>
      <c r="B10870" t="s">
        <v>3111</v>
      </c>
      <c r="C10870" t="str">
        <f>TEXT(D10870, "mmm")</f>
        <v>Aug</v>
      </c>
      <c r="D10870" s="1">
        <v>45531</v>
      </c>
      <c r="E10870" t="s">
        <v>3119</v>
      </c>
      <c r="F10870" t="s">
        <v>101</v>
      </c>
      <c r="G10870">
        <v>31784</v>
      </c>
      <c r="H10870">
        <v>6.69</v>
      </c>
      <c r="I10870">
        <v>212634.96</v>
      </c>
      <c r="J10870" t="s">
        <v>81</v>
      </c>
      <c r="K10870">
        <v>-0.14868804097296179</v>
      </c>
      <c r="L10870">
        <v>-14.8688</v>
      </c>
      <c r="M10870" t="s">
        <v>82</v>
      </c>
    </row>
    <row r="10871" spans="1:13">
      <c r="A10871" t="s">
        <v>3110</v>
      </c>
      <c r="B10871" t="s">
        <v>3111</v>
      </c>
      <c r="C10871" t="str">
        <f>TEXT(D10871, "mmm")</f>
        <v>Aug</v>
      </c>
      <c r="D10871" s="1">
        <v>45531</v>
      </c>
      <c r="E10871" t="s">
        <v>3120</v>
      </c>
      <c r="F10871" t="s">
        <v>101</v>
      </c>
      <c r="G10871">
        <v>31784</v>
      </c>
      <c r="H10871">
        <v>6.69</v>
      </c>
      <c r="I10871">
        <v>212634.96</v>
      </c>
      <c r="J10871" t="s">
        <v>81</v>
      </c>
      <c r="K10871">
        <v>-0.14868804097296179</v>
      </c>
      <c r="L10871">
        <v>-14.8688</v>
      </c>
      <c r="M10871" t="s">
        <v>82</v>
      </c>
    </row>
    <row r="10872" spans="1:13">
      <c r="A10872" t="s">
        <v>3110</v>
      </c>
      <c r="B10872" t="s">
        <v>3111</v>
      </c>
      <c r="C10872" t="str">
        <f>TEXT(D10872, "mmm")</f>
        <v>Aug</v>
      </c>
      <c r="D10872" s="1">
        <v>45531</v>
      </c>
      <c r="E10872" t="s">
        <v>3118</v>
      </c>
      <c r="F10872" t="s">
        <v>101</v>
      </c>
      <c r="G10872">
        <v>31784</v>
      </c>
      <c r="H10872">
        <v>6.69</v>
      </c>
      <c r="I10872">
        <v>212634.96</v>
      </c>
      <c r="J10872" t="s">
        <v>81</v>
      </c>
      <c r="K10872">
        <v>-0.14868804097296179</v>
      </c>
      <c r="L10872">
        <v>-14.8688</v>
      </c>
      <c r="M10872" t="s">
        <v>82</v>
      </c>
    </row>
    <row r="10873" spans="1:13">
      <c r="A10873" t="s">
        <v>5835</v>
      </c>
      <c r="B10873" t="s">
        <v>5836</v>
      </c>
      <c r="C10873" t="str">
        <f>TEXT(D10873, "mmm")</f>
        <v>Aug</v>
      </c>
      <c r="D10873" s="1">
        <v>45531</v>
      </c>
      <c r="E10873" t="s">
        <v>4853</v>
      </c>
      <c r="F10873" t="s">
        <v>128</v>
      </c>
      <c r="G10873">
        <v>15000</v>
      </c>
      <c r="H10873">
        <v>8.81</v>
      </c>
      <c r="I10873">
        <v>132150</v>
      </c>
      <c r="J10873" t="s">
        <v>81</v>
      </c>
      <c r="K10873">
        <v>-1.6949135212266039E-2</v>
      </c>
      <c r="L10873">
        <v>-1.6949000000000001</v>
      </c>
      <c r="M10873" t="s">
        <v>82</v>
      </c>
    </row>
    <row r="10874" spans="1:13">
      <c r="A10874" t="s">
        <v>3164</v>
      </c>
      <c r="B10874" t="s">
        <v>3165</v>
      </c>
      <c r="C10874" t="str">
        <f>TEXT(D10874, "mmm")</f>
        <v>Aug</v>
      </c>
      <c r="D10874" s="1">
        <v>45531</v>
      </c>
      <c r="E10874" t="s">
        <v>3166</v>
      </c>
      <c r="F10874" t="s">
        <v>217</v>
      </c>
      <c r="G10874">
        <v>60000</v>
      </c>
      <c r="H10874">
        <v>0.22</v>
      </c>
      <c r="I10874">
        <v>13200</v>
      </c>
      <c r="J10874" t="s">
        <v>81</v>
      </c>
      <c r="K10874">
        <v>-0.27272728504228211</v>
      </c>
      <c r="L10874">
        <v>-27.2727</v>
      </c>
      <c r="M10874" t="s">
        <v>82</v>
      </c>
    </row>
    <row r="10875" spans="1:13">
      <c r="A10875" t="s">
        <v>5213</v>
      </c>
      <c r="B10875" t="s">
        <v>5214</v>
      </c>
      <c r="C10875" t="str">
        <f>TEXT(D10875, "mmm")</f>
        <v>Aug</v>
      </c>
      <c r="D10875" s="1">
        <v>45531</v>
      </c>
      <c r="E10875" t="s">
        <v>5215</v>
      </c>
      <c r="F10875" t="s">
        <v>101</v>
      </c>
      <c r="G10875">
        <v>564971</v>
      </c>
      <c r="H10875">
        <v>999999</v>
      </c>
      <c r="I10875">
        <v>564970435029</v>
      </c>
      <c r="J10875" t="s">
        <v>81</v>
      </c>
      <c r="K10875">
        <v>0.14124293937513871</v>
      </c>
      <c r="L10875">
        <v>14.1243</v>
      </c>
      <c r="M10875" t="s">
        <v>82</v>
      </c>
    </row>
    <row r="10876" spans="1:13">
      <c r="A10876" t="s">
        <v>1085</v>
      </c>
      <c r="B10876" t="s">
        <v>1086</v>
      </c>
      <c r="C10876" t="str">
        <f>TEXT(D10876, "mmm")</f>
        <v>Aug</v>
      </c>
      <c r="D10876" s="1">
        <v>45531</v>
      </c>
      <c r="E10876" t="s">
        <v>5837</v>
      </c>
      <c r="F10876" t="s">
        <v>101</v>
      </c>
      <c r="G10876">
        <v>41000</v>
      </c>
      <c r="H10876">
        <v>15.45</v>
      </c>
      <c r="I10876">
        <v>633450</v>
      </c>
      <c r="J10876" t="s">
        <v>81</v>
      </c>
      <c r="K10876">
        <v>0.30613529857394628</v>
      </c>
      <c r="L10876">
        <v>30.613499999999998</v>
      </c>
      <c r="M10876" t="s">
        <v>82</v>
      </c>
    </row>
    <row r="10877" spans="1:13">
      <c r="A10877" t="s">
        <v>1085</v>
      </c>
      <c r="B10877" t="s">
        <v>1086</v>
      </c>
      <c r="C10877" t="str">
        <f>TEXT(D10877, "mmm")</f>
        <v>Aug</v>
      </c>
      <c r="D10877" s="1">
        <v>45531</v>
      </c>
      <c r="E10877" t="s">
        <v>5838</v>
      </c>
      <c r="F10877" t="s">
        <v>101</v>
      </c>
      <c r="G10877">
        <v>41000</v>
      </c>
      <c r="H10877">
        <v>15.45</v>
      </c>
      <c r="I10877">
        <v>633450</v>
      </c>
      <c r="J10877" t="s">
        <v>81</v>
      </c>
      <c r="K10877">
        <v>0.30613529857394628</v>
      </c>
      <c r="L10877">
        <v>30.613499999999998</v>
      </c>
      <c r="M10877" t="s">
        <v>82</v>
      </c>
    </row>
    <row r="10878" spans="1:13">
      <c r="A10878" t="s">
        <v>1944</v>
      </c>
      <c r="B10878" t="s">
        <v>1945</v>
      </c>
      <c r="C10878" t="str">
        <f>TEXT(D10878, "mmm")</f>
        <v>Aug</v>
      </c>
      <c r="D10878" s="1">
        <v>45531</v>
      </c>
      <c r="E10878" t="s">
        <v>1946</v>
      </c>
      <c r="F10878" t="s">
        <v>80</v>
      </c>
      <c r="G10878">
        <v>2500</v>
      </c>
      <c r="H10878">
        <v>15.02</v>
      </c>
      <c r="I10878">
        <v>37550</v>
      </c>
      <c r="J10878" t="s">
        <v>81</v>
      </c>
      <c r="K10878">
        <v>-2.657572915412398E-2</v>
      </c>
      <c r="L10878">
        <v>-2.6576</v>
      </c>
      <c r="M10878" t="s">
        <v>82</v>
      </c>
    </row>
    <row r="10879" spans="1:13">
      <c r="A10879" t="s">
        <v>5322</v>
      </c>
      <c r="B10879" t="s">
        <v>5323</v>
      </c>
      <c r="C10879" t="str">
        <f>TEXT(D10879, "mmm")</f>
        <v>Aug</v>
      </c>
      <c r="D10879" s="1">
        <v>45531</v>
      </c>
      <c r="E10879" t="s">
        <v>5325</v>
      </c>
      <c r="F10879" t="s">
        <v>314</v>
      </c>
      <c r="G10879">
        <v>18439</v>
      </c>
      <c r="H10879">
        <v>16.03</v>
      </c>
      <c r="I10879">
        <v>295577.17</v>
      </c>
      <c r="J10879" t="s">
        <v>81</v>
      </c>
      <c r="K10879">
        <v>-9.7893372353228703E-2</v>
      </c>
      <c r="L10879">
        <v>-9.7893000000000008</v>
      </c>
      <c r="M10879" t="s">
        <v>82</v>
      </c>
    </row>
    <row r="10880" spans="1:13">
      <c r="A10880" t="s">
        <v>5322</v>
      </c>
      <c r="B10880" t="s">
        <v>5323</v>
      </c>
      <c r="C10880" t="str">
        <f>TEXT(D10880, "mmm")</f>
        <v>Aug</v>
      </c>
      <c r="D10880" s="1">
        <v>45531</v>
      </c>
      <c r="E10880" t="s">
        <v>5329</v>
      </c>
      <c r="F10880" t="s">
        <v>314</v>
      </c>
      <c r="G10880">
        <v>18439</v>
      </c>
      <c r="H10880">
        <v>16.03</v>
      </c>
      <c r="I10880">
        <v>295577.17</v>
      </c>
      <c r="J10880" t="s">
        <v>81</v>
      </c>
      <c r="K10880">
        <v>-9.7893372353228703E-2</v>
      </c>
      <c r="L10880">
        <v>-9.7893000000000008</v>
      </c>
      <c r="M10880" t="s">
        <v>82</v>
      </c>
    </row>
    <row r="10881" spans="1:13">
      <c r="A10881" t="s">
        <v>5322</v>
      </c>
      <c r="B10881" t="s">
        <v>5323</v>
      </c>
      <c r="C10881" t="str">
        <f>TEXT(D10881, "mmm")</f>
        <v>Aug</v>
      </c>
      <c r="D10881" s="1">
        <v>45531</v>
      </c>
      <c r="E10881" t="s">
        <v>5326</v>
      </c>
      <c r="F10881" t="s">
        <v>428</v>
      </c>
      <c r="G10881">
        <v>18439</v>
      </c>
      <c r="H10881">
        <v>16.03</v>
      </c>
      <c r="I10881">
        <v>295577.17</v>
      </c>
      <c r="J10881" t="s">
        <v>81</v>
      </c>
      <c r="K10881">
        <v>-9.7893372353228703E-2</v>
      </c>
      <c r="L10881">
        <v>-9.7893000000000008</v>
      </c>
      <c r="M10881" t="s">
        <v>82</v>
      </c>
    </row>
    <row r="10882" spans="1:13">
      <c r="A10882" t="s">
        <v>5322</v>
      </c>
      <c r="B10882" t="s">
        <v>5323</v>
      </c>
      <c r="C10882" t="str">
        <f>TEXT(D10882, "mmm")</f>
        <v>Aug</v>
      </c>
      <c r="D10882" s="1">
        <v>45531</v>
      </c>
      <c r="E10882" t="s">
        <v>5324</v>
      </c>
      <c r="F10882" t="s">
        <v>222</v>
      </c>
      <c r="G10882">
        <v>18439</v>
      </c>
      <c r="H10882">
        <v>16.03</v>
      </c>
      <c r="I10882">
        <v>295577.17</v>
      </c>
      <c r="J10882" t="s">
        <v>81</v>
      </c>
      <c r="K10882">
        <v>-9.7893372353228703E-2</v>
      </c>
      <c r="L10882">
        <v>-9.7893000000000008</v>
      </c>
      <c r="M10882" t="s">
        <v>82</v>
      </c>
    </row>
    <row r="10883" spans="1:13">
      <c r="A10883" t="s">
        <v>5322</v>
      </c>
      <c r="B10883" t="s">
        <v>5323</v>
      </c>
      <c r="C10883" t="str">
        <f>TEXT(D10883, "mmm")</f>
        <v>Aug</v>
      </c>
      <c r="D10883" s="1">
        <v>45531</v>
      </c>
      <c r="E10883" t="s">
        <v>5328</v>
      </c>
      <c r="F10883" t="s">
        <v>222</v>
      </c>
      <c r="G10883">
        <v>18439</v>
      </c>
      <c r="H10883">
        <v>16.03</v>
      </c>
      <c r="I10883">
        <v>295577.17</v>
      </c>
      <c r="J10883" t="s">
        <v>81</v>
      </c>
      <c r="K10883">
        <v>-9.7893372353228703E-2</v>
      </c>
      <c r="L10883">
        <v>-9.7893000000000008</v>
      </c>
      <c r="M10883" t="s">
        <v>82</v>
      </c>
    </row>
    <row r="10884" spans="1:13">
      <c r="A10884" t="s">
        <v>5322</v>
      </c>
      <c r="B10884" t="s">
        <v>5323</v>
      </c>
      <c r="C10884" t="str">
        <f>TEXT(D10884, "mmm")</f>
        <v>Aug</v>
      </c>
      <c r="D10884" s="1">
        <v>45531</v>
      </c>
      <c r="E10884" t="s">
        <v>5327</v>
      </c>
      <c r="F10884" t="s">
        <v>314</v>
      </c>
      <c r="G10884">
        <v>18439</v>
      </c>
      <c r="H10884">
        <v>16.03</v>
      </c>
      <c r="I10884">
        <v>295577.17</v>
      </c>
      <c r="J10884" t="s">
        <v>81</v>
      </c>
      <c r="K10884">
        <v>-9.7893372353228703E-2</v>
      </c>
      <c r="L10884">
        <v>-9.7893000000000008</v>
      </c>
      <c r="M10884" t="s">
        <v>82</v>
      </c>
    </row>
    <row r="10885" spans="1:13">
      <c r="A10885" t="s">
        <v>2662</v>
      </c>
      <c r="B10885" t="s">
        <v>2663</v>
      </c>
      <c r="C10885" t="str">
        <f>TEXT(D10885, "mmm")</f>
        <v>Aug</v>
      </c>
      <c r="D10885" s="1">
        <v>45531</v>
      </c>
      <c r="E10885" t="s">
        <v>2664</v>
      </c>
      <c r="F10885" t="s">
        <v>101</v>
      </c>
      <c r="G10885">
        <v>80092</v>
      </c>
      <c r="H10885">
        <v>11.25</v>
      </c>
      <c r="I10885">
        <v>901035</v>
      </c>
      <c r="J10885" t="s">
        <v>81</v>
      </c>
      <c r="K10885">
        <v>-9.700813424552901E-2</v>
      </c>
      <c r="L10885">
        <v>-9.7007999999999992</v>
      </c>
      <c r="M10885" t="s">
        <v>82</v>
      </c>
    </row>
    <row r="10886" spans="1:13">
      <c r="A10886" t="s">
        <v>2662</v>
      </c>
      <c r="B10886" t="s">
        <v>2663</v>
      </c>
      <c r="C10886" t="str">
        <f>TEXT(D10886, "mmm")</f>
        <v>Aug</v>
      </c>
      <c r="D10886" s="1">
        <v>45531</v>
      </c>
      <c r="E10886" t="s">
        <v>2665</v>
      </c>
      <c r="F10886" t="s">
        <v>101</v>
      </c>
      <c r="G10886">
        <v>80092</v>
      </c>
      <c r="H10886">
        <v>11.25</v>
      </c>
      <c r="I10886">
        <v>901035</v>
      </c>
      <c r="J10886" t="s">
        <v>81</v>
      </c>
      <c r="K10886">
        <v>-9.700813424552901E-2</v>
      </c>
      <c r="L10886">
        <v>-9.7007999999999992</v>
      </c>
      <c r="M10886" t="s">
        <v>82</v>
      </c>
    </row>
    <row r="10887" spans="1:13">
      <c r="A10887" t="s">
        <v>2662</v>
      </c>
      <c r="B10887" t="s">
        <v>2663</v>
      </c>
      <c r="C10887" t="str">
        <f>TEXT(D10887, "mmm")</f>
        <v>Aug</v>
      </c>
      <c r="D10887" s="1">
        <v>45531</v>
      </c>
      <c r="E10887" t="s">
        <v>5321</v>
      </c>
      <c r="F10887" t="s">
        <v>101</v>
      </c>
      <c r="G10887">
        <v>80092</v>
      </c>
      <c r="H10887">
        <v>11.25</v>
      </c>
      <c r="I10887">
        <v>901035</v>
      </c>
      <c r="J10887" t="s">
        <v>81</v>
      </c>
      <c r="K10887">
        <v>-9.700813424552901E-2</v>
      </c>
      <c r="L10887">
        <v>-9.7007999999999992</v>
      </c>
      <c r="M10887" t="s">
        <v>82</v>
      </c>
    </row>
    <row r="10888" spans="1:13">
      <c r="A10888" t="s">
        <v>2662</v>
      </c>
      <c r="B10888" t="s">
        <v>2663</v>
      </c>
      <c r="C10888" t="str">
        <f>TEXT(D10888, "mmm")</f>
        <v>Aug</v>
      </c>
      <c r="D10888" s="1">
        <v>45531</v>
      </c>
      <c r="E10888" t="s">
        <v>2667</v>
      </c>
      <c r="F10888" t="s">
        <v>101</v>
      </c>
      <c r="G10888">
        <v>80092</v>
      </c>
      <c r="H10888">
        <v>11.25</v>
      </c>
      <c r="I10888">
        <v>901035</v>
      </c>
      <c r="J10888" t="s">
        <v>81</v>
      </c>
      <c r="K10888">
        <v>-9.700813424552901E-2</v>
      </c>
      <c r="L10888">
        <v>-9.7007999999999992</v>
      </c>
      <c r="M10888" t="s">
        <v>82</v>
      </c>
    </row>
    <row r="10889" spans="1:13">
      <c r="A10889" t="s">
        <v>2662</v>
      </c>
      <c r="B10889" t="s">
        <v>2663</v>
      </c>
      <c r="C10889" t="str">
        <f>TEXT(D10889, "mmm")</f>
        <v>Aug</v>
      </c>
      <c r="D10889" s="1">
        <v>45531</v>
      </c>
      <c r="E10889" t="s">
        <v>2666</v>
      </c>
      <c r="F10889" t="s">
        <v>101</v>
      </c>
      <c r="G10889">
        <v>80092</v>
      </c>
      <c r="H10889">
        <v>11.25</v>
      </c>
      <c r="I10889">
        <v>901035</v>
      </c>
      <c r="J10889" t="s">
        <v>81</v>
      </c>
      <c r="K10889">
        <v>-9.700813424552901E-2</v>
      </c>
      <c r="L10889">
        <v>-9.7007999999999992</v>
      </c>
      <c r="M10889" t="s">
        <v>82</v>
      </c>
    </row>
    <row r="10890" spans="1:13">
      <c r="A10890" t="s">
        <v>408</v>
      </c>
      <c r="B10890" t="s">
        <v>409</v>
      </c>
      <c r="C10890" t="str">
        <f>TEXT(D10890, "mmm")</f>
        <v>Aug</v>
      </c>
      <c r="D10890" s="1">
        <v>45531</v>
      </c>
      <c r="E10890" t="s">
        <v>2509</v>
      </c>
      <c r="F10890" t="s">
        <v>80</v>
      </c>
      <c r="G10890">
        <v>25000</v>
      </c>
      <c r="H10890">
        <v>6.93</v>
      </c>
      <c r="I10890">
        <v>173250</v>
      </c>
      <c r="J10890" t="s">
        <v>81</v>
      </c>
      <c r="K10890">
        <v>9.0387393601857546E-2</v>
      </c>
      <c r="L10890">
        <v>9.0387000000000004</v>
      </c>
      <c r="M10890" t="s">
        <v>82</v>
      </c>
    </row>
    <row r="10891" spans="1:13">
      <c r="A10891" t="s">
        <v>311</v>
      </c>
      <c r="B10891" t="s">
        <v>312</v>
      </c>
      <c r="C10891" t="str">
        <f>TEXT(D10891, "mmm")</f>
        <v>Aug</v>
      </c>
      <c r="D10891" s="1">
        <v>45531</v>
      </c>
      <c r="E10891" t="s">
        <v>313</v>
      </c>
      <c r="F10891" t="s">
        <v>314</v>
      </c>
      <c r="G10891">
        <v>175000</v>
      </c>
      <c r="H10891">
        <v>32.729999999999997</v>
      </c>
      <c r="I10891">
        <v>5727749.9999999991</v>
      </c>
      <c r="J10891" t="s">
        <v>81</v>
      </c>
      <c r="K10891">
        <v>-4.7983056477935548E-2</v>
      </c>
      <c r="L10891">
        <v>-4.7983000000000002</v>
      </c>
      <c r="M10891" t="s">
        <v>82</v>
      </c>
    </row>
    <row r="10892" spans="1:13">
      <c r="A10892" t="s">
        <v>4066</v>
      </c>
      <c r="B10892" t="s">
        <v>4067</v>
      </c>
      <c r="C10892" t="str">
        <f>TEXT(D10892, "mmm")</f>
        <v>Aug</v>
      </c>
      <c r="D10892" s="1">
        <v>45531</v>
      </c>
      <c r="E10892" t="s">
        <v>4793</v>
      </c>
      <c r="F10892" t="s">
        <v>222</v>
      </c>
      <c r="G10892">
        <v>2966</v>
      </c>
      <c r="H10892">
        <v>5.19</v>
      </c>
      <c r="I10892">
        <v>15393.54</v>
      </c>
      <c r="J10892" t="s">
        <v>81</v>
      </c>
      <c r="K10892">
        <v>-1.1472185280980931E-2</v>
      </c>
      <c r="L10892">
        <v>-1.1472</v>
      </c>
      <c r="M10892" t="s">
        <v>82</v>
      </c>
    </row>
    <row r="10893" spans="1:13">
      <c r="A10893" t="s">
        <v>210</v>
      </c>
      <c r="B10893" t="s">
        <v>211</v>
      </c>
      <c r="C10893" t="str">
        <f>TEXT(D10893, "mmm")</f>
        <v>Aug</v>
      </c>
      <c r="D10893" s="1">
        <v>45531</v>
      </c>
      <c r="E10893" t="s">
        <v>212</v>
      </c>
      <c r="F10893" t="s">
        <v>101</v>
      </c>
      <c r="G10893">
        <v>4000</v>
      </c>
      <c r="H10893">
        <v>23.15</v>
      </c>
      <c r="I10893">
        <v>92600</v>
      </c>
      <c r="J10893" t="s">
        <v>81</v>
      </c>
      <c r="K10893">
        <v>-5.2428070335344128E-2</v>
      </c>
      <c r="L10893">
        <v>-5.2427999999999999</v>
      </c>
      <c r="M10893" t="s">
        <v>82</v>
      </c>
    </row>
    <row r="10894" spans="1:13">
      <c r="A10894" t="s">
        <v>210</v>
      </c>
      <c r="B10894" t="s">
        <v>211</v>
      </c>
      <c r="C10894" t="str">
        <f>TEXT(D10894, "mmm")</f>
        <v>Aug</v>
      </c>
      <c r="D10894" s="1">
        <v>45531</v>
      </c>
      <c r="E10894" t="s">
        <v>213</v>
      </c>
      <c r="F10894" t="s">
        <v>101</v>
      </c>
      <c r="G10894">
        <v>4000</v>
      </c>
      <c r="H10894">
        <v>23.15</v>
      </c>
      <c r="I10894">
        <v>92600</v>
      </c>
      <c r="J10894" t="s">
        <v>81</v>
      </c>
      <c r="K10894">
        <v>-5.2428070335344128E-2</v>
      </c>
      <c r="L10894">
        <v>-5.2427999999999999</v>
      </c>
      <c r="M10894" t="s">
        <v>82</v>
      </c>
    </row>
    <row r="10895" spans="1:13">
      <c r="A10895" t="s">
        <v>1055</v>
      </c>
      <c r="B10895" t="s">
        <v>1056</v>
      </c>
      <c r="C10895" t="str">
        <f>TEXT(D10895, "mmm")</f>
        <v>Aug</v>
      </c>
      <c r="D10895" s="1">
        <v>45531</v>
      </c>
      <c r="E10895" t="s">
        <v>1082</v>
      </c>
      <c r="F10895" t="s">
        <v>428</v>
      </c>
      <c r="G10895">
        <v>13600</v>
      </c>
      <c r="H10895">
        <v>37.25</v>
      </c>
      <c r="I10895">
        <v>506600</v>
      </c>
      <c r="J10895" t="s">
        <v>81</v>
      </c>
      <c r="K10895">
        <v>-3.6480704261901087E-2</v>
      </c>
      <c r="L10895">
        <v>-3.6480999999999999</v>
      </c>
      <c r="M10895" t="s">
        <v>82</v>
      </c>
    </row>
    <row r="10896" spans="1:13">
      <c r="A10896" t="s">
        <v>5416</v>
      </c>
      <c r="B10896" t="s">
        <v>5417</v>
      </c>
      <c r="C10896" t="str">
        <f>TEXT(D10896, "mmm")</f>
        <v>Aug</v>
      </c>
      <c r="D10896" s="1">
        <v>45531</v>
      </c>
      <c r="E10896" t="s">
        <v>5839</v>
      </c>
      <c r="F10896" t="s">
        <v>80</v>
      </c>
      <c r="G10896">
        <v>1005</v>
      </c>
      <c r="H10896">
        <v>99.7</v>
      </c>
      <c r="I10896">
        <v>100198.5</v>
      </c>
      <c r="J10896" t="s">
        <v>81</v>
      </c>
      <c r="K10896">
        <v>-5.1920570613163693E-2</v>
      </c>
      <c r="L10896">
        <v>-5.1920999999999999</v>
      </c>
      <c r="M10896" t="s">
        <v>82</v>
      </c>
    </row>
    <row r="10897" spans="1:13">
      <c r="A10897" t="s">
        <v>5840</v>
      </c>
      <c r="B10897" t="s">
        <v>5841</v>
      </c>
      <c r="C10897" t="str">
        <f>TEXT(D10897, "mmm")</f>
        <v>Aug</v>
      </c>
      <c r="D10897" s="1">
        <v>45531</v>
      </c>
      <c r="E10897" t="s">
        <v>5842</v>
      </c>
      <c r="F10897" t="s">
        <v>128</v>
      </c>
      <c r="G10897">
        <v>25000</v>
      </c>
      <c r="H10897">
        <v>0.7</v>
      </c>
      <c r="I10897">
        <v>17500</v>
      </c>
      <c r="J10897" t="s">
        <v>81</v>
      </c>
      <c r="K10897">
        <v>8.6956525494936709E-2</v>
      </c>
      <c r="L10897">
        <v>8.6957000000000004</v>
      </c>
      <c r="M10897" t="s">
        <v>82</v>
      </c>
    </row>
    <row r="10898" spans="1:13">
      <c r="A10898" t="s">
        <v>4339</v>
      </c>
      <c r="B10898" t="s">
        <v>4340</v>
      </c>
      <c r="C10898" t="str">
        <f>TEXT(D10898, "mmm")</f>
        <v>Aug</v>
      </c>
      <c r="D10898" s="1">
        <v>45531</v>
      </c>
      <c r="E10898" t="s">
        <v>4341</v>
      </c>
      <c r="F10898" t="s">
        <v>128</v>
      </c>
      <c r="G10898">
        <v>20000</v>
      </c>
      <c r="H10898">
        <v>15.06</v>
      </c>
      <c r="I10898">
        <v>301200</v>
      </c>
      <c r="J10898" t="s">
        <v>86</v>
      </c>
      <c r="K10898">
        <v>-6.6240899470271231E-4</v>
      </c>
      <c r="L10898">
        <v>-6.6199999999999995E-2</v>
      </c>
      <c r="M10898" t="s">
        <v>82</v>
      </c>
    </row>
    <row r="10899" spans="1:13">
      <c r="A10899" t="s">
        <v>5843</v>
      </c>
      <c r="B10899" t="s">
        <v>5844</v>
      </c>
      <c r="C10899" t="str">
        <f>TEXT(D10899, "mmm")</f>
        <v>Aug</v>
      </c>
      <c r="D10899" s="1">
        <v>45531</v>
      </c>
      <c r="E10899" t="s">
        <v>5845</v>
      </c>
      <c r="F10899" t="s">
        <v>80</v>
      </c>
      <c r="G10899">
        <v>1000</v>
      </c>
      <c r="H10899">
        <v>46.76</v>
      </c>
      <c r="I10899">
        <v>46760</v>
      </c>
      <c r="J10899" t="s">
        <v>86</v>
      </c>
      <c r="K10899">
        <v>6.1610562440523866E-3</v>
      </c>
      <c r="L10899">
        <v>0.61609999999999998</v>
      </c>
      <c r="M10899" t="s">
        <v>82</v>
      </c>
    </row>
    <row r="10900" spans="1:13">
      <c r="A10900" t="s">
        <v>5846</v>
      </c>
      <c r="B10900" t="s">
        <v>5847</v>
      </c>
      <c r="C10900" t="str">
        <f>TEXT(D10900, "mmm")</f>
        <v>Aug</v>
      </c>
      <c r="D10900" s="1">
        <v>45531</v>
      </c>
      <c r="E10900" t="s">
        <v>5848</v>
      </c>
      <c r="F10900" t="s">
        <v>128</v>
      </c>
      <c r="G10900">
        <v>4180</v>
      </c>
      <c r="H10900">
        <v>29.35</v>
      </c>
      <c r="I10900">
        <v>122683</v>
      </c>
      <c r="J10900" t="s">
        <v>86</v>
      </c>
      <c r="K10900">
        <v>-1.028149695403213E-3</v>
      </c>
      <c r="L10900">
        <v>-0.1028</v>
      </c>
      <c r="M10900" t="s">
        <v>82</v>
      </c>
    </row>
    <row r="10901" spans="1:13">
      <c r="A10901" t="s">
        <v>5849</v>
      </c>
      <c r="B10901" t="s">
        <v>5850</v>
      </c>
      <c r="C10901" t="str">
        <f>TEXT(D10901, "mmm")</f>
        <v>Aug</v>
      </c>
      <c r="D10901" s="1">
        <v>45531</v>
      </c>
      <c r="E10901" t="s">
        <v>5851</v>
      </c>
      <c r="F10901" t="s">
        <v>118</v>
      </c>
      <c r="G10901">
        <v>1000</v>
      </c>
      <c r="H10901">
        <v>18.16</v>
      </c>
      <c r="I10901">
        <v>18160</v>
      </c>
      <c r="J10901" t="s">
        <v>86</v>
      </c>
      <c r="K10901">
        <v>-5.7588484328333522E-2</v>
      </c>
      <c r="L10901">
        <v>-5.7587999999999999</v>
      </c>
      <c r="M10901" t="s">
        <v>82</v>
      </c>
    </row>
    <row r="10902" spans="1:13">
      <c r="A10902" t="s">
        <v>5495</v>
      </c>
      <c r="B10902" t="s">
        <v>5496</v>
      </c>
      <c r="C10902" t="str">
        <f>TEXT(D10902, "mmm")</f>
        <v>Aug</v>
      </c>
      <c r="D10902" s="1">
        <v>45531</v>
      </c>
      <c r="E10902" t="s">
        <v>5852</v>
      </c>
      <c r="F10902" t="s">
        <v>80</v>
      </c>
      <c r="G10902">
        <v>25000</v>
      </c>
      <c r="H10902">
        <v>2.02</v>
      </c>
      <c r="I10902">
        <v>50500</v>
      </c>
      <c r="J10902" t="s">
        <v>81</v>
      </c>
      <c r="K10902">
        <v>-5.0251208117253476E-3</v>
      </c>
      <c r="L10902">
        <v>-0.50249999999999995</v>
      </c>
      <c r="M10902" t="s">
        <v>82</v>
      </c>
    </row>
    <row r="10903" spans="1:13">
      <c r="A10903" t="s">
        <v>5853</v>
      </c>
      <c r="B10903" t="s">
        <v>5854</v>
      </c>
      <c r="C10903" t="str">
        <f>TEXT(D10903, "mmm")</f>
        <v>Aug</v>
      </c>
      <c r="D10903" s="1">
        <v>45531</v>
      </c>
      <c r="E10903" t="s">
        <v>5855</v>
      </c>
      <c r="F10903" t="s">
        <v>80</v>
      </c>
      <c r="G10903">
        <v>90000</v>
      </c>
      <c r="H10903">
        <v>0.8</v>
      </c>
      <c r="I10903">
        <v>72000</v>
      </c>
      <c r="J10903" t="s">
        <v>86</v>
      </c>
      <c r="K10903">
        <v>3.7878827218400968E-2</v>
      </c>
      <c r="L10903">
        <v>3.7879</v>
      </c>
      <c r="M10903" t="s">
        <v>82</v>
      </c>
    </row>
    <row r="10904" spans="1:13">
      <c r="A10904" t="s">
        <v>5856</v>
      </c>
      <c r="B10904" t="s">
        <v>5857</v>
      </c>
      <c r="C10904" t="str">
        <f>TEXT(D10904, "mmm")</f>
        <v>Aug</v>
      </c>
      <c r="D10904" s="1">
        <v>45531</v>
      </c>
      <c r="E10904" t="s">
        <v>5858</v>
      </c>
      <c r="F10904" t="s">
        <v>128</v>
      </c>
      <c r="G10904">
        <v>5101</v>
      </c>
      <c r="H10904">
        <v>3.37</v>
      </c>
      <c r="I10904">
        <v>17190.37</v>
      </c>
      <c r="J10904" t="s">
        <v>86</v>
      </c>
      <c r="K10904">
        <v>0.61071439488810131</v>
      </c>
      <c r="L10904">
        <v>61.071399999999997</v>
      </c>
      <c r="M10904" t="s">
        <v>82</v>
      </c>
    </row>
    <row r="10905" spans="1:13">
      <c r="A10905" t="s">
        <v>1891</v>
      </c>
      <c r="B10905" t="s">
        <v>1892</v>
      </c>
      <c r="C10905" t="str">
        <f>TEXT(D10905, "mmm")</f>
        <v>Aug</v>
      </c>
      <c r="D10905" s="1">
        <v>45531</v>
      </c>
      <c r="E10905" t="s">
        <v>5328</v>
      </c>
      <c r="F10905" t="s">
        <v>101</v>
      </c>
      <c r="G10905">
        <v>16608</v>
      </c>
      <c r="H10905">
        <v>6.73</v>
      </c>
      <c r="I10905">
        <v>111771.84</v>
      </c>
      <c r="J10905" t="s">
        <v>81</v>
      </c>
      <c r="K10905">
        <v>-0.183035722838677</v>
      </c>
      <c r="L10905">
        <v>-18.303599999999999</v>
      </c>
      <c r="M10905" t="s">
        <v>82</v>
      </c>
    </row>
    <row r="10906" spans="1:13">
      <c r="A10906" t="s">
        <v>129</v>
      </c>
      <c r="B10906" t="s">
        <v>130</v>
      </c>
      <c r="C10906" t="str">
        <f>TEXT(D10906, "mmm")</f>
        <v>Aug</v>
      </c>
      <c r="D10906" s="1">
        <v>45531</v>
      </c>
      <c r="E10906" t="s">
        <v>111</v>
      </c>
      <c r="F10906" t="s">
        <v>101</v>
      </c>
      <c r="G10906">
        <v>7000</v>
      </c>
      <c r="H10906">
        <v>6.05</v>
      </c>
      <c r="I10906">
        <v>42350</v>
      </c>
      <c r="J10906" t="s">
        <v>81</v>
      </c>
      <c r="K10906">
        <v>2.8145708173446859E-2</v>
      </c>
      <c r="L10906">
        <v>2.8146</v>
      </c>
      <c r="M10906" t="s">
        <v>82</v>
      </c>
    </row>
    <row r="10907" spans="1:13">
      <c r="A10907" t="s">
        <v>129</v>
      </c>
      <c r="B10907" t="s">
        <v>130</v>
      </c>
      <c r="C10907" t="str">
        <f>TEXT(D10907, "mmm")</f>
        <v>Aug</v>
      </c>
      <c r="D10907" s="1">
        <v>45531</v>
      </c>
      <c r="E10907" t="s">
        <v>110</v>
      </c>
      <c r="F10907" t="s">
        <v>101</v>
      </c>
      <c r="G10907">
        <v>7000</v>
      </c>
      <c r="H10907">
        <v>6.05</v>
      </c>
      <c r="I10907">
        <v>42350</v>
      </c>
      <c r="J10907" t="s">
        <v>81</v>
      </c>
      <c r="K10907">
        <v>2.8145708173446859E-2</v>
      </c>
      <c r="L10907">
        <v>2.8146</v>
      </c>
      <c r="M10907" t="s">
        <v>82</v>
      </c>
    </row>
    <row r="10908" spans="1:13">
      <c r="A10908" t="s">
        <v>129</v>
      </c>
      <c r="B10908" t="s">
        <v>130</v>
      </c>
      <c r="C10908" t="str">
        <f>TEXT(D10908, "mmm")</f>
        <v>Aug</v>
      </c>
      <c r="D10908" s="1">
        <v>45531</v>
      </c>
      <c r="E10908" t="s">
        <v>109</v>
      </c>
      <c r="F10908" t="s">
        <v>101</v>
      </c>
      <c r="G10908">
        <v>7000</v>
      </c>
      <c r="H10908">
        <v>6.05</v>
      </c>
      <c r="I10908">
        <v>42350</v>
      </c>
      <c r="J10908" t="s">
        <v>81</v>
      </c>
      <c r="K10908">
        <v>2.8145708173446859E-2</v>
      </c>
      <c r="L10908">
        <v>2.8146</v>
      </c>
      <c r="M10908" t="s">
        <v>82</v>
      </c>
    </row>
    <row r="10909" spans="1:13">
      <c r="A10909" t="s">
        <v>1891</v>
      </c>
      <c r="B10909" t="s">
        <v>1892</v>
      </c>
      <c r="C10909" t="str">
        <f>TEXT(D10909, "mmm")</f>
        <v>Aug</v>
      </c>
      <c r="D10909" s="1">
        <v>45531</v>
      </c>
      <c r="E10909" t="s">
        <v>5329</v>
      </c>
      <c r="F10909" t="s">
        <v>101</v>
      </c>
      <c r="G10909">
        <v>16608</v>
      </c>
      <c r="H10909">
        <v>6.73</v>
      </c>
      <c r="I10909">
        <v>111771.84</v>
      </c>
      <c r="J10909" t="s">
        <v>81</v>
      </c>
      <c r="K10909">
        <v>-0.183035722838677</v>
      </c>
      <c r="L10909">
        <v>-18.303599999999999</v>
      </c>
      <c r="M10909" t="s">
        <v>82</v>
      </c>
    </row>
    <row r="10910" spans="1:13">
      <c r="A10910" t="s">
        <v>1891</v>
      </c>
      <c r="B10910" t="s">
        <v>1892</v>
      </c>
      <c r="C10910" t="str">
        <f>TEXT(D10910, "mmm")</f>
        <v>Aug</v>
      </c>
      <c r="D10910" s="1">
        <v>45531</v>
      </c>
      <c r="E10910" t="s">
        <v>5324</v>
      </c>
      <c r="F10910" t="s">
        <v>101</v>
      </c>
      <c r="G10910">
        <v>16608</v>
      </c>
      <c r="H10910">
        <v>6.73</v>
      </c>
      <c r="I10910">
        <v>111771.84</v>
      </c>
      <c r="J10910" t="s">
        <v>81</v>
      </c>
      <c r="K10910">
        <v>-0.183035722838677</v>
      </c>
      <c r="L10910">
        <v>-18.303599999999999</v>
      </c>
      <c r="M10910" t="s">
        <v>82</v>
      </c>
    </row>
    <row r="10911" spans="1:13">
      <c r="A10911" t="s">
        <v>1891</v>
      </c>
      <c r="B10911" t="s">
        <v>1892</v>
      </c>
      <c r="C10911" t="str">
        <f>TEXT(D10911, "mmm")</f>
        <v>Aug</v>
      </c>
      <c r="D10911" s="1">
        <v>45531</v>
      </c>
      <c r="E10911" t="s">
        <v>5325</v>
      </c>
      <c r="F10911" t="s">
        <v>101</v>
      </c>
      <c r="G10911">
        <v>16608</v>
      </c>
      <c r="H10911">
        <v>6.73</v>
      </c>
      <c r="I10911">
        <v>111771.84</v>
      </c>
      <c r="J10911" t="s">
        <v>81</v>
      </c>
      <c r="K10911">
        <v>-0.183035722838677</v>
      </c>
      <c r="L10911">
        <v>-18.303599999999999</v>
      </c>
      <c r="M10911" t="s">
        <v>82</v>
      </c>
    </row>
    <row r="10912" spans="1:13">
      <c r="A10912" t="s">
        <v>1891</v>
      </c>
      <c r="B10912" t="s">
        <v>1892</v>
      </c>
      <c r="C10912" t="str">
        <f>TEXT(D10912, "mmm")</f>
        <v>Aug</v>
      </c>
      <c r="D10912" s="1">
        <v>45531</v>
      </c>
      <c r="E10912" t="s">
        <v>5327</v>
      </c>
      <c r="F10912" t="s">
        <v>101</v>
      </c>
      <c r="G10912">
        <v>16608</v>
      </c>
      <c r="H10912">
        <v>6.73</v>
      </c>
      <c r="I10912">
        <v>111771.84</v>
      </c>
      <c r="J10912" t="s">
        <v>81</v>
      </c>
      <c r="K10912">
        <v>-0.183035722838677</v>
      </c>
      <c r="L10912">
        <v>-18.303599999999999</v>
      </c>
      <c r="M10912" t="s">
        <v>82</v>
      </c>
    </row>
    <row r="10913" spans="1:13">
      <c r="A10913" t="s">
        <v>1891</v>
      </c>
      <c r="B10913" t="s">
        <v>1892</v>
      </c>
      <c r="C10913" t="str">
        <f>TEXT(D10913, "mmm")</f>
        <v>Aug</v>
      </c>
      <c r="D10913" s="1">
        <v>45531</v>
      </c>
      <c r="E10913" t="s">
        <v>5326</v>
      </c>
      <c r="F10913" t="s">
        <v>101</v>
      </c>
      <c r="G10913">
        <v>16608</v>
      </c>
      <c r="H10913">
        <v>6.73</v>
      </c>
      <c r="I10913">
        <v>111771.84</v>
      </c>
      <c r="J10913" t="s">
        <v>81</v>
      </c>
      <c r="K10913">
        <v>-0.183035722838677</v>
      </c>
      <c r="L10913">
        <v>-18.303599999999999</v>
      </c>
      <c r="M10913" t="s">
        <v>82</v>
      </c>
    </row>
    <row r="10914" spans="1:13">
      <c r="A10914" t="s">
        <v>1854</v>
      </c>
      <c r="B10914" t="s">
        <v>1855</v>
      </c>
      <c r="C10914" t="str">
        <f>TEXT(D10914, "mmm")</f>
        <v>Aug</v>
      </c>
      <c r="D10914" s="1">
        <v>45531</v>
      </c>
      <c r="E10914" t="s">
        <v>5171</v>
      </c>
      <c r="F10914" t="s">
        <v>80</v>
      </c>
      <c r="G10914">
        <v>250000</v>
      </c>
      <c r="H10914">
        <v>2.19</v>
      </c>
      <c r="I10914">
        <v>547500</v>
      </c>
      <c r="J10914" t="s">
        <v>81</v>
      </c>
      <c r="K10914">
        <v>-9.1743138329908547E-2</v>
      </c>
      <c r="L10914">
        <v>-9.1743000000000006</v>
      </c>
      <c r="M10914" t="s">
        <v>82</v>
      </c>
    </row>
    <row r="10915" spans="1:13">
      <c r="A10915" t="s">
        <v>1854</v>
      </c>
      <c r="B10915" t="s">
        <v>1855</v>
      </c>
      <c r="C10915" t="str">
        <f>TEXT(D10915, "mmm")</f>
        <v>Aug</v>
      </c>
      <c r="D10915" s="1">
        <v>45531</v>
      </c>
      <c r="E10915" t="s">
        <v>1858</v>
      </c>
      <c r="F10915" t="s">
        <v>251</v>
      </c>
      <c r="G10915">
        <v>250000</v>
      </c>
      <c r="H10915">
        <v>2.19</v>
      </c>
      <c r="I10915">
        <v>547500</v>
      </c>
      <c r="J10915" t="s">
        <v>81</v>
      </c>
      <c r="K10915">
        <v>-9.1743138329908547E-2</v>
      </c>
      <c r="L10915">
        <v>-9.1743000000000006</v>
      </c>
      <c r="M10915" t="s">
        <v>82</v>
      </c>
    </row>
    <row r="10916" spans="1:13">
      <c r="A10916" t="s">
        <v>1854</v>
      </c>
      <c r="B10916" t="s">
        <v>1855</v>
      </c>
      <c r="C10916" t="str">
        <f>TEXT(D10916, "mmm")</f>
        <v>Aug</v>
      </c>
      <c r="D10916" s="1">
        <v>45531</v>
      </c>
      <c r="E10916" t="s">
        <v>1859</v>
      </c>
      <c r="F10916" t="s">
        <v>80</v>
      </c>
      <c r="G10916">
        <v>250000</v>
      </c>
      <c r="H10916">
        <v>2.19</v>
      </c>
      <c r="I10916">
        <v>547500</v>
      </c>
      <c r="J10916" t="s">
        <v>81</v>
      </c>
      <c r="K10916">
        <v>-9.1743138329908547E-2</v>
      </c>
      <c r="L10916">
        <v>-9.1743000000000006</v>
      </c>
      <c r="M10916" t="s">
        <v>82</v>
      </c>
    </row>
    <row r="10917" spans="1:13">
      <c r="A10917" t="s">
        <v>1854</v>
      </c>
      <c r="B10917" t="s">
        <v>1855</v>
      </c>
      <c r="C10917" t="str">
        <f>TEXT(D10917, "mmm")</f>
        <v>Aug</v>
      </c>
      <c r="D10917" s="1">
        <v>45531</v>
      </c>
      <c r="E10917" t="s">
        <v>1866</v>
      </c>
      <c r="F10917" t="s">
        <v>251</v>
      </c>
      <c r="G10917">
        <v>250000</v>
      </c>
      <c r="H10917">
        <v>2.19</v>
      </c>
      <c r="I10917">
        <v>547500</v>
      </c>
      <c r="J10917" t="s">
        <v>81</v>
      </c>
      <c r="K10917">
        <v>-9.1743138329908547E-2</v>
      </c>
      <c r="L10917">
        <v>-9.1743000000000006</v>
      </c>
      <c r="M10917" t="s">
        <v>82</v>
      </c>
    </row>
    <row r="10918" spans="1:13">
      <c r="A10918" t="s">
        <v>1854</v>
      </c>
      <c r="B10918" t="s">
        <v>1855</v>
      </c>
      <c r="C10918" t="str">
        <f>TEXT(D10918, "mmm")</f>
        <v>Aug</v>
      </c>
      <c r="D10918" s="1">
        <v>45531</v>
      </c>
      <c r="E10918" t="s">
        <v>1861</v>
      </c>
      <c r="F10918" t="s">
        <v>80</v>
      </c>
      <c r="G10918">
        <v>250000</v>
      </c>
      <c r="H10918">
        <v>2.19</v>
      </c>
      <c r="I10918">
        <v>547500</v>
      </c>
      <c r="J10918" t="s">
        <v>81</v>
      </c>
      <c r="K10918">
        <v>-9.1743138329908547E-2</v>
      </c>
      <c r="L10918">
        <v>-9.1743000000000006</v>
      </c>
      <c r="M10918" t="s">
        <v>82</v>
      </c>
    </row>
    <row r="10919" spans="1:13">
      <c r="A10919" t="s">
        <v>1854</v>
      </c>
      <c r="B10919" t="s">
        <v>1855</v>
      </c>
      <c r="C10919" t="str">
        <f>TEXT(D10919, "mmm")</f>
        <v>Aug</v>
      </c>
      <c r="D10919" s="1">
        <v>45531</v>
      </c>
      <c r="E10919" t="s">
        <v>1857</v>
      </c>
      <c r="F10919" t="s">
        <v>251</v>
      </c>
      <c r="G10919">
        <v>250000</v>
      </c>
      <c r="H10919">
        <v>2.19</v>
      </c>
      <c r="I10919">
        <v>547500</v>
      </c>
      <c r="J10919" t="s">
        <v>81</v>
      </c>
      <c r="K10919">
        <v>-9.1743138329908547E-2</v>
      </c>
      <c r="L10919">
        <v>-9.1743000000000006</v>
      </c>
      <c r="M10919" t="s">
        <v>82</v>
      </c>
    </row>
    <row r="10920" spans="1:13">
      <c r="A10920" t="s">
        <v>1854</v>
      </c>
      <c r="B10920" t="s">
        <v>1855</v>
      </c>
      <c r="C10920" t="str">
        <f>TEXT(D10920, "mmm")</f>
        <v>Aug</v>
      </c>
      <c r="D10920" s="1">
        <v>45531</v>
      </c>
      <c r="E10920" t="s">
        <v>1865</v>
      </c>
      <c r="F10920" t="s">
        <v>251</v>
      </c>
      <c r="G10920">
        <v>250000</v>
      </c>
      <c r="H10920">
        <v>2.19</v>
      </c>
      <c r="I10920">
        <v>547500</v>
      </c>
      <c r="J10920" t="s">
        <v>81</v>
      </c>
      <c r="K10920">
        <v>-9.1743138329908547E-2</v>
      </c>
      <c r="L10920">
        <v>-9.1743000000000006</v>
      </c>
      <c r="M10920" t="s">
        <v>82</v>
      </c>
    </row>
    <row r="10921" spans="1:13">
      <c r="A10921" t="s">
        <v>1854</v>
      </c>
      <c r="B10921" t="s">
        <v>1855</v>
      </c>
      <c r="C10921" t="str">
        <f>TEXT(D10921, "mmm")</f>
        <v>Aug</v>
      </c>
      <c r="D10921" s="1">
        <v>45531</v>
      </c>
      <c r="E10921" t="s">
        <v>1856</v>
      </c>
      <c r="F10921" t="s">
        <v>80</v>
      </c>
      <c r="G10921">
        <v>250000</v>
      </c>
      <c r="H10921">
        <v>2.19</v>
      </c>
      <c r="I10921">
        <v>547500</v>
      </c>
      <c r="J10921" t="s">
        <v>81</v>
      </c>
      <c r="K10921">
        <v>-9.1743138329908547E-2</v>
      </c>
      <c r="L10921">
        <v>-9.1743000000000006</v>
      </c>
      <c r="M10921" t="s">
        <v>82</v>
      </c>
    </row>
    <row r="10922" spans="1:13">
      <c r="A10922" t="s">
        <v>1854</v>
      </c>
      <c r="B10922" t="s">
        <v>1855</v>
      </c>
      <c r="C10922" t="str">
        <f>TEXT(D10922, "mmm")</f>
        <v>Aug</v>
      </c>
      <c r="D10922" s="1">
        <v>45531</v>
      </c>
      <c r="E10922" t="s">
        <v>1860</v>
      </c>
      <c r="F10922" t="s">
        <v>80</v>
      </c>
      <c r="G10922">
        <v>250000</v>
      </c>
      <c r="H10922">
        <v>2.19</v>
      </c>
      <c r="I10922">
        <v>547500</v>
      </c>
      <c r="J10922" t="s">
        <v>81</v>
      </c>
      <c r="K10922">
        <v>-9.1743138329908547E-2</v>
      </c>
      <c r="L10922">
        <v>-9.1743000000000006</v>
      </c>
      <c r="M10922" t="s">
        <v>82</v>
      </c>
    </row>
    <row r="10923" spans="1:13">
      <c r="A10923" t="s">
        <v>4124</v>
      </c>
      <c r="B10923" t="s">
        <v>4125</v>
      </c>
      <c r="C10923" t="str">
        <f>TEXT(D10923, "mmm")</f>
        <v>Aug</v>
      </c>
      <c r="D10923" s="1">
        <v>45531</v>
      </c>
      <c r="E10923" t="s">
        <v>4834</v>
      </c>
      <c r="F10923" t="s">
        <v>101</v>
      </c>
      <c r="G10923">
        <v>805</v>
      </c>
      <c r="H10923">
        <v>31.58</v>
      </c>
      <c r="I10923">
        <v>25421.9</v>
      </c>
      <c r="J10923" t="s">
        <v>81</v>
      </c>
      <c r="K10923">
        <v>-3.801043175316821E-3</v>
      </c>
      <c r="L10923">
        <v>-0.38009999999999999</v>
      </c>
      <c r="M10923" t="s">
        <v>82</v>
      </c>
    </row>
    <row r="10924" spans="1:13">
      <c r="A10924" t="s">
        <v>4124</v>
      </c>
      <c r="B10924" t="s">
        <v>4125</v>
      </c>
      <c r="C10924" t="str">
        <f>TEXT(D10924, "mmm")</f>
        <v>Aug</v>
      </c>
      <c r="D10924" s="1">
        <v>45531</v>
      </c>
      <c r="E10924" t="s">
        <v>4835</v>
      </c>
      <c r="F10924" t="s">
        <v>101</v>
      </c>
      <c r="G10924">
        <v>805</v>
      </c>
      <c r="H10924">
        <v>31.58</v>
      </c>
      <c r="I10924">
        <v>25421.9</v>
      </c>
      <c r="J10924" t="s">
        <v>81</v>
      </c>
      <c r="K10924">
        <v>-3.801043175316821E-3</v>
      </c>
      <c r="L10924">
        <v>-0.38009999999999999</v>
      </c>
      <c r="M10924" t="s">
        <v>82</v>
      </c>
    </row>
    <row r="10925" spans="1:13">
      <c r="A10925" t="s">
        <v>4124</v>
      </c>
      <c r="B10925" t="s">
        <v>4125</v>
      </c>
      <c r="C10925" t="str">
        <f>TEXT(D10925, "mmm")</f>
        <v>Aug</v>
      </c>
      <c r="D10925" s="1">
        <v>45531</v>
      </c>
      <c r="E10925" t="s">
        <v>4830</v>
      </c>
      <c r="F10925" t="s">
        <v>101</v>
      </c>
      <c r="G10925">
        <v>805</v>
      </c>
      <c r="H10925">
        <v>31.58</v>
      </c>
      <c r="I10925">
        <v>25421.9</v>
      </c>
      <c r="J10925" t="s">
        <v>81</v>
      </c>
      <c r="K10925">
        <v>-3.801043175316821E-3</v>
      </c>
      <c r="L10925">
        <v>-0.38009999999999999</v>
      </c>
      <c r="M10925" t="s">
        <v>82</v>
      </c>
    </row>
    <row r="10926" spans="1:13">
      <c r="A10926" t="s">
        <v>4124</v>
      </c>
      <c r="B10926" t="s">
        <v>4125</v>
      </c>
      <c r="C10926" t="str">
        <f>TEXT(D10926, "mmm")</f>
        <v>Aug</v>
      </c>
      <c r="D10926" s="1">
        <v>45531</v>
      </c>
      <c r="E10926" t="s">
        <v>4832</v>
      </c>
      <c r="F10926" t="s">
        <v>101</v>
      </c>
      <c r="G10926">
        <v>805</v>
      </c>
      <c r="H10926">
        <v>31.58</v>
      </c>
      <c r="I10926">
        <v>25421.9</v>
      </c>
      <c r="J10926" t="s">
        <v>81</v>
      </c>
      <c r="K10926">
        <v>-3.801043175316821E-3</v>
      </c>
      <c r="L10926">
        <v>-0.38009999999999999</v>
      </c>
      <c r="M10926" t="s">
        <v>82</v>
      </c>
    </row>
    <row r="10927" spans="1:13">
      <c r="A10927" t="s">
        <v>4124</v>
      </c>
      <c r="B10927" t="s">
        <v>4125</v>
      </c>
      <c r="C10927" t="str">
        <f>TEXT(D10927, "mmm")</f>
        <v>Aug</v>
      </c>
      <c r="D10927" s="1">
        <v>45531</v>
      </c>
      <c r="E10927" t="s">
        <v>4831</v>
      </c>
      <c r="F10927" t="s">
        <v>101</v>
      </c>
      <c r="G10927">
        <v>805</v>
      </c>
      <c r="H10927">
        <v>31.58</v>
      </c>
      <c r="I10927">
        <v>25421.9</v>
      </c>
      <c r="J10927" t="s">
        <v>81</v>
      </c>
      <c r="K10927">
        <v>-3.801043175316821E-3</v>
      </c>
      <c r="L10927">
        <v>-0.38009999999999999</v>
      </c>
      <c r="M10927" t="s">
        <v>82</v>
      </c>
    </row>
    <row r="10928" spans="1:13">
      <c r="A10928" t="s">
        <v>4124</v>
      </c>
      <c r="B10928" t="s">
        <v>4125</v>
      </c>
      <c r="C10928" t="str">
        <f>TEXT(D10928, "mmm")</f>
        <v>Aug</v>
      </c>
      <c r="D10928" s="1">
        <v>45531</v>
      </c>
      <c r="E10928" t="s">
        <v>4833</v>
      </c>
      <c r="F10928" t="s">
        <v>101</v>
      </c>
      <c r="G10928">
        <v>805</v>
      </c>
      <c r="H10928">
        <v>31.58</v>
      </c>
      <c r="I10928">
        <v>25421.9</v>
      </c>
      <c r="J10928" t="s">
        <v>81</v>
      </c>
      <c r="K10928">
        <v>-3.801043175316821E-3</v>
      </c>
      <c r="L10928">
        <v>-0.38009999999999999</v>
      </c>
      <c r="M10928" t="s">
        <v>82</v>
      </c>
    </row>
    <row r="10929" spans="1:13">
      <c r="A10929" t="s">
        <v>4124</v>
      </c>
      <c r="B10929" t="s">
        <v>4125</v>
      </c>
      <c r="C10929" t="str">
        <f>TEXT(D10929, "mmm")</f>
        <v>Aug</v>
      </c>
      <c r="D10929" s="1">
        <v>45531</v>
      </c>
      <c r="E10929" t="s">
        <v>4834</v>
      </c>
      <c r="F10929" t="s">
        <v>101</v>
      </c>
      <c r="G10929">
        <v>21039</v>
      </c>
      <c r="H10929">
        <v>31.58</v>
      </c>
      <c r="I10929">
        <v>664411.62</v>
      </c>
      <c r="J10929" t="s">
        <v>81</v>
      </c>
      <c r="K10929">
        <v>-3.801043175316821E-3</v>
      </c>
      <c r="L10929">
        <v>-0.38009999999999999</v>
      </c>
      <c r="M10929" t="s">
        <v>82</v>
      </c>
    </row>
    <row r="10930" spans="1:13">
      <c r="A10930" t="s">
        <v>4124</v>
      </c>
      <c r="B10930" t="s">
        <v>4125</v>
      </c>
      <c r="C10930" t="str">
        <f>TEXT(D10930, "mmm")</f>
        <v>Aug</v>
      </c>
      <c r="D10930" s="1">
        <v>45531</v>
      </c>
      <c r="E10930" t="s">
        <v>4835</v>
      </c>
      <c r="F10930" t="s">
        <v>101</v>
      </c>
      <c r="G10930">
        <v>21039</v>
      </c>
      <c r="H10930">
        <v>31.58</v>
      </c>
      <c r="I10930">
        <v>664411.62</v>
      </c>
      <c r="J10930" t="s">
        <v>81</v>
      </c>
      <c r="K10930">
        <v>-3.801043175316821E-3</v>
      </c>
      <c r="L10930">
        <v>-0.38009999999999999</v>
      </c>
      <c r="M10930" t="s">
        <v>82</v>
      </c>
    </row>
    <row r="10931" spans="1:13">
      <c r="A10931" t="s">
        <v>4124</v>
      </c>
      <c r="B10931" t="s">
        <v>4125</v>
      </c>
      <c r="C10931" t="str">
        <f>TEXT(D10931, "mmm")</f>
        <v>Aug</v>
      </c>
      <c r="D10931" s="1">
        <v>45531</v>
      </c>
      <c r="E10931" t="s">
        <v>4830</v>
      </c>
      <c r="F10931" t="s">
        <v>101</v>
      </c>
      <c r="G10931">
        <v>21039</v>
      </c>
      <c r="H10931">
        <v>31.58</v>
      </c>
      <c r="I10931">
        <v>664411.62</v>
      </c>
      <c r="J10931" t="s">
        <v>81</v>
      </c>
      <c r="K10931">
        <v>-3.801043175316821E-3</v>
      </c>
      <c r="L10931">
        <v>-0.38009999999999999</v>
      </c>
      <c r="M10931" t="s">
        <v>82</v>
      </c>
    </row>
    <row r="10932" spans="1:13">
      <c r="A10932" t="s">
        <v>4124</v>
      </c>
      <c r="B10932" t="s">
        <v>4125</v>
      </c>
      <c r="C10932" t="str">
        <f>TEXT(D10932, "mmm")</f>
        <v>Aug</v>
      </c>
      <c r="D10932" s="1">
        <v>45531</v>
      </c>
      <c r="E10932" t="s">
        <v>4832</v>
      </c>
      <c r="F10932" t="s">
        <v>101</v>
      </c>
      <c r="G10932">
        <v>21039</v>
      </c>
      <c r="H10932">
        <v>31.58</v>
      </c>
      <c r="I10932">
        <v>664411.62</v>
      </c>
      <c r="J10932" t="s">
        <v>81</v>
      </c>
      <c r="K10932">
        <v>-3.801043175316821E-3</v>
      </c>
      <c r="L10932">
        <v>-0.38009999999999999</v>
      </c>
      <c r="M10932" t="s">
        <v>82</v>
      </c>
    </row>
    <row r="10933" spans="1:13">
      <c r="A10933" t="s">
        <v>4124</v>
      </c>
      <c r="B10933" t="s">
        <v>4125</v>
      </c>
      <c r="C10933" t="str">
        <f>TEXT(D10933, "mmm")</f>
        <v>Aug</v>
      </c>
      <c r="D10933" s="1">
        <v>45531</v>
      </c>
      <c r="E10933" t="s">
        <v>4831</v>
      </c>
      <c r="F10933" t="s">
        <v>101</v>
      </c>
      <c r="G10933">
        <v>21039</v>
      </c>
      <c r="H10933">
        <v>31.58</v>
      </c>
      <c r="I10933">
        <v>664411.62</v>
      </c>
      <c r="J10933" t="s">
        <v>81</v>
      </c>
      <c r="K10933">
        <v>-3.801043175316821E-3</v>
      </c>
      <c r="L10933">
        <v>-0.38009999999999999</v>
      </c>
      <c r="M10933" t="s">
        <v>82</v>
      </c>
    </row>
    <row r="10934" spans="1:13">
      <c r="A10934" t="s">
        <v>4124</v>
      </c>
      <c r="B10934" t="s">
        <v>4125</v>
      </c>
      <c r="C10934" t="str">
        <f>TEXT(D10934, "mmm")</f>
        <v>Aug</v>
      </c>
      <c r="D10934" s="1">
        <v>45531</v>
      </c>
      <c r="E10934" t="s">
        <v>4833</v>
      </c>
      <c r="F10934" t="s">
        <v>101</v>
      </c>
      <c r="G10934">
        <v>21039</v>
      </c>
      <c r="H10934">
        <v>31.58</v>
      </c>
      <c r="I10934">
        <v>664411.62</v>
      </c>
      <c r="J10934" t="s">
        <v>81</v>
      </c>
      <c r="K10934">
        <v>-3.801043175316821E-3</v>
      </c>
      <c r="L10934">
        <v>-0.38009999999999999</v>
      </c>
      <c r="M10934" t="s">
        <v>82</v>
      </c>
    </row>
    <row r="10935" spans="1:13">
      <c r="A10935" t="s">
        <v>5802</v>
      </c>
      <c r="B10935" t="s">
        <v>5803</v>
      </c>
      <c r="C10935" t="str">
        <f>TEXT(D10935, "mmm")</f>
        <v>Aug</v>
      </c>
      <c r="D10935" s="1">
        <v>45531</v>
      </c>
      <c r="E10935" t="s">
        <v>5804</v>
      </c>
      <c r="F10935" t="s">
        <v>251</v>
      </c>
      <c r="G10935">
        <v>10000</v>
      </c>
      <c r="H10935">
        <v>1.17</v>
      </c>
      <c r="I10935">
        <v>11700</v>
      </c>
      <c r="J10935" t="s">
        <v>81</v>
      </c>
      <c r="K10935">
        <v>-3.389827426361236E-2</v>
      </c>
      <c r="L10935">
        <v>-3.3898000000000001</v>
      </c>
      <c r="M10935" t="s">
        <v>82</v>
      </c>
    </row>
    <row r="10936" spans="1:13">
      <c r="A10936" t="s">
        <v>5859</v>
      </c>
      <c r="B10936" t="s">
        <v>5860</v>
      </c>
      <c r="C10936" t="str">
        <f>TEXT(D10936, "mmm")</f>
        <v>Aug</v>
      </c>
      <c r="D10936" s="1">
        <v>45531</v>
      </c>
      <c r="E10936" t="s">
        <v>5861</v>
      </c>
      <c r="F10936" t="s">
        <v>217</v>
      </c>
      <c r="G10936">
        <v>50000</v>
      </c>
      <c r="H10936">
        <v>15.5</v>
      </c>
      <c r="I10936">
        <v>775000</v>
      </c>
      <c r="J10936" t="s">
        <v>81</v>
      </c>
      <c r="K10936">
        <v>-0.10572632926219699</v>
      </c>
      <c r="L10936">
        <v>-10.5726</v>
      </c>
      <c r="M10936" t="s">
        <v>82</v>
      </c>
    </row>
    <row r="10937" spans="1:13">
      <c r="A10937" t="s">
        <v>3598</v>
      </c>
      <c r="B10937" t="s">
        <v>3599</v>
      </c>
      <c r="C10937" t="str">
        <f>TEXT(D10937, "mmm")</f>
        <v>Aug</v>
      </c>
      <c r="D10937" s="1">
        <v>45531</v>
      </c>
      <c r="E10937" t="s">
        <v>3600</v>
      </c>
      <c r="F10937" t="s">
        <v>222</v>
      </c>
      <c r="G10937">
        <v>5000</v>
      </c>
      <c r="H10937">
        <v>42.67</v>
      </c>
      <c r="I10937">
        <v>213350</v>
      </c>
      <c r="J10937" t="s">
        <v>81</v>
      </c>
      <c r="K10937">
        <v>-5.1605464137526313E-3</v>
      </c>
      <c r="L10937">
        <v>-0.5161</v>
      </c>
      <c r="M10937" t="s">
        <v>82</v>
      </c>
    </row>
    <row r="10938" spans="1:13">
      <c r="A10938" t="s">
        <v>5825</v>
      </c>
      <c r="B10938" t="s">
        <v>5826</v>
      </c>
      <c r="C10938" t="str">
        <f>TEXT(D10938, "mmm")</f>
        <v>Aug</v>
      </c>
      <c r="D10938" s="1">
        <v>45531</v>
      </c>
      <c r="E10938" t="s">
        <v>5862</v>
      </c>
      <c r="F10938" t="s">
        <v>80</v>
      </c>
      <c r="G10938">
        <v>5000</v>
      </c>
      <c r="H10938">
        <v>53.16</v>
      </c>
      <c r="I10938">
        <v>265800</v>
      </c>
      <c r="J10938" t="s">
        <v>81</v>
      </c>
      <c r="K10938">
        <v>-2.3186198099912739E-2</v>
      </c>
      <c r="L10938">
        <v>-2.3186</v>
      </c>
      <c r="M10938" t="s">
        <v>82</v>
      </c>
    </row>
    <row r="10939" spans="1:13">
      <c r="A10939" t="s">
        <v>1466</v>
      </c>
      <c r="B10939" t="s">
        <v>1467</v>
      </c>
      <c r="C10939" t="str">
        <f>TEXT(D10939, "mmm")</f>
        <v>Aug</v>
      </c>
      <c r="D10939" s="1">
        <v>45531</v>
      </c>
      <c r="E10939" t="s">
        <v>5822</v>
      </c>
      <c r="F10939" t="s">
        <v>128</v>
      </c>
      <c r="G10939">
        <v>1000</v>
      </c>
      <c r="H10939">
        <v>22.95</v>
      </c>
      <c r="I10939">
        <v>22950</v>
      </c>
      <c r="J10939" t="s">
        <v>81</v>
      </c>
      <c r="K10939">
        <v>-2.8508803367898631E-2</v>
      </c>
      <c r="L10939">
        <v>-2.8509000000000002</v>
      </c>
      <c r="M10939" t="s">
        <v>82</v>
      </c>
    </row>
    <row r="10940" spans="1:13">
      <c r="A10940" t="s">
        <v>1968</v>
      </c>
      <c r="B10940" t="s">
        <v>1969</v>
      </c>
      <c r="C10940" t="str">
        <f>TEXT(D10940, "mmm")</f>
        <v>Aug</v>
      </c>
      <c r="D10940" s="1">
        <v>45531</v>
      </c>
      <c r="E10940" t="s">
        <v>4267</v>
      </c>
      <c r="F10940" t="s">
        <v>80</v>
      </c>
      <c r="G10940">
        <v>1700</v>
      </c>
      <c r="H10940">
        <v>12.76</v>
      </c>
      <c r="I10940">
        <v>21692</v>
      </c>
      <c r="J10940" t="s">
        <v>81</v>
      </c>
      <c r="K10940">
        <v>1.5747861725741159E-3</v>
      </c>
      <c r="L10940">
        <v>0.1575</v>
      </c>
      <c r="M10940" t="s">
        <v>82</v>
      </c>
    </row>
    <row r="10941" spans="1:13">
      <c r="A10941" t="s">
        <v>1369</v>
      </c>
      <c r="B10941" t="s">
        <v>1370</v>
      </c>
      <c r="C10941" t="str">
        <f>TEXT(D10941, "mmm")</f>
        <v>Aug</v>
      </c>
      <c r="D10941" s="1">
        <v>45531</v>
      </c>
      <c r="E10941" t="s">
        <v>1371</v>
      </c>
      <c r="F10941" t="s">
        <v>80</v>
      </c>
      <c r="G10941">
        <v>20000</v>
      </c>
      <c r="H10941">
        <v>1.97</v>
      </c>
      <c r="I10941">
        <v>39400</v>
      </c>
      <c r="J10941" t="s">
        <v>81</v>
      </c>
      <c r="K10941">
        <v>-0.21052630588288429</v>
      </c>
      <c r="L10941">
        <v>-21.052600000000002</v>
      </c>
      <c r="M10941" t="s">
        <v>82</v>
      </c>
    </row>
    <row r="10942" spans="1:13">
      <c r="A10942" t="s">
        <v>1369</v>
      </c>
      <c r="B10942" t="s">
        <v>1370</v>
      </c>
      <c r="C10942" t="str">
        <f>TEXT(D10942, "mmm")</f>
        <v>Aug</v>
      </c>
      <c r="D10942" s="1">
        <v>45531</v>
      </c>
      <c r="E10942" t="s">
        <v>1371</v>
      </c>
      <c r="F10942" t="s">
        <v>80</v>
      </c>
      <c r="G10942">
        <v>10000</v>
      </c>
      <c r="H10942">
        <v>1.97</v>
      </c>
      <c r="I10942">
        <v>19700</v>
      </c>
      <c r="J10942" t="s">
        <v>81</v>
      </c>
      <c r="K10942">
        <v>-0.21052630588288429</v>
      </c>
      <c r="L10942">
        <v>-21.052600000000002</v>
      </c>
      <c r="M10942" t="s">
        <v>82</v>
      </c>
    </row>
    <row r="10943" spans="1:13">
      <c r="A10943" t="s">
        <v>5095</v>
      </c>
      <c r="B10943" t="s">
        <v>5096</v>
      </c>
      <c r="C10943" t="str">
        <f>TEXT(D10943, "mmm")</f>
        <v>Aug</v>
      </c>
      <c r="D10943" s="1">
        <v>45531</v>
      </c>
      <c r="E10943" t="s">
        <v>5097</v>
      </c>
      <c r="F10943" t="s">
        <v>101</v>
      </c>
      <c r="G10943">
        <v>5200</v>
      </c>
      <c r="H10943">
        <v>15</v>
      </c>
      <c r="I10943">
        <v>78000</v>
      </c>
      <c r="J10943" t="s">
        <v>81</v>
      </c>
      <c r="K10943">
        <v>3.3377292523466551E-3</v>
      </c>
      <c r="L10943">
        <v>0.33379999999999999</v>
      </c>
      <c r="M10943" t="s">
        <v>82</v>
      </c>
    </row>
    <row r="10944" spans="1:13">
      <c r="A10944" t="s">
        <v>5358</v>
      </c>
      <c r="B10944" t="s">
        <v>5359</v>
      </c>
      <c r="C10944" t="str">
        <f>TEXT(D10944, "mmm")</f>
        <v>Aug</v>
      </c>
      <c r="D10944" s="1">
        <v>45531</v>
      </c>
      <c r="E10944" t="s">
        <v>5863</v>
      </c>
      <c r="F10944" t="s">
        <v>128</v>
      </c>
      <c r="G10944">
        <v>14800</v>
      </c>
      <c r="H10944">
        <v>13.41</v>
      </c>
      <c r="I10944">
        <v>198468</v>
      </c>
      <c r="J10944" t="s">
        <v>86</v>
      </c>
      <c r="K10944">
        <v>-0.103886422379215</v>
      </c>
      <c r="L10944">
        <v>-10.3886</v>
      </c>
      <c r="M10944" t="s">
        <v>82</v>
      </c>
    </row>
    <row r="10945" spans="1:13">
      <c r="A10945" t="s">
        <v>1742</v>
      </c>
      <c r="B10945" t="s">
        <v>1743</v>
      </c>
      <c r="C10945" t="str">
        <f>TEXT(D10945, "mmm")</f>
        <v>Aug</v>
      </c>
      <c r="D10945" s="1">
        <v>45531</v>
      </c>
      <c r="E10945" t="s">
        <v>109</v>
      </c>
      <c r="F10945" t="s">
        <v>101</v>
      </c>
      <c r="G10945">
        <v>1500</v>
      </c>
      <c r="H10945">
        <v>15.81</v>
      </c>
      <c r="I10945">
        <v>23715</v>
      </c>
      <c r="J10945" t="s">
        <v>81</v>
      </c>
      <c r="K10945">
        <v>-3.8713921354908358E-2</v>
      </c>
      <c r="L10945">
        <v>-3.8714</v>
      </c>
      <c r="M10945" t="s">
        <v>82</v>
      </c>
    </row>
    <row r="10946" spans="1:13">
      <c r="A10946" t="s">
        <v>1742</v>
      </c>
      <c r="B10946" t="s">
        <v>1743</v>
      </c>
      <c r="C10946" t="str">
        <f>TEXT(D10946, "mmm")</f>
        <v>Aug</v>
      </c>
      <c r="D10946" s="1">
        <v>45531</v>
      </c>
      <c r="E10946" t="s">
        <v>111</v>
      </c>
      <c r="F10946" t="s">
        <v>101</v>
      </c>
      <c r="G10946">
        <v>1500</v>
      </c>
      <c r="H10946">
        <v>15.81</v>
      </c>
      <c r="I10946">
        <v>23715</v>
      </c>
      <c r="J10946" t="s">
        <v>81</v>
      </c>
      <c r="K10946">
        <v>-3.8713921354908358E-2</v>
      </c>
      <c r="L10946">
        <v>-3.8714</v>
      </c>
      <c r="M10946" t="s">
        <v>82</v>
      </c>
    </row>
    <row r="10947" spans="1:13">
      <c r="A10947" t="s">
        <v>1742</v>
      </c>
      <c r="B10947" t="s">
        <v>1743</v>
      </c>
      <c r="C10947" t="str">
        <f>TEXT(D10947, "mmm")</f>
        <v>Aug</v>
      </c>
      <c r="D10947" s="1">
        <v>45531</v>
      </c>
      <c r="E10947" t="s">
        <v>110</v>
      </c>
      <c r="F10947" t="s">
        <v>101</v>
      </c>
      <c r="G10947">
        <v>1500</v>
      </c>
      <c r="H10947">
        <v>15.81</v>
      </c>
      <c r="I10947">
        <v>23715</v>
      </c>
      <c r="J10947" t="s">
        <v>81</v>
      </c>
      <c r="K10947">
        <v>-3.8713921354908358E-2</v>
      </c>
      <c r="L10947">
        <v>-3.8714</v>
      </c>
      <c r="M10947" t="s">
        <v>82</v>
      </c>
    </row>
    <row r="10948" spans="1:13">
      <c r="A10948" t="s">
        <v>5835</v>
      </c>
      <c r="B10948" t="s">
        <v>5836</v>
      </c>
      <c r="C10948" t="str">
        <f>TEXT(D10948, "mmm")</f>
        <v>Aug</v>
      </c>
      <c r="D10948" s="1">
        <v>45531</v>
      </c>
      <c r="E10948" t="s">
        <v>4850</v>
      </c>
      <c r="F10948" t="s">
        <v>128</v>
      </c>
      <c r="G10948">
        <v>50000</v>
      </c>
      <c r="H10948">
        <v>8.77</v>
      </c>
      <c r="I10948">
        <v>438500</v>
      </c>
      <c r="J10948" t="s">
        <v>86</v>
      </c>
      <c r="K10948">
        <v>-1.6949135212266039E-2</v>
      </c>
      <c r="L10948">
        <v>-1.6949000000000001</v>
      </c>
      <c r="M10948" t="s">
        <v>82</v>
      </c>
    </row>
    <row r="10949" spans="1:13">
      <c r="A10949" t="s">
        <v>1374</v>
      </c>
      <c r="B10949" t="s">
        <v>1375</v>
      </c>
      <c r="C10949" t="str">
        <f>TEXT(D10949, "mmm")</f>
        <v>Aug</v>
      </c>
      <c r="D10949" s="1">
        <v>45531</v>
      </c>
      <c r="E10949" t="s">
        <v>3411</v>
      </c>
      <c r="F10949" t="s">
        <v>118</v>
      </c>
      <c r="G10949">
        <v>1150</v>
      </c>
      <c r="H10949">
        <v>40.58</v>
      </c>
      <c r="I10949">
        <v>46667</v>
      </c>
      <c r="J10949" t="s">
        <v>81</v>
      </c>
      <c r="K10949">
        <v>2.0288482868503269E-2</v>
      </c>
      <c r="L10949">
        <v>2.0287999999999999</v>
      </c>
      <c r="M10949" t="s">
        <v>82</v>
      </c>
    </row>
    <row r="10950" spans="1:13">
      <c r="A10950" t="s">
        <v>1644</v>
      </c>
      <c r="B10950" t="s">
        <v>1645</v>
      </c>
      <c r="C10950" t="str">
        <f>TEXT(D10950, "mmm")</f>
        <v>Aug</v>
      </c>
      <c r="D10950" s="1">
        <v>45531</v>
      </c>
      <c r="E10950" t="s">
        <v>4793</v>
      </c>
      <c r="F10950" t="s">
        <v>222</v>
      </c>
      <c r="G10950">
        <v>11500</v>
      </c>
      <c r="H10950">
        <v>13.18</v>
      </c>
      <c r="I10950">
        <v>151570</v>
      </c>
      <c r="J10950" t="s">
        <v>86</v>
      </c>
      <c r="K10950">
        <v>-3.4325085823574519E-2</v>
      </c>
      <c r="L10950">
        <v>-3.4325000000000001</v>
      </c>
      <c r="M10950" t="s">
        <v>82</v>
      </c>
    </row>
    <row r="10951" spans="1:13">
      <c r="A10951" t="s">
        <v>4864</v>
      </c>
      <c r="B10951" t="s">
        <v>4865</v>
      </c>
      <c r="C10951" t="str">
        <f>TEXT(D10951, "mmm")</f>
        <v>Aug</v>
      </c>
      <c r="D10951" s="1">
        <v>45531</v>
      </c>
      <c r="E10951" t="s">
        <v>4258</v>
      </c>
      <c r="F10951" t="s">
        <v>217</v>
      </c>
      <c r="G10951">
        <v>13083</v>
      </c>
      <c r="H10951">
        <v>13.48</v>
      </c>
      <c r="I10951">
        <v>176358.84</v>
      </c>
      <c r="J10951" t="s">
        <v>81</v>
      </c>
      <c r="K10951">
        <v>-8.7718896165230875E-3</v>
      </c>
      <c r="L10951">
        <v>-0.87719999999999998</v>
      </c>
      <c r="M10951" t="s">
        <v>82</v>
      </c>
    </row>
    <row r="10952" spans="1:13">
      <c r="A10952" t="s">
        <v>3110</v>
      </c>
      <c r="B10952" t="s">
        <v>3111</v>
      </c>
      <c r="C10952" t="str">
        <f>TEXT(D10952, "mmm")</f>
        <v>Aug</v>
      </c>
      <c r="D10952" s="1">
        <v>45532</v>
      </c>
      <c r="E10952" t="s">
        <v>3119</v>
      </c>
      <c r="F10952" t="s">
        <v>101</v>
      </c>
      <c r="G10952">
        <v>69425</v>
      </c>
      <c r="H10952">
        <v>6.68</v>
      </c>
      <c r="I10952">
        <v>463759</v>
      </c>
      <c r="J10952" t="s">
        <v>81</v>
      </c>
      <c r="K10952">
        <v>-8.7928487218134843E-2</v>
      </c>
      <c r="L10952">
        <v>-8.7927999999999997</v>
      </c>
      <c r="M10952" t="s">
        <v>82</v>
      </c>
    </row>
    <row r="10953" spans="1:13">
      <c r="A10953" t="s">
        <v>3110</v>
      </c>
      <c r="B10953" t="s">
        <v>3111</v>
      </c>
      <c r="C10953" t="str">
        <f>TEXT(D10953, "mmm")</f>
        <v>Aug</v>
      </c>
      <c r="D10953" s="1">
        <v>45532</v>
      </c>
      <c r="E10953" t="s">
        <v>3120</v>
      </c>
      <c r="F10953" t="s">
        <v>101</v>
      </c>
      <c r="G10953">
        <v>69425</v>
      </c>
      <c r="H10953">
        <v>6.68</v>
      </c>
      <c r="I10953">
        <v>463759</v>
      </c>
      <c r="J10953" t="s">
        <v>81</v>
      </c>
      <c r="K10953">
        <v>-8.7928487218134843E-2</v>
      </c>
      <c r="L10953">
        <v>-8.7927999999999997</v>
      </c>
      <c r="M10953" t="s">
        <v>82</v>
      </c>
    </row>
    <row r="10954" spans="1:13">
      <c r="A10954" t="s">
        <v>3110</v>
      </c>
      <c r="B10954" t="s">
        <v>3111</v>
      </c>
      <c r="C10954" t="str">
        <f>TEXT(D10954, "mmm")</f>
        <v>Aug</v>
      </c>
      <c r="D10954" s="1">
        <v>45532</v>
      </c>
      <c r="E10954" t="s">
        <v>3118</v>
      </c>
      <c r="F10954" t="s">
        <v>101</v>
      </c>
      <c r="G10954">
        <v>69425</v>
      </c>
      <c r="H10954">
        <v>6.68</v>
      </c>
      <c r="I10954">
        <v>463759</v>
      </c>
      <c r="J10954" t="s">
        <v>81</v>
      </c>
      <c r="K10954">
        <v>-8.7928487218134843E-2</v>
      </c>
      <c r="L10954">
        <v>-8.7927999999999997</v>
      </c>
      <c r="M10954" t="s">
        <v>82</v>
      </c>
    </row>
    <row r="10955" spans="1:13">
      <c r="A10955" t="s">
        <v>4339</v>
      </c>
      <c r="B10955" t="s">
        <v>4340</v>
      </c>
      <c r="C10955" t="str">
        <f>TEXT(D10955, "mmm")</f>
        <v>Aug</v>
      </c>
      <c r="D10955" s="1">
        <v>45532</v>
      </c>
      <c r="E10955" t="s">
        <v>4341</v>
      </c>
      <c r="F10955" t="s">
        <v>128</v>
      </c>
      <c r="G10955">
        <v>20000</v>
      </c>
      <c r="H10955">
        <v>15.04</v>
      </c>
      <c r="I10955">
        <v>300800</v>
      </c>
      <c r="J10955" t="s">
        <v>81</v>
      </c>
      <c r="K10955">
        <v>1.8312952783231529E-2</v>
      </c>
      <c r="L10955">
        <v>1.8312999999999999</v>
      </c>
      <c r="M10955" t="s">
        <v>82</v>
      </c>
    </row>
    <row r="10956" spans="1:13">
      <c r="A10956" t="s">
        <v>329</v>
      </c>
      <c r="B10956" t="s">
        <v>330</v>
      </c>
      <c r="C10956" t="str">
        <f>TEXT(D10956, "mmm")</f>
        <v>Aug</v>
      </c>
      <c r="D10956" s="1">
        <v>45532</v>
      </c>
      <c r="E10956" t="s">
        <v>352</v>
      </c>
      <c r="F10956" t="s">
        <v>217</v>
      </c>
      <c r="G10956">
        <v>1351351</v>
      </c>
      <c r="H10956">
        <v>0.48</v>
      </c>
      <c r="I10956">
        <v>648648.48</v>
      </c>
      <c r="J10956" t="s">
        <v>86</v>
      </c>
      <c r="K10956">
        <v>0.17463615454133491</v>
      </c>
      <c r="L10956">
        <v>17.4636</v>
      </c>
      <c r="M10956" t="s">
        <v>82</v>
      </c>
    </row>
    <row r="10957" spans="1:13">
      <c r="A10957" t="s">
        <v>4864</v>
      </c>
      <c r="B10957" t="s">
        <v>4865</v>
      </c>
      <c r="C10957" t="str">
        <f>TEXT(D10957, "mmm")</f>
        <v>Aug</v>
      </c>
      <c r="D10957" s="1">
        <v>45532</v>
      </c>
      <c r="E10957" t="s">
        <v>4882</v>
      </c>
      <c r="F10957" t="s">
        <v>118</v>
      </c>
      <c r="G10957">
        <v>15000</v>
      </c>
      <c r="H10957">
        <v>13.66</v>
      </c>
      <c r="I10957">
        <v>204900</v>
      </c>
      <c r="J10957" t="s">
        <v>81</v>
      </c>
      <c r="K10957">
        <v>4.5090847904603049E-2</v>
      </c>
      <c r="L10957">
        <v>4.5091000000000001</v>
      </c>
      <c r="M10957" t="s">
        <v>82</v>
      </c>
    </row>
    <row r="10958" spans="1:13">
      <c r="A10958" t="s">
        <v>4632</v>
      </c>
      <c r="B10958" t="s">
        <v>4633</v>
      </c>
      <c r="C10958" t="str">
        <f>TEXT(D10958, "mmm")</f>
        <v>Aug</v>
      </c>
      <c r="D10958" s="1">
        <v>45532</v>
      </c>
      <c r="E10958" t="s">
        <v>5794</v>
      </c>
      <c r="F10958" t="s">
        <v>128</v>
      </c>
      <c r="G10958">
        <v>12700</v>
      </c>
      <c r="H10958">
        <v>19.66</v>
      </c>
      <c r="I10958">
        <v>249682</v>
      </c>
      <c r="J10958" t="s">
        <v>81</v>
      </c>
      <c r="K10958">
        <v>3.059579885623442E-3</v>
      </c>
      <c r="L10958">
        <v>0.30599999999999999</v>
      </c>
      <c r="M10958" t="s">
        <v>82</v>
      </c>
    </row>
    <row r="10959" spans="1:13">
      <c r="A10959" t="s">
        <v>5835</v>
      </c>
      <c r="B10959" t="s">
        <v>5836</v>
      </c>
      <c r="C10959" t="str">
        <f>TEXT(D10959, "mmm")</f>
        <v>Aug</v>
      </c>
      <c r="D10959" s="1">
        <v>45532</v>
      </c>
      <c r="E10959" t="s">
        <v>4853</v>
      </c>
      <c r="F10959" t="s">
        <v>128</v>
      </c>
      <c r="G10959">
        <v>5000</v>
      </c>
      <c r="H10959">
        <v>8.61</v>
      </c>
      <c r="I10959">
        <v>43050</v>
      </c>
      <c r="J10959" t="s">
        <v>81</v>
      </c>
      <c r="K10959">
        <v>3.8327511891517618E-2</v>
      </c>
      <c r="L10959">
        <v>3.8328000000000002</v>
      </c>
      <c r="M10959" t="s">
        <v>82</v>
      </c>
    </row>
    <row r="10960" spans="1:13">
      <c r="A10960" t="s">
        <v>2404</v>
      </c>
      <c r="B10960" t="s">
        <v>2405</v>
      </c>
      <c r="C10960" t="str">
        <f>TEXT(D10960, "mmm")</f>
        <v>Aug</v>
      </c>
      <c r="D10960" s="1">
        <v>45532</v>
      </c>
      <c r="E10960" t="s">
        <v>2410</v>
      </c>
      <c r="F10960" t="s">
        <v>80</v>
      </c>
      <c r="G10960">
        <v>4000</v>
      </c>
      <c r="H10960">
        <v>9.6999999999999993</v>
      </c>
      <c r="I10960">
        <v>38800</v>
      </c>
      <c r="J10960" t="s">
        <v>81</v>
      </c>
      <c r="K10960">
        <v>2.5666359915553331E-2</v>
      </c>
      <c r="L10960">
        <v>2.5666000000000002</v>
      </c>
      <c r="M10960" t="s">
        <v>82</v>
      </c>
    </row>
    <row r="10961" spans="1:13">
      <c r="A10961" t="s">
        <v>1644</v>
      </c>
      <c r="B10961" t="s">
        <v>1645</v>
      </c>
      <c r="C10961" t="str">
        <f>TEXT(D10961, "mmm")</f>
        <v>Aug</v>
      </c>
      <c r="D10961" s="1">
        <v>45532</v>
      </c>
      <c r="E10961" t="s">
        <v>4793</v>
      </c>
      <c r="F10961" t="s">
        <v>222</v>
      </c>
      <c r="G10961">
        <v>2395</v>
      </c>
      <c r="H10961">
        <v>13.22</v>
      </c>
      <c r="I10961">
        <v>31661.9</v>
      </c>
      <c r="J10961" t="s">
        <v>81</v>
      </c>
      <c r="K10961">
        <v>-1.158289838761295E-2</v>
      </c>
      <c r="L10961">
        <v>-1.1583000000000001</v>
      </c>
      <c r="M10961" t="s">
        <v>82</v>
      </c>
    </row>
    <row r="10962" spans="1:13">
      <c r="A10962" t="s">
        <v>4640</v>
      </c>
      <c r="B10962" t="s">
        <v>4641</v>
      </c>
      <c r="C10962" t="str">
        <f>TEXT(D10962, "mmm")</f>
        <v>Aug</v>
      </c>
      <c r="D10962" s="1">
        <v>45532</v>
      </c>
      <c r="E10962" t="s">
        <v>4642</v>
      </c>
      <c r="F10962" t="s">
        <v>3142</v>
      </c>
      <c r="G10962">
        <v>97903</v>
      </c>
      <c r="H10962">
        <v>0.16</v>
      </c>
      <c r="I10962">
        <v>15664.48</v>
      </c>
      <c r="J10962" t="s">
        <v>81</v>
      </c>
      <c r="K10962">
        <v>3.0120544115024069E-2</v>
      </c>
      <c r="L10962">
        <v>3.0121000000000002</v>
      </c>
      <c r="M10962" t="s">
        <v>82</v>
      </c>
    </row>
    <row r="10963" spans="1:13">
      <c r="A10963" t="s">
        <v>5322</v>
      </c>
      <c r="B10963" t="s">
        <v>5323</v>
      </c>
      <c r="C10963" t="str">
        <f>TEXT(D10963, "mmm")</f>
        <v>Aug</v>
      </c>
      <c r="D10963" s="1">
        <v>45532</v>
      </c>
      <c r="E10963" t="s">
        <v>5325</v>
      </c>
      <c r="F10963" t="s">
        <v>314</v>
      </c>
      <c r="G10963">
        <v>20000</v>
      </c>
      <c r="H10963">
        <v>16.11</v>
      </c>
      <c r="I10963">
        <v>322200</v>
      </c>
      <c r="J10963" t="s">
        <v>81</v>
      </c>
      <c r="K10963">
        <v>-4.8488693464394328E-2</v>
      </c>
      <c r="L10963">
        <v>-4.8489000000000004</v>
      </c>
      <c r="M10963" t="s">
        <v>82</v>
      </c>
    </row>
    <row r="10964" spans="1:13">
      <c r="A10964" t="s">
        <v>1786</v>
      </c>
      <c r="B10964" t="s">
        <v>1787</v>
      </c>
      <c r="C10964" t="str">
        <f>TEXT(D10964, "mmm")</f>
        <v>Aug</v>
      </c>
      <c r="D10964" s="1">
        <v>45532</v>
      </c>
      <c r="E10964" t="s">
        <v>5864</v>
      </c>
      <c r="F10964" t="s">
        <v>118</v>
      </c>
      <c r="G10964">
        <v>5000</v>
      </c>
      <c r="H10964">
        <v>2.37</v>
      </c>
      <c r="I10964">
        <v>11850</v>
      </c>
      <c r="J10964" t="s">
        <v>81</v>
      </c>
      <c r="K10964">
        <v>-0.1164658476876798</v>
      </c>
      <c r="L10964">
        <v>-11.646599999999999</v>
      </c>
      <c r="M10964" t="s">
        <v>82</v>
      </c>
    </row>
    <row r="10965" spans="1:13">
      <c r="A10965" t="s">
        <v>5322</v>
      </c>
      <c r="B10965" t="s">
        <v>5323</v>
      </c>
      <c r="C10965" t="str">
        <f>TEXT(D10965, "mmm")</f>
        <v>Aug</v>
      </c>
      <c r="D10965" s="1">
        <v>45532</v>
      </c>
      <c r="E10965" t="s">
        <v>5329</v>
      </c>
      <c r="F10965" t="s">
        <v>314</v>
      </c>
      <c r="G10965">
        <v>20000</v>
      </c>
      <c r="H10965">
        <v>16.11</v>
      </c>
      <c r="I10965">
        <v>322200</v>
      </c>
      <c r="J10965" t="s">
        <v>81</v>
      </c>
      <c r="K10965">
        <v>-4.8488693464394328E-2</v>
      </c>
      <c r="L10965">
        <v>-4.8489000000000004</v>
      </c>
      <c r="M10965" t="s">
        <v>82</v>
      </c>
    </row>
    <row r="10966" spans="1:13">
      <c r="A10966" t="s">
        <v>5322</v>
      </c>
      <c r="B10966" t="s">
        <v>5323</v>
      </c>
      <c r="C10966" t="str">
        <f>TEXT(D10966, "mmm")</f>
        <v>Aug</v>
      </c>
      <c r="D10966" s="1">
        <v>45532</v>
      </c>
      <c r="E10966" t="s">
        <v>5326</v>
      </c>
      <c r="F10966" t="s">
        <v>428</v>
      </c>
      <c r="G10966">
        <v>20000</v>
      </c>
      <c r="H10966">
        <v>16.11</v>
      </c>
      <c r="I10966">
        <v>322200</v>
      </c>
      <c r="J10966" t="s">
        <v>81</v>
      </c>
      <c r="K10966">
        <v>-4.8488693464394328E-2</v>
      </c>
      <c r="L10966">
        <v>-4.8489000000000004</v>
      </c>
      <c r="M10966" t="s">
        <v>82</v>
      </c>
    </row>
    <row r="10967" spans="1:13">
      <c r="A10967" t="s">
        <v>5322</v>
      </c>
      <c r="B10967" t="s">
        <v>5323</v>
      </c>
      <c r="C10967" t="str">
        <f>TEXT(D10967, "mmm")</f>
        <v>Aug</v>
      </c>
      <c r="D10967" s="1">
        <v>45532</v>
      </c>
      <c r="E10967" t="s">
        <v>5324</v>
      </c>
      <c r="F10967" t="s">
        <v>222</v>
      </c>
      <c r="G10967">
        <v>20000</v>
      </c>
      <c r="H10967">
        <v>16.11</v>
      </c>
      <c r="I10967">
        <v>322200</v>
      </c>
      <c r="J10967" t="s">
        <v>81</v>
      </c>
      <c r="K10967">
        <v>-4.8488693464394328E-2</v>
      </c>
      <c r="L10967">
        <v>-4.8489000000000004</v>
      </c>
      <c r="M10967" t="s">
        <v>82</v>
      </c>
    </row>
    <row r="10968" spans="1:13">
      <c r="A10968" t="s">
        <v>5322</v>
      </c>
      <c r="B10968" t="s">
        <v>5323</v>
      </c>
      <c r="C10968" t="str">
        <f>TEXT(D10968, "mmm")</f>
        <v>Aug</v>
      </c>
      <c r="D10968" s="1">
        <v>45532</v>
      </c>
      <c r="E10968" t="s">
        <v>5328</v>
      </c>
      <c r="F10968" t="s">
        <v>222</v>
      </c>
      <c r="G10968">
        <v>20000</v>
      </c>
      <c r="H10968">
        <v>16.11</v>
      </c>
      <c r="I10968">
        <v>322200</v>
      </c>
      <c r="J10968" t="s">
        <v>81</v>
      </c>
      <c r="K10968">
        <v>-4.8488693464394328E-2</v>
      </c>
      <c r="L10968">
        <v>-4.8489000000000004</v>
      </c>
      <c r="M10968" t="s">
        <v>82</v>
      </c>
    </row>
    <row r="10969" spans="1:13">
      <c r="A10969" t="s">
        <v>5322</v>
      </c>
      <c r="B10969" t="s">
        <v>5323</v>
      </c>
      <c r="C10969" t="str">
        <f>TEXT(D10969, "mmm")</f>
        <v>Aug</v>
      </c>
      <c r="D10969" s="1">
        <v>45532</v>
      </c>
      <c r="E10969" t="s">
        <v>5327</v>
      </c>
      <c r="F10969" t="s">
        <v>314</v>
      </c>
      <c r="G10969">
        <v>20000</v>
      </c>
      <c r="H10969">
        <v>16.11</v>
      </c>
      <c r="I10969">
        <v>322200</v>
      </c>
      <c r="J10969" t="s">
        <v>81</v>
      </c>
      <c r="K10969">
        <v>-4.8488693464394328E-2</v>
      </c>
      <c r="L10969">
        <v>-4.8489000000000004</v>
      </c>
      <c r="M10969" t="s">
        <v>82</v>
      </c>
    </row>
    <row r="10970" spans="1:13">
      <c r="A10970" t="s">
        <v>910</v>
      </c>
      <c r="B10970" t="s">
        <v>911</v>
      </c>
      <c r="C10970" t="str">
        <f>TEXT(D10970, "mmm")</f>
        <v>Aug</v>
      </c>
      <c r="D10970" s="1">
        <v>45532</v>
      </c>
      <c r="E10970" t="s">
        <v>5865</v>
      </c>
      <c r="F10970" t="s">
        <v>80</v>
      </c>
      <c r="G10970">
        <v>725</v>
      </c>
      <c r="H10970">
        <v>340.08</v>
      </c>
      <c r="I10970">
        <v>246558</v>
      </c>
      <c r="J10970" t="s">
        <v>81</v>
      </c>
      <c r="K10970">
        <v>2.5651582386868821E-2</v>
      </c>
      <c r="L10970">
        <v>2.5651999999999999</v>
      </c>
      <c r="M10970" t="s">
        <v>82</v>
      </c>
    </row>
    <row r="10971" spans="1:13">
      <c r="A10971" t="s">
        <v>4864</v>
      </c>
      <c r="B10971" t="s">
        <v>4865</v>
      </c>
      <c r="C10971" t="str">
        <f>TEXT(D10971, "mmm")</f>
        <v>Aug</v>
      </c>
      <c r="D10971" s="1">
        <v>45532</v>
      </c>
      <c r="E10971" t="s">
        <v>4258</v>
      </c>
      <c r="F10971" t="s">
        <v>217</v>
      </c>
      <c r="G10971">
        <v>1000</v>
      </c>
      <c r="H10971">
        <v>13.75</v>
      </c>
      <c r="I10971">
        <v>13750</v>
      </c>
      <c r="J10971" t="s">
        <v>81</v>
      </c>
      <c r="K10971">
        <v>4.5090847904603049E-2</v>
      </c>
      <c r="L10971">
        <v>4.5091000000000001</v>
      </c>
      <c r="M10971" t="s">
        <v>82</v>
      </c>
    </row>
    <row r="10972" spans="1:13">
      <c r="A10972" t="s">
        <v>4864</v>
      </c>
      <c r="B10972" t="s">
        <v>4865</v>
      </c>
      <c r="C10972" t="str">
        <f>TEXT(D10972, "mmm")</f>
        <v>Aug</v>
      </c>
      <c r="D10972" s="1">
        <v>45532</v>
      </c>
      <c r="E10972" t="s">
        <v>4258</v>
      </c>
      <c r="F10972" t="s">
        <v>217</v>
      </c>
      <c r="G10972">
        <v>15000</v>
      </c>
      <c r="H10972">
        <v>13.66</v>
      </c>
      <c r="I10972">
        <v>204900</v>
      </c>
      <c r="J10972" t="s">
        <v>81</v>
      </c>
      <c r="K10972">
        <v>4.5090847904603049E-2</v>
      </c>
      <c r="L10972">
        <v>4.5091000000000001</v>
      </c>
      <c r="M10972" t="s">
        <v>82</v>
      </c>
    </row>
    <row r="10973" spans="1:13">
      <c r="A10973" t="s">
        <v>4864</v>
      </c>
      <c r="B10973" t="s">
        <v>4865</v>
      </c>
      <c r="C10973" t="str">
        <f>TEXT(D10973, "mmm")</f>
        <v>Aug</v>
      </c>
      <c r="D10973" s="1">
        <v>45532</v>
      </c>
      <c r="E10973" t="s">
        <v>4258</v>
      </c>
      <c r="F10973" t="s">
        <v>217</v>
      </c>
      <c r="G10973">
        <v>5335</v>
      </c>
      <c r="H10973">
        <v>13.75</v>
      </c>
      <c r="I10973">
        <v>73356.25</v>
      </c>
      <c r="J10973" t="s">
        <v>81</v>
      </c>
      <c r="K10973">
        <v>4.5090847904603049E-2</v>
      </c>
      <c r="L10973">
        <v>4.5091000000000001</v>
      </c>
      <c r="M10973" t="s">
        <v>82</v>
      </c>
    </row>
    <row r="10974" spans="1:13">
      <c r="A10974" t="s">
        <v>1742</v>
      </c>
      <c r="B10974" t="s">
        <v>1743</v>
      </c>
      <c r="C10974" t="str">
        <f>TEXT(D10974, "mmm")</f>
        <v>Aug</v>
      </c>
      <c r="D10974" s="1">
        <v>45532</v>
      </c>
      <c r="E10974" t="s">
        <v>4859</v>
      </c>
      <c r="F10974" t="s">
        <v>128</v>
      </c>
      <c r="G10974">
        <v>25000</v>
      </c>
      <c r="H10974">
        <v>14.39</v>
      </c>
      <c r="I10974">
        <v>359750</v>
      </c>
      <c r="J10974" t="s">
        <v>81</v>
      </c>
      <c r="K10974">
        <v>0.1082402390898858</v>
      </c>
      <c r="L10974">
        <v>10.824</v>
      </c>
      <c r="M10974" t="s">
        <v>82</v>
      </c>
    </row>
    <row r="10975" spans="1:13">
      <c r="A10975" t="s">
        <v>4339</v>
      </c>
      <c r="B10975" t="s">
        <v>4340</v>
      </c>
      <c r="C10975" t="str">
        <f>TEXT(D10975, "mmm")</f>
        <v>Aug</v>
      </c>
      <c r="D10975" s="1">
        <v>45532</v>
      </c>
      <c r="E10975" t="s">
        <v>4378</v>
      </c>
      <c r="F10975" t="s">
        <v>128</v>
      </c>
      <c r="G10975">
        <v>20000</v>
      </c>
      <c r="H10975">
        <v>15.04</v>
      </c>
      <c r="I10975">
        <v>300800</v>
      </c>
      <c r="J10975" t="s">
        <v>81</v>
      </c>
      <c r="K10975">
        <v>1.8312952783231529E-2</v>
      </c>
      <c r="L10975">
        <v>1.8312999999999999</v>
      </c>
      <c r="M10975" t="s">
        <v>82</v>
      </c>
    </row>
    <row r="10976" spans="1:13">
      <c r="A10976" t="s">
        <v>4173</v>
      </c>
      <c r="B10976" t="s">
        <v>4174</v>
      </c>
      <c r="C10976" t="str">
        <f>TEXT(D10976, "mmm")</f>
        <v>Aug</v>
      </c>
      <c r="D10976" s="1">
        <v>45532</v>
      </c>
      <c r="E10976" t="s">
        <v>5866</v>
      </c>
      <c r="F10976" t="s">
        <v>80</v>
      </c>
      <c r="G10976">
        <v>10000</v>
      </c>
      <c r="H10976">
        <v>13.98</v>
      </c>
      <c r="I10976">
        <v>139800</v>
      </c>
      <c r="J10976" t="s">
        <v>81</v>
      </c>
      <c r="K10976">
        <v>8.0229217944024267E-2</v>
      </c>
      <c r="L10976">
        <v>8.0228999999999999</v>
      </c>
      <c r="M10976" t="s">
        <v>82</v>
      </c>
    </row>
    <row r="10977" spans="1:13">
      <c r="A10977" t="s">
        <v>4323</v>
      </c>
      <c r="B10977" t="s">
        <v>4324</v>
      </c>
      <c r="C10977" t="str">
        <f>TEXT(D10977, "mmm")</f>
        <v>Aug</v>
      </c>
      <c r="D10977" s="1">
        <v>45532</v>
      </c>
      <c r="E10977" t="s">
        <v>5566</v>
      </c>
      <c r="F10977" t="s">
        <v>80</v>
      </c>
      <c r="G10977">
        <v>12776</v>
      </c>
      <c r="H10977">
        <v>0.85</v>
      </c>
      <c r="I10977">
        <v>10859.6</v>
      </c>
      <c r="J10977" t="s">
        <v>81</v>
      </c>
      <c r="K10977">
        <v>-0.15717540791164061</v>
      </c>
      <c r="L10977">
        <v>-15.717499999999999</v>
      </c>
      <c r="M10977" t="s">
        <v>82</v>
      </c>
    </row>
    <row r="10978" spans="1:13">
      <c r="A10978" t="s">
        <v>129</v>
      </c>
      <c r="B10978" t="s">
        <v>130</v>
      </c>
      <c r="C10978" t="str">
        <f>TEXT(D10978, "mmm")</f>
        <v>Aug</v>
      </c>
      <c r="D10978" s="1">
        <v>45532</v>
      </c>
      <c r="E10978" t="s">
        <v>111</v>
      </c>
      <c r="F10978" t="s">
        <v>101</v>
      </c>
      <c r="G10978">
        <v>12000</v>
      </c>
      <c r="H10978">
        <v>6.06</v>
      </c>
      <c r="I10978">
        <v>72720</v>
      </c>
      <c r="J10978" t="s">
        <v>81</v>
      </c>
      <c r="K10978">
        <v>3.1509050376855592E-2</v>
      </c>
      <c r="L10978">
        <v>3.1509</v>
      </c>
      <c r="M10978" t="s">
        <v>82</v>
      </c>
    </row>
    <row r="10979" spans="1:13">
      <c r="A10979" t="s">
        <v>129</v>
      </c>
      <c r="B10979" t="s">
        <v>130</v>
      </c>
      <c r="C10979" t="str">
        <f>TEXT(D10979, "mmm")</f>
        <v>Aug</v>
      </c>
      <c r="D10979" s="1">
        <v>45532</v>
      </c>
      <c r="E10979" t="s">
        <v>110</v>
      </c>
      <c r="F10979" t="s">
        <v>101</v>
      </c>
      <c r="G10979">
        <v>12000</v>
      </c>
      <c r="H10979">
        <v>6.06</v>
      </c>
      <c r="I10979">
        <v>72720</v>
      </c>
      <c r="J10979" t="s">
        <v>81</v>
      </c>
      <c r="K10979">
        <v>3.1509050376855592E-2</v>
      </c>
      <c r="L10979">
        <v>3.1509</v>
      </c>
      <c r="M10979" t="s">
        <v>82</v>
      </c>
    </row>
    <row r="10980" spans="1:13">
      <c r="A10980" t="s">
        <v>129</v>
      </c>
      <c r="B10980" t="s">
        <v>130</v>
      </c>
      <c r="C10980" t="str">
        <f>TEXT(D10980, "mmm")</f>
        <v>Aug</v>
      </c>
      <c r="D10980" s="1">
        <v>45532</v>
      </c>
      <c r="E10980" t="s">
        <v>109</v>
      </c>
      <c r="F10980" t="s">
        <v>101</v>
      </c>
      <c r="G10980">
        <v>12000</v>
      </c>
      <c r="H10980">
        <v>6.06</v>
      </c>
      <c r="I10980">
        <v>72720</v>
      </c>
      <c r="J10980" t="s">
        <v>81</v>
      </c>
      <c r="K10980">
        <v>3.1509050376855592E-2</v>
      </c>
      <c r="L10980">
        <v>3.1509</v>
      </c>
      <c r="M10980" t="s">
        <v>82</v>
      </c>
    </row>
    <row r="10981" spans="1:13">
      <c r="A10981" t="s">
        <v>5867</v>
      </c>
      <c r="B10981" t="s">
        <v>5868</v>
      </c>
      <c r="C10981" t="str">
        <f>TEXT(D10981, "mmm")</f>
        <v>Aug</v>
      </c>
      <c r="D10981" s="1">
        <v>45532</v>
      </c>
      <c r="E10981" t="s">
        <v>5869</v>
      </c>
      <c r="F10981" t="s">
        <v>80</v>
      </c>
      <c r="G10981">
        <v>1000</v>
      </c>
      <c r="H10981">
        <v>16.739999999999998</v>
      </c>
      <c r="I10981">
        <v>16740</v>
      </c>
      <c r="J10981" t="s">
        <v>81</v>
      </c>
      <c r="K10981">
        <v>1.1329781163336831E-2</v>
      </c>
      <c r="L10981">
        <v>1.133</v>
      </c>
      <c r="M10981" t="s">
        <v>82</v>
      </c>
    </row>
    <row r="10982" spans="1:13">
      <c r="A10982" t="s">
        <v>1891</v>
      </c>
      <c r="B10982" t="s">
        <v>1892</v>
      </c>
      <c r="C10982" t="str">
        <f>TEXT(D10982, "mmm")</f>
        <v>Aug</v>
      </c>
      <c r="D10982" s="1">
        <v>45532</v>
      </c>
      <c r="E10982" t="s">
        <v>5328</v>
      </c>
      <c r="F10982" t="s">
        <v>101</v>
      </c>
      <c r="G10982">
        <v>41189</v>
      </c>
      <c r="H10982">
        <v>6.76</v>
      </c>
      <c r="I10982">
        <v>278437.64</v>
      </c>
      <c r="J10982" t="s">
        <v>81</v>
      </c>
      <c r="K10982">
        <v>-0.17333334463614</v>
      </c>
      <c r="L10982">
        <v>-17.333300000000001</v>
      </c>
      <c r="M10982" t="s">
        <v>82</v>
      </c>
    </row>
    <row r="10983" spans="1:13">
      <c r="A10983" t="s">
        <v>1891</v>
      </c>
      <c r="B10983" t="s">
        <v>1892</v>
      </c>
      <c r="C10983" t="str">
        <f>TEXT(D10983, "mmm")</f>
        <v>Aug</v>
      </c>
      <c r="D10983" s="1">
        <v>45532</v>
      </c>
      <c r="E10983" t="s">
        <v>5329</v>
      </c>
      <c r="F10983" t="s">
        <v>101</v>
      </c>
      <c r="G10983">
        <v>41189</v>
      </c>
      <c r="H10983">
        <v>6.76</v>
      </c>
      <c r="I10983">
        <v>278437.64</v>
      </c>
      <c r="J10983" t="s">
        <v>81</v>
      </c>
      <c r="K10983">
        <v>-0.17333334463614</v>
      </c>
      <c r="L10983">
        <v>-17.333300000000001</v>
      </c>
      <c r="M10983" t="s">
        <v>82</v>
      </c>
    </row>
    <row r="10984" spans="1:13">
      <c r="A10984" t="s">
        <v>1891</v>
      </c>
      <c r="B10984" t="s">
        <v>1892</v>
      </c>
      <c r="C10984" t="str">
        <f>TEXT(D10984, "mmm")</f>
        <v>Aug</v>
      </c>
      <c r="D10984" s="1">
        <v>45532</v>
      </c>
      <c r="E10984" t="s">
        <v>5324</v>
      </c>
      <c r="F10984" t="s">
        <v>101</v>
      </c>
      <c r="G10984">
        <v>41189</v>
      </c>
      <c r="H10984">
        <v>6.76</v>
      </c>
      <c r="I10984">
        <v>278437.64</v>
      </c>
      <c r="J10984" t="s">
        <v>81</v>
      </c>
      <c r="K10984">
        <v>-0.17333334463614</v>
      </c>
      <c r="L10984">
        <v>-17.333300000000001</v>
      </c>
      <c r="M10984" t="s">
        <v>82</v>
      </c>
    </row>
    <row r="10985" spans="1:13">
      <c r="A10985" t="s">
        <v>1891</v>
      </c>
      <c r="B10985" t="s">
        <v>1892</v>
      </c>
      <c r="C10985" t="str">
        <f>TEXT(D10985, "mmm")</f>
        <v>Aug</v>
      </c>
      <c r="D10985" s="1">
        <v>45532</v>
      </c>
      <c r="E10985" t="s">
        <v>5325</v>
      </c>
      <c r="F10985" t="s">
        <v>101</v>
      </c>
      <c r="G10985">
        <v>41189</v>
      </c>
      <c r="H10985">
        <v>6.76</v>
      </c>
      <c r="I10985">
        <v>278437.64</v>
      </c>
      <c r="J10985" t="s">
        <v>81</v>
      </c>
      <c r="K10985">
        <v>-0.17333334463614</v>
      </c>
      <c r="L10985">
        <v>-17.333300000000001</v>
      </c>
      <c r="M10985" t="s">
        <v>82</v>
      </c>
    </row>
    <row r="10986" spans="1:13">
      <c r="A10986" t="s">
        <v>1891</v>
      </c>
      <c r="B10986" t="s">
        <v>1892</v>
      </c>
      <c r="C10986" t="str">
        <f>TEXT(D10986, "mmm")</f>
        <v>Aug</v>
      </c>
      <c r="D10986" s="1">
        <v>45532</v>
      </c>
      <c r="E10986" t="s">
        <v>5327</v>
      </c>
      <c r="F10986" t="s">
        <v>101</v>
      </c>
      <c r="G10986">
        <v>41189</v>
      </c>
      <c r="H10986">
        <v>6.76</v>
      </c>
      <c r="I10986">
        <v>278437.64</v>
      </c>
      <c r="J10986" t="s">
        <v>81</v>
      </c>
      <c r="K10986">
        <v>-0.17333334463614</v>
      </c>
      <c r="L10986">
        <v>-17.333300000000001</v>
      </c>
      <c r="M10986" t="s">
        <v>82</v>
      </c>
    </row>
    <row r="10987" spans="1:13">
      <c r="A10987" t="s">
        <v>1891</v>
      </c>
      <c r="B10987" t="s">
        <v>1892</v>
      </c>
      <c r="C10987" t="str">
        <f>TEXT(D10987, "mmm")</f>
        <v>Aug</v>
      </c>
      <c r="D10987" s="1">
        <v>45532</v>
      </c>
      <c r="E10987" t="s">
        <v>5326</v>
      </c>
      <c r="F10987" t="s">
        <v>101</v>
      </c>
      <c r="G10987">
        <v>41189</v>
      </c>
      <c r="H10987">
        <v>6.76</v>
      </c>
      <c r="I10987">
        <v>278437.64</v>
      </c>
      <c r="J10987" t="s">
        <v>81</v>
      </c>
      <c r="K10987">
        <v>-0.17333334463614</v>
      </c>
      <c r="L10987">
        <v>-17.333300000000001</v>
      </c>
      <c r="M10987" t="s">
        <v>82</v>
      </c>
    </row>
    <row r="10988" spans="1:13">
      <c r="A10988" t="s">
        <v>4124</v>
      </c>
      <c r="B10988" t="s">
        <v>4125</v>
      </c>
      <c r="C10988" t="str">
        <f>TEXT(D10988, "mmm")</f>
        <v>Aug</v>
      </c>
      <c r="D10988" s="1">
        <v>45532</v>
      </c>
      <c r="E10988" t="s">
        <v>4834</v>
      </c>
      <c r="F10988" t="s">
        <v>101</v>
      </c>
      <c r="G10988">
        <v>22269</v>
      </c>
      <c r="H10988">
        <v>31.24</v>
      </c>
      <c r="I10988">
        <v>695683.55999999994</v>
      </c>
      <c r="J10988" t="s">
        <v>81</v>
      </c>
      <c r="K10988">
        <v>9.2948397784393677E-3</v>
      </c>
      <c r="L10988">
        <v>0.92949999999999999</v>
      </c>
      <c r="M10988" t="s">
        <v>82</v>
      </c>
    </row>
    <row r="10989" spans="1:13">
      <c r="A10989" t="s">
        <v>4124</v>
      </c>
      <c r="B10989" t="s">
        <v>4125</v>
      </c>
      <c r="C10989" t="str">
        <f>TEXT(D10989, "mmm")</f>
        <v>Aug</v>
      </c>
      <c r="D10989" s="1">
        <v>45532</v>
      </c>
      <c r="E10989" t="s">
        <v>4835</v>
      </c>
      <c r="F10989" t="s">
        <v>101</v>
      </c>
      <c r="G10989">
        <v>22269</v>
      </c>
      <c r="H10989">
        <v>31.24</v>
      </c>
      <c r="I10989">
        <v>695683.55999999994</v>
      </c>
      <c r="J10989" t="s">
        <v>81</v>
      </c>
      <c r="K10989">
        <v>9.2948397784393677E-3</v>
      </c>
      <c r="L10989">
        <v>0.92949999999999999</v>
      </c>
      <c r="M10989" t="s">
        <v>82</v>
      </c>
    </row>
    <row r="10990" spans="1:13">
      <c r="A10990" t="s">
        <v>4124</v>
      </c>
      <c r="B10990" t="s">
        <v>4125</v>
      </c>
      <c r="C10990" t="str">
        <f>TEXT(D10990, "mmm")</f>
        <v>Aug</v>
      </c>
      <c r="D10990" s="1">
        <v>45532</v>
      </c>
      <c r="E10990" t="s">
        <v>4830</v>
      </c>
      <c r="F10990" t="s">
        <v>101</v>
      </c>
      <c r="G10990">
        <v>22269</v>
      </c>
      <c r="H10990">
        <v>31.24</v>
      </c>
      <c r="I10990">
        <v>695683.55999999994</v>
      </c>
      <c r="J10990" t="s">
        <v>81</v>
      </c>
      <c r="K10990">
        <v>9.2948397784393677E-3</v>
      </c>
      <c r="L10990">
        <v>0.92949999999999999</v>
      </c>
      <c r="M10990" t="s">
        <v>82</v>
      </c>
    </row>
    <row r="10991" spans="1:13">
      <c r="A10991" t="s">
        <v>4124</v>
      </c>
      <c r="B10991" t="s">
        <v>4125</v>
      </c>
      <c r="C10991" t="str">
        <f>TEXT(D10991, "mmm")</f>
        <v>Aug</v>
      </c>
      <c r="D10991" s="1">
        <v>45532</v>
      </c>
      <c r="E10991" t="s">
        <v>4832</v>
      </c>
      <c r="F10991" t="s">
        <v>101</v>
      </c>
      <c r="G10991">
        <v>22269</v>
      </c>
      <c r="H10991">
        <v>31.24</v>
      </c>
      <c r="I10991">
        <v>695683.55999999994</v>
      </c>
      <c r="J10991" t="s">
        <v>81</v>
      </c>
      <c r="K10991">
        <v>9.2948397784393677E-3</v>
      </c>
      <c r="L10991">
        <v>0.92949999999999999</v>
      </c>
      <c r="M10991" t="s">
        <v>82</v>
      </c>
    </row>
    <row r="10992" spans="1:13">
      <c r="A10992" t="s">
        <v>4124</v>
      </c>
      <c r="B10992" t="s">
        <v>4125</v>
      </c>
      <c r="C10992" t="str">
        <f>TEXT(D10992, "mmm")</f>
        <v>Aug</v>
      </c>
      <c r="D10992" s="1">
        <v>45532</v>
      </c>
      <c r="E10992" t="s">
        <v>4831</v>
      </c>
      <c r="F10992" t="s">
        <v>101</v>
      </c>
      <c r="G10992">
        <v>22269</v>
      </c>
      <c r="H10992">
        <v>31.24</v>
      </c>
      <c r="I10992">
        <v>695683.55999999994</v>
      </c>
      <c r="J10992" t="s">
        <v>81</v>
      </c>
      <c r="K10992">
        <v>9.2948397784393677E-3</v>
      </c>
      <c r="L10992">
        <v>0.92949999999999999</v>
      </c>
      <c r="M10992" t="s">
        <v>82</v>
      </c>
    </row>
    <row r="10993" spans="1:13">
      <c r="A10993" t="s">
        <v>4124</v>
      </c>
      <c r="B10993" t="s">
        <v>4125</v>
      </c>
      <c r="C10993" t="str">
        <f>TEXT(D10993, "mmm")</f>
        <v>Aug</v>
      </c>
      <c r="D10993" s="1">
        <v>45532</v>
      </c>
      <c r="E10993" t="s">
        <v>4833</v>
      </c>
      <c r="F10993" t="s">
        <v>101</v>
      </c>
      <c r="G10993">
        <v>22269</v>
      </c>
      <c r="H10993">
        <v>31.24</v>
      </c>
      <c r="I10993">
        <v>695683.55999999994</v>
      </c>
      <c r="J10993" t="s">
        <v>81</v>
      </c>
      <c r="K10993">
        <v>9.2948397784393677E-3</v>
      </c>
      <c r="L10993">
        <v>0.92949999999999999</v>
      </c>
      <c r="M10993" t="s">
        <v>82</v>
      </c>
    </row>
    <row r="10994" spans="1:13">
      <c r="A10994" t="s">
        <v>4124</v>
      </c>
      <c r="B10994" t="s">
        <v>4125</v>
      </c>
      <c r="C10994" t="str">
        <f>TEXT(D10994, "mmm")</f>
        <v>Aug</v>
      </c>
      <c r="D10994" s="1">
        <v>45532</v>
      </c>
      <c r="E10994" t="s">
        <v>4834</v>
      </c>
      <c r="F10994" t="s">
        <v>101</v>
      </c>
      <c r="G10994">
        <v>857</v>
      </c>
      <c r="H10994">
        <v>31.24</v>
      </c>
      <c r="I10994">
        <v>26772.68</v>
      </c>
      <c r="J10994" t="s">
        <v>81</v>
      </c>
      <c r="K10994">
        <v>9.2948397784393677E-3</v>
      </c>
      <c r="L10994">
        <v>0.92949999999999999</v>
      </c>
      <c r="M10994" t="s">
        <v>82</v>
      </c>
    </row>
    <row r="10995" spans="1:13">
      <c r="A10995" t="s">
        <v>5802</v>
      </c>
      <c r="B10995" t="s">
        <v>5803</v>
      </c>
      <c r="C10995" t="str">
        <f>TEXT(D10995, "mmm")</f>
        <v>Aug</v>
      </c>
      <c r="D10995" s="1">
        <v>45532</v>
      </c>
      <c r="E10995" t="s">
        <v>5804</v>
      </c>
      <c r="F10995" t="s">
        <v>251</v>
      </c>
      <c r="G10995">
        <v>10000</v>
      </c>
      <c r="H10995">
        <v>1.18</v>
      </c>
      <c r="I10995">
        <v>11800</v>
      </c>
      <c r="J10995" t="s">
        <v>81</v>
      </c>
      <c r="K10995">
        <v>-5.0000049670535278E-2</v>
      </c>
      <c r="L10995">
        <v>-5</v>
      </c>
      <c r="M10995" t="s">
        <v>82</v>
      </c>
    </row>
    <row r="10996" spans="1:13">
      <c r="A10996" t="s">
        <v>4124</v>
      </c>
      <c r="B10996" t="s">
        <v>4125</v>
      </c>
      <c r="C10996" t="str">
        <f>TEXT(D10996, "mmm")</f>
        <v>Aug</v>
      </c>
      <c r="D10996" s="1">
        <v>45532</v>
      </c>
      <c r="E10996" t="s">
        <v>4835</v>
      </c>
      <c r="F10996" t="s">
        <v>101</v>
      </c>
      <c r="G10996">
        <v>857</v>
      </c>
      <c r="H10996">
        <v>31.24</v>
      </c>
      <c r="I10996">
        <v>26772.68</v>
      </c>
      <c r="J10996" t="s">
        <v>81</v>
      </c>
      <c r="K10996">
        <v>9.2948397784393677E-3</v>
      </c>
      <c r="L10996">
        <v>0.92949999999999999</v>
      </c>
      <c r="M10996" t="s">
        <v>82</v>
      </c>
    </row>
    <row r="10997" spans="1:13">
      <c r="A10997" t="s">
        <v>4124</v>
      </c>
      <c r="B10997" t="s">
        <v>4125</v>
      </c>
      <c r="C10997" t="str">
        <f>TEXT(D10997, "mmm")</f>
        <v>Aug</v>
      </c>
      <c r="D10997" s="1">
        <v>45532</v>
      </c>
      <c r="E10997" t="s">
        <v>4830</v>
      </c>
      <c r="F10997" t="s">
        <v>101</v>
      </c>
      <c r="G10997">
        <v>857</v>
      </c>
      <c r="H10997">
        <v>31.24</v>
      </c>
      <c r="I10997">
        <v>26772.68</v>
      </c>
      <c r="J10997" t="s">
        <v>81</v>
      </c>
      <c r="K10997">
        <v>9.2948397784393677E-3</v>
      </c>
      <c r="L10997">
        <v>0.92949999999999999</v>
      </c>
      <c r="M10997" t="s">
        <v>82</v>
      </c>
    </row>
    <row r="10998" spans="1:13">
      <c r="A10998" t="s">
        <v>4124</v>
      </c>
      <c r="B10998" t="s">
        <v>4125</v>
      </c>
      <c r="C10998" t="str">
        <f>TEXT(D10998, "mmm")</f>
        <v>Aug</v>
      </c>
      <c r="D10998" s="1">
        <v>45532</v>
      </c>
      <c r="E10998" t="s">
        <v>4832</v>
      </c>
      <c r="F10998" t="s">
        <v>101</v>
      </c>
      <c r="G10998">
        <v>857</v>
      </c>
      <c r="H10998">
        <v>31.24</v>
      </c>
      <c r="I10998">
        <v>26772.68</v>
      </c>
      <c r="J10998" t="s">
        <v>81</v>
      </c>
      <c r="K10998">
        <v>9.2948397784393677E-3</v>
      </c>
      <c r="L10998">
        <v>0.92949999999999999</v>
      </c>
      <c r="M10998" t="s">
        <v>82</v>
      </c>
    </row>
    <row r="10999" spans="1:13">
      <c r="A10999" t="s">
        <v>4124</v>
      </c>
      <c r="B10999" t="s">
        <v>4125</v>
      </c>
      <c r="C10999" t="str">
        <f>TEXT(D10999, "mmm")</f>
        <v>Aug</v>
      </c>
      <c r="D10999" s="1">
        <v>45532</v>
      </c>
      <c r="E10999" t="s">
        <v>4831</v>
      </c>
      <c r="F10999" t="s">
        <v>101</v>
      </c>
      <c r="G10999">
        <v>857</v>
      </c>
      <c r="H10999">
        <v>31.24</v>
      </c>
      <c r="I10999">
        <v>26772.68</v>
      </c>
      <c r="J10999" t="s">
        <v>81</v>
      </c>
      <c r="K10999">
        <v>9.2948397784393677E-3</v>
      </c>
      <c r="L10999">
        <v>0.92949999999999999</v>
      </c>
      <c r="M10999" t="s">
        <v>82</v>
      </c>
    </row>
    <row r="11000" spans="1:13">
      <c r="A11000" t="s">
        <v>4124</v>
      </c>
      <c r="B11000" t="s">
        <v>4125</v>
      </c>
      <c r="C11000" t="str">
        <f>TEXT(D11000, "mmm")</f>
        <v>Aug</v>
      </c>
      <c r="D11000" s="1">
        <v>45532</v>
      </c>
      <c r="E11000" t="s">
        <v>4833</v>
      </c>
      <c r="F11000" t="s">
        <v>101</v>
      </c>
      <c r="G11000">
        <v>857</v>
      </c>
      <c r="H11000">
        <v>31.24</v>
      </c>
      <c r="I11000">
        <v>26772.68</v>
      </c>
      <c r="J11000" t="s">
        <v>81</v>
      </c>
      <c r="K11000">
        <v>9.2948397784393677E-3</v>
      </c>
      <c r="L11000">
        <v>0.92949999999999999</v>
      </c>
      <c r="M11000" t="s">
        <v>82</v>
      </c>
    </row>
    <row r="11001" spans="1:13">
      <c r="A11001" t="s">
        <v>3694</v>
      </c>
      <c r="B11001" t="s">
        <v>3695</v>
      </c>
      <c r="C11001" t="str">
        <f>TEXT(D11001, "mmm")</f>
        <v>Aug</v>
      </c>
      <c r="D11001" s="1">
        <v>45532</v>
      </c>
      <c r="E11001" t="s">
        <v>3722</v>
      </c>
      <c r="F11001" t="s">
        <v>222</v>
      </c>
      <c r="G11001">
        <v>33555</v>
      </c>
      <c r="H11001">
        <v>5.66</v>
      </c>
      <c r="I11001">
        <v>189921.3</v>
      </c>
      <c r="J11001" t="s">
        <v>86</v>
      </c>
      <c r="K11001">
        <v>3.7037043266538117E-2</v>
      </c>
      <c r="L11001">
        <v>3.7037</v>
      </c>
      <c r="M11001" t="s">
        <v>82</v>
      </c>
    </row>
    <row r="11002" spans="1:13">
      <c r="A11002" t="s">
        <v>3694</v>
      </c>
      <c r="B11002" t="s">
        <v>3695</v>
      </c>
      <c r="C11002" t="str">
        <f>TEXT(D11002, "mmm")</f>
        <v>Aug</v>
      </c>
      <c r="D11002" s="1">
        <v>45532</v>
      </c>
      <c r="E11002" t="s">
        <v>3725</v>
      </c>
      <c r="F11002" t="s">
        <v>80</v>
      </c>
      <c r="G11002">
        <v>33555</v>
      </c>
      <c r="H11002">
        <v>5.66</v>
      </c>
      <c r="I11002">
        <v>189921.3</v>
      </c>
      <c r="J11002" t="s">
        <v>86</v>
      </c>
      <c r="K11002">
        <v>3.7037043266538117E-2</v>
      </c>
      <c r="L11002">
        <v>3.7037</v>
      </c>
      <c r="M11002" t="s">
        <v>82</v>
      </c>
    </row>
    <row r="11003" spans="1:13">
      <c r="A11003" t="s">
        <v>5870</v>
      </c>
      <c r="B11003" t="s">
        <v>5871</v>
      </c>
      <c r="C11003" t="str">
        <f>TEXT(D11003, "mmm")</f>
        <v>Aug</v>
      </c>
      <c r="D11003" s="1">
        <v>45532</v>
      </c>
      <c r="E11003" t="s">
        <v>5872</v>
      </c>
      <c r="F11003" t="s">
        <v>128</v>
      </c>
      <c r="G11003">
        <v>100000</v>
      </c>
      <c r="H11003">
        <v>0.5</v>
      </c>
      <c r="I11003">
        <v>50000</v>
      </c>
      <c r="J11003" t="s">
        <v>86</v>
      </c>
      <c r="K11003">
        <v>0.44258870614666002</v>
      </c>
      <c r="L11003">
        <v>44.258899999999997</v>
      </c>
      <c r="M11003" t="s">
        <v>82</v>
      </c>
    </row>
    <row r="11004" spans="1:13">
      <c r="A11004" t="s">
        <v>5859</v>
      </c>
      <c r="B11004" t="s">
        <v>5860</v>
      </c>
      <c r="C11004" t="str">
        <f>TEXT(D11004, "mmm")</f>
        <v>Aug</v>
      </c>
      <c r="D11004" s="1">
        <v>45532</v>
      </c>
      <c r="E11004" t="s">
        <v>5861</v>
      </c>
      <c r="F11004" t="s">
        <v>217</v>
      </c>
      <c r="G11004">
        <v>64744</v>
      </c>
      <c r="H11004">
        <v>15.41</v>
      </c>
      <c r="I11004">
        <v>997705.04</v>
      </c>
      <c r="J11004" t="s">
        <v>86</v>
      </c>
      <c r="K11004">
        <v>-0.1015691322780965</v>
      </c>
      <c r="L11004">
        <v>-10.1569</v>
      </c>
      <c r="M11004" t="s">
        <v>82</v>
      </c>
    </row>
    <row r="11005" spans="1:13">
      <c r="A11005" t="s">
        <v>3598</v>
      </c>
      <c r="B11005" t="s">
        <v>3599</v>
      </c>
      <c r="C11005" t="str">
        <f>TEXT(D11005, "mmm")</f>
        <v>Aug</v>
      </c>
      <c r="D11005" s="1">
        <v>45532</v>
      </c>
      <c r="E11005" t="s">
        <v>3600</v>
      </c>
      <c r="F11005" t="s">
        <v>222</v>
      </c>
      <c r="G11005">
        <v>5000</v>
      </c>
      <c r="H11005">
        <v>42.98</v>
      </c>
      <c r="I11005">
        <v>214900</v>
      </c>
      <c r="J11005" t="s">
        <v>81</v>
      </c>
      <c r="K11005">
        <v>2.3499464060931619E-2</v>
      </c>
      <c r="L11005">
        <v>2.3498999999999999</v>
      </c>
      <c r="M11005" t="s">
        <v>82</v>
      </c>
    </row>
    <row r="11006" spans="1:13">
      <c r="A11006" t="s">
        <v>5835</v>
      </c>
      <c r="B11006" t="s">
        <v>5836</v>
      </c>
      <c r="C11006" t="str">
        <f>TEXT(D11006, "mmm")</f>
        <v>Aug</v>
      </c>
      <c r="D11006" s="1">
        <v>45532</v>
      </c>
      <c r="E11006" t="s">
        <v>5873</v>
      </c>
      <c r="F11006" t="s">
        <v>80</v>
      </c>
      <c r="G11006">
        <v>1155</v>
      </c>
      <c r="H11006">
        <v>8.68</v>
      </c>
      <c r="I11006">
        <v>10025.4</v>
      </c>
      <c r="J11006" t="s">
        <v>81</v>
      </c>
      <c r="K11006">
        <v>3.8327511891517618E-2</v>
      </c>
      <c r="L11006">
        <v>3.8328000000000002</v>
      </c>
      <c r="M11006" t="s">
        <v>82</v>
      </c>
    </row>
    <row r="11007" spans="1:13">
      <c r="A11007" t="s">
        <v>5293</v>
      </c>
      <c r="B11007" t="s">
        <v>5294</v>
      </c>
      <c r="C11007" t="str">
        <f>TEXT(D11007, "mmm")</f>
        <v>Aug</v>
      </c>
      <c r="D11007" s="1">
        <v>45532</v>
      </c>
      <c r="E11007" t="s">
        <v>5874</v>
      </c>
      <c r="F11007" t="s">
        <v>80</v>
      </c>
      <c r="G11007">
        <v>952277</v>
      </c>
      <c r="H11007">
        <v>0.98</v>
      </c>
      <c r="I11007">
        <v>933231.46</v>
      </c>
      <c r="J11007" t="s">
        <v>86</v>
      </c>
      <c r="K11007">
        <v>0.90283405010735773</v>
      </c>
      <c r="L11007">
        <v>90.2834</v>
      </c>
      <c r="M11007" t="s">
        <v>82</v>
      </c>
    </row>
    <row r="11008" spans="1:13">
      <c r="A11008" t="s">
        <v>5293</v>
      </c>
      <c r="B11008" t="s">
        <v>5294</v>
      </c>
      <c r="C11008" t="str">
        <f>TEXT(D11008, "mmm")</f>
        <v>Aug</v>
      </c>
      <c r="D11008" s="1">
        <v>45532</v>
      </c>
      <c r="E11008" t="s">
        <v>5874</v>
      </c>
      <c r="F11008" t="s">
        <v>80</v>
      </c>
      <c r="G11008">
        <v>294673</v>
      </c>
      <c r="H11008">
        <v>0.99</v>
      </c>
      <c r="I11008">
        <v>291726.27</v>
      </c>
      <c r="J11008" t="s">
        <v>81</v>
      </c>
      <c r="K11008">
        <v>0.90283405010735773</v>
      </c>
      <c r="L11008">
        <v>90.2834</v>
      </c>
      <c r="M11008" t="s">
        <v>82</v>
      </c>
    </row>
    <row r="11009" spans="1:13">
      <c r="A11009" t="s">
        <v>5875</v>
      </c>
      <c r="B11009" t="s">
        <v>5876</v>
      </c>
      <c r="C11009" t="str">
        <f>TEXT(D11009, "mmm")</f>
        <v>Aug</v>
      </c>
      <c r="D11009" s="1">
        <v>45532</v>
      </c>
      <c r="E11009" t="s">
        <v>5877</v>
      </c>
      <c r="F11009" t="s">
        <v>80</v>
      </c>
      <c r="G11009">
        <v>1000</v>
      </c>
      <c r="H11009">
        <v>187.99</v>
      </c>
      <c r="I11009">
        <v>187990</v>
      </c>
      <c r="J11009" t="s">
        <v>86</v>
      </c>
      <c r="K11009">
        <v>8.1212105934048928E-2</v>
      </c>
      <c r="L11009">
        <v>8.1212</v>
      </c>
      <c r="M11009" t="s">
        <v>82</v>
      </c>
    </row>
    <row r="11010" spans="1:13">
      <c r="A11010" t="s">
        <v>4585</v>
      </c>
      <c r="B11010" t="s">
        <v>4586</v>
      </c>
      <c r="C11010" t="str">
        <f>TEXT(D11010, "mmm")</f>
        <v>Aug</v>
      </c>
      <c r="D11010" s="1">
        <v>45532</v>
      </c>
      <c r="E11010" t="s">
        <v>4606</v>
      </c>
      <c r="F11010" t="s">
        <v>128</v>
      </c>
      <c r="G11010">
        <v>7326</v>
      </c>
      <c r="H11010">
        <v>19.899999999999999</v>
      </c>
      <c r="I11010">
        <v>145787.4</v>
      </c>
      <c r="J11010" t="s">
        <v>81</v>
      </c>
      <c r="K11010">
        <v>1.2594555394722651E-2</v>
      </c>
      <c r="L11010">
        <v>1.2595000000000001</v>
      </c>
      <c r="M11010" t="s">
        <v>82</v>
      </c>
    </row>
    <row r="11011" spans="1:13">
      <c r="A11011" t="s">
        <v>5095</v>
      </c>
      <c r="B11011" t="s">
        <v>5096</v>
      </c>
      <c r="C11011" t="str">
        <f>TEXT(D11011, "mmm")</f>
        <v>Aug</v>
      </c>
      <c r="D11011" s="1">
        <v>45532</v>
      </c>
      <c r="E11011" t="s">
        <v>5097</v>
      </c>
      <c r="F11011" t="s">
        <v>101</v>
      </c>
      <c r="G11011">
        <v>6000</v>
      </c>
      <c r="H11011">
        <v>15.02</v>
      </c>
      <c r="I11011">
        <v>90120</v>
      </c>
      <c r="J11011" t="s">
        <v>81</v>
      </c>
      <c r="K11011">
        <v>-5.2874886213991612E-3</v>
      </c>
      <c r="L11011">
        <v>-0.52869999999999995</v>
      </c>
      <c r="M11011" t="s">
        <v>82</v>
      </c>
    </row>
    <row r="11012" spans="1:13">
      <c r="A11012" t="s">
        <v>5825</v>
      </c>
      <c r="B11012" t="s">
        <v>5826</v>
      </c>
      <c r="C11012" t="str">
        <f>TEXT(D11012, "mmm")</f>
        <v>Aug</v>
      </c>
      <c r="D11012" s="1">
        <v>45532</v>
      </c>
      <c r="E11012" t="s">
        <v>5862</v>
      </c>
      <c r="F11012" t="s">
        <v>80</v>
      </c>
      <c r="G11012">
        <v>20000</v>
      </c>
      <c r="H11012">
        <v>53.63</v>
      </c>
      <c r="I11012">
        <v>1072600</v>
      </c>
      <c r="J11012" t="s">
        <v>86</v>
      </c>
      <c r="K11012">
        <v>-8.9849208251617796E-3</v>
      </c>
      <c r="L11012">
        <v>-0.89849999999999997</v>
      </c>
      <c r="M11012" t="s">
        <v>82</v>
      </c>
    </row>
    <row r="11013" spans="1:13">
      <c r="A11013" t="s">
        <v>1466</v>
      </c>
      <c r="B11013" t="s">
        <v>1467</v>
      </c>
      <c r="C11013" t="str">
        <f>TEXT(D11013, "mmm")</f>
        <v>Aug</v>
      </c>
      <c r="D11013" s="1">
        <v>45532</v>
      </c>
      <c r="E11013" t="s">
        <v>5822</v>
      </c>
      <c r="F11013" t="s">
        <v>128</v>
      </c>
      <c r="G11013">
        <v>500</v>
      </c>
      <c r="H11013">
        <v>22.94</v>
      </c>
      <c r="I11013">
        <v>11470</v>
      </c>
      <c r="J11013" t="s">
        <v>81</v>
      </c>
      <c r="K11013">
        <v>-2.0686573050853641E-2</v>
      </c>
      <c r="L11013">
        <v>-2.0687000000000002</v>
      </c>
      <c r="M11013" t="s">
        <v>82</v>
      </c>
    </row>
    <row r="11014" spans="1:13">
      <c r="A11014" t="s">
        <v>1264</v>
      </c>
      <c r="B11014" t="s">
        <v>1265</v>
      </c>
      <c r="C11014" t="str">
        <f>TEXT(D11014, "mmm")</f>
        <v>Aug</v>
      </c>
      <c r="D11014" s="1">
        <v>45532</v>
      </c>
      <c r="E11014" t="s">
        <v>1266</v>
      </c>
      <c r="F11014" t="s">
        <v>128</v>
      </c>
      <c r="G11014">
        <v>4000</v>
      </c>
      <c r="H11014">
        <v>9.89</v>
      </c>
      <c r="I11014">
        <v>39560</v>
      </c>
      <c r="J11014" t="s">
        <v>81</v>
      </c>
      <c r="K11014">
        <v>2.2267306070739901E-2</v>
      </c>
      <c r="L11014">
        <v>2.2267000000000001</v>
      </c>
      <c r="M11014" t="s">
        <v>82</v>
      </c>
    </row>
    <row r="11015" spans="1:13">
      <c r="A11015" t="s">
        <v>5322</v>
      </c>
      <c r="B11015" t="s">
        <v>5323</v>
      </c>
      <c r="C11015" t="str">
        <f>TEXT(D11015, "mmm")</f>
        <v>Aug</v>
      </c>
      <c r="D11015" s="1">
        <v>45533</v>
      </c>
      <c r="E11015" t="s">
        <v>5325</v>
      </c>
      <c r="F11015" t="s">
        <v>314</v>
      </c>
      <c r="G11015">
        <v>20000</v>
      </c>
      <c r="H11015">
        <v>16.63</v>
      </c>
      <c r="I11015">
        <v>332600</v>
      </c>
      <c r="J11015" t="s">
        <v>81</v>
      </c>
      <c r="K11015">
        <v>-5.3172157180286339E-2</v>
      </c>
      <c r="L11015">
        <v>-5.3171999999999997</v>
      </c>
      <c r="M11015" t="s">
        <v>82</v>
      </c>
    </row>
    <row r="11016" spans="1:13">
      <c r="A11016" t="s">
        <v>5322</v>
      </c>
      <c r="B11016" t="s">
        <v>5323</v>
      </c>
      <c r="C11016" t="str">
        <f>TEXT(D11016, "mmm")</f>
        <v>Aug</v>
      </c>
      <c r="D11016" s="1">
        <v>45533</v>
      </c>
      <c r="E11016" t="s">
        <v>5328</v>
      </c>
      <c r="F11016" t="s">
        <v>222</v>
      </c>
      <c r="G11016">
        <v>20000</v>
      </c>
      <c r="H11016">
        <v>16.63</v>
      </c>
      <c r="I11016">
        <v>332600</v>
      </c>
      <c r="J11016" t="s">
        <v>81</v>
      </c>
      <c r="K11016">
        <v>-5.3172157180286339E-2</v>
      </c>
      <c r="L11016">
        <v>-5.3171999999999997</v>
      </c>
      <c r="M11016" t="s">
        <v>82</v>
      </c>
    </row>
    <row r="11017" spans="1:13">
      <c r="A11017" t="s">
        <v>5322</v>
      </c>
      <c r="B11017" t="s">
        <v>5323</v>
      </c>
      <c r="C11017" t="str">
        <f>TEXT(D11017, "mmm")</f>
        <v>Aug</v>
      </c>
      <c r="D11017" s="1">
        <v>45533</v>
      </c>
      <c r="E11017" t="s">
        <v>5324</v>
      </c>
      <c r="F11017" t="s">
        <v>222</v>
      </c>
      <c r="G11017">
        <v>20000</v>
      </c>
      <c r="H11017">
        <v>16.63</v>
      </c>
      <c r="I11017">
        <v>332600</v>
      </c>
      <c r="J11017" t="s">
        <v>81</v>
      </c>
      <c r="K11017">
        <v>-5.3172157180286339E-2</v>
      </c>
      <c r="L11017">
        <v>-5.3171999999999997</v>
      </c>
      <c r="M11017" t="s">
        <v>82</v>
      </c>
    </row>
    <row r="11018" spans="1:13">
      <c r="A11018" t="s">
        <v>5322</v>
      </c>
      <c r="B11018" t="s">
        <v>5323</v>
      </c>
      <c r="C11018" t="str">
        <f>TEXT(D11018, "mmm")</f>
        <v>Aug</v>
      </c>
      <c r="D11018" s="1">
        <v>45533</v>
      </c>
      <c r="E11018" t="s">
        <v>5326</v>
      </c>
      <c r="F11018" t="s">
        <v>428</v>
      </c>
      <c r="G11018">
        <v>20000</v>
      </c>
      <c r="H11018">
        <v>16.63</v>
      </c>
      <c r="I11018">
        <v>332600</v>
      </c>
      <c r="J11018" t="s">
        <v>81</v>
      </c>
      <c r="K11018">
        <v>-5.3172157180286339E-2</v>
      </c>
      <c r="L11018">
        <v>-5.3171999999999997</v>
      </c>
      <c r="M11018" t="s">
        <v>82</v>
      </c>
    </row>
    <row r="11019" spans="1:13">
      <c r="A11019" t="s">
        <v>5322</v>
      </c>
      <c r="B11019" t="s">
        <v>5323</v>
      </c>
      <c r="C11019" t="str">
        <f>TEXT(D11019, "mmm")</f>
        <v>Aug</v>
      </c>
      <c r="D11019" s="1">
        <v>45533</v>
      </c>
      <c r="E11019" t="s">
        <v>5329</v>
      </c>
      <c r="F11019" t="s">
        <v>314</v>
      </c>
      <c r="G11019">
        <v>20000</v>
      </c>
      <c r="H11019">
        <v>16.63</v>
      </c>
      <c r="I11019">
        <v>332600</v>
      </c>
      <c r="J11019" t="s">
        <v>81</v>
      </c>
      <c r="K11019">
        <v>-5.3172157180286339E-2</v>
      </c>
      <c r="L11019">
        <v>-5.3171999999999997</v>
      </c>
      <c r="M11019" t="s">
        <v>82</v>
      </c>
    </row>
    <row r="11020" spans="1:13">
      <c r="A11020" t="s">
        <v>5322</v>
      </c>
      <c r="B11020" t="s">
        <v>5323</v>
      </c>
      <c r="C11020" t="str">
        <f>TEXT(D11020, "mmm")</f>
        <v>Aug</v>
      </c>
      <c r="D11020" s="1">
        <v>45533</v>
      </c>
      <c r="E11020" t="s">
        <v>5327</v>
      </c>
      <c r="F11020" t="s">
        <v>314</v>
      </c>
      <c r="G11020">
        <v>20000</v>
      </c>
      <c r="H11020">
        <v>16.63</v>
      </c>
      <c r="I11020">
        <v>332600</v>
      </c>
      <c r="J11020" t="s">
        <v>81</v>
      </c>
      <c r="K11020">
        <v>-5.3172157180286339E-2</v>
      </c>
      <c r="L11020">
        <v>-5.3171999999999997</v>
      </c>
      <c r="M11020" t="s">
        <v>82</v>
      </c>
    </row>
    <row r="11021" spans="1:13">
      <c r="A11021" t="s">
        <v>4632</v>
      </c>
      <c r="B11021" t="s">
        <v>4633</v>
      </c>
      <c r="C11021" t="str">
        <f>TEXT(D11021, "mmm")</f>
        <v>Aug</v>
      </c>
      <c r="D11021" s="1">
        <v>45533</v>
      </c>
      <c r="E11021" t="s">
        <v>4634</v>
      </c>
      <c r="F11021" t="s">
        <v>101</v>
      </c>
      <c r="G11021">
        <v>100000</v>
      </c>
      <c r="H11021">
        <v>19.84</v>
      </c>
      <c r="I11021">
        <v>1984000</v>
      </c>
      <c r="J11021" t="s">
        <v>81</v>
      </c>
      <c r="K11021">
        <v>-3.5053168553006442E-3</v>
      </c>
      <c r="L11021">
        <v>-0.35049999999999998</v>
      </c>
      <c r="M11021" t="s">
        <v>82</v>
      </c>
    </row>
    <row r="11022" spans="1:13">
      <c r="A11022" t="s">
        <v>4339</v>
      </c>
      <c r="B11022" t="s">
        <v>4340</v>
      </c>
      <c r="C11022" t="str">
        <f>TEXT(D11022, "mmm")</f>
        <v>Aug</v>
      </c>
      <c r="D11022" s="1">
        <v>45533</v>
      </c>
      <c r="E11022" t="s">
        <v>4378</v>
      </c>
      <c r="F11022" t="s">
        <v>128</v>
      </c>
      <c r="G11022">
        <v>20000</v>
      </c>
      <c r="H11022">
        <v>15.15</v>
      </c>
      <c r="I11022">
        <v>303000</v>
      </c>
      <c r="J11022" t="s">
        <v>86</v>
      </c>
      <c r="K11022">
        <v>2.6530492020060189E-2</v>
      </c>
      <c r="L11022">
        <v>2.653</v>
      </c>
      <c r="M11022" t="s">
        <v>82</v>
      </c>
    </row>
    <row r="11023" spans="1:13">
      <c r="A11023" t="s">
        <v>2749</v>
      </c>
      <c r="B11023" t="s">
        <v>2750</v>
      </c>
      <c r="C11023" t="str">
        <f>TEXT(D11023, "mmm")</f>
        <v>Aug</v>
      </c>
      <c r="D11023" s="1">
        <v>45533</v>
      </c>
      <c r="E11023" t="s">
        <v>5878</v>
      </c>
      <c r="F11023" t="s">
        <v>222</v>
      </c>
      <c r="G11023">
        <v>1970.44</v>
      </c>
      <c r="H11023">
        <v>10.15</v>
      </c>
      <c r="I11023">
        <v>19999.966</v>
      </c>
      <c r="J11023" t="s">
        <v>81</v>
      </c>
      <c r="K11023">
        <v>2.9556959364089859E-3</v>
      </c>
      <c r="L11023">
        <v>0.29559999999999997</v>
      </c>
      <c r="M11023" t="s">
        <v>82</v>
      </c>
    </row>
    <row r="11024" spans="1:13">
      <c r="A11024" t="s">
        <v>3732</v>
      </c>
      <c r="B11024" t="s">
        <v>3733</v>
      </c>
      <c r="C11024" t="str">
        <f>TEXT(D11024, "mmm")</f>
        <v>Aug</v>
      </c>
      <c r="D11024" s="1">
        <v>45533</v>
      </c>
      <c r="E11024" t="s">
        <v>5879</v>
      </c>
      <c r="F11024" t="s">
        <v>118</v>
      </c>
      <c r="G11024">
        <v>3000</v>
      </c>
      <c r="H11024">
        <v>4.05</v>
      </c>
      <c r="I11024">
        <v>12150</v>
      </c>
      <c r="J11024" t="s">
        <v>81</v>
      </c>
      <c r="K11024">
        <v>-3.8369267262533979E-2</v>
      </c>
      <c r="L11024">
        <v>-3.8369</v>
      </c>
      <c r="M11024" t="s">
        <v>82</v>
      </c>
    </row>
    <row r="11025" spans="1:13">
      <c r="A11025" t="s">
        <v>5880</v>
      </c>
      <c r="B11025" t="s">
        <v>5881</v>
      </c>
      <c r="C11025" t="str">
        <f>TEXT(D11025, "mmm")</f>
        <v>Aug</v>
      </c>
      <c r="D11025" s="1">
        <v>45533</v>
      </c>
      <c r="E11025" t="s">
        <v>5882</v>
      </c>
      <c r="F11025" t="s">
        <v>80</v>
      </c>
      <c r="G11025">
        <v>39600</v>
      </c>
      <c r="H11025">
        <v>2.52</v>
      </c>
      <c r="I11025">
        <v>99792</v>
      </c>
      <c r="J11025" t="s">
        <v>81</v>
      </c>
      <c r="K11025">
        <v>0.2</v>
      </c>
      <c r="L11025">
        <v>20</v>
      </c>
      <c r="M11025" t="s">
        <v>82</v>
      </c>
    </row>
    <row r="11026" spans="1:13">
      <c r="A11026" t="s">
        <v>5213</v>
      </c>
      <c r="B11026" t="s">
        <v>5214</v>
      </c>
      <c r="C11026" t="str">
        <f>TEXT(D11026, "mmm")</f>
        <v>Aug</v>
      </c>
      <c r="D11026" s="1">
        <v>45533</v>
      </c>
      <c r="E11026" t="s">
        <v>5215</v>
      </c>
      <c r="F11026" t="s">
        <v>101</v>
      </c>
      <c r="G11026">
        <v>514138</v>
      </c>
      <c r="H11026">
        <v>999998</v>
      </c>
      <c r="I11026">
        <v>514136971724</v>
      </c>
      <c r="J11026" t="s">
        <v>81</v>
      </c>
      <c r="K11026">
        <v>0.15167092500215881</v>
      </c>
      <c r="L11026">
        <v>15.1671</v>
      </c>
      <c r="M11026" t="s">
        <v>82</v>
      </c>
    </row>
    <row r="11027" spans="1:13">
      <c r="A11027" t="s">
        <v>3694</v>
      </c>
      <c r="B11027" t="s">
        <v>3695</v>
      </c>
      <c r="C11027" t="str">
        <f>TEXT(D11027, "mmm")</f>
        <v>Aug</v>
      </c>
      <c r="D11027" s="1">
        <v>45533</v>
      </c>
      <c r="E11027" t="s">
        <v>3722</v>
      </c>
      <c r="F11027" t="s">
        <v>222</v>
      </c>
      <c r="G11027">
        <v>16480</v>
      </c>
      <c r="H11027">
        <v>5.74</v>
      </c>
      <c r="I11027">
        <v>94595.199999999997</v>
      </c>
      <c r="J11027" t="s">
        <v>81</v>
      </c>
      <c r="K11027">
        <v>6.4236088690383442E-2</v>
      </c>
      <c r="L11027">
        <v>6.4236000000000004</v>
      </c>
      <c r="M11027" t="s">
        <v>82</v>
      </c>
    </row>
    <row r="11028" spans="1:13">
      <c r="A11028" t="s">
        <v>4339</v>
      </c>
      <c r="B11028" t="s">
        <v>4340</v>
      </c>
      <c r="C11028" t="str">
        <f>TEXT(D11028, "mmm")</f>
        <v>Aug</v>
      </c>
      <c r="D11028" s="1">
        <v>45533</v>
      </c>
      <c r="E11028" t="s">
        <v>4341</v>
      </c>
      <c r="F11028" t="s">
        <v>128</v>
      </c>
      <c r="G11028">
        <v>20000</v>
      </c>
      <c r="H11028">
        <v>15.15</v>
      </c>
      <c r="I11028">
        <v>303000</v>
      </c>
      <c r="J11028" t="s">
        <v>86</v>
      </c>
      <c r="K11028">
        <v>2.6530492020060189E-2</v>
      </c>
      <c r="L11028">
        <v>2.653</v>
      </c>
      <c r="M11028" t="s">
        <v>82</v>
      </c>
    </row>
    <row r="11029" spans="1:13">
      <c r="A11029" t="s">
        <v>3694</v>
      </c>
      <c r="B11029" t="s">
        <v>3695</v>
      </c>
      <c r="C11029" t="str">
        <f>TEXT(D11029, "mmm")</f>
        <v>Aug</v>
      </c>
      <c r="D11029" s="1">
        <v>45533</v>
      </c>
      <c r="E11029" t="s">
        <v>3725</v>
      </c>
      <c r="F11029" t="s">
        <v>80</v>
      </c>
      <c r="G11029">
        <v>16480</v>
      </c>
      <c r="H11029">
        <v>5.74</v>
      </c>
      <c r="I11029">
        <v>94595.199999999997</v>
      </c>
      <c r="J11029" t="s">
        <v>81</v>
      </c>
      <c r="K11029">
        <v>6.4236088690383442E-2</v>
      </c>
      <c r="L11029">
        <v>6.4236000000000004</v>
      </c>
      <c r="M11029" t="s">
        <v>82</v>
      </c>
    </row>
    <row r="11030" spans="1:13">
      <c r="A11030" t="s">
        <v>1786</v>
      </c>
      <c r="B11030" t="s">
        <v>1787</v>
      </c>
      <c r="C11030" t="str">
        <f>TEXT(D11030, "mmm")</f>
        <v>Aug</v>
      </c>
      <c r="D11030" s="1">
        <v>45533</v>
      </c>
      <c r="E11030" t="s">
        <v>5864</v>
      </c>
      <c r="F11030" t="s">
        <v>118</v>
      </c>
      <c r="G11030">
        <v>5000</v>
      </c>
      <c r="H11030">
        <v>2.5</v>
      </c>
      <c r="I11030">
        <v>12500</v>
      </c>
      <c r="J11030" t="s">
        <v>81</v>
      </c>
      <c r="K11030">
        <v>-9.8360657339549684E-2</v>
      </c>
      <c r="L11030">
        <v>-9.8361000000000001</v>
      </c>
      <c r="M11030" t="s">
        <v>82</v>
      </c>
    </row>
    <row r="11031" spans="1:13">
      <c r="A11031" t="s">
        <v>5802</v>
      </c>
      <c r="B11031" t="s">
        <v>5803</v>
      </c>
      <c r="C11031" t="str">
        <f>TEXT(D11031, "mmm")</f>
        <v>Aug</v>
      </c>
      <c r="D11031" s="1">
        <v>45533</v>
      </c>
      <c r="E11031" t="s">
        <v>5804</v>
      </c>
      <c r="F11031" t="s">
        <v>251</v>
      </c>
      <c r="G11031">
        <v>10000</v>
      </c>
      <c r="H11031">
        <v>1.2</v>
      </c>
      <c r="I11031">
        <v>12000</v>
      </c>
      <c r="J11031" t="s">
        <v>86</v>
      </c>
      <c r="K11031">
        <v>-2.500007450580299E-2</v>
      </c>
      <c r="L11031">
        <v>-2.5</v>
      </c>
      <c r="M11031" t="s">
        <v>82</v>
      </c>
    </row>
    <row r="11032" spans="1:13">
      <c r="A11032" t="s">
        <v>5883</v>
      </c>
      <c r="B11032" t="s">
        <v>5884</v>
      </c>
      <c r="C11032" t="str">
        <f>TEXT(D11032, "mmm")</f>
        <v>Aug</v>
      </c>
      <c r="D11032" s="1">
        <v>45533</v>
      </c>
      <c r="E11032" t="s">
        <v>5885</v>
      </c>
      <c r="F11032" t="s">
        <v>80</v>
      </c>
      <c r="G11032">
        <v>35000</v>
      </c>
      <c r="H11032">
        <v>0.37</v>
      </c>
      <c r="I11032">
        <v>12950</v>
      </c>
      <c r="J11032" t="s">
        <v>86</v>
      </c>
      <c r="K11032">
        <v>0</v>
      </c>
      <c r="L11032">
        <v>0</v>
      </c>
      <c r="M11032" t="s">
        <v>82</v>
      </c>
    </row>
    <row r="11033" spans="1:13">
      <c r="A11033" t="s">
        <v>725</v>
      </c>
      <c r="B11033" t="s">
        <v>726</v>
      </c>
      <c r="C11033" t="str">
        <f>TEXT(D11033, "mmm")</f>
        <v>Aug</v>
      </c>
      <c r="D11033" s="1">
        <v>45533</v>
      </c>
      <c r="E11033" t="s">
        <v>5886</v>
      </c>
      <c r="F11033" t="s">
        <v>80</v>
      </c>
      <c r="G11033">
        <v>500</v>
      </c>
      <c r="H11033">
        <v>22.48</v>
      </c>
      <c r="I11033">
        <v>11240</v>
      </c>
      <c r="J11033" t="s">
        <v>81</v>
      </c>
      <c r="K11033">
        <v>3.5351548881805028E-2</v>
      </c>
      <c r="L11033">
        <v>3.5352000000000001</v>
      </c>
      <c r="M11033" t="s">
        <v>82</v>
      </c>
    </row>
    <row r="11034" spans="1:13">
      <c r="A11034" t="s">
        <v>4037</v>
      </c>
      <c r="B11034" t="s">
        <v>4038</v>
      </c>
      <c r="C11034" t="str">
        <f>TEXT(D11034, "mmm")</f>
        <v>Aug</v>
      </c>
      <c r="D11034" s="1">
        <v>45533</v>
      </c>
      <c r="E11034" t="s">
        <v>5887</v>
      </c>
      <c r="F11034" t="s">
        <v>128</v>
      </c>
      <c r="G11034">
        <v>25000</v>
      </c>
      <c r="H11034">
        <v>9.09</v>
      </c>
      <c r="I11034">
        <v>227250</v>
      </c>
      <c r="J11034" t="s">
        <v>86</v>
      </c>
      <c r="K11034">
        <v>-8.8396734566432711E-3</v>
      </c>
      <c r="L11034">
        <v>-0.88400000000000001</v>
      </c>
      <c r="M11034" t="s">
        <v>82</v>
      </c>
    </row>
    <row r="11035" spans="1:13">
      <c r="A11035" t="s">
        <v>5888</v>
      </c>
      <c r="B11035" t="s">
        <v>5889</v>
      </c>
      <c r="C11035" t="str">
        <f>TEXT(D11035, "mmm")</f>
        <v>Aug</v>
      </c>
      <c r="D11035" s="1">
        <v>45533</v>
      </c>
      <c r="E11035" t="s">
        <v>4678</v>
      </c>
      <c r="F11035" t="s">
        <v>80</v>
      </c>
      <c r="G11035">
        <v>2100</v>
      </c>
      <c r="H11035">
        <v>115.29</v>
      </c>
      <c r="I11035">
        <v>242109</v>
      </c>
      <c r="J11035" t="s">
        <v>86</v>
      </c>
      <c r="K11035">
        <v>3.5246909952179488E-2</v>
      </c>
      <c r="L11035">
        <v>3.5247000000000002</v>
      </c>
      <c r="M11035" t="s">
        <v>82</v>
      </c>
    </row>
    <row r="11036" spans="1:13">
      <c r="A11036" t="s">
        <v>5890</v>
      </c>
      <c r="B11036" t="s">
        <v>5891</v>
      </c>
      <c r="C11036" t="str">
        <f>TEXT(D11036, "mmm")</f>
        <v>Aug</v>
      </c>
      <c r="D11036" s="1">
        <v>45533</v>
      </c>
      <c r="E11036" t="s">
        <v>5892</v>
      </c>
      <c r="F11036" t="s">
        <v>217</v>
      </c>
      <c r="G11036">
        <v>5000</v>
      </c>
      <c r="H11036">
        <v>4.05</v>
      </c>
      <c r="I11036">
        <v>20250</v>
      </c>
      <c r="J11036" t="s">
        <v>86</v>
      </c>
      <c r="K11036">
        <v>2.499997615814209E-2</v>
      </c>
      <c r="L11036">
        <v>2.5</v>
      </c>
      <c r="M11036" t="s">
        <v>82</v>
      </c>
    </row>
    <row r="11037" spans="1:13">
      <c r="A11037" t="s">
        <v>5890</v>
      </c>
      <c r="B11037" t="s">
        <v>5891</v>
      </c>
      <c r="C11037" t="str">
        <f>TEXT(D11037, "mmm")</f>
        <v>Aug</v>
      </c>
      <c r="D11037" s="1">
        <v>45533</v>
      </c>
      <c r="E11037" t="s">
        <v>5892</v>
      </c>
      <c r="F11037" t="s">
        <v>217</v>
      </c>
      <c r="G11037">
        <v>2500</v>
      </c>
      <c r="H11037">
        <v>4</v>
      </c>
      <c r="I11037">
        <v>10000</v>
      </c>
      <c r="J11037" t="s">
        <v>81</v>
      </c>
      <c r="K11037">
        <v>2.499997615814209E-2</v>
      </c>
      <c r="L11037">
        <v>2.5</v>
      </c>
      <c r="M11037" t="s">
        <v>82</v>
      </c>
    </row>
    <row r="11038" spans="1:13">
      <c r="A11038" t="s">
        <v>5893</v>
      </c>
      <c r="B11038" t="s">
        <v>5894</v>
      </c>
      <c r="C11038" t="str">
        <f>TEXT(D11038, "mmm")</f>
        <v>Aug</v>
      </c>
      <c r="D11038" s="1">
        <v>45533</v>
      </c>
      <c r="E11038" t="s">
        <v>5895</v>
      </c>
      <c r="F11038" t="s">
        <v>128</v>
      </c>
      <c r="G11038">
        <v>73680</v>
      </c>
      <c r="H11038">
        <v>65122</v>
      </c>
      <c r="I11038">
        <v>4798188960</v>
      </c>
      <c r="J11038" t="s">
        <v>86</v>
      </c>
      <c r="K11038">
        <v>0.31395346097136428</v>
      </c>
      <c r="L11038">
        <v>31.395299999999999</v>
      </c>
      <c r="M11038" t="s">
        <v>82</v>
      </c>
    </row>
    <row r="11039" spans="1:13">
      <c r="A11039" t="s">
        <v>4173</v>
      </c>
      <c r="B11039" t="s">
        <v>4174</v>
      </c>
      <c r="C11039" t="str">
        <f>TEXT(D11039, "mmm")</f>
        <v>Aug</v>
      </c>
      <c r="D11039" s="1">
        <v>45533</v>
      </c>
      <c r="E11039" t="s">
        <v>5896</v>
      </c>
      <c r="F11039" t="s">
        <v>80</v>
      </c>
      <c r="G11039">
        <v>7140</v>
      </c>
      <c r="H11039">
        <v>14</v>
      </c>
      <c r="I11039">
        <v>99960</v>
      </c>
      <c r="J11039" t="s">
        <v>81</v>
      </c>
      <c r="K11039">
        <v>0.17972681721237491</v>
      </c>
      <c r="L11039">
        <v>17.9727</v>
      </c>
      <c r="M11039" t="s">
        <v>82</v>
      </c>
    </row>
    <row r="11040" spans="1:13">
      <c r="A11040" t="s">
        <v>5897</v>
      </c>
      <c r="B11040" t="s">
        <v>5898</v>
      </c>
      <c r="C11040" t="str">
        <f>TEXT(D11040, "mmm")</f>
        <v>Aug</v>
      </c>
      <c r="D11040" s="1">
        <v>45533</v>
      </c>
      <c r="E11040" t="s">
        <v>5899</v>
      </c>
      <c r="F11040" t="s">
        <v>118</v>
      </c>
      <c r="G11040">
        <v>100</v>
      </c>
      <c r="H11040">
        <v>206</v>
      </c>
      <c r="I11040">
        <v>20600</v>
      </c>
      <c r="J11040" t="s">
        <v>86</v>
      </c>
      <c r="K11040">
        <v>0.1399951356332714</v>
      </c>
      <c r="L11040">
        <v>13.999499999999999</v>
      </c>
      <c r="M11040" t="s">
        <v>82</v>
      </c>
    </row>
    <row r="11041" spans="1:13">
      <c r="A11041" t="s">
        <v>5900</v>
      </c>
      <c r="B11041" t="s">
        <v>5901</v>
      </c>
      <c r="C11041" t="str">
        <f>TEXT(D11041, "mmm")</f>
        <v>Aug</v>
      </c>
      <c r="D11041" s="1">
        <v>45533</v>
      </c>
      <c r="E11041" t="s">
        <v>5902</v>
      </c>
      <c r="F11041" t="s">
        <v>118</v>
      </c>
      <c r="G11041">
        <v>1453</v>
      </c>
      <c r="H11041">
        <v>15.65</v>
      </c>
      <c r="I11041">
        <v>22739.45</v>
      </c>
      <c r="J11041" t="s">
        <v>86</v>
      </c>
      <c r="K11041">
        <v>4.3814417055402011E-2</v>
      </c>
      <c r="L11041">
        <v>4.3814000000000002</v>
      </c>
      <c r="M11041" t="s">
        <v>82</v>
      </c>
    </row>
    <row r="11042" spans="1:13">
      <c r="A11042" t="s">
        <v>5364</v>
      </c>
      <c r="B11042" t="s">
        <v>5365</v>
      </c>
      <c r="C11042" t="str">
        <f>TEXT(D11042, "mmm")</f>
        <v>Aug</v>
      </c>
      <c r="D11042" s="1">
        <v>45533</v>
      </c>
      <c r="E11042" t="s">
        <v>5903</v>
      </c>
      <c r="F11042" t="s">
        <v>80</v>
      </c>
      <c r="G11042">
        <v>425</v>
      </c>
      <c r="H11042">
        <v>29.65</v>
      </c>
      <c r="I11042">
        <v>12601.25</v>
      </c>
      <c r="J11042" t="s">
        <v>81</v>
      </c>
      <c r="K11042">
        <v>1.497505405104382E-2</v>
      </c>
      <c r="L11042">
        <v>1.4975000000000001</v>
      </c>
      <c r="M11042" t="s">
        <v>82</v>
      </c>
    </row>
    <row r="11043" spans="1:13">
      <c r="A11043" t="s">
        <v>4173</v>
      </c>
      <c r="B11043" t="s">
        <v>4174</v>
      </c>
      <c r="C11043" t="str">
        <f>TEXT(D11043, "mmm")</f>
        <v>Aug</v>
      </c>
      <c r="D11043" s="1">
        <v>45533</v>
      </c>
      <c r="E11043" t="s">
        <v>5750</v>
      </c>
      <c r="F11043" t="s">
        <v>128</v>
      </c>
      <c r="G11043">
        <v>10000</v>
      </c>
      <c r="H11043">
        <v>14.03</v>
      </c>
      <c r="I11043">
        <v>140300</v>
      </c>
      <c r="J11043" t="s">
        <v>81</v>
      </c>
      <c r="K11043">
        <v>0.17972681721237491</v>
      </c>
      <c r="L11043">
        <v>17.9727</v>
      </c>
      <c r="M11043" t="s">
        <v>82</v>
      </c>
    </row>
    <row r="11044" spans="1:13">
      <c r="A11044" t="s">
        <v>4323</v>
      </c>
      <c r="B11044" t="s">
        <v>4324</v>
      </c>
      <c r="C11044" t="str">
        <f>TEXT(D11044, "mmm")</f>
        <v>Aug</v>
      </c>
      <c r="D11044" s="1">
        <v>45533</v>
      </c>
      <c r="E11044" t="s">
        <v>5566</v>
      </c>
      <c r="F11044" t="s">
        <v>80</v>
      </c>
      <c r="G11044">
        <v>12224</v>
      </c>
      <c r="H11044">
        <v>0.85</v>
      </c>
      <c r="I11044">
        <v>10390.4</v>
      </c>
      <c r="J11044" t="s">
        <v>81</v>
      </c>
      <c r="K11044">
        <v>-0.1400000168295463</v>
      </c>
      <c r="L11044">
        <v>-14</v>
      </c>
      <c r="M11044" t="s">
        <v>82</v>
      </c>
    </row>
    <row r="11045" spans="1:13">
      <c r="A11045" t="s">
        <v>129</v>
      </c>
      <c r="B11045" t="s">
        <v>130</v>
      </c>
      <c r="C11045" t="str">
        <f>TEXT(D11045, "mmm")</f>
        <v>Aug</v>
      </c>
      <c r="D11045" s="1">
        <v>45533</v>
      </c>
      <c r="E11045" t="s">
        <v>111</v>
      </c>
      <c r="F11045" t="s">
        <v>101</v>
      </c>
      <c r="G11045">
        <v>20500</v>
      </c>
      <c r="H11045">
        <v>6.09</v>
      </c>
      <c r="I11045">
        <v>124845</v>
      </c>
      <c r="J11045" t="s">
        <v>81</v>
      </c>
      <c r="K11045">
        <v>4.0983607198114891E-2</v>
      </c>
      <c r="L11045">
        <v>4.0983999999999998</v>
      </c>
      <c r="M11045" t="s">
        <v>82</v>
      </c>
    </row>
    <row r="11046" spans="1:13">
      <c r="A11046" t="s">
        <v>129</v>
      </c>
      <c r="B11046" t="s">
        <v>130</v>
      </c>
      <c r="C11046" t="str">
        <f>TEXT(D11046, "mmm")</f>
        <v>Aug</v>
      </c>
      <c r="D11046" s="1">
        <v>45533</v>
      </c>
      <c r="E11046" t="s">
        <v>110</v>
      </c>
      <c r="F11046" t="s">
        <v>101</v>
      </c>
      <c r="G11046">
        <v>20500</v>
      </c>
      <c r="H11046">
        <v>6.09</v>
      </c>
      <c r="I11046">
        <v>124845</v>
      </c>
      <c r="J11046" t="s">
        <v>81</v>
      </c>
      <c r="K11046">
        <v>4.0983607198114891E-2</v>
      </c>
      <c r="L11046">
        <v>4.0983999999999998</v>
      </c>
      <c r="M11046" t="s">
        <v>82</v>
      </c>
    </row>
    <row r="11047" spans="1:13">
      <c r="A11047" t="s">
        <v>129</v>
      </c>
      <c r="B11047" t="s">
        <v>130</v>
      </c>
      <c r="C11047" t="str">
        <f>TEXT(D11047, "mmm")</f>
        <v>Aug</v>
      </c>
      <c r="D11047" s="1">
        <v>45533</v>
      </c>
      <c r="E11047" t="s">
        <v>109</v>
      </c>
      <c r="F11047" t="s">
        <v>101</v>
      </c>
      <c r="G11047">
        <v>20500</v>
      </c>
      <c r="H11047">
        <v>6.09</v>
      </c>
      <c r="I11047">
        <v>124845</v>
      </c>
      <c r="J11047" t="s">
        <v>81</v>
      </c>
      <c r="K11047">
        <v>4.0983607198114891E-2</v>
      </c>
      <c r="L11047">
        <v>4.0983999999999998</v>
      </c>
      <c r="M11047" t="s">
        <v>82</v>
      </c>
    </row>
    <row r="11048" spans="1:13">
      <c r="A11048" t="s">
        <v>5867</v>
      </c>
      <c r="B11048" t="s">
        <v>5868</v>
      </c>
      <c r="C11048" t="str">
        <f>TEXT(D11048, "mmm")</f>
        <v>Aug</v>
      </c>
      <c r="D11048" s="1">
        <v>45533</v>
      </c>
      <c r="E11048" t="s">
        <v>5869</v>
      </c>
      <c r="F11048" t="s">
        <v>80</v>
      </c>
      <c r="G11048">
        <v>3800</v>
      </c>
      <c r="H11048">
        <v>16.829999999999998</v>
      </c>
      <c r="I11048">
        <v>63953.999999999993</v>
      </c>
      <c r="J11048" t="s">
        <v>81</v>
      </c>
      <c r="K11048">
        <v>3.0915491374346571E-2</v>
      </c>
      <c r="L11048">
        <v>3.0914999999999999</v>
      </c>
      <c r="M11048" t="s">
        <v>82</v>
      </c>
    </row>
    <row r="11049" spans="1:13">
      <c r="A11049" t="s">
        <v>4124</v>
      </c>
      <c r="B11049" t="s">
        <v>4125</v>
      </c>
      <c r="C11049" t="str">
        <f>TEXT(D11049, "mmm")</f>
        <v>Aug</v>
      </c>
      <c r="D11049" s="1">
        <v>45533</v>
      </c>
      <c r="E11049" t="s">
        <v>4834</v>
      </c>
      <c r="F11049" t="s">
        <v>101</v>
      </c>
      <c r="G11049">
        <v>11557</v>
      </c>
      <c r="H11049">
        <v>32.229999999999997</v>
      </c>
      <c r="I11049">
        <v>372482.11</v>
      </c>
      <c r="J11049" t="s">
        <v>81</v>
      </c>
      <c r="K11049">
        <v>1.200737054017775E-2</v>
      </c>
      <c r="L11049">
        <v>1.2007000000000001</v>
      </c>
      <c r="M11049" t="s">
        <v>82</v>
      </c>
    </row>
    <row r="11050" spans="1:13">
      <c r="A11050" t="s">
        <v>4124</v>
      </c>
      <c r="B11050" t="s">
        <v>4125</v>
      </c>
      <c r="C11050" t="str">
        <f>TEXT(D11050, "mmm")</f>
        <v>Aug</v>
      </c>
      <c r="D11050" s="1">
        <v>45533</v>
      </c>
      <c r="E11050" t="s">
        <v>4835</v>
      </c>
      <c r="F11050" t="s">
        <v>101</v>
      </c>
      <c r="G11050">
        <v>11557</v>
      </c>
      <c r="H11050">
        <v>32.229999999999997</v>
      </c>
      <c r="I11050">
        <v>372482.11</v>
      </c>
      <c r="J11050" t="s">
        <v>81</v>
      </c>
      <c r="K11050">
        <v>1.200737054017775E-2</v>
      </c>
      <c r="L11050">
        <v>1.2007000000000001</v>
      </c>
      <c r="M11050" t="s">
        <v>82</v>
      </c>
    </row>
    <row r="11051" spans="1:13">
      <c r="A11051" t="s">
        <v>4124</v>
      </c>
      <c r="B11051" t="s">
        <v>4125</v>
      </c>
      <c r="C11051" t="str">
        <f>TEXT(D11051, "mmm")</f>
        <v>Aug</v>
      </c>
      <c r="D11051" s="1">
        <v>45533</v>
      </c>
      <c r="E11051" t="s">
        <v>4830</v>
      </c>
      <c r="F11051" t="s">
        <v>101</v>
      </c>
      <c r="G11051">
        <v>11557</v>
      </c>
      <c r="H11051">
        <v>32.229999999999997</v>
      </c>
      <c r="I11051">
        <v>372482.11</v>
      </c>
      <c r="J11051" t="s">
        <v>81</v>
      </c>
      <c r="K11051">
        <v>1.200737054017775E-2</v>
      </c>
      <c r="L11051">
        <v>1.2007000000000001</v>
      </c>
      <c r="M11051" t="s">
        <v>82</v>
      </c>
    </row>
    <row r="11052" spans="1:13">
      <c r="A11052" t="s">
        <v>4124</v>
      </c>
      <c r="B11052" t="s">
        <v>4125</v>
      </c>
      <c r="C11052" t="str">
        <f>TEXT(D11052, "mmm")</f>
        <v>Aug</v>
      </c>
      <c r="D11052" s="1">
        <v>45533</v>
      </c>
      <c r="E11052" t="s">
        <v>4832</v>
      </c>
      <c r="F11052" t="s">
        <v>101</v>
      </c>
      <c r="G11052">
        <v>11557</v>
      </c>
      <c r="H11052">
        <v>32.229999999999997</v>
      </c>
      <c r="I11052">
        <v>372482.11</v>
      </c>
      <c r="J11052" t="s">
        <v>81</v>
      </c>
      <c r="K11052">
        <v>1.200737054017775E-2</v>
      </c>
      <c r="L11052">
        <v>1.2007000000000001</v>
      </c>
      <c r="M11052" t="s">
        <v>82</v>
      </c>
    </row>
    <row r="11053" spans="1:13">
      <c r="A11053" t="s">
        <v>4124</v>
      </c>
      <c r="B11053" t="s">
        <v>4125</v>
      </c>
      <c r="C11053" t="str">
        <f>TEXT(D11053, "mmm")</f>
        <v>Aug</v>
      </c>
      <c r="D11053" s="1">
        <v>45533</v>
      </c>
      <c r="E11053" t="s">
        <v>4831</v>
      </c>
      <c r="F11053" t="s">
        <v>101</v>
      </c>
      <c r="G11053">
        <v>11557</v>
      </c>
      <c r="H11053">
        <v>32.229999999999997</v>
      </c>
      <c r="I11053">
        <v>372482.11</v>
      </c>
      <c r="J11053" t="s">
        <v>81</v>
      </c>
      <c r="K11053">
        <v>1.200737054017775E-2</v>
      </c>
      <c r="L11053">
        <v>1.2007000000000001</v>
      </c>
      <c r="M11053" t="s">
        <v>82</v>
      </c>
    </row>
    <row r="11054" spans="1:13">
      <c r="A11054" t="s">
        <v>4124</v>
      </c>
      <c r="B11054" t="s">
        <v>4125</v>
      </c>
      <c r="C11054" t="str">
        <f>TEXT(D11054, "mmm")</f>
        <v>Aug</v>
      </c>
      <c r="D11054" s="1">
        <v>45533</v>
      </c>
      <c r="E11054" t="s">
        <v>4833</v>
      </c>
      <c r="F11054" t="s">
        <v>101</v>
      </c>
      <c r="G11054">
        <v>11557</v>
      </c>
      <c r="H11054">
        <v>32.229999999999997</v>
      </c>
      <c r="I11054">
        <v>372482.11</v>
      </c>
      <c r="J11054" t="s">
        <v>81</v>
      </c>
      <c r="K11054">
        <v>1.200737054017775E-2</v>
      </c>
      <c r="L11054">
        <v>1.2007000000000001</v>
      </c>
      <c r="M11054" t="s">
        <v>82</v>
      </c>
    </row>
    <row r="11055" spans="1:13">
      <c r="A11055" t="s">
        <v>4124</v>
      </c>
      <c r="B11055" t="s">
        <v>4125</v>
      </c>
      <c r="C11055" t="str">
        <f>TEXT(D11055, "mmm")</f>
        <v>Aug</v>
      </c>
      <c r="D11055" s="1">
        <v>45533</v>
      </c>
      <c r="E11055" t="s">
        <v>4834</v>
      </c>
      <c r="F11055" t="s">
        <v>101</v>
      </c>
      <c r="G11055">
        <v>373</v>
      </c>
      <c r="H11055">
        <v>32.229999999999997</v>
      </c>
      <c r="I11055">
        <v>12021.79</v>
      </c>
      <c r="J11055" t="s">
        <v>81</v>
      </c>
      <c r="K11055">
        <v>1.200737054017775E-2</v>
      </c>
      <c r="L11055">
        <v>1.2007000000000001</v>
      </c>
      <c r="M11055" t="s">
        <v>82</v>
      </c>
    </row>
    <row r="11056" spans="1:13">
      <c r="A11056" t="s">
        <v>4124</v>
      </c>
      <c r="B11056" t="s">
        <v>4125</v>
      </c>
      <c r="C11056" t="str">
        <f>TEXT(D11056, "mmm")</f>
        <v>Aug</v>
      </c>
      <c r="D11056" s="1">
        <v>45533</v>
      </c>
      <c r="E11056" t="s">
        <v>4835</v>
      </c>
      <c r="F11056" t="s">
        <v>101</v>
      </c>
      <c r="G11056">
        <v>373</v>
      </c>
      <c r="H11056">
        <v>32.229999999999997</v>
      </c>
      <c r="I11056">
        <v>12021.79</v>
      </c>
      <c r="J11056" t="s">
        <v>81</v>
      </c>
      <c r="K11056">
        <v>1.200737054017775E-2</v>
      </c>
      <c r="L11056">
        <v>1.2007000000000001</v>
      </c>
      <c r="M11056" t="s">
        <v>82</v>
      </c>
    </row>
    <row r="11057" spans="1:13">
      <c r="A11057" t="s">
        <v>4124</v>
      </c>
      <c r="B11057" t="s">
        <v>4125</v>
      </c>
      <c r="C11057" t="str">
        <f>TEXT(D11057, "mmm")</f>
        <v>Aug</v>
      </c>
      <c r="D11057" s="1">
        <v>45533</v>
      </c>
      <c r="E11057" t="s">
        <v>4830</v>
      </c>
      <c r="F11057" t="s">
        <v>101</v>
      </c>
      <c r="G11057">
        <v>373</v>
      </c>
      <c r="H11057">
        <v>32.229999999999997</v>
      </c>
      <c r="I11057">
        <v>12021.79</v>
      </c>
      <c r="J11057" t="s">
        <v>81</v>
      </c>
      <c r="K11057">
        <v>1.200737054017775E-2</v>
      </c>
      <c r="L11057">
        <v>1.2007000000000001</v>
      </c>
      <c r="M11057" t="s">
        <v>82</v>
      </c>
    </row>
    <row r="11058" spans="1:13">
      <c r="A11058" t="s">
        <v>4124</v>
      </c>
      <c r="B11058" t="s">
        <v>4125</v>
      </c>
      <c r="C11058" t="str">
        <f>TEXT(D11058, "mmm")</f>
        <v>Aug</v>
      </c>
      <c r="D11058" s="1">
        <v>45533</v>
      </c>
      <c r="E11058" t="s">
        <v>4832</v>
      </c>
      <c r="F11058" t="s">
        <v>101</v>
      </c>
      <c r="G11058">
        <v>373</v>
      </c>
      <c r="H11058">
        <v>32.229999999999997</v>
      </c>
      <c r="I11058">
        <v>12021.79</v>
      </c>
      <c r="J11058" t="s">
        <v>81</v>
      </c>
      <c r="K11058">
        <v>1.200737054017775E-2</v>
      </c>
      <c r="L11058">
        <v>1.2007000000000001</v>
      </c>
      <c r="M11058" t="s">
        <v>82</v>
      </c>
    </row>
    <row r="11059" spans="1:13">
      <c r="A11059" t="s">
        <v>4124</v>
      </c>
      <c r="B11059" t="s">
        <v>4125</v>
      </c>
      <c r="C11059" t="str">
        <f>TEXT(D11059, "mmm")</f>
        <v>Aug</v>
      </c>
      <c r="D11059" s="1">
        <v>45533</v>
      </c>
      <c r="E11059" t="s">
        <v>4831</v>
      </c>
      <c r="F11059" t="s">
        <v>101</v>
      </c>
      <c r="G11059">
        <v>373</v>
      </c>
      <c r="H11059">
        <v>32.229999999999997</v>
      </c>
      <c r="I11059">
        <v>12021.79</v>
      </c>
      <c r="J11059" t="s">
        <v>81</v>
      </c>
      <c r="K11059">
        <v>1.200737054017775E-2</v>
      </c>
      <c r="L11059">
        <v>1.2007000000000001</v>
      </c>
      <c r="M11059" t="s">
        <v>82</v>
      </c>
    </row>
    <row r="11060" spans="1:13">
      <c r="A11060" t="s">
        <v>4124</v>
      </c>
      <c r="B11060" t="s">
        <v>4125</v>
      </c>
      <c r="C11060" t="str">
        <f>TEXT(D11060, "mmm")</f>
        <v>Aug</v>
      </c>
      <c r="D11060" s="1">
        <v>45533</v>
      </c>
      <c r="E11060" t="s">
        <v>4833</v>
      </c>
      <c r="F11060" t="s">
        <v>101</v>
      </c>
      <c r="G11060">
        <v>373</v>
      </c>
      <c r="H11060">
        <v>32.229999999999997</v>
      </c>
      <c r="I11060">
        <v>12021.79</v>
      </c>
      <c r="J11060" t="s">
        <v>81</v>
      </c>
      <c r="K11060">
        <v>1.200737054017775E-2</v>
      </c>
      <c r="L11060">
        <v>1.2007000000000001</v>
      </c>
      <c r="M11060" t="s">
        <v>82</v>
      </c>
    </row>
    <row r="11061" spans="1:13">
      <c r="A11061" t="s">
        <v>5880</v>
      </c>
      <c r="B11061" t="s">
        <v>5881</v>
      </c>
      <c r="C11061" t="str">
        <f>TEXT(D11061, "mmm")</f>
        <v>Aug</v>
      </c>
      <c r="D11061" s="1">
        <v>45533</v>
      </c>
      <c r="E11061" t="s">
        <v>5904</v>
      </c>
      <c r="F11061" t="s">
        <v>118</v>
      </c>
      <c r="G11061">
        <v>100000</v>
      </c>
      <c r="H11061">
        <v>2.58</v>
      </c>
      <c r="I11061">
        <v>258000</v>
      </c>
      <c r="J11061" t="s">
        <v>86</v>
      </c>
      <c r="K11061">
        <v>0.2</v>
      </c>
      <c r="L11061">
        <v>20</v>
      </c>
      <c r="M11061" t="s">
        <v>82</v>
      </c>
    </row>
    <row r="11062" spans="1:13">
      <c r="A11062" t="s">
        <v>1466</v>
      </c>
      <c r="B11062" t="s">
        <v>1467</v>
      </c>
      <c r="C11062" t="str">
        <f>TEXT(D11062, "mmm")</f>
        <v>Aug</v>
      </c>
      <c r="D11062" s="1">
        <v>45533</v>
      </c>
      <c r="E11062" t="s">
        <v>5822</v>
      </c>
      <c r="F11062" t="s">
        <v>128</v>
      </c>
      <c r="G11062">
        <v>1000</v>
      </c>
      <c r="H11062">
        <v>22.83</v>
      </c>
      <c r="I11062">
        <v>22830</v>
      </c>
      <c r="J11062" t="s">
        <v>81</v>
      </c>
      <c r="K11062">
        <v>-1.8396783340305811E-2</v>
      </c>
      <c r="L11062">
        <v>-1.8396999999999999</v>
      </c>
      <c r="M11062" t="s">
        <v>82</v>
      </c>
    </row>
    <row r="11063" spans="1:13">
      <c r="A11063" t="s">
        <v>5859</v>
      </c>
      <c r="B11063" t="s">
        <v>5860</v>
      </c>
      <c r="C11063" t="str">
        <f>TEXT(D11063, "mmm")</f>
        <v>Aug</v>
      </c>
      <c r="D11063" s="1">
        <v>45533</v>
      </c>
      <c r="E11063" t="s">
        <v>5861</v>
      </c>
      <c r="F11063" t="s">
        <v>217</v>
      </c>
      <c r="G11063">
        <v>17743</v>
      </c>
      <c r="H11063">
        <v>15.5</v>
      </c>
      <c r="I11063">
        <v>275016.5</v>
      </c>
      <c r="J11063" t="s">
        <v>81</v>
      </c>
      <c r="K11063">
        <v>-0.14310945182817969</v>
      </c>
      <c r="L11063">
        <v>-14.3109</v>
      </c>
      <c r="M11063" t="s">
        <v>82</v>
      </c>
    </row>
    <row r="11064" spans="1:13">
      <c r="A11064" t="s">
        <v>3598</v>
      </c>
      <c r="B11064" t="s">
        <v>3599</v>
      </c>
      <c r="C11064" t="str">
        <f>TEXT(D11064, "mmm")</f>
        <v>Aug</v>
      </c>
      <c r="D11064" s="1">
        <v>45533</v>
      </c>
      <c r="E11064" t="s">
        <v>3600</v>
      </c>
      <c r="F11064" t="s">
        <v>222</v>
      </c>
      <c r="G11064">
        <v>7500</v>
      </c>
      <c r="H11064">
        <v>45.08</v>
      </c>
      <c r="I11064">
        <v>338100</v>
      </c>
      <c r="J11064" t="s">
        <v>81</v>
      </c>
      <c r="K11064">
        <v>-4.9270999142223437E-2</v>
      </c>
      <c r="L11064">
        <v>-4.9271000000000003</v>
      </c>
      <c r="M11064" t="s">
        <v>82</v>
      </c>
    </row>
    <row r="11065" spans="1:13">
      <c r="A11065" t="s">
        <v>5905</v>
      </c>
      <c r="B11065" t="s">
        <v>5906</v>
      </c>
      <c r="C11065" t="str">
        <f>TEXT(D11065, "mmm")</f>
        <v>Aug</v>
      </c>
      <c r="D11065" s="1">
        <v>45533</v>
      </c>
      <c r="E11065" t="s">
        <v>5907</v>
      </c>
      <c r="F11065" t="s">
        <v>101</v>
      </c>
      <c r="G11065">
        <v>283516</v>
      </c>
      <c r="H11065">
        <v>2.61</v>
      </c>
      <c r="I11065">
        <v>739976.76</v>
      </c>
      <c r="J11065" t="s">
        <v>86</v>
      </c>
      <c r="K11065">
        <v>8.6956534030860011E-2</v>
      </c>
      <c r="L11065">
        <v>8.6957000000000004</v>
      </c>
      <c r="M11065" t="s">
        <v>82</v>
      </c>
    </row>
    <row r="11066" spans="1:13">
      <c r="A11066" t="s">
        <v>5732</v>
      </c>
      <c r="B11066" t="s">
        <v>5733</v>
      </c>
      <c r="C11066" t="str">
        <f>TEXT(D11066, "mmm")</f>
        <v>Aug</v>
      </c>
      <c r="D11066" s="1">
        <v>45533</v>
      </c>
      <c r="E11066" t="s">
        <v>5908</v>
      </c>
      <c r="F11066" t="s">
        <v>128</v>
      </c>
      <c r="G11066">
        <v>77500</v>
      </c>
      <c r="H11066">
        <v>0.69</v>
      </c>
      <c r="I11066">
        <v>53474.999999999993</v>
      </c>
      <c r="J11066" t="s">
        <v>81</v>
      </c>
      <c r="K11066">
        <v>6.060605278700737E-2</v>
      </c>
      <c r="L11066">
        <v>6.0606</v>
      </c>
      <c r="M11066" t="s">
        <v>82</v>
      </c>
    </row>
    <row r="11067" spans="1:13">
      <c r="A11067" t="s">
        <v>2614</v>
      </c>
      <c r="B11067" t="s">
        <v>2615</v>
      </c>
      <c r="C11067" t="str">
        <f>TEXT(D11067, "mmm")</f>
        <v>Aug</v>
      </c>
      <c r="D11067" s="1">
        <v>45533</v>
      </c>
      <c r="E11067" t="s">
        <v>5446</v>
      </c>
      <c r="F11067" t="s">
        <v>80</v>
      </c>
      <c r="G11067">
        <v>2000</v>
      </c>
      <c r="H11067">
        <v>6.5</v>
      </c>
      <c r="I11067">
        <v>13000</v>
      </c>
      <c r="J11067" t="s">
        <v>81</v>
      </c>
      <c r="K11067">
        <v>-9.3617064736628341E-2</v>
      </c>
      <c r="L11067">
        <v>-9.3617000000000008</v>
      </c>
      <c r="M11067" t="s">
        <v>82</v>
      </c>
    </row>
    <row r="11068" spans="1:13">
      <c r="A11068" t="s">
        <v>5293</v>
      </c>
      <c r="B11068" t="s">
        <v>5294</v>
      </c>
      <c r="C11068" t="str">
        <f>TEXT(D11068, "mmm")</f>
        <v>Aug</v>
      </c>
      <c r="D11068" s="1">
        <v>45533</v>
      </c>
      <c r="E11068" t="s">
        <v>5874</v>
      </c>
      <c r="F11068" t="s">
        <v>80</v>
      </c>
      <c r="G11068">
        <v>429919</v>
      </c>
      <c r="H11068">
        <v>1.07</v>
      </c>
      <c r="I11068">
        <v>460013.33</v>
      </c>
      <c r="J11068" t="s">
        <v>86</v>
      </c>
      <c r="K11068">
        <v>0.79439239529441963</v>
      </c>
      <c r="L11068">
        <v>79.4392</v>
      </c>
      <c r="M11068" t="s">
        <v>82</v>
      </c>
    </row>
    <row r="11069" spans="1:13">
      <c r="A11069" t="s">
        <v>5095</v>
      </c>
      <c r="B11069" t="s">
        <v>5096</v>
      </c>
      <c r="C11069" t="str">
        <f>TEXT(D11069, "mmm")</f>
        <v>Aug</v>
      </c>
      <c r="D11069" s="1">
        <v>45533</v>
      </c>
      <c r="E11069" t="s">
        <v>5097</v>
      </c>
      <c r="F11069" t="s">
        <v>101</v>
      </c>
      <c r="G11069">
        <v>5392</v>
      </c>
      <c r="H11069">
        <v>15.14</v>
      </c>
      <c r="I11069">
        <v>81634.880000000005</v>
      </c>
      <c r="J11069" t="s">
        <v>81</v>
      </c>
      <c r="K11069">
        <v>9.8684589275099821E-3</v>
      </c>
      <c r="L11069">
        <v>0.98680000000000001</v>
      </c>
      <c r="M11069" t="s">
        <v>82</v>
      </c>
    </row>
    <row r="11070" spans="1:13">
      <c r="A11070" t="s">
        <v>5880</v>
      </c>
      <c r="B11070" t="s">
        <v>5881</v>
      </c>
      <c r="C11070" t="str">
        <f>TEXT(D11070, "mmm")</f>
        <v>Aug</v>
      </c>
      <c r="D11070" s="1">
        <v>45533</v>
      </c>
      <c r="E11070" t="s">
        <v>5909</v>
      </c>
      <c r="F11070" t="s">
        <v>128</v>
      </c>
      <c r="G11070">
        <v>120000</v>
      </c>
      <c r="H11070">
        <v>2.5299999999999998</v>
      </c>
      <c r="I11070">
        <v>303600</v>
      </c>
      <c r="J11070" t="s">
        <v>86</v>
      </c>
      <c r="K11070">
        <v>0.2</v>
      </c>
      <c r="L11070">
        <v>20</v>
      </c>
      <c r="M11070" t="s">
        <v>82</v>
      </c>
    </row>
    <row r="11071" spans="1:13">
      <c r="A11071" t="s">
        <v>5358</v>
      </c>
      <c r="B11071" t="s">
        <v>5359</v>
      </c>
      <c r="C11071" t="str">
        <f>TEXT(D11071, "mmm")</f>
        <v>Aug</v>
      </c>
      <c r="D11071" s="1">
        <v>45533</v>
      </c>
      <c r="E11071" t="s">
        <v>5910</v>
      </c>
      <c r="F11071" t="s">
        <v>118</v>
      </c>
      <c r="G11071">
        <v>3648</v>
      </c>
      <c r="H11071">
        <v>13.71</v>
      </c>
      <c r="I11071">
        <v>50014.080000000002</v>
      </c>
      <c r="J11071" t="s">
        <v>81</v>
      </c>
      <c r="K11071">
        <v>-4.5718441701673378E-2</v>
      </c>
      <c r="L11071">
        <v>-4.5717999999999996</v>
      </c>
      <c r="M11071" t="s">
        <v>82</v>
      </c>
    </row>
    <row r="11072" spans="1:13">
      <c r="A11072" t="s">
        <v>2401</v>
      </c>
      <c r="B11072" t="s">
        <v>2402</v>
      </c>
      <c r="C11072" t="str">
        <f>TEXT(D11072, "mmm")</f>
        <v>Aug</v>
      </c>
      <c r="D11072" s="1">
        <v>45534</v>
      </c>
      <c r="E11072" t="s">
        <v>4705</v>
      </c>
      <c r="F11072" t="s">
        <v>101</v>
      </c>
      <c r="G11072">
        <v>15205</v>
      </c>
      <c r="H11072">
        <v>1.24</v>
      </c>
      <c r="I11072">
        <v>18854.2</v>
      </c>
      <c r="J11072" t="s">
        <v>81</v>
      </c>
      <c r="K11072">
        <v>0</v>
      </c>
      <c r="L11072">
        <v>0</v>
      </c>
      <c r="M11072" t="s">
        <v>82</v>
      </c>
    </row>
    <row r="11073" spans="1:13">
      <c r="A11073" t="s">
        <v>5859</v>
      </c>
      <c r="B11073" t="s">
        <v>5860</v>
      </c>
      <c r="C11073" t="str">
        <f>TEXT(D11073, "mmm")</f>
        <v>Aug</v>
      </c>
      <c r="D11073" s="1">
        <v>45534</v>
      </c>
      <c r="E11073" t="s">
        <v>5861</v>
      </c>
      <c r="F11073" t="s">
        <v>217</v>
      </c>
      <c r="G11073">
        <v>17827</v>
      </c>
      <c r="H11073">
        <v>15.95</v>
      </c>
      <c r="I11073">
        <v>284340.65000000002</v>
      </c>
      <c r="J11073" t="s">
        <v>81</v>
      </c>
      <c r="K11073">
        <v>-9.9750735640431798E-2</v>
      </c>
      <c r="L11073">
        <v>-9.9750999999999994</v>
      </c>
      <c r="M11073" t="s">
        <v>82</v>
      </c>
    </row>
    <row r="11074" spans="1:13">
      <c r="A11074" t="s">
        <v>4124</v>
      </c>
      <c r="B11074" t="s">
        <v>4125</v>
      </c>
      <c r="C11074" t="str">
        <f>TEXT(D11074, "mmm")</f>
        <v>Aug</v>
      </c>
      <c r="D11074" s="1">
        <v>45534</v>
      </c>
      <c r="E11074" t="s">
        <v>4834</v>
      </c>
      <c r="F11074" t="s">
        <v>101</v>
      </c>
      <c r="G11074">
        <v>907</v>
      </c>
      <c r="H11074">
        <v>32.299999999999997</v>
      </c>
      <c r="I11074">
        <v>29296.1</v>
      </c>
      <c r="J11074" t="s">
        <v>81</v>
      </c>
      <c r="K11074">
        <v>3.1751006091168772E-2</v>
      </c>
      <c r="L11074">
        <v>3.1751</v>
      </c>
      <c r="M11074" t="s">
        <v>82</v>
      </c>
    </row>
    <row r="11075" spans="1:13">
      <c r="A11075" t="s">
        <v>4124</v>
      </c>
      <c r="B11075" t="s">
        <v>4125</v>
      </c>
      <c r="C11075" t="str">
        <f>TEXT(D11075, "mmm")</f>
        <v>Aug</v>
      </c>
      <c r="D11075" s="1">
        <v>45534</v>
      </c>
      <c r="E11075" t="s">
        <v>4832</v>
      </c>
      <c r="F11075" t="s">
        <v>101</v>
      </c>
      <c r="G11075">
        <v>907</v>
      </c>
      <c r="H11075">
        <v>32.299999999999997</v>
      </c>
      <c r="I11075">
        <v>29296.1</v>
      </c>
      <c r="J11075" t="s">
        <v>81</v>
      </c>
      <c r="K11075">
        <v>3.1751006091168772E-2</v>
      </c>
      <c r="L11075">
        <v>3.1751</v>
      </c>
      <c r="M11075" t="s">
        <v>82</v>
      </c>
    </row>
    <row r="11076" spans="1:13">
      <c r="A11076" t="s">
        <v>4124</v>
      </c>
      <c r="B11076" t="s">
        <v>4125</v>
      </c>
      <c r="C11076" t="str">
        <f>TEXT(D11076, "mmm")</f>
        <v>Aug</v>
      </c>
      <c r="D11076" s="1">
        <v>45534</v>
      </c>
      <c r="E11076" t="s">
        <v>4833</v>
      </c>
      <c r="F11076" t="s">
        <v>101</v>
      </c>
      <c r="G11076">
        <v>907</v>
      </c>
      <c r="H11076">
        <v>32.299999999999997</v>
      </c>
      <c r="I11076">
        <v>29296.1</v>
      </c>
      <c r="J11076" t="s">
        <v>81</v>
      </c>
      <c r="K11076">
        <v>3.1751006091168772E-2</v>
      </c>
      <c r="L11076">
        <v>3.1751</v>
      </c>
      <c r="M11076" t="s">
        <v>82</v>
      </c>
    </row>
    <row r="11077" spans="1:13">
      <c r="A11077" t="s">
        <v>4124</v>
      </c>
      <c r="B11077" t="s">
        <v>4125</v>
      </c>
      <c r="C11077" t="str">
        <f>TEXT(D11077, "mmm")</f>
        <v>Aug</v>
      </c>
      <c r="D11077" s="1">
        <v>45534</v>
      </c>
      <c r="E11077" t="s">
        <v>4831</v>
      </c>
      <c r="F11077" t="s">
        <v>101</v>
      </c>
      <c r="G11077">
        <v>907</v>
      </c>
      <c r="H11077">
        <v>32.299999999999997</v>
      </c>
      <c r="I11077">
        <v>29296.1</v>
      </c>
      <c r="J11077" t="s">
        <v>81</v>
      </c>
      <c r="K11077">
        <v>3.1751006091168772E-2</v>
      </c>
      <c r="L11077">
        <v>3.1751</v>
      </c>
      <c r="M11077" t="s">
        <v>82</v>
      </c>
    </row>
    <row r="11078" spans="1:13">
      <c r="A11078" t="s">
        <v>4124</v>
      </c>
      <c r="B11078" t="s">
        <v>4125</v>
      </c>
      <c r="C11078" t="str">
        <f>TEXT(D11078, "mmm")</f>
        <v>Aug</v>
      </c>
      <c r="D11078" s="1">
        <v>45534</v>
      </c>
      <c r="E11078" t="s">
        <v>4830</v>
      </c>
      <c r="F11078" t="s">
        <v>101</v>
      </c>
      <c r="G11078">
        <v>907</v>
      </c>
      <c r="H11078">
        <v>32.299999999999997</v>
      </c>
      <c r="I11078">
        <v>29296.1</v>
      </c>
      <c r="J11078" t="s">
        <v>81</v>
      </c>
      <c r="K11078">
        <v>3.1751006091168772E-2</v>
      </c>
      <c r="L11078">
        <v>3.1751</v>
      </c>
      <c r="M11078" t="s">
        <v>82</v>
      </c>
    </row>
    <row r="11079" spans="1:13">
      <c r="A11079" t="s">
        <v>4124</v>
      </c>
      <c r="B11079" t="s">
        <v>4125</v>
      </c>
      <c r="C11079" t="str">
        <f>TEXT(D11079, "mmm")</f>
        <v>Aug</v>
      </c>
      <c r="D11079" s="1">
        <v>45534</v>
      </c>
      <c r="E11079" t="s">
        <v>4835</v>
      </c>
      <c r="F11079" t="s">
        <v>101</v>
      </c>
      <c r="G11079">
        <v>907</v>
      </c>
      <c r="H11079">
        <v>32.299999999999997</v>
      </c>
      <c r="I11079">
        <v>29296.1</v>
      </c>
      <c r="J11079" t="s">
        <v>81</v>
      </c>
      <c r="K11079">
        <v>3.1751006091168772E-2</v>
      </c>
      <c r="L11079">
        <v>3.1751</v>
      </c>
      <c r="M11079" t="s">
        <v>82</v>
      </c>
    </row>
    <row r="11080" spans="1:13">
      <c r="A11080" t="s">
        <v>4124</v>
      </c>
      <c r="B11080" t="s">
        <v>4125</v>
      </c>
      <c r="C11080" t="str">
        <f>TEXT(D11080, "mmm")</f>
        <v>Aug</v>
      </c>
      <c r="D11080" s="1">
        <v>45534</v>
      </c>
      <c r="E11080" t="s">
        <v>4834</v>
      </c>
      <c r="F11080" t="s">
        <v>101</v>
      </c>
      <c r="G11080">
        <v>21058</v>
      </c>
      <c r="H11080">
        <v>32.299999999999997</v>
      </c>
      <c r="I11080">
        <v>680173.39999999991</v>
      </c>
      <c r="J11080" t="s">
        <v>81</v>
      </c>
      <c r="K11080">
        <v>3.1751006091168772E-2</v>
      </c>
      <c r="L11080">
        <v>3.1751</v>
      </c>
      <c r="M11080" t="s">
        <v>82</v>
      </c>
    </row>
    <row r="11081" spans="1:13">
      <c r="A11081" t="s">
        <v>4124</v>
      </c>
      <c r="B11081" t="s">
        <v>4125</v>
      </c>
      <c r="C11081" t="str">
        <f>TEXT(D11081, "mmm")</f>
        <v>Aug</v>
      </c>
      <c r="D11081" s="1">
        <v>45534</v>
      </c>
      <c r="E11081" t="s">
        <v>4832</v>
      </c>
      <c r="F11081" t="s">
        <v>101</v>
      </c>
      <c r="G11081">
        <v>21058</v>
      </c>
      <c r="H11081">
        <v>32.299999999999997</v>
      </c>
      <c r="I11081">
        <v>680173.39999999991</v>
      </c>
      <c r="J11081" t="s">
        <v>81</v>
      </c>
      <c r="K11081">
        <v>3.1751006091168772E-2</v>
      </c>
      <c r="L11081">
        <v>3.1751</v>
      </c>
      <c r="M11081" t="s">
        <v>82</v>
      </c>
    </row>
    <row r="11082" spans="1:13">
      <c r="A11082" t="s">
        <v>4124</v>
      </c>
      <c r="B11082" t="s">
        <v>4125</v>
      </c>
      <c r="C11082" t="str">
        <f>TEXT(D11082, "mmm")</f>
        <v>Aug</v>
      </c>
      <c r="D11082" s="1">
        <v>45534</v>
      </c>
      <c r="E11082" t="s">
        <v>4833</v>
      </c>
      <c r="F11082" t="s">
        <v>101</v>
      </c>
      <c r="G11082">
        <v>21058</v>
      </c>
      <c r="H11082">
        <v>32.299999999999997</v>
      </c>
      <c r="I11082">
        <v>680173.39999999991</v>
      </c>
      <c r="J11082" t="s">
        <v>81</v>
      </c>
      <c r="K11082">
        <v>3.1751006091168772E-2</v>
      </c>
      <c r="L11082">
        <v>3.1751</v>
      </c>
      <c r="M11082" t="s">
        <v>82</v>
      </c>
    </row>
    <row r="11083" spans="1:13">
      <c r="A11083" t="s">
        <v>4124</v>
      </c>
      <c r="B11083" t="s">
        <v>4125</v>
      </c>
      <c r="C11083" t="str">
        <f>TEXT(D11083, "mmm")</f>
        <v>Aug</v>
      </c>
      <c r="D11083" s="1">
        <v>45534</v>
      </c>
      <c r="E11083" t="s">
        <v>4831</v>
      </c>
      <c r="F11083" t="s">
        <v>101</v>
      </c>
      <c r="G11083">
        <v>21058</v>
      </c>
      <c r="H11083">
        <v>32.299999999999997</v>
      </c>
      <c r="I11083">
        <v>680173.39999999991</v>
      </c>
      <c r="J11083" t="s">
        <v>81</v>
      </c>
      <c r="K11083">
        <v>3.1751006091168772E-2</v>
      </c>
      <c r="L11083">
        <v>3.1751</v>
      </c>
      <c r="M11083" t="s">
        <v>82</v>
      </c>
    </row>
    <row r="11084" spans="1:13">
      <c r="A11084" t="s">
        <v>4124</v>
      </c>
      <c r="B11084" t="s">
        <v>4125</v>
      </c>
      <c r="C11084" t="str">
        <f>TEXT(D11084, "mmm")</f>
        <v>Aug</v>
      </c>
      <c r="D11084" s="1">
        <v>45534</v>
      </c>
      <c r="E11084" t="s">
        <v>4830</v>
      </c>
      <c r="F11084" t="s">
        <v>101</v>
      </c>
      <c r="G11084">
        <v>21058</v>
      </c>
      <c r="H11084">
        <v>32.299999999999997</v>
      </c>
      <c r="I11084">
        <v>680173.39999999991</v>
      </c>
      <c r="J11084" t="s">
        <v>81</v>
      </c>
      <c r="K11084">
        <v>3.1751006091168772E-2</v>
      </c>
      <c r="L11084">
        <v>3.1751</v>
      </c>
      <c r="M11084" t="s">
        <v>82</v>
      </c>
    </row>
    <row r="11085" spans="1:13">
      <c r="A11085" t="s">
        <v>4124</v>
      </c>
      <c r="B11085" t="s">
        <v>4125</v>
      </c>
      <c r="C11085" t="str">
        <f>TEXT(D11085, "mmm")</f>
        <v>Aug</v>
      </c>
      <c r="D11085" s="1">
        <v>45534</v>
      </c>
      <c r="E11085" t="s">
        <v>4835</v>
      </c>
      <c r="F11085" t="s">
        <v>101</v>
      </c>
      <c r="G11085">
        <v>21058</v>
      </c>
      <c r="H11085">
        <v>32.299999999999997</v>
      </c>
      <c r="I11085">
        <v>680173.39999999991</v>
      </c>
      <c r="J11085" t="s">
        <v>81</v>
      </c>
      <c r="K11085">
        <v>3.1751006091168772E-2</v>
      </c>
      <c r="L11085">
        <v>3.1751</v>
      </c>
      <c r="M11085" t="s">
        <v>82</v>
      </c>
    </row>
    <row r="11086" spans="1:13">
      <c r="A11086" t="s">
        <v>5911</v>
      </c>
      <c r="B11086" t="s">
        <v>5912</v>
      </c>
      <c r="C11086" t="str">
        <f>TEXT(D11086, "mmm")</f>
        <v>Aug</v>
      </c>
      <c r="D11086" s="1">
        <v>45534</v>
      </c>
      <c r="E11086" t="s">
        <v>4057</v>
      </c>
      <c r="F11086" t="s">
        <v>80</v>
      </c>
      <c r="G11086">
        <v>75000</v>
      </c>
      <c r="H11086">
        <v>1.68</v>
      </c>
      <c r="I11086">
        <v>126000</v>
      </c>
      <c r="J11086" t="s">
        <v>86</v>
      </c>
      <c r="K11086">
        <v>5.882347166332158E-2</v>
      </c>
      <c r="L11086">
        <v>5.8822999999999999</v>
      </c>
      <c r="M11086" t="s">
        <v>82</v>
      </c>
    </row>
    <row r="11087" spans="1:13">
      <c r="A11087" t="s">
        <v>1986</v>
      </c>
      <c r="B11087" t="s">
        <v>1987</v>
      </c>
      <c r="C11087" t="str">
        <f>TEXT(D11087, "mmm")</f>
        <v>Aug</v>
      </c>
      <c r="D11087" s="1">
        <v>45534</v>
      </c>
      <c r="E11087" t="s">
        <v>1988</v>
      </c>
      <c r="F11087" t="s">
        <v>80</v>
      </c>
      <c r="G11087">
        <v>10000</v>
      </c>
      <c r="H11087">
        <v>28.77</v>
      </c>
      <c r="I11087">
        <v>287700</v>
      </c>
      <c r="J11087" t="s">
        <v>86</v>
      </c>
      <c r="K11087">
        <v>-1.347154703692899E-2</v>
      </c>
      <c r="L11087">
        <v>-1.3472</v>
      </c>
      <c r="M11087" t="s">
        <v>82</v>
      </c>
    </row>
    <row r="11088" spans="1:13">
      <c r="A11088" t="s">
        <v>5880</v>
      </c>
      <c r="B11088" t="s">
        <v>5881</v>
      </c>
      <c r="C11088" t="str">
        <f>TEXT(D11088, "mmm")</f>
        <v>Aug</v>
      </c>
      <c r="D11088" s="1">
        <v>45534</v>
      </c>
      <c r="E11088" t="s">
        <v>2382</v>
      </c>
      <c r="F11088" t="s">
        <v>80</v>
      </c>
      <c r="G11088">
        <v>8300</v>
      </c>
      <c r="H11088">
        <v>3</v>
      </c>
      <c r="I11088">
        <v>24900</v>
      </c>
      <c r="J11088" t="s">
        <v>81</v>
      </c>
      <c r="K11088">
        <v>-5.6291414569288427E-2</v>
      </c>
      <c r="L11088">
        <v>-5.6291000000000002</v>
      </c>
      <c r="M11088" t="s">
        <v>82</v>
      </c>
    </row>
    <row r="11089" spans="1:13">
      <c r="A11089" t="s">
        <v>4864</v>
      </c>
      <c r="B11089" t="s">
        <v>4865</v>
      </c>
      <c r="C11089" t="str">
        <f>TEXT(D11089, "mmm")</f>
        <v>Aug</v>
      </c>
      <c r="D11089" s="1">
        <v>45534</v>
      </c>
      <c r="E11089" t="s">
        <v>4258</v>
      </c>
      <c r="F11089" t="s">
        <v>217</v>
      </c>
      <c r="G11089">
        <v>25000</v>
      </c>
      <c r="H11089">
        <v>13.85</v>
      </c>
      <c r="I11089">
        <v>346250</v>
      </c>
      <c r="J11089" t="s">
        <v>81</v>
      </c>
      <c r="K11089">
        <v>7.8068873250816129E-3</v>
      </c>
      <c r="L11089">
        <v>0.78069999999999995</v>
      </c>
      <c r="M11089" t="s">
        <v>82</v>
      </c>
    </row>
    <row r="11090" spans="1:13">
      <c r="A11090" t="s">
        <v>4339</v>
      </c>
      <c r="B11090" t="s">
        <v>4340</v>
      </c>
      <c r="C11090" t="str">
        <f>TEXT(D11090, "mmm")</f>
        <v>Aug</v>
      </c>
      <c r="D11090" s="1">
        <v>45534</v>
      </c>
      <c r="E11090" t="s">
        <v>4378</v>
      </c>
      <c r="F11090" t="s">
        <v>128</v>
      </c>
      <c r="G11090">
        <v>20000</v>
      </c>
      <c r="H11090">
        <v>14.86</v>
      </c>
      <c r="I11090">
        <v>297200</v>
      </c>
      <c r="J11090" t="s">
        <v>81</v>
      </c>
      <c r="K11090">
        <v>1.074538360044186E-2</v>
      </c>
      <c r="L11090">
        <v>1.0745</v>
      </c>
      <c r="M11090" t="s">
        <v>82</v>
      </c>
    </row>
    <row r="11091" spans="1:13">
      <c r="A11091" t="s">
        <v>3694</v>
      </c>
      <c r="B11091" t="s">
        <v>3695</v>
      </c>
      <c r="C11091" t="str">
        <f>TEXT(D11091, "mmm")</f>
        <v>Aug</v>
      </c>
      <c r="D11091" s="1">
        <v>45534</v>
      </c>
      <c r="E11091" t="s">
        <v>3725</v>
      </c>
      <c r="F11091" t="s">
        <v>80</v>
      </c>
      <c r="G11091">
        <v>104492</v>
      </c>
      <c r="H11091">
        <v>5.74</v>
      </c>
      <c r="I11091">
        <v>599784.08000000007</v>
      </c>
      <c r="J11091" t="s">
        <v>86</v>
      </c>
      <c r="K11091">
        <v>5.5749161049015283E-2</v>
      </c>
      <c r="L11091">
        <v>5.5749000000000004</v>
      </c>
      <c r="M11091" t="s">
        <v>82</v>
      </c>
    </row>
    <row r="11092" spans="1:13">
      <c r="A11092" t="s">
        <v>3694</v>
      </c>
      <c r="B11092" t="s">
        <v>3695</v>
      </c>
      <c r="C11092" t="str">
        <f>TEXT(D11092, "mmm")</f>
        <v>Aug</v>
      </c>
      <c r="D11092" s="1">
        <v>45534</v>
      </c>
      <c r="E11092" t="s">
        <v>3722</v>
      </c>
      <c r="F11092" t="s">
        <v>222</v>
      </c>
      <c r="G11092">
        <v>104492</v>
      </c>
      <c r="H11092">
        <v>5.74</v>
      </c>
      <c r="I11092">
        <v>599784.08000000007</v>
      </c>
      <c r="J11092" t="s">
        <v>86</v>
      </c>
      <c r="K11092">
        <v>5.5749161049015283E-2</v>
      </c>
      <c r="L11092">
        <v>5.5749000000000004</v>
      </c>
      <c r="M11092" t="s">
        <v>82</v>
      </c>
    </row>
    <row r="11093" spans="1:13">
      <c r="A11093" t="s">
        <v>4339</v>
      </c>
      <c r="B11093" t="s">
        <v>4340</v>
      </c>
      <c r="C11093" t="str">
        <f>TEXT(D11093, "mmm")</f>
        <v>Aug</v>
      </c>
      <c r="D11093" s="1">
        <v>45534</v>
      </c>
      <c r="E11093" t="s">
        <v>4341</v>
      </c>
      <c r="F11093" t="s">
        <v>128</v>
      </c>
      <c r="G11093">
        <v>20000</v>
      </c>
      <c r="H11093">
        <v>14.86</v>
      </c>
      <c r="I11093">
        <v>297200</v>
      </c>
      <c r="J11093" t="s">
        <v>81</v>
      </c>
      <c r="K11093">
        <v>1.074538360044186E-2</v>
      </c>
      <c r="L11093">
        <v>1.0745</v>
      </c>
      <c r="M11093" t="s">
        <v>82</v>
      </c>
    </row>
    <row r="11094" spans="1:13">
      <c r="A11094" t="s">
        <v>5911</v>
      </c>
      <c r="B11094" t="s">
        <v>5912</v>
      </c>
      <c r="C11094" t="str">
        <f>TEXT(D11094, "mmm")</f>
        <v>Aug</v>
      </c>
      <c r="D11094" s="1">
        <v>45534</v>
      </c>
      <c r="E11094" t="s">
        <v>5913</v>
      </c>
      <c r="F11094" t="s">
        <v>118</v>
      </c>
      <c r="G11094">
        <v>14793</v>
      </c>
      <c r="H11094">
        <v>1.7</v>
      </c>
      <c r="I11094">
        <v>25148.1</v>
      </c>
      <c r="J11094" t="s">
        <v>81</v>
      </c>
      <c r="K11094">
        <v>5.882347166332158E-2</v>
      </c>
      <c r="L11094">
        <v>5.8822999999999999</v>
      </c>
      <c r="M11094" t="s">
        <v>82</v>
      </c>
    </row>
    <row r="11095" spans="1:13">
      <c r="A11095" t="s">
        <v>5293</v>
      </c>
      <c r="B11095" t="s">
        <v>5294</v>
      </c>
      <c r="C11095" t="str">
        <f>TEXT(D11095, "mmm")</f>
        <v>Aug</v>
      </c>
      <c r="D11095" s="1">
        <v>45534</v>
      </c>
      <c r="E11095" t="s">
        <v>5874</v>
      </c>
      <c r="F11095" t="s">
        <v>251</v>
      </c>
      <c r="G11095">
        <v>244774</v>
      </c>
      <c r="H11095">
        <v>1.07</v>
      </c>
      <c r="I11095">
        <v>261908.18</v>
      </c>
      <c r="J11095" t="s">
        <v>81</v>
      </c>
      <c r="K11095">
        <v>0.67889907052847875</v>
      </c>
      <c r="L11095">
        <v>67.889899999999997</v>
      </c>
      <c r="M11095" t="s">
        <v>82</v>
      </c>
    </row>
    <row r="11096" spans="1:13">
      <c r="A11096" t="s">
        <v>5802</v>
      </c>
      <c r="B11096" t="s">
        <v>5803</v>
      </c>
      <c r="C11096" t="str">
        <f>TEXT(D11096, "mmm")</f>
        <v>Aug</v>
      </c>
      <c r="D11096" s="1">
        <v>45534</v>
      </c>
      <c r="E11096" t="s">
        <v>5804</v>
      </c>
      <c r="F11096" t="s">
        <v>251</v>
      </c>
      <c r="G11096">
        <v>10000</v>
      </c>
      <c r="H11096">
        <v>1.2</v>
      </c>
      <c r="I11096">
        <v>12000</v>
      </c>
      <c r="J11096" t="s">
        <v>86</v>
      </c>
      <c r="K11096">
        <v>-5.8333374725446092E-2</v>
      </c>
      <c r="L11096">
        <v>-5.8333000000000004</v>
      </c>
      <c r="M11096" t="s">
        <v>82</v>
      </c>
    </row>
    <row r="11097" spans="1:13">
      <c r="A11097" t="s">
        <v>5095</v>
      </c>
      <c r="B11097" t="s">
        <v>5096</v>
      </c>
      <c r="C11097" t="str">
        <f>TEXT(D11097, "mmm")</f>
        <v>Aug</v>
      </c>
      <c r="D11097" s="1">
        <v>45534</v>
      </c>
      <c r="E11097" t="s">
        <v>5097</v>
      </c>
      <c r="F11097" t="s">
        <v>101</v>
      </c>
      <c r="G11097">
        <v>8028</v>
      </c>
      <c r="H11097">
        <v>15.2</v>
      </c>
      <c r="I11097">
        <v>122025.60000000001</v>
      </c>
      <c r="J11097" t="s">
        <v>81</v>
      </c>
      <c r="K11097">
        <v>5.9133741343657684E-3</v>
      </c>
      <c r="L11097">
        <v>0.59130000000000005</v>
      </c>
      <c r="M11097" t="s">
        <v>82</v>
      </c>
    </row>
    <row r="11098" spans="1:13">
      <c r="A11098" t="s">
        <v>5770</v>
      </c>
      <c r="B11098" t="s">
        <v>5771</v>
      </c>
      <c r="C11098" t="str">
        <f>TEXT(D11098, "mmm")</f>
        <v>Aug</v>
      </c>
      <c r="D11098" s="1">
        <v>45534</v>
      </c>
      <c r="E11098" t="s">
        <v>5914</v>
      </c>
      <c r="F11098" t="s">
        <v>118</v>
      </c>
      <c r="G11098">
        <v>1700</v>
      </c>
      <c r="H11098">
        <v>8.75</v>
      </c>
      <c r="I11098">
        <v>14875</v>
      </c>
      <c r="J11098" t="s">
        <v>81</v>
      </c>
      <c r="K11098">
        <v>-5.6688479354356502E-3</v>
      </c>
      <c r="L11098">
        <v>-0.56689999999999996</v>
      </c>
      <c r="M11098" t="s">
        <v>82</v>
      </c>
    </row>
    <row r="11099" spans="1:13">
      <c r="A11099" t="s">
        <v>3598</v>
      </c>
      <c r="B11099" t="s">
        <v>3599</v>
      </c>
      <c r="C11099" t="str">
        <f>TEXT(D11099, "mmm")</f>
        <v>Aug</v>
      </c>
      <c r="D11099" s="1">
        <v>45534</v>
      </c>
      <c r="E11099" t="s">
        <v>3600</v>
      </c>
      <c r="F11099" t="s">
        <v>222</v>
      </c>
      <c r="G11099">
        <v>5000</v>
      </c>
      <c r="H11099">
        <v>45.34</v>
      </c>
      <c r="I11099">
        <v>226700</v>
      </c>
      <c r="J11099" t="s">
        <v>81</v>
      </c>
      <c r="K11099">
        <v>-4.614008655332813E-2</v>
      </c>
      <c r="L11099">
        <v>-4.6139999999999999</v>
      </c>
      <c r="M11099" t="s">
        <v>82</v>
      </c>
    </row>
    <row r="11100" spans="1:13">
      <c r="A11100" t="s">
        <v>4733</v>
      </c>
      <c r="B11100" t="s">
        <v>4734</v>
      </c>
      <c r="C11100" t="str">
        <f>TEXT(D11100, "mmm")</f>
        <v>Aug</v>
      </c>
      <c r="D11100" s="1">
        <v>45534</v>
      </c>
      <c r="E11100" t="s">
        <v>4763</v>
      </c>
      <c r="F11100" t="s">
        <v>101</v>
      </c>
      <c r="G11100">
        <v>12424</v>
      </c>
      <c r="H11100">
        <v>20.12</v>
      </c>
      <c r="I11100">
        <v>249970.88</v>
      </c>
      <c r="J11100" t="s">
        <v>81</v>
      </c>
      <c r="K11100">
        <v>-4.0938670697079238E-2</v>
      </c>
      <c r="L11100">
        <v>-4.0938999999999997</v>
      </c>
      <c r="M11100" t="s">
        <v>82</v>
      </c>
    </row>
    <row r="11101" spans="1:13">
      <c r="A11101" t="s">
        <v>4733</v>
      </c>
      <c r="B11101" t="s">
        <v>4734</v>
      </c>
      <c r="C11101" t="str">
        <f>TEXT(D11101, "mmm")</f>
        <v>Aug</v>
      </c>
      <c r="D11101" s="1">
        <v>45534</v>
      </c>
      <c r="E11101" t="s">
        <v>4765</v>
      </c>
      <c r="F11101" t="s">
        <v>101</v>
      </c>
      <c r="G11101">
        <v>12424</v>
      </c>
      <c r="H11101">
        <v>20.12</v>
      </c>
      <c r="I11101">
        <v>249970.88</v>
      </c>
      <c r="J11101" t="s">
        <v>81</v>
      </c>
      <c r="K11101">
        <v>-4.0938670697079238E-2</v>
      </c>
      <c r="L11101">
        <v>-4.0938999999999997</v>
      </c>
      <c r="M11101" t="s">
        <v>82</v>
      </c>
    </row>
    <row r="11102" spans="1:13">
      <c r="A11102" t="s">
        <v>4733</v>
      </c>
      <c r="B11102" t="s">
        <v>4734</v>
      </c>
      <c r="C11102" t="str">
        <f>TEXT(D11102, "mmm")</f>
        <v>Aug</v>
      </c>
      <c r="D11102" s="1">
        <v>45534</v>
      </c>
      <c r="E11102" t="s">
        <v>4764</v>
      </c>
      <c r="F11102" t="s">
        <v>101</v>
      </c>
      <c r="G11102">
        <v>12424</v>
      </c>
      <c r="H11102">
        <v>20.12</v>
      </c>
      <c r="I11102">
        <v>249970.88</v>
      </c>
      <c r="J11102" t="s">
        <v>81</v>
      </c>
      <c r="K11102">
        <v>-4.0938670697079238E-2</v>
      </c>
      <c r="L11102">
        <v>-4.0938999999999997</v>
      </c>
      <c r="M11102" t="s">
        <v>82</v>
      </c>
    </row>
    <row r="11103" spans="1:13">
      <c r="A11103" t="s">
        <v>2778</v>
      </c>
      <c r="B11103" t="s">
        <v>2779</v>
      </c>
      <c r="C11103" t="str">
        <f>TEXT(D11103, "mmm")</f>
        <v>Aug</v>
      </c>
      <c r="D11103" s="1">
        <v>45534</v>
      </c>
      <c r="E11103" t="s">
        <v>2783</v>
      </c>
      <c r="F11103" t="s">
        <v>101</v>
      </c>
      <c r="G11103">
        <v>1000</v>
      </c>
      <c r="H11103">
        <v>45.56</v>
      </c>
      <c r="I11103">
        <v>45560</v>
      </c>
      <c r="J11103" t="s">
        <v>81</v>
      </c>
      <c r="K11103">
        <v>-4.3859650590449939E-2</v>
      </c>
      <c r="L11103">
        <v>-4.3860000000000001</v>
      </c>
      <c r="M11103" t="s">
        <v>82</v>
      </c>
    </row>
    <row r="11104" spans="1:13">
      <c r="A11104" t="s">
        <v>2778</v>
      </c>
      <c r="B11104" t="s">
        <v>2779</v>
      </c>
      <c r="C11104" t="str">
        <f>TEXT(D11104, "mmm")</f>
        <v>Aug</v>
      </c>
      <c r="D11104" s="1">
        <v>45534</v>
      </c>
      <c r="E11104" t="s">
        <v>2781</v>
      </c>
      <c r="F11104" t="s">
        <v>101</v>
      </c>
      <c r="G11104">
        <v>1000</v>
      </c>
      <c r="H11104">
        <v>45.56</v>
      </c>
      <c r="I11104">
        <v>45560</v>
      </c>
      <c r="J11104" t="s">
        <v>81</v>
      </c>
      <c r="K11104">
        <v>-4.3859650590449939E-2</v>
      </c>
      <c r="L11104">
        <v>-4.3860000000000001</v>
      </c>
      <c r="M11104" t="s">
        <v>82</v>
      </c>
    </row>
    <row r="11105" spans="1:13">
      <c r="A11105" t="s">
        <v>2778</v>
      </c>
      <c r="B11105" t="s">
        <v>2779</v>
      </c>
      <c r="C11105" t="str">
        <f>TEXT(D11105, "mmm")</f>
        <v>Aug</v>
      </c>
      <c r="D11105" s="1">
        <v>45534</v>
      </c>
      <c r="E11105" t="s">
        <v>2780</v>
      </c>
      <c r="F11105" t="s">
        <v>101</v>
      </c>
      <c r="G11105">
        <v>1000</v>
      </c>
      <c r="H11105">
        <v>45.56</v>
      </c>
      <c r="I11105">
        <v>45560</v>
      </c>
      <c r="J11105" t="s">
        <v>81</v>
      </c>
      <c r="K11105">
        <v>-4.3859650590449939E-2</v>
      </c>
      <c r="L11105">
        <v>-4.3860000000000001</v>
      </c>
      <c r="M11105" t="s">
        <v>82</v>
      </c>
    </row>
    <row r="11106" spans="1:13">
      <c r="A11106" t="s">
        <v>2778</v>
      </c>
      <c r="B11106" t="s">
        <v>2779</v>
      </c>
      <c r="C11106" t="str">
        <f>TEXT(D11106, "mmm")</f>
        <v>Aug</v>
      </c>
      <c r="D11106" s="1">
        <v>45534</v>
      </c>
      <c r="E11106" t="s">
        <v>2782</v>
      </c>
      <c r="F11106" t="s">
        <v>101</v>
      </c>
      <c r="G11106">
        <v>1000</v>
      </c>
      <c r="H11106">
        <v>45.56</v>
      </c>
      <c r="I11106">
        <v>45560</v>
      </c>
      <c r="J11106" t="s">
        <v>81</v>
      </c>
      <c r="K11106">
        <v>-4.3859650590449939E-2</v>
      </c>
      <c r="L11106">
        <v>-4.3860000000000001</v>
      </c>
      <c r="M11106" t="s">
        <v>82</v>
      </c>
    </row>
    <row r="11107" spans="1:13">
      <c r="A11107" t="s">
        <v>5915</v>
      </c>
      <c r="B11107" t="s">
        <v>5916</v>
      </c>
      <c r="C11107" t="str">
        <f>TEXT(D11107, "mmm")</f>
        <v>Aug</v>
      </c>
      <c r="D11107" s="1">
        <v>45534</v>
      </c>
      <c r="E11107" t="s">
        <v>1418</v>
      </c>
      <c r="F11107" t="s">
        <v>251</v>
      </c>
      <c r="G11107">
        <v>150000</v>
      </c>
      <c r="H11107">
        <v>9.51</v>
      </c>
      <c r="I11107">
        <v>1426500</v>
      </c>
      <c r="J11107" t="s">
        <v>81</v>
      </c>
      <c r="K11107">
        <v>5.1524685523143932E-2</v>
      </c>
      <c r="L11107">
        <v>5.1524999999999999</v>
      </c>
      <c r="M11107" t="s">
        <v>82</v>
      </c>
    </row>
    <row r="11108" spans="1:13">
      <c r="A11108" t="s">
        <v>5915</v>
      </c>
      <c r="B11108" t="s">
        <v>5916</v>
      </c>
      <c r="C11108" t="str">
        <f>TEXT(D11108, "mmm")</f>
        <v>Aug</v>
      </c>
      <c r="D11108" s="1">
        <v>45534</v>
      </c>
      <c r="E11108" t="s">
        <v>1419</v>
      </c>
      <c r="F11108" t="s">
        <v>428</v>
      </c>
      <c r="G11108">
        <v>150000</v>
      </c>
      <c r="H11108">
        <v>9.51</v>
      </c>
      <c r="I11108">
        <v>1426500</v>
      </c>
      <c r="J11108" t="s">
        <v>81</v>
      </c>
      <c r="K11108">
        <v>5.1524685523143932E-2</v>
      </c>
      <c r="L11108">
        <v>5.1524999999999999</v>
      </c>
      <c r="M11108" t="s">
        <v>82</v>
      </c>
    </row>
    <row r="11109" spans="1:13">
      <c r="A11109" t="s">
        <v>4173</v>
      </c>
      <c r="B11109" t="s">
        <v>4174</v>
      </c>
      <c r="C11109" t="str">
        <f>TEXT(D11109, "mmm")</f>
        <v>Aug</v>
      </c>
      <c r="D11109" s="1">
        <v>45534</v>
      </c>
      <c r="E11109" t="s">
        <v>5750</v>
      </c>
      <c r="F11109" t="s">
        <v>128</v>
      </c>
      <c r="G11109">
        <v>10000</v>
      </c>
      <c r="H11109">
        <v>14.02</v>
      </c>
      <c r="I11109">
        <v>140200</v>
      </c>
      <c r="J11109" t="s">
        <v>81</v>
      </c>
      <c r="K11109">
        <v>0.19711537107460031</v>
      </c>
      <c r="L11109">
        <v>19.711500000000001</v>
      </c>
      <c r="M11109" t="s">
        <v>82</v>
      </c>
    </row>
    <row r="11110" spans="1:13">
      <c r="A11110" t="s">
        <v>129</v>
      </c>
      <c r="B11110" t="s">
        <v>130</v>
      </c>
      <c r="C11110" t="str">
        <f>TEXT(D11110, "mmm")</f>
        <v>Aug</v>
      </c>
      <c r="D11110" s="1">
        <v>45534</v>
      </c>
      <c r="E11110" t="s">
        <v>111</v>
      </c>
      <c r="F11110" t="s">
        <v>101</v>
      </c>
      <c r="G11110">
        <v>30500</v>
      </c>
      <c r="H11110">
        <v>6.21</v>
      </c>
      <c r="I11110">
        <v>189405</v>
      </c>
      <c r="J11110" t="s">
        <v>81</v>
      </c>
      <c r="K11110">
        <v>1.5873000254767341E-2</v>
      </c>
      <c r="L11110">
        <v>1.5872999999999999</v>
      </c>
      <c r="M11110" t="s">
        <v>82</v>
      </c>
    </row>
    <row r="11111" spans="1:13">
      <c r="A11111" t="s">
        <v>129</v>
      </c>
      <c r="B11111" t="s">
        <v>130</v>
      </c>
      <c r="C11111" t="str">
        <f>TEXT(D11111, "mmm")</f>
        <v>Aug</v>
      </c>
      <c r="D11111" s="1">
        <v>45534</v>
      </c>
      <c r="E11111" t="s">
        <v>110</v>
      </c>
      <c r="F11111" t="s">
        <v>101</v>
      </c>
      <c r="G11111">
        <v>30500</v>
      </c>
      <c r="H11111">
        <v>6.21</v>
      </c>
      <c r="I11111">
        <v>189405</v>
      </c>
      <c r="J11111" t="s">
        <v>81</v>
      </c>
      <c r="K11111">
        <v>1.5873000254767341E-2</v>
      </c>
      <c r="L11111">
        <v>1.5872999999999999</v>
      </c>
      <c r="M11111" t="s">
        <v>82</v>
      </c>
    </row>
    <row r="11112" spans="1:13">
      <c r="A11112" t="s">
        <v>129</v>
      </c>
      <c r="B11112" t="s">
        <v>130</v>
      </c>
      <c r="C11112" t="str">
        <f>TEXT(D11112, "mmm")</f>
        <v>Aug</v>
      </c>
      <c r="D11112" s="1">
        <v>45534</v>
      </c>
      <c r="E11112" t="s">
        <v>109</v>
      </c>
      <c r="F11112" t="s">
        <v>101</v>
      </c>
      <c r="G11112">
        <v>30500</v>
      </c>
      <c r="H11112">
        <v>6.21</v>
      </c>
      <c r="I11112">
        <v>189405</v>
      </c>
      <c r="J11112" t="s">
        <v>81</v>
      </c>
      <c r="K11112">
        <v>1.5873000254767341E-2</v>
      </c>
      <c r="L11112">
        <v>1.5872999999999999</v>
      </c>
      <c r="M11112" t="s">
        <v>82</v>
      </c>
    </row>
    <row r="11113" spans="1:13">
      <c r="A11113" t="s">
        <v>3697</v>
      </c>
      <c r="B11113" t="s">
        <v>3698</v>
      </c>
      <c r="C11113" t="str">
        <f>TEXT(D11113, "mmm")</f>
        <v>Aug</v>
      </c>
      <c r="D11113" s="1">
        <v>45534</v>
      </c>
      <c r="E11113" t="s">
        <v>5241</v>
      </c>
      <c r="F11113" t="s">
        <v>101</v>
      </c>
      <c r="G11113">
        <v>1000</v>
      </c>
      <c r="H11113">
        <v>10.39</v>
      </c>
      <c r="I11113">
        <v>10390</v>
      </c>
      <c r="J11113" t="s">
        <v>81</v>
      </c>
      <c r="K11113">
        <v>-4.7525002878888938E-2</v>
      </c>
      <c r="L11113">
        <v>-4.7525000000000004</v>
      </c>
      <c r="M11113" t="s">
        <v>82</v>
      </c>
    </row>
    <row r="11114" spans="1:13">
      <c r="A11114" t="s">
        <v>5732</v>
      </c>
      <c r="B11114" t="s">
        <v>5733</v>
      </c>
      <c r="C11114" t="str">
        <f>TEXT(D11114, "mmm")</f>
        <v>Aug</v>
      </c>
      <c r="D11114" s="1">
        <v>45534</v>
      </c>
      <c r="E11114" t="s">
        <v>5908</v>
      </c>
      <c r="F11114" t="s">
        <v>128</v>
      </c>
      <c r="G11114">
        <v>77000</v>
      </c>
      <c r="H11114">
        <v>0.7</v>
      </c>
      <c r="I11114">
        <v>53900</v>
      </c>
      <c r="J11114" t="s">
        <v>86</v>
      </c>
      <c r="K11114">
        <v>6.3675876317685454E-2</v>
      </c>
      <c r="L11114">
        <v>6.3676000000000004</v>
      </c>
      <c r="M11114" t="s">
        <v>82</v>
      </c>
    </row>
    <row r="11115" spans="1:13">
      <c r="A11115" t="s">
        <v>2137</v>
      </c>
      <c r="B11115" t="s">
        <v>2138</v>
      </c>
      <c r="C11115" t="str">
        <f>TEXT(D11115, "mmm")</f>
        <v>Aug</v>
      </c>
      <c r="D11115" s="1">
        <v>45534</v>
      </c>
      <c r="E11115" t="s">
        <v>5917</v>
      </c>
      <c r="F11115" t="s">
        <v>128</v>
      </c>
      <c r="G11115">
        <v>5000</v>
      </c>
      <c r="H11115">
        <v>5.2</v>
      </c>
      <c r="I11115">
        <v>26000</v>
      </c>
      <c r="J11115" t="s">
        <v>81</v>
      </c>
      <c r="K11115">
        <v>4.9713212359993257E-2</v>
      </c>
      <c r="L11115">
        <v>4.9713000000000003</v>
      </c>
      <c r="M11115" t="s">
        <v>82</v>
      </c>
    </row>
    <row r="11116" spans="1:13">
      <c r="A11116" t="s">
        <v>2137</v>
      </c>
      <c r="B11116" t="s">
        <v>2138</v>
      </c>
      <c r="C11116" t="str">
        <f>TEXT(D11116, "mmm")</f>
        <v>Aug</v>
      </c>
      <c r="D11116" s="1">
        <v>45534</v>
      </c>
      <c r="E11116" t="s">
        <v>3539</v>
      </c>
      <c r="F11116" t="s">
        <v>217</v>
      </c>
      <c r="G11116">
        <v>1000000</v>
      </c>
      <c r="H11116">
        <v>5.18</v>
      </c>
      <c r="I11116">
        <v>5180000</v>
      </c>
      <c r="J11116" t="s">
        <v>86</v>
      </c>
      <c r="K11116">
        <v>4.9713212359993257E-2</v>
      </c>
      <c r="L11116">
        <v>4.9713000000000003</v>
      </c>
      <c r="M11116" t="s">
        <v>82</v>
      </c>
    </row>
    <row r="11117" spans="1:13">
      <c r="A11117" t="s">
        <v>2137</v>
      </c>
      <c r="B11117" t="s">
        <v>2138</v>
      </c>
      <c r="C11117" t="str">
        <f>TEXT(D11117, "mmm")</f>
        <v>Aug</v>
      </c>
      <c r="D11117" s="1">
        <v>45534</v>
      </c>
      <c r="E11117" t="s">
        <v>3539</v>
      </c>
      <c r="F11117" t="s">
        <v>217</v>
      </c>
      <c r="G11117">
        <v>1000000</v>
      </c>
      <c r="H11117">
        <v>5.15</v>
      </c>
      <c r="I11117">
        <v>5150000</v>
      </c>
      <c r="J11117" t="s">
        <v>86</v>
      </c>
      <c r="K11117">
        <v>4.9713212359993257E-2</v>
      </c>
      <c r="L11117">
        <v>4.9713000000000003</v>
      </c>
      <c r="M11117" t="s">
        <v>82</v>
      </c>
    </row>
    <row r="11118" spans="1:13">
      <c r="A11118" t="s">
        <v>2137</v>
      </c>
      <c r="B11118" t="s">
        <v>2138</v>
      </c>
      <c r="C11118" t="str">
        <f>TEXT(D11118, "mmm")</f>
        <v>Aug</v>
      </c>
      <c r="D11118" s="1">
        <v>45534</v>
      </c>
      <c r="E11118" t="s">
        <v>3539</v>
      </c>
      <c r="F11118" t="s">
        <v>217</v>
      </c>
      <c r="G11118">
        <v>500000</v>
      </c>
      <c r="H11118">
        <v>5.21</v>
      </c>
      <c r="I11118">
        <v>2605000</v>
      </c>
      <c r="J11118" t="s">
        <v>81</v>
      </c>
      <c r="K11118">
        <v>4.9713212359993257E-2</v>
      </c>
      <c r="L11118">
        <v>4.9713000000000003</v>
      </c>
      <c r="M11118" t="s">
        <v>82</v>
      </c>
    </row>
    <row r="11119" spans="1:13">
      <c r="A11119" t="s">
        <v>3110</v>
      </c>
      <c r="B11119" t="s">
        <v>3111</v>
      </c>
      <c r="C11119" t="str">
        <f>TEXT(D11119, "mmm")</f>
        <v>Aug</v>
      </c>
      <c r="D11119" s="1">
        <v>45534</v>
      </c>
      <c r="E11119" t="s">
        <v>3118</v>
      </c>
      <c r="F11119" t="s">
        <v>101</v>
      </c>
      <c r="G11119">
        <v>6136</v>
      </c>
      <c r="H11119">
        <v>6.99</v>
      </c>
      <c r="I11119">
        <v>42890.64</v>
      </c>
      <c r="J11119" t="s">
        <v>81</v>
      </c>
      <c r="K11119">
        <v>-9.0510933458522236E-2</v>
      </c>
      <c r="L11119">
        <v>-9.0510999999999999</v>
      </c>
      <c r="M11119" t="s">
        <v>82</v>
      </c>
    </row>
    <row r="11120" spans="1:13">
      <c r="A11120" t="s">
        <v>3110</v>
      </c>
      <c r="B11120" t="s">
        <v>3111</v>
      </c>
      <c r="C11120" t="str">
        <f>TEXT(D11120, "mmm")</f>
        <v>Aug</v>
      </c>
      <c r="D11120" s="1">
        <v>45534</v>
      </c>
      <c r="E11120" t="s">
        <v>3119</v>
      </c>
      <c r="F11120" t="s">
        <v>101</v>
      </c>
      <c r="G11120">
        <v>6136</v>
      </c>
      <c r="H11120">
        <v>6.99</v>
      </c>
      <c r="I11120">
        <v>42890.64</v>
      </c>
      <c r="J11120" t="s">
        <v>81</v>
      </c>
      <c r="K11120">
        <v>-9.0510933458522236E-2</v>
      </c>
      <c r="L11120">
        <v>-9.0510999999999999</v>
      </c>
      <c r="M11120" t="s">
        <v>82</v>
      </c>
    </row>
    <row r="11121" spans="1:13">
      <c r="A11121" t="s">
        <v>3110</v>
      </c>
      <c r="B11121" t="s">
        <v>3111</v>
      </c>
      <c r="C11121" t="str">
        <f>TEXT(D11121, "mmm")</f>
        <v>Aug</v>
      </c>
      <c r="D11121" s="1">
        <v>45534</v>
      </c>
      <c r="E11121" t="s">
        <v>3120</v>
      </c>
      <c r="F11121" t="s">
        <v>101</v>
      </c>
      <c r="G11121">
        <v>6136</v>
      </c>
      <c r="H11121">
        <v>6.99</v>
      </c>
      <c r="I11121">
        <v>42890.64</v>
      </c>
      <c r="J11121" t="s">
        <v>81</v>
      </c>
      <c r="K11121">
        <v>-9.0510933458522236E-2</v>
      </c>
      <c r="L11121">
        <v>-9.0510999999999999</v>
      </c>
      <c r="M11121" t="s">
        <v>82</v>
      </c>
    </row>
    <row r="11122" spans="1:13">
      <c r="A11122" t="s">
        <v>5322</v>
      </c>
      <c r="B11122" t="s">
        <v>5323</v>
      </c>
      <c r="C11122" t="str">
        <f>TEXT(D11122, "mmm")</f>
        <v>Aug</v>
      </c>
      <c r="D11122" s="1">
        <v>45534</v>
      </c>
      <c r="E11122" t="s">
        <v>5328</v>
      </c>
      <c r="F11122" t="s">
        <v>222</v>
      </c>
      <c r="G11122">
        <v>17872</v>
      </c>
      <c r="H11122">
        <v>16.77</v>
      </c>
      <c r="I11122">
        <v>299713.44</v>
      </c>
      <c r="J11122" t="s">
        <v>81</v>
      </c>
      <c r="K11122">
        <v>-5.9210515058301327E-2</v>
      </c>
      <c r="L11122">
        <v>-5.9211</v>
      </c>
      <c r="M11122" t="s">
        <v>82</v>
      </c>
    </row>
    <row r="11123" spans="1:13">
      <c r="A11123" t="s">
        <v>5322</v>
      </c>
      <c r="B11123" t="s">
        <v>5323</v>
      </c>
      <c r="C11123" t="str">
        <f>TEXT(D11123, "mmm")</f>
        <v>Aug</v>
      </c>
      <c r="D11123" s="1">
        <v>45534</v>
      </c>
      <c r="E11123" t="s">
        <v>5327</v>
      </c>
      <c r="F11123" t="s">
        <v>314</v>
      </c>
      <c r="G11123">
        <v>17872</v>
      </c>
      <c r="H11123">
        <v>16.77</v>
      </c>
      <c r="I11123">
        <v>299713.44</v>
      </c>
      <c r="J11123" t="s">
        <v>81</v>
      </c>
      <c r="K11123">
        <v>-5.9210515058301327E-2</v>
      </c>
      <c r="L11123">
        <v>-5.9211</v>
      </c>
      <c r="M11123" t="s">
        <v>82</v>
      </c>
    </row>
    <row r="11124" spans="1:13">
      <c r="A11124" t="s">
        <v>5322</v>
      </c>
      <c r="B11124" t="s">
        <v>5323</v>
      </c>
      <c r="C11124" t="str">
        <f>TEXT(D11124, "mmm")</f>
        <v>Aug</v>
      </c>
      <c r="D11124" s="1">
        <v>45534</v>
      </c>
      <c r="E11124" t="s">
        <v>5329</v>
      </c>
      <c r="F11124" t="s">
        <v>314</v>
      </c>
      <c r="G11124">
        <v>17872</v>
      </c>
      <c r="H11124">
        <v>16.77</v>
      </c>
      <c r="I11124">
        <v>299713.44</v>
      </c>
      <c r="J11124" t="s">
        <v>81</v>
      </c>
      <c r="K11124">
        <v>-5.9210515058301327E-2</v>
      </c>
      <c r="L11124">
        <v>-5.9211</v>
      </c>
      <c r="M11124" t="s">
        <v>82</v>
      </c>
    </row>
    <row r="11125" spans="1:13">
      <c r="A11125" t="s">
        <v>5322</v>
      </c>
      <c r="B11125" t="s">
        <v>5323</v>
      </c>
      <c r="C11125" t="str">
        <f>TEXT(D11125, "mmm")</f>
        <v>Aug</v>
      </c>
      <c r="D11125" s="1">
        <v>45534</v>
      </c>
      <c r="E11125" t="s">
        <v>5326</v>
      </c>
      <c r="F11125" t="s">
        <v>428</v>
      </c>
      <c r="G11125">
        <v>17872</v>
      </c>
      <c r="H11125">
        <v>16.77</v>
      </c>
      <c r="I11125">
        <v>299713.44</v>
      </c>
      <c r="J11125" t="s">
        <v>81</v>
      </c>
      <c r="K11125">
        <v>-5.9210515058301327E-2</v>
      </c>
      <c r="L11125">
        <v>-5.9211</v>
      </c>
      <c r="M11125" t="s">
        <v>82</v>
      </c>
    </row>
    <row r="11126" spans="1:13">
      <c r="A11126" t="s">
        <v>5322</v>
      </c>
      <c r="B11126" t="s">
        <v>5323</v>
      </c>
      <c r="C11126" t="str">
        <f>TEXT(D11126, "mmm")</f>
        <v>Aug</v>
      </c>
      <c r="D11126" s="1">
        <v>45534</v>
      </c>
      <c r="E11126" t="s">
        <v>5325</v>
      </c>
      <c r="F11126" t="s">
        <v>314</v>
      </c>
      <c r="G11126">
        <v>17872</v>
      </c>
      <c r="H11126">
        <v>16.77</v>
      </c>
      <c r="I11126">
        <v>299713.44</v>
      </c>
      <c r="J11126" t="s">
        <v>81</v>
      </c>
      <c r="K11126">
        <v>-5.9210515058301327E-2</v>
      </c>
      <c r="L11126">
        <v>-5.9211</v>
      </c>
      <c r="M11126" t="s">
        <v>82</v>
      </c>
    </row>
    <row r="11127" spans="1:13">
      <c r="A11127" t="s">
        <v>5322</v>
      </c>
      <c r="B11127" t="s">
        <v>5323</v>
      </c>
      <c r="C11127" t="str">
        <f>TEXT(D11127, "mmm")</f>
        <v>Aug</v>
      </c>
      <c r="D11127" s="1">
        <v>45534</v>
      </c>
      <c r="E11127" t="s">
        <v>5324</v>
      </c>
      <c r="F11127" t="s">
        <v>222</v>
      </c>
      <c r="G11127">
        <v>17872</v>
      </c>
      <c r="H11127">
        <v>16.77</v>
      </c>
      <c r="I11127">
        <v>299713.44</v>
      </c>
      <c r="J11127" t="s">
        <v>81</v>
      </c>
      <c r="K11127">
        <v>-5.9210515058301327E-2</v>
      </c>
      <c r="L11127">
        <v>-5.9211</v>
      </c>
      <c r="M11127" t="s">
        <v>82</v>
      </c>
    </row>
    <row r="11128" spans="1:13">
      <c r="A11128" t="s">
        <v>5476</v>
      </c>
      <c r="B11128" t="s">
        <v>5477</v>
      </c>
      <c r="C11128" t="str">
        <f>TEXT(D11128, "mmm")</f>
        <v>Aug</v>
      </c>
      <c r="D11128" s="1">
        <v>45534</v>
      </c>
      <c r="E11128" t="s">
        <v>5918</v>
      </c>
      <c r="F11128" t="s">
        <v>80</v>
      </c>
      <c r="G11128">
        <v>1272</v>
      </c>
      <c r="H11128">
        <v>17.739999999999998</v>
      </c>
      <c r="I11128">
        <v>22565.279999999999</v>
      </c>
      <c r="J11128" t="s">
        <v>81</v>
      </c>
      <c r="K11128">
        <v>4.7190970117090281E-2</v>
      </c>
      <c r="L11128">
        <v>4.7191000000000001</v>
      </c>
      <c r="M11128" t="s">
        <v>82</v>
      </c>
    </row>
    <row r="11129" spans="1:13">
      <c r="A11129" t="s">
        <v>2123</v>
      </c>
      <c r="B11129" t="s">
        <v>2124</v>
      </c>
      <c r="C11129" t="str">
        <f>TEXT(D11129, "mmm")</f>
        <v>Aug</v>
      </c>
      <c r="D11129" s="1">
        <v>45534</v>
      </c>
      <c r="E11129" t="s">
        <v>2134</v>
      </c>
      <c r="F11129" t="s">
        <v>217</v>
      </c>
      <c r="G11129">
        <v>5569</v>
      </c>
      <c r="H11129">
        <v>12.31</v>
      </c>
      <c r="I11129">
        <v>68554.39</v>
      </c>
      <c r="J11129" t="s">
        <v>81</v>
      </c>
      <c r="K11129">
        <v>1.919992762761091E-2</v>
      </c>
      <c r="L11129">
        <v>1.92</v>
      </c>
      <c r="M11129" t="s">
        <v>82</v>
      </c>
    </row>
    <row r="11130" spans="1:13">
      <c r="A11130" t="s">
        <v>2404</v>
      </c>
      <c r="B11130" t="s">
        <v>2405</v>
      </c>
      <c r="C11130" t="str">
        <f>TEXT(D11130, "mmm")</f>
        <v>Aug</v>
      </c>
      <c r="D11130" s="1">
        <v>45534</v>
      </c>
      <c r="E11130" t="s">
        <v>2410</v>
      </c>
      <c r="F11130" t="s">
        <v>80</v>
      </c>
      <c r="G11130">
        <v>1500</v>
      </c>
      <c r="H11130">
        <v>9.9499999999999993</v>
      </c>
      <c r="I11130">
        <v>14925</v>
      </c>
      <c r="J11130" t="s">
        <v>81</v>
      </c>
      <c r="K11130">
        <v>8.3333394940203087E-2</v>
      </c>
      <c r="L11130">
        <v>8.3332999999999995</v>
      </c>
      <c r="M11130" t="s">
        <v>82</v>
      </c>
    </row>
    <row r="11131" spans="1:13">
      <c r="A11131" t="s">
        <v>539</v>
      </c>
      <c r="B11131" t="s">
        <v>540</v>
      </c>
      <c r="C11131" t="str">
        <f>TEXT(D11131, "mmm")</f>
        <v>Aug</v>
      </c>
      <c r="D11131" s="1">
        <v>45534</v>
      </c>
      <c r="E11131" t="s">
        <v>3091</v>
      </c>
      <c r="F11131" t="s">
        <v>118</v>
      </c>
      <c r="G11131">
        <v>1000</v>
      </c>
      <c r="H11131">
        <v>19.03</v>
      </c>
      <c r="I11131">
        <v>19030</v>
      </c>
      <c r="J11131" t="s">
        <v>81</v>
      </c>
      <c r="K11131">
        <v>4.0145889627145159E-2</v>
      </c>
      <c r="L11131">
        <v>4.0145999999999997</v>
      </c>
      <c r="M11131" t="s">
        <v>82</v>
      </c>
    </row>
    <row r="11132" spans="1:13">
      <c r="A11132" t="s">
        <v>5919</v>
      </c>
      <c r="B11132" t="s">
        <v>5920</v>
      </c>
      <c r="C11132" t="str">
        <f>TEXT(D11132, "mmm")</f>
        <v>Sep</v>
      </c>
      <c r="D11132" s="1">
        <v>45536</v>
      </c>
      <c r="E11132" t="s">
        <v>5921</v>
      </c>
      <c r="F11132" t="s">
        <v>217</v>
      </c>
      <c r="G11132">
        <v>4300000</v>
      </c>
      <c r="H11132">
        <v>0.1</v>
      </c>
      <c r="I11132">
        <v>430000</v>
      </c>
      <c r="J11132" t="s">
        <v>86</v>
      </c>
      <c r="K11132">
        <v>0.26470587969172249</v>
      </c>
      <c r="L11132">
        <v>26.470600000000001</v>
      </c>
      <c r="M11132" t="s">
        <v>82</v>
      </c>
    </row>
    <row r="11133" spans="1:13">
      <c r="A11133" t="s">
        <v>2912</v>
      </c>
      <c r="B11133" t="s">
        <v>2913</v>
      </c>
      <c r="C11133" t="str">
        <f>TEXT(D11133, "mmm")</f>
        <v>Sep</v>
      </c>
      <c r="D11133" s="1">
        <v>45537</v>
      </c>
      <c r="E11133" t="s">
        <v>2914</v>
      </c>
      <c r="F11133" t="s">
        <v>101</v>
      </c>
      <c r="G11133">
        <v>1485169</v>
      </c>
      <c r="H11133">
        <v>0.46</v>
      </c>
      <c r="I11133">
        <v>683177.74</v>
      </c>
      <c r="J11133" t="s">
        <v>86</v>
      </c>
      <c r="K11133">
        <v>0.1000000000000001</v>
      </c>
      <c r="L11133">
        <v>10</v>
      </c>
      <c r="M11133" t="s">
        <v>82</v>
      </c>
    </row>
    <row r="11134" spans="1:13">
      <c r="A11134" t="s">
        <v>2912</v>
      </c>
      <c r="B11134" t="s">
        <v>2913</v>
      </c>
      <c r="C11134" t="str">
        <f>TEXT(D11134, "mmm")</f>
        <v>Sep</v>
      </c>
      <c r="D11134" s="1">
        <v>45537</v>
      </c>
      <c r="E11134" t="s">
        <v>2914</v>
      </c>
      <c r="F11134" t="s">
        <v>101</v>
      </c>
      <c r="G11134">
        <v>839831</v>
      </c>
      <c r="H11134">
        <v>0.46</v>
      </c>
      <c r="I11134">
        <v>386322.26</v>
      </c>
      <c r="J11134" t="s">
        <v>86</v>
      </c>
      <c r="K11134">
        <v>0.1000000000000001</v>
      </c>
      <c r="L11134">
        <v>10</v>
      </c>
      <c r="M11134" t="s">
        <v>82</v>
      </c>
    </row>
    <row r="11135" spans="1:13">
      <c r="A11135" t="s">
        <v>2137</v>
      </c>
      <c r="B11135" t="s">
        <v>2138</v>
      </c>
      <c r="C11135" t="str">
        <f>TEXT(D11135, "mmm")</f>
        <v>Sep</v>
      </c>
      <c r="D11135" s="1">
        <v>45538</v>
      </c>
      <c r="E11135" t="s">
        <v>3539</v>
      </c>
      <c r="F11135" t="s">
        <v>217</v>
      </c>
      <c r="G11135">
        <v>750000</v>
      </c>
      <c r="H11135">
        <v>5.17</v>
      </c>
      <c r="I11135">
        <v>3877500</v>
      </c>
      <c r="J11135" t="s">
        <v>86</v>
      </c>
      <c r="K11135">
        <v>4.6511536665402968E-2</v>
      </c>
      <c r="L11135">
        <v>4.6512000000000002</v>
      </c>
      <c r="M11135" t="s">
        <v>82</v>
      </c>
    </row>
    <row r="11136" spans="1:13">
      <c r="A11136" t="s">
        <v>5859</v>
      </c>
      <c r="B11136" t="s">
        <v>5860</v>
      </c>
      <c r="C11136" t="str">
        <f>TEXT(D11136, "mmm")</f>
        <v>Sep</v>
      </c>
      <c r="D11136" s="1">
        <v>45538</v>
      </c>
      <c r="E11136" t="s">
        <v>5861</v>
      </c>
      <c r="F11136" t="s">
        <v>217</v>
      </c>
      <c r="G11136">
        <v>36078</v>
      </c>
      <c r="H11136">
        <v>15.25</v>
      </c>
      <c r="I11136">
        <v>550189.5</v>
      </c>
      <c r="J11136" t="s">
        <v>81</v>
      </c>
      <c r="K11136">
        <v>-1.96466160291997E-3</v>
      </c>
      <c r="L11136">
        <v>-0.19650000000000001</v>
      </c>
      <c r="M11136" t="s">
        <v>82</v>
      </c>
    </row>
    <row r="11137" spans="1:13">
      <c r="A11137" t="s">
        <v>4124</v>
      </c>
      <c r="B11137" t="s">
        <v>4125</v>
      </c>
      <c r="C11137" t="str">
        <f>TEXT(D11137, "mmm")</f>
        <v>Sep</v>
      </c>
      <c r="D11137" s="1">
        <v>45538</v>
      </c>
      <c r="E11137" t="s">
        <v>4834</v>
      </c>
      <c r="F11137" t="s">
        <v>101</v>
      </c>
      <c r="G11137">
        <v>28801</v>
      </c>
      <c r="H11137">
        <v>32.15</v>
      </c>
      <c r="I11137">
        <v>925952.14999999991</v>
      </c>
      <c r="J11137" t="s">
        <v>86</v>
      </c>
      <c r="K11137">
        <v>4.7769639113474538E-2</v>
      </c>
      <c r="L11137">
        <v>4.7770000000000001</v>
      </c>
      <c r="M11137" t="s">
        <v>82</v>
      </c>
    </row>
    <row r="11138" spans="1:13">
      <c r="A11138" t="s">
        <v>4124</v>
      </c>
      <c r="B11138" t="s">
        <v>4125</v>
      </c>
      <c r="C11138" t="str">
        <f>TEXT(D11138, "mmm")</f>
        <v>Sep</v>
      </c>
      <c r="D11138" s="1">
        <v>45538</v>
      </c>
      <c r="E11138" t="s">
        <v>4832</v>
      </c>
      <c r="F11138" t="s">
        <v>101</v>
      </c>
      <c r="G11138">
        <v>28801</v>
      </c>
      <c r="H11138">
        <v>32.15</v>
      </c>
      <c r="I11138">
        <v>925952.14999999991</v>
      </c>
      <c r="J11138" t="s">
        <v>86</v>
      </c>
      <c r="K11138">
        <v>4.7769639113474538E-2</v>
      </c>
      <c r="L11138">
        <v>4.7770000000000001</v>
      </c>
      <c r="M11138" t="s">
        <v>82</v>
      </c>
    </row>
    <row r="11139" spans="1:13">
      <c r="A11139" t="s">
        <v>4124</v>
      </c>
      <c r="B11139" t="s">
        <v>4125</v>
      </c>
      <c r="C11139" t="str">
        <f>TEXT(D11139, "mmm")</f>
        <v>Sep</v>
      </c>
      <c r="D11139" s="1">
        <v>45538</v>
      </c>
      <c r="E11139" t="s">
        <v>4833</v>
      </c>
      <c r="F11139" t="s">
        <v>101</v>
      </c>
      <c r="G11139">
        <v>28801</v>
      </c>
      <c r="H11139">
        <v>32.15</v>
      </c>
      <c r="I11139">
        <v>925952.14999999991</v>
      </c>
      <c r="J11139" t="s">
        <v>86</v>
      </c>
      <c r="K11139">
        <v>4.7769639113474538E-2</v>
      </c>
      <c r="L11139">
        <v>4.7770000000000001</v>
      </c>
      <c r="M11139" t="s">
        <v>82</v>
      </c>
    </row>
    <row r="11140" spans="1:13">
      <c r="A11140" t="s">
        <v>4124</v>
      </c>
      <c r="B11140" t="s">
        <v>4125</v>
      </c>
      <c r="C11140" t="str">
        <f>TEXT(D11140, "mmm")</f>
        <v>Sep</v>
      </c>
      <c r="D11140" s="1">
        <v>45538</v>
      </c>
      <c r="E11140" t="s">
        <v>4831</v>
      </c>
      <c r="F11140" t="s">
        <v>101</v>
      </c>
      <c r="G11140">
        <v>28801</v>
      </c>
      <c r="H11140">
        <v>32.15</v>
      </c>
      <c r="I11140">
        <v>925952.14999999991</v>
      </c>
      <c r="J11140" t="s">
        <v>86</v>
      </c>
      <c r="K11140">
        <v>4.7769639113474538E-2</v>
      </c>
      <c r="L11140">
        <v>4.7770000000000001</v>
      </c>
      <c r="M11140" t="s">
        <v>82</v>
      </c>
    </row>
    <row r="11141" spans="1:13">
      <c r="A11141" t="s">
        <v>4124</v>
      </c>
      <c r="B11141" t="s">
        <v>4125</v>
      </c>
      <c r="C11141" t="str">
        <f>TEXT(D11141, "mmm")</f>
        <v>Sep</v>
      </c>
      <c r="D11141" s="1">
        <v>45538</v>
      </c>
      <c r="E11141" t="s">
        <v>4830</v>
      </c>
      <c r="F11141" t="s">
        <v>101</v>
      </c>
      <c r="G11141">
        <v>28801</v>
      </c>
      <c r="H11141">
        <v>32.15</v>
      </c>
      <c r="I11141">
        <v>925952.14999999991</v>
      </c>
      <c r="J11141" t="s">
        <v>86</v>
      </c>
      <c r="K11141">
        <v>4.7769639113474538E-2</v>
      </c>
      <c r="L11141">
        <v>4.7770000000000001</v>
      </c>
      <c r="M11141" t="s">
        <v>82</v>
      </c>
    </row>
    <row r="11142" spans="1:13">
      <c r="A11142" t="s">
        <v>4124</v>
      </c>
      <c r="B11142" t="s">
        <v>4125</v>
      </c>
      <c r="C11142" t="str">
        <f>TEXT(D11142, "mmm")</f>
        <v>Sep</v>
      </c>
      <c r="D11142" s="1">
        <v>45538</v>
      </c>
      <c r="E11142" t="s">
        <v>4835</v>
      </c>
      <c r="F11142" t="s">
        <v>101</v>
      </c>
      <c r="G11142">
        <v>28801</v>
      </c>
      <c r="H11142">
        <v>32.15</v>
      </c>
      <c r="I11142">
        <v>925952.14999999991</v>
      </c>
      <c r="J11142" t="s">
        <v>86</v>
      </c>
      <c r="K11142">
        <v>4.7769639113474538E-2</v>
      </c>
      <c r="L11142">
        <v>4.7770000000000001</v>
      </c>
      <c r="M11142" t="s">
        <v>82</v>
      </c>
    </row>
    <row r="11143" spans="1:13">
      <c r="A11143" t="s">
        <v>4124</v>
      </c>
      <c r="B11143" t="s">
        <v>4125</v>
      </c>
      <c r="C11143" t="str">
        <f>TEXT(D11143, "mmm")</f>
        <v>Sep</v>
      </c>
      <c r="D11143" s="1">
        <v>45538</v>
      </c>
      <c r="E11143" t="s">
        <v>4834</v>
      </c>
      <c r="F11143" t="s">
        <v>101</v>
      </c>
      <c r="G11143">
        <v>1135</v>
      </c>
      <c r="H11143">
        <v>32.15</v>
      </c>
      <c r="I11143">
        <v>36490.25</v>
      </c>
      <c r="J11143" t="s">
        <v>81</v>
      </c>
      <c r="K11143">
        <v>4.7769639113474538E-2</v>
      </c>
      <c r="L11143">
        <v>4.7770000000000001</v>
      </c>
      <c r="M11143" t="s">
        <v>82</v>
      </c>
    </row>
    <row r="11144" spans="1:13">
      <c r="A11144" t="s">
        <v>4124</v>
      </c>
      <c r="B11144" t="s">
        <v>4125</v>
      </c>
      <c r="C11144" t="str">
        <f>TEXT(D11144, "mmm")</f>
        <v>Sep</v>
      </c>
      <c r="D11144" s="1">
        <v>45538</v>
      </c>
      <c r="E11144" t="s">
        <v>4832</v>
      </c>
      <c r="F11144" t="s">
        <v>101</v>
      </c>
      <c r="G11144">
        <v>1135</v>
      </c>
      <c r="H11144">
        <v>32.15</v>
      </c>
      <c r="I11144">
        <v>36490.25</v>
      </c>
      <c r="J11144" t="s">
        <v>81</v>
      </c>
      <c r="K11144">
        <v>4.7769639113474538E-2</v>
      </c>
      <c r="L11144">
        <v>4.7770000000000001</v>
      </c>
      <c r="M11144" t="s">
        <v>82</v>
      </c>
    </row>
    <row r="11145" spans="1:13">
      <c r="A11145" t="s">
        <v>4124</v>
      </c>
      <c r="B11145" t="s">
        <v>4125</v>
      </c>
      <c r="C11145" t="str">
        <f>TEXT(D11145, "mmm")</f>
        <v>Sep</v>
      </c>
      <c r="D11145" s="1">
        <v>45538</v>
      </c>
      <c r="E11145" t="s">
        <v>4833</v>
      </c>
      <c r="F11145" t="s">
        <v>101</v>
      </c>
      <c r="G11145">
        <v>1135</v>
      </c>
      <c r="H11145">
        <v>32.15</v>
      </c>
      <c r="I11145">
        <v>36490.25</v>
      </c>
      <c r="J11145" t="s">
        <v>81</v>
      </c>
      <c r="K11145">
        <v>4.7769639113474538E-2</v>
      </c>
      <c r="L11145">
        <v>4.7770000000000001</v>
      </c>
      <c r="M11145" t="s">
        <v>82</v>
      </c>
    </row>
    <row r="11146" spans="1:13">
      <c r="A11146" t="s">
        <v>4124</v>
      </c>
      <c r="B11146" t="s">
        <v>4125</v>
      </c>
      <c r="C11146" t="str">
        <f>TEXT(D11146, "mmm")</f>
        <v>Sep</v>
      </c>
      <c r="D11146" s="1">
        <v>45538</v>
      </c>
      <c r="E11146" t="s">
        <v>4831</v>
      </c>
      <c r="F11146" t="s">
        <v>101</v>
      </c>
      <c r="G11146">
        <v>1135</v>
      </c>
      <c r="H11146">
        <v>32.15</v>
      </c>
      <c r="I11146">
        <v>36490.25</v>
      </c>
      <c r="J11146" t="s">
        <v>81</v>
      </c>
      <c r="K11146">
        <v>4.7769639113474538E-2</v>
      </c>
      <c r="L11146">
        <v>4.7770000000000001</v>
      </c>
      <c r="M11146" t="s">
        <v>82</v>
      </c>
    </row>
    <row r="11147" spans="1:13">
      <c r="A11147" t="s">
        <v>4124</v>
      </c>
      <c r="B11147" t="s">
        <v>4125</v>
      </c>
      <c r="C11147" t="str">
        <f>TEXT(D11147, "mmm")</f>
        <v>Sep</v>
      </c>
      <c r="D11147" s="1">
        <v>45538</v>
      </c>
      <c r="E11147" t="s">
        <v>4830</v>
      </c>
      <c r="F11147" t="s">
        <v>101</v>
      </c>
      <c r="G11147">
        <v>1135</v>
      </c>
      <c r="H11147">
        <v>32.15</v>
      </c>
      <c r="I11147">
        <v>36490.25</v>
      </c>
      <c r="J11147" t="s">
        <v>81</v>
      </c>
      <c r="K11147">
        <v>4.7769639113474538E-2</v>
      </c>
      <c r="L11147">
        <v>4.7770000000000001</v>
      </c>
      <c r="M11147" t="s">
        <v>82</v>
      </c>
    </row>
    <row r="11148" spans="1:13">
      <c r="A11148" t="s">
        <v>4124</v>
      </c>
      <c r="B11148" t="s">
        <v>4125</v>
      </c>
      <c r="C11148" t="str">
        <f>TEXT(D11148, "mmm")</f>
        <v>Sep</v>
      </c>
      <c r="D11148" s="1">
        <v>45538</v>
      </c>
      <c r="E11148" t="s">
        <v>4835</v>
      </c>
      <c r="F11148" t="s">
        <v>101</v>
      </c>
      <c r="G11148">
        <v>1135</v>
      </c>
      <c r="H11148">
        <v>32.15</v>
      </c>
      <c r="I11148">
        <v>36490.25</v>
      </c>
      <c r="J11148" t="s">
        <v>81</v>
      </c>
      <c r="K11148">
        <v>4.7769639113474538E-2</v>
      </c>
      <c r="L11148">
        <v>4.7770000000000001</v>
      </c>
      <c r="M11148" t="s">
        <v>82</v>
      </c>
    </row>
    <row r="11149" spans="1:13">
      <c r="A11149" t="s">
        <v>4339</v>
      </c>
      <c r="B11149" t="s">
        <v>4340</v>
      </c>
      <c r="C11149" t="str">
        <f>TEXT(D11149, "mmm")</f>
        <v>Sep</v>
      </c>
      <c r="D11149" s="1">
        <v>45538</v>
      </c>
      <c r="E11149" t="s">
        <v>4378</v>
      </c>
      <c r="F11149" t="s">
        <v>128</v>
      </c>
      <c r="G11149">
        <v>20000</v>
      </c>
      <c r="H11149">
        <v>14.91</v>
      </c>
      <c r="I11149">
        <v>298200</v>
      </c>
      <c r="J11149" t="s">
        <v>81</v>
      </c>
      <c r="K11149">
        <v>-2.684561170745448E-3</v>
      </c>
      <c r="L11149">
        <v>-0.26850000000000002</v>
      </c>
      <c r="M11149" t="s">
        <v>82</v>
      </c>
    </row>
    <row r="11150" spans="1:13">
      <c r="A11150" t="s">
        <v>5922</v>
      </c>
      <c r="B11150" t="s">
        <v>5923</v>
      </c>
      <c r="C11150" t="str">
        <f>TEXT(D11150, "mmm")</f>
        <v>Sep</v>
      </c>
      <c r="D11150" s="1">
        <v>45538</v>
      </c>
      <c r="E11150" t="s">
        <v>5924</v>
      </c>
      <c r="F11150" t="s">
        <v>118</v>
      </c>
      <c r="G11150">
        <v>18500</v>
      </c>
      <c r="H11150">
        <v>6.02</v>
      </c>
      <c r="I11150">
        <v>111370</v>
      </c>
      <c r="J11150" t="s">
        <v>86</v>
      </c>
      <c r="K11150">
        <v>0.1046311329321306</v>
      </c>
      <c r="L11150">
        <v>10.463100000000001</v>
      </c>
      <c r="M11150" t="s">
        <v>82</v>
      </c>
    </row>
    <row r="11151" spans="1:13">
      <c r="A11151" t="s">
        <v>3753</v>
      </c>
      <c r="B11151" t="s">
        <v>3754</v>
      </c>
      <c r="C11151" t="str">
        <f>TEXT(D11151, "mmm")</f>
        <v>Sep</v>
      </c>
      <c r="D11151" s="1">
        <v>45538</v>
      </c>
      <c r="E11151" t="s">
        <v>3755</v>
      </c>
      <c r="F11151" t="s">
        <v>80</v>
      </c>
      <c r="G11151">
        <v>3500</v>
      </c>
      <c r="H11151">
        <v>6.16</v>
      </c>
      <c r="I11151">
        <v>21560</v>
      </c>
      <c r="J11151" t="s">
        <v>81</v>
      </c>
      <c r="K11151">
        <v>4.3973820504710437E-2</v>
      </c>
      <c r="L11151">
        <v>4.3974000000000002</v>
      </c>
      <c r="M11151" t="s">
        <v>82</v>
      </c>
    </row>
    <row r="11152" spans="1:13">
      <c r="A11152" t="s">
        <v>4339</v>
      </c>
      <c r="B11152" t="s">
        <v>4340</v>
      </c>
      <c r="C11152" t="str">
        <f>TEXT(D11152, "mmm")</f>
        <v>Sep</v>
      </c>
      <c r="D11152" s="1">
        <v>45538</v>
      </c>
      <c r="E11152" t="s">
        <v>4341</v>
      </c>
      <c r="F11152" t="s">
        <v>128</v>
      </c>
      <c r="G11152">
        <v>20000</v>
      </c>
      <c r="H11152">
        <v>14.91</v>
      </c>
      <c r="I11152">
        <v>298200</v>
      </c>
      <c r="J11152" t="s">
        <v>81</v>
      </c>
      <c r="K11152">
        <v>-2.684561170745448E-3</v>
      </c>
      <c r="L11152">
        <v>-0.26850000000000002</v>
      </c>
      <c r="M11152" t="s">
        <v>82</v>
      </c>
    </row>
    <row r="11153" spans="1:13">
      <c r="A11153" t="s">
        <v>5925</v>
      </c>
      <c r="B11153" t="s">
        <v>5926</v>
      </c>
      <c r="C11153" t="str">
        <f>TEXT(D11153, "mmm")</f>
        <v>Sep</v>
      </c>
      <c r="D11153" s="1">
        <v>45538</v>
      </c>
      <c r="E11153" t="s">
        <v>5927</v>
      </c>
      <c r="F11153" t="s">
        <v>101</v>
      </c>
      <c r="G11153">
        <v>9000</v>
      </c>
      <c r="H11153">
        <v>2.2000000000000002</v>
      </c>
      <c r="I11153">
        <v>19800</v>
      </c>
      <c r="J11153" t="s">
        <v>81</v>
      </c>
      <c r="K11153">
        <v>-0.1136363611733618</v>
      </c>
      <c r="L11153">
        <v>-11.3636</v>
      </c>
      <c r="M11153" t="s">
        <v>82</v>
      </c>
    </row>
    <row r="11154" spans="1:13">
      <c r="A11154" t="s">
        <v>5893</v>
      </c>
      <c r="B11154" t="s">
        <v>5894</v>
      </c>
      <c r="C11154" t="str">
        <f>TEXT(D11154, "mmm")</f>
        <v>Sep</v>
      </c>
      <c r="D11154" s="1">
        <v>45538</v>
      </c>
      <c r="E11154" t="s">
        <v>5928</v>
      </c>
      <c r="F11154" t="s">
        <v>118</v>
      </c>
      <c r="G11154">
        <v>69542</v>
      </c>
      <c r="H11154">
        <v>61892</v>
      </c>
      <c r="I11154">
        <v>4304093464</v>
      </c>
      <c r="J11154" t="s">
        <v>86</v>
      </c>
      <c r="K11154">
        <v>0.25555558351822899</v>
      </c>
      <c r="L11154">
        <v>25.555599999999998</v>
      </c>
      <c r="M11154" t="s">
        <v>82</v>
      </c>
    </row>
    <row r="11155" spans="1:13">
      <c r="A11155" t="s">
        <v>5929</v>
      </c>
      <c r="B11155" t="s">
        <v>5930</v>
      </c>
      <c r="C11155" t="str">
        <f>TEXT(D11155, "mmm")</f>
        <v>Sep</v>
      </c>
      <c r="D11155" s="1">
        <v>45538</v>
      </c>
      <c r="E11155" t="s">
        <v>5931</v>
      </c>
      <c r="F11155" t="s">
        <v>118</v>
      </c>
      <c r="G11155">
        <v>5000</v>
      </c>
      <c r="H11155">
        <v>3.6</v>
      </c>
      <c r="I11155">
        <v>18000</v>
      </c>
      <c r="J11155" t="s">
        <v>81</v>
      </c>
      <c r="K11155">
        <v>0.12574852906797249</v>
      </c>
      <c r="L11155">
        <v>12.5749</v>
      </c>
      <c r="M11155" t="s">
        <v>82</v>
      </c>
    </row>
    <row r="11156" spans="1:13">
      <c r="A11156" t="s">
        <v>3694</v>
      </c>
      <c r="B11156" t="s">
        <v>3695</v>
      </c>
      <c r="C11156" t="str">
        <f>TEXT(D11156, "mmm")</f>
        <v>Sep</v>
      </c>
      <c r="D11156" s="1">
        <v>45538</v>
      </c>
      <c r="E11156" t="s">
        <v>3725</v>
      </c>
      <c r="F11156" t="s">
        <v>80</v>
      </c>
      <c r="G11156">
        <v>25000</v>
      </c>
      <c r="H11156">
        <v>5.94</v>
      </c>
      <c r="I11156">
        <v>148500</v>
      </c>
      <c r="J11156" t="s">
        <v>81</v>
      </c>
      <c r="K11156">
        <v>1.8644090124807718E-2</v>
      </c>
      <c r="L11156">
        <v>1.8644000000000001</v>
      </c>
      <c r="M11156" t="s">
        <v>82</v>
      </c>
    </row>
    <row r="11157" spans="1:13">
      <c r="A11157" t="s">
        <v>3694</v>
      </c>
      <c r="B11157" t="s">
        <v>3695</v>
      </c>
      <c r="C11157" t="str">
        <f>TEXT(D11157, "mmm")</f>
        <v>Sep</v>
      </c>
      <c r="D11157" s="1">
        <v>45538</v>
      </c>
      <c r="E11157" t="s">
        <v>3722</v>
      </c>
      <c r="F11157" t="s">
        <v>222</v>
      </c>
      <c r="G11157">
        <v>25000</v>
      </c>
      <c r="H11157">
        <v>5.94</v>
      </c>
      <c r="I11157">
        <v>148500</v>
      </c>
      <c r="J11157" t="s">
        <v>81</v>
      </c>
      <c r="K11157">
        <v>1.8644090124807718E-2</v>
      </c>
      <c r="L11157">
        <v>1.8644000000000001</v>
      </c>
      <c r="M11157" t="s">
        <v>82</v>
      </c>
    </row>
    <row r="11158" spans="1:13">
      <c r="A11158" t="s">
        <v>5840</v>
      </c>
      <c r="B11158" t="s">
        <v>5841</v>
      </c>
      <c r="C11158" t="str">
        <f>TEXT(D11158, "mmm")</f>
        <v>Sep</v>
      </c>
      <c r="D11158" s="1">
        <v>45538</v>
      </c>
      <c r="E11158" t="s">
        <v>5842</v>
      </c>
      <c r="F11158" t="s">
        <v>128</v>
      </c>
      <c r="G11158">
        <v>27500</v>
      </c>
      <c r="H11158">
        <v>0.75</v>
      </c>
      <c r="I11158">
        <v>20625</v>
      </c>
      <c r="J11158" t="s">
        <v>86</v>
      </c>
      <c r="K11158">
        <v>1.4285700905079411E-2</v>
      </c>
      <c r="L11158">
        <v>1.4286000000000001</v>
      </c>
      <c r="M11158" t="s">
        <v>82</v>
      </c>
    </row>
    <row r="11159" spans="1:13">
      <c r="A11159" t="s">
        <v>2242</v>
      </c>
      <c r="B11159" t="s">
        <v>2243</v>
      </c>
      <c r="C11159" t="str">
        <f>TEXT(D11159, "mmm")</f>
        <v>Sep</v>
      </c>
      <c r="D11159" s="1">
        <v>45538</v>
      </c>
      <c r="E11159" t="s">
        <v>2554</v>
      </c>
      <c r="F11159" t="s">
        <v>80</v>
      </c>
      <c r="G11159">
        <v>3950</v>
      </c>
      <c r="H11159">
        <v>6.49</v>
      </c>
      <c r="I11159">
        <v>25635.5</v>
      </c>
      <c r="J11159" t="s">
        <v>81</v>
      </c>
      <c r="K11159">
        <v>7.9871312833419417E-3</v>
      </c>
      <c r="L11159">
        <v>0.79869999999999997</v>
      </c>
      <c r="M11159" t="s">
        <v>82</v>
      </c>
    </row>
    <row r="11160" spans="1:13">
      <c r="A11160" t="s">
        <v>2604</v>
      </c>
      <c r="B11160" t="s">
        <v>2605</v>
      </c>
      <c r="C11160" t="str">
        <f>TEXT(D11160, "mmm")</f>
        <v>Sep</v>
      </c>
      <c r="D11160" s="1">
        <v>45538</v>
      </c>
      <c r="E11160" t="s">
        <v>4854</v>
      </c>
      <c r="F11160" t="s">
        <v>118</v>
      </c>
      <c r="G11160">
        <v>7869</v>
      </c>
      <c r="H11160">
        <v>2.99</v>
      </c>
      <c r="I11160">
        <v>23528.31</v>
      </c>
      <c r="J11160" t="s">
        <v>81</v>
      </c>
      <c r="K11160">
        <v>4.9342137253185703E-2</v>
      </c>
      <c r="L11160">
        <v>4.9341999999999997</v>
      </c>
      <c r="M11160" t="s">
        <v>82</v>
      </c>
    </row>
    <row r="11161" spans="1:13">
      <c r="A11161" t="s">
        <v>5932</v>
      </c>
      <c r="B11161" t="s">
        <v>5933</v>
      </c>
      <c r="C11161" t="str">
        <f>TEXT(D11161, "mmm")</f>
        <v>Sep</v>
      </c>
      <c r="D11161" s="1">
        <v>45538</v>
      </c>
      <c r="E11161" t="s">
        <v>5934</v>
      </c>
      <c r="F11161" t="s">
        <v>80</v>
      </c>
      <c r="G11161">
        <v>5000</v>
      </c>
      <c r="H11161">
        <v>7.64</v>
      </c>
      <c r="I11161">
        <v>38200</v>
      </c>
      <c r="J11161" t="s">
        <v>81</v>
      </c>
      <c r="K11161">
        <v>-7.6923123948436589E-2</v>
      </c>
      <c r="L11161">
        <v>-7.6923000000000004</v>
      </c>
      <c r="M11161" t="s">
        <v>82</v>
      </c>
    </row>
    <row r="11162" spans="1:13">
      <c r="A11162" t="s">
        <v>5935</v>
      </c>
      <c r="B11162" t="s">
        <v>5936</v>
      </c>
      <c r="C11162" t="str">
        <f>TEXT(D11162, "mmm")</f>
        <v>Sep</v>
      </c>
      <c r="D11162" s="1">
        <v>45538</v>
      </c>
      <c r="E11162" t="s">
        <v>5937</v>
      </c>
      <c r="F11162" t="s">
        <v>428</v>
      </c>
      <c r="G11162">
        <v>26843</v>
      </c>
      <c r="H11162">
        <v>1.83</v>
      </c>
      <c r="I11162">
        <v>49122.69</v>
      </c>
      <c r="J11162" t="s">
        <v>81</v>
      </c>
      <c r="K11162">
        <v>0.28494628307681241</v>
      </c>
      <c r="L11162">
        <v>28.494599999999998</v>
      </c>
      <c r="M11162" t="s">
        <v>82</v>
      </c>
    </row>
    <row r="11163" spans="1:13">
      <c r="A11163" t="s">
        <v>5938</v>
      </c>
      <c r="B11163" t="s">
        <v>5939</v>
      </c>
      <c r="C11163" t="str">
        <f>TEXT(D11163, "mmm")</f>
        <v>Sep</v>
      </c>
      <c r="D11163" s="1">
        <v>45538</v>
      </c>
      <c r="E11163" t="s">
        <v>5940</v>
      </c>
      <c r="F11163" t="s">
        <v>80</v>
      </c>
      <c r="G11163">
        <v>500</v>
      </c>
      <c r="H11163">
        <v>24.36</v>
      </c>
      <c r="I11163">
        <v>12180</v>
      </c>
      <c r="J11163" t="s">
        <v>86</v>
      </c>
      <c r="K11163">
        <v>-9.7243980396140683E-2</v>
      </c>
      <c r="L11163">
        <v>-9.7243999999999993</v>
      </c>
      <c r="M11163" t="s">
        <v>82</v>
      </c>
    </row>
    <row r="11164" spans="1:13">
      <c r="A11164" t="s">
        <v>3354</v>
      </c>
      <c r="B11164" t="s">
        <v>3355</v>
      </c>
      <c r="C11164" t="str">
        <f>TEXT(D11164, "mmm")</f>
        <v>Sep</v>
      </c>
      <c r="D11164" s="1">
        <v>45538</v>
      </c>
      <c r="E11164" t="s">
        <v>5941</v>
      </c>
      <c r="F11164" t="s">
        <v>128</v>
      </c>
      <c r="G11164">
        <v>54200</v>
      </c>
      <c r="H11164">
        <v>18.440000000000001</v>
      </c>
      <c r="I11164">
        <v>999448.00000000012</v>
      </c>
      <c r="J11164" t="s">
        <v>86</v>
      </c>
      <c r="K11164">
        <v>8.4429875814243882E-2</v>
      </c>
      <c r="L11164">
        <v>8.4429999999999996</v>
      </c>
      <c r="M11164" t="s">
        <v>82</v>
      </c>
    </row>
    <row r="11165" spans="1:13">
      <c r="A11165" t="s">
        <v>5942</v>
      </c>
      <c r="B11165" t="s">
        <v>5943</v>
      </c>
      <c r="C11165" t="str">
        <f>TEXT(D11165, "mmm")</f>
        <v>Sep</v>
      </c>
      <c r="D11165" s="1">
        <v>45538</v>
      </c>
      <c r="E11165" t="s">
        <v>5944</v>
      </c>
      <c r="F11165" t="s">
        <v>118</v>
      </c>
      <c r="G11165">
        <v>125167</v>
      </c>
      <c r="H11165">
        <v>0.15</v>
      </c>
      <c r="I11165">
        <v>18775.05</v>
      </c>
      <c r="J11165" t="s">
        <v>86</v>
      </c>
      <c r="K11165">
        <v>-4.0000079472856553E-2</v>
      </c>
      <c r="L11165">
        <v>-4</v>
      </c>
      <c r="M11165" t="s">
        <v>82</v>
      </c>
    </row>
    <row r="11166" spans="1:13">
      <c r="A11166" t="s">
        <v>311</v>
      </c>
      <c r="B11166" t="s">
        <v>312</v>
      </c>
      <c r="C11166" t="str">
        <f>TEXT(D11166, "mmm")</f>
        <v>Sep</v>
      </c>
      <c r="D11166" s="1">
        <v>45538</v>
      </c>
      <c r="E11166" t="s">
        <v>313</v>
      </c>
      <c r="F11166" t="s">
        <v>314</v>
      </c>
      <c r="G11166">
        <v>510000</v>
      </c>
      <c r="H11166">
        <v>33.18</v>
      </c>
      <c r="I11166">
        <v>16921800</v>
      </c>
      <c r="J11166" t="s">
        <v>86</v>
      </c>
      <c r="K11166">
        <v>-9.2869319217681046E-3</v>
      </c>
      <c r="L11166">
        <v>-0.92869999999999997</v>
      </c>
      <c r="M11166" t="s">
        <v>82</v>
      </c>
    </row>
    <row r="11167" spans="1:13">
      <c r="A11167" t="s">
        <v>5945</v>
      </c>
      <c r="B11167" t="s">
        <v>5946</v>
      </c>
      <c r="C11167" t="str">
        <f>TEXT(D11167, "mmm")</f>
        <v>Sep</v>
      </c>
      <c r="D11167" s="1">
        <v>45538</v>
      </c>
      <c r="E11167" t="s">
        <v>5947</v>
      </c>
      <c r="F11167" t="s">
        <v>80</v>
      </c>
      <c r="G11167">
        <v>2000</v>
      </c>
      <c r="H11167">
        <v>86.09</v>
      </c>
      <c r="I11167">
        <v>172180</v>
      </c>
      <c r="J11167" t="s">
        <v>86</v>
      </c>
      <c r="K11167">
        <v>-2.2912284599958869E-2</v>
      </c>
      <c r="L11167">
        <v>-2.2911999999999999</v>
      </c>
      <c r="M11167" t="s">
        <v>82</v>
      </c>
    </row>
    <row r="11168" spans="1:13">
      <c r="A11168" t="s">
        <v>5948</v>
      </c>
      <c r="B11168" t="s">
        <v>5949</v>
      </c>
      <c r="C11168" t="str">
        <f>TEXT(D11168, "mmm")</f>
        <v>Sep</v>
      </c>
      <c r="D11168" s="1">
        <v>45538</v>
      </c>
      <c r="E11168" t="s">
        <v>5950</v>
      </c>
      <c r="F11168" t="s">
        <v>426</v>
      </c>
      <c r="G11168">
        <v>907</v>
      </c>
      <c r="H11168">
        <v>15.94</v>
      </c>
      <c r="I11168">
        <v>14457.58</v>
      </c>
      <c r="J11168" t="s">
        <v>86</v>
      </c>
      <c r="K11168">
        <v>4.0720833624842363E-2</v>
      </c>
      <c r="L11168">
        <v>4.0720999999999998</v>
      </c>
      <c r="M11168" t="s">
        <v>82</v>
      </c>
    </row>
    <row r="11169" spans="1:13">
      <c r="A11169" t="s">
        <v>2679</v>
      </c>
      <c r="B11169" t="s">
        <v>2680</v>
      </c>
      <c r="C11169" t="str">
        <f>TEXT(D11169, "mmm")</f>
        <v>Sep</v>
      </c>
      <c r="D11169" s="1">
        <v>45538</v>
      </c>
      <c r="E11169" t="s">
        <v>5336</v>
      </c>
      <c r="F11169" t="s">
        <v>128</v>
      </c>
      <c r="G11169">
        <v>4000</v>
      </c>
      <c r="H11169">
        <v>260</v>
      </c>
      <c r="I11169">
        <v>1040000</v>
      </c>
      <c r="J11169" t="s">
        <v>86</v>
      </c>
      <c r="K11169">
        <v>4.0026416720814639E-2</v>
      </c>
      <c r="L11169">
        <v>4.0026000000000002</v>
      </c>
      <c r="M11169" t="s">
        <v>82</v>
      </c>
    </row>
    <row r="11170" spans="1:13">
      <c r="A11170" t="s">
        <v>129</v>
      </c>
      <c r="B11170" t="s">
        <v>130</v>
      </c>
      <c r="C11170" t="str">
        <f>TEXT(D11170, "mmm")</f>
        <v>Sep</v>
      </c>
      <c r="D11170" s="1">
        <v>45538</v>
      </c>
      <c r="E11170" t="s">
        <v>111</v>
      </c>
      <c r="F11170" t="s">
        <v>101</v>
      </c>
      <c r="G11170">
        <v>22600</v>
      </c>
      <c r="H11170">
        <v>6.08</v>
      </c>
      <c r="I11170">
        <v>137408</v>
      </c>
      <c r="J11170" t="s">
        <v>81</v>
      </c>
      <c r="K11170">
        <v>8.9850239814964983E-2</v>
      </c>
      <c r="L11170">
        <v>8.9849999999999994</v>
      </c>
      <c r="M11170" t="s">
        <v>82</v>
      </c>
    </row>
    <row r="11171" spans="1:13">
      <c r="A11171" t="s">
        <v>129</v>
      </c>
      <c r="B11171" t="s">
        <v>130</v>
      </c>
      <c r="C11171" t="str">
        <f>TEXT(D11171, "mmm")</f>
        <v>Sep</v>
      </c>
      <c r="D11171" s="1">
        <v>45538</v>
      </c>
      <c r="E11171" t="s">
        <v>109</v>
      </c>
      <c r="F11171" t="s">
        <v>101</v>
      </c>
      <c r="G11171">
        <v>22600</v>
      </c>
      <c r="H11171">
        <v>6.08</v>
      </c>
      <c r="I11171">
        <v>137408</v>
      </c>
      <c r="J11171" t="s">
        <v>81</v>
      </c>
      <c r="K11171">
        <v>8.9850239814964983E-2</v>
      </c>
      <c r="L11171">
        <v>8.9849999999999994</v>
      </c>
      <c r="M11171" t="s">
        <v>82</v>
      </c>
    </row>
    <row r="11172" spans="1:13">
      <c r="A11172" t="s">
        <v>129</v>
      </c>
      <c r="B11172" t="s">
        <v>130</v>
      </c>
      <c r="C11172" t="str">
        <f>TEXT(D11172, "mmm")</f>
        <v>Sep</v>
      </c>
      <c r="D11172" s="1">
        <v>45538</v>
      </c>
      <c r="E11172" t="s">
        <v>110</v>
      </c>
      <c r="F11172" t="s">
        <v>101</v>
      </c>
      <c r="G11172">
        <v>22600</v>
      </c>
      <c r="H11172">
        <v>6.08</v>
      </c>
      <c r="I11172">
        <v>137408</v>
      </c>
      <c r="J11172" t="s">
        <v>81</v>
      </c>
      <c r="K11172">
        <v>8.9850239814964983E-2</v>
      </c>
      <c r="L11172">
        <v>8.9849999999999994</v>
      </c>
      <c r="M11172" t="s">
        <v>82</v>
      </c>
    </row>
    <row r="11173" spans="1:13">
      <c r="A11173" t="s">
        <v>3598</v>
      </c>
      <c r="B11173" t="s">
        <v>3599</v>
      </c>
      <c r="C11173" t="str">
        <f>TEXT(D11173, "mmm")</f>
        <v>Sep</v>
      </c>
      <c r="D11173" s="1">
        <v>45538</v>
      </c>
      <c r="E11173" t="s">
        <v>3600</v>
      </c>
      <c r="F11173" t="s">
        <v>222</v>
      </c>
      <c r="G11173">
        <v>10000</v>
      </c>
      <c r="H11173">
        <v>42.21</v>
      </c>
      <c r="I11173">
        <v>422100</v>
      </c>
      <c r="J11173" t="s">
        <v>81</v>
      </c>
      <c r="K11173">
        <v>4.8855862829208403E-2</v>
      </c>
      <c r="L11173">
        <v>4.8856000000000002</v>
      </c>
      <c r="M11173" t="s">
        <v>82</v>
      </c>
    </row>
    <row r="11174" spans="1:13">
      <c r="A11174" t="s">
        <v>5095</v>
      </c>
      <c r="B11174" t="s">
        <v>5096</v>
      </c>
      <c r="C11174" t="str">
        <f>TEXT(D11174, "mmm")</f>
        <v>Sep</v>
      </c>
      <c r="D11174" s="1">
        <v>45538</v>
      </c>
      <c r="E11174" t="s">
        <v>5097</v>
      </c>
      <c r="F11174" t="s">
        <v>101</v>
      </c>
      <c r="G11174">
        <v>9452</v>
      </c>
      <c r="H11174">
        <v>15.24</v>
      </c>
      <c r="I11174">
        <v>144048.48000000001</v>
      </c>
      <c r="J11174" t="s">
        <v>81</v>
      </c>
      <c r="K11174">
        <v>2.616178005356629E-3</v>
      </c>
      <c r="L11174">
        <v>0.2616</v>
      </c>
      <c r="M11174" t="s">
        <v>82</v>
      </c>
    </row>
    <row r="11175" spans="1:13">
      <c r="A11175" t="s">
        <v>5951</v>
      </c>
      <c r="B11175" t="s">
        <v>5952</v>
      </c>
      <c r="C11175" t="str">
        <f>TEXT(D11175, "mmm")</f>
        <v>Sep</v>
      </c>
      <c r="D11175" s="1">
        <v>45538</v>
      </c>
      <c r="E11175" t="s">
        <v>5953</v>
      </c>
      <c r="F11175" t="s">
        <v>80</v>
      </c>
      <c r="G11175">
        <v>20000</v>
      </c>
      <c r="H11175">
        <v>74.25</v>
      </c>
      <c r="I11175">
        <v>1485000</v>
      </c>
      <c r="J11175" t="s">
        <v>86</v>
      </c>
      <c r="K11175">
        <v>2.6075135318899271E-2</v>
      </c>
      <c r="L11175">
        <v>2.6074999999999999</v>
      </c>
      <c r="M11175" t="s">
        <v>82</v>
      </c>
    </row>
    <row r="11176" spans="1:13">
      <c r="A11176" t="s">
        <v>5752</v>
      </c>
      <c r="B11176" t="s">
        <v>5753</v>
      </c>
      <c r="C11176" t="str">
        <f>TEXT(D11176, "mmm")</f>
        <v>Sep</v>
      </c>
      <c r="D11176" s="1">
        <v>45538</v>
      </c>
      <c r="E11176" t="s">
        <v>5954</v>
      </c>
      <c r="F11176" t="s">
        <v>80</v>
      </c>
      <c r="G11176">
        <v>2205</v>
      </c>
      <c r="H11176">
        <v>300.3</v>
      </c>
      <c r="I11176">
        <v>662161.5</v>
      </c>
      <c r="J11176" t="s">
        <v>86</v>
      </c>
      <c r="K11176">
        <v>7.5932782354802608E-2</v>
      </c>
      <c r="L11176">
        <v>7.5933000000000002</v>
      </c>
      <c r="M11176" t="s">
        <v>82</v>
      </c>
    </row>
    <row r="11177" spans="1:13">
      <c r="A11177" t="s">
        <v>539</v>
      </c>
      <c r="B11177" t="s">
        <v>540</v>
      </c>
      <c r="C11177" t="str">
        <f>TEXT(D11177, "mmm")</f>
        <v>Sep</v>
      </c>
      <c r="D11177" s="1">
        <v>45538</v>
      </c>
      <c r="E11177" t="s">
        <v>5257</v>
      </c>
      <c r="F11177" t="s">
        <v>118</v>
      </c>
      <c r="G11177">
        <v>823.27</v>
      </c>
      <c r="H11177">
        <v>18.22</v>
      </c>
      <c r="I11177">
        <v>14999.9794</v>
      </c>
      <c r="J11177" t="s">
        <v>81</v>
      </c>
      <c r="K11177">
        <v>2.4377412460146571E-2</v>
      </c>
      <c r="L11177">
        <v>2.4377</v>
      </c>
      <c r="M11177" t="s">
        <v>82</v>
      </c>
    </row>
    <row r="11178" spans="1:13">
      <c r="A11178" t="s">
        <v>5955</v>
      </c>
      <c r="B11178" t="s">
        <v>5956</v>
      </c>
      <c r="C11178" t="str">
        <f>TEXT(D11178, "mmm")</f>
        <v>Sep</v>
      </c>
      <c r="D11178" s="1">
        <v>45538</v>
      </c>
      <c r="E11178" t="s">
        <v>5957</v>
      </c>
      <c r="F11178" t="s">
        <v>128</v>
      </c>
      <c r="G11178">
        <v>500</v>
      </c>
      <c r="H11178">
        <v>73.37</v>
      </c>
      <c r="I11178">
        <v>36685</v>
      </c>
      <c r="J11178" t="s">
        <v>81</v>
      </c>
      <c r="K11178">
        <v>8.402895306510505E-2</v>
      </c>
      <c r="L11178">
        <v>8.4029000000000007</v>
      </c>
      <c r="M11178" t="s">
        <v>82</v>
      </c>
    </row>
    <row r="11179" spans="1:13">
      <c r="A11179" t="s">
        <v>2404</v>
      </c>
      <c r="B11179" t="s">
        <v>2405</v>
      </c>
      <c r="C11179" t="str">
        <f>TEXT(D11179, "mmm")</f>
        <v>Sep</v>
      </c>
      <c r="D11179" s="1">
        <v>45538</v>
      </c>
      <c r="E11179" t="s">
        <v>2410</v>
      </c>
      <c r="F11179" t="s">
        <v>80</v>
      </c>
      <c r="G11179">
        <v>5021</v>
      </c>
      <c r="H11179">
        <v>9.68</v>
      </c>
      <c r="I11179">
        <v>48603.28</v>
      </c>
      <c r="J11179" t="s">
        <v>81</v>
      </c>
      <c r="K11179">
        <v>0.2212765966081254</v>
      </c>
      <c r="L11179">
        <v>22.127700000000001</v>
      </c>
      <c r="M11179" t="s">
        <v>82</v>
      </c>
    </row>
    <row r="11180" spans="1:13">
      <c r="A11180" t="s">
        <v>2841</v>
      </c>
      <c r="B11180" t="s">
        <v>2842</v>
      </c>
      <c r="C11180" t="str">
        <f>TEXT(D11180, "mmm")</f>
        <v>Sep</v>
      </c>
      <c r="D11180" s="1">
        <v>45538</v>
      </c>
      <c r="E11180" t="s">
        <v>2843</v>
      </c>
      <c r="F11180" t="s">
        <v>80</v>
      </c>
      <c r="G11180">
        <v>3200</v>
      </c>
      <c r="H11180">
        <v>5.48</v>
      </c>
      <c r="I11180">
        <v>17536</v>
      </c>
      <c r="J11180" t="s">
        <v>81</v>
      </c>
      <c r="K11180">
        <v>0.29205175014225793</v>
      </c>
      <c r="L11180">
        <v>29.205200000000001</v>
      </c>
      <c r="M11180" t="s">
        <v>82</v>
      </c>
    </row>
    <row r="11181" spans="1:13">
      <c r="A11181" t="s">
        <v>4173</v>
      </c>
      <c r="B11181" t="s">
        <v>4174</v>
      </c>
      <c r="C11181" t="str">
        <f>TEXT(D11181, "mmm")</f>
        <v>Sep</v>
      </c>
      <c r="D11181" s="1">
        <v>45538</v>
      </c>
      <c r="E11181" t="s">
        <v>5750</v>
      </c>
      <c r="F11181" t="s">
        <v>128</v>
      </c>
      <c r="G11181">
        <v>4712</v>
      </c>
      <c r="H11181">
        <v>16.309999999999999</v>
      </c>
      <c r="I11181">
        <v>76852.72</v>
      </c>
      <c r="J11181" t="s">
        <v>81</v>
      </c>
      <c r="K11181">
        <v>7.9623794311999285E-2</v>
      </c>
      <c r="L11181">
        <v>7.9623999999999997</v>
      </c>
      <c r="M11181" t="s">
        <v>82</v>
      </c>
    </row>
    <row r="11182" spans="1:13">
      <c r="A11182" t="s">
        <v>4173</v>
      </c>
      <c r="B11182" t="s">
        <v>4174</v>
      </c>
      <c r="C11182" t="str">
        <f>TEXT(D11182, "mmm")</f>
        <v>Sep</v>
      </c>
      <c r="D11182" s="1">
        <v>45538</v>
      </c>
      <c r="E11182" t="s">
        <v>5750</v>
      </c>
      <c r="F11182" t="s">
        <v>128</v>
      </c>
      <c r="G11182">
        <v>15288</v>
      </c>
      <c r="H11182">
        <v>15.66</v>
      </c>
      <c r="I11182">
        <v>239410.08</v>
      </c>
      <c r="J11182" t="s">
        <v>81</v>
      </c>
      <c r="K11182">
        <v>7.9623794311999285E-2</v>
      </c>
      <c r="L11182">
        <v>7.9623999999999997</v>
      </c>
      <c r="M11182" t="s">
        <v>82</v>
      </c>
    </row>
    <row r="11183" spans="1:13">
      <c r="A11183" t="s">
        <v>5880</v>
      </c>
      <c r="B11183" t="s">
        <v>5881</v>
      </c>
      <c r="C11183" t="str">
        <f>TEXT(D11183, "mmm")</f>
        <v>Sep</v>
      </c>
      <c r="D11183" s="1">
        <v>45538</v>
      </c>
      <c r="E11183" t="s">
        <v>5958</v>
      </c>
      <c r="F11183" t="s">
        <v>80</v>
      </c>
      <c r="G11183">
        <v>17200</v>
      </c>
      <c r="H11183">
        <v>2.9</v>
      </c>
      <c r="I11183">
        <v>49880</v>
      </c>
      <c r="J11183" t="s">
        <v>81</v>
      </c>
      <c r="K11183">
        <v>-2.6936064776383661E-2</v>
      </c>
      <c r="L11183">
        <v>-2.6936</v>
      </c>
      <c r="M11183" t="s">
        <v>82</v>
      </c>
    </row>
    <row r="11184" spans="1:13">
      <c r="A11184" t="s">
        <v>356</v>
      </c>
      <c r="B11184" t="s">
        <v>357</v>
      </c>
      <c r="C11184" t="str">
        <f>TEXT(D11184, "mmm")</f>
        <v>Sep</v>
      </c>
      <c r="D11184" s="1">
        <v>45538</v>
      </c>
      <c r="E11184" t="s">
        <v>313</v>
      </c>
      <c r="F11184" t="s">
        <v>314</v>
      </c>
      <c r="G11184">
        <v>547000</v>
      </c>
      <c r="H11184">
        <v>10.92</v>
      </c>
      <c r="I11184">
        <v>5973240</v>
      </c>
      <c r="J11184" t="s">
        <v>81</v>
      </c>
      <c r="K11184">
        <v>3.873867898412886E-2</v>
      </c>
      <c r="L11184">
        <v>3.8738999999999999</v>
      </c>
      <c r="M11184" t="s">
        <v>82</v>
      </c>
    </row>
    <row r="11185" spans="1:13">
      <c r="A11185" t="s">
        <v>2137</v>
      </c>
      <c r="B11185" t="s">
        <v>2138</v>
      </c>
      <c r="C11185" t="str">
        <f>TEXT(D11185, "mmm")</f>
        <v>Sep</v>
      </c>
      <c r="D11185" s="1">
        <v>45538</v>
      </c>
      <c r="E11185" t="s">
        <v>5917</v>
      </c>
      <c r="F11185" t="s">
        <v>128</v>
      </c>
      <c r="G11185">
        <v>3500</v>
      </c>
      <c r="H11185">
        <v>5.23</v>
      </c>
      <c r="I11185">
        <v>18305</v>
      </c>
      <c r="J11185" t="s">
        <v>81</v>
      </c>
      <c r="K11185">
        <v>4.6511536665402968E-2</v>
      </c>
      <c r="L11185">
        <v>4.6512000000000002</v>
      </c>
      <c r="M11185" t="s">
        <v>82</v>
      </c>
    </row>
    <row r="11186" spans="1:13">
      <c r="A11186" t="s">
        <v>5959</v>
      </c>
      <c r="B11186" t="s">
        <v>5960</v>
      </c>
      <c r="C11186" t="str">
        <f>TEXT(D11186, "mmm")</f>
        <v>Sep</v>
      </c>
      <c r="D11186" s="1">
        <v>45538</v>
      </c>
      <c r="E11186" t="s">
        <v>5961</v>
      </c>
      <c r="F11186" t="s">
        <v>80</v>
      </c>
      <c r="G11186">
        <v>100000</v>
      </c>
      <c r="H11186">
        <v>2.2000000000000002</v>
      </c>
      <c r="I11186">
        <v>220000</v>
      </c>
      <c r="J11186" t="s">
        <v>86</v>
      </c>
      <c r="K11186">
        <v>0.35185183345535731</v>
      </c>
      <c r="L11186">
        <v>35.185200000000002</v>
      </c>
      <c r="M11186" t="s">
        <v>82</v>
      </c>
    </row>
    <row r="11187" spans="1:13">
      <c r="A11187" t="s">
        <v>5853</v>
      </c>
      <c r="B11187" t="s">
        <v>5854</v>
      </c>
      <c r="C11187" t="str">
        <f>TEXT(D11187, "mmm")</f>
        <v>Sep</v>
      </c>
      <c r="D11187" s="1">
        <v>45538</v>
      </c>
      <c r="E11187" t="s">
        <v>2631</v>
      </c>
      <c r="F11187" t="s">
        <v>80</v>
      </c>
      <c r="G11187">
        <v>20000</v>
      </c>
      <c r="H11187">
        <v>0.94</v>
      </c>
      <c r="I11187">
        <v>18800</v>
      </c>
      <c r="J11187" t="s">
        <v>81</v>
      </c>
      <c r="K11187">
        <v>7.6477457944018168E-2</v>
      </c>
      <c r="L11187">
        <v>7.6477000000000004</v>
      </c>
      <c r="M11187" t="s">
        <v>82</v>
      </c>
    </row>
    <row r="11188" spans="1:13">
      <c r="A11188" t="s">
        <v>3110</v>
      </c>
      <c r="B11188" t="s">
        <v>3111</v>
      </c>
      <c r="C11188" t="str">
        <f>TEXT(D11188, "mmm")</f>
        <v>Sep</v>
      </c>
      <c r="D11188" s="1">
        <v>45538</v>
      </c>
      <c r="E11188" t="s">
        <v>3118</v>
      </c>
      <c r="F11188" t="s">
        <v>101</v>
      </c>
      <c r="G11188">
        <v>786193</v>
      </c>
      <c r="H11188">
        <v>6.49</v>
      </c>
      <c r="I11188">
        <v>5102392.57</v>
      </c>
      <c r="J11188" t="s">
        <v>86</v>
      </c>
      <c r="K11188">
        <v>-1.0654515956226461E-2</v>
      </c>
      <c r="L11188">
        <v>-1.0654999999999999</v>
      </c>
      <c r="M11188" t="s">
        <v>82</v>
      </c>
    </row>
    <row r="11189" spans="1:13">
      <c r="A11189" t="s">
        <v>913</v>
      </c>
      <c r="B11189" t="s">
        <v>914</v>
      </c>
      <c r="C11189" t="str">
        <f>TEXT(D11189, "mmm")</f>
        <v>Sep</v>
      </c>
      <c r="D11189" s="1">
        <v>45538</v>
      </c>
      <c r="E11189" t="s">
        <v>915</v>
      </c>
      <c r="F11189" t="s">
        <v>217</v>
      </c>
      <c r="G11189">
        <v>15096</v>
      </c>
      <c r="H11189">
        <v>0.92</v>
      </c>
      <c r="I11189">
        <v>13888.32</v>
      </c>
      <c r="J11189" t="s">
        <v>81</v>
      </c>
      <c r="K11189">
        <v>-2.1739174096029209E-2</v>
      </c>
      <c r="L11189">
        <v>-2.1739000000000002</v>
      </c>
      <c r="M11189" t="s">
        <v>82</v>
      </c>
    </row>
    <row r="11190" spans="1:13">
      <c r="A11190" t="s">
        <v>4037</v>
      </c>
      <c r="B11190" t="s">
        <v>4038</v>
      </c>
      <c r="C11190" t="str">
        <f>TEXT(D11190, "mmm")</f>
        <v>Sep</v>
      </c>
      <c r="D11190" s="1">
        <v>45538</v>
      </c>
      <c r="E11190" t="s">
        <v>4039</v>
      </c>
      <c r="F11190" t="s">
        <v>80</v>
      </c>
      <c r="G11190">
        <v>1900</v>
      </c>
      <c r="H11190">
        <v>9.15</v>
      </c>
      <c r="I11190">
        <v>17385</v>
      </c>
      <c r="J11190" t="s">
        <v>81</v>
      </c>
      <c r="K11190">
        <v>-2.4847900812537179E-2</v>
      </c>
      <c r="L11190">
        <v>-2.4847999999999999</v>
      </c>
      <c r="M11190" t="s">
        <v>82</v>
      </c>
    </row>
    <row r="11191" spans="1:13">
      <c r="A11191" t="s">
        <v>3110</v>
      </c>
      <c r="B11191" t="s">
        <v>3111</v>
      </c>
      <c r="C11191" t="str">
        <f>TEXT(D11191, "mmm")</f>
        <v>Sep</v>
      </c>
      <c r="D11191" s="1">
        <v>45538</v>
      </c>
      <c r="E11191" t="s">
        <v>3119</v>
      </c>
      <c r="F11191" t="s">
        <v>101</v>
      </c>
      <c r="G11191">
        <v>786193</v>
      </c>
      <c r="H11191">
        <v>6.49</v>
      </c>
      <c r="I11191">
        <v>5102392.57</v>
      </c>
      <c r="J11191" t="s">
        <v>86</v>
      </c>
      <c r="K11191">
        <v>-1.0654515956226461E-2</v>
      </c>
      <c r="L11191">
        <v>-1.0654999999999999</v>
      </c>
      <c r="M11191" t="s">
        <v>82</v>
      </c>
    </row>
    <row r="11192" spans="1:13">
      <c r="A11192" t="s">
        <v>3110</v>
      </c>
      <c r="B11192" t="s">
        <v>3111</v>
      </c>
      <c r="C11192" t="str">
        <f>TEXT(D11192, "mmm")</f>
        <v>Sep</v>
      </c>
      <c r="D11192" s="1">
        <v>45538</v>
      </c>
      <c r="E11192" t="s">
        <v>3120</v>
      </c>
      <c r="F11192" t="s">
        <v>101</v>
      </c>
      <c r="G11192">
        <v>786193</v>
      </c>
      <c r="H11192">
        <v>6.49</v>
      </c>
      <c r="I11192">
        <v>5102392.57</v>
      </c>
      <c r="J11192" t="s">
        <v>86</v>
      </c>
      <c r="K11192">
        <v>-1.0654515956226461E-2</v>
      </c>
      <c r="L11192">
        <v>-1.0654999999999999</v>
      </c>
      <c r="M11192" t="s">
        <v>82</v>
      </c>
    </row>
    <row r="11193" spans="1:13">
      <c r="A11193" t="s">
        <v>1073</v>
      </c>
      <c r="B11193" t="s">
        <v>1074</v>
      </c>
      <c r="C11193" t="str">
        <f>TEXT(D11193, "mmm")</f>
        <v>Sep</v>
      </c>
      <c r="D11193" s="1">
        <v>45538</v>
      </c>
      <c r="E11193" t="s">
        <v>1075</v>
      </c>
      <c r="F11193" t="s">
        <v>80</v>
      </c>
      <c r="G11193">
        <v>10000</v>
      </c>
      <c r="H11193">
        <v>4.7</v>
      </c>
      <c r="I11193">
        <v>47000</v>
      </c>
      <c r="J11193" t="s">
        <v>81</v>
      </c>
      <c r="K11193">
        <v>0.34182592791396588</v>
      </c>
      <c r="L11193">
        <v>34.182600000000001</v>
      </c>
      <c r="M11193" t="s">
        <v>82</v>
      </c>
    </row>
    <row r="11194" spans="1:13">
      <c r="A11194" t="s">
        <v>5962</v>
      </c>
      <c r="B11194" t="s">
        <v>5963</v>
      </c>
      <c r="C11194" t="str">
        <f>TEXT(D11194, "mmm")</f>
        <v>Sep</v>
      </c>
      <c r="D11194" s="1">
        <v>45539</v>
      </c>
      <c r="E11194" t="s">
        <v>5964</v>
      </c>
      <c r="F11194" t="s">
        <v>128</v>
      </c>
      <c r="G11194">
        <v>23572</v>
      </c>
      <c r="H11194">
        <v>0.8</v>
      </c>
      <c r="I11194">
        <v>18857.599999999999</v>
      </c>
      <c r="J11194" t="s">
        <v>81</v>
      </c>
      <c r="K11194">
        <v>-0.27750001634870258</v>
      </c>
      <c r="L11194">
        <v>-27.75</v>
      </c>
      <c r="M11194" t="s">
        <v>82</v>
      </c>
    </row>
    <row r="11195" spans="1:13">
      <c r="A11195" t="s">
        <v>2401</v>
      </c>
      <c r="B11195" t="s">
        <v>2402</v>
      </c>
      <c r="C11195" t="str">
        <f>TEXT(D11195, "mmm")</f>
        <v>Sep</v>
      </c>
      <c r="D11195" s="1">
        <v>45539</v>
      </c>
      <c r="E11195" t="s">
        <v>4705</v>
      </c>
      <c r="F11195" t="s">
        <v>101</v>
      </c>
      <c r="G11195">
        <v>8547</v>
      </c>
      <c r="H11195">
        <v>1.24</v>
      </c>
      <c r="I11195">
        <v>10598.28</v>
      </c>
      <c r="J11195" t="s">
        <v>81</v>
      </c>
      <c r="K11195">
        <v>-8.1301121885390959E-3</v>
      </c>
      <c r="L11195">
        <v>-0.81299999999999994</v>
      </c>
      <c r="M11195" t="s">
        <v>82</v>
      </c>
    </row>
    <row r="11196" spans="1:13">
      <c r="A11196" t="s">
        <v>4124</v>
      </c>
      <c r="B11196" t="s">
        <v>4125</v>
      </c>
      <c r="C11196" t="str">
        <f>TEXT(D11196, "mmm")</f>
        <v>Sep</v>
      </c>
      <c r="D11196" s="1">
        <v>45539</v>
      </c>
      <c r="E11196" t="s">
        <v>4834</v>
      </c>
      <c r="F11196" t="s">
        <v>101</v>
      </c>
      <c r="G11196">
        <v>20810</v>
      </c>
      <c r="H11196">
        <v>31.29</v>
      </c>
      <c r="I11196">
        <v>651144.9</v>
      </c>
      <c r="J11196" t="s">
        <v>81</v>
      </c>
      <c r="K11196">
        <v>5.9443929559891862E-2</v>
      </c>
      <c r="L11196">
        <v>5.9443999999999999</v>
      </c>
      <c r="M11196" t="s">
        <v>82</v>
      </c>
    </row>
    <row r="11197" spans="1:13">
      <c r="A11197" t="s">
        <v>4124</v>
      </c>
      <c r="B11197" t="s">
        <v>4125</v>
      </c>
      <c r="C11197" t="str">
        <f>TEXT(D11197, "mmm")</f>
        <v>Sep</v>
      </c>
      <c r="D11197" s="1">
        <v>45539</v>
      </c>
      <c r="E11197" t="s">
        <v>4832</v>
      </c>
      <c r="F11197" t="s">
        <v>101</v>
      </c>
      <c r="G11197">
        <v>20810</v>
      </c>
      <c r="H11197">
        <v>31.29</v>
      </c>
      <c r="I11197">
        <v>651144.9</v>
      </c>
      <c r="J11197" t="s">
        <v>81</v>
      </c>
      <c r="K11197">
        <v>5.9443929559891862E-2</v>
      </c>
      <c r="L11197">
        <v>5.9443999999999999</v>
      </c>
      <c r="M11197" t="s">
        <v>82</v>
      </c>
    </row>
    <row r="11198" spans="1:13">
      <c r="A11198" t="s">
        <v>4124</v>
      </c>
      <c r="B11198" t="s">
        <v>4125</v>
      </c>
      <c r="C11198" t="str">
        <f>TEXT(D11198, "mmm")</f>
        <v>Sep</v>
      </c>
      <c r="D11198" s="1">
        <v>45539</v>
      </c>
      <c r="E11198" t="s">
        <v>4833</v>
      </c>
      <c r="F11198" t="s">
        <v>101</v>
      </c>
      <c r="G11198">
        <v>20810</v>
      </c>
      <c r="H11198">
        <v>31.29</v>
      </c>
      <c r="I11198">
        <v>651144.9</v>
      </c>
      <c r="J11198" t="s">
        <v>81</v>
      </c>
      <c r="K11198">
        <v>5.9443929559891862E-2</v>
      </c>
      <c r="L11198">
        <v>5.9443999999999999</v>
      </c>
      <c r="M11198" t="s">
        <v>82</v>
      </c>
    </row>
    <row r="11199" spans="1:13">
      <c r="A11199" t="s">
        <v>4124</v>
      </c>
      <c r="B11199" t="s">
        <v>4125</v>
      </c>
      <c r="C11199" t="str">
        <f>TEXT(D11199, "mmm")</f>
        <v>Sep</v>
      </c>
      <c r="D11199" s="1">
        <v>45539</v>
      </c>
      <c r="E11199" t="s">
        <v>4831</v>
      </c>
      <c r="F11199" t="s">
        <v>101</v>
      </c>
      <c r="G11199">
        <v>20810</v>
      </c>
      <c r="H11199">
        <v>31.29</v>
      </c>
      <c r="I11199">
        <v>651144.9</v>
      </c>
      <c r="J11199" t="s">
        <v>81</v>
      </c>
      <c r="K11199">
        <v>5.9443929559891862E-2</v>
      </c>
      <c r="L11199">
        <v>5.9443999999999999</v>
      </c>
      <c r="M11199" t="s">
        <v>82</v>
      </c>
    </row>
    <row r="11200" spans="1:13">
      <c r="A11200" t="s">
        <v>4124</v>
      </c>
      <c r="B11200" t="s">
        <v>4125</v>
      </c>
      <c r="C11200" t="str">
        <f>TEXT(D11200, "mmm")</f>
        <v>Sep</v>
      </c>
      <c r="D11200" s="1">
        <v>45539</v>
      </c>
      <c r="E11200" t="s">
        <v>4830</v>
      </c>
      <c r="F11200" t="s">
        <v>101</v>
      </c>
      <c r="G11200">
        <v>20810</v>
      </c>
      <c r="H11200">
        <v>31.29</v>
      </c>
      <c r="I11200">
        <v>651144.9</v>
      </c>
      <c r="J11200" t="s">
        <v>81</v>
      </c>
      <c r="K11200">
        <v>5.9443929559891862E-2</v>
      </c>
      <c r="L11200">
        <v>5.9443999999999999</v>
      </c>
      <c r="M11200" t="s">
        <v>82</v>
      </c>
    </row>
    <row r="11201" spans="1:13">
      <c r="A11201" t="s">
        <v>4124</v>
      </c>
      <c r="B11201" t="s">
        <v>4125</v>
      </c>
      <c r="C11201" t="str">
        <f>TEXT(D11201, "mmm")</f>
        <v>Sep</v>
      </c>
      <c r="D11201" s="1">
        <v>45539</v>
      </c>
      <c r="E11201" t="s">
        <v>4835</v>
      </c>
      <c r="F11201" t="s">
        <v>101</v>
      </c>
      <c r="G11201">
        <v>20810</v>
      </c>
      <c r="H11201">
        <v>31.29</v>
      </c>
      <c r="I11201">
        <v>651144.9</v>
      </c>
      <c r="J11201" t="s">
        <v>81</v>
      </c>
      <c r="K11201">
        <v>5.9443929559891862E-2</v>
      </c>
      <c r="L11201">
        <v>5.9443999999999999</v>
      </c>
      <c r="M11201" t="s">
        <v>82</v>
      </c>
    </row>
    <row r="11202" spans="1:13">
      <c r="A11202" t="s">
        <v>4124</v>
      </c>
      <c r="B11202" t="s">
        <v>4125</v>
      </c>
      <c r="C11202" t="str">
        <f>TEXT(D11202, "mmm")</f>
        <v>Sep</v>
      </c>
      <c r="D11202" s="1">
        <v>45539</v>
      </c>
      <c r="E11202" t="s">
        <v>4834</v>
      </c>
      <c r="F11202" t="s">
        <v>101</v>
      </c>
      <c r="G11202">
        <v>657</v>
      </c>
      <c r="H11202">
        <v>31.29</v>
      </c>
      <c r="I11202">
        <v>20557.53</v>
      </c>
      <c r="J11202" t="s">
        <v>81</v>
      </c>
      <c r="K11202">
        <v>5.9443929559891862E-2</v>
      </c>
      <c r="L11202">
        <v>5.9443999999999999</v>
      </c>
      <c r="M11202" t="s">
        <v>82</v>
      </c>
    </row>
    <row r="11203" spans="1:13">
      <c r="A11203" t="s">
        <v>4124</v>
      </c>
      <c r="B11203" t="s">
        <v>4125</v>
      </c>
      <c r="C11203" t="str">
        <f>TEXT(D11203, "mmm")</f>
        <v>Sep</v>
      </c>
      <c r="D11203" s="1">
        <v>45539</v>
      </c>
      <c r="E11203" t="s">
        <v>4832</v>
      </c>
      <c r="F11203" t="s">
        <v>101</v>
      </c>
      <c r="G11203">
        <v>657</v>
      </c>
      <c r="H11203">
        <v>31.29</v>
      </c>
      <c r="I11203">
        <v>20557.53</v>
      </c>
      <c r="J11203" t="s">
        <v>81</v>
      </c>
      <c r="K11203">
        <v>5.9443929559891862E-2</v>
      </c>
      <c r="L11203">
        <v>5.9443999999999999</v>
      </c>
      <c r="M11203" t="s">
        <v>82</v>
      </c>
    </row>
    <row r="11204" spans="1:13">
      <c r="A11204" t="s">
        <v>4124</v>
      </c>
      <c r="B11204" t="s">
        <v>4125</v>
      </c>
      <c r="C11204" t="str">
        <f>TEXT(D11204, "mmm")</f>
        <v>Sep</v>
      </c>
      <c r="D11204" s="1">
        <v>45539</v>
      </c>
      <c r="E11204" t="s">
        <v>4833</v>
      </c>
      <c r="F11204" t="s">
        <v>101</v>
      </c>
      <c r="G11204">
        <v>657</v>
      </c>
      <c r="H11204">
        <v>31.29</v>
      </c>
      <c r="I11204">
        <v>20557.53</v>
      </c>
      <c r="J11204" t="s">
        <v>81</v>
      </c>
      <c r="K11204">
        <v>5.9443929559891862E-2</v>
      </c>
      <c r="L11204">
        <v>5.9443999999999999</v>
      </c>
      <c r="M11204" t="s">
        <v>82</v>
      </c>
    </row>
    <row r="11205" spans="1:13">
      <c r="A11205" t="s">
        <v>4124</v>
      </c>
      <c r="B11205" t="s">
        <v>4125</v>
      </c>
      <c r="C11205" t="str">
        <f>TEXT(D11205, "mmm")</f>
        <v>Sep</v>
      </c>
      <c r="D11205" s="1">
        <v>45539</v>
      </c>
      <c r="E11205" t="s">
        <v>4831</v>
      </c>
      <c r="F11205" t="s">
        <v>101</v>
      </c>
      <c r="G11205">
        <v>657</v>
      </c>
      <c r="H11205">
        <v>31.29</v>
      </c>
      <c r="I11205">
        <v>20557.53</v>
      </c>
      <c r="J11205" t="s">
        <v>81</v>
      </c>
      <c r="K11205">
        <v>5.9443929559891862E-2</v>
      </c>
      <c r="L11205">
        <v>5.9443999999999999</v>
      </c>
      <c r="M11205" t="s">
        <v>82</v>
      </c>
    </row>
    <row r="11206" spans="1:13">
      <c r="A11206" t="s">
        <v>4124</v>
      </c>
      <c r="B11206" t="s">
        <v>4125</v>
      </c>
      <c r="C11206" t="str">
        <f>TEXT(D11206, "mmm")</f>
        <v>Sep</v>
      </c>
      <c r="D11206" s="1">
        <v>45539</v>
      </c>
      <c r="E11206" t="s">
        <v>4830</v>
      </c>
      <c r="F11206" t="s">
        <v>101</v>
      </c>
      <c r="G11206">
        <v>657</v>
      </c>
      <c r="H11206">
        <v>31.29</v>
      </c>
      <c r="I11206">
        <v>20557.53</v>
      </c>
      <c r="J11206" t="s">
        <v>81</v>
      </c>
      <c r="K11206">
        <v>5.9443929559891862E-2</v>
      </c>
      <c r="L11206">
        <v>5.9443999999999999</v>
      </c>
      <c r="M11206" t="s">
        <v>82</v>
      </c>
    </row>
    <row r="11207" spans="1:13">
      <c r="A11207" t="s">
        <v>4124</v>
      </c>
      <c r="B11207" t="s">
        <v>4125</v>
      </c>
      <c r="C11207" t="str">
        <f>TEXT(D11207, "mmm")</f>
        <v>Sep</v>
      </c>
      <c r="D11207" s="1">
        <v>45539</v>
      </c>
      <c r="E11207" t="s">
        <v>4835</v>
      </c>
      <c r="F11207" t="s">
        <v>101</v>
      </c>
      <c r="G11207">
        <v>657</v>
      </c>
      <c r="H11207">
        <v>31.29</v>
      </c>
      <c r="I11207">
        <v>20557.53</v>
      </c>
      <c r="J11207" t="s">
        <v>81</v>
      </c>
      <c r="K11207">
        <v>5.9443929559891862E-2</v>
      </c>
      <c r="L11207">
        <v>5.9443999999999999</v>
      </c>
      <c r="M11207" t="s">
        <v>82</v>
      </c>
    </row>
    <row r="11208" spans="1:13">
      <c r="A11208" t="s">
        <v>4339</v>
      </c>
      <c r="B11208" t="s">
        <v>4340</v>
      </c>
      <c r="C11208" t="str">
        <f>TEXT(D11208, "mmm")</f>
        <v>Sep</v>
      </c>
      <c r="D11208" s="1">
        <v>45539</v>
      </c>
      <c r="E11208" t="s">
        <v>4378</v>
      </c>
      <c r="F11208" t="s">
        <v>128</v>
      </c>
      <c r="G11208">
        <v>20000</v>
      </c>
      <c r="H11208">
        <v>14.94</v>
      </c>
      <c r="I11208">
        <v>298800</v>
      </c>
      <c r="J11208" t="s">
        <v>81</v>
      </c>
      <c r="K11208">
        <v>3.355647913579896E-3</v>
      </c>
      <c r="L11208">
        <v>0.33560000000000001</v>
      </c>
      <c r="M11208" t="s">
        <v>82</v>
      </c>
    </row>
    <row r="11209" spans="1:13">
      <c r="A11209" t="s">
        <v>2404</v>
      </c>
      <c r="B11209" t="s">
        <v>2405</v>
      </c>
      <c r="C11209" t="str">
        <f>TEXT(D11209, "mmm")</f>
        <v>Sep</v>
      </c>
      <c r="D11209" s="1">
        <v>45539</v>
      </c>
      <c r="E11209" t="s">
        <v>2410</v>
      </c>
      <c r="F11209" t="s">
        <v>80</v>
      </c>
      <c r="G11209">
        <v>7800</v>
      </c>
      <c r="H11209">
        <v>9.2799999999999994</v>
      </c>
      <c r="I11209">
        <v>72384</v>
      </c>
      <c r="J11209" t="s">
        <v>81</v>
      </c>
      <c r="K11209">
        <v>0.2188449718801346</v>
      </c>
      <c r="L11209">
        <v>21.884499999999999</v>
      </c>
      <c r="M11209" t="s">
        <v>82</v>
      </c>
    </row>
    <row r="11210" spans="1:13">
      <c r="A11210" t="s">
        <v>5893</v>
      </c>
      <c r="B11210" t="s">
        <v>5894</v>
      </c>
      <c r="C11210" t="str">
        <f>TEXT(D11210, "mmm")</f>
        <v>Sep</v>
      </c>
      <c r="D11210" s="1">
        <v>45539</v>
      </c>
      <c r="E11210" t="s">
        <v>5928</v>
      </c>
      <c r="F11210" t="s">
        <v>118</v>
      </c>
      <c r="G11210">
        <v>36196</v>
      </c>
      <c r="H11210">
        <v>31852</v>
      </c>
      <c r="I11210">
        <v>1152914992</v>
      </c>
      <c r="J11210" t="s">
        <v>81</v>
      </c>
      <c r="K11210">
        <v>0.1263158588198092</v>
      </c>
      <c r="L11210">
        <v>12.631600000000001</v>
      </c>
      <c r="M11210" t="s">
        <v>82</v>
      </c>
    </row>
    <row r="11211" spans="1:13">
      <c r="A11211" t="s">
        <v>5965</v>
      </c>
      <c r="B11211" t="s">
        <v>5966</v>
      </c>
      <c r="C11211" t="str">
        <f>TEXT(D11211, "mmm")</f>
        <v>Sep</v>
      </c>
      <c r="D11211" s="1">
        <v>45539</v>
      </c>
      <c r="E11211" t="s">
        <v>5967</v>
      </c>
      <c r="F11211" t="s">
        <v>80</v>
      </c>
      <c r="G11211">
        <v>5000</v>
      </c>
      <c r="H11211">
        <v>20.02</v>
      </c>
      <c r="I11211">
        <v>100100</v>
      </c>
      <c r="J11211" t="s">
        <v>86</v>
      </c>
      <c r="K11211">
        <v>0.12722653448524521</v>
      </c>
      <c r="L11211">
        <v>12.7227</v>
      </c>
      <c r="M11211" t="s">
        <v>82</v>
      </c>
    </row>
    <row r="11212" spans="1:13">
      <c r="A11212" t="s">
        <v>2137</v>
      </c>
      <c r="B11212" t="s">
        <v>2138</v>
      </c>
      <c r="C11212" t="str">
        <f>TEXT(D11212, "mmm")</f>
        <v>Sep</v>
      </c>
      <c r="D11212" s="1">
        <v>45539</v>
      </c>
      <c r="E11212" t="s">
        <v>5917</v>
      </c>
      <c r="F11212" t="s">
        <v>128</v>
      </c>
      <c r="G11212">
        <v>5000</v>
      </c>
      <c r="H11212">
        <v>5.27</v>
      </c>
      <c r="I11212">
        <v>26350</v>
      </c>
      <c r="J11212" t="s">
        <v>81</v>
      </c>
      <c r="K11212">
        <v>4.0307177375161318E-2</v>
      </c>
      <c r="L11212">
        <v>4.0307000000000004</v>
      </c>
      <c r="M11212" t="s">
        <v>82</v>
      </c>
    </row>
    <row r="11213" spans="1:13">
      <c r="A11213" t="s">
        <v>1742</v>
      </c>
      <c r="B11213" t="s">
        <v>1743</v>
      </c>
      <c r="C11213" t="str">
        <f>TEXT(D11213, "mmm")</f>
        <v>Sep</v>
      </c>
      <c r="D11213" s="1">
        <v>45539</v>
      </c>
      <c r="E11213" t="s">
        <v>5968</v>
      </c>
      <c r="F11213" t="s">
        <v>118</v>
      </c>
      <c r="G11213">
        <v>3573</v>
      </c>
      <c r="H11213">
        <v>13.99</v>
      </c>
      <c r="I11213">
        <v>49986.27</v>
      </c>
      <c r="J11213" t="s">
        <v>81</v>
      </c>
      <c r="K11213">
        <v>0.26043172220001559</v>
      </c>
      <c r="L11213">
        <v>26.043199999999999</v>
      </c>
      <c r="M11213" t="s">
        <v>82</v>
      </c>
    </row>
    <row r="11214" spans="1:13">
      <c r="A11214" t="s">
        <v>4339</v>
      </c>
      <c r="B11214" t="s">
        <v>4340</v>
      </c>
      <c r="C11214" t="str">
        <f>TEXT(D11214, "mmm")</f>
        <v>Sep</v>
      </c>
      <c r="D11214" s="1">
        <v>45539</v>
      </c>
      <c r="E11214" t="s">
        <v>4341</v>
      </c>
      <c r="F11214" t="s">
        <v>128</v>
      </c>
      <c r="G11214">
        <v>20000</v>
      </c>
      <c r="H11214">
        <v>14.94</v>
      </c>
      <c r="I11214">
        <v>298800</v>
      </c>
      <c r="J11214" t="s">
        <v>81</v>
      </c>
      <c r="K11214">
        <v>3.355647913579896E-3</v>
      </c>
      <c r="L11214">
        <v>0.33560000000000001</v>
      </c>
      <c r="M11214" t="s">
        <v>82</v>
      </c>
    </row>
    <row r="11215" spans="1:13">
      <c r="A11215" t="s">
        <v>2137</v>
      </c>
      <c r="B11215" t="s">
        <v>2138</v>
      </c>
      <c r="C11215" t="str">
        <f>TEXT(D11215, "mmm")</f>
        <v>Sep</v>
      </c>
      <c r="D11215" s="1">
        <v>45539</v>
      </c>
      <c r="E11215" t="s">
        <v>3539</v>
      </c>
      <c r="F11215" t="s">
        <v>217</v>
      </c>
      <c r="G11215">
        <v>750000</v>
      </c>
      <c r="H11215">
        <v>5.23</v>
      </c>
      <c r="I11215">
        <v>3922500</v>
      </c>
      <c r="J11215" t="s">
        <v>86</v>
      </c>
      <c r="K11215">
        <v>4.0307177375161318E-2</v>
      </c>
      <c r="L11215">
        <v>4.0307000000000004</v>
      </c>
      <c r="M11215" t="s">
        <v>82</v>
      </c>
    </row>
    <row r="11216" spans="1:13">
      <c r="A11216" t="s">
        <v>5893</v>
      </c>
      <c r="B11216" t="s">
        <v>5894</v>
      </c>
      <c r="C11216" t="str">
        <f>TEXT(D11216, "mmm")</f>
        <v>Sep</v>
      </c>
      <c r="D11216" s="1">
        <v>45539</v>
      </c>
      <c r="E11216" t="s">
        <v>5895</v>
      </c>
      <c r="F11216" t="s">
        <v>128</v>
      </c>
      <c r="G11216">
        <v>65274</v>
      </c>
      <c r="H11216">
        <v>57441</v>
      </c>
      <c r="I11216">
        <v>3749403834</v>
      </c>
      <c r="J11216" t="s">
        <v>86</v>
      </c>
      <c r="K11216">
        <v>0.1263158588198092</v>
      </c>
      <c r="L11216">
        <v>12.631600000000001</v>
      </c>
      <c r="M11216" t="s">
        <v>82</v>
      </c>
    </row>
    <row r="11217" spans="1:13">
      <c r="A11217" t="s">
        <v>248</v>
      </c>
      <c r="B11217" t="s">
        <v>249</v>
      </c>
      <c r="C11217" t="str">
        <f>TEXT(D11217, "mmm")</f>
        <v>Sep</v>
      </c>
      <c r="D11217" s="1">
        <v>45539</v>
      </c>
      <c r="E11217" t="s">
        <v>5969</v>
      </c>
      <c r="F11217" t="s">
        <v>128</v>
      </c>
      <c r="G11217">
        <v>7200</v>
      </c>
      <c r="H11217">
        <v>33.090000000000003</v>
      </c>
      <c r="I11217">
        <v>238248</v>
      </c>
      <c r="J11217" t="s">
        <v>86</v>
      </c>
      <c r="K11217">
        <v>1.7180149878287979E-2</v>
      </c>
      <c r="L11217">
        <v>1.718</v>
      </c>
      <c r="M11217" t="s">
        <v>82</v>
      </c>
    </row>
    <row r="11218" spans="1:13">
      <c r="A11218" t="s">
        <v>3694</v>
      </c>
      <c r="B11218" t="s">
        <v>3695</v>
      </c>
      <c r="C11218" t="str">
        <f>TEXT(D11218, "mmm")</f>
        <v>Sep</v>
      </c>
      <c r="D11218" s="1">
        <v>45539</v>
      </c>
      <c r="E11218" t="s">
        <v>3725</v>
      </c>
      <c r="F11218" t="s">
        <v>80</v>
      </c>
      <c r="G11218">
        <v>7000</v>
      </c>
      <c r="H11218">
        <v>6.08</v>
      </c>
      <c r="I11218">
        <v>42560</v>
      </c>
      <c r="J11218" t="s">
        <v>81</v>
      </c>
      <c r="K11218">
        <v>-3.4596380923906163E-2</v>
      </c>
      <c r="L11218">
        <v>-3.4596</v>
      </c>
      <c r="M11218" t="s">
        <v>82</v>
      </c>
    </row>
    <row r="11219" spans="1:13">
      <c r="A11219" t="s">
        <v>3694</v>
      </c>
      <c r="B11219" t="s">
        <v>3695</v>
      </c>
      <c r="C11219" t="str">
        <f>TEXT(D11219, "mmm")</f>
        <v>Sep</v>
      </c>
      <c r="D11219" s="1">
        <v>45539</v>
      </c>
      <c r="E11219" t="s">
        <v>3722</v>
      </c>
      <c r="F11219" t="s">
        <v>222</v>
      </c>
      <c r="G11219">
        <v>7000</v>
      </c>
      <c r="H11219">
        <v>6.08</v>
      </c>
      <c r="I11219">
        <v>42560</v>
      </c>
      <c r="J11219" t="s">
        <v>81</v>
      </c>
      <c r="K11219">
        <v>-3.4596380923906163E-2</v>
      </c>
      <c r="L11219">
        <v>-3.4596</v>
      </c>
      <c r="M11219" t="s">
        <v>82</v>
      </c>
    </row>
    <row r="11220" spans="1:13">
      <c r="A11220" t="s">
        <v>248</v>
      </c>
      <c r="B11220" t="s">
        <v>249</v>
      </c>
      <c r="C11220" t="str">
        <f>TEXT(D11220, "mmm")</f>
        <v>Sep</v>
      </c>
      <c r="D11220" s="1">
        <v>45539</v>
      </c>
      <c r="E11220" t="s">
        <v>5969</v>
      </c>
      <c r="F11220" t="s">
        <v>128</v>
      </c>
      <c r="G11220">
        <v>800</v>
      </c>
      <c r="H11220">
        <v>32.57</v>
      </c>
      <c r="I11220">
        <v>26056</v>
      </c>
      <c r="J11220" t="s">
        <v>81</v>
      </c>
      <c r="K11220">
        <v>1.7180149878287979E-2</v>
      </c>
      <c r="L11220">
        <v>1.718</v>
      </c>
      <c r="M11220" t="s">
        <v>82</v>
      </c>
    </row>
    <row r="11221" spans="1:13">
      <c r="A11221" t="s">
        <v>248</v>
      </c>
      <c r="B11221" t="s">
        <v>249</v>
      </c>
      <c r="C11221" t="str">
        <f>TEXT(D11221, "mmm")</f>
        <v>Sep</v>
      </c>
      <c r="D11221" s="1">
        <v>45539</v>
      </c>
      <c r="E11221" t="s">
        <v>5969</v>
      </c>
      <c r="F11221" t="s">
        <v>128</v>
      </c>
      <c r="G11221">
        <v>7200</v>
      </c>
      <c r="H11221">
        <v>33.090000000000003</v>
      </c>
      <c r="I11221">
        <v>238248</v>
      </c>
      <c r="J11221" t="s">
        <v>86</v>
      </c>
      <c r="K11221">
        <v>1.7180149878287979E-2</v>
      </c>
      <c r="L11221">
        <v>1.718</v>
      </c>
      <c r="M11221" t="s">
        <v>82</v>
      </c>
    </row>
    <row r="11222" spans="1:13">
      <c r="A11222" t="s">
        <v>248</v>
      </c>
      <c r="B11222" t="s">
        <v>249</v>
      </c>
      <c r="C11222" t="str">
        <f>TEXT(D11222, "mmm")</f>
        <v>Sep</v>
      </c>
      <c r="D11222" s="1">
        <v>45539</v>
      </c>
      <c r="E11222" t="s">
        <v>5969</v>
      </c>
      <c r="F11222" t="s">
        <v>128</v>
      </c>
      <c r="G11222">
        <v>800</v>
      </c>
      <c r="H11222">
        <v>32.57</v>
      </c>
      <c r="I11222">
        <v>26056</v>
      </c>
      <c r="J11222" t="s">
        <v>81</v>
      </c>
      <c r="K11222">
        <v>1.7180149878287979E-2</v>
      </c>
      <c r="L11222">
        <v>1.718</v>
      </c>
      <c r="M11222" t="s">
        <v>82</v>
      </c>
    </row>
    <row r="11223" spans="1:13">
      <c r="A11223" t="s">
        <v>248</v>
      </c>
      <c r="B11223" t="s">
        <v>249</v>
      </c>
      <c r="C11223" t="str">
        <f>TEXT(D11223, "mmm")</f>
        <v>Sep</v>
      </c>
      <c r="D11223" s="1">
        <v>45539</v>
      </c>
      <c r="E11223" t="s">
        <v>5969</v>
      </c>
      <c r="F11223" t="s">
        <v>128</v>
      </c>
      <c r="G11223">
        <v>7200</v>
      </c>
      <c r="H11223">
        <v>33.090000000000003</v>
      </c>
      <c r="I11223">
        <v>238248</v>
      </c>
      <c r="J11223" t="s">
        <v>86</v>
      </c>
      <c r="K11223">
        <v>1.7180149878287979E-2</v>
      </c>
      <c r="L11223">
        <v>1.718</v>
      </c>
      <c r="M11223" t="s">
        <v>82</v>
      </c>
    </row>
    <row r="11224" spans="1:13">
      <c r="A11224" t="s">
        <v>248</v>
      </c>
      <c r="B11224" t="s">
        <v>249</v>
      </c>
      <c r="C11224" t="str">
        <f>TEXT(D11224, "mmm")</f>
        <v>Sep</v>
      </c>
      <c r="D11224" s="1">
        <v>45539</v>
      </c>
      <c r="E11224" t="s">
        <v>5969</v>
      </c>
      <c r="F11224" t="s">
        <v>128</v>
      </c>
      <c r="G11224">
        <v>800</v>
      </c>
      <c r="H11224">
        <v>32.57</v>
      </c>
      <c r="I11224">
        <v>26056</v>
      </c>
      <c r="J11224" t="s">
        <v>81</v>
      </c>
      <c r="K11224">
        <v>1.7180149878287979E-2</v>
      </c>
      <c r="L11224">
        <v>1.718</v>
      </c>
      <c r="M11224" t="s">
        <v>82</v>
      </c>
    </row>
    <row r="11225" spans="1:13">
      <c r="A11225" t="s">
        <v>248</v>
      </c>
      <c r="B11225" t="s">
        <v>249</v>
      </c>
      <c r="C11225" t="str">
        <f>TEXT(D11225, "mmm")</f>
        <v>Sep</v>
      </c>
      <c r="D11225" s="1">
        <v>45539</v>
      </c>
      <c r="E11225" t="s">
        <v>5969</v>
      </c>
      <c r="F11225" t="s">
        <v>128</v>
      </c>
      <c r="G11225">
        <v>7200</v>
      </c>
      <c r="H11225">
        <v>33.090000000000003</v>
      </c>
      <c r="I11225">
        <v>238248</v>
      </c>
      <c r="J11225" t="s">
        <v>86</v>
      </c>
      <c r="K11225">
        <v>1.7180149878287979E-2</v>
      </c>
      <c r="L11225">
        <v>1.718</v>
      </c>
      <c r="M11225" t="s">
        <v>82</v>
      </c>
    </row>
    <row r="11226" spans="1:13">
      <c r="A11226" t="s">
        <v>248</v>
      </c>
      <c r="B11226" t="s">
        <v>249</v>
      </c>
      <c r="C11226" t="str">
        <f>TEXT(D11226, "mmm")</f>
        <v>Sep</v>
      </c>
      <c r="D11226" s="1">
        <v>45539</v>
      </c>
      <c r="E11226" t="s">
        <v>5969</v>
      </c>
      <c r="F11226" t="s">
        <v>128</v>
      </c>
      <c r="G11226">
        <v>800</v>
      </c>
      <c r="H11226">
        <v>32.57</v>
      </c>
      <c r="I11226">
        <v>26056</v>
      </c>
      <c r="J11226" t="s">
        <v>81</v>
      </c>
      <c r="K11226">
        <v>1.7180149878287979E-2</v>
      </c>
      <c r="L11226">
        <v>1.718</v>
      </c>
      <c r="M11226" t="s">
        <v>82</v>
      </c>
    </row>
    <row r="11227" spans="1:13">
      <c r="A11227" t="s">
        <v>5970</v>
      </c>
      <c r="B11227" t="s">
        <v>5971</v>
      </c>
      <c r="C11227" t="str">
        <f>TEXT(D11227, "mmm")</f>
        <v>Sep</v>
      </c>
      <c r="D11227" s="1">
        <v>45539</v>
      </c>
      <c r="E11227" t="s">
        <v>5972</v>
      </c>
      <c r="F11227" t="s">
        <v>101</v>
      </c>
      <c r="G11227">
        <v>80000</v>
      </c>
      <c r="H11227">
        <v>0.49</v>
      </c>
      <c r="I11227">
        <v>39200</v>
      </c>
      <c r="J11227" t="s">
        <v>81</v>
      </c>
      <c r="K11227">
        <v>-1.0752688172042999E-2</v>
      </c>
      <c r="L11227">
        <v>-1.0752999999999999</v>
      </c>
      <c r="M11227" t="s">
        <v>82</v>
      </c>
    </row>
    <row r="11228" spans="1:13">
      <c r="A11228" t="s">
        <v>5970</v>
      </c>
      <c r="B11228" t="s">
        <v>5971</v>
      </c>
      <c r="C11228" t="str">
        <f>TEXT(D11228, "mmm")</f>
        <v>Sep</v>
      </c>
      <c r="D11228" s="1">
        <v>45539</v>
      </c>
      <c r="E11228" t="s">
        <v>5973</v>
      </c>
      <c r="F11228" t="s">
        <v>101</v>
      </c>
      <c r="G11228">
        <v>80000</v>
      </c>
      <c r="H11228">
        <v>0.49</v>
      </c>
      <c r="I11228">
        <v>39200</v>
      </c>
      <c r="J11228" t="s">
        <v>81</v>
      </c>
      <c r="K11228">
        <v>-1.0752688172042999E-2</v>
      </c>
      <c r="L11228">
        <v>-1.0752999999999999</v>
      </c>
      <c r="M11228" t="s">
        <v>82</v>
      </c>
    </row>
    <row r="11229" spans="1:13">
      <c r="A11229" t="s">
        <v>5970</v>
      </c>
      <c r="B11229" t="s">
        <v>5971</v>
      </c>
      <c r="C11229" t="str">
        <f>TEXT(D11229, "mmm")</f>
        <v>Sep</v>
      </c>
      <c r="D11229" s="1">
        <v>45539</v>
      </c>
      <c r="E11229" t="s">
        <v>5974</v>
      </c>
      <c r="F11229" t="s">
        <v>101</v>
      </c>
      <c r="G11229">
        <v>80000</v>
      </c>
      <c r="H11229">
        <v>0.49</v>
      </c>
      <c r="I11229">
        <v>39200</v>
      </c>
      <c r="J11229" t="s">
        <v>81</v>
      </c>
      <c r="K11229">
        <v>-1.0752688172042999E-2</v>
      </c>
      <c r="L11229">
        <v>-1.0752999999999999</v>
      </c>
      <c r="M11229" t="s">
        <v>82</v>
      </c>
    </row>
    <row r="11230" spans="1:13">
      <c r="A11230" t="s">
        <v>5970</v>
      </c>
      <c r="B11230" t="s">
        <v>5971</v>
      </c>
      <c r="C11230" t="str">
        <f>TEXT(D11230, "mmm")</f>
        <v>Sep</v>
      </c>
      <c r="D11230" s="1">
        <v>45539</v>
      </c>
      <c r="E11230" t="s">
        <v>5975</v>
      </c>
      <c r="F11230" t="s">
        <v>101</v>
      </c>
      <c r="G11230">
        <v>80000</v>
      </c>
      <c r="H11230">
        <v>0.49</v>
      </c>
      <c r="I11230">
        <v>39200</v>
      </c>
      <c r="J11230" t="s">
        <v>81</v>
      </c>
      <c r="K11230">
        <v>-1.0752688172042999E-2</v>
      </c>
      <c r="L11230">
        <v>-1.0752999999999999</v>
      </c>
      <c r="M11230" t="s">
        <v>82</v>
      </c>
    </row>
    <row r="11231" spans="1:13">
      <c r="A11231" t="s">
        <v>5976</v>
      </c>
      <c r="B11231" t="s">
        <v>5977</v>
      </c>
      <c r="C11231" t="str">
        <f>TEXT(D11231, "mmm")</f>
        <v>Sep</v>
      </c>
      <c r="D11231" s="1">
        <v>45539</v>
      </c>
      <c r="E11231" t="s">
        <v>5978</v>
      </c>
      <c r="F11231" t="s">
        <v>101</v>
      </c>
      <c r="G11231">
        <v>1344555</v>
      </c>
      <c r="H11231">
        <v>0.4</v>
      </c>
      <c r="I11231">
        <v>537822</v>
      </c>
      <c r="J11231" t="s">
        <v>86</v>
      </c>
      <c r="K11231">
        <v>0.1025641025641026</v>
      </c>
      <c r="L11231">
        <v>10.256399999999999</v>
      </c>
      <c r="M11231" t="s">
        <v>82</v>
      </c>
    </row>
    <row r="11232" spans="1:13">
      <c r="A11232" t="s">
        <v>5976</v>
      </c>
      <c r="B11232" t="s">
        <v>5977</v>
      </c>
      <c r="C11232" t="str">
        <f>TEXT(D11232, "mmm")</f>
        <v>Sep</v>
      </c>
      <c r="D11232" s="1">
        <v>45539</v>
      </c>
      <c r="E11232" t="s">
        <v>5979</v>
      </c>
      <c r="F11232" t="s">
        <v>101</v>
      </c>
      <c r="G11232">
        <v>1344555</v>
      </c>
      <c r="H11232">
        <v>0.4</v>
      </c>
      <c r="I11232">
        <v>537822</v>
      </c>
      <c r="J11232" t="s">
        <v>86</v>
      </c>
      <c r="K11232">
        <v>0.1025641025641026</v>
      </c>
      <c r="L11232">
        <v>10.256399999999999</v>
      </c>
      <c r="M11232" t="s">
        <v>82</v>
      </c>
    </row>
    <row r="11233" spans="1:13">
      <c r="A11233" t="s">
        <v>5976</v>
      </c>
      <c r="B11233" t="s">
        <v>5977</v>
      </c>
      <c r="C11233" t="str">
        <f>TEXT(D11233, "mmm")</f>
        <v>Sep</v>
      </c>
      <c r="D11233" s="1">
        <v>45539</v>
      </c>
      <c r="E11233" t="s">
        <v>5980</v>
      </c>
      <c r="F11233" t="s">
        <v>101</v>
      </c>
      <c r="G11233">
        <v>1344555</v>
      </c>
      <c r="H11233">
        <v>0.4</v>
      </c>
      <c r="I11233">
        <v>537822</v>
      </c>
      <c r="J11233" t="s">
        <v>86</v>
      </c>
      <c r="K11233">
        <v>0.1025641025641026</v>
      </c>
      <c r="L11233">
        <v>10.256399999999999</v>
      </c>
      <c r="M11233" t="s">
        <v>82</v>
      </c>
    </row>
    <row r="11234" spans="1:13">
      <c r="A11234" t="s">
        <v>5976</v>
      </c>
      <c r="B11234" t="s">
        <v>5977</v>
      </c>
      <c r="C11234" t="str">
        <f>TEXT(D11234, "mmm")</f>
        <v>Sep</v>
      </c>
      <c r="D11234" s="1">
        <v>45539</v>
      </c>
      <c r="E11234" t="s">
        <v>5981</v>
      </c>
      <c r="F11234" t="s">
        <v>222</v>
      </c>
      <c r="G11234">
        <v>1344555</v>
      </c>
      <c r="H11234">
        <v>0.4</v>
      </c>
      <c r="I11234">
        <v>537822</v>
      </c>
      <c r="J11234" t="s">
        <v>86</v>
      </c>
      <c r="K11234">
        <v>0.1025641025641026</v>
      </c>
      <c r="L11234">
        <v>10.256399999999999</v>
      </c>
      <c r="M11234" t="s">
        <v>82</v>
      </c>
    </row>
    <row r="11235" spans="1:13">
      <c r="A11235" t="s">
        <v>2604</v>
      </c>
      <c r="B11235" t="s">
        <v>2605</v>
      </c>
      <c r="C11235" t="str">
        <f>TEXT(D11235, "mmm")</f>
        <v>Sep</v>
      </c>
      <c r="D11235" s="1">
        <v>45539</v>
      </c>
      <c r="E11235" t="s">
        <v>4854</v>
      </c>
      <c r="F11235" t="s">
        <v>118</v>
      </c>
      <c r="G11235">
        <v>5465</v>
      </c>
      <c r="H11235">
        <v>3.03</v>
      </c>
      <c r="I11235">
        <v>16558.95</v>
      </c>
      <c r="J11235" t="s">
        <v>81</v>
      </c>
      <c r="K11235">
        <v>9.900980750178201E-3</v>
      </c>
      <c r="L11235">
        <v>0.99009999999999998</v>
      </c>
      <c r="M11235" t="s">
        <v>82</v>
      </c>
    </row>
    <row r="11236" spans="1:13">
      <c r="A11236" t="s">
        <v>2604</v>
      </c>
      <c r="B11236" t="s">
        <v>2605</v>
      </c>
      <c r="C11236" t="str">
        <f>TEXT(D11236, "mmm")</f>
        <v>Sep</v>
      </c>
      <c r="D11236" s="1">
        <v>45539</v>
      </c>
      <c r="E11236" t="s">
        <v>4854</v>
      </c>
      <c r="F11236" t="s">
        <v>118</v>
      </c>
      <c r="G11236">
        <v>39298</v>
      </c>
      <c r="H11236">
        <v>2.99</v>
      </c>
      <c r="I11236">
        <v>117501.02</v>
      </c>
      <c r="J11236" t="s">
        <v>86</v>
      </c>
      <c r="K11236">
        <v>9.900980750178201E-3</v>
      </c>
      <c r="L11236">
        <v>0.99009999999999998</v>
      </c>
      <c r="M11236" t="s">
        <v>82</v>
      </c>
    </row>
    <row r="11237" spans="1:13">
      <c r="A11237" t="s">
        <v>5935</v>
      </c>
      <c r="B11237" t="s">
        <v>5936</v>
      </c>
      <c r="C11237" t="str">
        <f>TEXT(D11237, "mmm")</f>
        <v>Sep</v>
      </c>
      <c r="D11237" s="1">
        <v>45539</v>
      </c>
      <c r="E11237" t="s">
        <v>5937</v>
      </c>
      <c r="F11237" t="s">
        <v>428</v>
      </c>
      <c r="G11237">
        <v>43351</v>
      </c>
      <c r="H11237">
        <v>1.85</v>
      </c>
      <c r="I11237">
        <v>80199.350000000006</v>
      </c>
      <c r="J11237" t="s">
        <v>81</v>
      </c>
      <c r="K11237">
        <v>0.19786096461224439</v>
      </c>
      <c r="L11237">
        <v>19.786100000000001</v>
      </c>
      <c r="M11237" t="s">
        <v>82</v>
      </c>
    </row>
    <row r="11238" spans="1:13">
      <c r="A11238" t="s">
        <v>777</v>
      </c>
      <c r="B11238" t="s">
        <v>778</v>
      </c>
      <c r="C11238" t="str">
        <f>TEXT(D11238, "mmm")</f>
        <v>Sep</v>
      </c>
      <c r="D11238" s="1">
        <v>45539</v>
      </c>
      <c r="E11238" t="s">
        <v>5026</v>
      </c>
      <c r="F11238" t="s">
        <v>128</v>
      </c>
      <c r="G11238">
        <v>108146.87</v>
      </c>
      <c r="H11238">
        <v>10.65</v>
      </c>
      <c r="I11238">
        <v>1151764.1654999999</v>
      </c>
      <c r="J11238" t="s">
        <v>86</v>
      </c>
      <c r="K11238">
        <v>3.2903128595223041E-3</v>
      </c>
      <c r="L11238">
        <v>0.32900000000000001</v>
      </c>
      <c r="M11238" t="s">
        <v>82</v>
      </c>
    </row>
    <row r="11239" spans="1:13">
      <c r="A11239" t="s">
        <v>2485</v>
      </c>
      <c r="B11239" t="s">
        <v>2486</v>
      </c>
      <c r="C11239" t="str">
        <f>TEXT(D11239, "mmm")</f>
        <v>Sep</v>
      </c>
      <c r="D11239" s="1">
        <v>45539</v>
      </c>
      <c r="E11239" t="s">
        <v>2487</v>
      </c>
      <c r="F11239" t="s">
        <v>80</v>
      </c>
      <c r="G11239">
        <v>110000</v>
      </c>
      <c r="H11239">
        <v>0.23</v>
      </c>
      <c r="I11239">
        <v>25300</v>
      </c>
      <c r="J11239" t="s">
        <v>81</v>
      </c>
      <c r="K11239">
        <v>1.17621149723718</v>
      </c>
      <c r="L11239">
        <v>117.6211</v>
      </c>
      <c r="M11239" t="s">
        <v>82</v>
      </c>
    </row>
    <row r="11240" spans="1:13">
      <c r="A11240" t="s">
        <v>311</v>
      </c>
      <c r="B11240" t="s">
        <v>312</v>
      </c>
      <c r="C11240" t="str">
        <f>TEXT(D11240, "mmm")</f>
        <v>Sep</v>
      </c>
      <c r="D11240" s="1">
        <v>45539</v>
      </c>
      <c r="E11240" t="s">
        <v>313</v>
      </c>
      <c r="F11240" t="s">
        <v>314</v>
      </c>
      <c r="G11240">
        <v>700000</v>
      </c>
      <c r="H11240">
        <v>33.31</v>
      </c>
      <c r="I11240">
        <v>23317000</v>
      </c>
      <c r="J11240" t="s">
        <v>86</v>
      </c>
      <c r="K11240">
        <v>4.8395970327004267E-3</v>
      </c>
      <c r="L11240">
        <v>0.48399999999999999</v>
      </c>
      <c r="M11240" t="s">
        <v>82</v>
      </c>
    </row>
    <row r="11241" spans="1:13">
      <c r="A11241" t="s">
        <v>129</v>
      </c>
      <c r="B11241" t="s">
        <v>130</v>
      </c>
      <c r="C11241" t="str">
        <f>TEXT(D11241, "mmm")</f>
        <v>Sep</v>
      </c>
      <c r="D11241" s="1">
        <v>45539</v>
      </c>
      <c r="E11241" t="s">
        <v>111</v>
      </c>
      <c r="F11241" t="s">
        <v>101</v>
      </c>
      <c r="G11241">
        <v>2000</v>
      </c>
      <c r="H11241">
        <v>5.88</v>
      </c>
      <c r="I11241">
        <v>11760</v>
      </c>
      <c r="J11241" t="s">
        <v>81</v>
      </c>
      <c r="K11241">
        <v>0.13550599866060289</v>
      </c>
      <c r="L11241">
        <v>13.550599999999999</v>
      </c>
      <c r="M11241" t="s">
        <v>82</v>
      </c>
    </row>
    <row r="11242" spans="1:13">
      <c r="A11242" t="s">
        <v>129</v>
      </c>
      <c r="B11242" t="s">
        <v>130</v>
      </c>
      <c r="C11242" t="str">
        <f>TEXT(D11242, "mmm")</f>
        <v>Sep</v>
      </c>
      <c r="D11242" s="1">
        <v>45539</v>
      </c>
      <c r="E11242" t="s">
        <v>109</v>
      </c>
      <c r="F11242" t="s">
        <v>101</v>
      </c>
      <c r="G11242">
        <v>2000</v>
      </c>
      <c r="H11242">
        <v>5.88</v>
      </c>
      <c r="I11242">
        <v>11760</v>
      </c>
      <c r="J11242" t="s">
        <v>81</v>
      </c>
      <c r="K11242">
        <v>0.13550599866060289</v>
      </c>
      <c r="L11242">
        <v>13.550599999999999</v>
      </c>
      <c r="M11242" t="s">
        <v>82</v>
      </c>
    </row>
    <row r="11243" spans="1:13">
      <c r="A11243" t="s">
        <v>129</v>
      </c>
      <c r="B11243" t="s">
        <v>130</v>
      </c>
      <c r="C11243" t="str">
        <f>TEXT(D11243, "mmm")</f>
        <v>Sep</v>
      </c>
      <c r="D11243" s="1">
        <v>45539</v>
      </c>
      <c r="E11243" t="s">
        <v>110</v>
      </c>
      <c r="F11243" t="s">
        <v>101</v>
      </c>
      <c r="G11243">
        <v>2000</v>
      </c>
      <c r="H11243">
        <v>5.88</v>
      </c>
      <c r="I11243">
        <v>11760</v>
      </c>
      <c r="J11243" t="s">
        <v>81</v>
      </c>
      <c r="K11243">
        <v>0.13550599866060289</v>
      </c>
      <c r="L11243">
        <v>13.550599999999999</v>
      </c>
      <c r="M11243" t="s">
        <v>82</v>
      </c>
    </row>
    <row r="11244" spans="1:13">
      <c r="A11244" t="s">
        <v>3598</v>
      </c>
      <c r="B11244" t="s">
        <v>3599</v>
      </c>
      <c r="C11244" t="str">
        <f>TEXT(D11244, "mmm")</f>
        <v>Sep</v>
      </c>
      <c r="D11244" s="1">
        <v>45539</v>
      </c>
      <c r="E11244" t="s">
        <v>3600</v>
      </c>
      <c r="F11244" t="s">
        <v>222</v>
      </c>
      <c r="G11244">
        <v>5000</v>
      </c>
      <c r="H11244">
        <v>42.06</v>
      </c>
      <c r="I11244">
        <v>210300</v>
      </c>
      <c r="J11244" t="s">
        <v>81</v>
      </c>
      <c r="K11244">
        <v>6.303448675683665E-2</v>
      </c>
      <c r="L11244">
        <v>6.3033999999999999</v>
      </c>
      <c r="M11244" t="s">
        <v>82</v>
      </c>
    </row>
    <row r="11245" spans="1:13">
      <c r="A11245" t="s">
        <v>5476</v>
      </c>
      <c r="B11245" t="s">
        <v>5477</v>
      </c>
      <c r="C11245" t="str">
        <f>TEXT(D11245, "mmm")</f>
        <v>Sep</v>
      </c>
      <c r="D11245" s="1">
        <v>45539</v>
      </c>
      <c r="E11245" t="s">
        <v>5478</v>
      </c>
      <c r="F11245" t="s">
        <v>80</v>
      </c>
      <c r="G11245">
        <v>14000</v>
      </c>
      <c r="H11245">
        <v>17.88</v>
      </c>
      <c r="I11245">
        <v>250320</v>
      </c>
      <c r="J11245" t="s">
        <v>86</v>
      </c>
      <c r="K11245">
        <v>6.1385268415405916E-3</v>
      </c>
      <c r="L11245">
        <v>0.6139</v>
      </c>
      <c r="M11245" t="s">
        <v>82</v>
      </c>
    </row>
    <row r="11246" spans="1:13">
      <c r="A11246" t="s">
        <v>5095</v>
      </c>
      <c r="B11246" t="s">
        <v>5096</v>
      </c>
      <c r="C11246" t="str">
        <f>TEXT(D11246, "mmm")</f>
        <v>Sep</v>
      </c>
      <c r="D11246" s="1">
        <v>45539</v>
      </c>
      <c r="E11246" t="s">
        <v>5097</v>
      </c>
      <c r="F11246" t="s">
        <v>101</v>
      </c>
      <c r="G11246">
        <v>8700</v>
      </c>
      <c r="H11246">
        <v>15.19</v>
      </c>
      <c r="I11246">
        <v>132153</v>
      </c>
      <c r="J11246" t="s">
        <v>81</v>
      </c>
      <c r="K11246">
        <v>3.9500351738137596E-3</v>
      </c>
      <c r="L11246">
        <v>0.39500000000000002</v>
      </c>
      <c r="M11246" t="s">
        <v>82</v>
      </c>
    </row>
    <row r="11247" spans="1:13">
      <c r="A11247" t="s">
        <v>5982</v>
      </c>
      <c r="B11247" t="s">
        <v>5983</v>
      </c>
      <c r="C11247" t="str">
        <f>TEXT(D11247, "mmm")</f>
        <v>Sep</v>
      </c>
      <c r="D11247" s="1">
        <v>45539</v>
      </c>
      <c r="E11247" t="s">
        <v>5984</v>
      </c>
      <c r="F11247" t="s">
        <v>80</v>
      </c>
      <c r="G11247">
        <v>10000</v>
      </c>
      <c r="H11247">
        <v>3.96</v>
      </c>
      <c r="I11247">
        <v>39600</v>
      </c>
      <c r="J11247" t="s">
        <v>86</v>
      </c>
      <c r="K11247">
        <v>3.6269458214764898E-2</v>
      </c>
      <c r="L11247">
        <v>3.6269</v>
      </c>
      <c r="M11247" t="s">
        <v>82</v>
      </c>
    </row>
    <row r="11248" spans="1:13">
      <c r="A11248" t="s">
        <v>4640</v>
      </c>
      <c r="B11248" t="s">
        <v>4641</v>
      </c>
      <c r="C11248" t="str">
        <f>TEXT(D11248, "mmm")</f>
        <v>Sep</v>
      </c>
      <c r="D11248" s="1">
        <v>45539</v>
      </c>
      <c r="E11248" t="s">
        <v>4642</v>
      </c>
      <c r="F11248" t="s">
        <v>3142</v>
      </c>
      <c r="G11248">
        <v>272300</v>
      </c>
      <c r="H11248">
        <v>0.16</v>
      </c>
      <c r="I11248">
        <v>43568</v>
      </c>
      <c r="J11248" t="s">
        <v>86</v>
      </c>
      <c r="K11248">
        <v>0.13461536808303151</v>
      </c>
      <c r="L11248">
        <v>13.461499999999999</v>
      </c>
      <c r="M11248" t="s">
        <v>82</v>
      </c>
    </row>
    <row r="11249" spans="1:13">
      <c r="A11249" t="s">
        <v>2769</v>
      </c>
      <c r="B11249" t="s">
        <v>2770</v>
      </c>
      <c r="C11249" t="str">
        <f>TEXT(D11249, "mmm")</f>
        <v>Sep</v>
      </c>
      <c r="D11249" s="1">
        <v>45539</v>
      </c>
      <c r="E11249" t="s">
        <v>4289</v>
      </c>
      <c r="F11249" t="s">
        <v>101</v>
      </c>
      <c r="G11249">
        <v>12586</v>
      </c>
      <c r="H11249">
        <v>3.8</v>
      </c>
      <c r="I11249">
        <v>47826.8</v>
      </c>
      <c r="J11249" t="s">
        <v>81</v>
      </c>
      <c r="K11249">
        <v>0.1342105254902404</v>
      </c>
      <c r="L11249">
        <v>13.421099999999999</v>
      </c>
      <c r="M11249" t="s">
        <v>82</v>
      </c>
    </row>
    <row r="11250" spans="1:13">
      <c r="A11250" t="s">
        <v>2769</v>
      </c>
      <c r="B11250" t="s">
        <v>2770</v>
      </c>
      <c r="C11250" t="str">
        <f>TEXT(D11250, "mmm")</f>
        <v>Sep</v>
      </c>
      <c r="D11250" s="1">
        <v>45539</v>
      </c>
      <c r="E11250" t="s">
        <v>2774</v>
      </c>
      <c r="F11250" t="s">
        <v>101</v>
      </c>
      <c r="G11250">
        <v>12586</v>
      </c>
      <c r="H11250">
        <v>3.8</v>
      </c>
      <c r="I11250">
        <v>47826.8</v>
      </c>
      <c r="J11250" t="s">
        <v>81</v>
      </c>
      <c r="K11250">
        <v>0.1342105254902404</v>
      </c>
      <c r="L11250">
        <v>13.421099999999999</v>
      </c>
      <c r="M11250" t="s">
        <v>82</v>
      </c>
    </row>
    <row r="11251" spans="1:13">
      <c r="A11251" t="s">
        <v>3230</v>
      </c>
      <c r="B11251" t="s">
        <v>3231</v>
      </c>
      <c r="C11251" t="str">
        <f>TEXT(D11251, "mmm")</f>
        <v>Sep</v>
      </c>
      <c r="D11251" s="1">
        <v>45539</v>
      </c>
      <c r="E11251" t="s">
        <v>3234</v>
      </c>
      <c r="F11251" t="s">
        <v>80</v>
      </c>
      <c r="G11251">
        <v>1000</v>
      </c>
      <c r="H11251">
        <v>30.51</v>
      </c>
      <c r="I11251">
        <v>30510</v>
      </c>
      <c r="J11251" t="s">
        <v>81</v>
      </c>
      <c r="K11251">
        <v>-9.2879865519094329E-3</v>
      </c>
      <c r="L11251">
        <v>-0.92879999999999996</v>
      </c>
      <c r="M11251" t="s">
        <v>82</v>
      </c>
    </row>
    <row r="11252" spans="1:13">
      <c r="A11252" t="s">
        <v>4228</v>
      </c>
      <c r="B11252" t="s">
        <v>4229</v>
      </c>
      <c r="C11252" t="str">
        <f>TEXT(D11252, "mmm")</f>
        <v>Sep</v>
      </c>
      <c r="D11252" s="1">
        <v>45539</v>
      </c>
      <c r="E11252" t="s">
        <v>5985</v>
      </c>
      <c r="F11252" t="s">
        <v>80</v>
      </c>
      <c r="G11252">
        <v>5000</v>
      </c>
      <c r="H11252">
        <v>12.99</v>
      </c>
      <c r="I11252">
        <v>64950</v>
      </c>
      <c r="J11252" t="s">
        <v>81</v>
      </c>
      <c r="K11252">
        <v>7.6863896886791849E-3</v>
      </c>
      <c r="L11252">
        <v>0.76859999999999995</v>
      </c>
      <c r="M11252" t="s">
        <v>82</v>
      </c>
    </row>
    <row r="11253" spans="1:13">
      <c r="A11253" t="s">
        <v>5288</v>
      </c>
      <c r="B11253" t="s">
        <v>5289</v>
      </c>
      <c r="C11253" t="str">
        <f>TEXT(D11253, "mmm")</f>
        <v>Sep</v>
      </c>
      <c r="D11253" s="1">
        <v>45539</v>
      </c>
      <c r="E11253" t="s">
        <v>5986</v>
      </c>
      <c r="F11253" t="s">
        <v>118</v>
      </c>
      <c r="G11253">
        <v>320</v>
      </c>
      <c r="H11253">
        <v>38.229999999999997</v>
      </c>
      <c r="I11253">
        <v>12233.6</v>
      </c>
      <c r="J11253" t="s">
        <v>81</v>
      </c>
      <c r="K11253">
        <v>-4.3985400794177556E-3</v>
      </c>
      <c r="L11253">
        <v>-0.43990000000000001</v>
      </c>
      <c r="M11253" t="s">
        <v>82</v>
      </c>
    </row>
    <row r="11254" spans="1:13">
      <c r="A11254" t="s">
        <v>5288</v>
      </c>
      <c r="B11254" t="s">
        <v>5289</v>
      </c>
      <c r="C11254" t="str">
        <f>TEXT(D11254, "mmm")</f>
        <v>Sep</v>
      </c>
      <c r="D11254" s="1">
        <v>45539</v>
      </c>
      <c r="E11254" t="s">
        <v>5986</v>
      </c>
      <c r="F11254" t="s">
        <v>118</v>
      </c>
      <c r="G11254">
        <v>6250</v>
      </c>
      <c r="H11254">
        <v>38.03</v>
      </c>
      <c r="I11254">
        <v>237687.5</v>
      </c>
      <c r="J11254" t="s">
        <v>86</v>
      </c>
      <c r="K11254">
        <v>-4.3985400794177556E-3</v>
      </c>
      <c r="L11254">
        <v>-0.43990000000000001</v>
      </c>
      <c r="M11254" t="s">
        <v>82</v>
      </c>
    </row>
    <row r="11255" spans="1:13">
      <c r="A11255" t="s">
        <v>1493</v>
      </c>
      <c r="B11255" t="s">
        <v>1494</v>
      </c>
      <c r="C11255" t="str">
        <f>TEXT(D11255, "mmm")</f>
        <v>Sep</v>
      </c>
      <c r="D11255" s="1">
        <v>45539</v>
      </c>
      <c r="E11255" t="s">
        <v>3837</v>
      </c>
      <c r="F11255" t="s">
        <v>80</v>
      </c>
      <c r="G11255">
        <v>100</v>
      </c>
      <c r="H11255">
        <v>338.59</v>
      </c>
      <c r="I11255">
        <v>33859</v>
      </c>
      <c r="J11255" t="s">
        <v>81</v>
      </c>
      <c r="K11255">
        <v>5.4550908309354051E-2</v>
      </c>
      <c r="L11255">
        <v>5.4550999999999998</v>
      </c>
      <c r="M11255" t="s">
        <v>82</v>
      </c>
    </row>
    <row r="11256" spans="1:13">
      <c r="A11256" t="s">
        <v>2186</v>
      </c>
      <c r="B11256" t="s">
        <v>2187</v>
      </c>
      <c r="C11256" t="str">
        <f>TEXT(D11256, "mmm")</f>
        <v>Sep</v>
      </c>
      <c r="D11256" s="1">
        <v>45539</v>
      </c>
      <c r="E11256" t="s">
        <v>2203</v>
      </c>
      <c r="F11256" t="s">
        <v>128</v>
      </c>
      <c r="G11256">
        <v>3600</v>
      </c>
      <c r="H11256">
        <v>4.8600000000000003</v>
      </c>
      <c r="I11256">
        <v>17496</v>
      </c>
      <c r="J11256" t="s">
        <v>81</v>
      </c>
      <c r="K11256">
        <v>6.9620341029123178E-2</v>
      </c>
      <c r="L11256">
        <v>6.9619999999999997</v>
      </c>
      <c r="M11256" t="s">
        <v>82</v>
      </c>
    </row>
    <row r="11257" spans="1:13">
      <c r="A11257" t="s">
        <v>356</v>
      </c>
      <c r="B11257" t="s">
        <v>357</v>
      </c>
      <c r="C11257" t="str">
        <f>TEXT(D11257, "mmm")</f>
        <v>Sep</v>
      </c>
      <c r="D11257" s="1">
        <v>45539</v>
      </c>
      <c r="E11257" t="s">
        <v>313</v>
      </c>
      <c r="F11257" t="s">
        <v>314</v>
      </c>
      <c r="G11257">
        <v>1850000</v>
      </c>
      <c r="H11257">
        <v>11.12</v>
      </c>
      <c r="I11257">
        <v>20572000</v>
      </c>
      <c r="J11257" t="s">
        <v>86</v>
      </c>
      <c r="K11257">
        <v>4.8103560028149639E-2</v>
      </c>
      <c r="L11257">
        <v>4.8103999999999996</v>
      </c>
      <c r="M11257" t="s">
        <v>82</v>
      </c>
    </row>
    <row r="11258" spans="1:13">
      <c r="A11258" t="s">
        <v>2513</v>
      </c>
      <c r="B11258" t="s">
        <v>2514</v>
      </c>
      <c r="C11258" t="str">
        <f>TEXT(D11258, "mmm")</f>
        <v>Sep</v>
      </c>
      <c r="D11258" s="1">
        <v>45539</v>
      </c>
      <c r="E11258" t="s">
        <v>2515</v>
      </c>
      <c r="F11258" t="s">
        <v>80</v>
      </c>
      <c r="G11258">
        <v>4500</v>
      </c>
      <c r="H11258">
        <v>13.12</v>
      </c>
      <c r="I11258">
        <v>59040</v>
      </c>
      <c r="J11258" t="s">
        <v>81</v>
      </c>
      <c r="K11258">
        <v>0.15260741946545589</v>
      </c>
      <c r="L11258">
        <v>15.2607</v>
      </c>
      <c r="M11258" t="s">
        <v>82</v>
      </c>
    </row>
    <row r="11259" spans="1:13">
      <c r="A11259" t="s">
        <v>2513</v>
      </c>
      <c r="B11259" t="s">
        <v>2514</v>
      </c>
      <c r="C11259" t="str">
        <f>TEXT(D11259, "mmm")</f>
        <v>Sep</v>
      </c>
      <c r="D11259" s="1">
        <v>45539</v>
      </c>
      <c r="E11259" t="s">
        <v>2515</v>
      </c>
      <c r="F11259" t="s">
        <v>80</v>
      </c>
      <c r="G11259">
        <v>4974</v>
      </c>
      <c r="H11259">
        <v>13.13</v>
      </c>
      <c r="I11259">
        <v>65308.62</v>
      </c>
      <c r="J11259" t="s">
        <v>81</v>
      </c>
      <c r="K11259">
        <v>0.15260741946545589</v>
      </c>
      <c r="L11259">
        <v>15.2607</v>
      </c>
      <c r="M11259" t="s">
        <v>82</v>
      </c>
    </row>
    <row r="11260" spans="1:13">
      <c r="A11260" t="s">
        <v>5162</v>
      </c>
      <c r="B11260" t="s">
        <v>5163</v>
      </c>
      <c r="C11260" t="str">
        <f>TEXT(D11260, "mmm")</f>
        <v>Sep</v>
      </c>
      <c r="D11260" s="1">
        <v>45539</v>
      </c>
      <c r="E11260" t="s">
        <v>2782</v>
      </c>
      <c r="F11260" t="s">
        <v>426</v>
      </c>
      <c r="G11260">
        <v>8000</v>
      </c>
      <c r="H11260">
        <v>23.8</v>
      </c>
      <c r="I11260">
        <v>190400</v>
      </c>
      <c r="J11260" t="s">
        <v>86</v>
      </c>
      <c r="K11260">
        <v>1.5986762811547092E-2</v>
      </c>
      <c r="L11260">
        <v>1.5987</v>
      </c>
      <c r="M11260" t="s">
        <v>82</v>
      </c>
    </row>
    <row r="11261" spans="1:13">
      <c r="A11261" t="s">
        <v>3753</v>
      </c>
      <c r="B11261" t="s">
        <v>3754</v>
      </c>
      <c r="C11261" t="str">
        <f>TEXT(D11261, "mmm")</f>
        <v>Sep</v>
      </c>
      <c r="D11261" s="1">
        <v>45539</v>
      </c>
      <c r="E11261" t="s">
        <v>5407</v>
      </c>
      <c r="F11261" t="s">
        <v>118</v>
      </c>
      <c r="G11261">
        <v>23643</v>
      </c>
      <c r="H11261">
        <v>6.23</v>
      </c>
      <c r="I11261">
        <v>147295.89000000001</v>
      </c>
      <c r="J11261" t="s">
        <v>86</v>
      </c>
      <c r="K11261">
        <v>4.227635085333814E-2</v>
      </c>
      <c r="L11261">
        <v>4.2275999999999998</v>
      </c>
      <c r="M11261" t="s">
        <v>82</v>
      </c>
    </row>
    <row r="11262" spans="1:13">
      <c r="A11262" t="s">
        <v>580</v>
      </c>
      <c r="B11262" t="s">
        <v>581</v>
      </c>
      <c r="C11262" t="str">
        <f>TEXT(D11262, "mmm")</f>
        <v>Sep</v>
      </c>
      <c r="D11262" s="1">
        <v>45539</v>
      </c>
      <c r="E11262" t="s">
        <v>102</v>
      </c>
      <c r="F11262" t="s">
        <v>101</v>
      </c>
      <c r="G11262">
        <v>13785</v>
      </c>
      <c r="H11262">
        <v>22.76</v>
      </c>
      <c r="I11262">
        <v>313746.59999999998</v>
      </c>
      <c r="J11262" t="s">
        <v>81</v>
      </c>
      <c r="K11262">
        <v>1.4595296694585921E-2</v>
      </c>
      <c r="L11262">
        <v>1.4595</v>
      </c>
      <c r="M11262" t="s">
        <v>82</v>
      </c>
    </row>
    <row r="11263" spans="1:13">
      <c r="A11263" t="s">
        <v>580</v>
      </c>
      <c r="B11263" t="s">
        <v>581</v>
      </c>
      <c r="C11263" t="str">
        <f>TEXT(D11263, "mmm")</f>
        <v>Sep</v>
      </c>
      <c r="D11263" s="1">
        <v>45539</v>
      </c>
      <c r="E11263" t="s">
        <v>100</v>
      </c>
      <c r="F11263" t="s">
        <v>101</v>
      </c>
      <c r="G11263">
        <v>13785</v>
      </c>
      <c r="H11263">
        <v>22.76</v>
      </c>
      <c r="I11263">
        <v>313746.59999999998</v>
      </c>
      <c r="J11263" t="s">
        <v>81</v>
      </c>
      <c r="K11263">
        <v>1.4595296694585921E-2</v>
      </c>
      <c r="L11263">
        <v>1.4595</v>
      </c>
      <c r="M11263" t="s">
        <v>82</v>
      </c>
    </row>
    <row r="11264" spans="1:13">
      <c r="A11264" t="s">
        <v>5853</v>
      </c>
      <c r="B11264" t="s">
        <v>5854</v>
      </c>
      <c r="C11264" t="str">
        <f>TEXT(D11264, "mmm")</f>
        <v>Sep</v>
      </c>
      <c r="D11264" s="1">
        <v>45539</v>
      </c>
      <c r="E11264" t="s">
        <v>5987</v>
      </c>
      <c r="F11264" t="s">
        <v>80</v>
      </c>
      <c r="G11264">
        <v>180000</v>
      </c>
      <c r="H11264">
        <v>0.81</v>
      </c>
      <c r="I11264">
        <v>145800</v>
      </c>
      <c r="J11264" t="s">
        <v>86</v>
      </c>
      <c r="K11264">
        <v>4.4943845056852887E-2</v>
      </c>
      <c r="L11264">
        <v>4.4943999999999997</v>
      </c>
      <c r="M11264" t="s">
        <v>82</v>
      </c>
    </row>
    <row r="11265" spans="1:13">
      <c r="A11265" t="s">
        <v>5144</v>
      </c>
      <c r="B11265" t="s">
        <v>5145</v>
      </c>
      <c r="C11265" t="str">
        <f>TEXT(D11265, "mmm")</f>
        <v>Sep</v>
      </c>
      <c r="D11265" s="1">
        <v>45539</v>
      </c>
      <c r="E11265" t="s">
        <v>5146</v>
      </c>
      <c r="F11265" t="s">
        <v>101</v>
      </c>
      <c r="G11265">
        <v>30088</v>
      </c>
      <c r="H11265">
        <v>4.63</v>
      </c>
      <c r="I11265">
        <v>139307.44</v>
      </c>
      <c r="J11265" t="s">
        <v>81</v>
      </c>
      <c r="K11265">
        <v>-2.1231402085489352E-2</v>
      </c>
      <c r="L11265">
        <v>-2.1231</v>
      </c>
      <c r="M11265" t="s">
        <v>82</v>
      </c>
    </row>
    <row r="11266" spans="1:13">
      <c r="A11266" t="s">
        <v>5144</v>
      </c>
      <c r="B11266" t="s">
        <v>5145</v>
      </c>
      <c r="C11266" t="str">
        <f>TEXT(D11266, "mmm")</f>
        <v>Sep</v>
      </c>
      <c r="D11266" s="1">
        <v>45539</v>
      </c>
      <c r="E11266" t="s">
        <v>5147</v>
      </c>
      <c r="F11266" t="s">
        <v>222</v>
      </c>
      <c r="G11266">
        <v>30088</v>
      </c>
      <c r="H11266">
        <v>4.63</v>
      </c>
      <c r="I11266">
        <v>139307.44</v>
      </c>
      <c r="J11266" t="s">
        <v>81</v>
      </c>
      <c r="K11266">
        <v>-2.1231402085489352E-2</v>
      </c>
      <c r="L11266">
        <v>-2.1231</v>
      </c>
      <c r="M11266" t="s">
        <v>82</v>
      </c>
    </row>
    <row r="11267" spans="1:13">
      <c r="A11267" t="s">
        <v>5962</v>
      </c>
      <c r="B11267" t="s">
        <v>5963</v>
      </c>
      <c r="C11267" t="str">
        <f>TEXT(D11267, "mmm")</f>
        <v>Sep</v>
      </c>
      <c r="D11267" s="1">
        <v>45539</v>
      </c>
      <c r="E11267" t="s">
        <v>5988</v>
      </c>
      <c r="F11267" t="s">
        <v>128</v>
      </c>
      <c r="G11267">
        <v>22988</v>
      </c>
      <c r="H11267">
        <v>0.8</v>
      </c>
      <c r="I11267">
        <v>18390.400000000001</v>
      </c>
      <c r="J11267" t="s">
        <v>81</v>
      </c>
      <c r="K11267">
        <v>-0.27750001634870258</v>
      </c>
      <c r="L11267">
        <v>-27.75</v>
      </c>
      <c r="M11267" t="s">
        <v>82</v>
      </c>
    </row>
    <row r="11268" spans="1:13">
      <c r="A11268" t="s">
        <v>1184</v>
      </c>
      <c r="B11268" t="s">
        <v>1185</v>
      </c>
      <c r="C11268" t="str">
        <f>TEXT(D11268, "mmm")</f>
        <v>Sep</v>
      </c>
      <c r="D11268" s="1">
        <v>45539</v>
      </c>
      <c r="E11268" t="s">
        <v>3512</v>
      </c>
      <c r="F11268" t="s">
        <v>118</v>
      </c>
      <c r="G11268">
        <v>5300</v>
      </c>
      <c r="H11268">
        <v>8.32</v>
      </c>
      <c r="I11268">
        <v>44096</v>
      </c>
      <c r="J11268" t="s">
        <v>81</v>
      </c>
      <c r="K11268">
        <v>-5.529414906221275E-2</v>
      </c>
      <c r="L11268">
        <v>-5.5293999999999999</v>
      </c>
      <c r="M11268" t="s">
        <v>82</v>
      </c>
    </row>
    <row r="11269" spans="1:13">
      <c r="A11269" t="s">
        <v>5355</v>
      </c>
      <c r="B11269" t="s">
        <v>5356</v>
      </c>
      <c r="C11269" t="str">
        <f>TEXT(D11269, "mmm")</f>
        <v>Sep</v>
      </c>
      <c r="D11269" s="1">
        <v>45540</v>
      </c>
      <c r="E11269" t="s">
        <v>5401</v>
      </c>
      <c r="F11269" t="s">
        <v>118</v>
      </c>
      <c r="G11269">
        <v>1000</v>
      </c>
      <c r="H11269">
        <v>11.24</v>
      </c>
      <c r="I11269">
        <v>11240</v>
      </c>
      <c r="J11269" t="s">
        <v>81</v>
      </c>
      <c r="K11269">
        <v>3.9019747646263918E-2</v>
      </c>
      <c r="L11269">
        <v>3.9020000000000001</v>
      </c>
      <c r="M11269" t="s">
        <v>82</v>
      </c>
    </row>
    <row r="11270" spans="1:13">
      <c r="A11270" t="s">
        <v>2137</v>
      </c>
      <c r="B11270" t="s">
        <v>2138</v>
      </c>
      <c r="C11270" t="str">
        <f>TEXT(D11270, "mmm")</f>
        <v>Sep</v>
      </c>
      <c r="D11270" s="1">
        <v>45540</v>
      </c>
      <c r="E11270" t="s">
        <v>5917</v>
      </c>
      <c r="F11270" t="s">
        <v>128</v>
      </c>
      <c r="G11270">
        <v>5000</v>
      </c>
      <c r="H11270">
        <v>5.25</v>
      </c>
      <c r="I11270">
        <v>26250</v>
      </c>
      <c r="J11270" t="s">
        <v>81</v>
      </c>
      <c r="K11270">
        <v>4.7801221028984868E-2</v>
      </c>
      <c r="L11270">
        <v>4.7801</v>
      </c>
      <c r="M11270" t="s">
        <v>82</v>
      </c>
    </row>
    <row r="11271" spans="1:13">
      <c r="A11271" t="s">
        <v>2604</v>
      </c>
      <c r="B11271" t="s">
        <v>2605</v>
      </c>
      <c r="C11271" t="str">
        <f>TEXT(D11271, "mmm")</f>
        <v>Sep</v>
      </c>
      <c r="D11271" s="1">
        <v>45540</v>
      </c>
      <c r="E11271" t="s">
        <v>4854</v>
      </c>
      <c r="F11271" t="s">
        <v>118</v>
      </c>
      <c r="G11271">
        <v>12202</v>
      </c>
      <c r="H11271">
        <v>2.96</v>
      </c>
      <c r="I11271">
        <v>36117.919999999998</v>
      </c>
      <c r="J11271" t="s">
        <v>86</v>
      </c>
      <c r="K11271">
        <v>6.1889270798701553E-2</v>
      </c>
      <c r="L11271">
        <v>6.1889000000000003</v>
      </c>
      <c r="M11271" t="s">
        <v>82</v>
      </c>
    </row>
    <row r="11272" spans="1:13">
      <c r="A11272" t="s">
        <v>5893</v>
      </c>
      <c r="B11272" t="s">
        <v>5894</v>
      </c>
      <c r="C11272" t="str">
        <f>TEXT(D11272, "mmm")</f>
        <v>Sep</v>
      </c>
      <c r="D11272" s="1">
        <v>45540</v>
      </c>
      <c r="E11272" t="s">
        <v>5928</v>
      </c>
      <c r="F11272" t="s">
        <v>118</v>
      </c>
      <c r="G11272">
        <v>42400</v>
      </c>
      <c r="H11272">
        <v>40280</v>
      </c>
      <c r="I11272">
        <v>1707872000</v>
      </c>
      <c r="J11272" t="s">
        <v>86</v>
      </c>
      <c r="K11272">
        <v>9.1091110441677614E-2</v>
      </c>
      <c r="L11272">
        <v>9.1090999999999998</v>
      </c>
      <c r="M11272" t="s">
        <v>82</v>
      </c>
    </row>
    <row r="11273" spans="1:13">
      <c r="A11273" t="s">
        <v>5853</v>
      </c>
      <c r="B11273" t="s">
        <v>5854</v>
      </c>
      <c r="C11273" t="str">
        <f>TEXT(D11273, "mmm")</f>
        <v>Sep</v>
      </c>
      <c r="D11273" s="1">
        <v>45540</v>
      </c>
      <c r="E11273" t="s">
        <v>5987</v>
      </c>
      <c r="F11273" t="s">
        <v>80</v>
      </c>
      <c r="G11273">
        <v>80000</v>
      </c>
      <c r="H11273">
        <v>0.85</v>
      </c>
      <c r="I11273">
        <v>68000</v>
      </c>
      <c r="J11273" t="s">
        <v>86</v>
      </c>
      <c r="K11273">
        <v>8.1609171935283387E-2</v>
      </c>
      <c r="L11273">
        <v>8.1608999999999998</v>
      </c>
      <c r="M11273" t="s">
        <v>82</v>
      </c>
    </row>
    <row r="11274" spans="1:13">
      <c r="A11274" t="s">
        <v>3598</v>
      </c>
      <c r="B11274" t="s">
        <v>3599</v>
      </c>
      <c r="C11274" t="str">
        <f>TEXT(D11274, "mmm")</f>
        <v>Sep</v>
      </c>
      <c r="D11274" s="1">
        <v>45540</v>
      </c>
      <c r="E11274" t="s">
        <v>3600</v>
      </c>
      <c r="F11274" t="s">
        <v>222</v>
      </c>
      <c r="G11274">
        <v>5000</v>
      </c>
      <c r="H11274">
        <v>42.4</v>
      </c>
      <c r="I11274">
        <v>212000</v>
      </c>
      <c r="J11274" t="s">
        <v>81</v>
      </c>
      <c r="K11274">
        <v>4.1992792338803257E-2</v>
      </c>
      <c r="L11274">
        <v>4.1993</v>
      </c>
      <c r="M11274" t="s">
        <v>82</v>
      </c>
    </row>
    <row r="11275" spans="1:13">
      <c r="A11275" t="s">
        <v>5355</v>
      </c>
      <c r="B11275" t="s">
        <v>5356</v>
      </c>
      <c r="C11275" t="str">
        <f>TEXT(D11275, "mmm")</f>
        <v>Sep</v>
      </c>
      <c r="D11275" s="1">
        <v>45540</v>
      </c>
      <c r="E11275" t="s">
        <v>5989</v>
      </c>
      <c r="F11275" t="s">
        <v>128</v>
      </c>
      <c r="G11275">
        <v>1285</v>
      </c>
      <c r="H11275">
        <v>11.51</v>
      </c>
      <c r="I11275">
        <v>14790.35</v>
      </c>
      <c r="J11275" t="s">
        <v>81</v>
      </c>
      <c r="K11275">
        <v>3.9019747646263918E-2</v>
      </c>
      <c r="L11275">
        <v>3.9020000000000001</v>
      </c>
      <c r="M11275" t="s">
        <v>82</v>
      </c>
    </row>
    <row r="11276" spans="1:13">
      <c r="A11276" t="s">
        <v>4339</v>
      </c>
      <c r="B11276" t="s">
        <v>4340</v>
      </c>
      <c r="C11276" t="str">
        <f>TEXT(D11276, "mmm")</f>
        <v>Sep</v>
      </c>
      <c r="D11276" s="1">
        <v>45540</v>
      </c>
      <c r="E11276" t="s">
        <v>4341</v>
      </c>
      <c r="F11276" t="s">
        <v>128</v>
      </c>
      <c r="G11276">
        <v>20000</v>
      </c>
      <c r="H11276">
        <v>14.91</v>
      </c>
      <c r="I11276">
        <v>298200</v>
      </c>
      <c r="J11276" t="s">
        <v>81</v>
      </c>
      <c r="K11276">
        <v>2.0146835118539652E-3</v>
      </c>
      <c r="L11276">
        <v>0.20150000000000001</v>
      </c>
      <c r="M11276" t="s">
        <v>82</v>
      </c>
    </row>
    <row r="11277" spans="1:13">
      <c r="A11277" t="s">
        <v>311</v>
      </c>
      <c r="B11277" t="s">
        <v>312</v>
      </c>
      <c r="C11277" t="str">
        <f>TEXT(D11277, "mmm")</f>
        <v>Sep</v>
      </c>
      <c r="D11277" s="1">
        <v>45540</v>
      </c>
      <c r="E11277" t="s">
        <v>313</v>
      </c>
      <c r="F11277" t="s">
        <v>314</v>
      </c>
      <c r="G11277">
        <v>805300</v>
      </c>
      <c r="H11277">
        <v>32.619999999999997</v>
      </c>
      <c r="I11277">
        <v>26268886</v>
      </c>
      <c r="J11277" t="s">
        <v>86</v>
      </c>
      <c r="K11277">
        <v>5.1194645765858533E-2</v>
      </c>
      <c r="L11277">
        <v>5.1195000000000004</v>
      </c>
      <c r="M11277" t="s">
        <v>82</v>
      </c>
    </row>
    <row r="11278" spans="1:13">
      <c r="A11278" t="s">
        <v>5476</v>
      </c>
      <c r="B11278" t="s">
        <v>5477</v>
      </c>
      <c r="C11278" t="str">
        <f>TEXT(D11278, "mmm")</f>
        <v>Sep</v>
      </c>
      <c r="D11278" s="1">
        <v>45540</v>
      </c>
      <c r="E11278" t="s">
        <v>5990</v>
      </c>
      <c r="F11278" t="s">
        <v>80</v>
      </c>
      <c r="G11278">
        <v>2825</v>
      </c>
      <c r="H11278">
        <v>18.239999999999998</v>
      </c>
      <c r="I11278">
        <v>51527.999999999993</v>
      </c>
      <c r="J11278" t="s">
        <v>81</v>
      </c>
      <c r="K11278">
        <v>-5.5526444951758958E-3</v>
      </c>
      <c r="L11278">
        <v>-0.55530000000000002</v>
      </c>
      <c r="M11278" t="s">
        <v>82</v>
      </c>
    </row>
    <row r="11279" spans="1:13">
      <c r="A11279" t="s">
        <v>5476</v>
      </c>
      <c r="B11279" t="s">
        <v>5477</v>
      </c>
      <c r="C11279" t="str">
        <f>TEXT(D11279, "mmm")</f>
        <v>Sep</v>
      </c>
      <c r="D11279" s="1">
        <v>45540</v>
      </c>
      <c r="E11279" t="s">
        <v>5990</v>
      </c>
      <c r="F11279" t="s">
        <v>80</v>
      </c>
      <c r="G11279">
        <v>3675</v>
      </c>
      <c r="H11279">
        <v>18.25</v>
      </c>
      <c r="I11279">
        <v>67068.75</v>
      </c>
      <c r="J11279" t="s">
        <v>81</v>
      </c>
      <c r="K11279">
        <v>-5.5526444951758958E-3</v>
      </c>
      <c r="L11279">
        <v>-0.55530000000000002</v>
      </c>
      <c r="M11279" t="s">
        <v>82</v>
      </c>
    </row>
    <row r="11280" spans="1:13">
      <c r="A11280" t="s">
        <v>5476</v>
      </c>
      <c r="B11280" t="s">
        <v>5477</v>
      </c>
      <c r="C11280" t="str">
        <f>TEXT(D11280, "mmm")</f>
        <v>Sep</v>
      </c>
      <c r="D11280" s="1">
        <v>45540</v>
      </c>
      <c r="E11280" t="s">
        <v>5991</v>
      </c>
      <c r="F11280" t="s">
        <v>80</v>
      </c>
      <c r="G11280">
        <v>12900</v>
      </c>
      <c r="H11280">
        <v>18.260000000000002</v>
      </c>
      <c r="I11280">
        <v>235554</v>
      </c>
      <c r="J11280" t="s">
        <v>86</v>
      </c>
      <c r="K11280">
        <v>-5.5526444951758958E-3</v>
      </c>
      <c r="L11280">
        <v>-0.55530000000000002</v>
      </c>
      <c r="M11280" t="s">
        <v>82</v>
      </c>
    </row>
    <row r="11281" spans="1:13">
      <c r="A11281" t="s">
        <v>5970</v>
      </c>
      <c r="B11281" t="s">
        <v>5971</v>
      </c>
      <c r="C11281" t="str">
        <f>TEXT(D11281, "mmm")</f>
        <v>Sep</v>
      </c>
      <c r="D11281" s="1">
        <v>45540</v>
      </c>
      <c r="E11281" t="s">
        <v>5972</v>
      </c>
      <c r="F11281" t="s">
        <v>101</v>
      </c>
      <c r="G11281">
        <v>80000</v>
      </c>
      <c r="H11281">
        <v>0.49</v>
      </c>
      <c r="I11281">
        <v>39200</v>
      </c>
      <c r="J11281" t="s">
        <v>81</v>
      </c>
      <c r="K11281">
        <v>-6.3025212104387385E-2</v>
      </c>
      <c r="L11281">
        <v>-6.3025000000000002</v>
      </c>
      <c r="M11281" t="s">
        <v>82</v>
      </c>
    </row>
    <row r="11282" spans="1:13">
      <c r="A11282" t="s">
        <v>5970</v>
      </c>
      <c r="B11282" t="s">
        <v>5971</v>
      </c>
      <c r="C11282" t="str">
        <f>TEXT(D11282, "mmm")</f>
        <v>Sep</v>
      </c>
      <c r="D11282" s="1">
        <v>45540</v>
      </c>
      <c r="E11282" t="s">
        <v>5973</v>
      </c>
      <c r="F11282" t="s">
        <v>101</v>
      </c>
      <c r="G11282">
        <v>80000</v>
      </c>
      <c r="H11282">
        <v>0.49</v>
      </c>
      <c r="I11282">
        <v>39200</v>
      </c>
      <c r="J11282" t="s">
        <v>81</v>
      </c>
      <c r="K11282">
        <v>-6.3025212104387385E-2</v>
      </c>
      <c r="L11282">
        <v>-6.3025000000000002</v>
      </c>
      <c r="M11282" t="s">
        <v>82</v>
      </c>
    </row>
    <row r="11283" spans="1:13">
      <c r="A11283" t="s">
        <v>5970</v>
      </c>
      <c r="B11283" t="s">
        <v>5971</v>
      </c>
      <c r="C11283" t="str">
        <f>TEXT(D11283, "mmm")</f>
        <v>Sep</v>
      </c>
      <c r="D11283" s="1">
        <v>45540</v>
      </c>
      <c r="E11283" t="s">
        <v>5974</v>
      </c>
      <c r="F11283" t="s">
        <v>101</v>
      </c>
      <c r="G11283">
        <v>80000</v>
      </c>
      <c r="H11283">
        <v>0.49</v>
      </c>
      <c r="I11283">
        <v>39200</v>
      </c>
      <c r="J11283" t="s">
        <v>81</v>
      </c>
      <c r="K11283">
        <v>-6.3025212104387385E-2</v>
      </c>
      <c r="L11283">
        <v>-6.3025000000000002</v>
      </c>
      <c r="M11283" t="s">
        <v>82</v>
      </c>
    </row>
    <row r="11284" spans="1:13">
      <c r="A11284" t="s">
        <v>5970</v>
      </c>
      <c r="B11284" t="s">
        <v>5971</v>
      </c>
      <c r="C11284" t="str">
        <f>TEXT(D11284, "mmm")</f>
        <v>Sep</v>
      </c>
      <c r="D11284" s="1">
        <v>45540</v>
      </c>
      <c r="E11284" t="s">
        <v>5975</v>
      </c>
      <c r="F11284" t="s">
        <v>101</v>
      </c>
      <c r="G11284">
        <v>80000</v>
      </c>
      <c r="H11284">
        <v>0.49</v>
      </c>
      <c r="I11284">
        <v>39200</v>
      </c>
      <c r="J11284" t="s">
        <v>81</v>
      </c>
      <c r="K11284">
        <v>-6.3025212104387385E-2</v>
      </c>
      <c r="L11284">
        <v>-6.3025000000000002</v>
      </c>
      <c r="M11284" t="s">
        <v>82</v>
      </c>
    </row>
    <row r="11285" spans="1:13">
      <c r="A11285" t="s">
        <v>4323</v>
      </c>
      <c r="B11285" t="s">
        <v>4324</v>
      </c>
      <c r="C11285" t="str">
        <f>TEXT(D11285, "mmm")</f>
        <v>Sep</v>
      </c>
      <c r="D11285" s="1">
        <v>45540</v>
      </c>
      <c r="E11285" t="s">
        <v>5566</v>
      </c>
      <c r="F11285" t="s">
        <v>80</v>
      </c>
      <c r="G11285">
        <v>25000</v>
      </c>
      <c r="H11285">
        <v>0.8</v>
      </c>
      <c r="I11285">
        <v>20000</v>
      </c>
      <c r="J11285" t="s">
        <v>81</v>
      </c>
      <c r="K11285">
        <v>0.20945087602842749</v>
      </c>
      <c r="L11285">
        <v>20.9451</v>
      </c>
      <c r="M11285" t="s">
        <v>82</v>
      </c>
    </row>
    <row r="11286" spans="1:13">
      <c r="A11286" t="s">
        <v>5355</v>
      </c>
      <c r="B11286" t="s">
        <v>5356</v>
      </c>
      <c r="C11286" t="str">
        <f>TEXT(D11286, "mmm")</f>
        <v>Sep</v>
      </c>
      <c r="D11286" s="1">
        <v>45540</v>
      </c>
      <c r="E11286" t="s">
        <v>5992</v>
      </c>
      <c r="F11286" t="s">
        <v>128</v>
      </c>
      <c r="G11286">
        <v>10000</v>
      </c>
      <c r="H11286">
        <v>11.07</v>
      </c>
      <c r="I11286">
        <v>110700</v>
      </c>
      <c r="J11286" t="s">
        <v>86</v>
      </c>
      <c r="K11286">
        <v>3.9019747646263918E-2</v>
      </c>
      <c r="L11286">
        <v>3.9020000000000001</v>
      </c>
      <c r="M11286" t="s">
        <v>82</v>
      </c>
    </row>
    <row r="11287" spans="1:13">
      <c r="A11287" t="s">
        <v>3110</v>
      </c>
      <c r="B11287" t="s">
        <v>3111</v>
      </c>
      <c r="C11287" t="str">
        <f>TEXT(D11287, "mmm")</f>
        <v>Sep</v>
      </c>
      <c r="D11287" s="1">
        <v>45540</v>
      </c>
      <c r="E11287" t="s">
        <v>3120</v>
      </c>
      <c r="F11287" t="s">
        <v>101</v>
      </c>
      <c r="G11287">
        <v>165316</v>
      </c>
      <c r="H11287">
        <v>6.2</v>
      </c>
      <c r="I11287">
        <v>1024959.2</v>
      </c>
      <c r="J11287" t="s">
        <v>81</v>
      </c>
      <c r="K11287">
        <v>4.0000000000000042E-2</v>
      </c>
      <c r="L11287">
        <v>4</v>
      </c>
      <c r="M11287" t="s">
        <v>82</v>
      </c>
    </row>
    <row r="11288" spans="1:13">
      <c r="A11288" t="s">
        <v>3110</v>
      </c>
      <c r="B11288" t="s">
        <v>3111</v>
      </c>
      <c r="C11288" t="str">
        <f>TEXT(D11288, "mmm")</f>
        <v>Sep</v>
      </c>
      <c r="D11288" s="1">
        <v>45540</v>
      </c>
      <c r="E11288" t="s">
        <v>3118</v>
      </c>
      <c r="F11288" t="s">
        <v>101</v>
      </c>
      <c r="G11288">
        <v>165316</v>
      </c>
      <c r="H11288">
        <v>6.2</v>
      </c>
      <c r="I11288">
        <v>1024959.2</v>
      </c>
      <c r="J11288" t="s">
        <v>81</v>
      </c>
      <c r="K11288">
        <v>4.0000000000000042E-2</v>
      </c>
      <c r="L11288">
        <v>4</v>
      </c>
      <c r="M11288" t="s">
        <v>82</v>
      </c>
    </row>
    <row r="11289" spans="1:13">
      <c r="A11289" t="s">
        <v>3110</v>
      </c>
      <c r="B11289" t="s">
        <v>3111</v>
      </c>
      <c r="C11289" t="str">
        <f>TEXT(D11289, "mmm")</f>
        <v>Sep</v>
      </c>
      <c r="D11289" s="1">
        <v>45540</v>
      </c>
      <c r="E11289" t="s">
        <v>3119</v>
      </c>
      <c r="F11289" t="s">
        <v>101</v>
      </c>
      <c r="G11289">
        <v>165316</v>
      </c>
      <c r="H11289">
        <v>6.2</v>
      </c>
      <c r="I11289">
        <v>1024959.2</v>
      </c>
      <c r="J11289" t="s">
        <v>81</v>
      </c>
      <c r="K11289">
        <v>4.0000000000000042E-2</v>
      </c>
      <c r="L11289">
        <v>4</v>
      </c>
      <c r="M11289" t="s">
        <v>82</v>
      </c>
    </row>
    <row r="11290" spans="1:13">
      <c r="A11290" t="s">
        <v>5959</v>
      </c>
      <c r="B11290" t="s">
        <v>5960</v>
      </c>
      <c r="C11290" t="str">
        <f>TEXT(D11290, "mmm")</f>
        <v>Sep</v>
      </c>
      <c r="D11290" s="1">
        <v>45540</v>
      </c>
      <c r="E11290" t="s">
        <v>5993</v>
      </c>
      <c r="F11290" t="s">
        <v>80</v>
      </c>
      <c r="G11290">
        <v>50000</v>
      </c>
      <c r="H11290">
        <v>2.13</v>
      </c>
      <c r="I11290">
        <v>106500</v>
      </c>
      <c r="J11290" t="s">
        <v>81</v>
      </c>
      <c r="K11290">
        <v>0.3090909327357263</v>
      </c>
      <c r="L11290">
        <v>30.909099999999999</v>
      </c>
      <c r="M11290" t="s">
        <v>82</v>
      </c>
    </row>
    <row r="11291" spans="1:13">
      <c r="A11291" t="s">
        <v>2137</v>
      </c>
      <c r="B11291" t="s">
        <v>2138</v>
      </c>
      <c r="C11291" t="str">
        <f>TEXT(D11291, "mmm")</f>
        <v>Sep</v>
      </c>
      <c r="D11291" s="1">
        <v>45540</v>
      </c>
      <c r="E11291" t="s">
        <v>3539</v>
      </c>
      <c r="F11291" t="s">
        <v>217</v>
      </c>
      <c r="G11291">
        <v>100000</v>
      </c>
      <c r="H11291">
        <v>5.22</v>
      </c>
      <c r="I11291">
        <v>522000</v>
      </c>
      <c r="J11291" t="s">
        <v>81</v>
      </c>
      <c r="K11291">
        <v>4.7801221028984868E-2</v>
      </c>
      <c r="L11291">
        <v>4.7801</v>
      </c>
      <c r="M11291" t="s">
        <v>82</v>
      </c>
    </row>
    <row r="11292" spans="1:13">
      <c r="A11292" t="s">
        <v>2137</v>
      </c>
      <c r="B11292" t="s">
        <v>2138</v>
      </c>
      <c r="C11292" t="str">
        <f>TEXT(D11292, "mmm")</f>
        <v>Sep</v>
      </c>
      <c r="D11292" s="1">
        <v>45540</v>
      </c>
      <c r="E11292" t="s">
        <v>3539</v>
      </c>
      <c r="F11292" t="s">
        <v>217</v>
      </c>
      <c r="G11292">
        <v>118957</v>
      </c>
      <c r="H11292">
        <v>5.29</v>
      </c>
      <c r="I11292">
        <v>629282.53</v>
      </c>
      <c r="J11292" t="s">
        <v>81</v>
      </c>
      <c r="K11292">
        <v>4.7801221028984868E-2</v>
      </c>
      <c r="L11292">
        <v>4.7801</v>
      </c>
      <c r="M11292" t="s">
        <v>82</v>
      </c>
    </row>
    <row r="11293" spans="1:13">
      <c r="A11293" t="s">
        <v>1358</v>
      </c>
      <c r="B11293" t="s">
        <v>1359</v>
      </c>
      <c r="C11293" t="str">
        <f>TEXT(D11293, "mmm")</f>
        <v>Sep</v>
      </c>
      <c r="D11293" s="1">
        <v>45540</v>
      </c>
      <c r="E11293" t="s">
        <v>1360</v>
      </c>
      <c r="F11293" t="s">
        <v>251</v>
      </c>
      <c r="G11293">
        <v>11627</v>
      </c>
      <c r="H11293">
        <v>18.399999999999999</v>
      </c>
      <c r="I11293">
        <v>213936.8</v>
      </c>
      <c r="J11293" t="s">
        <v>86</v>
      </c>
      <c r="K11293">
        <v>3.7459224309414292E-2</v>
      </c>
      <c r="L11293">
        <v>3.7458999999999998</v>
      </c>
      <c r="M11293" t="s">
        <v>82</v>
      </c>
    </row>
    <row r="11294" spans="1:13">
      <c r="A11294" t="s">
        <v>2749</v>
      </c>
      <c r="B11294" t="s">
        <v>2750</v>
      </c>
      <c r="C11294" t="str">
        <f>TEXT(D11294, "mmm")</f>
        <v>Sep</v>
      </c>
      <c r="D11294" s="1">
        <v>45540</v>
      </c>
      <c r="E11294" t="s">
        <v>5994</v>
      </c>
      <c r="F11294" t="s">
        <v>238</v>
      </c>
      <c r="G11294">
        <v>2949.85</v>
      </c>
      <c r="H11294">
        <v>10.17</v>
      </c>
      <c r="I11294">
        <v>29999.9745</v>
      </c>
      <c r="J11294" t="s">
        <v>81</v>
      </c>
      <c r="K11294">
        <v>1.9665888651279051E-3</v>
      </c>
      <c r="L11294">
        <v>0.19670000000000001</v>
      </c>
      <c r="M11294" t="s">
        <v>82</v>
      </c>
    </row>
    <row r="11295" spans="1:13">
      <c r="A11295" t="s">
        <v>5995</v>
      </c>
      <c r="B11295" t="s">
        <v>5996</v>
      </c>
      <c r="C11295" t="str">
        <f>TEXT(D11295, "mmm")</f>
        <v>Sep</v>
      </c>
      <c r="D11295" s="1">
        <v>45540</v>
      </c>
      <c r="E11295" t="s">
        <v>5997</v>
      </c>
      <c r="F11295" t="s">
        <v>80</v>
      </c>
      <c r="G11295">
        <v>600</v>
      </c>
      <c r="H11295">
        <v>18.16</v>
      </c>
      <c r="I11295">
        <v>10896</v>
      </c>
      <c r="J11295" t="s">
        <v>81</v>
      </c>
      <c r="K11295">
        <v>3.2489137546390053E-2</v>
      </c>
      <c r="L11295">
        <v>3.2488999999999999</v>
      </c>
      <c r="M11295" t="s">
        <v>82</v>
      </c>
    </row>
    <row r="11296" spans="1:13">
      <c r="A11296" t="s">
        <v>129</v>
      </c>
      <c r="B11296" t="s">
        <v>130</v>
      </c>
      <c r="C11296" t="str">
        <f>TEXT(D11296, "mmm")</f>
        <v>Sep</v>
      </c>
      <c r="D11296" s="1">
        <v>45540</v>
      </c>
      <c r="E11296" t="s">
        <v>111</v>
      </c>
      <c r="F11296" t="s">
        <v>101</v>
      </c>
      <c r="G11296">
        <v>20500</v>
      </c>
      <c r="H11296">
        <v>5.88</v>
      </c>
      <c r="I11296">
        <v>120540</v>
      </c>
      <c r="J11296" t="s">
        <v>81</v>
      </c>
      <c r="K11296">
        <v>0.13827996549725241</v>
      </c>
      <c r="L11296">
        <v>13.827999999999999</v>
      </c>
      <c r="M11296" t="s">
        <v>82</v>
      </c>
    </row>
    <row r="11297" spans="1:13">
      <c r="A11297" t="s">
        <v>129</v>
      </c>
      <c r="B11297" t="s">
        <v>130</v>
      </c>
      <c r="C11297" t="str">
        <f>TEXT(D11297, "mmm")</f>
        <v>Sep</v>
      </c>
      <c r="D11297" s="1">
        <v>45540</v>
      </c>
      <c r="E11297" t="s">
        <v>109</v>
      </c>
      <c r="F11297" t="s">
        <v>101</v>
      </c>
      <c r="G11297">
        <v>20500</v>
      </c>
      <c r="H11297">
        <v>5.88</v>
      </c>
      <c r="I11297">
        <v>120540</v>
      </c>
      <c r="J11297" t="s">
        <v>81</v>
      </c>
      <c r="K11297">
        <v>0.13827996549725241</v>
      </c>
      <c r="L11297">
        <v>13.827999999999999</v>
      </c>
      <c r="M11297" t="s">
        <v>82</v>
      </c>
    </row>
    <row r="11298" spans="1:13">
      <c r="A11298" t="s">
        <v>129</v>
      </c>
      <c r="B11298" t="s">
        <v>130</v>
      </c>
      <c r="C11298" t="str">
        <f>TEXT(D11298, "mmm")</f>
        <v>Sep</v>
      </c>
      <c r="D11298" s="1">
        <v>45540</v>
      </c>
      <c r="E11298" t="s">
        <v>110</v>
      </c>
      <c r="F11298" t="s">
        <v>101</v>
      </c>
      <c r="G11298">
        <v>20500</v>
      </c>
      <c r="H11298">
        <v>5.88</v>
      </c>
      <c r="I11298">
        <v>120540</v>
      </c>
      <c r="J11298" t="s">
        <v>81</v>
      </c>
      <c r="K11298">
        <v>0.13827996549725241</v>
      </c>
      <c r="L11298">
        <v>13.827999999999999</v>
      </c>
      <c r="M11298" t="s">
        <v>82</v>
      </c>
    </row>
    <row r="11299" spans="1:13">
      <c r="A11299" t="s">
        <v>356</v>
      </c>
      <c r="B11299" t="s">
        <v>357</v>
      </c>
      <c r="C11299" t="str">
        <f>TEXT(D11299, "mmm")</f>
        <v>Sep</v>
      </c>
      <c r="D11299" s="1">
        <v>45540</v>
      </c>
      <c r="E11299" t="s">
        <v>313</v>
      </c>
      <c r="F11299" t="s">
        <v>314</v>
      </c>
      <c r="G11299">
        <v>323000</v>
      </c>
      <c r="H11299">
        <v>10.84</v>
      </c>
      <c r="I11299">
        <v>3501320</v>
      </c>
      <c r="J11299" t="s">
        <v>81</v>
      </c>
      <c r="K11299">
        <v>6.672847725433706E-2</v>
      </c>
      <c r="L11299">
        <v>6.6727999999999996</v>
      </c>
      <c r="M11299" t="s">
        <v>82</v>
      </c>
    </row>
    <row r="11300" spans="1:13">
      <c r="A11300" t="s">
        <v>3535</v>
      </c>
      <c r="B11300" t="s">
        <v>3536</v>
      </c>
      <c r="C11300" t="str">
        <f>TEXT(D11300, "mmm")</f>
        <v>Sep</v>
      </c>
      <c r="D11300" s="1">
        <v>45540</v>
      </c>
      <c r="E11300" t="s">
        <v>3537</v>
      </c>
      <c r="F11300" t="s">
        <v>128</v>
      </c>
      <c r="G11300">
        <v>440</v>
      </c>
      <c r="H11300">
        <v>114.31</v>
      </c>
      <c r="I11300">
        <v>50296.4</v>
      </c>
      <c r="J11300" t="s">
        <v>81</v>
      </c>
      <c r="K11300">
        <v>9.9310183460352697E-2</v>
      </c>
      <c r="L11300">
        <v>9.9309999999999992</v>
      </c>
      <c r="M11300" t="s">
        <v>82</v>
      </c>
    </row>
    <row r="11301" spans="1:13">
      <c r="A11301" t="s">
        <v>3827</v>
      </c>
      <c r="B11301" t="s">
        <v>3828</v>
      </c>
      <c r="C11301" t="str">
        <f>TEXT(D11301, "mmm")</f>
        <v>Sep</v>
      </c>
      <c r="D11301" s="1">
        <v>45540</v>
      </c>
      <c r="E11301" t="s">
        <v>5998</v>
      </c>
      <c r="F11301" t="s">
        <v>80</v>
      </c>
      <c r="G11301">
        <v>1200</v>
      </c>
      <c r="H11301">
        <v>62.2</v>
      </c>
      <c r="I11301">
        <v>74640</v>
      </c>
      <c r="J11301" t="s">
        <v>86</v>
      </c>
      <c r="K11301">
        <v>0.24426866973792699</v>
      </c>
      <c r="L11301">
        <v>24.4269</v>
      </c>
      <c r="M11301" t="s">
        <v>82</v>
      </c>
    </row>
    <row r="11302" spans="1:13">
      <c r="A11302" t="s">
        <v>5999</v>
      </c>
      <c r="B11302" t="s">
        <v>6000</v>
      </c>
      <c r="C11302" t="str">
        <f>TEXT(D11302, "mmm")</f>
        <v>Sep</v>
      </c>
      <c r="D11302" s="1">
        <v>45540</v>
      </c>
      <c r="E11302" t="s">
        <v>6001</v>
      </c>
      <c r="F11302" t="s">
        <v>80</v>
      </c>
      <c r="G11302">
        <v>500</v>
      </c>
      <c r="H11302">
        <v>80.400000000000006</v>
      </c>
      <c r="I11302">
        <v>40200</v>
      </c>
      <c r="J11302" t="s">
        <v>81</v>
      </c>
      <c r="K11302">
        <v>7.5736861314011694E-2</v>
      </c>
      <c r="L11302">
        <v>7.5736999999999997</v>
      </c>
      <c r="M11302" t="s">
        <v>82</v>
      </c>
    </row>
    <row r="11303" spans="1:13">
      <c r="A11303" t="s">
        <v>2513</v>
      </c>
      <c r="B11303" t="s">
        <v>2514</v>
      </c>
      <c r="C11303" t="str">
        <f>TEXT(D11303, "mmm")</f>
        <v>Sep</v>
      </c>
      <c r="D11303" s="1">
        <v>45540</v>
      </c>
      <c r="E11303" t="s">
        <v>4454</v>
      </c>
      <c r="F11303" t="s">
        <v>118</v>
      </c>
      <c r="G11303">
        <v>1600</v>
      </c>
      <c r="H11303">
        <v>13.08</v>
      </c>
      <c r="I11303">
        <v>20928</v>
      </c>
      <c r="J11303" t="s">
        <v>81</v>
      </c>
      <c r="K11303">
        <v>0.1581359711076149</v>
      </c>
      <c r="L11303">
        <v>15.813599999999999</v>
      </c>
      <c r="M11303" t="s">
        <v>82</v>
      </c>
    </row>
    <row r="11304" spans="1:13">
      <c r="A11304" t="s">
        <v>4124</v>
      </c>
      <c r="B11304" t="s">
        <v>4125</v>
      </c>
      <c r="C11304" t="str">
        <f>TEXT(D11304, "mmm")</f>
        <v>Sep</v>
      </c>
      <c r="D11304" s="1">
        <v>45540</v>
      </c>
      <c r="E11304" t="s">
        <v>4831</v>
      </c>
      <c r="F11304" t="s">
        <v>101</v>
      </c>
      <c r="G11304">
        <v>815</v>
      </c>
      <c r="H11304">
        <v>31.21</v>
      </c>
      <c r="I11304">
        <v>25436.15</v>
      </c>
      <c r="J11304" t="s">
        <v>81</v>
      </c>
      <c r="K11304">
        <v>7.65550108238231E-2</v>
      </c>
      <c r="L11304">
        <v>7.6555</v>
      </c>
      <c r="M11304" t="s">
        <v>82</v>
      </c>
    </row>
    <row r="11305" spans="1:13">
      <c r="A11305" t="s">
        <v>4124</v>
      </c>
      <c r="B11305" t="s">
        <v>4125</v>
      </c>
      <c r="C11305" t="str">
        <f>TEXT(D11305, "mmm")</f>
        <v>Sep</v>
      </c>
      <c r="D11305" s="1">
        <v>45540</v>
      </c>
      <c r="E11305" t="s">
        <v>4835</v>
      </c>
      <c r="F11305" t="s">
        <v>101</v>
      </c>
      <c r="G11305">
        <v>815</v>
      </c>
      <c r="H11305">
        <v>31.21</v>
      </c>
      <c r="I11305">
        <v>25436.15</v>
      </c>
      <c r="J11305" t="s">
        <v>81</v>
      </c>
      <c r="K11305">
        <v>7.65550108238231E-2</v>
      </c>
      <c r="L11305">
        <v>7.6555</v>
      </c>
      <c r="M11305" t="s">
        <v>82</v>
      </c>
    </row>
    <row r="11306" spans="1:13">
      <c r="A11306" t="s">
        <v>4124</v>
      </c>
      <c r="B11306" t="s">
        <v>4125</v>
      </c>
      <c r="C11306" t="str">
        <f>TEXT(D11306, "mmm")</f>
        <v>Sep</v>
      </c>
      <c r="D11306" s="1">
        <v>45540</v>
      </c>
      <c r="E11306" t="s">
        <v>4833</v>
      </c>
      <c r="F11306" t="s">
        <v>101</v>
      </c>
      <c r="G11306">
        <v>815</v>
      </c>
      <c r="H11306">
        <v>31.21</v>
      </c>
      <c r="I11306">
        <v>25436.15</v>
      </c>
      <c r="J11306" t="s">
        <v>81</v>
      </c>
      <c r="K11306">
        <v>7.65550108238231E-2</v>
      </c>
      <c r="L11306">
        <v>7.6555</v>
      </c>
      <c r="M11306" t="s">
        <v>82</v>
      </c>
    </row>
    <row r="11307" spans="1:13">
      <c r="A11307" t="s">
        <v>4124</v>
      </c>
      <c r="B11307" t="s">
        <v>4125</v>
      </c>
      <c r="C11307" t="str">
        <f>TEXT(D11307, "mmm")</f>
        <v>Sep</v>
      </c>
      <c r="D11307" s="1">
        <v>45540</v>
      </c>
      <c r="E11307" t="s">
        <v>4832</v>
      </c>
      <c r="F11307" t="s">
        <v>101</v>
      </c>
      <c r="G11307">
        <v>815</v>
      </c>
      <c r="H11307">
        <v>31.21</v>
      </c>
      <c r="I11307">
        <v>25436.15</v>
      </c>
      <c r="J11307" t="s">
        <v>81</v>
      </c>
      <c r="K11307">
        <v>7.65550108238231E-2</v>
      </c>
      <c r="L11307">
        <v>7.6555</v>
      </c>
      <c r="M11307" t="s">
        <v>82</v>
      </c>
    </row>
    <row r="11308" spans="1:13">
      <c r="A11308" t="s">
        <v>4124</v>
      </c>
      <c r="B11308" t="s">
        <v>4125</v>
      </c>
      <c r="C11308" t="str">
        <f>TEXT(D11308, "mmm")</f>
        <v>Sep</v>
      </c>
      <c r="D11308" s="1">
        <v>45540</v>
      </c>
      <c r="E11308" t="s">
        <v>4830</v>
      </c>
      <c r="F11308" t="s">
        <v>101</v>
      </c>
      <c r="G11308">
        <v>815</v>
      </c>
      <c r="H11308">
        <v>31.21</v>
      </c>
      <c r="I11308">
        <v>25436.15</v>
      </c>
      <c r="J11308" t="s">
        <v>81</v>
      </c>
      <c r="K11308">
        <v>7.65550108238231E-2</v>
      </c>
      <c r="L11308">
        <v>7.6555</v>
      </c>
      <c r="M11308" t="s">
        <v>82</v>
      </c>
    </row>
    <row r="11309" spans="1:13">
      <c r="A11309" t="s">
        <v>4124</v>
      </c>
      <c r="B11309" t="s">
        <v>4125</v>
      </c>
      <c r="C11309" t="str">
        <f>TEXT(D11309, "mmm")</f>
        <v>Sep</v>
      </c>
      <c r="D11309" s="1">
        <v>45540</v>
      </c>
      <c r="E11309" t="s">
        <v>4834</v>
      </c>
      <c r="F11309" t="s">
        <v>101</v>
      </c>
      <c r="G11309">
        <v>815</v>
      </c>
      <c r="H11309">
        <v>31.21</v>
      </c>
      <c r="I11309">
        <v>25436.15</v>
      </c>
      <c r="J11309" t="s">
        <v>81</v>
      </c>
      <c r="K11309">
        <v>7.65550108238231E-2</v>
      </c>
      <c r="L11309">
        <v>7.6555</v>
      </c>
      <c r="M11309" t="s">
        <v>82</v>
      </c>
    </row>
    <row r="11310" spans="1:13">
      <c r="A11310" t="s">
        <v>4124</v>
      </c>
      <c r="B11310" t="s">
        <v>4125</v>
      </c>
      <c r="C11310" t="str">
        <f>TEXT(D11310, "mmm")</f>
        <v>Sep</v>
      </c>
      <c r="D11310" s="1">
        <v>45540</v>
      </c>
      <c r="E11310" t="s">
        <v>4831</v>
      </c>
      <c r="F11310" t="s">
        <v>101</v>
      </c>
      <c r="G11310">
        <v>19199</v>
      </c>
      <c r="H11310">
        <v>31.21</v>
      </c>
      <c r="I11310">
        <v>599200.79</v>
      </c>
      <c r="J11310" t="s">
        <v>81</v>
      </c>
      <c r="K11310">
        <v>7.65550108238231E-2</v>
      </c>
      <c r="L11310">
        <v>7.6555</v>
      </c>
      <c r="M11310" t="s">
        <v>82</v>
      </c>
    </row>
    <row r="11311" spans="1:13">
      <c r="A11311" t="s">
        <v>4124</v>
      </c>
      <c r="B11311" t="s">
        <v>4125</v>
      </c>
      <c r="C11311" t="str">
        <f>TEXT(D11311, "mmm")</f>
        <v>Sep</v>
      </c>
      <c r="D11311" s="1">
        <v>45540</v>
      </c>
      <c r="E11311" t="s">
        <v>4835</v>
      </c>
      <c r="F11311" t="s">
        <v>101</v>
      </c>
      <c r="G11311">
        <v>19199</v>
      </c>
      <c r="H11311">
        <v>31.21</v>
      </c>
      <c r="I11311">
        <v>599200.79</v>
      </c>
      <c r="J11311" t="s">
        <v>81</v>
      </c>
      <c r="K11311">
        <v>7.65550108238231E-2</v>
      </c>
      <c r="L11311">
        <v>7.6555</v>
      </c>
      <c r="M11311" t="s">
        <v>82</v>
      </c>
    </row>
    <row r="11312" spans="1:13">
      <c r="A11312" t="s">
        <v>4124</v>
      </c>
      <c r="B11312" t="s">
        <v>4125</v>
      </c>
      <c r="C11312" t="str">
        <f>TEXT(D11312, "mmm")</f>
        <v>Sep</v>
      </c>
      <c r="D11312" s="1">
        <v>45540</v>
      </c>
      <c r="E11312" t="s">
        <v>4833</v>
      </c>
      <c r="F11312" t="s">
        <v>101</v>
      </c>
      <c r="G11312">
        <v>19199</v>
      </c>
      <c r="H11312">
        <v>31.21</v>
      </c>
      <c r="I11312">
        <v>599200.79</v>
      </c>
      <c r="J11312" t="s">
        <v>81</v>
      </c>
      <c r="K11312">
        <v>7.65550108238231E-2</v>
      </c>
      <c r="L11312">
        <v>7.6555</v>
      </c>
      <c r="M11312" t="s">
        <v>82</v>
      </c>
    </row>
    <row r="11313" spans="1:13">
      <c r="A11313" t="s">
        <v>4124</v>
      </c>
      <c r="B11313" t="s">
        <v>4125</v>
      </c>
      <c r="C11313" t="str">
        <f>TEXT(D11313, "mmm")</f>
        <v>Sep</v>
      </c>
      <c r="D11313" s="1">
        <v>45540</v>
      </c>
      <c r="E11313" t="s">
        <v>4832</v>
      </c>
      <c r="F11313" t="s">
        <v>101</v>
      </c>
      <c r="G11313">
        <v>19199</v>
      </c>
      <c r="H11313">
        <v>31.21</v>
      </c>
      <c r="I11313">
        <v>599200.79</v>
      </c>
      <c r="J11313" t="s">
        <v>81</v>
      </c>
      <c r="K11313">
        <v>7.65550108238231E-2</v>
      </c>
      <c r="L11313">
        <v>7.6555</v>
      </c>
      <c r="M11313" t="s">
        <v>82</v>
      </c>
    </row>
    <row r="11314" spans="1:13">
      <c r="A11314" t="s">
        <v>4124</v>
      </c>
      <c r="B11314" t="s">
        <v>4125</v>
      </c>
      <c r="C11314" t="str">
        <f>TEXT(D11314, "mmm")</f>
        <v>Sep</v>
      </c>
      <c r="D11314" s="1">
        <v>45540</v>
      </c>
      <c r="E11314" t="s">
        <v>4830</v>
      </c>
      <c r="F11314" t="s">
        <v>101</v>
      </c>
      <c r="G11314">
        <v>19199</v>
      </c>
      <c r="H11314">
        <v>31.21</v>
      </c>
      <c r="I11314">
        <v>599200.79</v>
      </c>
      <c r="J11314" t="s">
        <v>81</v>
      </c>
      <c r="K11314">
        <v>7.65550108238231E-2</v>
      </c>
      <c r="L11314">
        <v>7.6555</v>
      </c>
      <c r="M11314" t="s">
        <v>82</v>
      </c>
    </row>
    <row r="11315" spans="1:13">
      <c r="A11315" t="s">
        <v>4124</v>
      </c>
      <c r="B11315" t="s">
        <v>4125</v>
      </c>
      <c r="C11315" t="str">
        <f>TEXT(D11315, "mmm")</f>
        <v>Sep</v>
      </c>
      <c r="D11315" s="1">
        <v>45540</v>
      </c>
      <c r="E11315" t="s">
        <v>4834</v>
      </c>
      <c r="F11315" t="s">
        <v>101</v>
      </c>
      <c r="G11315">
        <v>19199</v>
      </c>
      <c r="H11315">
        <v>31.21</v>
      </c>
      <c r="I11315">
        <v>599200.79</v>
      </c>
      <c r="J11315" t="s">
        <v>81</v>
      </c>
      <c r="K11315">
        <v>7.65550108238231E-2</v>
      </c>
      <c r="L11315">
        <v>7.6555</v>
      </c>
      <c r="M11315" t="s">
        <v>82</v>
      </c>
    </row>
    <row r="11316" spans="1:13">
      <c r="A11316" t="s">
        <v>4339</v>
      </c>
      <c r="B11316" t="s">
        <v>4340</v>
      </c>
      <c r="C11316" t="str">
        <f>TEXT(D11316, "mmm")</f>
        <v>Sep</v>
      </c>
      <c r="D11316" s="1">
        <v>45540</v>
      </c>
      <c r="E11316" t="s">
        <v>4378</v>
      </c>
      <c r="F11316" t="s">
        <v>128</v>
      </c>
      <c r="G11316">
        <v>20000</v>
      </c>
      <c r="H11316">
        <v>14.91</v>
      </c>
      <c r="I11316">
        <v>298200</v>
      </c>
      <c r="J11316" t="s">
        <v>81</v>
      </c>
      <c r="K11316">
        <v>2.0146835118539652E-3</v>
      </c>
      <c r="L11316">
        <v>0.20150000000000001</v>
      </c>
      <c r="M11316" t="s">
        <v>82</v>
      </c>
    </row>
    <row r="11317" spans="1:13">
      <c r="A11317" t="s">
        <v>5355</v>
      </c>
      <c r="B11317" t="s">
        <v>5356</v>
      </c>
      <c r="C11317" t="str">
        <f>TEXT(D11317, "mmm")</f>
        <v>Sep</v>
      </c>
      <c r="D11317" s="1">
        <v>45540</v>
      </c>
      <c r="E11317" t="s">
        <v>6002</v>
      </c>
      <c r="F11317" t="s">
        <v>118</v>
      </c>
      <c r="G11317">
        <v>950</v>
      </c>
      <c r="H11317">
        <v>11.13</v>
      </c>
      <c r="I11317">
        <v>10573.5</v>
      </c>
      <c r="J11317" t="s">
        <v>81</v>
      </c>
      <c r="K11317">
        <v>3.9019747646263918E-2</v>
      </c>
      <c r="L11317">
        <v>3.9020000000000001</v>
      </c>
      <c r="M11317" t="s">
        <v>82</v>
      </c>
    </row>
    <row r="11318" spans="1:13">
      <c r="A11318" t="s">
        <v>5149</v>
      </c>
      <c r="B11318" t="s">
        <v>5150</v>
      </c>
      <c r="C11318" t="str">
        <f>TEXT(D11318, "mmm")</f>
        <v>Sep</v>
      </c>
      <c r="D11318" s="1">
        <v>45540</v>
      </c>
      <c r="E11318" t="s">
        <v>5155</v>
      </c>
      <c r="F11318" t="s">
        <v>276</v>
      </c>
      <c r="G11318">
        <v>6700</v>
      </c>
      <c r="H11318">
        <v>22.39</v>
      </c>
      <c r="I11318">
        <v>150013</v>
      </c>
      <c r="J11318" t="s">
        <v>81</v>
      </c>
      <c r="K11318">
        <v>7.8229769081223255E-2</v>
      </c>
      <c r="L11318">
        <v>7.8230000000000004</v>
      </c>
      <c r="M11318" t="s">
        <v>82</v>
      </c>
    </row>
    <row r="11319" spans="1:13">
      <c r="A11319" t="s">
        <v>5149</v>
      </c>
      <c r="B11319" t="s">
        <v>5150</v>
      </c>
      <c r="C11319" t="str">
        <f>TEXT(D11319, "mmm")</f>
        <v>Sep</v>
      </c>
      <c r="D11319" s="1">
        <v>45540</v>
      </c>
      <c r="E11319" t="s">
        <v>5154</v>
      </c>
      <c r="F11319" t="s">
        <v>222</v>
      </c>
      <c r="G11319">
        <v>6700</v>
      </c>
      <c r="H11319">
        <v>22.39</v>
      </c>
      <c r="I11319">
        <v>150013</v>
      </c>
      <c r="J11319" t="s">
        <v>81</v>
      </c>
      <c r="K11319">
        <v>7.8229769081223255E-2</v>
      </c>
      <c r="L11319">
        <v>7.8230000000000004</v>
      </c>
      <c r="M11319" t="s">
        <v>82</v>
      </c>
    </row>
    <row r="11320" spans="1:13">
      <c r="A11320" t="s">
        <v>5149</v>
      </c>
      <c r="B11320" t="s">
        <v>5150</v>
      </c>
      <c r="C11320" t="str">
        <f>TEXT(D11320, "mmm")</f>
        <v>Sep</v>
      </c>
      <c r="D11320" s="1">
        <v>45540</v>
      </c>
      <c r="E11320" t="s">
        <v>5153</v>
      </c>
      <c r="F11320" t="s">
        <v>222</v>
      </c>
      <c r="G11320">
        <v>6700</v>
      </c>
      <c r="H11320">
        <v>22.39</v>
      </c>
      <c r="I11320">
        <v>150013</v>
      </c>
      <c r="J11320" t="s">
        <v>81</v>
      </c>
      <c r="K11320">
        <v>7.8229769081223255E-2</v>
      </c>
      <c r="L11320">
        <v>7.8230000000000004</v>
      </c>
      <c r="M11320" t="s">
        <v>82</v>
      </c>
    </row>
    <row r="11321" spans="1:13">
      <c r="A11321" t="s">
        <v>5149</v>
      </c>
      <c r="B11321" t="s">
        <v>5150</v>
      </c>
      <c r="C11321" t="str">
        <f>TEXT(D11321, "mmm")</f>
        <v>Sep</v>
      </c>
      <c r="D11321" s="1">
        <v>45540</v>
      </c>
      <c r="E11321" t="s">
        <v>5156</v>
      </c>
      <c r="F11321" t="s">
        <v>222</v>
      </c>
      <c r="G11321">
        <v>6700</v>
      </c>
      <c r="H11321">
        <v>22.39</v>
      </c>
      <c r="I11321">
        <v>150013</v>
      </c>
      <c r="J11321" t="s">
        <v>81</v>
      </c>
      <c r="K11321">
        <v>7.8229769081223255E-2</v>
      </c>
      <c r="L11321">
        <v>7.8230000000000004</v>
      </c>
      <c r="M11321" t="s">
        <v>82</v>
      </c>
    </row>
    <row r="11322" spans="1:13">
      <c r="A11322" t="s">
        <v>5149</v>
      </c>
      <c r="B11322" t="s">
        <v>5150</v>
      </c>
      <c r="C11322" t="str">
        <f>TEXT(D11322, "mmm")</f>
        <v>Sep</v>
      </c>
      <c r="D11322" s="1">
        <v>45540</v>
      </c>
      <c r="E11322" t="s">
        <v>5152</v>
      </c>
      <c r="F11322" t="s">
        <v>222</v>
      </c>
      <c r="G11322">
        <v>6700</v>
      </c>
      <c r="H11322">
        <v>22.39</v>
      </c>
      <c r="I11322">
        <v>150013</v>
      </c>
      <c r="J11322" t="s">
        <v>81</v>
      </c>
      <c r="K11322">
        <v>7.8229769081223255E-2</v>
      </c>
      <c r="L11322">
        <v>7.8230000000000004</v>
      </c>
      <c r="M11322" t="s">
        <v>82</v>
      </c>
    </row>
    <row r="11323" spans="1:13">
      <c r="A11323" t="s">
        <v>5149</v>
      </c>
      <c r="B11323" t="s">
        <v>5150</v>
      </c>
      <c r="C11323" t="str">
        <f>TEXT(D11323, "mmm")</f>
        <v>Sep</v>
      </c>
      <c r="D11323" s="1">
        <v>45540</v>
      </c>
      <c r="E11323" t="s">
        <v>5151</v>
      </c>
      <c r="F11323" t="s">
        <v>222</v>
      </c>
      <c r="G11323">
        <v>6700</v>
      </c>
      <c r="H11323">
        <v>22.39</v>
      </c>
      <c r="I11323">
        <v>150013</v>
      </c>
      <c r="J11323" t="s">
        <v>81</v>
      </c>
      <c r="K11323">
        <v>7.8229769081223255E-2</v>
      </c>
      <c r="L11323">
        <v>7.8230000000000004</v>
      </c>
      <c r="M11323" t="s">
        <v>82</v>
      </c>
    </row>
    <row r="11324" spans="1:13">
      <c r="A11324" t="s">
        <v>5095</v>
      </c>
      <c r="B11324" t="s">
        <v>5096</v>
      </c>
      <c r="C11324" t="str">
        <f>TEXT(D11324, "mmm")</f>
        <v>Sep</v>
      </c>
      <c r="D11324" s="1">
        <v>45540</v>
      </c>
      <c r="E11324" t="s">
        <v>5097</v>
      </c>
      <c r="F11324" t="s">
        <v>101</v>
      </c>
      <c r="G11324">
        <v>4889</v>
      </c>
      <c r="H11324">
        <v>15.32</v>
      </c>
      <c r="I11324">
        <v>74899.48</v>
      </c>
      <c r="J11324" t="s">
        <v>81</v>
      </c>
      <c r="K11324">
        <v>-4.5811431734450458E-3</v>
      </c>
      <c r="L11324">
        <v>-0.45810000000000001</v>
      </c>
      <c r="M11324" t="s">
        <v>82</v>
      </c>
    </row>
    <row r="11325" spans="1:13">
      <c r="A11325" t="s">
        <v>5144</v>
      </c>
      <c r="B11325" t="s">
        <v>5145</v>
      </c>
      <c r="C11325" t="str">
        <f>TEXT(D11325, "mmm")</f>
        <v>Sep</v>
      </c>
      <c r="D11325" s="1">
        <v>45540</v>
      </c>
      <c r="E11325" t="s">
        <v>5146</v>
      </c>
      <c r="F11325" t="s">
        <v>101</v>
      </c>
      <c r="G11325">
        <v>29912</v>
      </c>
      <c r="H11325">
        <v>4.63</v>
      </c>
      <c r="I11325">
        <v>138492.56</v>
      </c>
      <c r="J11325" t="s">
        <v>81</v>
      </c>
      <c r="K11325">
        <v>8.583683082144411E-3</v>
      </c>
      <c r="L11325">
        <v>0.85840000000000005</v>
      </c>
      <c r="M11325" t="s">
        <v>82</v>
      </c>
    </row>
    <row r="11326" spans="1:13">
      <c r="A11326" t="s">
        <v>5144</v>
      </c>
      <c r="B11326" t="s">
        <v>5145</v>
      </c>
      <c r="C11326" t="str">
        <f>TEXT(D11326, "mmm")</f>
        <v>Sep</v>
      </c>
      <c r="D11326" s="1">
        <v>45540</v>
      </c>
      <c r="E11326" t="s">
        <v>5147</v>
      </c>
      <c r="F11326" t="s">
        <v>222</v>
      </c>
      <c r="G11326">
        <v>29912</v>
      </c>
      <c r="H11326">
        <v>4.63</v>
      </c>
      <c r="I11326">
        <v>138492.56</v>
      </c>
      <c r="J11326" t="s">
        <v>81</v>
      </c>
      <c r="K11326">
        <v>8.583683082144411E-3</v>
      </c>
      <c r="L11326">
        <v>0.85840000000000005</v>
      </c>
      <c r="M11326" t="s">
        <v>82</v>
      </c>
    </row>
    <row r="11327" spans="1:13">
      <c r="A11327" t="s">
        <v>3586</v>
      </c>
      <c r="B11327" t="s">
        <v>6003</v>
      </c>
      <c r="C11327" t="str">
        <f>TEXT(D11327, "mmm")</f>
        <v>Sep</v>
      </c>
      <c r="D11327" s="1">
        <v>45541</v>
      </c>
      <c r="E11327" t="s">
        <v>6004</v>
      </c>
      <c r="F11327" t="s">
        <v>118</v>
      </c>
      <c r="G11327">
        <v>68965</v>
      </c>
      <c r="H11327">
        <v>0.28999999999999998</v>
      </c>
      <c r="I11327">
        <v>19999.849999999999</v>
      </c>
      <c r="J11327" t="s">
        <v>81</v>
      </c>
      <c r="K11327">
        <v>0.14593082140801769</v>
      </c>
      <c r="L11327">
        <v>14.5931</v>
      </c>
      <c r="M11327" t="s">
        <v>82</v>
      </c>
    </row>
    <row r="11328" spans="1:13">
      <c r="A11328" t="s">
        <v>5938</v>
      </c>
      <c r="B11328" t="s">
        <v>5939</v>
      </c>
      <c r="C11328" t="str">
        <f>TEXT(D11328, "mmm")</f>
        <v>Sep</v>
      </c>
      <c r="D11328" s="1">
        <v>45541</v>
      </c>
      <c r="E11328" t="s">
        <v>5940</v>
      </c>
      <c r="F11328" t="s">
        <v>80</v>
      </c>
      <c r="G11328">
        <v>400</v>
      </c>
      <c r="H11328">
        <v>25.56</v>
      </c>
      <c r="I11328">
        <v>10224</v>
      </c>
      <c r="J11328" t="s">
        <v>81</v>
      </c>
      <c r="K11328">
        <v>-0.1006466755627656</v>
      </c>
      <c r="L11328">
        <v>-10.0647</v>
      </c>
      <c r="M11328" t="s">
        <v>82</v>
      </c>
    </row>
    <row r="11329" spans="1:13">
      <c r="A11329" t="s">
        <v>4173</v>
      </c>
      <c r="B11329" t="s">
        <v>4174</v>
      </c>
      <c r="C11329" t="str">
        <f>TEXT(D11329, "mmm")</f>
        <v>Sep</v>
      </c>
      <c r="D11329" s="1">
        <v>45541</v>
      </c>
      <c r="E11329" t="s">
        <v>5750</v>
      </c>
      <c r="F11329" t="s">
        <v>128</v>
      </c>
      <c r="G11329">
        <v>26000</v>
      </c>
      <c r="H11329">
        <v>15.29</v>
      </c>
      <c r="I11329">
        <v>397540</v>
      </c>
      <c r="J11329" t="s">
        <v>81</v>
      </c>
      <c r="K11329">
        <v>8.1009311622572966E-2</v>
      </c>
      <c r="L11329">
        <v>8.1008999999999993</v>
      </c>
      <c r="M11329" t="s">
        <v>82</v>
      </c>
    </row>
    <row r="11330" spans="1:13">
      <c r="A11330" t="s">
        <v>5149</v>
      </c>
      <c r="B11330" t="s">
        <v>5150</v>
      </c>
      <c r="C11330" t="str">
        <f>TEXT(D11330, "mmm")</f>
        <v>Sep</v>
      </c>
      <c r="D11330" s="1">
        <v>45541</v>
      </c>
      <c r="E11330" t="s">
        <v>6005</v>
      </c>
      <c r="F11330" t="s">
        <v>128</v>
      </c>
      <c r="G11330">
        <v>5000</v>
      </c>
      <c r="H11330">
        <v>21.75</v>
      </c>
      <c r="I11330">
        <v>108750</v>
      </c>
      <c r="J11330" t="s">
        <v>81</v>
      </c>
      <c r="K11330">
        <v>8.0454566261985105E-2</v>
      </c>
      <c r="L11330">
        <v>8.0455000000000005</v>
      </c>
      <c r="M11330" t="s">
        <v>82</v>
      </c>
    </row>
    <row r="11331" spans="1:13">
      <c r="A11331" t="s">
        <v>2485</v>
      </c>
      <c r="B11331" t="s">
        <v>2486</v>
      </c>
      <c r="C11331" t="str">
        <f>TEXT(D11331, "mmm")</f>
        <v>Sep</v>
      </c>
      <c r="D11331" s="1">
        <v>45541</v>
      </c>
      <c r="E11331" t="s">
        <v>2487</v>
      </c>
      <c r="F11331" t="s">
        <v>80</v>
      </c>
      <c r="G11331">
        <v>238000</v>
      </c>
      <c r="H11331">
        <v>0.21</v>
      </c>
      <c r="I11331">
        <v>49980</v>
      </c>
      <c r="J11331" t="s">
        <v>81</v>
      </c>
      <c r="K11331">
        <v>1.3951219324977679</v>
      </c>
      <c r="L11331">
        <v>139.51220000000001</v>
      </c>
      <c r="M11331" t="s">
        <v>82</v>
      </c>
    </row>
    <row r="11332" spans="1:13">
      <c r="A11332" t="s">
        <v>4562</v>
      </c>
      <c r="B11332" t="s">
        <v>4563</v>
      </c>
      <c r="C11332" t="str">
        <f>TEXT(D11332, "mmm")</f>
        <v>Sep</v>
      </c>
      <c r="D11332" s="1">
        <v>45541</v>
      </c>
      <c r="E11332" t="s">
        <v>5166</v>
      </c>
      <c r="F11332" t="s">
        <v>118</v>
      </c>
      <c r="G11332">
        <v>500</v>
      </c>
      <c r="H11332">
        <v>50.25</v>
      </c>
      <c r="I11332">
        <v>25125</v>
      </c>
      <c r="J11332" t="s">
        <v>81</v>
      </c>
      <c r="K11332">
        <v>3.039885105723461E-2</v>
      </c>
      <c r="L11332">
        <v>3.0398999999999998</v>
      </c>
      <c r="M11332" t="s">
        <v>82</v>
      </c>
    </row>
    <row r="11333" spans="1:13">
      <c r="A11333" t="s">
        <v>6006</v>
      </c>
      <c r="B11333" t="s">
        <v>6007</v>
      </c>
      <c r="C11333" t="str">
        <f>TEXT(D11333, "mmm")</f>
        <v>Sep</v>
      </c>
      <c r="D11333" s="1">
        <v>45541</v>
      </c>
      <c r="E11333" t="s">
        <v>6008</v>
      </c>
      <c r="F11333" t="s">
        <v>118</v>
      </c>
      <c r="G11333">
        <v>5000</v>
      </c>
      <c r="H11333">
        <v>4.1900000000000004</v>
      </c>
      <c r="I11333">
        <v>20950</v>
      </c>
      <c r="J11333" t="s">
        <v>81</v>
      </c>
      <c r="K11333">
        <v>0.30046940474159678</v>
      </c>
      <c r="L11333">
        <v>30.046900000000001</v>
      </c>
      <c r="M11333" t="s">
        <v>82</v>
      </c>
    </row>
    <row r="11334" spans="1:13">
      <c r="A11334" t="s">
        <v>6006</v>
      </c>
      <c r="B11334" t="s">
        <v>6007</v>
      </c>
      <c r="C11334" t="str">
        <f>TEXT(D11334, "mmm")</f>
        <v>Sep</v>
      </c>
      <c r="D11334" s="1">
        <v>45541</v>
      </c>
      <c r="E11334" t="s">
        <v>6008</v>
      </c>
      <c r="F11334" t="s">
        <v>118</v>
      </c>
      <c r="G11334">
        <v>4500</v>
      </c>
      <c r="H11334">
        <v>4.18</v>
      </c>
      <c r="I11334">
        <v>18810</v>
      </c>
      <c r="J11334" t="s">
        <v>81</v>
      </c>
      <c r="K11334">
        <v>0.30046940474159678</v>
      </c>
      <c r="L11334">
        <v>30.046900000000001</v>
      </c>
      <c r="M11334" t="s">
        <v>82</v>
      </c>
    </row>
    <row r="11335" spans="1:13">
      <c r="A11335" t="s">
        <v>1533</v>
      </c>
      <c r="B11335" t="s">
        <v>1534</v>
      </c>
      <c r="C11335" t="str">
        <f>TEXT(D11335, "mmm")</f>
        <v>Sep</v>
      </c>
      <c r="D11335" s="1">
        <v>45541</v>
      </c>
      <c r="E11335" t="s">
        <v>6009</v>
      </c>
      <c r="F11335" t="s">
        <v>128</v>
      </c>
      <c r="G11335">
        <v>100000</v>
      </c>
      <c r="H11335">
        <v>14.12</v>
      </c>
      <c r="I11335">
        <v>1412000</v>
      </c>
      <c r="J11335" t="s">
        <v>86</v>
      </c>
      <c r="K11335">
        <v>5.9574507517241138E-2</v>
      </c>
      <c r="L11335">
        <v>5.9574999999999996</v>
      </c>
      <c r="M11335" t="s">
        <v>82</v>
      </c>
    </row>
    <row r="11336" spans="1:13">
      <c r="A11336" t="s">
        <v>6010</v>
      </c>
      <c r="B11336" t="s">
        <v>6003</v>
      </c>
      <c r="C11336" t="str">
        <f>TEXT(D11336, "mmm")</f>
        <v>Sep</v>
      </c>
      <c r="D11336" s="1">
        <v>45541</v>
      </c>
      <c r="E11336" t="s">
        <v>6004</v>
      </c>
      <c r="F11336" t="s">
        <v>118</v>
      </c>
      <c r="G11336">
        <v>68965</v>
      </c>
      <c r="H11336">
        <v>0.28999999999999998</v>
      </c>
      <c r="I11336">
        <v>19999.849999999999</v>
      </c>
      <c r="J11336" t="s">
        <v>86</v>
      </c>
      <c r="K11336">
        <v>-3.4482781300222087E-2</v>
      </c>
      <c r="L11336">
        <v>-3.4483000000000001</v>
      </c>
      <c r="M11336" t="s">
        <v>82</v>
      </c>
    </row>
    <row r="11337" spans="1:13">
      <c r="A11337" t="s">
        <v>129</v>
      </c>
      <c r="B11337" t="s">
        <v>130</v>
      </c>
      <c r="C11337" t="str">
        <f>TEXT(D11337, "mmm")</f>
        <v>Sep</v>
      </c>
      <c r="D11337" s="1">
        <v>45541</v>
      </c>
      <c r="E11337" t="s">
        <v>111</v>
      </c>
      <c r="F11337" t="s">
        <v>101</v>
      </c>
      <c r="G11337">
        <v>10000</v>
      </c>
      <c r="H11337">
        <v>5.97</v>
      </c>
      <c r="I11337">
        <v>59700</v>
      </c>
      <c r="J11337" t="s">
        <v>81</v>
      </c>
      <c r="K11337">
        <v>0.1163575172334823</v>
      </c>
      <c r="L11337">
        <v>11.6358</v>
      </c>
      <c r="M11337" t="s">
        <v>82</v>
      </c>
    </row>
    <row r="11338" spans="1:13">
      <c r="A11338" t="s">
        <v>129</v>
      </c>
      <c r="B11338" t="s">
        <v>130</v>
      </c>
      <c r="C11338" t="str">
        <f>TEXT(D11338, "mmm")</f>
        <v>Sep</v>
      </c>
      <c r="D11338" s="1">
        <v>45541</v>
      </c>
      <c r="E11338" t="s">
        <v>110</v>
      </c>
      <c r="F11338" t="s">
        <v>101</v>
      </c>
      <c r="G11338">
        <v>10000</v>
      </c>
      <c r="H11338">
        <v>5.97</v>
      </c>
      <c r="I11338">
        <v>59700</v>
      </c>
      <c r="J11338" t="s">
        <v>81</v>
      </c>
      <c r="K11338">
        <v>0.1163575172334823</v>
      </c>
      <c r="L11338">
        <v>11.6358</v>
      </c>
      <c r="M11338" t="s">
        <v>82</v>
      </c>
    </row>
    <row r="11339" spans="1:13">
      <c r="A11339" t="s">
        <v>129</v>
      </c>
      <c r="B11339" t="s">
        <v>130</v>
      </c>
      <c r="C11339" t="str">
        <f>TEXT(D11339, "mmm")</f>
        <v>Sep</v>
      </c>
      <c r="D11339" s="1">
        <v>45541</v>
      </c>
      <c r="E11339" t="s">
        <v>109</v>
      </c>
      <c r="F11339" t="s">
        <v>101</v>
      </c>
      <c r="G11339">
        <v>10000</v>
      </c>
      <c r="H11339">
        <v>5.97</v>
      </c>
      <c r="I11339">
        <v>59700</v>
      </c>
      <c r="J11339" t="s">
        <v>81</v>
      </c>
      <c r="K11339">
        <v>0.1163575172334823</v>
      </c>
      <c r="L11339">
        <v>11.6358</v>
      </c>
      <c r="M11339" t="s">
        <v>82</v>
      </c>
    </row>
    <row r="11340" spans="1:13">
      <c r="A11340" t="s">
        <v>5853</v>
      </c>
      <c r="B11340" t="s">
        <v>5854</v>
      </c>
      <c r="C11340" t="str">
        <f>TEXT(D11340, "mmm")</f>
        <v>Sep</v>
      </c>
      <c r="D11340" s="1">
        <v>45541</v>
      </c>
      <c r="E11340" t="s">
        <v>5987</v>
      </c>
      <c r="F11340" t="s">
        <v>80</v>
      </c>
      <c r="G11340">
        <v>40000</v>
      </c>
      <c r="H11340">
        <v>0.79</v>
      </c>
      <c r="I11340">
        <v>31600</v>
      </c>
      <c r="J11340" t="s">
        <v>81</v>
      </c>
      <c r="K11340">
        <v>0.18424567299332681</v>
      </c>
      <c r="L11340">
        <v>18.424600000000002</v>
      </c>
      <c r="M11340" t="s">
        <v>82</v>
      </c>
    </row>
    <row r="11341" spans="1:13">
      <c r="A11341" t="s">
        <v>6011</v>
      </c>
      <c r="B11341" t="s">
        <v>6012</v>
      </c>
      <c r="C11341" t="str">
        <f>TEXT(D11341, "mmm")</f>
        <v>Sep</v>
      </c>
      <c r="D11341" s="1">
        <v>45541</v>
      </c>
      <c r="E11341" t="s">
        <v>6013</v>
      </c>
      <c r="F11341" t="s">
        <v>80</v>
      </c>
      <c r="G11341">
        <v>3125</v>
      </c>
      <c r="H11341">
        <v>48</v>
      </c>
      <c r="I11341">
        <v>150000</v>
      </c>
      <c r="J11341" t="s">
        <v>86</v>
      </c>
      <c r="K11341">
        <v>0.14947365208675989</v>
      </c>
      <c r="L11341">
        <v>14.9474</v>
      </c>
      <c r="M11341" t="s">
        <v>82</v>
      </c>
    </row>
    <row r="11342" spans="1:13">
      <c r="A11342" t="s">
        <v>1460</v>
      </c>
      <c r="B11342" t="s">
        <v>1461</v>
      </c>
      <c r="C11342" t="str">
        <f>TEXT(D11342, "mmm")</f>
        <v>Sep</v>
      </c>
      <c r="D11342" s="1">
        <v>45541</v>
      </c>
      <c r="E11342" t="s">
        <v>6014</v>
      </c>
      <c r="F11342" t="s">
        <v>128</v>
      </c>
      <c r="G11342">
        <v>2000</v>
      </c>
      <c r="H11342">
        <v>9.58</v>
      </c>
      <c r="I11342">
        <v>19160</v>
      </c>
      <c r="J11342" t="s">
        <v>81</v>
      </c>
      <c r="K11342">
        <v>7.2613381658090947E-3</v>
      </c>
      <c r="L11342">
        <v>0.72609999999999997</v>
      </c>
      <c r="M11342" t="s">
        <v>82</v>
      </c>
    </row>
    <row r="11343" spans="1:13">
      <c r="A11343" t="s">
        <v>5880</v>
      </c>
      <c r="B11343" t="s">
        <v>5881</v>
      </c>
      <c r="C11343" t="str">
        <f>TEXT(D11343, "mmm")</f>
        <v>Sep</v>
      </c>
      <c r="D11343" s="1">
        <v>45541</v>
      </c>
      <c r="E11343" t="s">
        <v>6015</v>
      </c>
      <c r="F11343" t="s">
        <v>80</v>
      </c>
      <c r="G11343">
        <v>6000</v>
      </c>
      <c r="H11343">
        <v>3.09</v>
      </c>
      <c r="I11343">
        <v>18540</v>
      </c>
      <c r="J11343" t="s">
        <v>81</v>
      </c>
      <c r="K11343">
        <v>-2.684561266919883E-2</v>
      </c>
      <c r="L11343">
        <v>-2.6846000000000001</v>
      </c>
      <c r="M11343" t="s">
        <v>82</v>
      </c>
    </row>
    <row r="11344" spans="1:13">
      <c r="A11344" t="s">
        <v>4339</v>
      </c>
      <c r="B11344" t="s">
        <v>4340</v>
      </c>
      <c r="C11344" t="str">
        <f>TEXT(D11344, "mmm")</f>
        <v>Sep</v>
      </c>
      <c r="D11344" s="1">
        <v>45541</v>
      </c>
      <c r="E11344" t="s">
        <v>4341</v>
      </c>
      <c r="F11344" t="s">
        <v>128</v>
      </c>
      <c r="G11344">
        <v>20000</v>
      </c>
      <c r="H11344">
        <v>14.78</v>
      </c>
      <c r="I11344">
        <v>295600</v>
      </c>
      <c r="J11344" t="s">
        <v>81</v>
      </c>
      <c r="K11344">
        <v>8.8076692846246196E-3</v>
      </c>
      <c r="L11344">
        <v>0.88080000000000003</v>
      </c>
      <c r="M11344" t="s">
        <v>82</v>
      </c>
    </row>
    <row r="11345" spans="1:13">
      <c r="A11345" t="s">
        <v>311</v>
      </c>
      <c r="B11345" t="s">
        <v>312</v>
      </c>
      <c r="C11345" t="str">
        <f>TEXT(D11345, "mmm")</f>
        <v>Sep</v>
      </c>
      <c r="D11345" s="1">
        <v>45541</v>
      </c>
      <c r="E11345" t="s">
        <v>313</v>
      </c>
      <c r="F11345" t="s">
        <v>314</v>
      </c>
      <c r="G11345">
        <v>452500</v>
      </c>
      <c r="H11345">
        <v>32.15</v>
      </c>
      <c r="I11345">
        <v>14547875</v>
      </c>
      <c r="J11345" t="s">
        <v>86</v>
      </c>
      <c r="K11345">
        <v>-9.5885485750184518E-3</v>
      </c>
      <c r="L11345">
        <v>-0.95889999999999997</v>
      </c>
      <c r="M11345" t="s">
        <v>82</v>
      </c>
    </row>
    <row r="11346" spans="1:13">
      <c r="A11346" t="s">
        <v>5282</v>
      </c>
      <c r="B11346" t="s">
        <v>5283</v>
      </c>
      <c r="C11346" t="str">
        <f>TEXT(D11346, "mmm")</f>
        <v>Sep</v>
      </c>
      <c r="D11346" s="1">
        <v>45541</v>
      </c>
      <c r="E11346" t="s">
        <v>6016</v>
      </c>
      <c r="F11346" t="s">
        <v>217</v>
      </c>
      <c r="G11346">
        <v>200000</v>
      </c>
      <c r="H11346">
        <v>4.1900000000000004</v>
      </c>
      <c r="I11346">
        <v>838000.00000000012</v>
      </c>
      <c r="J11346" t="s">
        <v>86</v>
      </c>
      <c r="K11346">
        <v>0.14742004436026271</v>
      </c>
      <c r="L11346">
        <v>14.742000000000001</v>
      </c>
      <c r="M11346" t="s">
        <v>82</v>
      </c>
    </row>
    <row r="11347" spans="1:13">
      <c r="A11347" t="s">
        <v>6010</v>
      </c>
      <c r="B11347" t="s">
        <v>6003</v>
      </c>
      <c r="C11347" t="str">
        <f>TEXT(D11347, "mmm")</f>
        <v>Sep</v>
      </c>
      <c r="D11347" s="1">
        <v>45541</v>
      </c>
      <c r="E11347" t="s">
        <v>6017</v>
      </c>
      <c r="F11347" t="s">
        <v>128</v>
      </c>
      <c r="G11347">
        <v>68965</v>
      </c>
      <c r="H11347">
        <v>0.28999999999999998</v>
      </c>
      <c r="I11347">
        <v>19999.849999999999</v>
      </c>
      <c r="J11347" t="s">
        <v>86</v>
      </c>
      <c r="K11347">
        <v>-3.4482781300222087E-2</v>
      </c>
      <c r="L11347">
        <v>-3.4483000000000001</v>
      </c>
      <c r="M11347" t="s">
        <v>82</v>
      </c>
    </row>
    <row r="11348" spans="1:13">
      <c r="A11348" t="s">
        <v>6018</v>
      </c>
      <c r="B11348" t="s">
        <v>6019</v>
      </c>
      <c r="C11348" t="str">
        <f>TEXT(D11348, "mmm")</f>
        <v>Sep</v>
      </c>
      <c r="D11348" s="1">
        <v>45541</v>
      </c>
      <c r="E11348" t="s">
        <v>6020</v>
      </c>
      <c r="F11348" t="s">
        <v>118</v>
      </c>
      <c r="G11348">
        <v>2000</v>
      </c>
      <c r="H11348">
        <v>7.52</v>
      </c>
      <c r="I11348">
        <v>15040</v>
      </c>
      <c r="J11348" t="s">
        <v>81</v>
      </c>
      <c r="K11348">
        <v>7.133239844892536E-2</v>
      </c>
      <c r="L11348">
        <v>7.1332000000000004</v>
      </c>
      <c r="M11348" t="s">
        <v>82</v>
      </c>
    </row>
    <row r="11349" spans="1:13">
      <c r="A11349" t="s">
        <v>6018</v>
      </c>
      <c r="B11349" t="s">
        <v>6019</v>
      </c>
      <c r="C11349" t="str">
        <f>TEXT(D11349, "mmm")</f>
        <v>Sep</v>
      </c>
      <c r="D11349" s="1">
        <v>45541</v>
      </c>
      <c r="E11349" t="s">
        <v>6020</v>
      </c>
      <c r="F11349" t="s">
        <v>118</v>
      </c>
      <c r="G11349">
        <v>2000</v>
      </c>
      <c r="H11349">
        <v>7.53</v>
      </c>
      <c r="I11349">
        <v>15060</v>
      </c>
      <c r="J11349" t="s">
        <v>86</v>
      </c>
      <c r="K11349">
        <v>7.133239844892536E-2</v>
      </c>
      <c r="L11349">
        <v>7.1332000000000004</v>
      </c>
      <c r="M11349" t="s">
        <v>82</v>
      </c>
    </row>
    <row r="11350" spans="1:13">
      <c r="A11350" t="s">
        <v>2401</v>
      </c>
      <c r="B11350" t="s">
        <v>2402</v>
      </c>
      <c r="C11350" t="str">
        <f>TEXT(D11350, "mmm")</f>
        <v>Sep</v>
      </c>
      <c r="D11350" s="1">
        <v>45541</v>
      </c>
      <c r="E11350" t="s">
        <v>4705</v>
      </c>
      <c r="F11350" t="s">
        <v>101</v>
      </c>
      <c r="G11350">
        <v>11507</v>
      </c>
      <c r="H11350">
        <v>1.22</v>
      </c>
      <c r="I11350">
        <v>14038.54</v>
      </c>
      <c r="J11350" t="s">
        <v>81</v>
      </c>
      <c r="K11350">
        <v>-3.3333301544189453E-2</v>
      </c>
      <c r="L11350">
        <v>-3.3332999999999999</v>
      </c>
      <c r="M11350" t="s">
        <v>82</v>
      </c>
    </row>
    <row r="11351" spans="1:13">
      <c r="A11351" t="s">
        <v>2614</v>
      </c>
      <c r="B11351" t="s">
        <v>2615</v>
      </c>
      <c r="C11351" t="str">
        <f>TEXT(D11351, "mmm")</f>
        <v>Sep</v>
      </c>
      <c r="D11351" s="1">
        <v>45541</v>
      </c>
      <c r="E11351" t="s">
        <v>2616</v>
      </c>
      <c r="F11351" t="s">
        <v>80</v>
      </c>
      <c r="G11351">
        <v>25000</v>
      </c>
      <c r="H11351">
        <v>5.97</v>
      </c>
      <c r="I11351">
        <v>149250</v>
      </c>
      <c r="J11351" t="s">
        <v>86</v>
      </c>
      <c r="K11351">
        <v>0.17606841480334051</v>
      </c>
      <c r="L11351">
        <v>17.6068</v>
      </c>
      <c r="M11351" t="s">
        <v>82</v>
      </c>
    </row>
    <row r="11352" spans="1:13">
      <c r="A11352" t="s">
        <v>6021</v>
      </c>
      <c r="B11352" t="s">
        <v>6022</v>
      </c>
      <c r="C11352" t="str">
        <f>TEXT(D11352, "mmm")</f>
        <v>Sep</v>
      </c>
      <c r="D11352" s="1">
        <v>45541</v>
      </c>
      <c r="E11352" t="s">
        <v>6023</v>
      </c>
      <c r="F11352" t="s">
        <v>80</v>
      </c>
      <c r="G11352">
        <v>1138</v>
      </c>
      <c r="H11352">
        <v>26.17</v>
      </c>
      <c r="I11352">
        <v>29781.46</v>
      </c>
      <c r="J11352" t="s">
        <v>81</v>
      </c>
      <c r="K11352">
        <v>1.4936782096198749E-2</v>
      </c>
      <c r="L11352">
        <v>1.4937</v>
      </c>
      <c r="M11352" t="s">
        <v>82</v>
      </c>
    </row>
    <row r="11353" spans="1:13">
      <c r="A11353" t="s">
        <v>5970</v>
      </c>
      <c r="B11353" t="s">
        <v>5971</v>
      </c>
      <c r="C11353" t="str">
        <f>TEXT(D11353, "mmm")</f>
        <v>Sep</v>
      </c>
      <c r="D11353" s="1">
        <v>45541</v>
      </c>
      <c r="E11353" t="s">
        <v>5972</v>
      </c>
      <c r="F11353" t="s">
        <v>101</v>
      </c>
      <c r="G11353">
        <v>80000</v>
      </c>
      <c r="H11353">
        <v>0.49</v>
      </c>
      <c r="I11353">
        <v>39200</v>
      </c>
      <c r="J11353" t="s">
        <v>81</v>
      </c>
      <c r="K11353">
        <v>-6.5217391304347783E-2</v>
      </c>
      <c r="L11353">
        <v>-6.5217000000000001</v>
      </c>
      <c r="M11353" t="s">
        <v>82</v>
      </c>
    </row>
    <row r="11354" spans="1:13">
      <c r="A11354" t="s">
        <v>5970</v>
      </c>
      <c r="B11354" t="s">
        <v>5971</v>
      </c>
      <c r="C11354" t="str">
        <f>TEXT(D11354, "mmm")</f>
        <v>Sep</v>
      </c>
      <c r="D11354" s="1">
        <v>45541</v>
      </c>
      <c r="E11354" t="s">
        <v>5973</v>
      </c>
      <c r="F11354" t="s">
        <v>101</v>
      </c>
      <c r="G11354">
        <v>80000</v>
      </c>
      <c r="H11354">
        <v>0.49</v>
      </c>
      <c r="I11354">
        <v>39200</v>
      </c>
      <c r="J11354" t="s">
        <v>81</v>
      </c>
      <c r="K11354">
        <v>-6.5217391304347783E-2</v>
      </c>
      <c r="L11354">
        <v>-6.5217000000000001</v>
      </c>
      <c r="M11354" t="s">
        <v>82</v>
      </c>
    </row>
    <row r="11355" spans="1:13">
      <c r="A11355" t="s">
        <v>5970</v>
      </c>
      <c r="B11355" t="s">
        <v>5971</v>
      </c>
      <c r="C11355" t="str">
        <f>TEXT(D11355, "mmm")</f>
        <v>Sep</v>
      </c>
      <c r="D11355" s="1">
        <v>45541</v>
      </c>
      <c r="E11355" t="s">
        <v>5974</v>
      </c>
      <c r="F11355" t="s">
        <v>101</v>
      </c>
      <c r="G11355">
        <v>80000</v>
      </c>
      <c r="H11355">
        <v>0.49</v>
      </c>
      <c r="I11355">
        <v>39200</v>
      </c>
      <c r="J11355" t="s">
        <v>81</v>
      </c>
      <c r="K11355">
        <v>-6.5217391304347783E-2</v>
      </c>
      <c r="L11355">
        <v>-6.5217000000000001</v>
      </c>
      <c r="M11355" t="s">
        <v>82</v>
      </c>
    </row>
    <row r="11356" spans="1:13">
      <c r="A11356" t="s">
        <v>5970</v>
      </c>
      <c r="B11356" t="s">
        <v>5971</v>
      </c>
      <c r="C11356" t="str">
        <f>TEXT(D11356, "mmm")</f>
        <v>Sep</v>
      </c>
      <c r="D11356" s="1">
        <v>45541</v>
      </c>
      <c r="E11356" t="s">
        <v>5975</v>
      </c>
      <c r="F11356" t="s">
        <v>101</v>
      </c>
      <c r="G11356">
        <v>80000</v>
      </c>
      <c r="H11356">
        <v>0.49</v>
      </c>
      <c r="I11356">
        <v>39200</v>
      </c>
      <c r="J11356" t="s">
        <v>81</v>
      </c>
      <c r="K11356">
        <v>-6.5217391304347783E-2</v>
      </c>
      <c r="L11356">
        <v>-6.5217000000000001</v>
      </c>
      <c r="M11356" t="s">
        <v>82</v>
      </c>
    </row>
    <row r="11357" spans="1:13">
      <c r="A11357" t="s">
        <v>6021</v>
      </c>
      <c r="B11357" t="s">
        <v>6022</v>
      </c>
      <c r="C11357" t="str">
        <f>TEXT(D11357, "mmm")</f>
        <v>Sep</v>
      </c>
      <c r="D11357" s="1">
        <v>45541</v>
      </c>
      <c r="E11357" t="s">
        <v>6023</v>
      </c>
      <c r="F11357" t="s">
        <v>80</v>
      </c>
      <c r="G11357">
        <v>1696</v>
      </c>
      <c r="H11357">
        <v>26.32</v>
      </c>
      <c r="I11357">
        <v>44638.720000000001</v>
      </c>
      <c r="J11357" t="s">
        <v>86</v>
      </c>
      <c r="K11357">
        <v>1.4936782096198749E-2</v>
      </c>
      <c r="L11357">
        <v>1.4937</v>
      </c>
      <c r="M11357" t="s">
        <v>82</v>
      </c>
    </row>
    <row r="11358" spans="1:13">
      <c r="A11358" t="s">
        <v>6021</v>
      </c>
      <c r="B11358" t="s">
        <v>6022</v>
      </c>
      <c r="C11358" t="str">
        <f>TEXT(D11358, "mmm")</f>
        <v>Sep</v>
      </c>
      <c r="D11358" s="1">
        <v>45541</v>
      </c>
      <c r="E11358" t="s">
        <v>6023</v>
      </c>
      <c r="F11358" t="s">
        <v>80</v>
      </c>
      <c r="G11358">
        <v>950</v>
      </c>
      <c r="H11358">
        <v>26.4</v>
      </c>
      <c r="I11358">
        <v>25080</v>
      </c>
      <c r="J11358" t="s">
        <v>81</v>
      </c>
      <c r="K11358">
        <v>1.4936782096198749E-2</v>
      </c>
      <c r="L11358">
        <v>1.4937</v>
      </c>
      <c r="M11358" t="s">
        <v>82</v>
      </c>
    </row>
    <row r="11359" spans="1:13">
      <c r="A11359" t="s">
        <v>6021</v>
      </c>
      <c r="B11359" t="s">
        <v>6022</v>
      </c>
      <c r="C11359" t="str">
        <f>TEXT(D11359, "mmm")</f>
        <v>Sep</v>
      </c>
      <c r="D11359" s="1">
        <v>45541</v>
      </c>
      <c r="E11359" t="s">
        <v>6023</v>
      </c>
      <c r="F11359" t="s">
        <v>80</v>
      </c>
      <c r="G11359">
        <v>950</v>
      </c>
      <c r="H11359">
        <v>26.44</v>
      </c>
      <c r="I11359">
        <v>25118</v>
      </c>
      <c r="J11359" t="s">
        <v>81</v>
      </c>
      <c r="K11359">
        <v>1.4936782096198749E-2</v>
      </c>
      <c r="L11359">
        <v>1.4937</v>
      </c>
      <c r="M11359" t="s">
        <v>82</v>
      </c>
    </row>
    <row r="11360" spans="1:13">
      <c r="A11360" t="s">
        <v>5263</v>
      </c>
      <c r="B11360" t="s">
        <v>5264</v>
      </c>
      <c r="C11360" t="str">
        <f>TEXT(D11360, "mmm")</f>
        <v>Sep</v>
      </c>
      <c r="D11360" s="1">
        <v>45541</v>
      </c>
      <c r="E11360" t="s">
        <v>6024</v>
      </c>
      <c r="F11360" t="s">
        <v>80</v>
      </c>
      <c r="G11360">
        <v>923</v>
      </c>
      <c r="H11360">
        <v>108.4</v>
      </c>
      <c r="I11360">
        <v>100053.2</v>
      </c>
      <c r="J11360" t="s">
        <v>81</v>
      </c>
      <c r="K11360">
        <v>0.15259266326178961</v>
      </c>
      <c r="L11360">
        <v>15.2593</v>
      </c>
      <c r="M11360" t="s">
        <v>82</v>
      </c>
    </row>
    <row r="11361" spans="1:13">
      <c r="A11361" t="s">
        <v>6011</v>
      </c>
      <c r="B11361" t="s">
        <v>6012</v>
      </c>
      <c r="C11361" t="str">
        <f>TEXT(D11361, "mmm")</f>
        <v>Sep</v>
      </c>
      <c r="D11361" s="1">
        <v>45541</v>
      </c>
      <c r="E11361" t="s">
        <v>6025</v>
      </c>
      <c r="F11361" t="s">
        <v>118</v>
      </c>
      <c r="G11361">
        <v>1000</v>
      </c>
      <c r="H11361">
        <v>48</v>
      </c>
      <c r="I11361">
        <v>48000</v>
      </c>
      <c r="J11361" t="s">
        <v>81</v>
      </c>
      <c r="K11361">
        <v>0.14947365208675989</v>
      </c>
      <c r="L11361">
        <v>14.9474</v>
      </c>
      <c r="M11361" t="s">
        <v>82</v>
      </c>
    </row>
    <row r="11362" spans="1:13">
      <c r="A11362" t="s">
        <v>2137</v>
      </c>
      <c r="B11362" t="s">
        <v>2138</v>
      </c>
      <c r="C11362" t="str">
        <f>TEXT(D11362, "mmm")</f>
        <v>Sep</v>
      </c>
      <c r="D11362" s="1">
        <v>45541</v>
      </c>
      <c r="E11362" t="s">
        <v>5917</v>
      </c>
      <c r="F11362" t="s">
        <v>128</v>
      </c>
      <c r="G11362">
        <v>5000</v>
      </c>
      <c r="H11362">
        <v>5.25</v>
      </c>
      <c r="I11362">
        <v>26250</v>
      </c>
      <c r="J11362" t="s">
        <v>81</v>
      </c>
      <c r="K11362">
        <v>3.9772913381789898E-2</v>
      </c>
      <c r="L11362">
        <v>3.9773000000000001</v>
      </c>
      <c r="M11362" t="s">
        <v>82</v>
      </c>
    </row>
    <row r="11363" spans="1:13">
      <c r="A11363" t="s">
        <v>5853</v>
      </c>
      <c r="B11363" t="s">
        <v>5854</v>
      </c>
      <c r="C11363" t="str">
        <f>TEXT(D11363, "mmm")</f>
        <v>Sep</v>
      </c>
      <c r="D11363" s="1">
        <v>45541</v>
      </c>
      <c r="E11363" t="s">
        <v>6026</v>
      </c>
      <c r="F11363" t="s">
        <v>80</v>
      </c>
      <c r="G11363">
        <v>50000</v>
      </c>
      <c r="H11363">
        <v>0.8</v>
      </c>
      <c r="I11363">
        <v>40000</v>
      </c>
      <c r="J11363" t="s">
        <v>81</v>
      </c>
      <c r="K11363">
        <v>0.18424567299332681</v>
      </c>
      <c r="L11363">
        <v>18.424600000000002</v>
      </c>
      <c r="M11363" t="s">
        <v>82</v>
      </c>
    </row>
    <row r="11364" spans="1:13">
      <c r="A11364" t="s">
        <v>4562</v>
      </c>
      <c r="B11364" t="s">
        <v>4563</v>
      </c>
      <c r="C11364" t="str">
        <f>TEXT(D11364, "mmm")</f>
        <v>Sep</v>
      </c>
      <c r="D11364" s="1">
        <v>45541</v>
      </c>
      <c r="E11364" t="s">
        <v>5175</v>
      </c>
      <c r="F11364" t="s">
        <v>128</v>
      </c>
      <c r="G11364">
        <v>2500</v>
      </c>
      <c r="H11364">
        <v>51.47</v>
      </c>
      <c r="I11364">
        <v>128675</v>
      </c>
      <c r="J11364" t="s">
        <v>86</v>
      </c>
      <c r="K11364">
        <v>3.039885105723461E-2</v>
      </c>
      <c r="L11364">
        <v>3.0398999999999998</v>
      </c>
      <c r="M11364" t="s">
        <v>82</v>
      </c>
    </row>
    <row r="11365" spans="1:13">
      <c r="A11365" t="s">
        <v>5833</v>
      </c>
      <c r="B11365" t="s">
        <v>5834</v>
      </c>
      <c r="C11365" t="str">
        <f>TEXT(D11365, "mmm")</f>
        <v>Sep</v>
      </c>
      <c r="D11365" s="1">
        <v>45541</v>
      </c>
      <c r="E11365" t="s">
        <v>4430</v>
      </c>
      <c r="F11365" t="s">
        <v>101</v>
      </c>
      <c r="G11365">
        <v>25000</v>
      </c>
      <c r="H11365">
        <v>1.48</v>
      </c>
      <c r="I11365">
        <v>37000</v>
      </c>
      <c r="J11365" t="s">
        <v>81</v>
      </c>
      <c r="K11365">
        <v>0.19354843919656939</v>
      </c>
      <c r="L11365">
        <v>19.354800000000001</v>
      </c>
      <c r="M11365" t="s">
        <v>82</v>
      </c>
    </row>
    <row r="11366" spans="1:13">
      <c r="A11366" t="s">
        <v>6010</v>
      </c>
      <c r="B11366" t="s">
        <v>6003</v>
      </c>
      <c r="C11366" t="str">
        <f>TEXT(D11366, "mmm")</f>
        <v>Sep</v>
      </c>
      <c r="D11366" s="1">
        <v>45541</v>
      </c>
      <c r="E11366" t="s">
        <v>6017</v>
      </c>
      <c r="F11366" t="s">
        <v>128</v>
      </c>
      <c r="G11366">
        <v>68965</v>
      </c>
      <c r="H11366">
        <v>0.28999999999999998</v>
      </c>
      <c r="I11366">
        <v>19999.849999999999</v>
      </c>
      <c r="J11366" t="s">
        <v>86</v>
      </c>
      <c r="K11366">
        <v>-3.4482781300222087E-2</v>
      </c>
      <c r="L11366">
        <v>-3.4483000000000001</v>
      </c>
      <c r="M11366" t="s">
        <v>82</v>
      </c>
    </row>
    <row r="11367" spans="1:13">
      <c r="A11367" t="s">
        <v>5893</v>
      </c>
      <c r="B11367" t="s">
        <v>5894</v>
      </c>
      <c r="C11367" t="str">
        <f>TEXT(D11367, "mmm")</f>
        <v>Sep</v>
      </c>
      <c r="D11367" s="1">
        <v>45541</v>
      </c>
      <c r="E11367" t="s">
        <v>5928</v>
      </c>
      <c r="F11367" t="s">
        <v>118</v>
      </c>
      <c r="G11367">
        <v>14600</v>
      </c>
      <c r="H11367">
        <v>14522</v>
      </c>
      <c r="I11367">
        <v>212021200</v>
      </c>
      <c r="J11367" t="s">
        <v>81</v>
      </c>
      <c r="K11367">
        <v>9.2682956897525148E-2</v>
      </c>
      <c r="L11367">
        <v>9.2683</v>
      </c>
      <c r="M11367" t="s">
        <v>82</v>
      </c>
    </row>
    <row r="11368" spans="1:13">
      <c r="A11368" t="s">
        <v>5893</v>
      </c>
      <c r="B11368" t="s">
        <v>5894</v>
      </c>
      <c r="C11368" t="str">
        <f>TEXT(D11368, "mmm")</f>
        <v>Sep</v>
      </c>
      <c r="D11368" s="1">
        <v>45541</v>
      </c>
      <c r="E11368" t="s">
        <v>5895</v>
      </c>
      <c r="F11368" t="s">
        <v>128</v>
      </c>
      <c r="G11368">
        <v>23000</v>
      </c>
      <c r="H11368">
        <v>23298</v>
      </c>
      <c r="I11368">
        <v>535854000</v>
      </c>
      <c r="J11368" t="s">
        <v>81</v>
      </c>
      <c r="K11368">
        <v>9.2682956897525148E-2</v>
      </c>
      <c r="L11368">
        <v>9.2683</v>
      </c>
      <c r="M11368" t="s">
        <v>82</v>
      </c>
    </row>
    <row r="11369" spans="1:13">
      <c r="A11369" t="s">
        <v>3110</v>
      </c>
      <c r="B11369" t="s">
        <v>3111</v>
      </c>
      <c r="C11369" t="str">
        <f>TEXT(D11369, "mmm")</f>
        <v>Sep</v>
      </c>
      <c r="D11369" s="1">
        <v>45541</v>
      </c>
      <c r="E11369" t="s">
        <v>3120</v>
      </c>
      <c r="F11369" t="s">
        <v>101</v>
      </c>
      <c r="G11369">
        <v>216043</v>
      </c>
      <c r="H11369">
        <v>6.21</v>
      </c>
      <c r="I11369">
        <v>1341627.03</v>
      </c>
      <c r="J11369" t="s">
        <v>81</v>
      </c>
      <c r="K11369">
        <v>0</v>
      </c>
      <c r="L11369">
        <v>0</v>
      </c>
      <c r="M11369" t="s">
        <v>82</v>
      </c>
    </row>
    <row r="11370" spans="1:13">
      <c r="A11370" t="s">
        <v>3110</v>
      </c>
      <c r="B11370" t="s">
        <v>3111</v>
      </c>
      <c r="C11370" t="str">
        <f>TEXT(D11370, "mmm")</f>
        <v>Sep</v>
      </c>
      <c r="D11370" s="1">
        <v>45541</v>
      </c>
      <c r="E11370" t="s">
        <v>3118</v>
      </c>
      <c r="F11370" t="s">
        <v>101</v>
      </c>
      <c r="G11370">
        <v>216043</v>
      </c>
      <c r="H11370">
        <v>6.21</v>
      </c>
      <c r="I11370">
        <v>1341627.03</v>
      </c>
      <c r="J11370" t="s">
        <v>81</v>
      </c>
      <c r="K11370">
        <v>0</v>
      </c>
      <c r="L11370">
        <v>0</v>
      </c>
      <c r="M11370" t="s">
        <v>82</v>
      </c>
    </row>
    <row r="11371" spans="1:13">
      <c r="A11371" t="s">
        <v>3110</v>
      </c>
      <c r="B11371" t="s">
        <v>3111</v>
      </c>
      <c r="C11371" t="str">
        <f>TEXT(D11371, "mmm")</f>
        <v>Sep</v>
      </c>
      <c r="D11371" s="1">
        <v>45541</v>
      </c>
      <c r="E11371" t="s">
        <v>3119</v>
      </c>
      <c r="F11371" t="s">
        <v>101</v>
      </c>
      <c r="G11371">
        <v>216043</v>
      </c>
      <c r="H11371">
        <v>6.21</v>
      </c>
      <c r="I11371">
        <v>1341627.03</v>
      </c>
      <c r="J11371" t="s">
        <v>81</v>
      </c>
      <c r="K11371">
        <v>0</v>
      </c>
      <c r="L11371">
        <v>0</v>
      </c>
      <c r="M11371" t="s">
        <v>82</v>
      </c>
    </row>
    <row r="11372" spans="1:13">
      <c r="A11372" t="s">
        <v>2042</v>
      </c>
      <c r="B11372" t="s">
        <v>2043</v>
      </c>
      <c r="C11372" t="str">
        <f>TEXT(D11372, "mmm")</f>
        <v>Sep</v>
      </c>
      <c r="D11372" s="1">
        <v>45541</v>
      </c>
      <c r="E11372" t="s">
        <v>2044</v>
      </c>
      <c r="F11372" t="s">
        <v>80</v>
      </c>
      <c r="G11372">
        <v>459</v>
      </c>
      <c r="H11372">
        <v>76.180000000000007</v>
      </c>
      <c r="I11372">
        <v>34966.620000000003</v>
      </c>
      <c r="J11372" t="s">
        <v>81</v>
      </c>
      <c r="K11372">
        <v>2.155395207895916E-2</v>
      </c>
      <c r="L11372">
        <v>2.1554000000000002</v>
      </c>
      <c r="M11372" t="s">
        <v>82</v>
      </c>
    </row>
    <row r="11373" spans="1:13">
      <c r="A11373" t="s">
        <v>3354</v>
      </c>
      <c r="B11373" t="s">
        <v>3355</v>
      </c>
      <c r="C11373" t="str">
        <f>TEXT(D11373, "mmm")</f>
        <v>Sep</v>
      </c>
      <c r="D11373" s="1">
        <v>45541</v>
      </c>
      <c r="E11373" t="s">
        <v>6027</v>
      </c>
      <c r="F11373" t="s">
        <v>80</v>
      </c>
      <c r="G11373">
        <v>15000</v>
      </c>
      <c r="H11373">
        <v>18.399999999999999</v>
      </c>
      <c r="I11373">
        <v>276000</v>
      </c>
      <c r="J11373" t="s">
        <v>81</v>
      </c>
      <c r="K11373">
        <v>0.1112341041963361</v>
      </c>
      <c r="L11373">
        <v>11.1234</v>
      </c>
      <c r="M11373" t="s">
        <v>82</v>
      </c>
    </row>
    <row r="11374" spans="1:13">
      <c r="A11374" t="s">
        <v>4562</v>
      </c>
      <c r="B11374" t="s">
        <v>4563</v>
      </c>
      <c r="C11374" t="str">
        <f>TEXT(D11374, "mmm")</f>
        <v>Sep</v>
      </c>
      <c r="D11374" s="1">
        <v>45541</v>
      </c>
      <c r="E11374" t="s">
        <v>4564</v>
      </c>
      <c r="F11374" t="s">
        <v>118</v>
      </c>
      <c r="G11374">
        <v>1000</v>
      </c>
      <c r="H11374">
        <v>50.35</v>
      </c>
      <c r="I11374">
        <v>50350</v>
      </c>
      <c r="J11374" t="s">
        <v>81</v>
      </c>
      <c r="K11374">
        <v>3.039885105723461E-2</v>
      </c>
      <c r="L11374">
        <v>3.0398999999999998</v>
      </c>
      <c r="M11374" t="s">
        <v>82</v>
      </c>
    </row>
    <row r="11375" spans="1:13">
      <c r="A11375" t="s">
        <v>4622</v>
      </c>
      <c r="B11375" t="s">
        <v>4623</v>
      </c>
      <c r="C11375" t="str">
        <f>TEXT(D11375, "mmm")</f>
        <v>Sep</v>
      </c>
      <c r="D11375" s="1">
        <v>45541</v>
      </c>
      <c r="E11375" t="s">
        <v>6028</v>
      </c>
      <c r="F11375" t="s">
        <v>118</v>
      </c>
      <c r="G11375">
        <v>10000</v>
      </c>
      <c r="H11375">
        <v>6.99</v>
      </c>
      <c r="I11375">
        <v>69900</v>
      </c>
      <c r="J11375" t="s">
        <v>81</v>
      </c>
      <c r="K11375">
        <v>7.173628728830872E-3</v>
      </c>
      <c r="L11375">
        <v>0.71740000000000004</v>
      </c>
      <c r="M11375" t="s">
        <v>82</v>
      </c>
    </row>
    <row r="11376" spans="1:13">
      <c r="A11376" t="s">
        <v>6011</v>
      </c>
      <c r="B11376" t="s">
        <v>6012</v>
      </c>
      <c r="C11376" t="str">
        <f>TEXT(D11376, "mmm")</f>
        <v>Sep</v>
      </c>
      <c r="D11376" s="1">
        <v>45541</v>
      </c>
      <c r="E11376" t="s">
        <v>6029</v>
      </c>
      <c r="F11376" t="s">
        <v>118</v>
      </c>
      <c r="G11376">
        <v>416</v>
      </c>
      <c r="H11376">
        <v>48</v>
      </c>
      <c r="I11376">
        <v>19968</v>
      </c>
      <c r="J11376" t="s">
        <v>81</v>
      </c>
      <c r="K11376">
        <v>0.14947365208675989</v>
      </c>
      <c r="L11376">
        <v>14.9474</v>
      </c>
      <c r="M11376" t="s">
        <v>82</v>
      </c>
    </row>
    <row r="11377" spans="1:13">
      <c r="A11377" t="s">
        <v>1358</v>
      </c>
      <c r="B11377" t="s">
        <v>1359</v>
      </c>
      <c r="C11377" t="str">
        <f>TEXT(D11377, "mmm")</f>
        <v>Sep</v>
      </c>
      <c r="D11377" s="1">
        <v>45541</v>
      </c>
      <c r="E11377" t="s">
        <v>1360</v>
      </c>
      <c r="F11377" t="s">
        <v>251</v>
      </c>
      <c r="G11377">
        <v>5800</v>
      </c>
      <c r="H11377">
        <v>18.399999999999999</v>
      </c>
      <c r="I11377">
        <v>106720</v>
      </c>
      <c r="J11377" t="s">
        <v>86</v>
      </c>
      <c r="K11377">
        <v>2.9654000047018899E-2</v>
      </c>
      <c r="L11377">
        <v>2.9653999999999998</v>
      </c>
      <c r="M11377" t="s">
        <v>82</v>
      </c>
    </row>
    <row r="11378" spans="1:13">
      <c r="A11378" t="s">
        <v>6006</v>
      </c>
      <c r="B11378" t="s">
        <v>6007</v>
      </c>
      <c r="C11378" t="str">
        <f>TEXT(D11378, "mmm")</f>
        <v>Sep</v>
      </c>
      <c r="D11378" s="1">
        <v>45541</v>
      </c>
      <c r="E11378" t="s">
        <v>6030</v>
      </c>
      <c r="F11378" t="s">
        <v>128</v>
      </c>
      <c r="G11378">
        <v>10000</v>
      </c>
      <c r="H11378">
        <v>4.1399999999999997</v>
      </c>
      <c r="I11378">
        <v>41400</v>
      </c>
      <c r="J11378" t="s">
        <v>81</v>
      </c>
      <c r="K11378">
        <v>0.30046940474159678</v>
      </c>
      <c r="L11378">
        <v>30.046900000000001</v>
      </c>
      <c r="M11378" t="s">
        <v>82</v>
      </c>
    </row>
    <row r="11379" spans="1:13">
      <c r="A11379" t="s">
        <v>6006</v>
      </c>
      <c r="B11379" t="s">
        <v>6007</v>
      </c>
      <c r="C11379" t="str">
        <f>TEXT(D11379, "mmm")</f>
        <v>Sep</v>
      </c>
      <c r="D11379" s="1">
        <v>45541</v>
      </c>
      <c r="E11379" t="s">
        <v>6030</v>
      </c>
      <c r="F11379" t="s">
        <v>128</v>
      </c>
      <c r="G11379">
        <v>3000</v>
      </c>
      <c r="H11379">
        <v>4.1399999999999997</v>
      </c>
      <c r="I11379">
        <v>12420</v>
      </c>
      <c r="J11379" t="s">
        <v>81</v>
      </c>
      <c r="K11379">
        <v>0.30046940474159678</v>
      </c>
      <c r="L11379">
        <v>30.046900000000001</v>
      </c>
      <c r="M11379" t="s">
        <v>82</v>
      </c>
    </row>
    <row r="11380" spans="1:13">
      <c r="A11380" t="s">
        <v>6006</v>
      </c>
      <c r="B11380" t="s">
        <v>6007</v>
      </c>
      <c r="C11380" t="str">
        <f>TEXT(D11380, "mmm")</f>
        <v>Sep</v>
      </c>
      <c r="D11380" s="1">
        <v>45541</v>
      </c>
      <c r="E11380" t="s">
        <v>6030</v>
      </c>
      <c r="F11380" t="s">
        <v>128</v>
      </c>
      <c r="G11380">
        <v>10000</v>
      </c>
      <c r="H11380">
        <v>4.13</v>
      </c>
      <c r="I11380">
        <v>41300</v>
      </c>
      <c r="J11380" t="s">
        <v>81</v>
      </c>
      <c r="K11380">
        <v>0.30046940474159678</v>
      </c>
      <c r="L11380">
        <v>30.046900000000001</v>
      </c>
      <c r="M11380" t="s">
        <v>82</v>
      </c>
    </row>
    <row r="11381" spans="1:13">
      <c r="A11381" t="s">
        <v>6006</v>
      </c>
      <c r="B11381" t="s">
        <v>6007</v>
      </c>
      <c r="C11381" t="str">
        <f>TEXT(D11381, "mmm")</f>
        <v>Sep</v>
      </c>
      <c r="D11381" s="1">
        <v>45541</v>
      </c>
      <c r="E11381" t="s">
        <v>6030</v>
      </c>
      <c r="F11381" t="s">
        <v>128</v>
      </c>
      <c r="G11381">
        <v>5000</v>
      </c>
      <c r="H11381">
        <v>4.0999999999999996</v>
      </c>
      <c r="I11381">
        <v>20500</v>
      </c>
      <c r="J11381" t="s">
        <v>81</v>
      </c>
      <c r="K11381">
        <v>0.30046940474159678</v>
      </c>
      <c r="L11381">
        <v>30.046900000000001</v>
      </c>
      <c r="M11381" t="s">
        <v>82</v>
      </c>
    </row>
    <row r="11382" spans="1:13">
      <c r="A11382" t="s">
        <v>6006</v>
      </c>
      <c r="B11382" t="s">
        <v>6007</v>
      </c>
      <c r="C11382" t="str">
        <f>TEXT(D11382, "mmm")</f>
        <v>Sep</v>
      </c>
      <c r="D11382" s="1">
        <v>45541</v>
      </c>
      <c r="E11382" t="s">
        <v>6030</v>
      </c>
      <c r="F11382" t="s">
        <v>128</v>
      </c>
      <c r="G11382">
        <v>15000</v>
      </c>
      <c r="H11382">
        <v>4.09</v>
      </c>
      <c r="I11382">
        <v>61350</v>
      </c>
      <c r="J11382" t="s">
        <v>86</v>
      </c>
      <c r="K11382">
        <v>0.30046940474159678</v>
      </c>
      <c r="L11382">
        <v>30.046900000000001</v>
      </c>
      <c r="M11382" t="s">
        <v>82</v>
      </c>
    </row>
    <row r="11383" spans="1:13">
      <c r="A11383" t="s">
        <v>6006</v>
      </c>
      <c r="B11383" t="s">
        <v>6007</v>
      </c>
      <c r="C11383" t="str">
        <f>TEXT(D11383, "mmm")</f>
        <v>Sep</v>
      </c>
      <c r="D11383" s="1">
        <v>45541</v>
      </c>
      <c r="E11383" t="s">
        <v>6030</v>
      </c>
      <c r="F11383" t="s">
        <v>128</v>
      </c>
      <c r="G11383">
        <v>15000</v>
      </c>
      <c r="H11383">
        <v>4.08</v>
      </c>
      <c r="I11383">
        <v>61200</v>
      </c>
      <c r="J11383" t="s">
        <v>86</v>
      </c>
      <c r="K11383">
        <v>0.30046940474159678</v>
      </c>
      <c r="L11383">
        <v>30.046900000000001</v>
      </c>
      <c r="M11383" t="s">
        <v>82</v>
      </c>
    </row>
    <row r="11384" spans="1:13">
      <c r="A11384" t="s">
        <v>6031</v>
      </c>
      <c r="B11384" t="s">
        <v>6032</v>
      </c>
      <c r="C11384" t="str">
        <f>TEXT(D11384, "mmm")</f>
        <v>Sep</v>
      </c>
      <c r="D11384" s="1">
        <v>45541</v>
      </c>
      <c r="E11384" t="s">
        <v>6033</v>
      </c>
      <c r="F11384" t="s">
        <v>80</v>
      </c>
      <c r="G11384">
        <v>380</v>
      </c>
      <c r="H11384">
        <v>91.5</v>
      </c>
      <c r="I11384">
        <v>34770</v>
      </c>
      <c r="J11384" t="s">
        <v>86</v>
      </c>
      <c r="K11384">
        <v>5.3757407589123403E-2</v>
      </c>
      <c r="L11384">
        <v>5.3757000000000001</v>
      </c>
      <c r="M11384" t="s">
        <v>82</v>
      </c>
    </row>
    <row r="11385" spans="1:13">
      <c r="A11385" t="s">
        <v>6034</v>
      </c>
      <c r="B11385" t="s">
        <v>6035</v>
      </c>
      <c r="C11385" t="str">
        <f>TEXT(D11385, "mmm")</f>
        <v>Sep</v>
      </c>
      <c r="D11385" s="1">
        <v>45541</v>
      </c>
      <c r="E11385" t="s">
        <v>6036</v>
      </c>
      <c r="F11385" t="s">
        <v>118</v>
      </c>
      <c r="G11385">
        <v>3480</v>
      </c>
      <c r="H11385">
        <v>28.68</v>
      </c>
      <c r="I11385">
        <v>99806.399999999994</v>
      </c>
      <c r="J11385" t="s">
        <v>86</v>
      </c>
      <c r="K11385">
        <v>4.0765741339987782E-2</v>
      </c>
      <c r="L11385">
        <v>4.0766</v>
      </c>
      <c r="M11385" t="s">
        <v>82</v>
      </c>
    </row>
    <row r="11386" spans="1:13">
      <c r="A11386" t="s">
        <v>4562</v>
      </c>
      <c r="B11386" t="s">
        <v>4563</v>
      </c>
      <c r="C11386" t="str">
        <f>TEXT(D11386, "mmm")</f>
        <v>Sep</v>
      </c>
      <c r="D11386" s="1">
        <v>45541</v>
      </c>
      <c r="E11386" t="s">
        <v>6037</v>
      </c>
      <c r="F11386" t="s">
        <v>118</v>
      </c>
      <c r="G11386">
        <v>1500</v>
      </c>
      <c r="H11386">
        <v>50.5</v>
      </c>
      <c r="I11386">
        <v>75750</v>
      </c>
      <c r="J11386" t="s">
        <v>81</v>
      </c>
      <c r="K11386">
        <v>3.039885105723461E-2</v>
      </c>
      <c r="L11386">
        <v>3.0398999999999998</v>
      </c>
      <c r="M11386" t="s">
        <v>82</v>
      </c>
    </row>
    <row r="11387" spans="1:13">
      <c r="A11387" t="s">
        <v>6038</v>
      </c>
      <c r="B11387" t="s">
        <v>6039</v>
      </c>
      <c r="C11387" t="str">
        <f>TEXT(D11387, "mmm")</f>
        <v>Sep</v>
      </c>
      <c r="D11387" s="1">
        <v>45541</v>
      </c>
      <c r="E11387" t="s">
        <v>6040</v>
      </c>
      <c r="F11387" t="s">
        <v>128</v>
      </c>
      <c r="G11387">
        <v>1500</v>
      </c>
      <c r="H11387">
        <v>29.6</v>
      </c>
      <c r="I11387">
        <v>44400</v>
      </c>
      <c r="J11387" t="s">
        <v>86</v>
      </c>
      <c r="K11387">
        <v>0.1121274160556625</v>
      </c>
      <c r="L11387">
        <v>11.2127</v>
      </c>
      <c r="M11387" t="s">
        <v>82</v>
      </c>
    </row>
    <row r="11388" spans="1:13">
      <c r="A11388" t="s">
        <v>6038</v>
      </c>
      <c r="B11388" t="s">
        <v>6039</v>
      </c>
      <c r="C11388" t="str">
        <f>TEXT(D11388, "mmm")</f>
        <v>Sep</v>
      </c>
      <c r="D11388" s="1">
        <v>45541</v>
      </c>
      <c r="E11388" t="s">
        <v>6040</v>
      </c>
      <c r="F11388" t="s">
        <v>128</v>
      </c>
      <c r="G11388">
        <v>1000</v>
      </c>
      <c r="H11388">
        <v>29.1</v>
      </c>
      <c r="I11388">
        <v>29100</v>
      </c>
      <c r="J11388" t="s">
        <v>81</v>
      </c>
      <c r="K11388">
        <v>0.1121274160556625</v>
      </c>
      <c r="L11388">
        <v>11.2127</v>
      </c>
      <c r="M11388" t="s">
        <v>82</v>
      </c>
    </row>
    <row r="11389" spans="1:13">
      <c r="A11389" t="s">
        <v>3527</v>
      </c>
      <c r="B11389" t="s">
        <v>3528</v>
      </c>
      <c r="C11389" t="str">
        <f>TEXT(D11389, "mmm")</f>
        <v>Sep</v>
      </c>
      <c r="D11389" s="1">
        <v>45541</v>
      </c>
      <c r="E11389" t="s">
        <v>6041</v>
      </c>
      <c r="F11389" t="s">
        <v>80</v>
      </c>
      <c r="G11389">
        <v>14250</v>
      </c>
      <c r="H11389">
        <v>1.04</v>
      </c>
      <c r="I11389">
        <v>14820</v>
      </c>
      <c r="J11389" t="s">
        <v>81</v>
      </c>
      <c r="K11389">
        <v>0.1666667445812364</v>
      </c>
      <c r="L11389">
        <v>16.666699999999999</v>
      </c>
      <c r="M11389" t="s">
        <v>82</v>
      </c>
    </row>
    <row r="11390" spans="1:13">
      <c r="A11390" t="s">
        <v>6010</v>
      </c>
      <c r="B11390" t="s">
        <v>6003</v>
      </c>
      <c r="C11390" t="str">
        <f>TEXT(D11390, "mmm")</f>
        <v>Sep</v>
      </c>
      <c r="D11390" s="1">
        <v>45541</v>
      </c>
      <c r="E11390" t="s">
        <v>6017</v>
      </c>
      <c r="F11390" t="s">
        <v>118</v>
      </c>
      <c r="G11390">
        <v>68965</v>
      </c>
      <c r="H11390">
        <v>0.28999999999999998</v>
      </c>
      <c r="I11390">
        <v>19999.849999999999</v>
      </c>
      <c r="J11390" t="s">
        <v>86</v>
      </c>
      <c r="K11390">
        <v>-3.4482781300222087E-2</v>
      </c>
      <c r="L11390">
        <v>-3.4483000000000001</v>
      </c>
      <c r="M11390" t="s">
        <v>82</v>
      </c>
    </row>
    <row r="11391" spans="1:13">
      <c r="A11391" t="s">
        <v>5922</v>
      </c>
      <c r="B11391" t="s">
        <v>5923</v>
      </c>
      <c r="C11391" t="str">
        <f>TEXT(D11391, "mmm")</f>
        <v>Sep</v>
      </c>
      <c r="D11391" s="1">
        <v>45541</v>
      </c>
      <c r="E11391" t="s">
        <v>6042</v>
      </c>
      <c r="F11391" t="s">
        <v>118</v>
      </c>
      <c r="G11391">
        <v>6000</v>
      </c>
      <c r="H11391">
        <v>5.7</v>
      </c>
      <c r="I11391">
        <v>34200</v>
      </c>
      <c r="J11391" t="s">
        <v>81</v>
      </c>
      <c r="K11391">
        <v>0.10915506969552261</v>
      </c>
      <c r="L11391">
        <v>10.9155</v>
      </c>
      <c r="M11391" t="s">
        <v>82</v>
      </c>
    </row>
    <row r="11392" spans="1:13">
      <c r="A11392" t="s">
        <v>2837</v>
      </c>
      <c r="B11392" t="s">
        <v>2838</v>
      </c>
      <c r="C11392" t="str">
        <f>TEXT(D11392, "mmm")</f>
        <v>Sep</v>
      </c>
      <c r="D11392" s="1">
        <v>45541</v>
      </c>
      <c r="E11392" t="s">
        <v>6043</v>
      </c>
      <c r="F11392" t="s">
        <v>80</v>
      </c>
      <c r="G11392">
        <v>15000</v>
      </c>
      <c r="H11392">
        <v>0.98</v>
      </c>
      <c r="I11392">
        <v>14700</v>
      </c>
      <c r="J11392" t="s">
        <v>81</v>
      </c>
      <c r="K11392">
        <v>0.39558224215489729</v>
      </c>
      <c r="L11392">
        <v>39.558199999999999</v>
      </c>
      <c r="M11392" t="s">
        <v>82</v>
      </c>
    </row>
    <row r="11393" spans="1:13">
      <c r="A11393" t="s">
        <v>6011</v>
      </c>
      <c r="B11393" t="s">
        <v>6012</v>
      </c>
      <c r="C11393" t="str">
        <f>TEXT(D11393, "mmm")</f>
        <v>Sep</v>
      </c>
      <c r="D11393" s="1">
        <v>45541</v>
      </c>
      <c r="E11393" t="s">
        <v>6044</v>
      </c>
      <c r="F11393" t="s">
        <v>80</v>
      </c>
      <c r="G11393">
        <v>833</v>
      </c>
      <c r="H11393">
        <v>48</v>
      </c>
      <c r="I11393">
        <v>39984</v>
      </c>
      <c r="J11393" t="s">
        <v>81</v>
      </c>
      <c r="K11393">
        <v>0.14947365208675989</v>
      </c>
      <c r="L11393">
        <v>14.9474</v>
      </c>
      <c r="M11393" t="s">
        <v>82</v>
      </c>
    </row>
    <row r="11394" spans="1:13">
      <c r="A11394" t="s">
        <v>2526</v>
      </c>
      <c r="B11394" t="s">
        <v>2527</v>
      </c>
      <c r="C11394" t="str">
        <f>TEXT(D11394, "mmm")</f>
        <v>Sep</v>
      </c>
      <c r="D11394" s="1">
        <v>45541</v>
      </c>
      <c r="E11394" t="s">
        <v>2528</v>
      </c>
      <c r="F11394" t="s">
        <v>80</v>
      </c>
      <c r="G11394">
        <v>2200</v>
      </c>
      <c r="H11394">
        <v>68.27</v>
      </c>
      <c r="I11394">
        <v>150194</v>
      </c>
      <c r="J11394" t="s">
        <v>81</v>
      </c>
      <c r="K11394">
        <v>7.8646667021557759E-2</v>
      </c>
      <c r="L11394">
        <v>7.8647</v>
      </c>
      <c r="M11394" t="s">
        <v>82</v>
      </c>
    </row>
    <row r="11395" spans="1:13">
      <c r="A11395" t="s">
        <v>5911</v>
      </c>
      <c r="B11395" t="s">
        <v>5912</v>
      </c>
      <c r="C11395" t="str">
        <f>TEXT(D11395, "mmm")</f>
        <v>Sep</v>
      </c>
      <c r="D11395" s="1">
        <v>45541</v>
      </c>
      <c r="E11395" t="s">
        <v>4057</v>
      </c>
      <c r="F11395" t="s">
        <v>80</v>
      </c>
      <c r="G11395">
        <v>75000</v>
      </c>
      <c r="H11395">
        <v>1.63</v>
      </c>
      <c r="I11395">
        <v>122250</v>
      </c>
      <c r="J11395" t="s">
        <v>86</v>
      </c>
      <c r="K11395">
        <v>8.695651208134314E-2</v>
      </c>
      <c r="L11395">
        <v>8.6957000000000004</v>
      </c>
      <c r="M11395" t="s">
        <v>82</v>
      </c>
    </row>
    <row r="11396" spans="1:13">
      <c r="A11396" t="s">
        <v>4037</v>
      </c>
      <c r="B11396" t="s">
        <v>4038</v>
      </c>
      <c r="C11396" t="str">
        <f>TEXT(D11396, "mmm")</f>
        <v>Sep</v>
      </c>
      <c r="D11396" s="1">
        <v>45541</v>
      </c>
      <c r="E11396" t="s">
        <v>6045</v>
      </c>
      <c r="F11396" t="s">
        <v>128</v>
      </c>
      <c r="G11396">
        <v>5000</v>
      </c>
      <c r="H11396">
        <v>9.07</v>
      </c>
      <c r="I11396">
        <v>45350</v>
      </c>
      <c r="J11396" t="s">
        <v>81</v>
      </c>
      <c r="K11396">
        <v>-5.0736901848080218E-2</v>
      </c>
      <c r="L11396">
        <v>-5.0736999999999997</v>
      </c>
      <c r="M11396" t="s">
        <v>82</v>
      </c>
    </row>
    <row r="11397" spans="1:13">
      <c r="A11397" t="s">
        <v>2137</v>
      </c>
      <c r="B11397" t="s">
        <v>2138</v>
      </c>
      <c r="C11397" t="str">
        <f>TEXT(D11397, "mmm")</f>
        <v>Sep</v>
      </c>
      <c r="D11397" s="1">
        <v>45541</v>
      </c>
      <c r="E11397" t="s">
        <v>3539</v>
      </c>
      <c r="F11397" t="s">
        <v>217</v>
      </c>
      <c r="G11397">
        <v>750000</v>
      </c>
      <c r="H11397">
        <v>5.26</v>
      </c>
      <c r="I11397">
        <v>3945000</v>
      </c>
      <c r="J11397" t="s">
        <v>86</v>
      </c>
      <c r="K11397">
        <v>3.9772913381789898E-2</v>
      </c>
      <c r="L11397">
        <v>3.9773000000000001</v>
      </c>
      <c r="M11397" t="s">
        <v>82</v>
      </c>
    </row>
    <row r="11398" spans="1:13">
      <c r="A11398" t="s">
        <v>3586</v>
      </c>
      <c r="B11398" t="s">
        <v>6003</v>
      </c>
      <c r="C11398" t="str">
        <f>TEXT(D11398, "mmm")</f>
        <v>Sep</v>
      </c>
      <c r="D11398" s="1">
        <v>45541</v>
      </c>
      <c r="E11398" t="s">
        <v>6017</v>
      </c>
      <c r="F11398" t="s">
        <v>128</v>
      </c>
      <c r="G11398">
        <v>68965</v>
      </c>
      <c r="H11398">
        <v>0.28999999999999998</v>
      </c>
      <c r="I11398">
        <v>19999.849999999999</v>
      </c>
      <c r="J11398" t="s">
        <v>81</v>
      </c>
      <c r="K11398">
        <v>0.14593082140801769</v>
      </c>
      <c r="L11398">
        <v>14.5931</v>
      </c>
      <c r="M11398" t="s">
        <v>82</v>
      </c>
    </row>
    <row r="11399" spans="1:13">
      <c r="A11399" t="s">
        <v>4124</v>
      </c>
      <c r="B11399" t="s">
        <v>4125</v>
      </c>
      <c r="C11399" t="str">
        <f>TEXT(D11399, "mmm")</f>
        <v>Sep</v>
      </c>
      <c r="D11399" s="1">
        <v>45541</v>
      </c>
      <c r="E11399" t="s">
        <v>4831</v>
      </c>
      <c r="F11399" t="s">
        <v>101</v>
      </c>
      <c r="G11399">
        <v>779</v>
      </c>
      <c r="H11399">
        <v>30.35</v>
      </c>
      <c r="I11399">
        <v>23642.65</v>
      </c>
      <c r="J11399" t="s">
        <v>81</v>
      </c>
      <c r="K11399">
        <v>0.11218371601789311</v>
      </c>
      <c r="L11399">
        <v>11.218400000000001</v>
      </c>
      <c r="M11399" t="s">
        <v>82</v>
      </c>
    </row>
    <row r="11400" spans="1:13">
      <c r="A11400" t="s">
        <v>4124</v>
      </c>
      <c r="B11400" t="s">
        <v>4125</v>
      </c>
      <c r="C11400" t="str">
        <f>TEXT(D11400, "mmm")</f>
        <v>Sep</v>
      </c>
      <c r="D11400" s="1">
        <v>45541</v>
      </c>
      <c r="E11400" t="s">
        <v>4835</v>
      </c>
      <c r="F11400" t="s">
        <v>101</v>
      </c>
      <c r="G11400">
        <v>779</v>
      </c>
      <c r="H11400">
        <v>30.35</v>
      </c>
      <c r="I11400">
        <v>23642.65</v>
      </c>
      <c r="J11400" t="s">
        <v>81</v>
      </c>
      <c r="K11400">
        <v>0.11218371601789311</v>
      </c>
      <c r="L11400">
        <v>11.218400000000001</v>
      </c>
      <c r="M11400" t="s">
        <v>82</v>
      </c>
    </row>
    <row r="11401" spans="1:13">
      <c r="A11401" t="s">
        <v>4124</v>
      </c>
      <c r="B11401" t="s">
        <v>4125</v>
      </c>
      <c r="C11401" t="str">
        <f>TEXT(D11401, "mmm")</f>
        <v>Sep</v>
      </c>
      <c r="D11401" s="1">
        <v>45541</v>
      </c>
      <c r="E11401" t="s">
        <v>4833</v>
      </c>
      <c r="F11401" t="s">
        <v>101</v>
      </c>
      <c r="G11401">
        <v>779</v>
      </c>
      <c r="H11401">
        <v>30.35</v>
      </c>
      <c r="I11401">
        <v>23642.65</v>
      </c>
      <c r="J11401" t="s">
        <v>81</v>
      </c>
      <c r="K11401">
        <v>0.11218371601789311</v>
      </c>
      <c r="L11401">
        <v>11.218400000000001</v>
      </c>
      <c r="M11401" t="s">
        <v>82</v>
      </c>
    </row>
    <row r="11402" spans="1:13">
      <c r="A11402" t="s">
        <v>4124</v>
      </c>
      <c r="B11402" t="s">
        <v>4125</v>
      </c>
      <c r="C11402" t="str">
        <f>TEXT(D11402, "mmm")</f>
        <v>Sep</v>
      </c>
      <c r="D11402" s="1">
        <v>45541</v>
      </c>
      <c r="E11402" t="s">
        <v>4832</v>
      </c>
      <c r="F11402" t="s">
        <v>101</v>
      </c>
      <c r="G11402">
        <v>779</v>
      </c>
      <c r="H11402">
        <v>30.35</v>
      </c>
      <c r="I11402">
        <v>23642.65</v>
      </c>
      <c r="J11402" t="s">
        <v>81</v>
      </c>
      <c r="K11402">
        <v>0.11218371601789311</v>
      </c>
      <c r="L11402">
        <v>11.218400000000001</v>
      </c>
      <c r="M11402" t="s">
        <v>82</v>
      </c>
    </row>
    <row r="11403" spans="1:13">
      <c r="A11403" t="s">
        <v>4124</v>
      </c>
      <c r="B11403" t="s">
        <v>4125</v>
      </c>
      <c r="C11403" t="str">
        <f>TEXT(D11403, "mmm")</f>
        <v>Sep</v>
      </c>
      <c r="D11403" s="1">
        <v>45541</v>
      </c>
      <c r="E11403" t="s">
        <v>4830</v>
      </c>
      <c r="F11403" t="s">
        <v>101</v>
      </c>
      <c r="G11403">
        <v>779</v>
      </c>
      <c r="H11403">
        <v>30.35</v>
      </c>
      <c r="I11403">
        <v>23642.65</v>
      </c>
      <c r="J11403" t="s">
        <v>81</v>
      </c>
      <c r="K11403">
        <v>0.11218371601789311</v>
      </c>
      <c r="L11403">
        <v>11.218400000000001</v>
      </c>
      <c r="M11403" t="s">
        <v>82</v>
      </c>
    </row>
    <row r="11404" spans="1:13">
      <c r="A11404" t="s">
        <v>4124</v>
      </c>
      <c r="B11404" t="s">
        <v>4125</v>
      </c>
      <c r="C11404" t="str">
        <f>TEXT(D11404, "mmm")</f>
        <v>Sep</v>
      </c>
      <c r="D11404" s="1">
        <v>45541</v>
      </c>
      <c r="E11404" t="s">
        <v>4834</v>
      </c>
      <c r="F11404" t="s">
        <v>101</v>
      </c>
      <c r="G11404">
        <v>779</v>
      </c>
      <c r="H11404">
        <v>30.35</v>
      </c>
      <c r="I11404">
        <v>23642.65</v>
      </c>
      <c r="J11404" t="s">
        <v>81</v>
      </c>
      <c r="K11404">
        <v>0.11218371601789311</v>
      </c>
      <c r="L11404">
        <v>11.218400000000001</v>
      </c>
      <c r="M11404" t="s">
        <v>82</v>
      </c>
    </row>
    <row r="11405" spans="1:13">
      <c r="A11405" t="s">
        <v>4124</v>
      </c>
      <c r="B11405" t="s">
        <v>4125</v>
      </c>
      <c r="C11405" t="str">
        <f>TEXT(D11405, "mmm")</f>
        <v>Sep</v>
      </c>
      <c r="D11405" s="1">
        <v>45541</v>
      </c>
      <c r="E11405" t="s">
        <v>4831</v>
      </c>
      <c r="F11405" t="s">
        <v>101</v>
      </c>
      <c r="G11405">
        <v>21241</v>
      </c>
      <c r="H11405">
        <v>30.35</v>
      </c>
      <c r="I11405">
        <v>644664.35</v>
      </c>
      <c r="J11405" t="s">
        <v>81</v>
      </c>
      <c r="K11405">
        <v>0.11218371601789311</v>
      </c>
      <c r="L11405">
        <v>11.218400000000001</v>
      </c>
      <c r="M11405" t="s">
        <v>82</v>
      </c>
    </row>
    <row r="11406" spans="1:13">
      <c r="A11406" t="s">
        <v>4124</v>
      </c>
      <c r="B11406" t="s">
        <v>4125</v>
      </c>
      <c r="C11406" t="str">
        <f>TEXT(D11406, "mmm")</f>
        <v>Sep</v>
      </c>
      <c r="D11406" s="1">
        <v>45541</v>
      </c>
      <c r="E11406" t="s">
        <v>4835</v>
      </c>
      <c r="F11406" t="s">
        <v>101</v>
      </c>
      <c r="G11406">
        <v>21241</v>
      </c>
      <c r="H11406">
        <v>30.35</v>
      </c>
      <c r="I11406">
        <v>644664.35</v>
      </c>
      <c r="J11406" t="s">
        <v>81</v>
      </c>
      <c r="K11406">
        <v>0.11218371601789311</v>
      </c>
      <c r="L11406">
        <v>11.218400000000001</v>
      </c>
      <c r="M11406" t="s">
        <v>82</v>
      </c>
    </row>
    <row r="11407" spans="1:13">
      <c r="A11407" t="s">
        <v>4124</v>
      </c>
      <c r="B11407" t="s">
        <v>4125</v>
      </c>
      <c r="C11407" t="str">
        <f>TEXT(D11407, "mmm")</f>
        <v>Sep</v>
      </c>
      <c r="D11407" s="1">
        <v>45541</v>
      </c>
      <c r="E11407" t="s">
        <v>4833</v>
      </c>
      <c r="F11407" t="s">
        <v>101</v>
      </c>
      <c r="G11407">
        <v>21241</v>
      </c>
      <c r="H11407">
        <v>30.35</v>
      </c>
      <c r="I11407">
        <v>644664.35</v>
      </c>
      <c r="J11407" t="s">
        <v>81</v>
      </c>
      <c r="K11407">
        <v>0.11218371601789311</v>
      </c>
      <c r="L11407">
        <v>11.218400000000001</v>
      </c>
      <c r="M11407" t="s">
        <v>82</v>
      </c>
    </row>
    <row r="11408" spans="1:13">
      <c r="A11408" t="s">
        <v>4124</v>
      </c>
      <c r="B11408" t="s">
        <v>4125</v>
      </c>
      <c r="C11408" t="str">
        <f>TEXT(D11408, "mmm")</f>
        <v>Sep</v>
      </c>
      <c r="D11408" s="1">
        <v>45541</v>
      </c>
      <c r="E11408" t="s">
        <v>4832</v>
      </c>
      <c r="F11408" t="s">
        <v>101</v>
      </c>
      <c r="G11408">
        <v>21241</v>
      </c>
      <c r="H11408">
        <v>30.35</v>
      </c>
      <c r="I11408">
        <v>644664.35</v>
      </c>
      <c r="J11408" t="s">
        <v>81</v>
      </c>
      <c r="K11408">
        <v>0.11218371601789311</v>
      </c>
      <c r="L11408">
        <v>11.218400000000001</v>
      </c>
      <c r="M11408" t="s">
        <v>82</v>
      </c>
    </row>
    <row r="11409" spans="1:13">
      <c r="A11409" t="s">
        <v>4124</v>
      </c>
      <c r="B11409" t="s">
        <v>4125</v>
      </c>
      <c r="C11409" t="str">
        <f>TEXT(D11409, "mmm")</f>
        <v>Sep</v>
      </c>
      <c r="D11409" s="1">
        <v>45541</v>
      </c>
      <c r="E11409" t="s">
        <v>4830</v>
      </c>
      <c r="F11409" t="s">
        <v>101</v>
      </c>
      <c r="G11409">
        <v>21241</v>
      </c>
      <c r="H11409">
        <v>30.35</v>
      </c>
      <c r="I11409">
        <v>644664.35</v>
      </c>
      <c r="J11409" t="s">
        <v>81</v>
      </c>
      <c r="K11409">
        <v>0.11218371601789311</v>
      </c>
      <c r="L11409">
        <v>11.218400000000001</v>
      </c>
      <c r="M11409" t="s">
        <v>82</v>
      </c>
    </row>
    <row r="11410" spans="1:13">
      <c r="A11410" t="s">
        <v>4124</v>
      </c>
      <c r="B11410" t="s">
        <v>4125</v>
      </c>
      <c r="C11410" t="str">
        <f>TEXT(D11410, "mmm")</f>
        <v>Sep</v>
      </c>
      <c r="D11410" s="1">
        <v>45541</v>
      </c>
      <c r="E11410" t="s">
        <v>4834</v>
      </c>
      <c r="F11410" t="s">
        <v>101</v>
      </c>
      <c r="G11410">
        <v>21241</v>
      </c>
      <c r="H11410">
        <v>30.35</v>
      </c>
      <c r="I11410">
        <v>644664.35</v>
      </c>
      <c r="J11410" t="s">
        <v>81</v>
      </c>
      <c r="K11410">
        <v>0.11218371601789311</v>
      </c>
      <c r="L11410">
        <v>11.218400000000001</v>
      </c>
      <c r="M11410" t="s">
        <v>82</v>
      </c>
    </row>
    <row r="11411" spans="1:13">
      <c r="A11411" t="s">
        <v>4124</v>
      </c>
      <c r="B11411" t="s">
        <v>4125</v>
      </c>
      <c r="C11411" t="str">
        <f>TEXT(D11411, "mmm")</f>
        <v>Sep</v>
      </c>
      <c r="D11411" s="1">
        <v>45541</v>
      </c>
      <c r="E11411" t="s">
        <v>4831</v>
      </c>
      <c r="F11411" t="s">
        <v>101</v>
      </c>
      <c r="G11411">
        <v>1812</v>
      </c>
      <c r="H11411">
        <v>31.31</v>
      </c>
      <c r="I11411">
        <v>56733.72</v>
      </c>
      <c r="J11411" t="s">
        <v>81</v>
      </c>
      <c r="K11411">
        <v>0.11218371601789311</v>
      </c>
      <c r="L11411">
        <v>11.218400000000001</v>
      </c>
      <c r="M11411" t="s">
        <v>82</v>
      </c>
    </row>
    <row r="11412" spans="1:13">
      <c r="A11412" t="s">
        <v>4124</v>
      </c>
      <c r="B11412" t="s">
        <v>4125</v>
      </c>
      <c r="C11412" t="str">
        <f>TEXT(D11412, "mmm")</f>
        <v>Sep</v>
      </c>
      <c r="D11412" s="1">
        <v>45541</v>
      </c>
      <c r="E11412" t="s">
        <v>4835</v>
      </c>
      <c r="F11412" t="s">
        <v>101</v>
      </c>
      <c r="G11412">
        <v>1812</v>
      </c>
      <c r="H11412">
        <v>31.31</v>
      </c>
      <c r="I11412">
        <v>56733.72</v>
      </c>
      <c r="J11412" t="s">
        <v>81</v>
      </c>
      <c r="K11412">
        <v>0.11218371601789311</v>
      </c>
      <c r="L11412">
        <v>11.218400000000001</v>
      </c>
      <c r="M11412" t="s">
        <v>82</v>
      </c>
    </row>
    <row r="11413" spans="1:13">
      <c r="A11413" t="s">
        <v>4124</v>
      </c>
      <c r="B11413" t="s">
        <v>4125</v>
      </c>
      <c r="C11413" t="str">
        <f>TEXT(D11413, "mmm")</f>
        <v>Sep</v>
      </c>
      <c r="D11413" s="1">
        <v>45541</v>
      </c>
      <c r="E11413" t="s">
        <v>4833</v>
      </c>
      <c r="F11413" t="s">
        <v>101</v>
      </c>
      <c r="G11413">
        <v>1812</v>
      </c>
      <c r="H11413">
        <v>31.31</v>
      </c>
      <c r="I11413">
        <v>56733.72</v>
      </c>
      <c r="J11413" t="s">
        <v>81</v>
      </c>
      <c r="K11413">
        <v>0.11218371601789311</v>
      </c>
      <c r="L11413">
        <v>11.218400000000001</v>
      </c>
      <c r="M11413" t="s">
        <v>82</v>
      </c>
    </row>
    <row r="11414" spans="1:13">
      <c r="A11414" t="s">
        <v>4124</v>
      </c>
      <c r="B11414" t="s">
        <v>4125</v>
      </c>
      <c r="C11414" t="str">
        <f>TEXT(D11414, "mmm")</f>
        <v>Sep</v>
      </c>
      <c r="D11414" s="1">
        <v>45541</v>
      </c>
      <c r="E11414" t="s">
        <v>4832</v>
      </c>
      <c r="F11414" t="s">
        <v>101</v>
      </c>
      <c r="G11414">
        <v>1812</v>
      </c>
      <c r="H11414">
        <v>31.31</v>
      </c>
      <c r="I11414">
        <v>56733.72</v>
      </c>
      <c r="J11414" t="s">
        <v>81</v>
      </c>
      <c r="K11414">
        <v>0.11218371601789311</v>
      </c>
      <c r="L11414">
        <v>11.218400000000001</v>
      </c>
      <c r="M11414" t="s">
        <v>82</v>
      </c>
    </row>
    <row r="11415" spans="1:13">
      <c r="A11415" t="s">
        <v>4124</v>
      </c>
      <c r="B11415" t="s">
        <v>4125</v>
      </c>
      <c r="C11415" t="str">
        <f>TEXT(D11415, "mmm")</f>
        <v>Sep</v>
      </c>
      <c r="D11415" s="1">
        <v>45541</v>
      </c>
      <c r="E11415" t="s">
        <v>4830</v>
      </c>
      <c r="F11415" t="s">
        <v>101</v>
      </c>
      <c r="G11415">
        <v>1812</v>
      </c>
      <c r="H11415">
        <v>31.31</v>
      </c>
      <c r="I11415">
        <v>56733.72</v>
      </c>
      <c r="J11415" t="s">
        <v>81</v>
      </c>
      <c r="K11415">
        <v>0.11218371601789311</v>
      </c>
      <c r="L11415">
        <v>11.218400000000001</v>
      </c>
      <c r="M11415" t="s">
        <v>82</v>
      </c>
    </row>
    <row r="11416" spans="1:13">
      <c r="A11416" t="s">
        <v>4124</v>
      </c>
      <c r="B11416" t="s">
        <v>4125</v>
      </c>
      <c r="C11416" t="str">
        <f>TEXT(D11416, "mmm")</f>
        <v>Sep</v>
      </c>
      <c r="D11416" s="1">
        <v>45541</v>
      </c>
      <c r="E11416" t="s">
        <v>4834</v>
      </c>
      <c r="F11416" t="s">
        <v>101</v>
      </c>
      <c r="G11416">
        <v>1812</v>
      </c>
      <c r="H11416">
        <v>31.31</v>
      </c>
      <c r="I11416">
        <v>56733.72</v>
      </c>
      <c r="J11416" t="s">
        <v>81</v>
      </c>
      <c r="K11416">
        <v>0.11218371601789311</v>
      </c>
      <c r="L11416">
        <v>11.218400000000001</v>
      </c>
      <c r="M11416" t="s">
        <v>82</v>
      </c>
    </row>
    <row r="11417" spans="1:13">
      <c r="A11417" t="s">
        <v>4124</v>
      </c>
      <c r="B11417" t="s">
        <v>4125</v>
      </c>
      <c r="C11417" t="str">
        <f>TEXT(D11417, "mmm")</f>
        <v>Sep</v>
      </c>
      <c r="D11417" s="1">
        <v>45541</v>
      </c>
      <c r="E11417" t="s">
        <v>4831</v>
      </c>
      <c r="F11417" t="s">
        <v>101</v>
      </c>
      <c r="G11417">
        <v>965</v>
      </c>
      <c r="H11417">
        <v>29.98</v>
      </c>
      <c r="I11417">
        <v>28930.7</v>
      </c>
      <c r="J11417" t="s">
        <v>81</v>
      </c>
      <c r="K11417">
        <v>0.11218371601789311</v>
      </c>
      <c r="L11417">
        <v>11.218400000000001</v>
      </c>
      <c r="M11417" t="s">
        <v>82</v>
      </c>
    </row>
    <row r="11418" spans="1:13">
      <c r="A11418" t="s">
        <v>4124</v>
      </c>
      <c r="B11418" t="s">
        <v>4125</v>
      </c>
      <c r="C11418" t="str">
        <f>TEXT(D11418, "mmm")</f>
        <v>Sep</v>
      </c>
      <c r="D11418" s="1">
        <v>45541</v>
      </c>
      <c r="E11418" t="s">
        <v>4835</v>
      </c>
      <c r="F11418" t="s">
        <v>101</v>
      </c>
      <c r="G11418">
        <v>965</v>
      </c>
      <c r="H11418">
        <v>29.98</v>
      </c>
      <c r="I11418">
        <v>28930.7</v>
      </c>
      <c r="J11418" t="s">
        <v>81</v>
      </c>
      <c r="K11418">
        <v>0.11218371601789311</v>
      </c>
      <c r="L11418">
        <v>11.218400000000001</v>
      </c>
      <c r="M11418" t="s">
        <v>82</v>
      </c>
    </row>
    <row r="11419" spans="1:13">
      <c r="A11419" t="s">
        <v>4124</v>
      </c>
      <c r="B11419" t="s">
        <v>4125</v>
      </c>
      <c r="C11419" t="str">
        <f>TEXT(D11419, "mmm")</f>
        <v>Sep</v>
      </c>
      <c r="D11419" s="1">
        <v>45541</v>
      </c>
      <c r="E11419" t="s">
        <v>4833</v>
      </c>
      <c r="F11419" t="s">
        <v>101</v>
      </c>
      <c r="G11419">
        <v>965</v>
      </c>
      <c r="H11419">
        <v>29.98</v>
      </c>
      <c r="I11419">
        <v>28930.7</v>
      </c>
      <c r="J11419" t="s">
        <v>81</v>
      </c>
      <c r="K11419">
        <v>0.11218371601789311</v>
      </c>
      <c r="L11419">
        <v>11.218400000000001</v>
      </c>
      <c r="M11419" t="s">
        <v>82</v>
      </c>
    </row>
    <row r="11420" spans="1:13">
      <c r="A11420" t="s">
        <v>4124</v>
      </c>
      <c r="B11420" t="s">
        <v>4125</v>
      </c>
      <c r="C11420" t="str">
        <f>TEXT(D11420, "mmm")</f>
        <v>Sep</v>
      </c>
      <c r="D11420" s="1">
        <v>45541</v>
      </c>
      <c r="E11420" t="s">
        <v>4832</v>
      </c>
      <c r="F11420" t="s">
        <v>101</v>
      </c>
      <c r="G11420">
        <v>965</v>
      </c>
      <c r="H11420">
        <v>29.98</v>
      </c>
      <c r="I11420">
        <v>28930.7</v>
      </c>
      <c r="J11420" t="s">
        <v>81</v>
      </c>
      <c r="K11420">
        <v>0.11218371601789311</v>
      </c>
      <c r="L11420">
        <v>11.218400000000001</v>
      </c>
      <c r="M11420" t="s">
        <v>82</v>
      </c>
    </row>
    <row r="11421" spans="1:13">
      <c r="A11421" t="s">
        <v>4124</v>
      </c>
      <c r="B11421" t="s">
        <v>4125</v>
      </c>
      <c r="C11421" t="str">
        <f>TEXT(D11421, "mmm")</f>
        <v>Sep</v>
      </c>
      <c r="D11421" s="1">
        <v>45541</v>
      </c>
      <c r="E11421" t="s">
        <v>4830</v>
      </c>
      <c r="F11421" t="s">
        <v>101</v>
      </c>
      <c r="G11421">
        <v>965</v>
      </c>
      <c r="H11421">
        <v>29.98</v>
      </c>
      <c r="I11421">
        <v>28930.7</v>
      </c>
      <c r="J11421" t="s">
        <v>81</v>
      </c>
      <c r="K11421">
        <v>0.11218371601789311</v>
      </c>
      <c r="L11421">
        <v>11.218400000000001</v>
      </c>
      <c r="M11421" t="s">
        <v>82</v>
      </c>
    </row>
    <row r="11422" spans="1:13">
      <c r="A11422" t="s">
        <v>4124</v>
      </c>
      <c r="B11422" t="s">
        <v>4125</v>
      </c>
      <c r="C11422" t="str">
        <f>TEXT(D11422, "mmm")</f>
        <v>Sep</v>
      </c>
      <c r="D11422" s="1">
        <v>45541</v>
      </c>
      <c r="E11422" t="s">
        <v>4834</v>
      </c>
      <c r="F11422" t="s">
        <v>101</v>
      </c>
      <c r="G11422">
        <v>965</v>
      </c>
      <c r="H11422">
        <v>29.98</v>
      </c>
      <c r="I11422">
        <v>28930.7</v>
      </c>
      <c r="J11422" t="s">
        <v>81</v>
      </c>
      <c r="K11422">
        <v>0.11218371601789311</v>
      </c>
      <c r="L11422">
        <v>11.218400000000001</v>
      </c>
      <c r="M11422" t="s">
        <v>82</v>
      </c>
    </row>
    <row r="11423" spans="1:13">
      <c r="A11423" t="s">
        <v>4339</v>
      </c>
      <c r="B11423" t="s">
        <v>4340</v>
      </c>
      <c r="C11423" t="str">
        <f>TEXT(D11423, "mmm")</f>
        <v>Sep</v>
      </c>
      <c r="D11423" s="1">
        <v>45541</v>
      </c>
      <c r="E11423" t="s">
        <v>4378</v>
      </c>
      <c r="F11423" t="s">
        <v>128</v>
      </c>
      <c r="G11423">
        <v>20000</v>
      </c>
      <c r="H11423">
        <v>14.78</v>
      </c>
      <c r="I11423">
        <v>295600</v>
      </c>
      <c r="J11423" t="s">
        <v>81</v>
      </c>
      <c r="K11423">
        <v>8.8076692846246196E-3</v>
      </c>
      <c r="L11423">
        <v>0.88080000000000003</v>
      </c>
      <c r="M11423" t="s">
        <v>82</v>
      </c>
    </row>
    <row r="11424" spans="1:13">
      <c r="A11424" t="s">
        <v>6011</v>
      </c>
      <c r="B11424" t="s">
        <v>6012</v>
      </c>
      <c r="C11424" t="str">
        <f>TEXT(D11424, "mmm")</f>
        <v>Sep</v>
      </c>
      <c r="D11424" s="1">
        <v>45541</v>
      </c>
      <c r="E11424" t="s">
        <v>6046</v>
      </c>
      <c r="F11424" t="s">
        <v>118</v>
      </c>
      <c r="G11424">
        <v>937</v>
      </c>
      <c r="H11424">
        <v>48</v>
      </c>
      <c r="I11424">
        <v>44976</v>
      </c>
      <c r="J11424" t="s">
        <v>81</v>
      </c>
      <c r="K11424">
        <v>0.14947365208675989</v>
      </c>
      <c r="L11424">
        <v>14.9474</v>
      </c>
      <c r="M11424" t="s">
        <v>82</v>
      </c>
    </row>
    <row r="11425" spans="1:13">
      <c r="A11425" t="s">
        <v>1460</v>
      </c>
      <c r="B11425" t="s">
        <v>1461</v>
      </c>
      <c r="C11425" t="str">
        <f>TEXT(D11425, "mmm")</f>
        <v>Sep</v>
      </c>
      <c r="D11425" s="1">
        <v>45541</v>
      </c>
      <c r="E11425" t="s">
        <v>1462</v>
      </c>
      <c r="F11425" t="s">
        <v>128</v>
      </c>
      <c r="G11425">
        <v>1546</v>
      </c>
      <c r="H11425">
        <v>9.6199999999999992</v>
      </c>
      <c r="I11425">
        <v>14872.52</v>
      </c>
      <c r="J11425" t="s">
        <v>81</v>
      </c>
      <c r="K11425">
        <v>7.2613381658090947E-3</v>
      </c>
      <c r="L11425">
        <v>0.72609999999999997</v>
      </c>
      <c r="M11425" t="s">
        <v>82</v>
      </c>
    </row>
    <row r="11426" spans="1:13">
      <c r="A11426" t="s">
        <v>5095</v>
      </c>
      <c r="B11426" t="s">
        <v>5096</v>
      </c>
      <c r="C11426" t="str">
        <f>TEXT(D11426, "mmm")</f>
        <v>Sep</v>
      </c>
      <c r="D11426" s="1">
        <v>45541</v>
      </c>
      <c r="E11426" t="s">
        <v>5097</v>
      </c>
      <c r="F11426" t="s">
        <v>101</v>
      </c>
      <c r="G11426">
        <v>3700</v>
      </c>
      <c r="H11426">
        <v>15.07</v>
      </c>
      <c r="I11426">
        <v>55759</v>
      </c>
      <c r="J11426" t="s">
        <v>81</v>
      </c>
      <c r="K11426">
        <v>-6.6225150564540036E-2</v>
      </c>
      <c r="L11426">
        <v>-6.6224999999999996</v>
      </c>
      <c r="M11426" t="s">
        <v>82</v>
      </c>
    </row>
    <row r="11427" spans="1:13">
      <c r="A11427" t="s">
        <v>5095</v>
      </c>
      <c r="B11427" t="s">
        <v>5096</v>
      </c>
      <c r="C11427" t="str">
        <f>TEXT(D11427, "mmm")</f>
        <v>Sep</v>
      </c>
      <c r="D11427" s="1">
        <v>45541</v>
      </c>
      <c r="E11427" t="s">
        <v>5097</v>
      </c>
      <c r="F11427" t="s">
        <v>101</v>
      </c>
      <c r="G11427">
        <v>30000</v>
      </c>
      <c r="H11427">
        <v>15.24</v>
      </c>
      <c r="I11427">
        <v>457200</v>
      </c>
      <c r="J11427" t="s">
        <v>86</v>
      </c>
      <c r="K11427">
        <v>-6.6225150564540036E-2</v>
      </c>
      <c r="L11427">
        <v>-6.6224999999999996</v>
      </c>
      <c r="M11427" t="s">
        <v>82</v>
      </c>
    </row>
    <row r="11428" spans="1:13">
      <c r="A11428" t="s">
        <v>6011</v>
      </c>
      <c r="B11428" t="s">
        <v>6012</v>
      </c>
      <c r="C11428" t="str">
        <f>TEXT(D11428, "mmm")</f>
        <v>Sep</v>
      </c>
      <c r="D11428" s="1">
        <v>45541</v>
      </c>
      <c r="E11428" t="s">
        <v>6047</v>
      </c>
      <c r="F11428" t="s">
        <v>128</v>
      </c>
      <c r="G11428">
        <v>6250</v>
      </c>
      <c r="H11428">
        <v>48</v>
      </c>
      <c r="I11428">
        <v>300000</v>
      </c>
      <c r="J11428" t="s">
        <v>86</v>
      </c>
      <c r="K11428">
        <v>0.14947365208675989</v>
      </c>
      <c r="L11428">
        <v>14.9474</v>
      </c>
      <c r="M11428" t="s">
        <v>82</v>
      </c>
    </row>
    <row r="11429" spans="1:13">
      <c r="A11429" t="s">
        <v>6048</v>
      </c>
      <c r="B11429" t="s">
        <v>6049</v>
      </c>
      <c r="C11429" t="str">
        <f>TEXT(D11429, "mmm")</f>
        <v>Sep</v>
      </c>
      <c r="D11429" s="1">
        <v>45544</v>
      </c>
      <c r="E11429" t="s">
        <v>277</v>
      </c>
      <c r="F11429" t="s">
        <v>101</v>
      </c>
      <c r="G11429">
        <v>624000</v>
      </c>
      <c r="H11429">
        <v>25</v>
      </c>
      <c r="I11429">
        <v>15600000</v>
      </c>
      <c r="J11429" t="s">
        <v>86</v>
      </c>
      <c r="K11429">
        <v>4.162559862625459E-2</v>
      </c>
      <c r="L11429">
        <v>4.1626000000000003</v>
      </c>
      <c r="M11429" t="s">
        <v>82</v>
      </c>
    </row>
    <row r="11430" spans="1:13">
      <c r="A11430" t="s">
        <v>6048</v>
      </c>
      <c r="B11430" t="s">
        <v>6049</v>
      </c>
      <c r="C11430" t="str">
        <f>TEXT(D11430, "mmm")</f>
        <v>Sep</v>
      </c>
      <c r="D11430" s="1">
        <v>45544</v>
      </c>
      <c r="E11430" t="s">
        <v>277</v>
      </c>
      <c r="F11430" t="s">
        <v>101</v>
      </c>
      <c r="G11430">
        <v>68000</v>
      </c>
      <c r="H11430">
        <v>25</v>
      </c>
      <c r="I11430">
        <v>1700000</v>
      </c>
      <c r="J11430" t="s">
        <v>81</v>
      </c>
      <c r="K11430">
        <v>4.162559862625459E-2</v>
      </c>
      <c r="L11430">
        <v>4.1626000000000003</v>
      </c>
      <c r="M11430" t="s">
        <v>82</v>
      </c>
    </row>
    <row r="11431" spans="1:13">
      <c r="A11431" t="s">
        <v>6048</v>
      </c>
      <c r="B11431" t="s">
        <v>6049</v>
      </c>
      <c r="C11431" t="str">
        <f>TEXT(D11431, "mmm")</f>
        <v>Sep</v>
      </c>
      <c r="D11431" s="1">
        <v>45544</v>
      </c>
      <c r="E11431" t="s">
        <v>277</v>
      </c>
      <c r="F11431" t="s">
        <v>101</v>
      </c>
      <c r="G11431">
        <v>108000</v>
      </c>
      <c r="H11431">
        <v>25</v>
      </c>
      <c r="I11431">
        <v>2700000</v>
      </c>
      <c r="J11431" t="s">
        <v>81</v>
      </c>
      <c r="K11431">
        <v>4.162559862625459E-2</v>
      </c>
      <c r="L11431">
        <v>4.1626000000000003</v>
      </c>
      <c r="M11431" t="s">
        <v>82</v>
      </c>
    </row>
    <row r="11432" spans="1:13">
      <c r="A11432" t="s">
        <v>3827</v>
      </c>
      <c r="B11432" t="s">
        <v>3828</v>
      </c>
      <c r="C11432" t="str">
        <f>TEXT(D11432, "mmm")</f>
        <v>Sep</v>
      </c>
      <c r="D11432" s="1">
        <v>45544</v>
      </c>
      <c r="E11432" t="s">
        <v>6050</v>
      </c>
      <c r="F11432" t="s">
        <v>80</v>
      </c>
      <c r="G11432">
        <v>451</v>
      </c>
      <c r="H11432">
        <v>63.93</v>
      </c>
      <c r="I11432">
        <v>28832.43</v>
      </c>
      <c r="J11432" t="s">
        <v>81</v>
      </c>
      <c r="K11432">
        <v>0.18365125040649871</v>
      </c>
      <c r="L11432">
        <v>18.365100000000002</v>
      </c>
      <c r="M11432" t="s">
        <v>82</v>
      </c>
    </row>
    <row r="11433" spans="1:13">
      <c r="A11433" t="s">
        <v>3827</v>
      </c>
      <c r="B11433" t="s">
        <v>3828</v>
      </c>
      <c r="C11433" t="str">
        <f>TEXT(D11433, "mmm")</f>
        <v>Sep</v>
      </c>
      <c r="D11433" s="1">
        <v>45544</v>
      </c>
      <c r="E11433" t="s">
        <v>6050</v>
      </c>
      <c r="F11433" t="s">
        <v>80</v>
      </c>
      <c r="G11433">
        <v>450</v>
      </c>
      <c r="H11433">
        <v>64.680000000000007</v>
      </c>
      <c r="I11433">
        <v>29106</v>
      </c>
      <c r="J11433" t="s">
        <v>81</v>
      </c>
      <c r="K11433">
        <v>0.18365125040649871</v>
      </c>
      <c r="L11433">
        <v>18.365100000000002</v>
      </c>
      <c r="M11433" t="s">
        <v>82</v>
      </c>
    </row>
    <row r="11434" spans="1:13">
      <c r="A11434" t="s">
        <v>6051</v>
      </c>
      <c r="B11434" t="s">
        <v>6052</v>
      </c>
      <c r="C11434" t="str">
        <f>TEXT(D11434, "mmm")</f>
        <v>Sep</v>
      </c>
      <c r="D11434" s="1">
        <v>45544</v>
      </c>
      <c r="E11434" t="s">
        <v>6053</v>
      </c>
      <c r="F11434" t="s">
        <v>101</v>
      </c>
      <c r="G11434">
        <v>17722</v>
      </c>
      <c r="H11434">
        <v>0.94</v>
      </c>
      <c r="I11434">
        <v>16658.68</v>
      </c>
      <c r="J11434" t="s">
        <v>81</v>
      </c>
      <c r="K11434">
        <v>-0.958220723011044</v>
      </c>
      <c r="L11434">
        <v>-95.822100000000006</v>
      </c>
      <c r="M11434" t="s">
        <v>82</v>
      </c>
    </row>
    <row r="11435" spans="1:13">
      <c r="A11435" t="s">
        <v>4562</v>
      </c>
      <c r="B11435" t="s">
        <v>4563</v>
      </c>
      <c r="C11435" t="str">
        <f>TEXT(D11435, "mmm")</f>
        <v>Sep</v>
      </c>
      <c r="D11435" s="1">
        <v>45544</v>
      </c>
      <c r="E11435" t="s">
        <v>6054</v>
      </c>
      <c r="F11435" t="s">
        <v>80</v>
      </c>
      <c r="G11435">
        <v>300</v>
      </c>
      <c r="H11435">
        <v>50.1</v>
      </c>
      <c r="I11435">
        <v>15030</v>
      </c>
      <c r="J11435" t="s">
        <v>81</v>
      </c>
      <c r="K11435">
        <v>5.3338815658044769E-2</v>
      </c>
      <c r="L11435">
        <v>5.3338999999999999</v>
      </c>
      <c r="M11435" t="s">
        <v>82</v>
      </c>
    </row>
    <row r="11436" spans="1:13">
      <c r="A11436" t="s">
        <v>4562</v>
      </c>
      <c r="B11436" t="s">
        <v>4563</v>
      </c>
      <c r="C11436" t="str">
        <f>TEXT(D11436, "mmm")</f>
        <v>Sep</v>
      </c>
      <c r="D11436" s="1">
        <v>45544</v>
      </c>
      <c r="E11436" t="s">
        <v>5175</v>
      </c>
      <c r="F11436" t="s">
        <v>128</v>
      </c>
      <c r="G11436">
        <v>2500</v>
      </c>
      <c r="H11436">
        <v>49.97</v>
      </c>
      <c r="I11436">
        <v>124925</v>
      </c>
      <c r="J11436" t="s">
        <v>86</v>
      </c>
      <c r="K11436">
        <v>5.3338815658044769E-2</v>
      </c>
      <c r="L11436">
        <v>5.3338999999999999</v>
      </c>
      <c r="M11436" t="s">
        <v>82</v>
      </c>
    </row>
    <row r="11437" spans="1:13">
      <c r="A11437" t="s">
        <v>4217</v>
      </c>
      <c r="B11437" t="s">
        <v>4218</v>
      </c>
      <c r="C11437" t="str">
        <f>TEXT(D11437, "mmm")</f>
        <v>Sep</v>
      </c>
      <c r="D11437" s="1">
        <v>45544</v>
      </c>
      <c r="E11437" t="s">
        <v>4219</v>
      </c>
      <c r="F11437" t="s">
        <v>80</v>
      </c>
      <c r="G11437">
        <v>10000</v>
      </c>
      <c r="H11437">
        <v>1.6</v>
      </c>
      <c r="I11437">
        <v>16000</v>
      </c>
      <c r="J11437" t="s">
        <v>81</v>
      </c>
      <c r="K11437">
        <v>0.1030303507578063</v>
      </c>
      <c r="L11437">
        <v>10.303000000000001</v>
      </c>
      <c r="M11437" t="s">
        <v>82</v>
      </c>
    </row>
    <row r="11438" spans="1:13">
      <c r="A11438" t="s">
        <v>4173</v>
      </c>
      <c r="B11438" t="s">
        <v>4174</v>
      </c>
      <c r="C11438" t="str">
        <f>TEXT(D11438, "mmm")</f>
        <v>Sep</v>
      </c>
      <c r="D11438" s="1">
        <v>45544</v>
      </c>
      <c r="E11438" t="s">
        <v>5750</v>
      </c>
      <c r="F11438" t="s">
        <v>128</v>
      </c>
      <c r="G11438">
        <v>9500</v>
      </c>
      <c r="H11438">
        <v>15.21</v>
      </c>
      <c r="I11438">
        <v>144495</v>
      </c>
      <c r="J11438" t="s">
        <v>81</v>
      </c>
      <c r="K11438">
        <v>3.0921070587272E-2</v>
      </c>
      <c r="L11438">
        <v>3.0920999999999998</v>
      </c>
      <c r="M11438" t="s">
        <v>82</v>
      </c>
    </row>
    <row r="11439" spans="1:13">
      <c r="A11439" t="s">
        <v>5840</v>
      </c>
      <c r="B11439" t="s">
        <v>5841</v>
      </c>
      <c r="C11439" t="str">
        <f>TEXT(D11439, "mmm")</f>
        <v>Sep</v>
      </c>
      <c r="D11439" s="1">
        <v>45544</v>
      </c>
      <c r="E11439" t="s">
        <v>5842</v>
      </c>
      <c r="F11439" t="s">
        <v>128</v>
      </c>
      <c r="G11439">
        <v>15300</v>
      </c>
      <c r="H11439">
        <v>0.72</v>
      </c>
      <c r="I11439">
        <v>11016</v>
      </c>
      <c r="J11439" t="s">
        <v>81</v>
      </c>
      <c r="K11439">
        <v>-0.1014492653468355</v>
      </c>
      <c r="L11439">
        <v>-10.1449</v>
      </c>
      <c r="M11439" t="s">
        <v>82</v>
      </c>
    </row>
    <row r="11440" spans="1:13">
      <c r="A11440" t="s">
        <v>6055</v>
      </c>
      <c r="B11440" t="s">
        <v>6056</v>
      </c>
      <c r="C11440" t="str">
        <f>TEXT(D11440, "mmm")</f>
        <v>Sep</v>
      </c>
      <c r="D11440" s="1">
        <v>45544</v>
      </c>
      <c r="E11440" t="s">
        <v>6057</v>
      </c>
      <c r="F11440" t="s">
        <v>101</v>
      </c>
      <c r="G11440">
        <v>12500</v>
      </c>
      <c r="H11440">
        <v>3.34</v>
      </c>
      <c r="I11440">
        <v>41750</v>
      </c>
      <c r="J11440" t="s">
        <v>81</v>
      </c>
      <c r="K11440">
        <v>6.4024402432538263E-2</v>
      </c>
      <c r="L11440">
        <v>6.4024000000000001</v>
      </c>
      <c r="M11440" t="s">
        <v>82</v>
      </c>
    </row>
    <row r="11441" spans="1:13">
      <c r="A11441" t="s">
        <v>6055</v>
      </c>
      <c r="B11441" t="s">
        <v>6056</v>
      </c>
      <c r="C11441" t="str">
        <f>TEXT(D11441, "mmm")</f>
        <v>Sep</v>
      </c>
      <c r="D11441" s="1">
        <v>45544</v>
      </c>
      <c r="E11441" t="s">
        <v>6058</v>
      </c>
      <c r="F11441" t="s">
        <v>101</v>
      </c>
      <c r="G11441">
        <v>12500</v>
      </c>
      <c r="H11441">
        <v>3.34</v>
      </c>
      <c r="I11441">
        <v>41750</v>
      </c>
      <c r="J11441" t="s">
        <v>81</v>
      </c>
      <c r="K11441">
        <v>6.4024402432538263E-2</v>
      </c>
      <c r="L11441">
        <v>6.4024000000000001</v>
      </c>
      <c r="M11441" t="s">
        <v>82</v>
      </c>
    </row>
    <row r="11442" spans="1:13">
      <c r="A11442" t="s">
        <v>6055</v>
      </c>
      <c r="B11442" t="s">
        <v>6056</v>
      </c>
      <c r="C11442" t="str">
        <f>TEXT(D11442, "mmm")</f>
        <v>Sep</v>
      </c>
      <c r="D11442" s="1">
        <v>45544</v>
      </c>
      <c r="E11442" t="s">
        <v>6059</v>
      </c>
      <c r="F11442" t="s">
        <v>101</v>
      </c>
      <c r="G11442">
        <v>12500</v>
      </c>
      <c r="H11442">
        <v>3.34</v>
      </c>
      <c r="I11442">
        <v>41750</v>
      </c>
      <c r="J11442" t="s">
        <v>81</v>
      </c>
      <c r="K11442">
        <v>6.4024402432538263E-2</v>
      </c>
      <c r="L11442">
        <v>6.4024000000000001</v>
      </c>
      <c r="M11442" t="s">
        <v>82</v>
      </c>
    </row>
    <row r="11443" spans="1:13">
      <c r="A11443" t="s">
        <v>129</v>
      </c>
      <c r="B11443" t="s">
        <v>130</v>
      </c>
      <c r="C11443" t="str">
        <f>TEXT(D11443, "mmm")</f>
        <v>Sep</v>
      </c>
      <c r="D11443" s="1">
        <v>45544</v>
      </c>
      <c r="E11443" t="s">
        <v>111</v>
      </c>
      <c r="F11443" t="s">
        <v>101</v>
      </c>
      <c r="G11443">
        <v>6000</v>
      </c>
      <c r="H11443">
        <v>5.95</v>
      </c>
      <c r="I11443">
        <v>35700</v>
      </c>
      <c r="J11443" t="s">
        <v>81</v>
      </c>
      <c r="K11443">
        <v>0.1180438965203832</v>
      </c>
      <c r="L11443">
        <v>11.804399999999999</v>
      </c>
      <c r="M11443" t="s">
        <v>82</v>
      </c>
    </row>
    <row r="11444" spans="1:13">
      <c r="A11444" t="s">
        <v>129</v>
      </c>
      <c r="B11444" t="s">
        <v>130</v>
      </c>
      <c r="C11444" t="str">
        <f>TEXT(D11444, "mmm")</f>
        <v>Sep</v>
      </c>
      <c r="D11444" s="1">
        <v>45544</v>
      </c>
      <c r="E11444" t="s">
        <v>110</v>
      </c>
      <c r="F11444" t="s">
        <v>101</v>
      </c>
      <c r="G11444">
        <v>6000</v>
      </c>
      <c r="H11444">
        <v>5.95</v>
      </c>
      <c r="I11444">
        <v>35700</v>
      </c>
      <c r="J11444" t="s">
        <v>81</v>
      </c>
      <c r="K11444">
        <v>0.1180438965203832</v>
      </c>
      <c r="L11444">
        <v>11.804399999999999</v>
      </c>
      <c r="M11444" t="s">
        <v>82</v>
      </c>
    </row>
    <row r="11445" spans="1:13">
      <c r="A11445" t="s">
        <v>129</v>
      </c>
      <c r="B11445" t="s">
        <v>130</v>
      </c>
      <c r="C11445" t="str">
        <f>TEXT(D11445, "mmm")</f>
        <v>Sep</v>
      </c>
      <c r="D11445" s="1">
        <v>45544</v>
      </c>
      <c r="E11445" t="s">
        <v>109</v>
      </c>
      <c r="F11445" t="s">
        <v>101</v>
      </c>
      <c r="G11445">
        <v>6000</v>
      </c>
      <c r="H11445">
        <v>5.95</v>
      </c>
      <c r="I11445">
        <v>35700</v>
      </c>
      <c r="J11445" t="s">
        <v>81</v>
      </c>
      <c r="K11445">
        <v>0.1180438965203832</v>
      </c>
      <c r="L11445">
        <v>11.804399999999999</v>
      </c>
      <c r="M11445" t="s">
        <v>82</v>
      </c>
    </row>
    <row r="11446" spans="1:13">
      <c r="A11446" t="s">
        <v>603</v>
      </c>
      <c r="B11446" t="s">
        <v>604</v>
      </c>
      <c r="C11446" t="str">
        <f>TEXT(D11446, "mmm")</f>
        <v>Sep</v>
      </c>
      <c r="D11446" s="1">
        <v>45544</v>
      </c>
      <c r="E11446" t="s">
        <v>605</v>
      </c>
      <c r="F11446" t="s">
        <v>80</v>
      </c>
      <c r="G11446">
        <v>1300</v>
      </c>
      <c r="H11446">
        <v>14.92</v>
      </c>
      <c r="I11446">
        <v>19396</v>
      </c>
      <c r="J11446" t="s">
        <v>86</v>
      </c>
      <c r="K11446">
        <v>2.5754741935289038E-2</v>
      </c>
      <c r="L11446">
        <v>2.5754999999999999</v>
      </c>
      <c r="M11446" t="s">
        <v>82</v>
      </c>
    </row>
    <row r="11447" spans="1:13">
      <c r="A11447" t="s">
        <v>2404</v>
      </c>
      <c r="B11447" t="s">
        <v>2405</v>
      </c>
      <c r="C11447" t="str">
        <f>TEXT(D11447, "mmm")</f>
        <v>Sep</v>
      </c>
      <c r="D11447" s="1">
        <v>45544</v>
      </c>
      <c r="E11447" t="s">
        <v>2419</v>
      </c>
      <c r="F11447" t="s">
        <v>80</v>
      </c>
      <c r="G11447">
        <v>5000</v>
      </c>
      <c r="H11447">
        <v>9.2100000000000009</v>
      </c>
      <c r="I11447">
        <v>46050.000000000007</v>
      </c>
      <c r="J11447" t="s">
        <v>81</v>
      </c>
      <c r="K11447">
        <v>0.24899997711181629</v>
      </c>
      <c r="L11447">
        <v>24.9</v>
      </c>
      <c r="M11447" t="s">
        <v>82</v>
      </c>
    </row>
    <row r="11448" spans="1:13">
      <c r="A11448" t="s">
        <v>5206</v>
      </c>
      <c r="B11448" t="s">
        <v>5207</v>
      </c>
      <c r="C11448" t="str">
        <f>TEXT(D11448, "mmm")</f>
        <v>Sep</v>
      </c>
      <c r="D11448" s="1">
        <v>45544</v>
      </c>
      <c r="E11448" t="s">
        <v>5208</v>
      </c>
      <c r="F11448" t="s">
        <v>80</v>
      </c>
      <c r="G11448">
        <v>10000</v>
      </c>
      <c r="H11448">
        <v>16.13</v>
      </c>
      <c r="I11448">
        <v>161300</v>
      </c>
      <c r="J11448" t="s">
        <v>86</v>
      </c>
      <c r="K11448">
        <v>8.3595197805611532E-2</v>
      </c>
      <c r="L11448">
        <v>8.3595000000000006</v>
      </c>
      <c r="M11448" t="s">
        <v>82</v>
      </c>
    </row>
    <row r="11449" spans="1:13">
      <c r="A11449" t="s">
        <v>6038</v>
      </c>
      <c r="B11449" t="s">
        <v>6039</v>
      </c>
      <c r="C11449" t="str">
        <f>TEXT(D11449, "mmm")</f>
        <v>Sep</v>
      </c>
      <c r="D11449" s="1">
        <v>45544</v>
      </c>
      <c r="E11449" t="s">
        <v>6060</v>
      </c>
      <c r="F11449" t="s">
        <v>80</v>
      </c>
      <c r="G11449">
        <v>500</v>
      </c>
      <c r="H11449">
        <v>29.58</v>
      </c>
      <c r="I11449">
        <v>14790</v>
      </c>
      <c r="J11449" t="s">
        <v>81</v>
      </c>
      <c r="K11449">
        <v>9.6907204737355812E-2</v>
      </c>
      <c r="L11449">
        <v>9.6906999999999996</v>
      </c>
      <c r="M11449" t="s">
        <v>82</v>
      </c>
    </row>
    <row r="11450" spans="1:13">
      <c r="A11450" t="s">
        <v>5416</v>
      </c>
      <c r="B11450" t="s">
        <v>5417</v>
      </c>
      <c r="C11450" t="str">
        <f>TEXT(D11450, "mmm")</f>
        <v>Sep</v>
      </c>
      <c r="D11450" s="1">
        <v>45544</v>
      </c>
      <c r="E11450" t="s">
        <v>5418</v>
      </c>
      <c r="F11450" t="s">
        <v>118</v>
      </c>
      <c r="G11450">
        <v>500</v>
      </c>
      <c r="H11450">
        <v>88.64</v>
      </c>
      <c r="I11450">
        <v>44320</v>
      </c>
      <c r="J11450" t="s">
        <v>81</v>
      </c>
      <c r="K11450">
        <v>0.11477055726607201</v>
      </c>
      <c r="L11450">
        <v>11.4771</v>
      </c>
      <c r="M11450" t="s">
        <v>82</v>
      </c>
    </row>
    <row r="11451" spans="1:13">
      <c r="A11451" t="s">
        <v>59</v>
      </c>
      <c r="B11451" t="s">
        <v>6061</v>
      </c>
      <c r="C11451" t="str">
        <f>TEXT(D11451, "mmm")</f>
        <v>Sep</v>
      </c>
      <c r="D11451" s="1">
        <v>45544</v>
      </c>
      <c r="E11451" t="s">
        <v>6062</v>
      </c>
      <c r="F11451" t="s">
        <v>217</v>
      </c>
      <c r="G11451">
        <v>982667</v>
      </c>
      <c r="H11451">
        <v>0.14000000000000001</v>
      </c>
      <c r="I11451">
        <v>137573.38</v>
      </c>
      <c r="J11451" t="s">
        <v>86</v>
      </c>
      <c r="K11451">
        <v>1.505000114440918</v>
      </c>
      <c r="L11451">
        <v>150.5</v>
      </c>
      <c r="M11451" t="s">
        <v>82</v>
      </c>
    </row>
    <row r="11452" spans="1:13">
      <c r="A11452" t="s">
        <v>1496</v>
      </c>
      <c r="B11452" t="s">
        <v>1497</v>
      </c>
      <c r="C11452" t="str">
        <f>TEXT(D11452, "mmm")</f>
        <v>Sep</v>
      </c>
      <c r="D11452" s="1">
        <v>45544</v>
      </c>
      <c r="E11452" t="s">
        <v>5725</v>
      </c>
      <c r="F11452" t="s">
        <v>80</v>
      </c>
      <c r="G11452">
        <v>75000</v>
      </c>
      <c r="H11452">
        <v>26.81</v>
      </c>
      <c r="I11452">
        <v>2010750</v>
      </c>
      <c r="J11452" t="s">
        <v>86</v>
      </c>
      <c r="K11452">
        <v>0.190494022581952</v>
      </c>
      <c r="L11452">
        <v>19.049399999999999</v>
      </c>
      <c r="M11452" t="s">
        <v>82</v>
      </c>
    </row>
    <row r="11453" spans="1:13">
      <c r="A11453" t="s">
        <v>311</v>
      </c>
      <c r="B11453" t="s">
        <v>312</v>
      </c>
      <c r="C11453" t="str">
        <f>TEXT(D11453, "mmm")</f>
        <v>Sep</v>
      </c>
      <c r="D11453" s="1">
        <v>45544</v>
      </c>
      <c r="E11453" t="s">
        <v>313</v>
      </c>
      <c r="F11453" t="s">
        <v>314</v>
      </c>
      <c r="G11453">
        <v>300000</v>
      </c>
      <c r="H11453">
        <v>32.17</v>
      </c>
      <c r="I11453">
        <v>9651000</v>
      </c>
      <c r="J11453" t="s">
        <v>86</v>
      </c>
      <c r="K11453">
        <v>-1.063488043192695E-2</v>
      </c>
      <c r="L11453">
        <v>-1.0634999999999999</v>
      </c>
      <c r="M11453" t="s">
        <v>82</v>
      </c>
    </row>
    <row r="11454" spans="1:13">
      <c r="A11454" t="s">
        <v>2137</v>
      </c>
      <c r="B11454" t="s">
        <v>2138</v>
      </c>
      <c r="C11454" t="str">
        <f>TEXT(D11454, "mmm")</f>
        <v>Sep</v>
      </c>
      <c r="D11454" s="1">
        <v>45544</v>
      </c>
      <c r="E11454" t="s">
        <v>3539</v>
      </c>
      <c r="F11454" t="s">
        <v>217</v>
      </c>
      <c r="G11454">
        <v>473030</v>
      </c>
      <c r="H11454">
        <v>5.3</v>
      </c>
      <c r="I11454">
        <v>2507059</v>
      </c>
      <c r="J11454" t="s">
        <v>81</v>
      </c>
      <c r="K11454">
        <v>2.6415215006688308E-2</v>
      </c>
      <c r="L11454">
        <v>2.6415000000000002</v>
      </c>
      <c r="M11454" t="s">
        <v>82</v>
      </c>
    </row>
    <row r="11455" spans="1:13">
      <c r="A11455" t="s">
        <v>2137</v>
      </c>
      <c r="B11455" t="s">
        <v>2138</v>
      </c>
      <c r="C11455" t="str">
        <f>TEXT(D11455, "mmm")</f>
        <v>Sep</v>
      </c>
      <c r="D11455" s="1">
        <v>45544</v>
      </c>
      <c r="E11455" t="s">
        <v>5917</v>
      </c>
      <c r="F11455" t="s">
        <v>128</v>
      </c>
      <c r="G11455">
        <v>5000</v>
      </c>
      <c r="H11455">
        <v>5.33</v>
      </c>
      <c r="I11455">
        <v>26650</v>
      </c>
      <c r="J11455" t="s">
        <v>81</v>
      </c>
      <c r="K11455">
        <v>2.6415215006688308E-2</v>
      </c>
      <c r="L11455">
        <v>2.6415000000000002</v>
      </c>
      <c r="M11455" t="s">
        <v>82</v>
      </c>
    </row>
    <row r="11456" spans="1:13">
      <c r="A11456" t="s">
        <v>4562</v>
      </c>
      <c r="B11456" t="s">
        <v>4563</v>
      </c>
      <c r="C11456" t="str">
        <f>TEXT(D11456, "mmm")</f>
        <v>Sep</v>
      </c>
      <c r="D11456" s="1">
        <v>45544</v>
      </c>
      <c r="E11456" t="s">
        <v>6063</v>
      </c>
      <c r="F11456" t="s">
        <v>118</v>
      </c>
      <c r="G11456">
        <v>1000</v>
      </c>
      <c r="H11456">
        <v>50.09</v>
      </c>
      <c r="I11456">
        <v>50090</v>
      </c>
      <c r="J11456" t="s">
        <v>81</v>
      </c>
      <c r="K11456">
        <v>5.3338815658044769E-2</v>
      </c>
      <c r="L11456">
        <v>5.3338999999999999</v>
      </c>
      <c r="M11456" t="s">
        <v>82</v>
      </c>
    </row>
    <row r="11457" spans="1:13">
      <c r="A11457" t="s">
        <v>5922</v>
      </c>
      <c r="B11457" t="s">
        <v>5923</v>
      </c>
      <c r="C11457" t="str">
        <f>TEXT(D11457, "mmm")</f>
        <v>Sep</v>
      </c>
      <c r="D11457" s="1">
        <v>45544</v>
      </c>
      <c r="E11457" t="s">
        <v>6064</v>
      </c>
      <c r="F11457" t="s">
        <v>80</v>
      </c>
      <c r="G11457">
        <v>5000</v>
      </c>
      <c r="H11457">
        <v>6.24</v>
      </c>
      <c r="I11457">
        <v>31200</v>
      </c>
      <c r="J11457" t="s">
        <v>81</v>
      </c>
      <c r="K11457">
        <v>-7.7882321340175809E-3</v>
      </c>
      <c r="L11457">
        <v>-0.77880000000000005</v>
      </c>
      <c r="M11457" t="s">
        <v>82</v>
      </c>
    </row>
    <row r="11458" spans="1:13">
      <c r="A11458" t="s">
        <v>5282</v>
      </c>
      <c r="B11458" t="s">
        <v>5283</v>
      </c>
      <c r="C11458" t="str">
        <f>TEXT(D11458, "mmm")</f>
        <v>Sep</v>
      </c>
      <c r="D11458" s="1">
        <v>45544</v>
      </c>
      <c r="E11458" t="s">
        <v>6016</v>
      </c>
      <c r="F11458" t="s">
        <v>217</v>
      </c>
      <c r="G11458">
        <v>30000</v>
      </c>
      <c r="H11458">
        <v>4.05</v>
      </c>
      <c r="I11458">
        <v>121500</v>
      </c>
      <c r="J11458" t="s">
        <v>81</v>
      </c>
      <c r="K11458">
        <v>0.14749994819261289</v>
      </c>
      <c r="L11458">
        <v>14.75</v>
      </c>
      <c r="M11458" t="s">
        <v>82</v>
      </c>
    </row>
    <row r="11459" spans="1:13">
      <c r="A11459" t="s">
        <v>4839</v>
      </c>
      <c r="B11459" t="s">
        <v>4840</v>
      </c>
      <c r="C11459" t="str">
        <f>TEXT(D11459, "mmm")</f>
        <v>Sep</v>
      </c>
      <c r="D11459" s="1">
        <v>45544</v>
      </c>
      <c r="E11459" t="s">
        <v>4843</v>
      </c>
      <c r="F11459" t="s">
        <v>101</v>
      </c>
      <c r="G11459">
        <v>7652</v>
      </c>
      <c r="H11459">
        <v>5.39</v>
      </c>
      <c r="I11459">
        <v>41244.28</v>
      </c>
      <c r="J11459" t="s">
        <v>81</v>
      </c>
      <c r="K11459">
        <v>0.15750918086188759</v>
      </c>
      <c r="L11459">
        <v>15.7509</v>
      </c>
      <c r="M11459" t="s">
        <v>82</v>
      </c>
    </row>
    <row r="11460" spans="1:13">
      <c r="A11460" t="s">
        <v>4839</v>
      </c>
      <c r="B11460" t="s">
        <v>4840</v>
      </c>
      <c r="C11460" t="str">
        <f>TEXT(D11460, "mmm")</f>
        <v>Sep</v>
      </c>
      <c r="D11460" s="1">
        <v>45544</v>
      </c>
      <c r="E11460" t="s">
        <v>4844</v>
      </c>
      <c r="F11460" t="s">
        <v>101</v>
      </c>
      <c r="G11460">
        <v>7652</v>
      </c>
      <c r="H11460">
        <v>5.39</v>
      </c>
      <c r="I11460">
        <v>41244.28</v>
      </c>
      <c r="J11460" t="s">
        <v>81</v>
      </c>
      <c r="K11460">
        <v>0.15750918086188759</v>
      </c>
      <c r="L11460">
        <v>15.7509</v>
      </c>
      <c r="M11460" t="s">
        <v>82</v>
      </c>
    </row>
    <row r="11461" spans="1:13">
      <c r="A11461" t="s">
        <v>4839</v>
      </c>
      <c r="B11461" t="s">
        <v>4840</v>
      </c>
      <c r="C11461" t="str">
        <f>TEXT(D11461, "mmm")</f>
        <v>Sep</v>
      </c>
      <c r="D11461" s="1">
        <v>45544</v>
      </c>
      <c r="E11461" t="s">
        <v>4841</v>
      </c>
      <c r="F11461" t="s">
        <v>101</v>
      </c>
      <c r="G11461">
        <v>7652</v>
      </c>
      <c r="H11461">
        <v>5.39</v>
      </c>
      <c r="I11461">
        <v>41244.28</v>
      </c>
      <c r="J11461" t="s">
        <v>81</v>
      </c>
      <c r="K11461">
        <v>0.15750918086188759</v>
      </c>
      <c r="L11461">
        <v>15.7509</v>
      </c>
      <c r="M11461" t="s">
        <v>82</v>
      </c>
    </row>
    <row r="11462" spans="1:13">
      <c r="A11462" t="s">
        <v>4839</v>
      </c>
      <c r="B11462" t="s">
        <v>4840</v>
      </c>
      <c r="C11462" t="str">
        <f>TEXT(D11462, "mmm")</f>
        <v>Sep</v>
      </c>
      <c r="D11462" s="1">
        <v>45544</v>
      </c>
      <c r="E11462" t="s">
        <v>4845</v>
      </c>
      <c r="F11462" t="s">
        <v>101</v>
      </c>
      <c r="G11462">
        <v>7652</v>
      </c>
      <c r="H11462">
        <v>5.39</v>
      </c>
      <c r="I11462">
        <v>41244.28</v>
      </c>
      <c r="J11462" t="s">
        <v>81</v>
      </c>
      <c r="K11462">
        <v>0.15750918086188759</v>
      </c>
      <c r="L11462">
        <v>15.7509</v>
      </c>
      <c r="M11462" t="s">
        <v>82</v>
      </c>
    </row>
    <row r="11463" spans="1:13">
      <c r="A11463" t="s">
        <v>4839</v>
      </c>
      <c r="B11463" t="s">
        <v>4840</v>
      </c>
      <c r="C11463" t="str">
        <f>TEXT(D11463, "mmm")</f>
        <v>Sep</v>
      </c>
      <c r="D11463" s="1">
        <v>45544</v>
      </c>
      <c r="E11463" t="s">
        <v>4842</v>
      </c>
      <c r="F11463" t="s">
        <v>101</v>
      </c>
      <c r="G11463">
        <v>7652</v>
      </c>
      <c r="H11463">
        <v>5.39</v>
      </c>
      <c r="I11463">
        <v>41244.28</v>
      </c>
      <c r="J11463" t="s">
        <v>81</v>
      </c>
      <c r="K11463">
        <v>0.15750918086188759</v>
      </c>
      <c r="L11463">
        <v>15.7509</v>
      </c>
      <c r="M11463" t="s">
        <v>82</v>
      </c>
    </row>
    <row r="11464" spans="1:13">
      <c r="A11464" t="s">
        <v>4839</v>
      </c>
      <c r="B11464" t="s">
        <v>4840</v>
      </c>
      <c r="C11464" t="str">
        <f>TEXT(D11464, "mmm")</f>
        <v>Sep</v>
      </c>
      <c r="D11464" s="1">
        <v>45544</v>
      </c>
      <c r="E11464" t="s">
        <v>6065</v>
      </c>
      <c r="F11464" t="s">
        <v>128</v>
      </c>
      <c r="G11464">
        <v>16128</v>
      </c>
      <c r="H11464">
        <v>5.71</v>
      </c>
      <c r="I11464">
        <v>92090.880000000005</v>
      </c>
      <c r="J11464" t="s">
        <v>81</v>
      </c>
      <c r="K11464">
        <v>0.15750918086188759</v>
      </c>
      <c r="L11464">
        <v>15.7509</v>
      </c>
      <c r="M11464" t="s">
        <v>82</v>
      </c>
    </row>
    <row r="11465" spans="1:13">
      <c r="A11465" t="s">
        <v>5853</v>
      </c>
      <c r="B11465" t="s">
        <v>5854</v>
      </c>
      <c r="C11465" t="str">
        <f>TEXT(D11465, "mmm")</f>
        <v>Sep</v>
      </c>
      <c r="D11465" s="1">
        <v>45544</v>
      </c>
      <c r="E11465" t="s">
        <v>6026</v>
      </c>
      <c r="F11465" t="s">
        <v>80</v>
      </c>
      <c r="G11465">
        <v>25000</v>
      </c>
      <c r="H11465">
        <v>0.72</v>
      </c>
      <c r="I11465">
        <v>18000</v>
      </c>
      <c r="J11465" t="s">
        <v>81</v>
      </c>
      <c r="K11465">
        <v>0.25352114449652241</v>
      </c>
      <c r="L11465">
        <v>25.3521</v>
      </c>
      <c r="M11465" t="s">
        <v>82</v>
      </c>
    </row>
    <row r="11466" spans="1:13">
      <c r="A11466" t="s">
        <v>5893</v>
      </c>
      <c r="B11466" t="s">
        <v>5894</v>
      </c>
      <c r="C11466" t="str">
        <f>TEXT(D11466, "mmm")</f>
        <v>Sep</v>
      </c>
      <c r="D11466" s="1">
        <v>45544</v>
      </c>
      <c r="E11466" t="s">
        <v>5928</v>
      </c>
      <c r="F11466" t="s">
        <v>118</v>
      </c>
      <c r="G11466">
        <v>1300</v>
      </c>
      <c r="H11466">
        <v>1391</v>
      </c>
      <c r="I11466">
        <v>1808300</v>
      </c>
      <c r="J11466" t="s">
        <v>81</v>
      </c>
      <c r="K11466">
        <v>-0.1157024638687492</v>
      </c>
      <c r="L11466">
        <v>-11.5702</v>
      </c>
      <c r="M11466" t="s">
        <v>82</v>
      </c>
    </row>
    <row r="11467" spans="1:13">
      <c r="A11467" t="s">
        <v>6066</v>
      </c>
      <c r="B11467" t="s">
        <v>6067</v>
      </c>
      <c r="C11467" t="str">
        <f>TEXT(D11467, "mmm")</f>
        <v>Sep</v>
      </c>
      <c r="D11467" s="1">
        <v>45544</v>
      </c>
      <c r="E11467" t="s">
        <v>277</v>
      </c>
      <c r="F11467" t="s">
        <v>101</v>
      </c>
      <c r="G11467">
        <v>400000</v>
      </c>
      <c r="H11467">
        <v>25</v>
      </c>
      <c r="I11467">
        <v>10000000</v>
      </c>
      <c r="J11467" t="s">
        <v>86</v>
      </c>
      <c r="K11467">
        <v>7.8204903118277214E-2</v>
      </c>
      <c r="L11467">
        <v>7.8205</v>
      </c>
      <c r="M11467" t="s">
        <v>82</v>
      </c>
    </row>
    <row r="11468" spans="1:13">
      <c r="A11468" t="s">
        <v>6066</v>
      </c>
      <c r="B11468" t="s">
        <v>6067</v>
      </c>
      <c r="C11468" t="str">
        <f>TEXT(D11468, "mmm")</f>
        <v>Sep</v>
      </c>
      <c r="D11468" s="1">
        <v>45544</v>
      </c>
      <c r="E11468" t="s">
        <v>277</v>
      </c>
      <c r="F11468" t="s">
        <v>101</v>
      </c>
      <c r="G11468">
        <v>40000</v>
      </c>
      <c r="H11468">
        <v>25</v>
      </c>
      <c r="I11468">
        <v>1000000</v>
      </c>
      <c r="J11468" t="s">
        <v>81</v>
      </c>
      <c r="K11468">
        <v>7.8204903118277214E-2</v>
      </c>
      <c r="L11468">
        <v>7.8205</v>
      </c>
      <c r="M11468" t="s">
        <v>82</v>
      </c>
    </row>
    <row r="11469" spans="1:13">
      <c r="A11469" t="s">
        <v>4562</v>
      </c>
      <c r="B11469" t="s">
        <v>4563</v>
      </c>
      <c r="C11469" t="str">
        <f>TEXT(D11469, "mmm")</f>
        <v>Sep</v>
      </c>
      <c r="D11469" s="1">
        <v>45544</v>
      </c>
      <c r="E11469" t="s">
        <v>5678</v>
      </c>
      <c r="F11469" t="s">
        <v>118</v>
      </c>
      <c r="G11469">
        <v>1000</v>
      </c>
      <c r="H11469">
        <v>50.3</v>
      </c>
      <c r="I11469">
        <v>50300</v>
      </c>
      <c r="J11469" t="s">
        <v>81</v>
      </c>
      <c r="K11469">
        <v>5.3338815658044769E-2</v>
      </c>
      <c r="L11469">
        <v>5.3338999999999999</v>
      </c>
      <c r="M11469" t="s">
        <v>82</v>
      </c>
    </row>
    <row r="11470" spans="1:13">
      <c r="A11470" t="s">
        <v>1270</v>
      </c>
      <c r="B11470" t="s">
        <v>1271</v>
      </c>
      <c r="C11470" t="str">
        <f>TEXT(D11470, "mmm")</f>
        <v>Sep</v>
      </c>
      <c r="D11470" s="1">
        <v>45544</v>
      </c>
      <c r="E11470" t="s">
        <v>2108</v>
      </c>
      <c r="F11470" t="s">
        <v>80</v>
      </c>
      <c r="G11470">
        <v>10000</v>
      </c>
      <c r="H11470">
        <v>7.11</v>
      </c>
      <c r="I11470">
        <v>71100</v>
      </c>
      <c r="J11470" t="s">
        <v>81</v>
      </c>
      <c r="K11470">
        <v>0.1070381232696738</v>
      </c>
      <c r="L11470">
        <v>10.703799999999999</v>
      </c>
      <c r="M11470" t="s">
        <v>82</v>
      </c>
    </row>
    <row r="11471" spans="1:13">
      <c r="A11471" t="s">
        <v>2209</v>
      </c>
      <c r="B11471" t="s">
        <v>2210</v>
      </c>
      <c r="C11471" t="str">
        <f>TEXT(D11471, "mmm")</f>
        <v>Sep</v>
      </c>
      <c r="D11471" s="1">
        <v>45544</v>
      </c>
      <c r="E11471" t="s">
        <v>6068</v>
      </c>
      <c r="F11471" t="s">
        <v>128</v>
      </c>
      <c r="G11471">
        <v>39603.96</v>
      </c>
      <c r="H11471">
        <v>10.1</v>
      </c>
      <c r="I11471">
        <v>399999.99599999998</v>
      </c>
      <c r="J11471" t="s">
        <v>86</v>
      </c>
      <c r="K11471">
        <v>2.9701451803241241E-3</v>
      </c>
      <c r="L11471">
        <v>0.29699999999999999</v>
      </c>
      <c r="M11471" t="s">
        <v>82</v>
      </c>
    </row>
    <row r="11472" spans="1:13">
      <c r="A11472" t="s">
        <v>536</v>
      </c>
      <c r="B11472" t="s">
        <v>537</v>
      </c>
      <c r="C11472" t="str">
        <f>TEXT(D11472, "mmm")</f>
        <v>Sep</v>
      </c>
      <c r="D11472" s="1">
        <v>45544</v>
      </c>
      <c r="E11472" t="s">
        <v>579</v>
      </c>
      <c r="F11472" t="s">
        <v>128</v>
      </c>
      <c r="G11472">
        <v>55579</v>
      </c>
      <c r="H11472">
        <v>2.71</v>
      </c>
      <c r="I11472">
        <v>150619.09</v>
      </c>
      <c r="J11472" t="s">
        <v>86</v>
      </c>
      <c r="K11472">
        <v>0.25448030389054699</v>
      </c>
      <c r="L11472">
        <v>25.448</v>
      </c>
      <c r="M11472" t="s">
        <v>82</v>
      </c>
    </row>
    <row r="11473" spans="1:13">
      <c r="A11473" t="s">
        <v>6069</v>
      </c>
      <c r="B11473" t="s">
        <v>6070</v>
      </c>
      <c r="C11473" t="str">
        <f>TEXT(D11473, "mmm")</f>
        <v>Sep</v>
      </c>
      <c r="D11473" s="1">
        <v>45544</v>
      </c>
      <c r="E11473" t="s">
        <v>6071</v>
      </c>
      <c r="F11473" t="s">
        <v>80</v>
      </c>
      <c r="G11473">
        <v>16288</v>
      </c>
      <c r="H11473">
        <v>7.75</v>
      </c>
      <c r="I11473">
        <v>126232</v>
      </c>
      <c r="J11473" t="s">
        <v>86</v>
      </c>
      <c r="K11473">
        <v>0</v>
      </c>
      <c r="L11473">
        <v>0</v>
      </c>
      <c r="M11473" t="s">
        <v>82</v>
      </c>
    </row>
    <row r="11474" spans="1:13">
      <c r="A11474" t="s">
        <v>1821</v>
      </c>
      <c r="B11474" t="s">
        <v>1822</v>
      </c>
      <c r="C11474" t="str">
        <f>TEXT(D11474, "mmm")</f>
        <v>Sep</v>
      </c>
      <c r="D11474" s="1">
        <v>45544</v>
      </c>
      <c r="E11474" t="s">
        <v>1823</v>
      </c>
      <c r="F11474" t="s">
        <v>128</v>
      </c>
      <c r="G11474">
        <v>15000</v>
      </c>
      <c r="H11474">
        <v>3.4</v>
      </c>
      <c r="I11474">
        <v>51000</v>
      </c>
      <c r="J11474" t="s">
        <v>81</v>
      </c>
      <c r="K11474">
        <v>6.1946841660740708E-2</v>
      </c>
      <c r="L11474">
        <v>6.1947000000000001</v>
      </c>
      <c r="M11474" t="s">
        <v>82</v>
      </c>
    </row>
    <row r="11475" spans="1:13">
      <c r="A11475" t="s">
        <v>3390</v>
      </c>
      <c r="B11475" t="s">
        <v>3391</v>
      </c>
      <c r="C11475" t="str">
        <f>TEXT(D11475, "mmm")</f>
        <v>Sep</v>
      </c>
      <c r="D11475" s="1">
        <v>45544</v>
      </c>
      <c r="E11475" t="s">
        <v>6072</v>
      </c>
      <c r="F11475" t="s">
        <v>80</v>
      </c>
      <c r="G11475">
        <v>1700</v>
      </c>
      <c r="H11475">
        <v>13.75</v>
      </c>
      <c r="I11475">
        <v>23375</v>
      </c>
      <c r="J11475" t="s">
        <v>81</v>
      </c>
      <c r="K11475">
        <v>0.1031517917934608</v>
      </c>
      <c r="L11475">
        <v>10.315200000000001</v>
      </c>
      <c r="M11475" t="s">
        <v>82</v>
      </c>
    </row>
    <row r="11476" spans="1:13">
      <c r="A11476" t="s">
        <v>536</v>
      </c>
      <c r="B11476" t="s">
        <v>537</v>
      </c>
      <c r="C11476" t="str">
        <f>TEXT(D11476, "mmm")</f>
        <v>Sep</v>
      </c>
      <c r="D11476" s="1">
        <v>45544</v>
      </c>
      <c r="E11476" t="s">
        <v>6073</v>
      </c>
      <c r="F11476" t="s">
        <v>80</v>
      </c>
      <c r="G11476">
        <v>13000</v>
      </c>
      <c r="H11476">
        <v>2.56</v>
      </c>
      <c r="I11476">
        <v>33280</v>
      </c>
      <c r="J11476" t="s">
        <v>81</v>
      </c>
      <c r="K11476">
        <v>0.25448030389054699</v>
      </c>
      <c r="L11476">
        <v>25.448</v>
      </c>
      <c r="M11476" t="s">
        <v>82</v>
      </c>
    </row>
    <row r="11477" spans="1:13">
      <c r="A11477" t="s">
        <v>536</v>
      </c>
      <c r="B11477" t="s">
        <v>537</v>
      </c>
      <c r="C11477" t="str">
        <f>TEXT(D11477, "mmm")</f>
        <v>Sep</v>
      </c>
      <c r="D11477" s="1">
        <v>45544</v>
      </c>
      <c r="E11477" t="s">
        <v>538</v>
      </c>
      <c r="F11477" t="s">
        <v>118</v>
      </c>
      <c r="G11477">
        <v>8194</v>
      </c>
      <c r="H11477">
        <v>2.5499999999999998</v>
      </c>
      <c r="I11477">
        <v>20894.7</v>
      </c>
      <c r="J11477" t="s">
        <v>81</v>
      </c>
      <c r="K11477">
        <v>0.25448030389054699</v>
      </c>
      <c r="L11477">
        <v>25.448</v>
      </c>
      <c r="M11477" t="s">
        <v>82</v>
      </c>
    </row>
    <row r="11478" spans="1:13">
      <c r="A11478" t="s">
        <v>536</v>
      </c>
      <c r="B11478" t="s">
        <v>537</v>
      </c>
      <c r="C11478" t="str">
        <f>TEXT(D11478, "mmm")</f>
        <v>Sep</v>
      </c>
      <c r="D11478" s="1">
        <v>45544</v>
      </c>
      <c r="E11478" t="s">
        <v>6074</v>
      </c>
      <c r="F11478" t="s">
        <v>80</v>
      </c>
      <c r="G11478">
        <v>25000</v>
      </c>
      <c r="H11478">
        <v>2.59</v>
      </c>
      <c r="I11478">
        <v>64750</v>
      </c>
      <c r="J11478" t="s">
        <v>81</v>
      </c>
      <c r="K11478">
        <v>0.25448030389054699</v>
      </c>
      <c r="L11478">
        <v>25.448</v>
      </c>
      <c r="M11478" t="s">
        <v>82</v>
      </c>
    </row>
    <row r="11479" spans="1:13">
      <c r="A11479" t="s">
        <v>3110</v>
      </c>
      <c r="B11479" t="s">
        <v>3111</v>
      </c>
      <c r="C11479" t="str">
        <f>TEXT(D11479, "mmm")</f>
        <v>Sep</v>
      </c>
      <c r="D11479" s="1">
        <v>45544</v>
      </c>
      <c r="E11479" t="s">
        <v>3118</v>
      </c>
      <c r="F11479" t="s">
        <v>101</v>
      </c>
      <c r="G11479">
        <v>2154</v>
      </c>
      <c r="H11479">
        <v>6.25</v>
      </c>
      <c r="I11479">
        <v>13462.5</v>
      </c>
      <c r="J11479" t="s">
        <v>81</v>
      </c>
      <c r="K11479">
        <v>3.930817527543895E-2</v>
      </c>
      <c r="L11479">
        <v>3.9308000000000001</v>
      </c>
      <c r="M11479" t="s">
        <v>82</v>
      </c>
    </row>
    <row r="11480" spans="1:13">
      <c r="A11480" t="s">
        <v>3110</v>
      </c>
      <c r="B11480" t="s">
        <v>3111</v>
      </c>
      <c r="C11480" t="str">
        <f>TEXT(D11480, "mmm")</f>
        <v>Sep</v>
      </c>
      <c r="D11480" s="1">
        <v>45544</v>
      </c>
      <c r="E11480" t="s">
        <v>3120</v>
      </c>
      <c r="F11480" t="s">
        <v>101</v>
      </c>
      <c r="G11480">
        <v>2154</v>
      </c>
      <c r="H11480">
        <v>6.25</v>
      </c>
      <c r="I11480">
        <v>13462.5</v>
      </c>
      <c r="J11480" t="s">
        <v>81</v>
      </c>
      <c r="K11480">
        <v>3.930817527543895E-2</v>
      </c>
      <c r="L11480">
        <v>3.9308000000000001</v>
      </c>
      <c r="M11480" t="s">
        <v>82</v>
      </c>
    </row>
    <row r="11481" spans="1:13">
      <c r="A11481" t="s">
        <v>3110</v>
      </c>
      <c r="B11481" t="s">
        <v>3111</v>
      </c>
      <c r="C11481" t="str">
        <f>TEXT(D11481, "mmm")</f>
        <v>Sep</v>
      </c>
      <c r="D11481" s="1">
        <v>45544</v>
      </c>
      <c r="E11481" t="s">
        <v>3119</v>
      </c>
      <c r="F11481" t="s">
        <v>101</v>
      </c>
      <c r="G11481">
        <v>2154</v>
      </c>
      <c r="H11481">
        <v>6.25</v>
      </c>
      <c r="I11481">
        <v>13462.5</v>
      </c>
      <c r="J11481" t="s">
        <v>81</v>
      </c>
      <c r="K11481">
        <v>3.930817527543895E-2</v>
      </c>
      <c r="L11481">
        <v>3.9308000000000001</v>
      </c>
      <c r="M11481" t="s">
        <v>82</v>
      </c>
    </row>
    <row r="11482" spans="1:13">
      <c r="A11482" t="s">
        <v>6075</v>
      </c>
      <c r="B11482" t="s">
        <v>6076</v>
      </c>
      <c r="C11482" t="str">
        <f>TEXT(D11482, "mmm")</f>
        <v>Sep</v>
      </c>
      <c r="D11482" s="1">
        <v>45544</v>
      </c>
      <c r="E11482" t="s">
        <v>6077</v>
      </c>
      <c r="F11482" t="s">
        <v>118</v>
      </c>
      <c r="G11482">
        <v>5000</v>
      </c>
      <c r="H11482">
        <v>2.06</v>
      </c>
      <c r="I11482">
        <v>10300</v>
      </c>
      <c r="J11482" t="s">
        <v>86</v>
      </c>
      <c r="K11482">
        <v>-8.5308036254541086E-2</v>
      </c>
      <c r="L11482">
        <v>-8.5307999999999993</v>
      </c>
      <c r="M11482" t="s">
        <v>82</v>
      </c>
    </row>
    <row r="11483" spans="1:13">
      <c r="A11483" t="s">
        <v>5095</v>
      </c>
      <c r="B11483" t="s">
        <v>5096</v>
      </c>
      <c r="C11483" t="str">
        <f>TEXT(D11483, "mmm")</f>
        <v>Sep</v>
      </c>
      <c r="D11483" s="1">
        <v>45544</v>
      </c>
      <c r="E11483" t="s">
        <v>5097</v>
      </c>
      <c r="F11483" t="s">
        <v>101</v>
      </c>
      <c r="G11483">
        <v>5865</v>
      </c>
      <c r="H11483">
        <v>15.33</v>
      </c>
      <c r="I11483">
        <v>89910.45</v>
      </c>
      <c r="J11483" t="s">
        <v>81</v>
      </c>
      <c r="K11483">
        <v>-3.8283869575681077E-2</v>
      </c>
      <c r="L11483">
        <v>-3.8283999999999998</v>
      </c>
      <c r="M11483" t="s">
        <v>82</v>
      </c>
    </row>
    <row r="11484" spans="1:13">
      <c r="A11484" t="s">
        <v>4912</v>
      </c>
      <c r="B11484" t="s">
        <v>4913</v>
      </c>
      <c r="C11484" t="str">
        <f>TEXT(D11484, "mmm")</f>
        <v>Sep</v>
      </c>
      <c r="D11484" s="1">
        <v>45544</v>
      </c>
      <c r="E11484" t="s">
        <v>6078</v>
      </c>
      <c r="F11484" t="s">
        <v>80</v>
      </c>
      <c r="G11484">
        <v>480</v>
      </c>
      <c r="H11484">
        <v>40.04</v>
      </c>
      <c r="I11484">
        <v>19219.2</v>
      </c>
      <c r="J11484" t="s">
        <v>81</v>
      </c>
      <c r="K11484">
        <v>4.1143210183203882E-2</v>
      </c>
      <c r="L11484">
        <v>4.1143000000000001</v>
      </c>
      <c r="M11484" t="s">
        <v>82</v>
      </c>
    </row>
    <row r="11485" spans="1:13">
      <c r="A11485" t="s">
        <v>5970</v>
      </c>
      <c r="B11485" t="s">
        <v>5971</v>
      </c>
      <c r="C11485" t="str">
        <f>TEXT(D11485, "mmm")</f>
        <v>Sep</v>
      </c>
      <c r="D11485" s="1">
        <v>45544</v>
      </c>
      <c r="E11485" t="s">
        <v>5974</v>
      </c>
      <c r="F11485" t="s">
        <v>101</v>
      </c>
      <c r="G11485">
        <v>80000</v>
      </c>
      <c r="H11485">
        <v>0.53</v>
      </c>
      <c r="I11485">
        <v>42400</v>
      </c>
      <c r="J11485" t="s">
        <v>86</v>
      </c>
      <c r="K11485">
        <v>-0.25048168820414779</v>
      </c>
      <c r="L11485">
        <v>-25.048200000000001</v>
      </c>
      <c r="M11485" t="s">
        <v>82</v>
      </c>
    </row>
    <row r="11486" spans="1:13">
      <c r="A11486" t="s">
        <v>5970</v>
      </c>
      <c r="B11486" t="s">
        <v>5971</v>
      </c>
      <c r="C11486" t="str">
        <f>TEXT(D11486, "mmm")</f>
        <v>Sep</v>
      </c>
      <c r="D11486" s="1">
        <v>45544</v>
      </c>
      <c r="E11486" t="s">
        <v>5972</v>
      </c>
      <c r="F11486" t="s">
        <v>101</v>
      </c>
      <c r="G11486">
        <v>80000</v>
      </c>
      <c r="H11486">
        <v>0.53</v>
      </c>
      <c r="I11486">
        <v>42400</v>
      </c>
      <c r="J11486" t="s">
        <v>86</v>
      </c>
      <c r="K11486">
        <v>-0.25048168820414779</v>
      </c>
      <c r="L11486">
        <v>-25.048200000000001</v>
      </c>
      <c r="M11486" t="s">
        <v>82</v>
      </c>
    </row>
    <row r="11487" spans="1:13">
      <c r="A11487" t="s">
        <v>5970</v>
      </c>
      <c r="B11487" t="s">
        <v>5971</v>
      </c>
      <c r="C11487" t="str">
        <f>TEXT(D11487, "mmm")</f>
        <v>Sep</v>
      </c>
      <c r="D11487" s="1">
        <v>45544</v>
      </c>
      <c r="E11487" t="s">
        <v>5975</v>
      </c>
      <c r="F11487" t="s">
        <v>101</v>
      </c>
      <c r="G11487">
        <v>80000</v>
      </c>
      <c r="H11487">
        <v>0.53</v>
      </c>
      <c r="I11487">
        <v>42400</v>
      </c>
      <c r="J11487" t="s">
        <v>86</v>
      </c>
      <c r="K11487">
        <v>-0.25048168820414779</v>
      </c>
      <c r="L11487">
        <v>-25.048200000000001</v>
      </c>
      <c r="M11487" t="s">
        <v>82</v>
      </c>
    </row>
    <row r="11488" spans="1:13">
      <c r="A11488" t="s">
        <v>5970</v>
      </c>
      <c r="B11488" t="s">
        <v>5971</v>
      </c>
      <c r="C11488" t="str">
        <f>TEXT(D11488, "mmm")</f>
        <v>Sep</v>
      </c>
      <c r="D11488" s="1">
        <v>45544</v>
      </c>
      <c r="E11488" t="s">
        <v>5973</v>
      </c>
      <c r="F11488" t="s">
        <v>101</v>
      </c>
      <c r="G11488">
        <v>80000</v>
      </c>
      <c r="H11488">
        <v>0.53</v>
      </c>
      <c r="I11488">
        <v>42400</v>
      </c>
      <c r="J11488" t="s">
        <v>86</v>
      </c>
      <c r="K11488">
        <v>-0.25048168820414779</v>
      </c>
      <c r="L11488">
        <v>-25.048200000000001</v>
      </c>
      <c r="M11488" t="s">
        <v>82</v>
      </c>
    </row>
    <row r="11489" spans="1:13">
      <c r="A11489" t="s">
        <v>5685</v>
      </c>
      <c r="B11489" t="s">
        <v>5686</v>
      </c>
      <c r="C11489" t="str">
        <f>TEXT(D11489, "mmm")</f>
        <v>Sep</v>
      </c>
      <c r="D11489" s="1">
        <v>45544</v>
      </c>
      <c r="E11489" t="s">
        <v>5697</v>
      </c>
      <c r="F11489" t="s">
        <v>80</v>
      </c>
      <c r="G11489">
        <v>11915</v>
      </c>
      <c r="H11489">
        <v>4.74</v>
      </c>
      <c r="I11489">
        <v>56477.100000000013</v>
      </c>
      <c r="J11489" t="s">
        <v>86</v>
      </c>
      <c r="K11489">
        <v>3.2099641855527487E-2</v>
      </c>
      <c r="L11489">
        <v>3.21</v>
      </c>
      <c r="M11489" t="s">
        <v>82</v>
      </c>
    </row>
    <row r="11490" spans="1:13">
      <c r="A11490" t="s">
        <v>4483</v>
      </c>
      <c r="B11490" t="s">
        <v>4484</v>
      </c>
      <c r="C11490" t="str">
        <f>TEXT(D11490, "mmm")</f>
        <v>Sep</v>
      </c>
      <c r="D11490" s="1">
        <v>45544</v>
      </c>
      <c r="E11490" t="s">
        <v>6079</v>
      </c>
      <c r="F11490" t="s">
        <v>128</v>
      </c>
      <c r="G11490">
        <v>39920</v>
      </c>
      <c r="H11490">
        <v>2.54</v>
      </c>
      <c r="I11490">
        <v>101396.8</v>
      </c>
      <c r="J11490" t="s">
        <v>86</v>
      </c>
      <c r="K11490">
        <v>0.21632651472429321</v>
      </c>
      <c r="L11490">
        <v>21.6327</v>
      </c>
      <c r="M11490" t="s">
        <v>82</v>
      </c>
    </row>
    <row r="11491" spans="1:13">
      <c r="A11491" t="s">
        <v>4124</v>
      </c>
      <c r="B11491" t="s">
        <v>4125</v>
      </c>
      <c r="C11491" t="str">
        <f>TEXT(D11491, "mmm")</f>
        <v>Sep</v>
      </c>
      <c r="D11491" s="1">
        <v>45544</v>
      </c>
      <c r="E11491" t="s">
        <v>4831</v>
      </c>
      <c r="F11491" t="s">
        <v>101</v>
      </c>
      <c r="G11491">
        <v>791</v>
      </c>
      <c r="H11491">
        <v>30.22</v>
      </c>
      <c r="I11491">
        <v>23904.02</v>
      </c>
      <c r="J11491" t="s">
        <v>81</v>
      </c>
      <c r="K11491">
        <v>9.6774189456110715E-2</v>
      </c>
      <c r="L11491">
        <v>9.6774000000000004</v>
      </c>
      <c r="M11491" t="s">
        <v>82</v>
      </c>
    </row>
    <row r="11492" spans="1:13">
      <c r="A11492" t="s">
        <v>4124</v>
      </c>
      <c r="B11492" t="s">
        <v>4125</v>
      </c>
      <c r="C11492" t="str">
        <f>TEXT(D11492, "mmm")</f>
        <v>Sep</v>
      </c>
      <c r="D11492" s="1">
        <v>45544</v>
      </c>
      <c r="E11492" t="s">
        <v>4835</v>
      </c>
      <c r="F11492" t="s">
        <v>101</v>
      </c>
      <c r="G11492">
        <v>791</v>
      </c>
      <c r="H11492">
        <v>30.22</v>
      </c>
      <c r="I11492">
        <v>23904.02</v>
      </c>
      <c r="J11492" t="s">
        <v>81</v>
      </c>
      <c r="K11492">
        <v>9.6774189456110715E-2</v>
      </c>
      <c r="L11492">
        <v>9.6774000000000004</v>
      </c>
      <c r="M11492" t="s">
        <v>82</v>
      </c>
    </row>
    <row r="11493" spans="1:13">
      <c r="A11493" t="s">
        <v>4124</v>
      </c>
      <c r="B11493" t="s">
        <v>4125</v>
      </c>
      <c r="C11493" t="str">
        <f>TEXT(D11493, "mmm")</f>
        <v>Sep</v>
      </c>
      <c r="D11493" s="1">
        <v>45544</v>
      </c>
      <c r="E11493" t="s">
        <v>4833</v>
      </c>
      <c r="F11493" t="s">
        <v>101</v>
      </c>
      <c r="G11493">
        <v>791</v>
      </c>
      <c r="H11493">
        <v>30.22</v>
      </c>
      <c r="I11493">
        <v>23904.02</v>
      </c>
      <c r="J11493" t="s">
        <v>81</v>
      </c>
      <c r="K11493">
        <v>9.6774189456110715E-2</v>
      </c>
      <c r="L11493">
        <v>9.6774000000000004</v>
      </c>
      <c r="M11493" t="s">
        <v>82</v>
      </c>
    </row>
    <row r="11494" spans="1:13">
      <c r="A11494" t="s">
        <v>4124</v>
      </c>
      <c r="B11494" t="s">
        <v>4125</v>
      </c>
      <c r="C11494" t="str">
        <f>TEXT(D11494, "mmm")</f>
        <v>Sep</v>
      </c>
      <c r="D11494" s="1">
        <v>45544</v>
      </c>
      <c r="E11494" t="s">
        <v>4832</v>
      </c>
      <c r="F11494" t="s">
        <v>101</v>
      </c>
      <c r="G11494">
        <v>791</v>
      </c>
      <c r="H11494">
        <v>30.22</v>
      </c>
      <c r="I11494">
        <v>23904.02</v>
      </c>
      <c r="J11494" t="s">
        <v>81</v>
      </c>
      <c r="K11494">
        <v>9.6774189456110715E-2</v>
      </c>
      <c r="L11494">
        <v>9.6774000000000004</v>
      </c>
      <c r="M11494" t="s">
        <v>82</v>
      </c>
    </row>
    <row r="11495" spans="1:13">
      <c r="A11495" t="s">
        <v>4124</v>
      </c>
      <c r="B11495" t="s">
        <v>4125</v>
      </c>
      <c r="C11495" t="str">
        <f>TEXT(D11495, "mmm")</f>
        <v>Sep</v>
      </c>
      <c r="D11495" s="1">
        <v>45544</v>
      </c>
      <c r="E11495" t="s">
        <v>4830</v>
      </c>
      <c r="F11495" t="s">
        <v>101</v>
      </c>
      <c r="G11495">
        <v>791</v>
      </c>
      <c r="H11495">
        <v>30.22</v>
      </c>
      <c r="I11495">
        <v>23904.02</v>
      </c>
      <c r="J11495" t="s">
        <v>81</v>
      </c>
      <c r="K11495">
        <v>9.6774189456110715E-2</v>
      </c>
      <c r="L11495">
        <v>9.6774000000000004</v>
      </c>
      <c r="M11495" t="s">
        <v>82</v>
      </c>
    </row>
    <row r="11496" spans="1:13">
      <c r="A11496" t="s">
        <v>4124</v>
      </c>
      <c r="B11496" t="s">
        <v>4125</v>
      </c>
      <c r="C11496" t="str">
        <f>TEXT(D11496, "mmm")</f>
        <v>Sep</v>
      </c>
      <c r="D11496" s="1">
        <v>45544</v>
      </c>
      <c r="E11496" t="s">
        <v>4834</v>
      </c>
      <c r="F11496" t="s">
        <v>101</v>
      </c>
      <c r="G11496">
        <v>791</v>
      </c>
      <c r="H11496">
        <v>30.22</v>
      </c>
      <c r="I11496">
        <v>23904.02</v>
      </c>
      <c r="J11496" t="s">
        <v>81</v>
      </c>
      <c r="K11496">
        <v>9.6774189456110715E-2</v>
      </c>
      <c r="L11496">
        <v>9.6774000000000004</v>
      </c>
      <c r="M11496" t="s">
        <v>82</v>
      </c>
    </row>
    <row r="11497" spans="1:13">
      <c r="A11497" t="s">
        <v>4124</v>
      </c>
      <c r="B11497" t="s">
        <v>4125</v>
      </c>
      <c r="C11497" t="str">
        <f>TEXT(D11497, "mmm")</f>
        <v>Sep</v>
      </c>
      <c r="D11497" s="1">
        <v>45544</v>
      </c>
      <c r="E11497" t="s">
        <v>4831</v>
      </c>
      <c r="F11497" t="s">
        <v>101</v>
      </c>
      <c r="G11497">
        <v>22262</v>
      </c>
      <c r="H11497">
        <v>30.22</v>
      </c>
      <c r="I11497">
        <v>672757.64</v>
      </c>
      <c r="J11497" t="s">
        <v>81</v>
      </c>
      <c r="K11497">
        <v>9.6774189456110715E-2</v>
      </c>
      <c r="L11497">
        <v>9.6774000000000004</v>
      </c>
      <c r="M11497" t="s">
        <v>82</v>
      </c>
    </row>
    <row r="11498" spans="1:13">
      <c r="A11498" t="s">
        <v>4124</v>
      </c>
      <c r="B11498" t="s">
        <v>4125</v>
      </c>
      <c r="C11498" t="str">
        <f>TEXT(D11498, "mmm")</f>
        <v>Sep</v>
      </c>
      <c r="D11498" s="1">
        <v>45544</v>
      </c>
      <c r="E11498" t="s">
        <v>4835</v>
      </c>
      <c r="F11498" t="s">
        <v>101</v>
      </c>
      <c r="G11498">
        <v>22262</v>
      </c>
      <c r="H11498">
        <v>30.22</v>
      </c>
      <c r="I11498">
        <v>672757.64</v>
      </c>
      <c r="J11498" t="s">
        <v>81</v>
      </c>
      <c r="K11498">
        <v>9.6774189456110715E-2</v>
      </c>
      <c r="L11498">
        <v>9.6774000000000004</v>
      </c>
      <c r="M11498" t="s">
        <v>82</v>
      </c>
    </row>
    <row r="11499" spans="1:13">
      <c r="A11499" t="s">
        <v>4124</v>
      </c>
      <c r="B11499" t="s">
        <v>4125</v>
      </c>
      <c r="C11499" t="str">
        <f>TEXT(D11499, "mmm")</f>
        <v>Sep</v>
      </c>
      <c r="D11499" s="1">
        <v>45544</v>
      </c>
      <c r="E11499" t="s">
        <v>4833</v>
      </c>
      <c r="F11499" t="s">
        <v>101</v>
      </c>
      <c r="G11499">
        <v>22262</v>
      </c>
      <c r="H11499">
        <v>30.22</v>
      </c>
      <c r="I11499">
        <v>672757.64</v>
      </c>
      <c r="J11499" t="s">
        <v>81</v>
      </c>
      <c r="K11499">
        <v>9.6774189456110715E-2</v>
      </c>
      <c r="L11499">
        <v>9.6774000000000004</v>
      </c>
      <c r="M11499" t="s">
        <v>82</v>
      </c>
    </row>
    <row r="11500" spans="1:13">
      <c r="A11500" t="s">
        <v>4124</v>
      </c>
      <c r="B11500" t="s">
        <v>4125</v>
      </c>
      <c r="C11500" t="str">
        <f>TEXT(D11500, "mmm")</f>
        <v>Sep</v>
      </c>
      <c r="D11500" s="1">
        <v>45544</v>
      </c>
      <c r="E11500" t="s">
        <v>4832</v>
      </c>
      <c r="F11500" t="s">
        <v>101</v>
      </c>
      <c r="G11500">
        <v>22262</v>
      </c>
      <c r="H11500">
        <v>30.22</v>
      </c>
      <c r="I11500">
        <v>672757.64</v>
      </c>
      <c r="J11500" t="s">
        <v>81</v>
      </c>
      <c r="K11500">
        <v>9.6774189456110715E-2</v>
      </c>
      <c r="L11500">
        <v>9.6774000000000004</v>
      </c>
      <c r="M11500" t="s">
        <v>82</v>
      </c>
    </row>
    <row r="11501" spans="1:13">
      <c r="A11501" t="s">
        <v>4124</v>
      </c>
      <c r="B11501" t="s">
        <v>4125</v>
      </c>
      <c r="C11501" t="str">
        <f>TEXT(D11501, "mmm")</f>
        <v>Sep</v>
      </c>
      <c r="D11501" s="1">
        <v>45544</v>
      </c>
      <c r="E11501" t="s">
        <v>4830</v>
      </c>
      <c r="F11501" t="s">
        <v>101</v>
      </c>
      <c r="G11501">
        <v>22262</v>
      </c>
      <c r="H11501">
        <v>30.22</v>
      </c>
      <c r="I11501">
        <v>672757.64</v>
      </c>
      <c r="J11501" t="s">
        <v>81</v>
      </c>
      <c r="K11501">
        <v>9.6774189456110715E-2</v>
      </c>
      <c r="L11501">
        <v>9.6774000000000004</v>
      </c>
      <c r="M11501" t="s">
        <v>82</v>
      </c>
    </row>
    <row r="11502" spans="1:13">
      <c r="A11502" t="s">
        <v>4124</v>
      </c>
      <c r="B11502" t="s">
        <v>4125</v>
      </c>
      <c r="C11502" t="str">
        <f>TEXT(D11502, "mmm")</f>
        <v>Sep</v>
      </c>
      <c r="D11502" s="1">
        <v>45544</v>
      </c>
      <c r="E11502" t="s">
        <v>4834</v>
      </c>
      <c r="F11502" t="s">
        <v>101</v>
      </c>
      <c r="G11502">
        <v>22262</v>
      </c>
      <c r="H11502">
        <v>30.22</v>
      </c>
      <c r="I11502">
        <v>672757.64</v>
      </c>
      <c r="J11502" t="s">
        <v>81</v>
      </c>
      <c r="K11502">
        <v>9.6774189456110715E-2</v>
      </c>
      <c r="L11502">
        <v>9.6774000000000004</v>
      </c>
      <c r="M11502" t="s">
        <v>82</v>
      </c>
    </row>
    <row r="11503" spans="1:13">
      <c r="A11503" t="s">
        <v>6080</v>
      </c>
      <c r="B11503" t="s">
        <v>6081</v>
      </c>
      <c r="C11503" t="str">
        <f>TEXT(D11503, "mmm")</f>
        <v>Sep</v>
      </c>
      <c r="D11503" s="1">
        <v>45544</v>
      </c>
      <c r="E11503" t="s">
        <v>6078</v>
      </c>
      <c r="F11503" t="s">
        <v>80</v>
      </c>
      <c r="G11503">
        <v>450</v>
      </c>
      <c r="H11503">
        <v>42.65</v>
      </c>
      <c r="I11503">
        <v>19192.5</v>
      </c>
      <c r="J11503" t="s">
        <v>81</v>
      </c>
      <c r="K11503">
        <v>3.2961920355544683E-2</v>
      </c>
      <c r="L11503">
        <v>3.2961999999999998</v>
      </c>
      <c r="M11503" t="s">
        <v>82</v>
      </c>
    </row>
    <row r="11504" spans="1:13">
      <c r="A11504" t="s">
        <v>6082</v>
      </c>
      <c r="B11504" t="s">
        <v>6083</v>
      </c>
      <c r="C11504" t="str">
        <f>TEXT(D11504, "mmm")</f>
        <v>Sep</v>
      </c>
      <c r="D11504" s="1">
        <v>45544</v>
      </c>
      <c r="E11504" t="s">
        <v>277</v>
      </c>
      <c r="F11504" t="s">
        <v>101</v>
      </c>
      <c r="G11504">
        <v>92000</v>
      </c>
      <c r="H11504">
        <v>25</v>
      </c>
      <c r="I11504">
        <v>2300000</v>
      </c>
      <c r="J11504" t="s">
        <v>81</v>
      </c>
      <c r="K11504">
        <v>1.278795583546199E-2</v>
      </c>
      <c r="L11504">
        <v>1.2787999999999999</v>
      </c>
      <c r="M11504" t="s">
        <v>82</v>
      </c>
    </row>
    <row r="11505" spans="1:13">
      <c r="A11505" t="s">
        <v>6082</v>
      </c>
      <c r="B11505" t="s">
        <v>6083</v>
      </c>
      <c r="C11505" t="str">
        <f>TEXT(D11505, "mmm")</f>
        <v>Sep</v>
      </c>
      <c r="D11505" s="1">
        <v>45544</v>
      </c>
      <c r="E11505" t="s">
        <v>277</v>
      </c>
      <c r="F11505" t="s">
        <v>101</v>
      </c>
      <c r="G11505">
        <v>656000</v>
      </c>
      <c r="H11505">
        <v>25</v>
      </c>
      <c r="I11505">
        <v>16400000</v>
      </c>
      <c r="J11505" t="s">
        <v>86</v>
      </c>
      <c r="K11505">
        <v>1.278795583546199E-2</v>
      </c>
      <c r="L11505">
        <v>1.2787999999999999</v>
      </c>
      <c r="M11505" t="s">
        <v>82</v>
      </c>
    </row>
    <row r="11506" spans="1:13">
      <c r="A11506" t="s">
        <v>6082</v>
      </c>
      <c r="B11506" t="s">
        <v>6083</v>
      </c>
      <c r="C11506" t="str">
        <f>TEXT(D11506, "mmm")</f>
        <v>Sep</v>
      </c>
      <c r="D11506" s="1">
        <v>45544</v>
      </c>
      <c r="E11506" t="s">
        <v>277</v>
      </c>
      <c r="F11506" t="s">
        <v>101</v>
      </c>
      <c r="G11506">
        <v>92000</v>
      </c>
      <c r="H11506">
        <v>25</v>
      </c>
      <c r="I11506">
        <v>2300000</v>
      </c>
      <c r="J11506" t="s">
        <v>81</v>
      </c>
      <c r="K11506">
        <v>1.278795583546199E-2</v>
      </c>
      <c r="L11506">
        <v>1.2787999999999999</v>
      </c>
      <c r="M11506" t="s">
        <v>82</v>
      </c>
    </row>
    <row r="11507" spans="1:13">
      <c r="A11507" t="s">
        <v>6084</v>
      </c>
      <c r="B11507" t="s">
        <v>6085</v>
      </c>
      <c r="C11507" t="str">
        <f>TEXT(D11507, "mmm")</f>
        <v>Sep</v>
      </c>
      <c r="D11507" s="1">
        <v>45545</v>
      </c>
      <c r="E11507" t="s">
        <v>6086</v>
      </c>
      <c r="F11507" t="s">
        <v>128</v>
      </c>
      <c r="G11507">
        <v>5000</v>
      </c>
      <c r="H11507">
        <v>4.97</v>
      </c>
      <c r="I11507">
        <v>24850</v>
      </c>
      <c r="J11507" t="s">
        <v>81</v>
      </c>
      <c r="K11507">
        <v>-0.18837667805597211</v>
      </c>
      <c r="L11507">
        <v>-18.837700000000002</v>
      </c>
      <c r="M11507" t="s">
        <v>82</v>
      </c>
    </row>
    <row r="11508" spans="1:13">
      <c r="A11508" t="s">
        <v>438</v>
      </c>
      <c r="B11508" t="s">
        <v>439</v>
      </c>
      <c r="C11508" t="str">
        <f>TEXT(D11508, "mmm")</f>
        <v>Sep</v>
      </c>
      <c r="D11508" s="1">
        <v>45545</v>
      </c>
      <c r="E11508" t="s">
        <v>440</v>
      </c>
      <c r="F11508" t="s">
        <v>80</v>
      </c>
      <c r="G11508">
        <v>1187</v>
      </c>
      <c r="H11508">
        <v>20.79</v>
      </c>
      <c r="I11508">
        <v>24677.73</v>
      </c>
      <c r="J11508" t="s">
        <v>81</v>
      </c>
      <c r="K11508">
        <v>4.1085771968765387E-2</v>
      </c>
      <c r="L11508">
        <v>4.1086</v>
      </c>
      <c r="M11508" t="s">
        <v>82</v>
      </c>
    </row>
    <row r="11509" spans="1:13">
      <c r="A11509" t="s">
        <v>438</v>
      </c>
      <c r="B11509" t="s">
        <v>439</v>
      </c>
      <c r="C11509" t="str">
        <f>TEXT(D11509, "mmm")</f>
        <v>Sep</v>
      </c>
      <c r="D11509" s="1">
        <v>45545</v>
      </c>
      <c r="E11509" t="s">
        <v>440</v>
      </c>
      <c r="F11509" t="s">
        <v>80</v>
      </c>
      <c r="G11509">
        <v>480</v>
      </c>
      <c r="H11509">
        <v>20.86</v>
      </c>
      <c r="I11509">
        <v>10012.799999999999</v>
      </c>
      <c r="J11509" t="s">
        <v>81</v>
      </c>
      <c r="K11509">
        <v>4.1085771968765387E-2</v>
      </c>
      <c r="L11509">
        <v>4.1086</v>
      </c>
      <c r="M11509" t="s">
        <v>82</v>
      </c>
    </row>
    <row r="11510" spans="1:13">
      <c r="A11510" t="s">
        <v>6051</v>
      </c>
      <c r="B11510" t="s">
        <v>6052</v>
      </c>
      <c r="C11510" t="str">
        <f>TEXT(D11510, "mmm")</f>
        <v>Sep</v>
      </c>
      <c r="D11510" s="1">
        <v>45545</v>
      </c>
      <c r="E11510" t="s">
        <v>6053</v>
      </c>
      <c r="F11510" t="s">
        <v>101</v>
      </c>
      <c r="G11510">
        <v>23962</v>
      </c>
      <c r="H11510">
        <v>0.89</v>
      </c>
      <c r="I11510">
        <v>21326.18</v>
      </c>
      <c r="J11510" t="s">
        <v>86</v>
      </c>
      <c r="K11510">
        <v>-0.95298542530486252</v>
      </c>
      <c r="L11510">
        <v>-95.298500000000004</v>
      </c>
      <c r="M11510" t="s">
        <v>82</v>
      </c>
    </row>
    <row r="11511" spans="1:13">
      <c r="A11511" t="s">
        <v>2769</v>
      </c>
      <c r="B11511" t="s">
        <v>2770</v>
      </c>
      <c r="C11511" t="str">
        <f>TEXT(D11511, "mmm")</f>
        <v>Sep</v>
      </c>
      <c r="D11511" s="1">
        <v>45545</v>
      </c>
      <c r="E11511" t="s">
        <v>4289</v>
      </c>
      <c r="F11511" t="s">
        <v>101</v>
      </c>
      <c r="G11511">
        <v>5854</v>
      </c>
      <c r="H11511">
        <v>3.87</v>
      </c>
      <c r="I11511">
        <v>22654.98</v>
      </c>
      <c r="J11511" t="s">
        <v>81</v>
      </c>
      <c r="K11511">
        <v>-3.0690568118534101E-2</v>
      </c>
      <c r="L11511">
        <v>-3.0691000000000002</v>
      </c>
      <c r="M11511" t="s">
        <v>82</v>
      </c>
    </row>
    <row r="11512" spans="1:13">
      <c r="A11512" t="s">
        <v>2769</v>
      </c>
      <c r="B11512" t="s">
        <v>2770</v>
      </c>
      <c r="C11512" t="str">
        <f>TEXT(D11512, "mmm")</f>
        <v>Sep</v>
      </c>
      <c r="D11512" s="1">
        <v>45545</v>
      </c>
      <c r="E11512" t="s">
        <v>2774</v>
      </c>
      <c r="F11512" t="s">
        <v>101</v>
      </c>
      <c r="G11512">
        <v>5854</v>
      </c>
      <c r="H11512">
        <v>3.87</v>
      </c>
      <c r="I11512">
        <v>22654.98</v>
      </c>
      <c r="J11512" t="s">
        <v>81</v>
      </c>
      <c r="K11512">
        <v>-3.0690568118534101E-2</v>
      </c>
      <c r="L11512">
        <v>-3.0691000000000002</v>
      </c>
      <c r="M11512" t="s">
        <v>82</v>
      </c>
    </row>
    <row r="11513" spans="1:13">
      <c r="A11513" t="s">
        <v>2137</v>
      </c>
      <c r="B11513" t="s">
        <v>2138</v>
      </c>
      <c r="C11513" t="str">
        <f>TEXT(D11513, "mmm")</f>
        <v>Sep</v>
      </c>
      <c r="D11513" s="1">
        <v>45545</v>
      </c>
      <c r="E11513" t="s">
        <v>5917</v>
      </c>
      <c r="F11513" t="s">
        <v>128</v>
      </c>
      <c r="G11513">
        <v>5000</v>
      </c>
      <c r="H11513">
        <v>5.3</v>
      </c>
      <c r="I11513">
        <v>26500</v>
      </c>
      <c r="J11513" t="s">
        <v>81</v>
      </c>
      <c r="K11513">
        <v>3.5985032519116673E-2</v>
      </c>
      <c r="L11513">
        <v>3.5985</v>
      </c>
      <c r="M11513" t="s">
        <v>82</v>
      </c>
    </row>
    <row r="11514" spans="1:13">
      <c r="A11514" t="s">
        <v>6087</v>
      </c>
      <c r="B11514" t="s">
        <v>6088</v>
      </c>
      <c r="C11514" t="str">
        <f>TEXT(D11514, "mmm")</f>
        <v>Sep</v>
      </c>
      <c r="D11514" s="1">
        <v>45545</v>
      </c>
      <c r="E11514" t="s">
        <v>6089</v>
      </c>
      <c r="F11514" t="s">
        <v>118</v>
      </c>
      <c r="G11514">
        <v>1000</v>
      </c>
      <c r="H11514">
        <v>29.41</v>
      </c>
      <c r="I11514">
        <v>29410</v>
      </c>
      <c r="J11514" t="s">
        <v>86</v>
      </c>
      <c r="K11514">
        <v>3.6822343240771722E-2</v>
      </c>
      <c r="L11514">
        <v>3.6821999999999999</v>
      </c>
      <c r="M11514" t="s">
        <v>82</v>
      </c>
    </row>
    <row r="11515" spans="1:13">
      <c r="A11515" t="s">
        <v>4173</v>
      </c>
      <c r="B11515" t="s">
        <v>4174</v>
      </c>
      <c r="C11515" t="str">
        <f>TEXT(D11515, "mmm")</f>
        <v>Sep</v>
      </c>
      <c r="D11515" s="1">
        <v>45545</v>
      </c>
      <c r="E11515" t="s">
        <v>5750</v>
      </c>
      <c r="F11515" t="s">
        <v>128</v>
      </c>
      <c r="G11515">
        <v>8500</v>
      </c>
      <c r="H11515">
        <v>15.19</v>
      </c>
      <c r="I11515">
        <v>129115</v>
      </c>
      <c r="J11515" t="s">
        <v>81</v>
      </c>
      <c r="K11515">
        <v>2.10803483788542E-2</v>
      </c>
      <c r="L11515">
        <v>2.1080000000000001</v>
      </c>
      <c r="M11515" t="s">
        <v>82</v>
      </c>
    </row>
    <row r="11516" spans="1:13">
      <c r="A11516" t="s">
        <v>5149</v>
      </c>
      <c r="B11516" t="s">
        <v>5150</v>
      </c>
      <c r="C11516" t="str">
        <f>TEXT(D11516, "mmm")</f>
        <v>Sep</v>
      </c>
      <c r="D11516" s="1">
        <v>45545</v>
      </c>
      <c r="E11516" t="s">
        <v>6005</v>
      </c>
      <c r="F11516" t="s">
        <v>128</v>
      </c>
      <c r="G11516">
        <v>5000</v>
      </c>
      <c r="H11516">
        <v>21.25</v>
      </c>
      <c r="I11516">
        <v>106250</v>
      </c>
      <c r="J11516" t="s">
        <v>81</v>
      </c>
      <c r="K11516">
        <v>0.1042830455705379</v>
      </c>
      <c r="L11516">
        <v>10.4283</v>
      </c>
      <c r="M11516" t="s">
        <v>82</v>
      </c>
    </row>
    <row r="11517" spans="1:13">
      <c r="A11517" t="s">
        <v>4483</v>
      </c>
      <c r="B11517" t="s">
        <v>4484</v>
      </c>
      <c r="C11517" t="str">
        <f>TEXT(D11517, "mmm")</f>
        <v>Sep</v>
      </c>
      <c r="D11517" s="1">
        <v>45545</v>
      </c>
      <c r="E11517" t="s">
        <v>6090</v>
      </c>
      <c r="F11517" t="s">
        <v>80</v>
      </c>
      <c r="G11517">
        <v>20000</v>
      </c>
      <c r="H11517">
        <v>2.5499999999999998</v>
      </c>
      <c r="I11517">
        <v>51000</v>
      </c>
      <c r="J11517" t="s">
        <v>81</v>
      </c>
      <c r="K11517">
        <v>0.1764705116302181</v>
      </c>
      <c r="L11517">
        <v>17.647099999999998</v>
      </c>
      <c r="M11517" t="s">
        <v>82</v>
      </c>
    </row>
    <row r="11518" spans="1:13">
      <c r="A11518" t="s">
        <v>580</v>
      </c>
      <c r="B11518" t="s">
        <v>581</v>
      </c>
      <c r="C11518" t="str">
        <f>TEXT(D11518, "mmm")</f>
        <v>Sep</v>
      </c>
      <c r="D11518" s="1">
        <v>45545</v>
      </c>
      <c r="E11518" t="s">
        <v>102</v>
      </c>
      <c r="F11518" t="s">
        <v>101</v>
      </c>
      <c r="G11518">
        <v>10476</v>
      </c>
      <c r="H11518">
        <v>22.19</v>
      </c>
      <c r="I11518">
        <v>232462.44</v>
      </c>
      <c r="J11518" t="s">
        <v>81</v>
      </c>
      <c r="K11518">
        <v>5.679233439331588E-2</v>
      </c>
      <c r="L11518">
        <v>5.6791999999999998</v>
      </c>
      <c r="M11518" t="s">
        <v>82</v>
      </c>
    </row>
    <row r="11519" spans="1:13">
      <c r="A11519" t="s">
        <v>6091</v>
      </c>
      <c r="B11519" t="s">
        <v>6092</v>
      </c>
      <c r="C11519" t="str">
        <f>TEXT(D11519, "mmm")</f>
        <v>Sep</v>
      </c>
      <c r="D11519" s="1">
        <v>45545</v>
      </c>
      <c r="E11519" t="s">
        <v>6093</v>
      </c>
      <c r="F11519" t="s">
        <v>128</v>
      </c>
      <c r="G11519">
        <v>50000</v>
      </c>
      <c r="H11519">
        <v>1.51</v>
      </c>
      <c r="I11519">
        <v>75500</v>
      </c>
      <c r="J11519" t="s">
        <v>81</v>
      </c>
      <c r="K11519">
        <v>0.23717949893582779</v>
      </c>
      <c r="L11519">
        <v>23.7179</v>
      </c>
      <c r="M11519" t="s">
        <v>82</v>
      </c>
    </row>
    <row r="11520" spans="1:13">
      <c r="A11520" t="s">
        <v>6094</v>
      </c>
      <c r="B11520" t="s">
        <v>6095</v>
      </c>
      <c r="C11520" t="str">
        <f>TEXT(D11520, "mmm")</f>
        <v>Sep</v>
      </c>
      <c r="D11520" s="1">
        <v>45545</v>
      </c>
      <c r="E11520" t="s">
        <v>6096</v>
      </c>
      <c r="F11520" t="s">
        <v>128</v>
      </c>
      <c r="G11520">
        <v>14375</v>
      </c>
      <c r="H11520">
        <v>66.8</v>
      </c>
      <c r="I11520">
        <v>960250</v>
      </c>
      <c r="J11520" t="s">
        <v>86</v>
      </c>
      <c r="K11520">
        <v>0.10293673355242849</v>
      </c>
      <c r="L11520">
        <v>10.293699999999999</v>
      </c>
      <c r="M11520" t="s">
        <v>82</v>
      </c>
    </row>
    <row r="11521" spans="1:13">
      <c r="A11521" t="s">
        <v>580</v>
      </c>
      <c r="B11521" t="s">
        <v>581</v>
      </c>
      <c r="C11521" t="str">
        <f>TEXT(D11521, "mmm")</f>
        <v>Sep</v>
      </c>
      <c r="D11521" s="1">
        <v>45545</v>
      </c>
      <c r="E11521" t="s">
        <v>100</v>
      </c>
      <c r="F11521" t="s">
        <v>101</v>
      </c>
      <c r="G11521">
        <v>10476</v>
      </c>
      <c r="H11521">
        <v>22.19</v>
      </c>
      <c r="I11521">
        <v>232462.44</v>
      </c>
      <c r="J11521" t="s">
        <v>81</v>
      </c>
      <c r="K11521">
        <v>5.679233439331588E-2</v>
      </c>
      <c r="L11521">
        <v>5.6791999999999998</v>
      </c>
      <c r="M11521" t="s">
        <v>82</v>
      </c>
    </row>
    <row r="11522" spans="1:13">
      <c r="A11522" t="s">
        <v>6097</v>
      </c>
      <c r="B11522" t="s">
        <v>6098</v>
      </c>
      <c r="C11522" t="str">
        <f>TEXT(D11522, "mmm")</f>
        <v>Sep</v>
      </c>
      <c r="D11522" s="1">
        <v>45545</v>
      </c>
      <c r="E11522" t="s">
        <v>6099</v>
      </c>
      <c r="F11522" t="s">
        <v>80</v>
      </c>
      <c r="G11522">
        <v>2000000</v>
      </c>
      <c r="H11522">
        <v>0.02</v>
      </c>
      <c r="I11522">
        <v>40000</v>
      </c>
      <c r="J11522" t="s">
        <v>86</v>
      </c>
      <c r="K11522">
        <v>0.73913039252978874</v>
      </c>
      <c r="L11522">
        <v>73.912999999999997</v>
      </c>
      <c r="M11522" t="s">
        <v>82</v>
      </c>
    </row>
    <row r="11523" spans="1:13">
      <c r="A11523" t="s">
        <v>6100</v>
      </c>
      <c r="B11523" t="s">
        <v>6101</v>
      </c>
      <c r="C11523" t="str">
        <f>TEXT(D11523, "mmm")</f>
        <v>Sep</v>
      </c>
      <c r="D11523" s="1">
        <v>45545</v>
      </c>
      <c r="E11523" t="s">
        <v>6102</v>
      </c>
      <c r="F11523" t="s">
        <v>251</v>
      </c>
      <c r="G11523">
        <v>3268795</v>
      </c>
      <c r="H11523">
        <v>1.5</v>
      </c>
      <c r="I11523">
        <v>4903192.5</v>
      </c>
      <c r="J11523" t="s">
        <v>86</v>
      </c>
      <c r="K11523">
        <v>7.5757502779743016E-3</v>
      </c>
      <c r="L11523">
        <v>0.75760000000000005</v>
      </c>
      <c r="M11523" t="s">
        <v>82</v>
      </c>
    </row>
    <row r="11524" spans="1:13">
      <c r="A11524" t="s">
        <v>6100</v>
      </c>
      <c r="B11524" t="s">
        <v>6101</v>
      </c>
      <c r="C11524" t="str">
        <f>TEXT(D11524, "mmm")</f>
        <v>Sep</v>
      </c>
      <c r="D11524" s="1">
        <v>45545</v>
      </c>
      <c r="E11524" t="s">
        <v>6103</v>
      </c>
      <c r="F11524" t="s">
        <v>101</v>
      </c>
      <c r="G11524">
        <v>3268795</v>
      </c>
      <c r="H11524">
        <v>1.5</v>
      </c>
      <c r="I11524">
        <v>4903192.5</v>
      </c>
      <c r="J11524" t="s">
        <v>86</v>
      </c>
      <c r="K11524">
        <v>7.5757502779743016E-3</v>
      </c>
      <c r="L11524">
        <v>0.75760000000000005</v>
      </c>
      <c r="M11524" t="s">
        <v>82</v>
      </c>
    </row>
    <row r="11525" spans="1:13">
      <c r="A11525" t="s">
        <v>4124</v>
      </c>
      <c r="B11525" t="s">
        <v>4125</v>
      </c>
      <c r="C11525" t="str">
        <f>TEXT(D11525, "mmm")</f>
        <v>Sep</v>
      </c>
      <c r="D11525" s="1">
        <v>45545</v>
      </c>
      <c r="E11525" t="s">
        <v>4830</v>
      </c>
      <c r="F11525" t="s">
        <v>101</v>
      </c>
      <c r="G11525">
        <v>514</v>
      </c>
      <c r="H11525">
        <v>31.1</v>
      </c>
      <c r="I11525">
        <v>15985.4</v>
      </c>
      <c r="J11525" t="s">
        <v>81</v>
      </c>
      <c r="K11525">
        <v>3.726114937923386E-2</v>
      </c>
      <c r="L11525">
        <v>3.7261000000000002</v>
      </c>
      <c r="M11525" t="s">
        <v>82</v>
      </c>
    </row>
    <row r="11526" spans="1:13">
      <c r="A11526" t="s">
        <v>4124</v>
      </c>
      <c r="B11526" t="s">
        <v>4125</v>
      </c>
      <c r="C11526" t="str">
        <f>TEXT(D11526, "mmm")</f>
        <v>Sep</v>
      </c>
      <c r="D11526" s="1">
        <v>45545</v>
      </c>
      <c r="E11526" t="s">
        <v>4834</v>
      </c>
      <c r="F11526" t="s">
        <v>101</v>
      </c>
      <c r="G11526">
        <v>514</v>
      </c>
      <c r="H11526">
        <v>31.1</v>
      </c>
      <c r="I11526">
        <v>15985.4</v>
      </c>
      <c r="J11526" t="s">
        <v>81</v>
      </c>
      <c r="K11526">
        <v>3.726114937923386E-2</v>
      </c>
      <c r="L11526">
        <v>3.7261000000000002</v>
      </c>
      <c r="M11526" t="s">
        <v>82</v>
      </c>
    </row>
    <row r="11527" spans="1:13">
      <c r="A11527" t="s">
        <v>4124</v>
      </c>
      <c r="B11527" t="s">
        <v>4125</v>
      </c>
      <c r="C11527" t="str">
        <f>TEXT(D11527, "mmm")</f>
        <v>Sep</v>
      </c>
      <c r="D11527" s="1">
        <v>45545</v>
      </c>
      <c r="E11527" t="s">
        <v>4831</v>
      </c>
      <c r="F11527" t="s">
        <v>101</v>
      </c>
      <c r="G11527">
        <v>514</v>
      </c>
      <c r="H11527">
        <v>31.1</v>
      </c>
      <c r="I11527">
        <v>15985.4</v>
      </c>
      <c r="J11527" t="s">
        <v>81</v>
      </c>
      <c r="K11527">
        <v>3.726114937923386E-2</v>
      </c>
      <c r="L11527">
        <v>3.7261000000000002</v>
      </c>
      <c r="M11527" t="s">
        <v>82</v>
      </c>
    </row>
    <row r="11528" spans="1:13">
      <c r="A11528" t="s">
        <v>4124</v>
      </c>
      <c r="B11528" t="s">
        <v>4125</v>
      </c>
      <c r="C11528" t="str">
        <f>TEXT(D11528, "mmm")</f>
        <v>Sep</v>
      </c>
      <c r="D11528" s="1">
        <v>45545</v>
      </c>
      <c r="E11528" t="s">
        <v>4833</v>
      </c>
      <c r="F11528" t="s">
        <v>101</v>
      </c>
      <c r="G11528">
        <v>514</v>
      </c>
      <c r="H11528">
        <v>31.1</v>
      </c>
      <c r="I11528">
        <v>15985.4</v>
      </c>
      <c r="J11528" t="s">
        <v>81</v>
      </c>
      <c r="K11528">
        <v>3.726114937923386E-2</v>
      </c>
      <c r="L11528">
        <v>3.7261000000000002</v>
      </c>
      <c r="M11528" t="s">
        <v>82</v>
      </c>
    </row>
    <row r="11529" spans="1:13">
      <c r="A11529" t="s">
        <v>4124</v>
      </c>
      <c r="B11529" t="s">
        <v>4125</v>
      </c>
      <c r="C11529" t="str">
        <f>TEXT(D11529, "mmm")</f>
        <v>Sep</v>
      </c>
      <c r="D11529" s="1">
        <v>45545</v>
      </c>
      <c r="E11529" t="s">
        <v>4832</v>
      </c>
      <c r="F11529" t="s">
        <v>101</v>
      </c>
      <c r="G11529">
        <v>514</v>
      </c>
      <c r="H11529">
        <v>31.1</v>
      </c>
      <c r="I11529">
        <v>15985.4</v>
      </c>
      <c r="J11529" t="s">
        <v>81</v>
      </c>
      <c r="K11529">
        <v>3.726114937923386E-2</v>
      </c>
      <c r="L11529">
        <v>3.7261000000000002</v>
      </c>
      <c r="M11529" t="s">
        <v>82</v>
      </c>
    </row>
    <row r="11530" spans="1:13">
      <c r="A11530" t="s">
        <v>4124</v>
      </c>
      <c r="B11530" t="s">
        <v>4125</v>
      </c>
      <c r="C11530" t="str">
        <f>TEXT(D11530, "mmm")</f>
        <v>Sep</v>
      </c>
      <c r="D11530" s="1">
        <v>45545</v>
      </c>
      <c r="E11530" t="s">
        <v>4835</v>
      </c>
      <c r="F11530" t="s">
        <v>101</v>
      </c>
      <c r="G11530">
        <v>514</v>
      </c>
      <c r="H11530">
        <v>31.1</v>
      </c>
      <c r="I11530">
        <v>15985.4</v>
      </c>
      <c r="J11530" t="s">
        <v>81</v>
      </c>
      <c r="K11530">
        <v>3.726114937923386E-2</v>
      </c>
      <c r="L11530">
        <v>3.7261000000000002</v>
      </c>
      <c r="M11530" t="s">
        <v>82</v>
      </c>
    </row>
    <row r="11531" spans="1:13">
      <c r="A11531" t="s">
        <v>4124</v>
      </c>
      <c r="B11531" t="s">
        <v>4125</v>
      </c>
      <c r="C11531" t="str">
        <f>TEXT(D11531, "mmm")</f>
        <v>Sep</v>
      </c>
      <c r="D11531" s="1">
        <v>45545</v>
      </c>
      <c r="E11531" t="s">
        <v>4830</v>
      </c>
      <c r="F11531" t="s">
        <v>101</v>
      </c>
      <c r="G11531">
        <v>12470</v>
      </c>
      <c r="H11531">
        <v>31.1</v>
      </c>
      <c r="I11531">
        <v>387817</v>
      </c>
      <c r="J11531" t="s">
        <v>81</v>
      </c>
      <c r="K11531">
        <v>3.726114937923386E-2</v>
      </c>
      <c r="L11531">
        <v>3.7261000000000002</v>
      </c>
      <c r="M11531" t="s">
        <v>82</v>
      </c>
    </row>
    <row r="11532" spans="1:13">
      <c r="A11532" t="s">
        <v>4124</v>
      </c>
      <c r="B11532" t="s">
        <v>4125</v>
      </c>
      <c r="C11532" t="str">
        <f>TEXT(D11532, "mmm")</f>
        <v>Sep</v>
      </c>
      <c r="D11532" s="1">
        <v>45545</v>
      </c>
      <c r="E11532" t="s">
        <v>4834</v>
      </c>
      <c r="F11532" t="s">
        <v>101</v>
      </c>
      <c r="G11532">
        <v>12470</v>
      </c>
      <c r="H11532">
        <v>31.1</v>
      </c>
      <c r="I11532">
        <v>387817</v>
      </c>
      <c r="J11532" t="s">
        <v>81</v>
      </c>
      <c r="K11532">
        <v>3.726114937923386E-2</v>
      </c>
      <c r="L11532">
        <v>3.7261000000000002</v>
      </c>
      <c r="M11532" t="s">
        <v>82</v>
      </c>
    </row>
    <row r="11533" spans="1:13">
      <c r="A11533" t="s">
        <v>4124</v>
      </c>
      <c r="B11533" t="s">
        <v>4125</v>
      </c>
      <c r="C11533" t="str">
        <f>TEXT(D11533, "mmm")</f>
        <v>Sep</v>
      </c>
      <c r="D11533" s="1">
        <v>45545</v>
      </c>
      <c r="E11533" t="s">
        <v>4831</v>
      </c>
      <c r="F11533" t="s">
        <v>101</v>
      </c>
      <c r="G11533">
        <v>12470</v>
      </c>
      <c r="H11533">
        <v>31.1</v>
      </c>
      <c r="I11533">
        <v>387817</v>
      </c>
      <c r="J11533" t="s">
        <v>81</v>
      </c>
      <c r="K11533">
        <v>3.726114937923386E-2</v>
      </c>
      <c r="L11533">
        <v>3.7261000000000002</v>
      </c>
      <c r="M11533" t="s">
        <v>82</v>
      </c>
    </row>
    <row r="11534" spans="1:13">
      <c r="A11534" t="s">
        <v>4124</v>
      </c>
      <c r="B11534" t="s">
        <v>4125</v>
      </c>
      <c r="C11534" t="str">
        <f>TEXT(D11534, "mmm")</f>
        <v>Sep</v>
      </c>
      <c r="D11534" s="1">
        <v>45545</v>
      </c>
      <c r="E11534" t="s">
        <v>4833</v>
      </c>
      <c r="F11534" t="s">
        <v>101</v>
      </c>
      <c r="G11534">
        <v>12470</v>
      </c>
      <c r="H11534">
        <v>31.1</v>
      </c>
      <c r="I11534">
        <v>387817</v>
      </c>
      <c r="J11534" t="s">
        <v>81</v>
      </c>
      <c r="K11534">
        <v>3.726114937923386E-2</v>
      </c>
      <c r="L11534">
        <v>3.7261000000000002</v>
      </c>
      <c r="M11534" t="s">
        <v>82</v>
      </c>
    </row>
    <row r="11535" spans="1:13">
      <c r="A11535" t="s">
        <v>4124</v>
      </c>
      <c r="B11535" t="s">
        <v>4125</v>
      </c>
      <c r="C11535" t="str">
        <f>TEXT(D11535, "mmm")</f>
        <v>Sep</v>
      </c>
      <c r="D11535" s="1">
        <v>45545</v>
      </c>
      <c r="E11535" t="s">
        <v>4832</v>
      </c>
      <c r="F11535" t="s">
        <v>101</v>
      </c>
      <c r="G11535">
        <v>12470</v>
      </c>
      <c r="H11535">
        <v>31.1</v>
      </c>
      <c r="I11535">
        <v>387817</v>
      </c>
      <c r="J11535" t="s">
        <v>81</v>
      </c>
      <c r="K11535">
        <v>3.726114937923386E-2</v>
      </c>
      <c r="L11535">
        <v>3.7261000000000002</v>
      </c>
      <c r="M11535" t="s">
        <v>82</v>
      </c>
    </row>
    <row r="11536" spans="1:13">
      <c r="A11536" t="s">
        <v>4124</v>
      </c>
      <c r="B11536" t="s">
        <v>4125</v>
      </c>
      <c r="C11536" t="str">
        <f>TEXT(D11536, "mmm")</f>
        <v>Sep</v>
      </c>
      <c r="D11536" s="1">
        <v>45545</v>
      </c>
      <c r="E11536" t="s">
        <v>4835</v>
      </c>
      <c r="F11536" t="s">
        <v>101</v>
      </c>
      <c r="G11536">
        <v>12470</v>
      </c>
      <c r="H11536">
        <v>31.1</v>
      </c>
      <c r="I11536">
        <v>387817</v>
      </c>
      <c r="J11536" t="s">
        <v>81</v>
      </c>
      <c r="K11536">
        <v>3.726114937923386E-2</v>
      </c>
      <c r="L11536">
        <v>3.7261000000000002</v>
      </c>
      <c r="M11536" t="s">
        <v>82</v>
      </c>
    </row>
    <row r="11537" spans="1:13">
      <c r="A11537" t="s">
        <v>6104</v>
      </c>
      <c r="B11537" t="s">
        <v>6105</v>
      </c>
      <c r="C11537" t="str">
        <f>TEXT(D11537, "mmm")</f>
        <v>Sep</v>
      </c>
      <c r="D11537" s="1">
        <v>45545</v>
      </c>
      <c r="E11537" t="s">
        <v>6106</v>
      </c>
      <c r="F11537" t="s">
        <v>80</v>
      </c>
      <c r="G11537">
        <v>250000</v>
      </c>
      <c r="H11537">
        <v>12.8</v>
      </c>
      <c r="I11537">
        <v>3200000</v>
      </c>
      <c r="J11537" t="s">
        <v>86</v>
      </c>
      <c r="K11537">
        <v>9.6124076215125642E-2</v>
      </c>
      <c r="L11537">
        <v>9.6123999999999992</v>
      </c>
      <c r="M11537" t="s">
        <v>82</v>
      </c>
    </row>
    <row r="11538" spans="1:13">
      <c r="A11538" t="s">
        <v>311</v>
      </c>
      <c r="B11538" t="s">
        <v>312</v>
      </c>
      <c r="C11538" t="str">
        <f>TEXT(D11538, "mmm")</f>
        <v>Sep</v>
      </c>
      <c r="D11538" s="1">
        <v>45545</v>
      </c>
      <c r="E11538" t="s">
        <v>313</v>
      </c>
      <c r="F11538" t="s">
        <v>314</v>
      </c>
      <c r="G11538">
        <v>470000</v>
      </c>
      <c r="H11538">
        <v>31.86</v>
      </c>
      <c r="I11538">
        <v>14974200</v>
      </c>
      <c r="J11538" t="s">
        <v>86</v>
      </c>
      <c r="K11538">
        <v>-3.5261326886416373E-2</v>
      </c>
      <c r="L11538">
        <v>-3.5261</v>
      </c>
      <c r="M11538" t="s">
        <v>82</v>
      </c>
    </row>
    <row r="11539" spans="1:13">
      <c r="A11539" t="s">
        <v>5282</v>
      </c>
      <c r="B11539" t="s">
        <v>5283</v>
      </c>
      <c r="C11539" t="str">
        <f>TEXT(D11539, "mmm")</f>
        <v>Sep</v>
      </c>
      <c r="D11539" s="1">
        <v>45545</v>
      </c>
      <c r="E11539" t="s">
        <v>6016</v>
      </c>
      <c r="F11539" t="s">
        <v>217</v>
      </c>
      <c r="G11539">
        <v>50000</v>
      </c>
      <c r="H11539">
        <v>4</v>
      </c>
      <c r="I11539">
        <v>200000</v>
      </c>
      <c r="J11539" t="s">
        <v>81</v>
      </c>
      <c r="K11539">
        <v>0.14851488534286861</v>
      </c>
      <c r="L11539">
        <v>14.8515</v>
      </c>
      <c r="M11539" t="s">
        <v>82</v>
      </c>
    </row>
    <row r="11540" spans="1:13">
      <c r="A11540" t="s">
        <v>3354</v>
      </c>
      <c r="B11540" t="s">
        <v>3355</v>
      </c>
      <c r="C11540" t="str">
        <f>TEXT(D11540, "mmm")</f>
        <v>Sep</v>
      </c>
      <c r="D11540" s="1">
        <v>45545</v>
      </c>
      <c r="E11540" t="s">
        <v>3356</v>
      </c>
      <c r="F11540" t="s">
        <v>80</v>
      </c>
      <c r="G11540">
        <v>10000</v>
      </c>
      <c r="H11540">
        <v>17.510000000000002</v>
      </c>
      <c r="I11540">
        <v>175100</v>
      </c>
      <c r="J11540" t="s">
        <v>81</v>
      </c>
      <c r="K11540">
        <v>7.9793305600498909E-2</v>
      </c>
      <c r="L11540">
        <v>7.9793000000000003</v>
      </c>
      <c r="M11540" t="s">
        <v>82</v>
      </c>
    </row>
    <row r="11541" spans="1:13">
      <c r="A11541" t="s">
        <v>4562</v>
      </c>
      <c r="B11541" t="s">
        <v>4563</v>
      </c>
      <c r="C11541" t="str">
        <f>TEXT(D11541, "mmm")</f>
        <v>Sep</v>
      </c>
      <c r="D11541" s="1">
        <v>45545</v>
      </c>
      <c r="E11541" t="s">
        <v>6107</v>
      </c>
      <c r="F11541" t="s">
        <v>118</v>
      </c>
      <c r="G11541">
        <v>500</v>
      </c>
      <c r="H11541">
        <v>49.47</v>
      </c>
      <c r="I11541">
        <v>24735</v>
      </c>
      <c r="J11541" t="s">
        <v>81</v>
      </c>
      <c r="K11541">
        <v>5.5679814806321781E-2</v>
      </c>
      <c r="L11541">
        <v>5.5679999999999996</v>
      </c>
      <c r="M11541" t="s">
        <v>82</v>
      </c>
    </row>
    <row r="11542" spans="1:13">
      <c r="A11542" t="s">
        <v>5929</v>
      </c>
      <c r="B11542" t="s">
        <v>5930</v>
      </c>
      <c r="C11542" t="str">
        <f>TEXT(D11542, "mmm")</f>
        <v>Sep</v>
      </c>
      <c r="D11542" s="1">
        <v>45545</v>
      </c>
      <c r="E11542" t="s">
        <v>6108</v>
      </c>
      <c r="F11542" t="s">
        <v>128</v>
      </c>
      <c r="G11542">
        <v>10000</v>
      </c>
      <c r="H11542">
        <v>3.15</v>
      </c>
      <c r="I11542">
        <v>31500</v>
      </c>
      <c r="J11542" t="s">
        <v>81</v>
      </c>
      <c r="K11542">
        <v>0.47301578603424232</v>
      </c>
      <c r="L11542">
        <v>47.301600000000001</v>
      </c>
      <c r="M11542" t="s">
        <v>82</v>
      </c>
    </row>
    <row r="11543" spans="1:13">
      <c r="A11543" t="s">
        <v>2245</v>
      </c>
      <c r="B11543" t="s">
        <v>2246</v>
      </c>
      <c r="C11543" t="str">
        <f>TEXT(D11543, "mmm")</f>
        <v>Sep</v>
      </c>
      <c r="D11543" s="1">
        <v>45545</v>
      </c>
      <c r="E11543" t="s">
        <v>2247</v>
      </c>
      <c r="F11543" t="s">
        <v>128</v>
      </c>
      <c r="G11543">
        <v>2820</v>
      </c>
      <c r="H11543">
        <v>19.079999999999998</v>
      </c>
      <c r="I11543">
        <v>53805.599999999999</v>
      </c>
      <c r="J11543" t="s">
        <v>86</v>
      </c>
      <c r="K11543">
        <v>1.775478589636403E-2</v>
      </c>
      <c r="L11543">
        <v>1.7755000000000001</v>
      </c>
      <c r="M11543" t="s">
        <v>82</v>
      </c>
    </row>
    <row r="11544" spans="1:13">
      <c r="A11544" t="s">
        <v>4839</v>
      </c>
      <c r="B11544" t="s">
        <v>4840</v>
      </c>
      <c r="C11544" t="str">
        <f>TEXT(D11544, "mmm")</f>
        <v>Sep</v>
      </c>
      <c r="D11544" s="1">
        <v>45545</v>
      </c>
      <c r="E11544" t="s">
        <v>4843</v>
      </c>
      <c r="F11544" t="s">
        <v>101</v>
      </c>
      <c r="G11544">
        <v>4524</v>
      </c>
      <c r="H11544">
        <v>5.33</v>
      </c>
      <c r="I11544">
        <v>24112.92</v>
      </c>
      <c r="J11544" t="s">
        <v>81</v>
      </c>
      <c r="K11544">
        <v>0.12660551951716431</v>
      </c>
      <c r="L11544">
        <v>12.660600000000001</v>
      </c>
      <c r="M11544" t="s">
        <v>82</v>
      </c>
    </row>
    <row r="11545" spans="1:13">
      <c r="A11545" t="s">
        <v>4839</v>
      </c>
      <c r="B11545" t="s">
        <v>4840</v>
      </c>
      <c r="C11545" t="str">
        <f>TEXT(D11545, "mmm")</f>
        <v>Sep</v>
      </c>
      <c r="D11545" s="1">
        <v>45545</v>
      </c>
      <c r="E11545" t="s">
        <v>4844</v>
      </c>
      <c r="F11545" t="s">
        <v>101</v>
      </c>
      <c r="G11545">
        <v>4524</v>
      </c>
      <c r="H11545">
        <v>5.33</v>
      </c>
      <c r="I11545">
        <v>24112.92</v>
      </c>
      <c r="J11545" t="s">
        <v>81</v>
      </c>
      <c r="K11545">
        <v>0.12660551951716431</v>
      </c>
      <c r="L11545">
        <v>12.660600000000001</v>
      </c>
      <c r="M11545" t="s">
        <v>82</v>
      </c>
    </row>
    <row r="11546" spans="1:13">
      <c r="A11546" t="s">
        <v>4839</v>
      </c>
      <c r="B11546" t="s">
        <v>4840</v>
      </c>
      <c r="C11546" t="str">
        <f>TEXT(D11546, "mmm")</f>
        <v>Sep</v>
      </c>
      <c r="D11546" s="1">
        <v>45545</v>
      </c>
      <c r="E11546" t="s">
        <v>4841</v>
      </c>
      <c r="F11546" t="s">
        <v>101</v>
      </c>
      <c r="G11546">
        <v>4524</v>
      </c>
      <c r="H11546">
        <v>5.33</v>
      </c>
      <c r="I11546">
        <v>24112.92</v>
      </c>
      <c r="J11546" t="s">
        <v>81</v>
      </c>
      <c r="K11546">
        <v>0.12660551951716431</v>
      </c>
      <c r="L11546">
        <v>12.660600000000001</v>
      </c>
      <c r="M11546" t="s">
        <v>82</v>
      </c>
    </row>
    <row r="11547" spans="1:13">
      <c r="A11547" t="s">
        <v>4839</v>
      </c>
      <c r="B11547" t="s">
        <v>4840</v>
      </c>
      <c r="C11547" t="str">
        <f>TEXT(D11547, "mmm")</f>
        <v>Sep</v>
      </c>
      <c r="D11547" s="1">
        <v>45545</v>
      </c>
      <c r="E11547" t="s">
        <v>4845</v>
      </c>
      <c r="F11547" t="s">
        <v>101</v>
      </c>
      <c r="G11547">
        <v>4524</v>
      </c>
      <c r="H11547">
        <v>5.33</v>
      </c>
      <c r="I11547">
        <v>24112.92</v>
      </c>
      <c r="J11547" t="s">
        <v>81</v>
      </c>
      <c r="K11547">
        <v>0.12660551951716431</v>
      </c>
      <c r="L11547">
        <v>12.660600000000001</v>
      </c>
      <c r="M11547" t="s">
        <v>82</v>
      </c>
    </row>
    <row r="11548" spans="1:13">
      <c r="A11548" t="s">
        <v>4839</v>
      </c>
      <c r="B11548" t="s">
        <v>4840</v>
      </c>
      <c r="C11548" t="str">
        <f>TEXT(D11548, "mmm")</f>
        <v>Sep</v>
      </c>
      <c r="D11548" s="1">
        <v>45545</v>
      </c>
      <c r="E11548" t="s">
        <v>4842</v>
      </c>
      <c r="F11548" t="s">
        <v>101</v>
      </c>
      <c r="G11548">
        <v>4524</v>
      </c>
      <c r="H11548">
        <v>5.33</v>
      </c>
      <c r="I11548">
        <v>24112.92</v>
      </c>
      <c r="J11548" t="s">
        <v>81</v>
      </c>
      <c r="K11548">
        <v>0.12660551951716431</v>
      </c>
      <c r="L11548">
        <v>12.660600000000001</v>
      </c>
      <c r="M11548" t="s">
        <v>82</v>
      </c>
    </row>
    <row r="11549" spans="1:13">
      <c r="A11549" t="s">
        <v>4217</v>
      </c>
      <c r="B11549" t="s">
        <v>4218</v>
      </c>
      <c r="C11549" t="str">
        <f>TEXT(D11549, "mmm")</f>
        <v>Sep</v>
      </c>
      <c r="D11549" s="1">
        <v>45545</v>
      </c>
      <c r="E11549" t="s">
        <v>4219</v>
      </c>
      <c r="F11549" t="s">
        <v>80</v>
      </c>
      <c r="G11549">
        <v>11000</v>
      </c>
      <c r="H11549">
        <v>1.62</v>
      </c>
      <c r="I11549">
        <v>17820</v>
      </c>
      <c r="J11549" t="s">
        <v>81</v>
      </c>
      <c r="K11549">
        <v>-7.3529196926738214E-3</v>
      </c>
      <c r="L11549">
        <v>-0.73529999999999995</v>
      </c>
      <c r="M11549" t="s">
        <v>82</v>
      </c>
    </row>
    <row r="11550" spans="1:13">
      <c r="A11550" t="s">
        <v>2404</v>
      </c>
      <c r="B11550" t="s">
        <v>2405</v>
      </c>
      <c r="C11550" t="str">
        <f>TEXT(D11550, "mmm")</f>
        <v>Sep</v>
      </c>
      <c r="D11550" s="1">
        <v>45545</v>
      </c>
      <c r="E11550" t="s">
        <v>2410</v>
      </c>
      <c r="F11550" t="s">
        <v>80</v>
      </c>
      <c r="G11550">
        <v>2100</v>
      </c>
      <c r="H11550">
        <v>9.9</v>
      </c>
      <c r="I11550">
        <v>20790</v>
      </c>
      <c r="J11550" t="s">
        <v>81</v>
      </c>
      <c r="K11550">
        <v>0.28771229256631381</v>
      </c>
      <c r="L11550">
        <v>28.7712</v>
      </c>
      <c r="M11550" t="s">
        <v>82</v>
      </c>
    </row>
    <row r="11551" spans="1:13">
      <c r="A11551" t="s">
        <v>5955</v>
      </c>
      <c r="B11551" t="s">
        <v>5956</v>
      </c>
      <c r="C11551" t="str">
        <f>TEXT(D11551, "mmm")</f>
        <v>Sep</v>
      </c>
      <c r="D11551" s="1">
        <v>45545</v>
      </c>
      <c r="E11551" t="s">
        <v>5957</v>
      </c>
      <c r="F11551" t="s">
        <v>128</v>
      </c>
      <c r="G11551">
        <v>500</v>
      </c>
      <c r="H11551">
        <v>70.55</v>
      </c>
      <c r="I11551">
        <v>35275</v>
      </c>
      <c r="J11551" t="s">
        <v>81</v>
      </c>
      <c r="K11551">
        <v>0.26629978244489888</v>
      </c>
      <c r="L11551">
        <v>26.63</v>
      </c>
      <c r="M11551" t="s">
        <v>82</v>
      </c>
    </row>
    <row r="11552" spans="1:13">
      <c r="A11552" t="s">
        <v>6109</v>
      </c>
      <c r="B11552" t="s">
        <v>6110</v>
      </c>
      <c r="C11552" t="str">
        <f>TEXT(D11552, "mmm")</f>
        <v>Sep</v>
      </c>
      <c r="D11552" s="1">
        <v>45545</v>
      </c>
      <c r="E11552" t="s">
        <v>2567</v>
      </c>
      <c r="F11552" t="s">
        <v>101</v>
      </c>
      <c r="G11552">
        <v>50000</v>
      </c>
      <c r="H11552">
        <v>4.6500000000000004</v>
      </c>
      <c r="I11552">
        <v>232500</v>
      </c>
      <c r="J11552" t="s">
        <v>86</v>
      </c>
      <c r="K11552">
        <v>0.20292881749278041</v>
      </c>
      <c r="L11552">
        <v>20.292899999999999</v>
      </c>
      <c r="M11552" t="s">
        <v>82</v>
      </c>
    </row>
    <row r="11553" spans="1:13">
      <c r="A11553" t="s">
        <v>6109</v>
      </c>
      <c r="B11553" t="s">
        <v>6110</v>
      </c>
      <c r="C11553" t="str">
        <f>TEXT(D11553, "mmm")</f>
        <v>Sep</v>
      </c>
      <c r="D11553" s="1">
        <v>45545</v>
      </c>
      <c r="E11553" t="s">
        <v>2567</v>
      </c>
      <c r="F11553" t="s">
        <v>101</v>
      </c>
      <c r="G11553">
        <v>7500</v>
      </c>
      <c r="H11553">
        <v>4.6500000000000004</v>
      </c>
      <c r="I11553">
        <v>34875</v>
      </c>
      <c r="J11553" t="s">
        <v>81</v>
      </c>
      <c r="K11553">
        <v>0.20292881749278041</v>
      </c>
      <c r="L11553">
        <v>20.292899999999999</v>
      </c>
      <c r="M11553" t="s">
        <v>82</v>
      </c>
    </row>
    <row r="11554" spans="1:13">
      <c r="A11554" t="s">
        <v>2137</v>
      </c>
      <c r="B11554" t="s">
        <v>2138</v>
      </c>
      <c r="C11554" t="str">
        <f>TEXT(D11554, "mmm")</f>
        <v>Sep</v>
      </c>
      <c r="D11554" s="1">
        <v>45545</v>
      </c>
      <c r="E11554" t="s">
        <v>3539</v>
      </c>
      <c r="F11554" t="s">
        <v>217</v>
      </c>
      <c r="G11554">
        <v>95477</v>
      </c>
      <c r="H11554">
        <v>5.29</v>
      </c>
      <c r="I11554">
        <v>505073.33</v>
      </c>
      <c r="J11554" t="s">
        <v>81</v>
      </c>
      <c r="K11554">
        <v>3.5985032519116673E-2</v>
      </c>
      <c r="L11554">
        <v>3.5985</v>
      </c>
      <c r="M11554" t="s">
        <v>82</v>
      </c>
    </row>
    <row r="11555" spans="1:13">
      <c r="A11555" t="s">
        <v>5893</v>
      </c>
      <c r="B11555" t="s">
        <v>5894</v>
      </c>
      <c r="C11555" t="str">
        <f>TEXT(D11555, "mmm")</f>
        <v>Sep</v>
      </c>
      <c r="D11555" s="1">
        <v>45545</v>
      </c>
      <c r="E11555" t="s">
        <v>5928</v>
      </c>
      <c r="F11555" t="s">
        <v>118</v>
      </c>
      <c r="G11555">
        <v>26500</v>
      </c>
      <c r="H11555">
        <v>30774</v>
      </c>
      <c r="I11555">
        <v>815511000</v>
      </c>
      <c r="J11555" t="s">
        <v>81</v>
      </c>
      <c r="K11555">
        <v>8.620691958562432E-2</v>
      </c>
      <c r="L11555">
        <v>8.6206999999999994</v>
      </c>
      <c r="M11555" t="s">
        <v>82</v>
      </c>
    </row>
    <row r="11556" spans="1:13">
      <c r="A11556" t="s">
        <v>3486</v>
      </c>
      <c r="B11556" t="s">
        <v>3487</v>
      </c>
      <c r="C11556" t="str">
        <f>TEXT(D11556, "mmm")</f>
        <v>Sep</v>
      </c>
      <c r="D11556" s="1">
        <v>45545</v>
      </c>
      <c r="E11556" t="s">
        <v>6111</v>
      </c>
      <c r="F11556" t="s">
        <v>80</v>
      </c>
      <c r="G11556">
        <v>7400</v>
      </c>
      <c r="H11556">
        <v>27</v>
      </c>
      <c r="I11556">
        <v>199800</v>
      </c>
      <c r="J11556" t="s">
        <v>81</v>
      </c>
      <c r="K11556">
        <v>3.1434885858763639E-2</v>
      </c>
      <c r="L11556">
        <v>3.1435</v>
      </c>
      <c r="M11556" t="s">
        <v>82</v>
      </c>
    </row>
    <row r="11557" spans="1:13">
      <c r="A11557" t="s">
        <v>536</v>
      </c>
      <c r="B11557" t="s">
        <v>537</v>
      </c>
      <c r="C11557" t="str">
        <f>TEXT(D11557, "mmm")</f>
        <v>Sep</v>
      </c>
      <c r="D11557" s="1">
        <v>45545</v>
      </c>
      <c r="E11557" t="s">
        <v>579</v>
      </c>
      <c r="F11557" t="s">
        <v>128</v>
      </c>
      <c r="G11557">
        <v>33014</v>
      </c>
      <c r="H11557">
        <v>2.75</v>
      </c>
      <c r="I11557">
        <v>90788.5</v>
      </c>
      <c r="J11557" t="s">
        <v>81</v>
      </c>
      <c r="K11557">
        <v>0.231316764627574</v>
      </c>
      <c r="L11557">
        <v>23.131699999999999</v>
      </c>
      <c r="M11557" t="s">
        <v>82</v>
      </c>
    </row>
    <row r="11558" spans="1:13">
      <c r="A11558" t="s">
        <v>3598</v>
      </c>
      <c r="B11558" t="s">
        <v>3599</v>
      </c>
      <c r="C11558" t="str">
        <f>TEXT(D11558, "mmm")</f>
        <v>Sep</v>
      </c>
      <c r="D11558" s="1">
        <v>45545</v>
      </c>
      <c r="E11558" t="s">
        <v>3600</v>
      </c>
      <c r="F11558" t="s">
        <v>222</v>
      </c>
      <c r="G11558">
        <v>4800</v>
      </c>
      <c r="H11558">
        <v>43.17</v>
      </c>
      <c r="I11558">
        <v>207216</v>
      </c>
      <c r="J11558" t="s">
        <v>81</v>
      </c>
      <c r="K11558">
        <v>5.0933320066604448E-2</v>
      </c>
      <c r="L11558">
        <v>5.0933000000000002</v>
      </c>
      <c r="M11558" t="s">
        <v>82</v>
      </c>
    </row>
    <row r="11559" spans="1:13">
      <c r="A11559" t="s">
        <v>4233</v>
      </c>
      <c r="B11559" t="s">
        <v>4234</v>
      </c>
      <c r="C11559" t="str">
        <f>TEXT(D11559, "mmm")</f>
        <v>Sep</v>
      </c>
      <c r="D11559" s="1">
        <v>45545</v>
      </c>
      <c r="E11559" t="s">
        <v>4235</v>
      </c>
      <c r="F11559" t="s">
        <v>80</v>
      </c>
      <c r="G11559">
        <v>1950</v>
      </c>
      <c r="H11559">
        <v>10.3</v>
      </c>
      <c r="I11559">
        <v>20085</v>
      </c>
      <c r="J11559" t="s">
        <v>81</v>
      </c>
      <c r="K11559">
        <v>3.7754147744740292E-2</v>
      </c>
      <c r="L11559">
        <v>3.7753999999999999</v>
      </c>
      <c r="M11559" t="s">
        <v>82</v>
      </c>
    </row>
    <row r="11560" spans="1:13">
      <c r="A11560" t="s">
        <v>6097</v>
      </c>
      <c r="B11560" t="s">
        <v>6098</v>
      </c>
      <c r="C11560" t="str">
        <f>TEXT(D11560, "mmm")</f>
        <v>Sep</v>
      </c>
      <c r="D11560" s="1">
        <v>45545</v>
      </c>
      <c r="E11560" t="s">
        <v>6112</v>
      </c>
      <c r="F11560" t="s">
        <v>80</v>
      </c>
      <c r="G11560">
        <v>1800000</v>
      </c>
      <c r="H11560">
        <v>0.02</v>
      </c>
      <c r="I11560">
        <v>36000</v>
      </c>
      <c r="J11560" t="s">
        <v>81</v>
      </c>
      <c r="K11560">
        <v>0.73913039252978874</v>
      </c>
      <c r="L11560">
        <v>73.912999999999997</v>
      </c>
      <c r="M11560" t="s">
        <v>82</v>
      </c>
    </row>
    <row r="11561" spans="1:13">
      <c r="A11561" t="s">
        <v>6097</v>
      </c>
      <c r="B11561" t="s">
        <v>6098</v>
      </c>
      <c r="C11561" t="str">
        <f>TEXT(D11561, "mmm")</f>
        <v>Sep</v>
      </c>
      <c r="D11561" s="1">
        <v>45545</v>
      </c>
      <c r="E11561" t="s">
        <v>6112</v>
      </c>
      <c r="F11561" t="s">
        <v>80</v>
      </c>
      <c r="G11561">
        <v>2000000</v>
      </c>
      <c r="H11561">
        <v>0.02</v>
      </c>
      <c r="I11561">
        <v>40000</v>
      </c>
      <c r="J11561" t="s">
        <v>86</v>
      </c>
      <c r="K11561">
        <v>0.73913039252978874</v>
      </c>
      <c r="L11561">
        <v>73.912999999999997</v>
      </c>
      <c r="M11561" t="s">
        <v>82</v>
      </c>
    </row>
    <row r="11562" spans="1:13">
      <c r="A11562" t="s">
        <v>3598</v>
      </c>
      <c r="B11562" t="s">
        <v>3599</v>
      </c>
      <c r="C11562" t="str">
        <f>TEXT(D11562, "mmm")</f>
        <v>Sep</v>
      </c>
      <c r="D11562" s="1">
        <v>45545</v>
      </c>
      <c r="E11562" t="s">
        <v>3600</v>
      </c>
      <c r="F11562" t="s">
        <v>222</v>
      </c>
      <c r="G11562">
        <v>4800</v>
      </c>
      <c r="H11562">
        <v>43.17</v>
      </c>
      <c r="I11562">
        <v>207216</v>
      </c>
      <c r="J11562" t="s">
        <v>81</v>
      </c>
      <c r="K11562">
        <v>5.0933320066604448E-2</v>
      </c>
      <c r="L11562">
        <v>5.0933000000000002</v>
      </c>
      <c r="M11562" t="s">
        <v>82</v>
      </c>
    </row>
    <row r="11563" spans="1:13">
      <c r="A11563" t="s">
        <v>6091</v>
      </c>
      <c r="B11563" t="s">
        <v>6092</v>
      </c>
      <c r="C11563" t="str">
        <f>TEXT(D11563, "mmm")</f>
        <v>Sep</v>
      </c>
      <c r="D11563" s="1">
        <v>45545</v>
      </c>
      <c r="E11563" t="s">
        <v>6113</v>
      </c>
      <c r="F11563" t="s">
        <v>118</v>
      </c>
      <c r="G11563">
        <v>35363</v>
      </c>
      <c r="H11563">
        <v>1.55</v>
      </c>
      <c r="I11563">
        <v>54812.65</v>
      </c>
      <c r="J11563" t="s">
        <v>81</v>
      </c>
      <c r="K11563">
        <v>0.23717949893582779</v>
      </c>
      <c r="L11563">
        <v>23.7179</v>
      </c>
      <c r="M11563" t="s">
        <v>82</v>
      </c>
    </row>
    <row r="11564" spans="1:13">
      <c r="A11564" t="s">
        <v>5999</v>
      </c>
      <c r="B11564" t="s">
        <v>6000</v>
      </c>
      <c r="C11564" t="str">
        <f>TEXT(D11564, "mmm")</f>
        <v>Sep</v>
      </c>
      <c r="D11564" s="1">
        <v>45545</v>
      </c>
      <c r="E11564" t="s">
        <v>6001</v>
      </c>
      <c r="F11564" t="s">
        <v>80</v>
      </c>
      <c r="G11564">
        <v>500</v>
      </c>
      <c r="H11564">
        <v>81.150000000000006</v>
      </c>
      <c r="I11564">
        <v>40575</v>
      </c>
      <c r="J11564" t="s">
        <v>86</v>
      </c>
      <c r="K11564">
        <v>5.329041858095751E-2</v>
      </c>
      <c r="L11564">
        <v>5.3289999999999997</v>
      </c>
      <c r="M11564" t="s">
        <v>82</v>
      </c>
    </row>
    <row r="11565" spans="1:13">
      <c r="A11565" t="s">
        <v>5999</v>
      </c>
      <c r="B11565" t="s">
        <v>6000</v>
      </c>
      <c r="C11565" t="str">
        <f>TEXT(D11565, "mmm")</f>
        <v>Sep</v>
      </c>
      <c r="D11565" s="1">
        <v>45545</v>
      </c>
      <c r="E11565" t="s">
        <v>6001</v>
      </c>
      <c r="F11565" t="s">
        <v>80</v>
      </c>
      <c r="G11565">
        <v>500</v>
      </c>
      <c r="H11565">
        <v>80.5</v>
      </c>
      <c r="I11565">
        <v>40250</v>
      </c>
      <c r="J11565" t="s">
        <v>81</v>
      </c>
      <c r="K11565">
        <v>5.329041858095751E-2</v>
      </c>
      <c r="L11565">
        <v>5.3289999999999997</v>
      </c>
      <c r="M11565" t="s">
        <v>82</v>
      </c>
    </row>
    <row r="11566" spans="1:13">
      <c r="A11566" t="s">
        <v>536</v>
      </c>
      <c r="B11566" t="s">
        <v>537</v>
      </c>
      <c r="C11566" t="str">
        <f>TEXT(D11566, "mmm")</f>
        <v>Sep</v>
      </c>
      <c r="D11566" s="1">
        <v>45545</v>
      </c>
      <c r="E11566" t="s">
        <v>538</v>
      </c>
      <c r="F11566" t="s">
        <v>118</v>
      </c>
      <c r="G11566">
        <v>21118</v>
      </c>
      <c r="H11566">
        <v>2.73</v>
      </c>
      <c r="I11566">
        <v>57652.14</v>
      </c>
      <c r="J11566" t="s">
        <v>81</v>
      </c>
      <c r="K11566">
        <v>0.231316764627574</v>
      </c>
      <c r="L11566">
        <v>23.131699999999999</v>
      </c>
      <c r="M11566" t="s">
        <v>82</v>
      </c>
    </row>
    <row r="11567" spans="1:13">
      <c r="A11567" t="s">
        <v>3110</v>
      </c>
      <c r="B11567" t="s">
        <v>3111</v>
      </c>
      <c r="C11567" t="str">
        <f>TEXT(D11567, "mmm")</f>
        <v>Sep</v>
      </c>
      <c r="D11567" s="1">
        <v>45545</v>
      </c>
      <c r="E11567" t="s">
        <v>3118</v>
      </c>
      <c r="F11567" t="s">
        <v>101</v>
      </c>
      <c r="G11567">
        <v>262853</v>
      </c>
      <c r="H11567">
        <v>6.44</v>
      </c>
      <c r="I11567">
        <v>1692773.32</v>
      </c>
      <c r="J11567" t="s">
        <v>81</v>
      </c>
      <c r="K11567">
        <v>-1.3452937491495899E-2</v>
      </c>
      <c r="L11567">
        <v>-1.3452999999999999</v>
      </c>
      <c r="M11567" t="s">
        <v>82</v>
      </c>
    </row>
    <row r="11568" spans="1:13">
      <c r="A11568" t="s">
        <v>3110</v>
      </c>
      <c r="B11568" t="s">
        <v>3111</v>
      </c>
      <c r="C11568" t="str">
        <f>TEXT(D11568, "mmm")</f>
        <v>Sep</v>
      </c>
      <c r="D11568" s="1">
        <v>45545</v>
      </c>
      <c r="E11568" t="s">
        <v>3120</v>
      </c>
      <c r="F11568" t="s">
        <v>101</v>
      </c>
      <c r="G11568">
        <v>262853</v>
      </c>
      <c r="H11568">
        <v>6.44</v>
      </c>
      <c r="I11568">
        <v>1692773.32</v>
      </c>
      <c r="J11568" t="s">
        <v>81</v>
      </c>
      <c r="K11568">
        <v>-1.3452937491495899E-2</v>
      </c>
      <c r="L11568">
        <v>-1.3452999999999999</v>
      </c>
      <c r="M11568" t="s">
        <v>82</v>
      </c>
    </row>
    <row r="11569" spans="1:13">
      <c r="A11569" t="s">
        <v>3110</v>
      </c>
      <c r="B11569" t="s">
        <v>3111</v>
      </c>
      <c r="C11569" t="str">
        <f>TEXT(D11569, "mmm")</f>
        <v>Sep</v>
      </c>
      <c r="D11569" s="1">
        <v>45545</v>
      </c>
      <c r="E11569" t="s">
        <v>3119</v>
      </c>
      <c r="F11569" t="s">
        <v>101</v>
      </c>
      <c r="G11569">
        <v>262853</v>
      </c>
      <c r="H11569">
        <v>6.44</v>
      </c>
      <c r="I11569">
        <v>1692773.32</v>
      </c>
      <c r="J11569" t="s">
        <v>81</v>
      </c>
      <c r="K11569">
        <v>-1.3452937491495899E-2</v>
      </c>
      <c r="L11569">
        <v>-1.3452999999999999</v>
      </c>
      <c r="M11569" t="s">
        <v>82</v>
      </c>
    </row>
    <row r="11570" spans="1:13">
      <c r="A11570" t="s">
        <v>5095</v>
      </c>
      <c r="B11570" t="s">
        <v>5096</v>
      </c>
      <c r="C11570" t="str">
        <f>TEXT(D11570, "mmm")</f>
        <v>Sep</v>
      </c>
      <c r="D11570" s="1">
        <v>45545</v>
      </c>
      <c r="E11570" t="s">
        <v>5097</v>
      </c>
      <c r="F11570" t="s">
        <v>101</v>
      </c>
      <c r="G11570">
        <v>5310</v>
      </c>
      <c r="H11570">
        <v>15.19</v>
      </c>
      <c r="I11570">
        <v>80658.899999999994</v>
      </c>
      <c r="J11570" t="s">
        <v>81</v>
      </c>
      <c r="K11570">
        <v>-5.0524968724951491E-2</v>
      </c>
      <c r="L11570">
        <v>-5.0525000000000002</v>
      </c>
      <c r="M11570" t="s">
        <v>82</v>
      </c>
    </row>
    <row r="11571" spans="1:13">
      <c r="A11571" t="s">
        <v>4037</v>
      </c>
      <c r="B11571" t="s">
        <v>4038</v>
      </c>
      <c r="C11571" t="str">
        <f>TEXT(D11571, "mmm")</f>
        <v>Sep</v>
      </c>
      <c r="D11571" s="1">
        <v>45545</v>
      </c>
      <c r="E11571" t="s">
        <v>6045</v>
      </c>
      <c r="F11571" t="s">
        <v>128</v>
      </c>
      <c r="G11571">
        <v>10000</v>
      </c>
      <c r="H11571">
        <v>9.1</v>
      </c>
      <c r="I11571">
        <v>91000</v>
      </c>
      <c r="J11571" t="s">
        <v>86</v>
      </c>
      <c r="K11571">
        <v>-6.6032012142002605E-2</v>
      </c>
      <c r="L11571">
        <v>-6.6032000000000002</v>
      </c>
      <c r="M11571" t="s">
        <v>82</v>
      </c>
    </row>
    <row r="11572" spans="1:13">
      <c r="A11572" t="s">
        <v>6100</v>
      </c>
      <c r="B11572" t="s">
        <v>6101</v>
      </c>
      <c r="C11572" t="str">
        <f>TEXT(D11572, "mmm")</f>
        <v>Sep</v>
      </c>
      <c r="D11572" s="1">
        <v>45545</v>
      </c>
      <c r="E11572" t="s">
        <v>6114</v>
      </c>
      <c r="F11572" t="s">
        <v>101</v>
      </c>
      <c r="G11572">
        <v>531205</v>
      </c>
      <c r="H11572">
        <v>1.5</v>
      </c>
      <c r="I11572">
        <v>796807.5</v>
      </c>
      <c r="J11572" t="s">
        <v>81</v>
      </c>
      <c r="K11572">
        <v>7.5757502779743016E-3</v>
      </c>
      <c r="L11572">
        <v>0.75760000000000005</v>
      </c>
      <c r="M11572" t="s">
        <v>82</v>
      </c>
    </row>
    <row r="11573" spans="1:13">
      <c r="A11573" t="s">
        <v>6100</v>
      </c>
      <c r="B11573" t="s">
        <v>6101</v>
      </c>
      <c r="C11573" t="str">
        <f>TEXT(D11573, "mmm")</f>
        <v>Sep</v>
      </c>
      <c r="D11573" s="1">
        <v>45545</v>
      </c>
      <c r="E11573" t="s">
        <v>6115</v>
      </c>
      <c r="F11573" t="s">
        <v>101</v>
      </c>
      <c r="G11573">
        <v>531205</v>
      </c>
      <c r="H11573">
        <v>1.5</v>
      </c>
      <c r="I11573">
        <v>796807.5</v>
      </c>
      <c r="J11573" t="s">
        <v>81</v>
      </c>
      <c r="K11573">
        <v>7.5757502779743016E-3</v>
      </c>
      <c r="L11573">
        <v>0.75760000000000005</v>
      </c>
      <c r="M11573" t="s">
        <v>82</v>
      </c>
    </row>
    <row r="11574" spans="1:13">
      <c r="A11574" t="s">
        <v>6100</v>
      </c>
      <c r="B11574" t="s">
        <v>6101</v>
      </c>
      <c r="C11574" t="str">
        <f>TEXT(D11574, "mmm")</f>
        <v>Sep</v>
      </c>
      <c r="D11574" s="1">
        <v>45545</v>
      </c>
      <c r="E11574" t="s">
        <v>6116</v>
      </c>
      <c r="F11574" t="s">
        <v>101</v>
      </c>
      <c r="G11574">
        <v>531205</v>
      </c>
      <c r="H11574">
        <v>1.5</v>
      </c>
      <c r="I11574">
        <v>796807.5</v>
      </c>
      <c r="J11574" t="s">
        <v>81</v>
      </c>
      <c r="K11574">
        <v>7.5757502779743016E-3</v>
      </c>
      <c r="L11574">
        <v>0.75760000000000005</v>
      </c>
      <c r="M11574" t="s">
        <v>82</v>
      </c>
    </row>
    <row r="11575" spans="1:13">
      <c r="A11575" t="s">
        <v>6100</v>
      </c>
      <c r="B11575" t="s">
        <v>6101</v>
      </c>
      <c r="C11575" t="str">
        <f>TEXT(D11575, "mmm")</f>
        <v>Sep</v>
      </c>
      <c r="D11575" s="1">
        <v>45545</v>
      </c>
      <c r="E11575" t="s">
        <v>6117</v>
      </c>
      <c r="F11575" t="s">
        <v>101</v>
      </c>
      <c r="G11575">
        <v>531205</v>
      </c>
      <c r="H11575">
        <v>1.5</v>
      </c>
      <c r="I11575">
        <v>796807.5</v>
      </c>
      <c r="J11575" t="s">
        <v>81</v>
      </c>
      <c r="K11575">
        <v>7.5757502779743016E-3</v>
      </c>
      <c r="L11575">
        <v>0.75760000000000005</v>
      </c>
      <c r="M11575" t="s">
        <v>82</v>
      </c>
    </row>
    <row r="11576" spans="1:13">
      <c r="A11576" t="s">
        <v>2682</v>
      </c>
      <c r="B11576" t="s">
        <v>2683</v>
      </c>
      <c r="C11576" t="str">
        <f>TEXT(D11576, "mmm")</f>
        <v>Sep</v>
      </c>
      <c r="D11576" s="1">
        <v>45545</v>
      </c>
      <c r="E11576" t="s">
        <v>2684</v>
      </c>
      <c r="F11576" t="s">
        <v>426</v>
      </c>
      <c r="G11576">
        <v>17000</v>
      </c>
      <c r="H11576">
        <v>14.75</v>
      </c>
      <c r="I11576">
        <v>250750</v>
      </c>
      <c r="J11576" t="s">
        <v>86</v>
      </c>
      <c r="K11576">
        <v>1.2236589460501429E-2</v>
      </c>
      <c r="L11576">
        <v>1.2237</v>
      </c>
      <c r="M11576" t="s">
        <v>82</v>
      </c>
    </row>
    <row r="11577" spans="1:13">
      <c r="A11577" t="s">
        <v>4488</v>
      </c>
      <c r="B11577" t="s">
        <v>4489</v>
      </c>
      <c r="C11577" t="str">
        <f>TEXT(D11577, "mmm")</f>
        <v>Sep</v>
      </c>
      <c r="D11577" s="1">
        <v>45545</v>
      </c>
      <c r="E11577" t="s">
        <v>4490</v>
      </c>
      <c r="F11577" t="s">
        <v>128</v>
      </c>
      <c r="G11577">
        <v>888</v>
      </c>
      <c r="H11577">
        <v>14.4</v>
      </c>
      <c r="I11577">
        <v>12787.2</v>
      </c>
      <c r="J11577" t="s">
        <v>81</v>
      </c>
      <c r="K11577">
        <v>6.2801863139136049E-2</v>
      </c>
      <c r="L11577">
        <v>6.2801999999999998</v>
      </c>
      <c r="M11577" t="s">
        <v>82</v>
      </c>
    </row>
    <row r="11578" spans="1:13">
      <c r="A11578" t="s">
        <v>5970</v>
      </c>
      <c r="B11578" t="s">
        <v>5971</v>
      </c>
      <c r="C11578" t="str">
        <f>TEXT(D11578, "mmm")</f>
        <v>Sep</v>
      </c>
      <c r="D11578" s="1">
        <v>45545</v>
      </c>
      <c r="E11578" t="s">
        <v>5974</v>
      </c>
      <c r="F11578" t="s">
        <v>101</v>
      </c>
      <c r="G11578">
        <v>80000</v>
      </c>
      <c r="H11578">
        <v>0.52</v>
      </c>
      <c r="I11578">
        <v>41600</v>
      </c>
      <c r="J11578" t="s">
        <v>81</v>
      </c>
      <c r="K11578">
        <v>-0.22310758152832419</v>
      </c>
      <c r="L11578">
        <v>-22.3108</v>
      </c>
      <c r="M11578" t="s">
        <v>82</v>
      </c>
    </row>
    <row r="11579" spans="1:13">
      <c r="A11579" t="s">
        <v>5970</v>
      </c>
      <c r="B11579" t="s">
        <v>5971</v>
      </c>
      <c r="C11579" t="str">
        <f>TEXT(D11579, "mmm")</f>
        <v>Sep</v>
      </c>
      <c r="D11579" s="1">
        <v>45545</v>
      </c>
      <c r="E11579" t="s">
        <v>5972</v>
      </c>
      <c r="F11579" t="s">
        <v>101</v>
      </c>
      <c r="G11579">
        <v>80000</v>
      </c>
      <c r="H11579">
        <v>0.52</v>
      </c>
      <c r="I11579">
        <v>41600</v>
      </c>
      <c r="J11579" t="s">
        <v>81</v>
      </c>
      <c r="K11579">
        <v>-0.22310758152832419</v>
      </c>
      <c r="L11579">
        <v>-22.3108</v>
      </c>
      <c r="M11579" t="s">
        <v>82</v>
      </c>
    </row>
    <row r="11580" spans="1:13">
      <c r="A11580" t="s">
        <v>5970</v>
      </c>
      <c r="B11580" t="s">
        <v>5971</v>
      </c>
      <c r="C11580" t="str">
        <f>TEXT(D11580, "mmm")</f>
        <v>Sep</v>
      </c>
      <c r="D11580" s="1">
        <v>45545</v>
      </c>
      <c r="E11580" t="s">
        <v>5975</v>
      </c>
      <c r="F11580" t="s">
        <v>101</v>
      </c>
      <c r="G11580">
        <v>80000</v>
      </c>
      <c r="H11580">
        <v>0.52</v>
      </c>
      <c r="I11580">
        <v>41600</v>
      </c>
      <c r="J11580" t="s">
        <v>81</v>
      </c>
      <c r="K11580">
        <v>-0.22310758152832419</v>
      </c>
      <c r="L11580">
        <v>-22.3108</v>
      </c>
      <c r="M11580" t="s">
        <v>82</v>
      </c>
    </row>
    <row r="11581" spans="1:13">
      <c r="A11581" t="s">
        <v>5970</v>
      </c>
      <c r="B11581" t="s">
        <v>5971</v>
      </c>
      <c r="C11581" t="str">
        <f>TEXT(D11581, "mmm")</f>
        <v>Sep</v>
      </c>
      <c r="D11581" s="1">
        <v>45545</v>
      </c>
      <c r="E11581" t="s">
        <v>5973</v>
      </c>
      <c r="F11581" t="s">
        <v>101</v>
      </c>
      <c r="G11581">
        <v>80000</v>
      </c>
      <c r="H11581">
        <v>0.52</v>
      </c>
      <c r="I11581">
        <v>41600</v>
      </c>
      <c r="J11581" t="s">
        <v>81</v>
      </c>
      <c r="K11581">
        <v>-0.22310758152832419</v>
      </c>
      <c r="L11581">
        <v>-22.3108</v>
      </c>
      <c r="M11581" t="s">
        <v>82</v>
      </c>
    </row>
    <row r="11582" spans="1:13">
      <c r="A11582" t="s">
        <v>4504</v>
      </c>
      <c r="B11582" t="s">
        <v>4505</v>
      </c>
      <c r="C11582" t="str">
        <f>TEXT(D11582, "mmm")</f>
        <v>Sep</v>
      </c>
      <c r="D11582" s="1">
        <v>45545</v>
      </c>
      <c r="E11582" t="s">
        <v>6118</v>
      </c>
      <c r="F11582" t="s">
        <v>80</v>
      </c>
      <c r="G11582">
        <v>3000</v>
      </c>
      <c r="H11582">
        <v>3.6</v>
      </c>
      <c r="I11582">
        <v>10800</v>
      </c>
      <c r="J11582" t="s">
        <v>81</v>
      </c>
      <c r="K11582">
        <v>-1.714284079415462E-2</v>
      </c>
      <c r="L11582">
        <v>-1.7142999999999999</v>
      </c>
      <c r="M11582" t="s">
        <v>82</v>
      </c>
    </row>
    <row r="11583" spans="1:13">
      <c r="A11583" t="s">
        <v>1742</v>
      </c>
      <c r="B11583" t="s">
        <v>1743</v>
      </c>
      <c r="C11583" t="str">
        <f>TEXT(D11583, "mmm")</f>
        <v>Sep</v>
      </c>
      <c r="D11583" s="1">
        <v>45545</v>
      </c>
      <c r="E11583" t="s">
        <v>6119</v>
      </c>
      <c r="F11583" t="s">
        <v>80</v>
      </c>
      <c r="G11583">
        <v>1500</v>
      </c>
      <c r="H11583">
        <v>14.59</v>
      </c>
      <c r="I11583">
        <v>21885</v>
      </c>
      <c r="J11583" t="s">
        <v>81</v>
      </c>
      <c r="K11583">
        <v>0.27816404829571167</v>
      </c>
      <c r="L11583">
        <v>27.816400000000002</v>
      </c>
      <c r="M11583" t="s">
        <v>82</v>
      </c>
    </row>
    <row r="11584" spans="1:13">
      <c r="A11584" t="s">
        <v>4063</v>
      </c>
      <c r="B11584" t="s">
        <v>4064</v>
      </c>
      <c r="C11584" t="str">
        <f>TEXT(D11584, "mmm")</f>
        <v>Sep</v>
      </c>
      <c r="D11584" s="1">
        <v>45545</v>
      </c>
      <c r="E11584" t="s">
        <v>6120</v>
      </c>
      <c r="F11584" t="s">
        <v>80</v>
      </c>
      <c r="G11584">
        <v>1591</v>
      </c>
      <c r="H11584">
        <v>211.34</v>
      </c>
      <c r="I11584">
        <v>336241.94</v>
      </c>
      <c r="J11584" t="s">
        <v>81</v>
      </c>
      <c r="K11584">
        <v>8.4595326056911224E-2</v>
      </c>
      <c r="L11584">
        <v>8.4595000000000002</v>
      </c>
      <c r="M11584" t="s">
        <v>82</v>
      </c>
    </row>
    <row r="11585" spans="1:13">
      <c r="A11585" t="s">
        <v>4063</v>
      </c>
      <c r="B11585" t="s">
        <v>4064</v>
      </c>
      <c r="C11585" t="str">
        <f>TEXT(D11585, "mmm")</f>
        <v>Sep</v>
      </c>
      <c r="D11585" s="1">
        <v>45545</v>
      </c>
      <c r="E11585" t="s">
        <v>6120</v>
      </c>
      <c r="F11585" t="s">
        <v>80</v>
      </c>
      <c r="G11585">
        <v>3159</v>
      </c>
      <c r="H11585">
        <v>210.55</v>
      </c>
      <c r="I11585">
        <v>665127.45000000007</v>
      </c>
      <c r="J11585" t="s">
        <v>86</v>
      </c>
      <c r="K11585">
        <v>8.4595326056911224E-2</v>
      </c>
      <c r="L11585">
        <v>8.4595000000000002</v>
      </c>
      <c r="M11585" t="s">
        <v>82</v>
      </c>
    </row>
    <row r="11586" spans="1:13">
      <c r="A11586" t="s">
        <v>5412</v>
      </c>
      <c r="B11586" t="s">
        <v>5413</v>
      </c>
      <c r="C11586" t="str">
        <f>TEXT(D11586, "mmm")</f>
        <v>Sep</v>
      </c>
      <c r="D11586" s="1">
        <v>45546</v>
      </c>
      <c r="E11586" t="s">
        <v>5414</v>
      </c>
      <c r="F11586" t="s">
        <v>80</v>
      </c>
      <c r="G11586">
        <v>3122</v>
      </c>
      <c r="H11586">
        <v>69.849999999999994</v>
      </c>
      <c r="I11586">
        <v>218071.7</v>
      </c>
      <c r="J11586" t="s">
        <v>81</v>
      </c>
      <c r="K11586">
        <v>9.4760617367911637E-2</v>
      </c>
      <c r="L11586">
        <v>9.4761000000000006</v>
      </c>
      <c r="M11586" t="s">
        <v>82</v>
      </c>
    </row>
    <row r="11587" spans="1:13">
      <c r="A11587" t="s">
        <v>5412</v>
      </c>
      <c r="B11587" t="s">
        <v>5413</v>
      </c>
      <c r="C11587" t="str">
        <f>TEXT(D11587, "mmm")</f>
        <v>Sep</v>
      </c>
      <c r="D11587" s="1">
        <v>45546</v>
      </c>
      <c r="E11587" t="s">
        <v>5414</v>
      </c>
      <c r="F11587" t="s">
        <v>80</v>
      </c>
      <c r="G11587">
        <v>878</v>
      </c>
      <c r="H11587">
        <v>70.81</v>
      </c>
      <c r="I11587">
        <v>62171.18</v>
      </c>
      <c r="J11587" t="s">
        <v>81</v>
      </c>
      <c r="K11587">
        <v>9.4760617367911637E-2</v>
      </c>
      <c r="L11587">
        <v>9.4761000000000006</v>
      </c>
      <c r="M11587" t="s">
        <v>82</v>
      </c>
    </row>
    <row r="11588" spans="1:13">
      <c r="A11588" t="s">
        <v>1581</v>
      </c>
      <c r="B11588" t="s">
        <v>1582</v>
      </c>
      <c r="C11588" t="str">
        <f>TEXT(D11588, "mmm")</f>
        <v>Sep</v>
      </c>
      <c r="D11588" s="1">
        <v>45546</v>
      </c>
      <c r="E11588" t="s">
        <v>3664</v>
      </c>
      <c r="F11588" t="s">
        <v>80</v>
      </c>
      <c r="G11588">
        <v>628</v>
      </c>
      <c r="H11588">
        <v>40.5</v>
      </c>
      <c r="I11588">
        <v>25434</v>
      </c>
      <c r="J11588" t="s">
        <v>81</v>
      </c>
      <c r="K11588">
        <v>4.1327388046924929E-2</v>
      </c>
      <c r="L11588">
        <v>4.1326999999999998</v>
      </c>
      <c r="M11588" t="s">
        <v>82</v>
      </c>
    </row>
    <row r="11589" spans="1:13">
      <c r="A11589" t="s">
        <v>4632</v>
      </c>
      <c r="B11589" t="s">
        <v>4633</v>
      </c>
      <c r="C11589" t="str">
        <f>TEXT(D11589, "mmm")</f>
        <v>Sep</v>
      </c>
      <c r="D11589" s="1">
        <v>45546</v>
      </c>
      <c r="E11589" t="s">
        <v>4634</v>
      </c>
      <c r="F11589" t="s">
        <v>101</v>
      </c>
      <c r="G11589">
        <v>100000</v>
      </c>
      <c r="H11589">
        <v>19.079999999999998</v>
      </c>
      <c r="I11589">
        <v>1908000</v>
      </c>
      <c r="J11589" t="s">
        <v>81</v>
      </c>
      <c r="K11589">
        <v>6.018507650436522E-2</v>
      </c>
      <c r="L11589">
        <v>6.0185000000000004</v>
      </c>
      <c r="M11589" t="s">
        <v>82</v>
      </c>
    </row>
    <row r="11590" spans="1:13">
      <c r="A11590" t="s">
        <v>6091</v>
      </c>
      <c r="B11590" t="s">
        <v>6092</v>
      </c>
      <c r="C11590" t="str">
        <f>TEXT(D11590, "mmm")</f>
        <v>Sep</v>
      </c>
      <c r="D11590" s="1">
        <v>45546</v>
      </c>
      <c r="E11590" t="s">
        <v>6093</v>
      </c>
      <c r="F11590" t="s">
        <v>128</v>
      </c>
      <c r="G11590">
        <v>50000</v>
      </c>
      <c r="H11590">
        <v>1.71</v>
      </c>
      <c r="I11590">
        <v>85500</v>
      </c>
      <c r="J11590" t="s">
        <v>86</v>
      </c>
      <c r="K11590">
        <v>0.19626164128833379</v>
      </c>
      <c r="L11590">
        <v>19.626200000000001</v>
      </c>
      <c r="M11590" t="s">
        <v>82</v>
      </c>
    </row>
    <row r="11591" spans="1:13">
      <c r="A11591" t="s">
        <v>2404</v>
      </c>
      <c r="B11591" t="s">
        <v>2405</v>
      </c>
      <c r="C11591" t="str">
        <f>TEXT(D11591, "mmm")</f>
        <v>Sep</v>
      </c>
      <c r="D11591" s="1">
        <v>45546</v>
      </c>
      <c r="E11591" t="s">
        <v>2410</v>
      </c>
      <c r="F11591" t="s">
        <v>80</v>
      </c>
      <c r="G11591">
        <v>2100</v>
      </c>
      <c r="H11591">
        <v>10.1</v>
      </c>
      <c r="I11591">
        <v>21210</v>
      </c>
      <c r="J11591" t="s">
        <v>81</v>
      </c>
      <c r="K11591">
        <v>0.23871615353027351</v>
      </c>
      <c r="L11591">
        <v>23.871600000000001</v>
      </c>
      <c r="M11591" t="s">
        <v>82</v>
      </c>
    </row>
    <row r="11592" spans="1:13">
      <c r="A11592" t="s">
        <v>6094</v>
      </c>
      <c r="B11592" t="s">
        <v>6095</v>
      </c>
      <c r="C11592" t="str">
        <f>TEXT(D11592, "mmm")</f>
        <v>Sep</v>
      </c>
      <c r="D11592" s="1">
        <v>45546</v>
      </c>
      <c r="E11592" t="s">
        <v>6096</v>
      </c>
      <c r="F11592" t="s">
        <v>128</v>
      </c>
      <c r="G11592">
        <v>1095</v>
      </c>
      <c r="H11592">
        <v>64.87</v>
      </c>
      <c r="I11592">
        <v>71032.650000000009</v>
      </c>
      <c r="J11592" t="s">
        <v>81</v>
      </c>
      <c r="K11592">
        <v>7.7745474919604041E-2</v>
      </c>
      <c r="L11592">
        <v>7.7744999999999997</v>
      </c>
      <c r="M11592" t="s">
        <v>82</v>
      </c>
    </row>
    <row r="11593" spans="1:13">
      <c r="A11593" t="s">
        <v>6094</v>
      </c>
      <c r="B11593" t="s">
        <v>6095</v>
      </c>
      <c r="C11593" t="str">
        <f>TEXT(D11593, "mmm")</f>
        <v>Sep</v>
      </c>
      <c r="D11593" s="1">
        <v>45546</v>
      </c>
      <c r="E11593" t="s">
        <v>6096</v>
      </c>
      <c r="F11593" t="s">
        <v>128</v>
      </c>
      <c r="G11593">
        <v>14200</v>
      </c>
      <c r="H11593">
        <v>64.12</v>
      </c>
      <c r="I11593">
        <v>910504.00000000012</v>
      </c>
      <c r="J11593" t="s">
        <v>81</v>
      </c>
      <c r="K11593">
        <v>7.7745474919604041E-2</v>
      </c>
      <c r="L11593">
        <v>7.7744999999999997</v>
      </c>
      <c r="M11593" t="s">
        <v>82</v>
      </c>
    </row>
    <row r="11594" spans="1:13">
      <c r="A11594" t="s">
        <v>381</v>
      </c>
      <c r="B11594" t="s">
        <v>382</v>
      </c>
      <c r="C11594" t="str">
        <f>TEXT(D11594, "mmm")</f>
        <v>Sep</v>
      </c>
      <c r="D11594" s="1">
        <v>45546</v>
      </c>
      <c r="E11594" t="s">
        <v>669</v>
      </c>
      <c r="F11594" t="s">
        <v>222</v>
      </c>
      <c r="G11594">
        <v>19800</v>
      </c>
      <c r="H11594">
        <v>20.16</v>
      </c>
      <c r="I11594">
        <v>399168</v>
      </c>
      <c r="J11594" t="s">
        <v>86</v>
      </c>
      <c r="K11594">
        <v>8.4402635206640042E-2</v>
      </c>
      <c r="L11594">
        <v>8.4403000000000006</v>
      </c>
      <c r="M11594" t="s">
        <v>82</v>
      </c>
    </row>
    <row r="11595" spans="1:13">
      <c r="A11595" t="s">
        <v>6121</v>
      </c>
      <c r="B11595" t="s">
        <v>6122</v>
      </c>
      <c r="C11595" t="str">
        <f>TEXT(D11595, "mmm")</f>
        <v>Sep</v>
      </c>
      <c r="D11595" s="1">
        <v>45546</v>
      </c>
      <c r="E11595" t="s">
        <v>6123</v>
      </c>
      <c r="F11595" t="s">
        <v>80</v>
      </c>
      <c r="G11595">
        <v>4000</v>
      </c>
      <c r="H11595">
        <v>3.33</v>
      </c>
      <c r="I11595">
        <v>13320</v>
      </c>
      <c r="J11595" t="s">
        <v>86</v>
      </c>
      <c r="K11595">
        <v>0.1163521628275903</v>
      </c>
      <c r="L11595">
        <v>11.635199999999999</v>
      </c>
      <c r="M11595" t="s">
        <v>82</v>
      </c>
    </row>
    <row r="11596" spans="1:13">
      <c r="A11596" t="s">
        <v>2333</v>
      </c>
      <c r="B11596" t="s">
        <v>2334</v>
      </c>
      <c r="C11596" t="str">
        <f>TEXT(D11596, "mmm")</f>
        <v>Sep</v>
      </c>
      <c r="D11596" s="1">
        <v>45546</v>
      </c>
      <c r="E11596" t="s">
        <v>2420</v>
      </c>
      <c r="F11596" t="s">
        <v>118</v>
      </c>
      <c r="G11596">
        <v>5000</v>
      </c>
      <c r="H11596">
        <v>5.95</v>
      </c>
      <c r="I11596">
        <v>29750</v>
      </c>
      <c r="J11596" t="s">
        <v>81</v>
      </c>
      <c r="K11596">
        <v>2.3450665023318829E-2</v>
      </c>
      <c r="L11596">
        <v>2.3451</v>
      </c>
      <c r="M11596" t="s">
        <v>82</v>
      </c>
    </row>
    <row r="11597" spans="1:13">
      <c r="A11597" t="s">
        <v>4124</v>
      </c>
      <c r="B11597" t="s">
        <v>4125</v>
      </c>
      <c r="C11597" t="str">
        <f>TEXT(D11597, "mmm")</f>
        <v>Sep</v>
      </c>
      <c r="D11597" s="1">
        <v>45546</v>
      </c>
      <c r="E11597" t="s">
        <v>4830</v>
      </c>
      <c r="F11597" t="s">
        <v>101</v>
      </c>
      <c r="G11597">
        <v>13773</v>
      </c>
      <c r="H11597">
        <v>31.38</v>
      </c>
      <c r="I11597">
        <v>432196.74</v>
      </c>
      <c r="J11597" t="s">
        <v>81</v>
      </c>
      <c r="K11597">
        <v>8.9666124846244699E-2</v>
      </c>
      <c r="L11597">
        <v>8.9665999999999997</v>
      </c>
      <c r="M11597" t="s">
        <v>82</v>
      </c>
    </row>
    <row r="11598" spans="1:13">
      <c r="A11598" t="s">
        <v>4124</v>
      </c>
      <c r="B11598" t="s">
        <v>4125</v>
      </c>
      <c r="C11598" t="str">
        <f>TEXT(D11598, "mmm")</f>
        <v>Sep</v>
      </c>
      <c r="D11598" s="1">
        <v>45546</v>
      </c>
      <c r="E11598" t="s">
        <v>4834</v>
      </c>
      <c r="F11598" t="s">
        <v>101</v>
      </c>
      <c r="G11598">
        <v>13773</v>
      </c>
      <c r="H11598">
        <v>31.38</v>
      </c>
      <c r="I11598">
        <v>432196.74</v>
      </c>
      <c r="J11598" t="s">
        <v>81</v>
      </c>
      <c r="K11598">
        <v>8.9666124846244699E-2</v>
      </c>
      <c r="L11598">
        <v>8.9665999999999997</v>
      </c>
      <c r="M11598" t="s">
        <v>82</v>
      </c>
    </row>
    <row r="11599" spans="1:13">
      <c r="A11599" t="s">
        <v>4124</v>
      </c>
      <c r="B11599" t="s">
        <v>4125</v>
      </c>
      <c r="C11599" t="str">
        <f>TEXT(D11599, "mmm")</f>
        <v>Sep</v>
      </c>
      <c r="D11599" s="1">
        <v>45546</v>
      </c>
      <c r="E11599" t="s">
        <v>4831</v>
      </c>
      <c r="F11599" t="s">
        <v>101</v>
      </c>
      <c r="G11599">
        <v>13773</v>
      </c>
      <c r="H11599">
        <v>31.38</v>
      </c>
      <c r="I11599">
        <v>432196.74</v>
      </c>
      <c r="J11599" t="s">
        <v>81</v>
      </c>
      <c r="K11599">
        <v>8.9666124846244699E-2</v>
      </c>
      <c r="L11599">
        <v>8.9665999999999997</v>
      </c>
      <c r="M11599" t="s">
        <v>82</v>
      </c>
    </row>
    <row r="11600" spans="1:13">
      <c r="A11600" t="s">
        <v>4124</v>
      </c>
      <c r="B11600" t="s">
        <v>4125</v>
      </c>
      <c r="C11600" t="str">
        <f>TEXT(D11600, "mmm")</f>
        <v>Sep</v>
      </c>
      <c r="D11600" s="1">
        <v>45546</v>
      </c>
      <c r="E11600" t="s">
        <v>4833</v>
      </c>
      <c r="F11600" t="s">
        <v>101</v>
      </c>
      <c r="G11600">
        <v>13773</v>
      </c>
      <c r="H11600">
        <v>31.38</v>
      </c>
      <c r="I11600">
        <v>432196.74</v>
      </c>
      <c r="J11600" t="s">
        <v>81</v>
      </c>
      <c r="K11600">
        <v>8.9666124846244699E-2</v>
      </c>
      <c r="L11600">
        <v>8.9665999999999997</v>
      </c>
      <c r="M11600" t="s">
        <v>82</v>
      </c>
    </row>
    <row r="11601" spans="1:13">
      <c r="A11601" t="s">
        <v>4124</v>
      </c>
      <c r="B11601" t="s">
        <v>4125</v>
      </c>
      <c r="C11601" t="str">
        <f>TEXT(D11601, "mmm")</f>
        <v>Sep</v>
      </c>
      <c r="D11601" s="1">
        <v>45546</v>
      </c>
      <c r="E11601" t="s">
        <v>4832</v>
      </c>
      <c r="F11601" t="s">
        <v>101</v>
      </c>
      <c r="G11601">
        <v>13773</v>
      </c>
      <c r="H11601">
        <v>31.38</v>
      </c>
      <c r="I11601">
        <v>432196.74</v>
      </c>
      <c r="J11601" t="s">
        <v>81</v>
      </c>
      <c r="K11601">
        <v>8.9666124846244699E-2</v>
      </c>
      <c r="L11601">
        <v>8.9665999999999997</v>
      </c>
      <c r="M11601" t="s">
        <v>82</v>
      </c>
    </row>
    <row r="11602" spans="1:13">
      <c r="A11602" t="s">
        <v>4124</v>
      </c>
      <c r="B11602" t="s">
        <v>4125</v>
      </c>
      <c r="C11602" t="str">
        <f>TEXT(D11602, "mmm")</f>
        <v>Sep</v>
      </c>
      <c r="D11602" s="1">
        <v>45546</v>
      </c>
      <c r="E11602" t="s">
        <v>4835</v>
      </c>
      <c r="F11602" t="s">
        <v>101</v>
      </c>
      <c r="G11602">
        <v>13773</v>
      </c>
      <c r="H11602">
        <v>31.38</v>
      </c>
      <c r="I11602">
        <v>432196.74</v>
      </c>
      <c r="J11602" t="s">
        <v>81</v>
      </c>
      <c r="K11602">
        <v>8.9666124846244699E-2</v>
      </c>
      <c r="L11602">
        <v>8.9665999999999997</v>
      </c>
      <c r="M11602" t="s">
        <v>82</v>
      </c>
    </row>
    <row r="11603" spans="1:13">
      <c r="A11603" t="s">
        <v>4124</v>
      </c>
      <c r="B11603" t="s">
        <v>4125</v>
      </c>
      <c r="C11603" t="str">
        <f>TEXT(D11603, "mmm")</f>
        <v>Sep</v>
      </c>
      <c r="D11603" s="1">
        <v>45546</v>
      </c>
      <c r="E11603" t="s">
        <v>4830</v>
      </c>
      <c r="F11603" t="s">
        <v>101</v>
      </c>
      <c r="G11603">
        <v>529</v>
      </c>
      <c r="H11603">
        <v>31.38</v>
      </c>
      <c r="I11603">
        <v>16600.02</v>
      </c>
      <c r="J11603" t="s">
        <v>81</v>
      </c>
      <c r="K11603">
        <v>8.9666124846244699E-2</v>
      </c>
      <c r="L11603">
        <v>8.9665999999999997</v>
      </c>
      <c r="M11603" t="s">
        <v>82</v>
      </c>
    </row>
    <row r="11604" spans="1:13">
      <c r="A11604" t="s">
        <v>4124</v>
      </c>
      <c r="B11604" t="s">
        <v>4125</v>
      </c>
      <c r="C11604" t="str">
        <f>TEXT(D11604, "mmm")</f>
        <v>Sep</v>
      </c>
      <c r="D11604" s="1">
        <v>45546</v>
      </c>
      <c r="E11604" t="s">
        <v>4834</v>
      </c>
      <c r="F11604" t="s">
        <v>101</v>
      </c>
      <c r="G11604">
        <v>529</v>
      </c>
      <c r="H11604">
        <v>31.38</v>
      </c>
      <c r="I11604">
        <v>16600.02</v>
      </c>
      <c r="J11604" t="s">
        <v>81</v>
      </c>
      <c r="K11604">
        <v>8.9666124846244699E-2</v>
      </c>
      <c r="L11604">
        <v>8.9665999999999997</v>
      </c>
      <c r="M11604" t="s">
        <v>82</v>
      </c>
    </row>
    <row r="11605" spans="1:13">
      <c r="A11605" t="s">
        <v>4124</v>
      </c>
      <c r="B11605" t="s">
        <v>4125</v>
      </c>
      <c r="C11605" t="str">
        <f>TEXT(D11605, "mmm")</f>
        <v>Sep</v>
      </c>
      <c r="D11605" s="1">
        <v>45546</v>
      </c>
      <c r="E11605" t="s">
        <v>4831</v>
      </c>
      <c r="F11605" t="s">
        <v>101</v>
      </c>
      <c r="G11605">
        <v>529</v>
      </c>
      <c r="H11605">
        <v>31.38</v>
      </c>
      <c r="I11605">
        <v>16600.02</v>
      </c>
      <c r="J11605" t="s">
        <v>81</v>
      </c>
      <c r="K11605">
        <v>8.9666124846244699E-2</v>
      </c>
      <c r="L11605">
        <v>8.9665999999999997</v>
      </c>
      <c r="M11605" t="s">
        <v>82</v>
      </c>
    </row>
    <row r="11606" spans="1:13">
      <c r="A11606" t="s">
        <v>4124</v>
      </c>
      <c r="B11606" t="s">
        <v>4125</v>
      </c>
      <c r="C11606" t="str">
        <f>TEXT(D11606, "mmm")</f>
        <v>Sep</v>
      </c>
      <c r="D11606" s="1">
        <v>45546</v>
      </c>
      <c r="E11606" t="s">
        <v>4833</v>
      </c>
      <c r="F11606" t="s">
        <v>101</v>
      </c>
      <c r="G11606">
        <v>529</v>
      </c>
      <c r="H11606">
        <v>31.38</v>
      </c>
      <c r="I11606">
        <v>16600.02</v>
      </c>
      <c r="J11606" t="s">
        <v>81</v>
      </c>
      <c r="K11606">
        <v>8.9666124846244699E-2</v>
      </c>
      <c r="L11606">
        <v>8.9665999999999997</v>
      </c>
      <c r="M11606" t="s">
        <v>82</v>
      </c>
    </row>
    <row r="11607" spans="1:13">
      <c r="A11607" t="s">
        <v>4124</v>
      </c>
      <c r="B11607" t="s">
        <v>4125</v>
      </c>
      <c r="C11607" t="str">
        <f>TEXT(D11607, "mmm")</f>
        <v>Sep</v>
      </c>
      <c r="D11607" s="1">
        <v>45546</v>
      </c>
      <c r="E11607" t="s">
        <v>4832</v>
      </c>
      <c r="F11607" t="s">
        <v>101</v>
      </c>
      <c r="G11607">
        <v>529</v>
      </c>
      <c r="H11607">
        <v>31.38</v>
      </c>
      <c r="I11607">
        <v>16600.02</v>
      </c>
      <c r="J11607" t="s">
        <v>81</v>
      </c>
      <c r="K11607">
        <v>8.9666124846244699E-2</v>
      </c>
      <c r="L11607">
        <v>8.9665999999999997</v>
      </c>
      <c r="M11607" t="s">
        <v>82</v>
      </c>
    </row>
    <row r="11608" spans="1:13">
      <c r="A11608" t="s">
        <v>4124</v>
      </c>
      <c r="B11608" t="s">
        <v>4125</v>
      </c>
      <c r="C11608" t="str">
        <f>TEXT(D11608, "mmm")</f>
        <v>Sep</v>
      </c>
      <c r="D11608" s="1">
        <v>45546</v>
      </c>
      <c r="E11608" t="s">
        <v>4835</v>
      </c>
      <c r="F11608" t="s">
        <v>101</v>
      </c>
      <c r="G11608">
        <v>529</v>
      </c>
      <c r="H11608">
        <v>31.38</v>
      </c>
      <c r="I11608">
        <v>16600.02</v>
      </c>
      <c r="J11608" t="s">
        <v>81</v>
      </c>
      <c r="K11608">
        <v>8.9666124846244699E-2</v>
      </c>
      <c r="L11608">
        <v>8.9665999999999997</v>
      </c>
      <c r="M11608" t="s">
        <v>82</v>
      </c>
    </row>
    <row r="11609" spans="1:13">
      <c r="A11609" t="s">
        <v>4124</v>
      </c>
      <c r="B11609" t="s">
        <v>4125</v>
      </c>
      <c r="C11609" t="str">
        <f>TEXT(D11609, "mmm")</f>
        <v>Sep</v>
      </c>
      <c r="D11609" s="1">
        <v>45546</v>
      </c>
      <c r="E11609" t="s">
        <v>4830</v>
      </c>
      <c r="F11609" t="s">
        <v>101</v>
      </c>
      <c r="G11609">
        <v>7191</v>
      </c>
      <c r="H11609">
        <v>30.85</v>
      </c>
      <c r="I11609">
        <v>221842.35</v>
      </c>
      <c r="J11609" t="s">
        <v>81</v>
      </c>
      <c r="K11609">
        <v>8.9666124846244699E-2</v>
      </c>
      <c r="L11609">
        <v>8.9665999999999997</v>
      </c>
      <c r="M11609" t="s">
        <v>82</v>
      </c>
    </row>
    <row r="11610" spans="1:13">
      <c r="A11610" t="s">
        <v>4124</v>
      </c>
      <c r="B11610" t="s">
        <v>4125</v>
      </c>
      <c r="C11610" t="str">
        <f>TEXT(D11610, "mmm")</f>
        <v>Sep</v>
      </c>
      <c r="D11610" s="1">
        <v>45546</v>
      </c>
      <c r="E11610" t="s">
        <v>4834</v>
      </c>
      <c r="F11610" t="s">
        <v>101</v>
      </c>
      <c r="G11610">
        <v>7191</v>
      </c>
      <c r="H11610">
        <v>30.85</v>
      </c>
      <c r="I11610">
        <v>221842.35</v>
      </c>
      <c r="J11610" t="s">
        <v>81</v>
      </c>
      <c r="K11610">
        <v>8.9666124846244699E-2</v>
      </c>
      <c r="L11610">
        <v>8.9665999999999997</v>
      </c>
      <c r="M11610" t="s">
        <v>82</v>
      </c>
    </row>
    <row r="11611" spans="1:13">
      <c r="A11611" t="s">
        <v>4124</v>
      </c>
      <c r="B11611" t="s">
        <v>4125</v>
      </c>
      <c r="C11611" t="str">
        <f>TEXT(D11611, "mmm")</f>
        <v>Sep</v>
      </c>
      <c r="D11611" s="1">
        <v>45546</v>
      </c>
      <c r="E11611" t="s">
        <v>4831</v>
      </c>
      <c r="F11611" t="s">
        <v>101</v>
      </c>
      <c r="G11611">
        <v>7191</v>
      </c>
      <c r="H11611">
        <v>30.85</v>
      </c>
      <c r="I11611">
        <v>221842.35</v>
      </c>
      <c r="J11611" t="s">
        <v>81</v>
      </c>
      <c r="K11611">
        <v>8.9666124846244699E-2</v>
      </c>
      <c r="L11611">
        <v>8.9665999999999997</v>
      </c>
      <c r="M11611" t="s">
        <v>82</v>
      </c>
    </row>
    <row r="11612" spans="1:13">
      <c r="A11612" t="s">
        <v>4124</v>
      </c>
      <c r="B11612" t="s">
        <v>4125</v>
      </c>
      <c r="C11612" t="str">
        <f>TEXT(D11612, "mmm")</f>
        <v>Sep</v>
      </c>
      <c r="D11612" s="1">
        <v>45546</v>
      </c>
      <c r="E11612" t="s">
        <v>4833</v>
      </c>
      <c r="F11612" t="s">
        <v>101</v>
      </c>
      <c r="G11612">
        <v>7191</v>
      </c>
      <c r="H11612">
        <v>30.85</v>
      </c>
      <c r="I11612">
        <v>221842.35</v>
      </c>
      <c r="J11612" t="s">
        <v>81</v>
      </c>
      <c r="K11612">
        <v>8.9666124846244699E-2</v>
      </c>
      <c r="L11612">
        <v>8.9665999999999997</v>
      </c>
      <c r="M11612" t="s">
        <v>82</v>
      </c>
    </row>
    <row r="11613" spans="1:13">
      <c r="A11613" t="s">
        <v>4124</v>
      </c>
      <c r="B11613" t="s">
        <v>4125</v>
      </c>
      <c r="C11613" t="str">
        <f>TEXT(D11613, "mmm")</f>
        <v>Sep</v>
      </c>
      <c r="D11613" s="1">
        <v>45546</v>
      </c>
      <c r="E11613" t="s">
        <v>4832</v>
      </c>
      <c r="F11613" t="s">
        <v>101</v>
      </c>
      <c r="G11613">
        <v>7191</v>
      </c>
      <c r="H11613">
        <v>30.85</v>
      </c>
      <c r="I11613">
        <v>221842.35</v>
      </c>
      <c r="J11613" t="s">
        <v>81</v>
      </c>
      <c r="K11613">
        <v>8.9666124846244699E-2</v>
      </c>
      <c r="L11613">
        <v>8.9665999999999997</v>
      </c>
      <c r="M11613" t="s">
        <v>82</v>
      </c>
    </row>
    <row r="11614" spans="1:13">
      <c r="A11614" t="s">
        <v>4124</v>
      </c>
      <c r="B11614" t="s">
        <v>4125</v>
      </c>
      <c r="C11614" t="str">
        <f>TEXT(D11614, "mmm")</f>
        <v>Sep</v>
      </c>
      <c r="D11614" s="1">
        <v>45546</v>
      </c>
      <c r="E11614" t="s">
        <v>4835</v>
      </c>
      <c r="F11614" t="s">
        <v>101</v>
      </c>
      <c r="G11614">
        <v>7191</v>
      </c>
      <c r="H11614">
        <v>30.85</v>
      </c>
      <c r="I11614">
        <v>221842.35</v>
      </c>
      <c r="J11614" t="s">
        <v>81</v>
      </c>
      <c r="K11614">
        <v>8.9666124846244699E-2</v>
      </c>
      <c r="L11614">
        <v>8.9665999999999997</v>
      </c>
      <c r="M11614" t="s">
        <v>82</v>
      </c>
    </row>
    <row r="11615" spans="1:13">
      <c r="A11615" t="s">
        <v>6104</v>
      </c>
      <c r="B11615" t="s">
        <v>6105</v>
      </c>
      <c r="C11615" t="str">
        <f>TEXT(D11615, "mmm")</f>
        <v>Sep</v>
      </c>
      <c r="D11615" s="1">
        <v>45546</v>
      </c>
      <c r="E11615" t="s">
        <v>6106</v>
      </c>
      <c r="F11615" t="s">
        <v>80</v>
      </c>
      <c r="G11615">
        <v>62429</v>
      </c>
      <c r="H11615">
        <v>12.73</v>
      </c>
      <c r="I11615">
        <v>794721.17</v>
      </c>
      <c r="J11615" t="s">
        <v>81</v>
      </c>
      <c r="K11615">
        <v>5.4447866162044889E-2</v>
      </c>
      <c r="L11615">
        <v>5.4447999999999999</v>
      </c>
      <c r="M11615" t="s">
        <v>82</v>
      </c>
    </row>
    <row r="11616" spans="1:13">
      <c r="A11616" t="s">
        <v>5922</v>
      </c>
      <c r="B11616" t="s">
        <v>5923</v>
      </c>
      <c r="C11616" t="str">
        <f>TEXT(D11616, "mmm")</f>
        <v>Sep</v>
      </c>
      <c r="D11616" s="1">
        <v>45546</v>
      </c>
      <c r="E11616" t="s">
        <v>6064</v>
      </c>
      <c r="F11616" t="s">
        <v>80</v>
      </c>
      <c r="G11616">
        <v>4000</v>
      </c>
      <c r="H11616">
        <v>6.1</v>
      </c>
      <c r="I11616">
        <v>24400</v>
      </c>
      <c r="J11616" t="s">
        <v>81</v>
      </c>
      <c r="K11616">
        <v>2.8345251810652169E-2</v>
      </c>
      <c r="L11616">
        <v>2.8344999999999998</v>
      </c>
      <c r="M11616" t="s">
        <v>82</v>
      </c>
    </row>
    <row r="11617" spans="1:13">
      <c r="A11617" t="s">
        <v>6124</v>
      </c>
      <c r="B11617" t="s">
        <v>6125</v>
      </c>
      <c r="C11617" t="str">
        <f>TEXT(D11617, "mmm")</f>
        <v>Sep</v>
      </c>
      <c r="D11617" s="1">
        <v>45546</v>
      </c>
      <c r="E11617" t="s">
        <v>6126</v>
      </c>
      <c r="F11617" t="s">
        <v>217</v>
      </c>
      <c r="G11617">
        <v>40785</v>
      </c>
      <c r="H11617">
        <v>0.4</v>
      </c>
      <c r="I11617">
        <v>16314</v>
      </c>
      <c r="J11617" t="s">
        <v>81</v>
      </c>
      <c r="K11617">
        <v>0.36982966704353443</v>
      </c>
      <c r="L11617">
        <v>36.982999999999997</v>
      </c>
      <c r="M11617" t="s">
        <v>82</v>
      </c>
    </row>
    <row r="11618" spans="1:13">
      <c r="A11618" t="s">
        <v>4217</v>
      </c>
      <c r="B11618" t="s">
        <v>4218</v>
      </c>
      <c r="C11618" t="str">
        <f>TEXT(D11618, "mmm")</f>
        <v>Sep</v>
      </c>
      <c r="D11618" s="1">
        <v>45546</v>
      </c>
      <c r="E11618" t="s">
        <v>4219</v>
      </c>
      <c r="F11618" t="s">
        <v>80</v>
      </c>
      <c r="G11618">
        <v>17800</v>
      </c>
      <c r="H11618">
        <v>1.71</v>
      </c>
      <c r="I11618">
        <v>30438</v>
      </c>
      <c r="J11618" t="s">
        <v>81</v>
      </c>
      <c r="K11618">
        <v>-6.5476130077490979E-2</v>
      </c>
      <c r="L11618">
        <v>-6.5476000000000001</v>
      </c>
      <c r="M11618" t="s">
        <v>82</v>
      </c>
    </row>
    <row r="11619" spans="1:13">
      <c r="A11619" t="s">
        <v>1439</v>
      </c>
      <c r="B11619" t="s">
        <v>1440</v>
      </c>
      <c r="C11619" t="str">
        <f>TEXT(D11619, "mmm")</f>
        <v>Sep</v>
      </c>
      <c r="D11619" s="1">
        <v>45546</v>
      </c>
      <c r="E11619" t="s">
        <v>3141</v>
      </c>
      <c r="F11619" t="s">
        <v>3142</v>
      </c>
      <c r="G11619">
        <v>50000</v>
      </c>
      <c r="H11619">
        <v>11.67</v>
      </c>
      <c r="I11619">
        <v>583500</v>
      </c>
      <c r="J11619" t="s">
        <v>81</v>
      </c>
      <c r="K11619">
        <v>1.2711826001681191E-2</v>
      </c>
      <c r="L11619">
        <v>1.2712000000000001</v>
      </c>
      <c r="M11619" t="s">
        <v>82</v>
      </c>
    </row>
    <row r="11620" spans="1:13">
      <c r="A11620" t="s">
        <v>6127</v>
      </c>
      <c r="B11620" t="s">
        <v>6128</v>
      </c>
      <c r="C11620" t="str">
        <f>TEXT(D11620, "mmm")</f>
        <v>Sep</v>
      </c>
      <c r="D11620" s="1">
        <v>45546</v>
      </c>
      <c r="E11620" t="s">
        <v>6129</v>
      </c>
      <c r="F11620" t="s">
        <v>118</v>
      </c>
      <c r="G11620">
        <v>3000</v>
      </c>
      <c r="H11620">
        <v>4.93</v>
      </c>
      <c r="I11620">
        <v>14790</v>
      </c>
      <c r="J11620" t="s">
        <v>86</v>
      </c>
      <c r="K11620">
        <v>-2.272734045982094E-2</v>
      </c>
      <c r="L11620">
        <v>-2.2726999999999999</v>
      </c>
      <c r="M11620" t="s">
        <v>82</v>
      </c>
    </row>
    <row r="11621" spans="1:13">
      <c r="A11621" t="s">
        <v>4839</v>
      </c>
      <c r="B11621" t="s">
        <v>4840</v>
      </c>
      <c r="C11621" t="str">
        <f>TEXT(D11621, "mmm")</f>
        <v>Sep</v>
      </c>
      <c r="D11621" s="1">
        <v>45546</v>
      </c>
      <c r="E11621" t="s">
        <v>4843</v>
      </c>
      <c r="F11621" t="s">
        <v>101</v>
      </c>
      <c r="G11621">
        <v>2453</v>
      </c>
      <c r="H11621">
        <v>5.48</v>
      </c>
      <c r="I11621">
        <v>13442.44</v>
      </c>
      <c r="J11621" t="s">
        <v>81</v>
      </c>
      <c r="K11621">
        <v>4.7368419291460073E-2</v>
      </c>
      <c r="L11621">
        <v>4.7367999999999997</v>
      </c>
      <c r="M11621" t="s">
        <v>82</v>
      </c>
    </row>
    <row r="11622" spans="1:13">
      <c r="A11622" t="s">
        <v>4839</v>
      </c>
      <c r="B11622" t="s">
        <v>4840</v>
      </c>
      <c r="C11622" t="str">
        <f>TEXT(D11622, "mmm")</f>
        <v>Sep</v>
      </c>
      <c r="D11622" s="1">
        <v>45546</v>
      </c>
      <c r="E11622" t="s">
        <v>4844</v>
      </c>
      <c r="F11622" t="s">
        <v>101</v>
      </c>
      <c r="G11622">
        <v>2453</v>
      </c>
      <c r="H11622">
        <v>5.48</v>
      </c>
      <c r="I11622">
        <v>13442.44</v>
      </c>
      <c r="J11622" t="s">
        <v>81</v>
      </c>
      <c r="K11622">
        <v>4.7368419291460073E-2</v>
      </c>
      <c r="L11622">
        <v>4.7367999999999997</v>
      </c>
      <c r="M11622" t="s">
        <v>82</v>
      </c>
    </row>
    <row r="11623" spans="1:13">
      <c r="A11623" t="s">
        <v>4839</v>
      </c>
      <c r="B11623" t="s">
        <v>4840</v>
      </c>
      <c r="C11623" t="str">
        <f>TEXT(D11623, "mmm")</f>
        <v>Sep</v>
      </c>
      <c r="D11623" s="1">
        <v>45546</v>
      </c>
      <c r="E11623" t="s">
        <v>4841</v>
      </c>
      <c r="F11623" t="s">
        <v>101</v>
      </c>
      <c r="G11623">
        <v>2453</v>
      </c>
      <c r="H11623">
        <v>5.48</v>
      </c>
      <c r="I11623">
        <v>13442.44</v>
      </c>
      <c r="J11623" t="s">
        <v>81</v>
      </c>
      <c r="K11623">
        <v>4.7368419291460073E-2</v>
      </c>
      <c r="L11623">
        <v>4.7367999999999997</v>
      </c>
      <c r="M11623" t="s">
        <v>82</v>
      </c>
    </row>
    <row r="11624" spans="1:13">
      <c r="A11624" t="s">
        <v>4839</v>
      </c>
      <c r="B11624" t="s">
        <v>4840</v>
      </c>
      <c r="C11624" t="str">
        <f>TEXT(D11624, "mmm")</f>
        <v>Sep</v>
      </c>
      <c r="D11624" s="1">
        <v>45546</v>
      </c>
      <c r="E11624" t="s">
        <v>4845</v>
      </c>
      <c r="F11624" t="s">
        <v>101</v>
      </c>
      <c r="G11624">
        <v>2453</v>
      </c>
      <c r="H11624">
        <v>5.48</v>
      </c>
      <c r="I11624">
        <v>13442.44</v>
      </c>
      <c r="J11624" t="s">
        <v>81</v>
      </c>
      <c r="K11624">
        <v>4.7368419291460073E-2</v>
      </c>
      <c r="L11624">
        <v>4.7367999999999997</v>
      </c>
      <c r="M11624" t="s">
        <v>82</v>
      </c>
    </row>
    <row r="11625" spans="1:13">
      <c r="A11625" t="s">
        <v>4839</v>
      </c>
      <c r="B11625" t="s">
        <v>4840</v>
      </c>
      <c r="C11625" t="str">
        <f>TEXT(D11625, "mmm")</f>
        <v>Sep</v>
      </c>
      <c r="D11625" s="1">
        <v>45546</v>
      </c>
      <c r="E11625" t="s">
        <v>4842</v>
      </c>
      <c r="F11625" t="s">
        <v>101</v>
      </c>
      <c r="G11625">
        <v>2453</v>
      </c>
      <c r="H11625">
        <v>5.48</v>
      </c>
      <c r="I11625">
        <v>13442.44</v>
      </c>
      <c r="J11625" t="s">
        <v>81</v>
      </c>
      <c r="K11625">
        <v>4.7368419291460073E-2</v>
      </c>
      <c r="L11625">
        <v>4.7367999999999997</v>
      </c>
      <c r="M11625" t="s">
        <v>82</v>
      </c>
    </row>
    <row r="11626" spans="1:13">
      <c r="A11626" t="s">
        <v>6109</v>
      </c>
      <c r="B11626" t="s">
        <v>6110</v>
      </c>
      <c r="C11626" t="str">
        <f>TEXT(D11626, "mmm")</f>
        <v>Sep</v>
      </c>
      <c r="D11626" s="1">
        <v>45546</v>
      </c>
      <c r="E11626" t="s">
        <v>2567</v>
      </c>
      <c r="F11626" t="s">
        <v>101</v>
      </c>
      <c r="G11626">
        <v>5000</v>
      </c>
      <c r="H11626">
        <v>4.75</v>
      </c>
      <c r="I11626">
        <v>23750</v>
      </c>
      <c r="J11626" t="s">
        <v>81</v>
      </c>
      <c r="K11626">
        <v>0.16283929353239571</v>
      </c>
      <c r="L11626">
        <v>16.283899999999999</v>
      </c>
      <c r="M11626" t="s">
        <v>82</v>
      </c>
    </row>
    <row r="11627" spans="1:13">
      <c r="A11627" t="s">
        <v>6109</v>
      </c>
      <c r="B11627" t="s">
        <v>6110</v>
      </c>
      <c r="C11627" t="str">
        <f>TEXT(D11627, "mmm")</f>
        <v>Sep</v>
      </c>
      <c r="D11627" s="1">
        <v>45546</v>
      </c>
      <c r="E11627" t="s">
        <v>2567</v>
      </c>
      <c r="F11627" t="s">
        <v>101</v>
      </c>
      <c r="G11627">
        <v>45000</v>
      </c>
      <c r="H11627">
        <v>4.75</v>
      </c>
      <c r="I11627">
        <v>213750</v>
      </c>
      <c r="J11627" t="s">
        <v>86</v>
      </c>
      <c r="K11627">
        <v>0.16283929353239571</v>
      </c>
      <c r="L11627">
        <v>16.283899999999999</v>
      </c>
      <c r="M11627" t="s">
        <v>82</v>
      </c>
    </row>
    <row r="11628" spans="1:13">
      <c r="A11628" t="s">
        <v>580</v>
      </c>
      <c r="B11628" t="s">
        <v>581</v>
      </c>
      <c r="C11628" t="str">
        <f>TEXT(D11628, "mmm")</f>
        <v>Sep</v>
      </c>
      <c r="D11628" s="1">
        <v>45546</v>
      </c>
      <c r="E11628" t="s">
        <v>100</v>
      </c>
      <c r="F11628" t="s">
        <v>101</v>
      </c>
      <c r="G11628">
        <v>7751</v>
      </c>
      <c r="H11628">
        <v>21.76</v>
      </c>
      <c r="I11628">
        <v>168661.76000000001</v>
      </c>
      <c r="J11628" t="s">
        <v>81</v>
      </c>
      <c r="K11628">
        <v>4.326047236283781E-2</v>
      </c>
      <c r="L11628">
        <v>4.3259999999999996</v>
      </c>
      <c r="M11628" t="s">
        <v>82</v>
      </c>
    </row>
    <row r="11629" spans="1:13">
      <c r="A11629" t="s">
        <v>580</v>
      </c>
      <c r="B11629" t="s">
        <v>581</v>
      </c>
      <c r="C11629" t="str">
        <f>TEXT(D11629, "mmm")</f>
        <v>Sep</v>
      </c>
      <c r="D11629" s="1">
        <v>45546</v>
      </c>
      <c r="E11629" t="s">
        <v>102</v>
      </c>
      <c r="F11629" t="s">
        <v>101</v>
      </c>
      <c r="G11629">
        <v>7751</v>
      </c>
      <c r="H11629">
        <v>21.76</v>
      </c>
      <c r="I11629">
        <v>168661.76000000001</v>
      </c>
      <c r="J11629" t="s">
        <v>81</v>
      </c>
      <c r="K11629">
        <v>4.326047236283781E-2</v>
      </c>
      <c r="L11629">
        <v>4.3259999999999996</v>
      </c>
      <c r="M11629" t="s">
        <v>82</v>
      </c>
    </row>
    <row r="11630" spans="1:13">
      <c r="A11630" t="s">
        <v>2326</v>
      </c>
      <c r="B11630" t="s">
        <v>2327</v>
      </c>
      <c r="C11630" t="str">
        <f>TEXT(D11630, "mmm")</f>
        <v>Sep</v>
      </c>
      <c r="D11630" s="1">
        <v>45546</v>
      </c>
      <c r="E11630" t="s">
        <v>6130</v>
      </c>
      <c r="F11630" t="s">
        <v>101</v>
      </c>
      <c r="G11630">
        <v>11619998</v>
      </c>
      <c r="H11630">
        <v>11.13</v>
      </c>
      <c r="I11630">
        <v>129330577.73999999</v>
      </c>
      <c r="J11630" t="s">
        <v>86</v>
      </c>
      <c r="K11630">
        <v>0.10650884109670281</v>
      </c>
      <c r="L11630">
        <v>10.6509</v>
      </c>
      <c r="M11630" t="s">
        <v>82</v>
      </c>
    </row>
    <row r="11631" spans="1:13">
      <c r="A11631" t="s">
        <v>2326</v>
      </c>
      <c r="B11631" t="s">
        <v>2327</v>
      </c>
      <c r="C11631" t="str">
        <f>TEXT(D11631, "mmm")</f>
        <v>Sep</v>
      </c>
      <c r="D11631" s="1">
        <v>45546</v>
      </c>
      <c r="E11631" t="s">
        <v>6131</v>
      </c>
      <c r="F11631" t="s">
        <v>101</v>
      </c>
      <c r="G11631">
        <v>11619998</v>
      </c>
      <c r="H11631">
        <v>11.13</v>
      </c>
      <c r="I11631">
        <v>129330577.73999999</v>
      </c>
      <c r="J11631" t="s">
        <v>86</v>
      </c>
      <c r="K11631">
        <v>0.10650884109670281</v>
      </c>
      <c r="L11631">
        <v>10.6509</v>
      </c>
      <c r="M11631" t="s">
        <v>82</v>
      </c>
    </row>
    <row r="11632" spans="1:13">
      <c r="A11632" t="s">
        <v>2326</v>
      </c>
      <c r="B11632" t="s">
        <v>2327</v>
      </c>
      <c r="C11632" t="str">
        <f>TEXT(D11632, "mmm")</f>
        <v>Sep</v>
      </c>
      <c r="D11632" s="1">
        <v>45546</v>
      </c>
      <c r="E11632" t="s">
        <v>6132</v>
      </c>
      <c r="F11632" t="s">
        <v>101</v>
      </c>
      <c r="G11632">
        <v>11619998</v>
      </c>
      <c r="H11632">
        <v>11.13</v>
      </c>
      <c r="I11632">
        <v>129330577.73999999</v>
      </c>
      <c r="J11632" t="s">
        <v>86</v>
      </c>
      <c r="K11632">
        <v>0.10650884109670281</v>
      </c>
      <c r="L11632">
        <v>10.6509</v>
      </c>
      <c r="M11632" t="s">
        <v>82</v>
      </c>
    </row>
    <row r="11633" spans="1:13">
      <c r="A11633" t="s">
        <v>2326</v>
      </c>
      <c r="B11633" t="s">
        <v>2327</v>
      </c>
      <c r="C11633" t="str">
        <f>TEXT(D11633, "mmm")</f>
        <v>Sep</v>
      </c>
      <c r="D11633" s="1">
        <v>45546</v>
      </c>
      <c r="E11633" t="s">
        <v>6133</v>
      </c>
      <c r="F11633" t="s">
        <v>101</v>
      </c>
      <c r="G11633">
        <v>11619998</v>
      </c>
      <c r="H11633">
        <v>11.13</v>
      </c>
      <c r="I11633">
        <v>129330577.73999999</v>
      </c>
      <c r="J11633" t="s">
        <v>86</v>
      </c>
      <c r="K11633">
        <v>0.10650884109670281</v>
      </c>
      <c r="L11633">
        <v>10.6509</v>
      </c>
      <c r="M11633" t="s">
        <v>82</v>
      </c>
    </row>
    <row r="11634" spans="1:13">
      <c r="A11634" t="s">
        <v>2326</v>
      </c>
      <c r="B11634" t="s">
        <v>2327</v>
      </c>
      <c r="C11634" t="str">
        <f>TEXT(D11634, "mmm")</f>
        <v>Sep</v>
      </c>
      <c r="D11634" s="1">
        <v>45546</v>
      </c>
      <c r="E11634" t="s">
        <v>6134</v>
      </c>
      <c r="F11634" t="s">
        <v>101</v>
      </c>
      <c r="G11634">
        <v>11619998</v>
      </c>
      <c r="H11634">
        <v>11.13</v>
      </c>
      <c r="I11634">
        <v>129330577.73999999</v>
      </c>
      <c r="J11634" t="s">
        <v>86</v>
      </c>
      <c r="K11634">
        <v>0.10650884109670281</v>
      </c>
      <c r="L11634">
        <v>10.6509</v>
      </c>
      <c r="M11634" t="s">
        <v>82</v>
      </c>
    </row>
    <row r="11635" spans="1:13">
      <c r="A11635" t="s">
        <v>2326</v>
      </c>
      <c r="B11635" t="s">
        <v>2327</v>
      </c>
      <c r="C11635" t="str">
        <f>TEXT(D11635, "mmm")</f>
        <v>Sep</v>
      </c>
      <c r="D11635" s="1">
        <v>45546</v>
      </c>
      <c r="E11635" t="s">
        <v>6135</v>
      </c>
      <c r="F11635" t="s">
        <v>101</v>
      </c>
      <c r="G11635">
        <v>11619998</v>
      </c>
      <c r="H11635">
        <v>11.13</v>
      </c>
      <c r="I11635">
        <v>129330577.73999999</v>
      </c>
      <c r="J11635" t="s">
        <v>86</v>
      </c>
      <c r="K11635">
        <v>0.10650884109670281</v>
      </c>
      <c r="L11635">
        <v>10.6509</v>
      </c>
      <c r="M11635" t="s">
        <v>82</v>
      </c>
    </row>
    <row r="11636" spans="1:13">
      <c r="A11636" t="s">
        <v>2326</v>
      </c>
      <c r="B11636" t="s">
        <v>2327</v>
      </c>
      <c r="C11636" t="str">
        <f>TEXT(D11636, "mmm")</f>
        <v>Sep</v>
      </c>
      <c r="D11636" s="1">
        <v>45546</v>
      </c>
      <c r="E11636" t="s">
        <v>6136</v>
      </c>
      <c r="F11636" t="s">
        <v>101</v>
      </c>
      <c r="G11636">
        <v>11619998</v>
      </c>
      <c r="H11636">
        <v>11.13</v>
      </c>
      <c r="I11636">
        <v>129330577.73999999</v>
      </c>
      <c r="J11636" t="s">
        <v>86</v>
      </c>
      <c r="K11636">
        <v>0.10650884109670281</v>
      </c>
      <c r="L11636">
        <v>10.6509</v>
      </c>
      <c r="M11636" t="s">
        <v>82</v>
      </c>
    </row>
    <row r="11637" spans="1:13">
      <c r="A11637" t="s">
        <v>5282</v>
      </c>
      <c r="B11637" t="s">
        <v>5283</v>
      </c>
      <c r="C11637" t="str">
        <f>TEXT(D11637, "mmm")</f>
        <v>Sep</v>
      </c>
      <c r="D11637" s="1">
        <v>45546</v>
      </c>
      <c r="E11637" t="s">
        <v>6016</v>
      </c>
      <c r="F11637" t="s">
        <v>217</v>
      </c>
      <c r="G11637">
        <v>18400</v>
      </c>
      <c r="H11637">
        <v>4.3099999999999996</v>
      </c>
      <c r="I11637">
        <v>79304</v>
      </c>
      <c r="J11637" t="s">
        <v>81</v>
      </c>
      <c r="K11637">
        <v>3.2786968594330723E-2</v>
      </c>
      <c r="L11637">
        <v>3.2787000000000002</v>
      </c>
      <c r="M11637" t="s">
        <v>82</v>
      </c>
    </row>
    <row r="11638" spans="1:13">
      <c r="A11638" t="s">
        <v>6124</v>
      </c>
      <c r="B11638" t="s">
        <v>6125</v>
      </c>
      <c r="C11638" t="str">
        <f>TEXT(D11638, "mmm")</f>
        <v>Sep</v>
      </c>
      <c r="D11638" s="1">
        <v>45546</v>
      </c>
      <c r="E11638" t="s">
        <v>6137</v>
      </c>
      <c r="F11638" t="s">
        <v>118</v>
      </c>
      <c r="G11638">
        <v>50000</v>
      </c>
      <c r="H11638">
        <v>0.43</v>
      </c>
      <c r="I11638">
        <v>21500</v>
      </c>
      <c r="J11638" t="s">
        <v>81</v>
      </c>
      <c r="K11638">
        <v>0.36982966704353443</v>
      </c>
      <c r="L11638">
        <v>36.982999999999997</v>
      </c>
      <c r="M11638" t="s">
        <v>82</v>
      </c>
    </row>
    <row r="11639" spans="1:13">
      <c r="A11639" t="s">
        <v>5893</v>
      </c>
      <c r="B11639" t="s">
        <v>5894</v>
      </c>
      <c r="C11639" t="str">
        <f>TEXT(D11639, "mmm")</f>
        <v>Sep</v>
      </c>
      <c r="D11639" s="1">
        <v>45546</v>
      </c>
      <c r="E11639" t="s">
        <v>5928</v>
      </c>
      <c r="F11639" t="s">
        <v>118</v>
      </c>
      <c r="G11639">
        <v>11500</v>
      </c>
      <c r="H11639">
        <v>13731</v>
      </c>
      <c r="I11639">
        <v>157906500</v>
      </c>
      <c r="J11639" t="s">
        <v>81</v>
      </c>
      <c r="K11639">
        <v>0</v>
      </c>
      <c r="L11639">
        <v>0</v>
      </c>
      <c r="M11639" t="s">
        <v>82</v>
      </c>
    </row>
    <row r="11640" spans="1:13">
      <c r="A11640" t="s">
        <v>5893</v>
      </c>
      <c r="B11640" t="s">
        <v>5894</v>
      </c>
      <c r="C11640" t="str">
        <f>TEXT(D11640, "mmm")</f>
        <v>Sep</v>
      </c>
      <c r="D11640" s="1">
        <v>45546</v>
      </c>
      <c r="E11640" t="s">
        <v>5895</v>
      </c>
      <c r="F11640" t="s">
        <v>128</v>
      </c>
      <c r="G11640">
        <v>45944</v>
      </c>
      <c r="H11640">
        <v>49917</v>
      </c>
      <c r="I11640">
        <v>2293386648</v>
      </c>
      <c r="J11640" t="s">
        <v>86</v>
      </c>
      <c r="K11640">
        <v>0</v>
      </c>
      <c r="L11640">
        <v>0</v>
      </c>
      <c r="M11640" t="s">
        <v>82</v>
      </c>
    </row>
    <row r="11641" spans="1:13">
      <c r="A11641" t="s">
        <v>3535</v>
      </c>
      <c r="B11641" t="s">
        <v>3536</v>
      </c>
      <c r="C11641" t="str">
        <f>TEXT(D11641, "mmm")</f>
        <v>Sep</v>
      </c>
      <c r="D11641" s="1">
        <v>45546</v>
      </c>
      <c r="E11641" t="s">
        <v>6138</v>
      </c>
      <c r="F11641" t="s">
        <v>80</v>
      </c>
      <c r="G11641">
        <v>500</v>
      </c>
      <c r="H11641">
        <v>106.55</v>
      </c>
      <c r="I11641">
        <v>53275</v>
      </c>
      <c r="J11641" t="s">
        <v>81</v>
      </c>
      <c r="K11641">
        <v>0.1134385407572112</v>
      </c>
      <c r="L11641">
        <v>11.3439</v>
      </c>
      <c r="M11641" t="s">
        <v>82</v>
      </c>
    </row>
    <row r="11642" spans="1:13">
      <c r="A11642" t="s">
        <v>2333</v>
      </c>
      <c r="B11642" t="s">
        <v>2334</v>
      </c>
      <c r="C11642" t="str">
        <f>TEXT(D11642, "mmm")</f>
        <v>Sep</v>
      </c>
      <c r="D11642" s="1">
        <v>45546</v>
      </c>
      <c r="E11642" t="s">
        <v>2335</v>
      </c>
      <c r="F11642" t="s">
        <v>80</v>
      </c>
      <c r="G11642">
        <v>8500</v>
      </c>
      <c r="H11642">
        <v>5.97</v>
      </c>
      <c r="I11642">
        <v>50745</v>
      </c>
      <c r="J11642" t="s">
        <v>86</v>
      </c>
      <c r="K11642">
        <v>2.3450665023318829E-2</v>
      </c>
      <c r="L11642">
        <v>2.3451</v>
      </c>
      <c r="M11642" t="s">
        <v>82</v>
      </c>
    </row>
    <row r="11643" spans="1:13">
      <c r="A11643" t="s">
        <v>536</v>
      </c>
      <c r="B11643" t="s">
        <v>537</v>
      </c>
      <c r="C11643" t="str">
        <f>TEXT(D11643, "mmm")</f>
        <v>Sep</v>
      </c>
      <c r="D11643" s="1">
        <v>45546</v>
      </c>
      <c r="E11643" t="s">
        <v>579</v>
      </c>
      <c r="F11643" t="s">
        <v>128</v>
      </c>
      <c r="G11643">
        <v>51407</v>
      </c>
      <c r="H11643">
        <v>2.99</v>
      </c>
      <c r="I11643">
        <v>153706.93</v>
      </c>
      <c r="J11643" t="s">
        <v>86</v>
      </c>
      <c r="K11643">
        <v>0.11920534297618079</v>
      </c>
      <c r="L11643">
        <v>11.920500000000001</v>
      </c>
      <c r="M11643" t="s">
        <v>82</v>
      </c>
    </row>
    <row r="11644" spans="1:13">
      <c r="A11644" t="s">
        <v>5095</v>
      </c>
      <c r="B11644" t="s">
        <v>5096</v>
      </c>
      <c r="C11644" t="str">
        <f>TEXT(D11644, "mmm")</f>
        <v>Sep</v>
      </c>
      <c r="D11644" s="1">
        <v>45546</v>
      </c>
      <c r="E11644" t="s">
        <v>5097</v>
      </c>
      <c r="F11644" t="s">
        <v>101</v>
      </c>
      <c r="G11644">
        <v>8390</v>
      </c>
      <c r="H11644">
        <v>15</v>
      </c>
      <c r="I11644">
        <v>125850</v>
      </c>
      <c r="J11644" t="s">
        <v>81</v>
      </c>
      <c r="K11644">
        <v>-2.92747761520743E-2</v>
      </c>
      <c r="L11644">
        <v>-2.9275000000000002</v>
      </c>
      <c r="M11644" t="s">
        <v>82</v>
      </c>
    </row>
    <row r="11645" spans="1:13">
      <c r="A11645" t="s">
        <v>3424</v>
      </c>
      <c r="B11645" t="s">
        <v>3425</v>
      </c>
      <c r="C11645" t="str">
        <f>TEXT(D11645, "mmm")</f>
        <v>Sep</v>
      </c>
      <c r="D11645" s="1">
        <v>45546</v>
      </c>
      <c r="E11645" t="s">
        <v>3438</v>
      </c>
      <c r="F11645" t="s">
        <v>80</v>
      </c>
      <c r="G11645">
        <v>12500</v>
      </c>
      <c r="H11645">
        <v>1.35</v>
      </c>
      <c r="I11645">
        <v>16875</v>
      </c>
      <c r="J11645" t="s">
        <v>81</v>
      </c>
      <c r="K11645">
        <v>0.14074069233751851</v>
      </c>
      <c r="L11645">
        <v>14.0741</v>
      </c>
      <c r="M11645" t="s">
        <v>82</v>
      </c>
    </row>
    <row r="11646" spans="1:13">
      <c r="A11646" t="s">
        <v>5770</v>
      </c>
      <c r="B11646" t="s">
        <v>5771</v>
      </c>
      <c r="C11646" t="str">
        <f>TEXT(D11646, "mmm")</f>
        <v>Sep</v>
      </c>
      <c r="D11646" s="1">
        <v>45546</v>
      </c>
      <c r="E11646" t="s">
        <v>6139</v>
      </c>
      <c r="F11646" t="s">
        <v>128</v>
      </c>
      <c r="G11646">
        <v>5000</v>
      </c>
      <c r="H11646">
        <v>8.65</v>
      </c>
      <c r="I11646">
        <v>43250</v>
      </c>
      <c r="J11646" t="s">
        <v>81</v>
      </c>
      <c r="K11646">
        <v>3.5838200380102547E-2</v>
      </c>
      <c r="L11646">
        <v>3.5838000000000001</v>
      </c>
      <c r="M11646" t="s">
        <v>82</v>
      </c>
    </row>
    <row r="11647" spans="1:13">
      <c r="A11647" t="s">
        <v>4173</v>
      </c>
      <c r="B11647" t="s">
        <v>4174</v>
      </c>
      <c r="C11647" t="str">
        <f>TEXT(D11647, "mmm")</f>
        <v>Sep</v>
      </c>
      <c r="D11647" s="1">
        <v>45546</v>
      </c>
      <c r="E11647" t="s">
        <v>5896</v>
      </c>
      <c r="F11647" t="s">
        <v>80</v>
      </c>
      <c r="G11647">
        <v>6457</v>
      </c>
      <c r="H11647">
        <v>15.07</v>
      </c>
      <c r="I11647">
        <v>97306.99</v>
      </c>
      <c r="J11647" t="s">
        <v>81</v>
      </c>
      <c r="K11647">
        <v>2.8000005086262991E-2</v>
      </c>
      <c r="L11647">
        <v>2.8</v>
      </c>
      <c r="M11647" t="s">
        <v>82</v>
      </c>
    </row>
    <row r="11648" spans="1:13">
      <c r="A11648" t="s">
        <v>3598</v>
      </c>
      <c r="B11648" t="s">
        <v>3599</v>
      </c>
      <c r="C11648" t="str">
        <f>TEXT(D11648, "mmm")</f>
        <v>Sep</v>
      </c>
      <c r="D11648" s="1">
        <v>45546</v>
      </c>
      <c r="E11648" t="s">
        <v>3600</v>
      </c>
      <c r="F11648" t="s">
        <v>222</v>
      </c>
      <c r="G11648">
        <v>5000</v>
      </c>
      <c r="H11648">
        <v>43.85</v>
      </c>
      <c r="I11648">
        <v>219250</v>
      </c>
      <c r="J11648" t="s">
        <v>81</v>
      </c>
      <c r="K11648">
        <v>7.5689622464005124E-2</v>
      </c>
      <c r="L11648">
        <v>7.569</v>
      </c>
      <c r="M11648" t="s">
        <v>82</v>
      </c>
    </row>
    <row r="11649" spans="1:13">
      <c r="A11649" t="s">
        <v>6140</v>
      </c>
      <c r="B11649" t="s">
        <v>6141</v>
      </c>
      <c r="C11649" t="str">
        <f>TEXT(D11649, "mmm")</f>
        <v>Sep</v>
      </c>
      <c r="D11649" s="1">
        <v>45546</v>
      </c>
      <c r="E11649" t="s">
        <v>6142</v>
      </c>
      <c r="F11649" t="s">
        <v>118</v>
      </c>
      <c r="G11649">
        <v>700</v>
      </c>
      <c r="H11649">
        <v>69</v>
      </c>
      <c r="I11649">
        <v>48300</v>
      </c>
      <c r="J11649" t="s">
        <v>86</v>
      </c>
      <c r="K11649">
        <v>7.5019473535975933E-2</v>
      </c>
      <c r="L11649">
        <v>7.5019</v>
      </c>
      <c r="M11649" t="s">
        <v>82</v>
      </c>
    </row>
    <row r="11650" spans="1:13">
      <c r="A11650" t="s">
        <v>129</v>
      </c>
      <c r="B11650" t="s">
        <v>130</v>
      </c>
      <c r="C11650" t="str">
        <f>TEXT(D11650, "mmm")</f>
        <v>Sep</v>
      </c>
      <c r="D11650" s="1">
        <v>45546</v>
      </c>
      <c r="E11650" t="s">
        <v>110</v>
      </c>
      <c r="F11650" t="s">
        <v>101</v>
      </c>
      <c r="G11650">
        <v>18500</v>
      </c>
      <c r="H11650">
        <v>6.18</v>
      </c>
      <c r="I11650">
        <v>114330</v>
      </c>
      <c r="J11650" t="s">
        <v>81</v>
      </c>
      <c r="K11650">
        <v>4.9919475181201989E-2</v>
      </c>
      <c r="L11650">
        <v>4.9919000000000002</v>
      </c>
      <c r="M11650" t="s">
        <v>82</v>
      </c>
    </row>
    <row r="11651" spans="1:13">
      <c r="A11651" t="s">
        <v>129</v>
      </c>
      <c r="B11651" t="s">
        <v>130</v>
      </c>
      <c r="C11651" t="str">
        <f>TEXT(D11651, "mmm")</f>
        <v>Sep</v>
      </c>
      <c r="D11651" s="1">
        <v>45546</v>
      </c>
      <c r="E11651" t="s">
        <v>111</v>
      </c>
      <c r="F11651" t="s">
        <v>101</v>
      </c>
      <c r="G11651">
        <v>18500</v>
      </c>
      <c r="H11651">
        <v>6.18</v>
      </c>
      <c r="I11651">
        <v>114330</v>
      </c>
      <c r="J11651" t="s">
        <v>81</v>
      </c>
      <c r="K11651">
        <v>4.9919475181201989E-2</v>
      </c>
      <c r="L11651">
        <v>4.9919000000000002</v>
      </c>
      <c r="M11651" t="s">
        <v>82</v>
      </c>
    </row>
    <row r="11652" spans="1:13">
      <c r="A11652" t="s">
        <v>129</v>
      </c>
      <c r="B11652" t="s">
        <v>130</v>
      </c>
      <c r="C11652" t="str">
        <f>TEXT(D11652, "mmm")</f>
        <v>Sep</v>
      </c>
      <c r="D11652" s="1">
        <v>45546</v>
      </c>
      <c r="E11652" t="s">
        <v>109</v>
      </c>
      <c r="F11652" t="s">
        <v>101</v>
      </c>
      <c r="G11652">
        <v>18500</v>
      </c>
      <c r="H11652">
        <v>6.18</v>
      </c>
      <c r="I11652">
        <v>114330</v>
      </c>
      <c r="J11652" t="s">
        <v>81</v>
      </c>
      <c r="K11652">
        <v>4.9919475181201989E-2</v>
      </c>
      <c r="L11652">
        <v>4.9919000000000002</v>
      </c>
      <c r="M11652" t="s">
        <v>82</v>
      </c>
    </row>
    <row r="11653" spans="1:13">
      <c r="A11653" t="s">
        <v>3598</v>
      </c>
      <c r="B11653" t="s">
        <v>3599</v>
      </c>
      <c r="C11653" t="str">
        <f>TEXT(D11653, "mmm")</f>
        <v>Sep</v>
      </c>
      <c r="D11653" s="1">
        <v>45546</v>
      </c>
      <c r="E11653" t="s">
        <v>3600</v>
      </c>
      <c r="F11653" t="s">
        <v>222</v>
      </c>
      <c r="G11653">
        <v>5000</v>
      </c>
      <c r="H11653">
        <v>43.85</v>
      </c>
      <c r="I11653">
        <v>219250</v>
      </c>
      <c r="J11653" t="s">
        <v>81</v>
      </c>
      <c r="K11653">
        <v>7.5689622464005124E-2</v>
      </c>
      <c r="L11653">
        <v>7.569</v>
      </c>
      <c r="M11653" t="s">
        <v>82</v>
      </c>
    </row>
    <row r="11654" spans="1:13">
      <c r="A11654" t="s">
        <v>6143</v>
      </c>
      <c r="B11654" t="s">
        <v>6144</v>
      </c>
      <c r="C11654" t="str">
        <f>TEXT(D11654, "mmm")</f>
        <v>Sep</v>
      </c>
      <c r="D11654" s="1">
        <v>45546</v>
      </c>
      <c r="E11654" t="s">
        <v>473</v>
      </c>
      <c r="F11654" t="s">
        <v>101</v>
      </c>
      <c r="G11654">
        <v>553591</v>
      </c>
      <c r="H11654">
        <v>6.31</v>
      </c>
      <c r="I11654">
        <v>3493159.21</v>
      </c>
      <c r="J11654" t="s">
        <v>86</v>
      </c>
      <c r="K11654">
        <v>6.0317400968115553E-2</v>
      </c>
      <c r="L11654">
        <v>6.0316999999999998</v>
      </c>
      <c r="M11654" t="s">
        <v>82</v>
      </c>
    </row>
    <row r="11655" spans="1:13">
      <c r="A11655" t="s">
        <v>6143</v>
      </c>
      <c r="B11655" t="s">
        <v>6144</v>
      </c>
      <c r="C11655" t="str">
        <f>TEXT(D11655, "mmm")</f>
        <v>Sep</v>
      </c>
      <c r="D11655" s="1">
        <v>45546</v>
      </c>
      <c r="E11655" t="s">
        <v>471</v>
      </c>
      <c r="F11655" t="s">
        <v>222</v>
      </c>
      <c r="G11655">
        <v>553591</v>
      </c>
      <c r="H11655">
        <v>6.31</v>
      </c>
      <c r="I11655">
        <v>3493159.21</v>
      </c>
      <c r="J11655" t="s">
        <v>86</v>
      </c>
      <c r="K11655">
        <v>6.0317400968115553E-2</v>
      </c>
      <c r="L11655">
        <v>6.0316999999999998</v>
      </c>
      <c r="M11655" t="s">
        <v>82</v>
      </c>
    </row>
    <row r="11656" spans="1:13">
      <c r="A11656" t="s">
        <v>6143</v>
      </c>
      <c r="B11656" t="s">
        <v>6144</v>
      </c>
      <c r="C11656" t="str">
        <f>TEXT(D11656, "mmm")</f>
        <v>Sep</v>
      </c>
      <c r="D11656" s="1">
        <v>45546</v>
      </c>
      <c r="E11656" t="s">
        <v>470</v>
      </c>
      <c r="F11656" t="s">
        <v>222</v>
      </c>
      <c r="G11656">
        <v>553591</v>
      </c>
      <c r="H11656">
        <v>6.31</v>
      </c>
      <c r="I11656">
        <v>3493159.21</v>
      </c>
      <c r="J11656" t="s">
        <v>86</v>
      </c>
      <c r="K11656">
        <v>6.0317400968115553E-2</v>
      </c>
      <c r="L11656">
        <v>6.0316999999999998</v>
      </c>
      <c r="M11656" t="s">
        <v>82</v>
      </c>
    </row>
    <row r="11657" spans="1:13">
      <c r="A11657" t="s">
        <v>6091</v>
      </c>
      <c r="B11657" t="s">
        <v>6092</v>
      </c>
      <c r="C11657" t="str">
        <f>TEXT(D11657, "mmm")</f>
        <v>Sep</v>
      </c>
      <c r="D11657" s="1">
        <v>45546</v>
      </c>
      <c r="E11657" t="s">
        <v>6113</v>
      </c>
      <c r="F11657" t="s">
        <v>118</v>
      </c>
      <c r="G11657">
        <v>19293</v>
      </c>
      <c r="H11657">
        <v>1.58</v>
      </c>
      <c r="I11657">
        <v>30482.94</v>
      </c>
      <c r="J11657" t="s">
        <v>81</v>
      </c>
      <c r="K11657">
        <v>0.19626164128833379</v>
      </c>
      <c r="L11657">
        <v>19.626200000000001</v>
      </c>
      <c r="M11657" t="s">
        <v>82</v>
      </c>
    </row>
    <row r="11658" spans="1:13">
      <c r="A11658" t="s">
        <v>1584</v>
      </c>
      <c r="B11658" t="s">
        <v>1585</v>
      </c>
      <c r="C11658" t="str">
        <f>TEXT(D11658, "mmm")</f>
        <v>Sep</v>
      </c>
      <c r="D11658" s="1">
        <v>45546</v>
      </c>
      <c r="E11658" t="s">
        <v>1586</v>
      </c>
      <c r="F11658" t="s">
        <v>128</v>
      </c>
      <c r="G11658">
        <v>1500</v>
      </c>
      <c r="H11658">
        <v>17.05</v>
      </c>
      <c r="I11658">
        <v>25575</v>
      </c>
      <c r="J11658" t="s">
        <v>81</v>
      </c>
      <c r="K11658">
        <v>4.0556021955946431E-3</v>
      </c>
      <c r="L11658">
        <v>0.40560000000000002</v>
      </c>
      <c r="M11658" t="s">
        <v>82</v>
      </c>
    </row>
    <row r="11659" spans="1:13">
      <c r="A11659" t="s">
        <v>536</v>
      </c>
      <c r="B11659" t="s">
        <v>537</v>
      </c>
      <c r="C11659" t="str">
        <f>TEXT(D11659, "mmm")</f>
        <v>Sep</v>
      </c>
      <c r="D11659" s="1">
        <v>45546</v>
      </c>
      <c r="E11659" t="s">
        <v>538</v>
      </c>
      <c r="F11659" t="s">
        <v>118</v>
      </c>
      <c r="G11659">
        <v>24120</v>
      </c>
      <c r="H11659">
        <v>2.95</v>
      </c>
      <c r="I11659">
        <v>71154</v>
      </c>
      <c r="J11659" t="s">
        <v>81</v>
      </c>
      <c r="K11659">
        <v>0.11920534297618079</v>
      </c>
      <c r="L11659">
        <v>11.920500000000001</v>
      </c>
      <c r="M11659" t="s">
        <v>82</v>
      </c>
    </row>
    <row r="11660" spans="1:13">
      <c r="A11660" t="s">
        <v>5922</v>
      </c>
      <c r="B11660" t="s">
        <v>5923</v>
      </c>
      <c r="C11660" t="str">
        <f>TEXT(D11660, "mmm")</f>
        <v>Sep</v>
      </c>
      <c r="D11660" s="1">
        <v>45546</v>
      </c>
      <c r="E11660" t="s">
        <v>6145</v>
      </c>
      <c r="F11660" t="s">
        <v>80</v>
      </c>
      <c r="G11660">
        <v>2000</v>
      </c>
      <c r="H11660">
        <v>6.04</v>
      </c>
      <c r="I11660">
        <v>12080</v>
      </c>
      <c r="J11660" t="s">
        <v>81</v>
      </c>
      <c r="K11660">
        <v>2.8345251810652169E-2</v>
      </c>
      <c r="L11660">
        <v>2.8344999999999998</v>
      </c>
      <c r="M11660" t="s">
        <v>82</v>
      </c>
    </row>
    <row r="11661" spans="1:13">
      <c r="A11661" t="s">
        <v>311</v>
      </c>
      <c r="B11661" t="s">
        <v>312</v>
      </c>
      <c r="C11661" t="str">
        <f>TEXT(D11661, "mmm")</f>
        <v>Sep</v>
      </c>
      <c r="D11661" s="1">
        <v>45546</v>
      </c>
      <c r="E11661" t="s">
        <v>313</v>
      </c>
      <c r="F11661" t="s">
        <v>314</v>
      </c>
      <c r="G11661">
        <v>670000</v>
      </c>
      <c r="H11661">
        <v>31.29</v>
      </c>
      <c r="I11661">
        <v>20964300</v>
      </c>
      <c r="J11661" t="s">
        <v>86</v>
      </c>
      <c r="K11661">
        <v>-1.508824738251913E-2</v>
      </c>
      <c r="L11661">
        <v>-1.5087999999999999</v>
      </c>
      <c r="M11661" t="s">
        <v>82</v>
      </c>
    </row>
    <row r="11662" spans="1:13">
      <c r="A11662" t="s">
        <v>2326</v>
      </c>
      <c r="B11662" t="s">
        <v>2327</v>
      </c>
      <c r="C11662" t="str">
        <f>TEXT(D11662, "mmm")</f>
        <v>Sep</v>
      </c>
      <c r="D11662" s="1">
        <v>45546</v>
      </c>
      <c r="E11662" t="s">
        <v>6146</v>
      </c>
      <c r="F11662" t="s">
        <v>101</v>
      </c>
      <c r="G11662">
        <v>11619998</v>
      </c>
      <c r="H11662">
        <v>11.13</v>
      </c>
      <c r="I11662">
        <v>129330577.73999999</v>
      </c>
      <c r="J11662" t="s">
        <v>86</v>
      </c>
      <c r="K11662">
        <v>0.10650884109670281</v>
      </c>
      <c r="L11662">
        <v>10.6509</v>
      </c>
      <c r="M11662" t="s">
        <v>82</v>
      </c>
    </row>
    <row r="11663" spans="1:13">
      <c r="A11663" t="s">
        <v>2326</v>
      </c>
      <c r="B11663" t="s">
        <v>2327</v>
      </c>
      <c r="C11663" t="str">
        <f>TEXT(D11663, "mmm")</f>
        <v>Sep</v>
      </c>
      <c r="D11663" s="1">
        <v>45546</v>
      </c>
      <c r="E11663" t="s">
        <v>6147</v>
      </c>
      <c r="F11663" t="s">
        <v>101</v>
      </c>
      <c r="G11663">
        <v>11619998</v>
      </c>
      <c r="H11663">
        <v>11.13</v>
      </c>
      <c r="I11663">
        <v>129330577.73999999</v>
      </c>
      <c r="J11663" t="s">
        <v>86</v>
      </c>
      <c r="K11663">
        <v>0.10650884109670281</v>
      </c>
      <c r="L11663">
        <v>10.6509</v>
      </c>
      <c r="M11663" t="s">
        <v>82</v>
      </c>
    </row>
    <row r="11664" spans="1:13">
      <c r="A11664" t="s">
        <v>2326</v>
      </c>
      <c r="B11664" t="s">
        <v>2327</v>
      </c>
      <c r="C11664" t="str">
        <f>TEXT(D11664, "mmm")</f>
        <v>Sep</v>
      </c>
      <c r="D11664" s="1">
        <v>45546</v>
      </c>
      <c r="E11664" t="s">
        <v>6148</v>
      </c>
      <c r="F11664" t="s">
        <v>101</v>
      </c>
      <c r="G11664">
        <v>11619998</v>
      </c>
      <c r="H11664">
        <v>11.13</v>
      </c>
      <c r="I11664">
        <v>129330577.73999999</v>
      </c>
      <c r="J11664" t="s">
        <v>86</v>
      </c>
      <c r="K11664">
        <v>0.10650884109670281</v>
      </c>
      <c r="L11664">
        <v>10.6509</v>
      </c>
      <c r="M11664" t="s">
        <v>82</v>
      </c>
    </row>
    <row r="11665" spans="1:13">
      <c r="A11665" t="s">
        <v>2326</v>
      </c>
      <c r="B11665" t="s">
        <v>2327</v>
      </c>
      <c r="C11665" t="str">
        <f>TEXT(D11665, "mmm")</f>
        <v>Sep</v>
      </c>
      <c r="D11665" s="1">
        <v>45546</v>
      </c>
      <c r="E11665" t="s">
        <v>6149</v>
      </c>
      <c r="F11665" t="s">
        <v>101</v>
      </c>
      <c r="G11665">
        <v>11619998</v>
      </c>
      <c r="H11665">
        <v>11.13</v>
      </c>
      <c r="I11665">
        <v>129330577.73999999</v>
      </c>
      <c r="J11665" t="s">
        <v>86</v>
      </c>
      <c r="K11665">
        <v>0.10650884109670281</v>
      </c>
      <c r="L11665">
        <v>10.6509</v>
      </c>
      <c r="M11665" t="s">
        <v>82</v>
      </c>
    </row>
    <row r="11666" spans="1:13">
      <c r="A11666" t="s">
        <v>2326</v>
      </c>
      <c r="B11666" t="s">
        <v>2327</v>
      </c>
      <c r="C11666" t="str">
        <f>TEXT(D11666, "mmm")</f>
        <v>Sep</v>
      </c>
      <c r="D11666" s="1">
        <v>45546</v>
      </c>
      <c r="E11666" t="s">
        <v>6150</v>
      </c>
      <c r="F11666" t="s">
        <v>101</v>
      </c>
      <c r="G11666">
        <v>11619998</v>
      </c>
      <c r="H11666">
        <v>11.13</v>
      </c>
      <c r="I11666">
        <v>129330577.73999999</v>
      </c>
      <c r="J11666" t="s">
        <v>86</v>
      </c>
      <c r="K11666">
        <v>0.10650884109670281</v>
      </c>
      <c r="L11666">
        <v>10.6509</v>
      </c>
      <c r="M11666" t="s">
        <v>82</v>
      </c>
    </row>
    <row r="11667" spans="1:13">
      <c r="A11667" t="s">
        <v>3753</v>
      </c>
      <c r="B11667" t="s">
        <v>3754</v>
      </c>
      <c r="C11667" t="str">
        <f>TEXT(D11667, "mmm")</f>
        <v>Sep</v>
      </c>
      <c r="D11667" s="1">
        <v>45546</v>
      </c>
      <c r="E11667" t="s">
        <v>3755</v>
      </c>
      <c r="F11667" t="s">
        <v>80</v>
      </c>
      <c r="G11667">
        <v>2500</v>
      </c>
      <c r="H11667">
        <v>6.05</v>
      </c>
      <c r="I11667">
        <v>15125</v>
      </c>
      <c r="J11667" t="s">
        <v>81</v>
      </c>
      <c r="K11667">
        <v>5.9405977488773631E-2</v>
      </c>
      <c r="L11667">
        <v>5.9405999999999999</v>
      </c>
      <c r="M11667" t="s">
        <v>82</v>
      </c>
    </row>
    <row r="11668" spans="1:13">
      <c r="A11668" t="s">
        <v>2159</v>
      </c>
      <c r="B11668" t="s">
        <v>2160</v>
      </c>
      <c r="C11668" t="str">
        <f>TEXT(D11668, "mmm")</f>
        <v>Sep</v>
      </c>
      <c r="D11668" s="1">
        <v>45546</v>
      </c>
      <c r="E11668" t="s">
        <v>6151</v>
      </c>
      <c r="F11668" t="s">
        <v>80</v>
      </c>
      <c r="G11668">
        <v>49045</v>
      </c>
      <c r="H11668">
        <v>0.91</v>
      </c>
      <c r="I11668">
        <v>44630.95</v>
      </c>
      <c r="J11668" t="s">
        <v>81</v>
      </c>
      <c r="K11668">
        <v>3.8461500673303117E-2</v>
      </c>
      <c r="L11668">
        <v>3.8462000000000001</v>
      </c>
      <c r="M11668" t="s">
        <v>82</v>
      </c>
    </row>
    <row r="11669" spans="1:13">
      <c r="A11669" t="s">
        <v>5970</v>
      </c>
      <c r="B11669" t="s">
        <v>5971</v>
      </c>
      <c r="C11669" t="str">
        <f>TEXT(D11669, "mmm")</f>
        <v>Sep</v>
      </c>
      <c r="D11669" s="1">
        <v>45546</v>
      </c>
      <c r="E11669" t="s">
        <v>5974</v>
      </c>
      <c r="F11669" t="s">
        <v>101</v>
      </c>
      <c r="G11669">
        <v>80000</v>
      </c>
      <c r="H11669">
        <v>0.56000000000000005</v>
      </c>
      <c r="I11669">
        <v>44800.000000000007</v>
      </c>
      <c r="J11669" t="s">
        <v>86</v>
      </c>
      <c r="K11669">
        <v>-0.28990824288184491</v>
      </c>
      <c r="L11669">
        <v>-28.9908</v>
      </c>
      <c r="M11669" t="s">
        <v>82</v>
      </c>
    </row>
    <row r="11670" spans="1:13">
      <c r="A11670" t="s">
        <v>5970</v>
      </c>
      <c r="B11670" t="s">
        <v>5971</v>
      </c>
      <c r="C11670" t="str">
        <f>TEXT(D11670, "mmm")</f>
        <v>Sep</v>
      </c>
      <c r="D11670" s="1">
        <v>45546</v>
      </c>
      <c r="E11670" t="s">
        <v>5972</v>
      </c>
      <c r="F11670" t="s">
        <v>101</v>
      </c>
      <c r="G11670">
        <v>80000</v>
      </c>
      <c r="H11670">
        <v>0.56000000000000005</v>
      </c>
      <c r="I11670">
        <v>44800.000000000007</v>
      </c>
      <c r="J11670" t="s">
        <v>86</v>
      </c>
      <c r="K11670">
        <v>-0.28990824288184491</v>
      </c>
      <c r="L11670">
        <v>-28.9908</v>
      </c>
      <c r="M11670" t="s">
        <v>82</v>
      </c>
    </row>
    <row r="11671" spans="1:13">
      <c r="A11671" t="s">
        <v>5970</v>
      </c>
      <c r="B11671" t="s">
        <v>5971</v>
      </c>
      <c r="C11671" t="str">
        <f>TEXT(D11671, "mmm")</f>
        <v>Sep</v>
      </c>
      <c r="D11671" s="1">
        <v>45546</v>
      </c>
      <c r="E11671" t="s">
        <v>5975</v>
      </c>
      <c r="F11671" t="s">
        <v>101</v>
      </c>
      <c r="G11671">
        <v>80000</v>
      </c>
      <c r="H11671">
        <v>0.56000000000000005</v>
      </c>
      <c r="I11671">
        <v>44800.000000000007</v>
      </c>
      <c r="J11671" t="s">
        <v>86</v>
      </c>
      <c r="K11671">
        <v>-0.28990824288184491</v>
      </c>
      <c r="L11671">
        <v>-28.9908</v>
      </c>
      <c r="M11671" t="s">
        <v>82</v>
      </c>
    </row>
    <row r="11672" spans="1:13">
      <c r="A11672" t="s">
        <v>5970</v>
      </c>
      <c r="B11672" t="s">
        <v>5971</v>
      </c>
      <c r="C11672" t="str">
        <f>TEXT(D11672, "mmm")</f>
        <v>Sep</v>
      </c>
      <c r="D11672" s="1">
        <v>45546</v>
      </c>
      <c r="E11672" t="s">
        <v>5973</v>
      </c>
      <c r="F11672" t="s">
        <v>101</v>
      </c>
      <c r="G11672">
        <v>80000</v>
      </c>
      <c r="H11672">
        <v>0.56000000000000005</v>
      </c>
      <c r="I11672">
        <v>44800.000000000007</v>
      </c>
      <c r="J11672" t="s">
        <v>86</v>
      </c>
      <c r="K11672">
        <v>-0.28990824288184491</v>
      </c>
      <c r="L11672">
        <v>-28.9908</v>
      </c>
      <c r="M11672" t="s">
        <v>82</v>
      </c>
    </row>
    <row r="11673" spans="1:13">
      <c r="A11673" t="s">
        <v>4474</v>
      </c>
      <c r="B11673" t="s">
        <v>4475</v>
      </c>
      <c r="C11673" t="str">
        <f>TEXT(D11673, "mmm")</f>
        <v>Sep</v>
      </c>
      <c r="D11673" s="1">
        <v>45546</v>
      </c>
      <c r="E11673" t="s">
        <v>4476</v>
      </c>
      <c r="F11673" t="s">
        <v>118</v>
      </c>
      <c r="G11673">
        <v>30000</v>
      </c>
      <c r="H11673">
        <v>1.92</v>
      </c>
      <c r="I11673">
        <v>57600</v>
      </c>
      <c r="J11673" t="s">
        <v>81</v>
      </c>
      <c r="K11673">
        <v>0.24064167236735681</v>
      </c>
      <c r="L11673">
        <v>24.0642</v>
      </c>
      <c r="M11673" t="s">
        <v>82</v>
      </c>
    </row>
    <row r="11674" spans="1:13">
      <c r="A11674" t="s">
        <v>5144</v>
      </c>
      <c r="B11674" t="s">
        <v>5145</v>
      </c>
      <c r="C11674" t="str">
        <f>TEXT(D11674, "mmm")</f>
        <v>Sep</v>
      </c>
      <c r="D11674" s="1">
        <v>45547</v>
      </c>
      <c r="E11674" t="s">
        <v>6152</v>
      </c>
      <c r="F11674" t="s">
        <v>101</v>
      </c>
      <c r="G11674">
        <v>50200</v>
      </c>
      <c r="H11674">
        <v>4.47</v>
      </c>
      <c r="I11674">
        <v>224394</v>
      </c>
      <c r="J11674" t="s">
        <v>81</v>
      </c>
      <c r="K11674">
        <v>3.7610636506927309E-2</v>
      </c>
      <c r="L11674">
        <v>3.7610999999999999</v>
      </c>
      <c r="M11674" t="s">
        <v>82</v>
      </c>
    </row>
    <row r="11675" spans="1:13">
      <c r="A11675" t="s">
        <v>5144</v>
      </c>
      <c r="B11675" t="s">
        <v>5145</v>
      </c>
      <c r="C11675" t="str">
        <f>TEXT(D11675, "mmm")</f>
        <v>Sep</v>
      </c>
      <c r="D11675" s="1">
        <v>45547</v>
      </c>
      <c r="E11675" t="s">
        <v>6153</v>
      </c>
      <c r="F11675" t="s">
        <v>251</v>
      </c>
      <c r="G11675">
        <v>50200</v>
      </c>
      <c r="H11675">
        <v>4.47</v>
      </c>
      <c r="I11675">
        <v>224394</v>
      </c>
      <c r="J11675" t="s">
        <v>81</v>
      </c>
      <c r="K11675">
        <v>3.7610636506927309E-2</v>
      </c>
      <c r="L11675">
        <v>3.7610999999999999</v>
      </c>
      <c r="M11675" t="s">
        <v>82</v>
      </c>
    </row>
    <row r="11676" spans="1:13">
      <c r="A11676" t="s">
        <v>3595</v>
      </c>
      <c r="B11676" t="s">
        <v>3596</v>
      </c>
      <c r="C11676" t="str">
        <f>TEXT(D11676, "mmm")</f>
        <v>Sep</v>
      </c>
      <c r="D11676" s="1">
        <v>45547</v>
      </c>
      <c r="E11676" t="s">
        <v>3597</v>
      </c>
      <c r="F11676" t="s">
        <v>80</v>
      </c>
      <c r="G11676">
        <v>100000</v>
      </c>
      <c r="H11676">
        <v>2.85</v>
      </c>
      <c r="I11676">
        <v>285000</v>
      </c>
      <c r="J11676" t="s">
        <v>86</v>
      </c>
      <c r="K11676">
        <v>-0.19298244586685059</v>
      </c>
      <c r="L11676">
        <v>-19.298200000000001</v>
      </c>
      <c r="M11676" t="s">
        <v>82</v>
      </c>
    </row>
    <row r="11677" spans="1:13">
      <c r="A11677" t="s">
        <v>4488</v>
      </c>
      <c r="B11677" t="s">
        <v>4489</v>
      </c>
      <c r="C11677" t="str">
        <f>TEXT(D11677, "mmm")</f>
        <v>Sep</v>
      </c>
      <c r="D11677" s="1">
        <v>45547</v>
      </c>
      <c r="E11677" t="s">
        <v>4490</v>
      </c>
      <c r="F11677" t="s">
        <v>128</v>
      </c>
      <c r="G11677">
        <v>1043</v>
      </c>
      <c r="H11677">
        <v>14.4</v>
      </c>
      <c r="I11677">
        <v>15019.2</v>
      </c>
      <c r="J11677" t="s">
        <v>81</v>
      </c>
      <c r="K11677">
        <v>0.1489666197792163</v>
      </c>
      <c r="L11677">
        <v>14.896699999999999</v>
      </c>
      <c r="M11677" t="s">
        <v>82</v>
      </c>
    </row>
    <row r="11678" spans="1:13">
      <c r="A11678" t="s">
        <v>5853</v>
      </c>
      <c r="B11678" t="s">
        <v>5854</v>
      </c>
      <c r="C11678" t="str">
        <f>TEXT(D11678, "mmm")</f>
        <v>Sep</v>
      </c>
      <c r="D11678" s="1">
        <v>45547</v>
      </c>
      <c r="E11678" t="s">
        <v>5987</v>
      </c>
      <c r="F11678" t="s">
        <v>80</v>
      </c>
      <c r="G11678">
        <v>20008</v>
      </c>
      <c r="H11678">
        <v>0.82</v>
      </c>
      <c r="I11678">
        <v>16406.560000000001</v>
      </c>
      <c r="J11678" t="s">
        <v>81</v>
      </c>
      <c r="K11678">
        <v>-3.5294363490431251E-3</v>
      </c>
      <c r="L11678">
        <v>-0.35289999999999999</v>
      </c>
      <c r="M11678" t="s">
        <v>82</v>
      </c>
    </row>
    <row r="11679" spans="1:13">
      <c r="A11679" t="s">
        <v>5853</v>
      </c>
      <c r="B11679" t="s">
        <v>5854</v>
      </c>
      <c r="C11679" t="str">
        <f>TEXT(D11679, "mmm")</f>
        <v>Sep</v>
      </c>
      <c r="D11679" s="1">
        <v>45547</v>
      </c>
      <c r="E11679" t="s">
        <v>5987</v>
      </c>
      <c r="F11679" t="s">
        <v>80</v>
      </c>
      <c r="G11679">
        <v>20000</v>
      </c>
      <c r="H11679">
        <v>0.8</v>
      </c>
      <c r="I11679">
        <v>16000</v>
      </c>
      <c r="J11679" t="s">
        <v>81</v>
      </c>
      <c r="K11679">
        <v>-3.5294363490431251E-3</v>
      </c>
      <c r="L11679">
        <v>-0.35289999999999999</v>
      </c>
      <c r="M11679" t="s">
        <v>82</v>
      </c>
    </row>
    <row r="11680" spans="1:13">
      <c r="A11680" t="s">
        <v>6154</v>
      </c>
      <c r="B11680" t="s">
        <v>6155</v>
      </c>
      <c r="C11680" t="str">
        <f>TEXT(D11680, "mmm")</f>
        <v>Sep</v>
      </c>
      <c r="D11680" s="1">
        <v>45547</v>
      </c>
      <c r="E11680" t="s">
        <v>6156</v>
      </c>
      <c r="F11680" t="s">
        <v>80</v>
      </c>
      <c r="G11680">
        <v>35000</v>
      </c>
      <c r="H11680">
        <v>15</v>
      </c>
      <c r="I11680">
        <v>525000</v>
      </c>
      <c r="J11680" t="s">
        <v>86</v>
      </c>
      <c r="K11680">
        <v>-0.20505997227106301</v>
      </c>
      <c r="L11680">
        <v>-20.506</v>
      </c>
      <c r="M11680" t="s">
        <v>82</v>
      </c>
    </row>
    <row r="11681" spans="1:13">
      <c r="A11681" t="s">
        <v>6154</v>
      </c>
      <c r="B11681" t="s">
        <v>6155</v>
      </c>
      <c r="C11681" t="str">
        <f>TEXT(D11681, "mmm")</f>
        <v>Sep</v>
      </c>
      <c r="D11681" s="1">
        <v>45547</v>
      </c>
      <c r="E11681" t="s">
        <v>6156</v>
      </c>
      <c r="F11681" t="s">
        <v>80</v>
      </c>
      <c r="G11681">
        <v>20000</v>
      </c>
      <c r="H11681">
        <v>14.75</v>
      </c>
      <c r="I11681">
        <v>295000</v>
      </c>
      <c r="J11681" t="s">
        <v>81</v>
      </c>
      <c r="K11681">
        <v>-0.20505997227106301</v>
      </c>
      <c r="L11681">
        <v>-20.506</v>
      </c>
      <c r="M11681" t="s">
        <v>82</v>
      </c>
    </row>
    <row r="11682" spans="1:13">
      <c r="A11682" t="s">
        <v>5318</v>
      </c>
      <c r="B11682" t="s">
        <v>5319</v>
      </c>
      <c r="C11682" t="str">
        <f>TEXT(D11682, "mmm")</f>
        <v>Sep</v>
      </c>
      <c r="D11682" s="1">
        <v>45547</v>
      </c>
      <c r="E11682" t="s">
        <v>6157</v>
      </c>
      <c r="F11682" t="s">
        <v>80</v>
      </c>
      <c r="G11682">
        <v>6000</v>
      </c>
      <c r="H11682">
        <v>87.7</v>
      </c>
      <c r="I11682">
        <v>526200</v>
      </c>
      <c r="J11682" t="s">
        <v>81</v>
      </c>
      <c r="K11682">
        <v>7.1778329700932009E-2</v>
      </c>
      <c r="L11682">
        <v>7.1778000000000004</v>
      </c>
      <c r="M11682" t="s">
        <v>82</v>
      </c>
    </row>
    <row r="11683" spans="1:13">
      <c r="A11683" t="s">
        <v>5932</v>
      </c>
      <c r="B11683" t="s">
        <v>5933</v>
      </c>
      <c r="C11683" t="str">
        <f>TEXT(D11683, "mmm")</f>
        <v>Sep</v>
      </c>
      <c r="D11683" s="1">
        <v>45547</v>
      </c>
      <c r="E11683" t="s">
        <v>5934</v>
      </c>
      <c r="F11683" t="s">
        <v>80</v>
      </c>
      <c r="G11683">
        <v>5000</v>
      </c>
      <c r="H11683">
        <v>6.97</v>
      </c>
      <c r="I11683">
        <v>34850</v>
      </c>
      <c r="J11683" t="s">
        <v>81</v>
      </c>
      <c r="K11683">
        <v>-7.4175882297728868E-2</v>
      </c>
      <c r="L11683">
        <v>-7.4176000000000002</v>
      </c>
      <c r="M11683" t="s">
        <v>82</v>
      </c>
    </row>
    <row r="11684" spans="1:13">
      <c r="A11684" t="s">
        <v>5893</v>
      </c>
      <c r="B11684" t="s">
        <v>5894</v>
      </c>
      <c r="C11684" t="str">
        <f>TEXT(D11684, "mmm")</f>
        <v>Sep</v>
      </c>
      <c r="D11684" s="1">
        <v>45547</v>
      </c>
      <c r="E11684" t="s">
        <v>5928</v>
      </c>
      <c r="F11684" t="s">
        <v>118</v>
      </c>
      <c r="G11684">
        <v>15400</v>
      </c>
      <c r="H11684">
        <v>17860</v>
      </c>
      <c r="I11684">
        <v>275044000</v>
      </c>
      <c r="J11684" t="s">
        <v>81</v>
      </c>
      <c r="K11684">
        <v>0.13302750136352451</v>
      </c>
      <c r="L11684">
        <v>13.3028</v>
      </c>
      <c r="M11684" t="s">
        <v>82</v>
      </c>
    </row>
    <row r="11685" spans="1:13">
      <c r="A11685" t="s">
        <v>5915</v>
      </c>
      <c r="B11685" t="s">
        <v>5916</v>
      </c>
      <c r="C11685" t="str">
        <f>TEXT(D11685, "mmm")</f>
        <v>Sep</v>
      </c>
      <c r="D11685" s="1">
        <v>45547</v>
      </c>
      <c r="E11685" t="s">
        <v>4721</v>
      </c>
      <c r="F11685" t="s">
        <v>80</v>
      </c>
      <c r="G11685">
        <v>337078</v>
      </c>
      <c r="H11685">
        <v>8.9</v>
      </c>
      <c r="I11685">
        <v>2999994.2</v>
      </c>
      <c r="J11685" t="s">
        <v>86</v>
      </c>
      <c r="K11685">
        <v>4.3209883205314943E-2</v>
      </c>
      <c r="L11685">
        <v>4.3209999999999997</v>
      </c>
      <c r="M11685" t="s">
        <v>82</v>
      </c>
    </row>
    <row r="11686" spans="1:13">
      <c r="A11686" t="s">
        <v>2137</v>
      </c>
      <c r="B11686" t="s">
        <v>2138</v>
      </c>
      <c r="C11686" t="str">
        <f>TEXT(D11686, "mmm")</f>
        <v>Sep</v>
      </c>
      <c r="D11686" s="1">
        <v>45547</v>
      </c>
      <c r="E11686" t="s">
        <v>5917</v>
      </c>
      <c r="F11686" t="s">
        <v>128</v>
      </c>
      <c r="G11686">
        <v>5000</v>
      </c>
      <c r="H11686">
        <v>5.35</v>
      </c>
      <c r="I11686">
        <v>26750</v>
      </c>
      <c r="J11686" t="s">
        <v>81</v>
      </c>
      <c r="K11686">
        <v>-1.291789202138249E-2</v>
      </c>
      <c r="L11686">
        <v>-1.2918000000000001</v>
      </c>
      <c r="M11686" t="s">
        <v>82</v>
      </c>
    </row>
    <row r="11687" spans="1:13">
      <c r="A11687" t="s">
        <v>4155</v>
      </c>
      <c r="B11687" t="s">
        <v>4156</v>
      </c>
      <c r="C11687" t="str">
        <f>TEXT(D11687, "mmm")</f>
        <v>Sep</v>
      </c>
      <c r="D11687" s="1">
        <v>45547</v>
      </c>
      <c r="E11687" t="s">
        <v>2497</v>
      </c>
      <c r="F11687" t="s">
        <v>80</v>
      </c>
      <c r="G11687">
        <v>285714</v>
      </c>
      <c r="H11687">
        <v>10.5</v>
      </c>
      <c r="I11687">
        <v>2999997</v>
      </c>
      <c r="J11687" t="s">
        <v>86</v>
      </c>
      <c r="K11687">
        <v>-6.9400613199534167E-2</v>
      </c>
      <c r="L11687">
        <v>-6.9401000000000002</v>
      </c>
      <c r="M11687" t="s">
        <v>82</v>
      </c>
    </row>
    <row r="11688" spans="1:13">
      <c r="A11688" t="s">
        <v>4155</v>
      </c>
      <c r="B11688" t="s">
        <v>4156</v>
      </c>
      <c r="C11688" t="str">
        <f>TEXT(D11688, "mmm")</f>
        <v>Sep</v>
      </c>
      <c r="D11688" s="1">
        <v>45547</v>
      </c>
      <c r="E11688" t="s">
        <v>2497</v>
      </c>
      <c r="F11688" t="s">
        <v>80</v>
      </c>
      <c r="G11688">
        <v>190476</v>
      </c>
      <c r="H11688">
        <v>10.5</v>
      </c>
      <c r="I11688">
        <v>1999998</v>
      </c>
      <c r="J11688" t="s">
        <v>86</v>
      </c>
      <c r="K11688">
        <v>-6.9400613199534167E-2</v>
      </c>
      <c r="L11688">
        <v>-6.9401000000000002</v>
      </c>
      <c r="M11688" t="s">
        <v>82</v>
      </c>
    </row>
    <row r="11689" spans="1:13">
      <c r="A11689" t="s">
        <v>1606</v>
      </c>
      <c r="B11689" t="s">
        <v>1607</v>
      </c>
      <c r="C11689" t="str">
        <f>TEXT(D11689, "mmm")</f>
        <v>Sep</v>
      </c>
      <c r="D11689" s="1">
        <v>45547</v>
      </c>
      <c r="E11689" t="s">
        <v>1627</v>
      </c>
      <c r="F11689" t="s">
        <v>251</v>
      </c>
      <c r="G11689">
        <v>1500000</v>
      </c>
      <c r="H11689">
        <v>4.13</v>
      </c>
      <c r="I11689">
        <v>6195000</v>
      </c>
      <c r="J11689" t="s">
        <v>81</v>
      </c>
      <c r="K11689">
        <v>4.8192724016655752E-3</v>
      </c>
      <c r="L11689">
        <v>0.4819</v>
      </c>
      <c r="M11689" t="s">
        <v>82</v>
      </c>
    </row>
    <row r="11690" spans="1:13">
      <c r="A11690" t="s">
        <v>3110</v>
      </c>
      <c r="B11690" t="s">
        <v>3111</v>
      </c>
      <c r="C11690" t="str">
        <f>TEXT(D11690, "mmm")</f>
        <v>Sep</v>
      </c>
      <c r="D11690" s="1">
        <v>45547</v>
      </c>
      <c r="E11690" t="s">
        <v>3118</v>
      </c>
      <c r="F11690" t="s">
        <v>101</v>
      </c>
      <c r="G11690">
        <v>353635</v>
      </c>
      <c r="H11690">
        <v>6.17</v>
      </c>
      <c r="I11690">
        <v>2181927.9500000002</v>
      </c>
      <c r="J11690" t="s">
        <v>81</v>
      </c>
      <c r="K11690">
        <v>4.9019639925607088E-2</v>
      </c>
      <c r="L11690">
        <v>4.9020000000000001</v>
      </c>
      <c r="M11690" t="s">
        <v>82</v>
      </c>
    </row>
    <row r="11691" spans="1:13">
      <c r="A11691" t="s">
        <v>3110</v>
      </c>
      <c r="B11691" t="s">
        <v>3111</v>
      </c>
      <c r="C11691" t="str">
        <f>TEXT(D11691, "mmm")</f>
        <v>Sep</v>
      </c>
      <c r="D11691" s="1">
        <v>45547</v>
      </c>
      <c r="E11691" t="s">
        <v>3119</v>
      </c>
      <c r="F11691" t="s">
        <v>101</v>
      </c>
      <c r="G11691">
        <v>353635</v>
      </c>
      <c r="H11691">
        <v>6.17</v>
      </c>
      <c r="I11691">
        <v>2181927.9500000002</v>
      </c>
      <c r="J11691" t="s">
        <v>81</v>
      </c>
      <c r="K11691">
        <v>4.9019639925607088E-2</v>
      </c>
      <c r="L11691">
        <v>4.9020000000000001</v>
      </c>
      <c r="M11691" t="s">
        <v>82</v>
      </c>
    </row>
    <row r="11692" spans="1:13">
      <c r="A11692" t="s">
        <v>3110</v>
      </c>
      <c r="B11692" t="s">
        <v>3111</v>
      </c>
      <c r="C11692" t="str">
        <f>TEXT(D11692, "mmm")</f>
        <v>Sep</v>
      </c>
      <c r="D11692" s="1">
        <v>45547</v>
      </c>
      <c r="E11692" t="s">
        <v>3120</v>
      </c>
      <c r="F11692" t="s">
        <v>101</v>
      </c>
      <c r="G11692">
        <v>353635</v>
      </c>
      <c r="H11692">
        <v>6.17</v>
      </c>
      <c r="I11692">
        <v>2181927.9500000002</v>
      </c>
      <c r="J11692" t="s">
        <v>81</v>
      </c>
      <c r="K11692">
        <v>4.9019639925607088E-2</v>
      </c>
      <c r="L11692">
        <v>4.9020000000000001</v>
      </c>
      <c r="M11692" t="s">
        <v>82</v>
      </c>
    </row>
    <row r="11693" spans="1:13">
      <c r="A11693" t="s">
        <v>6158</v>
      </c>
      <c r="B11693" t="s">
        <v>6159</v>
      </c>
      <c r="C11693" t="str">
        <f>TEXT(D11693, "mmm")</f>
        <v>Sep</v>
      </c>
      <c r="D11693" s="1">
        <v>45547</v>
      </c>
      <c r="E11693" t="s">
        <v>6160</v>
      </c>
      <c r="F11693" t="s">
        <v>128</v>
      </c>
      <c r="G11693">
        <v>20000</v>
      </c>
      <c r="H11693">
        <v>3.36</v>
      </c>
      <c r="I11693">
        <v>67200</v>
      </c>
      <c r="J11693" t="s">
        <v>86</v>
      </c>
      <c r="K11693">
        <v>0.12688824276572469</v>
      </c>
      <c r="L11693">
        <v>12.688800000000001</v>
      </c>
      <c r="M11693" t="s">
        <v>82</v>
      </c>
    </row>
    <row r="11694" spans="1:13">
      <c r="A11694" t="s">
        <v>3565</v>
      </c>
      <c r="B11694" t="s">
        <v>3566</v>
      </c>
      <c r="C11694" t="str">
        <f>TEXT(D11694, "mmm")</f>
        <v>Sep</v>
      </c>
      <c r="D11694" s="1">
        <v>45547</v>
      </c>
      <c r="E11694" t="s">
        <v>6161</v>
      </c>
      <c r="F11694" t="s">
        <v>80</v>
      </c>
      <c r="G11694">
        <v>1467</v>
      </c>
      <c r="H11694">
        <v>38.770000000000003</v>
      </c>
      <c r="I11694">
        <v>56875.59</v>
      </c>
      <c r="J11694" t="s">
        <v>81</v>
      </c>
      <c r="K11694">
        <v>4.4427106106335712E-2</v>
      </c>
      <c r="L11694">
        <v>4.4427000000000003</v>
      </c>
      <c r="M11694" t="s">
        <v>82</v>
      </c>
    </row>
    <row r="11695" spans="1:13">
      <c r="A11695" t="s">
        <v>2159</v>
      </c>
      <c r="B11695" t="s">
        <v>2160</v>
      </c>
      <c r="C11695" t="str">
        <f>TEXT(D11695, "mmm")</f>
        <v>Sep</v>
      </c>
      <c r="D11695" s="1">
        <v>45547</v>
      </c>
      <c r="E11695" t="s">
        <v>6151</v>
      </c>
      <c r="F11695" t="s">
        <v>80</v>
      </c>
      <c r="G11695">
        <v>51000</v>
      </c>
      <c r="H11695">
        <v>0.91</v>
      </c>
      <c r="I11695">
        <v>46410</v>
      </c>
      <c r="J11695" t="s">
        <v>81</v>
      </c>
      <c r="K11695">
        <v>8.2579200851402357E-2</v>
      </c>
      <c r="L11695">
        <v>8.2578999999999994</v>
      </c>
      <c r="M11695" t="s">
        <v>82</v>
      </c>
    </row>
    <row r="11696" spans="1:13">
      <c r="A11696" t="s">
        <v>6124</v>
      </c>
      <c r="B11696" t="s">
        <v>6125</v>
      </c>
      <c r="C11696" t="str">
        <f>TEXT(D11696, "mmm")</f>
        <v>Sep</v>
      </c>
      <c r="D11696" s="1">
        <v>45547</v>
      </c>
      <c r="E11696" t="s">
        <v>6162</v>
      </c>
      <c r="F11696" t="s">
        <v>118</v>
      </c>
      <c r="G11696">
        <v>50000</v>
      </c>
      <c r="H11696">
        <v>0.49</v>
      </c>
      <c r="I11696">
        <v>24500</v>
      </c>
      <c r="J11696" t="s">
        <v>86</v>
      </c>
      <c r="K11696">
        <v>0.31111113230387383</v>
      </c>
      <c r="L11696">
        <v>31.1111</v>
      </c>
      <c r="M11696" t="s">
        <v>82</v>
      </c>
    </row>
    <row r="11697" spans="1:13">
      <c r="A11697" t="s">
        <v>6084</v>
      </c>
      <c r="B11697" t="s">
        <v>6085</v>
      </c>
      <c r="C11697" t="str">
        <f>TEXT(D11697, "mmm")</f>
        <v>Sep</v>
      </c>
      <c r="D11697" s="1">
        <v>45547</v>
      </c>
      <c r="E11697" t="s">
        <v>6086</v>
      </c>
      <c r="F11697" t="s">
        <v>128</v>
      </c>
      <c r="G11697">
        <v>7520</v>
      </c>
      <c r="H11697">
        <v>5.2</v>
      </c>
      <c r="I11697">
        <v>39104</v>
      </c>
      <c r="J11697" t="s">
        <v>86</v>
      </c>
      <c r="K11697">
        <v>-0.18871591739065049</v>
      </c>
      <c r="L11697">
        <v>-18.871600000000001</v>
      </c>
      <c r="M11697" t="s">
        <v>82</v>
      </c>
    </row>
    <row r="11698" spans="1:13">
      <c r="A11698" t="s">
        <v>4124</v>
      </c>
      <c r="B11698" t="s">
        <v>4125</v>
      </c>
      <c r="C11698" t="str">
        <f>TEXT(D11698, "mmm")</f>
        <v>Sep</v>
      </c>
      <c r="D11698" s="1">
        <v>45547</v>
      </c>
      <c r="E11698" t="s">
        <v>4830</v>
      </c>
      <c r="F11698" t="s">
        <v>101</v>
      </c>
      <c r="G11698">
        <v>8223</v>
      </c>
      <c r="H11698">
        <v>31.57</v>
      </c>
      <c r="I11698">
        <v>259600.11</v>
      </c>
      <c r="J11698" t="s">
        <v>81</v>
      </c>
      <c r="K11698">
        <v>0.11051132025655749</v>
      </c>
      <c r="L11698">
        <v>11.0511</v>
      </c>
      <c r="M11698" t="s">
        <v>82</v>
      </c>
    </row>
    <row r="11699" spans="1:13">
      <c r="A11699" t="s">
        <v>4124</v>
      </c>
      <c r="B11699" t="s">
        <v>4125</v>
      </c>
      <c r="C11699" t="str">
        <f>TEXT(D11699, "mmm")</f>
        <v>Sep</v>
      </c>
      <c r="D11699" s="1">
        <v>45547</v>
      </c>
      <c r="E11699" t="s">
        <v>4834</v>
      </c>
      <c r="F11699" t="s">
        <v>101</v>
      </c>
      <c r="G11699">
        <v>8223</v>
      </c>
      <c r="H11699">
        <v>31.57</v>
      </c>
      <c r="I11699">
        <v>259600.11</v>
      </c>
      <c r="J11699" t="s">
        <v>81</v>
      </c>
      <c r="K11699">
        <v>0.11051132025655749</v>
      </c>
      <c r="L11699">
        <v>11.0511</v>
      </c>
      <c r="M11699" t="s">
        <v>82</v>
      </c>
    </row>
    <row r="11700" spans="1:13">
      <c r="A11700" t="s">
        <v>4124</v>
      </c>
      <c r="B11700" t="s">
        <v>4125</v>
      </c>
      <c r="C11700" t="str">
        <f>TEXT(D11700, "mmm")</f>
        <v>Sep</v>
      </c>
      <c r="D11700" s="1">
        <v>45547</v>
      </c>
      <c r="E11700" t="s">
        <v>4831</v>
      </c>
      <c r="F11700" t="s">
        <v>101</v>
      </c>
      <c r="G11700">
        <v>8223</v>
      </c>
      <c r="H11700">
        <v>31.57</v>
      </c>
      <c r="I11700">
        <v>259600.11</v>
      </c>
      <c r="J11700" t="s">
        <v>81</v>
      </c>
      <c r="K11700">
        <v>0.11051132025655749</v>
      </c>
      <c r="L11700">
        <v>11.0511</v>
      </c>
      <c r="M11700" t="s">
        <v>82</v>
      </c>
    </row>
    <row r="11701" spans="1:13">
      <c r="A11701" t="s">
        <v>4124</v>
      </c>
      <c r="B11701" t="s">
        <v>4125</v>
      </c>
      <c r="C11701" t="str">
        <f>TEXT(D11701, "mmm")</f>
        <v>Sep</v>
      </c>
      <c r="D11701" s="1">
        <v>45547</v>
      </c>
      <c r="E11701" t="s">
        <v>4833</v>
      </c>
      <c r="F11701" t="s">
        <v>101</v>
      </c>
      <c r="G11701">
        <v>8223</v>
      </c>
      <c r="H11701">
        <v>31.57</v>
      </c>
      <c r="I11701">
        <v>259600.11</v>
      </c>
      <c r="J11701" t="s">
        <v>81</v>
      </c>
      <c r="K11701">
        <v>0.11051132025655749</v>
      </c>
      <c r="L11701">
        <v>11.0511</v>
      </c>
      <c r="M11701" t="s">
        <v>82</v>
      </c>
    </row>
    <row r="11702" spans="1:13">
      <c r="A11702" t="s">
        <v>4124</v>
      </c>
      <c r="B11702" t="s">
        <v>4125</v>
      </c>
      <c r="C11702" t="str">
        <f>TEXT(D11702, "mmm")</f>
        <v>Sep</v>
      </c>
      <c r="D11702" s="1">
        <v>45547</v>
      </c>
      <c r="E11702" t="s">
        <v>4832</v>
      </c>
      <c r="F11702" t="s">
        <v>101</v>
      </c>
      <c r="G11702">
        <v>8223</v>
      </c>
      <c r="H11702">
        <v>31.57</v>
      </c>
      <c r="I11702">
        <v>259600.11</v>
      </c>
      <c r="J11702" t="s">
        <v>81</v>
      </c>
      <c r="K11702">
        <v>0.11051132025655749</v>
      </c>
      <c r="L11702">
        <v>11.0511</v>
      </c>
      <c r="M11702" t="s">
        <v>82</v>
      </c>
    </row>
    <row r="11703" spans="1:13">
      <c r="A11703" t="s">
        <v>4124</v>
      </c>
      <c r="B11703" t="s">
        <v>4125</v>
      </c>
      <c r="C11703" t="str">
        <f>TEXT(D11703, "mmm")</f>
        <v>Sep</v>
      </c>
      <c r="D11703" s="1">
        <v>45547</v>
      </c>
      <c r="E11703" t="s">
        <v>4835</v>
      </c>
      <c r="F11703" t="s">
        <v>101</v>
      </c>
      <c r="G11703">
        <v>8223</v>
      </c>
      <c r="H11703">
        <v>31.57</v>
      </c>
      <c r="I11703">
        <v>259600.11</v>
      </c>
      <c r="J11703" t="s">
        <v>81</v>
      </c>
      <c r="K11703">
        <v>0.11051132025655749</v>
      </c>
      <c r="L11703">
        <v>11.0511</v>
      </c>
      <c r="M11703" t="s">
        <v>82</v>
      </c>
    </row>
    <row r="11704" spans="1:13">
      <c r="A11704" t="s">
        <v>4124</v>
      </c>
      <c r="B11704" t="s">
        <v>4125</v>
      </c>
      <c r="C11704" t="str">
        <f>TEXT(D11704, "mmm")</f>
        <v>Sep</v>
      </c>
      <c r="D11704" s="1">
        <v>45547</v>
      </c>
      <c r="E11704" t="s">
        <v>4830</v>
      </c>
      <c r="F11704" t="s">
        <v>101</v>
      </c>
      <c r="G11704">
        <v>402</v>
      </c>
      <c r="H11704">
        <v>31.57</v>
      </c>
      <c r="I11704">
        <v>12691.14</v>
      </c>
      <c r="J11704" t="s">
        <v>81</v>
      </c>
      <c r="K11704">
        <v>0.11051132025655749</v>
      </c>
      <c r="L11704">
        <v>11.0511</v>
      </c>
      <c r="M11704" t="s">
        <v>82</v>
      </c>
    </row>
    <row r="11705" spans="1:13">
      <c r="A11705" t="s">
        <v>4124</v>
      </c>
      <c r="B11705" t="s">
        <v>4125</v>
      </c>
      <c r="C11705" t="str">
        <f>TEXT(D11705, "mmm")</f>
        <v>Sep</v>
      </c>
      <c r="D11705" s="1">
        <v>45547</v>
      </c>
      <c r="E11705" t="s">
        <v>4834</v>
      </c>
      <c r="F11705" t="s">
        <v>101</v>
      </c>
      <c r="G11705">
        <v>402</v>
      </c>
      <c r="H11705">
        <v>31.57</v>
      </c>
      <c r="I11705">
        <v>12691.14</v>
      </c>
      <c r="J11705" t="s">
        <v>81</v>
      </c>
      <c r="K11705">
        <v>0.11051132025655749</v>
      </c>
      <c r="L11705">
        <v>11.0511</v>
      </c>
      <c r="M11705" t="s">
        <v>82</v>
      </c>
    </row>
    <row r="11706" spans="1:13">
      <c r="A11706" t="s">
        <v>4124</v>
      </c>
      <c r="B11706" t="s">
        <v>4125</v>
      </c>
      <c r="C11706" t="str">
        <f>TEXT(D11706, "mmm")</f>
        <v>Sep</v>
      </c>
      <c r="D11706" s="1">
        <v>45547</v>
      </c>
      <c r="E11706" t="s">
        <v>4831</v>
      </c>
      <c r="F11706" t="s">
        <v>101</v>
      </c>
      <c r="G11706">
        <v>402</v>
      </c>
      <c r="H11706">
        <v>31.57</v>
      </c>
      <c r="I11706">
        <v>12691.14</v>
      </c>
      <c r="J11706" t="s">
        <v>81</v>
      </c>
      <c r="K11706">
        <v>0.11051132025655749</v>
      </c>
      <c r="L11706">
        <v>11.0511</v>
      </c>
      <c r="M11706" t="s">
        <v>82</v>
      </c>
    </row>
    <row r="11707" spans="1:13">
      <c r="A11707" t="s">
        <v>4124</v>
      </c>
      <c r="B11707" t="s">
        <v>4125</v>
      </c>
      <c r="C11707" t="str">
        <f>TEXT(D11707, "mmm")</f>
        <v>Sep</v>
      </c>
      <c r="D11707" s="1">
        <v>45547</v>
      </c>
      <c r="E11707" t="s">
        <v>4833</v>
      </c>
      <c r="F11707" t="s">
        <v>101</v>
      </c>
      <c r="G11707">
        <v>402</v>
      </c>
      <c r="H11707">
        <v>31.57</v>
      </c>
      <c r="I11707">
        <v>12691.14</v>
      </c>
      <c r="J11707" t="s">
        <v>81</v>
      </c>
      <c r="K11707">
        <v>0.11051132025655749</v>
      </c>
      <c r="L11707">
        <v>11.0511</v>
      </c>
      <c r="M11707" t="s">
        <v>82</v>
      </c>
    </row>
    <row r="11708" spans="1:13">
      <c r="A11708" t="s">
        <v>4124</v>
      </c>
      <c r="B11708" t="s">
        <v>4125</v>
      </c>
      <c r="C11708" t="str">
        <f>TEXT(D11708, "mmm")</f>
        <v>Sep</v>
      </c>
      <c r="D11708" s="1">
        <v>45547</v>
      </c>
      <c r="E11708" t="s">
        <v>4832</v>
      </c>
      <c r="F11708" t="s">
        <v>101</v>
      </c>
      <c r="G11708">
        <v>402</v>
      </c>
      <c r="H11708">
        <v>31.57</v>
      </c>
      <c r="I11708">
        <v>12691.14</v>
      </c>
      <c r="J11708" t="s">
        <v>81</v>
      </c>
      <c r="K11708">
        <v>0.11051132025655749</v>
      </c>
      <c r="L11708">
        <v>11.0511</v>
      </c>
      <c r="M11708" t="s">
        <v>82</v>
      </c>
    </row>
    <row r="11709" spans="1:13">
      <c r="A11709" t="s">
        <v>4124</v>
      </c>
      <c r="B11709" t="s">
        <v>4125</v>
      </c>
      <c r="C11709" t="str">
        <f>TEXT(D11709, "mmm")</f>
        <v>Sep</v>
      </c>
      <c r="D11709" s="1">
        <v>45547</v>
      </c>
      <c r="E11709" t="s">
        <v>4835</v>
      </c>
      <c r="F11709" t="s">
        <v>101</v>
      </c>
      <c r="G11709">
        <v>402</v>
      </c>
      <c r="H11709">
        <v>31.57</v>
      </c>
      <c r="I11709">
        <v>12691.14</v>
      </c>
      <c r="J11709" t="s">
        <v>81</v>
      </c>
      <c r="K11709">
        <v>0.11051132025655749</v>
      </c>
      <c r="L11709">
        <v>11.0511</v>
      </c>
      <c r="M11709" t="s">
        <v>82</v>
      </c>
    </row>
    <row r="11710" spans="1:13">
      <c r="A11710" t="s">
        <v>6163</v>
      </c>
      <c r="B11710" t="s">
        <v>6164</v>
      </c>
      <c r="C11710" t="str">
        <f>TEXT(D11710, "mmm")</f>
        <v>Sep</v>
      </c>
      <c r="D11710" s="1">
        <v>45547</v>
      </c>
      <c r="E11710" t="s">
        <v>6165</v>
      </c>
      <c r="F11710" t="s">
        <v>128</v>
      </c>
      <c r="G11710">
        <v>7500</v>
      </c>
      <c r="H11710">
        <v>17.2</v>
      </c>
      <c r="I11710">
        <v>129000</v>
      </c>
      <c r="J11710" t="s">
        <v>81</v>
      </c>
      <c r="K11710">
        <v>0.11214412596436921</v>
      </c>
      <c r="L11710">
        <v>11.214399999999999</v>
      </c>
      <c r="M11710" t="s">
        <v>82</v>
      </c>
    </row>
    <row r="11711" spans="1:13">
      <c r="A11711" t="s">
        <v>2333</v>
      </c>
      <c r="B11711" t="s">
        <v>2334</v>
      </c>
      <c r="C11711" t="str">
        <f>TEXT(D11711, "mmm")</f>
        <v>Sep</v>
      </c>
      <c r="D11711" s="1">
        <v>45547</v>
      </c>
      <c r="E11711" t="s">
        <v>3963</v>
      </c>
      <c r="F11711" t="s">
        <v>80</v>
      </c>
      <c r="G11711">
        <v>5000</v>
      </c>
      <c r="H11711">
        <v>6.13</v>
      </c>
      <c r="I11711">
        <v>30650</v>
      </c>
      <c r="J11711" t="s">
        <v>81</v>
      </c>
      <c r="K11711">
        <v>-4.2414383274383287E-2</v>
      </c>
      <c r="L11711">
        <v>-4.2413999999999996</v>
      </c>
      <c r="M11711" t="s">
        <v>82</v>
      </c>
    </row>
    <row r="11712" spans="1:13">
      <c r="A11712" t="s">
        <v>191</v>
      </c>
      <c r="B11712" t="s">
        <v>192</v>
      </c>
      <c r="C11712" t="str">
        <f>TEXT(D11712, "mmm")</f>
        <v>Sep</v>
      </c>
      <c r="D11712" s="1">
        <v>45547</v>
      </c>
      <c r="E11712" t="s">
        <v>193</v>
      </c>
      <c r="F11712" t="s">
        <v>128</v>
      </c>
      <c r="G11712">
        <v>39000</v>
      </c>
      <c r="H11712">
        <v>0.27</v>
      </c>
      <c r="I11712">
        <v>10530</v>
      </c>
      <c r="J11712" t="s">
        <v>81</v>
      </c>
      <c r="K11712">
        <v>-5.9479545482114538E-2</v>
      </c>
      <c r="L11712">
        <v>-5.9480000000000004</v>
      </c>
      <c r="M11712" t="s">
        <v>82</v>
      </c>
    </row>
    <row r="11713" spans="1:13">
      <c r="A11713" t="s">
        <v>5373</v>
      </c>
      <c r="B11713" t="s">
        <v>5374</v>
      </c>
      <c r="C11713" t="str">
        <f>TEXT(D11713, "mmm")</f>
        <v>Sep</v>
      </c>
      <c r="D11713" s="1">
        <v>45547</v>
      </c>
      <c r="E11713" t="s">
        <v>5375</v>
      </c>
      <c r="F11713" t="s">
        <v>128</v>
      </c>
      <c r="G11713">
        <v>20000</v>
      </c>
      <c r="H11713">
        <v>1.02</v>
      </c>
      <c r="I11713">
        <v>20400</v>
      </c>
      <c r="J11713" t="s">
        <v>81</v>
      </c>
      <c r="K11713">
        <v>1.9801961500356399E-2</v>
      </c>
      <c r="L11713">
        <v>1.9802</v>
      </c>
      <c r="M11713" t="s">
        <v>82</v>
      </c>
    </row>
    <row r="11714" spans="1:13">
      <c r="A11714" t="s">
        <v>3006</v>
      </c>
      <c r="B11714" t="s">
        <v>3007</v>
      </c>
      <c r="C11714" t="str">
        <f>TEXT(D11714, "mmm")</f>
        <v>Sep</v>
      </c>
      <c r="D11714" s="1">
        <v>45547</v>
      </c>
      <c r="E11714" t="s">
        <v>479</v>
      </c>
      <c r="F11714" t="s">
        <v>314</v>
      </c>
      <c r="G11714">
        <v>300000</v>
      </c>
      <c r="H11714">
        <v>10.51</v>
      </c>
      <c r="I11714">
        <v>3153000</v>
      </c>
      <c r="J11714" t="s">
        <v>86</v>
      </c>
      <c r="K11714">
        <v>0</v>
      </c>
      <c r="L11714">
        <v>0</v>
      </c>
      <c r="M11714" t="s">
        <v>82</v>
      </c>
    </row>
    <row r="11715" spans="1:13">
      <c r="A11715" t="s">
        <v>1606</v>
      </c>
      <c r="B11715" t="s">
        <v>1607</v>
      </c>
      <c r="C11715" t="str">
        <f>TEXT(D11715, "mmm")</f>
        <v>Sep</v>
      </c>
      <c r="D11715" s="1">
        <v>45547</v>
      </c>
      <c r="E11715" t="s">
        <v>1608</v>
      </c>
      <c r="F11715" t="s">
        <v>251</v>
      </c>
      <c r="G11715">
        <v>1500000</v>
      </c>
      <c r="H11715">
        <v>4.13</v>
      </c>
      <c r="I11715">
        <v>6195000</v>
      </c>
      <c r="J11715" t="s">
        <v>81</v>
      </c>
      <c r="K11715">
        <v>4.8192724016655752E-3</v>
      </c>
      <c r="L11715">
        <v>0.4819</v>
      </c>
      <c r="M11715" t="s">
        <v>82</v>
      </c>
    </row>
    <row r="11716" spans="1:13">
      <c r="A11716" t="s">
        <v>381</v>
      </c>
      <c r="B11716" t="s">
        <v>382</v>
      </c>
      <c r="C11716" t="str">
        <f>TEXT(D11716, "mmm")</f>
        <v>Sep</v>
      </c>
      <c r="D11716" s="1">
        <v>45547</v>
      </c>
      <c r="E11716" t="s">
        <v>6166</v>
      </c>
      <c r="F11716" t="s">
        <v>222</v>
      </c>
      <c r="G11716">
        <v>5000</v>
      </c>
      <c r="H11716">
        <v>20.399999999999999</v>
      </c>
      <c r="I11716">
        <v>102000</v>
      </c>
      <c r="J11716" t="s">
        <v>81</v>
      </c>
      <c r="K11716">
        <v>7.0039070278885784E-2</v>
      </c>
      <c r="L11716">
        <v>7.0038999999999998</v>
      </c>
      <c r="M11716" t="s">
        <v>82</v>
      </c>
    </row>
    <row r="11717" spans="1:13">
      <c r="A11717" t="s">
        <v>60</v>
      </c>
      <c r="B11717" t="s">
        <v>6167</v>
      </c>
      <c r="C11717" t="str">
        <f>TEXT(D11717, "mmm")</f>
        <v>Sep</v>
      </c>
      <c r="D11717" s="1">
        <v>45547</v>
      </c>
      <c r="E11717" t="s">
        <v>6168</v>
      </c>
      <c r="F11717" t="s">
        <v>101</v>
      </c>
      <c r="G11717">
        <v>237223</v>
      </c>
      <c r="H11717">
        <v>3</v>
      </c>
      <c r="I11717">
        <v>711669</v>
      </c>
      <c r="J11717" t="s">
        <v>86</v>
      </c>
      <c r="K11717">
        <v>1.4901960875977931</v>
      </c>
      <c r="L11717">
        <v>149.0196</v>
      </c>
      <c r="M11717" t="s">
        <v>82</v>
      </c>
    </row>
    <row r="11718" spans="1:13">
      <c r="A11718" t="s">
        <v>4173</v>
      </c>
      <c r="B11718" t="s">
        <v>4174</v>
      </c>
      <c r="C11718" t="str">
        <f>TEXT(D11718, "mmm")</f>
        <v>Sep</v>
      </c>
      <c r="D11718" s="1">
        <v>45547</v>
      </c>
      <c r="E11718" t="s">
        <v>5750</v>
      </c>
      <c r="F11718" t="s">
        <v>128</v>
      </c>
      <c r="G11718">
        <v>26963</v>
      </c>
      <c r="H11718">
        <v>15.05</v>
      </c>
      <c r="I11718">
        <v>405793.15</v>
      </c>
      <c r="J11718" t="s">
        <v>81</v>
      </c>
      <c r="K11718">
        <v>1.657824942074404E-2</v>
      </c>
      <c r="L11718">
        <v>1.6577999999999999</v>
      </c>
      <c r="M11718" t="s">
        <v>82</v>
      </c>
    </row>
    <row r="11719" spans="1:13">
      <c r="A11719" t="s">
        <v>5970</v>
      </c>
      <c r="B11719" t="s">
        <v>5971</v>
      </c>
      <c r="C11719" t="str">
        <f>TEXT(D11719, "mmm")</f>
        <v>Sep</v>
      </c>
      <c r="D11719" s="1">
        <v>45547</v>
      </c>
      <c r="E11719" t="s">
        <v>5972</v>
      </c>
      <c r="F11719" t="s">
        <v>101</v>
      </c>
      <c r="G11719">
        <v>80000</v>
      </c>
      <c r="H11719">
        <v>0.52</v>
      </c>
      <c r="I11719">
        <v>41600</v>
      </c>
      <c r="J11719" t="s">
        <v>81</v>
      </c>
      <c r="K11719">
        <v>-0.23599998474121101</v>
      </c>
      <c r="L11719">
        <v>-23.6</v>
      </c>
      <c r="M11719" t="s">
        <v>82</v>
      </c>
    </row>
    <row r="11720" spans="1:13">
      <c r="A11720" t="s">
        <v>5970</v>
      </c>
      <c r="B11720" t="s">
        <v>5971</v>
      </c>
      <c r="C11720" t="str">
        <f>TEXT(D11720, "mmm")</f>
        <v>Sep</v>
      </c>
      <c r="D11720" s="1">
        <v>45547</v>
      </c>
      <c r="E11720" t="s">
        <v>5975</v>
      </c>
      <c r="F11720" t="s">
        <v>101</v>
      </c>
      <c r="G11720">
        <v>80000</v>
      </c>
      <c r="H11720">
        <v>0.52</v>
      </c>
      <c r="I11720">
        <v>41600</v>
      </c>
      <c r="J11720" t="s">
        <v>81</v>
      </c>
      <c r="K11720">
        <v>-0.23599998474121101</v>
      </c>
      <c r="L11720">
        <v>-23.6</v>
      </c>
      <c r="M11720" t="s">
        <v>82</v>
      </c>
    </row>
    <row r="11721" spans="1:13">
      <c r="A11721" t="s">
        <v>5970</v>
      </c>
      <c r="B11721" t="s">
        <v>5971</v>
      </c>
      <c r="C11721" t="str">
        <f>TEXT(D11721, "mmm")</f>
        <v>Sep</v>
      </c>
      <c r="D11721" s="1">
        <v>45547</v>
      </c>
      <c r="E11721" t="s">
        <v>5973</v>
      </c>
      <c r="F11721" t="s">
        <v>101</v>
      </c>
      <c r="G11721">
        <v>80000</v>
      </c>
      <c r="H11721">
        <v>0.52</v>
      </c>
      <c r="I11721">
        <v>41600</v>
      </c>
      <c r="J11721" t="s">
        <v>81</v>
      </c>
      <c r="K11721">
        <v>-0.23599998474121101</v>
      </c>
      <c r="L11721">
        <v>-23.6</v>
      </c>
      <c r="M11721" t="s">
        <v>82</v>
      </c>
    </row>
    <row r="11722" spans="1:13">
      <c r="A11722" t="s">
        <v>5970</v>
      </c>
      <c r="B11722" t="s">
        <v>5971</v>
      </c>
      <c r="C11722" t="str">
        <f>TEXT(D11722, "mmm")</f>
        <v>Sep</v>
      </c>
      <c r="D11722" s="1">
        <v>45547</v>
      </c>
      <c r="E11722" t="s">
        <v>5974</v>
      </c>
      <c r="F11722" t="s">
        <v>101</v>
      </c>
      <c r="G11722">
        <v>80000</v>
      </c>
      <c r="H11722">
        <v>0.52</v>
      </c>
      <c r="I11722">
        <v>41600</v>
      </c>
      <c r="J11722" t="s">
        <v>81</v>
      </c>
      <c r="K11722">
        <v>-0.23599998474121101</v>
      </c>
      <c r="L11722">
        <v>-23.6</v>
      </c>
      <c r="M11722" t="s">
        <v>82</v>
      </c>
    </row>
    <row r="11723" spans="1:13">
      <c r="A11723" t="s">
        <v>4323</v>
      </c>
      <c r="B11723" t="s">
        <v>4324</v>
      </c>
      <c r="C11723" t="str">
        <f>TEXT(D11723, "mmm")</f>
        <v>Sep</v>
      </c>
      <c r="D11723" s="1">
        <v>45547</v>
      </c>
      <c r="E11723" t="s">
        <v>4325</v>
      </c>
      <c r="F11723" t="s">
        <v>80</v>
      </c>
      <c r="G11723">
        <v>100000</v>
      </c>
      <c r="H11723">
        <v>0.75</v>
      </c>
      <c r="I11723">
        <v>75000</v>
      </c>
      <c r="J11723" t="s">
        <v>86</v>
      </c>
      <c r="K11723">
        <v>5.4054001807470657E-2</v>
      </c>
      <c r="L11723">
        <v>5.4054000000000002</v>
      </c>
      <c r="M11723" t="s">
        <v>82</v>
      </c>
    </row>
    <row r="11724" spans="1:13">
      <c r="A11724" t="s">
        <v>4021</v>
      </c>
      <c r="B11724" t="s">
        <v>4022</v>
      </c>
      <c r="C11724" t="str">
        <f>TEXT(D11724, "mmm")</f>
        <v>Sep</v>
      </c>
      <c r="D11724" s="1">
        <v>45547</v>
      </c>
      <c r="E11724" t="s">
        <v>788</v>
      </c>
      <c r="F11724" t="s">
        <v>80</v>
      </c>
      <c r="G11724">
        <v>100</v>
      </c>
      <c r="H11724">
        <v>743.3</v>
      </c>
      <c r="I11724">
        <v>74330</v>
      </c>
      <c r="J11724" t="s">
        <v>81</v>
      </c>
      <c r="K11724">
        <v>8.9013808632899538E-2</v>
      </c>
      <c r="L11724">
        <v>8.9014000000000006</v>
      </c>
      <c r="M11724" t="s">
        <v>82</v>
      </c>
    </row>
    <row r="11725" spans="1:13">
      <c r="A11725" t="s">
        <v>2959</v>
      </c>
      <c r="B11725" t="s">
        <v>2960</v>
      </c>
      <c r="C11725" t="str">
        <f>TEXT(D11725, "mmm")</f>
        <v>Sep</v>
      </c>
      <c r="D11725" s="1">
        <v>45547</v>
      </c>
      <c r="E11725" t="s">
        <v>6169</v>
      </c>
      <c r="F11725" t="s">
        <v>80</v>
      </c>
      <c r="G11725">
        <v>10000</v>
      </c>
      <c r="H11725">
        <v>2.69</v>
      </c>
      <c r="I11725">
        <v>26900</v>
      </c>
      <c r="J11725" t="s">
        <v>81</v>
      </c>
      <c r="K11725">
        <v>-6.5454569729891721E-2</v>
      </c>
      <c r="L11725">
        <v>-6.5454999999999997</v>
      </c>
      <c r="M11725" t="s">
        <v>82</v>
      </c>
    </row>
    <row r="11726" spans="1:13">
      <c r="A11726" t="s">
        <v>3010</v>
      </c>
      <c r="B11726" t="s">
        <v>3011</v>
      </c>
      <c r="C11726" t="str">
        <f>TEXT(D11726, "mmm")</f>
        <v>Sep</v>
      </c>
      <c r="D11726" s="1">
        <v>45547</v>
      </c>
      <c r="E11726" t="s">
        <v>3014</v>
      </c>
      <c r="F11726" t="s">
        <v>1283</v>
      </c>
      <c r="G11726">
        <v>7690</v>
      </c>
      <c r="H11726">
        <v>6.38</v>
      </c>
      <c r="I11726">
        <v>49062.2</v>
      </c>
      <c r="J11726" t="s">
        <v>81</v>
      </c>
      <c r="K11726">
        <v>-0.2237871452609437</v>
      </c>
      <c r="L11726">
        <v>-22.378699999999998</v>
      </c>
      <c r="M11726" t="s">
        <v>82</v>
      </c>
    </row>
    <row r="11727" spans="1:13">
      <c r="A11727" t="s">
        <v>3857</v>
      </c>
      <c r="B11727" t="s">
        <v>3858</v>
      </c>
      <c r="C11727" t="str">
        <f>TEXT(D11727, "mmm")</f>
        <v>Sep</v>
      </c>
      <c r="D11727" s="1">
        <v>45547</v>
      </c>
      <c r="E11727" t="s">
        <v>3859</v>
      </c>
      <c r="F11727" t="s">
        <v>80</v>
      </c>
      <c r="G11727">
        <v>6000</v>
      </c>
      <c r="H11727">
        <v>6.47</v>
      </c>
      <c r="I11727">
        <v>38820</v>
      </c>
      <c r="J11727" t="s">
        <v>81</v>
      </c>
      <c r="K11727">
        <v>0.2040783584145516</v>
      </c>
      <c r="L11727">
        <v>20.407800000000002</v>
      </c>
      <c r="M11727" t="s">
        <v>82</v>
      </c>
    </row>
    <row r="11728" spans="1:13">
      <c r="A11728" t="s">
        <v>5959</v>
      </c>
      <c r="B11728" t="s">
        <v>5960</v>
      </c>
      <c r="C11728" t="str">
        <f>TEXT(D11728, "mmm")</f>
        <v>Sep</v>
      </c>
      <c r="D11728" s="1">
        <v>45547</v>
      </c>
      <c r="E11728" t="s">
        <v>6170</v>
      </c>
      <c r="F11728" t="s">
        <v>118</v>
      </c>
      <c r="G11728">
        <v>40000</v>
      </c>
      <c r="H11728">
        <v>2.5299999999999998</v>
      </c>
      <c r="I11728">
        <v>101200</v>
      </c>
      <c r="J11728" t="s">
        <v>81</v>
      </c>
      <c r="K11728">
        <v>0.28514057647697189</v>
      </c>
      <c r="L11728">
        <v>28.514099999999999</v>
      </c>
      <c r="M11728" t="s">
        <v>82</v>
      </c>
    </row>
    <row r="11729" spans="1:13">
      <c r="A11729" t="s">
        <v>5095</v>
      </c>
      <c r="B11729" t="s">
        <v>5096</v>
      </c>
      <c r="C11729" t="str">
        <f>TEXT(D11729, "mmm")</f>
        <v>Sep</v>
      </c>
      <c r="D11729" s="1">
        <v>45547</v>
      </c>
      <c r="E11729" t="s">
        <v>5097</v>
      </c>
      <c r="F11729" t="s">
        <v>101</v>
      </c>
      <c r="G11729">
        <v>8904</v>
      </c>
      <c r="H11729">
        <v>15.12</v>
      </c>
      <c r="I11729">
        <v>134628.48000000001</v>
      </c>
      <c r="J11729" t="s">
        <v>81</v>
      </c>
      <c r="K11729">
        <v>-4.6511537761861899E-3</v>
      </c>
      <c r="L11729">
        <v>-0.46510000000000001</v>
      </c>
      <c r="M11729" t="s">
        <v>82</v>
      </c>
    </row>
    <row r="11730" spans="1:13">
      <c r="A11730" t="s">
        <v>5249</v>
      </c>
      <c r="B11730" t="s">
        <v>5250</v>
      </c>
      <c r="C11730" t="str">
        <f>TEXT(D11730, "mmm")</f>
        <v>Sep</v>
      </c>
      <c r="D11730" s="1">
        <v>45547</v>
      </c>
      <c r="E11730" t="s">
        <v>5251</v>
      </c>
      <c r="F11730" t="s">
        <v>80</v>
      </c>
      <c r="G11730">
        <v>4000</v>
      </c>
      <c r="H11730">
        <v>7.69</v>
      </c>
      <c r="I11730">
        <v>30760</v>
      </c>
      <c r="J11730" t="s">
        <v>81</v>
      </c>
      <c r="K11730">
        <v>0.10367453723328569</v>
      </c>
      <c r="L11730">
        <v>10.3675</v>
      </c>
      <c r="M11730" t="s">
        <v>82</v>
      </c>
    </row>
    <row r="11731" spans="1:13">
      <c r="A11731" t="s">
        <v>6171</v>
      </c>
      <c r="B11731" t="s">
        <v>6172</v>
      </c>
      <c r="C11731" t="str">
        <f>TEXT(D11731, "mmm")</f>
        <v>Sep</v>
      </c>
      <c r="D11731" s="1">
        <v>45547</v>
      </c>
      <c r="E11731" t="s">
        <v>6173</v>
      </c>
      <c r="F11731" t="s">
        <v>118</v>
      </c>
      <c r="G11731">
        <v>43785</v>
      </c>
      <c r="H11731">
        <v>3.8</v>
      </c>
      <c r="I11731">
        <v>166383</v>
      </c>
      <c r="J11731" t="s">
        <v>86</v>
      </c>
      <c r="K11731">
        <v>1.2953417640863E-2</v>
      </c>
      <c r="L11731">
        <v>1.2952999999999999</v>
      </c>
      <c r="M11731" t="s">
        <v>82</v>
      </c>
    </row>
    <row r="11732" spans="1:13">
      <c r="A11732" t="s">
        <v>6174</v>
      </c>
      <c r="B11732" t="s">
        <v>6175</v>
      </c>
      <c r="C11732" t="str">
        <f>TEXT(D11732, "mmm")</f>
        <v>Sep</v>
      </c>
      <c r="D11732" s="1">
        <v>45547</v>
      </c>
      <c r="E11732" t="s">
        <v>6176</v>
      </c>
      <c r="F11732" t="s">
        <v>128</v>
      </c>
      <c r="G11732">
        <v>20000</v>
      </c>
      <c r="H11732">
        <v>1.37</v>
      </c>
      <c r="I11732">
        <v>27400</v>
      </c>
      <c r="J11732" t="s">
        <v>86</v>
      </c>
      <c r="K11732">
        <v>0.12686563645526741</v>
      </c>
      <c r="L11732">
        <v>12.6866</v>
      </c>
      <c r="M11732" t="s">
        <v>82</v>
      </c>
    </row>
    <row r="11733" spans="1:13">
      <c r="A11733" t="s">
        <v>6143</v>
      </c>
      <c r="B11733" t="s">
        <v>6144</v>
      </c>
      <c r="C11733" t="str">
        <f>TEXT(D11733, "mmm")</f>
        <v>Sep</v>
      </c>
      <c r="D11733" s="1">
        <v>45547</v>
      </c>
      <c r="E11733" t="s">
        <v>473</v>
      </c>
      <c r="F11733" t="s">
        <v>101</v>
      </c>
      <c r="G11733">
        <v>416040</v>
      </c>
      <c r="H11733">
        <v>6.3</v>
      </c>
      <c r="I11733">
        <v>2621052</v>
      </c>
      <c r="J11733" t="s">
        <v>81</v>
      </c>
      <c r="K11733">
        <v>0.103011109550202</v>
      </c>
      <c r="L11733">
        <v>10.3011</v>
      </c>
      <c r="M11733" t="s">
        <v>82</v>
      </c>
    </row>
    <row r="11734" spans="1:13">
      <c r="A11734" t="s">
        <v>6143</v>
      </c>
      <c r="B11734" t="s">
        <v>6144</v>
      </c>
      <c r="C11734" t="str">
        <f>TEXT(D11734, "mmm")</f>
        <v>Sep</v>
      </c>
      <c r="D11734" s="1">
        <v>45547</v>
      </c>
      <c r="E11734" t="s">
        <v>471</v>
      </c>
      <c r="F11734" t="s">
        <v>222</v>
      </c>
      <c r="G11734">
        <v>416040</v>
      </c>
      <c r="H11734">
        <v>6.3</v>
      </c>
      <c r="I11734">
        <v>2621052</v>
      </c>
      <c r="J11734" t="s">
        <v>81</v>
      </c>
      <c r="K11734">
        <v>0.103011109550202</v>
      </c>
      <c r="L11734">
        <v>10.3011</v>
      </c>
      <c r="M11734" t="s">
        <v>82</v>
      </c>
    </row>
    <row r="11735" spans="1:13">
      <c r="A11735" t="s">
        <v>6143</v>
      </c>
      <c r="B11735" t="s">
        <v>6144</v>
      </c>
      <c r="C11735" t="str">
        <f>TEXT(D11735, "mmm")</f>
        <v>Sep</v>
      </c>
      <c r="D11735" s="1">
        <v>45547</v>
      </c>
      <c r="E11735" t="s">
        <v>470</v>
      </c>
      <c r="F11735" t="s">
        <v>222</v>
      </c>
      <c r="G11735">
        <v>416040</v>
      </c>
      <c r="H11735">
        <v>6.3</v>
      </c>
      <c r="I11735">
        <v>2621052</v>
      </c>
      <c r="J11735" t="s">
        <v>81</v>
      </c>
      <c r="K11735">
        <v>0.103011109550202</v>
      </c>
      <c r="L11735">
        <v>10.3011</v>
      </c>
      <c r="M11735" t="s">
        <v>82</v>
      </c>
    </row>
    <row r="11736" spans="1:13">
      <c r="A11736" t="s">
        <v>6091</v>
      </c>
      <c r="B11736" t="s">
        <v>6092</v>
      </c>
      <c r="C11736" t="str">
        <f>TEXT(D11736, "mmm")</f>
        <v>Sep</v>
      </c>
      <c r="D11736" s="1">
        <v>45547</v>
      </c>
      <c r="E11736" t="s">
        <v>6113</v>
      </c>
      <c r="F11736" t="s">
        <v>118</v>
      </c>
      <c r="G11736">
        <v>45344</v>
      </c>
      <c r="H11736">
        <v>1.68</v>
      </c>
      <c r="I11736">
        <v>76177.919999999998</v>
      </c>
      <c r="J11736" t="s">
        <v>86</v>
      </c>
      <c r="K11736">
        <v>0.24840762590152021</v>
      </c>
      <c r="L11736">
        <v>24.840800000000002</v>
      </c>
      <c r="M11736" t="s">
        <v>82</v>
      </c>
    </row>
    <row r="11737" spans="1:13">
      <c r="A11737" t="s">
        <v>5893</v>
      </c>
      <c r="B11737" t="s">
        <v>5894</v>
      </c>
      <c r="C11737" t="str">
        <f>TEXT(D11737, "mmm")</f>
        <v>Sep</v>
      </c>
      <c r="D11737" s="1">
        <v>45547</v>
      </c>
      <c r="E11737" t="s">
        <v>5895</v>
      </c>
      <c r="F11737" t="s">
        <v>128</v>
      </c>
      <c r="G11737">
        <v>30000</v>
      </c>
      <c r="H11737">
        <v>33546</v>
      </c>
      <c r="I11737">
        <v>1006380000</v>
      </c>
      <c r="J11737" t="s">
        <v>81</v>
      </c>
      <c r="K11737">
        <v>0.13302750136352451</v>
      </c>
      <c r="L11737">
        <v>13.3028</v>
      </c>
      <c r="M11737" t="s">
        <v>82</v>
      </c>
    </row>
    <row r="11738" spans="1:13">
      <c r="A11738" t="s">
        <v>311</v>
      </c>
      <c r="B11738" t="s">
        <v>312</v>
      </c>
      <c r="C11738" t="str">
        <f>TEXT(D11738, "mmm")</f>
        <v>Sep</v>
      </c>
      <c r="D11738" s="1">
        <v>45547</v>
      </c>
      <c r="E11738" t="s">
        <v>313</v>
      </c>
      <c r="F11738" t="s">
        <v>314</v>
      </c>
      <c r="G11738">
        <v>175000</v>
      </c>
      <c r="H11738">
        <v>31.25</v>
      </c>
      <c r="I11738">
        <v>5468750</v>
      </c>
      <c r="J11738" t="s">
        <v>81</v>
      </c>
      <c r="K11738">
        <v>-4.7619896115398408E-3</v>
      </c>
      <c r="L11738">
        <v>-0.47620000000000001</v>
      </c>
      <c r="M11738" t="s">
        <v>82</v>
      </c>
    </row>
    <row r="11739" spans="1:13">
      <c r="A11739" t="s">
        <v>1606</v>
      </c>
      <c r="B11739" t="s">
        <v>1607</v>
      </c>
      <c r="C11739" t="str">
        <f>TEXT(D11739, "mmm")</f>
        <v>Sep</v>
      </c>
      <c r="D11739" s="1">
        <v>45547</v>
      </c>
      <c r="E11739" t="s">
        <v>1620</v>
      </c>
      <c r="F11739" t="s">
        <v>251</v>
      </c>
      <c r="G11739">
        <v>1500000</v>
      </c>
      <c r="H11739">
        <v>4.13</v>
      </c>
      <c r="I11739">
        <v>6195000</v>
      </c>
      <c r="J11739" t="s">
        <v>81</v>
      </c>
      <c r="K11739">
        <v>4.8192724016655752E-3</v>
      </c>
      <c r="L11739">
        <v>0.4819</v>
      </c>
      <c r="M11739" t="s">
        <v>82</v>
      </c>
    </row>
    <row r="11740" spans="1:13">
      <c r="A11740" t="s">
        <v>3827</v>
      </c>
      <c r="B11740" t="s">
        <v>3828</v>
      </c>
      <c r="C11740" t="str">
        <f>TEXT(D11740, "mmm")</f>
        <v>Sep</v>
      </c>
      <c r="D11740" s="1">
        <v>45547</v>
      </c>
      <c r="E11740" t="s">
        <v>5998</v>
      </c>
      <c r="F11740" t="s">
        <v>80</v>
      </c>
      <c r="G11740">
        <v>340</v>
      </c>
      <c r="H11740">
        <v>72.7</v>
      </c>
      <c r="I11740">
        <v>24718</v>
      </c>
      <c r="J11740" t="s">
        <v>81</v>
      </c>
      <c r="K11740">
        <v>4.6688224811249901E-2</v>
      </c>
      <c r="L11740">
        <v>4.6688000000000001</v>
      </c>
      <c r="M11740" t="s">
        <v>82</v>
      </c>
    </row>
    <row r="11741" spans="1:13">
      <c r="A11741" t="s">
        <v>6177</v>
      </c>
      <c r="B11741" t="s">
        <v>6178</v>
      </c>
      <c r="C11741" t="str">
        <f>TEXT(D11741, "mmm")</f>
        <v>Sep</v>
      </c>
      <c r="D11741" s="1">
        <v>45547</v>
      </c>
      <c r="E11741" t="s">
        <v>6179</v>
      </c>
      <c r="F11741" t="s">
        <v>80</v>
      </c>
      <c r="G11741">
        <v>1000</v>
      </c>
      <c r="H11741">
        <v>21.43</v>
      </c>
      <c r="I11741">
        <v>21430</v>
      </c>
      <c r="J11741" t="s">
        <v>86</v>
      </c>
      <c r="K11741">
        <v>0.16163891492898411</v>
      </c>
      <c r="L11741">
        <v>16.163900000000002</v>
      </c>
      <c r="M11741" t="s">
        <v>82</v>
      </c>
    </row>
    <row r="11742" spans="1:13">
      <c r="A11742" t="s">
        <v>3010</v>
      </c>
      <c r="B11742" t="s">
        <v>3011</v>
      </c>
      <c r="C11742" t="str">
        <f>TEXT(D11742, "mmm")</f>
        <v>Sep</v>
      </c>
      <c r="D11742" s="1">
        <v>45547</v>
      </c>
      <c r="E11742" t="s">
        <v>3020</v>
      </c>
      <c r="F11742" t="s">
        <v>217</v>
      </c>
      <c r="G11742">
        <v>15380</v>
      </c>
      <c r="H11742">
        <v>6.38</v>
      </c>
      <c r="I11742">
        <v>98124.4</v>
      </c>
      <c r="J11742" t="s">
        <v>81</v>
      </c>
      <c r="K11742">
        <v>-0.2237871452609437</v>
      </c>
      <c r="L11742">
        <v>-22.378699999999998</v>
      </c>
      <c r="M11742" t="s">
        <v>82</v>
      </c>
    </row>
    <row r="11743" spans="1:13">
      <c r="A11743" t="s">
        <v>6124</v>
      </c>
      <c r="B11743" t="s">
        <v>6125</v>
      </c>
      <c r="C11743" t="str">
        <f>TEXT(D11743, "mmm")</f>
        <v>Sep</v>
      </c>
      <c r="D11743" s="1">
        <v>45547</v>
      </c>
      <c r="E11743" t="s">
        <v>6137</v>
      </c>
      <c r="F11743" t="s">
        <v>118</v>
      </c>
      <c r="G11743">
        <v>35138</v>
      </c>
      <c r="H11743">
        <v>0.45</v>
      </c>
      <c r="I11743">
        <v>15812.1</v>
      </c>
      <c r="J11743" t="s">
        <v>81</v>
      </c>
      <c r="K11743">
        <v>0.31111113230387383</v>
      </c>
      <c r="L11743">
        <v>31.1111</v>
      </c>
      <c r="M11743" t="s">
        <v>82</v>
      </c>
    </row>
    <row r="11744" spans="1:13">
      <c r="A11744" t="s">
        <v>2186</v>
      </c>
      <c r="B11744" t="s">
        <v>2187</v>
      </c>
      <c r="C11744" t="str">
        <f>TEXT(D11744, "mmm")</f>
        <v>Sep</v>
      </c>
      <c r="D11744" s="1">
        <v>45548</v>
      </c>
      <c r="E11744" t="s">
        <v>2189</v>
      </c>
      <c r="F11744" t="s">
        <v>118</v>
      </c>
      <c r="G11744">
        <v>4000</v>
      </c>
      <c r="H11744">
        <v>5.25</v>
      </c>
      <c r="I11744">
        <v>21000</v>
      </c>
      <c r="J11744" t="s">
        <v>81</v>
      </c>
      <c r="K11744">
        <v>-1.9267804148372921E-2</v>
      </c>
      <c r="L11744">
        <v>-1.9268000000000001</v>
      </c>
      <c r="M11744" t="s">
        <v>82</v>
      </c>
    </row>
    <row r="11745" spans="1:13">
      <c r="A11745" t="s">
        <v>2404</v>
      </c>
      <c r="B11745" t="s">
        <v>2405</v>
      </c>
      <c r="C11745" t="str">
        <f>TEXT(D11745, "mmm")</f>
        <v>Sep</v>
      </c>
      <c r="D11745" s="1">
        <v>45548</v>
      </c>
      <c r="E11745" t="s">
        <v>2410</v>
      </c>
      <c r="F11745" t="s">
        <v>80</v>
      </c>
      <c r="G11745">
        <v>2240</v>
      </c>
      <c r="H11745">
        <v>11.05</v>
      </c>
      <c r="I11745">
        <v>24752</v>
      </c>
      <c r="J11745" t="s">
        <v>81</v>
      </c>
      <c r="K11745">
        <v>8.7656486179400028E-2</v>
      </c>
      <c r="L11745">
        <v>8.7655999999999992</v>
      </c>
      <c r="M11745" t="s">
        <v>82</v>
      </c>
    </row>
    <row r="11746" spans="1:13">
      <c r="A11746" t="s">
        <v>5893</v>
      </c>
      <c r="B11746" t="s">
        <v>5894</v>
      </c>
      <c r="C11746" t="str">
        <f>TEXT(D11746, "mmm")</f>
        <v>Sep</v>
      </c>
      <c r="D11746" s="1">
        <v>45548</v>
      </c>
      <c r="E11746" t="s">
        <v>5928</v>
      </c>
      <c r="F11746" t="s">
        <v>118</v>
      </c>
      <c r="G11746">
        <v>3330</v>
      </c>
      <c r="H11746">
        <v>3763</v>
      </c>
      <c r="I11746">
        <v>12530790</v>
      </c>
      <c r="J11746" t="s">
        <v>81</v>
      </c>
      <c r="K11746">
        <v>4.4247745599357513E-2</v>
      </c>
      <c r="L11746">
        <v>4.4248000000000003</v>
      </c>
      <c r="M11746" t="s">
        <v>82</v>
      </c>
    </row>
    <row r="11747" spans="1:13">
      <c r="A11747" t="s">
        <v>4124</v>
      </c>
      <c r="B11747" t="s">
        <v>4125</v>
      </c>
      <c r="C11747" t="str">
        <f>TEXT(D11747, "mmm")</f>
        <v>Sep</v>
      </c>
      <c r="D11747" s="1">
        <v>45548</v>
      </c>
      <c r="E11747" t="s">
        <v>4834</v>
      </c>
      <c r="F11747" t="s">
        <v>101</v>
      </c>
      <c r="G11747">
        <v>7149</v>
      </c>
      <c r="H11747">
        <v>32.729999999999997</v>
      </c>
      <c r="I11747">
        <v>233986.77</v>
      </c>
      <c r="J11747" t="s">
        <v>81</v>
      </c>
      <c r="K11747">
        <v>6.2975350230883853E-2</v>
      </c>
      <c r="L11747">
        <v>6.2975000000000003</v>
      </c>
      <c r="M11747" t="s">
        <v>82</v>
      </c>
    </row>
    <row r="11748" spans="1:13">
      <c r="A11748" t="s">
        <v>4124</v>
      </c>
      <c r="B11748" t="s">
        <v>4125</v>
      </c>
      <c r="C11748" t="str">
        <f>TEXT(D11748, "mmm")</f>
        <v>Sep</v>
      </c>
      <c r="D11748" s="1">
        <v>45548</v>
      </c>
      <c r="E11748" t="s">
        <v>4832</v>
      </c>
      <c r="F11748" t="s">
        <v>101</v>
      </c>
      <c r="G11748">
        <v>7149</v>
      </c>
      <c r="H11748">
        <v>32.729999999999997</v>
      </c>
      <c r="I11748">
        <v>233986.77</v>
      </c>
      <c r="J11748" t="s">
        <v>81</v>
      </c>
      <c r="K11748">
        <v>6.2975350230883853E-2</v>
      </c>
      <c r="L11748">
        <v>6.2975000000000003</v>
      </c>
      <c r="M11748" t="s">
        <v>82</v>
      </c>
    </row>
    <row r="11749" spans="1:13">
      <c r="A11749" t="s">
        <v>4124</v>
      </c>
      <c r="B11749" t="s">
        <v>4125</v>
      </c>
      <c r="C11749" t="str">
        <f>TEXT(D11749, "mmm")</f>
        <v>Sep</v>
      </c>
      <c r="D11749" s="1">
        <v>45548</v>
      </c>
      <c r="E11749" t="s">
        <v>4835</v>
      </c>
      <c r="F11749" t="s">
        <v>101</v>
      </c>
      <c r="G11749">
        <v>7149</v>
      </c>
      <c r="H11749">
        <v>32.729999999999997</v>
      </c>
      <c r="I11749">
        <v>233986.77</v>
      </c>
      <c r="J11749" t="s">
        <v>81</v>
      </c>
      <c r="K11749">
        <v>6.2975350230883853E-2</v>
      </c>
      <c r="L11749">
        <v>6.2975000000000003</v>
      </c>
      <c r="M11749" t="s">
        <v>82</v>
      </c>
    </row>
    <row r="11750" spans="1:13">
      <c r="A11750" t="s">
        <v>4124</v>
      </c>
      <c r="B11750" t="s">
        <v>4125</v>
      </c>
      <c r="C11750" t="str">
        <f>TEXT(D11750, "mmm")</f>
        <v>Sep</v>
      </c>
      <c r="D11750" s="1">
        <v>45548</v>
      </c>
      <c r="E11750" t="s">
        <v>4831</v>
      </c>
      <c r="F11750" t="s">
        <v>101</v>
      </c>
      <c r="G11750">
        <v>7149</v>
      </c>
      <c r="H11750">
        <v>32.729999999999997</v>
      </c>
      <c r="I11750">
        <v>233986.77</v>
      </c>
      <c r="J11750" t="s">
        <v>81</v>
      </c>
      <c r="K11750">
        <v>6.2975350230883853E-2</v>
      </c>
      <c r="L11750">
        <v>6.2975000000000003</v>
      </c>
      <c r="M11750" t="s">
        <v>82</v>
      </c>
    </row>
    <row r="11751" spans="1:13">
      <c r="A11751" t="s">
        <v>4124</v>
      </c>
      <c r="B11751" t="s">
        <v>4125</v>
      </c>
      <c r="C11751" t="str">
        <f>TEXT(D11751, "mmm")</f>
        <v>Sep</v>
      </c>
      <c r="D11751" s="1">
        <v>45548</v>
      </c>
      <c r="E11751" t="s">
        <v>4830</v>
      </c>
      <c r="F11751" t="s">
        <v>101</v>
      </c>
      <c r="G11751">
        <v>7149</v>
      </c>
      <c r="H11751">
        <v>32.729999999999997</v>
      </c>
      <c r="I11751">
        <v>233986.77</v>
      </c>
      <c r="J11751" t="s">
        <v>81</v>
      </c>
      <c r="K11751">
        <v>6.2975350230883853E-2</v>
      </c>
      <c r="L11751">
        <v>6.2975000000000003</v>
      </c>
      <c r="M11751" t="s">
        <v>82</v>
      </c>
    </row>
    <row r="11752" spans="1:13">
      <c r="A11752" t="s">
        <v>4124</v>
      </c>
      <c r="B11752" t="s">
        <v>4125</v>
      </c>
      <c r="C11752" t="str">
        <f>TEXT(D11752, "mmm")</f>
        <v>Sep</v>
      </c>
      <c r="D11752" s="1">
        <v>45548</v>
      </c>
      <c r="E11752" t="s">
        <v>4833</v>
      </c>
      <c r="F11752" t="s">
        <v>101</v>
      </c>
      <c r="G11752">
        <v>7149</v>
      </c>
      <c r="H11752">
        <v>32.729999999999997</v>
      </c>
      <c r="I11752">
        <v>233986.77</v>
      </c>
      <c r="J11752" t="s">
        <v>81</v>
      </c>
      <c r="K11752">
        <v>6.2975350230883853E-2</v>
      </c>
      <c r="L11752">
        <v>6.2975000000000003</v>
      </c>
      <c r="M11752" t="s">
        <v>82</v>
      </c>
    </row>
    <row r="11753" spans="1:13">
      <c r="A11753" t="s">
        <v>4124</v>
      </c>
      <c r="B11753" t="s">
        <v>4125</v>
      </c>
      <c r="C11753" t="str">
        <f>TEXT(D11753, "mmm")</f>
        <v>Sep</v>
      </c>
      <c r="D11753" s="1">
        <v>45548</v>
      </c>
      <c r="E11753" t="s">
        <v>4834</v>
      </c>
      <c r="F11753" t="s">
        <v>101</v>
      </c>
      <c r="G11753">
        <v>352</v>
      </c>
      <c r="H11753">
        <v>32.729999999999997</v>
      </c>
      <c r="I11753">
        <v>11520.96</v>
      </c>
      <c r="J11753" t="s">
        <v>81</v>
      </c>
      <c r="K11753">
        <v>6.2975350230883853E-2</v>
      </c>
      <c r="L11753">
        <v>6.2975000000000003</v>
      </c>
      <c r="M11753" t="s">
        <v>82</v>
      </c>
    </row>
    <row r="11754" spans="1:13">
      <c r="A11754" t="s">
        <v>4124</v>
      </c>
      <c r="B11754" t="s">
        <v>4125</v>
      </c>
      <c r="C11754" t="str">
        <f>TEXT(D11754, "mmm")</f>
        <v>Sep</v>
      </c>
      <c r="D11754" s="1">
        <v>45548</v>
      </c>
      <c r="E11754" t="s">
        <v>4832</v>
      </c>
      <c r="F11754" t="s">
        <v>101</v>
      </c>
      <c r="G11754">
        <v>352</v>
      </c>
      <c r="H11754">
        <v>32.729999999999997</v>
      </c>
      <c r="I11754">
        <v>11520.96</v>
      </c>
      <c r="J11754" t="s">
        <v>81</v>
      </c>
      <c r="K11754">
        <v>6.2975350230883853E-2</v>
      </c>
      <c r="L11754">
        <v>6.2975000000000003</v>
      </c>
      <c r="M11754" t="s">
        <v>82</v>
      </c>
    </row>
    <row r="11755" spans="1:13">
      <c r="A11755" t="s">
        <v>4124</v>
      </c>
      <c r="B11755" t="s">
        <v>4125</v>
      </c>
      <c r="C11755" t="str">
        <f>TEXT(D11755, "mmm")</f>
        <v>Sep</v>
      </c>
      <c r="D11755" s="1">
        <v>45548</v>
      </c>
      <c r="E11755" t="s">
        <v>4835</v>
      </c>
      <c r="F11755" t="s">
        <v>101</v>
      </c>
      <c r="G11755">
        <v>352</v>
      </c>
      <c r="H11755">
        <v>32.729999999999997</v>
      </c>
      <c r="I11755">
        <v>11520.96</v>
      </c>
      <c r="J11755" t="s">
        <v>81</v>
      </c>
      <c r="K11755">
        <v>6.2975350230883853E-2</v>
      </c>
      <c r="L11755">
        <v>6.2975000000000003</v>
      </c>
      <c r="M11755" t="s">
        <v>82</v>
      </c>
    </row>
    <row r="11756" spans="1:13">
      <c r="A11756" t="s">
        <v>4124</v>
      </c>
      <c r="B11756" t="s">
        <v>4125</v>
      </c>
      <c r="C11756" t="str">
        <f>TEXT(D11756, "mmm")</f>
        <v>Sep</v>
      </c>
      <c r="D11756" s="1">
        <v>45548</v>
      </c>
      <c r="E11756" t="s">
        <v>4831</v>
      </c>
      <c r="F11756" t="s">
        <v>101</v>
      </c>
      <c r="G11756">
        <v>352</v>
      </c>
      <c r="H11756">
        <v>32.729999999999997</v>
      </c>
      <c r="I11756">
        <v>11520.96</v>
      </c>
      <c r="J11756" t="s">
        <v>81</v>
      </c>
      <c r="K11756">
        <v>6.2975350230883853E-2</v>
      </c>
      <c r="L11756">
        <v>6.2975000000000003</v>
      </c>
      <c r="M11756" t="s">
        <v>82</v>
      </c>
    </row>
    <row r="11757" spans="1:13">
      <c r="A11757" t="s">
        <v>4124</v>
      </c>
      <c r="B11757" t="s">
        <v>4125</v>
      </c>
      <c r="C11757" t="str">
        <f>TEXT(D11757, "mmm")</f>
        <v>Sep</v>
      </c>
      <c r="D11757" s="1">
        <v>45548</v>
      </c>
      <c r="E11757" t="s">
        <v>4830</v>
      </c>
      <c r="F11757" t="s">
        <v>101</v>
      </c>
      <c r="G11757">
        <v>352</v>
      </c>
      <c r="H11757">
        <v>32.729999999999997</v>
      </c>
      <c r="I11757">
        <v>11520.96</v>
      </c>
      <c r="J11757" t="s">
        <v>81</v>
      </c>
      <c r="K11757">
        <v>6.2975350230883853E-2</v>
      </c>
      <c r="L11757">
        <v>6.2975000000000003</v>
      </c>
      <c r="M11757" t="s">
        <v>82</v>
      </c>
    </row>
    <row r="11758" spans="1:13">
      <c r="A11758" t="s">
        <v>4124</v>
      </c>
      <c r="B11758" t="s">
        <v>4125</v>
      </c>
      <c r="C11758" t="str">
        <f>TEXT(D11758, "mmm")</f>
        <v>Sep</v>
      </c>
      <c r="D11758" s="1">
        <v>45548</v>
      </c>
      <c r="E11758" t="s">
        <v>4833</v>
      </c>
      <c r="F11758" t="s">
        <v>101</v>
      </c>
      <c r="G11758">
        <v>352</v>
      </c>
      <c r="H11758">
        <v>32.729999999999997</v>
      </c>
      <c r="I11758">
        <v>11520.96</v>
      </c>
      <c r="J11758" t="s">
        <v>81</v>
      </c>
      <c r="K11758">
        <v>6.2975350230883853E-2</v>
      </c>
      <c r="L11758">
        <v>6.2975000000000003</v>
      </c>
      <c r="M11758" t="s">
        <v>82</v>
      </c>
    </row>
    <row r="11759" spans="1:13">
      <c r="A11759" t="s">
        <v>5922</v>
      </c>
      <c r="B11759" t="s">
        <v>5923</v>
      </c>
      <c r="C11759" t="str">
        <f>TEXT(D11759, "mmm")</f>
        <v>Sep</v>
      </c>
      <c r="D11759" s="1">
        <v>45548</v>
      </c>
      <c r="E11759" t="s">
        <v>6180</v>
      </c>
      <c r="F11759" t="s">
        <v>128</v>
      </c>
      <c r="G11759">
        <v>7800</v>
      </c>
      <c r="H11759">
        <v>6.6</v>
      </c>
      <c r="I11759">
        <v>51480</v>
      </c>
      <c r="J11759" t="s">
        <v>81</v>
      </c>
      <c r="K11759">
        <v>-4.6745671002638156E-3</v>
      </c>
      <c r="L11759">
        <v>-0.46750000000000003</v>
      </c>
      <c r="M11759" t="s">
        <v>82</v>
      </c>
    </row>
    <row r="11760" spans="1:13">
      <c r="A11760" t="s">
        <v>2137</v>
      </c>
      <c r="B11760" t="s">
        <v>2138</v>
      </c>
      <c r="C11760" t="str">
        <f>TEXT(D11760, "mmm")</f>
        <v>Sep</v>
      </c>
      <c r="D11760" s="1">
        <v>45548</v>
      </c>
      <c r="E11760" t="s">
        <v>5917</v>
      </c>
      <c r="F11760" t="s">
        <v>128</v>
      </c>
      <c r="G11760">
        <v>5000</v>
      </c>
      <c r="H11760">
        <v>5.44</v>
      </c>
      <c r="I11760">
        <v>27200</v>
      </c>
      <c r="J11760" t="s">
        <v>81</v>
      </c>
      <c r="K11760">
        <v>-3.2350527570594763E-2</v>
      </c>
      <c r="L11760">
        <v>-3.2351000000000001</v>
      </c>
      <c r="M11760" t="s">
        <v>82</v>
      </c>
    </row>
    <row r="11761" spans="1:13">
      <c r="A11761" t="s">
        <v>6181</v>
      </c>
      <c r="B11761" t="s">
        <v>6182</v>
      </c>
      <c r="C11761" t="str">
        <f>TEXT(D11761, "mmm")</f>
        <v>Sep</v>
      </c>
      <c r="D11761" s="1">
        <v>45548</v>
      </c>
      <c r="E11761" t="s">
        <v>6183</v>
      </c>
      <c r="F11761" t="s">
        <v>101</v>
      </c>
      <c r="G11761">
        <v>684542</v>
      </c>
      <c r="H11761">
        <v>3.17</v>
      </c>
      <c r="I11761">
        <v>2169998.14</v>
      </c>
      <c r="J11761" t="s">
        <v>86</v>
      </c>
      <c r="K11761">
        <v>4.8338395346414931E-2</v>
      </c>
      <c r="L11761">
        <v>4.8338000000000001</v>
      </c>
      <c r="M11761" t="s">
        <v>82</v>
      </c>
    </row>
    <row r="11762" spans="1:13">
      <c r="A11762" t="s">
        <v>6181</v>
      </c>
      <c r="B11762" t="s">
        <v>6182</v>
      </c>
      <c r="C11762" t="str">
        <f>TEXT(D11762, "mmm")</f>
        <v>Sep</v>
      </c>
      <c r="D11762" s="1">
        <v>45548</v>
      </c>
      <c r="E11762" t="s">
        <v>6184</v>
      </c>
      <c r="F11762" t="s">
        <v>101</v>
      </c>
      <c r="G11762">
        <v>684542</v>
      </c>
      <c r="H11762">
        <v>3.17</v>
      </c>
      <c r="I11762">
        <v>2169998.14</v>
      </c>
      <c r="J11762" t="s">
        <v>86</v>
      </c>
      <c r="K11762">
        <v>4.8338395346414931E-2</v>
      </c>
      <c r="L11762">
        <v>4.8338000000000001</v>
      </c>
      <c r="M11762" t="s">
        <v>82</v>
      </c>
    </row>
    <row r="11763" spans="1:13">
      <c r="A11763" t="s">
        <v>6181</v>
      </c>
      <c r="B11763" t="s">
        <v>6182</v>
      </c>
      <c r="C11763" t="str">
        <f>TEXT(D11763, "mmm")</f>
        <v>Sep</v>
      </c>
      <c r="D11763" s="1">
        <v>45548</v>
      </c>
      <c r="E11763" t="s">
        <v>6185</v>
      </c>
      <c r="F11763" t="s">
        <v>251</v>
      </c>
      <c r="G11763">
        <v>684542</v>
      </c>
      <c r="H11763">
        <v>3.17</v>
      </c>
      <c r="I11763">
        <v>2169998.14</v>
      </c>
      <c r="J11763" t="s">
        <v>86</v>
      </c>
      <c r="K11763">
        <v>4.8338395346414931E-2</v>
      </c>
      <c r="L11763">
        <v>4.8338000000000001</v>
      </c>
      <c r="M11763" t="s">
        <v>82</v>
      </c>
    </row>
    <row r="11764" spans="1:13">
      <c r="A11764" t="s">
        <v>6181</v>
      </c>
      <c r="B11764" t="s">
        <v>6182</v>
      </c>
      <c r="C11764" t="str">
        <f>TEXT(D11764, "mmm")</f>
        <v>Sep</v>
      </c>
      <c r="D11764" s="1">
        <v>45548</v>
      </c>
      <c r="E11764" t="s">
        <v>6186</v>
      </c>
      <c r="F11764" t="s">
        <v>101</v>
      </c>
      <c r="G11764">
        <v>684542</v>
      </c>
      <c r="H11764">
        <v>3.17</v>
      </c>
      <c r="I11764">
        <v>2169998.14</v>
      </c>
      <c r="J11764" t="s">
        <v>86</v>
      </c>
      <c r="K11764">
        <v>4.8338395346414931E-2</v>
      </c>
      <c r="L11764">
        <v>4.8338000000000001</v>
      </c>
      <c r="M11764" t="s">
        <v>82</v>
      </c>
    </row>
    <row r="11765" spans="1:13">
      <c r="A11765" t="s">
        <v>5095</v>
      </c>
      <c r="B11765" t="s">
        <v>5096</v>
      </c>
      <c r="C11765" t="str">
        <f>TEXT(D11765, "mmm")</f>
        <v>Sep</v>
      </c>
      <c r="D11765" s="1">
        <v>45548</v>
      </c>
      <c r="E11765" t="s">
        <v>5097</v>
      </c>
      <c r="F11765" t="s">
        <v>101</v>
      </c>
      <c r="G11765">
        <v>6005</v>
      </c>
      <c r="H11765">
        <v>15.34</v>
      </c>
      <c r="I11765">
        <v>92116.7</v>
      </c>
      <c r="J11765" t="s">
        <v>81</v>
      </c>
      <c r="K11765">
        <v>-4.3648217091963648E-2</v>
      </c>
      <c r="L11765">
        <v>-4.3647999999999998</v>
      </c>
      <c r="M11765" t="s">
        <v>82</v>
      </c>
    </row>
    <row r="11766" spans="1:13">
      <c r="A11766" t="s">
        <v>6084</v>
      </c>
      <c r="B11766" t="s">
        <v>6085</v>
      </c>
      <c r="C11766" t="str">
        <f>TEXT(D11766, "mmm")</f>
        <v>Sep</v>
      </c>
      <c r="D11766" s="1">
        <v>45548</v>
      </c>
      <c r="E11766" t="s">
        <v>6086</v>
      </c>
      <c r="F11766" t="s">
        <v>128</v>
      </c>
      <c r="G11766">
        <v>6000</v>
      </c>
      <c r="H11766">
        <v>5</v>
      </c>
      <c r="I11766">
        <v>30000</v>
      </c>
      <c r="J11766" t="s">
        <v>81</v>
      </c>
      <c r="K11766">
        <v>-1.548676370724855E-2</v>
      </c>
      <c r="L11766">
        <v>-1.5487</v>
      </c>
      <c r="M11766" t="s">
        <v>82</v>
      </c>
    </row>
    <row r="11767" spans="1:13">
      <c r="A11767" t="s">
        <v>2186</v>
      </c>
      <c r="B11767" t="s">
        <v>2187</v>
      </c>
      <c r="C11767" t="str">
        <f>TEXT(D11767, "mmm")</f>
        <v>Sep</v>
      </c>
      <c r="D11767" s="1">
        <v>45548</v>
      </c>
      <c r="E11767" t="s">
        <v>2203</v>
      </c>
      <c r="F11767" t="s">
        <v>128</v>
      </c>
      <c r="G11767">
        <v>20000</v>
      </c>
      <c r="H11767">
        <v>5.36</v>
      </c>
      <c r="I11767">
        <v>107200</v>
      </c>
      <c r="J11767" t="s">
        <v>86</v>
      </c>
      <c r="K11767">
        <v>-1.9267804148372921E-2</v>
      </c>
      <c r="L11767">
        <v>-1.9268000000000001</v>
      </c>
      <c r="M11767" t="s">
        <v>82</v>
      </c>
    </row>
    <row r="11768" spans="1:13">
      <c r="A11768" t="s">
        <v>423</v>
      </c>
      <c r="B11768" t="s">
        <v>424</v>
      </c>
      <c r="C11768" t="str">
        <f>TEXT(D11768, "mmm")</f>
        <v>Sep</v>
      </c>
      <c r="D11768" s="1">
        <v>45548</v>
      </c>
      <c r="E11768" t="s">
        <v>427</v>
      </c>
      <c r="F11768" t="s">
        <v>251</v>
      </c>
      <c r="G11768">
        <v>1600000</v>
      </c>
      <c r="H11768">
        <v>18.75</v>
      </c>
      <c r="I11768">
        <v>30000000</v>
      </c>
      <c r="J11768" t="s">
        <v>86</v>
      </c>
      <c r="K11768">
        <v>5.7570285063894833E-2</v>
      </c>
      <c r="L11768">
        <v>5.7569999999999997</v>
      </c>
      <c r="M11768" t="s">
        <v>82</v>
      </c>
    </row>
    <row r="11769" spans="1:13">
      <c r="A11769" t="s">
        <v>423</v>
      </c>
      <c r="B11769" t="s">
        <v>424</v>
      </c>
      <c r="C11769" t="str">
        <f>TEXT(D11769, "mmm")</f>
        <v>Sep</v>
      </c>
      <c r="D11769" s="1">
        <v>45548</v>
      </c>
      <c r="E11769" t="s">
        <v>430</v>
      </c>
      <c r="F11769" t="s">
        <v>251</v>
      </c>
      <c r="G11769">
        <v>1600000</v>
      </c>
      <c r="H11769">
        <v>18.75</v>
      </c>
      <c r="I11769">
        <v>30000000</v>
      </c>
      <c r="J11769" t="s">
        <v>86</v>
      </c>
      <c r="K11769">
        <v>5.7570285063894833E-2</v>
      </c>
      <c r="L11769">
        <v>5.7569999999999997</v>
      </c>
      <c r="M11769" t="s">
        <v>82</v>
      </c>
    </row>
    <row r="11770" spans="1:13">
      <c r="A11770" t="s">
        <v>423</v>
      </c>
      <c r="B11770" t="s">
        <v>424</v>
      </c>
      <c r="C11770" t="str">
        <f>TEXT(D11770, "mmm")</f>
        <v>Sep</v>
      </c>
      <c r="D11770" s="1">
        <v>45548</v>
      </c>
      <c r="E11770" t="s">
        <v>431</v>
      </c>
      <c r="F11770" t="s">
        <v>251</v>
      </c>
      <c r="G11770">
        <v>1600000</v>
      </c>
      <c r="H11770">
        <v>18.75</v>
      </c>
      <c r="I11770">
        <v>30000000</v>
      </c>
      <c r="J11770" t="s">
        <v>86</v>
      </c>
      <c r="K11770">
        <v>5.7570285063894833E-2</v>
      </c>
      <c r="L11770">
        <v>5.7569999999999997</v>
      </c>
      <c r="M11770" t="s">
        <v>82</v>
      </c>
    </row>
    <row r="11771" spans="1:13">
      <c r="A11771" t="s">
        <v>5492</v>
      </c>
      <c r="B11771" t="s">
        <v>5493</v>
      </c>
      <c r="C11771" t="str">
        <f>TEXT(D11771, "mmm")</f>
        <v>Sep</v>
      </c>
      <c r="D11771" s="1">
        <v>45548</v>
      </c>
      <c r="E11771" t="s">
        <v>5510</v>
      </c>
      <c r="F11771" t="s">
        <v>101</v>
      </c>
      <c r="G11771">
        <v>1580180</v>
      </c>
      <c r="H11771">
        <v>5420020</v>
      </c>
      <c r="I11771">
        <v>8564607203600</v>
      </c>
      <c r="J11771" t="s">
        <v>86</v>
      </c>
      <c r="K11771">
        <v>-8.4474857509520995E-2</v>
      </c>
      <c r="L11771">
        <v>-8.4474999999999998</v>
      </c>
      <c r="M11771" t="s">
        <v>82</v>
      </c>
    </row>
    <row r="11772" spans="1:13">
      <c r="A11772" t="s">
        <v>6187</v>
      </c>
      <c r="B11772" t="s">
        <v>6188</v>
      </c>
      <c r="C11772" t="str">
        <f>TEXT(D11772, "mmm")</f>
        <v>Sep</v>
      </c>
      <c r="D11772" s="1">
        <v>45548</v>
      </c>
      <c r="E11772" t="s">
        <v>6189</v>
      </c>
      <c r="F11772" t="s">
        <v>128</v>
      </c>
      <c r="G11772">
        <v>10000</v>
      </c>
      <c r="H11772">
        <v>24.73</v>
      </c>
      <c r="I11772">
        <v>247300</v>
      </c>
      <c r="J11772" t="s">
        <v>86</v>
      </c>
      <c r="K11772">
        <v>-2.078305309289874E-4</v>
      </c>
      <c r="L11772">
        <v>-2.0799999999999999E-2</v>
      </c>
      <c r="M11772" t="s">
        <v>82</v>
      </c>
    </row>
    <row r="11773" spans="1:13">
      <c r="A11773" t="s">
        <v>4562</v>
      </c>
      <c r="B11773" t="s">
        <v>4563</v>
      </c>
      <c r="C11773" t="str">
        <f>TEXT(D11773, "mmm")</f>
        <v>Sep</v>
      </c>
      <c r="D11773" s="1">
        <v>45548</v>
      </c>
      <c r="E11773" t="s">
        <v>6190</v>
      </c>
      <c r="F11773" t="s">
        <v>80</v>
      </c>
      <c r="G11773">
        <v>500</v>
      </c>
      <c r="H11773">
        <v>50.58</v>
      </c>
      <c r="I11773">
        <v>25290</v>
      </c>
      <c r="J11773" t="s">
        <v>81</v>
      </c>
      <c r="K11773">
        <v>-9.630690913190243E-3</v>
      </c>
      <c r="L11773">
        <v>-0.96309999999999996</v>
      </c>
      <c r="M11773" t="s">
        <v>82</v>
      </c>
    </row>
    <row r="11774" spans="1:13">
      <c r="A11774" t="s">
        <v>5492</v>
      </c>
      <c r="B11774" t="s">
        <v>5493</v>
      </c>
      <c r="C11774" t="str">
        <f>TEXT(D11774, "mmm")</f>
        <v>Sep</v>
      </c>
      <c r="D11774" s="1">
        <v>45548</v>
      </c>
      <c r="E11774" t="s">
        <v>5494</v>
      </c>
      <c r="F11774" t="s">
        <v>217</v>
      </c>
      <c r="G11774">
        <v>1580180</v>
      </c>
      <c r="H11774">
        <v>5420020</v>
      </c>
      <c r="I11774">
        <v>8564607203600</v>
      </c>
      <c r="J11774" t="s">
        <v>86</v>
      </c>
      <c r="K11774">
        <v>-8.4474857509520995E-2</v>
      </c>
      <c r="L11774">
        <v>-8.4474999999999998</v>
      </c>
      <c r="M11774" t="s">
        <v>82</v>
      </c>
    </row>
    <row r="11775" spans="1:13">
      <c r="A11775" t="s">
        <v>6191</v>
      </c>
      <c r="B11775" t="s">
        <v>6192</v>
      </c>
      <c r="C11775" t="str">
        <f>TEXT(D11775, "mmm")</f>
        <v>Sep</v>
      </c>
      <c r="D11775" s="1">
        <v>45548</v>
      </c>
      <c r="E11775" t="s">
        <v>6193</v>
      </c>
      <c r="F11775" t="s">
        <v>80</v>
      </c>
      <c r="G11775">
        <v>50000</v>
      </c>
      <c r="H11775">
        <v>4.5</v>
      </c>
      <c r="I11775">
        <v>225000</v>
      </c>
      <c r="J11775" t="s">
        <v>86</v>
      </c>
      <c r="K11775">
        <v>0.2395603582545538</v>
      </c>
      <c r="L11775">
        <v>23.956</v>
      </c>
      <c r="M11775" t="s">
        <v>82</v>
      </c>
    </row>
    <row r="11776" spans="1:13">
      <c r="A11776" t="s">
        <v>2123</v>
      </c>
      <c r="B11776" t="s">
        <v>2124</v>
      </c>
      <c r="C11776" t="str">
        <f>TEXT(D11776, "mmm")</f>
        <v>Sep</v>
      </c>
      <c r="D11776" s="1">
        <v>45548</v>
      </c>
      <c r="E11776" t="s">
        <v>2134</v>
      </c>
      <c r="F11776" t="s">
        <v>217</v>
      </c>
      <c r="G11776">
        <v>2380</v>
      </c>
      <c r="H11776">
        <v>12.15</v>
      </c>
      <c r="I11776">
        <v>28917</v>
      </c>
      <c r="J11776" t="s">
        <v>81</v>
      </c>
      <c r="K11776">
        <v>-1.563786512715348E-2</v>
      </c>
      <c r="L11776">
        <v>-1.5638000000000001</v>
      </c>
      <c r="M11776" t="s">
        <v>82</v>
      </c>
    </row>
    <row r="11777" spans="1:13">
      <c r="A11777" t="s">
        <v>5970</v>
      </c>
      <c r="B11777" t="s">
        <v>5971</v>
      </c>
      <c r="C11777" t="str">
        <f>TEXT(D11777, "mmm")</f>
        <v>Sep</v>
      </c>
      <c r="D11777" s="1">
        <v>45548</v>
      </c>
      <c r="E11777" t="s">
        <v>5972</v>
      </c>
      <c r="F11777" t="s">
        <v>101</v>
      </c>
      <c r="G11777">
        <v>80000</v>
      </c>
      <c r="H11777">
        <v>0.5</v>
      </c>
      <c r="I11777">
        <v>40000</v>
      </c>
      <c r="J11777" t="s">
        <v>81</v>
      </c>
      <c r="K11777">
        <v>-0.2048681263777499</v>
      </c>
      <c r="L11777">
        <v>-20.486799999999999</v>
      </c>
      <c r="M11777" t="s">
        <v>82</v>
      </c>
    </row>
    <row r="11778" spans="1:13">
      <c r="A11778" t="s">
        <v>5970</v>
      </c>
      <c r="B11778" t="s">
        <v>5971</v>
      </c>
      <c r="C11778" t="str">
        <f>TEXT(D11778, "mmm")</f>
        <v>Sep</v>
      </c>
      <c r="D11778" s="1">
        <v>45548</v>
      </c>
      <c r="E11778" t="s">
        <v>5975</v>
      </c>
      <c r="F11778" t="s">
        <v>101</v>
      </c>
      <c r="G11778">
        <v>80000</v>
      </c>
      <c r="H11778">
        <v>0.5</v>
      </c>
      <c r="I11778">
        <v>40000</v>
      </c>
      <c r="J11778" t="s">
        <v>81</v>
      </c>
      <c r="K11778">
        <v>-0.2048681263777499</v>
      </c>
      <c r="L11778">
        <v>-20.486799999999999</v>
      </c>
      <c r="M11778" t="s">
        <v>82</v>
      </c>
    </row>
    <row r="11779" spans="1:13">
      <c r="A11779" t="s">
        <v>5970</v>
      </c>
      <c r="B11779" t="s">
        <v>5971</v>
      </c>
      <c r="C11779" t="str">
        <f>TEXT(D11779, "mmm")</f>
        <v>Sep</v>
      </c>
      <c r="D11779" s="1">
        <v>45548</v>
      </c>
      <c r="E11779" t="s">
        <v>5973</v>
      </c>
      <c r="F11779" t="s">
        <v>101</v>
      </c>
      <c r="G11779">
        <v>80000</v>
      </c>
      <c r="H11779">
        <v>0.5</v>
      </c>
      <c r="I11779">
        <v>40000</v>
      </c>
      <c r="J11779" t="s">
        <v>81</v>
      </c>
      <c r="K11779">
        <v>-0.2048681263777499</v>
      </c>
      <c r="L11779">
        <v>-20.486799999999999</v>
      </c>
      <c r="M11779" t="s">
        <v>82</v>
      </c>
    </row>
    <row r="11780" spans="1:13">
      <c r="A11780" t="s">
        <v>5970</v>
      </c>
      <c r="B11780" t="s">
        <v>5971</v>
      </c>
      <c r="C11780" t="str">
        <f>TEXT(D11780, "mmm")</f>
        <v>Sep</v>
      </c>
      <c r="D11780" s="1">
        <v>45548</v>
      </c>
      <c r="E11780" t="s">
        <v>5974</v>
      </c>
      <c r="F11780" t="s">
        <v>101</v>
      </c>
      <c r="G11780">
        <v>80000</v>
      </c>
      <c r="H11780">
        <v>0.5</v>
      </c>
      <c r="I11780">
        <v>40000</v>
      </c>
      <c r="J11780" t="s">
        <v>81</v>
      </c>
      <c r="K11780">
        <v>-0.2048681263777499</v>
      </c>
      <c r="L11780">
        <v>-20.486799999999999</v>
      </c>
      <c r="M11780" t="s">
        <v>82</v>
      </c>
    </row>
    <row r="11781" spans="1:13">
      <c r="A11781" t="s">
        <v>3535</v>
      </c>
      <c r="B11781" t="s">
        <v>3536</v>
      </c>
      <c r="C11781" t="str">
        <f>TEXT(D11781, "mmm")</f>
        <v>Sep</v>
      </c>
      <c r="D11781" s="1">
        <v>45548</v>
      </c>
      <c r="E11781" t="s">
        <v>3741</v>
      </c>
      <c r="F11781" t="s">
        <v>80</v>
      </c>
      <c r="G11781">
        <v>1000</v>
      </c>
      <c r="H11781">
        <v>113.5</v>
      </c>
      <c r="I11781">
        <v>113500</v>
      </c>
      <c r="J11781" t="s">
        <v>86</v>
      </c>
      <c r="K11781">
        <v>9.3233547385021431E-2</v>
      </c>
      <c r="L11781">
        <v>9.3233999999999995</v>
      </c>
      <c r="M11781" t="s">
        <v>82</v>
      </c>
    </row>
    <row r="11782" spans="1:13">
      <c r="A11782" t="s">
        <v>2186</v>
      </c>
      <c r="B11782" t="s">
        <v>2187</v>
      </c>
      <c r="C11782" t="str">
        <f>TEXT(D11782, "mmm")</f>
        <v>Sep</v>
      </c>
      <c r="D11782" s="1">
        <v>45548</v>
      </c>
      <c r="E11782" t="s">
        <v>2189</v>
      </c>
      <c r="F11782" t="s">
        <v>118</v>
      </c>
      <c r="G11782">
        <v>4000</v>
      </c>
      <c r="H11782">
        <v>5.25</v>
      </c>
      <c r="I11782">
        <v>21000</v>
      </c>
      <c r="J11782" t="s">
        <v>81</v>
      </c>
      <c r="K11782">
        <v>-1.9267804148372921E-2</v>
      </c>
      <c r="L11782">
        <v>-1.9268000000000001</v>
      </c>
      <c r="M11782" t="s">
        <v>82</v>
      </c>
    </row>
    <row r="11783" spans="1:13">
      <c r="A11783" t="s">
        <v>1088</v>
      </c>
      <c r="B11783" t="s">
        <v>1089</v>
      </c>
      <c r="C11783" t="str">
        <f>TEXT(D11783, "mmm")</f>
        <v>Sep</v>
      </c>
      <c r="D11783" s="1">
        <v>45548</v>
      </c>
      <c r="E11783" t="s">
        <v>1090</v>
      </c>
      <c r="F11783" t="s">
        <v>128</v>
      </c>
      <c r="G11783">
        <v>8000</v>
      </c>
      <c r="H11783">
        <v>6.3</v>
      </c>
      <c r="I11783">
        <v>50400</v>
      </c>
      <c r="J11783" t="s">
        <v>81</v>
      </c>
      <c r="K11783">
        <v>0.17405061309411399</v>
      </c>
      <c r="L11783">
        <v>17.405100000000001</v>
      </c>
      <c r="M11783" t="s">
        <v>82</v>
      </c>
    </row>
    <row r="11784" spans="1:13">
      <c r="A11784" t="s">
        <v>5830</v>
      </c>
      <c r="B11784" t="s">
        <v>5831</v>
      </c>
      <c r="C11784" t="str">
        <f>TEXT(D11784, "mmm")</f>
        <v>Sep</v>
      </c>
      <c r="D11784" s="1">
        <v>45548</v>
      </c>
      <c r="E11784" t="s">
        <v>6194</v>
      </c>
      <c r="F11784" t="s">
        <v>80</v>
      </c>
      <c r="G11784">
        <v>7800</v>
      </c>
      <c r="H11784">
        <v>32.01</v>
      </c>
      <c r="I11784">
        <v>249678</v>
      </c>
      <c r="J11784" t="s">
        <v>81</v>
      </c>
      <c r="K11784">
        <v>4.0061582342826307E-2</v>
      </c>
      <c r="L11784">
        <v>4.0061999999999998</v>
      </c>
      <c r="M11784" t="s">
        <v>82</v>
      </c>
    </row>
    <row r="11785" spans="1:13">
      <c r="A11785" t="s">
        <v>3598</v>
      </c>
      <c r="B11785" t="s">
        <v>3599</v>
      </c>
      <c r="C11785" t="str">
        <f>TEXT(D11785, "mmm")</f>
        <v>Sep</v>
      </c>
      <c r="D11785" s="1">
        <v>45548</v>
      </c>
      <c r="E11785" t="s">
        <v>3600</v>
      </c>
      <c r="F11785" t="s">
        <v>222</v>
      </c>
      <c r="G11785">
        <v>5000</v>
      </c>
      <c r="H11785">
        <v>42.84</v>
      </c>
      <c r="I11785">
        <v>214200</v>
      </c>
      <c r="J11785" t="s">
        <v>81</v>
      </c>
      <c r="K11785">
        <v>3.881026604881499E-2</v>
      </c>
      <c r="L11785">
        <v>3.8809999999999998</v>
      </c>
      <c r="M11785" t="s">
        <v>82</v>
      </c>
    </row>
    <row r="11786" spans="1:13">
      <c r="A11786" t="s">
        <v>6195</v>
      </c>
      <c r="B11786" t="s">
        <v>6196</v>
      </c>
      <c r="C11786" t="str">
        <f>TEXT(D11786, "mmm")</f>
        <v>Sep</v>
      </c>
      <c r="D11786" s="1">
        <v>45548</v>
      </c>
      <c r="E11786" t="s">
        <v>2497</v>
      </c>
      <c r="F11786" t="s">
        <v>80</v>
      </c>
      <c r="G11786">
        <v>58823</v>
      </c>
      <c r="H11786">
        <v>17</v>
      </c>
      <c r="I11786">
        <v>999991</v>
      </c>
      <c r="J11786" t="s">
        <v>81</v>
      </c>
      <c r="K11786">
        <v>-5.5647396700255307E-2</v>
      </c>
      <c r="L11786">
        <v>-5.5647000000000002</v>
      </c>
      <c r="M11786" t="s">
        <v>82</v>
      </c>
    </row>
    <row r="11787" spans="1:13">
      <c r="A11787" t="s">
        <v>6197</v>
      </c>
      <c r="B11787" t="s">
        <v>6198</v>
      </c>
      <c r="C11787" t="str">
        <f>TEXT(D11787, "mmm")</f>
        <v>Sep</v>
      </c>
      <c r="D11787" s="1">
        <v>45548</v>
      </c>
      <c r="E11787" t="s">
        <v>6199</v>
      </c>
      <c r="F11787" t="s">
        <v>217</v>
      </c>
      <c r="G11787">
        <v>300000</v>
      </c>
      <c r="H11787">
        <v>0.87</v>
      </c>
      <c r="I11787">
        <v>261000</v>
      </c>
      <c r="J11787" t="s">
        <v>86</v>
      </c>
      <c r="K11787">
        <v>1.8478216997054538E-2</v>
      </c>
      <c r="L11787">
        <v>1.8478000000000001</v>
      </c>
      <c r="M11787" t="s">
        <v>82</v>
      </c>
    </row>
    <row r="11788" spans="1:13">
      <c r="A11788" t="s">
        <v>2088</v>
      </c>
      <c r="B11788" t="s">
        <v>2089</v>
      </c>
      <c r="C11788" t="str">
        <f>TEXT(D11788, "mmm")</f>
        <v>Sep</v>
      </c>
      <c r="D11788" s="1">
        <v>45548</v>
      </c>
      <c r="E11788" t="s">
        <v>6200</v>
      </c>
      <c r="F11788" t="s">
        <v>101</v>
      </c>
      <c r="G11788">
        <v>4264393</v>
      </c>
      <c r="H11788">
        <v>4.6900000000000004</v>
      </c>
      <c r="I11788">
        <v>20000003.170000002</v>
      </c>
      <c r="J11788" t="s">
        <v>86</v>
      </c>
      <c r="K11788">
        <v>8.8435455060529078E-2</v>
      </c>
      <c r="L11788">
        <v>8.8435000000000006</v>
      </c>
      <c r="M11788" t="s">
        <v>82</v>
      </c>
    </row>
    <row r="11789" spans="1:13">
      <c r="A11789" t="s">
        <v>2088</v>
      </c>
      <c r="B11789" t="s">
        <v>2089</v>
      </c>
      <c r="C11789" t="str">
        <f>TEXT(D11789, "mmm")</f>
        <v>Sep</v>
      </c>
      <c r="D11789" s="1">
        <v>45548</v>
      </c>
      <c r="E11789" t="s">
        <v>6201</v>
      </c>
      <c r="F11789" t="s">
        <v>101</v>
      </c>
      <c r="G11789">
        <v>4264393</v>
      </c>
      <c r="H11789">
        <v>4.6900000000000004</v>
      </c>
      <c r="I11789">
        <v>20000003.170000002</v>
      </c>
      <c r="J11789" t="s">
        <v>86</v>
      </c>
      <c r="K11789">
        <v>8.8435455060529078E-2</v>
      </c>
      <c r="L11789">
        <v>8.8435000000000006</v>
      </c>
      <c r="M11789" t="s">
        <v>82</v>
      </c>
    </row>
    <row r="11790" spans="1:13">
      <c r="A11790" t="s">
        <v>2088</v>
      </c>
      <c r="B11790" t="s">
        <v>2089</v>
      </c>
      <c r="C11790" t="str">
        <f>TEXT(D11790, "mmm")</f>
        <v>Sep</v>
      </c>
      <c r="D11790" s="1">
        <v>45548</v>
      </c>
      <c r="E11790" t="s">
        <v>6202</v>
      </c>
      <c r="F11790" t="s">
        <v>101</v>
      </c>
      <c r="G11790">
        <v>4264393</v>
      </c>
      <c r="H11790">
        <v>4.6900000000000004</v>
      </c>
      <c r="I11790">
        <v>20000003.170000002</v>
      </c>
      <c r="J11790" t="s">
        <v>86</v>
      </c>
      <c r="K11790">
        <v>8.8435455060529078E-2</v>
      </c>
      <c r="L11790">
        <v>8.8435000000000006</v>
      </c>
      <c r="M11790" t="s">
        <v>82</v>
      </c>
    </row>
    <row r="11791" spans="1:13">
      <c r="A11791" t="s">
        <v>6203</v>
      </c>
      <c r="B11791" t="s">
        <v>6204</v>
      </c>
      <c r="C11791" t="str">
        <f>TEXT(D11791, "mmm")</f>
        <v>Sep</v>
      </c>
      <c r="D11791" s="1">
        <v>45548</v>
      </c>
      <c r="E11791" t="s">
        <v>6200</v>
      </c>
      <c r="F11791" t="s">
        <v>80</v>
      </c>
      <c r="G11791">
        <v>4264393</v>
      </c>
      <c r="H11791">
        <v>4.6900000000000004</v>
      </c>
      <c r="I11791">
        <v>20000003.170000002</v>
      </c>
      <c r="J11791" t="s">
        <v>86</v>
      </c>
      <c r="K11791">
        <v>0.14732142673946871</v>
      </c>
      <c r="L11791">
        <v>14.732100000000001</v>
      </c>
      <c r="M11791" t="s">
        <v>82</v>
      </c>
    </row>
    <row r="11792" spans="1:13">
      <c r="A11792" t="s">
        <v>6203</v>
      </c>
      <c r="B11792" t="s">
        <v>6204</v>
      </c>
      <c r="C11792" t="str">
        <f>TEXT(D11792, "mmm")</f>
        <v>Sep</v>
      </c>
      <c r="D11792" s="1">
        <v>45548</v>
      </c>
      <c r="E11792" t="s">
        <v>6202</v>
      </c>
      <c r="F11792" t="s">
        <v>101</v>
      </c>
      <c r="G11792">
        <v>4264393</v>
      </c>
      <c r="H11792">
        <v>4.6900000000000004</v>
      </c>
      <c r="I11792">
        <v>20000003.170000002</v>
      </c>
      <c r="J11792" t="s">
        <v>86</v>
      </c>
      <c r="K11792">
        <v>0.14732142673946871</v>
      </c>
      <c r="L11792">
        <v>14.732100000000001</v>
      </c>
      <c r="M11792" t="s">
        <v>82</v>
      </c>
    </row>
    <row r="11793" spans="1:13">
      <c r="A11793" t="s">
        <v>6203</v>
      </c>
      <c r="B11793" t="s">
        <v>6204</v>
      </c>
      <c r="C11793" t="str">
        <f>TEXT(D11793, "mmm")</f>
        <v>Sep</v>
      </c>
      <c r="D11793" s="1">
        <v>45548</v>
      </c>
      <c r="E11793" t="s">
        <v>6201</v>
      </c>
      <c r="F11793" t="s">
        <v>101</v>
      </c>
      <c r="G11793">
        <v>4264393</v>
      </c>
      <c r="H11793">
        <v>4.6900000000000004</v>
      </c>
      <c r="I11793">
        <v>20000003.170000002</v>
      </c>
      <c r="J11793" t="s">
        <v>86</v>
      </c>
      <c r="K11793">
        <v>0.14732142673946871</v>
      </c>
      <c r="L11793">
        <v>14.732100000000001</v>
      </c>
      <c r="M11793" t="s">
        <v>82</v>
      </c>
    </row>
    <row r="11794" spans="1:13">
      <c r="A11794" t="s">
        <v>740</v>
      </c>
      <c r="B11794" t="s">
        <v>741</v>
      </c>
      <c r="C11794" t="str">
        <f>TEXT(D11794, "mmm")</f>
        <v>Sep</v>
      </c>
      <c r="D11794" s="1">
        <v>45548</v>
      </c>
      <c r="E11794" t="s">
        <v>6205</v>
      </c>
      <c r="F11794" t="s">
        <v>118</v>
      </c>
      <c r="G11794">
        <v>4500</v>
      </c>
      <c r="H11794">
        <v>65.040000000000006</v>
      </c>
      <c r="I11794">
        <v>292680</v>
      </c>
      <c r="J11794" t="s">
        <v>86</v>
      </c>
      <c r="K11794">
        <v>-2.000621468460595E-2</v>
      </c>
      <c r="L11794">
        <v>-2.0005999999999999</v>
      </c>
      <c r="M11794" t="s">
        <v>82</v>
      </c>
    </row>
    <row r="11795" spans="1:13">
      <c r="A11795" t="s">
        <v>1909</v>
      </c>
      <c r="B11795" t="s">
        <v>1910</v>
      </c>
      <c r="C11795" t="str">
        <f>TEXT(D11795, "mmm")</f>
        <v>Sep</v>
      </c>
      <c r="D11795" s="1">
        <v>45548</v>
      </c>
      <c r="E11795" t="s">
        <v>1911</v>
      </c>
      <c r="F11795" t="s">
        <v>118</v>
      </c>
      <c r="G11795">
        <v>15633</v>
      </c>
      <c r="H11795">
        <v>6.05</v>
      </c>
      <c r="I11795">
        <v>94579.65</v>
      </c>
      <c r="J11795" t="s">
        <v>86</v>
      </c>
      <c r="K11795">
        <v>-5.9504152423948457E-2</v>
      </c>
      <c r="L11795">
        <v>-5.9504000000000001</v>
      </c>
      <c r="M11795" t="s">
        <v>82</v>
      </c>
    </row>
    <row r="11796" spans="1:13">
      <c r="A11796" t="s">
        <v>1909</v>
      </c>
      <c r="B11796" t="s">
        <v>1910</v>
      </c>
      <c r="C11796" t="str">
        <f>TEXT(D11796, "mmm")</f>
        <v>Sep</v>
      </c>
      <c r="D11796" s="1">
        <v>45548</v>
      </c>
      <c r="E11796" t="s">
        <v>1929</v>
      </c>
      <c r="F11796" t="s">
        <v>128</v>
      </c>
      <c r="G11796">
        <v>4120</v>
      </c>
      <c r="H11796">
        <v>6.01</v>
      </c>
      <c r="I11796">
        <v>24761.200000000001</v>
      </c>
      <c r="J11796" t="s">
        <v>81</v>
      </c>
      <c r="K11796">
        <v>-5.9504152423948457E-2</v>
      </c>
      <c r="L11796">
        <v>-5.9504000000000001</v>
      </c>
      <c r="M11796" t="s">
        <v>82</v>
      </c>
    </row>
    <row r="11797" spans="1:13">
      <c r="A11797" t="s">
        <v>1264</v>
      </c>
      <c r="B11797" t="s">
        <v>1265</v>
      </c>
      <c r="C11797" t="str">
        <f>TEXT(D11797, "mmm")</f>
        <v>Sep</v>
      </c>
      <c r="D11797" s="1">
        <v>45548</v>
      </c>
      <c r="E11797" t="s">
        <v>6206</v>
      </c>
      <c r="F11797" t="s">
        <v>80</v>
      </c>
      <c r="G11797">
        <v>5000</v>
      </c>
      <c r="H11797">
        <v>10.15</v>
      </c>
      <c r="I11797">
        <v>50750</v>
      </c>
      <c r="J11797" t="s">
        <v>86</v>
      </c>
      <c r="K11797">
        <v>8.1712084890097181E-2</v>
      </c>
      <c r="L11797">
        <v>8.1712000000000007</v>
      </c>
      <c r="M11797" t="s">
        <v>82</v>
      </c>
    </row>
    <row r="11798" spans="1:13">
      <c r="A11798" t="s">
        <v>1264</v>
      </c>
      <c r="B11798" t="s">
        <v>1265</v>
      </c>
      <c r="C11798" t="str">
        <f>TEXT(D11798, "mmm")</f>
        <v>Sep</v>
      </c>
      <c r="D11798" s="1">
        <v>45548</v>
      </c>
      <c r="E11798" t="s">
        <v>6206</v>
      </c>
      <c r="F11798" t="s">
        <v>80</v>
      </c>
      <c r="G11798">
        <v>5000</v>
      </c>
      <c r="H11798">
        <v>10.15</v>
      </c>
      <c r="I11798">
        <v>50750</v>
      </c>
      <c r="J11798" t="s">
        <v>86</v>
      </c>
      <c r="K11798">
        <v>8.1712084890097181E-2</v>
      </c>
      <c r="L11798">
        <v>8.1712000000000007</v>
      </c>
      <c r="M11798" t="s">
        <v>82</v>
      </c>
    </row>
    <row r="11799" spans="1:13">
      <c r="A11799" t="s">
        <v>4959</v>
      </c>
      <c r="B11799" t="s">
        <v>4960</v>
      </c>
      <c r="C11799" t="str">
        <f>TEXT(D11799, "mmm")</f>
        <v>Sep</v>
      </c>
      <c r="D11799" s="1">
        <v>45548</v>
      </c>
      <c r="E11799" t="s">
        <v>6207</v>
      </c>
      <c r="F11799" t="s">
        <v>128</v>
      </c>
      <c r="G11799">
        <v>459136.82</v>
      </c>
      <c r="H11799">
        <v>10.89</v>
      </c>
      <c r="I11799">
        <v>4999999.9698000001</v>
      </c>
      <c r="J11799" t="s">
        <v>86</v>
      </c>
      <c r="K11799">
        <v>3.673136771509045E-3</v>
      </c>
      <c r="L11799">
        <v>0.36730000000000002</v>
      </c>
      <c r="M11799" t="s">
        <v>82</v>
      </c>
    </row>
    <row r="11800" spans="1:13">
      <c r="A11800" t="s">
        <v>6208</v>
      </c>
      <c r="B11800" t="s">
        <v>6209</v>
      </c>
      <c r="C11800" t="str">
        <f>TEXT(D11800, "mmm")</f>
        <v>Sep</v>
      </c>
      <c r="D11800" s="1">
        <v>45551</v>
      </c>
      <c r="E11800" t="s">
        <v>6210</v>
      </c>
      <c r="F11800" t="s">
        <v>80</v>
      </c>
      <c r="G11800">
        <v>2455</v>
      </c>
      <c r="H11800">
        <v>81.260000000000005</v>
      </c>
      <c r="I11800">
        <v>199493.3</v>
      </c>
      <c r="J11800" t="s">
        <v>86</v>
      </c>
      <c r="K11800">
        <v>2.3706139621992191E-2</v>
      </c>
      <c r="L11800">
        <v>2.3706</v>
      </c>
      <c r="M11800" t="s">
        <v>82</v>
      </c>
    </row>
    <row r="11801" spans="1:13">
      <c r="A11801" t="s">
        <v>5583</v>
      </c>
      <c r="B11801" t="s">
        <v>5584</v>
      </c>
      <c r="C11801" t="str">
        <f>TEXT(D11801, "mmm")</f>
        <v>Sep</v>
      </c>
      <c r="D11801" s="1">
        <v>45551</v>
      </c>
      <c r="E11801" t="s">
        <v>6211</v>
      </c>
      <c r="F11801" t="s">
        <v>101</v>
      </c>
      <c r="G11801">
        <v>76931</v>
      </c>
      <c r="H11801">
        <v>1.22</v>
      </c>
      <c r="I11801">
        <v>93855.819999999992</v>
      </c>
      <c r="J11801" t="s">
        <v>86</v>
      </c>
      <c r="K11801">
        <v>-9.4202898550724612E-2</v>
      </c>
      <c r="L11801">
        <v>-9.4202999999999992</v>
      </c>
      <c r="M11801" t="s">
        <v>82</v>
      </c>
    </row>
    <row r="11802" spans="1:13">
      <c r="A11802" t="s">
        <v>6212</v>
      </c>
      <c r="B11802" t="s">
        <v>6213</v>
      </c>
      <c r="C11802" t="str">
        <f>TEXT(D11802, "mmm")</f>
        <v>Sep</v>
      </c>
      <c r="D11802" s="1">
        <v>45551</v>
      </c>
      <c r="E11802" t="s">
        <v>1874</v>
      </c>
      <c r="F11802" t="s">
        <v>251</v>
      </c>
      <c r="G11802">
        <v>625000</v>
      </c>
      <c r="H11802">
        <v>16</v>
      </c>
      <c r="I11802">
        <v>10000000</v>
      </c>
      <c r="J11802" t="s">
        <v>86</v>
      </c>
      <c r="K11802">
        <v>0.2</v>
      </c>
      <c r="L11802">
        <v>20</v>
      </c>
      <c r="M11802" t="s">
        <v>82</v>
      </c>
    </row>
    <row r="11803" spans="1:13">
      <c r="A11803" t="s">
        <v>3164</v>
      </c>
      <c r="B11803" t="s">
        <v>3165</v>
      </c>
      <c r="C11803" t="str">
        <f>TEXT(D11803, "mmm")</f>
        <v>Sep</v>
      </c>
      <c r="D11803" s="1">
        <v>45551</v>
      </c>
      <c r="E11803" t="s">
        <v>3628</v>
      </c>
      <c r="F11803" t="s">
        <v>80</v>
      </c>
      <c r="G11803">
        <v>100000</v>
      </c>
      <c r="H11803">
        <v>0.16</v>
      </c>
      <c r="I11803">
        <v>16000</v>
      </c>
      <c r="J11803" t="s">
        <v>81</v>
      </c>
      <c r="K11803">
        <v>2.4208605896937959E-2</v>
      </c>
      <c r="L11803">
        <v>2.4209000000000001</v>
      </c>
      <c r="M11803" t="s">
        <v>82</v>
      </c>
    </row>
    <row r="11804" spans="1:13">
      <c r="A11804" t="s">
        <v>6195</v>
      </c>
      <c r="B11804" t="s">
        <v>6196</v>
      </c>
      <c r="C11804" t="str">
        <f>TEXT(D11804, "mmm")</f>
        <v>Sep</v>
      </c>
      <c r="D11804" s="1">
        <v>45551</v>
      </c>
      <c r="E11804" t="s">
        <v>6214</v>
      </c>
      <c r="F11804" t="s">
        <v>101</v>
      </c>
      <c r="G11804">
        <v>882353</v>
      </c>
      <c r="H11804">
        <v>17</v>
      </c>
      <c r="I11804">
        <v>15000001</v>
      </c>
      <c r="J11804" t="s">
        <v>86</v>
      </c>
      <c r="K11804">
        <v>-5.8430677639494173E-2</v>
      </c>
      <c r="L11804">
        <v>-5.8430999999999997</v>
      </c>
      <c r="M11804" t="s">
        <v>82</v>
      </c>
    </row>
    <row r="11805" spans="1:13">
      <c r="A11805" t="s">
        <v>6195</v>
      </c>
      <c r="B11805" t="s">
        <v>6196</v>
      </c>
      <c r="C11805" t="str">
        <f>TEXT(D11805, "mmm")</f>
        <v>Sep</v>
      </c>
      <c r="D11805" s="1">
        <v>45551</v>
      </c>
      <c r="E11805" t="s">
        <v>6215</v>
      </c>
      <c r="F11805" t="s">
        <v>101</v>
      </c>
      <c r="G11805">
        <v>882353</v>
      </c>
      <c r="H11805">
        <v>17</v>
      </c>
      <c r="I11805">
        <v>15000001</v>
      </c>
      <c r="J11805" t="s">
        <v>86</v>
      </c>
      <c r="K11805">
        <v>-5.8430677639494173E-2</v>
      </c>
      <c r="L11805">
        <v>-5.8430999999999997</v>
      </c>
      <c r="M11805" t="s">
        <v>82</v>
      </c>
    </row>
    <row r="11806" spans="1:13">
      <c r="A11806" t="s">
        <v>2604</v>
      </c>
      <c r="B11806" t="s">
        <v>2605</v>
      </c>
      <c r="C11806" t="str">
        <f>TEXT(D11806, "mmm")</f>
        <v>Sep</v>
      </c>
      <c r="D11806" s="1">
        <v>45551</v>
      </c>
      <c r="E11806" t="s">
        <v>4854</v>
      </c>
      <c r="F11806" t="s">
        <v>118</v>
      </c>
      <c r="G11806">
        <v>11934</v>
      </c>
      <c r="H11806">
        <v>2.99</v>
      </c>
      <c r="I11806">
        <v>35682.660000000003</v>
      </c>
      <c r="J11806" t="s">
        <v>86</v>
      </c>
      <c r="K11806">
        <v>0.16398714072867929</v>
      </c>
      <c r="L11806">
        <v>16.398700000000002</v>
      </c>
      <c r="M11806" t="s">
        <v>82</v>
      </c>
    </row>
    <row r="11807" spans="1:13">
      <c r="A11807" t="s">
        <v>2918</v>
      </c>
      <c r="B11807" t="s">
        <v>2919</v>
      </c>
      <c r="C11807" t="str">
        <f>TEXT(D11807, "mmm")</f>
        <v>Sep</v>
      </c>
      <c r="D11807" s="1">
        <v>45551</v>
      </c>
      <c r="E11807" t="s">
        <v>6216</v>
      </c>
      <c r="F11807" t="s">
        <v>101</v>
      </c>
      <c r="G11807">
        <v>400000</v>
      </c>
      <c r="H11807">
        <v>25</v>
      </c>
      <c r="I11807">
        <v>10000000</v>
      </c>
      <c r="J11807" t="s">
        <v>86</v>
      </c>
      <c r="K11807">
        <v>0</v>
      </c>
      <c r="L11807">
        <v>0</v>
      </c>
      <c r="M11807" t="s">
        <v>82</v>
      </c>
    </row>
    <row r="11808" spans="1:13">
      <c r="A11808" t="s">
        <v>6212</v>
      </c>
      <c r="B11808" t="s">
        <v>6213</v>
      </c>
      <c r="C11808" t="str">
        <f>TEXT(D11808, "mmm")</f>
        <v>Sep</v>
      </c>
      <c r="D11808" s="1">
        <v>45551</v>
      </c>
      <c r="E11808" t="s">
        <v>3082</v>
      </c>
      <c r="F11808" t="s">
        <v>101</v>
      </c>
      <c r="G11808">
        <v>500000</v>
      </c>
      <c r="H11808">
        <v>16</v>
      </c>
      <c r="I11808">
        <v>8000000</v>
      </c>
      <c r="J11808" t="s">
        <v>86</v>
      </c>
      <c r="K11808">
        <v>0.2</v>
      </c>
      <c r="L11808">
        <v>20</v>
      </c>
      <c r="M11808" t="s">
        <v>82</v>
      </c>
    </row>
    <row r="11809" spans="1:13">
      <c r="A11809" t="s">
        <v>6212</v>
      </c>
      <c r="B11809" t="s">
        <v>6213</v>
      </c>
      <c r="C11809" t="str">
        <f>TEXT(D11809, "mmm")</f>
        <v>Sep</v>
      </c>
      <c r="D11809" s="1">
        <v>45551</v>
      </c>
      <c r="E11809" t="s">
        <v>6217</v>
      </c>
      <c r="F11809" t="s">
        <v>101</v>
      </c>
      <c r="G11809">
        <v>625000</v>
      </c>
      <c r="H11809">
        <v>16</v>
      </c>
      <c r="I11809">
        <v>10000000</v>
      </c>
      <c r="J11809" t="s">
        <v>86</v>
      </c>
      <c r="K11809">
        <v>0.2</v>
      </c>
      <c r="L11809">
        <v>20</v>
      </c>
      <c r="M11809" t="s">
        <v>82</v>
      </c>
    </row>
    <row r="11810" spans="1:13">
      <c r="A11810" t="s">
        <v>6212</v>
      </c>
      <c r="B11810" t="s">
        <v>6213</v>
      </c>
      <c r="C11810" t="str">
        <f>TEXT(D11810, "mmm")</f>
        <v>Sep</v>
      </c>
      <c r="D11810" s="1">
        <v>45551</v>
      </c>
      <c r="E11810" t="s">
        <v>2672</v>
      </c>
      <c r="F11810" t="s">
        <v>101</v>
      </c>
      <c r="G11810">
        <v>625000</v>
      </c>
      <c r="H11810">
        <v>16</v>
      </c>
      <c r="I11810">
        <v>10000000</v>
      </c>
      <c r="J11810" t="s">
        <v>86</v>
      </c>
      <c r="K11810">
        <v>0.2</v>
      </c>
      <c r="L11810">
        <v>20</v>
      </c>
      <c r="M11810" t="s">
        <v>82</v>
      </c>
    </row>
    <row r="11811" spans="1:13">
      <c r="A11811" t="s">
        <v>6212</v>
      </c>
      <c r="B11811" t="s">
        <v>6213</v>
      </c>
      <c r="C11811" t="str">
        <f>TEXT(D11811, "mmm")</f>
        <v>Sep</v>
      </c>
      <c r="D11811" s="1">
        <v>45551</v>
      </c>
      <c r="E11811" t="s">
        <v>6218</v>
      </c>
      <c r="F11811" t="s">
        <v>101</v>
      </c>
      <c r="G11811">
        <v>625000</v>
      </c>
      <c r="H11811">
        <v>16</v>
      </c>
      <c r="I11811">
        <v>10000000</v>
      </c>
      <c r="J11811" t="s">
        <v>86</v>
      </c>
      <c r="K11811">
        <v>0.2</v>
      </c>
      <c r="L11811">
        <v>20</v>
      </c>
      <c r="M11811" t="s">
        <v>82</v>
      </c>
    </row>
    <row r="11812" spans="1:13">
      <c r="A11812" t="s">
        <v>6212</v>
      </c>
      <c r="B11812" t="s">
        <v>6213</v>
      </c>
      <c r="C11812" t="str">
        <f>TEXT(D11812, "mmm")</f>
        <v>Sep</v>
      </c>
      <c r="D11812" s="1">
        <v>45551</v>
      </c>
      <c r="E11812" t="s">
        <v>6219</v>
      </c>
      <c r="F11812" t="s">
        <v>101</v>
      </c>
      <c r="G11812">
        <v>625000</v>
      </c>
      <c r="H11812">
        <v>16</v>
      </c>
      <c r="I11812">
        <v>10000000</v>
      </c>
      <c r="J11812" t="s">
        <v>86</v>
      </c>
      <c r="K11812">
        <v>0.2</v>
      </c>
      <c r="L11812">
        <v>20</v>
      </c>
      <c r="M11812" t="s">
        <v>82</v>
      </c>
    </row>
    <row r="11813" spans="1:13">
      <c r="A11813" t="s">
        <v>728</v>
      </c>
      <c r="B11813" t="s">
        <v>729</v>
      </c>
      <c r="C11813" t="str">
        <f>TEXT(D11813, "mmm")</f>
        <v>Sep</v>
      </c>
      <c r="D11813" s="1">
        <v>45551</v>
      </c>
      <c r="E11813" t="s">
        <v>3296</v>
      </c>
      <c r="F11813" t="s">
        <v>80</v>
      </c>
      <c r="G11813">
        <v>12450</v>
      </c>
      <c r="H11813">
        <v>2.68</v>
      </c>
      <c r="I11813">
        <v>33366</v>
      </c>
      <c r="J11813" t="s">
        <v>81</v>
      </c>
      <c r="K11813">
        <v>-1.492531995553403E-2</v>
      </c>
      <c r="L11813">
        <v>-1.4924999999999999</v>
      </c>
      <c r="M11813" t="s">
        <v>82</v>
      </c>
    </row>
    <row r="11814" spans="1:13">
      <c r="A11814" t="s">
        <v>4124</v>
      </c>
      <c r="B11814" t="s">
        <v>4125</v>
      </c>
      <c r="C11814" t="str">
        <f>TEXT(D11814, "mmm")</f>
        <v>Sep</v>
      </c>
      <c r="D11814" s="1">
        <v>45551</v>
      </c>
      <c r="E11814" t="s">
        <v>4834</v>
      </c>
      <c r="F11814" t="s">
        <v>101</v>
      </c>
      <c r="G11814">
        <v>1387</v>
      </c>
      <c r="H11814">
        <v>32.979999999999997</v>
      </c>
      <c r="I11814">
        <v>45743.259999999987</v>
      </c>
      <c r="J11814" t="s">
        <v>81</v>
      </c>
      <c r="K11814">
        <v>2.0017871063920941E-2</v>
      </c>
      <c r="L11814">
        <v>2.0017999999999998</v>
      </c>
      <c r="M11814" t="s">
        <v>82</v>
      </c>
    </row>
    <row r="11815" spans="1:13">
      <c r="A11815" t="s">
        <v>4124</v>
      </c>
      <c r="B11815" t="s">
        <v>4125</v>
      </c>
      <c r="C11815" t="str">
        <f>TEXT(D11815, "mmm")</f>
        <v>Sep</v>
      </c>
      <c r="D11815" s="1">
        <v>45551</v>
      </c>
      <c r="E11815" t="s">
        <v>4832</v>
      </c>
      <c r="F11815" t="s">
        <v>101</v>
      </c>
      <c r="G11815">
        <v>1387</v>
      </c>
      <c r="H11815">
        <v>32.979999999999997</v>
      </c>
      <c r="I11815">
        <v>45743.259999999987</v>
      </c>
      <c r="J11815" t="s">
        <v>81</v>
      </c>
      <c r="K11815">
        <v>2.0017871063920941E-2</v>
      </c>
      <c r="L11815">
        <v>2.0017999999999998</v>
      </c>
      <c r="M11815" t="s">
        <v>82</v>
      </c>
    </row>
    <row r="11816" spans="1:13">
      <c r="A11816" t="s">
        <v>4124</v>
      </c>
      <c r="B11816" t="s">
        <v>4125</v>
      </c>
      <c r="C11816" t="str">
        <f>TEXT(D11816, "mmm")</f>
        <v>Sep</v>
      </c>
      <c r="D11816" s="1">
        <v>45551</v>
      </c>
      <c r="E11816" t="s">
        <v>4835</v>
      </c>
      <c r="F11816" t="s">
        <v>101</v>
      </c>
      <c r="G11816">
        <v>1387</v>
      </c>
      <c r="H11816">
        <v>32.979999999999997</v>
      </c>
      <c r="I11816">
        <v>45743.259999999987</v>
      </c>
      <c r="J11816" t="s">
        <v>81</v>
      </c>
      <c r="K11816">
        <v>2.0017871063920941E-2</v>
      </c>
      <c r="L11816">
        <v>2.0017999999999998</v>
      </c>
      <c r="M11816" t="s">
        <v>82</v>
      </c>
    </row>
    <row r="11817" spans="1:13">
      <c r="A11817" t="s">
        <v>4124</v>
      </c>
      <c r="B11817" t="s">
        <v>4125</v>
      </c>
      <c r="C11817" t="str">
        <f>TEXT(D11817, "mmm")</f>
        <v>Sep</v>
      </c>
      <c r="D11817" s="1">
        <v>45551</v>
      </c>
      <c r="E11817" t="s">
        <v>4831</v>
      </c>
      <c r="F11817" t="s">
        <v>101</v>
      </c>
      <c r="G11817">
        <v>1387</v>
      </c>
      <c r="H11817">
        <v>32.979999999999997</v>
      </c>
      <c r="I11817">
        <v>45743.259999999987</v>
      </c>
      <c r="J11817" t="s">
        <v>81</v>
      </c>
      <c r="K11817">
        <v>2.0017871063920941E-2</v>
      </c>
      <c r="L11817">
        <v>2.0017999999999998</v>
      </c>
      <c r="M11817" t="s">
        <v>82</v>
      </c>
    </row>
    <row r="11818" spans="1:13">
      <c r="A11818" t="s">
        <v>4124</v>
      </c>
      <c r="B11818" t="s">
        <v>4125</v>
      </c>
      <c r="C11818" t="str">
        <f>TEXT(D11818, "mmm")</f>
        <v>Sep</v>
      </c>
      <c r="D11818" s="1">
        <v>45551</v>
      </c>
      <c r="E11818" t="s">
        <v>4830</v>
      </c>
      <c r="F11818" t="s">
        <v>101</v>
      </c>
      <c r="G11818">
        <v>1387</v>
      </c>
      <c r="H11818">
        <v>32.979999999999997</v>
      </c>
      <c r="I11818">
        <v>45743.259999999987</v>
      </c>
      <c r="J11818" t="s">
        <v>81</v>
      </c>
      <c r="K11818">
        <v>2.0017871063920941E-2</v>
      </c>
      <c r="L11818">
        <v>2.0017999999999998</v>
      </c>
      <c r="M11818" t="s">
        <v>82</v>
      </c>
    </row>
    <row r="11819" spans="1:13">
      <c r="A11819" t="s">
        <v>4124</v>
      </c>
      <c r="B11819" t="s">
        <v>4125</v>
      </c>
      <c r="C11819" t="str">
        <f>TEXT(D11819, "mmm")</f>
        <v>Sep</v>
      </c>
      <c r="D11819" s="1">
        <v>45551</v>
      </c>
      <c r="E11819" t="s">
        <v>4833</v>
      </c>
      <c r="F11819" t="s">
        <v>101</v>
      </c>
      <c r="G11819">
        <v>1387</v>
      </c>
      <c r="H11819">
        <v>32.979999999999997</v>
      </c>
      <c r="I11819">
        <v>45743.259999999987</v>
      </c>
      <c r="J11819" t="s">
        <v>81</v>
      </c>
      <c r="K11819">
        <v>2.0017871063920941E-2</v>
      </c>
      <c r="L11819">
        <v>2.0017999999999998</v>
      </c>
      <c r="M11819" t="s">
        <v>82</v>
      </c>
    </row>
    <row r="11820" spans="1:13">
      <c r="A11820" t="s">
        <v>2401</v>
      </c>
      <c r="B11820" t="s">
        <v>2402</v>
      </c>
      <c r="C11820" t="str">
        <f>TEXT(D11820, "mmm")</f>
        <v>Sep</v>
      </c>
      <c r="D11820" s="1">
        <v>45551</v>
      </c>
      <c r="E11820" t="s">
        <v>4705</v>
      </c>
      <c r="F11820" t="s">
        <v>101</v>
      </c>
      <c r="G11820">
        <v>8412</v>
      </c>
      <c r="H11820">
        <v>1.24</v>
      </c>
      <c r="I11820">
        <v>10430.879999999999</v>
      </c>
      <c r="J11820" t="s">
        <v>81</v>
      </c>
      <c r="K11820">
        <v>-9.6774181143673976E-2</v>
      </c>
      <c r="L11820">
        <v>-9.6774000000000004</v>
      </c>
      <c r="M11820" t="s">
        <v>82</v>
      </c>
    </row>
    <row r="11821" spans="1:13">
      <c r="A11821" t="s">
        <v>6220</v>
      </c>
      <c r="B11821" t="s">
        <v>6221</v>
      </c>
      <c r="C11821" t="str">
        <f>TEXT(D11821, "mmm")</f>
        <v>Sep</v>
      </c>
      <c r="D11821" s="1">
        <v>45551</v>
      </c>
      <c r="E11821" t="s">
        <v>281</v>
      </c>
      <c r="F11821" t="s">
        <v>251</v>
      </c>
      <c r="G11821">
        <v>1680520</v>
      </c>
      <c r="H11821">
        <v>18</v>
      </c>
      <c r="I11821">
        <v>30249360</v>
      </c>
      <c r="J11821" t="s">
        <v>86</v>
      </c>
      <c r="K11821">
        <v>2.3612540851114532E-3</v>
      </c>
      <c r="L11821">
        <v>0.2361</v>
      </c>
      <c r="M11821" t="s">
        <v>82</v>
      </c>
    </row>
    <row r="11822" spans="1:13">
      <c r="A11822" t="s">
        <v>6220</v>
      </c>
      <c r="B11822" t="s">
        <v>6221</v>
      </c>
      <c r="C11822" t="str">
        <f>TEXT(D11822, "mmm")</f>
        <v>Sep</v>
      </c>
      <c r="D11822" s="1">
        <v>45551</v>
      </c>
      <c r="E11822" t="s">
        <v>282</v>
      </c>
      <c r="F11822" t="s">
        <v>251</v>
      </c>
      <c r="G11822">
        <v>1680520</v>
      </c>
      <c r="H11822">
        <v>18</v>
      </c>
      <c r="I11822">
        <v>30249360</v>
      </c>
      <c r="J11822" t="s">
        <v>86</v>
      </c>
      <c r="K11822">
        <v>2.3612540851114532E-3</v>
      </c>
      <c r="L11822">
        <v>0.2361</v>
      </c>
      <c r="M11822" t="s">
        <v>82</v>
      </c>
    </row>
    <row r="11823" spans="1:13">
      <c r="A11823" t="s">
        <v>6220</v>
      </c>
      <c r="B11823" t="s">
        <v>6221</v>
      </c>
      <c r="C11823" t="str">
        <f>TEXT(D11823, "mmm")</f>
        <v>Sep</v>
      </c>
      <c r="D11823" s="1">
        <v>45551</v>
      </c>
      <c r="E11823" t="s">
        <v>283</v>
      </c>
      <c r="F11823" t="s">
        <v>251</v>
      </c>
      <c r="G11823">
        <v>1680520</v>
      </c>
      <c r="H11823">
        <v>18</v>
      </c>
      <c r="I11823">
        <v>30249360</v>
      </c>
      <c r="J11823" t="s">
        <v>86</v>
      </c>
      <c r="K11823">
        <v>2.3612540851114532E-3</v>
      </c>
      <c r="L11823">
        <v>0.2361</v>
      </c>
      <c r="M11823" t="s">
        <v>82</v>
      </c>
    </row>
    <row r="11824" spans="1:13">
      <c r="A11824" t="s">
        <v>6220</v>
      </c>
      <c r="B11824" t="s">
        <v>6221</v>
      </c>
      <c r="C11824" t="str">
        <f>TEXT(D11824, "mmm")</f>
        <v>Sep</v>
      </c>
      <c r="D11824" s="1">
        <v>45551</v>
      </c>
      <c r="E11824" t="s">
        <v>280</v>
      </c>
      <c r="F11824" t="s">
        <v>251</v>
      </c>
      <c r="G11824">
        <v>1680520</v>
      </c>
      <c r="H11824">
        <v>18</v>
      </c>
      <c r="I11824">
        <v>30249360</v>
      </c>
      <c r="J11824" t="s">
        <v>86</v>
      </c>
      <c r="K11824">
        <v>2.3612540851114532E-3</v>
      </c>
      <c r="L11824">
        <v>0.2361</v>
      </c>
      <c r="M11824" t="s">
        <v>82</v>
      </c>
    </row>
    <row r="11825" spans="1:13">
      <c r="A11825" t="s">
        <v>6220</v>
      </c>
      <c r="B11825" t="s">
        <v>6221</v>
      </c>
      <c r="C11825" t="str">
        <f>TEXT(D11825, "mmm")</f>
        <v>Sep</v>
      </c>
      <c r="D11825" s="1">
        <v>45551</v>
      </c>
      <c r="E11825" t="s">
        <v>4987</v>
      </c>
      <c r="F11825" t="s">
        <v>80</v>
      </c>
      <c r="G11825">
        <v>1680520</v>
      </c>
      <c r="H11825">
        <v>18</v>
      </c>
      <c r="I11825">
        <v>30249360</v>
      </c>
      <c r="J11825" t="s">
        <v>86</v>
      </c>
      <c r="K11825">
        <v>2.3612540851114532E-3</v>
      </c>
      <c r="L11825">
        <v>0.2361</v>
      </c>
      <c r="M11825" t="s">
        <v>82</v>
      </c>
    </row>
    <row r="11826" spans="1:13">
      <c r="A11826" t="s">
        <v>6220</v>
      </c>
      <c r="B11826" t="s">
        <v>6221</v>
      </c>
      <c r="C11826" t="str">
        <f>TEXT(D11826, "mmm")</f>
        <v>Sep</v>
      </c>
      <c r="D11826" s="1">
        <v>45551</v>
      </c>
      <c r="E11826" t="s">
        <v>281</v>
      </c>
      <c r="F11826" t="s">
        <v>251</v>
      </c>
      <c r="G11826">
        <v>152480</v>
      </c>
      <c r="H11826">
        <v>18</v>
      </c>
      <c r="I11826">
        <v>2744640</v>
      </c>
      <c r="J11826" t="s">
        <v>86</v>
      </c>
      <c r="K11826">
        <v>2.3612540851114532E-3</v>
      </c>
      <c r="L11826">
        <v>0.2361</v>
      </c>
      <c r="M11826" t="s">
        <v>82</v>
      </c>
    </row>
    <row r="11827" spans="1:13">
      <c r="A11827" t="s">
        <v>6220</v>
      </c>
      <c r="B11827" t="s">
        <v>6221</v>
      </c>
      <c r="C11827" t="str">
        <f>TEXT(D11827, "mmm")</f>
        <v>Sep</v>
      </c>
      <c r="D11827" s="1">
        <v>45551</v>
      </c>
      <c r="E11827" t="s">
        <v>282</v>
      </c>
      <c r="F11827" t="s">
        <v>251</v>
      </c>
      <c r="G11827">
        <v>152480</v>
      </c>
      <c r="H11827">
        <v>18</v>
      </c>
      <c r="I11827">
        <v>2744640</v>
      </c>
      <c r="J11827" t="s">
        <v>86</v>
      </c>
      <c r="K11827">
        <v>2.3612540851114532E-3</v>
      </c>
      <c r="L11827">
        <v>0.2361</v>
      </c>
      <c r="M11827" t="s">
        <v>82</v>
      </c>
    </row>
    <row r="11828" spans="1:13">
      <c r="A11828" t="s">
        <v>6220</v>
      </c>
      <c r="B11828" t="s">
        <v>6221</v>
      </c>
      <c r="C11828" t="str">
        <f>TEXT(D11828, "mmm")</f>
        <v>Sep</v>
      </c>
      <c r="D11828" s="1">
        <v>45551</v>
      </c>
      <c r="E11828" t="s">
        <v>283</v>
      </c>
      <c r="F11828" t="s">
        <v>251</v>
      </c>
      <c r="G11828">
        <v>152480</v>
      </c>
      <c r="H11828">
        <v>18</v>
      </c>
      <c r="I11828">
        <v>2744640</v>
      </c>
      <c r="J11828" t="s">
        <v>86</v>
      </c>
      <c r="K11828">
        <v>2.3612540851114532E-3</v>
      </c>
      <c r="L11828">
        <v>0.2361</v>
      </c>
      <c r="M11828" t="s">
        <v>82</v>
      </c>
    </row>
    <row r="11829" spans="1:13">
      <c r="A11829" t="s">
        <v>6220</v>
      </c>
      <c r="B11829" t="s">
        <v>6221</v>
      </c>
      <c r="C11829" t="str">
        <f>TEXT(D11829, "mmm")</f>
        <v>Sep</v>
      </c>
      <c r="D11829" s="1">
        <v>45551</v>
      </c>
      <c r="E11829" t="s">
        <v>280</v>
      </c>
      <c r="F11829" t="s">
        <v>251</v>
      </c>
      <c r="G11829">
        <v>152480</v>
      </c>
      <c r="H11829">
        <v>18</v>
      </c>
      <c r="I11829">
        <v>2744640</v>
      </c>
      <c r="J11829" t="s">
        <v>86</v>
      </c>
      <c r="K11829">
        <v>2.3612540851114532E-3</v>
      </c>
      <c r="L11829">
        <v>0.2361</v>
      </c>
      <c r="M11829" t="s">
        <v>82</v>
      </c>
    </row>
    <row r="11830" spans="1:13">
      <c r="A11830" t="s">
        <v>6220</v>
      </c>
      <c r="B11830" t="s">
        <v>6221</v>
      </c>
      <c r="C11830" t="str">
        <f>TEXT(D11830, "mmm")</f>
        <v>Sep</v>
      </c>
      <c r="D11830" s="1">
        <v>45551</v>
      </c>
      <c r="E11830" t="s">
        <v>4987</v>
      </c>
      <c r="F11830" t="s">
        <v>80</v>
      </c>
      <c r="G11830">
        <v>152480</v>
      </c>
      <c r="H11830">
        <v>18</v>
      </c>
      <c r="I11830">
        <v>2744640</v>
      </c>
      <c r="J11830" t="s">
        <v>86</v>
      </c>
      <c r="K11830">
        <v>2.3612540851114532E-3</v>
      </c>
      <c r="L11830">
        <v>0.2361</v>
      </c>
      <c r="M11830" t="s">
        <v>82</v>
      </c>
    </row>
    <row r="11831" spans="1:13">
      <c r="A11831" t="s">
        <v>5134</v>
      </c>
      <c r="B11831" t="s">
        <v>5135</v>
      </c>
      <c r="C11831" t="str">
        <f>TEXT(D11831, "mmm")</f>
        <v>Sep</v>
      </c>
      <c r="D11831" s="1">
        <v>45551</v>
      </c>
      <c r="E11831" t="s">
        <v>6222</v>
      </c>
      <c r="F11831" t="s">
        <v>314</v>
      </c>
      <c r="G11831">
        <v>9532.89</v>
      </c>
      <c r="H11831">
        <v>10.49</v>
      </c>
      <c r="I11831">
        <v>100000.01609999999</v>
      </c>
      <c r="J11831" t="s">
        <v>81</v>
      </c>
      <c r="K11831">
        <v>4.7858397215101434E-3</v>
      </c>
      <c r="L11831">
        <v>0.47860000000000003</v>
      </c>
      <c r="M11831" t="s">
        <v>82</v>
      </c>
    </row>
    <row r="11832" spans="1:13">
      <c r="A11832" t="s">
        <v>6212</v>
      </c>
      <c r="B11832" t="s">
        <v>6213</v>
      </c>
      <c r="C11832" t="str">
        <f>TEXT(D11832, "mmm")</f>
        <v>Sep</v>
      </c>
      <c r="D11832" s="1">
        <v>45551</v>
      </c>
      <c r="E11832" t="s">
        <v>6223</v>
      </c>
      <c r="F11832" t="s">
        <v>101</v>
      </c>
      <c r="G11832">
        <v>500000</v>
      </c>
      <c r="H11832">
        <v>16</v>
      </c>
      <c r="I11832">
        <v>8000000</v>
      </c>
      <c r="J11832" t="s">
        <v>86</v>
      </c>
      <c r="K11832">
        <v>0.2</v>
      </c>
      <c r="L11832">
        <v>20</v>
      </c>
      <c r="M11832" t="s">
        <v>82</v>
      </c>
    </row>
    <row r="11833" spans="1:13">
      <c r="A11833" t="s">
        <v>6195</v>
      </c>
      <c r="B11833" t="s">
        <v>6196</v>
      </c>
      <c r="C11833" t="str">
        <f>TEXT(D11833, "mmm")</f>
        <v>Sep</v>
      </c>
      <c r="D11833" s="1">
        <v>45551</v>
      </c>
      <c r="E11833" t="s">
        <v>6224</v>
      </c>
      <c r="F11833" t="s">
        <v>80</v>
      </c>
      <c r="G11833">
        <v>441176</v>
      </c>
      <c r="H11833">
        <v>17</v>
      </c>
      <c r="I11833">
        <v>7499992</v>
      </c>
      <c r="J11833" t="s">
        <v>86</v>
      </c>
      <c r="K11833">
        <v>-5.8430677639494173E-2</v>
      </c>
      <c r="L11833">
        <v>-5.8430999999999997</v>
      </c>
      <c r="M11833" t="s">
        <v>82</v>
      </c>
    </row>
    <row r="11834" spans="1:13">
      <c r="A11834" t="s">
        <v>6195</v>
      </c>
      <c r="B11834" t="s">
        <v>6196</v>
      </c>
      <c r="C11834" t="str">
        <f>TEXT(D11834, "mmm")</f>
        <v>Sep</v>
      </c>
      <c r="D11834" s="1">
        <v>45551</v>
      </c>
      <c r="E11834" t="s">
        <v>6224</v>
      </c>
      <c r="F11834" t="s">
        <v>80</v>
      </c>
      <c r="G11834">
        <v>441176</v>
      </c>
      <c r="H11834">
        <v>17</v>
      </c>
      <c r="I11834">
        <v>7499992</v>
      </c>
      <c r="J11834" t="s">
        <v>86</v>
      </c>
      <c r="K11834">
        <v>-5.8430677639494173E-2</v>
      </c>
      <c r="L11834">
        <v>-5.8430999999999997</v>
      </c>
      <c r="M11834" t="s">
        <v>82</v>
      </c>
    </row>
    <row r="11835" spans="1:13">
      <c r="A11835" t="s">
        <v>6212</v>
      </c>
      <c r="B11835" t="s">
        <v>6213</v>
      </c>
      <c r="C11835" t="str">
        <f>TEXT(D11835, "mmm")</f>
        <v>Sep</v>
      </c>
      <c r="D11835" s="1">
        <v>45551</v>
      </c>
      <c r="E11835" t="s">
        <v>3071</v>
      </c>
      <c r="F11835" t="s">
        <v>101</v>
      </c>
      <c r="G11835">
        <v>500000</v>
      </c>
      <c r="H11835">
        <v>16</v>
      </c>
      <c r="I11835">
        <v>8000000</v>
      </c>
      <c r="J11835" t="s">
        <v>86</v>
      </c>
      <c r="K11835">
        <v>0.2</v>
      </c>
      <c r="L11835">
        <v>20</v>
      </c>
      <c r="M11835" t="s">
        <v>82</v>
      </c>
    </row>
    <row r="11836" spans="1:13">
      <c r="A11836" t="s">
        <v>6212</v>
      </c>
      <c r="B11836" t="s">
        <v>6213</v>
      </c>
      <c r="C11836" t="str">
        <f>TEXT(D11836, "mmm")</f>
        <v>Sep</v>
      </c>
      <c r="D11836" s="1">
        <v>45551</v>
      </c>
      <c r="E11836" t="s">
        <v>3066</v>
      </c>
      <c r="F11836" t="s">
        <v>101</v>
      </c>
      <c r="G11836">
        <v>500000</v>
      </c>
      <c r="H11836">
        <v>16</v>
      </c>
      <c r="I11836">
        <v>8000000</v>
      </c>
      <c r="J11836" t="s">
        <v>86</v>
      </c>
      <c r="K11836">
        <v>0.2</v>
      </c>
      <c r="L11836">
        <v>20</v>
      </c>
      <c r="M11836" t="s">
        <v>82</v>
      </c>
    </row>
    <row r="11837" spans="1:13">
      <c r="A11837" t="s">
        <v>6212</v>
      </c>
      <c r="B11837" t="s">
        <v>6213</v>
      </c>
      <c r="C11837" t="str">
        <f>TEXT(D11837, "mmm")</f>
        <v>Sep</v>
      </c>
      <c r="D11837" s="1">
        <v>45551</v>
      </c>
      <c r="E11837" t="s">
        <v>3039</v>
      </c>
      <c r="F11837" t="s">
        <v>251</v>
      </c>
      <c r="G11837">
        <v>500000</v>
      </c>
      <c r="H11837">
        <v>16</v>
      </c>
      <c r="I11837">
        <v>8000000</v>
      </c>
      <c r="J11837" t="s">
        <v>86</v>
      </c>
      <c r="K11837">
        <v>0.2</v>
      </c>
      <c r="L11837">
        <v>20</v>
      </c>
      <c r="M11837" t="s">
        <v>82</v>
      </c>
    </row>
    <row r="11838" spans="1:13">
      <c r="A11838" t="s">
        <v>728</v>
      </c>
      <c r="B11838" t="s">
        <v>729</v>
      </c>
      <c r="C11838" t="str">
        <f>TEXT(D11838, "mmm")</f>
        <v>Sep</v>
      </c>
      <c r="D11838" s="1">
        <v>45551</v>
      </c>
      <c r="E11838" t="s">
        <v>3790</v>
      </c>
      <c r="F11838" t="s">
        <v>80</v>
      </c>
      <c r="G11838">
        <v>12450</v>
      </c>
      <c r="H11838">
        <v>2.68</v>
      </c>
      <c r="I11838">
        <v>33366</v>
      </c>
      <c r="J11838" t="s">
        <v>81</v>
      </c>
      <c r="K11838">
        <v>-1.492531995553403E-2</v>
      </c>
      <c r="L11838">
        <v>-1.4924999999999999</v>
      </c>
      <c r="M11838" t="s">
        <v>82</v>
      </c>
    </row>
    <row r="11839" spans="1:13">
      <c r="A11839" t="s">
        <v>6225</v>
      </c>
      <c r="B11839" t="s">
        <v>6226</v>
      </c>
      <c r="C11839" t="str">
        <f>TEXT(D11839, "mmm")</f>
        <v>Sep</v>
      </c>
      <c r="D11839" s="1">
        <v>45551</v>
      </c>
      <c r="E11839" t="s">
        <v>6222</v>
      </c>
      <c r="F11839" t="s">
        <v>314</v>
      </c>
      <c r="G11839">
        <v>9140.77</v>
      </c>
      <c r="H11839">
        <v>10.94</v>
      </c>
      <c r="I11839">
        <v>100000.0238</v>
      </c>
      <c r="J11839" t="s">
        <v>81</v>
      </c>
      <c r="K11839">
        <v>2.193788291222698E-2</v>
      </c>
      <c r="L11839">
        <v>2.1938</v>
      </c>
      <c r="M11839" t="s">
        <v>82</v>
      </c>
    </row>
    <row r="11840" spans="1:13">
      <c r="A11840" t="s">
        <v>6212</v>
      </c>
      <c r="B11840" t="s">
        <v>6213</v>
      </c>
      <c r="C11840" t="str">
        <f>TEXT(D11840, "mmm")</f>
        <v>Sep</v>
      </c>
      <c r="D11840" s="1">
        <v>45551</v>
      </c>
      <c r="E11840" t="s">
        <v>3054</v>
      </c>
      <c r="F11840" t="s">
        <v>101</v>
      </c>
      <c r="G11840">
        <v>500000</v>
      </c>
      <c r="H11840">
        <v>16</v>
      </c>
      <c r="I11840">
        <v>8000000</v>
      </c>
      <c r="J11840" t="s">
        <v>86</v>
      </c>
      <c r="K11840">
        <v>0.2</v>
      </c>
      <c r="L11840">
        <v>20</v>
      </c>
      <c r="M11840" t="s">
        <v>82</v>
      </c>
    </row>
    <row r="11841" spans="1:13">
      <c r="A11841" t="s">
        <v>6195</v>
      </c>
      <c r="B11841" t="s">
        <v>6196</v>
      </c>
      <c r="C11841" t="str">
        <f>TEXT(D11841, "mmm")</f>
        <v>Sep</v>
      </c>
      <c r="D11841" s="1">
        <v>45551</v>
      </c>
      <c r="E11841" t="s">
        <v>6227</v>
      </c>
      <c r="F11841" t="s">
        <v>80</v>
      </c>
      <c r="G11841">
        <v>440000</v>
      </c>
      <c r="H11841">
        <v>17</v>
      </c>
      <c r="I11841">
        <v>7480000</v>
      </c>
      <c r="J11841" t="s">
        <v>81</v>
      </c>
      <c r="K11841">
        <v>-5.8430677639494173E-2</v>
      </c>
      <c r="L11841">
        <v>-5.8430999999999997</v>
      </c>
      <c r="M11841" t="s">
        <v>82</v>
      </c>
    </row>
    <row r="11842" spans="1:13">
      <c r="A11842" t="s">
        <v>4173</v>
      </c>
      <c r="B11842" t="s">
        <v>4174</v>
      </c>
      <c r="C11842" t="str">
        <f>TEXT(D11842, "mmm")</f>
        <v>Sep</v>
      </c>
      <c r="D11842" s="1">
        <v>45551</v>
      </c>
      <c r="E11842" t="s">
        <v>5750</v>
      </c>
      <c r="F11842" t="s">
        <v>128</v>
      </c>
      <c r="G11842">
        <v>13037</v>
      </c>
      <c r="H11842">
        <v>17.13</v>
      </c>
      <c r="I11842">
        <v>223323.81</v>
      </c>
      <c r="J11842" t="s">
        <v>81</v>
      </c>
      <c r="K11842">
        <v>-0.101549077841271</v>
      </c>
      <c r="L11842">
        <v>-10.1549</v>
      </c>
      <c r="M11842" t="s">
        <v>82</v>
      </c>
    </row>
    <row r="11843" spans="1:13">
      <c r="A11843" t="s">
        <v>3535</v>
      </c>
      <c r="B11843" t="s">
        <v>3536</v>
      </c>
      <c r="C11843" t="str">
        <f>TEXT(D11843, "mmm")</f>
        <v>Sep</v>
      </c>
      <c r="D11843" s="1">
        <v>45551</v>
      </c>
      <c r="E11843" t="s">
        <v>3741</v>
      </c>
      <c r="F11843" t="s">
        <v>80</v>
      </c>
      <c r="G11843">
        <v>5000</v>
      </c>
      <c r="H11843">
        <v>48.05</v>
      </c>
      <c r="I11843">
        <v>240250</v>
      </c>
      <c r="J11843" t="s">
        <v>86</v>
      </c>
      <c r="K11843">
        <v>5.8402237365949849E-2</v>
      </c>
      <c r="L11843">
        <v>5.8402000000000003</v>
      </c>
      <c r="M11843" t="s">
        <v>82</v>
      </c>
    </row>
    <row r="11844" spans="1:13">
      <c r="A11844" t="s">
        <v>3535</v>
      </c>
      <c r="B11844" t="s">
        <v>3536</v>
      </c>
      <c r="C11844" t="str">
        <f>TEXT(D11844, "mmm")</f>
        <v>Sep</v>
      </c>
      <c r="D11844" s="1">
        <v>45551</v>
      </c>
      <c r="E11844" t="s">
        <v>6228</v>
      </c>
      <c r="F11844" t="s">
        <v>118</v>
      </c>
      <c r="G11844">
        <v>212</v>
      </c>
      <c r="H11844">
        <v>117.72</v>
      </c>
      <c r="I11844">
        <v>24956.639999999999</v>
      </c>
      <c r="J11844" t="s">
        <v>81</v>
      </c>
      <c r="K11844">
        <v>5.8402237365949849E-2</v>
      </c>
      <c r="L11844">
        <v>5.8402000000000003</v>
      </c>
      <c r="M11844" t="s">
        <v>82</v>
      </c>
    </row>
    <row r="11845" spans="1:13">
      <c r="A11845" t="s">
        <v>6229</v>
      </c>
      <c r="B11845" t="s">
        <v>6230</v>
      </c>
      <c r="C11845" t="str">
        <f>TEXT(D11845, "mmm")</f>
        <v>Sep</v>
      </c>
      <c r="D11845" s="1">
        <v>45551</v>
      </c>
      <c r="E11845" t="s">
        <v>6231</v>
      </c>
      <c r="F11845" t="s">
        <v>101</v>
      </c>
      <c r="G11845">
        <v>50000</v>
      </c>
      <c r="H11845">
        <v>2.69</v>
      </c>
      <c r="I11845">
        <v>134500</v>
      </c>
      <c r="J11845" t="s">
        <v>86</v>
      </c>
      <c r="K11845">
        <v>-0.25373136187268902</v>
      </c>
      <c r="L11845">
        <v>-25.373100000000001</v>
      </c>
      <c r="M11845" t="s">
        <v>82</v>
      </c>
    </row>
    <row r="11846" spans="1:13">
      <c r="A11846" t="s">
        <v>6195</v>
      </c>
      <c r="B11846" t="s">
        <v>6196</v>
      </c>
      <c r="C11846" t="str">
        <f>TEXT(D11846, "mmm")</f>
        <v>Sep</v>
      </c>
      <c r="D11846" s="1">
        <v>45551</v>
      </c>
      <c r="E11846" t="s">
        <v>6232</v>
      </c>
      <c r="F11846" t="s">
        <v>80</v>
      </c>
      <c r="G11846">
        <v>300000</v>
      </c>
      <c r="H11846">
        <v>17</v>
      </c>
      <c r="I11846">
        <v>5100000</v>
      </c>
      <c r="J11846" t="s">
        <v>81</v>
      </c>
      <c r="K11846">
        <v>-5.8430677639494173E-2</v>
      </c>
      <c r="L11846">
        <v>-5.8430999999999997</v>
      </c>
      <c r="M11846" t="s">
        <v>82</v>
      </c>
    </row>
    <row r="11847" spans="1:13">
      <c r="A11847" t="s">
        <v>6195</v>
      </c>
      <c r="B11847" t="s">
        <v>6196</v>
      </c>
      <c r="C11847" t="str">
        <f>TEXT(D11847, "mmm")</f>
        <v>Sep</v>
      </c>
      <c r="D11847" s="1">
        <v>45551</v>
      </c>
      <c r="E11847" t="s">
        <v>431</v>
      </c>
      <c r="F11847" t="s">
        <v>80</v>
      </c>
      <c r="G11847">
        <v>300000</v>
      </c>
      <c r="H11847">
        <v>17</v>
      </c>
      <c r="I11847">
        <v>5100000</v>
      </c>
      <c r="J11847" t="s">
        <v>81</v>
      </c>
      <c r="K11847">
        <v>-5.8430677639494173E-2</v>
      </c>
      <c r="L11847">
        <v>-5.8430999999999997</v>
      </c>
      <c r="M11847" t="s">
        <v>82</v>
      </c>
    </row>
    <row r="11848" spans="1:13">
      <c r="A11848" t="s">
        <v>6195</v>
      </c>
      <c r="B11848" t="s">
        <v>6196</v>
      </c>
      <c r="C11848" t="str">
        <f>TEXT(D11848, "mmm")</f>
        <v>Sep</v>
      </c>
      <c r="D11848" s="1">
        <v>45551</v>
      </c>
      <c r="E11848" t="s">
        <v>6233</v>
      </c>
      <c r="F11848" t="s">
        <v>80</v>
      </c>
      <c r="G11848">
        <v>300000</v>
      </c>
      <c r="H11848">
        <v>17</v>
      </c>
      <c r="I11848">
        <v>5100000</v>
      </c>
      <c r="J11848" t="s">
        <v>81</v>
      </c>
      <c r="K11848">
        <v>-5.8430677639494173E-2</v>
      </c>
      <c r="L11848">
        <v>-5.8430999999999997</v>
      </c>
      <c r="M11848" t="s">
        <v>82</v>
      </c>
    </row>
    <row r="11849" spans="1:13">
      <c r="A11849" t="s">
        <v>6195</v>
      </c>
      <c r="B11849" t="s">
        <v>6196</v>
      </c>
      <c r="C11849" t="str">
        <f>TEXT(D11849, "mmm")</f>
        <v>Sep</v>
      </c>
      <c r="D11849" s="1">
        <v>45551</v>
      </c>
      <c r="E11849" t="s">
        <v>427</v>
      </c>
      <c r="F11849" t="s">
        <v>80</v>
      </c>
      <c r="G11849">
        <v>300000</v>
      </c>
      <c r="H11849">
        <v>17</v>
      </c>
      <c r="I11849">
        <v>5100000</v>
      </c>
      <c r="J11849" t="s">
        <v>81</v>
      </c>
      <c r="K11849">
        <v>-5.8430677639494173E-2</v>
      </c>
      <c r="L11849">
        <v>-5.8430999999999997</v>
      </c>
      <c r="M11849" t="s">
        <v>82</v>
      </c>
    </row>
    <row r="11850" spans="1:13">
      <c r="A11850" t="s">
        <v>6212</v>
      </c>
      <c r="B11850" t="s">
        <v>6213</v>
      </c>
      <c r="C11850" t="str">
        <f>TEXT(D11850, "mmm")</f>
        <v>Sep</v>
      </c>
      <c r="D11850" s="1">
        <v>45551</v>
      </c>
      <c r="E11850" t="s">
        <v>3083</v>
      </c>
      <c r="F11850" t="s">
        <v>101</v>
      </c>
      <c r="G11850">
        <v>500000</v>
      </c>
      <c r="H11850">
        <v>16</v>
      </c>
      <c r="I11850">
        <v>8000000</v>
      </c>
      <c r="J11850" t="s">
        <v>86</v>
      </c>
      <c r="K11850">
        <v>0.2</v>
      </c>
      <c r="L11850">
        <v>20</v>
      </c>
      <c r="M11850" t="s">
        <v>82</v>
      </c>
    </row>
    <row r="11851" spans="1:13">
      <c r="A11851" t="s">
        <v>6212</v>
      </c>
      <c r="B11851" t="s">
        <v>6213</v>
      </c>
      <c r="C11851" t="str">
        <f>TEXT(D11851, "mmm")</f>
        <v>Sep</v>
      </c>
      <c r="D11851" s="1">
        <v>45551</v>
      </c>
      <c r="E11851" t="s">
        <v>452</v>
      </c>
      <c r="F11851" t="s">
        <v>251</v>
      </c>
      <c r="G11851">
        <v>500000</v>
      </c>
      <c r="H11851">
        <v>16</v>
      </c>
      <c r="I11851">
        <v>8000000</v>
      </c>
      <c r="J11851" t="s">
        <v>86</v>
      </c>
      <c r="K11851">
        <v>0.2</v>
      </c>
      <c r="L11851">
        <v>20</v>
      </c>
      <c r="M11851" t="s">
        <v>82</v>
      </c>
    </row>
    <row r="11852" spans="1:13">
      <c r="A11852" t="s">
        <v>6212</v>
      </c>
      <c r="B11852" t="s">
        <v>6213</v>
      </c>
      <c r="C11852" t="str">
        <f>TEXT(D11852, "mmm")</f>
        <v>Sep</v>
      </c>
      <c r="D11852" s="1">
        <v>45551</v>
      </c>
      <c r="E11852" t="s">
        <v>6234</v>
      </c>
      <c r="F11852" t="s">
        <v>251</v>
      </c>
      <c r="G11852">
        <v>500000</v>
      </c>
      <c r="H11852">
        <v>16</v>
      </c>
      <c r="I11852">
        <v>8000000</v>
      </c>
      <c r="J11852" t="s">
        <v>86</v>
      </c>
      <c r="K11852">
        <v>0.2</v>
      </c>
      <c r="L11852">
        <v>20</v>
      </c>
      <c r="M11852" t="s">
        <v>82</v>
      </c>
    </row>
    <row r="11853" spans="1:13">
      <c r="A11853" t="s">
        <v>6212</v>
      </c>
      <c r="B11853" t="s">
        <v>6213</v>
      </c>
      <c r="C11853" t="str">
        <f>TEXT(D11853, "mmm")</f>
        <v>Sep</v>
      </c>
      <c r="D11853" s="1">
        <v>45551</v>
      </c>
      <c r="E11853" t="s">
        <v>453</v>
      </c>
      <c r="F11853" t="s">
        <v>251</v>
      </c>
      <c r="G11853">
        <v>500000</v>
      </c>
      <c r="H11853">
        <v>16</v>
      </c>
      <c r="I11853">
        <v>8000000</v>
      </c>
      <c r="J11853" t="s">
        <v>86</v>
      </c>
      <c r="K11853">
        <v>0.2</v>
      </c>
      <c r="L11853">
        <v>20</v>
      </c>
      <c r="M11853" t="s">
        <v>82</v>
      </c>
    </row>
    <row r="11854" spans="1:13">
      <c r="A11854" t="s">
        <v>6212</v>
      </c>
      <c r="B11854" t="s">
        <v>6213</v>
      </c>
      <c r="C11854" t="str">
        <f>TEXT(D11854, "mmm")</f>
        <v>Sep</v>
      </c>
      <c r="D11854" s="1">
        <v>45551</v>
      </c>
      <c r="E11854" t="s">
        <v>452</v>
      </c>
      <c r="F11854" t="s">
        <v>251</v>
      </c>
      <c r="G11854">
        <v>250000</v>
      </c>
      <c r="H11854">
        <v>16</v>
      </c>
      <c r="I11854">
        <v>4000000</v>
      </c>
      <c r="J11854" t="s">
        <v>81</v>
      </c>
      <c r="K11854">
        <v>0.2</v>
      </c>
      <c r="L11854">
        <v>20</v>
      </c>
      <c r="M11854" t="s">
        <v>82</v>
      </c>
    </row>
    <row r="11855" spans="1:13">
      <c r="A11855" t="s">
        <v>6212</v>
      </c>
      <c r="B11855" t="s">
        <v>6213</v>
      </c>
      <c r="C11855" t="str">
        <f>TEXT(D11855, "mmm")</f>
        <v>Sep</v>
      </c>
      <c r="D11855" s="1">
        <v>45551</v>
      </c>
      <c r="E11855" t="s">
        <v>6234</v>
      </c>
      <c r="F11855" t="s">
        <v>251</v>
      </c>
      <c r="G11855">
        <v>250000</v>
      </c>
      <c r="H11855">
        <v>16</v>
      </c>
      <c r="I11855">
        <v>4000000</v>
      </c>
      <c r="J11855" t="s">
        <v>81</v>
      </c>
      <c r="K11855">
        <v>0.2</v>
      </c>
      <c r="L11855">
        <v>20</v>
      </c>
      <c r="M11855" t="s">
        <v>82</v>
      </c>
    </row>
    <row r="11856" spans="1:13">
      <c r="A11856" t="s">
        <v>6212</v>
      </c>
      <c r="B11856" t="s">
        <v>6213</v>
      </c>
      <c r="C11856" t="str">
        <f>TEXT(D11856, "mmm")</f>
        <v>Sep</v>
      </c>
      <c r="D11856" s="1">
        <v>45551</v>
      </c>
      <c r="E11856" t="s">
        <v>453</v>
      </c>
      <c r="F11856" t="s">
        <v>251</v>
      </c>
      <c r="G11856">
        <v>250000</v>
      </c>
      <c r="H11856">
        <v>16</v>
      </c>
      <c r="I11856">
        <v>4000000</v>
      </c>
      <c r="J11856" t="s">
        <v>81</v>
      </c>
      <c r="K11856">
        <v>0.2</v>
      </c>
      <c r="L11856">
        <v>20</v>
      </c>
      <c r="M11856" t="s">
        <v>82</v>
      </c>
    </row>
    <row r="11857" spans="1:13">
      <c r="A11857" t="s">
        <v>6212</v>
      </c>
      <c r="B11857" t="s">
        <v>6213</v>
      </c>
      <c r="C11857" t="str">
        <f>TEXT(D11857, "mmm")</f>
        <v>Sep</v>
      </c>
      <c r="D11857" s="1">
        <v>45551</v>
      </c>
      <c r="E11857" t="s">
        <v>3050</v>
      </c>
      <c r="F11857" t="s">
        <v>101</v>
      </c>
      <c r="G11857">
        <v>500000</v>
      </c>
      <c r="H11857">
        <v>16</v>
      </c>
      <c r="I11857">
        <v>8000000</v>
      </c>
      <c r="J11857" t="s">
        <v>86</v>
      </c>
      <c r="K11857">
        <v>0.2</v>
      </c>
      <c r="L11857">
        <v>20</v>
      </c>
      <c r="M11857" t="s">
        <v>82</v>
      </c>
    </row>
    <row r="11858" spans="1:13">
      <c r="A11858" t="s">
        <v>6212</v>
      </c>
      <c r="B11858" t="s">
        <v>6213</v>
      </c>
      <c r="C11858" t="str">
        <f>TEXT(D11858, "mmm")</f>
        <v>Sep</v>
      </c>
      <c r="D11858" s="1">
        <v>45551</v>
      </c>
      <c r="E11858" t="s">
        <v>3051</v>
      </c>
      <c r="F11858" t="s">
        <v>101</v>
      </c>
      <c r="G11858">
        <v>500000</v>
      </c>
      <c r="H11858">
        <v>16</v>
      </c>
      <c r="I11858">
        <v>8000000</v>
      </c>
      <c r="J11858" t="s">
        <v>86</v>
      </c>
      <c r="K11858">
        <v>0.2</v>
      </c>
      <c r="L11858">
        <v>20</v>
      </c>
      <c r="M11858" t="s">
        <v>82</v>
      </c>
    </row>
    <row r="11859" spans="1:13">
      <c r="A11859" t="s">
        <v>6212</v>
      </c>
      <c r="B11859" t="s">
        <v>6213</v>
      </c>
      <c r="C11859" t="str">
        <f>TEXT(D11859, "mmm")</f>
        <v>Sep</v>
      </c>
      <c r="D11859" s="1">
        <v>45551</v>
      </c>
      <c r="E11859" t="s">
        <v>3052</v>
      </c>
      <c r="F11859" t="s">
        <v>101</v>
      </c>
      <c r="G11859">
        <v>500000</v>
      </c>
      <c r="H11859">
        <v>16</v>
      </c>
      <c r="I11859">
        <v>8000000</v>
      </c>
      <c r="J11859" t="s">
        <v>86</v>
      </c>
      <c r="K11859">
        <v>0.2</v>
      </c>
      <c r="L11859">
        <v>20</v>
      </c>
      <c r="M11859" t="s">
        <v>82</v>
      </c>
    </row>
    <row r="11860" spans="1:13">
      <c r="A11860" t="s">
        <v>6235</v>
      </c>
      <c r="B11860" t="s">
        <v>2919</v>
      </c>
      <c r="C11860" t="str">
        <f>TEXT(D11860, "mmm")</f>
        <v>Sep</v>
      </c>
      <c r="D11860" s="1">
        <v>45551</v>
      </c>
      <c r="E11860" t="s">
        <v>6236</v>
      </c>
      <c r="F11860" t="s">
        <v>101</v>
      </c>
      <c r="G11860">
        <v>80000</v>
      </c>
      <c r="H11860">
        <v>25</v>
      </c>
      <c r="I11860">
        <v>2000000</v>
      </c>
      <c r="J11860" t="s">
        <v>81</v>
      </c>
      <c r="K11860">
        <v>2.4635979796976399E-3</v>
      </c>
      <c r="L11860">
        <v>0.24640000000000001</v>
      </c>
      <c r="M11860" t="s">
        <v>82</v>
      </c>
    </row>
    <row r="11861" spans="1:13">
      <c r="A11861" t="s">
        <v>6235</v>
      </c>
      <c r="B11861" t="s">
        <v>2919</v>
      </c>
      <c r="C11861" t="str">
        <f>TEXT(D11861, "mmm")</f>
        <v>Sep</v>
      </c>
      <c r="D11861" s="1">
        <v>45551</v>
      </c>
      <c r="E11861" t="s">
        <v>6236</v>
      </c>
      <c r="F11861" t="s">
        <v>101</v>
      </c>
      <c r="G11861">
        <v>144000</v>
      </c>
      <c r="H11861">
        <v>25</v>
      </c>
      <c r="I11861">
        <v>3600000</v>
      </c>
      <c r="J11861" t="s">
        <v>81</v>
      </c>
      <c r="K11861">
        <v>2.4635979796976399E-3</v>
      </c>
      <c r="L11861">
        <v>0.24640000000000001</v>
      </c>
      <c r="M11861" t="s">
        <v>82</v>
      </c>
    </row>
    <row r="11862" spans="1:13">
      <c r="A11862" t="s">
        <v>6235</v>
      </c>
      <c r="B11862" t="s">
        <v>2919</v>
      </c>
      <c r="C11862" t="str">
        <f>TEXT(D11862, "mmm")</f>
        <v>Sep</v>
      </c>
      <c r="D11862" s="1">
        <v>45551</v>
      </c>
      <c r="E11862" t="s">
        <v>6236</v>
      </c>
      <c r="F11862" t="s">
        <v>101</v>
      </c>
      <c r="G11862">
        <v>320000</v>
      </c>
      <c r="H11862">
        <v>25</v>
      </c>
      <c r="I11862">
        <v>8000000</v>
      </c>
      <c r="J11862" t="s">
        <v>86</v>
      </c>
      <c r="K11862">
        <v>2.4635979796976399E-3</v>
      </c>
      <c r="L11862">
        <v>0.24640000000000001</v>
      </c>
      <c r="M11862" t="s">
        <v>82</v>
      </c>
    </row>
    <row r="11863" spans="1:13">
      <c r="A11863" t="s">
        <v>1193</v>
      </c>
      <c r="B11863" t="s">
        <v>1194</v>
      </c>
      <c r="C11863" t="str">
        <f>TEXT(D11863, "mmm")</f>
        <v>Sep</v>
      </c>
      <c r="D11863" s="1">
        <v>45551</v>
      </c>
      <c r="E11863" t="s">
        <v>3197</v>
      </c>
      <c r="F11863" t="s">
        <v>80</v>
      </c>
      <c r="G11863">
        <v>6000</v>
      </c>
      <c r="H11863">
        <v>14.61</v>
      </c>
      <c r="I11863">
        <v>87660</v>
      </c>
      <c r="J11863" t="s">
        <v>81</v>
      </c>
      <c r="K11863">
        <v>1.2616139998708141E-2</v>
      </c>
      <c r="L11863">
        <v>1.2616000000000001</v>
      </c>
      <c r="M11863" t="s">
        <v>82</v>
      </c>
    </row>
    <row r="11864" spans="1:13">
      <c r="A11864" t="s">
        <v>6195</v>
      </c>
      <c r="B11864" t="s">
        <v>6196</v>
      </c>
      <c r="C11864" t="str">
        <f>TEXT(D11864, "mmm")</f>
        <v>Sep</v>
      </c>
      <c r="D11864" s="1">
        <v>45551</v>
      </c>
      <c r="E11864" t="s">
        <v>2688</v>
      </c>
      <c r="F11864" t="s">
        <v>101</v>
      </c>
      <c r="G11864">
        <v>441176</v>
      </c>
      <c r="H11864">
        <v>17</v>
      </c>
      <c r="I11864">
        <v>7499992</v>
      </c>
      <c r="J11864" t="s">
        <v>86</v>
      </c>
      <c r="K11864">
        <v>-5.8430677639494173E-2</v>
      </c>
      <c r="L11864">
        <v>-5.8430999999999997</v>
      </c>
      <c r="M11864" t="s">
        <v>82</v>
      </c>
    </row>
    <row r="11865" spans="1:13">
      <c r="A11865" t="s">
        <v>6195</v>
      </c>
      <c r="B11865" t="s">
        <v>6196</v>
      </c>
      <c r="C11865" t="str">
        <f>TEXT(D11865, "mmm")</f>
        <v>Sep</v>
      </c>
      <c r="D11865" s="1">
        <v>45551</v>
      </c>
      <c r="E11865" t="s">
        <v>6237</v>
      </c>
      <c r="F11865" t="s">
        <v>101</v>
      </c>
      <c r="G11865">
        <v>441176</v>
      </c>
      <c r="H11865">
        <v>17</v>
      </c>
      <c r="I11865">
        <v>7499992</v>
      </c>
      <c r="J11865" t="s">
        <v>86</v>
      </c>
      <c r="K11865">
        <v>-5.8430677639494173E-2</v>
      </c>
      <c r="L11865">
        <v>-5.8430999999999997</v>
      </c>
      <c r="M11865" t="s">
        <v>82</v>
      </c>
    </row>
    <row r="11866" spans="1:13">
      <c r="A11866" t="s">
        <v>6195</v>
      </c>
      <c r="B11866" t="s">
        <v>6196</v>
      </c>
      <c r="C11866" t="str">
        <f>TEXT(D11866, "mmm")</f>
        <v>Sep</v>
      </c>
      <c r="D11866" s="1">
        <v>45551</v>
      </c>
      <c r="E11866" t="s">
        <v>2688</v>
      </c>
      <c r="F11866" t="s">
        <v>101</v>
      </c>
      <c r="G11866">
        <v>1352942</v>
      </c>
      <c r="H11866">
        <v>17</v>
      </c>
      <c r="I11866">
        <v>23000014</v>
      </c>
      <c r="J11866" t="s">
        <v>86</v>
      </c>
      <c r="K11866">
        <v>-5.8430677639494173E-2</v>
      </c>
      <c r="L11866">
        <v>-5.8430999999999997</v>
      </c>
      <c r="M11866" t="s">
        <v>82</v>
      </c>
    </row>
    <row r="11867" spans="1:13">
      <c r="A11867" t="s">
        <v>6195</v>
      </c>
      <c r="B11867" t="s">
        <v>6196</v>
      </c>
      <c r="C11867" t="str">
        <f>TEXT(D11867, "mmm")</f>
        <v>Sep</v>
      </c>
      <c r="D11867" s="1">
        <v>45551</v>
      </c>
      <c r="E11867" t="s">
        <v>6237</v>
      </c>
      <c r="F11867" t="s">
        <v>101</v>
      </c>
      <c r="G11867">
        <v>1352942</v>
      </c>
      <c r="H11867">
        <v>17</v>
      </c>
      <c r="I11867">
        <v>23000014</v>
      </c>
      <c r="J11867" t="s">
        <v>86</v>
      </c>
      <c r="K11867">
        <v>-5.8430677639494173E-2</v>
      </c>
      <c r="L11867">
        <v>-5.8430999999999997</v>
      </c>
      <c r="M11867" t="s">
        <v>82</v>
      </c>
    </row>
    <row r="11868" spans="1:13">
      <c r="A11868" t="s">
        <v>6195</v>
      </c>
      <c r="B11868" t="s">
        <v>6196</v>
      </c>
      <c r="C11868" t="str">
        <f>TEXT(D11868, "mmm")</f>
        <v>Sep</v>
      </c>
      <c r="D11868" s="1">
        <v>45551</v>
      </c>
      <c r="E11868" t="s">
        <v>2688</v>
      </c>
      <c r="F11868" t="s">
        <v>101</v>
      </c>
      <c r="G11868">
        <v>441176</v>
      </c>
      <c r="H11868">
        <v>17</v>
      </c>
      <c r="I11868">
        <v>7499992</v>
      </c>
      <c r="J11868" t="s">
        <v>86</v>
      </c>
      <c r="K11868">
        <v>-5.8430677639494173E-2</v>
      </c>
      <c r="L11868">
        <v>-5.8430999999999997</v>
      </c>
      <c r="M11868" t="s">
        <v>82</v>
      </c>
    </row>
    <row r="11869" spans="1:13">
      <c r="A11869" t="s">
        <v>6195</v>
      </c>
      <c r="B11869" t="s">
        <v>6196</v>
      </c>
      <c r="C11869" t="str">
        <f>TEXT(D11869, "mmm")</f>
        <v>Sep</v>
      </c>
      <c r="D11869" s="1">
        <v>45551</v>
      </c>
      <c r="E11869" t="s">
        <v>6237</v>
      </c>
      <c r="F11869" t="s">
        <v>101</v>
      </c>
      <c r="G11869">
        <v>441176</v>
      </c>
      <c r="H11869">
        <v>17</v>
      </c>
      <c r="I11869">
        <v>7499992</v>
      </c>
      <c r="J11869" t="s">
        <v>86</v>
      </c>
      <c r="K11869">
        <v>-5.8430677639494173E-2</v>
      </c>
      <c r="L11869">
        <v>-5.8430999999999997</v>
      </c>
      <c r="M11869" t="s">
        <v>82</v>
      </c>
    </row>
    <row r="11870" spans="1:13">
      <c r="A11870" t="s">
        <v>6163</v>
      </c>
      <c r="B11870" t="s">
        <v>6164</v>
      </c>
      <c r="C11870" t="str">
        <f>TEXT(D11870, "mmm")</f>
        <v>Sep</v>
      </c>
      <c r="D11870" s="1">
        <v>45551</v>
      </c>
      <c r="E11870" t="s">
        <v>6165</v>
      </c>
      <c r="F11870" t="s">
        <v>128</v>
      </c>
      <c r="G11870">
        <v>7500</v>
      </c>
      <c r="H11870">
        <v>17.850000000000001</v>
      </c>
      <c r="I11870">
        <v>133875</v>
      </c>
      <c r="J11870" t="s">
        <v>86</v>
      </c>
      <c r="K11870">
        <v>7.0520304884731155E-2</v>
      </c>
      <c r="L11870">
        <v>7.0519999999999996</v>
      </c>
      <c r="M11870" t="s">
        <v>82</v>
      </c>
    </row>
    <row r="11871" spans="1:13">
      <c r="A11871" t="s">
        <v>5922</v>
      </c>
      <c r="B11871" t="s">
        <v>5923</v>
      </c>
      <c r="C11871" t="str">
        <f>TEXT(D11871, "mmm")</f>
        <v>Sep</v>
      </c>
      <c r="D11871" s="1">
        <v>45551</v>
      </c>
      <c r="E11871" t="s">
        <v>6180</v>
      </c>
      <c r="F11871" t="s">
        <v>128</v>
      </c>
      <c r="G11871">
        <v>7800</v>
      </c>
      <c r="H11871">
        <v>6.7</v>
      </c>
      <c r="I11871">
        <v>52260</v>
      </c>
      <c r="J11871" t="s">
        <v>86</v>
      </c>
      <c r="K11871">
        <v>7.3691099569595853E-2</v>
      </c>
      <c r="L11871">
        <v>7.3691000000000004</v>
      </c>
      <c r="M11871" t="s">
        <v>82</v>
      </c>
    </row>
    <row r="11872" spans="1:13">
      <c r="A11872" t="s">
        <v>6212</v>
      </c>
      <c r="B11872" t="s">
        <v>6213</v>
      </c>
      <c r="C11872" t="str">
        <f>TEXT(D11872, "mmm")</f>
        <v>Sep</v>
      </c>
      <c r="D11872" s="1">
        <v>45551</v>
      </c>
      <c r="E11872" t="s">
        <v>6238</v>
      </c>
      <c r="F11872" t="s">
        <v>80</v>
      </c>
      <c r="G11872">
        <v>750000</v>
      </c>
      <c r="H11872">
        <v>16</v>
      </c>
      <c r="I11872">
        <v>12000000</v>
      </c>
      <c r="J11872" t="s">
        <v>86</v>
      </c>
      <c r="K11872">
        <v>0.2</v>
      </c>
      <c r="L11872">
        <v>20</v>
      </c>
      <c r="M11872" t="s">
        <v>82</v>
      </c>
    </row>
    <row r="11873" spans="1:13">
      <c r="A11873" t="s">
        <v>129</v>
      </c>
      <c r="B11873" t="s">
        <v>130</v>
      </c>
      <c r="C11873" t="str">
        <f>TEXT(D11873, "mmm")</f>
        <v>Sep</v>
      </c>
      <c r="D11873" s="1">
        <v>45551</v>
      </c>
      <c r="E11873" t="s">
        <v>110</v>
      </c>
      <c r="F11873" t="s">
        <v>101</v>
      </c>
      <c r="G11873">
        <v>2507</v>
      </c>
      <c r="H11873">
        <v>6.41</v>
      </c>
      <c r="I11873">
        <v>16069.87</v>
      </c>
      <c r="J11873" t="s">
        <v>81</v>
      </c>
      <c r="K11873">
        <v>2.968750849831836E-2</v>
      </c>
      <c r="L11873">
        <v>2.9687999999999999</v>
      </c>
      <c r="M11873" t="s">
        <v>82</v>
      </c>
    </row>
    <row r="11874" spans="1:13">
      <c r="A11874" t="s">
        <v>129</v>
      </c>
      <c r="B11874" t="s">
        <v>130</v>
      </c>
      <c r="C11874" t="str">
        <f>TEXT(D11874, "mmm")</f>
        <v>Sep</v>
      </c>
      <c r="D11874" s="1">
        <v>45551</v>
      </c>
      <c r="E11874" t="s">
        <v>111</v>
      </c>
      <c r="F11874" t="s">
        <v>101</v>
      </c>
      <c r="G11874">
        <v>2507</v>
      </c>
      <c r="H11874">
        <v>6.41</v>
      </c>
      <c r="I11874">
        <v>16069.87</v>
      </c>
      <c r="J11874" t="s">
        <v>81</v>
      </c>
      <c r="K11874">
        <v>2.968750849831836E-2</v>
      </c>
      <c r="L11874">
        <v>2.9687999999999999</v>
      </c>
      <c r="M11874" t="s">
        <v>82</v>
      </c>
    </row>
    <row r="11875" spans="1:13">
      <c r="A11875" t="s">
        <v>129</v>
      </c>
      <c r="B11875" t="s">
        <v>130</v>
      </c>
      <c r="C11875" t="str">
        <f>TEXT(D11875, "mmm")</f>
        <v>Sep</v>
      </c>
      <c r="D11875" s="1">
        <v>45551</v>
      </c>
      <c r="E11875" t="s">
        <v>109</v>
      </c>
      <c r="F11875" t="s">
        <v>101</v>
      </c>
      <c r="G11875">
        <v>2507</v>
      </c>
      <c r="H11875">
        <v>6.41</v>
      </c>
      <c r="I11875">
        <v>16069.87</v>
      </c>
      <c r="J11875" t="s">
        <v>81</v>
      </c>
      <c r="K11875">
        <v>2.968750849831836E-2</v>
      </c>
      <c r="L11875">
        <v>2.9687999999999999</v>
      </c>
      <c r="M11875" t="s">
        <v>82</v>
      </c>
    </row>
    <row r="11876" spans="1:13">
      <c r="A11876" t="s">
        <v>3504</v>
      </c>
      <c r="B11876" t="s">
        <v>3505</v>
      </c>
      <c r="C11876" t="str">
        <f>TEXT(D11876, "mmm")</f>
        <v>Sep</v>
      </c>
      <c r="D11876" s="1">
        <v>45551</v>
      </c>
      <c r="E11876" t="s">
        <v>3511</v>
      </c>
      <c r="F11876" t="s">
        <v>217</v>
      </c>
      <c r="G11876">
        <v>50000</v>
      </c>
      <c r="H11876">
        <v>5.31</v>
      </c>
      <c r="I11876">
        <v>265500</v>
      </c>
      <c r="J11876" t="s">
        <v>81</v>
      </c>
      <c r="K11876">
        <v>0.15768461592053559</v>
      </c>
      <c r="L11876">
        <v>15.7685</v>
      </c>
      <c r="M11876" t="s">
        <v>82</v>
      </c>
    </row>
    <row r="11877" spans="1:13">
      <c r="A11877" t="s">
        <v>3598</v>
      </c>
      <c r="B11877" t="s">
        <v>3599</v>
      </c>
      <c r="C11877" t="str">
        <f>TEXT(D11877, "mmm")</f>
        <v>Sep</v>
      </c>
      <c r="D11877" s="1">
        <v>45551</v>
      </c>
      <c r="E11877" t="s">
        <v>3600</v>
      </c>
      <c r="F11877" t="s">
        <v>222</v>
      </c>
      <c r="G11877">
        <v>5000</v>
      </c>
      <c r="H11877">
        <v>43.07</v>
      </c>
      <c r="I11877">
        <v>215350</v>
      </c>
      <c r="J11877" t="s">
        <v>81</v>
      </c>
      <c r="K11877">
        <v>8.2790625932595008E-2</v>
      </c>
      <c r="L11877">
        <v>8.2790999999999997</v>
      </c>
      <c r="M11877" t="s">
        <v>82</v>
      </c>
    </row>
    <row r="11878" spans="1:13">
      <c r="A11878" t="s">
        <v>6195</v>
      </c>
      <c r="B11878" t="s">
        <v>6196</v>
      </c>
      <c r="C11878" t="str">
        <f>TEXT(D11878, "mmm")</f>
        <v>Sep</v>
      </c>
      <c r="D11878" s="1">
        <v>45551</v>
      </c>
      <c r="E11878" t="s">
        <v>431</v>
      </c>
      <c r="F11878" t="s">
        <v>80</v>
      </c>
      <c r="G11878">
        <v>300000</v>
      </c>
      <c r="H11878">
        <v>17</v>
      </c>
      <c r="I11878">
        <v>5100000</v>
      </c>
      <c r="J11878" t="s">
        <v>81</v>
      </c>
      <c r="K11878">
        <v>-5.8430677639494173E-2</v>
      </c>
      <c r="L11878">
        <v>-5.8430999999999997</v>
      </c>
      <c r="M11878" t="s">
        <v>82</v>
      </c>
    </row>
    <row r="11879" spans="1:13">
      <c r="A11879" t="s">
        <v>6195</v>
      </c>
      <c r="B11879" t="s">
        <v>6196</v>
      </c>
      <c r="C11879" t="str">
        <f>TEXT(D11879, "mmm")</f>
        <v>Sep</v>
      </c>
      <c r="D11879" s="1">
        <v>45551</v>
      </c>
      <c r="E11879" t="s">
        <v>6232</v>
      </c>
      <c r="F11879" t="s">
        <v>80</v>
      </c>
      <c r="G11879">
        <v>300000</v>
      </c>
      <c r="H11879">
        <v>17</v>
      </c>
      <c r="I11879">
        <v>5100000</v>
      </c>
      <c r="J11879" t="s">
        <v>81</v>
      </c>
      <c r="K11879">
        <v>-5.8430677639494173E-2</v>
      </c>
      <c r="L11879">
        <v>-5.8430999999999997</v>
      </c>
      <c r="M11879" t="s">
        <v>82</v>
      </c>
    </row>
    <row r="11880" spans="1:13">
      <c r="A11880" t="s">
        <v>6195</v>
      </c>
      <c r="B11880" t="s">
        <v>6196</v>
      </c>
      <c r="C11880" t="str">
        <f>TEXT(D11880, "mmm")</f>
        <v>Sep</v>
      </c>
      <c r="D11880" s="1">
        <v>45551</v>
      </c>
      <c r="E11880" t="s">
        <v>427</v>
      </c>
      <c r="F11880" t="s">
        <v>80</v>
      </c>
      <c r="G11880">
        <v>300000</v>
      </c>
      <c r="H11880">
        <v>17</v>
      </c>
      <c r="I11880">
        <v>5100000</v>
      </c>
      <c r="J11880" t="s">
        <v>81</v>
      </c>
      <c r="K11880">
        <v>-5.8430677639494173E-2</v>
      </c>
      <c r="L11880">
        <v>-5.8430999999999997</v>
      </c>
      <c r="M11880" t="s">
        <v>82</v>
      </c>
    </row>
    <row r="11881" spans="1:13">
      <c r="A11881" t="s">
        <v>6195</v>
      </c>
      <c r="B11881" t="s">
        <v>6196</v>
      </c>
      <c r="C11881" t="str">
        <f>TEXT(D11881, "mmm")</f>
        <v>Sep</v>
      </c>
      <c r="D11881" s="1">
        <v>45551</v>
      </c>
      <c r="E11881" t="s">
        <v>6233</v>
      </c>
      <c r="F11881" t="s">
        <v>80</v>
      </c>
      <c r="G11881">
        <v>300000</v>
      </c>
      <c r="H11881">
        <v>17</v>
      </c>
      <c r="I11881">
        <v>5100000</v>
      </c>
      <c r="J11881" t="s">
        <v>81</v>
      </c>
      <c r="K11881">
        <v>-5.8430677639494173E-2</v>
      </c>
      <c r="L11881">
        <v>-5.8430999999999997</v>
      </c>
      <c r="M11881" t="s">
        <v>82</v>
      </c>
    </row>
    <row r="11882" spans="1:13">
      <c r="A11882" t="s">
        <v>2137</v>
      </c>
      <c r="B11882" t="s">
        <v>2138</v>
      </c>
      <c r="C11882" t="str">
        <f>TEXT(D11882, "mmm")</f>
        <v>Sep</v>
      </c>
      <c r="D11882" s="1">
        <v>45551</v>
      </c>
      <c r="E11882" t="s">
        <v>5917</v>
      </c>
      <c r="F11882" t="s">
        <v>128</v>
      </c>
      <c r="G11882">
        <v>5000</v>
      </c>
      <c r="H11882">
        <v>5.5</v>
      </c>
      <c r="I11882">
        <v>27500</v>
      </c>
      <c r="J11882" t="s">
        <v>81</v>
      </c>
      <c r="K11882">
        <v>-1.440633045784789E-2</v>
      </c>
      <c r="L11882">
        <v>-1.4406000000000001</v>
      </c>
      <c r="M11882" t="s">
        <v>82</v>
      </c>
    </row>
    <row r="11883" spans="1:13">
      <c r="A11883" t="s">
        <v>6212</v>
      </c>
      <c r="B11883" t="s">
        <v>6213</v>
      </c>
      <c r="C11883" t="str">
        <f>TEXT(D11883, "mmm")</f>
        <v>Sep</v>
      </c>
      <c r="D11883" s="1">
        <v>45551</v>
      </c>
      <c r="E11883" t="s">
        <v>3060</v>
      </c>
      <c r="F11883" t="s">
        <v>101</v>
      </c>
      <c r="G11883">
        <v>500000</v>
      </c>
      <c r="H11883">
        <v>16</v>
      </c>
      <c r="I11883">
        <v>8000000</v>
      </c>
      <c r="J11883" t="s">
        <v>86</v>
      </c>
      <c r="K11883">
        <v>0.2</v>
      </c>
      <c r="L11883">
        <v>20</v>
      </c>
      <c r="M11883" t="s">
        <v>82</v>
      </c>
    </row>
    <row r="11884" spans="1:13">
      <c r="A11884" t="s">
        <v>6212</v>
      </c>
      <c r="B11884" t="s">
        <v>6213</v>
      </c>
      <c r="C11884" t="str">
        <f>TEXT(D11884, "mmm")</f>
        <v>Sep</v>
      </c>
      <c r="D11884" s="1">
        <v>45551</v>
      </c>
      <c r="E11884" t="s">
        <v>3053</v>
      </c>
      <c r="F11884" t="s">
        <v>101</v>
      </c>
      <c r="G11884">
        <v>500000</v>
      </c>
      <c r="H11884">
        <v>16</v>
      </c>
      <c r="I11884">
        <v>8000000</v>
      </c>
      <c r="J11884" t="s">
        <v>86</v>
      </c>
      <c r="K11884">
        <v>0.2</v>
      </c>
      <c r="L11884">
        <v>20</v>
      </c>
      <c r="M11884" t="s">
        <v>82</v>
      </c>
    </row>
    <row r="11885" spans="1:13">
      <c r="A11885" t="s">
        <v>6212</v>
      </c>
      <c r="B11885" t="s">
        <v>6213</v>
      </c>
      <c r="C11885" t="str">
        <f>TEXT(D11885, "mmm")</f>
        <v>Sep</v>
      </c>
      <c r="D11885" s="1">
        <v>45551</v>
      </c>
      <c r="E11885" t="s">
        <v>512</v>
      </c>
      <c r="F11885" t="s">
        <v>251</v>
      </c>
      <c r="G11885">
        <v>500000</v>
      </c>
      <c r="H11885">
        <v>16</v>
      </c>
      <c r="I11885">
        <v>8000000</v>
      </c>
      <c r="J11885" t="s">
        <v>86</v>
      </c>
      <c r="K11885">
        <v>0.2</v>
      </c>
      <c r="L11885">
        <v>20</v>
      </c>
      <c r="M11885" t="s">
        <v>82</v>
      </c>
    </row>
    <row r="11886" spans="1:13">
      <c r="A11886" t="s">
        <v>6212</v>
      </c>
      <c r="B11886" t="s">
        <v>6213</v>
      </c>
      <c r="C11886" t="str">
        <f>TEXT(D11886, "mmm")</f>
        <v>Sep</v>
      </c>
      <c r="D11886" s="1">
        <v>45551</v>
      </c>
      <c r="E11886" t="s">
        <v>512</v>
      </c>
      <c r="F11886" t="s">
        <v>251</v>
      </c>
      <c r="G11886">
        <v>250000</v>
      </c>
      <c r="H11886">
        <v>16</v>
      </c>
      <c r="I11886">
        <v>4000000</v>
      </c>
      <c r="J11886" t="s">
        <v>81</v>
      </c>
      <c r="K11886">
        <v>0.2</v>
      </c>
      <c r="L11886">
        <v>20</v>
      </c>
      <c r="M11886" t="s">
        <v>82</v>
      </c>
    </row>
    <row r="11887" spans="1:13">
      <c r="A11887" t="s">
        <v>291</v>
      </c>
      <c r="B11887" t="s">
        <v>292</v>
      </c>
      <c r="C11887" t="str">
        <f>TEXT(D11887, "mmm")</f>
        <v>Sep</v>
      </c>
      <c r="D11887" s="1">
        <v>45551</v>
      </c>
      <c r="E11887" t="s">
        <v>100</v>
      </c>
      <c r="F11887" t="s">
        <v>101</v>
      </c>
      <c r="G11887">
        <v>31631</v>
      </c>
      <c r="H11887">
        <v>7.33</v>
      </c>
      <c r="I11887">
        <v>231855.23</v>
      </c>
      <c r="J11887" t="s">
        <v>81</v>
      </c>
      <c r="K11887">
        <v>2.8610223226356979E-2</v>
      </c>
      <c r="L11887">
        <v>2.8610000000000002</v>
      </c>
      <c r="M11887" t="s">
        <v>82</v>
      </c>
    </row>
    <row r="11888" spans="1:13">
      <c r="A11888" t="s">
        <v>291</v>
      </c>
      <c r="B11888" t="s">
        <v>292</v>
      </c>
      <c r="C11888" t="str">
        <f>TEXT(D11888, "mmm")</f>
        <v>Sep</v>
      </c>
      <c r="D11888" s="1">
        <v>45551</v>
      </c>
      <c r="E11888" t="s">
        <v>102</v>
      </c>
      <c r="F11888" t="s">
        <v>101</v>
      </c>
      <c r="G11888">
        <v>31631</v>
      </c>
      <c r="H11888">
        <v>7.33</v>
      </c>
      <c r="I11888">
        <v>231855.23</v>
      </c>
      <c r="J11888" t="s">
        <v>81</v>
      </c>
      <c r="K11888">
        <v>2.8610223226356979E-2</v>
      </c>
      <c r="L11888">
        <v>2.8610000000000002</v>
      </c>
      <c r="M11888" t="s">
        <v>82</v>
      </c>
    </row>
    <row r="11889" spans="1:13">
      <c r="A11889" t="s">
        <v>5746</v>
      </c>
      <c r="B11889" t="s">
        <v>5747</v>
      </c>
      <c r="C11889" t="str">
        <f>TEXT(D11889, "mmm")</f>
        <v>Sep</v>
      </c>
      <c r="D11889" s="1">
        <v>45551</v>
      </c>
      <c r="E11889" t="s">
        <v>3898</v>
      </c>
      <c r="F11889" t="s">
        <v>80</v>
      </c>
      <c r="G11889">
        <v>9600</v>
      </c>
      <c r="H11889">
        <v>9.92</v>
      </c>
      <c r="I11889">
        <v>95232</v>
      </c>
      <c r="J11889" t="s">
        <v>86</v>
      </c>
      <c r="K11889">
        <v>7.9286273404806096E-3</v>
      </c>
      <c r="L11889">
        <v>0.79290000000000005</v>
      </c>
      <c r="M11889" t="s">
        <v>82</v>
      </c>
    </row>
    <row r="11890" spans="1:13">
      <c r="A11890" t="s">
        <v>5583</v>
      </c>
      <c r="B11890" t="s">
        <v>5584</v>
      </c>
      <c r="C11890" t="str">
        <f>TEXT(D11890, "mmm")</f>
        <v>Sep</v>
      </c>
      <c r="D11890" s="1">
        <v>45552</v>
      </c>
      <c r="E11890" t="s">
        <v>6211</v>
      </c>
      <c r="F11890" t="s">
        <v>101</v>
      </c>
      <c r="G11890">
        <v>16292</v>
      </c>
      <c r="H11890">
        <v>1.4</v>
      </c>
      <c r="I11890">
        <v>22808.799999999999</v>
      </c>
      <c r="J11890" t="s">
        <v>81</v>
      </c>
      <c r="K11890">
        <v>-6.1068702290076327E-2</v>
      </c>
      <c r="L11890">
        <v>-6.1069000000000004</v>
      </c>
      <c r="M11890" t="s">
        <v>82</v>
      </c>
    </row>
    <row r="11891" spans="1:13">
      <c r="A11891" t="s">
        <v>6239</v>
      </c>
      <c r="B11891" t="s">
        <v>6240</v>
      </c>
      <c r="C11891" t="str">
        <f>TEXT(D11891, "mmm")</f>
        <v>Sep</v>
      </c>
      <c r="D11891" s="1">
        <v>45552</v>
      </c>
      <c r="E11891" t="s">
        <v>6241</v>
      </c>
      <c r="F11891" t="s">
        <v>101</v>
      </c>
      <c r="G11891">
        <v>169903</v>
      </c>
      <c r="H11891">
        <v>6.85</v>
      </c>
      <c r="I11891">
        <v>1163835.55</v>
      </c>
      <c r="J11891" t="s">
        <v>86</v>
      </c>
      <c r="K11891">
        <v>-6.8323003441401853E-2</v>
      </c>
      <c r="L11891">
        <v>-6.8323</v>
      </c>
      <c r="M11891" t="s">
        <v>82</v>
      </c>
    </row>
    <row r="11892" spans="1:13">
      <c r="A11892" t="s">
        <v>6239</v>
      </c>
      <c r="B11892" t="s">
        <v>6240</v>
      </c>
      <c r="C11892" t="str">
        <f>TEXT(D11892, "mmm")</f>
        <v>Sep</v>
      </c>
      <c r="D11892" s="1">
        <v>45552</v>
      </c>
      <c r="E11892" t="s">
        <v>6242</v>
      </c>
      <c r="F11892" t="s">
        <v>101</v>
      </c>
      <c r="G11892">
        <v>169903</v>
      </c>
      <c r="H11892">
        <v>6.85</v>
      </c>
      <c r="I11892">
        <v>1163835.55</v>
      </c>
      <c r="J11892" t="s">
        <v>86</v>
      </c>
      <c r="K11892">
        <v>-6.8323003441401853E-2</v>
      </c>
      <c r="L11892">
        <v>-6.8323</v>
      </c>
      <c r="M11892" t="s">
        <v>82</v>
      </c>
    </row>
    <row r="11893" spans="1:13">
      <c r="A11893" t="s">
        <v>6239</v>
      </c>
      <c r="B11893" t="s">
        <v>6240</v>
      </c>
      <c r="C11893" t="str">
        <f>TEXT(D11893, "mmm")</f>
        <v>Sep</v>
      </c>
      <c r="D11893" s="1">
        <v>45552</v>
      </c>
      <c r="E11893" t="s">
        <v>6243</v>
      </c>
      <c r="F11893" t="s">
        <v>101</v>
      </c>
      <c r="G11893">
        <v>169903</v>
      </c>
      <c r="H11893">
        <v>6.85</v>
      </c>
      <c r="I11893">
        <v>1163835.55</v>
      </c>
      <c r="J11893" t="s">
        <v>86</v>
      </c>
      <c r="K11893">
        <v>-6.8323003441401853E-2</v>
      </c>
      <c r="L11893">
        <v>-6.8323</v>
      </c>
      <c r="M11893" t="s">
        <v>82</v>
      </c>
    </row>
    <row r="11894" spans="1:13">
      <c r="A11894" t="s">
        <v>6239</v>
      </c>
      <c r="B11894" t="s">
        <v>6240</v>
      </c>
      <c r="C11894" t="str">
        <f>TEXT(D11894, "mmm")</f>
        <v>Sep</v>
      </c>
      <c r="D11894" s="1">
        <v>45552</v>
      </c>
      <c r="E11894" t="s">
        <v>6241</v>
      </c>
      <c r="F11894" t="s">
        <v>101</v>
      </c>
      <c r="G11894">
        <v>66835</v>
      </c>
      <c r="H11894">
        <v>7.44</v>
      </c>
      <c r="I11894">
        <v>497252.4</v>
      </c>
      <c r="J11894" t="s">
        <v>81</v>
      </c>
      <c r="K11894">
        <v>-6.8323003441401853E-2</v>
      </c>
      <c r="L11894">
        <v>-6.8323</v>
      </c>
      <c r="M11894" t="s">
        <v>82</v>
      </c>
    </row>
    <row r="11895" spans="1:13">
      <c r="A11895" t="s">
        <v>6239</v>
      </c>
      <c r="B11895" t="s">
        <v>6240</v>
      </c>
      <c r="C11895" t="str">
        <f>TEXT(D11895, "mmm")</f>
        <v>Sep</v>
      </c>
      <c r="D11895" s="1">
        <v>45552</v>
      </c>
      <c r="E11895" t="s">
        <v>6242</v>
      </c>
      <c r="F11895" t="s">
        <v>101</v>
      </c>
      <c r="G11895">
        <v>66835</v>
      </c>
      <c r="H11895">
        <v>7.44</v>
      </c>
      <c r="I11895">
        <v>497252.4</v>
      </c>
      <c r="J11895" t="s">
        <v>81</v>
      </c>
      <c r="K11895">
        <v>-6.8323003441401853E-2</v>
      </c>
      <c r="L11895">
        <v>-6.8323</v>
      </c>
      <c r="M11895" t="s">
        <v>82</v>
      </c>
    </row>
    <row r="11896" spans="1:13">
      <c r="A11896" t="s">
        <v>6239</v>
      </c>
      <c r="B11896" t="s">
        <v>6240</v>
      </c>
      <c r="C11896" t="str">
        <f>TEXT(D11896, "mmm")</f>
        <v>Sep</v>
      </c>
      <c r="D11896" s="1">
        <v>45552</v>
      </c>
      <c r="E11896" t="s">
        <v>6243</v>
      </c>
      <c r="F11896" t="s">
        <v>101</v>
      </c>
      <c r="G11896">
        <v>66835</v>
      </c>
      <c r="H11896">
        <v>7.44</v>
      </c>
      <c r="I11896">
        <v>497252.4</v>
      </c>
      <c r="J11896" t="s">
        <v>81</v>
      </c>
      <c r="K11896">
        <v>-6.8323003441401853E-2</v>
      </c>
      <c r="L11896">
        <v>-6.8323</v>
      </c>
      <c r="M11896" t="s">
        <v>82</v>
      </c>
    </row>
    <row r="11897" spans="1:13">
      <c r="A11897" t="s">
        <v>6239</v>
      </c>
      <c r="B11897" t="s">
        <v>6240</v>
      </c>
      <c r="C11897" t="str">
        <f>TEXT(D11897, "mmm")</f>
        <v>Sep</v>
      </c>
      <c r="D11897" s="1">
        <v>45552</v>
      </c>
      <c r="E11897" t="s">
        <v>6241</v>
      </c>
      <c r="F11897" t="s">
        <v>101</v>
      </c>
      <c r="G11897">
        <v>2841</v>
      </c>
      <c r="H11897">
        <v>7.65</v>
      </c>
      <c r="I11897">
        <v>21733.65</v>
      </c>
      <c r="J11897" t="s">
        <v>81</v>
      </c>
      <c r="K11897">
        <v>-6.8323003441401853E-2</v>
      </c>
      <c r="L11897">
        <v>-6.8323</v>
      </c>
      <c r="M11897" t="s">
        <v>82</v>
      </c>
    </row>
    <row r="11898" spans="1:13">
      <c r="A11898" t="s">
        <v>6239</v>
      </c>
      <c r="B11898" t="s">
        <v>6240</v>
      </c>
      <c r="C11898" t="str">
        <f>TEXT(D11898, "mmm")</f>
        <v>Sep</v>
      </c>
      <c r="D11898" s="1">
        <v>45552</v>
      </c>
      <c r="E11898" t="s">
        <v>6242</v>
      </c>
      <c r="F11898" t="s">
        <v>101</v>
      </c>
      <c r="G11898">
        <v>2841</v>
      </c>
      <c r="H11898">
        <v>7.65</v>
      </c>
      <c r="I11898">
        <v>21733.65</v>
      </c>
      <c r="J11898" t="s">
        <v>81</v>
      </c>
      <c r="K11898">
        <v>-6.8323003441401853E-2</v>
      </c>
      <c r="L11898">
        <v>-6.8323</v>
      </c>
      <c r="M11898" t="s">
        <v>82</v>
      </c>
    </row>
    <row r="11899" spans="1:13">
      <c r="A11899" t="s">
        <v>6239</v>
      </c>
      <c r="B11899" t="s">
        <v>6240</v>
      </c>
      <c r="C11899" t="str">
        <f>TEXT(D11899, "mmm")</f>
        <v>Sep</v>
      </c>
      <c r="D11899" s="1">
        <v>45552</v>
      </c>
      <c r="E11899" t="s">
        <v>6243</v>
      </c>
      <c r="F11899" t="s">
        <v>101</v>
      </c>
      <c r="G11899">
        <v>2841</v>
      </c>
      <c r="H11899">
        <v>7.65</v>
      </c>
      <c r="I11899">
        <v>21733.65</v>
      </c>
      <c r="J11899" t="s">
        <v>81</v>
      </c>
      <c r="K11899">
        <v>-6.8323003441401853E-2</v>
      </c>
      <c r="L11899">
        <v>-6.8323</v>
      </c>
      <c r="M11899" t="s">
        <v>82</v>
      </c>
    </row>
    <row r="11900" spans="1:13">
      <c r="A11900" t="s">
        <v>6239</v>
      </c>
      <c r="B11900" t="s">
        <v>6240</v>
      </c>
      <c r="C11900" t="str">
        <f>TEXT(D11900, "mmm")</f>
        <v>Sep</v>
      </c>
      <c r="D11900" s="1">
        <v>45552</v>
      </c>
      <c r="E11900" t="s">
        <v>6241</v>
      </c>
      <c r="F11900" t="s">
        <v>101</v>
      </c>
      <c r="G11900">
        <v>67164</v>
      </c>
      <c r="H11900">
        <v>7.77</v>
      </c>
      <c r="I11900">
        <v>521864.28</v>
      </c>
      <c r="J11900" t="s">
        <v>86</v>
      </c>
      <c r="K11900">
        <v>-6.8323003441401853E-2</v>
      </c>
      <c r="L11900">
        <v>-6.8323</v>
      </c>
      <c r="M11900" t="s">
        <v>82</v>
      </c>
    </row>
    <row r="11901" spans="1:13">
      <c r="A11901" t="s">
        <v>6239</v>
      </c>
      <c r="B11901" t="s">
        <v>6240</v>
      </c>
      <c r="C11901" t="str">
        <f>TEXT(D11901, "mmm")</f>
        <v>Sep</v>
      </c>
      <c r="D11901" s="1">
        <v>45552</v>
      </c>
      <c r="E11901" t="s">
        <v>6242</v>
      </c>
      <c r="F11901" t="s">
        <v>101</v>
      </c>
      <c r="G11901">
        <v>67164</v>
      </c>
      <c r="H11901">
        <v>7.77</v>
      </c>
      <c r="I11901">
        <v>521864.28</v>
      </c>
      <c r="J11901" t="s">
        <v>86</v>
      </c>
      <c r="K11901">
        <v>-6.8323003441401853E-2</v>
      </c>
      <c r="L11901">
        <v>-6.8323</v>
      </c>
      <c r="M11901" t="s">
        <v>82</v>
      </c>
    </row>
    <row r="11902" spans="1:13">
      <c r="A11902" t="s">
        <v>6239</v>
      </c>
      <c r="B11902" t="s">
        <v>6240</v>
      </c>
      <c r="C11902" t="str">
        <f>TEXT(D11902, "mmm")</f>
        <v>Sep</v>
      </c>
      <c r="D11902" s="1">
        <v>45552</v>
      </c>
      <c r="E11902" t="s">
        <v>6243</v>
      </c>
      <c r="F11902" t="s">
        <v>101</v>
      </c>
      <c r="G11902">
        <v>67164</v>
      </c>
      <c r="H11902">
        <v>7.77</v>
      </c>
      <c r="I11902">
        <v>521864.28</v>
      </c>
      <c r="J11902" t="s">
        <v>86</v>
      </c>
      <c r="K11902">
        <v>-6.8323003441401853E-2</v>
      </c>
      <c r="L11902">
        <v>-6.8323</v>
      </c>
      <c r="M11902" t="s">
        <v>82</v>
      </c>
    </row>
    <row r="11903" spans="1:13">
      <c r="A11903" t="s">
        <v>6239</v>
      </c>
      <c r="B11903" t="s">
        <v>6240</v>
      </c>
      <c r="C11903" t="str">
        <f>TEXT(D11903, "mmm")</f>
        <v>Sep</v>
      </c>
      <c r="D11903" s="1">
        <v>45552</v>
      </c>
      <c r="E11903" t="s">
        <v>6241</v>
      </c>
      <c r="F11903" t="s">
        <v>101</v>
      </c>
      <c r="G11903">
        <v>3515</v>
      </c>
      <c r="H11903">
        <v>6.19</v>
      </c>
      <c r="I11903">
        <v>21757.85</v>
      </c>
      <c r="J11903" t="s">
        <v>81</v>
      </c>
      <c r="K11903">
        <v>-6.8323003441401853E-2</v>
      </c>
      <c r="L11903">
        <v>-6.8323</v>
      </c>
      <c r="M11903" t="s">
        <v>82</v>
      </c>
    </row>
    <row r="11904" spans="1:13">
      <c r="A11904" t="s">
        <v>6239</v>
      </c>
      <c r="B11904" t="s">
        <v>6240</v>
      </c>
      <c r="C11904" t="str">
        <f>TEXT(D11904, "mmm")</f>
        <v>Sep</v>
      </c>
      <c r="D11904" s="1">
        <v>45552</v>
      </c>
      <c r="E11904" t="s">
        <v>6242</v>
      </c>
      <c r="F11904" t="s">
        <v>101</v>
      </c>
      <c r="G11904">
        <v>3515</v>
      </c>
      <c r="H11904">
        <v>6.19</v>
      </c>
      <c r="I11904">
        <v>21757.85</v>
      </c>
      <c r="J11904" t="s">
        <v>81</v>
      </c>
      <c r="K11904">
        <v>-6.8323003441401853E-2</v>
      </c>
      <c r="L11904">
        <v>-6.8323</v>
      </c>
      <c r="M11904" t="s">
        <v>82</v>
      </c>
    </row>
    <row r="11905" spans="1:13">
      <c r="A11905" t="s">
        <v>6239</v>
      </c>
      <c r="B11905" t="s">
        <v>6240</v>
      </c>
      <c r="C11905" t="str">
        <f>TEXT(D11905, "mmm")</f>
        <v>Sep</v>
      </c>
      <c r="D11905" s="1">
        <v>45552</v>
      </c>
      <c r="E11905" t="s">
        <v>6243</v>
      </c>
      <c r="F11905" t="s">
        <v>101</v>
      </c>
      <c r="G11905">
        <v>3515</v>
      </c>
      <c r="H11905">
        <v>6.19</v>
      </c>
      <c r="I11905">
        <v>21757.85</v>
      </c>
      <c r="J11905" t="s">
        <v>81</v>
      </c>
      <c r="K11905">
        <v>-6.8323003441401853E-2</v>
      </c>
      <c r="L11905">
        <v>-6.8323</v>
      </c>
      <c r="M11905" t="s">
        <v>82</v>
      </c>
    </row>
    <row r="11906" spans="1:13">
      <c r="A11906" t="s">
        <v>6239</v>
      </c>
      <c r="B11906" t="s">
        <v>6240</v>
      </c>
      <c r="C11906" t="str">
        <f>TEXT(D11906, "mmm")</f>
        <v>Sep</v>
      </c>
      <c r="D11906" s="1">
        <v>45552</v>
      </c>
      <c r="E11906" t="s">
        <v>6241</v>
      </c>
      <c r="F11906" t="s">
        <v>101</v>
      </c>
      <c r="G11906">
        <v>36478</v>
      </c>
      <c r="H11906">
        <v>6.66</v>
      </c>
      <c r="I11906">
        <v>242943.48</v>
      </c>
      <c r="J11906" t="s">
        <v>81</v>
      </c>
      <c r="K11906">
        <v>-6.8323003441401853E-2</v>
      </c>
      <c r="L11906">
        <v>-6.8323</v>
      </c>
      <c r="M11906" t="s">
        <v>82</v>
      </c>
    </row>
    <row r="11907" spans="1:13">
      <c r="A11907" t="s">
        <v>6239</v>
      </c>
      <c r="B11907" t="s">
        <v>6240</v>
      </c>
      <c r="C11907" t="str">
        <f>TEXT(D11907, "mmm")</f>
        <v>Sep</v>
      </c>
      <c r="D11907" s="1">
        <v>45552</v>
      </c>
      <c r="E11907" t="s">
        <v>6242</v>
      </c>
      <c r="F11907" t="s">
        <v>101</v>
      </c>
      <c r="G11907">
        <v>36478</v>
      </c>
      <c r="H11907">
        <v>6.66</v>
      </c>
      <c r="I11907">
        <v>242943.48</v>
      </c>
      <c r="J11907" t="s">
        <v>81</v>
      </c>
      <c r="K11907">
        <v>-6.8323003441401853E-2</v>
      </c>
      <c r="L11907">
        <v>-6.8323</v>
      </c>
      <c r="M11907" t="s">
        <v>82</v>
      </c>
    </row>
    <row r="11908" spans="1:13">
      <c r="A11908" t="s">
        <v>6239</v>
      </c>
      <c r="B11908" t="s">
        <v>6240</v>
      </c>
      <c r="C11908" t="str">
        <f>TEXT(D11908, "mmm")</f>
        <v>Sep</v>
      </c>
      <c r="D11908" s="1">
        <v>45552</v>
      </c>
      <c r="E11908" t="s">
        <v>6243</v>
      </c>
      <c r="F11908" t="s">
        <v>101</v>
      </c>
      <c r="G11908">
        <v>36478</v>
      </c>
      <c r="H11908">
        <v>6.66</v>
      </c>
      <c r="I11908">
        <v>242943.48</v>
      </c>
      <c r="J11908" t="s">
        <v>81</v>
      </c>
      <c r="K11908">
        <v>-6.8323003441401853E-2</v>
      </c>
      <c r="L11908">
        <v>-6.8323</v>
      </c>
      <c r="M11908" t="s">
        <v>82</v>
      </c>
    </row>
    <row r="11909" spans="1:13">
      <c r="A11909" t="s">
        <v>3568</v>
      </c>
      <c r="B11909" t="s">
        <v>3569</v>
      </c>
      <c r="C11909" t="str">
        <f>TEXT(D11909, "mmm")</f>
        <v>Sep</v>
      </c>
      <c r="D11909" s="1">
        <v>45552</v>
      </c>
      <c r="E11909" t="s">
        <v>3570</v>
      </c>
      <c r="F11909" t="s">
        <v>118</v>
      </c>
      <c r="G11909">
        <v>1300</v>
      </c>
      <c r="H11909">
        <v>13.46</v>
      </c>
      <c r="I11909">
        <v>17498</v>
      </c>
      <c r="J11909" t="s">
        <v>81</v>
      </c>
      <c r="K11909">
        <v>4.5387986272674929E-2</v>
      </c>
      <c r="L11909">
        <v>4.5388000000000002</v>
      </c>
      <c r="M11909" t="s">
        <v>82</v>
      </c>
    </row>
    <row r="11910" spans="1:13">
      <c r="A11910" t="s">
        <v>3568</v>
      </c>
      <c r="B11910" t="s">
        <v>3569</v>
      </c>
      <c r="C11910" t="str">
        <f>TEXT(D11910, "mmm")</f>
        <v>Sep</v>
      </c>
      <c r="D11910" s="1">
        <v>45552</v>
      </c>
      <c r="E11910" t="s">
        <v>3570</v>
      </c>
      <c r="F11910" t="s">
        <v>118</v>
      </c>
      <c r="G11910">
        <v>1848</v>
      </c>
      <c r="H11910">
        <v>13.5</v>
      </c>
      <c r="I11910">
        <v>24948</v>
      </c>
      <c r="J11910" t="s">
        <v>86</v>
      </c>
      <c r="K11910">
        <v>4.5387986272674929E-2</v>
      </c>
      <c r="L11910">
        <v>4.5388000000000002</v>
      </c>
      <c r="M11910" t="s">
        <v>82</v>
      </c>
    </row>
    <row r="11911" spans="1:13">
      <c r="A11911" t="s">
        <v>6244</v>
      </c>
      <c r="B11911" t="s">
        <v>6245</v>
      </c>
      <c r="C11911" t="str">
        <f>TEXT(D11911, "mmm")</f>
        <v>Sep</v>
      </c>
      <c r="D11911" s="1">
        <v>45552</v>
      </c>
      <c r="E11911" t="s">
        <v>6246</v>
      </c>
      <c r="F11911" t="s">
        <v>118</v>
      </c>
      <c r="G11911">
        <v>19500</v>
      </c>
      <c r="H11911">
        <v>2.2000000000000002</v>
      </c>
      <c r="I11911">
        <v>42900</v>
      </c>
      <c r="J11911" t="s">
        <v>81</v>
      </c>
      <c r="K11911">
        <v>-2.7649852114563941E-2</v>
      </c>
      <c r="L11911">
        <v>-2.7650000000000001</v>
      </c>
      <c r="M11911" t="s">
        <v>82</v>
      </c>
    </row>
    <row r="11912" spans="1:13">
      <c r="A11912" t="s">
        <v>291</v>
      </c>
      <c r="B11912" t="s">
        <v>292</v>
      </c>
      <c r="C11912" t="str">
        <f>TEXT(D11912, "mmm")</f>
        <v>Sep</v>
      </c>
      <c r="D11912" s="1">
        <v>45552</v>
      </c>
      <c r="E11912" t="s">
        <v>100</v>
      </c>
      <c r="F11912" t="s">
        <v>101</v>
      </c>
      <c r="G11912">
        <v>150924</v>
      </c>
      <c r="H11912">
        <v>7.43</v>
      </c>
      <c r="I11912">
        <v>1121365.32</v>
      </c>
      <c r="J11912" t="s">
        <v>81</v>
      </c>
      <c r="K11912">
        <v>2.2910971892451171E-2</v>
      </c>
      <c r="L11912">
        <v>2.2911000000000001</v>
      </c>
      <c r="M11912" t="s">
        <v>82</v>
      </c>
    </row>
    <row r="11913" spans="1:13">
      <c r="A11913" t="s">
        <v>291</v>
      </c>
      <c r="B11913" t="s">
        <v>292</v>
      </c>
      <c r="C11913" t="str">
        <f>TEXT(D11913, "mmm")</f>
        <v>Sep</v>
      </c>
      <c r="D11913" s="1">
        <v>45552</v>
      </c>
      <c r="E11913" t="s">
        <v>102</v>
      </c>
      <c r="F11913" t="s">
        <v>101</v>
      </c>
      <c r="G11913">
        <v>150924</v>
      </c>
      <c r="H11913">
        <v>7.43</v>
      </c>
      <c r="I11913">
        <v>1121365.32</v>
      </c>
      <c r="J11913" t="s">
        <v>81</v>
      </c>
      <c r="K11913">
        <v>2.2910971892451171E-2</v>
      </c>
      <c r="L11913">
        <v>2.2911000000000001</v>
      </c>
      <c r="M11913" t="s">
        <v>82</v>
      </c>
    </row>
    <row r="11914" spans="1:13">
      <c r="A11914" t="s">
        <v>4124</v>
      </c>
      <c r="B11914" t="s">
        <v>4125</v>
      </c>
      <c r="C11914" t="str">
        <f>TEXT(D11914, "mmm")</f>
        <v>Sep</v>
      </c>
      <c r="D11914" s="1">
        <v>45552</v>
      </c>
      <c r="E11914" t="s">
        <v>4834</v>
      </c>
      <c r="F11914" t="s">
        <v>101</v>
      </c>
      <c r="G11914">
        <v>441</v>
      </c>
      <c r="H11914">
        <v>33.299999999999997</v>
      </c>
      <c r="I11914">
        <v>14685.3</v>
      </c>
      <c r="J11914" t="s">
        <v>81</v>
      </c>
      <c r="K11914">
        <v>-6.3405522718930074E-3</v>
      </c>
      <c r="L11914">
        <v>-0.6341</v>
      </c>
      <c r="M11914" t="s">
        <v>82</v>
      </c>
    </row>
    <row r="11915" spans="1:13">
      <c r="A11915" t="s">
        <v>4124</v>
      </c>
      <c r="B11915" t="s">
        <v>4125</v>
      </c>
      <c r="C11915" t="str">
        <f>TEXT(D11915, "mmm")</f>
        <v>Sep</v>
      </c>
      <c r="D11915" s="1">
        <v>45552</v>
      </c>
      <c r="E11915" t="s">
        <v>4832</v>
      </c>
      <c r="F11915" t="s">
        <v>101</v>
      </c>
      <c r="G11915">
        <v>441</v>
      </c>
      <c r="H11915">
        <v>33.299999999999997</v>
      </c>
      <c r="I11915">
        <v>14685.3</v>
      </c>
      <c r="J11915" t="s">
        <v>81</v>
      </c>
      <c r="K11915">
        <v>-6.3405522718930074E-3</v>
      </c>
      <c r="L11915">
        <v>-0.6341</v>
      </c>
      <c r="M11915" t="s">
        <v>82</v>
      </c>
    </row>
    <row r="11916" spans="1:13">
      <c r="A11916" t="s">
        <v>4124</v>
      </c>
      <c r="B11916" t="s">
        <v>4125</v>
      </c>
      <c r="C11916" t="str">
        <f>TEXT(D11916, "mmm")</f>
        <v>Sep</v>
      </c>
      <c r="D11916" s="1">
        <v>45552</v>
      </c>
      <c r="E11916" t="s">
        <v>4835</v>
      </c>
      <c r="F11916" t="s">
        <v>101</v>
      </c>
      <c r="G11916">
        <v>441</v>
      </c>
      <c r="H11916">
        <v>33.299999999999997</v>
      </c>
      <c r="I11916">
        <v>14685.3</v>
      </c>
      <c r="J11916" t="s">
        <v>81</v>
      </c>
      <c r="K11916">
        <v>-6.3405522718930074E-3</v>
      </c>
      <c r="L11916">
        <v>-0.6341</v>
      </c>
      <c r="M11916" t="s">
        <v>82</v>
      </c>
    </row>
    <row r="11917" spans="1:13">
      <c r="A11917" t="s">
        <v>4124</v>
      </c>
      <c r="B11917" t="s">
        <v>4125</v>
      </c>
      <c r="C11917" t="str">
        <f>TEXT(D11917, "mmm")</f>
        <v>Sep</v>
      </c>
      <c r="D11917" s="1">
        <v>45552</v>
      </c>
      <c r="E11917" t="s">
        <v>4831</v>
      </c>
      <c r="F11917" t="s">
        <v>101</v>
      </c>
      <c r="G11917">
        <v>441</v>
      </c>
      <c r="H11917">
        <v>33.299999999999997</v>
      </c>
      <c r="I11917">
        <v>14685.3</v>
      </c>
      <c r="J11917" t="s">
        <v>81</v>
      </c>
      <c r="K11917">
        <v>-6.3405522718930074E-3</v>
      </c>
      <c r="L11917">
        <v>-0.6341</v>
      </c>
      <c r="M11917" t="s">
        <v>82</v>
      </c>
    </row>
    <row r="11918" spans="1:13">
      <c r="A11918" t="s">
        <v>4124</v>
      </c>
      <c r="B11918" t="s">
        <v>4125</v>
      </c>
      <c r="C11918" t="str">
        <f>TEXT(D11918, "mmm")</f>
        <v>Sep</v>
      </c>
      <c r="D11918" s="1">
        <v>45552</v>
      </c>
      <c r="E11918" t="s">
        <v>4830</v>
      </c>
      <c r="F11918" t="s">
        <v>101</v>
      </c>
      <c r="G11918">
        <v>441</v>
      </c>
      <c r="H11918">
        <v>33.299999999999997</v>
      </c>
      <c r="I11918">
        <v>14685.3</v>
      </c>
      <c r="J11918" t="s">
        <v>81</v>
      </c>
      <c r="K11918">
        <v>-6.3405522718930074E-3</v>
      </c>
      <c r="L11918">
        <v>-0.6341</v>
      </c>
      <c r="M11918" t="s">
        <v>82</v>
      </c>
    </row>
    <row r="11919" spans="1:13">
      <c r="A11919" t="s">
        <v>4124</v>
      </c>
      <c r="B11919" t="s">
        <v>4125</v>
      </c>
      <c r="C11919" t="str">
        <f>TEXT(D11919, "mmm")</f>
        <v>Sep</v>
      </c>
      <c r="D11919" s="1">
        <v>45552</v>
      </c>
      <c r="E11919" t="s">
        <v>4833</v>
      </c>
      <c r="F11919" t="s">
        <v>101</v>
      </c>
      <c r="G11919">
        <v>441</v>
      </c>
      <c r="H11919">
        <v>33.299999999999997</v>
      </c>
      <c r="I11919">
        <v>14685.3</v>
      </c>
      <c r="J11919" t="s">
        <v>81</v>
      </c>
      <c r="K11919">
        <v>-6.3405522718930074E-3</v>
      </c>
      <c r="L11919">
        <v>-0.6341</v>
      </c>
      <c r="M11919" t="s">
        <v>82</v>
      </c>
    </row>
    <row r="11920" spans="1:13">
      <c r="A11920" t="s">
        <v>4124</v>
      </c>
      <c r="B11920" t="s">
        <v>4125</v>
      </c>
      <c r="C11920" t="str">
        <f>TEXT(D11920, "mmm")</f>
        <v>Sep</v>
      </c>
      <c r="D11920" s="1">
        <v>45552</v>
      </c>
      <c r="E11920" t="s">
        <v>4834</v>
      </c>
      <c r="F11920" t="s">
        <v>101</v>
      </c>
      <c r="G11920">
        <v>10795</v>
      </c>
      <c r="H11920">
        <v>33.299999999999997</v>
      </c>
      <c r="I11920">
        <v>359473.49999999988</v>
      </c>
      <c r="J11920" t="s">
        <v>81</v>
      </c>
      <c r="K11920">
        <v>-6.3405522718930074E-3</v>
      </c>
      <c r="L11920">
        <v>-0.6341</v>
      </c>
      <c r="M11920" t="s">
        <v>82</v>
      </c>
    </row>
    <row r="11921" spans="1:13">
      <c r="A11921" t="s">
        <v>4124</v>
      </c>
      <c r="B11921" t="s">
        <v>4125</v>
      </c>
      <c r="C11921" t="str">
        <f>TEXT(D11921, "mmm")</f>
        <v>Sep</v>
      </c>
      <c r="D11921" s="1">
        <v>45552</v>
      </c>
      <c r="E11921" t="s">
        <v>4832</v>
      </c>
      <c r="F11921" t="s">
        <v>101</v>
      </c>
      <c r="G11921">
        <v>10795</v>
      </c>
      <c r="H11921">
        <v>33.299999999999997</v>
      </c>
      <c r="I11921">
        <v>359473.49999999988</v>
      </c>
      <c r="J11921" t="s">
        <v>81</v>
      </c>
      <c r="K11921">
        <v>-6.3405522718930074E-3</v>
      </c>
      <c r="L11921">
        <v>-0.6341</v>
      </c>
      <c r="M11921" t="s">
        <v>82</v>
      </c>
    </row>
    <row r="11922" spans="1:13">
      <c r="A11922" t="s">
        <v>4124</v>
      </c>
      <c r="B11922" t="s">
        <v>4125</v>
      </c>
      <c r="C11922" t="str">
        <f>TEXT(D11922, "mmm")</f>
        <v>Sep</v>
      </c>
      <c r="D11922" s="1">
        <v>45552</v>
      </c>
      <c r="E11922" t="s">
        <v>4835</v>
      </c>
      <c r="F11922" t="s">
        <v>101</v>
      </c>
      <c r="G11922">
        <v>10795</v>
      </c>
      <c r="H11922">
        <v>33.299999999999997</v>
      </c>
      <c r="I11922">
        <v>359473.49999999988</v>
      </c>
      <c r="J11922" t="s">
        <v>81</v>
      </c>
      <c r="K11922">
        <v>-6.3405522718930074E-3</v>
      </c>
      <c r="L11922">
        <v>-0.6341</v>
      </c>
      <c r="M11922" t="s">
        <v>82</v>
      </c>
    </row>
    <row r="11923" spans="1:13">
      <c r="A11923" t="s">
        <v>4124</v>
      </c>
      <c r="B11923" t="s">
        <v>4125</v>
      </c>
      <c r="C11923" t="str">
        <f>TEXT(D11923, "mmm")</f>
        <v>Sep</v>
      </c>
      <c r="D11923" s="1">
        <v>45552</v>
      </c>
      <c r="E11923" t="s">
        <v>4831</v>
      </c>
      <c r="F11923" t="s">
        <v>101</v>
      </c>
      <c r="G11923">
        <v>10795</v>
      </c>
      <c r="H11923">
        <v>33.299999999999997</v>
      </c>
      <c r="I11923">
        <v>359473.49999999988</v>
      </c>
      <c r="J11923" t="s">
        <v>81</v>
      </c>
      <c r="K11923">
        <v>-6.3405522718930074E-3</v>
      </c>
      <c r="L11923">
        <v>-0.6341</v>
      </c>
      <c r="M11923" t="s">
        <v>82</v>
      </c>
    </row>
    <row r="11924" spans="1:13">
      <c r="A11924" t="s">
        <v>4124</v>
      </c>
      <c r="B11924" t="s">
        <v>4125</v>
      </c>
      <c r="C11924" t="str">
        <f>TEXT(D11924, "mmm")</f>
        <v>Sep</v>
      </c>
      <c r="D11924" s="1">
        <v>45552</v>
      </c>
      <c r="E11924" t="s">
        <v>4830</v>
      </c>
      <c r="F11924" t="s">
        <v>101</v>
      </c>
      <c r="G11924">
        <v>10795</v>
      </c>
      <c r="H11924">
        <v>33.299999999999997</v>
      </c>
      <c r="I11924">
        <v>359473.49999999988</v>
      </c>
      <c r="J11924" t="s">
        <v>81</v>
      </c>
      <c r="K11924">
        <v>-6.3405522718930074E-3</v>
      </c>
      <c r="L11924">
        <v>-0.6341</v>
      </c>
      <c r="M11924" t="s">
        <v>82</v>
      </c>
    </row>
    <row r="11925" spans="1:13">
      <c r="A11925" t="s">
        <v>4124</v>
      </c>
      <c r="B11925" t="s">
        <v>4125</v>
      </c>
      <c r="C11925" t="str">
        <f>TEXT(D11925, "mmm")</f>
        <v>Sep</v>
      </c>
      <c r="D11925" s="1">
        <v>45552</v>
      </c>
      <c r="E11925" t="s">
        <v>4833</v>
      </c>
      <c r="F11925" t="s">
        <v>101</v>
      </c>
      <c r="G11925">
        <v>10795</v>
      </c>
      <c r="H11925">
        <v>33.299999999999997</v>
      </c>
      <c r="I11925">
        <v>359473.49999999988</v>
      </c>
      <c r="J11925" t="s">
        <v>81</v>
      </c>
      <c r="K11925">
        <v>-6.3405522718930074E-3</v>
      </c>
      <c r="L11925">
        <v>-0.6341</v>
      </c>
      <c r="M11925" t="s">
        <v>82</v>
      </c>
    </row>
    <row r="11926" spans="1:13">
      <c r="A11926" t="s">
        <v>6239</v>
      </c>
      <c r="B11926" t="s">
        <v>6240</v>
      </c>
      <c r="C11926" t="str">
        <f>TEXT(D11926, "mmm")</f>
        <v>Sep</v>
      </c>
      <c r="D11926" s="1">
        <v>45552</v>
      </c>
      <c r="E11926" t="s">
        <v>6242</v>
      </c>
      <c r="F11926" t="s">
        <v>101</v>
      </c>
      <c r="G11926">
        <v>66835</v>
      </c>
      <c r="H11926">
        <v>7.44</v>
      </c>
      <c r="I11926">
        <v>497252.4</v>
      </c>
      <c r="J11926" t="s">
        <v>81</v>
      </c>
      <c r="K11926">
        <v>-6.8323003441401853E-2</v>
      </c>
      <c r="L11926">
        <v>-6.8323</v>
      </c>
      <c r="M11926" t="s">
        <v>82</v>
      </c>
    </row>
    <row r="11927" spans="1:13">
      <c r="A11927" t="s">
        <v>6239</v>
      </c>
      <c r="B11927" t="s">
        <v>6240</v>
      </c>
      <c r="C11927" t="str">
        <f>TEXT(D11927, "mmm")</f>
        <v>Sep</v>
      </c>
      <c r="D11927" s="1">
        <v>45552</v>
      </c>
      <c r="E11927" t="s">
        <v>6242</v>
      </c>
      <c r="F11927" t="s">
        <v>101</v>
      </c>
      <c r="G11927">
        <v>36478</v>
      </c>
      <c r="H11927">
        <v>6.66</v>
      </c>
      <c r="I11927">
        <v>242943.48</v>
      </c>
      <c r="J11927" t="s">
        <v>81</v>
      </c>
      <c r="K11927">
        <v>-6.8323003441401853E-2</v>
      </c>
      <c r="L11927">
        <v>-6.8323</v>
      </c>
      <c r="M11927" t="s">
        <v>82</v>
      </c>
    </row>
    <row r="11928" spans="1:13">
      <c r="A11928" t="s">
        <v>6239</v>
      </c>
      <c r="B11928" t="s">
        <v>6240</v>
      </c>
      <c r="C11928" t="str">
        <f>TEXT(D11928, "mmm")</f>
        <v>Sep</v>
      </c>
      <c r="D11928" s="1">
        <v>45552</v>
      </c>
      <c r="E11928" t="s">
        <v>6242</v>
      </c>
      <c r="F11928" t="s">
        <v>101</v>
      </c>
      <c r="G11928">
        <v>3515</v>
      </c>
      <c r="H11928">
        <v>6.19</v>
      </c>
      <c r="I11928">
        <v>21757.85</v>
      </c>
      <c r="J11928" t="s">
        <v>81</v>
      </c>
      <c r="K11928">
        <v>-6.8323003441401853E-2</v>
      </c>
      <c r="L11928">
        <v>-6.8323</v>
      </c>
      <c r="M11928" t="s">
        <v>82</v>
      </c>
    </row>
    <row r="11929" spans="1:13">
      <c r="A11929" t="s">
        <v>6239</v>
      </c>
      <c r="B11929" t="s">
        <v>6240</v>
      </c>
      <c r="C11929" t="str">
        <f>TEXT(D11929, "mmm")</f>
        <v>Sep</v>
      </c>
      <c r="D11929" s="1">
        <v>45552</v>
      </c>
      <c r="E11929" t="s">
        <v>6242</v>
      </c>
      <c r="F11929" t="s">
        <v>101</v>
      </c>
      <c r="G11929">
        <v>2841</v>
      </c>
      <c r="H11929">
        <v>7.65</v>
      </c>
      <c r="I11929">
        <v>21733.65</v>
      </c>
      <c r="J11929" t="s">
        <v>81</v>
      </c>
      <c r="K11929">
        <v>-6.8323003441401853E-2</v>
      </c>
      <c r="L11929">
        <v>-6.8323</v>
      </c>
      <c r="M11929" t="s">
        <v>82</v>
      </c>
    </row>
    <row r="11930" spans="1:13">
      <c r="A11930" t="s">
        <v>6239</v>
      </c>
      <c r="B11930" t="s">
        <v>6240</v>
      </c>
      <c r="C11930" t="str">
        <f>TEXT(D11930, "mmm")</f>
        <v>Sep</v>
      </c>
      <c r="D11930" s="1">
        <v>45552</v>
      </c>
      <c r="E11930" t="s">
        <v>6242</v>
      </c>
      <c r="F11930" t="s">
        <v>101</v>
      </c>
      <c r="G11930">
        <v>67164</v>
      </c>
      <c r="H11930">
        <v>7.77</v>
      </c>
      <c r="I11930">
        <v>521864.28</v>
      </c>
      <c r="J11930" t="s">
        <v>86</v>
      </c>
      <c r="K11930">
        <v>-6.8323003441401853E-2</v>
      </c>
      <c r="L11930">
        <v>-6.8323</v>
      </c>
      <c r="M11930" t="s">
        <v>82</v>
      </c>
    </row>
    <row r="11931" spans="1:13">
      <c r="A11931" t="s">
        <v>6239</v>
      </c>
      <c r="B11931" t="s">
        <v>6240</v>
      </c>
      <c r="C11931" t="str">
        <f>TEXT(D11931, "mmm")</f>
        <v>Sep</v>
      </c>
      <c r="D11931" s="1">
        <v>45552</v>
      </c>
      <c r="E11931" t="s">
        <v>6242</v>
      </c>
      <c r="F11931" t="s">
        <v>101</v>
      </c>
      <c r="G11931">
        <v>169903</v>
      </c>
      <c r="H11931">
        <v>6.85</v>
      </c>
      <c r="I11931">
        <v>1163835.55</v>
      </c>
      <c r="J11931" t="s">
        <v>86</v>
      </c>
      <c r="K11931">
        <v>-6.8323003441401853E-2</v>
      </c>
      <c r="L11931">
        <v>-6.8323</v>
      </c>
      <c r="M11931" t="s">
        <v>82</v>
      </c>
    </row>
    <row r="11932" spans="1:13">
      <c r="A11932" t="s">
        <v>6247</v>
      </c>
      <c r="B11932" t="s">
        <v>6248</v>
      </c>
      <c r="C11932" t="str">
        <f>TEXT(D11932, "mmm")</f>
        <v>Sep</v>
      </c>
      <c r="D11932" s="1">
        <v>45552</v>
      </c>
      <c r="E11932" t="s">
        <v>6249</v>
      </c>
      <c r="F11932" t="s">
        <v>118</v>
      </c>
      <c r="G11932">
        <v>5000</v>
      </c>
      <c r="H11932">
        <v>10</v>
      </c>
      <c r="I11932">
        <v>50000</v>
      </c>
      <c r="J11932" t="s">
        <v>81</v>
      </c>
      <c r="K11932">
        <v>-0.42548072294017802</v>
      </c>
      <c r="L11932">
        <v>-42.548099999999998</v>
      </c>
      <c r="M11932" t="s">
        <v>82</v>
      </c>
    </row>
    <row r="11933" spans="1:13">
      <c r="A11933" t="s">
        <v>6247</v>
      </c>
      <c r="B11933" t="s">
        <v>6248</v>
      </c>
      <c r="C11933" t="str">
        <f>TEXT(D11933, "mmm")</f>
        <v>Sep</v>
      </c>
      <c r="D11933" s="1">
        <v>45552</v>
      </c>
      <c r="E11933" t="s">
        <v>6250</v>
      </c>
      <c r="F11933" t="s">
        <v>128</v>
      </c>
      <c r="G11933">
        <v>10000</v>
      </c>
      <c r="H11933">
        <v>10</v>
      </c>
      <c r="I11933">
        <v>100000</v>
      </c>
      <c r="J11933" t="s">
        <v>86</v>
      </c>
      <c r="K11933">
        <v>-0.42548072294017802</v>
      </c>
      <c r="L11933">
        <v>-42.548099999999998</v>
      </c>
      <c r="M11933" t="s">
        <v>82</v>
      </c>
    </row>
    <row r="11934" spans="1:13">
      <c r="A11934" t="s">
        <v>4839</v>
      </c>
      <c r="B11934" t="s">
        <v>4840</v>
      </c>
      <c r="C11934" t="str">
        <f>TEXT(D11934, "mmm")</f>
        <v>Sep</v>
      </c>
      <c r="D11934" s="1">
        <v>45552</v>
      </c>
      <c r="E11934" t="s">
        <v>4844</v>
      </c>
      <c r="F11934" t="s">
        <v>101</v>
      </c>
      <c r="G11934">
        <v>102484</v>
      </c>
      <c r="H11934">
        <v>5.85</v>
      </c>
      <c r="I11934">
        <v>599531.39999999991</v>
      </c>
      <c r="J11934" t="s">
        <v>86</v>
      </c>
      <c r="K11934">
        <v>5.0083506210027988E-2</v>
      </c>
      <c r="L11934">
        <v>5.0084</v>
      </c>
      <c r="M11934" t="s">
        <v>82</v>
      </c>
    </row>
    <row r="11935" spans="1:13">
      <c r="A11935" t="s">
        <v>4839</v>
      </c>
      <c r="B11935" t="s">
        <v>4840</v>
      </c>
      <c r="C11935" t="str">
        <f>TEXT(D11935, "mmm")</f>
        <v>Sep</v>
      </c>
      <c r="D11935" s="1">
        <v>45552</v>
      </c>
      <c r="E11935" t="s">
        <v>4841</v>
      </c>
      <c r="F11935" t="s">
        <v>101</v>
      </c>
      <c r="G11935">
        <v>102484</v>
      </c>
      <c r="H11935">
        <v>5.85</v>
      </c>
      <c r="I11935">
        <v>599531.39999999991</v>
      </c>
      <c r="J11935" t="s">
        <v>86</v>
      </c>
      <c r="K11935">
        <v>5.0083506210027988E-2</v>
      </c>
      <c r="L11935">
        <v>5.0084</v>
      </c>
      <c r="M11935" t="s">
        <v>82</v>
      </c>
    </row>
    <row r="11936" spans="1:13">
      <c r="A11936" t="s">
        <v>4839</v>
      </c>
      <c r="B11936" t="s">
        <v>4840</v>
      </c>
      <c r="C11936" t="str">
        <f>TEXT(D11936, "mmm")</f>
        <v>Sep</v>
      </c>
      <c r="D11936" s="1">
        <v>45552</v>
      </c>
      <c r="E11936" t="s">
        <v>4843</v>
      </c>
      <c r="F11936" t="s">
        <v>101</v>
      </c>
      <c r="G11936">
        <v>102484</v>
      </c>
      <c r="H11936">
        <v>5.85</v>
      </c>
      <c r="I11936">
        <v>599531.39999999991</v>
      </c>
      <c r="J11936" t="s">
        <v>86</v>
      </c>
      <c r="K11936">
        <v>5.0083506210027988E-2</v>
      </c>
      <c r="L11936">
        <v>5.0084</v>
      </c>
      <c r="M11936" t="s">
        <v>82</v>
      </c>
    </row>
    <row r="11937" spans="1:13">
      <c r="A11937" t="s">
        <v>4839</v>
      </c>
      <c r="B11937" t="s">
        <v>4840</v>
      </c>
      <c r="C11937" t="str">
        <f>TEXT(D11937, "mmm")</f>
        <v>Sep</v>
      </c>
      <c r="D11937" s="1">
        <v>45552</v>
      </c>
      <c r="E11937" t="s">
        <v>4842</v>
      </c>
      <c r="F11937" t="s">
        <v>101</v>
      </c>
      <c r="G11937">
        <v>102484</v>
      </c>
      <c r="H11937">
        <v>5.85</v>
      </c>
      <c r="I11937">
        <v>599531.39999999991</v>
      </c>
      <c r="J11937" t="s">
        <v>86</v>
      </c>
      <c r="K11937">
        <v>5.0083506210027988E-2</v>
      </c>
      <c r="L11937">
        <v>5.0084</v>
      </c>
      <c r="M11937" t="s">
        <v>82</v>
      </c>
    </row>
    <row r="11938" spans="1:13">
      <c r="A11938" t="s">
        <v>4839</v>
      </c>
      <c r="B11938" t="s">
        <v>4840</v>
      </c>
      <c r="C11938" t="str">
        <f>TEXT(D11938, "mmm")</f>
        <v>Sep</v>
      </c>
      <c r="D11938" s="1">
        <v>45552</v>
      </c>
      <c r="E11938" t="s">
        <v>4845</v>
      </c>
      <c r="F11938" t="s">
        <v>101</v>
      </c>
      <c r="G11938">
        <v>102484</v>
      </c>
      <c r="H11938">
        <v>5.85</v>
      </c>
      <c r="I11938">
        <v>599531.39999999991</v>
      </c>
      <c r="J11938" t="s">
        <v>86</v>
      </c>
      <c r="K11938">
        <v>5.0083506210027988E-2</v>
      </c>
      <c r="L11938">
        <v>5.0084</v>
      </c>
      <c r="M11938" t="s">
        <v>82</v>
      </c>
    </row>
    <row r="11939" spans="1:13">
      <c r="A11939" t="s">
        <v>6229</v>
      </c>
      <c r="B11939" t="s">
        <v>6230</v>
      </c>
      <c r="C11939" t="str">
        <f>TEXT(D11939, "mmm")</f>
        <v>Sep</v>
      </c>
      <c r="D11939" s="1">
        <v>45552</v>
      </c>
      <c r="E11939" t="s">
        <v>6231</v>
      </c>
      <c r="F11939" t="s">
        <v>101</v>
      </c>
      <c r="G11939">
        <v>7800</v>
      </c>
      <c r="H11939">
        <v>2.4</v>
      </c>
      <c r="I11939">
        <v>18720</v>
      </c>
      <c r="J11939" t="s">
        <v>81</v>
      </c>
      <c r="K11939">
        <v>-0.18884118129554001</v>
      </c>
      <c r="L11939">
        <v>-18.8841</v>
      </c>
      <c r="M11939" t="s">
        <v>82</v>
      </c>
    </row>
    <row r="11940" spans="1:13">
      <c r="A11940" t="s">
        <v>6220</v>
      </c>
      <c r="B11940" t="s">
        <v>6221</v>
      </c>
      <c r="C11940" t="str">
        <f>TEXT(D11940, "mmm")</f>
        <v>Sep</v>
      </c>
      <c r="D11940" s="1">
        <v>45552</v>
      </c>
      <c r="E11940" t="s">
        <v>1293</v>
      </c>
      <c r="F11940" t="s">
        <v>314</v>
      </c>
      <c r="G11940">
        <v>35000</v>
      </c>
      <c r="H11940">
        <v>18</v>
      </c>
      <c r="I11940">
        <v>630000</v>
      </c>
      <c r="J11940" t="s">
        <v>81</v>
      </c>
      <c r="K11940">
        <v>-9.7524913905085997E-2</v>
      </c>
      <c r="L11940">
        <v>-9.7524999999999995</v>
      </c>
      <c r="M11940" t="s">
        <v>82</v>
      </c>
    </row>
    <row r="11941" spans="1:13">
      <c r="A11941" t="s">
        <v>6220</v>
      </c>
      <c r="B11941" t="s">
        <v>6221</v>
      </c>
      <c r="C11941" t="str">
        <f>TEXT(D11941, "mmm")</f>
        <v>Sep</v>
      </c>
      <c r="D11941" s="1">
        <v>45552</v>
      </c>
      <c r="E11941" t="s">
        <v>1297</v>
      </c>
      <c r="F11941" t="s">
        <v>314</v>
      </c>
      <c r="G11941">
        <v>35000</v>
      </c>
      <c r="H11941">
        <v>18</v>
      </c>
      <c r="I11941">
        <v>630000</v>
      </c>
      <c r="J11941" t="s">
        <v>81</v>
      </c>
      <c r="K11941">
        <v>-9.7524913905085997E-2</v>
      </c>
      <c r="L11941">
        <v>-9.7524999999999995</v>
      </c>
      <c r="M11941" t="s">
        <v>82</v>
      </c>
    </row>
    <row r="11942" spans="1:13">
      <c r="A11942" t="s">
        <v>6220</v>
      </c>
      <c r="B11942" t="s">
        <v>6221</v>
      </c>
      <c r="C11942" t="str">
        <f>TEXT(D11942, "mmm")</f>
        <v>Sep</v>
      </c>
      <c r="D11942" s="1">
        <v>45552</v>
      </c>
      <c r="E11942" t="s">
        <v>6251</v>
      </c>
      <c r="F11942" t="s">
        <v>314</v>
      </c>
      <c r="G11942">
        <v>35000</v>
      </c>
      <c r="H11942">
        <v>18</v>
      </c>
      <c r="I11942">
        <v>630000</v>
      </c>
      <c r="J11942" t="s">
        <v>81</v>
      </c>
      <c r="K11942">
        <v>-9.7524913905085997E-2</v>
      </c>
      <c r="L11942">
        <v>-9.7524999999999995</v>
      </c>
      <c r="M11942" t="s">
        <v>82</v>
      </c>
    </row>
    <row r="11943" spans="1:13">
      <c r="A11943" t="s">
        <v>6220</v>
      </c>
      <c r="B11943" t="s">
        <v>6221</v>
      </c>
      <c r="C11943" t="str">
        <f>TEXT(D11943, "mmm")</f>
        <v>Sep</v>
      </c>
      <c r="D11943" s="1">
        <v>45552</v>
      </c>
      <c r="E11943" t="s">
        <v>1296</v>
      </c>
      <c r="F11943" t="s">
        <v>314</v>
      </c>
      <c r="G11943">
        <v>35000</v>
      </c>
      <c r="H11943">
        <v>18</v>
      </c>
      <c r="I11943">
        <v>630000</v>
      </c>
      <c r="J11943" t="s">
        <v>81</v>
      </c>
      <c r="K11943">
        <v>-9.7524913905085997E-2</v>
      </c>
      <c r="L11943">
        <v>-9.7524999999999995</v>
      </c>
      <c r="M11943" t="s">
        <v>82</v>
      </c>
    </row>
    <row r="11944" spans="1:13">
      <c r="A11944" t="s">
        <v>6220</v>
      </c>
      <c r="B11944" t="s">
        <v>6221</v>
      </c>
      <c r="C11944" t="str">
        <f>TEXT(D11944, "mmm")</f>
        <v>Sep</v>
      </c>
      <c r="D11944" s="1">
        <v>45552</v>
      </c>
      <c r="E11944" t="s">
        <v>1291</v>
      </c>
      <c r="F11944" t="s">
        <v>314</v>
      </c>
      <c r="G11944">
        <v>35000</v>
      </c>
      <c r="H11944">
        <v>18</v>
      </c>
      <c r="I11944">
        <v>630000</v>
      </c>
      <c r="J11944" t="s">
        <v>81</v>
      </c>
      <c r="K11944">
        <v>-9.7524913905085997E-2</v>
      </c>
      <c r="L11944">
        <v>-9.7524999999999995</v>
      </c>
      <c r="M11944" t="s">
        <v>82</v>
      </c>
    </row>
    <row r="11945" spans="1:13">
      <c r="A11945" t="s">
        <v>6220</v>
      </c>
      <c r="B11945" t="s">
        <v>6221</v>
      </c>
      <c r="C11945" t="str">
        <f>TEXT(D11945, "mmm")</f>
        <v>Sep</v>
      </c>
      <c r="D11945" s="1">
        <v>45552</v>
      </c>
      <c r="E11945" t="s">
        <v>6252</v>
      </c>
      <c r="F11945" t="s">
        <v>314</v>
      </c>
      <c r="G11945">
        <v>35000</v>
      </c>
      <c r="H11945">
        <v>18</v>
      </c>
      <c r="I11945">
        <v>630000</v>
      </c>
      <c r="J11945" t="s">
        <v>81</v>
      </c>
      <c r="K11945">
        <v>-9.7524913905085997E-2</v>
      </c>
      <c r="L11945">
        <v>-9.7524999999999995</v>
      </c>
      <c r="M11945" t="s">
        <v>82</v>
      </c>
    </row>
    <row r="11946" spans="1:13">
      <c r="A11946" t="s">
        <v>6220</v>
      </c>
      <c r="B11946" t="s">
        <v>6221</v>
      </c>
      <c r="C11946" t="str">
        <f>TEXT(D11946, "mmm")</f>
        <v>Sep</v>
      </c>
      <c r="D11946" s="1">
        <v>45552</v>
      </c>
      <c r="E11946" t="s">
        <v>1293</v>
      </c>
      <c r="F11946" t="s">
        <v>314</v>
      </c>
      <c r="G11946">
        <v>35000</v>
      </c>
      <c r="H11946">
        <v>18</v>
      </c>
      <c r="I11946">
        <v>630000</v>
      </c>
      <c r="J11946" t="s">
        <v>81</v>
      </c>
      <c r="K11946">
        <v>-9.7524913905085997E-2</v>
      </c>
      <c r="L11946">
        <v>-9.7524999999999995</v>
      </c>
      <c r="M11946" t="s">
        <v>82</v>
      </c>
    </row>
    <row r="11947" spans="1:13">
      <c r="A11947" t="s">
        <v>6220</v>
      </c>
      <c r="B11947" t="s">
        <v>6221</v>
      </c>
      <c r="C11947" t="str">
        <f>TEXT(D11947, "mmm")</f>
        <v>Sep</v>
      </c>
      <c r="D11947" s="1">
        <v>45552</v>
      </c>
      <c r="E11947" t="s">
        <v>1297</v>
      </c>
      <c r="F11947" t="s">
        <v>314</v>
      </c>
      <c r="G11947">
        <v>35000</v>
      </c>
      <c r="H11947">
        <v>18</v>
      </c>
      <c r="I11947">
        <v>630000</v>
      </c>
      <c r="J11947" t="s">
        <v>81</v>
      </c>
      <c r="K11947">
        <v>-9.7524913905085997E-2</v>
      </c>
      <c r="L11947">
        <v>-9.7524999999999995</v>
      </c>
      <c r="M11947" t="s">
        <v>82</v>
      </c>
    </row>
    <row r="11948" spans="1:13">
      <c r="A11948" t="s">
        <v>6220</v>
      </c>
      <c r="B11948" t="s">
        <v>6221</v>
      </c>
      <c r="C11948" t="str">
        <f>TEXT(D11948, "mmm")</f>
        <v>Sep</v>
      </c>
      <c r="D11948" s="1">
        <v>45552</v>
      </c>
      <c r="E11948" t="s">
        <v>6251</v>
      </c>
      <c r="F11948" t="s">
        <v>314</v>
      </c>
      <c r="G11948">
        <v>35000</v>
      </c>
      <c r="H11948">
        <v>18</v>
      </c>
      <c r="I11948">
        <v>630000</v>
      </c>
      <c r="J11948" t="s">
        <v>81</v>
      </c>
      <c r="K11948">
        <v>-9.7524913905085997E-2</v>
      </c>
      <c r="L11948">
        <v>-9.7524999999999995</v>
      </c>
      <c r="M11948" t="s">
        <v>82</v>
      </c>
    </row>
    <row r="11949" spans="1:13">
      <c r="A11949" t="s">
        <v>6220</v>
      </c>
      <c r="B11949" t="s">
        <v>6221</v>
      </c>
      <c r="C11949" t="str">
        <f>TEXT(D11949, "mmm")</f>
        <v>Sep</v>
      </c>
      <c r="D11949" s="1">
        <v>45552</v>
      </c>
      <c r="E11949" t="s">
        <v>1296</v>
      </c>
      <c r="F11949" t="s">
        <v>314</v>
      </c>
      <c r="G11949">
        <v>35000</v>
      </c>
      <c r="H11949">
        <v>18</v>
      </c>
      <c r="I11949">
        <v>630000</v>
      </c>
      <c r="J11949" t="s">
        <v>81</v>
      </c>
      <c r="K11949">
        <v>-9.7524913905085997E-2</v>
      </c>
      <c r="L11949">
        <v>-9.7524999999999995</v>
      </c>
      <c r="M11949" t="s">
        <v>82</v>
      </c>
    </row>
    <row r="11950" spans="1:13">
      <c r="A11950" t="s">
        <v>6220</v>
      </c>
      <c r="B11950" t="s">
        <v>6221</v>
      </c>
      <c r="C11950" t="str">
        <f>TEXT(D11950, "mmm")</f>
        <v>Sep</v>
      </c>
      <c r="D11950" s="1">
        <v>45552</v>
      </c>
      <c r="E11950" t="s">
        <v>1291</v>
      </c>
      <c r="F11950" t="s">
        <v>314</v>
      </c>
      <c r="G11950">
        <v>35000</v>
      </c>
      <c r="H11950">
        <v>18</v>
      </c>
      <c r="I11950">
        <v>630000</v>
      </c>
      <c r="J11950" t="s">
        <v>81</v>
      </c>
      <c r="K11950">
        <v>-9.7524913905085997E-2</v>
      </c>
      <c r="L11950">
        <v>-9.7524999999999995</v>
      </c>
      <c r="M11950" t="s">
        <v>82</v>
      </c>
    </row>
    <row r="11951" spans="1:13">
      <c r="A11951" t="s">
        <v>6220</v>
      </c>
      <c r="B11951" t="s">
        <v>6221</v>
      </c>
      <c r="C11951" t="str">
        <f>TEXT(D11951, "mmm")</f>
        <v>Sep</v>
      </c>
      <c r="D11951" s="1">
        <v>45552</v>
      </c>
      <c r="E11951" t="s">
        <v>6252</v>
      </c>
      <c r="F11951" t="s">
        <v>314</v>
      </c>
      <c r="G11951">
        <v>35000</v>
      </c>
      <c r="H11951">
        <v>18</v>
      </c>
      <c r="I11951">
        <v>630000</v>
      </c>
      <c r="J11951" t="s">
        <v>81</v>
      </c>
      <c r="K11951">
        <v>-9.7524913905085997E-2</v>
      </c>
      <c r="L11951">
        <v>-9.7524999999999995</v>
      </c>
      <c r="M11951" t="s">
        <v>82</v>
      </c>
    </row>
    <row r="11952" spans="1:13">
      <c r="A11952" t="s">
        <v>6253</v>
      </c>
      <c r="B11952" t="s">
        <v>6254</v>
      </c>
      <c r="C11952" t="str">
        <f>TEXT(D11952, "mmm")</f>
        <v>Sep</v>
      </c>
      <c r="D11952" s="1">
        <v>45552</v>
      </c>
      <c r="E11952" t="s">
        <v>6255</v>
      </c>
      <c r="F11952" t="s">
        <v>222</v>
      </c>
      <c r="G11952">
        <v>7364</v>
      </c>
      <c r="H11952">
        <v>13.58</v>
      </c>
      <c r="I11952">
        <v>100003.12</v>
      </c>
      <c r="J11952" t="s">
        <v>86</v>
      </c>
      <c r="K11952">
        <v>7.3692372843787712E-3</v>
      </c>
      <c r="L11952">
        <v>0.7369</v>
      </c>
      <c r="M11952" t="s">
        <v>82</v>
      </c>
    </row>
    <row r="11953" spans="1:13">
      <c r="A11953" t="s">
        <v>6256</v>
      </c>
      <c r="B11953" t="s">
        <v>6257</v>
      </c>
      <c r="C11953" t="str">
        <f>TEXT(D11953, "mmm")</f>
        <v>Sep</v>
      </c>
      <c r="D11953" s="1">
        <v>45552</v>
      </c>
      <c r="E11953" t="s">
        <v>6258</v>
      </c>
      <c r="F11953" t="s">
        <v>128</v>
      </c>
      <c r="G11953">
        <v>15000</v>
      </c>
      <c r="H11953">
        <v>6.03</v>
      </c>
      <c r="I11953">
        <v>90450</v>
      </c>
      <c r="J11953" t="s">
        <v>81</v>
      </c>
      <c r="K11953">
        <v>3.8095200611441449E-2</v>
      </c>
      <c r="L11953">
        <v>3.8094999999999999</v>
      </c>
      <c r="M11953" t="s">
        <v>82</v>
      </c>
    </row>
    <row r="11954" spans="1:13">
      <c r="A11954" t="s">
        <v>2137</v>
      </c>
      <c r="B11954" t="s">
        <v>2138</v>
      </c>
      <c r="C11954" t="str">
        <f>TEXT(D11954, "mmm")</f>
        <v>Sep</v>
      </c>
      <c r="D11954" s="1">
        <v>45552</v>
      </c>
      <c r="E11954" t="s">
        <v>2910</v>
      </c>
      <c r="F11954" t="s">
        <v>80</v>
      </c>
      <c r="G11954">
        <v>2500</v>
      </c>
      <c r="H11954">
        <v>5.5</v>
      </c>
      <c r="I11954">
        <v>13750</v>
      </c>
      <c r="J11954" t="s">
        <v>81</v>
      </c>
      <c r="K11954">
        <v>1.4771119943324251E-4</v>
      </c>
      <c r="L11954">
        <v>1.4800000000000001E-2</v>
      </c>
      <c r="M11954" t="s">
        <v>82</v>
      </c>
    </row>
    <row r="11955" spans="1:13">
      <c r="A11955" t="s">
        <v>4488</v>
      </c>
      <c r="B11955" t="s">
        <v>4489</v>
      </c>
      <c r="C11955" t="str">
        <f>TEXT(D11955, "mmm")</f>
        <v>Sep</v>
      </c>
      <c r="D11955" s="1">
        <v>45552</v>
      </c>
      <c r="E11955" t="s">
        <v>4490</v>
      </c>
      <c r="F11955" t="s">
        <v>128</v>
      </c>
      <c r="G11955">
        <v>1322</v>
      </c>
      <c r="H11955">
        <v>13.95</v>
      </c>
      <c r="I11955">
        <v>18441.900000000001</v>
      </c>
      <c r="J11955" t="s">
        <v>81</v>
      </c>
      <c r="K11955">
        <v>0.11430627585663421</v>
      </c>
      <c r="L11955">
        <v>11.4306</v>
      </c>
      <c r="M11955" t="s">
        <v>82</v>
      </c>
    </row>
    <row r="11956" spans="1:13">
      <c r="A11956" t="s">
        <v>285</v>
      </c>
      <c r="B11956" t="s">
        <v>286</v>
      </c>
      <c r="C11956" t="str">
        <f>TEXT(D11956, "mmm")</f>
        <v>Sep</v>
      </c>
      <c r="D11956" s="1">
        <v>45552</v>
      </c>
      <c r="E11956" t="s">
        <v>102</v>
      </c>
      <c r="F11956" t="s">
        <v>101</v>
      </c>
      <c r="G11956">
        <v>27148</v>
      </c>
      <c r="H11956">
        <v>15.93</v>
      </c>
      <c r="I11956">
        <v>432467.64</v>
      </c>
      <c r="J11956" t="s">
        <v>81</v>
      </c>
      <c r="K11956">
        <v>1.2602803908319251E-3</v>
      </c>
      <c r="L11956">
        <v>0.126</v>
      </c>
      <c r="M11956" t="s">
        <v>82</v>
      </c>
    </row>
    <row r="11957" spans="1:13">
      <c r="A11957" t="s">
        <v>285</v>
      </c>
      <c r="B11957" t="s">
        <v>286</v>
      </c>
      <c r="C11957" t="str">
        <f>TEXT(D11957, "mmm")</f>
        <v>Sep</v>
      </c>
      <c r="D11957" s="1">
        <v>45552</v>
      </c>
      <c r="E11957" t="s">
        <v>100</v>
      </c>
      <c r="F11957" t="s">
        <v>101</v>
      </c>
      <c r="G11957">
        <v>27148</v>
      </c>
      <c r="H11957">
        <v>15.93</v>
      </c>
      <c r="I11957">
        <v>432467.64</v>
      </c>
      <c r="J11957" t="s">
        <v>81</v>
      </c>
      <c r="K11957">
        <v>1.2602803908319251E-3</v>
      </c>
      <c r="L11957">
        <v>0.126</v>
      </c>
      <c r="M11957" t="s">
        <v>82</v>
      </c>
    </row>
    <row r="11958" spans="1:13">
      <c r="A11958" t="s">
        <v>3598</v>
      </c>
      <c r="B11958" t="s">
        <v>3599</v>
      </c>
      <c r="C11958" t="str">
        <f>TEXT(D11958, "mmm")</f>
        <v>Sep</v>
      </c>
      <c r="D11958" s="1">
        <v>45552</v>
      </c>
      <c r="E11958" t="s">
        <v>3600</v>
      </c>
      <c r="F11958" t="s">
        <v>222</v>
      </c>
      <c r="G11958">
        <v>2100</v>
      </c>
      <c r="H11958">
        <v>43.6</v>
      </c>
      <c r="I11958">
        <v>91560</v>
      </c>
      <c r="J11958" t="s">
        <v>81</v>
      </c>
      <c r="K11958">
        <v>7.9754842993797759E-2</v>
      </c>
      <c r="L11958">
        <v>7.9755000000000003</v>
      </c>
      <c r="M11958" t="s">
        <v>82</v>
      </c>
    </row>
    <row r="11959" spans="1:13">
      <c r="A11959" t="s">
        <v>6247</v>
      </c>
      <c r="B11959" t="s">
        <v>6248</v>
      </c>
      <c r="C11959" t="str">
        <f>TEXT(D11959, "mmm")</f>
        <v>Sep</v>
      </c>
      <c r="D11959" s="1">
        <v>45552</v>
      </c>
      <c r="E11959" t="s">
        <v>6259</v>
      </c>
      <c r="F11959" t="s">
        <v>128</v>
      </c>
      <c r="G11959">
        <v>10000</v>
      </c>
      <c r="H11959">
        <v>10</v>
      </c>
      <c r="I11959">
        <v>100000</v>
      </c>
      <c r="J11959" t="s">
        <v>86</v>
      </c>
      <c r="K11959">
        <v>-0.42548072294017802</v>
      </c>
      <c r="L11959">
        <v>-42.548099999999998</v>
      </c>
      <c r="M11959" t="s">
        <v>82</v>
      </c>
    </row>
    <row r="11960" spans="1:13">
      <c r="A11960" t="s">
        <v>6239</v>
      </c>
      <c r="B11960" t="s">
        <v>6240</v>
      </c>
      <c r="C11960" t="str">
        <f>TEXT(D11960, "mmm")</f>
        <v>Sep</v>
      </c>
      <c r="D11960" s="1">
        <v>45553</v>
      </c>
      <c r="E11960" t="s">
        <v>6242</v>
      </c>
      <c r="F11960" t="s">
        <v>101</v>
      </c>
      <c r="G11960">
        <v>17043</v>
      </c>
      <c r="H11960">
        <v>7.45</v>
      </c>
      <c r="I11960">
        <v>126970.35</v>
      </c>
      <c r="J11960" t="s">
        <v>81</v>
      </c>
      <c r="K11960">
        <v>8.8019472676415855E-2</v>
      </c>
      <c r="L11960">
        <v>8.8018999999999998</v>
      </c>
      <c r="M11960" t="s">
        <v>82</v>
      </c>
    </row>
    <row r="11961" spans="1:13">
      <c r="A11961" t="s">
        <v>6239</v>
      </c>
      <c r="B11961" t="s">
        <v>6240</v>
      </c>
      <c r="C11961" t="str">
        <f>TEXT(D11961, "mmm")</f>
        <v>Sep</v>
      </c>
      <c r="D11961" s="1">
        <v>45553</v>
      </c>
      <c r="E11961" t="s">
        <v>6242</v>
      </c>
      <c r="F11961" t="s">
        <v>101</v>
      </c>
      <c r="G11961">
        <v>17805</v>
      </c>
      <c r="H11961">
        <v>7.47</v>
      </c>
      <c r="I11961">
        <v>133003.35</v>
      </c>
      <c r="J11961" t="s">
        <v>81</v>
      </c>
      <c r="K11961">
        <v>8.8019472676415855E-2</v>
      </c>
      <c r="L11961">
        <v>8.8018999999999998</v>
      </c>
      <c r="M11961" t="s">
        <v>82</v>
      </c>
    </row>
    <row r="11962" spans="1:13">
      <c r="A11962" t="s">
        <v>6239</v>
      </c>
      <c r="B11962" t="s">
        <v>6240</v>
      </c>
      <c r="C11962" t="str">
        <f>TEXT(D11962, "mmm")</f>
        <v>Sep</v>
      </c>
      <c r="D11962" s="1">
        <v>45553</v>
      </c>
      <c r="E11962" t="s">
        <v>6242</v>
      </c>
      <c r="F11962" t="s">
        <v>101</v>
      </c>
      <c r="G11962">
        <v>28130</v>
      </c>
      <c r="H11962">
        <v>8.1</v>
      </c>
      <c r="I11962">
        <v>227853</v>
      </c>
      <c r="J11962" t="s">
        <v>81</v>
      </c>
      <c r="K11962">
        <v>8.8019472676415855E-2</v>
      </c>
      <c r="L11962">
        <v>8.8018999999999998</v>
      </c>
      <c r="M11962" t="s">
        <v>82</v>
      </c>
    </row>
    <row r="11963" spans="1:13">
      <c r="A11963" t="s">
        <v>6239</v>
      </c>
      <c r="B11963" t="s">
        <v>6240</v>
      </c>
      <c r="C11963" t="str">
        <f>TEXT(D11963, "mmm")</f>
        <v>Sep</v>
      </c>
      <c r="D11963" s="1">
        <v>45553</v>
      </c>
      <c r="E11963" t="s">
        <v>6242</v>
      </c>
      <c r="F11963" t="s">
        <v>101</v>
      </c>
      <c r="G11963">
        <v>65152</v>
      </c>
      <c r="H11963">
        <v>7.83</v>
      </c>
      <c r="I11963">
        <v>510140.15999999997</v>
      </c>
      <c r="J11963" t="s">
        <v>81</v>
      </c>
      <c r="K11963">
        <v>8.8019472676415855E-2</v>
      </c>
      <c r="L11963">
        <v>8.8018999999999998</v>
      </c>
      <c r="M11963" t="s">
        <v>82</v>
      </c>
    </row>
    <row r="11964" spans="1:13">
      <c r="A11964" t="s">
        <v>1837</v>
      </c>
      <c r="B11964" t="s">
        <v>6260</v>
      </c>
      <c r="C11964" t="str">
        <f>TEXT(D11964, "mmm")</f>
        <v>Sep</v>
      </c>
      <c r="D11964" s="1">
        <v>45553</v>
      </c>
      <c r="E11964" t="s">
        <v>1839</v>
      </c>
      <c r="F11964" t="s">
        <v>128</v>
      </c>
      <c r="G11964">
        <v>5000</v>
      </c>
      <c r="H11964">
        <v>38.97</v>
      </c>
      <c r="I11964">
        <v>194850</v>
      </c>
      <c r="J11964" t="s">
        <v>86</v>
      </c>
      <c r="K11964">
        <v>-4.4932289782455233E-2</v>
      </c>
      <c r="L11964">
        <v>-4.4931999999999999</v>
      </c>
      <c r="M11964" t="s">
        <v>82</v>
      </c>
    </row>
    <row r="11965" spans="1:13">
      <c r="A11965" t="s">
        <v>6261</v>
      </c>
      <c r="B11965" t="s">
        <v>6262</v>
      </c>
      <c r="C11965" t="str">
        <f>TEXT(D11965, "mmm")</f>
        <v>Sep</v>
      </c>
      <c r="D11965" s="1">
        <v>45553</v>
      </c>
      <c r="E11965" t="s">
        <v>6263</v>
      </c>
      <c r="F11965" t="s">
        <v>217</v>
      </c>
      <c r="G11965">
        <v>1000000</v>
      </c>
      <c r="H11965">
        <v>0.3</v>
      </c>
      <c r="I11965">
        <v>300000</v>
      </c>
      <c r="J11965" t="s">
        <v>86</v>
      </c>
      <c r="K11965">
        <v>-0.30199428651270172</v>
      </c>
      <c r="L11965">
        <v>-30.199400000000001</v>
      </c>
      <c r="M11965" t="s">
        <v>82</v>
      </c>
    </row>
    <row r="11966" spans="1:13">
      <c r="A11966" t="s">
        <v>4124</v>
      </c>
      <c r="B11966" t="s">
        <v>4125</v>
      </c>
      <c r="C11966" t="str">
        <f>TEXT(D11966, "mmm")</f>
        <v>Sep</v>
      </c>
      <c r="D11966" s="1">
        <v>45553</v>
      </c>
      <c r="E11966" t="s">
        <v>4832</v>
      </c>
      <c r="F11966" t="s">
        <v>101</v>
      </c>
      <c r="G11966">
        <v>11341</v>
      </c>
      <c r="H11966">
        <v>33.25</v>
      </c>
      <c r="I11966">
        <v>377088.25</v>
      </c>
      <c r="J11966" t="s">
        <v>81</v>
      </c>
      <c r="K11966">
        <v>2.7149250973006689E-2</v>
      </c>
      <c r="L11966">
        <v>2.7149000000000001</v>
      </c>
      <c r="M11966" t="s">
        <v>82</v>
      </c>
    </row>
    <row r="11967" spans="1:13">
      <c r="A11967" t="s">
        <v>4124</v>
      </c>
      <c r="B11967" t="s">
        <v>4125</v>
      </c>
      <c r="C11967" t="str">
        <f>TEXT(D11967, "mmm")</f>
        <v>Sep</v>
      </c>
      <c r="D11967" s="1">
        <v>45553</v>
      </c>
      <c r="E11967" t="s">
        <v>4830</v>
      </c>
      <c r="F11967" t="s">
        <v>101</v>
      </c>
      <c r="G11967">
        <v>11341</v>
      </c>
      <c r="H11967">
        <v>33.25</v>
      </c>
      <c r="I11967">
        <v>377088.25</v>
      </c>
      <c r="J11967" t="s">
        <v>81</v>
      </c>
      <c r="K11967">
        <v>2.7149250973006689E-2</v>
      </c>
      <c r="L11967">
        <v>2.7149000000000001</v>
      </c>
      <c r="M11967" t="s">
        <v>82</v>
      </c>
    </row>
    <row r="11968" spans="1:13">
      <c r="A11968" t="s">
        <v>4124</v>
      </c>
      <c r="B11968" t="s">
        <v>4125</v>
      </c>
      <c r="C11968" t="str">
        <f>TEXT(D11968, "mmm")</f>
        <v>Sep</v>
      </c>
      <c r="D11968" s="1">
        <v>45553</v>
      </c>
      <c r="E11968" t="s">
        <v>4833</v>
      </c>
      <c r="F11968" t="s">
        <v>101</v>
      </c>
      <c r="G11968">
        <v>11341</v>
      </c>
      <c r="H11968">
        <v>33.25</v>
      </c>
      <c r="I11968">
        <v>377088.25</v>
      </c>
      <c r="J11968" t="s">
        <v>81</v>
      </c>
      <c r="K11968">
        <v>2.7149250973006689E-2</v>
      </c>
      <c r="L11968">
        <v>2.7149000000000001</v>
      </c>
      <c r="M11968" t="s">
        <v>82</v>
      </c>
    </row>
    <row r="11969" spans="1:13">
      <c r="A11969" t="s">
        <v>4124</v>
      </c>
      <c r="B11969" t="s">
        <v>4125</v>
      </c>
      <c r="C11969" t="str">
        <f>TEXT(D11969, "mmm")</f>
        <v>Sep</v>
      </c>
      <c r="D11969" s="1">
        <v>45553</v>
      </c>
      <c r="E11969" t="s">
        <v>4831</v>
      </c>
      <c r="F11969" t="s">
        <v>101</v>
      </c>
      <c r="G11969">
        <v>11341</v>
      </c>
      <c r="H11969">
        <v>33.25</v>
      </c>
      <c r="I11969">
        <v>377088.25</v>
      </c>
      <c r="J11969" t="s">
        <v>81</v>
      </c>
      <c r="K11969">
        <v>2.7149250973006689E-2</v>
      </c>
      <c r="L11969">
        <v>2.7149000000000001</v>
      </c>
      <c r="M11969" t="s">
        <v>82</v>
      </c>
    </row>
    <row r="11970" spans="1:13">
      <c r="A11970" t="s">
        <v>4124</v>
      </c>
      <c r="B11970" t="s">
        <v>4125</v>
      </c>
      <c r="C11970" t="str">
        <f>TEXT(D11970, "mmm")</f>
        <v>Sep</v>
      </c>
      <c r="D11970" s="1">
        <v>45553</v>
      </c>
      <c r="E11970" t="s">
        <v>4835</v>
      </c>
      <c r="F11970" t="s">
        <v>101</v>
      </c>
      <c r="G11970">
        <v>11341</v>
      </c>
      <c r="H11970">
        <v>33.25</v>
      </c>
      <c r="I11970">
        <v>377088.25</v>
      </c>
      <c r="J11970" t="s">
        <v>81</v>
      </c>
      <c r="K11970">
        <v>2.7149250973006689E-2</v>
      </c>
      <c r="L11970">
        <v>2.7149000000000001</v>
      </c>
      <c r="M11970" t="s">
        <v>82</v>
      </c>
    </row>
    <row r="11971" spans="1:13">
      <c r="A11971" t="s">
        <v>4124</v>
      </c>
      <c r="B11971" t="s">
        <v>4125</v>
      </c>
      <c r="C11971" t="str">
        <f>TEXT(D11971, "mmm")</f>
        <v>Sep</v>
      </c>
      <c r="D11971" s="1">
        <v>45553</v>
      </c>
      <c r="E11971" t="s">
        <v>4834</v>
      </c>
      <c r="F11971" t="s">
        <v>101</v>
      </c>
      <c r="G11971">
        <v>11341</v>
      </c>
      <c r="H11971">
        <v>33.25</v>
      </c>
      <c r="I11971">
        <v>377088.25</v>
      </c>
      <c r="J11971" t="s">
        <v>81</v>
      </c>
      <c r="K11971">
        <v>2.7149250973006689E-2</v>
      </c>
      <c r="L11971">
        <v>2.7149000000000001</v>
      </c>
      <c r="M11971" t="s">
        <v>82</v>
      </c>
    </row>
    <row r="11972" spans="1:13">
      <c r="A11972" t="s">
        <v>4124</v>
      </c>
      <c r="B11972" t="s">
        <v>4125</v>
      </c>
      <c r="C11972" t="str">
        <f>TEXT(D11972, "mmm")</f>
        <v>Sep</v>
      </c>
      <c r="D11972" s="1">
        <v>45553</v>
      </c>
      <c r="E11972" t="s">
        <v>4832</v>
      </c>
      <c r="F11972" t="s">
        <v>101</v>
      </c>
      <c r="G11972">
        <v>457</v>
      </c>
      <c r="H11972">
        <v>33.25</v>
      </c>
      <c r="I11972">
        <v>15195.25</v>
      </c>
      <c r="J11972" t="s">
        <v>81</v>
      </c>
      <c r="K11972">
        <v>2.7149250973006689E-2</v>
      </c>
      <c r="L11972">
        <v>2.7149000000000001</v>
      </c>
      <c r="M11972" t="s">
        <v>82</v>
      </c>
    </row>
    <row r="11973" spans="1:13">
      <c r="A11973" t="s">
        <v>4124</v>
      </c>
      <c r="B11973" t="s">
        <v>4125</v>
      </c>
      <c r="C11973" t="str">
        <f>TEXT(D11973, "mmm")</f>
        <v>Sep</v>
      </c>
      <c r="D11973" s="1">
        <v>45553</v>
      </c>
      <c r="E11973" t="s">
        <v>4830</v>
      </c>
      <c r="F11973" t="s">
        <v>101</v>
      </c>
      <c r="G11973">
        <v>457</v>
      </c>
      <c r="H11973">
        <v>33.25</v>
      </c>
      <c r="I11973">
        <v>15195.25</v>
      </c>
      <c r="J11973" t="s">
        <v>81</v>
      </c>
      <c r="K11973">
        <v>2.7149250973006689E-2</v>
      </c>
      <c r="L11973">
        <v>2.7149000000000001</v>
      </c>
      <c r="M11973" t="s">
        <v>82</v>
      </c>
    </row>
    <row r="11974" spans="1:13">
      <c r="A11974" t="s">
        <v>4124</v>
      </c>
      <c r="B11974" t="s">
        <v>4125</v>
      </c>
      <c r="C11974" t="str">
        <f>TEXT(D11974, "mmm")</f>
        <v>Sep</v>
      </c>
      <c r="D11974" s="1">
        <v>45553</v>
      </c>
      <c r="E11974" t="s">
        <v>4833</v>
      </c>
      <c r="F11974" t="s">
        <v>101</v>
      </c>
      <c r="G11974">
        <v>457</v>
      </c>
      <c r="H11974">
        <v>33.25</v>
      </c>
      <c r="I11974">
        <v>15195.25</v>
      </c>
      <c r="J11974" t="s">
        <v>81</v>
      </c>
      <c r="K11974">
        <v>2.7149250973006689E-2</v>
      </c>
      <c r="L11974">
        <v>2.7149000000000001</v>
      </c>
      <c r="M11974" t="s">
        <v>82</v>
      </c>
    </row>
    <row r="11975" spans="1:13">
      <c r="A11975" t="s">
        <v>4124</v>
      </c>
      <c r="B11975" t="s">
        <v>4125</v>
      </c>
      <c r="C11975" t="str">
        <f>TEXT(D11975, "mmm")</f>
        <v>Sep</v>
      </c>
      <c r="D11975" s="1">
        <v>45553</v>
      </c>
      <c r="E11975" t="s">
        <v>4831</v>
      </c>
      <c r="F11975" t="s">
        <v>101</v>
      </c>
      <c r="G11975">
        <v>457</v>
      </c>
      <c r="H11975">
        <v>33.25</v>
      </c>
      <c r="I11975">
        <v>15195.25</v>
      </c>
      <c r="J11975" t="s">
        <v>81</v>
      </c>
      <c r="K11975">
        <v>2.7149250973006689E-2</v>
      </c>
      <c r="L11975">
        <v>2.7149000000000001</v>
      </c>
      <c r="M11975" t="s">
        <v>82</v>
      </c>
    </row>
    <row r="11976" spans="1:13">
      <c r="A11976" t="s">
        <v>4124</v>
      </c>
      <c r="B11976" t="s">
        <v>4125</v>
      </c>
      <c r="C11976" t="str">
        <f>TEXT(D11976, "mmm")</f>
        <v>Sep</v>
      </c>
      <c r="D11976" s="1">
        <v>45553</v>
      </c>
      <c r="E11976" t="s">
        <v>4835</v>
      </c>
      <c r="F11976" t="s">
        <v>101</v>
      </c>
      <c r="G11976">
        <v>457</v>
      </c>
      <c r="H11976">
        <v>33.25</v>
      </c>
      <c r="I11976">
        <v>15195.25</v>
      </c>
      <c r="J11976" t="s">
        <v>81</v>
      </c>
      <c r="K11976">
        <v>2.7149250973006689E-2</v>
      </c>
      <c r="L11976">
        <v>2.7149000000000001</v>
      </c>
      <c r="M11976" t="s">
        <v>82</v>
      </c>
    </row>
    <row r="11977" spans="1:13">
      <c r="A11977" t="s">
        <v>4124</v>
      </c>
      <c r="B11977" t="s">
        <v>4125</v>
      </c>
      <c r="C11977" t="str">
        <f>TEXT(D11977, "mmm")</f>
        <v>Sep</v>
      </c>
      <c r="D11977" s="1">
        <v>45553</v>
      </c>
      <c r="E11977" t="s">
        <v>4834</v>
      </c>
      <c r="F11977" t="s">
        <v>101</v>
      </c>
      <c r="G11977">
        <v>457</v>
      </c>
      <c r="H11977">
        <v>33.25</v>
      </c>
      <c r="I11977">
        <v>15195.25</v>
      </c>
      <c r="J11977" t="s">
        <v>81</v>
      </c>
      <c r="K11977">
        <v>2.7149250973006689E-2</v>
      </c>
      <c r="L11977">
        <v>2.7149000000000001</v>
      </c>
      <c r="M11977" t="s">
        <v>82</v>
      </c>
    </row>
    <row r="11978" spans="1:13">
      <c r="A11978" t="s">
        <v>154</v>
      </c>
      <c r="B11978" t="s">
        <v>155</v>
      </c>
      <c r="C11978" t="str">
        <f>TEXT(D11978, "mmm")</f>
        <v>Sep</v>
      </c>
      <c r="D11978" s="1">
        <v>45553</v>
      </c>
      <c r="E11978" t="s">
        <v>156</v>
      </c>
      <c r="F11978" t="s">
        <v>80</v>
      </c>
      <c r="G11978">
        <v>267</v>
      </c>
      <c r="H11978">
        <v>376.18</v>
      </c>
      <c r="I11978">
        <v>100440.06</v>
      </c>
      <c r="J11978" t="s">
        <v>81</v>
      </c>
      <c r="K11978">
        <v>-7.6403519194393477E-3</v>
      </c>
      <c r="L11978">
        <v>-0.76400000000000001</v>
      </c>
      <c r="M11978" t="s">
        <v>82</v>
      </c>
    </row>
    <row r="11979" spans="1:13">
      <c r="A11979" t="s">
        <v>6244</v>
      </c>
      <c r="B11979" t="s">
        <v>6245</v>
      </c>
      <c r="C11979" t="str">
        <f>TEXT(D11979, "mmm")</f>
        <v>Sep</v>
      </c>
      <c r="D11979" s="1">
        <v>45553</v>
      </c>
      <c r="E11979" t="s">
        <v>6246</v>
      </c>
      <c r="F11979" t="s">
        <v>118</v>
      </c>
      <c r="G11979">
        <v>27500</v>
      </c>
      <c r="H11979">
        <v>2.0699999999999998</v>
      </c>
      <c r="I11979">
        <v>56924.999999999993</v>
      </c>
      <c r="J11979" t="s">
        <v>86</v>
      </c>
      <c r="K11979">
        <v>0.15196075910607049</v>
      </c>
      <c r="L11979">
        <v>15.196099999999999</v>
      </c>
      <c r="M11979" t="s">
        <v>82</v>
      </c>
    </row>
    <row r="11980" spans="1:13">
      <c r="A11980" t="s">
        <v>6264</v>
      </c>
      <c r="B11980" t="s">
        <v>6265</v>
      </c>
      <c r="C11980" t="str">
        <f>TEXT(D11980, "mmm")</f>
        <v>Sep</v>
      </c>
      <c r="D11980" s="1">
        <v>45553</v>
      </c>
      <c r="E11980" t="s">
        <v>6266</v>
      </c>
      <c r="F11980" t="s">
        <v>80</v>
      </c>
      <c r="G11980">
        <v>9320</v>
      </c>
      <c r="H11980">
        <v>10.81</v>
      </c>
      <c r="I11980">
        <v>100749.2</v>
      </c>
      <c r="J11980" t="s">
        <v>86</v>
      </c>
      <c r="K11980">
        <v>4.0145989476060073E-2</v>
      </c>
      <c r="L11980">
        <v>4.0145999999999997</v>
      </c>
      <c r="M11980" t="s">
        <v>82</v>
      </c>
    </row>
    <row r="11981" spans="1:13">
      <c r="A11981" t="s">
        <v>631</v>
      </c>
      <c r="B11981" t="s">
        <v>632</v>
      </c>
      <c r="C11981" t="str">
        <f>TEXT(D11981, "mmm")</f>
        <v>Sep</v>
      </c>
      <c r="D11981" s="1">
        <v>45553</v>
      </c>
      <c r="E11981" t="s">
        <v>633</v>
      </c>
      <c r="F11981" t="s">
        <v>128</v>
      </c>
      <c r="G11981">
        <v>74000</v>
      </c>
      <c r="H11981">
        <v>5.05</v>
      </c>
      <c r="I11981">
        <v>373700</v>
      </c>
      <c r="J11981" t="s">
        <v>81</v>
      </c>
      <c r="K11981">
        <v>0.18924306881250089</v>
      </c>
      <c r="L11981">
        <v>18.924299999999999</v>
      </c>
      <c r="M11981" t="s">
        <v>82</v>
      </c>
    </row>
    <row r="11982" spans="1:13">
      <c r="A11982" t="s">
        <v>291</v>
      </c>
      <c r="B11982" t="s">
        <v>292</v>
      </c>
      <c r="C11982" t="str">
        <f>TEXT(D11982, "mmm")</f>
        <v>Sep</v>
      </c>
      <c r="D11982" s="1">
        <v>45553</v>
      </c>
      <c r="E11982" t="s">
        <v>100</v>
      </c>
      <c r="F11982" t="s">
        <v>101</v>
      </c>
      <c r="G11982">
        <v>315074</v>
      </c>
      <c r="H11982">
        <v>7.47</v>
      </c>
      <c r="I11982">
        <v>2353602.7799999998</v>
      </c>
      <c r="J11982" t="s">
        <v>86</v>
      </c>
      <c r="K11982">
        <v>2.5571939696418911E-2</v>
      </c>
      <c r="L11982">
        <v>2.5571999999999999</v>
      </c>
      <c r="M11982" t="s">
        <v>82</v>
      </c>
    </row>
    <row r="11983" spans="1:13">
      <c r="A11983" t="s">
        <v>291</v>
      </c>
      <c r="B11983" t="s">
        <v>292</v>
      </c>
      <c r="C11983" t="str">
        <f>TEXT(D11983, "mmm")</f>
        <v>Sep</v>
      </c>
      <c r="D11983" s="1">
        <v>45553</v>
      </c>
      <c r="E11983" t="s">
        <v>102</v>
      </c>
      <c r="F11983" t="s">
        <v>101</v>
      </c>
      <c r="G11983">
        <v>315074</v>
      </c>
      <c r="H11983">
        <v>7.47</v>
      </c>
      <c r="I11983">
        <v>2353602.7799999998</v>
      </c>
      <c r="J11983" t="s">
        <v>86</v>
      </c>
      <c r="K11983">
        <v>2.5571939696418911E-2</v>
      </c>
      <c r="L11983">
        <v>2.5571999999999999</v>
      </c>
      <c r="M11983" t="s">
        <v>82</v>
      </c>
    </row>
    <row r="11984" spans="1:13">
      <c r="A11984" t="s">
        <v>4570</v>
      </c>
      <c r="B11984" t="s">
        <v>4571</v>
      </c>
      <c r="C11984" t="str">
        <f>TEXT(D11984, "mmm")</f>
        <v>Sep</v>
      </c>
      <c r="D11984" s="1">
        <v>45553</v>
      </c>
      <c r="E11984" t="s">
        <v>6267</v>
      </c>
      <c r="F11984" t="s">
        <v>80</v>
      </c>
      <c r="G11984">
        <v>500000</v>
      </c>
      <c r="H11984">
        <v>0.03</v>
      </c>
      <c r="I11984">
        <v>15000</v>
      </c>
      <c r="J11984" t="s">
        <v>86</v>
      </c>
      <c r="K11984">
        <v>0.33333333333333331</v>
      </c>
      <c r="L11984">
        <v>33.333300000000001</v>
      </c>
      <c r="M11984" t="s">
        <v>82</v>
      </c>
    </row>
    <row r="11985" spans="1:13">
      <c r="A11985" t="s">
        <v>129</v>
      </c>
      <c r="B11985" t="s">
        <v>130</v>
      </c>
      <c r="C11985" t="str">
        <f>TEXT(D11985, "mmm")</f>
        <v>Sep</v>
      </c>
      <c r="D11985" s="1">
        <v>45553</v>
      </c>
      <c r="E11985" t="s">
        <v>110</v>
      </c>
      <c r="F11985" t="s">
        <v>101</v>
      </c>
      <c r="G11985">
        <v>25500</v>
      </c>
      <c r="H11985">
        <v>6.61</v>
      </c>
      <c r="I11985">
        <v>168555</v>
      </c>
      <c r="J11985" t="s">
        <v>81</v>
      </c>
      <c r="K11985">
        <v>-2.71903068656052E-2</v>
      </c>
      <c r="L11985">
        <v>-2.7189999999999999</v>
      </c>
      <c r="M11985" t="s">
        <v>82</v>
      </c>
    </row>
    <row r="11986" spans="1:13">
      <c r="A11986" t="s">
        <v>129</v>
      </c>
      <c r="B11986" t="s">
        <v>130</v>
      </c>
      <c r="C11986" t="str">
        <f>TEXT(D11986, "mmm")</f>
        <v>Sep</v>
      </c>
      <c r="D11986" s="1">
        <v>45553</v>
      </c>
      <c r="E11986" t="s">
        <v>109</v>
      </c>
      <c r="F11986" t="s">
        <v>101</v>
      </c>
      <c r="G11986">
        <v>25500</v>
      </c>
      <c r="H11986">
        <v>6.61</v>
      </c>
      <c r="I11986">
        <v>168555</v>
      </c>
      <c r="J11986" t="s">
        <v>81</v>
      </c>
      <c r="K11986">
        <v>-2.71903068656052E-2</v>
      </c>
      <c r="L11986">
        <v>-2.7189999999999999</v>
      </c>
      <c r="M11986" t="s">
        <v>82</v>
      </c>
    </row>
    <row r="11987" spans="1:13">
      <c r="A11987" t="s">
        <v>129</v>
      </c>
      <c r="B11987" t="s">
        <v>130</v>
      </c>
      <c r="C11987" t="str">
        <f>TEXT(D11987, "mmm")</f>
        <v>Sep</v>
      </c>
      <c r="D11987" s="1">
        <v>45553</v>
      </c>
      <c r="E11987" t="s">
        <v>111</v>
      </c>
      <c r="F11987" t="s">
        <v>101</v>
      </c>
      <c r="G11987">
        <v>25500</v>
      </c>
      <c r="H11987">
        <v>6.61</v>
      </c>
      <c r="I11987">
        <v>168555</v>
      </c>
      <c r="J11987" t="s">
        <v>81</v>
      </c>
      <c r="K11987">
        <v>-2.71903068656052E-2</v>
      </c>
      <c r="L11987">
        <v>-2.7189999999999999</v>
      </c>
      <c r="M11987" t="s">
        <v>82</v>
      </c>
    </row>
    <row r="11988" spans="1:13">
      <c r="A11988" t="s">
        <v>6268</v>
      </c>
      <c r="B11988" t="s">
        <v>6269</v>
      </c>
      <c r="C11988" t="str">
        <f>TEXT(D11988, "mmm")</f>
        <v>Sep</v>
      </c>
      <c r="D11988" s="1">
        <v>45553</v>
      </c>
      <c r="E11988" t="s">
        <v>6270</v>
      </c>
      <c r="F11988" t="s">
        <v>80</v>
      </c>
      <c r="G11988">
        <v>372.49</v>
      </c>
      <c r="H11988">
        <v>40.270000000000003</v>
      </c>
      <c r="I11988">
        <v>15000.1723</v>
      </c>
      <c r="J11988" t="s">
        <v>86</v>
      </c>
      <c r="K11988">
        <v>4.9665899022399707E-4</v>
      </c>
      <c r="L11988">
        <v>4.9700000000000001E-2</v>
      </c>
      <c r="M11988" t="s">
        <v>82</v>
      </c>
    </row>
    <row r="11989" spans="1:13">
      <c r="A11989" t="s">
        <v>6239</v>
      </c>
      <c r="B11989" t="s">
        <v>6240</v>
      </c>
      <c r="C11989" t="str">
        <f>TEXT(D11989, "mmm")</f>
        <v>Sep</v>
      </c>
      <c r="D11989" s="1">
        <v>45553</v>
      </c>
      <c r="E11989" t="s">
        <v>6243</v>
      </c>
      <c r="F11989" t="s">
        <v>101</v>
      </c>
      <c r="G11989">
        <v>28130</v>
      </c>
      <c r="H11989">
        <v>8.1</v>
      </c>
      <c r="I11989">
        <v>227853</v>
      </c>
      <c r="J11989" t="s">
        <v>81</v>
      </c>
      <c r="K11989">
        <v>8.8019472676415855E-2</v>
      </c>
      <c r="L11989">
        <v>8.8018999999999998</v>
      </c>
      <c r="M11989" t="s">
        <v>82</v>
      </c>
    </row>
    <row r="11990" spans="1:13">
      <c r="A11990" t="s">
        <v>6239</v>
      </c>
      <c r="B11990" t="s">
        <v>6240</v>
      </c>
      <c r="C11990" t="str">
        <f>TEXT(D11990, "mmm")</f>
        <v>Sep</v>
      </c>
      <c r="D11990" s="1">
        <v>45553</v>
      </c>
      <c r="E11990" t="s">
        <v>6241</v>
      </c>
      <c r="F11990" t="s">
        <v>101</v>
      </c>
      <c r="G11990">
        <v>28130</v>
      </c>
      <c r="H11990">
        <v>8.1</v>
      </c>
      <c r="I11990">
        <v>227853</v>
      </c>
      <c r="J11990" t="s">
        <v>81</v>
      </c>
      <c r="K11990">
        <v>8.8019472676415855E-2</v>
      </c>
      <c r="L11990">
        <v>8.8018999999999998</v>
      </c>
      <c r="M11990" t="s">
        <v>82</v>
      </c>
    </row>
    <row r="11991" spans="1:13">
      <c r="A11991" t="s">
        <v>6239</v>
      </c>
      <c r="B11991" t="s">
        <v>6240</v>
      </c>
      <c r="C11991" t="str">
        <f>TEXT(D11991, "mmm")</f>
        <v>Sep</v>
      </c>
      <c r="D11991" s="1">
        <v>45553</v>
      </c>
      <c r="E11991" t="s">
        <v>6242</v>
      </c>
      <c r="F11991" t="s">
        <v>101</v>
      </c>
      <c r="G11991">
        <v>28130</v>
      </c>
      <c r="H11991">
        <v>8.1</v>
      </c>
      <c r="I11991">
        <v>227853</v>
      </c>
      <c r="J11991" t="s">
        <v>81</v>
      </c>
      <c r="K11991">
        <v>8.8019472676415855E-2</v>
      </c>
      <c r="L11991">
        <v>8.8018999999999998</v>
      </c>
      <c r="M11991" t="s">
        <v>82</v>
      </c>
    </row>
    <row r="11992" spans="1:13">
      <c r="A11992" t="s">
        <v>6239</v>
      </c>
      <c r="B11992" t="s">
        <v>6240</v>
      </c>
      <c r="C11992" t="str">
        <f>TEXT(D11992, "mmm")</f>
        <v>Sep</v>
      </c>
      <c r="D11992" s="1">
        <v>45553</v>
      </c>
      <c r="E11992" t="s">
        <v>6243</v>
      </c>
      <c r="F11992" t="s">
        <v>101</v>
      </c>
      <c r="G11992">
        <v>65152</v>
      </c>
      <c r="H11992">
        <v>7.83</v>
      </c>
      <c r="I11992">
        <v>510140.15999999997</v>
      </c>
      <c r="J11992" t="s">
        <v>81</v>
      </c>
      <c r="K11992">
        <v>8.8019472676415855E-2</v>
      </c>
      <c r="L11992">
        <v>8.8018999999999998</v>
      </c>
      <c r="M11992" t="s">
        <v>82</v>
      </c>
    </row>
    <row r="11993" spans="1:13">
      <c r="A11993" t="s">
        <v>6239</v>
      </c>
      <c r="B11993" t="s">
        <v>6240</v>
      </c>
      <c r="C11993" t="str">
        <f>TEXT(D11993, "mmm")</f>
        <v>Sep</v>
      </c>
      <c r="D11993" s="1">
        <v>45553</v>
      </c>
      <c r="E11993" t="s">
        <v>6241</v>
      </c>
      <c r="F11993" t="s">
        <v>101</v>
      </c>
      <c r="G11993">
        <v>65152</v>
      </c>
      <c r="H11993">
        <v>7.83</v>
      </c>
      <c r="I11993">
        <v>510140.15999999997</v>
      </c>
      <c r="J11993" t="s">
        <v>81</v>
      </c>
      <c r="K11993">
        <v>8.8019472676415855E-2</v>
      </c>
      <c r="L11993">
        <v>8.8018999999999998</v>
      </c>
      <c r="M11993" t="s">
        <v>82</v>
      </c>
    </row>
    <row r="11994" spans="1:13">
      <c r="A11994" t="s">
        <v>6239</v>
      </c>
      <c r="B11994" t="s">
        <v>6240</v>
      </c>
      <c r="C11994" t="str">
        <f>TEXT(D11994, "mmm")</f>
        <v>Sep</v>
      </c>
      <c r="D11994" s="1">
        <v>45553</v>
      </c>
      <c r="E11994" t="s">
        <v>6242</v>
      </c>
      <c r="F11994" t="s">
        <v>101</v>
      </c>
      <c r="G11994">
        <v>65152</v>
      </c>
      <c r="H11994">
        <v>7.83</v>
      </c>
      <c r="I11994">
        <v>510140.15999999997</v>
      </c>
      <c r="J11994" t="s">
        <v>81</v>
      </c>
      <c r="K11994">
        <v>8.8019472676415855E-2</v>
      </c>
      <c r="L11994">
        <v>8.8018999999999998</v>
      </c>
      <c r="M11994" t="s">
        <v>82</v>
      </c>
    </row>
    <row r="11995" spans="1:13">
      <c r="A11995" t="s">
        <v>6239</v>
      </c>
      <c r="B11995" t="s">
        <v>6240</v>
      </c>
      <c r="C11995" t="str">
        <f>TEXT(D11995, "mmm")</f>
        <v>Sep</v>
      </c>
      <c r="D11995" s="1">
        <v>45553</v>
      </c>
      <c r="E11995" t="s">
        <v>6243</v>
      </c>
      <c r="F11995" t="s">
        <v>101</v>
      </c>
      <c r="G11995">
        <v>17805</v>
      </c>
      <c r="H11995">
        <v>7.47</v>
      </c>
      <c r="I11995">
        <v>133003.35</v>
      </c>
      <c r="J11995" t="s">
        <v>81</v>
      </c>
      <c r="K11995">
        <v>8.8019472676415855E-2</v>
      </c>
      <c r="L11995">
        <v>8.8018999999999998</v>
      </c>
      <c r="M11995" t="s">
        <v>82</v>
      </c>
    </row>
    <row r="11996" spans="1:13">
      <c r="A11996" t="s">
        <v>6239</v>
      </c>
      <c r="B11996" t="s">
        <v>6240</v>
      </c>
      <c r="C11996" t="str">
        <f>TEXT(D11996, "mmm")</f>
        <v>Sep</v>
      </c>
      <c r="D11996" s="1">
        <v>45553</v>
      </c>
      <c r="E11996" t="s">
        <v>6241</v>
      </c>
      <c r="F11996" t="s">
        <v>101</v>
      </c>
      <c r="G11996">
        <v>17805</v>
      </c>
      <c r="H11996">
        <v>7.47</v>
      </c>
      <c r="I11996">
        <v>133003.35</v>
      </c>
      <c r="J11996" t="s">
        <v>81</v>
      </c>
      <c r="K11996">
        <v>8.8019472676415855E-2</v>
      </c>
      <c r="L11996">
        <v>8.8018999999999998</v>
      </c>
      <c r="M11996" t="s">
        <v>82</v>
      </c>
    </row>
    <row r="11997" spans="1:13">
      <c r="A11997" t="s">
        <v>6239</v>
      </c>
      <c r="B11997" t="s">
        <v>6240</v>
      </c>
      <c r="C11997" t="str">
        <f>TEXT(D11997, "mmm")</f>
        <v>Sep</v>
      </c>
      <c r="D11997" s="1">
        <v>45553</v>
      </c>
      <c r="E11997" t="s">
        <v>6242</v>
      </c>
      <c r="F11997" t="s">
        <v>101</v>
      </c>
      <c r="G11997">
        <v>17805</v>
      </c>
      <c r="H11997">
        <v>7.47</v>
      </c>
      <c r="I11997">
        <v>133003.35</v>
      </c>
      <c r="J11997" t="s">
        <v>81</v>
      </c>
      <c r="K11997">
        <v>8.8019472676415855E-2</v>
      </c>
      <c r="L11997">
        <v>8.8018999999999998</v>
      </c>
      <c r="M11997" t="s">
        <v>82</v>
      </c>
    </row>
    <row r="11998" spans="1:13">
      <c r="A11998" t="s">
        <v>6239</v>
      </c>
      <c r="B11998" t="s">
        <v>6240</v>
      </c>
      <c r="C11998" t="str">
        <f>TEXT(D11998, "mmm")</f>
        <v>Sep</v>
      </c>
      <c r="D11998" s="1">
        <v>45553</v>
      </c>
      <c r="E11998" t="s">
        <v>6243</v>
      </c>
      <c r="F11998" t="s">
        <v>101</v>
      </c>
      <c r="G11998">
        <v>17043</v>
      </c>
      <c r="H11998">
        <v>7.45</v>
      </c>
      <c r="I11998">
        <v>126970.35</v>
      </c>
      <c r="J11998" t="s">
        <v>81</v>
      </c>
      <c r="K11998">
        <v>8.8019472676415855E-2</v>
      </c>
      <c r="L11998">
        <v>8.8018999999999998</v>
      </c>
      <c r="M11998" t="s">
        <v>82</v>
      </c>
    </row>
    <row r="11999" spans="1:13">
      <c r="A11999" t="s">
        <v>6239</v>
      </c>
      <c r="B11999" t="s">
        <v>6240</v>
      </c>
      <c r="C11999" t="str">
        <f>TEXT(D11999, "mmm")</f>
        <v>Sep</v>
      </c>
      <c r="D11999" s="1">
        <v>45553</v>
      </c>
      <c r="E11999" t="s">
        <v>6241</v>
      </c>
      <c r="F11999" t="s">
        <v>101</v>
      </c>
      <c r="G11999">
        <v>17043</v>
      </c>
      <c r="H11999">
        <v>7.45</v>
      </c>
      <c r="I11999">
        <v>126970.35</v>
      </c>
      <c r="J11999" t="s">
        <v>81</v>
      </c>
      <c r="K11999">
        <v>8.8019472676415855E-2</v>
      </c>
      <c r="L11999">
        <v>8.8018999999999998</v>
      </c>
      <c r="M11999" t="s">
        <v>82</v>
      </c>
    </row>
    <row r="12000" spans="1:13">
      <c r="A12000" t="s">
        <v>6239</v>
      </c>
      <c r="B12000" t="s">
        <v>6240</v>
      </c>
      <c r="C12000" t="str">
        <f>TEXT(D12000, "mmm")</f>
        <v>Sep</v>
      </c>
      <c r="D12000" s="1">
        <v>45553</v>
      </c>
      <c r="E12000" t="s">
        <v>6242</v>
      </c>
      <c r="F12000" t="s">
        <v>101</v>
      </c>
      <c r="G12000">
        <v>17043</v>
      </c>
      <c r="H12000">
        <v>7.45</v>
      </c>
      <c r="I12000">
        <v>126970.35</v>
      </c>
      <c r="J12000" t="s">
        <v>81</v>
      </c>
      <c r="K12000">
        <v>8.8019472676415855E-2</v>
      </c>
      <c r="L12000">
        <v>8.8018999999999998</v>
      </c>
      <c r="M12000" t="s">
        <v>82</v>
      </c>
    </row>
    <row r="12001" spans="1:13">
      <c r="A12001" t="s">
        <v>6261</v>
      </c>
      <c r="B12001" t="s">
        <v>6262</v>
      </c>
      <c r="C12001" t="str">
        <f>TEXT(D12001, "mmm")</f>
        <v>Sep</v>
      </c>
      <c r="D12001" s="1">
        <v>45553</v>
      </c>
      <c r="E12001" t="s">
        <v>6271</v>
      </c>
      <c r="F12001" t="s">
        <v>217</v>
      </c>
      <c r="G12001">
        <v>1000000</v>
      </c>
      <c r="H12001">
        <v>0.3</v>
      </c>
      <c r="I12001">
        <v>300000</v>
      </c>
      <c r="J12001" t="s">
        <v>86</v>
      </c>
      <c r="K12001">
        <v>-0.30199428651270172</v>
      </c>
      <c r="L12001">
        <v>-30.199400000000001</v>
      </c>
      <c r="M12001" t="s">
        <v>82</v>
      </c>
    </row>
    <row r="12002" spans="1:13">
      <c r="A12002" t="s">
        <v>3857</v>
      </c>
      <c r="B12002" t="s">
        <v>3858</v>
      </c>
      <c r="C12002" t="str">
        <f>TEXT(D12002, "mmm")</f>
        <v>Sep</v>
      </c>
      <c r="D12002" s="1">
        <v>45553</v>
      </c>
      <c r="E12002" t="s">
        <v>3065</v>
      </c>
      <c r="F12002" t="s">
        <v>80</v>
      </c>
      <c r="G12002">
        <v>2709</v>
      </c>
      <c r="H12002">
        <v>6.23</v>
      </c>
      <c r="I12002">
        <v>16877.07</v>
      </c>
      <c r="J12002" t="s">
        <v>81</v>
      </c>
      <c r="K12002">
        <v>0.1464225630765881</v>
      </c>
      <c r="L12002">
        <v>14.642300000000001</v>
      </c>
      <c r="M12002" t="s">
        <v>82</v>
      </c>
    </row>
    <row r="12003" spans="1:13">
      <c r="A12003" t="s">
        <v>6195</v>
      </c>
      <c r="B12003" t="s">
        <v>6196</v>
      </c>
      <c r="C12003" t="str">
        <f>TEXT(D12003, "mmm")</f>
        <v>Sep</v>
      </c>
      <c r="D12003" s="1">
        <v>45553</v>
      </c>
      <c r="E12003" t="s">
        <v>6272</v>
      </c>
      <c r="F12003" t="s">
        <v>128</v>
      </c>
      <c r="G12003">
        <v>10000</v>
      </c>
      <c r="H12003">
        <v>17.91</v>
      </c>
      <c r="I12003">
        <v>179100</v>
      </c>
      <c r="J12003" t="s">
        <v>81</v>
      </c>
      <c r="K12003">
        <v>3.5195591147557881E-2</v>
      </c>
      <c r="L12003">
        <v>3.5196000000000001</v>
      </c>
      <c r="M12003" t="s">
        <v>82</v>
      </c>
    </row>
    <row r="12004" spans="1:13">
      <c r="A12004" t="s">
        <v>268</v>
      </c>
      <c r="B12004" t="s">
        <v>269</v>
      </c>
      <c r="C12004" t="str">
        <f>TEXT(D12004, "mmm")</f>
        <v>Sep</v>
      </c>
      <c r="D12004" s="1">
        <v>45553</v>
      </c>
      <c r="E12004" t="s">
        <v>277</v>
      </c>
      <c r="F12004" t="s">
        <v>101</v>
      </c>
      <c r="G12004">
        <v>9600000</v>
      </c>
      <c r="H12004">
        <v>9600000</v>
      </c>
      <c r="I12004">
        <v>92160000000000</v>
      </c>
      <c r="J12004" t="s">
        <v>86</v>
      </c>
      <c r="K12004">
        <v>4.7815586549816207E-2</v>
      </c>
      <c r="L12004">
        <v>4.7816000000000001</v>
      </c>
      <c r="M12004" t="s">
        <v>82</v>
      </c>
    </row>
    <row r="12005" spans="1:13">
      <c r="A12005" t="s">
        <v>6261</v>
      </c>
      <c r="B12005" t="s">
        <v>6262</v>
      </c>
      <c r="C12005" t="str">
        <f>TEXT(D12005, "mmm")</f>
        <v>Sep</v>
      </c>
      <c r="D12005" s="1">
        <v>45553</v>
      </c>
      <c r="E12005" t="s">
        <v>6263</v>
      </c>
      <c r="F12005" t="s">
        <v>217</v>
      </c>
      <c r="G12005">
        <v>1000000</v>
      </c>
      <c r="H12005">
        <v>0.3</v>
      </c>
      <c r="I12005">
        <v>300000</v>
      </c>
      <c r="J12005" t="s">
        <v>86</v>
      </c>
      <c r="K12005">
        <v>-0.30199428651270172</v>
      </c>
      <c r="L12005">
        <v>-30.199400000000001</v>
      </c>
      <c r="M12005" t="s">
        <v>82</v>
      </c>
    </row>
    <row r="12006" spans="1:13">
      <c r="A12006" t="s">
        <v>4488</v>
      </c>
      <c r="B12006" t="s">
        <v>4489</v>
      </c>
      <c r="C12006" t="str">
        <f>TEXT(D12006, "mmm")</f>
        <v>Sep</v>
      </c>
      <c r="D12006" s="1">
        <v>45553</v>
      </c>
      <c r="E12006" t="s">
        <v>4714</v>
      </c>
      <c r="F12006" t="s">
        <v>80</v>
      </c>
      <c r="G12006">
        <v>2000</v>
      </c>
      <c r="H12006">
        <v>14</v>
      </c>
      <c r="I12006">
        <v>28000</v>
      </c>
      <c r="J12006" t="s">
        <v>81</v>
      </c>
      <c r="K12006">
        <v>0.1709090663892312</v>
      </c>
      <c r="L12006">
        <v>17.090900000000001</v>
      </c>
      <c r="M12006" t="s">
        <v>82</v>
      </c>
    </row>
    <row r="12007" spans="1:13">
      <c r="A12007" t="s">
        <v>1264</v>
      </c>
      <c r="B12007" t="s">
        <v>1265</v>
      </c>
      <c r="C12007" t="str">
        <f>TEXT(D12007, "mmm")</f>
        <v>Sep</v>
      </c>
      <c r="D12007" s="1">
        <v>45553</v>
      </c>
      <c r="E12007" t="s">
        <v>5789</v>
      </c>
      <c r="F12007" t="s">
        <v>80</v>
      </c>
      <c r="G12007">
        <v>5000</v>
      </c>
      <c r="H12007">
        <v>10.58</v>
      </c>
      <c r="I12007">
        <v>52900</v>
      </c>
      <c r="J12007" t="s">
        <v>86</v>
      </c>
      <c r="K12007">
        <v>2.7985133710238811E-2</v>
      </c>
      <c r="L12007">
        <v>2.7985000000000002</v>
      </c>
      <c r="M12007" t="s">
        <v>82</v>
      </c>
    </row>
    <row r="12008" spans="1:13">
      <c r="A12008" t="s">
        <v>268</v>
      </c>
      <c r="B12008" t="s">
        <v>269</v>
      </c>
      <c r="C12008" t="str">
        <f>TEXT(D12008, "mmm")</f>
        <v>Sep</v>
      </c>
      <c r="D12008" s="1">
        <v>45553</v>
      </c>
      <c r="E12008" t="s">
        <v>277</v>
      </c>
      <c r="F12008" t="s">
        <v>101</v>
      </c>
      <c r="G12008">
        <v>3900000</v>
      </c>
      <c r="H12008">
        <v>3900000</v>
      </c>
      <c r="I12008">
        <v>15210000000000</v>
      </c>
      <c r="J12008" t="s">
        <v>81</v>
      </c>
      <c r="K12008">
        <v>4.7815586549816207E-2</v>
      </c>
      <c r="L12008">
        <v>4.7816000000000001</v>
      </c>
      <c r="M12008" t="s">
        <v>82</v>
      </c>
    </row>
    <row r="12009" spans="1:13">
      <c r="A12009" t="s">
        <v>268</v>
      </c>
      <c r="B12009" t="s">
        <v>269</v>
      </c>
      <c r="C12009" t="str">
        <f>TEXT(D12009, "mmm")</f>
        <v>Sep</v>
      </c>
      <c r="D12009" s="1">
        <v>45553</v>
      </c>
      <c r="E12009" t="s">
        <v>277</v>
      </c>
      <c r="F12009" t="s">
        <v>101</v>
      </c>
      <c r="G12009">
        <v>1500000</v>
      </c>
      <c r="H12009">
        <v>1500000</v>
      </c>
      <c r="I12009">
        <v>2250000000000</v>
      </c>
      <c r="J12009" t="s">
        <v>81</v>
      </c>
      <c r="K12009">
        <v>4.7815586549816207E-2</v>
      </c>
      <c r="L12009">
        <v>4.7816000000000001</v>
      </c>
      <c r="M12009" t="s">
        <v>82</v>
      </c>
    </row>
    <row r="12010" spans="1:13">
      <c r="A12010" t="s">
        <v>268</v>
      </c>
      <c r="B12010" t="s">
        <v>269</v>
      </c>
      <c r="C12010" t="str">
        <f>TEXT(D12010, "mmm")</f>
        <v>Sep</v>
      </c>
      <c r="D12010" s="1">
        <v>45553</v>
      </c>
      <c r="E12010" t="s">
        <v>277</v>
      </c>
      <c r="F12010" t="s">
        <v>101</v>
      </c>
      <c r="G12010">
        <v>280000</v>
      </c>
      <c r="H12010">
        <v>25</v>
      </c>
      <c r="I12010">
        <v>7000000</v>
      </c>
      <c r="J12010" t="s">
        <v>81</v>
      </c>
      <c r="K12010">
        <v>4.7815586549816207E-2</v>
      </c>
      <c r="L12010">
        <v>4.7816000000000001</v>
      </c>
      <c r="M12010" t="s">
        <v>82</v>
      </c>
    </row>
    <row r="12011" spans="1:13">
      <c r="A12011" t="s">
        <v>6273</v>
      </c>
      <c r="B12011" t="s">
        <v>6274</v>
      </c>
      <c r="C12011" t="str">
        <f>TEXT(D12011, "mmm")</f>
        <v>Sep</v>
      </c>
      <c r="D12011" s="1">
        <v>45553</v>
      </c>
      <c r="E12011" t="s">
        <v>6275</v>
      </c>
      <c r="F12011" t="s">
        <v>101</v>
      </c>
      <c r="G12011">
        <v>78000</v>
      </c>
      <c r="H12011">
        <v>0.25</v>
      </c>
      <c r="I12011">
        <v>19500</v>
      </c>
      <c r="J12011" t="s">
        <v>81</v>
      </c>
      <c r="K12011">
        <v>-7.0422565814489801E-2</v>
      </c>
      <c r="L12011">
        <v>-7.0423</v>
      </c>
      <c r="M12011" t="s">
        <v>82</v>
      </c>
    </row>
    <row r="12012" spans="1:13">
      <c r="A12012" t="s">
        <v>631</v>
      </c>
      <c r="B12012" t="s">
        <v>632</v>
      </c>
      <c r="C12012" t="str">
        <f>TEXT(D12012, "mmm")</f>
        <v>Sep</v>
      </c>
      <c r="D12012" s="1">
        <v>45553</v>
      </c>
      <c r="E12012" t="s">
        <v>6276</v>
      </c>
      <c r="F12012" t="s">
        <v>118</v>
      </c>
      <c r="G12012">
        <v>50000</v>
      </c>
      <c r="H12012">
        <v>5.05</v>
      </c>
      <c r="I12012">
        <v>252500</v>
      </c>
      <c r="J12012" t="s">
        <v>81</v>
      </c>
      <c r="K12012">
        <v>0.18924306881250089</v>
      </c>
      <c r="L12012">
        <v>18.924299999999999</v>
      </c>
      <c r="M12012" t="s">
        <v>82</v>
      </c>
    </row>
    <row r="12013" spans="1:13">
      <c r="A12013" t="s">
        <v>4839</v>
      </c>
      <c r="B12013" t="s">
        <v>4840</v>
      </c>
      <c r="C12013" t="str">
        <f>TEXT(D12013, "mmm")</f>
        <v>Sep</v>
      </c>
      <c r="D12013" s="1">
        <v>45553</v>
      </c>
      <c r="E12013" t="s">
        <v>4844</v>
      </c>
      <c r="F12013" t="s">
        <v>101</v>
      </c>
      <c r="G12013">
        <v>32321</v>
      </c>
      <c r="H12013">
        <v>6.1</v>
      </c>
      <c r="I12013">
        <v>197158.1</v>
      </c>
      <c r="J12013" t="s">
        <v>86</v>
      </c>
      <c r="K12013">
        <v>9.9502389207126729E-3</v>
      </c>
      <c r="L12013">
        <v>0.995</v>
      </c>
      <c r="M12013" t="s">
        <v>82</v>
      </c>
    </row>
    <row r="12014" spans="1:13">
      <c r="A12014" t="s">
        <v>4839</v>
      </c>
      <c r="B12014" t="s">
        <v>4840</v>
      </c>
      <c r="C12014" t="str">
        <f>TEXT(D12014, "mmm")</f>
        <v>Sep</v>
      </c>
      <c r="D12014" s="1">
        <v>45553</v>
      </c>
      <c r="E12014" t="s">
        <v>4841</v>
      </c>
      <c r="F12014" t="s">
        <v>101</v>
      </c>
      <c r="G12014">
        <v>32321</v>
      </c>
      <c r="H12014">
        <v>6.1</v>
      </c>
      <c r="I12014">
        <v>197158.1</v>
      </c>
      <c r="J12014" t="s">
        <v>86</v>
      </c>
      <c r="K12014">
        <v>9.9502389207126729E-3</v>
      </c>
      <c r="L12014">
        <v>0.995</v>
      </c>
      <c r="M12014" t="s">
        <v>82</v>
      </c>
    </row>
    <row r="12015" spans="1:13">
      <c r="A12015" t="s">
        <v>4839</v>
      </c>
      <c r="B12015" t="s">
        <v>4840</v>
      </c>
      <c r="C12015" t="str">
        <f>TEXT(D12015, "mmm")</f>
        <v>Sep</v>
      </c>
      <c r="D12015" s="1">
        <v>45553</v>
      </c>
      <c r="E12015" t="s">
        <v>4843</v>
      </c>
      <c r="F12015" t="s">
        <v>101</v>
      </c>
      <c r="G12015">
        <v>32321</v>
      </c>
      <c r="H12015">
        <v>6.1</v>
      </c>
      <c r="I12015">
        <v>197158.1</v>
      </c>
      <c r="J12015" t="s">
        <v>86</v>
      </c>
      <c r="K12015">
        <v>9.9502389207126729E-3</v>
      </c>
      <c r="L12015">
        <v>0.995</v>
      </c>
      <c r="M12015" t="s">
        <v>82</v>
      </c>
    </row>
    <row r="12016" spans="1:13">
      <c r="A12016" t="s">
        <v>4839</v>
      </c>
      <c r="B12016" t="s">
        <v>4840</v>
      </c>
      <c r="C12016" t="str">
        <f>TEXT(D12016, "mmm")</f>
        <v>Sep</v>
      </c>
      <c r="D12016" s="1">
        <v>45553</v>
      </c>
      <c r="E12016" t="s">
        <v>4842</v>
      </c>
      <c r="F12016" t="s">
        <v>101</v>
      </c>
      <c r="G12016">
        <v>32321</v>
      </c>
      <c r="H12016">
        <v>6.1</v>
      </c>
      <c r="I12016">
        <v>197158.1</v>
      </c>
      <c r="J12016" t="s">
        <v>86</v>
      </c>
      <c r="K12016">
        <v>9.9502389207126729E-3</v>
      </c>
      <c r="L12016">
        <v>0.995</v>
      </c>
      <c r="M12016" t="s">
        <v>82</v>
      </c>
    </row>
    <row r="12017" spans="1:13">
      <c r="A12017" t="s">
        <v>4839</v>
      </c>
      <c r="B12017" t="s">
        <v>4840</v>
      </c>
      <c r="C12017" t="str">
        <f>TEXT(D12017, "mmm")</f>
        <v>Sep</v>
      </c>
      <c r="D12017" s="1">
        <v>45553</v>
      </c>
      <c r="E12017" t="s">
        <v>4845</v>
      </c>
      <c r="F12017" t="s">
        <v>101</v>
      </c>
      <c r="G12017">
        <v>32321</v>
      </c>
      <c r="H12017">
        <v>6.1</v>
      </c>
      <c r="I12017">
        <v>197158.1</v>
      </c>
      <c r="J12017" t="s">
        <v>86</v>
      </c>
      <c r="K12017">
        <v>9.9502389207126729E-3</v>
      </c>
      <c r="L12017">
        <v>0.995</v>
      </c>
      <c r="M12017" t="s">
        <v>82</v>
      </c>
    </row>
    <row r="12018" spans="1:13">
      <c r="A12018" t="s">
        <v>6277</v>
      </c>
      <c r="B12018" t="s">
        <v>6278</v>
      </c>
      <c r="C12018" t="str">
        <f>TEXT(D12018, "mmm")</f>
        <v>Sep</v>
      </c>
      <c r="D12018" s="1">
        <v>45553</v>
      </c>
      <c r="E12018" t="s">
        <v>6279</v>
      </c>
      <c r="F12018" t="s">
        <v>80</v>
      </c>
      <c r="G12018">
        <v>8087</v>
      </c>
      <c r="H12018">
        <v>6.01</v>
      </c>
      <c r="I12018">
        <v>48602.87</v>
      </c>
      <c r="J12018" t="s">
        <v>86</v>
      </c>
      <c r="K12018">
        <v>-6.3973011281069914E-2</v>
      </c>
      <c r="L12018">
        <v>-6.3973000000000004</v>
      </c>
      <c r="M12018" t="s">
        <v>82</v>
      </c>
    </row>
    <row r="12019" spans="1:13">
      <c r="A12019" t="s">
        <v>1584</v>
      </c>
      <c r="B12019" t="s">
        <v>1585</v>
      </c>
      <c r="C12019" t="str">
        <f>TEXT(D12019, "mmm")</f>
        <v>Sep</v>
      </c>
      <c r="D12019" s="1">
        <v>45553</v>
      </c>
      <c r="E12019" t="s">
        <v>6280</v>
      </c>
      <c r="F12019" t="s">
        <v>80</v>
      </c>
      <c r="G12019">
        <v>1200</v>
      </c>
      <c r="H12019">
        <v>18.46</v>
      </c>
      <c r="I12019">
        <v>22152</v>
      </c>
      <c r="J12019" t="s">
        <v>81</v>
      </c>
      <c r="K12019">
        <v>-3.5403132040879637E-2</v>
      </c>
      <c r="L12019">
        <v>-3.5402999999999998</v>
      </c>
      <c r="M12019" t="s">
        <v>82</v>
      </c>
    </row>
    <row r="12020" spans="1:13">
      <c r="A12020" t="s">
        <v>6281</v>
      </c>
      <c r="B12020" t="s">
        <v>6282</v>
      </c>
      <c r="C12020" t="str">
        <f>TEXT(D12020, "mmm")</f>
        <v>Sep</v>
      </c>
      <c r="D12020" s="1">
        <v>45553</v>
      </c>
      <c r="E12020" t="s">
        <v>2567</v>
      </c>
      <c r="F12020" t="s">
        <v>101</v>
      </c>
      <c r="G12020">
        <v>55000</v>
      </c>
      <c r="H12020">
        <v>3.16</v>
      </c>
      <c r="I12020">
        <v>173800</v>
      </c>
      <c r="J12020" t="s">
        <v>81</v>
      </c>
      <c r="K12020">
        <v>-6.4308622511697333E-3</v>
      </c>
      <c r="L12020">
        <v>-0.6431</v>
      </c>
      <c r="M12020" t="s">
        <v>82</v>
      </c>
    </row>
    <row r="12021" spans="1:13">
      <c r="A12021" t="s">
        <v>6281</v>
      </c>
      <c r="B12021" t="s">
        <v>6282</v>
      </c>
      <c r="C12021" t="str">
        <f>TEXT(D12021, "mmm")</f>
        <v>Sep</v>
      </c>
      <c r="D12021" s="1">
        <v>45553</v>
      </c>
      <c r="E12021" t="s">
        <v>2567</v>
      </c>
      <c r="F12021" t="s">
        <v>101</v>
      </c>
      <c r="G12021">
        <v>6000</v>
      </c>
      <c r="H12021">
        <v>3.16</v>
      </c>
      <c r="I12021">
        <v>18960</v>
      </c>
      <c r="J12021" t="s">
        <v>81</v>
      </c>
      <c r="K12021">
        <v>-6.4308622511697333E-3</v>
      </c>
      <c r="L12021">
        <v>-0.6431</v>
      </c>
      <c r="M12021" t="s">
        <v>82</v>
      </c>
    </row>
    <row r="12022" spans="1:13">
      <c r="A12022" t="s">
        <v>6256</v>
      </c>
      <c r="B12022" t="s">
        <v>6257</v>
      </c>
      <c r="C12022" t="str">
        <f>TEXT(D12022, "mmm")</f>
        <v>Sep</v>
      </c>
      <c r="D12022" s="1">
        <v>45553</v>
      </c>
      <c r="E12022" t="s">
        <v>6258</v>
      </c>
      <c r="F12022" t="s">
        <v>128</v>
      </c>
      <c r="G12022">
        <v>45000</v>
      </c>
      <c r="H12022">
        <v>6.27</v>
      </c>
      <c r="I12022">
        <v>282150</v>
      </c>
      <c r="J12022" t="s">
        <v>86</v>
      </c>
      <c r="K12022">
        <v>9.8305070225585212E-2</v>
      </c>
      <c r="L12022">
        <v>9.8305000000000007</v>
      </c>
      <c r="M12022" t="s">
        <v>82</v>
      </c>
    </row>
    <row r="12023" spans="1:13">
      <c r="A12023" t="s">
        <v>2813</v>
      </c>
      <c r="B12023" t="s">
        <v>2814</v>
      </c>
      <c r="C12023" t="str">
        <f>TEXT(D12023, "mmm")</f>
        <v>Sep</v>
      </c>
      <c r="D12023" s="1">
        <v>45553</v>
      </c>
      <c r="E12023" t="s">
        <v>2815</v>
      </c>
      <c r="F12023" t="s">
        <v>251</v>
      </c>
      <c r="G12023">
        <v>43147</v>
      </c>
      <c r="H12023">
        <v>1.3</v>
      </c>
      <c r="I12023">
        <v>56091.1</v>
      </c>
      <c r="J12023" t="s">
        <v>86</v>
      </c>
      <c r="K12023">
        <v>0</v>
      </c>
      <c r="L12023">
        <v>0</v>
      </c>
      <c r="M12023" t="s">
        <v>82</v>
      </c>
    </row>
    <row r="12024" spans="1:13">
      <c r="A12024" t="s">
        <v>4488</v>
      </c>
      <c r="B12024" t="s">
        <v>4489</v>
      </c>
      <c r="C12024" t="str">
        <f>TEXT(D12024, "mmm")</f>
        <v>Sep</v>
      </c>
      <c r="D12024" s="1">
        <v>45553</v>
      </c>
      <c r="E12024" t="s">
        <v>4490</v>
      </c>
      <c r="F12024" t="s">
        <v>128</v>
      </c>
      <c r="G12024">
        <v>1178</v>
      </c>
      <c r="H12024">
        <v>13.93</v>
      </c>
      <c r="I12024">
        <v>16409.54</v>
      </c>
      <c r="J12024" t="s">
        <v>81</v>
      </c>
      <c r="K12024">
        <v>0.1709090663892312</v>
      </c>
      <c r="L12024">
        <v>17.090900000000001</v>
      </c>
      <c r="M12024" t="s">
        <v>82</v>
      </c>
    </row>
    <row r="12025" spans="1:13">
      <c r="A12025" t="s">
        <v>1264</v>
      </c>
      <c r="B12025" t="s">
        <v>1265</v>
      </c>
      <c r="C12025" t="str">
        <f>TEXT(D12025, "mmm")</f>
        <v>Sep</v>
      </c>
      <c r="D12025" s="1">
        <v>45553</v>
      </c>
      <c r="E12025" t="s">
        <v>6206</v>
      </c>
      <c r="F12025" t="s">
        <v>80</v>
      </c>
      <c r="G12025">
        <v>9800</v>
      </c>
      <c r="H12025">
        <v>10.75</v>
      </c>
      <c r="I12025">
        <v>105350</v>
      </c>
      <c r="J12025" t="s">
        <v>86</v>
      </c>
      <c r="K12025">
        <v>2.7985133710238811E-2</v>
      </c>
      <c r="L12025">
        <v>2.7985000000000002</v>
      </c>
      <c r="M12025" t="s">
        <v>82</v>
      </c>
    </row>
    <row r="12026" spans="1:13">
      <c r="A12026" t="s">
        <v>285</v>
      </c>
      <c r="B12026" t="s">
        <v>286</v>
      </c>
      <c r="C12026" t="str">
        <f>TEXT(D12026, "mmm")</f>
        <v>Sep</v>
      </c>
      <c r="D12026" s="1">
        <v>45553</v>
      </c>
      <c r="E12026" t="s">
        <v>102</v>
      </c>
      <c r="F12026" t="s">
        <v>101</v>
      </c>
      <c r="G12026">
        <v>20534</v>
      </c>
      <c r="H12026">
        <v>15.88</v>
      </c>
      <c r="I12026">
        <v>326079.92</v>
      </c>
      <c r="J12026" t="s">
        <v>81</v>
      </c>
      <c r="K12026">
        <v>-7.5331306770132223E-3</v>
      </c>
      <c r="L12026">
        <v>-0.75329999999999997</v>
      </c>
      <c r="M12026" t="s">
        <v>82</v>
      </c>
    </row>
    <row r="12027" spans="1:13">
      <c r="A12027" t="s">
        <v>285</v>
      </c>
      <c r="B12027" t="s">
        <v>286</v>
      </c>
      <c r="C12027" t="str">
        <f>TEXT(D12027, "mmm")</f>
        <v>Sep</v>
      </c>
      <c r="D12027" s="1">
        <v>45553</v>
      </c>
      <c r="E12027" t="s">
        <v>100</v>
      </c>
      <c r="F12027" t="s">
        <v>101</v>
      </c>
      <c r="G12027">
        <v>20534</v>
      </c>
      <c r="H12027">
        <v>15.88</v>
      </c>
      <c r="I12027">
        <v>326079.92</v>
      </c>
      <c r="J12027" t="s">
        <v>81</v>
      </c>
      <c r="K12027">
        <v>-7.5331306770132223E-3</v>
      </c>
      <c r="L12027">
        <v>-0.75329999999999997</v>
      </c>
      <c r="M12027" t="s">
        <v>82</v>
      </c>
    </row>
    <row r="12028" spans="1:13">
      <c r="A12028" t="s">
        <v>6283</v>
      </c>
      <c r="B12028" t="s">
        <v>6284</v>
      </c>
      <c r="C12028" t="str">
        <f>TEXT(D12028, "mmm")</f>
        <v>Sep</v>
      </c>
      <c r="D12028" s="1">
        <v>45553</v>
      </c>
      <c r="E12028" t="s">
        <v>3479</v>
      </c>
      <c r="F12028" t="s">
        <v>101</v>
      </c>
      <c r="G12028">
        <v>11765</v>
      </c>
      <c r="H12028">
        <v>8.5</v>
      </c>
      <c r="I12028">
        <v>100002.5</v>
      </c>
      <c r="J12028" t="s">
        <v>86</v>
      </c>
      <c r="K12028">
        <v>-2.6936000988353359E-2</v>
      </c>
      <c r="L12028">
        <v>-2.6936</v>
      </c>
      <c r="M12028" t="s">
        <v>82</v>
      </c>
    </row>
    <row r="12029" spans="1:13">
      <c r="A12029" t="s">
        <v>6285</v>
      </c>
      <c r="B12029" t="s">
        <v>6286</v>
      </c>
      <c r="C12029" t="str">
        <f>TEXT(D12029, "mmm")</f>
        <v>Sep</v>
      </c>
      <c r="D12029" s="1">
        <v>45553</v>
      </c>
      <c r="E12029" t="s">
        <v>6287</v>
      </c>
      <c r="F12029" t="s">
        <v>314</v>
      </c>
      <c r="G12029">
        <v>1000</v>
      </c>
      <c r="H12029">
        <v>445.24</v>
      </c>
      <c r="I12029">
        <v>445240</v>
      </c>
      <c r="J12029" t="s">
        <v>81</v>
      </c>
      <c r="K12029">
        <v>-3.3703650793209583E-2</v>
      </c>
      <c r="L12029">
        <v>-3.3704000000000001</v>
      </c>
      <c r="M12029" t="s">
        <v>82</v>
      </c>
    </row>
    <row r="12030" spans="1:13">
      <c r="A12030" t="s">
        <v>6285</v>
      </c>
      <c r="B12030" t="s">
        <v>6286</v>
      </c>
      <c r="C12030" t="str">
        <f>TEXT(D12030, "mmm")</f>
        <v>Sep</v>
      </c>
      <c r="D12030" s="1">
        <v>45553</v>
      </c>
      <c r="E12030" t="s">
        <v>6287</v>
      </c>
      <c r="F12030" t="s">
        <v>314</v>
      </c>
      <c r="G12030">
        <v>3000</v>
      </c>
      <c r="H12030">
        <v>446.43</v>
      </c>
      <c r="I12030">
        <v>1339290</v>
      </c>
      <c r="J12030" t="s">
        <v>86</v>
      </c>
      <c r="K12030">
        <v>-3.3703650793209583E-2</v>
      </c>
      <c r="L12030">
        <v>-3.3704000000000001</v>
      </c>
      <c r="M12030" t="s">
        <v>82</v>
      </c>
    </row>
    <row r="12031" spans="1:13">
      <c r="A12031" t="s">
        <v>3851</v>
      </c>
      <c r="B12031" t="s">
        <v>3852</v>
      </c>
      <c r="C12031" t="str">
        <f>TEXT(D12031, "mmm")</f>
        <v>Sep</v>
      </c>
      <c r="D12031" s="1">
        <v>45553</v>
      </c>
      <c r="E12031" t="s">
        <v>3853</v>
      </c>
      <c r="F12031" t="s">
        <v>101</v>
      </c>
      <c r="G12031">
        <v>125000</v>
      </c>
      <c r="H12031">
        <v>0.75</v>
      </c>
      <c r="I12031">
        <v>93750</v>
      </c>
      <c r="J12031" t="s">
        <v>86</v>
      </c>
      <c r="K12031">
        <v>-5.4545509716694807E-2</v>
      </c>
      <c r="L12031">
        <v>-5.4546000000000001</v>
      </c>
      <c r="M12031" t="s">
        <v>82</v>
      </c>
    </row>
    <row r="12032" spans="1:13">
      <c r="A12032" t="s">
        <v>3598</v>
      </c>
      <c r="B12032" t="s">
        <v>3599</v>
      </c>
      <c r="C12032" t="str">
        <f>TEXT(D12032, "mmm")</f>
        <v>Sep</v>
      </c>
      <c r="D12032" s="1">
        <v>45553</v>
      </c>
      <c r="E12032" t="s">
        <v>3600</v>
      </c>
      <c r="F12032" t="s">
        <v>222</v>
      </c>
      <c r="G12032">
        <v>5000</v>
      </c>
      <c r="H12032">
        <v>44.02</v>
      </c>
      <c r="I12032">
        <v>220100</v>
      </c>
      <c r="J12032" t="s">
        <v>81</v>
      </c>
      <c r="K12032">
        <v>8.0671154372909948E-2</v>
      </c>
      <c r="L12032">
        <v>8.0670999999999999</v>
      </c>
      <c r="M12032" t="s">
        <v>82</v>
      </c>
    </row>
    <row r="12033" spans="1:13">
      <c r="A12033" t="s">
        <v>3715</v>
      </c>
      <c r="B12033" t="s">
        <v>3716</v>
      </c>
      <c r="C12033" t="str">
        <f>TEXT(D12033, "mmm")</f>
        <v>Sep</v>
      </c>
      <c r="D12033" s="1">
        <v>45553</v>
      </c>
      <c r="E12033" t="s">
        <v>3720</v>
      </c>
      <c r="F12033" t="s">
        <v>80</v>
      </c>
      <c r="G12033">
        <v>1000</v>
      </c>
      <c r="H12033">
        <v>11.38</v>
      </c>
      <c r="I12033">
        <v>11380</v>
      </c>
      <c r="J12033" t="s">
        <v>81</v>
      </c>
      <c r="K12033">
        <v>4.9956966313190687E-2</v>
      </c>
      <c r="L12033">
        <v>4.9957000000000003</v>
      </c>
      <c r="M12033" t="s">
        <v>82</v>
      </c>
    </row>
    <row r="12034" spans="1:13">
      <c r="A12034" t="s">
        <v>6239</v>
      </c>
      <c r="B12034" t="s">
        <v>6240</v>
      </c>
      <c r="C12034" t="str">
        <f>TEXT(D12034, "mmm")</f>
        <v>Sep</v>
      </c>
      <c r="D12034" s="1">
        <v>45554</v>
      </c>
      <c r="E12034" t="s">
        <v>6242</v>
      </c>
      <c r="F12034" t="s">
        <v>101</v>
      </c>
      <c r="G12034">
        <v>37195</v>
      </c>
      <c r="H12034">
        <v>8.1</v>
      </c>
      <c r="I12034">
        <v>301279.5</v>
      </c>
      <c r="J12034" t="s">
        <v>81</v>
      </c>
      <c r="K12034">
        <v>-0.19413553958341309</v>
      </c>
      <c r="L12034">
        <v>-19.413599999999999</v>
      </c>
      <c r="M12034" t="s">
        <v>82</v>
      </c>
    </row>
    <row r="12035" spans="1:13">
      <c r="A12035" t="s">
        <v>6239</v>
      </c>
      <c r="B12035" t="s">
        <v>6240</v>
      </c>
      <c r="C12035" t="str">
        <f>TEXT(D12035, "mmm")</f>
        <v>Sep</v>
      </c>
      <c r="D12035" s="1">
        <v>45554</v>
      </c>
      <c r="E12035" t="s">
        <v>6242</v>
      </c>
      <c r="F12035" t="s">
        <v>101</v>
      </c>
      <c r="G12035">
        <v>124562</v>
      </c>
      <c r="H12035">
        <v>9.15</v>
      </c>
      <c r="I12035">
        <v>1139742.3</v>
      </c>
      <c r="J12035" t="s">
        <v>86</v>
      </c>
      <c r="K12035">
        <v>-0.19413553958341309</v>
      </c>
      <c r="L12035">
        <v>-19.413599999999999</v>
      </c>
      <c r="M12035" t="s">
        <v>82</v>
      </c>
    </row>
    <row r="12036" spans="1:13">
      <c r="A12036" t="s">
        <v>6239</v>
      </c>
      <c r="B12036" t="s">
        <v>6240</v>
      </c>
      <c r="C12036" t="str">
        <f>TEXT(D12036, "mmm")</f>
        <v>Sep</v>
      </c>
      <c r="D12036" s="1">
        <v>45554</v>
      </c>
      <c r="E12036" t="s">
        <v>6242</v>
      </c>
      <c r="F12036" t="s">
        <v>101</v>
      </c>
      <c r="G12036">
        <v>25648</v>
      </c>
      <c r="H12036">
        <v>8.6199999999999992</v>
      </c>
      <c r="I12036">
        <v>221085.76</v>
      </c>
      <c r="J12036" t="s">
        <v>81</v>
      </c>
      <c r="K12036">
        <v>-0.19413553958341309</v>
      </c>
      <c r="L12036">
        <v>-19.413599999999999</v>
      </c>
      <c r="M12036" t="s">
        <v>82</v>
      </c>
    </row>
    <row r="12037" spans="1:13">
      <c r="A12037" t="s">
        <v>6239</v>
      </c>
      <c r="B12037" t="s">
        <v>6240</v>
      </c>
      <c r="C12037" t="str">
        <f>TEXT(D12037, "mmm")</f>
        <v>Sep</v>
      </c>
      <c r="D12037" s="1">
        <v>45554</v>
      </c>
      <c r="E12037" t="s">
        <v>6242</v>
      </c>
      <c r="F12037" t="s">
        <v>101</v>
      </c>
      <c r="G12037">
        <v>110038</v>
      </c>
      <c r="H12037">
        <v>8.9700000000000006</v>
      </c>
      <c r="I12037">
        <v>987040.8600000001</v>
      </c>
      <c r="J12037" t="s">
        <v>86</v>
      </c>
      <c r="K12037">
        <v>-0.19413553958341309</v>
      </c>
      <c r="L12037">
        <v>-19.413599999999999</v>
      </c>
      <c r="M12037" t="s">
        <v>82</v>
      </c>
    </row>
    <row r="12038" spans="1:13">
      <c r="A12038" t="s">
        <v>4124</v>
      </c>
      <c r="B12038" t="s">
        <v>4125</v>
      </c>
      <c r="C12038" t="str">
        <f>TEXT(D12038, "mmm")</f>
        <v>Sep</v>
      </c>
      <c r="D12038" s="1">
        <v>45554</v>
      </c>
      <c r="E12038" t="s">
        <v>4832</v>
      </c>
      <c r="F12038" t="s">
        <v>101</v>
      </c>
      <c r="G12038">
        <v>6811</v>
      </c>
      <c r="H12038">
        <v>33.700000000000003</v>
      </c>
      <c r="I12038">
        <v>229530.7</v>
      </c>
      <c r="J12038" t="s">
        <v>81</v>
      </c>
      <c r="K12038">
        <v>7.4074074074073071E-3</v>
      </c>
      <c r="L12038">
        <v>0.74070000000000003</v>
      </c>
      <c r="M12038" t="s">
        <v>82</v>
      </c>
    </row>
    <row r="12039" spans="1:13">
      <c r="A12039" t="s">
        <v>4124</v>
      </c>
      <c r="B12039" t="s">
        <v>4125</v>
      </c>
      <c r="C12039" t="str">
        <f>TEXT(D12039, "mmm")</f>
        <v>Sep</v>
      </c>
      <c r="D12039" s="1">
        <v>45554</v>
      </c>
      <c r="E12039" t="s">
        <v>4830</v>
      </c>
      <c r="F12039" t="s">
        <v>101</v>
      </c>
      <c r="G12039">
        <v>6811</v>
      </c>
      <c r="H12039">
        <v>33.700000000000003</v>
      </c>
      <c r="I12039">
        <v>229530.7</v>
      </c>
      <c r="J12039" t="s">
        <v>81</v>
      </c>
      <c r="K12039">
        <v>7.4074074074073071E-3</v>
      </c>
      <c r="L12039">
        <v>0.74070000000000003</v>
      </c>
      <c r="M12039" t="s">
        <v>82</v>
      </c>
    </row>
    <row r="12040" spans="1:13">
      <c r="A12040" t="s">
        <v>4124</v>
      </c>
      <c r="B12040" t="s">
        <v>4125</v>
      </c>
      <c r="C12040" t="str">
        <f>TEXT(D12040, "mmm")</f>
        <v>Sep</v>
      </c>
      <c r="D12040" s="1">
        <v>45554</v>
      </c>
      <c r="E12040" t="s">
        <v>4833</v>
      </c>
      <c r="F12040" t="s">
        <v>101</v>
      </c>
      <c r="G12040">
        <v>6811</v>
      </c>
      <c r="H12040">
        <v>33.700000000000003</v>
      </c>
      <c r="I12040">
        <v>229530.7</v>
      </c>
      <c r="J12040" t="s">
        <v>81</v>
      </c>
      <c r="K12040">
        <v>7.4074074074073071E-3</v>
      </c>
      <c r="L12040">
        <v>0.74070000000000003</v>
      </c>
      <c r="M12040" t="s">
        <v>82</v>
      </c>
    </row>
    <row r="12041" spans="1:13">
      <c r="A12041" t="s">
        <v>4124</v>
      </c>
      <c r="B12041" t="s">
        <v>4125</v>
      </c>
      <c r="C12041" t="str">
        <f>TEXT(D12041, "mmm")</f>
        <v>Sep</v>
      </c>
      <c r="D12041" s="1">
        <v>45554</v>
      </c>
      <c r="E12041" t="s">
        <v>4831</v>
      </c>
      <c r="F12041" t="s">
        <v>101</v>
      </c>
      <c r="G12041">
        <v>6811</v>
      </c>
      <c r="H12041">
        <v>33.700000000000003</v>
      </c>
      <c r="I12041">
        <v>229530.7</v>
      </c>
      <c r="J12041" t="s">
        <v>81</v>
      </c>
      <c r="K12041">
        <v>7.4074074074073071E-3</v>
      </c>
      <c r="L12041">
        <v>0.74070000000000003</v>
      </c>
      <c r="M12041" t="s">
        <v>82</v>
      </c>
    </row>
    <row r="12042" spans="1:13">
      <c r="A12042" t="s">
        <v>4124</v>
      </c>
      <c r="B12042" t="s">
        <v>4125</v>
      </c>
      <c r="C12042" t="str">
        <f>TEXT(D12042, "mmm")</f>
        <v>Sep</v>
      </c>
      <c r="D12042" s="1">
        <v>45554</v>
      </c>
      <c r="E12042" t="s">
        <v>4835</v>
      </c>
      <c r="F12042" t="s">
        <v>101</v>
      </c>
      <c r="G12042">
        <v>6811</v>
      </c>
      <c r="H12042">
        <v>33.700000000000003</v>
      </c>
      <c r="I12042">
        <v>229530.7</v>
      </c>
      <c r="J12042" t="s">
        <v>81</v>
      </c>
      <c r="K12042">
        <v>7.4074074074073071E-3</v>
      </c>
      <c r="L12042">
        <v>0.74070000000000003</v>
      </c>
      <c r="M12042" t="s">
        <v>82</v>
      </c>
    </row>
    <row r="12043" spans="1:13">
      <c r="A12043" t="s">
        <v>4124</v>
      </c>
      <c r="B12043" t="s">
        <v>4125</v>
      </c>
      <c r="C12043" t="str">
        <f>TEXT(D12043, "mmm")</f>
        <v>Sep</v>
      </c>
      <c r="D12043" s="1">
        <v>45554</v>
      </c>
      <c r="E12043" t="s">
        <v>4834</v>
      </c>
      <c r="F12043" t="s">
        <v>101</v>
      </c>
      <c r="G12043">
        <v>6811</v>
      </c>
      <c r="H12043">
        <v>33.700000000000003</v>
      </c>
      <c r="I12043">
        <v>229530.7</v>
      </c>
      <c r="J12043" t="s">
        <v>81</v>
      </c>
      <c r="K12043">
        <v>7.4074074074073071E-3</v>
      </c>
      <c r="L12043">
        <v>0.74070000000000003</v>
      </c>
      <c r="M12043" t="s">
        <v>82</v>
      </c>
    </row>
    <row r="12044" spans="1:13">
      <c r="A12044" t="s">
        <v>6288</v>
      </c>
      <c r="B12044" t="s">
        <v>6289</v>
      </c>
      <c r="C12044" t="str">
        <f>TEXT(D12044, "mmm")</f>
        <v>Sep</v>
      </c>
      <c r="D12044" s="1">
        <v>45554</v>
      </c>
      <c r="E12044" t="s">
        <v>6290</v>
      </c>
      <c r="F12044" t="s">
        <v>101</v>
      </c>
      <c r="G12044">
        <v>250000</v>
      </c>
      <c r="H12044">
        <v>10</v>
      </c>
      <c r="I12044">
        <v>2500000</v>
      </c>
      <c r="J12044" t="s">
        <v>86</v>
      </c>
      <c r="K12044">
        <v>2.0000457763671431E-3</v>
      </c>
      <c r="L12044">
        <v>0.2</v>
      </c>
      <c r="M12044" t="s">
        <v>82</v>
      </c>
    </row>
    <row r="12045" spans="1:13">
      <c r="A12045" t="s">
        <v>831</v>
      </c>
      <c r="B12045" t="s">
        <v>832</v>
      </c>
      <c r="C12045" t="str">
        <f>TEXT(D12045, "mmm")</f>
        <v>Sep</v>
      </c>
      <c r="D12045" s="1">
        <v>45554</v>
      </c>
      <c r="E12045" t="s">
        <v>6291</v>
      </c>
      <c r="F12045" t="s">
        <v>80</v>
      </c>
      <c r="G12045">
        <v>23255</v>
      </c>
      <c r="H12045">
        <v>43</v>
      </c>
      <c r="I12045">
        <v>999965</v>
      </c>
      <c r="J12045" t="s">
        <v>86</v>
      </c>
      <c r="K12045">
        <v>-6.1456349184232477E-2</v>
      </c>
      <c r="L12045">
        <v>-6.1456</v>
      </c>
      <c r="M12045" t="s">
        <v>82</v>
      </c>
    </row>
    <row r="12046" spans="1:13">
      <c r="A12046" t="s">
        <v>6244</v>
      </c>
      <c r="B12046" t="s">
        <v>6245</v>
      </c>
      <c r="C12046" t="str">
        <f>TEXT(D12046, "mmm")</f>
        <v>Sep</v>
      </c>
      <c r="D12046" s="1">
        <v>45554</v>
      </c>
      <c r="E12046" t="s">
        <v>6246</v>
      </c>
      <c r="F12046" t="s">
        <v>118</v>
      </c>
      <c r="G12046">
        <v>23100</v>
      </c>
      <c r="H12046">
        <v>2.11</v>
      </c>
      <c r="I12046">
        <v>48741</v>
      </c>
      <c r="J12046" t="s">
        <v>81</v>
      </c>
      <c r="K12046">
        <v>0.133333439297151</v>
      </c>
      <c r="L12046">
        <v>13.333299999999999</v>
      </c>
      <c r="M12046" t="s">
        <v>82</v>
      </c>
    </row>
    <row r="12047" spans="1:13">
      <c r="A12047" t="s">
        <v>1085</v>
      </c>
      <c r="B12047" t="s">
        <v>1086</v>
      </c>
      <c r="C12047" t="str">
        <f>TEXT(D12047, "mmm")</f>
        <v>Sep</v>
      </c>
      <c r="D12047" s="1">
        <v>45554</v>
      </c>
      <c r="E12047" t="s">
        <v>5838</v>
      </c>
      <c r="F12047" t="s">
        <v>101</v>
      </c>
      <c r="G12047">
        <v>750000</v>
      </c>
      <c r="H12047">
        <v>20</v>
      </c>
      <c r="I12047">
        <v>15000000</v>
      </c>
      <c r="J12047" t="s">
        <v>86</v>
      </c>
      <c r="K12047">
        <v>-0.10282685250398479</v>
      </c>
      <c r="L12047">
        <v>-10.2827</v>
      </c>
      <c r="M12047" t="s">
        <v>82</v>
      </c>
    </row>
    <row r="12048" spans="1:13">
      <c r="A12048" t="s">
        <v>1085</v>
      </c>
      <c r="B12048" t="s">
        <v>1086</v>
      </c>
      <c r="C12048" t="str">
        <f>TEXT(D12048, "mmm")</f>
        <v>Sep</v>
      </c>
      <c r="D12048" s="1">
        <v>45554</v>
      </c>
      <c r="E12048" t="s">
        <v>5837</v>
      </c>
      <c r="F12048" t="s">
        <v>101</v>
      </c>
      <c r="G12048">
        <v>750000</v>
      </c>
      <c r="H12048">
        <v>20</v>
      </c>
      <c r="I12048">
        <v>15000000</v>
      </c>
      <c r="J12048" t="s">
        <v>86</v>
      </c>
      <c r="K12048">
        <v>-0.10282685250398479</v>
      </c>
      <c r="L12048">
        <v>-10.2827</v>
      </c>
      <c r="M12048" t="s">
        <v>82</v>
      </c>
    </row>
    <row r="12049" spans="1:13">
      <c r="A12049" t="s">
        <v>3568</v>
      </c>
      <c r="B12049" t="s">
        <v>3569</v>
      </c>
      <c r="C12049" t="str">
        <f>TEXT(D12049, "mmm")</f>
        <v>Sep</v>
      </c>
      <c r="D12049" s="1">
        <v>45554</v>
      </c>
      <c r="E12049" t="s">
        <v>6292</v>
      </c>
      <c r="F12049" t="s">
        <v>118</v>
      </c>
      <c r="G12049">
        <v>3000</v>
      </c>
      <c r="H12049">
        <v>14</v>
      </c>
      <c r="I12049">
        <v>42000</v>
      </c>
      <c r="J12049" t="s">
        <v>86</v>
      </c>
      <c r="K12049">
        <v>2.7142865317208331E-2</v>
      </c>
      <c r="L12049">
        <v>2.7143000000000002</v>
      </c>
      <c r="M12049" t="s">
        <v>82</v>
      </c>
    </row>
    <row r="12050" spans="1:13">
      <c r="A12050" t="s">
        <v>3568</v>
      </c>
      <c r="B12050" t="s">
        <v>3569</v>
      </c>
      <c r="C12050" t="str">
        <f>TEXT(D12050, "mmm")</f>
        <v>Sep</v>
      </c>
      <c r="D12050" s="1">
        <v>45554</v>
      </c>
      <c r="E12050" t="s">
        <v>6292</v>
      </c>
      <c r="F12050" t="s">
        <v>118</v>
      </c>
      <c r="G12050">
        <v>900</v>
      </c>
      <c r="H12050">
        <v>13.98</v>
      </c>
      <c r="I12050">
        <v>12582</v>
      </c>
      <c r="J12050" t="s">
        <v>81</v>
      </c>
      <c r="K12050">
        <v>2.7142865317208331E-2</v>
      </c>
      <c r="L12050">
        <v>2.7143000000000002</v>
      </c>
      <c r="M12050" t="s">
        <v>82</v>
      </c>
    </row>
    <row r="12051" spans="1:13">
      <c r="A12051" t="s">
        <v>381</v>
      </c>
      <c r="B12051" t="s">
        <v>382</v>
      </c>
      <c r="C12051" t="str">
        <f>TEXT(D12051, "mmm")</f>
        <v>Sep</v>
      </c>
      <c r="D12051" s="1">
        <v>45554</v>
      </c>
      <c r="E12051" t="s">
        <v>6166</v>
      </c>
      <c r="F12051" t="s">
        <v>222</v>
      </c>
      <c r="G12051">
        <v>5000</v>
      </c>
      <c r="H12051">
        <v>21.63</v>
      </c>
      <c r="I12051">
        <v>108150</v>
      </c>
      <c r="J12051" t="s">
        <v>81</v>
      </c>
      <c r="K12051">
        <v>-2.2425672377448191E-2</v>
      </c>
      <c r="L12051">
        <v>-2.2425999999999999</v>
      </c>
      <c r="M12051" t="s">
        <v>82</v>
      </c>
    </row>
    <row r="12052" spans="1:13">
      <c r="A12052" t="s">
        <v>291</v>
      </c>
      <c r="B12052" t="s">
        <v>292</v>
      </c>
      <c r="C12052" t="str">
        <f>TEXT(D12052, "mmm")</f>
        <v>Sep</v>
      </c>
      <c r="D12052" s="1">
        <v>45554</v>
      </c>
      <c r="E12052" t="s">
        <v>100</v>
      </c>
      <c r="F12052" t="s">
        <v>101</v>
      </c>
      <c r="G12052">
        <v>228255</v>
      </c>
      <c r="H12052">
        <v>7.59</v>
      </c>
      <c r="I12052">
        <v>1732455.45</v>
      </c>
      <c r="J12052" t="s">
        <v>86</v>
      </c>
      <c r="K12052">
        <v>-6.5789425465012652E-3</v>
      </c>
      <c r="L12052">
        <v>-0.65790000000000004</v>
      </c>
      <c r="M12052" t="s">
        <v>82</v>
      </c>
    </row>
    <row r="12053" spans="1:13">
      <c r="A12053" t="s">
        <v>291</v>
      </c>
      <c r="B12053" t="s">
        <v>292</v>
      </c>
      <c r="C12053" t="str">
        <f>TEXT(D12053, "mmm")</f>
        <v>Sep</v>
      </c>
      <c r="D12053" s="1">
        <v>45554</v>
      </c>
      <c r="E12053" t="s">
        <v>102</v>
      </c>
      <c r="F12053" t="s">
        <v>101</v>
      </c>
      <c r="G12053">
        <v>228255</v>
      </c>
      <c r="H12053">
        <v>7.59</v>
      </c>
      <c r="I12053">
        <v>1732455.45</v>
      </c>
      <c r="J12053" t="s">
        <v>86</v>
      </c>
      <c r="K12053">
        <v>-6.5789425465012652E-3</v>
      </c>
      <c r="L12053">
        <v>-0.65790000000000004</v>
      </c>
      <c r="M12053" t="s">
        <v>82</v>
      </c>
    </row>
    <row r="12054" spans="1:13">
      <c r="A12054" t="s">
        <v>3857</v>
      </c>
      <c r="B12054" t="s">
        <v>3858</v>
      </c>
      <c r="C12054" t="str">
        <f>TEXT(D12054, "mmm")</f>
        <v>Sep</v>
      </c>
      <c r="D12054" s="1">
        <v>45554</v>
      </c>
      <c r="E12054" t="s">
        <v>3065</v>
      </c>
      <c r="F12054" t="s">
        <v>80</v>
      </c>
      <c r="G12054">
        <v>11679</v>
      </c>
      <c r="H12054">
        <v>6.11</v>
      </c>
      <c r="I12054">
        <v>71358.69</v>
      </c>
      <c r="J12054" t="s">
        <v>86</v>
      </c>
      <c r="K12054">
        <v>9.2281910606474504E-2</v>
      </c>
      <c r="L12054">
        <v>9.2281999999999993</v>
      </c>
      <c r="M12054" t="s">
        <v>82</v>
      </c>
    </row>
    <row r="12055" spans="1:13">
      <c r="A12055" t="s">
        <v>6195</v>
      </c>
      <c r="B12055" t="s">
        <v>6196</v>
      </c>
      <c r="C12055" t="str">
        <f>TEXT(D12055, "mmm")</f>
        <v>Sep</v>
      </c>
      <c r="D12055" s="1">
        <v>45554</v>
      </c>
      <c r="E12055" t="s">
        <v>6272</v>
      </c>
      <c r="F12055" t="s">
        <v>128</v>
      </c>
      <c r="G12055">
        <v>5000</v>
      </c>
      <c r="H12055">
        <v>17.89</v>
      </c>
      <c r="I12055">
        <v>89450</v>
      </c>
      <c r="J12055" t="s">
        <v>81</v>
      </c>
      <c r="K12055">
        <v>6.7922294270355232E-2</v>
      </c>
      <c r="L12055">
        <v>6.7922000000000002</v>
      </c>
      <c r="M12055" t="s">
        <v>82</v>
      </c>
    </row>
    <row r="12056" spans="1:13">
      <c r="A12056" t="s">
        <v>6293</v>
      </c>
      <c r="B12056" t="s">
        <v>6294</v>
      </c>
      <c r="C12056" t="str">
        <f>TEXT(D12056, "mmm")</f>
        <v>Sep</v>
      </c>
      <c r="D12056" s="1">
        <v>45554</v>
      </c>
      <c r="E12056" t="s">
        <v>6295</v>
      </c>
      <c r="F12056" t="s">
        <v>118</v>
      </c>
      <c r="G12056">
        <v>1000</v>
      </c>
      <c r="H12056">
        <v>11.02</v>
      </c>
      <c r="I12056">
        <v>11020</v>
      </c>
      <c r="J12056" t="s">
        <v>86</v>
      </c>
      <c r="K12056">
        <v>-0.14349381212429421</v>
      </c>
      <c r="L12056">
        <v>-14.349399999999999</v>
      </c>
      <c r="M12056" t="s">
        <v>82</v>
      </c>
    </row>
    <row r="12057" spans="1:13">
      <c r="A12057" t="s">
        <v>6273</v>
      </c>
      <c r="B12057" t="s">
        <v>6274</v>
      </c>
      <c r="C12057" t="str">
        <f>TEXT(D12057, "mmm")</f>
        <v>Sep</v>
      </c>
      <c r="D12057" s="1">
        <v>45554</v>
      </c>
      <c r="E12057" t="s">
        <v>6275</v>
      </c>
      <c r="F12057" t="s">
        <v>101</v>
      </c>
      <c r="G12057">
        <v>215000</v>
      </c>
      <c r="H12057">
        <v>0.3</v>
      </c>
      <c r="I12057">
        <v>64500</v>
      </c>
      <c r="J12057" t="s">
        <v>81</v>
      </c>
      <c r="K12057">
        <v>-0.20261444618555491</v>
      </c>
      <c r="L12057">
        <v>-20.261399999999998</v>
      </c>
      <c r="M12057" t="s">
        <v>82</v>
      </c>
    </row>
    <row r="12058" spans="1:13">
      <c r="A12058" t="s">
        <v>6239</v>
      </c>
      <c r="B12058" t="s">
        <v>6240</v>
      </c>
      <c r="C12058" t="str">
        <f>TEXT(D12058, "mmm")</f>
        <v>Sep</v>
      </c>
      <c r="D12058" s="1">
        <v>45554</v>
      </c>
      <c r="E12058" t="s">
        <v>6241</v>
      </c>
      <c r="F12058" t="s">
        <v>101</v>
      </c>
      <c r="G12058">
        <v>124562</v>
      </c>
      <c r="H12058">
        <v>9.15</v>
      </c>
      <c r="I12058">
        <v>1139742.3</v>
      </c>
      <c r="J12058" t="s">
        <v>86</v>
      </c>
      <c r="K12058">
        <v>-0.19413553958341309</v>
      </c>
      <c r="L12058">
        <v>-19.413599999999999</v>
      </c>
      <c r="M12058" t="s">
        <v>82</v>
      </c>
    </row>
    <row r="12059" spans="1:13">
      <c r="A12059" t="s">
        <v>6239</v>
      </c>
      <c r="B12059" t="s">
        <v>6240</v>
      </c>
      <c r="C12059" t="str">
        <f>TEXT(D12059, "mmm")</f>
        <v>Sep</v>
      </c>
      <c r="D12059" s="1">
        <v>45554</v>
      </c>
      <c r="E12059" t="s">
        <v>6243</v>
      </c>
      <c r="F12059" t="s">
        <v>101</v>
      </c>
      <c r="G12059">
        <v>124562</v>
      </c>
      <c r="H12059">
        <v>9.15</v>
      </c>
      <c r="I12059">
        <v>1139742.3</v>
      </c>
      <c r="J12059" t="s">
        <v>86</v>
      </c>
      <c r="K12059">
        <v>-0.19413553958341309</v>
      </c>
      <c r="L12059">
        <v>-19.413599999999999</v>
      </c>
      <c r="M12059" t="s">
        <v>82</v>
      </c>
    </row>
    <row r="12060" spans="1:13">
      <c r="A12060" t="s">
        <v>6239</v>
      </c>
      <c r="B12060" t="s">
        <v>6240</v>
      </c>
      <c r="C12060" t="str">
        <f>TEXT(D12060, "mmm")</f>
        <v>Sep</v>
      </c>
      <c r="D12060" s="1">
        <v>45554</v>
      </c>
      <c r="E12060" t="s">
        <v>6242</v>
      </c>
      <c r="F12060" t="s">
        <v>101</v>
      </c>
      <c r="G12060">
        <v>124562</v>
      </c>
      <c r="H12060">
        <v>9.15</v>
      </c>
      <c r="I12060">
        <v>1139742.3</v>
      </c>
      <c r="J12060" t="s">
        <v>86</v>
      </c>
      <c r="K12060">
        <v>-0.19413553958341309</v>
      </c>
      <c r="L12060">
        <v>-19.413599999999999</v>
      </c>
      <c r="M12060" t="s">
        <v>82</v>
      </c>
    </row>
    <row r="12061" spans="1:13">
      <c r="A12061" t="s">
        <v>6239</v>
      </c>
      <c r="B12061" t="s">
        <v>6240</v>
      </c>
      <c r="C12061" t="str">
        <f>TEXT(D12061, "mmm")</f>
        <v>Sep</v>
      </c>
      <c r="D12061" s="1">
        <v>45554</v>
      </c>
      <c r="E12061" t="s">
        <v>6241</v>
      </c>
      <c r="F12061" t="s">
        <v>101</v>
      </c>
      <c r="G12061">
        <v>110038</v>
      </c>
      <c r="H12061">
        <v>8.9700000000000006</v>
      </c>
      <c r="I12061">
        <v>987040.8600000001</v>
      </c>
      <c r="J12061" t="s">
        <v>86</v>
      </c>
      <c r="K12061">
        <v>-0.19413553958341309</v>
      </c>
      <c r="L12061">
        <v>-19.413599999999999</v>
      </c>
      <c r="M12061" t="s">
        <v>82</v>
      </c>
    </row>
    <row r="12062" spans="1:13">
      <c r="A12062" t="s">
        <v>6239</v>
      </c>
      <c r="B12062" t="s">
        <v>6240</v>
      </c>
      <c r="C12062" t="str">
        <f>TEXT(D12062, "mmm")</f>
        <v>Sep</v>
      </c>
      <c r="D12062" s="1">
        <v>45554</v>
      </c>
      <c r="E12062" t="s">
        <v>6243</v>
      </c>
      <c r="F12062" t="s">
        <v>101</v>
      </c>
      <c r="G12062">
        <v>110038</v>
      </c>
      <c r="H12062">
        <v>8.9700000000000006</v>
      </c>
      <c r="I12062">
        <v>987040.8600000001</v>
      </c>
      <c r="J12062" t="s">
        <v>86</v>
      </c>
      <c r="K12062">
        <v>-0.19413553958341309</v>
      </c>
      <c r="L12062">
        <v>-19.413599999999999</v>
      </c>
      <c r="M12062" t="s">
        <v>82</v>
      </c>
    </row>
    <row r="12063" spans="1:13">
      <c r="A12063" t="s">
        <v>6239</v>
      </c>
      <c r="B12063" t="s">
        <v>6240</v>
      </c>
      <c r="C12063" t="str">
        <f>TEXT(D12063, "mmm")</f>
        <v>Sep</v>
      </c>
      <c r="D12063" s="1">
        <v>45554</v>
      </c>
      <c r="E12063" t="s">
        <v>6242</v>
      </c>
      <c r="F12063" t="s">
        <v>101</v>
      </c>
      <c r="G12063">
        <v>110038</v>
      </c>
      <c r="H12063">
        <v>8.9700000000000006</v>
      </c>
      <c r="I12063">
        <v>987040.8600000001</v>
      </c>
      <c r="J12063" t="s">
        <v>86</v>
      </c>
      <c r="K12063">
        <v>-0.19413553958341309</v>
      </c>
      <c r="L12063">
        <v>-19.413599999999999</v>
      </c>
      <c r="M12063" t="s">
        <v>82</v>
      </c>
    </row>
    <row r="12064" spans="1:13">
      <c r="A12064" t="s">
        <v>6239</v>
      </c>
      <c r="B12064" t="s">
        <v>6240</v>
      </c>
      <c r="C12064" t="str">
        <f>TEXT(D12064, "mmm")</f>
        <v>Sep</v>
      </c>
      <c r="D12064" s="1">
        <v>45554</v>
      </c>
      <c r="E12064" t="s">
        <v>6241</v>
      </c>
      <c r="F12064" t="s">
        <v>101</v>
      </c>
      <c r="G12064">
        <v>37195</v>
      </c>
      <c r="H12064">
        <v>8.1</v>
      </c>
      <c r="I12064">
        <v>301279.5</v>
      </c>
      <c r="J12064" t="s">
        <v>81</v>
      </c>
      <c r="K12064">
        <v>-0.19413553958341309</v>
      </c>
      <c r="L12064">
        <v>-19.413599999999999</v>
      </c>
      <c r="M12064" t="s">
        <v>82</v>
      </c>
    </row>
    <row r="12065" spans="1:13">
      <c r="A12065" t="s">
        <v>6239</v>
      </c>
      <c r="B12065" t="s">
        <v>6240</v>
      </c>
      <c r="C12065" t="str">
        <f>TEXT(D12065, "mmm")</f>
        <v>Sep</v>
      </c>
      <c r="D12065" s="1">
        <v>45554</v>
      </c>
      <c r="E12065" t="s">
        <v>6243</v>
      </c>
      <c r="F12065" t="s">
        <v>101</v>
      </c>
      <c r="G12065">
        <v>37195</v>
      </c>
      <c r="H12065">
        <v>8.1</v>
      </c>
      <c r="I12065">
        <v>301279.5</v>
      </c>
      <c r="J12065" t="s">
        <v>81</v>
      </c>
      <c r="K12065">
        <v>-0.19413553958341309</v>
      </c>
      <c r="L12065">
        <v>-19.413599999999999</v>
      </c>
      <c r="M12065" t="s">
        <v>82</v>
      </c>
    </row>
    <row r="12066" spans="1:13">
      <c r="A12066" t="s">
        <v>6239</v>
      </c>
      <c r="B12066" t="s">
        <v>6240</v>
      </c>
      <c r="C12066" t="str">
        <f>TEXT(D12066, "mmm")</f>
        <v>Sep</v>
      </c>
      <c r="D12066" s="1">
        <v>45554</v>
      </c>
      <c r="E12066" t="s">
        <v>6242</v>
      </c>
      <c r="F12066" t="s">
        <v>101</v>
      </c>
      <c r="G12066">
        <v>37195</v>
      </c>
      <c r="H12066">
        <v>8.1</v>
      </c>
      <c r="I12066">
        <v>301279.5</v>
      </c>
      <c r="J12066" t="s">
        <v>81</v>
      </c>
      <c r="K12066">
        <v>-0.19413553958341309</v>
      </c>
      <c r="L12066">
        <v>-19.413599999999999</v>
      </c>
      <c r="M12066" t="s">
        <v>82</v>
      </c>
    </row>
    <row r="12067" spans="1:13">
      <c r="A12067" t="s">
        <v>6239</v>
      </c>
      <c r="B12067" t="s">
        <v>6240</v>
      </c>
      <c r="C12067" t="str">
        <f>TEXT(D12067, "mmm")</f>
        <v>Sep</v>
      </c>
      <c r="D12067" s="1">
        <v>45554</v>
      </c>
      <c r="E12067" t="s">
        <v>6241</v>
      </c>
      <c r="F12067" t="s">
        <v>101</v>
      </c>
      <c r="G12067">
        <v>25648</v>
      </c>
      <c r="H12067">
        <v>8.6199999999999992</v>
      </c>
      <c r="I12067">
        <v>221085.76</v>
      </c>
      <c r="J12067" t="s">
        <v>81</v>
      </c>
      <c r="K12067">
        <v>-0.19413553958341309</v>
      </c>
      <c r="L12067">
        <v>-19.413599999999999</v>
      </c>
      <c r="M12067" t="s">
        <v>82</v>
      </c>
    </row>
    <row r="12068" spans="1:13">
      <c r="A12068" t="s">
        <v>6239</v>
      </c>
      <c r="B12068" t="s">
        <v>6240</v>
      </c>
      <c r="C12068" t="str">
        <f>TEXT(D12068, "mmm")</f>
        <v>Sep</v>
      </c>
      <c r="D12068" s="1">
        <v>45554</v>
      </c>
      <c r="E12068" t="s">
        <v>6243</v>
      </c>
      <c r="F12068" t="s">
        <v>101</v>
      </c>
      <c r="G12068">
        <v>25648</v>
      </c>
      <c r="H12068">
        <v>8.6199999999999992</v>
      </c>
      <c r="I12068">
        <v>221085.76</v>
      </c>
      <c r="J12068" t="s">
        <v>81</v>
      </c>
      <c r="K12068">
        <v>-0.19413553958341309</v>
      </c>
      <c r="L12068">
        <v>-19.413599999999999</v>
      </c>
      <c r="M12068" t="s">
        <v>82</v>
      </c>
    </row>
    <row r="12069" spans="1:13">
      <c r="A12069" t="s">
        <v>6239</v>
      </c>
      <c r="B12069" t="s">
        <v>6240</v>
      </c>
      <c r="C12069" t="str">
        <f>TEXT(D12069, "mmm")</f>
        <v>Sep</v>
      </c>
      <c r="D12069" s="1">
        <v>45554</v>
      </c>
      <c r="E12069" t="s">
        <v>6242</v>
      </c>
      <c r="F12069" t="s">
        <v>101</v>
      </c>
      <c r="G12069">
        <v>25648</v>
      </c>
      <c r="H12069">
        <v>8.6199999999999992</v>
      </c>
      <c r="I12069">
        <v>221085.76</v>
      </c>
      <c r="J12069" t="s">
        <v>81</v>
      </c>
      <c r="K12069">
        <v>-0.19413553958341309</v>
      </c>
      <c r="L12069">
        <v>-19.413599999999999</v>
      </c>
      <c r="M12069" t="s">
        <v>82</v>
      </c>
    </row>
    <row r="12070" spans="1:13">
      <c r="A12070" t="s">
        <v>6296</v>
      </c>
      <c r="B12070" t="s">
        <v>6297</v>
      </c>
      <c r="C12070" t="str">
        <f>TEXT(D12070, "mmm")</f>
        <v>Sep</v>
      </c>
      <c r="D12070" s="1">
        <v>45554</v>
      </c>
      <c r="E12070" t="s">
        <v>6298</v>
      </c>
      <c r="F12070" t="s">
        <v>80</v>
      </c>
      <c r="G12070">
        <v>32600</v>
      </c>
      <c r="H12070">
        <v>6.65</v>
      </c>
      <c r="I12070">
        <v>216790</v>
      </c>
      <c r="J12070" t="s">
        <v>86</v>
      </c>
      <c r="K12070">
        <v>-3.0581010769374921E-3</v>
      </c>
      <c r="L12070">
        <v>-0.30580000000000002</v>
      </c>
      <c r="M12070" t="s">
        <v>82</v>
      </c>
    </row>
    <row r="12071" spans="1:13">
      <c r="A12071" t="s">
        <v>3565</v>
      </c>
      <c r="B12071" t="s">
        <v>3566</v>
      </c>
      <c r="C12071" t="str">
        <f>TEXT(D12071, "mmm")</f>
        <v>Sep</v>
      </c>
      <c r="D12071" s="1">
        <v>45554</v>
      </c>
      <c r="E12071" t="s">
        <v>3567</v>
      </c>
      <c r="F12071" t="s">
        <v>80</v>
      </c>
      <c r="G12071">
        <v>2090</v>
      </c>
      <c r="H12071">
        <v>42.23</v>
      </c>
      <c r="I12071">
        <v>88260.7</v>
      </c>
      <c r="J12071" t="s">
        <v>81</v>
      </c>
      <c r="K12071">
        <v>-8.8547096142314041E-2</v>
      </c>
      <c r="L12071">
        <v>-8.8546999999999993</v>
      </c>
      <c r="M12071" t="s">
        <v>82</v>
      </c>
    </row>
    <row r="12072" spans="1:13">
      <c r="A12072" t="s">
        <v>4839</v>
      </c>
      <c r="B12072" t="s">
        <v>4840</v>
      </c>
      <c r="C12072" t="str">
        <f>TEXT(D12072, "mmm")</f>
        <v>Sep</v>
      </c>
      <c r="D12072" s="1">
        <v>45554</v>
      </c>
      <c r="E12072" t="s">
        <v>4844</v>
      </c>
      <c r="F12072" t="s">
        <v>101</v>
      </c>
      <c r="G12072">
        <v>105242</v>
      </c>
      <c r="H12072">
        <v>6.31</v>
      </c>
      <c r="I12072">
        <v>664077.0199999999</v>
      </c>
      <c r="J12072" t="s">
        <v>86</v>
      </c>
      <c r="K12072">
        <v>-6.6141745291608434E-2</v>
      </c>
      <c r="L12072">
        <v>-6.6142000000000003</v>
      </c>
      <c r="M12072" t="s">
        <v>82</v>
      </c>
    </row>
    <row r="12073" spans="1:13">
      <c r="A12073" t="s">
        <v>4839</v>
      </c>
      <c r="B12073" t="s">
        <v>4840</v>
      </c>
      <c r="C12073" t="str">
        <f>TEXT(D12073, "mmm")</f>
        <v>Sep</v>
      </c>
      <c r="D12073" s="1">
        <v>45554</v>
      </c>
      <c r="E12073" t="s">
        <v>4841</v>
      </c>
      <c r="F12073" t="s">
        <v>101</v>
      </c>
      <c r="G12073">
        <v>105242</v>
      </c>
      <c r="H12073">
        <v>6.31</v>
      </c>
      <c r="I12073">
        <v>664077.0199999999</v>
      </c>
      <c r="J12073" t="s">
        <v>86</v>
      </c>
      <c r="K12073">
        <v>-6.6141745291608434E-2</v>
      </c>
      <c r="L12073">
        <v>-6.6142000000000003</v>
      </c>
      <c r="M12073" t="s">
        <v>82</v>
      </c>
    </row>
    <row r="12074" spans="1:13">
      <c r="A12074" t="s">
        <v>4839</v>
      </c>
      <c r="B12074" t="s">
        <v>4840</v>
      </c>
      <c r="C12074" t="str">
        <f>TEXT(D12074, "mmm")</f>
        <v>Sep</v>
      </c>
      <c r="D12074" s="1">
        <v>45554</v>
      </c>
      <c r="E12074" t="s">
        <v>4843</v>
      </c>
      <c r="F12074" t="s">
        <v>101</v>
      </c>
      <c r="G12074">
        <v>105242</v>
      </c>
      <c r="H12074">
        <v>6.31</v>
      </c>
      <c r="I12074">
        <v>664077.0199999999</v>
      </c>
      <c r="J12074" t="s">
        <v>86</v>
      </c>
      <c r="K12074">
        <v>-6.6141745291608434E-2</v>
      </c>
      <c r="L12074">
        <v>-6.6142000000000003</v>
      </c>
      <c r="M12074" t="s">
        <v>82</v>
      </c>
    </row>
    <row r="12075" spans="1:13">
      <c r="A12075" t="s">
        <v>4839</v>
      </c>
      <c r="B12075" t="s">
        <v>4840</v>
      </c>
      <c r="C12075" t="str">
        <f>TEXT(D12075, "mmm")</f>
        <v>Sep</v>
      </c>
      <c r="D12075" s="1">
        <v>45554</v>
      </c>
      <c r="E12075" t="s">
        <v>4842</v>
      </c>
      <c r="F12075" t="s">
        <v>101</v>
      </c>
      <c r="G12075">
        <v>105242</v>
      </c>
      <c r="H12075">
        <v>6.31</v>
      </c>
      <c r="I12075">
        <v>664077.0199999999</v>
      </c>
      <c r="J12075" t="s">
        <v>86</v>
      </c>
      <c r="K12075">
        <v>-6.6141745291608434E-2</v>
      </c>
      <c r="L12075">
        <v>-6.6142000000000003</v>
      </c>
      <c r="M12075" t="s">
        <v>82</v>
      </c>
    </row>
    <row r="12076" spans="1:13">
      <c r="A12076" t="s">
        <v>4839</v>
      </c>
      <c r="B12076" t="s">
        <v>4840</v>
      </c>
      <c r="C12076" t="str">
        <f>TEXT(D12076, "mmm")</f>
        <v>Sep</v>
      </c>
      <c r="D12076" s="1">
        <v>45554</v>
      </c>
      <c r="E12076" t="s">
        <v>4845</v>
      </c>
      <c r="F12076" t="s">
        <v>101</v>
      </c>
      <c r="G12076">
        <v>105242</v>
      </c>
      <c r="H12076">
        <v>6.31</v>
      </c>
      <c r="I12076">
        <v>664077.0199999999</v>
      </c>
      <c r="J12076" t="s">
        <v>86</v>
      </c>
      <c r="K12076">
        <v>-6.6141745291608434E-2</v>
      </c>
      <c r="L12076">
        <v>-6.6142000000000003</v>
      </c>
      <c r="M12076" t="s">
        <v>82</v>
      </c>
    </row>
    <row r="12077" spans="1:13">
      <c r="A12077" t="s">
        <v>285</v>
      </c>
      <c r="B12077" t="s">
        <v>286</v>
      </c>
      <c r="C12077" t="str">
        <f>TEXT(D12077, "mmm")</f>
        <v>Sep</v>
      </c>
      <c r="D12077" s="1">
        <v>45554</v>
      </c>
      <c r="E12077" t="s">
        <v>100</v>
      </c>
      <c r="F12077" t="s">
        <v>101</v>
      </c>
      <c r="G12077">
        <v>15455</v>
      </c>
      <c r="H12077">
        <v>16.14</v>
      </c>
      <c r="I12077">
        <v>249443.7</v>
      </c>
      <c r="J12077" t="s">
        <v>81</v>
      </c>
      <c r="K12077">
        <v>-2.233240397242264E-2</v>
      </c>
      <c r="L12077">
        <v>-2.2332000000000001</v>
      </c>
      <c r="M12077" t="s">
        <v>82</v>
      </c>
    </row>
    <row r="12078" spans="1:13">
      <c r="A12078" t="s">
        <v>285</v>
      </c>
      <c r="B12078" t="s">
        <v>286</v>
      </c>
      <c r="C12078" t="str">
        <f>TEXT(D12078, "mmm")</f>
        <v>Sep</v>
      </c>
      <c r="D12078" s="1">
        <v>45554</v>
      </c>
      <c r="E12078" t="s">
        <v>102</v>
      </c>
      <c r="F12078" t="s">
        <v>101</v>
      </c>
      <c r="G12078">
        <v>15455</v>
      </c>
      <c r="H12078">
        <v>16.14</v>
      </c>
      <c r="I12078">
        <v>249443.7</v>
      </c>
      <c r="J12078" t="s">
        <v>81</v>
      </c>
      <c r="K12078">
        <v>-2.233240397242264E-2</v>
      </c>
      <c r="L12078">
        <v>-2.2332000000000001</v>
      </c>
      <c r="M12078" t="s">
        <v>82</v>
      </c>
    </row>
    <row r="12079" spans="1:13">
      <c r="A12079" t="s">
        <v>831</v>
      </c>
      <c r="B12079" t="s">
        <v>832</v>
      </c>
      <c r="C12079" t="str">
        <f>TEXT(D12079, "mmm")</f>
        <v>Sep</v>
      </c>
      <c r="D12079" s="1">
        <v>45554</v>
      </c>
      <c r="E12079" t="s">
        <v>6299</v>
      </c>
      <c r="F12079" t="s">
        <v>80</v>
      </c>
      <c r="G12079">
        <v>1232</v>
      </c>
      <c r="H12079">
        <v>43</v>
      </c>
      <c r="I12079">
        <v>52976</v>
      </c>
      <c r="J12079" t="s">
        <v>81</v>
      </c>
      <c r="K12079">
        <v>-6.1456349184232477E-2</v>
      </c>
      <c r="L12079">
        <v>-6.1456</v>
      </c>
      <c r="M12079" t="s">
        <v>82</v>
      </c>
    </row>
    <row r="12080" spans="1:13">
      <c r="A12080" t="s">
        <v>913</v>
      </c>
      <c r="B12080" t="s">
        <v>914</v>
      </c>
      <c r="C12080" t="str">
        <f>TEXT(D12080, "mmm")</f>
        <v>Sep</v>
      </c>
      <c r="D12080" s="1">
        <v>45554</v>
      </c>
      <c r="E12080" t="s">
        <v>915</v>
      </c>
      <c r="F12080" t="s">
        <v>217</v>
      </c>
      <c r="G12080">
        <v>27710</v>
      </c>
      <c r="H12080">
        <v>0.89</v>
      </c>
      <c r="I12080">
        <v>24661.9</v>
      </c>
      <c r="J12080" t="s">
        <v>86</v>
      </c>
      <c r="K12080">
        <v>-0.1666666445908718</v>
      </c>
      <c r="L12080">
        <v>-16.666699999999999</v>
      </c>
      <c r="M12080" t="s">
        <v>82</v>
      </c>
    </row>
    <row r="12081" spans="1:13">
      <c r="A12081" t="s">
        <v>6300</v>
      </c>
      <c r="B12081" t="s">
        <v>6301</v>
      </c>
      <c r="C12081" t="str">
        <f>TEXT(D12081, "mmm")</f>
        <v>Sep</v>
      </c>
      <c r="D12081" s="1">
        <v>45554</v>
      </c>
      <c r="E12081" t="s">
        <v>6302</v>
      </c>
      <c r="F12081" t="s">
        <v>80</v>
      </c>
      <c r="G12081">
        <v>9247081</v>
      </c>
      <c r="H12081">
        <v>59.67</v>
      </c>
      <c r="I12081">
        <v>551773323.26999998</v>
      </c>
      <c r="J12081" t="s">
        <v>86</v>
      </c>
      <c r="K12081">
        <v>3.852936549806341E-3</v>
      </c>
      <c r="L12081">
        <v>0.38529999999999998</v>
      </c>
      <c r="M12081" t="s">
        <v>82</v>
      </c>
    </row>
    <row r="12082" spans="1:13">
      <c r="A12082" t="s">
        <v>6256</v>
      </c>
      <c r="B12082" t="s">
        <v>6257</v>
      </c>
      <c r="C12082" t="str">
        <f>TEXT(D12082, "mmm")</f>
        <v>Sep</v>
      </c>
      <c r="D12082" s="1">
        <v>45554</v>
      </c>
      <c r="E12082" t="s">
        <v>6258</v>
      </c>
      <c r="F12082" t="s">
        <v>128</v>
      </c>
      <c r="G12082">
        <v>40000</v>
      </c>
      <c r="H12082">
        <v>6.11</v>
      </c>
      <c r="I12082">
        <v>244400</v>
      </c>
      <c r="J12082" t="s">
        <v>81</v>
      </c>
      <c r="K12082">
        <v>0.1103788435764419</v>
      </c>
      <c r="L12082">
        <v>11.0379</v>
      </c>
      <c r="M12082" t="s">
        <v>82</v>
      </c>
    </row>
    <row r="12083" spans="1:13">
      <c r="A12083" t="s">
        <v>6283</v>
      </c>
      <c r="B12083" t="s">
        <v>6284</v>
      </c>
      <c r="C12083" t="str">
        <f>TEXT(D12083, "mmm")</f>
        <v>Sep</v>
      </c>
      <c r="D12083" s="1">
        <v>45554</v>
      </c>
      <c r="E12083" t="s">
        <v>3479</v>
      </c>
      <c r="F12083" t="s">
        <v>101</v>
      </c>
      <c r="G12083">
        <v>5882</v>
      </c>
      <c r="H12083">
        <v>8.5</v>
      </c>
      <c r="I12083">
        <v>49997</v>
      </c>
      <c r="J12083" t="s">
        <v>81</v>
      </c>
      <c r="K12083">
        <v>-1.7543843505051001E-2</v>
      </c>
      <c r="L12083">
        <v>-1.7544</v>
      </c>
      <c r="M12083" t="s">
        <v>82</v>
      </c>
    </row>
    <row r="12084" spans="1:13">
      <c r="A12084" t="s">
        <v>6303</v>
      </c>
      <c r="B12084" t="s">
        <v>6304</v>
      </c>
      <c r="C12084" t="str">
        <f>TEXT(D12084, "mmm")</f>
        <v>Sep</v>
      </c>
      <c r="D12084" s="1">
        <v>45554</v>
      </c>
      <c r="E12084" t="s">
        <v>6305</v>
      </c>
      <c r="F12084" t="s">
        <v>251</v>
      </c>
      <c r="G12084">
        <v>156250</v>
      </c>
      <c r="H12084">
        <v>0.51</v>
      </c>
      <c r="I12084">
        <v>79687.5</v>
      </c>
      <c r="J12084" t="s">
        <v>86</v>
      </c>
      <c r="K12084">
        <v>-2.8301861329449011E-2</v>
      </c>
      <c r="L12084">
        <v>-2.8302</v>
      </c>
      <c r="M12084" t="s">
        <v>82</v>
      </c>
    </row>
    <row r="12085" spans="1:13">
      <c r="A12085" t="s">
        <v>5935</v>
      </c>
      <c r="B12085" t="s">
        <v>5936</v>
      </c>
      <c r="C12085" t="str">
        <f>TEXT(D12085, "mmm")</f>
        <v>Sep</v>
      </c>
      <c r="D12085" s="1">
        <v>45554</v>
      </c>
      <c r="E12085" t="s">
        <v>5937</v>
      </c>
      <c r="F12085" t="s">
        <v>217</v>
      </c>
      <c r="G12085">
        <v>14277</v>
      </c>
      <c r="H12085">
        <v>2.16</v>
      </c>
      <c r="I12085">
        <v>30838.32</v>
      </c>
      <c r="J12085" t="s">
        <v>81</v>
      </c>
      <c r="K12085">
        <v>0.25112104842591337</v>
      </c>
      <c r="L12085">
        <v>25.112100000000002</v>
      </c>
      <c r="M12085" t="s">
        <v>82</v>
      </c>
    </row>
    <row r="12086" spans="1:13">
      <c r="A12086" t="s">
        <v>831</v>
      </c>
      <c r="B12086" t="s">
        <v>832</v>
      </c>
      <c r="C12086" t="str">
        <f>TEXT(D12086, "mmm")</f>
        <v>Sep</v>
      </c>
      <c r="D12086" s="1">
        <v>45554</v>
      </c>
      <c r="E12086" t="s">
        <v>834</v>
      </c>
      <c r="F12086" t="s">
        <v>101</v>
      </c>
      <c r="G12086">
        <v>813953</v>
      </c>
      <c r="H12086">
        <v>43</v>
      </c>
      <c r="I12086">
        <v>34999979</v>
      </c>
      <c r="J12086" t="s">
        <v>86</v>
      </c>
      <c r="K12086">
        <v>-6.1456349184232477E-2</v>
      </c>
      <c r="L12086">
        <v>-6.1456</v>
      </c>
      <c r="M12086" t="s">
        <v>82</v>
      </c>
    </row>
    <row r="12087" spans="1:13">
      <c r="A12087" t="s">
        <v>831</v>
      </c>
      <c r="B12087" t="s">
        <v>832</v>
      </c>
      <c r="C12087" t="str">
        <f>TEXT(D12087, "mmm")</f>
        <v>Sep</v>
      </c>
      <c r="D12087" s="1">
        <v>45554</v>
      </c>
      <c r="E12087" t="s">
        <v>835</v>
      </c>
      <c r="F12087" t="s">
        <v>101</v>
      </c>
      <c r="G12087">
        <v>813953</v>
      </c>
      <c r="H12087">
        <v>43</v>
      </c>
      <c r="I12087">
        <v>34999979</v>
      </c>
      <c r="J12087" t="s">
        <v>86</v>
      </c>
      <c r="K12087">
        <v>-6.1456349184232477E-2</v>
      </c>
      <c r="L12087">
        <v>-6.1456</v>
      </c>
      <c r="M12087" t="s">
        <v>82</v>
      </c>
    </row>
    <row r="12088" spans="1:13">
      <c r="A12088" t="s">
        <v>831</v>
      </c>
      <c r="B12088" t="s">
        <v>832</v>
      </c>
      <c r="C12088" t="str">
        <f>TEXT(D12088, "mmm")</f>
        <v>Sep</v>
      </c>
      <c r="D12088" s="1">
        <v>45554</v>
      </c>
      <c r="E12088" t="s">
        <v>833</v>
      </c>
      <c r="F12088" t="s">
        <v>101</v>
      </c>
      <c r="G12088">
        <v>813953</v>
      </c>
      <c r="H12088">
        <v>43</v>
      </c>
      <c r="I12088">
        <v>34999979</v>
      </c>
      <c r="J12088" t="s">
        <v>86</v>
      </c>
      <c r="K12088">
        <v>-6.1456349184232477E-2</v>
      </c>
      <c r="L12088">
        <v>-6.1456</v>
      </c>
      <c r="M12088" t="s">
        <v>82</v>
      </c>
    </row>
    <row r="12089" spans="1:13">
      <c r="A12089" t="s">
        <v>4217</v>
      </c>
      <c r="B12089" t="s">
        <v>4218</v>
      </c>
      <c r="C12089" t="str">
        <f>TEXT(D12089, "mmm")</f>
        <v>Sep</v>
      </c>
      <c r="D12089" s="1">
        <v>45554</v>
      </c>
      <c r="E12089" t="s">
        <v>6306</v>
      </c>
      <c r="F12089" t="s">
        <v>128</v>
      </c>
      <c r="G12089">
        <v>9055</v>
      </c>
      <c r="H12089">
        <v>1.81</v>
      </c>
      <c r="I12089">
        <v>16389.55</v>
      </c>
      <c r="J12089" t="s">
        <v>81</v>
      </c>
      <c r="K12089">
        <v>-0.28901099325766688</v>
      </c>
      <c r="L12089">
        <v>-28.9011</v>
      </c>
      <c r="M12089" t="s">
        <v>82</v>
      </c>
    </row>
    <row r="12090" spans="1:13">
      <c r="A12090" t="s">
        <v>831</v>
      </c>
      <c r="B12090" t="s">
        <v>832</v>
      </c>
      <c r="C12090" t="str">
        <f>TEXT(D12090, "mmm")</f>
        <v>Sep</v>
      </c>
      <c r="D12090" s="1">
        <v>45554</v>
      </c>
      <c r="E12090" t="s">
        <v>6307</v>
      </c>
      <c r="F12090" t="s">
        <v>80</v>
      </c>
      <c r="G12090">
        <v>232558</v>
      </c>
      <c r="H12090">
        <v>43</v>
      </c>
      <c r="I12090">
        <v>9999994</v>
      </c>
      <c r="J12090" t="s">
        <v>86</v>
      </c>
      <c r="K12090">
        <v>-6.1456349184232477E-2</v>
      </c>
      <c r="L12090">
        <v>-6.1456</v>
      </c>
      <c r="M12090" t="s">
        <v>82</v>
      </c>
    </row>
    <row r="12091" spans="1:13">
      <c r="A12091" t="s">
        <v>3598</v>
      </c>
      <c r="B12091" t="s">
        <v>3599</v>
      </c>
      <c r="C12091" t="str">
        <f>TEXT(D12091, "mmm")</f>
        <v>Sep</v>
      </c>
      <c r="D12091" s="1">
        <v>45555</v>
      </c>
      <c r="E12091" t="s">
        <v>3600</v>
      </c>
      <c r="F12091" t="s">
        <v>222</v>
      </c>
      <c r="G12091">
        <v>2226</v>
      </c>
      <c r="H12091">
        <v>44.71</v>
      </c>
      <c r="I12091">
        <v>99524.46</v>
      </c>
      <c r="J12091" t="s">
        <v>81</v>
      </c>
      <c r="K12091">
        <v>5.2713163865577339E-2</v>
      </c>
      <c r="L12091">
        <v>5.2713000000000001</v>
      </c>
      <c r="M12091" t="s">
        <v>82</v>
      </c>
    </row>
    <row r="12092" spans="1:13">
      <c r="A12092" t="s">
        <v>2443</v>
      </c>
      <c r="B12092" t="s">
        <v>2444</v>
      </c>
      <c r="C12092" t="str">
        <f>TEXT(D12092, "mmm")</f>
        <v>Sep</v>
      </c>
      <c r="D12092" s="1">
        <v>45555</v>
      </c>
      <c r="E12092" t="s">
        <v>3519</v>
      </c>
      <c r="F12092" t="s">
        <v>128</v>
      </c>
      <c r="G12092">
        <v>11170</v>
      </c>
      <c r="H12092">
        <v>8.61</v>
      </c>
      <c r="I12092">
        <v>96173.7</v>
      </c>
      <c r="J12092" t="s">
        <v>86</v>
      </c>
      <c r="K12092">
        <v>-1.036194362984078E-3</v>
      </c>
      <c r="L12092">
        <v>-0.1036</v>
      </c>
      <c r="M12092" t="s">
        <v>82</v>
      </c>
    </row>
    <row r="12093" spans="1:13">
      <c r="A12093" t="s">
        <v>4124</v>
      </c>
      <c r="B12093" t="s">
        <v>4125</v>
      </c>
      <c r="C12093" t="str">
        <f>TEXT(D12093, "mmm")</f>
        <v>Sep</v>
      </c>
      <c r="D12093" s="1">
        <v>45555</v>
      </c>
      <c r="E12093" t="s">
        <v>4832</v>
      </c>
      <c r="F12093" t="s">
        <v>101</v>
      </c>
      <c r="G12093">
        <v>7617</v>
      </c>
      <c r="H12093">
        <v>33.549999999999997</v>
      </c>
      <c r="I12093">
        <v>255550.35</v>
      </c>
      <c r="J12093" t="s">
        <v>81</v>
      </c>
      <c r="K12093">
        <v>1.257114593118169E-2</v>
      </c>
      <c r="L12093">
        <v>1.2571000000000001</v>
      </c>
      <c r="M12093" t="s">
        <v>82</v>
      </c>
    </row>
    <row r="12094" spans="1:13">
      <c r="A12094" t="s">
        <v>4124</v>
      </c>
      <c r="B12094" t="s">
        <v>4125</v>
      </c>
      <c r="C12094" t="str">
        <f>TEXT(D12094, "mmm")</f>
        <v>Sep</v>
      </c>
      <c r="D12094" s="1">
        <v>45555</v>
      </c>
      <c r="E12094" t="s">
        <v>4830</v>
      </c>
      <c r="F12094" t="s">
        <v>101</v>
      </c>
      <c r="G12094">
        <v>7617</v>
      </c>
      <c r="H12094">
        <v>33.549999999999997</v>
      </c>
      <c r="I12094">
        <v>255550.35</v>
      </c>
      <c r="J12094" t="s">
        <v>81</v>
      </c>
      <c r="K12094">
        <v>1.257114593118169E-2</v>
      </c>
      <c r="L12094">
        <v>1.2571000000000001</v>
      </c>
      <c r="M12094" t="s">
        <v>82</v>
      </c>
    </row>
    <row r="12095" spans="1:13">
      <c r="A12095" t="s">
        <v>4124</v>
      </c>
      <c r="B12095" t="s">
        <v>4125</v>
      </c>
      <c r="C12095" t="str">
        <f>TEXT(D12095, "mmm")</f>
        <v>Sep</v>
      </c>
      <c r="D12095" s="1">
        <v>45555</v>
      </c>
      <c r="E12095" t="s">
        <v>4833</v>
      </c>
      <c r="F12095" t="s">
        <v>101</v>
      </c>
      <c r="G12095">
        <v>7617</v>
      </c>
      <c r="H12095">
        <v>33.549999999999997</v>
      </c>
      <c r="I12095">
        <v>255550.35</v>
      </c>
      <c r="J12095" t="s">
        <v>81</v>
      </c>
      <c r="K12095">
        <v>1.257114593118169E-2</v>
      </c>
      <c r="L12095">
        <v>1.2571000000000001</v>
      </c>
      <c r="M12095" t="s">
        <v>82</v>
      </c>
    </row>
    <row r="12096" spans="1:13">
      <c r="A12096" t="s">
        <v>4124</v>
      </c>
      <c r="B12096" t="s">
        <v>4125</v>
      </c>
      <c r="C12096" t="str">
        <f>TEXT(D12096, "mmm")</f>
        <v>Sep</v>
      </c>
      <c r="D12096" s="1">
        <v>45555</v>
      </c>
      <c r="E12096" t="s">
        <v>4831</v>
      </c>
      <c r="F12096" t="s">
        <v>101</v>
      </c>
      <c r="G12096">
        <v>7617</v>
      </c>
      <c r="H12096">
        <v>33.549999999999997</v>
      </c>
      <c r="I12096">
        <v>255550.35</v>
      </c>
      <c r="J12096" t="s">
        <v>81</v>
      </c>
      <c r="K12096">
        <v>1.257114593118169E-2</v>
      </c>
      <c r="L12096">
        <v>1.2571000000000001</v>
      </c>
      <c r="M12096" t="s">
        <v>82</v>
      </c>
    </row>
    <row r="12097" spans="1:13">
      <c r="A12097" t="s">
        <v>4124</v>
      </c>
      <c r="B12097" t="s">
        <v>4125</v>
      </c>
      <c r="C12097" t="str">
        <f>TEXT(D12097, "mmm")</f>
        <v>Sep</v>
      </c>
      <c r="D12097" s="1">
        <v>45555</v>
      </c>
      <c r="E12097" t="s">
        <v>4835</v>
      </c>
      <c r="F12097" t="s">
        <v>101</v>
      </c>
      <c r="G12097">
        <v>7617</v>
      </c>
      <c r="H12097">
        <v>33.549999999999997</v>
      </c>
      <c r="I12097">
        <v>255550.35</v>
      </c>
      <c r="J12097" t="s">
        <v>81</v>
      </c>
      <c r="K12097">
        <v>1.257114593118169E-2</v>
      </c>
      <c r="L12097">
        <v>1.2571000000000001</v>
      </c>
      <c r="M12097" t="s">
        <v>82</v>
      </c>
    </row>
    <row r="12098" spans="1:13">
      <c r="A12098" t="s">
        <v>4124</v>
      </c>
      <c r="B12098" t="s">
        <v>4125</v>
      </c>
      <c r="C12098" t="str">
        <f>TEXT(D12098, "mmm")</f>
        <v>Sep</v>
      </c>
      <c r="D12098" s="1">
        <v>45555</v>
      </c>
      <c r="E12098" t="s">
        <v>4834</v>
      </c>
      <c r="F12098" t="s">
        <v>101</v>
      </c>
      <c r="G12098">
        <v>7617</v>
      </c>
      <c r="H12098">
        <v>33.549999999999997</v>
      </c>
      <c r="I12098">
        <v>255550.35</v>
      </c>
      <c r="J12098" t="s">
        <v>81</v>
      </c>
      <c r="K12098">
        <v>1.257114593118169E-2</v>
      </c>
      <c r="L12098">
        <v>1.2571000000000001</v>
      </c>
      <c r="M12098" t="s">
        <v>82</v>
      </c>
    </row>
    <row r="12099" spans="1:13">
      <c r="A12099" t="s">
        <v>4124</v>
      </c>
      <c r="B12099" t="s">
        <v>4125</v>
      </c>
      <c r="C12099" t="str">
        <f>TEXT(D12099, "mmm")</f>
        <v>Sep</v>
      </c>
      <c r="D12099" s="1">
        <v>45555</v>
      </c>
      <c r="E12099" t="s">
        <v>4832</v>
      </c>
      <c r="F12099" t="s">
        <v>101</v>
      </c>
      <c r="G12099">
        <v>340</v>
      </c>
      <c r="H12099">
        <v>33.549999999999997</v>
      </c>
      <c r="I12099">
        <v>11407</v>
      </c>
      <c r="J12099" t="s">
        <v>81</v>
      </c>
      <c r="K12099">
        <v>1.257114593118169E-2</v>
      </c>
      <c r="L12099">
        <v>1.2571000000000001</v>
      </c>
      <c r="M12099" t="s">
        <v>82</v>
      </c>
    </row>
    <row r="12100" spans="1:13">
      <c r="A12100" t="s">
        <v>4124</v>
      </c>
      <c r="B12100" t="s">
        <v>4125</v>
      </c>
      <c r="C12100" t="str">
        <f>TEXT(D12100, "mmm")</f>
        <v>Sep</v>
      </c>
      <c r="D12100" s="1">
        <v>45555</v>
      </c>
      <c r="E12100" t="s">
        <v>4830</v>
      </c>
      <c r="F12100" t="s">
        <v>101</v>
      </c>
      <c r="G12100">
        <v>340</v>
      </c>
      <c r="H12100">
        <v>33.549999999999997</v>
      </c>
      <c r="I12100">
        <v>11407</v>
      </c>
      <c r="J12100" t="s">
        <v>81</v>
      </c>
      <c r="K12100">
        <v>1.257114593118169E-2</v>
      </c>
      <c r="L12100">
        <v>1.2571000000000001</v>
      </c>
      <c r="M12100" t="s">
        <v>82</v>
      </c>
    </row>
    <row r="12101" spans="1:13">
      <c r="A12101" t="s">
        <v>4124</v>
      </c>
      <c r="B12101" t="s">
        <v>4125</v>
      </c>
      <c r="C12101" t="str">
        <f>TEXT(D12101, "mmm")</f>
        <v>Sep</v>
      </c>
      <c r="D12101" s="1">
        <v>45555</v>
      </c>
      <c r="E12101" t="s">
        <v>4833</v>
      </c>
      <c r="F12101" t="s">
        <v>101</v>
      </c>
      <c r="G12101">
        <v>340</v>
      </c>
      <c r="H12101">
        <v>33.549999999999997</v>
      </c>
      <c r="I12101">
        <v>11407</v>
      </c>
      <c r="J12101" t="s">
        <v>81</v>
      </c>
      <c r="K12101">
        <v>1.257114593118169E-2</v>
      </c>
      <c r="L12101">
        <v>1.2571000000000001</v>
      </c>
      <c r="M12101" t="s">
        <v>82</v>
      </c>
    </row>
    <row r="12102" spans="1:13">
      <c r="A12102" t="s">
        <v>4124</v>
      </c>
      <c r="B12102" t="s">
        <v>4125</v>
      </c>
      <c r="C12102" t="str">
        <f>TEXT(D12102, "mmm")</f>
        <v>Sep</v>
      </c>
      <c r="D12102" s="1">
        <v>45555</v>
      </c>
      <c r="E12102" t="s">
        <v>4831</v>
      </c>
      <c r="F12102" t="s">
        <v>101</v>
      </c>
      <c r="G12102">
        <v>340</v>
      </c>
      <c r="H12102">
        <v>33.549999999999997</v>
      </c>
      <c r="I12102">
        <v>11407</v>
      </c>
      <c r="J12102" t="s">
        <v>81</v>
      </c>
      <c r="K12102">
        <v>1.257114593118169E-2</v>
      </c>
      <c r="L12102">
        <v>1.2571000000000001</v>
      </c>
      <c r="M12102" t="s">
        <v>82</v>
      </c>
    </row>
    <row r="12103" spans="1:13">
      <c r="A12103" t="s">
        <v>4124</v>
      </c>
      <c r="B12103" t="s">
        <v>4125</v>
      </c>
      <c r="C12103" t="str">
        <f>TEXT(D12103, "mmm")</f>
        <v>Sep</v>
      </c>
      <c r="D12103" s="1">
        <v>45555</v>
      </c>
      <c r="E12103" t="s">
        <v>4835</v>
      </c>
      <c r="F12103" t="s">
        <v>101</v>
      </c>
      <c r="G12103">
        <v>340</v>
      </c>
      <c r="H12103">
        <v>33.549999999999997</v>
      </c>
      <c r="I12103">
        <v>11407</v>
      </c>
      <c r="J12103" t="s">
        <v>81</v>
      </c>
      <c r="K12103">
        <v>1.257114593118169E-2</v>
      </c>
      <c r="L12103">
        <v>1.2571000000000001</v>
      </c>
      <c r="M12103" t="s">
        <v>82</v>
      </c>
    </row>
    <row r="12104" spans="1:13">
      <c r="A12104" t="s">
        <v>4124</v>
      </c>
      <c r="B12104" t="s">
        <v>4125</v>
      </c>
      <c r="C12104" t="str">
        <f>TEXT(D12104, "mmm")</f>
        <v>Sep</v>
      </c>
      <c r="D12104" s="1">
        <v>45555</v>
      </c>
      <c r="E12104" t="s">
        <v>4834</v>
      </c>
      <c r="F12104" t="s">
        <v>101</v>
      </c>
      <c r="G12104">
        <v>340</v>
      </c>
      <c r="H12104">
        <v>33.549999999999997</v>
      </c>
      <c r="I12104">
        <v>11407</v>
      </c>
      <c r="J12104" t="s">
        <v>81</v>
      </c>
      <c r="K12104">
        <v>1.257114593118169E-2</v>
      </c>
      <c r="L12104">
        <v>1.2571000000000001</v>
      </c>
      <c r="M12104" t="s">
        <v>82</v>
      </c>
    </row>
    <row r="12105" spans="1:13">
      <c r="A12105" t="s">
        <v>6239</v>
      </c>
      <c r="B12105" t="s">
        <v>6240</v>
      </c>
      <c r="C12105" t="str">
        <f>TEXT(D12105, "mmm")</f>
        <v>Sep</v>
      </c>
      <c r="D12105" s="1">
        <v>45555</v>
      </c>
      <c r="E12105" t="s">
        <v>6243</v>
      </c>
      <c r="F12105" t="s">
        <v>101</v>
      </c>
      <c r="G12105">
        <v>24599</v>
      </c>
      <c r="H12105">
        <v>10.19</v>
      </c>
      <c r="I12105">
        <v>250663.81</v>
      </c>
      <c r="J12105" t="s">
        <v>81</v>
      </c>
      <c r="K12105">
        <v>-0.24096389162759679</v>
      </c>
      <c r="L12105">
        <v>-24.096399999999999</v>
      </c>
      <c r="M12105" t="s">
        <v>82</v>
      </c>
    </row>
    <row r="12106" spans="1:13">
      <c r="A12106" t="s">
        <v>6239</v>
      </c>
      <c r="B12106" t="s">
        <v>6240</v>
      </c>
      <c r="C12106" t="str">
        <f>TEXT(D12106, "mmm")</f>
        <v>Sep</v>
      </c>
      <c r="D12106" s="1">
        <v>45555</v>
      </c>
      <c r="E12106" t="s">
        <v>6242</v>
      </c>
      <c r="F12106" t="s">
        <v>101</v>
      </c>
      <c r="G12106">
        <v>24599</v>
      </c>
      <c r="H12106">
        <v>10.19</v>
      </c>
      <c r="I12106">
        <v>250663.81</v>
      </c>
      <c r="J12106" t="s">
        <v>81</v>
      </c>
      <c r="K12106">
        <v>-0.24096389162759679</v>
      </c>
      <c r="L12106">
        <v>-24.096399999999999</v>
      </c>
      <c r="M12106" t="s">
        <v>82</v>
      </c>
    </row>
    <row r="12107" spans="1:13">
      <c r="A12107" t="s">
        <v>6239</v>
      </c>
      <c r="B12107" t="s">
        <v>6240</v>
      </c>
      <c r="C12107" t="str">
        <f>TEXT(D12107, "mmm")</f>
        <v>Sep</v>
      </c>
      <c r="D12107" s="1">
        <v>45555</v>
      </c>
      <c r="E12107" t="s">
        <v>6241</v>
      </c>
      <c r="F12107" t="s">
        <v>101</v>
      </c>
      <c r="G12107">
        <v>24599</v>
      </c>
      <c r="H12107">
        <v>10.19</v>
      </c>
      <c r="I12107">
        <v>250663.81</v>
      </c>
      <c r="J12107" t="s">
        <v>81</v>
      </c>
      <c r="K12107">
        <v>-0.24096389162759679</v>
      </c>
      <c r="L12107">
        <v>-24.096399999999999</v>
      </c>
      <c r="M12107" t="s">
        <v>82</v>
      </c>
    </row>
    <row r="12108" spans="1:13">
      <c r="A12108" t="s">
        <v>6239</v>
      </c>
      <c r="B12108" t="s">
        <v>6240</v>
      </c>
      <c r="C12108" t="str">
        <f>TEXT(D12108, "mmm")</f>
        <v>Sep</v>
      </c>
      <c r="D12108" s="1">
        <v>45555</v>
      </c>
      <c r="E12108" t="s">
        <v>6243</v>
      </c>
      <c r="F12108" t="s">
        <v>101</v>
      </c>
      <c r="G12108">
        <v>45401</v>
      </c>
      <c r="H12108">
        <v>10.37</v>
      </c>
      <c r="I12108">
        <v>470808.36999999988</v>
      </c>
      <c r="J12108" t="s">
        <v>81</v>
      </c>
      <c r="K12108">
        <v>-0.24096389162759679</v>
      </c>
      <c r="L12108">
        <v>-24.096399999999999</v>
      </c>
      <c r="M12108" t="s">
        <v>82</v>
      </c>
    </row>
    <row r="12109" spans="1:13">
      <c r="A12109" t="s">
        <v>6239</v>
      </c>
      <c r="B12109" t="s">
        <v>6240</v>
      </c>
      <c r="C12109" t="str">
        <f>TEXT(D12109, "mmm")</f>
        <v>Sep</v>
      </c>
      <c r="D12109" s="1">
        <v>45555</v>
      </c>
      <c r="E12109" t="s">
        <v>6242</v>
      </c>
      <c r="F12109" t="s">
        <v>101</v>
      </c>
      <c r="G12109">
        <v>45401</v>
      </c>
      <c r="H12109">
        <v>10.37</v>
      </c>
      <c r="I12109">
        <v>470808.36999999988</v>
      </c>
      <c r="J12109" t="s">
        <v>81</v>
      </c>
      <c r="K12109">
        <v>-0.24096389162759679</v>
      </c>
      <c r="L12109">
        <v>-24.096399999999999</v>
      </c>
      <c r="M12109" t="s">
        <v>82</v>
      </c>
    </row>
    <row r="12110" spans="1:13">
      <c r="A12110" t="s">
        <v>6239</v>
      </c>
      <c r="B12110" t="s">
        <v>6240</v>
      </c>
      <c r="C12110" t="str">
        <f>TEXT(D12110, "mmm")</f>
        <v>Sep</v>
      </c>
      <c r="D12110" s="1">
        <v>45555</v>
      </c>
      <c r="E12110" t="s">
        <v>6241</v>
      </c>
      <c r="F12110" t="s">
        <v>101</v>
      </c>
      <c r="G12110">
        <v>45401</v>
      </c>
      <c r="H12110">
        <v>10.37</v>
      </c>
      <c r="I12110">
        <v>470808.36999999988</v>
      </c>
      <c r="J12110" t="s">
        <v>81</v>
      </c>
      <c r="K12110">
        <v>-0.24096389162759679</v>
      </c>
      <c r="L12110">
        <v>-24.096399999999999</v>
      </c>
      <c r="M12110" t="s">
        <v>82</v>
      </c>
    </row>
    <row r="12111" spans="1:13">
      <c r="A12111" t="s">
        <v>129</v>
      </c>
      <c r="B12111" t="s">
        <v>130</v>
      </c>
      <c r="C12111" t="str">
        <f>TEXT(D12111, "mmm")</f>
        <v>Sep</v>
      </c>
      <c r="D12111" s="1">
        <v>45555</v>
      </c>
      <c r="E12111" t="s">
        <v>110</v>
      </c>
      <c r="F12111" t="s">
        <v>101</v>
      </c>
      <c r="G12111">
        <v>27900</v>
      </c>
      <c r="H12111">
        <v>6.65</v>
      </c>
      <c r="I12111">
        <v>185535</v>
      </c>
      <c r="J12111" t="s">
        <v>81</v>
      </c>
      <c r="K12111">
        <v>-1.9637479862273269E-2</v>
      </c>
      <c r="L12111">
        <v>-1.9637</v>
      </c>
      <c r="M12111" t="s">
        <v>82</v>
      </c>
    </row>
    <row r="12112" spans="1:13">
      <c r="A12112" t="s">
        <v>129</v>
      </c>
      <c r="B12112" t="s">
        <v>130</v>
      </c>
      <c r="C12112" t="str">
        <f>TEXT(D12112, "mmm")</f>
        <v>Sep</v>
      </c>
      <c r="D12112" s="1">
        <v>45555</v>
      </c>
      <c r="E12112" t="s">
        <v>109</v>
      </c>
      <c r="F12112" t="s">
        <v>101</v>
      </c>
      <c r="G12112">
        <v>27900</v>
      </c>
      <c r="H12112">
        <v>6.65</v>
      </c>
      <c r="I12112">
        <v>185535</v>
      </c>
      <c r="J12112" t="s">
        <v>81</v>
      </c>
      <c r="K12112">
        <v>-1.9637479862273269E-2</v>
      </c>
      <c r="L12112">
        <v>-1.9637</v>
      </c>
      <c r="M12112" t="s">
        <v>82</v>
      </c>
    </row>
    <row r="12113" spans="1:13">
      <c r="A12113" t="s">
        <v>129</v>
      </c>
      <c r="B12113" t="s">
        <v>130</v>
      </c>
      <c r="C12113" t="str">
        <f>TEXT(D12113, "mmm")</f>
        <v>Sep</v>
      </c>
      <c r="D12113" s="1">
        <v>45555</v>
      </c>
      <c r="E12113" t="s">
        <v>111</v>
      </c>
      <c r="F12113" t="s">
        <v>101</v>
      </c>
      <c r="G12113">
        <v>27900</v>
      </c>
      <c r="H12113">
        <v>6.65</v>
      </c>
      <c r="I12113">
        <v>185535</v>
      </c>
      <c r="J12113" t="s">
        <v>81</v>
      </c>
      <c r="K12113">
        <v>-1.9637479862273269E-2</v>
      </c>
      <c r="L12113">
        <v>-1.9637</v>
      </c>
      <c r="M12113" t="s">
        <v>82</v>
      </c>
    </row>
    <row r="12114" spans="1:13">
      <c r="A12114" t="s">
        <v>6281</v>
      </c>
      <c r="B12114" t="s">
        <v>6282</v>
      </c>
      <c r="C12114" t="str">
        <f>TEXT(D12114, "mmm")</f>
        <v>Sep</v>
      </c>
      <c r="D12114" s="1">
        <v>45555</v>
      </c>
      <c r="E12114" t="s">
        <v>2567</v>
      </c>
      <c r="F12114" t="s">
        <v>101</v>
      </c>
      <c r="G12114">
        <v>1010000</v>
      </c>
      <c r="H12114">
        <v>3.01</v>
      </c>
      <c r="I12114">
        <v>3040100</v>
      </c>
      <c r="J12114" t="s">
        <v>86</v>
      </c>
      <c r="K12114">
        <v>1.9354897756111988E-2</v>
      </c>
      <c r="L12114">
        <v>1.9355</v>
      </c>
      <c r="M12114" t="s">
        <v>82</v>
      </c>
    </row>
    <row r="12115" spans="1:13">
      <c r="A12115" t="s">
        <v>6281</v>
      </c>
      <c r="B12115" t="s">
        <v>6282</v>
      </c>
      <c r="C12115" t="str">
        <f>TEXT(D12115, "mmm")</f>
        <v>Sep</v>
      </c>
      <c r="D12115" s="1">
        <v>45555</v>
      </c>
      <c r="E12115" t="s">
        <v>2567</v>
      </c>
      <c r="F12115" t="s">
        <v>101</v>
      </c>
      <c r="G12115">
        <v>45000</v>
      </c>
      <c r="H12115">
        <v>3.01</v>
      </c>
      <c r="I12115">
        <v>135450</v>
      </c>
      <c r="J12115" t="s">
        <v>81</v>
      </c>
      <c r="K12115">
        <v>1.9354897756111988E-2</v>
      </c>
      <c r="L12115">
        <v>1.9355</v>
      </c>
      <c r="M12115" t="s">
        <v>82</v>
      </c>
    </row>
    <row r="12116" spans="1:13">
      <c r="A12116" t="s">
        <v>381</v>
      </c>
      <c r="B12116" t="s">
        <v>382</v>
      </c>
      <c r="C12116" t="str">
        <f>TEXT(D12116, "mmm")</f>
        <v>Sep</v>
      </c>
      <c r="D12116" s="1">
        <v>45555</v>
      </c>
      <c r="E12116" t="s">
        <v>656</v>
      </c>
      <c r="F12116" t="s">
        <v>222</v>
      </c>
      <c r="G12116">
        <v>5000</v>
      </c>
      <c r="H12116">
        <v>21.87</v>
      </c>
      <c r="I12116">
        <v>109350</v>
      </c>
      <c r="J12116" t="s">
        <v>81</v>
      </c>
      <c r="K12116">
        <v>7.873967323154929E-3</v>
      </c>
      <c r="L12116">
        <v>0.78739999999999999</v>
      </c>
      <c r="M12116" t="s">
        <v>82</v>
      </c>
    </row>
    <row r="12117" spans="1:13">
      <c r="A12117" t="s">
        <v>5859</v>
      </c>
      <c r="B12117" t="s">
        <v>5860</v>
      </c>
      <c r="C12117" t="str">
        <f>TEXT(D12117, "mmm")</f>
        <v>Sep</v>
      </c>
      <c r="D12117" s="1">
        <v>45555</v>
      </c>
      <c r="E12117" t="s">
        <v>5861</v>
      </c>
      <c r="F12117" t="s">
        <v>217</v>
      </c>
      <c r="G12117">
        <v>100000</v>
      </c>
      <c r="H12117">
        <v>15.54</v>
      </c>
      <c r="I12117">
        <v>1554000</v>
      </c>
      <c r="J12117" t="s">
        <v>86</v>
      </c>
      <c r="K12117">
        <v>1.984152416709017E-3</v>
      </c>
      <c r="L12117">
        <v>0.19839999999999999</v>
      </c>
      <c r="M12117" t="s">
        <v>82</v>
      </c>
    </row>
    <row r="12118" spans="1:13">
      <c r="A12118" t="s">
        <v>6195</v>
      </c>
      <c r="B12118" t="s">
        <v>6196</v>
      </c>
      <c r="C12118" t="str">
        <f>TEXT(D12118, "mmm")</f>
        <v>Sep</v>
      </c>
      <c r="D12118" s="1">
        <v>45555</v>
      </c>
      <c r="E12118" t="s">
        <v>6272</v>
      </c>
      <c r="F12118" t="s">
        <v>128</v>
      </c>
      <c r="G12118">
        <v>2633</v>
      </c>
      <c r="H12118">
        <v>18.97</v>
      </c>
      <c r="I12118">
        <v>49948.009999999987</v>
      </c>
      <c r="J12118" t="s">
        <v>81</v>
      </c>
      <c r="K12118">
        <v>-1.0000028108295591E-2</v>
      </c>
      <c r="L12118">
        <v>-1</v>
      </c>
      <c r="M12118" t="s">
        <v>82</v>
      </c>
    </row>
    <row r="12119" spans="1:13">
      <c r="A12119" t="s">
        <v>6195</v>
      </c>
      <c r="B12119" t="s">
        <v>6196</v>
      </c>
      <c r="C12119" t="str">
        <f>TEXT(D12119, "mmm")</f>
        <v>Sep</v>
      </c>
      <c r="D12119" s="1">
        <v>45555</v>
      </c>
      <c r="E12119" t="s">
        <v>6272</v>
      </c>
      <c r="F12119" t="s">
        <v>128</v>
      </c>
      <c r="G12119">
        <v>2367</v>
      </c>
      <c r="H12119">
        <v>17.88</v>
      </c>
      <c r="I12119">
        <v>42321.96</v>
      </c>
      <c r="J12119" t="s">
        <v>81</v>
      </c>
      <c r="K12119">
        <v>-1.0000028108295591E-2</v>
      </c>
      <c r="L12119">
        <v>-1</v>
      </c>
      <c r="M12119" t="s">
        <v>82</v>
      </c>
    </row>
    <row r="12120" spans="1:13">
      <c r="A12120" t="s">
        <v>2443</v>
      </c>
      <c r="B12120" t="s">
        <v>2444</v>
      </c>
      <c r="C12120" t="str">
        <f>TEXT(D12120, "mmm")</f>
        <v>Sep</v>
      </c>
      <c r="D12120" s="1">
        <v>45555</v>
      </c>
      <c r="E12120" t="s">
        <v>2445</v>
      </c>
      <c r="F12120" t="s">
        <v>118</v>
      </c>
      <c r="G12120">
        <v>2000</v>
      </c>
      <c r="H12120">
        <v>9.42</v>
      </c>
      <c r="I12120">
        <v>18840</v>
      </c>
      <c r="J12120" t="s">
        <v>81</v>
      </c>
      <c r="K12120">
        <v>-1.036194362984078E-3</v>
      </c>
      <c r="L12120">
        <v>-0.1036</v>
      </c>
      <c r="M12120" t="s">
        <v>82</v>
      </c>
    </row>
    <row r="12121" spans="1:13">
      <c r="A12121" t="s">
        <v>56</v>
      </c>
      <c r="B12121" t="s">
        <v>6308</v>
      </c>
      <c r="C12121" t="str">
        <f>TEXT(D12121, "mmm")</f>
        <v>Sep</v>
      </c>
      <c r="D12121" s="1">
        <v>45555</v>
      </c>
      <c r="E12121" t="s">
        <v>6309</v>
      </c>
      <c r="F12121" t="s">
        <v>101</v>
      </c>
      <c r="G12121">
        <v>2798507</v>
      </c>
      <c r="H12121">
        <v>5.36</v>
      </c>
      <c r="I12121">
        <v>14999997.52</v>
      </c>
      <c r="J12121" t="s">
        <v>86</v>
      </c>
      <c r="K12121">
        <v>3.287128475410972</v>
      </c>
      <c r="L12121">
        <v>328.71280000000002</v>
      </c>
      <c r="M12121" t="s">
        <v>82</v>
      </c>
    </row>
    <row r="12122" spans="1:13">
      <c r="A12122" t="s">
        <v>6273</v>
      </c>
      <c r="B12122" t="s">
        <v>6274</v>
      </c>
      <c r="C12122" t="str">
        <f>TEXT(D12122, "mmm")</f>
        <v>Sep</v>
      </c>
      <c r="D12122" s="1">
        <v>45555</v>
      </c>
      <c r="E12122" t="s">
        <v>6275</v>
      </c>
      <c r="F12122" t="s">
        <v>101</v>
      </c>
      <c r="G12122">
        <v>115110</v>
      </c>
      <c r="H12122">
        <v>0.28999999999999998</v>
      </c>
      <c r="I12122">
        <v>33381.899999999987</v>
      </c>
      <c r="J12122" t="s">
        <v>81</v>
      </c>
      <c r="K12122">
        <v>-0.1032028544349001</v>
      </c>
      <c r="L12122">
        <v>-10.3203</v>
      </c>
      <c r="M12122" t="s">
        <v>82</v>
      </c>
    </row>
    <row r="12123" spans="1:13">
      <c r="A12123" t="s">
        <v>4217</v>
      </c>
      <c r="B12123" t="s">
        <v>4218</v>
      </c>
      <c r="C12123" t="str">
        <f>TEXT(D12123, "mmm")</f>
        <v>Sep</v>
      </c>
      <c r="D12123" s="1">
        <v>45555</v>
      </c>
      <c r="E12123" t="s">
        <v>4219</v>
      </c>
      <c r="F12123" t="s">
        <v>80</v>
      </c>
      <c r="G12123">
        <v>11000</v>
      </c>
      <c r="H12123">
        <v>1.88</v>
      </c>
      <c r="I12123">
        <v>20680</v>
      </c>
      <c r="J12123" t="s">
        <v>81</v>
      </c>
      <c r="K12123">
        <v>-0.27659573523692821</v>
      </c>
      <c r="L12123">
        <v>-27.659600000000001</v>
      </c>
      <c r="M12123" t="s">
        <v>82</v>
      </c>
    </row>
    <row r="12124" spans="1:13">
      <c r="A12124" t="s">
        <v>5583</v>
      </c>
      <c r="B12124" t="s">
        <v>5584</v>
      </c>
      <c r="C12124" t="str">
        <f>TEXT(D12124, "mmm")</f>
        <v>Sep</v>
      </c>
      <c r="D12124" s="1">
        <v>45555</v>
      </c>
      <c r="E12124" t="s">
        <v>6310</v>
      </c>
      <c r="F12124" t="s">
        <v>80</v>
      </c>
      <c r="G12124">
        <v>60000</v>
      </c>
      <c r="H12124">
        <v>1.25</v>
      </c>
      <c r="I12124">
        <v>75000</v>
      </c>
      <c r="J12124" t="s">
        <v>81</v>
      </c>
      <c r="K12124">
        <v>-0.11382113821138209</v>
      </c>
      <c r="L12124">
        <v>-11.382099999999999</v>
      </c>
      <c r="M12124" t="s">
        <v>82</v>
      </c>
    </row>
    <row r="12125" spans="1:13">
      <c r="A12125" t="s">
        <v>6311</v>
      </c>
      <c r="B12125" t="s">
        <v>6312</v>
      </c>
      <c r="C12125" t="str">
        <f>TEXT(D12125, "mmm")</f>
        <v>Sep</v>
      </c>
      <c r="D12125" s="1">
        <v>45555</v>
      </c>
      <c r="E12125" t="s">
        <v>6313</v>
      </c>
      <c r="F12125" t="s">
        <v>80</v>
      </c>
      <c r="G12125">
        <v>50000</v>
      </c>
      <c r="H12125">
        <v>10.41</v>
      </c>
      <c r="I12125">
        <v>520500</v>
      </c>
      <c r="J12125" t="s">
        <v>86</v>
      </c>
      <c r="K12125">
        <v>7.7973236757302722E-3</v>
      </c>
      <c r="L12125">
        <v>0.77969999999999995</v>
      </c>
      <c r="M12125" t="s">
        <v>82</v>
      </c>
    </row>
    <row r="12126" spans="1:13">
      <c r="A12126" t="s">
        <v>913</v>
      </c>
      <c r="B12126" t="s">
        <v>914</v>
      </c>
      <c r="C12126" t="str">
        <f>TEXT(D12126, "mmm")</f>
        <v>Sep</v>
      </c>
      <c r="D12126" s="1">
        <v>45555</v>
      </c>
      <c r="E12126" t="s">
        <v>915</v>
      </c>
      <c r="F12126" t="s">
        <v>217</v>
      </c>
      <c r="G12126">
        <v>71422</v>
      </c>
      <c r="H12126">
        <v>0.82</v>
      </c>
      <c r="I12126">
        <v>58566.039999999994</v>
      </c>
      <c r="J12126" t="s">
        <v>86</v>
      </c>
      <c r="K12126">
        <v>-3.8461503192516622E-2</v>
      </c>
      <c r="L12126">
        <v>-3.8462000000000001</v>
      </c>
      <c r="M12126" t="s">
        <v>82</v>
      </c>
    </row>
    <row r="12127" spans="1:13">
      <c r="A12127" t="s">
        <v>4217</v>
      </c>
      <c r="B12127" t="s">
        <v>4218</v>
      </c>
      <c r="C12127" t="str">
        <f>TEXT(D12127, "mmm")</f>
        <v>Sep</v>
      </c>
      <c r="D12127" s="1">
        <v>45555</v>
      </c>
      <c r="E12127" t="s">
        <v>6306</v>
      </c>
      <c r="F12127" t="s">
        <v>128</v>
      </c>
      <c r="G12127">
        <v>17000</v>
      </c>
      <c r="H12127">
        <v>1.89</v>
      </c>
      <c r="I12127">
        <v>32130</v>
      </c>
      <c r="J12127" t="s">
        <v>81</v>
      </c>
      <c r="K12127">
        <v>-0.27659573523692821</v>
      </c>
      <c r="L12127">
        <v>-27.659600000000001</v>
      </c>
      <c r="M12127" t="s">
        <v>82</v>
      </c>
    </row>
    <row r="12128" spans="1:13">
      <c r="A12128" t="s">
        <v>6314</v>
      </c>
      <c r="B12128" t="s">
        <v>6315</v>
      </c>
      <c r="C12128" t="str">
        <f>TEXT(D12128, "mmm")</f>
        <v>Sep</v>
      </c>
      <c r="D12128" s="1">
        <v>45555</v>
      </c>
      <c r="E12128" t="s">
        <v>6316</v>
      </c>
      <c r="F12128" t="s">
        <v>222</v>
      </c>
      <c r="G12128">
        <v>700000</v>
      </c>
      <c r="H12128">
        <v>35.119999999999997</v>
      </c>
      <c r="I12128">
        <v>24584000</v>
      </c>
      <c r="J12128" t="s">
        <v>86</v>
      </c>
      <c r="K12128">
        <v>-6.8670077644991112E-3</v>
      </c>
      <c r="L12128">
        <v>-0.68669999999999998</v>
      </c>
      <c r="M12128" t="s">
        <v>82</v>
      </c>
    </row>
    <row r="12129" spans="1:13">
      <c r="A12129" t="s">
        <v>6317</v>
      </c>
      <c r="B12129" t="s">
        <v>6318</v>
      </c>
      <c r="C12129" t="str">
        <f>TEXT(D12129, "mmm")</f>
        <v>Sep</v>
      </c>
      <c r="D12129" s="1">
        <v>45555</v>
      </c>
      <c r="E12129" t="s">
        <v>6319</v>
      </c>
      <c r="F12129" t="s">
        <v>101</v>
      </c>
      <c r="G12129">
        <v>282420</v>
      </c>
      <c r="H12129">
        <v>3.89</v>
      </c>
      <c r="I12129">
        <v>1098613.8</v>
      </c>
      <c r="J12129" t="s">
        <v>86</v>
      </c>
      <c r="K12129">
        <v>-0.37434099262844972</v>
      </c>
      <c r="L12129">
        <v>-37.434100000000001</v>
      </c>
      <c r="M12129" t="s">
        <v>82</v>
      </c>
    </row>
    <row r="12130" spans="1:13">
      <c r="A12130" t="s">
        <v>311</v>
      </c>
      <c r="B12130" t="s">
        <v>312</v>
      </c>
      <c r="C12130" t="str">
        <f>TEXT(D12130, "mmm")</f>
        <v>Sep</v>
      </c>
      <c r="D12130" s="1">
        <v>45555</v>
      </c>
      <c r="E12130" t="s">
        <v>313</v>
      </c>
      <c r="F12130" t="s">
        <v>314</v>
      </c>
      <c r="G12130">
        <v>250000</v>
      </c>
      <c r="H12130">
        <v>31.78</v>
      </c>
      <c r="I12130">
        <v>7945000</v>
      </c>
      <c r="J12130" t="s">
        <v>81</v>
      </c>
      <c r="K12130">
        <v>3.0293537539917152E-2</v>
      </c>
      <c r="L12130">
        <v>3.0293999999999999</v>
      </c>
      <c r="M12130" t="s">
        <v>82</v>
      </c>
    </row>
    <row r="12131" spans="1:13">
      <c r="A12131" t="s">
        <v>5935</v>
      </c>
      <c r="B12131" t="s">
        <v>5936</v>
      </c>
      <c r="C12131" t="str">
        <f>TEXT(D12131, "mmm")</f>
        <v>Sep</v>
      </c>
      <c r="D12131" s="1">
        <v>45555</v>
      </c>
      <c r="E12131" t="s">
        <v>5937</v>
      </c>
      <c r="F12131" t="s">
        <v>217</v>
      </c>
      <c r="G12131">
        <v>36083</v>
      </c>
      <c r="H12131">
        <v>2.2599999999999998</v>
      </c>
      <c r="I12131">
        <v>81547.579999999987</v>
      </c>
      <c r="J12131" t="s">
        <v>86</v>
      </c>
      <c r="K12131">
        <v>0.27555550469292539</v>
      </c>
      <c r="L12131">
        <v>27.555599999999998</v>
      </c>
      <c r="M12131" t="s">
        <v>82</v>
      </c>
    </row>
    <row r="12132" spans="1:13">
      <c r="A12132" t="s">
        <v>6314</v>
      </c>
      <c r="B12132" t="s">
        <v>6315</v>
      </c>
      <c r="C12132" t="str">
        <f>TEXT(D12132, "mmm")</f>
        <v>Sep</v>
      </c>
      <c r="D12132" s="1">
        <v>45555</v>
      </c>
      <c r="E12132" t="s">
        <v>6316</v>
      </c>
      <c r="F12132" t="s">
        <v>222</v>
      </c>
      <c r="G12132">
        <v>500000</v>
      </c>
      <c r="H12132">
        <v>34.18</v>
      </c>
      <c r="I12132">
        <v>17090000</v>
      </c>
      <c r="J12132" t="s">
        <v>81</v>
      </c>
      <c r="K12132">
        <v>-6.8670077644991112E-3</v>
      </c>
      <c r="L12132">
        <v>-0.68669999999999998</v>
      </c>
      <c r="M12132" t="s">
        <v>82</v>
      </c>
    </row>
    <row r="12133" spans="1:13">
      <c r="A12133" t="s">
        <v>525</v>
      </c>
      <c r="B12133" t="s">
        <v>526</v>
      </c>
      <c r="C12133" t="str">
        <f>TEXT(D12133, "mmm")</f>
        <v>Sep</v>
      </c>
      <c r="D12133" s="1">
        <v>45555</v>
      </c>
      <c r="E12133" t="s">
        <v>260</v>
      </c>
      <c r="F12133" t="s">
        <v>101</v>
      </c>
      <c r="G12133">
        <v>25943</v>
      </c>
      <c r="H12133">
        <v>18.36</v>
      </c>
      <c r="I12133">
        <v>476313.48</v>
      </c>
      <c r="J12133" t="s">
        <v>81</v>
      </c>
      <c r="K12133">
        <v>-1.5376788359288129E-2</v>
      </c>
      <c r="L12133">
        <v>-1.5377000000000001</v>
      </c>
      <c r="M12133" t="s">
        <v>82</v>
      </c>
    </row>
    <row r="12134" spans="1:13">
      <c r="A12134" t="s">
        <v>525</v>
      </c>
      <c r="B12134" t="s">
        <v>526</v>
      </c>
      <c r="C12134" t="str">
        <f>TEXT(D12134, "mmm")</f>
        <v>Sep</v>
      </c>
      <c r="D12134" s="1">
        <v>45555</v>
      </c>
      <c r="E12134" t="s">
        <v>259</v>
      </c>
      <c r="F12134" t="s">
        <v>101</v>
      </c>
      <c r="G12134">
        <v>25943</v>
      </c>
      <c r="H12134">
        <v>18.36</v>
      </c>
      <c r="I12134">
        <v>476313.48</v>
      </c>
      <c r="J12134" t="s">
        <v>81</v>
      </c>
      <c r="K12134">
        <v>-1.5376788359288129E-2</v>
      </c>
      <c r="L12134">
        <v>-1.5377000000000001</v>
      </c>
      <c r="M12134" t="s">
        <v>82</v>
      </c>
    </row>
    <row r="12135" spans="1:13">
      <c r="A12135" t="s">
        <v>525</v>
      </c>
      <c r="B12135" t="s">
        <v>526</v>
      </c>
      <c r="C12135" t="str">
        <f>TEXT(D12135, "mmm")</f>
        <v>Sep</v>
      </c>
      <c r="D12135" s="1">
        <v>45555</v>
      </c>
      <c r="E12135" t="s">
        <v>258</v>
      </c>
      <c r="F12135" t="s">
        <v>101</v>
      </c>
      <c r="G12135">
        <v>25943</v>
      </c>
      <c r="H12135">
        <v>18.36</v>
      </c>
      <c r="I12135">
        <v>476313.48</v>
      </c>
      <c r="J12135" t="s">
        <v>81</v>
      </c>
      <c r="K12135">
        <v>-1.5376788359288129E-2</v>
      </c>
      <c r="L12135">
        <v>-1.5377000000000001</v>
      </c>
      <c r="M12135" t="s">
        <v>82</v>
      </c>
    </row>
    <row r="12136" spans="1:13">
      <c r="A12136" t="s">
        <v>525</v>
      </c>
      <c r="B12136" t="s">
        <v>526</v>
      </c>
      <c r="C12136" t="str">
        <f>TEXT(D12136, "mmm")</f>
        <v>Sep</v>
      </c>
      <c r="D12136" s="1">
        <v>45555</v>
      </c>
      <c r="E12136" t="s">
        <v>260</v>
      </c>
      <c r="F12136" t="s">
        <v>101</v>
      </c>
      <c r="G12136">
        <v>45085</v>
      </c>
      <c r="H12136">
        <v>17.48</v>
      </c>
      <c r="I12136">
        <v>788085.8</v>
      </c>
      <c r="J12136" t="s">
        <v>81</v>
      </c>
      <c r="K12136">
        <v>-1.5376788359288129E-2</v>
      </c>
      <c r="L12136">
        <v>-1.5377000000000001</v>
      </c>
      <c r="M12136" t="s">
        <v>82</v>
      </c>
    </row>
    <row r="12137" spans="1:13">
      <c r="A12137" t="s">
        <v>525</v>
      </c>
      <c r="B12137" t="s">
        <v>526</v>
      </c>
      <c r="C12137" t="str">
        <f>TEXT(D12137, "mmm")</f>
        <v>Sep</v>
      </c>
      <c r="D12137" s="1">
        <v>45555</v>
      </c>
      <c r="E12137" t="s">
        <v>259</v>
      </c>
      <c r="F12137" t="s">
        <v>101</v>
      </c>
      <c r="G12137">
        <v>45085</v>
      </c>
      <c r="H12137">
        <v>17.48</v>
      </c>
      <c r="I12137">
        <v>788085.8</v>
      </c>
      <c r="J12137" t="s">
        <v>81</v>
      </c>
      <c r="K12137">
        <v>-1.5376788359288129E-2</v>
      </c>
      <c r="L12137">
        <v>-1.5377000000000001</v>
      </c>
      <c r="M12137" t="s">
        <v>82</v>
      </c>
    </row>
    <row r="12138" spans="1:13">
      <c r="A12138" t="s">
        <v>525</v>
      </c>
      <c r="B12138" t="s">
        <v>526</v>
      </c>
      <c r="C12138" t="str">
        <f>TEXT(D12138, "mmm")</f>
        <v>Sep</v>
      </c>
      <c r="D12138" s="1">
        <v>45555</v>
      </c>
      <c r="E12138" t="s">
        <v>258</v>
      </c>
      <c r="F12138" t="s">
        <v>101</v>
      </c>
      <c r="G12138">
        <v>45085</v>
      </c>
      <c r="H12138">
        <v>17.48</v>
      </c>
      <c r="I12138">
        <v>788085.8</v>
      </c>
      <c r="J12138" t="s">
        <v>81</v>
      </c>
      <c r="K12138">
        <v>-1.5376788359288129E-2</v>
      </c>
      <c r="L12138">
        <v>-1.5377000000000001</v>
      </c>
      <c r="M12138" t="s">
        <v>82</v>
      </c>
    </row>
    <row r="12139" spans="1:13">
      <c r="A12139" t="s">
        <v>525</v>
      </c>
      <c r="B12139" t="s">
        <v>526</v>
      </c>
      <c r="C12139" t="str">
        <f>TEXT(D12139, "mmm")</f>
        <v>Sep</v>
      </c>
      <c r="D12139" s="1">
        <v>45555</v>
      </c>
      <c r="E12139" t="s">
        <v>260</v>
      </c>
      <c r="F12139" t="s">
        <v>101</v>
      </c>
      <c r="G12139">
        <v>25769</v>
      </c>
      <c r="H12139">
        <v>22.23</v>
      </c>
      <c r="I12139">
        <v>572844.87</v>
      </c>
      <c r="J12139" t="s">
        <v>81</v>
      </c>
      <c r="K12139">
        <v>-1.5376788359288129E-2</v>
      </c>
      <c r="L12139">
        <v>-1.5377000000000001</v>
      </c>
      <c r="M12139" t="s">
        <v>82</v>
      </c>
    </row>
    <row r="12140" spans="1:13">
      <c r="A12140" t="s">
        <v>525</v>
      </c>
      <c r="B12140" t="s">
        <v>526</v>
      </c>
      <c r="C12140" t="str">
        <f>TEXT(D12140, "mmm")</f>
        <v>Sep</v>
      </c>
      <c r="D12140" s="1">
        <v>45555</v>
      </c>
      <c r="E12140" t="s">
        <v>259</v>
      </c>
      <c r="F12140" t="s">
        <v>101</v>
      </c>
      <c r="G12140">
        <v>25769</v>
      </c>
      <c r="H12140">
        <v>22.23</v>
      </c>
      <c r="I12140">
        <v>572844.87</v>
      </c>
      <c r="J12140" t="s">
        <v>81</v>
      </c>
      <c r="K12140">
        <v>-1.5376788359288129E-2</v>
      </c>
      <c r="L12140">
        <v>-1.5377000000000001</v>
      </c>
      <c r="M12140" t="s">
        <v>82</v>
      </c>
    </row>
    <row r="12141" spans="1:13">
      <c r="A12141" t="s">
        <v>525</v>
      </c>
      <c r="B12141" t="s">
        <v>526</v>
      </c>
      <c r="C12141" t="str">
        <f>TEXT(D12141, "mmm")</f>
        <v>Sep</v>
      </c>
      <c r="D12141" s="1">
        <v>45555</v>
      </c>
      <c r="E12141" t="s">
        <v>258</v>
      </c>
      <c r="F12141" t="s">
        <v>101</v>
      </c>
      <c r="G12141">
        <v>25769</v>
      </c>
      <c r="H12141">
        <v>22.23</v>
      </c>
      <c r="I12141">
        <v>572844.87</v>
      </c>
      <c r="J12141" t="s">
        <v>81</v>
      </c>
      <c r="K12141">
        <v>-1.5376788359288129E-2</v>
      </c>
      <c r="L12141">
        <v>-1.5377000000000001</v>
      </c>
      <c r="M12141" t="s">
        <v>82</v>
      </c>
    </row>
    <row r="12142" spans="1:13">
      <c r="A12142" t="s">
        <v>525</v>
      </c>
      <c r="B12142" t="s">
        <v>526</v>
      </c>
      <c r="C12142" t="str">
        <f>TEXT(D12142, "mmm")</f>
        <v>Sep</v>
      </c>
      <c r="D12142" s="1">
        <v>45555</v>
      </c>
      <c r="E12142" t="s">
        <v>260</v>
      </c>
      <c r="F12142" t="s">
        <v>101</v>
      </c>
      <c r="G12142">
        <v>139551</v>
      </c>
      <c r="H12142">
        <v>20.420000000000002</v>
      </c>
      <c r="I12142">
        <v>2849631.42</v>
      </c>
      <c r="J12142" t="s">
        <v>86</v>
      </c>
      <c r="K12142">
        <v>-1.5376788359288129E-2</v>
      </c>
      <c r="L12142">
        <v>-1.5377000000000001</v>
      </c>
      <c r="M12142" t="s">
        <v>82</v>
      </c>
    </row>
    <row r="12143" spans="1:13">
      <c r="A12143" t="s">
        <v>525</v>
      </c>
      <c r="B12143" t="s">
        <v>526</v>
      </c>
      <c r="C12143" t="str">
        <f>TEXT(D12143, "mmm")</f>
        <v>Sep</v>
      </c>
      <c r="D12143" s="1">
        <v>45555</v>
      </c>
      <c r="E12143" t="s">
        <v>259</v>
      </c>
      <c r="F12143" t="s">
        <v>101</v>
      </c>
      <c r="G12143">
        <v>139551</v>
      </c>
      <c r="H12143">
        <v>20.420000000000002</v>
      </c>
      <c r="I12143">
        <v>2849631.42</v>
      </c>
      <c r="J12143" t="s">
        <v>86</v>
      </c>
      <c r="K12143">
        <v>-1.5376788359288129E-2</v>
      </c>
      <c r="L12143">
        <v>-1.5377000000000001</v>
      </c>
      <c r="M12143" t="s">
        <v>82</v>
      </c>
    </row>
    <row r="12144" spans="1:13">
      <c r="A12144" t="s">
        <v>525</v>
      </c>
      <c r="B12144" t="s">
        <v>526</v>
      </c>
      <c r="C12144" t="str">
        <f>TEXT(D12144, "mmm")</f>
        <v>Sep</v>
      </c>
      <c r="D12144" s="1">
        <v>45555</v>
      </c>
      <c r="E12144" t="s">
        <v>258</v>
      </c>
      <c r="F12144" t="s">
        <v>101</v>
      </c>
      <c r="G12144">
        <v>139551</v>
      </c>
      <c r="H12144">
        <v>20.420000000000002</v>
      </c>
      <c r="I12144">
        <v>2849631.42</v>
      </c>
      <c r="J12144" t="s">
        <v>86</v>
      </c>
      <c r="K12144">
        <v>-1.5376788359288129E-2</v>
      </c>
      <c r="L12144">
        <v>-1.5377000000000001</v>
      </c>
      <c r="M12144" t="s">
        <v>82</v>
      </c>
    </row>
    <row r="12145" spans="1:13">
      <c r="A12145" t="s">
        <v>525</v>
      </c>
      <c r="B12145" t="s">
        <v>526</v>
      </c>
      <c r="C12145" t="str">
        <f>TEXT(D12145, "mmm")</f>
        <v>Sep</v>
      </c>
      <c r="D12145" s="1">
        <v>45555</v>
      </c>
      <c r="E12145" t="s">
        <v>260</v>
      </c>
      <c r="F12145" t="s">
        <v>101</v>
      </c>
      <c r="G12145">
        <v>66088</v>
      </c>
      <c r="H12145">
        <v>19.61</v>
      </c>
      <c r="I12145">
        <v>1295985.68</v>
      </c>
      <c r="J12145" t="s">
        <v>81</v>
      </c>
      <c r="K12145">
        <v>-1.5376788359288129E-2</v>
      </c>
      <c r="L12145">
        <v>-1.5377000000000001</v>
      </c>
      <c r="M12145" t="s">
        <v>82</v>
      </c>
    </row>
    <row r="12146" spans="1:13">
      <c r="A12146" t="s">
        <v>525</v>
      </c>
      <c r="B12146" t="s">
        <v>526</v>
      </c>
      <c r="C12146" t="str">
        <f>TEXT(D12146, "mmm")</f>
        <v>Sep</v>
      </c>
      <c r="D12146" s="1">
        <v>45555</v>
      </c>
      <c r="E12146" t="s">
        <v>259</v>
      </c>
      <c r="F12146" t="s">
        <v>101</v>
      </c>
      <c r="G12146">
        <v>66088</v>
      </c>
      <c r="H12146">
        <v>19.61</v>
      </c>
      <c r="I12146">
        <v>1295985.68</v>
      </c>
      <c r="J12146" t="s">
        <v>81</v>
      </c>
      <c r="K12146">
        <v>-1.5376788359288129E-2</v>
      </c>
      <c r="L12146">
        <v>-1.5377000000000001</v>
      </c>
      <c r="M12146" t="s">
        <v>82</v>
      </c>
    </row>
    <row r="12147" spans="1:13">
      <c r="A12147" t="s">
        <v>525</v>
      </c>
      <c r="B12147" t="s">
        <v>526</v>
      </c>
      <c r="C12147" t="str">
        <f>TEXT(D12147, "mmm")</f>
        <v>Sep</v>
      </c>
      <c r="D12147" s="1">
        <v>45555</v>
      </c>
      <c r="E12147" t="s">
        <v>258</v>
      </c>
      <c r="F12147" t="s">
        <v>101</v>
      </c>
      <c r="G12147">
        <v>66088</v>
      </c>
      <c r="H12147">
        <v>19.61</v>
      </c>
      <c r="I12147">
        <v>1295985.68</v>
      </c>
      <c r="J12147" t="s">
        <v>81</v>
      </c>
      <c r="K12147">
        <v>-1.5376788359288129E-2</v>
      </c>
      <c r="L12147">
        <v>-1.5377000000000001</v>
      </c>
      <c r="M12147" t="s">
        <v>82</v>
      </c>
    </row>
    <row r="12148" spans="1:13">
      <c r="A12148" t="s">
        <v>525</v>
      </c>
      <c r="B12148" t="s">
        <v>526</v>
      </c>
      <c r="C12148" t="str">
        <f>TEXT(D12148, "mmm")</f>
        <v>Sep</v>
      </c>
      <c r="D12148" s="1">
        <v>45555</v>
      </c>
      <c r="E12148" t="s">
        <v>260</v>
      </c>
      <c r="F12148" t="s">
        <v>101</v>
      </c>
      <c r="G12148">
        <v>47564</v>
      </c>
      <c r="H12148">
        <v>21.47</v>
      </c>
      <c r="I12148">
        <v>1021199.08</v>
      </c>
      <c r="J12148" t="s">
        <v>81</v>
      </c>
      <c r="K12148">
        <v>-1.5376788359288129E-2</v>
      </c>
      <c r="L12148">
        <v>-1.5377000000000001</v>
      </c>
      <c r="M12148" t="s">
        <v>82</v>
      </c>
    </row>
    <row r="12149" spans="1:13">
      <c r="A12149" t="s">
        <v>525</v>
      </c>
      <c r="B12149" t="s">
        <v>526</v>
      </c>
      <c r="C12149" t="str">
        <f>TEXT(D12149, "mmm")</f>
        <v>Sep</v>
      </c>
      <c r="D12149" s="1">
        <v>45555</v>
      </c>
      <c r="E12149" t="s">
        <v>259</v>
      </c>
      <c r="F12149" t="s">
        <v>101</v>
      </c>
      <c r="G12149">
        <v>47564</v>
      </c>
      <c r="H12149">
        <v>21.47</v>
      </c>
      <c r="I12149">
        <v>1021199.08</v>
      </c>
      <c r="J12149" t="s">
        <v>81</v>
      </c>
      <c r="K12149">
        <v>-1.5376788359288129E-2</v>
      </c>
      <c r="L12149">
        <v>-1.5377000000000001</v>
      </c>
      <c r="M12149" t="s">
        <v>82</v>
      </c>
    </row>
    <row r="12150" spans="1:13">
      <c r="A12150" t="s">
        <v>525</v>
      </c>
      <c r="B12150" t="s">
        <v>526</v>
      </c>
      <c r="C12150" t="str">
        <f>TEXT(D12150, "mmm")</f>
        <v>Sep</v>
      </c>
      <c r="D12150" s="1">
        <v>45555</v>
      </c>
      <c r="E12150" t="s">
        <v>258</v>
      </c>
      <c r="F12150" t="s">
        <v>101</v>
      </c>
      <c r="G12150">
        <v>47564</v>
      </c>
      <c r="H12150">
        <v>21.47</v>
      </c>
      <c r="I12150">
        <v>1021199.08</v>
      </c>
      <c r="J12150" t="s">
        <v>81</v>
      </c>
      <c r="K12150">
        <v>-1.5376788359288129E-2</v>
      </c>
      <c r="L12150">
        <v>-1.5377000000000001</v>
      </c>
      <c r="M12150" t="s">
        <v>82</v>
      </c>
    </row>
    <row r="12151" spans="1:13">
      <c r="A12151" t="s">
        <v>6239</v>
      </c>
      <c r="B12151" t="s">
        <v>6240</v>
      </c>
      <c r="C12151" t="str">
        <f>TEXT(D12151, "mmm")</f>
        <v>Sep</v>
      </c>
      <c r="D12151" s="1">
        <v>45555</v>
      </c>
      <c r="E12151" t="s">
        <v>6242</v>
      </c>
      <c r="F12151" t="s">
        <v>101</v>
      </c>
      <c r="G12151">
        <v>45401</v>
      </c>
      <c r="H12151">
        <v>10.37</v>
      </c>
      <c r="I12151">
        <v>470808.36999999988</v>
      </c>
      <c r="J12151" t="s">
        <v>81</v>
      </c>
      <c r="K12151">
        <v>-0.24096389162759679</v>
      </c>
      <c r="L12151">
        <v>-24.096399999999999</v>
      </c>
      <c r="M12151" t="s">
        <v>82</v>
      </c>
    </row>
    <row r="12152" spans="1:13">
      <c r="A12152" t="s">
        <v>6239</v>
      </c>
      <c r="B12152" t="s">
        <v>6240</v>
      </c>
      <c r="C12152" t="str">
        <f>TEXT(D12152, "mmm")</f>
        <v>Sep</v>
      </c>
      <c r="D12152" s="1">
        <v>45555</v>
      </c>
      <c r="E12152" t="s">
        <v>6242</v>
      </c>
      <c r="F12152" t="s">
        <v>101</v>
      </c>
      <c r="G12152">
        <v>24599</v>
      </c>
      <c r="H12152">
        <v>10.19</v>
      </c>
      <c r="I12152">
        <v>250663.81</v>
      </c>
      <c r="J12152" t="s">
        <v>81</v>
      </c>
      <c r="K12152">
        <v>-0.24096389162759679</v>
      </c>
      <c r="L12152">
        <v>-24.096399999999999</v>
      </c>
      <c r="M12152" t="s">
        <v>82</v>
      </c>
    </row>
    <row r="12153" spans="1:13">
      <c r="A12153" t="s">
        <v>4124</v>
      </c>
      <c r="B12153" t="s">
        <v>4125</v>
      </c>
      <c r="C12153" t="str">
        <f>TEXT(D12153, "mmm")</f>
        <v>Sep</v>
      </c>
      <c r="D12153" s="1">
        <v>45558</v>
      </c>
      <c r="E12153" t="s">
        <v>4834</v>
      </c>
      <c r="F12153" t="s">
        <v>101</v>
      </c>
      <c r="G12153">
        <v>582</v>
      </c>
      <c r="H12153">
        <v>33.08</v>
      </c>
      <c r="I12153">
        <v>19252.560000000001</v>
      </c>
      <c r="J12153" t="s">
        <v>81</v>
      </c>
      <c r="K12153">
        <v>-2.425652439896786E-3</v>
      </c>
      <c r="L12153">
        <v>-0.24260000000000001</v>
      </c>
      <c r="M12153" t="s">
        <v>82</v>
      </c>
    </row>
    <row r="12154" spans="1:13">
      <c r="A12154" t="s">
        <v>4124</v>
      </c>
      <c r="B12154" t="s">
        <v>4125</v>
      </c>
      <c r="C12154" t="str">
        <f>TEXT(D12154, "mmm")</f>
        <v>Sep</v>
      </c>
      <c r="D12154" s="1">
        <v>45558</v>
      </c>
      <c r="E12154" t="s">
        <v>4830</v>
      </c>
      <c r="F12154" t="s">
        <v>101</v>
      </c>
      <c r="G12154">
        <v>582</v>
      </c>
      <c r="H12154">
        <v>33.08</v>
      </c>
      <c r="I12154">
        <v>19252.560000000001</v>
      </c>
      <c r="J12154" t="s">
        <v>81</v>
      </c>
      <c r="K12154">
        <v>-2.425652439896786E-3</v>
      </c>
      <c r="L12154">
        <v>-0.24260000000000001</v>
      </c>
      <c r="M12154" t="s">
        <v>82</v>
      </c>
    </row>
    <row r="12155" spans="1:13">
      <c r="A12155" t="s">
        <v>4124</v>
      </c>
      <c r="B12155" t="s">
        <v>4125</v>
      </c>
      <c r="C12155" t="str">
        <f>TEXT(D12155, "mmm")</f>
        <v>Sep</v>
      </c>
      <c r="D12155" s="1">
        <v>45558</v>
      </c>
      <c r="E12155" t="s">
        <v>4832</v>
      </c>
      <c r="F12155" t="s">
        <v>101</v>
      </c>
      <c r="G12155">
        <v>582</v>
      </c>
      <c r="H12155">
        <v>33.08</v>
      </c>
      <c r="I12155">
        <v>19252.560000000001</v>
      </c>
      <c r="J12155" t="s">
        <v>81</v>
      </c>
      <c r="K12155">
        <v>-2.425652439896786E-3</v>
      </c>
      <c r="L12155">
        <v>-0.24260000000000001</v>
      </c>
      <c r="M12155" t="s">
        <v>82</v>
      </c>
    </row>
    <row r="12156" spans="1:13">
      <c r="A12156" t="s">
        <v>4124</v>
      </c>
      <c r="B12156" t="s">
        <v>4125</v>
      </c>
      <c r="C12156" t="str">
        <f>TEXT(D12156, "mmm")</f>
        <v>Sep</v>
      </c>
      <c r="D12156" s="1">
        <v>45558</v>
      </c>
      <c r="E12156" t="s">
        <v>4831</v>
      </c>
      <c r="F12156" t="s">
        <v>101</v>
      </c>
      <c r="G12156">
        <v>582</v>
      </c>
      <c r="H12156">
        <v>33.08</v>
      </c>
      <c r="I12156">
        <v>19252.560000000001</v>
      </c>
      <c r="J12156" t="s">
        <v>81</v>
      </c>
      <c r="K12156">
        <v>-2.425652439896786E-3</v>
      </c>
      <c r="L12156">
        <v>-0.24260000000000001</v>
      </c>
      <c r="M12156" t="s">
        <v>82</v>
      </c>
    </row>
    <row r="12157" spans="1:13">
      <c r="A12157" t="s">
        <v>129</v>
      </c>
      <c r="B12157" t="s">
        <v>130</v>
      </c>
      <c r="C12157" t="str">
        <f>TEXT(D12157, "mmm")</f>
        <v>Sep</v>
      </c>
      <c r="D12157" s="1">
        <v>45558</v>
      </c>
      <c r="E12157" t="s">
        <v>109</v>
      </c>
      <c r="F12157" t="s">
        <v>101</v>
      </c>
      <c r="G12157">
        <v>3500</v>
      </c>
      <c r="H12157">
        <v>6.63</v>
      </c>
      <c r="I12157">
        <v>23205</v>
      </c>
      <c r="J12157" t="s">
        <v>81</v>
      </c>
      <c r="K12157">
        <v>-3.4690801674726823E-2</v>
      </c>
      <c r="L12157">
        <v>-3.4691000000000001</v>
      </c>
      <c r="M12157" t="s">
        <v>82</v>
      </c>
    </row>
    <row r="12158" spans="1:13">
      <c r="A12158" t="s">
        <v>129</v>
      </c>
      <c r="B12158" t="s">
        <v>130</v>
      </c>
      <c r="C12158" t="str">
        <f>TEXT(D12158, "mmm")</f>
        <v>Sep</v>
      </c>
      <c r="D12158" s="1">
        <v>45558</v>
      </c>
      <c r="E12158" t="s">
        <v>110</v>
      </c>
      <c r="F12158" t="s">
        <v>101</v>
      </c>
      <c r="G12158">
        <v>3500</v>
      </c>
      <c r="H12158">
        <v>6.63</v>
      </c>
      <c r="I12158">
        <v>23205</v>
      </c>
      <c r="J12158" t="s">
        <v>81</v>
      </c>
      <c r="K12158">
        <v>-3.4690801674726823E-2</v>
      </c>
      <c r="L12158">
        <v>-3.4691000000000001</v>
      </c>
      <c r="M12158" t="s">
        <v>82</v>
      </c>
    </row>
    <row r="12159" spans="1:13">
      <c r="A12159" t="s">
        <v>129</v>
      </c>
      <c r="B12159" t="s">
        <v>130</v>
      </c>
      <c r="C12159" t="str">
        <f>TEXT(D12159, "mmm")</f>
        <v>Sep</v>
      </c>
      <c r="D12159" s="1">
        <v>45558</v>
      </c>
      <c r="E12159" t="s">
        <v>111</v>
      </c>
      <c r="F12159" t="s">
        <v>101</v>
      </c>
      <c r="G12159">
        <v>3500</v>
      </c>
      <c r="H12159">
        <v>6.63</v>
      </c>
      <c r="I12159">
        <v>23205</v>
      </c>
      <c r="J12159" t="s">
        <v>81</v>
      </c>
      <c r="K12159">
        <v>-3.4690801674726823E-2</v>
      </c>
      <c r="L12159">
        <v>-3.4691000000000001</v>
      </c>
      <c r="M12159" t="s">
        <v>82</v>
      </c>
    </row>
    <row r="12160" spans="1:13">
      <c r="A12160" t="s">
        <v>4124</v>
      </c>
      <c r="B12160" t="s">
        <v>4125</v>
      </c>
      <c r="C12160" t="str">
        <f>TEXT(D12160, "mmm")</f>
        <v>Sep</v>
      </c>
      <c r="D12160" s="1">
        <v>45558</v>
      </c>
      <c r="E12160" t="s">
        <v>4835</v>
      </c>
      <c r="F12160" t="s">
        <v>101</v>
      </c>
      <c r="G12160">
        <v>14970</v>
      </c>
      <c r="H12160">
        <v>33.08</v>
      </c>
      <c r="I12160">
        <v>495207.6</v>
      </c>
      <c r="J12160" t="s">
        <v>81</v>
      </c>
      <c r="K12160">
        <v>-2.425652439896786E-3</v>
      </c>
      <c r="L12160">
        <v>-0.24260000000000001</v>
      </c>
      <c r="M12160" t="s">
        <v>82</v>
      </c>
    </row>
    <row r="12161" spans="1:13">
      <c r="A12161" t="s">
        <v>4124</v>
      </c>
      <c r="B12161" t="s">
        <v>4125</v>
      </c>
      <c r="C12161" t="str">
        <f>TEXT(D12161, "mmm")</f>
        <v>Sep</v>
      </c>
      <c r="D12161" s="1">
        <v>45558</v>
      </c>
      <c r="E12161" t="s">
        <v>4833</v>
      </c>
      <c r="F12161" t="s">
        <v>101</v>
      </c>
      <c r="G12161">
        <v>14970</v>
      </c>
      <c r="H12161">
        <v>33.08</v>
      </c>
      <c r="I12161">
        <v>495207.6</v>
      </c>
      <c r="J12161" t="s">
        <v>81</v>
      </c>
      <c r="K12161">
        <v>-2.425652439896786E-3</v>
      </c>
      <c r="L12161">
        <v>-0.24260000000000001</v>
      </c>
      <c r="M12161" t="s">
        <v>82</v>
      </c>
    </row>
    <row r="12162" spans="1:13">
      <c r="A12162" t="s">
        <v>4124</v>
      </c>
      <c r="B12162" t="s">
        <v>4125</v>
      </c>
      <c r="C12162" t="str">
        <f>TEXT(D12162, "mmm")</f>
        <v>Sep</v>
      </c>
      <c r="D12162" s="1">
        <v>45558</v>
      </c>
      <c r="E12162" t="s">
        <v>4834</v>
      </c>
      <c r="F12162" t="s">
        <v>101</v>
      </c>
      <c r="G12162">
        <v>14970</v>
      </c>
      <c r="H12162">
        <v>33.08</v>
      </c>
      <c r="I12162">
        <v>495207.6</v>
      </c>
      <c r="J12162" t="s">
        <v>81</v>
      </c>
      <c r="K12162">
        <v>-2.425652439896786E-3</v>
      </c>
      <c r="L12162">
        <v>-0.24260000000000001</v>
      </c>
      <c r="M12162" t="s">
        <v>82</v>
      </c>
    </row>
    <row r="12163" spans="1:13">
      <c r="A12163" t="s">
        <v>4124</v>
      </c>
      <c r="B12163" t="s">
        <v>4125</v>
      </c>
      <c r="C12163" t="str">
        <f>TEXT(D12163, "mmm")</f>
        <v>Sep</v>
      </c>
      <c r="D12163" s="1">
        <v>45558</v>
      </c>
      <c r="E12163" t="s">
        <v>4830</v>
      </c>
      <c r="F12163" t="s">
        <v>101</v>
      </c>
      <c r="G12163">
        <v>14970</v>
      </c>
      <c r="H12163">
        <v>33.08</v>
      </c>
      <c r="I12163">
        <v>495207.6</v>
      </c>
      <c r="J12163" t="s">
        <v>81</v>
      </c>
      <c r="K12163">
        <v>-2.425652439896786E-3</v>
      </c>
      <c r="L12163">
        <v>-0.24260000000000001</v>
      </c>
      <c r="M12163" t="s">
        <v>82</v>
      </c>
    </row>
    <row r="12164" spans="1:13">
      <c r="A12164" t="s">
        <v>4124</v>
      </c>
      <c r="B12164" t="s">
        <v>4125</v>
      </c>
      <c r="C12164" t="str">
        <f>TEXT(D12164, "mmm")</f>
        <v>Sep</v>
      </c>
      <c r="D12164" s="1">
        <v>45558</v>
      </c>
      <c r="E12164" t="s">
        <v>4832</v>
      </c>
      <c r="F12164" t="s">
        <v>101</v>
      </c>
      <c r="G12164">
        <v>14970</v>
      </c>
      <c r="H12164">
        <v>33.08</v>
      </c>
      <c r="I12164">
        <v>495207.6</v>
      </c>
      <c r="J12164" t="s">
        <v>81</v>
      </c>
      <c r="K12164">
        <v>-2.425652439896786E-3</v>
      </c>
      <c r="L12164">
        <v>-0.24260000000000001</v>
      </c>
      <c r="M12164" t="s">
        <v>82</v>
      </c>
    </row>
    <row r="12165" spans="1:13">
      <c r="A12165" t="s">
        <v>4124</v>
      </c>
      <c r="B12165" t="s">
        <v>4125</v>
      </c>
      <c r="C12165" t="str">
        <f>TEXT(D12165, "mmm")</f>
        <v>Sep</v>
      </c>
      <c r="D12165" s="1">
        <v>45558</v>
      </c>
      <c r="E12165" t="s">
        <v>4831</v>
      </c>
      <c r="F12165" t="s">
        <v>101</v>
      </c>
      <c r="G12165">
        <v>14970</v>
      </c>
      <c r="H12165">
        <v>33.08</v>
      </c>
      <c r="I12165">
        <v>495207.6</v>
      </c>
      <c r="J12165" t="s">
        <v>81</v>
      </c>
      <c r="K12165">
        <v>-2.425652439896786E-3</v>
      </c>
      <c r="L12165">
        <v>-0.24260000000000001</v>
      </c>
      <c r="M12165" t="s">
        <v>82</v>
      </c>
    </row>
    <row r="12166" spans="1:13">
      <c r="A12166" t="s">
        <v>4124</v>
      </c>
      <c r="B12166" t="s">
        <v>4125</v>
      </c>
      <c r="C12166" t="str">
        <f>TEXT(D12166, "mmm")</f>
        <v>Sep</v>
      </c>
      <c r="D12166" s="1">
        <v>45558</v>
      </c>
      <c r="E12166" t="s">
        <v>4835</v>
      </c>
      <c r="F12166" t="s">
        <v>101</v>
      </c>
      <c r="G12166">
        <v>582</v>
      </c>
      <c r="H12166">
        <v>33.08</v>
      </c>
      <c r="I12166">
        <v>19252.560000000001</v>
      </c>
      <c r="J12166" t="s">
        <v>81</v>
      </c>
      <c r="K12166">
        <v>-2.425652439896786E-3</v>
      </c>
      <c r="L12166">
        <v>-0.24260000000000001</v>
      </c>
      <c r="M12166" t="s">
        <v>82</v>
      </c>
    </row>
    <row r="12167" spans="1:13">
      <c r="A12167" t="s">
        <v>4124</v>
      </c>
      <c r="B12167" t="s">
        <v>4125</v>
      </c>
      <c r="C12167" t="str">
        <f>TEXT(D12167, "mmm")</f>
        <v>Sep</v>
      </c>
      <c r="D12167" s="1">
        <v>45558</v>
      </c>
      <c r="E12167" t="s">
        <v>4833</v>
      </c>
      <c r="F12167" t="s">
        <v>101</v>
      </c>
      <c r="G12167">
        <v>582</v>
      </c>
      <c r="H12167">
        <v>33.08</v>
      </c>
      <c r="I12167">
        <v>19252.560000000001</v>
      </c>
      <c r="J12167" t="s">
        <v>81</v>
      </c>
      <c r="K12167">
        <v>-2.425652439896786E-3</v>
      </c>
      <c r="L12167">
        <v>-0.24260000000000001</v>
      </c>
      <c r="M12167" t="s">
        <v>82</v>
      </c>
    </row>
    <row r="12168" spans="1:13">
      <c r="A12168" t="s">
        <v>2127</v>
      </c>
      <c r="B12168" t="s">
        <v>2128</v>
      </c>
      <c r="C12168" t="str">
        <f>TEXT(D12168, "mmm")</f>
        <v>Sep</v>
      </c>
      <c r="D12168" s="1">
        <v>45558</v>
      </c>
      <c r="E12168" t="s">
        <v>473</v>
      </c>
      <c r="F12168" t="s">
        <v>101</v>
      </c>
      <c r="G12168">
        <v>36671</v>
      </c>
      <c r="H12168">
        <v>12.49</v>
      </c>
      <c r="I12168">
        <v>458020.79</v>
      </c>
      <c r="J12168" t="s">
        <v>81</v>
      </c>
      <c r="K12168">
        <v>-0.1248000335693359</v>
      </c>
      <c r="L12168">
        <v>-12.48</v>
      </c>
      <c r="M12168" t="s">
        <v>82</v>
      </c>
    </row>
    <row r="12169" spans="1:13">
      <c r="A12169" t="s">
        <v>285</v>
      </c>
      <c r="B12169" t="s">
        <v>286</v>
      </c>
      <c r="C12169" t="str">
        <f>TEXT(D12169, "mmm")</f>
        <v>Sep</v>
      </c>
      <c r="D12169" s="1">
        <v>45558</v>
      </c>
      <c r="E12169" t="s">
        <v>102</v>
      </c>
      <c r="F12169" t="s">
        <v>101</v>
      </c>
      <c r="G12169">
        <v>2006</v>
      </c>
      <c r="H12169">
        <v>15.98</v>
      </c>
      <c r="I12169">
        <v>32055.88</v>
      </c>
      <c r="J12169" t="s">
        <v>81</v>
      </c>
      <c r="K12169">
        <v>-1.6854027773071208E-2</v>
      </c>
      <c r="L12169">
        <v>-1.6854</v>
      </c>
      <c r="M12169" t="s">
        <v>82</v>
      </c>
    </row>
    <row r="12170" spans="1:13">
      <c r="A12170" t="s">
        <v>285</v>
      </c>
      <c r="B12170" t="s">
        <v>286</v>
      </c>
      <c r="C12170" t="str">
        <f>TEXT(D12170, "mmm")</f>
        <v>Sep</v>
      </c>
      <c r="D12170" s="1">
        <v>45558</v>
      </c>
      <c r="E12170" t="s">
        <v>100</v>
      </c>
      <c r="F12170" t="s">
        <v>101</v>
      </c>
      <c r="G12170">
        <v>2006</v>
      </c>
      <c r="H12170">
        <v>15.98</v>
      </c>
      <c r="I12170">
        <v>32055.88</v>
      </c>
      <c r="J12170" t="s">
        <v>81</v>
      </c>
      <c r="K12170">
        <v>-1.6854027773071208E-2</v>
      </c>
      <c r="L12170">
        <v>-1.6854</v>
      </c>
      <c r="M12170" t="s">
        <v>82</v>
      </c>
    </row>
    <row r="12171" spans="1:13">
      <c r="A12171" t="s">
        <v>3715</v>
      </c>
      <c r="B12171" t="s">
        <v>3716</v>
      </c>
      <c r="C12171" t="str">
        <f>TEXT(D12171, "mmm")</f>
        <v>Sep</v>
      </c>
      <c r="D12171" s="1">
        <v>45558</v>
      </c>
      <c r="E12171" t="s">
        <v>3717</v>
      </c>
      <c r="F12171" t="s">
        <v>128</v>
      </c>
      <c r="G12171">
        <v>10000</v>
      </c>
      <c r="H12171">
        <v>11.68</v>
      </c>
      <c r="I12171">
        <v>116800</v>
      </c>
      <c r="J12171" t="s">
        <v>86</v>
      </c>
      <c r="K12171">
        <v>6.9081504256630843E-2</v>
      </c>
      <c r="L12171">
        <v>6.9081999999999999</v>
      </c>
      <c r="M12171" t="s">
        <v>82</v>
      </c>
    </row>
    <row r="12172" spans="1:13">
      <c r="A12172" t="s">
        <v>3715</v>
      </c>
      <c r="B12172" t="s">
        <v>3716</v>
      </c>
      <c r="C12172" t="str">
        <f>TEXT(D12172, "mmm")</f>
        <v>Sep</v>
      </c>
      <c r="D12172" s="1">
        <v>45558</v>
      </c>
      <c r="E12172" t="s">
        <v>3717</v>
      </c>
      <c r="F12172" t="s">
        <v>128</v>
      </c>
      <c r="G12172">
        <v>3614</v>
      </c>
      <c r="H12172">
        <v>11.92</v>
      </c>
      <c r="I12172">
        <v>43078.879999999997</v>
      </c>
      <c r="J12172" t="s">
        <v>81</v>
      </c>
      <c r="K12172">
        <v>6.9081504256630843E-2</v>
      </c>
      <c r="L12172">
        <v>6.9081999999999999</v>
      </c>
      <c r="M12172" t="s">
        <v>82</v>
      </c>
    </row>
    <row r="12173" spans="1:13">
      <c r="A12173" t="s">
        <v>3715</v>
      </c>
      <c r="B12173" t="s">
        <v>3716</v>
      </c>
      <c r="C12173" t="str">
        <f>TEXT(D12173, "mmm")</f>
        <v>Sep</v>
      </c>
      <c r="D12173" s="1">
        <v>45558</v>
      </c>
      <c r="E12173" t="s">
        <v>3717</v>
      </c>
      <c r="F12173" t="s">
        <v>128</v>
      </c>
      <c r="G12173">
        <v>5386</v>
      </c>
      <c r="H12173">
        <v>11.79</v>
      </c>
      <c r="I12173">
        <v>63500.94</v>
      </c>
      <c r="J12173" t="s">
        <v>86</v>
      </c>
      <c r="K12173">
        <v>6.9081504256630843E-2</v>
      </c>
      <c r="L12173">
        <v>6.9081999999999999</v>
      </c>
      <c r="M12173" t="s">
        <v>82</v>
      </c>
    </row>
    <row r="12174" spans="1:13">
      <c r="A12174" t="s">
        <v>3715</v>
      </c>
      <c r="B12174" t="s">
        <v>3716</v>
      </c>
      <c r="C12174" t="str">
        <f>TEXT(D12174, "mmm")</f>
        <v>Sep</v>
      </c>
      <c r="D12174" s="1">
        <v>45558</v>
      </c>
      <c r="E12174" t="s">
        <v>3717</v>
      </c>
      <c r="F12174" t="s">
        <v>128</v>
      </c>
      <c r="G12174">
        <v>1134</v>
      </c>
      <c r="H12174">
        <v>11.75</v>
      </c>
      <c r="I12174">
        <v>13324.5</v>
      </c>
      <c r="J12174" t="s">
        <v>81</v>
      </c>
      <c r="K12174">
        <v>6.9081504256630843E-2</v>
      </c>
      <c r="L12174">
        <v>6.9081999999999999</v>
      </c>
      <c r="M12174" t="s">
        <v>82</v>
      </c>
    </row>
    <row r="12175" spans="1:13">
      <c r="A12175" t="s">
        <v>3715</v>
      </c>
      <c r="B12175" t="s">
        <v>3716</v>
      </c>
      <c r="C12175" t="str">
        <f>TEXT(D12175, "mmm")</f>
        <v>Sep</v>
      </c>
      <c r="D12175" s="1">
        <v>45558</v>
      </c>
      <c r="E12175" t="s">
        <v>3717</v>
      </c>
      <c r="F12175" t="s">
        <v>128</v>
      </c>
      <c r="G12175">
        <v>10000</v>
      </c>
      <c r="H12175">
        <v>11.69</v>
      </c>
      <c r="I12175">
        <v>116900</v>
      </c>
      <c r="J12175" t="s">
        <v>86</v>
      </c>
      <c r="K12175">
        <v>6.9081504256630843E-2</v>
      </c>
      <c r="L12175">
        <v>6.9081999999999999</v>
      </c>
      <c r="M12175" t="s">
        <v>82</v>
      </c>
    </row>
    <row r="12176" spans="1:13">
      <c r="A12176" t="s">
        <v>3715</v>
      </c>
      <c r="B12176" t="s">
        <v>3716</v>
      </c>
      <c r="C12176" t="str">
        <f>TEXT(D12176, "mmm")</f>
        <v>Sep</v>
      </c>
      <c r="D12176" s="1">
        <v>45558</v>
      </c>
      <c r="E12176" t="s">
        <v>3717</v>
      </c>
      <c r="F12176" t="s">
        <v>128</v>
      </c>
      <c r="G12176">
        <v>10000</v>
      </c>
      <c r="H12176">
        <v>11.8</v>
      </c>
      <c r="I12176">
        <v>118000</v>
      </c>
      <c r="J12176" t="s">
        <v>86</v>
      </c>
      <c r="K12176">
        <v>6.9081504256630843E-2</v>
      </c>
      <c r="L12176">
        <v>6.9081999999999999</v>
      </c>
      <c r="M12176" t="s">
        <v>82</v>
      </c>
    </row>
    <row r="12177" spans="1:13">
      <c r="A12177" t="s">
        <v>2127</v>
      </c>
      <c r="B12177" t="s">
        <v>2128</v>
      </c>
      <c r="C12177" t="str">
        <f>TEXT(D12177, "mmm")</f>
        <v>Sep</v>
      </c>
      <c r="D12177" s="1">
        <v>45558</v>
      </c>
      <c r="E12177" t="s">
        <v>471</v>
      </c>
      <c r="F12177" t="s">
        <v>222</v>
      </c>
      <c r="G12177">
        <v>36671</v>
      </c>
      <c r="H12177">
        <v>12.49</v>
      </c>
      <c r="I12177">
        <v>458020.79</v>
      </c>
      <c r="J12177" t="s">
        <v>81</v>
      </c>
      <c r="K12177">
        <v>-0.1248000335693359</v>
      </c>
      <c r="L12177">
        <v>-12.48</v>
      </c>
      <c r="M12177" t="s">
        <v>82</v>
      </c>
    </row>
    <row r="12178" spans="1:13">
      <c r="A12178" t="s">
        <v>2127</v>
      </c>
      <c r="B12178" t="s">
        <v>2128</v>
      </c>
      <c r="C12178" t="str">
        <f>TEXT(D12178, "mmm")</f>
        <v>Sep</v>
      </c>
      <c r="D12178" s="1">
        <v>45558</v>
      </c>
      <c r="E12178" t="s">
        <v>470</v>
      </c>
      <c r="F12178" t="s">
        <v>222</v>
      </c>
      <c r="G12178">
        <v>36671</v>
      </c>
      <c r="H12178">
        <v>12.49</v>
      </c>
      <c r="I12178">
        <v>458020.79</v>
      </c>
      <c r="J12178" t="s">
        <v>81</v>
      </c>
      <c r="K12178">
        <v>-0.1248000335693359</v>
      </c>
      <c r="L12178">
        <v>-12.48</v>
      </c>
      <c r="M12178" t="s">
        <v>82</v>
      </c>
    </row>
    <row r="12179" spans="1:13">
      <c r="A12179" t="s">
        <v>214</v>
      </c>
      <c r="B12179" t="s">
        <v>215</v>
      </c>
      <c r="C12179" t="str">
        <f>TEXT(D12179, "mmm")</f>
        <v>Sep</v>
      </c>
      <c r="D12179" s="1">
        <v>45558</v>
      </c>
      <c r="E12179" t="s">
        <v>216</v>
      </c>
      <c r="F12179" t="s">
        <v>217</v>
      </c>
      <c r="G12179">
        <v>763359</v>
      </c>
      <c r="H12179">
        <v>1.84</v>
      </c>
      <c r="I12179">
        <v>1404580.56</v>
      </c>
      <c r="J12179" t="s">
        <v>86</v>
      </c>
      <c r="K12179">
        <v>0.11188817601360609</v>
      </c>
      <c r="L12179">
        <v>11.188800000000001</v>
      </c>
      <c r="M12179" t="s">
        <v>82</v>
      </c>
    </row>
    <row r="12180" spans="1:13">
      <c r="A12180" t="s">
        <v>5819</v>
      </c>
      <c r="B12180" t="s">
        <v>5820</v>
      </c>
      <c r="C12180" t="str">
        <f>TEXT(D12180, "mmm")</f>
        <v>Sep</v>
      </c>
      <c r="D12180" s="1">
        <v>45558</v>
      </c>
      <c r="E12180" t="s">
        <v>5821</v>
      </c>
      <c r="F12180" t="s">
        <v>80</v>
      </c>
      <c r="G12180">
        <v>5000</v>
      </c>
      <c r="H12180">
        <v>5.29</v>
      </c>
      <c r="I12180">
        <v>26450</v>
      </c>
      <c r="J12180" t="s">
        <v>81</v>
      </c>
      <c r="K12180">
        <v>5.7692346488231738E-2</v>
      </c>
      <c r="L12180">
        <v>5.7691999999999997</v>
      </c>
      <c r="M12180" t="s">
        <v>82</v>
      </c>
    </row>
    <row r="12181" spans="1:13">
      <c r="A12181" t="s">
        <v>6264</v>
      </c>
      <c r="B12181" t="s">
        <v>6265</v>
      </c>
      <c r="C12181" t="str">
        <f>TEXT(D12181, "mmm")</f>
        <v>Sep</v>
      </c>
      <c r="D12181" s="1">
        <v>45558</v>
      </c>
      <c r="E12181" t="s">
        <v>6320</v>
      </c>
      <c r="F12181" t="s">
        <v>80</v>
      </c>
      <c r="G12181">
        <v>8800</v>
      </c>
      <c r="H12181">
        <v>11.38</v>
      </c>
      <c r="I12181">
        <v>100144</v>
      </c>
      <c r="J12181" t="s">
        <v>81</v>
      </c>
      <c r="K12181">
        <v>-7.6584602887154962E-2</v>
      </c>
      <c r="L12181">
        <v>-7.6585000000000001</v>
      </c>
      <c r="M12181" t="s">
        <v>82</v>
      </c>
    </row>
    <row r="12182" spans="1:13">
      <c r="A12182" t="s">
        <v>6321</v>
      </c>
      <c r="B12182" t="s">
        <v>6322</v>
      </c>
      <c r="C12182" t="str">
        <f>TEXT(D12182, "mmm")</f>
        <v>Sep</v>
      </c>
      <c r="D12182" s="1">
        <v>45558</v>
      </c>
      <c r="E12182" t="s">
        <v>6323</v>
      </c>
      <c r="F12182" t="s">
        <v>80</v>
      </c>
      <c r="G12182">
        <v>8000</v>
      </c>
      <c r="H12182">
        <v>11.37</v>
      </c>
      <c r="I12182">
        <v>90960</v>
      </c>
      <c r="J12182" t="s">
        <v>86</v>
      </c>
      <c r="K12182">
        <v>-0.1653474083643526</v>
      </c>
      <c r="L12182">
        <v>-16.534700000000001</v>
      </c>
      <c r="M12182" t="s">
        <v>82</v>
      </c>
    </row>
    <row r="12183" spans="1:13">
      <c r="A12183" t="s">
        <v>6281</v>
      </c>
      <c r="B12183" t="s">
        <v>6282</v>
      </c>
      <c r="C12183" t="str">
        <f>TEXT(D12183, "mmm")</f>
        <v>Sep</v>
      </c>
      <c r="D12183" s="1">
        <v>45558</v>
      </c>
      <c r="E12183" t="s">
        <v>2567</v>
      </c>
      <c r="F12183" t="s">
        <v>101</v>
      </c>
      <c r="G12183">
        <v>45000</v>
      </c>
      <c r="H12183">
        <v>2.94</v>
      </c>
      <c r="I12183">
        <v>132300</v>
      </c>
      <c r="J12183" t="s">
        <v>81</v>
      </c>
      <c r="K12183">
        <v>6.8493083575181135E-2</v>
      </c>
      <c r="L12183">
        <v>6.8493000000000004</v>
      </c>
      <c r="M12183" t="s">
        <v>82</v>
      </c>
    </row>
    <row r="12184" spans="1:13">
      <c r="A12184" t="s">
        <v>2242</v>
      </c>
      <c r="B12184" t="s">
        <v>2243</v>
      </c>
      <c r="C12184" t="str">
        <f>TEXT(D12184, "mmm")</f>
        <v>Sep</v>
      </c>
      <c r="D12184" s="1">
        <v>45558</v>
      </c>
      <c r="E12184" t="s">
        <v>4413</v>
      </c>
      <c r="F12184" t="s">
        <v>80</v>
      </c>
      <c r="G12184">
        <v>2840</v>
      </c>
      <c r="H12184">
        <v>6.34</v>
      </c>
      <c r="I12184">
        <v>18005.599999999999</v>
      </c>
      <c r="J12184" t="s">
        <v>81</v>
      </c>
      <c r="K12184">
        <v>5.3459093128291668E-2</v>
      </c>
      <c r="L12184">
        <v>5.3459000000000003</v>
      </c>
      <c r="M12184" t="s">
        <v>82</v>
      </c>
    </row>
    <row r="12185" spans="1:13">
      <c r="A12185" t="s">
        <v>291</v>
      </c>
      <c r="B12185" t="s">
        <v>292</v>
      </c>
      <c r="C12185" t="str">
        <f>TEXT(D12185, "mmm")</f>
        <v>Sep</v>
      </c>
      <c r="D12185" s="1">
        <v>45558</v>
      </c>
      <c r="E12185" t="s">
        <v>102</v>
      </c>
      <c r="F12185" t="s">
        <v>101</v>
      </c>
      <c r="G12185">
        <v>118879</v>
      </c>
      <c r="H12185">
        <v>7.51</v>
      </c>
      <c r="I12185">
        <v>892781.28999999992</v>
      </c>
      <c r="J12185" t="s">
        <v>81</v>
      </c>
      <c r="K12185">
        <v>-3.9786887200599086E-3</v>
      </c>
      <c r="L12185">
        <v>-0.39789999999999998</v>
      </c>
      <c r="M12185" t="s">
        <v>82</v>
      </c>
    </row>
    <row r="12186" spans="1:13">
      <c r="A12186" t="s">
        <v>291</v>
      </c>
      <c r="B12186" t="s">
        <v>292</v>
      </c>
      <c r="C12186" t="str">
        <f>TEXT(D12186, "mmm")</f>
        <v>Sep</v>
      </c>
      <c r="D12186" s="1">
        <v>45558</v>
      </c>
      <c r="E12186" t="s">
        <v>100</v>
      </c>
      <c r="F12186" t="s">
        <v>101</v>
      </c>
      <c r="G12186">
        <v>118879</v>
      </c>
      <c r="H12186">
        <v>7.51</v>
      </c>
      <c r="I12186">
        <v>892781.28999999992</v>
      </c>
      <c r="J12186" t="s">
        <v>81</v>
      </c>
      <c r="K12186">
        <v>-3.9786887200599086E-3</v>
      </c>
      <c r="L12186">
        <v>-0.39789999999999998</v>
      </c>
      <c r="M12186" t="s">
        <v>82</v>
      </c>
    </row>
    <row r="12187" spans="1:13">
      <c r="A12187" t="s">
        <v>6324</v>
      </c>
      <c r="B12187" t="s">
        <v>6325</v>
      </c>
      <c r="C12187" t="str">
        <f>TEXT(D12187, "mmm")</f>
        <v>Sep</v>
      </c>
      <c r="D12187" s="1">
        <v>45558</v>
      </c>
      <c r="E12187" t="s">
        <v>6326</v>
      </c>
      <c r="F12187" t="s">
        <v>128</v>
      </c>
      <c r="G12187">
        <v>25000</v>
      </c>
      <c r="H12187">
        <v>5.25</v>
      </c>
      <c r="I12187">
        <v>131250</v>
      </c>
      <c r="J12187" t="s">
        <v>86</v>
      </c>
      <c r="K12187">
        <v>6.9498097576166762E-2</v>
      </c>
      <c r="L12187">
        <v>6.9497999999999998</v>
      </c>
      <c r="M12187" t="s">
        <v>82</v>
      </c>
    </row>
    <row r="12188" spans="1:13">
      <c r="A12188" t="s">
        <v>6273</v>
      </c>
      <c r="B12188" t="s">
        <v>6274</v>
      </c>
      <c r="C12188" t="str">
        <f>TEXT(D12188, "mmm")</f>
        <v>Sep</v>
      </c>
      <c r="D12188" s="1">
        <v>45558</v>
      </c>
      <c r="E12188" t="s">
        <v>6275</v>
      </c>
      <c r="F12188" t="s">
        <v>101</v>
      </c>
      <c r="G12188">
        <v>1101890</v>
      </c>
      <c r="H12188">
        <v>0.36</v>
      </c>
      <c r="I12188">
        <v>396680.4</v>
      </c>
      <c r="J12188" t="s">
        <v>86</v>
      </c>
      <c r="K12188">
        <v>-0.38157896873557412</v>
      </c>
      <c r="L12188">
        <v>-38.157899999999998</v>
      </c>
      <c r="M12188" t="s">
        <v>82</v>
      </c>
    </row>
    <row r="12189" spans="1:13">
      <c r="A12189" t="s">
        <v>6239</v>
      </c>
      <c r="B12189" t="s">
        <v>6240</v>
      </c>
      <c r="C12189" t="str">
        <f>TEXT(D12189, "mmm")</f>
        <v>Sep</v>
      </c>
      <c r="D12189" s="1">
        <v>45558</v>
      </c>
      <c r="E12189" t="s">
        <v>6242</v>
      </c>
      <c r="F12189" t="s">
        <v>101</v>
      </c>
      <c r="G12189">
        <v>62545</v>
      </c>
      <c r="H12189">
        <v>9.65</v>
      </c>
      <c r="I12189">
        <v>603559.25</v>
      </c>
      <c r="J12189" t="s">
        <v>86</v>
      </c>
      <c r="K12189">
        <v>-0.1425414292447964</v>
      </c>
      <c r="L12189">
        <v>-14.254099999999999</v>
      </c>
      <c r="M12189" t="s">
        <v>82</v>
      </c>
    </row>
    <row r="12190" spans="1:13">
      <c r="A12190" t="s">
        <v>6239</v>
      </c>
      <c r="B12190" t="s">
        <v>6240</v>
      </c>
      <c r="C12190" t="str">
        <f>TEXT(D12190, "mmm")</f>
        <v>Sep</v>
      </c>
      <c r="D12190" s="1">
        <v>45558</v>
      </c>
      <c r="E12190" t="s">
        <v>6242</v>
      </c>
      <c r="F12190" t="s">
        <v>101</v>
      </c>
      <c r="G12190">
        <v>33273</v>
      </c>
      <c r="H12190">
        <v>8.61</v>
      </c>
      <c r="I12190">
        <v>286480.53000000003</v>
      </c>
      <c r="J12190" t="s">
        <v>81</v>
      </c>
      <c r="K12190">
        <v>-0.1425414292447964</v>
      </c>
      <c r="L12190">
        <v>-14.254099999999999</v>
      </c>
      <c r="M12190" t="s">
        <v>82</v>
      </c>
    </row>
    <row r="12191" spans="1:13">
      <c r="A12191" t="s">
        <v>6239</v>
      </c>
      <c r="B12191" t="s">
        <v>6240</v>
      </c>
      <c r="C12191" t="str">
        <f>TEXT(D12191, "mmm")</f>
        <v>Sep</v>
      </c>
      <c r="D12191" s="1">
        <v>45558</v>
      </c>
      <c r="E12191" t="s">
        <v>6242</v>
      </c>
      <c r="F12191" t="s">
        <v>101</v>
      </c>
      <c r="G12191">
        <v>1655</v>
      </c>
      <c r="H12191">
        <v>8.73</v>
      </c>
      <c r="I12191">
        <v>14448.15</v>
      </c>
      <c r="J12191" t="s">
        <v>81</v>
      </c>
      <c r="K12191">
        <v>-0.1425414292447964</v>
      </c>
      <c r="L12191">
        <v>-14.254099999999999</v>
      </c>
      <c r="M12191" t="s">
        <v>82</v>
      </c>
    </row>
    <row r="12192" spans="1:13">
      <c r="A12192" t="s">
        <v>6239</v>
      </c>
      <c r="B12192" t="s">
        <v>6240</v>
      </c>
      <c r="C12192" t="str">
        <f>TEXT(D12192, "mmm")</f>
        <v>Sep</v>
      </c>
      <c r="D12192" s="1">
        <v>45558</v>
      </c>
      <c r="E12192" t="s">
        <v>6242</v>
      </c>
      <c r="F12192" t="s">
        <v>101</v>
      </c>
      <c r="G12192">
        <v>100072</v>
      </c>
      <c r="H12192">
        <v>8.8699999999999992</v>
      </c>
      <c r="I12192">
        <v>887638.6399999999</v>
      </c>
      <c r="J12192" t="s">
        <v>86</v>
      </c>
      <c r="K12192">
        <v>-0.1425414292447964</v>
      </c>
      <c r="L12192">
        <v>-14.254099999999999</v>
      </c>
      <c r="M12192" t="s">
        <v>82</v>
      </c>
    </row>
    <row r="12193" spans="1:13">
      <c r="A12193" t="s">
        <v>6239</v>
      </c>
      <c r="B12193" t="s">
        <v>6240</v>
      </c>
      <c r="C12193" t="str">
        <f>TEXT(D12193, "mmm")</f>
        <v>Sep</v>
      </c>
      <c r="D12193" s="1">
        <v>45558</v>
      </c>
      <c r="E12193" t="s">
        <v>6242</v>
      </c>
      <c r="F12193" t="s">
        <v>101</v>
      </c>
      <c r="G12193">
        <v>3247</v>
      </c>
      <c r="H12193">
        <v>9.5</v>
      </c>
      <c r="I12193">
        <v>30846.5</v>
      </c>
      <c r="J12193" t="s">
        <v>81</v>
      </c>
      <c r="K12193">
        <v>-0.1425414292447964</v>
      </c>
      <c r="L12193">
        <v>-14.254099999999999</v>
      </c>
      <c r="M12193" t="s">
        <v>82</v>
      </c>
    </row>
    <row r="12194" spans="1:13">
      <c r="A12194" t="s">
        <v>3834</v>
      </c>
      <c r="B12194" t="s">
        <v>3835</v>
      </c>
      <c r="C12194" t="str">
        <f>TEXT(D12194, "mmm")</f>
        <v>Sep</v>
      </c>
      <c r="D12194" s="1">
        <v>45558</v>
      </c>
      <c r="E12194" t="s">
        <v>6327</v>
      </c>
      <c r="F12194" t="s">
        <v>80</v>
      </c>
      <c r="G12194">
        <v>4000</v>
      </c>
      <c r="H12194">
        <v>5.89</v>
      </c>
      <c r="I12194">
        <v>23560</v>
      </c>
      <c r="J12194" t="s">
        <v>81</v>
      </c>
      <c r="K12194">
        <v>0.2010050801130383</v>
      </c>
      <c r="L12194">
        <v>20.1005</v>
      </c>
      <c r="M12194" t="s">
        <v>82</v>
      </c>
    </row>
    <row r="12195" spans="1:13">
      <c r="A12195" t="s">
        <v>5583</v>
      </c>
      <c r="B12195" t="s">
        <v>5584</v>
      </c>
      <c r="C12195" t="str">
        <f>TEXT(D12195, "mmm")</f>
        <v>Sep</v>
      </c>
      <c r="D12195" s="1">
        <v>45558</v>
      </c>
      <c r="E12195" t="s">
        <v>6310</v>
      </c>
      <c r="F12195" t="s">
        <v>80</v>
      </c>
      <c r="G12195">
        <v>70000</v>
      </c>
      <c r="H12195">
        <v>1.28</v>
      </c>
      <c r="I12195">
        <v>89600</v>
      </c>
      <c r="J12195" t="s">
        <v>81</v>
      </c>
      <c r="K12195">
        <v>-0.1056910569105691</v>
      </c>
      <c r="L12195">
        <v>-10.569100000000001</v>
      </c>
      <c r="M12195" t="s">
        <v>82</v>
      </c>
    </row>
    <row r="12196" spans="1:13">
      <c r="A12196" t="s">
        <v>311</v>
      </c>
      <c r="B12196" t="s">
        <v>312</v>
      </c>
      <c r="C12196" t="str">
        <f>TEXT(D12196, "mmm")</f>
        <v>Sep</v>
      </c>
      <c r="D12196" s="1">
        <v>45558</v>
      </c>
      <c r="E12196" t="s">
        <v>313</v>
      </c>
      <c r="F12196" t="s">
        <v>314</v>
      </c>
      <c r="G12196">
        <v>265000</v>
      </c>
      <c r="H12196">
        <v>31.87</v>
      </c>
      <c r="I12196">
        <v>8445550</v>
      </c>
      <c r="J12196" t="s">
        <v>81</v>
      </c>
      <c r="K12196">
        <v>5.5327150713909923E-2</v>
      </c>
      <c r="L12196">
        <v>5.5327000000000002</v>
      </c>
      <c r="M12196" t="s">
        <v>82</v>
      </c>
    </row>
    <row r="12197" spans="1:13">
      <c r="A12197" t="s">
        <v>6239</v>
      </c>
      <c r="B12197" t="s">
        <v>6240</v>
      </c>
      <c r="C12197" t="str">
        <f>TEXT(D12197, "mmm")</f>
        <v>Sep</v>
      </c>
      <c r="D12197" s="1">
        <v>45558</v>
      </c>
      <c r="E12197" t="s">
        <v>6242</v>
      </c>
      <c r="F12197" t="s">
        <v>101</v>
      </c>
      <c r="G12197">
        <v>1655</v>
      </c>
      <c r="H12197">
        <v>8.73</v>
      </c>
      <c r="I12197">
        <v>14448.15</v>
      </c>
      <c r="J12197" t="s">
        <v>81</v>
      </c>
      <c r="K12197">
        <v>-0.1425414292447964</v>
      </c>
      <c r="L12197">
        <v>-14.254099999999999</v>
      </c>
      <c r="M12197" t="s">
        <v>82</v>
      </c>
    </row>
    <row r="12198" spans="1:13">
      <c r="A12198" t="s">
        <v>6239</v>
      </c>
      <c r="B12198" t="s">
        <v>6240</v>
      </c>
      <c r="C12198" t="str">
        <f>TEXT(D12198, "mmm")</f>
        <v>Sep</v>
      </c>
      <c r="D12198" s="1">
        <v>45558</v>
      </c>
      <c r="E12198" t="s">
        <v>6243</v>
      </c>
      <c r="F12198" t="s">
        <v>101</v>
      </c>
      <c r="G12198">
        <v>1655</v>
      </c>
      <c r="H12198">
        <v>8.73</v>
      </c>
      <c r="I12198">
        <v>14448.15</v>
      </c>
      <c r="J12198" t="s">
        <v>81</v>
      </c>
      <c r="K12198">
        <v>-0.1425414292447964</v>
      </c>
      <c r="L12198">
        <v>-14.254099999999999</v>
      </c>
      <c r="M12198" t="s">
        <v>82</v>
      </c>
    </row>
    <row r="12199" spans="1:13">
      <c r="A12199" t="s">
        <v>6239</v>
      </c>
      <c r="B12199" t="s">
        <v>6240</v>
      </c>
      <c r="C12199" t="str">
        <f>TEXT(D12199, "mmm")</f>
        <v>Sep</v>
      </c>
      <c r="D12199" s="1">
        <v>45558</v>
      </c>
      <c r="E12199" t="s">
        <v>6241</v>
      </c>
      <c r="F12199" t="s">
        <v>101</v>
      </c>
      <c r="G12199">
        <v>1655</v>
      </c>
      <c r="H12199">
        <v>8.73</v>
      </c>
      <c r="I12199">
        <v>14448.15</v>
      </c>
      <c r="J12199" t="s">
        <v>81</v>
      </c>
      <c r="K12199">
        <v>-0.1425414292447964</v>
      </c>
      <c r="L12199">
        <v>-14.254099999999999</v>
      </c>
      <c r="M12199" t="s">
        <v>82</v>
      </c>
    </row>
    <row r="12200" spans="1:13">
      <c r="A12200" t="s">
        <v>6239</v>
      </c>
      <c r="B12200" t="s">
        <v>6240</v>
      </c>
      <c r="C12200" t="str">
        <f>TEXT(D12200, "mmm")</f>
        <v>Sep</v>
      </c>
      <c r="D12200" s="1">
        <v>45558</v>
      </c>
      <c r="E12200" t="s">
        <v>6242</v>
      </c>
      <c r="F12200" t="s">
        <v>101</v>
      </c>
      <c r="G12200">
        <v>100072</v>
      </c>
      <c r="H12200">
        <v>8.8699999999999992</v>
      </c>
      <c r="I12200">
        <v>887638.6399999999</v>
      </c>
      <c r="J12200" t="s">
        <v>86</v>
      </c>
      <c r="K12200">
        <v>-0.1425414292447964</v>
      </c>
      <c r="L12200">
        <v>-14.254099999999999</v>
      </c>
      <c r="M12200" t="s">
        <v>82</v>
      </c>
    </row>
    <row r="12201" spans="1:13">
      <c r="A12201" t="s">
        <v>6239</v>
      </c>
      <c r="B12201" t="s">
        <v>6240</v>
      </c>
      <c r="C12201" t="str">
        <f>TEXT(D12201, "mmm")</f>
        <v>Sep</v>
      </c>
      <c r="D12201" s="1">
        <v>45558</v>
      </c>
      <c r="E12201" t="s">
        <v>6243</v>
      </c>
      <c r="F12201" t="s">
        <v>101</v>
      </c>
      <c r="G12201">
        <v>100072</v>
      </c>
      <c r="H12201">
        <v>8.8699999999999992</v>
      </c>
      <c r="I12201">
        <v>887638.6399999999</v>
      </c>
      <c r="J12201" t="s">
        <v>86</v>
      </c>
      <c r="K12201">
        <v>-0.1425414292447964</v>
      </c>
      <c r="L12201">
        <v>-14.254099999999999</v>
      </c>
      <c r="M12201" t="s">
        <v>82</v>
      </c>
    </row>
    <row r="12202" spans="1:13">
      <c r="A12202" t="s">
        <v>6239</v>
      </c>
      <c r="B12202" t="s">
        <v>6240</v>
      </c>
      <c r="C12202" t="str">
        <f>TEXT(D12202, "mmm")</f>
        <v>Sep</v>
      </c>
      <c r="D12202" s="1">
        <v>45558</v>
      </c>
      <c r="E12202" t="s">
        <v>6241</v>
      </c>
      <c r="F12202" t="s">
        <v>101</v>
      </c>
      <c r="G12202">
        <v>100072</v>
      </c>
      <c r="H12202">
        <v>8.8699999999999992</v>
      </c>
      <c r="I12202">
        <v>887638.6399999999</v>
      </c>
      <c r="J12202" t="s">
        <v>86</v>
      </c>
      <c r="K12202">
        <v>-0.1425414292447964</v>
      </c>
      <c r="L12202">
        <v>-14.254099999999999</v>
      </c>
      <c r="M12202" t="s">
        <v>82</v>
      </c>
    </row>
    <row r="12203" spans="1:13">
      <c r="A12203" t="s">
        <v>6239</v>
      </c>
      <c r="B12203" t="s">
        <v>6240</v>
      </c>
      <c r="C12203" t="str">
        <f>TEXT(D12203, "mmm")</f>
        <v>Sep</v>
      </c>
      <c r="D12203" s="1">
        <v>45558</v>
      </c>
      <c r="E12203" t="s">
        <v>6242</v>
      </c>
      <c r="F12203" t="s">
        <v>101</v>
      </c>
      <c r="G12203">
        <v>3247</v>
      </c>
      <c r="H12203">
        <v>9.5</v>
      </c>
      <c r="I12203">
        <v>30846.5</v>
      </c>
      <c r="J12203" t="s">
        <v>81</v>
      </c>
      <c r="K12203">
        <v>-0.1425414292447964</v>
      </c>
      <c r="L12203">
        <v>-14.254099999999999</v>
      </c>
      <c r="M12203" t="s">
        <v>82</v>
      </c>
    </row>
    <row r="12204" spans="1:13">
      <c r="A12204" t="s">
        <v>6239</v>
      </c>
      <c r="B12204" t="s">
        <v>6240</v>
      </c>
      <c r="C12204" t="str">
        <f>TEXT(D12204, "mmm")</f>
        <v>Sep</v>
      </c>
      <c r="D12204" s="1">
        <v>45558</v>
      </c>
      <c r="E12204" t="s">
        <v>6243</v>
      </c>
      <c r="F12204" t="s">
        <v>101</v>
      </c>
      <c r="G12204">
        <v>3247</v>
      </c>
      <c r="H12204">
        <v>9.5</v>
      </c>
      <c r="I12204">
        <v>30846.5</v>
      </c>
      <c r="J12204" t="s">
        <v>81</v>
      </c>
      <c r="K12204">
        <v>-0.1425414292447964</v>
      </c>
      <c r="L12204">
        <v>-14.254099999999999</v>
      </c>
      <c r="M12204" t="s">
        <v>82</v>
      </c>
    </row>
    <row r="12205" spans="1:13">
      <c r="A12205" t="s">
        <v>6239</v>
      </c>
      <c r="B12205" t="s">
        <v>6240</v>
      </c>
      <c r="C12205" t="str">
        <f>TEXT(D12205, "mmm")</f>
        <v>Sep</v>
      </c>
      <c r="D12205" s="1">
        <v>45558</v>
      </c>
      <c r="E12205" t="s">
        <v>6241</v>
      </c>
      <c r="F12205" t="s">
        <v>101</v>
      </c>
      <c r="G12205">
        <v>3247</v>
      </c>
      <c r="H12205">
        <v>9.5</v>
      </c>
      <c r="I12205">
        <v>30846.5</v>
      </c>
      <c r="J12205" t="s">
        <v>81</v>
      </c>
      <c r="K12205">
        <v>-0.1425414292447964</v>
      </c>
      <c r="L12205">
        <v>-14.254099999999999</v>
      </c>
      <c r="M12205" t="s">
        <v>82</v>
      </c>
    </row>
    <row r="12206" spans="1:13">
      <c r="A12206" t="s">
        <v>6239</v>
      </c>
      <c r="B12206" t="s">
        <v>6240</v>
      </c>
      <c r="C12206" t="str">
        <f>TEXT(D12206, "mmm")</f>
        <v>Sep</v>
      </c>
      <c r="D12206" s="1">
        <v>45558</v>
      </c>
      <c r="E12206" t="s">
        <v>6242</v>
      </c>
      <c r="F12206" t="s">
        <v>101</v>
      </c>
      <c r="G12206">
        <v>62545</v>
      </c>
      <c r="H12206">
        <v>9.65</v>
      </c>
      <c r="I12206">
        <v>603559.25</v>
      </c>
      <c r="J12206" t="s">
        <v>86</v>
      </c>
      <c r="K12206">
        <v>-0.1425414292447964</v>
      </c>
      <c r="L12206">
        <v>-14.254099999999999</v>
      </c>
      <c r="M12206" t="s">
        <v>82</v>
      </c>
    </row>
    <row r="12207" spans="1:13">
      <c r="A12207" t="s">
        <v>6239</v>
      </c>
      <c r="B12207" t="s">
        <v>6240</v>
      </c>
      <c r="C12207" t="str">
        <f>TEXT(D12207, "mmm")</f>
        <v>Sep</v>
      </c>
      <c r="D12207" s="1">
        <v>45558</v>
      </c>
      <c r="E12207" t="s">
        <v>6243</v>
      </c>
      <c r="F12207" t="s">
        <v>101</v>
      </c>
      <c r="G12207">
        <v>62545</v>
      </c>
      <c r="H12207">
        <v>9.65</v>
      </c>
      <c r="I12207">
        <v>603559.25</v>
      </c>
      <c r="J12207" t="s">
        <v>86</v>
      </c>
      <c r="K12207">
        <v>-0.1425414292447964</v>
      </c>
      <c r="L12207">
        <v>-14.254099999999999</v>
      </c>
      <c r="M12207" t="s">
        <v>82</v>
      </c>
    </row>
    <row r="12208" spans="1:13">
      <c r="A12208" t="s">
        <v>6239</v>
      </c>
      <c r="B12208" t="s">
        <v>6240</v>
      </c>
      <c r="C12208" t="str">
        <f>TEXT(D12208, "mmm")</f>
        <v>Sep</v>
      </c>
      <c r="D12208" s="1">
        <v>45558</v>
      </c>
      <c r="E12208" t="s">
        <v>6241</v>
      </c>
      <c r="F12208" t="s">
        <v>101</v>
      </c>
      <c r="G12208">
        <v>62545</v>
      </c>
      <c r="H12208">
        <v>9.65</v>
      </c>
      <c r="I12208">
        <v>603559.25</v>
      </c>
      <c r="J12208" t="s">
        <v>86</v>
      </c>
      <c r="K12208">
        <v>-0.1425414292447964</v>
      </c>
      <c r="L12208">
        <v>-14.254099999999999</v>
      </c>
      <c r="M12208" t="s">
        <v>82</v>
      </c>
    </row>
    <row r="12209" spans="1:13">
      <c r="A12209" t="s">
        <v>6239</v>
      </c>
      <c r="B12209" t="s">
        <v>6240</v>
      </c>
      <c r="C12209" t="str">
        <f>TEXT(D12209, "mmm")</f>
        <v>Sep</v>
      </c>
      <c r="D12209" s="1">
        <v>45558</v>
      </c>
      <c r="E12209" t="s">
        <v>6242</v>
      </c>
      <c r="F12209" t="s">
        <v>101</v>
      </c>
      <c r="G12209">
        <v>33273</v>
      </c>
      <c r="H12209">
        <v>8.61</v>
      </c>
      <c r="I12209">
        <v>286480.53000000003</v>
      </c>
      <c r="J12209" t="s">
        <v>81</v>
      </c>
      <c r="K12209">
        <v>-0.1425414292447964</v>
      </c>
      <c r="L12209">
        <v>-14.254099999999999</v>
      </c>
      <c r="M12209" t="s">
        <v>82</v>
      </c>
    </row>
    <row r="12210" spans="1:13">
      <c r="A12210" t="s">
        <v>6239</v>
      </c>
      <c r="B12210" t="s">
        <v>6240</v>
      </c>
      <c r="C12210" t="str">
        <f>TEXT(D12210, "mmm")</f>
        <v>Sep</v>
      </c>
      <c r="D12210" s="1">
        <v>45558</v>
      </c>
      <c r="E12210" t="s">
        <v>6243</v>
      </c>
      <c r="F12210" t="s">
        <v>101</v>
      </c>
      <c r="G12210">
        <v>33273</v>
      </c>
      <c r="H12210">
        <v>8.61</v>
      </c>
      <c r="I12210">
        <v>286480.53000000003</v>
      </c>
      <c r="J12210" t="s">
        <v>81</v>
      </c>
      <c r="K12210">
        <v>-0.1425414292447964</v>
      </c>
      <c r="L12210">
        <v>-14.254099999999999</v>
      </c>
      <c r="M12210" t="s">
        <v>82</v>
      </c>
    </row>
    <row r="12211" spans="1:13">
      <c r="A12211" t="s">
        <v>6239</v>
      </c>
      <c r="B12211" t="s">
        <v>6240</v>
      </c>
      <c r="C12211" t="str">
        <f>TEXT(D12211, "mmm")</f>
        <v>Sep</v>
      </c>
      <c r="D12211" s="1">
        <v>45558</v>
      </c>
      <c r="E12211" t="s">
        <v>6241</v>
      </c>
      <c r="F12211" t="s">
        <v>101</v>
      </c>
      <c r="G12211">
        <v>33273</v>
      </c>
      <c r="H12211">
        <v>8.61</v>
      </c>
      <c r="I12211">
        <v>286480.53000000003</v>
      </c>
      <c r="J12211" t="s">
        <v>81</v>
      </c>
      <c r="K12211">
        <v>-0.1425414292447964</v>
      </c>
      <c r="L12211">
        <v>-14.254099999999999</v>
      </c>
      <c r="M12211" t="s">
        <v>82</v>
      </c>
    </row>
    <row r="12212" spans="1:13">
      <c r="A12212" t="s">
        <v>6328</v>
      </c>
      <c r="B12212" t="s">
        <v>6329</v>
      </c>
      <c r="C12212" t="str">
        <f>TEXT(D12212, "mmm")</f>
        <v>Sep</v>
      </c>
      <c r="D12212" s="1">
        <v>45558</v>
      </c>
      <c r="E12212" t="s">
        <v>6330</v>
      </c>
      <c r="F12212" t="s">
        <v>118</v>
      </c>
      <c r="G12212">
        <v>2919</v>
      </c>
      <c r="H12212">
        <v>16.989999999999998</v>
      </c>
      <c r="I12212">
        <v>49593.81</v>
      </c>
      <c r="J12212" t="s">
        <v>86</v>
      </c>
      <c r="K12212">
        <v>-3.8823523503508817E-2</v>
      </c>
      <c r="L12212">
        <v>-3.8824000000000001</v>
      </c>
      <c r="M12212" t="s">
        <v>82</v>
      </c>
    </row>
    <row r="12213" spans="1:13">
      <c r="A12213" t="s">
        <v>2546</v>
      </c>
      <c r="B12213" t="s">
        <v>2547</v>
      </c>
      <c r="C12213" t="str">
        <f>TEXT(D12213, "mmm")</f>
        <v>Sep</v>
      </c>
      <c r="D12213" s="1">
        <v>45559</v>
      </c>
      <c r="E12213" t="s">
        <v>100</v>
      </c>
      <c r="F12213" t="s">
        <v>101</v>
      </c>
      <c r="G12213">
        <v>41344</v>
      </c>
      <c r="H12213">
        <v>19.32</v>
      </c>
      <c r="I12213">
        <v>798766.07999999996</v>
      </c>
      <c r="J12213" t="s">
        <v>86</v>
      </c>
      <c r="K12213">
        <v>-1.243805154721689E-2</v>
      </c>
      <c r="L12213">
        <v>-1.2438</v>
      </c>
      <c r="M12213" t="s">
        <v>82</v>
      </c>
    </row>
    <row r="12214" spans="1:13">
      <c r="A12214" t="s">
        <v>2546</v>
      </c>
      <c r="B12214" t="s">
        <v>2547</v>
      </c>
      <c r="C12214" t="str">
        <f>TEXT(D12214, "mmm")</f>
        <v>Sep</v>
      </c>
      <c r="D12214" s="1">
        <v>45559</v>
      </c>
      <c r="E12214" t="s">
        <v>102</v>
      </c>
      <c r="F12214" t="s">
        <v>101</v>
      </c>
      <c r="G12214">
        <v>41344</v>
      </c>
      <c r="H12214">
        <v>19.32</v>
      </c>
      <c r="I12214">
        <v>798766.07999999996</v>
      </c>
      <c r="J12214" t="s">
        <v>86</v>
      </c>
      <c r="K12214">
        <v>-1.243805154721689E-2</v>
      </c>
      <c r="L12214">
        <v>-1.2438</v>
      </c>
      <c r="M12214" t="s">
        <v>82</v>
      </c>
    </row>
    <row r="12215" spans="1:13">
      <c r="A12215" t="s">
        <v>129</v>
      </c>
      <c r="B12215" t="s">
        <v>130</v>
      </c>
      <c r="C12215" t="str">
        <f>TEXT(D12215, "mmm")</f>
        <v>Sep</v>
      </c>
      <c r="D12215" s="1">
        <v>45559</v>
      </c>
      <c r="E12215" t="s">
        <v>109</v>
      </c>
      <c r="F12215" t="s">
        <v>101</v>
      </c>
      <c r="G12215">
        <v>8000</v>
      </c>
      <c r="H12215">
        <v>6.64</v>
      </c>
      <c r="I12215">
        <v>53120</v>
      </c>
      <c r="J12215" t="s">
        <v>81</v>
      </c>
      <c r="K12215">
        <v>-3.4743205898720597E-2</v>
      </c>
      <c r="L12215">
        <v>-3.4742999999999999</v>
      </c>
      <c r="M12215" t="s">
        <v>82</v>
      </c>
    </row>
    <row r="12216" spans="1:13">
      <c r="A12216" t="s">
        <v>129</v>
      </c>
      <c r="B12216" t="s">
        <v>130</v>
      </c>
      <c r="C12216" t="str">
        <f>TEXT(D12216, "mmm")</f>
        <v>Sep</v>
      </c>
      <c r="D12216" s="1">
        <v>45559</v>
      </c>
      <c r="E12216" t="s">
        <v>110</v>
      </c>
      <c r="F12216" t="s">
        <v>101</v>
      </c>
      <c r="G12216">
        <v>8000</v>
      </c>
      <c r="H12216">
        <v>6.64</v>
      </c>
      <c r="I12216">
        <v>53120</v>
      </c>
      <c r="J12216" t="s">
        <v>81</v>
      </c>
      <c r="K12216">
        <v>-3.4743205898720597E-2</v>
      </c>
      <c r="L12216">
        <v>-3.4742999999999999</v>
      </c>
      <c r="M12216" t="s">
        <v>82</v>
      </c>
    </row>
    <row r="12217" spans="1:13">
      <c r="A12217" t="s">
        <v>129</v>
      </c>
      <c r="B12217" t="s">
        <v>130</v>
      </c>
      <c r="C12217" t="str">
        <f>TEXT(D12217, "mmm")</f>
        <v>Sep</v>
      </c>
      <c r="D12217" s="1">
        <v>45559</v>
      </c>
      <c r="E12217" t="s">
        <v>111</v>
      </c>
      <c r="F12217" t="s">
        <v>101</v>
      </c>
      <c r="G12217">
        <v>8000</v>
      </c>
      <c r="H12217">
        <v>6.64</v>
      </c>
      <c r="I12217">
        <v>53120</v>
      </c>
      <c r="J12217" t="s">
        <v>81</v>
      </c>
      <c r="K12217">
        <v>-3.4743205898720597E-2</v>
      </c>
      <c r="L12217">
        <v>-3.4742999999999999</v>
      </c>
      <c r="M12217" t="s">
        <v>82</v>
      </c>
    </row>
    <row r="12218" spans="1:13">
      <c r="A12218" t="s">
        <v>4124</v>
      </c>
      <c r="B12218" t="s">
        <v>4125</v>
      </c>
      <c r="C12218" t="str">
        <f>TEXT(D12218, "mmm")</f>
        <v>Sep</v>
      </c>
      <c r="D12218" s="1">
        <v>45559</v>
      </c>
      <c r="E12218" t="s">
        <v>4835</v>
      </c>
      <c r="F12218" t="s">
        <v>101</v>
      </c>
      <c r="G12218">
        <v>922</v>
      </c>
      <c r="H12218">
        <v>32.869999999999997</v>
      </c>
      <c r="I12218">
        <v>30306.14</v>
      </c>
      <c r="J12218" t="s">
        <v>81</v>
      </c>
      <c r="K12218">
        <v>-5.219471002092968E-3</v>
      </c>
      <c r="L12218">
        <v>-0.52190000000000003</v>
      </c>
      <c r="M12218" t="s">
        <v>82</v>
      </c>
    </row>
    <row r="12219" spans="1:13">
      <c r="A12219" t="s">
        <v>4124</v>
      </c>
      <c r="B12219" t="s">
        <v>4125</v>
      </c>
      <c r="C12219" t="str">
        <f>TEXT(D12219, "mmm")</f>
        <v>Sep</v>
      </c>
      <c r="D12219" s="1">
        <v>45559</v>
      </c>
      <c r="E12219" t="s">
        <v>4833</v>
      </c>
      <c r="F12219" t="s">
        <v>101</v>
      </c>
      <c r="G12219">
        <v>922</v>
      </c>
      <c r="H12219">
        <v>32.869999999999997</v>
      </c>
      <c r="I12219">
        <v>30306.14</v>
      </c>
      <c r="J12219" t="s">
        <v>81</v>
      </c>
      <c r="K12219">
        <v>-5.219471002092968E-3</v>
      </c>
      <c r="L12219">
        <v>-0.52190000000000003</v>
      </c>
      <c r="M12219" t="s">
        <v>82</v>
      </c>
    </row>
    <row r="12220" spans="1:13">
      <c r="A12220" t="s">
        <v>4124</v>
      </c>
      <c r="B12220" t="s">
        <v>4125</v>
      </c>
      <c r="C12220" t="str">
        <f>TEXT(D12220, "mmm")</f>
        <v>Sep</v>
      </c>
      <c r="D12220" s="1">
        <v>45559</v>
      </c>
      <c r="E12220" t="s">
        <v>4834</v>
      </c>
      <c r="F12220" t="s">
        <v>101</v>
      </c>
      <c r="G12220">
        <v>922</v>
      </c>
      <c r="H12220">
        <v>32.869999999999997</v>
      </c>
      <c r="I12220">
        <v>30306.14</v>
      </c>
      <c r="J12220" t="s">
        <v>81</v>
      </c>
      <c r="K12220">
        <v>-5.219471002092968E-3</v>
      </c>
      <c r="L12220">
        <v>-0.52190000000000003</v>
      </c>
      <c r="M12220" t="s">
        <v>82</v>
      </c>
    </row>
    <row r="12221" spans="1:13">
      <c r="A12221" t="s">
        <v>4124</v>
      </c>
      <c r="B12221" t="s">
        <v>4125</v>
      </c>
      <c r="C12221" t="str">
        <f>TEXT(D12221, "mmm")</f>
        <v>Sep</v>
      </c>
      <c r="D12221" s="1">
        <v>45559</v>
      </c>
      <c r="E12221" t="s">
        <v>4830</v>
      </c>
      <c r="F12221" t="s">
        <v>101</v>
      </c>
      <c r="G12221">
        <v>922</v>
      </c>
      <c r="H12221">
        <v>32.869999999999997</v>
      </c>
      <c r="I12221">
        <v>30306.14</v>
      </c>
      <c r="J12221" t="s">
        <v>81</v>
      </c>
      <c r="K12221">
        <v>-5.219471002092968E-3</v>
      </c>
      <c r="L12221">
        <v>-0.52190000000000003</v>
      </c>
      <c r="M12221" t="s">
        <v>82</v>
      </c>
    </row>
    <row r="12222" spans="1:13">
      <c r="A12222" t="s">
        <v>4124</v>
      </c>
      <c r="B12222" t="s">
        <v>4125</v>
      </c>
      <c r="C12222" t="str">
        <f>TEXT(D12222, "mmm")</f>
        <v>Sep</v>
      </c>
      <c r="D12222" s="1">
        <v>45559</v>
      </c>
      <c r="E12222" t="s">
        <v>4832</v>
      </c>
      <c r="F12222" t="s">
        <v>101</v>
      </c>
      <c r="G12222">
        <v>922</v>
      </c>
      <c r="H12222">
        <v>32.869999999999997</v>
      </c>
      <c r="I12222">
        <v>30306.14</v>
      </c>
      <c r="J12222" t="s">
        <v>81</v>
      </c>
      <c r="K12222">
        <v>-5.219471002092968E-3</v>
      </c>
      <c r="L12222">
        <v>-0.52190000000000003</v>
      </c>
      <c r="M12222" t="s">
        <v>82</v>
      </c>
    </row>
    <row r="12223" spans="1:13">
      <c r="A12223" t="s">
        <v>4124</v>
      </c>
      <c r="B12223" t="s">
        <v>4125</v>
      </c>
      <c r="C12223" t="str">
        <f>TEXT(D12223, "mmm")</f>
        <v>Sep</v>
      </c>
      <c r="D12223" s="1">
        <v>45559</v>
      </c>
      <c r="E12223" t="s">
        <v>4831</v>
      </c>
      <c r="F12223" t="s">
        <v>101</v>
      </c>
      <c r="G12223">
        <v>922</v>
      </c>
      <c r="H12223">
        <v>32.869999999999997</v>
      </c>
      <c r="I12223">
        <v>30306.14</v>
      </c>
      <c r="J12223" t="s">
        <v>81</v>
      </c>
      <c r="K12223">
        <v>-5.219471002092968E-3</v>
      </c>
      <c r="L12223">
        <v>-0.52190000000000003</v>
      </c>
      <c r="M12223" t="s">
        <v>82</v>
      </c>
    </row>
    <row r="12224" spans="1:13">
      <c r="A12224" t="s">
        <v>4124</v>
      </c>
      <c r="B12224" t="s">
        <v>4125</v>
      </c>
      <c r="C12224" t="str">
        <f>TEXT(D12224, "mmm")</f>
        <v>Sep</v>
      </c>
      <c r="D12224" s="1">
        <v>45559</v>
      </c>
      <c r="E12224" t="s">
        <v>4835</v>
      </c>
      <c r="F12224" t="s">
        <v>101</v>
      </c>
      <c r="G12224">
        <v>24639</v>
      </c>
      <c r="H12224">
        <v>32.869999999999997</v>
      </c>
      <c r="I12224">
        <v>809883.92999999993</v>
      </c>
      <c r="J12224" t="s">
        <v>86</v>
      </c>
      <c r="K12224">
        <v>-5.219471002092968E-3</v>
      </c>
      <c r="L12224">
        <v>-0.52190000000000003</v>
      </c>
      <c r="M12224" t="s">
        <v>82</v>
      </c>
    </row>
    <row r="12225" spans="1:13">
      <c r="A12225" t="s">
        <v>4124</v>
      </c>
      <c r="B12225" t="s">
        <v>4125</v>
      </c>
      <c r="C12225" t="str">
        <f>TEXT(D12225, "mmm")</f>
        <v>Sep</v>
      </c>
      <c r="D12225" s="1">
        <v>45559</v>
      </c>
      <c r="E12225" t="s">
        <v>4833</v>
      </c>
      <c r="F12225" t="s">
        <v>101</v>
      </c>
      <c r="G12225">
        <v>24639</v>
      </c>
      <c r="H12225">
        <v>32.869999999999997</v>
      </c>
      <c r="I12225">
        <v>809883.92999999993</v>
      </c>
      <c r="J12225" t="s">
        <v>86</v>
      </c>
      <c r="K12225">
        <v>-5.219471002092968E-3</v>
      </c>
      <c r="L12225">
        <v>-0.52190000000000003</v>
      </c>
      <c r="M12225" t="s">
        <v>82</v>
      </c>
    </row>
    <row r="12226" spans="1:13">
      <c r="A12226" t="s">
        <v>4124</v>
      </c>
      <c r="B12226" t="s">
        <v>4125</v>
      </c>
      <c r="C12226" t="str">
        <f>TEXT(D12226, "mmm")</f>
        <v>Sep</v>
      </c>
      <c r="D12226" s="1">
        <v>45559</v>
      </c>
      <c r="E12226" t="s">
        <v>4834</v>
      </c>
      <c r="F12226" t="s">
        <v>101</v>
      </c>
      <c r="G12226">
        <v>24639</v>
      </c>
      <c r="H12226">
        <v>32.869999999999997</v>
      </c>
      <c r="I12226">
        <v>809883.92999999993</v>
      </c>
      <c r="J12226" t="s">
        <v>86</v>
      </c>
      <c r="K12226">
        <v>-5.219471002092968E-3</v>
      </c>
      <c r="L12226">
        <v>-0.52190000000000003</v>
      </c>
      <c r="M12226" t="s">
        <v>82</v>
      </c>
    </row>
    <row r="12227" spans="1:13">
      <c r="A12227" t="s">
        <v>4124</v>
      </c>
      <c r="B12227" t="s">
        <v>4125</v>
      </c>
      <c r="C12227" t="str">
        <f>TEXT(D12227, "mmm")</f>
        <v>Sep</v>
      </c>
      <c r="D12227" s="1">
        <v>45559</v>
      </c>
      <c r="E12227" t="s">
        <v>4830</v>
      </c>
      <c r="F12227" t="s">
        <v>101</v>
      </c>
      <c r="G12227">
        <v>24639</v>
      </c>
      <c r="H12227">
        <v>32.869999999999997</v>
      </c>
      <c r="I12227">
        <v>809883.92999999993</v>
      </c>
      <c r="J12227" t="s">
        <v>86</v>
      </c>
      <c r="K12227">
        <v>-5.219471002092968E-3</v>
      </c>
      <c r="L12227">
        <v>-0.52190000000000003</v>
      </c>
      <c r="M12227" t="s">
        <v>82</v>
      </c>
    </row>
    <row r="12228" spans="1:13">
      <c r="A12228" t="s">
        <v>4124</v>
      </c>
      <c r="B12228" t="s">
        <v>4125</v>
      </c>
      <c r="C12228" t="str">
        <f>TEXT(D12228, "mmm")</f>
        <v>Sep</v>
      </c>
      <c r="D12228" s="1">
        <v>45559</v>
      </c>
      <c r="E12228" t="s">
        <v>4832</v>
      </c>
      <c r="F12228" t="s">
        <v>101</v>
      </c>
      <c r="G12228">
        <v>24639</v>
      </c>
      <c r="H12228">
        <v>32.869999999999997</v>
      </c>
      <c r="I12228">
        <v>809883.92999999993</v>
      </c>
      <c r="J12228" t="s">
        <v>86</v>
      </c>
      <c r="K12228">
        <v>-5.219471002092968E-3</v>
      </c>
      <c r="L12228">
        <v>-0.52190000000000003</v>
      </c>
      <c r="M12228" t="s">
        <v>82</v>
      </c>
    </row>
    <row r="12229" spans="1:13">
      <c r="A12229" t="s">
        <v>4124</v>
      </c>
      <c r="B12229" t="s">
        <v>4125</v>
      </c>
      <c r="C12229" t="str">
        <f>TEXT(D12229, "mmm")</f>
        <v>Sep</v>
      </c>
      <c r="D12229" s="1">
        <v>45559</v>
      </c>
      <c r="E12229" t="s">
        <v>4831</v>
      </c>
      <c r="F12229" t="s">
        <v>101</v>
      </c>
      <c r="G12229">
        <v>24639</v>
      </c>
      <c r="H12229">
        <v>32.869999999999997</v>
      </c>
      <c r="I12229">
        <v>809883.92999999993</v>
      </c>
      <c r="J12229" t="s">
        <v>86</v>
      </c>
      <c r="K12229">
        <v>-5.219471002092968E-3</v>
      </c>
      <c r="L12229">
        <v>-0.52190000000000003</v>
      </c>
      <c r="M12229" t="s">
        <v>82</v>
      </c>
    </row>
    <row r="12230" spans="1:13">
      <c r="A12230" t="s">
        <v>4217</v>
      </c>
      <c r="B12230" t="s">
        <v>4218</v>
      </c>
      <c r="C12230" t="str">
        <f>TEXT(D12230, "mmm")</f>
        <v>Sep</v>
      </c>
      <c r="D12230" s="1">
        <v>45559</v>
      </c>
      <c r="E12230" t="s">
        <v>4219</v>
      </c>
      <c r="F12230" t="s">
        <v>80</v>
      </c>
      <c r="G12230">
        <v>10000</v>
      </c>
      <c r="H12230">
        <v>1.65</v>
      </c>
      <c r="I12230">
        <v>16500</v>
      </c>
      <c r="J12230" t="s">
        <v>81</v>
      </c>
      <c r="K12230">
        <v>-9.2592577602855775E-2</v>
      </c>
      <c r="L12230">
        <v>-9.2592999999999996</v>
      </c>
      <c r="M12230" t="s">
        <v>82</v>
      </c>
    </row>
    <row r="12231" spans="1:13">
      <c r="A12231" t="s">
        <v>3043</v>
      </c>
      <c r="B12231" t="s">
        <v>3044</v>
      </c>
      <c r="C12231" t="str">
        <f>TEXT(D12231, "mmm")</f>
        <v>Sep</v>
      </c>
      <c r="D12231" s="1">
        <v>45559</v>
      </c>
      <c r="E12231" t="s">
        <v>3065</v>
      </c>
      <c r="F12231" t="s">
        <v>80</v>
      </c>
      <c r="G12231">
        <v>5000</v>
      </c>
      <c r="H12231">
        <v>44.19</v>
      </c>
      <c r="I12231">
        <v>220950</v>
      </c>
      <c r="J12231" t="s">
        <v>81</v>
      </c>
      <c r="K12231">
        <v>0.18894312052732259</v>
      </c>
      <c r="L12231">
        <v>18.894300000000001</v>
      </c>
      <c r="M12231" t="s">
        <v>82</v>
      </c>
    </row>
    <row r="12232" spans="1:13">
      <c r="A12232" t="s">
        <v>2127</v>
      </c>
      <c r="B12232" t="s">
        <v>2128</v>
      </c>
      <c r="C12232" t="str">
        <f>TEXT(D12232, "mmm")</f>
        <v>Sep</v>
      </c>
      <c r="D12232" s="1">
        <v>45559</v>
      </c>
      <c r="E12232" t="s">
        <v>473</v>
      </c>
      <c r="F12232" t="s">
        <v>101</v>
      </c>
      <c r="G12232">
        <v>162243</v>
      </c>
      <c r="H12232">
        <v>11.87</v>
      </c>
      <c r="I12232">
        <v>1925824.41</v>
      </c>
      <c r="J12232" t="s">
        <v>86</v>
      </c>
      <c r="K12232">
        <v>-6.6101671217228652E-2</v>
      </c>
      <c r="L12232">
        <v>-6.6101999999999999</v>
      </c>
      <c r="M12232" t="s">
        <v>82</v>
      </c>
    </row>
    <row r="12233" spans="1:13">
      <c r="A12233" t="s">
        <v>2813</v>
      </c>
      <c r="B12233" t="s">
        <v>2814</v>
      </c>
      <c r="C12233" t="str">
        <f>TEXT(D12233, "mmm")</f>
        <v>Sep</v>
      </c>
      <c r="D12233" s="1">
        <v>45559</v>
      </c>
      <c r="E12233" t="s">
        <v>6331</v>
      </c>
      <c r="F12233" t="s">
        <v>80</v>
      </c>
      <c r="G12233">
        <v>40000</v>
      </c>
      <c r="H12233">
        <v>1.4</v>
      </c>
      <c r="I12233">
        <v>56000</v>
      </c>
      <c r="J12233" t="s">
        <v>86</v>
      </c>
      <c r="K12233">
        <v>7.246369925949514E-3</v>
      </c>
      <c r="L12233">
        <v>0.72460000000000002</v>
      </c>
      <c r="M12233" t="s">
        <v>82</v>
      </c>
    </row>
    <row r="12234" spans="1:13">
      <c r="A12234" t="s">
        <v>2127</v>
      </c>
      <c r="B12234" t="s">
        <v>2128</v>
      </c>
      <c r="C12234" t="str">
        <f>TEXT(D12234, "mmm")</f>
        <v>Sep</v>
      </c>
      <c r="D12234" s="1">
        <v>45559</v>
      </c>
      <c r="E12234" t="s">
        <v>471</v>
      </c>
      <c r="F12234" t="s">
        <v>222</v>
      </c>
      <c r="G12234">
        <v>162243</v>
      </c>
      <c r="H12234">
        <v>11.87</v>
      </c>
      <c r="I12234">
        <v>1925824.41</v>
      </c>
      <c r="J12234" t="s">
        <v>86</v>
      </c>
      <c r="K12234">
        <v>-6.6101671217228652E-2</v>
      </c>
      <c r="L12234">
        <v>-6.6101999999999999</v>
      </c>
      <c r="M12234" t="s">
        <v>82</v>
      </c>
    </row>
    <row r="12235" spans="1:13">
      <c r="A12235" t="s">
        <v>2127</v>
      </c>
      <c r="B12235" t="s">
        <v>2128</v>
      </c>
      <c r="C12235" t="str">
        <f>TEXT(D12235, "mmm")</f>
        <v>Sep</v>
      </c>
      <c r="D12235" s="1">
        <v>45559</v>
      </c>
      <c r="E12235" t="s">
        <v>470</v>
      </c>
      <c r="F12235" t="s">
        <v>222</v>
      </c>
      <c r="G12235">
        <v>162243</v>
      </c>
      <c r="H12235">
        <v>11.87</v>
      </c>
      <c r="I12235">
        <v>1925824.41</v>
      </c>
      <c r="J12235" t="s">
        <v>86</v>
      </c>
      <c r="K12235">
        <v>-6.6101671217228652E-2</v>
      </c>
      <c r="L12235">
        <v>-6.6101999999999999</v>
      </c>
      <c r="M12235" t="s">
        <v>82</v>
      </c>
    </row>
    <row r="12236" spans="1:13">
      <c r="A12236" t="s">
        <v>311</v>
      </c>
      <c r="B12236" t="s">
        <v>312</v>
      </c>
      <c r="C12236" t="str">
        <f>TEXT(D12236, "mmm")</f>
        <v>Sep</v>
      </c>
      <c r="D12236" s="1">
        <v>45559</v>
      </c>
      <c r="E12236" t="s">
        <v>313</v>
      </c>
      <c r="F12236" t="s">
        <v>314</v>
      </c>
      <c r="G12236">
        <v>150000</v>
      </c>
      <c r="H12236">
        <v>31.79</v>
      </c>
      <c r="I12236">
        <v>4768500</v>
      </c>
      <c r="J12236" t="s">
        <v>81</v>
      </c>
      <c r="K12236">
        <v>1.6992611386483562E-2</v>
      </c>
      <c r="L12236">
        <v>1.6993</v>
      </c>
      <c r="M12236" t="s">
        <v>82</v>
      </c>
    </row>
    <row r="12237" spans="1:13">
      <c r="A12237" t="s">
        <v>3791</v>
      </c>
      <c r="B12237" t="s">
        <v>3792</v>
      </c>
      <c r="C12237" t="str">
        <f>TEXT(D12237, "mmm")</f>
        <v>Sep</v>
      </c>
      <c r="D12237" s="1">
        <v>45559</v>
      </c>
      <c r="E12237" t="s">
        <v>3793</v>
      </c>
      <c r="F12237" t="s">
        <v>128</v>
      </c>
      <c r="G12237">
        <v>2500</v>
      </c>
      <c r="H12237">
        <v>4.91</v>
      </c>
      <c r="I12237">
        <v>12275</v>
      </c>
      <c r="J12237" t="s">
        <v>81</v>
      </c>
      <c r="K12237">
        <v>8.0260276538650643E-2</v>
      </c>
      <c r="L12237">
        <v>8.0259999999999998</v>
      </c>
      <c r="M12237" t="s">
        <v>82</v>
      </c>
    </row>
    <row r="12238" spans="1:13">
      <c r="A12238" t="s">
        <v>1318</v>
      </c>
      <c r="B12238" t="s">
        <v>1319</v>
      </c>
      <c r="C12238" t="str">
        <f>TEXT(D12238, "mmm")</f>
        <v>Sep</v>
      </c>
      <c r="D12238" s="1">
        <v>45559</v>
      </c>
      <c r="E12238" t="s">
        <v>4701</v>
      </c>
      <c r="F12238" t="s">
        <v>80</v>
      </c>
      <c r="G12238">
        <v>4259</v>
      </c>
      <c r="H12238">
        <v>4.7</v>
      </c>
      <c r="I12238">
        <v>20017.3</v>
      </c>
      <c r="J12238" t="s">
        <v>81</v>
      </c>
      <c r="K12238">
        <v>1.9189797759028071E-2</v>
      </c>
      <c r="L12238">
        <v>1.919</v>
      </c>
      <c r="M12238" t="s">
        <v>82</v>
      </c>
    </row>
    <row r="12239" spans="1:13">
      <c r="A12239" t="s">
        <v>291</v>
      </c>
      <c r="B12239" t="s">
        <v>292</v>
      </c>
      <c r="C12239" t="str">
        <f>TEXT(D12239, "mmm")</f>
        <v>Sep</v>
      </c>
      <c r="D12239" s="1">
        <v>45559</v>
      </c>
      <c r="E12239" t="s">
        <v>100</v>
      </c>
      <c r="F12239" t="s">
        <v>101</v>
      </c>
      <c r="G12239">
        <v>9482</v>
      </c>
      <c r="H12239">
        <v>7.54</v>
      </c>
      <c r="I12239">
        <v>71494.28</v>
      </c>
      <c r="J12239" t="s">
        <v>81</v>
      </c>
      <c r="K12239">
        <v>2.64209443784158E-3</v>
      </c>
      <c r="L12239">
        <v>0.26419999999999999</v>
      </c>
      <c r="M12239" t="s">
        <v>82</v>
      </c>
    </row>
    <row r="12240" spans="1:13">
      <c r="A12240" t="s">
        <v>291</v>
      </c>
      <c r="B12240" t="s">
        <v>292</v>
      </c>
      <c r="C12240" t="str">
        <f>TEXT(D12240, "mmm")</f>
        <v>Sep</v>
      </c>
      <c r="D12240" s="1">
        <v>45559</v>
      </c>
      <c r="E12240" t="s">
        <v>102</v>
      </c>
      <c r="F12240" t="s">
        <v>101</v>
      </c>
      <c r="G12240">
        <v>9482</v>
      </c>
      <c r="H12240">
        <v>7.54</v>
      </c>
      <c r="I12240">
        <v>71494.28</v>
      </c>
      <c r="J12240" t="s">
        <v>81</v>
      </c>
      <c r="K12240">
        <v>2.64209443784158E-3</v>
      </c>
      <c r="L12240">
        <v>0.26419999999999999</v>
      </c>
      <c r="M12240" t="s">
        <v>82</v>
      </c>
    </row>
    <row r="12241" spans="1:13">
      <c r="A12241" t="s">
        <v>210</v>
      </c>
      <c r="B12241" t="s">
        <v>211</v>
      </c>
      <c r="C12241" t="str">
        <f>TEXT(D12241, "mmm")</f>
        <v>Sep</v>
      </c>
      <c r="D12241" s="1">
        <v>45559</v>
      </c>
      <c r="E12241" t="s">
        <v>213</v>
      </c>
      <c r="F12241" t="s">
        <v>101</v>
      </c>
      <c r="G12241">
        <v>3000</v>
      </c>
      <c r="H12241">
        <v>30.75</v>
      </c>
      <c r="I12241">
        <v>92250</v>
      </c>
      <c r="J12241" t="s">
        <v>81</v>
      </c>
      <c r="K12241">
        <v>-2.7722778011177951E-2</v>
      </c>
      <c r="L12241">
        <v>-2.7723</v>
      </c>
      <c r="M12241" t="s">
        <v>82</v>
      </c>
    </row>
    <row r="12242" spans="1:13">
      <c r="A12242" t="s">
        <v>210</v>
      </c>
      <c r="B12242" t="s">
        <v>211</v>
      </c>
      <c r="C12242" t="str">
        <f>TEXT(D12242, "mmm")</f>
        <v>Sep</v>
      </c>
      <c r="D12242" s="1">
        <v>45559</v>
      </c>
      <c r="E12242" t="s">
        <v>212</v>
      </c>
      <c r="F12242" t="s">
        <v>101</v>
      </c>
      <c r="G12242">
        <v>3000</v>
      </c>
      <c r="H12242">
        <v>30.75</v>
      </c>
      <c r="I12242">
        <v>92250</v>
      </c>
      <c r="J12242" t="s">
        <v>81</v>
      </c>
      <c r="K12242">
        <v>-2.7722778011177951E-2</v>
      </c>
      <c r="L12242">
        <v>-2.7723</v>
      </c>
      <c r="M12242" t="s">
        <v>82</v>
      </c>
    </row>
    <row r="12243" spans="1:13">
      <c r="A12243" t="s">
        <v>6273</v>
      </c>
      <c r="B12243" t="s">
        <v>6274</v>
      </c>
      <c r="C12243" t="str">
        <f>TEXT(D12243, "mmm")</f>
        <v>Sep</v>
      </c>
      <c r="D12243" s="1">
        <v>45559</v>
      </c>
      <c r="E12243" t="s">
        <v>6275</v>
      </c>
      <c r="F12243" t="s">
        <v>101</v>
      </c>
      <c r="G12243">
        <v>1281265</v>
      </c>
      <c r="H12243">
        <v>0.38</v>
      </c>
      <c r="I12243">
        <v>486880.7</v>
      </c>
      <c r="J12243" t="s">
        <v>86</v>
      </c>
      <c r="K12243">
        <v>-0.26253687462078701</v>
      </c>
      <c r="L12243">
        <v>-26.253699999999998</v>
      </c>
      <c r="M12243" t="s">
        <v>82</v>
      </c>
    </row>
    <row r="12244" spans="1:13">
      <c r="A12244" t="s">
        <v>6332</v>
      </c>
      <c r="B12244" t="s">
        <v>6333</v>
      </c>
      <c r="C12244" t="str">
        <f>TEXT(D12244, "mmm")</f>
        <v>Sep</v>
      </c>
      <c r="D12244" s="1">
        <v>45559</v>
      </c>
      <c r="E12244" t="s">
        <v>6334</v>
      </c>
      <c r="F12244" t="s">
        <v>217</v>
      </c>
      <c r="G12244">
        <v>15000</v>
      </c>
      <c r="H12244">
        <v>0.71</v>
      </c>
      <c r="I12244">
        <v>10650</v>
      </c>
      <c r="J12244" t="s">
        <v>86</v>
      </c>
      <c r="K12244">
        <v>-0.13902782841412911</v>
      </c>
      <c r="L12244">
        <v>-13.902799999999999</v>
      </c>
      <c r="M12244" t="s">
        <v>82</v>
      </c>
    </row>
    <row r="12245" spans="1:13">
      <c r="A12245" t="s">
        <v>6332</v>
      </c>
      <c r="B12245" t="s">
        <v>6333</v>
      </c>
      <c r="C12245" t="str">
        <f>TEXT(D12245, "mmm")</f>
        <v>Sep</v>
      </c>
      <c r="D12245" s="1">
        <v>45559</v>
      </c>
      <c r="E12245" t="s">
        <v>6335</v>
      </c>
      <c r="F12245" t="s">
        <v>101</v>
      </c>
      <c r="G12245">
        <v>15000</v>
      </c>
      <c r="H12245">
        <v>0.71</v>
      </c>
      <c r="I12245">
        <v>10650</v>
      </c>
      <c r="J12245" t="s">
        <v>86</v>
      </c>
      <c r="K12245">
        <v>-0.13902782841412911</v>
      </c>
      <c r="L12245">
        <v>-13.902799999999999</v>
      </c>
      <c r="M12245" t="s">
        <v>82</v>
      </c>
    </row>
    <row r="12246" spans="1:13">
      <c r="A12246" t="s">
        <v>677</v>
      </c>
      <c r="B12246" t="s">
        <v>678</v>
      </c>
      <c r="C12246" t="str">
        <f>TEXT(D12246, "mmm")</f>
        <v>Sep</v>
      </c>
      <c r="D12246" s="1">
        <v>45559</v>
      </c>
      <c r="E12246" t="s">
        <v>179</v>
      </c>
      <c r="F12246" t="s">
        <v>101</v>
      </c>
      <c r="G12246">
        <v>19112</v>
      </c>
      <c r="H12246">
        <v>17.2</v>
      </c>
      <c r="I12246">
        <v>328726.40000000002</v>
      </c>
      <c r="J12246" t="s">
        <v>86</v>
      </c>
      <c r="K12246">
        <v>2.325573138590897E-2</v>
      </c>
      <c r="L12246">
        <v>2.3256000000000001</v>
      </c>
      <c r="M12246" t="s">
        <v>82</v>
      </c>
    </row>
    <row r="12247" spans="1:13">
      <c r="A12247" t="s">
        <v>677</v>
      </c>
      <c r="B12247" t="s">
        <v>678</v>
      </c>
      <c r="C12247" t="str">
        <f>TEXT(D12247, "mmm")</f>
        <v>Sep</v>
      </c>
      <c r="D12247" s="1">
        <v>45559</v>
      </c>
      <c r="E12247" t="s">
        <v>180</v>
      </c>
      <c r="F12247" t="s">
        <v>101</v>
      </c>
      <c r="G12247">
        <v>19112</v>
      </c>
      <c r="H12247">
        <v>17.2</v>
      </c>
      <c r="I12247">
        <v>328726.40000000002</v>
      </c>
      <c r="J12247" t="s">
        <v>86</v>
      </c>
      <c r="K12247">
        <v>2.325573138590897E-2</v>
      </c>
      <c r="L12247">
        <v>2.3256000000000001</v>
      </c>
      <c r="M12247" t="s">
        <v>82</v>
      </c>
    </row>
    <row r="12248" spans="1:13">
      <c r="A12248" t="s">
        <v>677</v>
      </c>
      <c r="B12248" t="s">
        <v>678</v>
      </c>
      <c r="C12248" t="str">
        <f>TEXT(D12248, "mmm")</f>
        <v>Sep</v>
      </c>
      <c r="D12248" s="1">
        <v>45559</v>
      </c>
      <c r="E12248" t="s">
        <v>181</v>
      </c>
      <c r="F12248" t="s">
        <v>101</v>
      </c>
      <c r="G12248">
        <v>19112</v>
      </c>
      <c r="H12248">
        <v>17.2</v>
      </c>
      <c r="I12248">
        <v>328726.40000000002</v>
      </c>
      <c r="J12248" t="s">
        <v>86</v>
      </c>
      <c r="K12248">
        <v>2.325573138590897E-2</v>
      </c>
      <c r="L12248">
        <v>2.3256000000000001</v>
      </c>
      <c r="M12248" t="s">
        <v>82</v>
      </c>
    </row>
    <row r="12249" spans="1:13">
      <c r="A12249" t="s">
        <v>677</v>
      </c>
      <c r="B12249" t="s">
        <v>678</v>
      </c>
      <c r="C12249" t="str">
        <f>TEXT(D12249, "mmm")</f>
        <v>Sep</v>
      </c>
      <c r="D12249" s="1">
        <v>45559</v>
      </c>
      <c r="E12249" t="s">
        <v>182</v>
      </c>
      <c r="F12249" t="s">
        <v>101</v>
      </c>
      <c r="G12249">
        <v>19112</v>
      </c>
      <c r="H12249">
        <v>17.2</v>
      </c>
      <c r="I12249">
        <v>328726.40000000002</v>
      </c>
      <c r="J12249" t="s">
        <v>86</v>
      </c>
      <c r="K12249">
        <v>2.325573138590897E-2</v>
      </c>
      <c r="L12249">
        <v>2.3256000000000001</v>
      </c>
      <c r="M12249" t="s">
        <v>82</v>
      </c>
    </row>
    <row r="12250" spans="1:13">
      <c r="A12250" t="s">
        <v>677</v>
      </c>
      <c r="B12250" t="s">
        <v>678</v>
      </c>
      <c r="C12250" t="str">
        <f>TEXT(D12250, "mmm")</f>
        <v>Sep</v>
      </c>
      <c r="D12250" s="1">
        <v>45559</v>
      </c>
      <c r="E12250" t="s">
        <v>178</v>
      </c>
      <c r="F12250" t="s">
        <v>101</v>
      </c>
      <c r="G12250">
        <v>19112</v>
      </c>
      <c r="H12250">
        <v>17.2</v>
      </c>
      <c r="I12250">
        <v>328726.40000000002</v>
      </c>
      <c r="J12250" t="s">
        <v>86</v>
      </c>
      <c r="K12250">
        <v>2.325573138590897E-2</v>
      </c>
      <c r="L12250">
        <v>2.3256000000000001</v>
      </c>
      <c r="M12250" t="s">
        <v>82</v>
      </c>
    </row>
    <row r="12251" spans="1:13">
      <c r="A12251" t="s">
        <v>5583</v>
      </c>
      <c r="B12251" t="s">
        <v>5584</v>
      </c>
      <c r="C12251" t="str">
        <f>TEXT(D12251, "mmm")</f>
        <v>Sep</v>
      </c>
      <c r="D12251" s="1">
        <v>45559</v>
      </c>
      <c r="E12251" t="s">
        <v>6310</v>
      </c>
      <c r="F12251" t="s">
        <v>80</v>
      </c>
      <c r="G12251">
        <v>70000</v>
      </c>
      <c r="H12251">
        <v>1.3</v>
      </c>
      <c r="I12251">
        <v>91000</v>
      </c>
      <c r="J12251" t="s">
        <v>86</v>
      </c>
      <c r="K12251">
        <v>-0.2076923076923077</v>
      </c>
      <c r="L12251">
        <v>-20.769200000000001</v>
      </c>
      <c r="M12251" t="s">
        <v>82</v>
      </c>
    </row>
    <row r="12252" spans="1:13">
      <c r="A12252" t="s">
        <v>6336</v>
      </c>
      <c r="B12252" t="s">
        <v>6337</v>
      </c>
      <c r="C12252" t="str">
        <f>TEXT(D12252, "mmm")</f>
        <v>Sep</v>
      </c>
      <c r="D12252" s="1">
        <v>45559</v>
      </c>
      <c r="E12252" t="s">
        <v>4006</v>
      </c>
      <c r="F12252" t="s">
        <v>217</v>
      </c>
      <c r="G12252">
        <v>5558347</v>
      </c>
      <c r="H12252">
        <v>0.63</v>
      </c>
      <c r="I12252">
        <v>3501758.61</v>
      </c>
      <c r="J12252" t="s">
        <v>86</v>
      </c>
      <c r="K12252">
        <v>0.30932894029226299</v>
      </c>
      <c r="L12252">
        <v>30.9329</v>
      </c>
      <c r="M12252" t="s">
        <v>82</v>
      </c>
    </row>
    <row r="12253" spans="1:13">
      <c r="A12253" t="s">
        <v>6336</v>
      </c>
      <c r="B12253" t="s">
        <v>6337</v>
      </c>
      <c r="C12253" t="str">
        <f>TEXT(D12253, "mmm")</f>
        <v>Sep</v>
      </c>
      <c r="D12253" s="1">
        <v>45559</v>
      </c>
      <c r="E12253" t="s">
        <v>6338</v>
      </c>
      <c r="F12253" t="s">
        <v>101</v>
      </c>
      <c r="G12253">
        <v>5558347</v>
      </c>
      <c r="H12253">
        <v>0.63</v>
      </c>
      <c r="I12253">
        <v>3501758.61</v>
      </c>
      <c r="J12253" t="s">
        <v>86</v>
      </c>
      <c r="K12253">
        <v>0.30932894029226299</v>
      </c>
      <c r="L12253">
        <v>30.9329</v>
      </c>
      <c r="M12253" t="s">
        <v>82</v>
      </c>
    </row>
    <row r="12254" spans="1:13">
      <c r="A12254" t="s">
        <v>6336</v>
      </c>
      <c r="B12254" t="s">
        <v>6337</v>
      </c>
      <c r="C12254" t="str">
        <f>TEXT(D12254, "mmm")</f>
        <v>Sep</v>
      </c>
      <c r="D12254" s="1">
        <v>45559</v>
      </c>
      <c r="E12254" t="s">
        <v>4005</v>
      </c>
      <c r="F12254" t="s">
        <v>101</v>
      </c>
      <c r="G12254">
        <v>5558347</v>
      </c>
      <c r="H12254">
        <v>0.63</v>
      </c>
      <c r="I12254">
        <v>3501758.61</v>
      </c>
      <c r="J12254" t="s">
        <v>86</v>
      </c>
      <c r="K12254">
        <v>0.30932894029226299</v>
      </c>
      <c r="L12254">
        <v>30.9329</v>
      </c>
      <c r="M12254" t="s">
        <v>82</v>
      </c>
    </row>
    <row r="12255" spans="1:13">
      <c r="A12255" t="s">
        <v>6336</v>
      </c>
      <c r="B12255" t="s">
        <v>6337</v>
      </c>
      <c r="C12255" t="str">
        <f>TEXT(D12255, "mmm")</f>
        <v>Sep</v>
      </c>
      <c r="D12255" s="1">
        <v>45559</v>
      </c>
      <c r="E12255" t="s">
        <v>4006</v>
      </c>
      <c r="F12255" t="s">
        <v>217</v>
      </c>
      <c r="G12255">
        <v>476190</v>
      </c>
      <c r="H12255">
        <v>0.63</v>
      </c>
      <c r="I12255">
        <v>299999.7</v>
      </c>
      <c r="J12255" t="s">
        <v>81</v>
      </c>
      <c r="K12255">
        <v>0.30932894029226299</v>
      </c>
      <c r="L12255">
        <v>30.9329</v>
      </c>
      <c r="M12255" t="s">
        <v>82</v>
      </c>
    </row>
    <row r="12256" spans="1:13">
      <c r="A12256" t="s">
        <v>6336</v>
      </c>
      <c r="B12256" t="s">
        <v>6337</v>
      </c>
      <c r="C12256" t="str">
        <f>TEXT(D12256, "mmm")</f>
        <v>Sep</v>
      </c>
      <c r="D12256" s="1">
        <v>45559</v>
      </c>
      <c r="E12256" t="s">
        <v>6338</v>
      </c>
      <c r="F12256" t="s">
        <v>101</v>
      </c>
      <c r="G12256">
        <v>476190</v>
      </c>
      <c r="H12256">
        <v>0.63</v>
      </c>
      <c r="I12256">
        <v>299999.7</v>
      </c>
      <c r="J12256" t="s">
        <v>81</v>
      </c>
      <c r="K12256">
        <v>0.30932894029226299</v>
      </c>
      <c r="L12256">
        <v>30.9329</v>
      </c>
      <c r="M12256" t="s">
        <v>82</v>
      </c>
    </row>
    <row r="12257" spans="1:13">
      <c r="A12257" t="s">
        <v>6336</v>
      </c>
      <c r="B12257" t="s">
        <v>6337</v>
      </c>
      <c r="C12257" t="str">
        <f>TEXT(D12257, "mmm")</f>
        <v>Sep</v>
      </c>
      <c r="D12257" s="1">
        <v>45559</v>
      </c>
      <c r="E12257" t="s">
        <v>4005</v>
      </c>
      <c r="F12257" t="s">
        <v>101</v>
      </c>
      <c r="G12257">
        <v>476190</v>
      </c>
      <c r="H12257">
        <v>0.63</v>
      </c>
      <c r="I12257">
        <v>299999.7</v>
      </c>
      <c r="J12257" t="s">
        <v>81</v>
      </c>
      <c r="K12257">
        <v>0.30932894029226299</v>
      </c>
      <c r="L12257">
        <v>30.9329</v>
      </c>
      <c r="M12257" t="s">
        <v>82</v>
      </c>
    </row>
    <row r="12258" spans="1:13">
      <c r="A12258" t="s">
        <v>6281</v>
      </c>
      <c r="B12258" t="s">
        <v>6282</v>
      </c>
      <c r="C12258" t="str">
        <f>TEXT(D12258, "mmm")</f>
        <v>Sep</v>
      </c>
      <c r="D12258" s="1">
        <v>45559</v>
      </c>
      <c r="E12258" t="s">
        <v>2567</v>
      </c>
      <c r="F12258" t="s">
        <v>101</v>
      </c>
      <c r="G12258">
        <v>80000</v>
      </c>
      <c r="H12258">
        <v>2.94</v>
      </c>
      <c r="I12258">
        <v>235200</v>
      </c>
      <c r="J12258" t="s">
        <v>86</v>
      </c>
      <c r="K12258">
        <v>6.2283675364984692E-2</v>
      </c>
      <c r="L12258">
        <v>6.2283999999999997</v>
      </c>
      <c r="M12258" t="s">
        <v>82</v>
      </c>
    </row>
    <row r="12259" spans="1:13">
      <c r="A12259" t="s">
        <v>129</v>
      </c>
      <c r="B12259" t="s">
        <v>130</v>
      </c>
      <c r="C12259" t="str">
        <f>TEXT(D12259, "mmm")</f>
        <v>Sep</v>
      </c>
      <c r="D12259" s="1">
        <v>45560</v>
      </c>
      <c r="E12259" t="s">
        <v>109</v>
      </c>
      <c r="F12259" t="s">
        <v>101</v>
      </c>
      <c r="G12259">
        <v>11500</v>
      </c>
      <c r="H12259">
        <v>6.55</v>
      </c>
      <c r="I12259">
        <v>75325</v>
      </c>
      <c r="J12259" t="s">
        <v>81</v>
      </c>
      <c r="K12259">
        <v>-4.6012591865202124E-3</v>
      </c>
      <c r="L12259">
        <v>-0.46010000000000001</v>
      </c>
      <c r="M12259" t="s">
        <v>82</v>
      </c>
    </row>
    <row r="12260" spans="1:13">
      <c r="A12260" t="s">
        <v>129</v>
      </c>
      <c r="B12260" t="s">
        <v>130</v>
      </c>
      <c r="C12260" t="str">
        <f>TEXT(D12260, "mmm")</f>
        <v>Sep</v>
      </c>
      <c r="D12260" s="1">
        <v>45560</v>
      </c>
      <c r="E12260" t="s">
        <v>110</v>
      </c>
      <c r="F12260" t="s">
        <v>101</v>
      </c>
      <c r="G12260">
        <v>11500</v>
      </c>
      <c r="H12260">
        <v>6.55</v>
      </c>
      <c r="I12260">
        <v>75325</v>
      </c>
      <c r="J12260" t="s">
        <v>81</v>
      </c>
      <c r="K12260">
        <v>-4.6012591865202124E-3</v>
      </c>
      <c r="L12260">
        <v>-0.46010000000000001</v>
      </c>
      <c r="M12260" t="s">
        <v>82</v>
      </c>
    </row>
    <row r="12261" spans="1:13">
      <c r="A12261" t="s">
        <v>129</v>
      </c>
      <c r="B12261" t="s">
        <v>130</v>
      </c>
      <c r="C12261" t="str">
        <f>TEXT(D12261, "mmm")</f>
        <v>Sep</v>
      </c>
      <c r="D12261" s="1">
        <v>45560</v>
      </c>
      <c r="E12261" t="s">
        <v>111</v>
      </c>
      <c r="F12261" t="s">
        <v>101</v>
      </c>
      <c r="G12261">
        <v>11500</v>
      </c>
      <c r="H12261">
        <v>6.55</v>
      </c>
      <c r="I12261">
        <v>75325</v>
      </c>
      <c r="J12261" t="s">
        <v>81</v>
      </c>
      <c r="K12261">
        <v>-4.6012591865202124E-3</v>
      </c>
      <c r="L12261">
        <v>-0.46010000000000001</v>
      </c>
      <c r="M12261" t="s">
        <v>82</v>
      </c>
    </row>
    <row r="12262" spans="1:13">
      <c r="A12262" t="s">
        <v>4124</v>
      </c>
      <c r="B12262" t="s">
        <v>4125</v>
      </c>
      <c r="C12262" t="str">
        <f>TEXT(D12262, "mmm")</f>
        <v>Sep</v>
      </c>
      <c r="D12262" s="1">
        <v>45560</v>
      </c>
      <c r="E12262" t="s">
        <v>4835</v>
      </c>
      <c r="F12262" t="s">
        <v>101</v>
      </c>
      <c r="G12262">
        <v>1631</v>
      </c>
      <c r="H12262">
        <v>32.909999999999997</v>
      </c>
      <c r="I12262">
        <v>53676.209999999992</v>
      </c>
      <c r="J12262" t="s">
        <v>81</v>
      </c>
      <c r="K12262">
        <v>-5.6609238424141561E-2</v>
      </c>
      <c r="L12262">
        <v>-5.6608999999999998</v>
      </c>
      <c r="M12262" t="s">
        <v>82</v>
      </c>
    </row>
    <row r="12263" spans="1:13">
      <c r="A12263" t="s">
        <v>4124</v>
      </c>
      <c r="B12263" t="s">
        <v>4125</v>
      </c>
      <c r="C12263" t="str">
        <f>TEXT(D12263, "mmm")</f>
        <v>Sep</v>
      </c>
      <c r="D12263" s="1">
        <v>45560</v>
      </c>
      <c r="E12263" t="s">
        <v>4833</v>
      </c>
      <c r="F12263" t="s">
        <v>101</v>
      </c>
      <c r="G12263">
        <v>1631</v>
      </c>
      <c r="H12263">
        <v>32.909999999999997</v>
      </c>
      <c r="I12263">
        <v>53676.209999999992</v>
      </c>
      <c r="J12263" t="s">
        <v>81</v>
      </c>
      <c r="K12263">
        <v>-5.6609238424141561E-2</v>
      </c>
      <c r="L12263">
        <v>-5.6608999999999998</v>
      </c>
      <c r="M12263" t="s">
        <v>82</v>
      </c>
    </row>
    <row r="12264" spans="1:13">
      <c r="A12264" t="s">
        <v>4124</v>
      </c>
      <c r="B12264" t="s">
        <v>4125</v>
      </c>
      <c r="C12264" t="str">
        <f>TEXT(D12264, "mmm")</f>
        <v>Sep</v>
      </c>
      <c r="D12264" s="1">
        <v>45560</v>
      </c>
      <c r="E12264" t="s">
        <v>4834</v>
      </c>
      <c r="F12264" t="s">
        <v>101</v>
      </c>
      <c r="G12264">
        <v>1631</v>
      </c>
      <c r="H12264">
        <v>32.909999999999997</v>
      </c>
      <c r="I12264">
        <v>53676.209999999992</v>
      </c>
      <c r="J12264" t="s">
        <v>81</v>
      </c>
      <c r="K12264">
        <v>-5.6609238424141561E-2</v>
      </c>
      <c r="L12264">
        <v>-5.6608999999999998</v>
      </c>
      <c r="M12264" t="s">
        <v>82</v>
      </c>
    </row>
    <row r="12265" spans="1:13">
      <c r="A12265" t="s">
        <v>4124</v>
      </c>
      <c r="B12265" t="s">
        <v>4125</v>
      </c>
      <c r="C12265" t="str">
        <f>TEXT(D12265, "mmm")</f>
        <v>Sep</v>
      </c>
      <c r="D12265" s="1">
        <v>45560</v>
      </c>
      <c r="E12265" t="s">
        <v>4830</v>
      </c>
      <c r="F12265" t="s">
        <v>101</v>
      </c>
      <c r="G12265">
        <v>1631</v>
      </c>
      <c r="H12265">
        <v>32.909999999999997</v>
      </c>
      <c r="I12265">
        <v>53676.209999999992</v>
      </c>
      <c r="J12265" t="s">
        <v>81</v>
      </c>
      <c r="K12265">
        <v>-5.6609238424141561E-2</v>
      </c>
      <c r="L12265">
        <v>-5.6608999999999998</v>
      </c>
      <c r="M12265" t="s">
        <v>82</v>
      </c>
    </row>
    <row r="12266" spans="1:13">
      <c r="A12266" t="s">
        <v>4124</v>
      </c>
      <c r="B12266" t="s">
        <v>4125</v>
      </c>
      <c r="C12266" t="str">
        <f>TEXT(D12266, "mmm")</f>
        <v>Sep</v>
      </c>
      <c r="D12266" s="1">
        <v>45560</v>
      </c>
      <c r="E12266" t="s">
        <v>4832</v>
      </c>
      <c r="F12266" t="s">
        <v>101</v>
      </c>
      <c r="G12266">
        <v>1631</v>
      </c>
      <c r="H12266">
        <v>32.909999999999997</v>
      </c>
      <c r="I12266">
        <v>53676.209999999992</v>
      </c>
      <c r="J12266" t="s">
        <v>81</v>
      </c>
      <c r="K12266">
        <v>-5.6609238424141561E-2</v>
      </c>
      <c r="L12266">
        <v>-5.6608999999999998</v>
      </c>
      <c r="M12266" t="s">
        <v>82</v>
      </c>
    </row>
    <row r="12267" spans="1:13">
      <c r="A12267" t="s">
        <v>4124</v>
      </c>
      <c r="B12267" t="s">
        <v>4125</v>
      </c>
      <c r="C12267" t="str">
        <f>TEXT(D12267, "mmm")</f>
        <v>Sep</v>
      </c>
      <c r="D12267" s="1">
        <v>45560</v>
      </c>
      <c r="E12267" t="s">
        <v>4831</v>
      </c>
      <c r="F12267" t="s">
        <v>101</v>
      </c>
      <c r="G12267">
        <v>1631</v>
      </c>
      <c r="H12267">
        <v>32.909999999999997</v>
      </c>
      <c r="I12267">
        <v>53676.209999999992</v>
      </c>
      <c r="J12267" t="s">
        <v>81</v>
      </c>
      <c r="K12267">
        <v>-5.6609238424141561E-2</v>
      </c>
      <c r="L12267">
        <v>-5.6608999999999998</v>
      </c>
      <c r="M12267" t="s">
        <v>82</v>
      </c>
    </row>
    <row r="12268" spans="1:13">
      <c r="A12268" t="s">
        <v>6339</v>
      </c>
      <c r="B12268" t="s">
        <v>6340</v>
      </c>
      <c r="C12268" t="str">
        <f>TEXT(D12268, "mmm")</f>
        <v>Sep</v>
      </c>
      <c r="D12268" s="1">
        <v>45560</v>
      </c>
      <c r="E12268" t="s">
        <v>6341</v>
      </c>
      <c r="F12268" t="s">
        <v>80</v>
      </c>
      <c r="G12268">
        <v>588235</v>
      </c>
      <c r="H12268">
        <v>0.34</v>
      </c>
      <c r="I12268">
        <v>199999.9</v>
      </c>
      <c r="J12268" t="s">
        <v>86</v>
      </c>
      <c r="K12268">
        <v>5.8823560348431281E-2</v>
      </c>
      <c r="L12268">
        <v>5.8823999999999996</v>
      </c>
      <c r="M12268" t="s">
        <v>82</v>
      </c>
    </row>
    <row r="12269" spans="1:13">
      <c r="A12269" t="s">
        <v>385</v>
      </c>
      <c r="B12269" t="s">
        <v>386</v>
      </c>
      <c r="C12269" t="str">
        <f>TEXT(D12269, "mmm")</f>
        <v>Sep</v>
      </c>
      <c r="D12269" s="1">
        <v>45560</v>
      </c>
      <c r="E12269" t="s">
        <v>387</v>
      </c>
      <c r="F12269" t="s">
        <v>80</v>
      </c>
      <c r="G12269">
        <v>280.3</v>
      </c>
      <c r="H12269">
        <v>218.5</v>
      </c>
      <c r="I12269">
        <v>61245.55</v>
      </c>
      <c r="J12269" t="s">
        <v>81</v>
      </c>
      <c r="K12269">
        <v>1.811310252528231E-2</v>
      </c>
      <c r="L12269">
        <v>1.8112999999999999</v>
      </c>
      <c r="M12269" t="s">
        <v>82</v>
      </c>
    </row>
    <row r="12270" spans="1:13">
      <c r="A12270" t="s">
        <v>356</v>
      </c>
      <c r="B12270" t="s">
        <v>357</v>
      </c>
      <c r="C12270" t="str">
        <f>TEXT(D12270, "mmm")</f>
        <v>Sep</v>
      </c>
      <c r="D12270" s="1">
        <v>45560</v>
      </c>
      <c r="E12270" t="s">
        <v>313</v>
      </c>
      <c r="F12270" t="s">
        <v>314</v>
      </c>
      <c r="G12270">
        <v>250000</v>
      </c>
      <c r="H12270">
        <v>10.52</v>
      </c>
      <c r="I12270">
        <v>2630000</v>
      </c>
      <c r="J12270" t="s">
        <v>81</v>
      </c>
      <c r="K12270">
        <v>3.8058954312014233E-2</v>
      </c>
      <c r="L12270">
        <v>3.8058999999999998</v>
      </c>
      <c r="M12270" t="s">
        <v>82</v>
      </c>
    </row>
    <row r="12271" spans="1:13">
      <c r="A12271" t="s">
        <v>311</v>
      </c>
      <c r="B12271" t="s">
        <v>312</v>
      </c>
      <c r="C12271" t="str">
        <f>TEXT(D12271, "mmm")</f>
        <v>Sep</v>
      </c>
      <c r="D12271" s="1">
        <v>45560</v>
      </c>
      <c r="E12271" t="s">
        <v>313</v>
      </c>
      <c r="F12271" t="s">
        <v>314</v>
      </c>
      <c r="G12271">
        <v>40000</v>
      </c>
      <c r="H12271">
        <v>30.93</v>
      </c>
      <c r="I12271">
        <v>1237200</v>
      </c>
      <c r="J12271" t="s">
        <v>81</v>
      </c>
      <c r="K12271">
        <v>5.5736637057283822E-2</v>
      </c>
      <c r="L12271">
        <v>5.5736999999999997</v>
      </c>
      <c r="M12271" t="s">
        <v>82</v>
      </c>
    </row>
    <row r="12272" spans="1:13">
      <c r="A12272" t="s">
        <v>291</v>
      </c>
      <c r="B12272" t="s">
        <v>292</v>
      </c>
      <c r="C12272" t="str">
        <f>TEXT(D12272, "mmm")</f>
        <v>Sep</v>
      </c>
      <c r="D12272" s="1">
        <v>45560</v>
      </c>
      <c r="E12272" t="s">
        <v>100</v>
      </c>
      <c r="F12272" t="s">
        <v>101</v>
      </c>
      <c r="G12272">
        <v>31988</v>
      </c>
      <c r="H12272">
        <v>7.52</v>
      </c>
      <c r="I12272">
        <v>240549.76000000001</v>
      </c>
      <c r="J12272" t="s">
        <v>81</v>
      </c>
      <c r="K12272">
        <v>1.869145394675242E-2</v>
      </c>
      <c r="L12272">
        <v>1.8691</v>
      </c>
      <c r="M12272" t="s">
        <v>82</v>
      </c>
    </row>
    <row r="12273" spans="1:13">
      <c r="A12273" t="s">
        <v>291</v>
      </c>
      <c r="B12273" t="s">
        <v>292</v>
      </c>
      <c r="C12273" t="str">
        <f>TEXT(D12273, "mmm")</f>
        <v>Sep</v>
      </c>
      <c r="D12273" s="1">
        <v>45560</v>
      </c>
      <c r="E12273" t="s">
        <v>102</v>
      </c>
      <c r="F12273" t="s">
        <v>101</v>
      </c>
      <c r="G12273">
        <v>31988</v>
      </c>
      <c r="H12273">
        <v>7.52</v>
      </c>
      <c r="I12273">
        <v>240549.76000000001</v>
      </c>
      <c r="J12273" t="s">
        <v>81</v>
      </c>
      <c r="K12273">
        <v>1.869145394675242E-2</v>
      </c>
      <c r="L12273">
        <v>1.8691</v>
      </c>
      <c r="M12273" t="s">
        <v>82</v>
      </c>
    </row>
    <row r="12274" spans="1:13">
      <c r="A12274" t="s">
        <v>6273</v>
      </c>
      <c r="B12274" t="s">
        <v>6274</v>
      </c>
      <c r="C12274" t="str">
        <f>TEXT(D12274, "mmm")</f>
        <v>Sep</v>
      </c>
      <c r="D12274" s="1">
        <v>45560</v>
      </c>
      <c r="E12274" t="s">
        <v>6275</v>
      </c>
      <c r="F12274" t="s">
        <v>101</v>
      </c>
      <c r="G12274">
        <v>968191</v>
      </c>
      <c r="H12274">
        <v>0.28999999999999998</v>
      </c>
      <c r="I12274">
        <v>280775.39</v>
      </c>
      <c r="J12274" t="s">
        <v>86</v>
      </c>
      <c r="K12274">
        <v>-7.5000070123108165E-2</v>
      </c>
      <c r="L12274">
        <v>-7.5</v>
      </c>
      <c r="M12274" t="s">
        <v>82</v>
      </c>
    </row>
    <row r="12275" spans="1:13">
      <c r="A12275" t="s">
        <v>6281</v>
      </c>
      <c r="B12275" t="s">
        <v>6282</v>
      </c>
      <c r="C12275" t="str">
        <f>TEXT(D12275, "mmm")</f>
        <v>Sep</v>
      </c>
      <c r="D12275" s="1">
        <v>45560</v>
      </c>
      <c r="E12275" t="s">
        <v>2567</v>
      </c>
      <c r="F12275" t="s">
        <v>101</v>
      </c>
      <c r="G12275">
        <v>5000</v>
      </c>
      <c r="H12275">
        <v>2.86</v>
      </c>
      <c r="I12275">
        <v>14300</v>
      </c>
      <c r="J12275" t="s">
        <v>81</v>
      </c>
      <c r="K12275">
        <v>6.1855609288492541E-2</v>
      </c>
      <c r="L12275">
        <v>6.1856</v>
      </c>
      <c r="M12275" t="s">
        <v>82</v>
      </c>
    </row>
    <row r="12276" spans="1:13">
      <c r="A12276" t="s">
        <v>2813</v>
      </c>
      <c r="B12276" t="s">
        <v>2814</v>
      </c>
      <c r="C12276" t="str">
        <f>TEXT(D12276, "mmm")</f>
        <v>Sep</v>
      </c>
      <c r="D12276" s="1">
        <v>45560</v>
      </c>
      <c r="E12276" t="s">
        <v>6331</v>
      </c>
      <c r="F12276" t="s">
        <v>80</v>
      </c>
      <c r="G12276">
        <v>22850</v>
      </c>
      <c r="H12276">
        <v>1.36</v>
      </c>
      <c r="I12276">
        <v>31076</v>
      </c>
      <c r="J12276" t="s">
        <v>81</v>
      </c>
      <c r="K12276">
        <v>4.5454500299513263E-2</v>
      </c>
      <c r="L12276">
        <v>4.5454999999999997</v>
      </c>
      <c r="M12276" t="s">
        <v>82</v>
      </c>
    </row>
    <row r="12277" spans="1:13">
      <c r="A12277" t="s">
        <v>291</v>
      </c>
      <c r="B12277" t="s">
        <v>292</v>
      </c>
      <c r="C12277" t="str">
        <f>TEXT(D12277, "mmm")</f>
        <v>Sep</v>
      </c>
      <c r="D12277" s="1">
        <v>45561</v>
      </c>
      <c r="E12277" t="s">
        <v>102</v>
      </c>
      <c r="F12277" t="s">
        <v>101</v>
      </c>
      <c r="G12277">
        <v>24177</v>
      </c>
      <c r="H12277">
        <v>7.57</v>
      </c>
      <c r="I12277">
        <v>183019.89</v>
      </c>
      <c r="J12277" t="s">
        <v>81</v>
      </c>
      <c r="K12277">
        <v>9.2592674460345581E-3</v>
      </c>
      <c r="L12277">
        <v>0.92589999999999995</v>
      </c>
      <c r="M12277" t="s">
        <v>82</v>
      </c>
    </row>
    <row r="12278" spans="1:13">
      <c r="A12278" t="s">
        <v>291</v>
      </c>
      <c r="B12278" t="s">
        <v>292</v>
      </c>
      <c r="C12278" t="str">
        <f>TEXT(D12278, "mmm")</f>
        <v>Sep</v>
      </c>
      <c r="D12278" s="1">
        <v>45561</v>
      </c>
      <c r="E12278" t="s">
        <v>100</v>
      </c>
      <c r="F12278" t="s">
        <v>101</v>
      </c>
      <c r="G12278">
        <v>24177</v>
      </c>
      <c r="H12278">
        <v>7.57</v>
      </c>
      <c r="I12278">
        <v>183019.89</v>
      </c>
      <c r="J12278" t="s">
        <v>81</v>
      </c>
      <c r="K12278">
        <v>9.2592674460345581E-3</v>
      </c>
      <c r="L12278">
        <v>0.92589999999999995</v>
      </c>
      <c r="M12278" t="s">
        <v>82</v>
      </c>
    </row>
    <row r="12279" spans="1:13">
      <c r="A12279" t="s">
        <v>5552</v>
      </c>
      <c r="B12279" t="s">
        <v>5553</v>
      </c>
      <c r="C12279" t="str">
        <f>TEXT(D12279, "mmm")</f>
        <v>Sep</v>
      </c>
      <c r="D12279" s="1">
        <v>45561</v>
      </c>
      <c r="E12279" t="s">
        <v>5554</v>
      </c>
      <c r="F12279" t="s">
        <v>80</v>
      </c>
      <c r="G12279">
        <v>1476626</v>
      </c>
      <c r="H12279">
        <v>0.5</v>
      </c>
      <c r="I12279">
        <v>738313</v>
      </c>
      <c r="J12279" t="s">
        <v>86</v>
      </c>
      <c r="K12279">
        <v>-0.1266490828244764</v>
      </c>
      <c r="L12279">
        <v>-12.664899999999999</v>
      </c>
      <c r="M12279" t="s">
        <v>82</v>
      </c>
    </row>
    <row r="12280" spans="1:13">
      <c r="A12280" t="s">
        <v>5552</v>
      </c>
      <c r="B12280" t="s">
        <v>5553</v>
      </c>
      <c r="C12280" t="str">
        <f>TEXT(D12280, "mmm")</f>
        <v>Sep</v>
      </c>
      <c r="D12280" s="1">
        <v>45561</v>
      </c>
      <c r="E12280" t="s">
        <v>5582</v>
      </c>
      <c r="F12280" t="s">
        <v>128</v>
      </c>
      <c r="G12280">
        <v>1476626</v>
      </c>
      <c r="H12280">
        <v>0.5</v>
      </c>
      <c r="I12280">
        <v>738313</v>
      </c>
      <c r="J12280" t="s">
        <v>86</v>
      </c>
      <c r="K12280">
        <v>-0.1266490828244764</v>
      </c>
      <c r="L12280">
        <v>-12.664899999999999</v>
      </c>
      <c r="M12280" t="s">
        <v>82</v>
      </c>
    </row>
    <row r="12281" spans="1:13">
      <c r="A12281" t="s">
        <v>188</v>
      </c>
      <c r="B12281" t="s">
        <v>189</v>
      </c>
      <c r="C12281" t="str">
        <f>TEXT(D12281, "mmm")</f>
        <v>Sep</v>
      </c>
      <c r="D12281" s="1">
        <v>45561</v>
      </c>
      <c r="E12281" t="s">
        <v>6342</v>
      </c>
      <c r="F12281" t="s">
        <v>80</v>
      </c>
      <c r="G12281">
        <v>95238</v>
      </c>
      <c r="H12281">
        <v>10.5</v>
      </c>
      <c r="I12281">
        <v>999999</v>
      </c>
      <c r="J12281" t="s">
        <v>86</v>
      </c>
      <c r="K12281">
        <v>0</v>
      </c>
      <c r="L12281">
        <v>0</v>
      </c>
      <c r="M12281" t="s">
        <v>82</v>
      </c>
    </row>
    <row r="12282" spans="1:13">
      <c r="A12282" t="s">
        <v>188</v>
      </c>
      <c r="B12282" t="s">
        <v>189</v>
      </c>
      <c r="C12282" t="str">
        <f>TEXT(D12282, "mmm")</f>
        <v>Sep</v>
      </c>
      <c r="D12282" s="1">
        <v>45561</v>
      </c>
      <c r="E12282" t="s">
        <v>6343</v>
      </c>
      <c r="F12282" t="s">
        <v>80</v>
      </c>
      <c r="G12282">
        <v>2857</v>
      </c>
      <c r="H12282">
        <v>10.5</v>
      </c>
      <c r="I12282">
        <v>29998.5</v>
      </c>
      <c r="J12282" t="s">
        <v>81</v>
      </c>
      <c r="K12282">
        <v>0</v>
      </c>
      <c r="L12282">
        <v>0</v>
      </c>
      <c r="M12282" t="s">
        <v>82</v>
      </c>
    </row>
    <row r="12283" spans="1:13">
      <c r="A12283" t="s">
        <v>2578</v>
      </c>
      <c r="B12283" t="s">
        <v>2579</v>
      </c>
      <c r="C12283" t="str">
        <f>TEXT(D12283, "mmm")</f>
        <v>Sep</v>
      </c>
      <c r="D12283" s="1">
        <v>45561</v>
      </c>
      <c r="E12283" t="s">
        <v>2580</v>
      </c>
      <c r="F12283" t="s">
        <v>217</v>
      </c>
      <c r="G12283">
        <v>2000000</v>
      </c>
      <c r="H12283">
        <v>0.01</v>
      </c>
      <c r="I12283">
        <v>20000</v>
      </c>
      <c r="J12283" t="s">
        <v>81</v>
      </c>
      <c r="K12283">
        <v>-0.28000000993410712</v>
      </c>
      <c r="L12283">
        <v>-28</v>
      </c>
      <c r="M12283" t="s">
        <v>82</v>
      </c>
    </row>
    <row r="12284" spans="1:13">
      <c r="A12284" t="s">
        <v>6344</v>
      </c>
      <c r="B12284" t="s">
        <v>6345</v>
      </c>
      <c r="C12284" t="str">
        <f>TEXT(D12284, "mmm")</f>
        <v>Sep</v>
      </c>
      <c r="D12284" s="1">
        <v>45561</v>
      </c>
      <c r="E12284" t="s">
        <v>2280</v>
      </c>
      <c r="F12284" t="s">
        <v>251</v>
      </c>
      <c r="G12284">
        <v>2400</v>
      </c>
      <c r="H12284">
        <v>30.87</v>
      </c>
      <c r="I12284">
        <v>74088</v>
      </c>
      <c r="J12284" t="s">
        <v>81</v>
      </c>
      <c r="K12284">
        <v>8.4674600516238874E-2</v>
      </c>
      <c r="L12284">
        <v>8.4674999999999994</v>
      </c>
      <c r="M12284" t="s">
        <v>82</v>
      </c>
    </row>
    <row r="12285" spans="1:13">
      <c r="A12285" t="s">
        <v>6344</v>
      </c>
      <c r="B12285" t="s">
        <v>6345</v>
      </c>
      <c r="C12285" t="str">
        <f>TEXT(D12285, "mmm")</f>
        <v>Sep</v>
      </c>
      <c r="D12285" s="1">
        <v>45561</v>
      </c>
      <c r="E12285" t="s">
        <v>2280</v>
      </c>
      <c r="F12285" t="s">
        <v>251</v>
      </c>
      <c r="G12285">
        <v>18999</v>
      </c>
      <c r="H12285">
        <v>29.13</v>
      </c>
      <c r="I12285">
        <v>553440.87</v>
      </c>
      <c r="J12285" t="s">
        <v>81</v>
      </c>
      <c r="K12285">
        <v>8.4674600516238874E-2</v>
      </c>
      <c r="L12285">
        <v>8.4674999999999994</v>
      </c>
      <c r="M12285" t="s">
        <v>82</v>
      </c>
    </row>
    <row r="12286" spans="1:13">
      <c r="A12286" t="s">
        <v>6344</v>
      </c>
      <c r="B12286" t="s">
        <v>6345</v>
      </c>
      <c r="C12286" t="str">
        <f>TEXT(D12286, "mmm")</f>
        <v>Sep</v>
      </c>
      <c r="D12286" s="1">
        <v>45561</v>
      </c>
      <c r="E12286" t="s">
        <v>2280</v>
      </c>
      <c r="F12286" t="s">
        <v>251</v>
      </c>
      <c r="G12286">
        <v>24531</v>
      </c>
      <c r="H12286">
        <v>28.16</v>
      </c>
      <c r="I12286">
        <v>690792.95999999996</v>
      </c>
      <c r="J12286" t="s">
        <v>86</v>
      </c>
      <c r="K12286">
        <v>8.4674600516238874E-2</v>
      </c>
      <c r="L12286">
        <v>8.4674999999999994</v>
      </c>
      <c r="M12286" t="s">
        <v>82</v>
      </c>
    </row>
    <row r="12287" spans="1:13">
      <c r="A12287" t="s">
        <v>6344</v>
      </c>
      <c r="B12287" t="s">
        <v>6345</v>
      </c>
      <c r="C12287" t="str">
        <f>TEXT(D12287, "mmm")</f>
        <v>Sep</v>
      </c>
      <c r="D12287" s="1">
        <v>45561</v>
      </c>
      <c r="E12287" t="s">
        <v>2280</v>
      </c>
      <c r="F12287" t="s">
        <v>251</v>
      </c>
      <c r="G12287">
        <v>4070</v>
      </c>
      <c r="H12287">
        <v>30.1</v>
      </c>
      <c r="I12287">
        <v>122507</v>
      </c>
      <c r="J12287" t="s">
        <v>81</v>
      </c>
      <c r="K12287">
        <v>8.4674600516238874E-2</v>
      </c>
      <c r="L12287">
        <v>8.4674999999999994</v>
      </c>
      <c r="M12287" t="s">
        <v>82</v>
      </c>
    </row>
    <row r="12288" spans="1:13">
      <c r="A12288" t="s">
        <v>188</v>
      </c>
      <c r="B12288" t="s">
        <v>189</v>
      </c>
      <c r="C12288" t="str">
        <f>TEXT(D12288, "mmm")</f>
        <v>Sep</v>
      </c>
      <c r="D12288" s="1">
        <v>45561</v>
      </c>
      <c r="E12288" t="s">
        <v>6346</v>
      </c>
      <c r="F12288" t="s">
        <v>128</v>
      </c>
      <c r="G12288">
        <v>95238</v>
      </c>
      <c r="H12288">
        <v>10.5</v>
      </c>
      <c r="I12288">
        <v>999999</v>
      </c>
      <c r="J12288" t="s">
        <v>86</v>
      </c>
      <c r="K12288">
        <v>0</v>
      </c>
      <c r="L12288">
        <v>0</v>
      </c>
      <c r="M12288" t="s">
        <v>82</v>
      </c>
    </row>
    <row r="12289" spans="1:13">
      <c r="A12289" t="s">
        <v>188</v>
      </c>
      <c r="B12289" t="s">
        <v>189</v>
      </c>
      <c r="C12289" t="str">
        <f>TEXT(D12289, "mmm")</f>
        <v>Sep</v>
      </c>
      <c r="D12289" s="1">
        <v>45561</v>
      </c>
      <c r="E12289" t="s">
        <v>6347</v>
      </c>
      <c r="F12289" t="s">
        <v>80</v>
      </c>
      <c r="G12289">
        <v>4761</v>
      </c>
      <c r="H12289">
        <v>10.5</v>
      </c>
      <c r="I12289">
        <v>49990.5</v>
      </c>
      <c r="J12289" t="s">
        <v>81</v>
      </c>
      <c r="K12289">
        <v>0</v>
      </c>
      <c r="L12289">
        <v>0</v>
      </c>
      <c r="M12289" t="s">
        <v>82</v>
      </c>
    </row>
    <row r="12290" spans="1:13">
      <c r="A12290" t="s">
        <v>1088</v>
      </c>
      <c r="B12290" t="s">
        <v>1089</v>
      </c>
      <c r="C12290" t="str">
        <f>TEXT(D12290, "mmm")</f>
        <v>Sep</v>
      </c>
      <c r="D12290" s="1">
        <v>45561</v>
      </c>
      <c r="E12290" t="s">
        <v>6348</v>
      </c>
      <c r="F12290" t="s">
        <v>80</v>
      </c>
      <c r="G12290">
        <v>13866</v>
      </c>
      <c r="H12290">
        <v>7.15</v>
      </c>
      <c r="I12290">
        <v>99141.900000000009</v>
      </c>
      <c r="J12290" t="s">
        <v>81</v>
      </c>
      <c r="K12290">
        <v>0.2422969259696941</v>
      </c>
      <c r="L12290">
        <v>24.229700000000001</v>
      </c>
      <c r="M12290" t="s">
        <v>82</v>
      </c>
    </row>
    <row r="12291" spans="1:13">
      <c r="A12291" t="s">
        <v>6349</v>
      </c>
      <c r="B12291" t="s">
        <v>6350</v>
      </c>
      <c r="C12291" t="str">
        <f>TEXT(D12291, "mmm")</f>
        <v>Sep</v>
      </c>
      <c r="D12291" s="1">
        <v>45561</v>
      </c>
      <c r="E12291" t="s">
        <v>5023</v>
      </c>
      <c r="F12291" t="s">
        <v>80</v>
      </c>
      <c r="G12291">
        <v>20000</v>
      </c>
      <c r="H12291">
        <v>1.7</v>
      </c>
      <c r="I12291">
        <v>34000</v>
      </c>
      <c r="J12291" t="s">
        <v>86</v>
      </c>
      <c r="K12291">
        <v>0.10059168717677711</v>
      </c>
      <c r="L12291">
        <v>10.059200000000001</v>
      </c>
      <c r="M12291" t="s">
        <v>82</v>
      </c>
    </row>
    <row r="12292" spans="1:13">
      <c r="A12292" t="s">
        <v>1267</v>
      </c>
      <c r="B12292" t="s">
        <v>1268</v>
      </c>
      <c r="C12292" t="str">
        <f>TEXT(D12292, "mmm")</f>
        <v>Sep</v>
      </c>
      <c r="D12292" s="1">
        <v>45561</v>
      </c>
      <c r="E12292" t="s">
        <v>1269</v>
      </c>
      <c r="F12292" t="s">
        <v>217</v>
      </c>
      <c r="G12292">
        <v>1500</v>
      </c>
      <c r="H12292">
        <v>14.63</v>
      </c>
      <c r="I12292">
        <v>21945</v>
      </c>
      <c r="J12292" t="s">
        <v>81</v>
      </c>
      <c r="K12292">
        <v>-9.916201861423124E-2</v>
      </c>
      <c r="L12292">
        <v>-9.9161999999999999</v>
      </c>
      <c r="M12292" t="s">
        <v>82</v>
      </c>
    </row>
    <row r="12293" spans="1:13">
      <c r="A12293" t="s">
        <v>4839</v>
      </c>
      <c r="B12293" t="s">
        <v>4840</v>
      </c>
      <c r="C12293" t="str">
        <f>TEXT(D12293, "mmm")</f>
        <v>Sep</v>
      </c>
      <c r="D12293" s="1">
        <v>45561</v>
      </c>
      <c r="E12293" t="s">
        <v>4947</v>
      </c>
      <c r="F12293" t="s">
        <v>80</v>
      </c>
      <c r="G12293">
        <v>5000</v>
      </c>
      <c r="H12293">
        <v>5.99</v>
      </c>
      <c r="I12293">
        <v>29950</v>
      </c>
      <c r="J12293" t="s">
        <v>81</v>
      </c>
      <c r="K12293">
        <v>-2.341134883596319E-2</v>
      </c>
      <c r="L12293">
        <v>-2.3411</v>
      </c>
      <c r="M12293" t="s">
        <v>82</v>
      </c>
    </row>
    <row r="12294" spans="1:13">
      <c r="A12294" t="s">
        <v>356</v>
      </c>
      <c r="B12294" t="s">
        <v>357</v>
      </c>
      <c r="C12294" t="str">
        <f>TEXT(D12294, "mmm")</f>
        <v>Sep</v>
      </c>
      <c r="D12294" s="1">
        <v>45561</v>
      </c>
      <c r="E12294" t="s">
        <v>313</v>
      </c>
      <c r="F12294" t="s">
        <v>314</v>
      </c>
      <c r="G12294">
        <v>336700</v>
      </c>
      <c r="H12294">
        <v>10.19</v>
      </c>
      <c r="I12294">
        <v>3430973</v>
      </c>
      <c r="J12294" t="s">
        <v>81</v>
      </c>
      <c r="K12294">
        <v>8.7562198780074985E-2</v>
      </c>
      <c r="L12294">
        <v>8.7561999999999998</v>
      </c>
      <c r="M12294" t="s">
        <v>82</v>
      </c>
    </row>
    <row r="12295" spans="1:13">
      <c r="A12295" t="s">
        <v>3067</v>
      </c>
      <c r="B12295" t="s">
        <v>3068</v>
      </c>
      <c r="C12295" t="str">
        <f>TEXT(D12295, "mmm")</f>
        <v>Sep</v>
      </c>
      <c r="D12295" s="1">
        <v>45561</v>
      </c>
      <c r="E12295" t="s">
        <v>6351</v>
      </c>
      <c r="F12295" t="s">
        <v>80</v>
      </c>
      <c r="G12295">
        <v>2576</v>
      </c>
      <c r="H12295">
        <v>15.46</v>
      </c>
      <c r="I12295">
        <v>39824.959999999999</v>
      </c>
      <c r="J12295" t="s">
        <v>86</v>
      </c>
      <c r="K12295">
        <v>-2.3391854641954372E-2</v>
      </c>
      <c r="L12295">
        <v>-2.3391999999999999</v>
      </c>
      <c r="M12295" t="s">
        <v>82</v>
      </c>
    </row>
    <row r="12296" spans="1:13">
      <c r="A12296" t="s">
        <v>1169</v>
      </c>
      <c r="B12296" t="s">
        <v>1170</v>
      </c>
      <c r="C12296" t="str">
        <f>TEXT(D12296, "mmm")</f>
        <v>Sep</v>
      </c>
      <c r="D12296" s="1">
        <v>45561</v>
      </c>
      <c r="E12296" t="s">
        <v>6352</v>
      </c>
      <c r="F12296" t="s">
        <v>118</v>
      </c>
      <c r="G12296">
        <v>1104</v>
      </c>
      <c r="H12296">
        <v>15.7</v>
      </c>
      <c r="I12296">
        <v>17332.8</v>
      </c>
      <c r="J12296" t="s">
        <v>81</v>
      </c>
      <c r="K12296">
        <v>0.1130764955245986</v>
      </c>
      <c r="L12296">
        <v>11.307600000000001</v>
      </c>
      <c r="M12296" t="s">
        <v>82</v>
      </c>
    </row>
    <row r="12297" spans="1:13">
      <c r="A12297" t="s">
        <v>188</v>
      </c>
      <c r="B12297" t="s">
        <v>189</v>
      </c>
      <c r="C12297" t="str">
        <f>TEXT(D12297, "mmm")</f>
        <v>Sep</v>
      </c>
      <c r="D12297" s="1">
        <v>45561</v>
      </c>
      <c r="E12297" t="s">
        <v>6353</v>
      </c>
      <c r="F12297" t="s">
        <v>80</v>
      </c>
      <c r="G12297">
        <v>9523</v>
      </c>
      <c r="H12297">
        <v>10.5</v>
      </c>
      <c r="I12297">
        <v>99991.5</v>
      </c>
      <c r="J12297" t="s">
        <v>81</v>
      </c>
      <c r="K12297">
        <v>0</v>
      </c>
      <c r="L12297">
        <v>0</v>
      </c>
      <c r="M12297" t="s">
        <v>82</v>
      </c>
    </row>
    <row r="12298" spans="1:13">
      <c r="A12298" t="s">
        <v>5299</v>
      </c>
      <c r="B12298" t="s">
        <v>5300</v>
      </c>
      <c r="C12298" t="str">
        <f>TEXT(D12298, "mmm")</f>
        <v>Sep</v>
      </c>
      <c r="D12298" s="1">
        <v>45561</v>
      </c>
      <c r="E12298" t="s">
        <v>6354</v>
      </c>
      <c r="F12298" t="s">
        <v>80</v>
      </c>
      <c r="G12298">
        <v>2700</v>
      </c>
      <c r="H12298">
        <v>11.27</v>
      </c>
      <c r="I12298">
        <v>30429</v>
      </c>
      <c r="J12298" t="s">
        <v>81</v>
      </c>
      <c r="K12298">
        <v>-1.072385076487836E-2</v>
      </c>
      <c r="L12298">
        <v>-1.0724</v>
      </c>
      <c r="M12298" t="s">
        <v>82</v>
      </c>
    </row>
    <row r="12299" spans="1:13">
      <c r="A12299" t="s">
        <v>6273</v>
      </c>
      <c r="B12299" t="s">
        <v>6274</v>
      </c>
      <c r="C12299" t="str">
        <f>TEXT(D12299, "mmm")</f>
        <v>Sep</v>
      </c>
      <c r="D12299" s="1">
        <v>45561</v>
      </c>
      <c r="E12299" t="s">
        <v>6275</v>
      </c>
      <c r="F12299" t="s">
        <v>101</v>
      </c>
      <c r="G12299">
        <v>95474</v>
      </c>
      <c r="H12299">
        <v>0.32</v>
      </c>
      <c r="I12299">
        <v>30551.68</v>
      </c>
      <c r="J12299" t="s">
        <v>81</v>
      </c>
      <c r="K12299">
        <v>-4.6511625378651167E-2</v>
      </c>
      <c r="L12299">
        <v>-4.6512000000000002</v>
      </c>
      <c r="M12299" t="s">
        <v>82</v>
      </c>
    </row>
    <row r="12300" spans="1:13">
      <c r="A12300" t="s">
        <v>580</v>
      </c>
      <c r="B12300" t="s">
        <v>581</v>
      </c>
      <c r="C12300" t="str">
        <f>TEXT(D12300, "mmm")</f>
        <v>Sep</v>
      </c>
      <c r="D12300" s="1">
        <v>45561</v>
      </c>
      <c r="E12300" t="s">
        <v>100</v>
      </c>
      <c r="F12300" t="s">
        <v>101</v>
      </c>
      <c r="G12300">
        <v>16514</v>
      </c>
      <c r="H12300">
        <v>22.85</v>
      </c>
      <c r="I12300">
        <v>377344.9</v>
      </c>
      <c r="J12300" t="s">
        <v>86</v>
      </c>
      <c r="K12300">
        <v>6.4501995031821302E-2</v>
      </c>
      <c r="L12300">
        <v>6.4501999999999997</v>
      </c>
      <c r="M12300" t="s">
        <v>82</v>
      </c>
    </row>
    <row r="12301" spans="1:13">
      <c r="A12301" t="s">
        <v>580</v>
      </c>
      <c r="B12301" t="s">
        <v>581</v>
      </c>
      <c r="C12301" t="str">
        <f>TEXT(D12301, "mmm")</f>
        <v>Sep</v>
      </c>
      <c r="D12301" s="1">
        <v>45561</v>
      </c>
      <c r="E12301" t="s">
        <v>102</v>
      </c>
      <c r="F12301" t="s">
        <v>101</v>
      </c>
      <c r="G12301">
        <v>16514</v>
      </c>
      <c r="H12301">
        <v>22.85</v>
      </c>
      <c r="I12301">
        <v>377344.9</v>
      </c>
      <c r="J12301" t="s">
        <v>86</v>
      </c>
      <c r="K12301">
        <v>6.4501995031821302E-2</v>
      </c>
      <c r="L12301">
        <v>6.4501999999999997</v>
      </c>
      <c r="M12301" t="s">
        <v>82</v>
      </c>
    </row>
    <row r="12302" spans="1:13">
      <c r="A12302" t="s">
        <v>2813</v>
      </c>
      <c r="B12302" t="s">
        <v>2814</v>
      </c>
      <c r="C12302" t="str">
        <f>TEXT(D12302, "mmm")</f>
        <v>Sep</v>
      </c>
      <c r="D12302" s="1">
        <v>45561</v>
      </c>
      <c r="E12302" t="s">
        <v>2815</v>
      </c>
      <c r="F12302" t="s">
        <v>251</v>
      </c>
      <c r="G12302">
        <v>43768</v>
      </c>
      <c r="H12302">
        <v>1.3</v>
      </c>
      <c r="I12302">
        <v>56898.400000000001</v>
      </c>
      <c r="J12302" t="s">
        <v>86</v>
      </c>
      <c r="K12302">
        <v>5.2631527055712501E-2</v>
      </c>
      <c r="L12302">
        <v>5.2632000000000003</v>
      </c>
      <c r="M12302" t="s">
        <v>82</v>
      </c>
    </row>
    <row r="12303" spans="1:13">
      <c r="A12303" t="s">
        <v>188</v>
      </c>
      <c r="B12303" t="s">
        <v>189</v>
      </c>
      <c r="C12303" t="str">
        <f>TEXT(D12303, "mmm")</f>
        <v>Sep</v>
      </c>
      <c r="D12303" s="1">
        <v>45561</v>
      </c>
      <c r="E12303" t="s">
        <v>6355</v>
      </c>
      <c r="F12303" t="s">
        <v>80</v>
      </c>
      <c r="G12303">
        <v>95238</v>
      </c>
      <c r="H12303">
        <v>10.5</v>
      </c>
      <c r="I12303">
        <v>999999</v>
      </c>
      <c r="J12303" t="s">
        <v>86</v>
      </c>
      <c r="K12303">
        <v>0</v>
      </c>
      <c r="L12303">
        <v>0</v>
      </c>
      <c r="M12303" t="s">
        <v>82</v>
      </c>
    </row>
    <row r="12304" spans="1:13">
      <c r="A12304" t="s">
        <v>4875</v>
      </c>
      <c r="B12304" t="s">
        <v>4876</v>
      </c>
      <c r="C12304" t="str">
        <f>TEXT(D12304, "mmm")</f>
        <v>Sep</v>
      </c>
      <c r="D12304" s="1">
        <v>45561</v>
      </c>
      <c r="E12304" t="s">
        <v>100</v>
      </c>
      <c r="F12304" t="s">
        <v>101</v>
      </c>
      <c r="G12304">
        <v>11345</v>
      </c>
      <c r="H12304">
        <v>11.12</v>
      </c>
      <c r="I12304">
        <v>126156.4</v>
      </c>
      <c r="J12304" t="s">
        <v>81</v>
      </c>
      <c r="K12304">
        <v>-2.5408559527095861E-2</v>
      </c>
      <c r="L12304">
        <v>-2.5409000000000002</v>
      </c>
      <c r="M12304" t="s">
        <v>82</v>
      </c>
    </row>
    <row r="12305" spans="1:13">
      <c r="A12305" t="s">
        <v>4875</v>
      </c>
      <c r="B12305" t="s">
        <v>4876</v>
      </c>
      <c r="C12305" t="str">
        <f>TEXT(D12305, "mmm")</f>
        <v>Sep</v>
      </c>
      <c r="D12305" s="1">
        <v>45561</v>
      </c>
      <c r="E12305" t="s">
        <v>102</v>
      </c>
      <c r="F12305" t="s">
        <v>101</v>
      </c>
      <c r="G12305">
        <v>11345</v>
      </c>
      <c r="H12305">
        <v>11.12</v>
      </c>
      <c r="I12305">
        <v>126156.4</v>
      </c>
      <c r="J12305" t="s">
        <v>81</v>
      </c>
      <c r="K12305">
        <v>-2.5408559527095861E-2</v>
      </c>
      <c r="L12305">
        <v>-2.5409000000000002</v>
      </c>
      <c r="M12305" t="s">
        <v>82</v>
      </c>
    </row>
    <row r="12306" spans="1:13">
      <c r="A12306" t="s">
        <v>6356</v>
      </c>
      <c r="B12306" t="s">
        <v>6357</v>
      </c>
      <c r="C12306" t="str">
        <f>TEXT(D12306, "mmm")</f>
        <v>Sep</v>
      </c>
      <c r="D12306" s="1">
        <v>45561</v>
      </c>
      <c r="E12306" t="s">
        <v>6358</v>
      </c>
      <c r="F12306" t="s">
        <v>101</v>
      </c>
      <c r="G12306">
        <v>741603</v>
      </c>
      <c r="H12306">
        <v>3.02</v>
      </c>
      <c r="I12306">
        <v>2239641.06</v>
      </c>
      <c r="J12306" t="s">
        <v>86</v>
      </c>
      <c r="K12306">
        <v>-0.18437504493631349</v>
      </c>
      <c r="L12306">
        <v>-18.4375</v>
      </c>
      <c r="M12306" t="s">
        <v>82</v>
      </c>
    </row>
    <row r="12307" spans="1:13">
      <c r="A12307" t="s">
        <v>2427</v>
      </c>
      <c r="B12307" t="s">
        <v>2428</v>
      </c>
      <c r="C12307" t="str">
        <f>TEXT(D12307, "mmm")</f>
        <v>Sep</v>
      </c>
      <c r="D12307" s="1">
        <v>45561</v>
      </c>
      <c r="E12307" t="s">
        <v>6359</v>
      </c>
      <c r="F12307" t="s">
        <v>128</v>
      </c>
      <c r="G12307">
        <v>20000</v>
      </c>
      <c r="H12307">
        <v>0.92</v>
      </c>
      <c r="I12307">
        <v>18400</v>
      </c>
      <c r="J12307" t="s">
        <v>86</v>
      </c>
      <c r="K12307">
        <v>-2.888884885811405E-2</v>
      </c>
      <c r="L12307">
        <v>-2.8889</v>
      </c>
      <c r="M12307" t="s">
        <v>82</v>
      </c>
    </row>
    <row r="12308" spans="1:13">
      <c r="A12308" t="s">
        <v>6360</v>
      </c>
      <c r="B12308" t="s">
        <v>6361</v>
      </c>
      <c r="C12308" t="str">
        <f>TEXT(D12308, "mmm")</f>
        <v>Sep</v>
      </c>
      <c r="D12308" s="1">
        <v>45561</v>
      </c>
      <c r="E12308" t="s">
        <v>6362</v>
      </c>
      <c r="F12308" t="s">
        <v>101</v>
      </c>
      <c r="G12308">
        <v>5000</v>
      </c>
      <c r="H12308">
        <v>4.08</v>
      </c>
      <c r="I12308">
        <v>20400</v>
      </c>
      <c r="J12308" t="s">
        <v>81</v>
      </c>
      <c r="K12308">
        <v>0.43034826549296712</v>
      </c>
      <c r="L12308">
        <v>43.034799999999997</v>
      </c>
      <c r="M12308" t="s">
        <v>82</v>
      </c>
    </row>
    <row r="12309" spans="1:13">
      <c r="A12309" t="s">
        <v>6360</v>
      </c>
      <c r="B12309" t="s">
        <v>6361</v>
      </c>
      <c r="C12309" t="str">
        <f>TEXT(D12309, "mmm")</f>
        <v>Sep</v>
      </c>
      <c r="D12309" s="1">
        <v>45561</v>
      </c>
      <c r="E12309" t="s">
        <v>6363</v>
      </c>
      <c r="F12309" t="s">
        <v>101</v>
      </c>
      <c r="G12309">
        <v>5000</v>
      </c>
      <c r="H12309">
        <v>4.08</v>
      </c>
      <c r="I12309">
        <v>20400</v>
      </c>
      <c r="J12309" t="s">
        <v>81</v>
      </c>
      <c r="K12309">
        <v>0.43034826549296712</v>
      </c>
      <c r="L12309">
        <v>43.034799999999997</v>
      </c>
      <c r="M12309" t="s">
        <v>82</v>
      </c>
    </row>
    <row r="12310" spans="1:13">
      <c r="A12310" t="s">
        <v>6360</v>
      </c>
      <c r="B12310" t="s">
        <v>6361</v>
      </c>
      <c r="C12310" t="str">
        <f>TEXT(D12310, "mmm")</f>
        <v>Sep</v>
      </c>
      <c r="D12310" s="1">
        <v>45561</v>
      </c>
      <c r="E12310" t="s">
        <v>6364</v>
      </c>
      <c r="F12310" t="s">
        <v>101</v>
      </c>
      <c r="G12310">
        <v>5000</v>
      </c>
      <c r="H12310">
        <v>4.08</v>
      </c>
      <c r="I12310">
        <v>20400</v>
      </c>
      <c r="J12310" t="s">
        <v>81</v>
      </c>
      <c r="K12310">
        <v>0.43034826549296712</v>
      </c>
      <c r="L12310">
        <v>43.034799999999997</v>
      </c>
      <c r="M12310" t="s">
        <v>82</v>
      </c>
    </row>
    <row r="12311" spans="1:13">
      <c r="A12311" t="s">
        <v>6360</v>
      </c>
      <c r="B12311" t="s">
        <v>6361</v>
      </c>
      <c r="C12311" t="str">
        <f>TEXT(D12311, "mmm")</f>
        <v>Sep</v>
      </c>
      <c r="D12311" s="1">
        <v>45561</v>
      </c>
      <c r="E12311" t="s">
        <v>6362</v>
      </c>
      <c r="F12311" t="s">
        <v>101</v>
      </c>
      <c r="G12311">
        <v>20000</v>
      </c>
      <c r="H12311">
        <v>4.1500000000000004</v>
      </c>
      <c r="I12311">
        <v>83000</v>
      </c>
      <c r="J12311" t="s">
        <v>86</v>
      </c>
      <c r="K12311">
        <v>0.43034826549296712</v>
      </c>
      <c r="L12311">
        <v>43.034799999999997</v>
      </c>
      <c r="M12311" t="s">
        <v>82</v>
      </c>
    </row>
    <row r="12312" spans="1:13">
      <c r="A12312" t="s">
        <v>6360</v>
      </c>
      <c r="B12312" t="s">
        <v>6361</v>
      </c>
      <c r="C12312" t="str">
        <f>TEXT(D12312, "mmm")</f>
        <v>Sep</v>
      </c>
      <c r="D12312" s="1">
        <v>45561</v>
      </c>
      <c r="E12312" t="s">
        <v>6363</v>
      </c>
      <c r="F12312" t="s">
        <v>101</v>
      </c>
      <c r="G12312">
        <v>20000</v>
      </c>
      <c r="H12312">
        <v>4.1500000000000004</v>
      </c>
      <c r="I12312">
        <v>83000</v>
      </c>
      <c r="J12312" t="s">
        <v>86</v>
      </c>
      <c r="K12312">
        <v>0.43034826549296712</v>
      </c>
      <c r="L12312">
        <v>43.034799999999997</v>
      </c>
      <c r="M12312" t="s">
        <v>82</v>
      </c>
    </row>
    <row r="12313" spans="1:13">
      <c r="A12313" t="s">
        <v>6360</v>
      </c>
      <c r="B12313" t="s">
        <v>6361</v>
      </c>
      <c r="C12313" t="str">
        <f>TEXT(D12313, "mmm")</f>
        <v>Sep</v>
      </c>
      <c r="D12313" s="1">
        <v>45561</v>
      </c>
      <c r="E12313" t="s">
        <v>6364</v>
      </c>
      <c r="F12313" t="s">
        <v>101</v>
      </c>
      <c r="G12313">
        <v>20000</v>
      </c>
      <c r="H12313">
        <v>4.1500000000000004</v>
      </c>
      <c r="I12313">
        <v>83000</v>
      </c>
      <c r="J12313" t="s">
        <v>86</v>
      </c>
      <c r="K12313">
        <v>0.43034826549296712</v>
      </c>
      <c r="L12313">
        <v>43.034799999999997</v>
      </c>
      <c r="M12313" t="s">
        <v>82</v>
      </c>
    </row>
    <row r="12314" spans="1:13">
      <c r="A12314" t="s">
        <v>129</v>
      </c>
      <c r="B12314" t="s">
        <v>130</v>
      </c>
      <c r="C12314" t="str">
        <f>TEXT(D12314, "mmm")</f>
        <v>Sep</v>
      </c>
      <c r="D12314" s="1">
        <v>45561</v>
      </c>
      <c r="E12314" t="s">
        <v>111</v>
      </c>
      <c r="F12314" t="s">
        <v>101</v>
      </c>
      <c r="G12314">
        <v>29800</v>
      </c>
      <c r="H12314">
        <v>6.49</v>
      </c>
      <c r="I12314">
        <v>193402</v>
      </c>
      <c r="J12314" t="s">
        <v>81</v>
      </c>
      <c r="K12314">
        <v>-1.230768057016229E-2</v>
      </c>
      <c r="L12314">
        <v>-1.2307999999999999</v>
      </c>
      <c r="M12314" t="s">
        <v>82</v>
      </c>
    </row>
    <row r="12315" spans="1:13">
      <c r="A12315" t="s">
        <v>129</v>
      </c>
      <c r="B12315" t="s">
        <v>130</v>
      </c>
      <c r="C12315" t="str">
        <f>TEXT(D12315, "mmm")</f>
        <v>Sep</v>
      </c>
      <c r="D12315" s="1">
        <v>45561</v>
      </c>
      <c r="E12315" t="s">
        <v>109</v>
      </c>
      <c r="F12315" t="s">
        <v>101</v>
      </c>
      <c r="G12315">
        <v>29800</v>
      </c>
      <c r="H12315">
        <v>6.49</v>
      </c>
      <c r="I12315">
        <v>193402</v>
      </c>
      <c r="J12315" t="s">
        <v>81</v>
      </c>
      <c r="K12315">
        <v>-1.230768057016229E-2</v>
      </c>
      <c r="L12315">
        <v>-1.2307999999999999</v>
      </c>
      <c r="M12315" t="s">
        <v>82</v>
      </c>
    </row>
    <row r="12316" spans="1:13">
      <c r="A12316" t="s">
        <v>129</v>
      </c>
      <c r="B12316" t="s">
        <v>130</v>
      </c>
      <c r="C12316" t="str">
        <f>TEXT(D12316, "mmm")</f>
        <v>Sep</v>
      </c>
      <c r="D12316" s="1">
        <v>45561</v>
      </c>
      <c r="E12316" t="s">
        <v>110</v>
      </c>
      <c r="F12316" t="s">
        <v>101</v>
      </c>
      <c r="G12316">
        <v>29800</v>
      </c>
      <c r="H12316">
        <v>6.49</v>
      </c>
      <c r="I12316">
        <v>193402</v>
      </c>
      <c r="J12316" t="s">
        <v>81</v>
      </c>
      <c r="K12316">
        <v>-1.230768057016229E-2</v>
      </c>
      <c r="L12316">
        <v>-1.2307999999999999</v>
      </c>
      <c r="M12316" t="s">
        <v>82</v>
      </c>
    </row>
    <row r="12317" spans="1:13">
      <c r="A12317" t="s">
        <v>2069</v>
      </c>
      <c r="B12317" t="s">
        <v>2070</v>
      </c>
      <c r="C12317" t="str">
        <f>TEXT(D12317, "mmm")</f>
        <v>Sep</v>
      </c>
      <c r="D12317" s="1">
        <v>45561</v>
      </c>
      <c r="E12317" t="s">
        <v>6365</v>
      </c>
      <c r="F12317" t="s">
        <v>128</v>
      </c>
      <c r="G12317">
        <v>5000</v>
      </c>
      <c r="H12317">
        <v>5.69</v>
      </c>
      <c r="I12317">
        <v>28450</v>
      </c>
      <c r="J12317" t="s">
        <v>86</v>
      </c>
      <c r="K12317">
        <v>-0.13028165378212889</v>
      </c>
      <c r="L12317">
        <v>-13.0282</v>
      </c>
      <c r="M12317" t="s">
        <v>82</v>
      </c>
    </row>
    <row r="12318" spans="1:13">
      <c r="A12318" t="s">
        <v>285</v>
      </c>
      <c r="B12318" t="s">
        <v>286</v>
      </c>
      <c r="C12318" t="str">
        <f>TEXT(D12318, "mmm")</f>
        <v>Sep</v>
      </c>
      <c r="D12318" s="1">
        <v>45561</v>
      </c>
      <c r="E12318" t="s">
        <v>100</v>
      </c>
      <c r="F12318" t="s">
        <v>101</v>
      </c>
      <c r="G12318">
        <v>47871</v>
      </c>
      <c r="H12318">
        <v>15.81</v>
      </c>
      <c r="I12318">
        <v>756840.51</v>
      </c>
      <c r="J12318" t="s">
        <v>81</v>
      </c>
      <c r="K12318">
        <v>-5.0663810615756422E-3</v>
      </c>
      <c r="L12318">
        <v>-0.50660000000000005</v>
      </c>
      <c r="M12318" t="s">
        <v>82</v>
      </c>
    </row>
    <row r="12319" spans="1:13">
      <c r="A12319" t="s">
        <v>285</v>
      </c>
      <c r="B12319" t="s">
        <v>286</v>
      </c>
      <c r="C12319" t="str">
        <f>TEXT(D12319, "mmm")</f>
        <v>Sep</v>
      </c>
      <c r="D12319" s="1">
        <v>45561</v>
      </c>
      <c r="E12319" t="s">
        <v>102</v>
      </c>
      <c r="F12319" t="s">
        <v>101</v>
      </c>
      <c r="G12319">
        <v>47871</v>
      </c>
      <c r="H12319">
        <v>15.81</v>
      </c>
      <c r="I12319">
        <v>756840.51</v>
      </c>
      <c r="J12319" t="s">
        <v>81</v>
      </c>
      <c r="K12319">
        <v>-5.0663810615756422E-3</v>
      </c>
      <c r="L12319">
        <v>-0.50660000000000005</v>
      </c>
      <c r="M12319" t="s">
        <v>82</v>
      </c>
    </row>
    <row r="12320" spans="1:13">
      <c r="A12320" t="s">
        <v>291</v>
      </c>
      <c r="B12320" t="s">
        <v>292</v>
      </c>
      <c r="C12320" t="str">
        <f>TEXT(D12320, "mmm")</f>
        <v>Sep</v>
      </c>
      <c r="D12320" s="1">
        <v>45562</v>
      </c>
      <c r="E12320" t="s">
        <v>102</v>
      </c>
      <c r="F12320" t="s">
        <v>101</v>
      </c>
      <c r="G12320">
        <v>23267</v>
      </c>
      <c r="H12320">
        <v>7.61</v>
      </c>
      <c r="I12320">
        <v>177061.87</v>
      </c>
      <c r="J12320" t="s">
        <v>81</v>
      </c>
      <c r="K12320">
        <v>1.315781179982101E-2</v>
      </c>
      <c r="L12320">
        <v>1.3158000000000001</v>
      </c>
      <c r="M12320" t="s">
        <v>82</v>
      </c>
    </row>
    <row r="12321" spans="1:13">
      <c r="A12321" t="s">
        <v>291</v>
      </c>
      <c r="B12321" t="s">
        <v>292</v>
      </c>
      <c r="C12321" t="str">
        <f>TEXT(D12321, "mmm")</f>
        <v>Sep</v>
      </c>
      <c r="D12321" s="1">
        <v>45562</v>
      </c>
      <c r="E12321" t="s">
        <v>100</v>
      </c>
      <c r="F12321" t="s">
        <v>101</v>
      </c>
      <c r="G12321">
        <v>23267</v>
      </c>
      <c r="H12321">
        <v>7.61</v>
      </c>
      <c r="I12321">
        <v>177061.87</v>
      </c>
      <c r="J12321" t="s">
        <v>81</v>
      </c>
      <c r="K12321">
        <v>1.315781179982101E-2</v>
      </c>
      <c r="L12321">
        <v>1.3158000000000001</v>
      </c>
      <c r="M12321" t="s">
        <v>82</v>
      </c>
    </row>
    <row r="12322" spans="1:13">
      <c r="A12322" t="s">
        <v>6366</v>
      </c>
      <c r="B12322" t="s">
        <v>6367</v>
      </c>
      <c r="C12322" t="str">
        <f>TEXT(D12322, "mmm")</f>
        <v>Sep</v>
      </c>
      <c r="D12322" s="1">
        <v>45562</v>
      </c>
      <c r="E12322" t="s">
        <v>6368</v>
      </c>
      <c r="F12322" t="s">
        <v>222</v>
      </c>
      <c r="G12322">
        <v>450000</v>
      </c>
      <c r="H12322">
        <v>18</v>
      </c>
      <c r="I12322">
        <v>8100000</v>
      </c>
      <c r="J12322" t="s">
        <v>86</v>
      </c>
      <c r="K12322">
        <v>3.3333369663783419E-2</v>
      </c>
      <c r="L12322">
        <v>3.3332999999999999</v>
      </c>
      <c r="M12322" t="s">
        <v>82</v>
      </c>
    </row>
    <row r="12323" spans="1:13">
      <c r="A12323" t="s">
        <v>6366</v>
      </c>
      <c r="B12323" t="s">
        <v>6367</v>
      </c>
      <c r="C12323" t="str">
        <f>TEXT(D12323, "mmm")</f>
        <v>Sep</v>
      </c>
      <c r="D12323" s="1">
        <v>45562</v>
      </c>
      <c r="E12323" t="s">
        <v>260</v>
      </c>
      <c r="F12323" t="s">
        <v>222</v>
      </c>
      <c r="G12323">
        <v>450000</v>
      </c>
      <c r="H12323">
        <v>18</v>
      </c>
      <c r="I12323">
        <v>8100000</v>
      </c>
      <c r="J12323" t="s">
        <v>86</v>
      </c>
      <c r="K12323">
        <v>3.3333369663783419E-2</v>
      </c>
      <c r="L12323">
        <v>3.3332999999999999</v>
      </c>
      <c r="M12323" t="s">
        <v>82</v>
      </c>
    </row>
    <row r="12324" spans="1:13">
      <c r="A12324" t="s">
        <v>6366</v>
      </c>
      <c r="B12324" t="s">
        <v>6367</v>
      </c>
      <c r="C12324" t="str">
        <f>TEXT(D12324, "mmm")</f>
        <v>Sep</v>
      </c>
      <c r="D12324" s="1">
        <v>45562</v>
      </c>
      <c r="E12324" t="s">
        <v>6369</v>
      </c>
      <c r="F12324" t="s">
        <v>222</v>
      </c>
      <c r="G12324">
        <v>450000</v>
      </c>
      <c r="H12324">
        <v>18</v>
      </c>
      <c r="I12324">
        <v>8100000</v>
      </c>
      <c r="J12324" t="s">
        <v>86</v>
      </c>
      <c r="K12324">
        <v>3.3333369663783419E-2</v>
      </c>
      <c r="L12324">
        <v>3.3332999999999999</v>
      </c>
      <c r="M12324" t="s">
        <v>82</v>
      </c>
    </row>
    <row r="12325" spans="1:13">
      <c r="A12325" t="s">
        <v>6366</v>
      </c>
      <c r="B12325" t="s">
        <v>6367</v>
      </c>
      <c r="C12325" t="str">
        <f>TEXT(D12325, "mmm")</f>
        <v>Sep</v>
      </c>
      <c r="D12325" s="1">
        <v>45562</v>
      </c>
      <c r="E12325" t="s">
        <v>259</v>
      </c>
      <c r="F12325" t="s">
        <v>222</v>
      </c>
      <c r="G12325">
        <v>450000</v>
      </c>
      <c r="H12325">
        <v>18</v>
      </c>
      <c r="I12325">
        <v>8100000</v>
      </c>
      <c r="J12325" t="s">
        <v>86</v>
      </c>
      <c r="K12325">
        <v>3.3333369663783419E-2</v>
      </c>
      <c r="L12325">
        <v>3.3332999999999999</v>
      </c>
      <c r="M12325" t="s">
        <v>82</v>
      </c>
    </row>
    <row r="12326" spans="1:13">
      <c r="A12326" t="s">
        <v>6370</v>
      </c>
      <c r="B12326" t="s">
        <v>6371</v>
      </c>
      <c r="C12326" t="str">
        <f>TEXT(D12326, "mmm")</f>
        <v>Sep</v>
      </c>
      <c r="D12326" s="1">
        <v>45562</v>
      </c>
      <c r="E12326" t="s">
        <v>6372</v>
      </c>
      <c r="F12326" t="s">
        <v>128</v>
      </c>
      <c r="G12326">
        <v>2500</v>
      </c>
      <c r="H12326">
        <v>18</v>
      </c>
      <c r="I12326">
        <v>45000</v>
      </c>
      <c r="J12326" t="s">
        <v>81</v>
      </c>
      <c r="K12326">
        <v>7.7563048706184023E-3</v>
      </c>
      <c r="L12326">
        <v>0.77559999999999996</v>
      </c>
      <c r="M12326" t="s">
        <v>82</v>
      </c>
    </row>
    <row r="12327" spans="1:13">
      <c r="A12327" t="s">
        <v>423</v>
      </c>
      <c r="B12327" t="s">
        <v>424</v>
      </c>
      <c r="C12327" t="str">
        <f>TEXT(D12327, "mmm")</f>
        <v>Sep</v>
      </c>
      <c r="D12327" s="1">
        <v>45562</v>
      </c>
      <c r="E12327" t="s">
        <v>6373</v>
      </c>
      <c r="F12327" t="s">
        <v>128</v>
      </c>
      <c r="G12327">
        <v>21400</v>
      </c>
      <c r="H12327">
        <v>23.33</v>
      </c>
      <c r="I12327">
        <v>499261.99999999988</v>
      </c>
      <c r="J12327" t="s">
        <v>81</v>
      </c>
      <c r="K12327">
        <v>1.2858947194239519E-2</v>
      </c>
      <c r="L12327">
        <v>1.2859</v>
      </c>
      <c r="M12327" t="s">
        <v>82</v>
      </c>
    </row>
    <row r="12328" spans="1:13">
      <c r="A12328" t="s">
        <v>6374</v>
      </c>
      <c r="B12328" t="s">
        <v>6375</v>
      </c>
      <c r="C12328" t="str">
        <f>TEXT(D12328, "mmm")</f>
        <v>Sep</v>
      </c>
      <c r="D12328" s="1">
        <v>45562</v>
      </c>
      <c r="E12328" t="s">
        <v>6376</v>
      </c>
      <c r="F12328" t="s">
        <v>128</v>
      </c>
      <c r="G12328">
        <v>10000</v>
      </c>
      <c r="H12328">
        <v>5.7</v>
      </c>
      <c r="I12328">
        <v>57000</v>
      </c>
      <c r="J12328" t="s">
        <v>81</v>
      </c>
      <c r="K12328">
        <v>0.18842972405710379</v>
      </c>
      <c r="L12328">
        <v>18.843</v>
      </c>
      <c r="M12328" t="s">
        <v>82</v>
      </c>
    </row>
    <row r="12329" spans="1:13">
      <c r="A12329" t="s">
        <v>6377</v>
      </c>
      <c r="B12329" t="s">
        <v>6378</v>
      </c>
      <c r="C12329" t="str">
        <f>TEXT(D12329, "mmm")</f>
        <v>Sep</v>
      </c>
      <c r="D12329" s="1">
        <v>45562</v>
      </c>
      <c r="E12329" t="s">
        <v>6379</v>
      </c>
      <c r="F12329" t="s">
        <v>101</v>
      </c>
      <c r="G12329">
        <v>2791930</v>
      </c>
      <c r="H12329">
        <v>8</v>
      </c>
      <c r="I12329">
        <v>22335440</v>
      </c>
      <c r="J12329" t="s">
        <v>86</v>
      </c>
      <c r="K12329">
        <v>3.860068712867526E-2</v>
      </c>
      <c r="L12329">
        <v>3.8601000000000001</v>
      </c>
      <c r="M12329" t="s">
        <v>82</v>
      </c>
    </row>
    <row r="12330" spans="1:13">
      <c r="A12330" t="s">
        <v>6380</v>
      </c>
      <c r="B12330" t="s">
        <v>6381</v>
      </c>
      <c r="C12330" t="str">
        <f>TEXT(D12330, "mmm")</f>
        <v>Sep</v>
      </c>
      <c r="D12330" s="1">
        <v>45562</v>
      </c>
      <c r="E12330" t="s">
        <v>6382</v>
      </c>
      <c r="F12330" t="s">
        <v>80</v>
      </c>
      <c r="G12330">
        <v>7142</v>
      </c>
      <c r="H12330">
        <v>14</v>
      </c>
      <c r="I12330">
        <v>99988</v>
      </c>
      <c r="J12330" t="s">
        <v>81</v>
      </c>
      <c r="K12330">
        <v>-4.2253521126760618E-2</v>
      </c>
      <c r="L12330">
        <v>-4.2253999999999996</v>
      </c>
      <c r="M12330" t="s">
        <v>82</v>
      </c>
    </row>
    <row r="12331" spans="1:13">
      <c r="A12331" t="s">
        <v>6370</v>
      </c>
      <c r="B12331" t="s">
        <v>6371</v>
      </c>
      <c r="C12331" t="str">
        <f>TEXT(D12331, "mmm")</f>
        <v>Sep</v>
      </c>
      <c r="D12331" s="1">
        <v>45562</v>
      </c>
      <c r="E12331" t="s">
        <v>6383</v>
      </c>
      <c r="F12331" t="s">
        <v>118</v>
      </c>
      <c r="G12331">
        <v>750</v>
      </c>
      <c r="H12331">
        <v>18</v>
      </c>
      <c r="I12331">
        <v>13500</v>
      </c>
      <c r="J12331" t="s">
        <v>81</v>
      </c>
      <c r="K12331">
        <v>7.7563048706184023E-3</v>
      </c>
      <c r="L12331">
        <v>0.77559999999999996</v>
      </c>
      <c r="M12331" t="s">
        <v>82</v>
      </c>
    </row>
    <row r="12332" spans="1:13">
      <c r="A12332" t="s">
        <v>6370</v>
      </c>
      <c r="B12332" t="s">
        <v>6371</v>
      </c>
      <c r="C12332" t="str">
        <f>TEXT(D12332, "mmm")</f>
        <v>Sep</v>
      </c>
      <c r="D12332" s="1">
        <v>45562</v>
      </c>
      <c r="E12332" t="s">
        <v>6384</v>
      </c>
      <c r="F12332" t="s">
        <v>80</v>
      </c>
      <c r="G12332">
        <v>25000</v>
      </c>
      <c r="H12332">
        <v>18</v>
      </c>
      <c r="I12332">
        <v>450000</v>
      </c>
      <c r="J12332" t="s">
        <v>86</v>
      </c>
      <c r="K12332">
        <v>7.7563048706184023E-3</v>
      </c>
      <c r="L12332">
        <v>0.77559999999999996</v>
      </c>
      <c r="M12332" t="s">
        <v>82</v>
      </c>
    </row>
    <row r="12333" spans="1:13">
      <c r="A12333" t="s">
        <v>1088</v>
      </c>
      <c r="B12333" t="s">
        <v>1089</v>
      </c>
      <c r="C12333" t="str">
        <f>TEXT(D12333, "mmm")</f>
        <v>Sep</v>
      </c>
      <c r="D12333" s="1">
        <v>45562</v>
      </c>
      <c r="E12333" t="s">
        <v>6348</v>
      </c>
      <c r="F12333" t="s">
        <v>80</v>
      </c>
      <c r="G12333">
        <v>234134</v>
      </c>
      <c r="H12333">
        <v>7.41</v>
      </c>
      <c r="I12333">
        <v>1734932.94</v>
      </c>
      <c r="J12333" t="s">
        <v>86</v>
      </c>
      <c r="K12333">
        <v>0.24123988456170961</v>
      </c>
      <c r="L12333">
        <v>24.123999999999999</v>
      </c>
      <c r="M12333" t="s">
        <v>82</v>
      </c>
    </row>
    <row r="12334" spans="1:13">
      <c r="A12334" t="s">
        <v>6385</v>
      </c>
      <c r="B12334" t="s">
        <v>6386</v>
      </c>
      <c r="C12334" t="str">
        <f>TEXT(D12334, "mmm")</f>
        <v>Sep</v>
      </c>
      <c r="D12334" s="1">
        <v>45562</v>
      </c>
      <c r="E12334" t="s">
        <v>6387</v>
      </c>
      <c r="F12334" t="s">
        <v>80</v>
      </c>
      <c r="G12334">
        <v>4000</v>
      </c>
      <c r="H12334">
        <v>10.19</v>
      </c>
      <c r="I12334">
        <v>40760</v>
      </c>
      <c r="J12334" t="s">
        <v>81</v>
      </c>
      <c r="K12334">
        <v>0.33538466233473557</v>
      </c>
      <c r="L12334">
        <v>33.538499999999999</v>
      </c>
      <c r="M12334" t="s">
        <v>82</v>
      </c>
    </row>
    <row r="12335" spans="1:13">
      <c r="A12335" t="s">
        <v>6388</v>
      </c>
      <c r="B12335" t="s">
        <v>6389</v>
      </c>
      <c r="C12335" t="str">
        <f>TEXT(D12335, "mmm")</f>
        <v>Sep</v>
      </c>
      <c r="D12335" s="1">
        <v>45562</v>
      </c>
      <c r="E12335" t="s">
        <v>6390</v>
      </c>
      <c r="F12335" t="s">
        <v>217</v>
      </c>
      <c r="G12335">
        <v>6000000</v>
      </c>
      <c r="H12335">
        <v>0.02</v>
      </c>
      <c r="I12335">
        <v>120000</v>
      </c>
      <c r="J12335" t="s">
        <v>86</v>
      </c>
      <c r="K12335">
        <v>0.66666661492652413</v>
      </c>
      <c r="L12335">
        <v>66.666700000000006</v>
      </c>
      <c r="M12335" t="s">
        <v>82</v>
      </c>
    </row>
    <row r="12336" spans="1:13">
      <c r="A12336" t="s">
        <v>423</v>
      </c>
      <c r="B12336" t="s">
        <v>424</v>
      </c>
      <c r="C12336" t="str">
        <f>TEXT(D12336, "mmm")</f>
        <v>Sep</v>
      </c>
      <c r="D12336" s="1">
        <v>45562</v>
      </c>
      <c r="E12336" t="s">
        <v>6391</v>
      </c>
      <c r="F12336" t="s">
        <v>118</v>
      </c>
      <c r="G12336">
        <v>5000</v>
      </c>
      <c r="H12336">
        <v>23.41</v>
      </c>
      <c r="I12336">
        <v>117050</v>
      </c>
      <c r="J12336" t="s">
        <v>81</v>
      </c>
      <c r="K12336">
        <v>1.2858947194239519E-2</v>
      </c>
      <c r="L12336">
        <v>1.2859</v>
      </c>
      <c r="M12336" t="s">
        <v>82</v>
      </c>
    </row>
    <row r="12337" spans="1:13">
      <c r="A12337" t="s">
        <v>6366</v>
      </c>
      <c r="B12337" t="s">
        <v>6367</v>
      </c>
      <c r="C12337" t="str">
        <f>TEXT(D12337, "mmm")</f>
        <v>Sep</v>
      </c>
      <c r="D12337" s="1">
        <v>45562</v>
      </c>
      <c r="E12337" t="s">
        <v>6392</v>
      </c>
      <c r="F12337" t="s">
        <v>80</v>
      </c>
      <c r="G12337">
        <v>900000</v>
      </c>
      <c r="H12337">
        <v>18</v>
      </c>
      <c r="I12337">
        <v>16200000</v>
      </c>
      <c r="J12337" t="s">
        <v>86</v>
      </c>
      <c r="K12337">
        <v>3.3333369663783419E-2</v>
      </c>
      <c r="L12337">
        <v>3.3332999999999999</v>
      </c>
      <c r="M12337" t="s">
        <v>82</v>
      </c>
    </row>
    <row r="12338" spans="1:13">
      <c r="A12338" t="s">
        <v>6374</v>
      </c>
      <c r="B12338" t="s">
        <v>6375</v>
      </c>
      <c r="C12338" t="str">
        <f>TEXT(D12338, "mmm")</f>
        <v>Sep</v>
      </c>
      <c r="D12338" s="1">
        <v>45562</v>
      </c>
      <c r="E12338" t="s">
        <v>6393</v>
      </c>
      <c r="F12338" t="s">
        <v>101</v>
      </c>
      <c r="G12338">
        <v>38396</v>
      </c>
      <c r="H12338">
        <v>5.94</v>
      </c>
      <c r="I12338">
        <v>228072.24</v>
      </c>
      <c r="J12338" t="s">
        <v>86</v>
      </c>
      <c r="K12338">
        <v>0.18842972405710379</v>
      </c>
      <c r="L12338">
        <v>18.843</v>
      </c>
      <c r="M12338" t="s">
        <v>82</v>
      </c>
    </row>
    <row r="12339" spans="1:13">
      <c r="A12339" t="s">
        <v>6374</v>
      </c>
      <c r="B12339" t="s">
        <v>6375</v>
      </c>
      <c r="C12339" t="str">
        <f>TEXT(D12339, "mmm")</f>
        <v>Sep</v>
      </c>
      <c r="D12339" s="1">
        <v>45562</v>
      </c>
      <c r="E12339" t="s">
        <v>6394</v>
      </c>
      <c r="F12339" t="s">
        <v>101</v>
      </c>
      <c r="G12339">
        <v>3243</v>
      </c>
      <c r="H12339">
        <v>6.38</v>
      </c>
      <c r="I12339">
        <v>20690.34</v>
      </c>
      <c r="J12339" t="s">
        <v>81</v>
      </c>
      <c r="K12339">
        <v>0.18842972405710379</v>
      </c>
      <c r="L12339">
        <v>18.843</v>
      </c>
      <c r="M12339" t="s">
        <v>82</v>
      </c>
    </row>
    <row r="12340" spans="1:13">
      <c r="A12340" t="s">
        <v>6374</v>
      </c>
      <c r="B12340" t="s">
        <v>6375</v>
      </c>
      <c r="C12340" t="str">
        <f>TEXT(D12340, "mmm")</f>
        <v>Sep</v>
      </c>
      <c r="D12340" s="1">
        <v>45562</v>
      </c>
      <c r="E12340" t="s">
        <v>6393</v>
      </c>
      <c r="F12340" t="s">
        <v>101</v>
      </c>
      <c r="G12340">
        <v>3243</v>
      </c>
      <c r="H12340">
        <v>6.38</v>
      </c>
      <c r="I12340">
        <v>20690.34</v>
      </c>
      <c r="J12340" t="s">
        <v>81</v>
      </c>
      <c r="K12340">
        <v>0.18842972405710379</v>
      </c>
      <c r="L12340">
        <v>18.843</v>
      </c>
      <c r="M12340" t="s">
        <v>82</v>
      </c>
    </row>
    <row r="12341" spans="1:13">
      <c r="A12341" t="s">
        <v>6374</v>
      </c>
      <c r="B12341" t="s">
        <v>6375</v>
      </c>
      <c r="C12341" t="str">
        <f>TEXT(D12341, "mmm")</f>
        <v>Sep</v>
      </c>
      <c r="D12341" s="1">
        <v>45562</v>
      </c>
      <c r="E12341" t="s">
        <v>6394</v>
      </c>
      <c r="F12341" t="s">
        <v>101</v>
      </c>
      <c r="G12341">
        <v>38396</v>
      </c>
      <c r="H12341">
        <v>5.94</v>
      </c>
      <c r="I12341">
        <v>228072.24</v>
      </c>
      <c r="J12341" t="s">
        <v>86</v>
      </c>
      <c r="K12341">
        <v>0.18842972405710379</v>
      </c>
      <c r="L12341">
        <v>18.843</v>
      </c>
      <c r="M12341" t="s">
        <v>82</v>
      </c>
    </row>
    <row r="12342" spans="1:13">
      <c r="A12342" t="s">
        <v>6380</v>
      </c>
      <c r="B12342" t="s">
        <v>6381</v>
      </c>
      <c r="C12342" t="str">
        <f>TEXT(D12342, "mmm")</f>
        <v>Sep</v>
      </c>
      <c r="D12342" s="1">
        <v>45562</v>
      </c>
      <c r="E12342" t="s">
        <v>6395</v>
      </c>
      <c r="F12342" t="s">
        <v>80</v>
      </c>
      <c r="G12342">
        <v>3571</v>
      </c>
      <c r="H12342">
        <v>14</v>
      </c>
      <c r="I12342">
        <v>49994</v>
      </c>
      <c r="J12342" t="s">
        <v>81</v>
      </c>
      <c r="K12342">
        <v>-4.2253521126760618E-2</v>
      </c>
      <c r="L12342">
        <v>-4.2253999999999996</v>
      </c>
      <c r="M12342" t="s">
        <v>82</v>
      </c>
    </row>
    <row r="12343" spans="1:13">
      <c r="A12343" t="s">
        <v>6370</v>
      </c>
      <c r="B12343" t="s">
        <v>6371</v>
      </c>
      <c r="C12343" t="str">
        <f>TEXT(D12343, "mmm")</f>
        <v>Sep</v>
      </c>
      <c r="D12343" s="1">
        <v>45562</v>
      </c>
      <c r="E12343" t="s">
        <v>6396</v>
      </c>
      <c r="F12343" t="s">
        <v>118</v>
      </c>
      <c r="G12343">
        <v>5000</v>
      </c>
      <c r="H12343">
        <v>18</v>
      </c>
      <c r="I12343">
        <v>90000</v>
      </c>
      <c r="J12343" t="s">
        <v>81</v>
      </c>
      <c r="K12343">
        <v>7.7563048706184023E-3</v>
      </c>
      <c r="L12343">
        <v>0.77559999999999996</v>
      </c>
      <c r="M12343" t="s">
        <v>82</v>
      </c>
    </row>
    <row r="12344" spans="1:13">
      <c r="A12344" t="s">
        <v>5299</v>
      </c>
      <c r="B12344" t="s">
        <v>5300</v>
      </c>
      <c r="C12344" t="str">
        <f>TEXT(D12344, "mmm")</f>
        <v>Sep</v>
      </c>
      <c r="D12344" s="1">
        <v>45562</v>
      </c>
      <c r="E12344" t="s">
        <v>6354</v>
      </c>
      <c r="F12344" t="s">
        <v>80</v>
      </c>
      <c r="G12344">
        <v>6300</v>
      </c>
      <c r="H12344">
        <v>11.16</v>
      </c>
      <c r="I12344">
        <v>70308</v>
      </c>
      <c r="J12344" t="s">
        <v>81</v>
      </c>
      <c r="K12344">
        <v>1.780984735435531E-3</v>
      </c>
      <c r="L12344">
        <v>0.17810000000000001</v>
      </c>
      <c r="M12344" t="s">
        <v>82</v>
      </c>
    </row>
    <row r="12345" spans="1:13">
      <c r="A12345" t="s">
        <v>6273</v>
      </c>
      <c r="B12345" t="s">
        <v>6274</v>
      </c>
      <c r="C12345" t="str">
        <f>TEXT(D12345, "mmm")</f>
        <v>Sep</v>
      </c>
      <c r="D12345" s="1">
        <v>45562</v>
      </c>
      <c r="E12345" t="s">
        <v>6275</v>
      </c>
      <c r="F12345" t="s">
        <v>101</v>
      </c>
      <c r="G12345">
        <v>237960</v>
      </c>
      <c r="H12345">
        <v>0.3</v>
      </c>
      <c r="I12345">
        <v>71388</v>
      </c>
      <c r="J12345" t="s">
        <v>81</v>
      </c>
      <c r="K12345">
        <v>-9.0277761545575763E-2</v>
      </c>
      <c r="L12345">
        <v>-9.0277999999999992</v>
      </c>
      <c r="M12345" t="s">
        <v>82</v>
      </c>
    </row>
    <row r="12346" spans="1:13">
      <c r="A12346" t="s">
        <v>6370</v>
      </c>
      <c r="B12346" t="s">
        <v>6371</v>
      </c>
      <c r="C12346" t="str">
        <f>TEXT(D12346, "mmm")</f>
        <v>Sep</v>
      </c>
      <c r="D12346" s="1">
        <v>45562</v>
      </c>
      <c r="E12346" t="s">
        <v>6397</v>
      </c>
      <c r="F12346" t="s">
        <v>80</v>
      </c>
      <c r="G12346">
        <v>8000</v>
      </c>
      <c r="H12346">
        <v>18</v>
      </c>
      <c r="I12346">
        <v>144000</v>
      </c>
      <c r="J12346" t="s">
        <v>81</v>
      </c>
      <c r="K12346">
        <v>7.7563048706184023E-3</v>
      </c>
      <c r="L12346">
        <v>0.77559999999999996</v>
      </c>
      <c r="M12346" t="s">
        <v>82</v>
      </c>
    </row>
    <row r="12347" spans="1:13">
      <c r="A12347" t="s">
        <v>6370</v>
      </c>
      <c r="B12347" t="s">
        <v>6371</v>
      </c>
      <c r="C12347" t="str">
        <f>TEXT(D12347, "mmm")</f>
        <v>Sep</v>
      </c>
      <c r="D12347" s="1">
        <v>45562</v>
      </c>
      <c r="E12347" t="s">
        <v>6398</v>
      </c>
      <c r="F12347" t="s">
        <v>80</v>
      </c>
      <c r="G12347">
        <v>50000</v>
      </c>
      <c r="H12347">
        <v>18</v>
      </c>
      <c r="I12347">
        <v>900000</v>
      </c>
      <c r="J12347" t="s">
        <v>86</v>
      </c>
      <c r="K12347">
        <v>7.7563048706184023E-3</v>
      </c>
      <c r="L12347">
        <v>0.77559999999999996</v>
      </c>
      <c r="M12347" t="s">
        <v>82</v>
      </c>
    </row>
    <row r="12348" spans="1:13">
      <c r="A12348" t="s">
        <v>1088</v>
      </c>
      <c r="B12348" t="s">
        <v>1089</v>
      </c>
      <c r="C12348" t="str">
        <f>TEXT(D12348, "mmm")</f>
        <v>Sep</v>
      </c>
      <c r="D12348" s="1">
        <v>45562</v>
      </c>
      <c r="E12348" t="s">
        <v>1180</v>
      </c>
      <c r="F12348" t="s">
        <v>80</v>
      </c>
      <c r="G12348">
        <v>6000</v>
      </c>
      <c r="H12348">
        <v>7.42</v>
      </c>
      <c r="I12348">
        <v>44520</v>
      </c>
      <c r="J12348" t="s">
        <v>81</v>
      </c>
      <c r="K12348">
        <v>0.24123988456170961</v>
      </c>
      <c r="L12348">
        <v>24.123999999999999</v>
      </c>
      <c r="M12348" t="s">
        <v>82</v>
      </c>
    </row>
    <row r="12349" spans="1:13">
      <c r="A12349" t="s">
        <v>6380</v>
      </c>
      <c r="B12349" t="s">
        <v>6381</v>
      </c>
      <c r="C12349" t="str">
        <f>TEXT(D12349, "mmm")</f>
        <v>Sep</v>
      </c>
      <c r="D12349" s="1">
        <v>45562</v>
      </c>
      <c r="E12349" t="s">
        <v>6399</v>
      </c>
      <c r="F12349" t="s">
        <v>80</v>
      </c>
      <c r="G12349">
        <v>35714</v>
      </c>
      <c r="H12349">
        <v>14</v>
      </c>
      <c r="I12349">
        <v>499996</v>
      </c>
      <c r="J12349" t="s">
        <v>86</v>
      </c>
      <c r="K12349">
        <v>-4.2253521126760618E-2</v>
      </c>
      <c r="L12349">
        <v>-4.2253999999999996</v>
      </c>
      <c r="M12349" t="s">
        <v>82</v>
      </c>
    </row>
    <row r="12350" spans="1:13">
      <c r="A12350" t="s">
        <v>2813</v>
      </c>
      <c r="B12350" t="s">
        <v>2814</v>
      </c>
      <c r="C12350" t="str">
        <f>TEXT(D12350, "mmm")</f>
        <v>Sep</v>
      </c>
      <c r="D12350" s="1">
        <v>45562</v>
      </c>
      <c r="E12350" t="s">
        <v>2815</v>
      </c>
      <c r="F12350" t="s">
        <v>251</v>
      </c>
      <c r="G12350">
        <v>27900</v>
      </c>
      <c r="H12350">
        <v>1.28</v>
      </c>
      <c r="I12350">
        <v>35712</v>
      </c>
      <c r="J12350" t="s">
        <v>81</v>
      </c>
      <c r="K12350">
        <v>7.7519400619370904E-2</v>
      </c>
      <c r="L12350">
        <v>7.7519</v>
      </c>
      <c r="M12350" t="s">
        <v>82</v>
      </c>
    </row>
    <row r="12351" spans="1:13">
      <c r="A12351" t="s">
        <v>210</v>
      </c>
      <c r="B12351" t="s">
        <v>211</v>
      </c>
      <c r="C12351" t="str">
        <f>TEXT(D12351, "mmm")</f>
        <v>Sep</v>
      </c>
      <c r="D12351" s="1">
        <v>45562</v>
      </c>
      <c r="E12351" t="s">
        <v>213</v>
      </c>
      <c r="F12351" t="s">
        <v>101</v>
      </c>
      <c r="G12351">
        <v>2000</v>
      </c>
      <c r="H12351">
        <v>29.7</v>
      </c>
      <c r="I12351">
        <v>59400</v>
      </c>
      <c r="J12351" t="s">
        <v>81</v>
      </c>
      <c r="K12351">
        <v>-8.11358254689587E-3</v>
      </c>
      <c r="L12351">
        <v>-0.81140000000000001</v>
      </c>
      <c r="M12351" t="s">
        <v>82</v>
      </c>
    </row>
    <row r="12352" spans="1:13">
      <c r="A12352" t="s">
        <v>210</v>
      </c>
      <c r="B12352" t="s">
        <v>211</v>
      </c>
      <c r="C12352" t="str">
        <f>TEXT(D12352, "mmm")</f>
        <v>Sep</v>
      </c>
      <c r="D12352" s="1">
        <v>45562</v>
      </c>
      <c r="E12352" t="s">
        <v>212</v>
      </c>
      <c r="F12352" t="s">
        <v>101</v>
      </c>
      <c r="G12352">
        <v>2000</v>
      </c>
      <c r="H12352">
        <v>29.7</v>
      </c>
      <c r="I12352">
        <v>59400</v>
      </c>
      <c r="J12352" t="s">
        <v>81</v>
      </c>
      <c r="K12352">
        <v>-8.11358254689587E-3</v>
      </c>
      <c r="L12352">
        <v>-0.81140000000000001</v>
      </c>
      <c r="M12352" t="s">
        <v>82</v>
      </c>
    </row>
    <row r="12353" spans="1:13">
      <c r="A12353" t="s">
        <v>6366</v>
      </c>
      <c r="B12353" t="s">
        <v>6367</v>
      </c>
      <c r="C12353" t="str">
        <f>TEXT(D12353, "mmm")</f>
        <v>Sep</v>
      </c>
      <c r="D12353" s="1">
        <v>45562</v>
      </c>
      <c r="E12353" t="s">
        <v>6227</v>
      </c>
      <c r="F12353" t="s">
        <v>80</v>
      </c>
      <c r="G12353">
        <v>400000</v>
      </c>
      <c r="H12353">
        <v>18</v>
      </c>
      <c r="I12353">
        <v>7200000</v>
      </c>
      <c r="J12353" t="s">
        <v>81</v>
      </c>
      <c r="K12353">
        <v>3.3333369663783419E-2</v>
      </c>
      <c r="L12353">
        <v>3.3332999999999999</v>
      </c>
      <c r="M12353" t="s">
        <v>82</v>
      </c>
    </row>
    <row r="12354" spans="1:13">
      <c r="A12354" t="s">
        <v>4596</v>
      </c>
      <c r="B12354" t="s">
        <v>4597</v>
      </c>
      <c r="C12354" t="str">
        <f>TEXT(D12354, "mmm")</f>
        <v>Sep</v>
      </c>
      <c r="D12354" s="1">
        <v>45562</v>
      </c>
      <c r="E12354" t="s">
        <v>6400</v>
      </c>
      <c r="F12354" t="s">
        <v>217</v>
      </c>
      <c r="G12354">
        <v>20100</v>
      </c>
      <c r="H12354">
        <v>10.039999999999999</v>
      </c>
      <c r="I12354">
        <v>201804</v>
      </c>
      <c r="J12354" t="s">
        <v>86</v>
      </c>
      <c r="K12354">
        <v>5.9762413958071034E-3</v>
      </c>
      <c r="L12354">
        <v>0.59760000000000002</v>
      </c>
      <c r="M12354" t="s">
        <v>82</v>
      </c>
    </row>
    <row r="12355" spans="1:13">
      <c r="A12355" t="s">
        <v>356</v>
      </c>
      <c r="B12355" t="s">
        <v>357</v>
      </c>
      <c r="C12355" t="str">
        <f>TEXT(D12355, "mmm")</f>
        <v>Sep</v>
      </c>
      <c r="D12355" s="1">
        <v>45562</v>
      </c>
      <c r="E12355" t="s">
        <v>313</v>
      </c>
      <c r="F12355" t="s">
        <v>314</v>
      </c>
      <c r="G12355">
        <v>100000</v>
      </c>
      <c r="H12355">
        <v>10.31</v>
      </c>
      <c r="I12355">
        <v>1031000</v>
      </c>
      <c r="J12355" t="s">
        <v>81</v>
      </c>
      <c r="K12355">
        <v>8.6359190449330381E-2</v>
      </c>
      <c r="L12355">
        <v>8.6358999999999995</v>
      </c>
      <c r="M12355" t="s">
        <v>82</v>
      </c>
    </row>
    <row r="12356" spans="1:13">
      <c r="A12356" t="s">
        <v>6370</v>
      </c>
      <c r="B12356" t="s">
        <v>6371</v>
      </c>
      <c r="C12356" t="str">
        <f>TEXT(D12356, "mmm")</f>
        <v>Sep</v>
      </c>
      <c r="D12356" s="1">
        <v>45562</v>
      </c>
      <c r="E12356" t="s">
        <v>6401</v>
      </c>
      <c r="F12356" t="s">
        <v>118</v>
      </c>
      <c r="G12356">
        <v>16500</v>
      </c>
      <c r="H12356">
        <v>18</v>
      </c>
      <c r="I12356">
        <v>297000</v>
      </c>
      <c r="J12356" t="s">
        <v>86</v>
      </c>
      <c r="K12356">
        <v>7.7563048706184023E-3</v>
      </c>
      <c r="L12356">
        <v>0.77559999999999996</v>
      </c>
      <c r="M12356" t="s">
        <v>82</v>
      </c>
    </row>
    <row r="12357" spans="1:13">
      <c r="A12357" t="s">
        <v>2927</v>
      </c>
      <c r="B12357" t="s">
        <v>2928</v>
      </c>
      <c r="C12357" t="str">
        <f>TEXT(D12357, "mmm")</f>
        <v>Sep</v>
      </c>
      <c r="D12357" s="1">
        <v>45562</v>
      </c>
      <c r="E12357" t="s">
        <v>6402</v>
      </c>
      <c r="F12357" t="s">
        <v>118</v>
      </c>
      <c r="G12357">
        <v>150</v>
      </c>
      <c r="H12357">
        <v>137.38</v>
      </c>
      <c r="I12357">
        <v>20607</v>
      </c>
      <c r="J12357" t="s">
        <v>81</v>
      </c>
      <c r="K12357">
        <v>5.1728077788546711E-2</v>
      </c>
      <c r="L12357">
        <v>5.1727999999999996</v>
      </c>
      <c r="M12357" t="s">
        <v>82</v>
      </c>
    </row>
    <row r="12358" spans="1:13">
      <c r="A12358" t="s">
        <v>6403</v>
      </c>
      <c r="B12358" t="s">
        <v>6404</v>
      </c>
      <c r="C12358" t="str">
        <f>TEXT(D12358, "mmm")</f>
        <v>Sep</v>
      </c>
      <c r="D12358" s="1">
        <v>45562</v>
      </c>
      <c r="E12358" t="s">
        <v>100</v>
      </c>
      <c r="F12358" t="s">
        <v>101</v>
      </c>
      <c r="G12358">
        <v>3302</v>
      </c>
      <c r="H12358">
        <v>8.93</v>
      </c>
      <c r="I12358">
        <v>29486.86</v>
      </c>
      <c r="J12358" t="s">
        <v>86</v>
      </c>
      <c r="K12358">
        <v>3.5794405618183811E-2</v>
      </c>
      <c r="L12358">
        <v>3.5794000000000001</v>
      </c>
      <c r="M12358" t="s">
        <v>82</v>
      </c>
    </row>
    <row r="12359" spans="1:13">
      <c r="A12359" t="s">
        <v>6403</v>
      </c>
      <c r="B12359" t="s">
        <v>6404</v>
      </c>
      <c r="C12359" t="str">
        <f>TEXT(D12359, "mmm")</f>
        <v>Sep</v>
      </c>
      <c r="D12359" s="1">
        <v>45562</v>
      </c>
      <c r="E12359" t="s">
        <v>102</v>
      </c>
      <c r="F12359" t="s">
        <v>101</v>
      </c>
      <c r="G12359">
        <v>3302</v>
      </c>
      <c r="H12359">
        <v>8.93</v>
      </c>
      <c r="I12359">
        <v>29486.86</v>
      </c>
      <c r="J12359" t="s">
        <v>86</v>
      </c>
      <c r="K12359">
        <v>3.5794405618183811E-2</v>
      </c>
      <c r="L12359">
        <v>3.5794000000000001</v>
      </c>
      <c r="M12359" t="s">
        <v>82</v>
      </c>
    </row>
    <row r="12360" spans="1:13">
      <c r="A12360" t="s">
        <v>4875</v>
      </c>
      <c r="B12360" t="s">
        <v>4876</v>
      </c>
      <c r="C12360" t="str">
        <f>TEXT(D12360, "mmm")</f>
        <v>Sep</v>
      </c>
      <c r="D12360" s="1">
        <v>45562</v>
      </c>
      <c r="E12360" t="s">
        <v>100</v>
      </c>
      <c r="F12360" t="s">
        <v>101</v>
      </c>
      <c r="G12360">
        <v>1196</v>
      </c>
      <c r="H12360">
        <v>11.1</v>
      </c>
      <c r="I12360">
        <v>13275.6</v>
      </c>
      <c r="J12360" t="s">
        <v>81</v>
      </c>
      <c r="K12360">
        <v>-1.9108210581974979E-2</v>
      </c>
      <c r="L12360">
        <v>-1.9108000000000001</v>
      </c>
      <c r="M12360" t="s">
        <v>82</v>
      </c>
    </row>
    <row r="12361" spans="1:13">
      <c r="A12361" t="s">
        <v>4875</v>
      </c>
      <c r="B12361" t="s">
        <v>4876</v>
      </c>
      <c r="C12361" t="str">
        <f>TEXT(D12361, "mmm")</f>
        <v>Sep</v>
      </c>
      <c r="D12361" s="1">
        <v>45562</v>
      </c>
      <c r="E12361" t="s">
        <v>102</v>
      </c>
      <c r="F12361" t="s">
        <v>101</v>
      </c>
      <c r="G12361">
        <v>1196</v>
      </c>
      <c r="H12361">
        <v>11.1</v>
      </c>
      <c r="I12361">
        <v>13275.6</v>
      </c>
      <c r="J12361" t="s">
        <v>81</v>
      </c>
      <c r="K12361">
        <v>-1.9108210581974979E-2</v>
      </c>
      <c r="L12361">
        <v>-1.9108000000000001</v>
      </c>
      <c r="M12361" t="s">
        <v>82</v>
      </c>
    </row>
    <row r="12362" spans="1:13">
      <c r="A12362" t="s">
        <v>6366</v>
      </c>
      <c r="B12362" t="s">
        <v>6367</v>
      </c>
      <c r="C12362" t="str">
        <f>TEXT(D12362, "mmm")</f>
        <v>Sep</v>
      </c>
      <c r="D12362" s="1">
        <v>45562</v>
      </c>
      <c r="E12362" t="s">
        <v>634</v>
      </c>
      <c r="F12362" t="s">
        <v>80</v>
      </c>
      <c r="G12362">
        <v>588888</v>
      </c>
      <c r="H12362">
        <v>18</v>
      </c>
      <c r="I12362">
        <v>10599984</v>
      </c>
      <c r="J12362" t="s">
        <v>86</v>
      </c>
      <c r="K12362">
        <v>3.3333369663783419E-2</v>
      </c>
      <c r="L12362">
        <v>3.3332999999999999</v>
      </c>
      <c r="M12362" t="s">
        <v>82</v>
      </c>
    </row>
    <row r="12363" spans="1:13">
      <c r="A12363" t="s">
        <v>6366</v>
      </c>
      <c r="B12363" t="s">
        <v>6367</v>
      </c>
      <c r="C12363" t="str">
        <f>TEXT(D12363, "mmm")</f>
        <v>Sep</v>
      </c>
      <c r="D12363" s="1">
        <v>45562</v>
      </c>
      <c r="E12363" t="s">
        <v>634</v>
      </c>
      <c r="F12363" t="s">
        <v>80</v>
      </c>
      <c r="G12363">
        <v>26497</v>
      </c>
      <c r="H12363">
        <v>18</v>
      </c>
      <c r="I12363">
        <v>476946</v>
      </c>
      <c r="J12363" t="s">
        <v>81</v>
      </c>
      <c r="K12363">
        <v>3.3333369663783419E-2</v>
      </c>
      <c r="L12363">
        <v>3.3332999999999999</v>
      </c>
      <c r="M12363" t="s">
        <v>82</v>
      </c>
    </row>
    <row r="12364" spans="1:13">
      <c r="A12364" t="s">
        <v>6366</v>
      </c>
      <c r="B12364" t="s">
        <v>6367</v>
      </c>
      <c r="C12364" t="str">
        <f>TEXT(D12364, "mmm")</f>
        <v>Sep</v>
      </c>
      <c r="D12364" s="1">
        <v>45562</v>
      </c>
      <c r="E12364" t="s">
        <v>634</v>
      </c>
      <c r="F12364" t="s">
        <v>80</v>
      </c>
      <c r="G12364">
        <v>18353</v>
      </c>
      <c r="H12364">
        <v>18</v>
      </c>
      <c r="I12364">
        <v>330354</v>
      </c>
      <c r="J12364" t="s">
        <v>81</v>
      </c>
      <c r="K12364">
        <v>3.3333369663783419E-2</v>
      </c>
      <c r="L12364">
        <v>3.3332999999999999</v>
      </c>
      <c r="M12364" t="s">
        <v>82</v>
      </c>
    </row>
    <row r="12365" spans="1:13">
      <c r="A12365" t="s">
        <v>6366</v>
      </c>
      <c r="B12365" t="s">
        <v>6367</v>
      </c>
      <c r="C12365" t="str">
        <f>TEXT(D12365, "mmm")</f>
        <v>Sep</v>
      </c>
      <c r="D12365" s="1">
        <v>45562</v>
      </c>
      <c r="E12365" t="s">
        <v>634</v>
      </c>
      <c r="F12365" t="s">
        <v>80</v>
      </c>
      <c r="G12365">
        <v>21814</v>
      </c>
      <c r="H12365">
        <v>18</v>
      </c>
      <c r="I12365">
        <v>392652</v>
      </c>
      <c r="J12365" t="s">
        <v>81</v>
      </c>
      <c r="K12365">
        <v>3.3333369663783419E-2</v>
      </c>
      <c r="L12365">
        <v>3.3332999999999999</v>
      </c>
      <c r="M12365" t="s">
        <v>82</v>
      </c>
    </row>
    <row r="12366" spans="1:13">
      <c r="A12366" t="s">
        <v>6366</v>
      </c>
      <c r="B12366" t="s">
        <v>6367</v>
      </c>
      <c r="C12366" t="str">
        <f>TEXT(D12366, "mmm")</f>
        <v>Sep</v>
      </c>
      <c r="D12366" s="1">
        <v>45562</v>
      </c>
      <c r="E12366" t="s">
        <v>634</v>
      </c>
      <c r="F12366" t="s">
        <v>80</v>
      </c>
      <c r="G12366">
        <v>11113</v>
      </c>
      <c r="H12366">
        <v>18</v>
      </c>
      <c r="I12366">
        <v>200034</v>
      </c>
      <c r="J12366" t="s">
        <v>81</v>
      </c>
      <c r="K12366">
        <v>3.3333369663783419E-2</v>
      </c>
      <c r="L12366">
        <v>3.3332999999999999</v>
      </c>
      <c r="M12366" t="s">
        <v>82</v>
      </c>
    </row>
    <row r="12367" spans="1:13">
      <c r="A12367" t="s">
        <v>3072</v>
      </c>
      <c r="B12367" t="s">
        <v>3073</v>
      </c>
      <c r="C12367" t="str">
        <f>TEXT(D12367, "mmm")</f>
        <v>Sep</v>
      </c>
      <c r="D12367" s="1">
        <v>45562</v>
      </c>
      <c r="E12367" t="s">
        <v>6405</v>
      </c>
      <c r="F12367" t="s">
        <v>314</v>
      </c>
      <c r="G12367">
        <v>800</v>
      </c>
      <c r="H12367">
        <v>62.74</v>
      </c>
      <c r="I12367">
        <v>50192</v>
      </c>
      <c r="J12367" t="s">
        <v>81</v>
      </c>
      <c r="K12367">
        <v>6.5356283448700703E-2</v>
      </c>
      <c r="L12367">
        <v>6.5355999999999996</v>
      </c>
      <c r="M12367" t="s">
        <v>82</v>
      </c>
    </row>
    <row r="12368" spans="1:13">
      <c r="A12368" t="s">
        <v>3072</v>
      </c>
      <c r="B12368" t="s">
        <v>3073</v>
      </c>
      <c r="C12368" t="str">
        <f>TEXT(D12368, "mmm")</f>
        <v>Sep</v>
      </c>
      <c r="D12368" s="1">
        <v>45562</v>
      </c>
      <c r="E12368" t="s">
        <v>6406</v>
      </c>
      <c r="F12368" t="s">
        <v>314</v>
      </c>
      <c r="G12368">
        <v>800</v>
      </c>
      <c r="H12368">
        <v>62.74</v>
      </c>
      <c r="I12368">
        <v>50192</v>
      </c>
      <c r="J12368" t="s">
        <v>81</v>
      </c>
      <c r="K12368">
        <v>6.5356283448700703E-2</v>
      </c>
      <c r="L12368">
        <v>6.5355999999999996</v>
      </c>
      <c r="M12368" t="s">
        <v>82</v>
      </c>
    </row>
    <row r="12369" spans="1:13">
      <c r="A12369" t="s">
        <v>3072</v>
      </c>
      <c r="B12369" t="s">
        <v>3073</v>
      </c>
      <c r="C12369" t="str">
        <f>TEXT(D12369, "mmm")</f>
        <v>Sep</v>
      </c>
      <c r="D12369" s="1">
        <v>45562</v>
      </c>
      <c r="E12369" t="s">
        <v>6407</v>
      </c>
      <c r="F12369" t="s">
        <v>314</v>
      </c>
      <c r="G12369">
        <v>800</v>
      </c>
      <c r="H12369">
        <v>62.74</v>
      </c>
      <c r="I12369">
        <v>50192</v>
      </c>
      <c r="J12369" t="s">
        <v>81</v>
      </c>
      <c r="K12369">
        <v>6.5356283448700703E-2</v>
      </c>
      <c r="L12369">
        <v>6.5355999999999996</v>
      </c>
      <c r="M12369" t="s">
        <v>82</v>
      </c>
    </row>
    <row r="12370" spans="1:13">
      <c r="A12370" t="s">
        <v>3072</v>
      </c>
      <c r="B12370" t="s">
        <v>3073</v>
      </c>
      <c r="C12370" t="str">
        <f>TEXT(D12370, "mmm")</f>
        <v>Sep</v>
      </c>
      <c r="D12370" s="1">
        <v>45562</v>
      </c>
      <c r="E12370" t="s">
        <v>6405</v>
      </c>
      <c r="F12370" t="s">
        <v>314</v>
      </c>
      <c r="G12370">
        <v>725</v>
      </c>
      <c r="H12370">
        <v>63.45</v>
      </c>
      <c r="I12370">
        <v>46001.25</v>
      </c>
      <c r="J12370" t="s">
        <v>81</v>
      </c>
      <c r="K12370">
        <v>6.5356283448700703E-2</v>
      </c>
      <c r="L12370">
        <v>6.5355999999999996</v>
      </c>
      <c r="M12370" t="s">
        <v>82</v>
      </c>
    </row>
    <row r="12371" spans="1:13">
      <c r="A12371" t="s">
        <v>3072</v>
      </c>
      <c r="B12371" t="s">
        <v>3073</v>
      </c>
      <c r="C12371" t="str">
        <f>TEXT(D12371, "mmm")</f>
        <v>Sep</v>
      </c>
      <c r="D12371" s="1">
        <v>45562</v>
      </c>
      <c r="E12371" t="s">
        <v>6406</v>
      </c>
      <c r="F12371" t="s">
        <v>314</v>
      </c>
      <c r="G12371">
        <v>725</v>
      </c>
      <c r="H12371">
        <v>63.45</v>
      </c>
      <c r="I12371">
        <v>46001.25</v>
      </c>
      <c r="J12371" t="s">
        <v>81</v>
      </c>
      <c r="K12371">
        <v>6.5356283448700703E-2</v>
      </c>
      <c r="L12371">
        <v>6.5355999999999996</v>
      </c>
      <c r="M12371" t="s">
        <v>82</v>
      </c>
    </row>
    <row r="12372" spans="1:13">
      <c r="A12372" t="s">
        <v>3072</v>
      </c>
      <c r="B12372" t="s">
        <v>3073</v>
      </c>
      <c r="C12372" t="str">
        <f>TEXT(D12372, "mmm")</f>
        <v>Sep</v>
      </c>
      <c r="D12372" s="1">
        <v>45562</v>
      </c>
      <c r="E12372" t="s">
        <v>6407</v>
      </c>
      <c r="F12372" t="s">
        <v>314</v>
      </c>
      <c r="G12372">
        <v>725</v>
      </c>
      <c r="H12372">
        <v>63.45</v>
      </c>
      <c r="I12372">
        <v>46001.25</v>
      </c>
      <c r="J12372" t="s">
        <v>81</v>
      </c>
      <c r="K12372">
        <v>6.5356283448700703E-2</v>
      </c>
      <c r="L12372">
        <v>6.5355999999999996</v>
      </c>
      <c r="M12372" t="s">
        <v>82</v>
      </c>
    </row>
    <row r="12373" spans="1:13">
      <c r="A12373" t="s">
        <v>3072</v>
      </c>
      <c r="B12373" t="s">
        <v>3073</v>
      </c>
      <c r="C12373" t="str">
        <f>TEXT(D12373, "mmm")</f>
        <v>Sep</v>
      </c>
      <c r="D12373" s="1">
        <v>45562</v>
      </c>
      <c r="E12373" t="s">
        <v>6405</v>
      </c>
      <c r="F12373" t="s">
        <v>314</v>
      </c>
      <c r="G12373">
        <v>1926</v>
      </c>
      <c r="H12373">
        <v>62.7</v>
      </c>
      <c r="I12373">
        <v>120760.2</v>
      </c>
      <c r="J12373" t="s">
        <v>86</v>
      </c>
      <c r="K12373">
        <v>6.5356283448700703E-2</v>
      </c>
      <c r="L12373">
        <v>6.5355999999999996</v>
      </c>
      <c r="M12373" t="s">
        <v>82</v>
      </c>
    </row>
    <row r="12374" spans="1:13">
      <c r="A12374" t="s">
        <v>3072</v>
      </c>
      <c r="B12374" t="s">
        <v>3073</v>
      </c>
      <c r="C12374" t="str">
        <f>TEXT(D12374, "mmm")</f>
        <v>Sep</v>
      </c>
      <c r="D12374" s="1">
        <v>45562</v>
      </c>
      <c r="E12374" t="s">
        <v>6406</v>
      </c>
      <c r="F12374" t="s">
        <v>314</v>
      </c>
      <c r="G12374">
        <v>1926</v>
      </c>
      <c r="H12374">
        <v>62.7</v>
      </c>
      <c r="I12374">
        <v>120760.2</v>
      </c>
      <c r="J12374" t="s">
        <v>86</v>
      </c>
      <c r="K12374">
        <v>6.5356283448700703E-2</v>
      </c>
      <c r="L12374">
        <v>6.5355999999999996</v>
      </c>
      <c r="M12374" t="s">
        <v>82</v>
      </c>
    </row>
    <row r="12375" spans="1:13">
      <c r="A12375" t="s">
        <v>3072</v>
      </c>
      <c r="B12375" t="s">
        <v>3073</v>
      </c>
      <c r="C12375" t="str">
        <f>TEXT(D12375, "mmm")</f>
        <v>Sep</v>
      </c>
      <c r="D12375" s="1">
        <v>45562</v>
      </c>
      <c r="E12375" t="s">
        <v>6407</v>
      </c>
      <c r="F12375" t="s">
        <v>314</v>
      </c>
      <c r="G12375">
        <v>1926</v>
      </c>
      <c r="H12375">
        <v>62.7</v>
      </c>
      <c r="I12375">
        <v>120760.2</v>
      </c>
      <c r="J12375" t="s">
        <v>86</v>
      </c>
      <c r="K12375">
        <v>6.5356283448700703E-2</v>
      </c>
      <c r="L12375">
        <v>6.5355999999999996</v>
      </c>
      <c r="M12375" t="s">
        <v>82</v>
      </c>
    </row>
    <row r="12376" spans="1:13">
      <c r="A12376" t="s">
        <v>3072</v>
      </c>
      <c r="B12376" t="s">
        <v>3073</v>
      </c>
      <c r="C12376" t="str">
        <f>TEXT(D12376, "mmm")</f>
        <v>Sep</v>
      </c>
      <c r="D12376" s="1">
        <v>45562</v>
      </c>
      <c r="E12376" t="s">
        <v>6405</v>
      </c>
      <c r="F12376" t="s">
        <v>314</v>
      </c>
      <c r="G12376">
        <v>200</v>
      </c>
      <c r="H12376">
        <v>63.4</v>
      </c>
      <c r="I12376">
        <v>12680</v>
      </c>
      <c r="J12376" t="s">
        <v>81</v>
      </c>
      <c r="K12376">
        <v>6.5356283448700703E-2</v>
      </c>
      <c r="L12376">
        <v>6.5355999999999996</v>
      </c>
      <c r="M12376" t="s">
        <v>82</v>
      </c>
    </row>
    <row r="12377" spans="1:13">
      <c r="A12377" t="s">
        <v>3072</v>
      </c>
      <c r="B12377" t="s">
        <v>3073</v>
      </c>
      <c r="C12377" t="str">
        <f>TEXT(D12377, "mmm")</f>
        <v>Sep</v>
      </c>
      <c r="D12377" s="1">
        <v>45562</v>
      </c>
      <c r="E12377" t="s">
        <v>6406</v>
      </c>
      <c r="F12377" t="s">
        <v>314</v>
      </c>
      <c r="G12377">
        <v>200</v>
      </c>
      <c r="H12377">
        <v>63.4</v>
      </c>
      <c r="I12377">
        <v>12680</v>
      </c>
      <c r="J12377" t="s">
        <v>81</v>
      </c>
      <c r="K12377">
        <v>6.5356283448700703E-2</v>
      </c>
      <c r="L12377">
        <v>6.5355999999999996</v>
      </c>
      <c r="M12377" t="s">
        <v>82</v>
      </c>
    </row>
    <row r="12378" spans="1:13">
      <c r="A12378" t="s">
        <v>3072</v>
      </c>
      <c r="B12378" t="s">
        <v>3073</v>
      </c>
      <c r="C12378" t="str">
        <f>TEXT(D12378, "mmm")</f>
        <v>Sep</v>
      </c>
      <c r="D12378" s="1">
        <v>45562</v>
      </c>
      <c r="E12378" t="s">
        <v>6407</v>
      </c>
      <c r="F12378" t="s">
        <v>314</v>
      </c>
      <c r="G12378">
        <v>200</v>
      </c>
      <c r="H12378">
        <v>63.4</v>
      </c>
      <c r="I12378">
        <v>12680</v>
      </c>
      <c r="J12378" t="s">
        <v>81</v>
      </c>
      <c r="K12378">
        <v>6.5356283448700703E-2</v>
      </c>
      <c r="L12378">
        <v>6.5355999999999996</v>
      </c>
      <c r="M12378" t="s">
        <v>82</v>
      </c>
    </row>
    <row r="12379" spans="1:13">
      <c r="A12379" t="s">
        <v>3072</v>
      </c>
      <c r="B12379" t="s">
        <v>3073</v>
      </c>
      <c r="C12379" t="str">
        <f>TEXT(D12379, "mmm")</f>
        <v>Sep</v>
      </c>
      <c r="D12379" s="1">
        <v>45562</v>
      </c>
      <c r="E12379" t="s">
        <v>6405</v>
      </c>
      <c r="F12379" t="s">
        <v>314</v>
      </c>
      <c r="G12379">
        <v>200</v>
      </c>
      <c r="H12379">
        <v>63.4</v>
      </c>
      <c r="I12379">
        <v>12680</v>
      </c>
      <c r="J12379" t="s">
        <v>81</v>
      </c>
      <c r="K12379">
        <v>6.5356283448700703E-2</v>
      </c>
      <c r="L12379">
        <v>6.5355999999999996</v>
      </c>
      <c r="M12379" t="s">
        <v>82</v>
      </c>
    </row>
    <row r="12380" spans="1:13">
      <c r="A12380" t="s">
        <v>3072</v>
      </c>
      <c r="B12380" t="s">
        <v>3073</v>
      </c>
      <c r="C12380" t="str">
        <f>TEXT(D12380, "mmm")</f>
        <v>Sep</v>
      </c>
      <c r="D12380" s="1">
        <v>45562</v>
      </c>
      <c r="E12380" t="s">
        <v>6406</v>
      </c>
      <c r="F12380" t="s">
        <v>314</v>
      </c>
      <c r="G12380">
        <v>200</v>
      </c>
      <c r="H12380">
        <v>63.4</v>
      </c>
      <c r="I12380">
        <v>12680</v>
      </c>
      <c r="J12380" t="s">
        <v>81</v>
      </c>
      <c r="K12380">
        <v>6.5356283448700703E-2</v>
      </c>
      <c r="L12380">
        <v>6.5355999999999996</v>
      </c>
      <c r="M12380" t="s">
        <v>82</v>
      </c>
    </row>
    <row r="12381" spans="1:13">
      <c r="A12381" t="s">
        <v>3072</v>
      </c>
      <c r="B12381" t="s">
        <v>3073</v>
      </c>
      <c r="C12381" t="str">
        <f>TEXT(D12381, "mmm")</f>
        <v>Sep</v>
      </c>
      <c r="D12381" s="1">
        <v>45562</v>
      </c>
      <c r="E12381" t="s">
        <v>6407</v>
      </c>
      <c r="F12381" t="s">
        <v>314</v>
      </c>
      <c r="G12381">
        <v>200</v>
      </c>
      <c r="H12381">
        <v>63.4</v>
      </c>
      <c r="I12381">
        <v>12680</v>
      </c>
      <c r="J12381" t="s">
        <v>81</v>
      </c>
      <c r="K12381">
        <v>6.5356283448700703E-2</v>
      </c>
      <c r="L12381">
        <v>6.5355999999999996</v>
      </c>
      <c r="M12381" t="s">
        <v>82</v>
      </c>
    </row>
    <row r="12382" spans="1:13">
      <c r="A12382" t="s">
        <v>3072</v>
      </c>
      <c r="B12382" t="s">
        <v>3073</v>
      </c>
      <c r="C12382" t="str">
        <f>TEXT(D12382, "mmm")</f>
        <v>Sep</v>
      </c>
      <c r="D12382" s="1">
        <v>45562</v>
      </c>
      <c r="E12382" t="s">
        <v>6405</v>
      </c>
      <c r="F12382" t="s">
        <v>314</v>
      </c>
      <c r="G12382">
        <v>800</v>
      </c>
      <c r="H12382">
        <v>62.74</v>
      </c>
      <c r="I12382">
        <v>50192</v>
      </c>
      <c r="J12382" t="s">
        <v>81</v>
      </c>
      <c r="K12382">
        <v>6.5356283448700703E-2</v>
      </c>
      <c r="L12382">
        <v>6.5355999999999996</v>
      </c>
      <c r="M12382" t="s">
        <v>82</v>
      </c>
    </row>
    <row r="12383" spans="1:13">
      <c r="A12383" t="s">
        <v>3072</v>
      </c>
      <c r="B12383" t="s">
        <v>3073</v>
      </c>
      <c r="C12383" t="str">
        <f>TEXT(D12383, "mmm")</f>
        <v>Sep</v>
      </c>
      <c r="D12383" s="1">
        <v>45562</v>
      </c>
      <c r="E12383" t="s">
        <v>6406</v>
      </c>
      <c r="F12383" t="s">
        <v>314</v>
      </c>
      <c r="G12383">
        <v>800</v>
      </c>
      <c r="H12383">
        <v>62.74</v>
      </c>
      <c r="I12383">
        <v>50192</v>
      </c>
      <c r="J12383" t="s">
        <v>81</v>
      </c>
      <c r="K12383">
        <v>6.5356283448700703E-2</v>
      </c>
      <c r="L12383">
        <v>6.5355999999999996</v>
      </c>
      <c r="M12383" t="s">
        <v>82</v>
      </c>
    </row>
    <row r="12384" spans="1:13">
      <c r="A12384" t="s">
        <v>3072</v>
      </c>
      <c r="B12384" t="s">
        <v>3073</v>
      </c>
      <c r="C12384" t="str">
        <f>TEXT(D12384, "mmm")</f>
        <v>Sep</v>
      </c>
      <c r="D12384" s="1">
        <v>45562</v>
      </c>
      <c r="E12384" t="s">
        <v>6407</v>
      </c>
      <c r="F12384" t="s">
        <v>314</v>
      </c>
      <c r="G12384">
        <v>800</v>
      </c>
      <c r="H12384">
        <v>62.74</v>
      </c>
      <c r="I12384">
        <v>50192</v>
      </c>
      <c r="J12384" t="s">
        <v>81</v>
      </c>
      <c r="K12384">
        <v>6.5356283448700703E-2</v>
      </c>
      <c r="L12384">
        <v>6.5355999999999996</v>
      </c>
      <c r="M12384" t="s">
        <v>82</v>
      </c>
    </row>
    <row r="12385" spans="1:13">
      <c r="A12385" t="s">
        <v>3072</v>
      </c>
      <c r="B12385" t="s">
        <v>3073</v>
      </c>
      <c r="C12385" t="str">
        <f>TEXT(D12385, "mmm")</f>
        <v>Sep</v>
      </c>
      <c r="D12385" s="1">
        <v>45562</v>
      </c>
      <c r="E12385" t="s">
        <v>6405</v>
      </c>
      <c r="F12385" t="s">
        <v>314</v>
      </c>
      <c r="G12385">
        <v>725</v>
      </c>
      <c r="H12385">
        <v>63.45</v>
      </c>
      <c r="I12385">
        <v>46001.25</v>
      </c>
      <c r="J12385" t="s">
        <v>81</v>
      </c>
      <c r="K12385">
        <v>6.5356283448700703E-2</v>
      </c>
      <c r="L12385">
        <v>6.5355999999999996</v>
      </c>
      <c r="M12385" t="s">
        <v>82</v>
      </c>
    </row>
    <row r="12386" spans="1:13">
      <c r="A12386" t="s">
        <v>3072</v>
      </c>
      <c r="B12386" t="s">
        <v>3073</v>
      </c>
      <c r="C12386" t="str">
        <f>TEXT(D12386, "mmm")</f>
        <v>Sep</v>
      </c>
      <c r="D12386" s="1">
        <v>45562</v>
      </c>
      <c r="E12386" t="s">
        <v>6406</v>
      </c>
      <c r="F12386" t="s">
        <v>314</v>
      </c>
      <c r="G12386">
        <v>725</v>
      </c>
      <c r="H12386">
        <v>63.45</v>
      </c>
      <c r="I12386">
        <v>46001.25</v>
      </c>
      <c r="J12386" t="s">
        <v>81</v>
      </c>
      <c r="K12386">
        <v>6.5356283448700703E-2</v>
      </c>
      <c r="L12386">
        <v>6.5355999999999996</v>
      </c>
      <c r="M12386" t="s">
        <v>82</v>
      </c>
    </row>
    <row r="12387" spans="1:13">
      <c r="A12387" t="s">
        <v>3072</v>
      </c>
      <c r="B12387" t="s">
        <v>3073</v>
      </c>
      <c r="C12387" t="str">
        <f>TEXT(D12387, "mmm")</f>
        <v>Sep</v>
      </c>
      <c r="D12387" s="1">
        <v>45562</v>
      </c>
      <c r="E12387" t="s">
        <v>6407</v>
      </c>
      <c r="F12387" t="s">
        <v>314</v>
      </c>
      <c r="G12387">
        <v>725</v>
      </c>
      <c r="H12387">
        <v>63.45</v>
      </c>
      <c r="I12387">
        <v>46001.25</v>
      </c>
      <c r="J12387" t="s">
        <v>81</v>
      </c>
      <c r="K12387">
        <v>6.5356283448700703E-2</v>
      </c>
      <c r="L12387">
        <v>6.5355999999999996</v>
      </c>
      <c r="M12387" t="s">
        <v>82</v>
      </c>
    </row>
    <row r="12388" spans="1:13">
      <c r="A12388" t="s">
        <v>3072</v>
      </c>
      <c r="B12388" t="s">
        <v>3073</v>
      </c>
      <c r="C12388" t="str">
        <f>TEXT(D12388, "mmm")</f>
        <v>Sep</v>
      </c>
      <c r="D12388" s="1">
        <v>45562</v>
      </c>
      <c r="E12388" t="s">
        <v>6405</v>
      </c>
      <c r="F12388" t="s">
        <v>314</v>
      </c>
      <c r="G12388">
        <v>1926</v>
      </c>
      <c r="H12388">
        <v>62.7</v>
      </c>
      <c r="I12388">
        <v>120760.2</v>
      </c>
      <c r="J12388" t="s">
        <v>86</v>
      </c>
      <c r="K12388">
        <v>6.5356283448700703E-2</v>
      </c>
      <c r="L12388">
        <v>6.5355999999999996</v>
      </c>
      <c r="M12388" t="s">
        <v>82</v>
      </c>
    </row>
    <row r="12389" spans="1:13">
      <c r="A12389" t="s">
        <v>3072</v>
      </c>
      <c r="B12389" t="s">
        <v>3073</v>
      </c>
      <c r="C12389" t="str">
        <f>TEXT(D12389, "mmm")</f>
        <v>Sep</v>
      </c>
      <c r="D12389" s="1">
        <v>45562</v>
      </c>
      <c r="E12389" t="s">
        <v>6406</v>
      </c>
      <c r="F12389" t="s">
        <v>314</v>
      </c>
      <c r="G12389">
        <v>1926</v>
      </c>
      <c r="H12389">
        <v>62.7</v>
      </c>
      <c r="I12389">
        <v>120760.2</v>
      </c>
      <c r="J12389" t="s">
        <v>86</v>
      </c>
      <c r="K12389">
        <v>6.5356283448700703E-2</v>
      </c>
      <c r="L12389">
        <v>6.5355999999999996</v>
      </c>
      <c r="M12389" t="s">
        <v>82</v>
      </c>
    </row>
    <row r="12390" spans="1:13">
      <c r="A12390" t="s">
        <v>3072</v>
      </c>
      <c r="B12390" t="s">
        <v>3073</v>
      </c>
      <c r="C12390" t="str">
        <f>TEXT(D12390, "mmm")</f>
        <v>Sep</v>
      </c>
      <c r="D12390" s="1">
        <v>45562</v>
      </c>
      <c r="E12390" t="s">
        <v>6407</v>
      </c>
      <c r="F12390" t="s">
        <v>314</v>
      </c>
      <c r="G12390">
        <v>1926</v>
      </c>
      <c r="H12390">
        <v>62.7</v>
      </c>
      <c r="I12390">
        <v>120760.2</v>
      </c>
      <c r="J12390" t="s">
        <v>86</v>
      </c>
      <c r="K12390">
        <v>6.5356283448700703E-2</v>
      </c>
      <c r="L12390">
        <v>6.5355999999999996</v>
      </c>
      <c r="M12390" t="s">
        <v>82</v>
      </c>
    </row>
    <row r="12391" spans="1:13">
      <c r="A12391" t="s">
        <v>6380</v>
      </c>
      <c r="B12391" t="s">
        <v>6381</v>
      </c>
      <c r="C12391" t="str">
        <f>TEXT(D12391, "mmm")</f>
        <v>Sep</v>
      </c>
      <c r="D12391" s="1">
        <v>45562</v>
      </c>
      <c r="E12391" t="s">
        <v>6408</v>
      </c>
      <c r="F12391" t="s">
        <v>80</v>
      </c>
      <c r="G12391">
        <v>3571</v>
      </c>
      <c r="H12391">
        <v>14</v>
      </c>
      <c r="I12391">
        <v>49994</v>
      </c>
      <c r="J12391" t="s">
        <v>81</v>
      </c>
      <c r="K12391">
        <v>-4.2253521126760618E-2</v>
      </c>
      <c r="L12391">
        <v>-4.2253999999999996</v>
      </c>
      <c r="M12391" t="s">
        <v>82</v>
      </c>
    </row>
    <row r="12392" spans="1:13">
      <c r="A12392" t="s">
        <v>6409</v>
      </c>
      <c r="B12392" t="s">
        <v>6410</v>
      </c>
      <c r="C12392" t="str">
        <f>TEXT(D12392, "mmm")</f>
        <v>Sep</v>
      </c>
      <c r="D12392" s="1">
        <v>45562</v>
      </c>
      <c r="E12392" t="s">
        <v>6411</v>
      </c>
      <c r="F12392" t="s">
        <v>118</v>
      </c>
      <c r="G12392">
        <v>3300</v>
      </c>
      <c r="H12392">
        <v>30.19</v>
      </c>
      <c r="I12392">
        <v>99627</v>
      </c>
      <c r="J12392" t="s">
        <v>86</v>
      </c>
      <c r="K12392">
        <v>0.2143335052377677</v>
      </c>
      <c r="L12392">
        <v>21.433399999999999</v>
      </c>
      <c r="M12392" t="s">
        <v>82</v>
      </c>
    </row>
    <row r="12393" spans="1:13">
      <c r="A12393" t="s">
        <v>6370</v>
      </c>
      <c r="B12393" t="s">
        <v>6371</v>
      </c>
      <c r="C12393" t="str">
        <f>TEXT(D12393, "mmm")</f>
        <v>Sep</v>
      </c>
      <c r="D12393" s="1">
        <v>45562</v>
      </c>
      <c r="E12393" t="s">
        <v>6412</v>
      </c>
      <c r="F12393" t="s">
        <v>118</v>
      </c>
      <c r="G12393">
        <v>2000</v>
      </c>
      <c r="H12393">
        <v>18</v>
      </c>
      <c r="I12393">
        <v>36000</v>
      </c>
      <c r="J12393" t="s">
        <v>81</v>
      </c>
      <c r="K12393">
        <v>7.7563048706184023E-3</v>
      </c>
      <c r="L12393">
        <v>0.77559999999999996</v>
      </c>
      <c r="M12393" t="s">
        <v>82</v>
      </c>
    </row>
    <row r="12394" spans="1:13">
      <c r="A12394" t="s">
        <v>6370</v>
      </c>
      <c r="B12394" t="s">
        <v>6371</v>
      </c>
      <c r="C12394" t="str">
        <f>TEXT(D12394, "mmm")</f>
        <v>Sep</v>
      </c>
      <c r="D12394" s="1">
        <v>45562</v>
      </c>
      <c r="E12394" t="s">
        <v>6413</v>
      </c>
      <c r="F12394" t="s">
        <v>80</v>
      </c>
      <c r="G12394">
        <v>10000</v>
      </c>
      <c r="H12394">
        <v>18</v>
      </c>
      <c r="I12394">
        <v>180000</v>
      </c>
      <c r="J12394" t="s">
        <v>81</v>
      </c>
      <c r="K12394">
        <v>7.7563048706184023E-3</v>
      </c>
      <c r="L12394">
        <v>0.77559999999999996</v>
      </c>
      <c r="M12394" t="s">
        <v>82</v>
      </c>
    </row>
    <row r="12395" spans="1:13">
      <c r="A12395" t="s">
        <v>129</v>
      </c>
      <c r="B12395" t="s">
        <v>130</v>
      </c>
      <c r="C12395" t="str">
        <f>TEXT(D12395, "mmm")</f>
        <v>Sep</v>
      </c>
      <c r="D12395" s="1">
        <v>45562</v>
      </c>
      <c r="E12395" t="s">
        <v>111</v>
      </c>
      <c r="F12395" t="s">
        <v>101</v>
      </c>
      <c r="G12395">
        <v>7000</v>
      </c>
      <c r="H12395">
        <v>6.61</v>
      </c>
      <c r="I12395">
        <v>46270</v>
      </c>
      <c r="J12395" t="s">
        <v>81</v>
      </c>
      <c r="K12395">
        <v>-1.5128578307516681E-2</v>
      </c>
      <c r="L12395">
        <v>-1.5128999999999999</v>
      </c>
      <c r="M12395" t="s">
        <v>82</v>
      </c>
    </row>
    <row r="12396" spans="1:13">
      <c r="A12396" t="s">
        <v>129</v>
      </c>
      <c r="B12396" t="s">
        <v>130</v>
      </c>
      <c r="C12396" t="str">
        <f>TEXT(D12396, "mmm")</f>
        <v>Sep</v>
      </c>
      <c r="D12396" s="1">
        <v>45562</v>
      </c>
      <c r="E12396" t="s">
        <v>109</v>
      </c>
      <c r="F12396" t="s">
        <v>101</v>
      </c>
      <c r="G12396">
        <v>7000</v>
      </c>
      <c r="H12396">
        <v>6.61</v>
      </c>
      <c r="I12396">
        <v>46270</v>
      </c>
      <c r="J12396" t="s">
        <v>81</v>
      </c>
      <c r="K12396">
        <v>-1.5128578307516681E-2</v>
      </c>
      <c r="L12396">
        <v>-1.5128999999999999</v>
      </c>
      <c r="M12396" t="s">
        <v>82</v>
      </c>
    </row>
    <row r="12397" spans="1:13">
      <c r="A12397" t="s">
        <v>129</v>
      </c>
      <c r="B12397" t="s">
        <v>130</v>
      </c>
      <c r="C12397" t="str">
        <f>TEXT(D12397, "mmm")</f>
        <v>Sep</v>
      </c>
      <c r="D12397" s="1">
        <v>45562</v>
      </c>
      <c r="E12397" t="s">
        <v>110</v>
      </c>
      <c r="F12397" t="s">
        <v>101</v>
      </c>
      <c r="G12397">
        <v>7000</v>
      </c>
      <c r="H12397">
        <v>6.61</v>
      </c>
      <c r="I12397">
        <v>46270</v>
      </c>
      <c r="J12397" t="s">
        <v>81</v>
      </c>
      <c r="K12397">
        <v>-1.5128578307516681E-2</v>
      </c>
      <c r="L12397">
        <v>-1.5128999999999999</v>
      </c>
      <c r="M12397" t="s">
        <v>82</v>
      </c>
    </row>
    <row r="12398" spans="1:13">
      <c r="A12398" t="s">
        <v>285</v>
      </c>
      <c r="B12398" t="s">
        <v>286</v>
      </c>
      <c r="C12398" t="str">
        <f>TEXT(D12398, "mmm")</f>
        <v>Sep</v>
      </c>
      <c r="D12398" s="1">
        <v>45562</v>
      </c>
      <c r="E12398" t="s">
        <v>100</v>
      </c>
      <c r="F12398" t="s">
        <v>101</v>
      </c>
      <c r="G12398">
        <v>1633</v>
      </c>
      <c r="H12398">
        <v>15.89</v>
      </c>
      <c r="I12398">
        <v>25948.37</v>
      </c>
      <c r="J12398" t="s">
        <v>81</v>
      </c>
      <c r="K12398">
        <v>1.903367920065957E-3</v>
      </c>
      <c r="L12398">
        <v>0.1903</v>
      </c>
      <c r="M12398" t="s">
        <v>82</v>
      </c>
    </row>
    <row r="12399" spans="1:13">
      <c r="A12399" t="s">
        <v>285</v>
      </c>
      <c r="B12399" t="s">
        <v>286</v>
      </c>
      <c r="C12399" t="str">
        <f>TEXT(D12399, "mmm")</f>
        <v>Sep</v>
      </c>
      <c r="D12399" s="1">
        <v>45562</v>
      </c>
      <c r="E12399" t="s">
        <v>102</v>
      </c>
      <c r="F12399" t="s">
        <v>101</v>
      </c>
      <c r="G12399">
        <v>1633</v>
      </c>
      <c r="H12399">
        <v>15.89</v>
      </c>
      <c r="I12399">
        <v>25948.37</v>
      </c>
      <c r="J12399" t="s">
        <v>81</v>
      </c>
      <c r="K12399">
        <v>1.903367920065957E-3</v>
      </c>
      <c r="L12399">
        <v>0.1903</v>
      </c>
      <c r="M12399" t="s">
        <v>82</v>
      </c>
    </row>
    <row r="12400" spans="1:13">
      <c r="A12400" t="s">
        <v>6370</v>
      </c>
      <c r="B12400" t="s">
        <v>6371</v>
      </c>
      <c r="C12400" t="str">
        <f>TEXT(D12400, "mmm")</f>
        <v>Sep</v>
      </c>
      <c r="D12400" s="1">
        <v>45562</v>
      </c>
      <c r="E12400" t="s">
        <v>6414</v>
      </c>
      <c r="F12400" t="s">
        <v>118</v>
      </c>
      <c r="G12400">
        <v>1500</v>
      </c>
      <c r="H12400">
        <v>18</v>
      </c>
      <c r="I12400">
        <v>27000</v>
      </c>
      <c r="J12400" t="s">
        <v>81</v>
      </c>
      <c r="K12400">
        <v>7.7563048706184023E-3</v>
      </c>
      <c r="L12400">
        <v>0.77559999999999996</v>
      </c>
      <c r="M12400" t="s">
        <v>82</v>
      </c>
    </row>
    <row r="12401" spans="1:13">
      <c r="A12401" t="s">
        <v>2168</v>
      </c>
      <c r="B12401" t="s">
        <v>2169</v>
      </c>
      <c r="C12401" t="str">
        <f>TEXT(D12401, "mmm")</f>
        <v>Sep</v>
      </c>
      <c r="D12401" s="1">
        <v>45565</v>
      </c>
      <c r="E12401" t="s">
        <v>2170</v>
      </c>
      <c r="F12401" t="s">
        <v>128</v>
      </c>
      <c r="G12401">
        <v>7000</v>
      </c>
      <c r="H12401">
        <v>25</v>
      </c>
      <c r="I12401">
        <v>175000</v>
      </c>
      <c r="J12401" t="s">
        <v>86</v>
      </c>
      <c r="K12401">
        <v>2.1030234225969391E-3</v>
      </c>
      <c r="L12401">
        <v>0.21029999999999999</v>
      </c>
      <c r="M12401" t="s">
        <v>82</v>
      </c>
    </row>
    <row r="12402" spans="1:13">
      <c r="A12402" t="s">
        <v>311</v>
      </c>
      <c r="B12402" t="s">
        <v>312</v>
      </c>
      <c r="C12402" t="str">
        <f>TEXT(D12402, "mmm")</f>
        <v>Sep</v>
      </c>
      <c r="D12402" s="1">
        <v>45565</v>
      </c>
      <c r="E12402" t="s">
        <v>313</v>
      </c>
      <c r="F12402" t="s">
        <v>314</v>
      </c>
      <c r="G12402">
        <v>55000</v>
      </c>
      <c r="H12402">
        <v>30.85</v>
      </c>
      <c r="I12402">
        <v>1696750</v>
      </c>
      <c r="J12402" t="s">
        <v>81</v>
      </c>
      <c r="K12402">
        <v>5.6865852109628363E-2</v>
      </c>
      <c r="L12402">
        <v>5.6866000000000003</v>
      </c>
      <c r="M12402" t="s">
        <v>82</v>
      </c>
    </row>
    <row r="12403" spans="1:13">
      <c r="A12403" t="s">
        <v>6415</v>
      </c>
      <c r="B12403" t="s">
        <v>6416</v>
      </c>
      <c r="C12403" t="str">
        <f>TEXT(D12403, "mmm")</f>
        <v>Sep</v>
      </c>
      <c r="D12403" s="1">
        <v>45565</v>
      </c>
      <c r="E12403" t="s">
        <v>6417</v>
      </c>
      <c r="F12403" t="s">
        <v>80</v>
      </c>
      <c r="G12403">
        <v>43328</v>
      </c>
      <c r="H12403">
        <v>29.59</v>
      </c>
      <c r="I12403">
        <v>1282075.52</v>
      </c>
      <c r="J12403" t="s">
        <v>86</v>
      </c>
      <c r="K12403">
        <v>2.4974757942228362E-2</v>
      </c>
      <c r="L12403">
        <v>2.4975000000000001</v>
      </c>
      <c r="M12403" t="s">
        <v>82</v>
      </c>
    </row>
    <row r="12404" spans="1:13">
      <c r="A12404" t="s">
        <v>6415</v>
      </c>
      <c r="B12404" t="s">
        <v>6416</v>
      </c>
      <c r="C12404" t="str">
        <f>TEXT(D12404, "mmm")</f>
        <v>Sep</v>
      </c>
      <c r="D12404" s="1">
        <v>45565</v>
      </c>
      <c r="E12404" t="s">
        <v>6417</v>
      </c>
      <c r="F12404" t="s">
        <v>80</v>
      </c>
      <c r="G12404">
        <v>2288</v>
      </c>
      <c r="H12404">
        <v>29.61</v>
      </c>
      <c r="I12404">
        <v>67747.679999999993</v>
      </c>
      <c r="J12404" t="s">
        <v>81</v>
      </c>
      <c r="K12404">
        <v>2.4974757942228362E-2</v>
      </c>
      <c r="L12404">
        <v>2.4975000000000001</v>
      </c>
      <c r="M12404" t="s">
        <v>82</v>
      </c>
    </row>
    <row r="12405" spans="1:13">
      <c r="A12405" t="s">
        <v>6415</v>
      </c>
      <c r="B12405" t="s">
        <v>6416</v>
      </c>
      <c r="C12405" t="str">
        <f>TEXT(D12405, "mmm")</f>
        <v>Sep</v>
      </c>
      <c r="D12405" s="1">
        <v>45565</v>
      </c>
      <c r="E12405" t="s">
        <v>6417</v>
      </c>
      <c r="F12405" t="s">
        <v>80</v>
      </c>
      <c r="G12405">
        <v>15355</v>
      </c>
      <c r="H12405">
        <v>29.61</v>
      </c>
      <c r="I12405">
        <v>454661.55</v>
      </c>
      <c r="J12405" t="s">
        <v>81</v>
      </c>
      <c r="K12405">
        <v>2.4974757942228362E-2</v>
      </c>
      <c r="L12405">
        <v>2.4975000000000001</v>
      </c>
      <c r="M12405" t="s">
        <v>82</v>
      </c>
    </row>
    <row r="12406" spans="1:13">
      <c r="A12406" t="s">
        <v>6415</v>
      </c>
      <c r="B12406" t="s">
        <v>6416</v>
      </c>
      <c r="C12406" t="str">
        <f>TEXT(D12406, "mmm")</f>
        <v>Sep</v>
      </c>
      <c r="D12406" s="1">
        <v>45565</v>
      </c>
      <c r="E12406" t="s">
        <v>6417</v>
      </c>
      <c r="F12406" t="s">
        <v>80</v>
      </c>
      <c r="G12406">
        <v>5430</v>
      </c>
      <c r="H12406">
        <v>29.62</v>
      </c>
      <c r="I12406">
        <v>160836.6</v>
      </c>
      <c r="J12406" t="s">
        <v>81</v>
      </c>
      <c r="K12406">
        <v>2.4974757942228362E-2</v>
      </c>
      <c r="L12406">
        <v>2.4975000000000001</v>
      </c>
      <c r="M12406" t="s">
        <v>82</v>
      </c>
    </row>
    <row r="12407" spans="1:13">
      <c r="A12407" t="s">
        <v>6415</v>
      </c>
      <c r="B12407" t="s">
        <v>6416</v>
      </c>
      <c r="C12407" t="str">
        <f>TEXT(D12407, "mmm")</f>
        <v>Sep</v>
      </c>
      <c r="D12407" s="1">
        <v>45565</v>
      </c>
      <c r="E12407" t="s">
        <v>6417</v>
      </c>
      <c r="F12407" t="s">
        <v>80</v>
      </c>
      <c r="G12407">
        <v>4108</v>
      </c>
      <c r="H12407">
        <v>29.64</v>
      </c>
      <c r="I12407">
        <v>121761.12</v>
      </c>
      <c r="J12407" t="s">
        <v>81</v>
      </c>
      <c r="K12407">
        <v>2.4974757942228362E-2</v>
      </c>
      <c r="L12407">
        <v>2.4975000000000001</v>
      </c>
      <c r="M12407" t="s">
        <v>82</v>
      </c>
    </row>
    <row r="12408" spans="1:13">
      <c r="A12408" t="s">
        <v>6415</v>
      </c>
      <c r="B12408" t="s">
        <v>6416</v>
      </c>
      <c r="C12408" t="str">
        <f>TEXT(D12408, "mmm")</f>
        <v>Sep</v>
      </c>
      <c r="D12408" s="1">
        <v>45565</v>
      </c>
      <c r="E12408" t="s">
        <v>6417</v>
      </c>
      <c r="F12408" t="s">
        <v>80</v>
      </c>
      <c r="G12408">
        <v>14611</v>
      </c>
      <c r="H12408">
        <v>29.64</v>
      </c>
      <c r="I12408">
        <v>433070.04</v>
      </c>
      <c r="J12408" t="s">
        <v>81</v>
      </c>
      <c r="K12408">
        <v>2.4974757942228362E-2</v>
      </c>
      <c r="L12408">
        <v>2.4975000000000001</v>
      </c>
      <c r="M12408" t="s">
        <v>82</v>
      </c>
    </row>
    <row r="12409" spans="1:13">
      <c r="A12409" t="s">
        <v>6415</v>
      </c>
      <c r="B12409" t="s">
        <v>6416</v>
      </c>
      <c r="C12409" t="str">
        <f>TEXT(D12409, "mmm")</f>
        <v>Sep</v>
      </c>
      <c r="D12409" s="1">
        <v>45565</v>
      </c>
      <c r="E12409" t="s">
        <v>6417</v>
      </c>
      <c r="F12409" t="s">
        <v>80</v>
      </c>
      <c r="G12409">
        <v>2700</v>
      </c>
      <c r="H12409">
        <v>29.65</v>
      </c>
      <c r="I12409">
        <v>80055</v>
      </c>
      <c r="J12409" t="s">
        <v>81</v>
      </c>
      <c r="K12409">
        <v>2.4974757942228362E-2</v>
      </c>
      <c r="L12409">
        <v>2.4975000000000001</v>
      </c>
      <c r="M12409" t="s">
        <v>82</v>
      </c>
    </row>
    <row r="12410" spans="1:13">
      <c r="A12410" t="s">
        <v>6415</v>
      </c>
      <c r="B12410" t="s">
        <v>6416</v>
      </c>
      <c r="C12410" t="str">
        <f>TEXT(D12410, "mmm")</f>
        <v>Sep</v>
      </c>
      <c r="D12410" s="1">
        <v>45565</v>
      </c>
      <c r="E12410" t="s">
        <v>6417</v>
      </c>
      <c r="F12410" t="s">
        <v>80</v>
      </c>
      <c r="G12410">
        <v>17888</v>
      </c>
      <c r="H12410">
        <v>29.66</v>
      </c>
      <c r="I12410">
        <v>530558.07999999996</v>
      </c>
      <c r="J12410" t="s">
        <v>81</v>
      </c>
      <c r="K12410">
        <v>2.4974757942228362E-2</v>
      </c>
      <c r="L12410">
        <v>2.4975000000000001</v>
      </c>
      <c r="M12410" t="s">
        <v>82</v>
      </c>
    </row>
    <row r="12411" spans="1:13">
      <c r="A12411" t="s">
        <v>6415</v>
      </c>
      <c r="B12411" t="s">
        <v>6416</v>
      </c>
      <c r="C12411" t="str">
        <f>TEXT(D12411, "mmm")</f>
        <v>Sep</v>
      </c>
      <c r="D12411" s="1">
        <v>45565</v>
      </c>
      <c r="E12411" t="s">
        <v>6417</v>
      </c>
      <c r="F12411" t="s">
        <v>80</v>
      </c>
      <c r="G12411">
        <v>37114</v>
      </c>
      <c r="H12411">
        <v>29.66</v>
      </c>
      <c r="I12411">
        <v>1100801.24</v>
      </c>
      <c r="J12411" t="s">
        <v>86</v>
      </c>
      <c r="K12411">
        <v>2.4974757942228362E-2</v>
      </c>
      <c r="L12411">
        <v>2.4975000000000001</v>
      </c>
      <c r="M12411" t="s">
        <v>82</v>
      </c>
    </row>
    <row r="12412" spans="1:13">
      <c r="A12412" t="s">
        <v>6415</v>
      </c>
      <c r="B12412" t="s">
        <v>6416</v>
      </c>
      <c r="C12412" t="str">
        <f>TEXT(D12412, "mmm")</f>
        <v>Sep</v>
      </c>
      <c r="D12412" s="1">
        <v>45565</v>
      </c>
      <c r="E12412" t="s">
        <v>6417</v>
      </c>
      <c r="F12412" t="s">
        <v>80</v>
      </c>
      <c r="G12412">
        <v>25906</v>
      </c>
      <c r="H12412">
        <v>29.67</v>
      </c>
      <c r="I12412">
        <v>768631.02</v>
      </c>
      <c r="J12412" t="s">
        <v>81</v>
      </c>
      <c r="K12412">
        <v>2.4974757942228362E-2</v>
      </c>
      <c r="L12412">
        <v>2.4975000000000001</v>
      </c>
      <c r="M12412" t="s">
        <v>82</v>
      </c>
    </row>
    <row r="12413" spans="1:13">
      <c r="A12413" t="s">
        <v>6415</v>
      </c>
      <c r="B12413" t="s">
        <v>6416</v>
      </c>
      <c r="C12413" t="str">
        <f>TEXT(D12413, "mmm")</f>
        <v>Sep</v>
      </c>
      <c r="D12413" s="1">
        <v>45565</v>
      </c>
      <c r="E12413" t="s">
        <v>6417</v>
      </c>
      <c r="F12413" t="s">
        <v>80</v>
      </c>
      <c r="G12413">
        <v>8037</v>
      </c>
      <c r="H12413">
        <v>29.68</v>
      </c>
      <c r="I12413">
        <v>238538.16</v>
      </c>
      <c r="J12413" t="s">
        <v>81</v>
      </c>
      <c r="K12413">
        <v>2.4974757942228362E-2</v>
      </c>
      <c r="L12413">
        <v>2.4975000000000001</v>
      </c>
      <c r="M12413" t="s">
        <v>82</v>
      </c>
    </row>
    <row r="12414" spans="1:13">
      <c r="A12414" t="s">
        <v>6415</v>
      </c>
      <c r="B12414" t="s">
        <v>6416</v>
      </c>
      <c r="C12414" t="str">
        <f>TEXT(D12414, "mmm")</f>
        <v>Sep</v>
      </c>
      <c r="D12414" s="1">
        <v>45565</v>
      </c>
      <c r="E12414" t="s">
        <v>6417</v>
      </c>
      <c r="F12414" t="s">
        <v>80</v>
      </c>
      <c r="G12414">
        <v>42007</v>
      </c>
      <c r="H12414">
        <v>29.68</v>
      </c>
      <c r="I12414">
        <v>1246767.76</v>
      </c>
      <c r="J12414" t="s">
        <v>86</v>
      </c>
      <c r="K12414">
        <v>2.4974757942228362E-2</v>
      </c>
      <c r="L12414">
        <v>2.4975000000000001</v>
      </c>
      <c r="M12414" t="s">
        <v>82</v>
      </c>
    </row>
    <row r="12415" spans="1:13">
      <c r="A12415" t="s">
        <v>6415</v>
      </c>
      <c r="B12415" t="s">
        <v>6416</v>
      </c>
      <c r="C12415" t="str">
        <f>TEXT(D12415, "mmm")</f>
        <v>Sep</v>
      </c>
      <c r="D12415" s="1">
        <v>45565</v>
      </c>
      <c r="E12415" t="s">
        <v>6417</v>
      </c>
      <c r="F12415" t="s">
        <v>80</v>
      </c>
      <c r="G12415">
        <v>21472</v>
      </c>
      <c r="H12415">
        <v>29.69</v>
      </c>
      <c r="I12415">
        <v>637503.68000000005</v>
      </c>
      <c r="J12415" t="s">
        <v>81</v>
      </c>
      <c r="K12415">
        <v>2.4974757942228362E-2</v>
      </c>
      <c r="L12415">
        <v>2.4975000000000001</v>
      </c>
      <c r="M12415" t="s">
        <v>82</v>
      </c>
    </row>
    <row r="12416" spans="1:13">
      <c r="A12416" t="s">
        <v>6415</v>
      </c>
      <c r="B12416" t="s">
        <v>6416</v>
      </c>
      <c r="C12416" t="str">
        <f>TEXT(D12416, "mmm")</f>
        <v>Sep</v>
      </c>
      <c r="D12416" s="1">
        <v>45565</v>
      </c>
      <c r="E12416" t="s">
        <v>6417</v>
      </c>
      <c r="F12416" t="s">
        <v>80</v>
      </c>
      <c r="G12416">
        <v>56272</v>
      </c>
      <c r="H12416">
        <v>29.69</v>
      </c>
      <c r="I12416">
        <v>1670715.68</v>
      </c>
      <c r="J12416" t="s">
        <v>86</v>
      </c>
      <c r="K12416">
        <v>2.4974757942228362E-2</v>
      </c>
      <c r="L12416">
        <v>2.4975000000000001</v>
      </c>
      <c r="M12416" t="s">
        <v>82</v>
      </c>
    </row>
    <row r="12417" spans="1:13">
      <c r="A12417" t="s">
        <v>6415</v>
      </c>
      <c r="B12417" t="s">
        <v>6416</v>
      </c>
      <c r="C12417" t="str">
        <f>TEXT(D12417, "mmm")</f>
        <v>Sep</v>
      </c>
      <c r="D12417" s="1">
        <v>45565</v>
      </c>
      <c r="E12417" t="s">
        <v>6417</v>
      </c>
      <c r="F12417" t="s">
        <v>80</v>
      </c>
      <c r="G12417">
        <v>28085</v>
      </c>
      <c r="H12417">
        <v>29.7</v>
      </c>
      <c r="I12417">
        <v>834124.5</v>
      </c>
      <c r="J12417" t="s">
        <v>86</v>
      </c>
      <c r="K12417">
        <v>2.4974757942228362E-2</v>
      </c>
      <c r="L12417">
        <v>2.4975000000000001</v>
      </c>
      <c r="M12417" t="s">
        <v>82</v>
      </c>
    </row>
    <row r="12418" spans="1:13">
      <c r="A12418" t="s">
        <v>6415</v>
      </c>
      <c r="B12418" t="s">
        <v>6416</v>
      </c>
      <c r="C12418" t="str">
        <f>TEXT(D12418, "mmm")</f>
        <v>Sep</v>
      </c>
      <c r="D12418" s="1">
        <v>45565</v>
      </c>
      <c r="E12418" t="s">
        <v>6417</v>
      </c>
      <c r="F12418" t="s">
        <v>80</v>
      </c>
      <c r="G12418">
        <v>45860</v>
      </c>
      <c r="H12418">
        <v>29.7</v>
      </c>
      <c r="I12418">
        <v>1362042</v>
      </c>
      <c r="J12418" t="s">
        <v>86</v>
      </c>
      <c r="K12418">
        <v>2.4974757942228362E-2</v>
      </c>
      <c r="L12418">
        <v>2.4975000000000001</v>
      </c>
      <c r="M12418" t="s">
        <v>82</v>
      </c>
    </row>
    <row r="12419" spans="1:13">
      <c r="A12419" t="s">
        <v>6415</v>
      </c>
      <c r="B12419" t="s">
        <v>6416</v>
      </c>
      <c r="C12419" t="str">
        <f>TEXT(D12419, "mmm")</f>
        <v>Sep</v>
      </c>
      <c r="D12419" s="1">
        <v>45565</v>
      </c>
      <c r="E12419" t="s">
        <v>6417</v>
      </c>
      <c r="F12419" t="s">
        <v>80</v>
      </c>
      <c r="G12419">
        <v>800</v>
      </c>
      <c r="H12419">
        <v>29.71</v>
      </c>
      <c r="I12419">
        <v>23768</v>
      </c>
      <c r="J12419" t="s">
        <v>81</v>
      </c>
      <c r="K12419">
        <v>2.4974757942228362E-2</v>
      </c>
      <c r="L12419">
        <v>2.4975000000000001</v>
      </c>
      <c r="M12419" t="s">
        <v>82</v>
      </c>
    </row>
    <row r="12420" spans="1:13">
      <c r="A12420" t="s">
        <v>6415</v>
      </c>
      <c r="B12420" t="s">
        <v>6416</v>
      </c>
      <c r="C12420" t="str">
        <f>TEXT(D12420, "mmm")</f>
        <v>Sep</v>
      </c>
      <c r="D12420" s="1">
        <v>45565</v>
      </c>
      <c r="E12420" t="s">
        <v>6417</v>
      </c>
      <c r="F12420" t="s">
        <v>80</v>
      </c>
      <c r="G12420">
        <v>4475</v>
      </c>
      <c r="H12420">
        <v>29.71</v>
      </c>
      <c r="I12420">
        <v>132952.25</v>
      </c>
      <c r="J12420" t="s">
        <v>81</v>
      </c>
      <c r="K12420">
        <v>2.4974757942228362E-2</v>
      </c>
      <c r="L12420">
        <v>2.4975000000000001</v>
      </c>
      <c r="M12420" t="s">
        <v>82</v>
      </c>
    </row>
    <row r="12421" spans="1:13">
      <c r="A12421" t="s">
        <v>6415</v>
      </c>
      <c r="B12421" t="s">
        <v>6416</v>
      </c>
      <c r="C12421" t="str">
        <f>TEXT(D12421, "mmm")</f>
        <v>Sep</v>
      </c>
      <c r="D12421" s="1">
        <v>45565</v>
      </c>
      <c r="E12421" t="s">
        <v>6417</v>
      </c>
      <c r="F12421" t="s">
        <v>80</v>
      </c>
      <c r="G12421">
        <v>6526</v>
      </c>
      <c r="H12421">
        <v>29.72</v>
      </c>
      <c r="I12421">
        <v>193952.72</v>
      </c>
      <c r="J12421" t="s">
        <v>81</v>
      </c>
      <c r="K12421">
        <v>2.4974757942228362E-2</v>
      </c>
      <c r="L12421">
        <v>2.4975000000000001</v>
      </c>
      <c r="M12421" t="s">
        <v>82</v>
      </c>
    </row>
    <row r="12422" spans="1:13">
      <c r="A12422" t="s">
        <v>6415</v>
      </c>
      <c r="B12422" t="s">
        <v>6416</v>
      </c>
      <c r="C12422" t="str">
        <f>TEXT(D12422, "mmm")</f>
        <v>Sep</v>
      </c>
      <c r="D12422" s="1">
        <v>45565</v>
      </c>
      <c r="E12422" t="s">
        <v>6417</v>
      </c>
      <c r="F12422" t="s">
        <v>80</v>
      </c>
      <c r="G12422">
        <v>12300</v>
      </c>
      <c r="H12422">
        <v>29.72</v>
      </c>
      <c r="I12422">
        <v>365556</v>
      </c>
      <c r="J12422" t="s">
        <v>81</v>
      </c>
      <c r="K12422">
        <v>2.4974757942228362E-2</v>
      </c>
      <c r="L12422">
        <v>2.4975000000000001</v>
      </c>
      <c r="M12422" t="s">
        <v>82</v>
      </c>
    </row>
    <row r="12423" spans="1:13">
      <c r="A12423" t="s">
        <v>6415</v>
      </c>
      <c r="B12423" t="s">
        <v>6416</v>
      </c>
      <c r="C12423" t="str">
        <f>TEXT(D12423, "mmm")</f>
        <v>Sep</v>
      </c>
      <c r="D12423" s="1">
        <v>45565</v>
      </c>
      <c r="E12423" t="s">
        <v>6417</v>
      </c>
      <c r="F12423" t="s">
        <v>80</v>
      </c>
      <c r="G12423">
        <v>2888</v>
      </c>
      <c r="H12423">
        <v>29.73</v>
      </c>
      <c r="I12423">
        <v>85860.24</v>
      </c>
      <c r="J12423" t="s">
        <v>81</v>
      </c>
      <c r="K12423">
        <v>2.4974757942228362E-2</v>
      </c>
      <c r="L12423">
        <v>2.4975000000000001</v>
      </c>
      <c r="M12423" t="s">
        <v>82</v>
      </c>
    </row>
    <row r="12424" spans="1:13">
      <c r="A12424" t="s">
        <v>6415</v>
      </c>
      <c r="B12424" t="s">
        <v>6416</v>
      </c>
      <c r="C12424" t="str">
        <f>TEXT(D12424, "mmm")</f>
        <v>Sep</v>
      </c>
      <c r="D12424" s="1">
        <v>45565</v>
      </c>
      <c r="E12424" t="s">
        <v>6417</v>
      </c>
      <c r="F12424" t="s">
        <v>80</v>
      </c>
      <c r="G12424">
        <v>6482</v>
      </c>
      <c r="H12424">
        <v>29.73</v>
      </c>
      <c r="I12424">
        <v>192709.86</v>
      </c>
      <c r="J12424" t="s">
        <v>81</v>
      </c>
      <c r="K12424">
        <v>2.4974757942228362E-2</v>
      </c>
      <c r="L12424">
        <v>2.4975000000000001</v>
      </c>
      <c r="M12424" t="s">
        <v>82</v>
      </c>
    </row>
    <row r="12425" spans="1:13">
      <c r="A12425" t="s">
        <v>6415</v>
      </c>
      <c r="B12425" t="s">
        <v>6416</v>
      </c>
      <c r="C12425" t="str">
        <f>TEXT(D12425, "mmm")</f>
        <v>Sep</v>
      </c>
      <c r="D12425" s="1">
        <v>45565</v>
      </c>
      <c r="E12425" t="s">
        <v>6417</v>
      </c>
      <c r="F12425" t="s">
        <v>80</v>
      </c>
      <c r="G12425">
        <v>4371</v>
      </c>
      <c r="H12425">
        <v>29.6</v>
      </c>
      <c r="I12425">
        <v>129381.6</v>
      </c>
      <c r="J12425" t="s">
        <v>81</v>
      </c>
      <c r="K12425">
        <v>2.4974757942228362E-2</v>
      </c>
      <c r="L12425">
        <v>2.4975000000000001</v>
      </c>
      <c r="M12425" t="s">
        <v>82</v>
      </c>
    </row>
    <row r="12426" spans="1:13">
      <c r="A12426" t="s">
        <v>6415</v>
      </c>
      <c r="B12426" t="s">
        <v>6416</v>
      </c>
      <c r="C12426" t="str">
        <f>TEXT(D12426, "mmm")</f>
        <v>Sep</v>
      </c>
      <c r="D12426" s="1">
        <v>45565</v>
      </c>
      <c r="E12426" t="s">
        <v>6417</v>
      </c>
      <c r="F12426" t="s">
        <v>80</v>
      </c>
      <c r="G12426">
        <v>211129</v>
      </c>
      <c r="H12426">
        <v>29.6</v>
      </c>
      <c r="I12426">
        <v>6249418.4000000004</v>
      </c>
      <c r="J12426" t="s">
        <v>86</v>
      </c>
      <c r="K12426">
        <v>2.4974757942228362E-2</v>
      </c>
      <c r="L12426">
        <v>2.4975000000000001</v>
      </c>
      <c r="M12426" t="s">
        <v>82</v>
      </c>
    </row>
    <row r="12427" spans="1:13">
      <c r="A12427" t="s">
        <v>6415</v>
      </c>
      <c r="B12427" t="s">
        <v>6416</v>
      </c>
      <c r="C12427" t="str">
        <f>TEXT(D12427, "mmm")</f>
        <v>Sep</v>
      </c>
      <c r="D12427" s="1">
        <v>45565</v>
      </c>
      <c r="E12427" t="s">
        <v>6417</v>
      </c>
      <c r="F12427" t="s">
        <v>80</v>
      </c>
      <c r="G12427">
        <v>13430</v>
      </c>
      <c r="H12427">
        <v>29.55</v>
      </c>
      <c r="I12427">
        <v>396856.5</v>
      </c>
      <c r="J12427" t="s">
        <v>81</v>
      </c>
      <c r="K12427">
        <v>2.4974757942228362E-2</v>
      </c>
      <c r="L12427">
        <v>2.4975000000000001</v>
      </c>
      <c r="M12427" t="s">
        <v>82</v>
      </c>
    </row>
    <row r="12428" spans="1:13">
      <c r="A12428" t="s">
        <v>6415</v>
      </c>
      <c r="B12428" t="s">
        <v>6416</v>
      </c>
      <c r="C12428" t="str">
        <f>TEXT(D12428, "mmm")</f>
        <v>Sep</v>
      </c>
      <c r="D12428" s="1">
        <v>45565</v>
      </c>
      <c r="E12428" t="s">
        <v>6417</v>
      </c>
      <c r="F12428" t="s">
        <v>80</v>
      </c>
      <c r="G12428">
        <v>4400</v>
      </c>
      <c r="H12428">
        <v>29.58</v>
      </c>
      <c r="I12428">
        <v>130152</v>
      </c>
      <c r="J12428" t="s">
        <v>81</v>
      </c>
      <c r="K12428">
        <v>2.4974757942228362E-2</v>
      </c>
      <c r="L12428">
        <v>2.4975000000000001</v>
      </c>
      <c r="M12428" t="s">
        <v>82</v>
      </c>
    </row>
    <row r="12429" spans="1:13">
      <c r="A12429" t="s">
        <v>6415</v>
      </c>
      <c r="B12429" t="s">
        <v>6416</v>
      </c>
      <c r="C12429" t="str">
        <f>TEXT(D12429, "mmm")</f>
        <v>Sep</v>
      </c>
      <c r="D12429" s="1">
        <v>45565</v>
      </c>
      <c r="E12429" t="s">
        <v>6417</v>
      </c>
      <c r="F12429" t="s">
        <v>80</v>
      </c>
      <c r="G12429">
        <v>17242</v>
      </c>
      <c r="H12429">
        <v>29.59</v>
      </c>
      <c r="I12429">
        <v>510190.78</v>
      </c>
      <c r="J12429" t="s">
        <v>81</v>
      </c>
      <c r="K12429">
        <v>2.4974757942228362E-2</v>
      </c>
      <c r="L12429">
        <v>2.4975000000000001</v>
      </c>
      <c r="M12429" t="s">
        <v>82</v>
      </c>
    </row>
    <row r="12430" spans="1:13">
      <c r="A12430" t="s">
        <v>6415</v>
      </c>
      <c r="B12430" t="s">
        <v>6416</v>
      </c>
      <c r="C12430" t="str">
        <f>TEXT(D12430, "mmm")</f>
        <v>Sep</v>
      </c>
      <c r="D12430" s="1">
        <v>45565</v>
      </c>
      <c r="E12430" t="s">
        <v>6417</v>
      </c>
      <c r="F12430" t="s">
        <v>80</v>
      </c>
      <c r="G12430">
        <v>47512</v>
      </c>
      <c r="H12430">
        <v>29.74</v>
      </c>
      <c r="I12430">
        <v>1413006.88</v>
      </c>
      <c r="J12430" t="s">
        <v>86</v>
      </c>
      <c r="K12430">
        <v>2.4974757942228362E-2</v>
      </c>
      <c r="L12430">
        <v>2.4975000000000001</v>
      </c>
      <c r="M12430" t="s">
        <v>82</v>
      </c>
    </row>
    <row r="12431" spans="1:13">
      <c r="A12431" t="s">
        <v>6415</v>
      </c>
      <c r="B12431" t="s">
        <v>6416</v>
      </c>
      <c r="C12431" t="str">
        <f>TEXT(D12431, "mmm")</f>
        <v>Sep</v>
      </c>
      <c r="D12431" s="1">
        <v>45565</v>
      </c>
      <c r="E12431" t="s">
        <v>6417</v>
      </c>
      <c r="F12431" t="s">
        <v>80</v>
      </c>
      <c r="G12431">
        <v>3788</v>
      </c>
      <c r="H12431">
        <v>29.74</v>
      </c>
      <c r="I12431">
        <v>112655.12</v>
      </c>
      <c r="J12431" t="s">
        <v>81</v>
      </c>
      <c r="K12431">
        <v>2.4974757942228362E-2</v>
      </c>
      <c r="L12431">
        <v>2.4975000000000001</v>
      </c>
      <c r="M12431" t="s">
        <v>82</v>
      </c>
    </row>
    <row r="12432" spans="1:13">
      <c r="A12432" t="s">
        <v>6418</v>
      </c>
      <c r="B12432" t="s">
        <v>6419</v>
      </c>
      <c r="C12432" t="str">
        <f>TEXT(D12432, "mmm")</f>
        <v>Sep</v>
      </c>
      <c r="D12432" s="1">
        <v>45565</v>
      </c>
      <c r="E12432" t="s">
        <v>6420</v>
      </c>
      <c r="F12432" t="s">
        <v>118</v>
      </c>
      <c r="G12432">
        <v>20512</v>
      </c>
      <c r="H12432">
        <v>4.75</v>
      </c>
      <c r="I12432">
        <v>97432</v>
      </c>
      <c r="J12432" t="s">
        <v>81</v>
      </c>
      <c r="K12432">
        <v>0.25272326990187333</v>
      </c>
      <c r="L12432">
        <v>25.272300000000001</v>
      </c>
      <c r="M12432" t="s">
        <v>82</v>
      </c>
    </row>
    <row r="12433" spans="1:13">
      <c r="A12433" t="s">
        <v>2168</v>
      </c>
      <c r="B12433" t="s">
        <v>2169</v>
      </c>
      <c r="C12433" t="str">
        <f>TEXT(D12433, "mmm")</f>
        <v>Sep</v>
      </c>
      <c r="D12433" s="1">
        <v>45565</v>
      </c>
      <c r="E12433" t="s">
        <v>6421</v>
      </c>
      <c r="F12433" t="s">
        <v>80</v>
      </c>
      <c r="G12433">
        <v>2000</v>
      </c>
      <c r="H12433">
        <v>25</v>
      </c>
      <c r="I12433">
        <v>50000</v>
      </c>
      <c r="J12433" t="s">
        <v>81</v>
      </c>
      <c r="K12433">
        <v>2.1030234225969391E-3</v>
      </c>
      <c r="L12433">
        <v>0.21029999999999999</v>
      </c>
      <c r="M12433" t="s">
        <v>82</v>
      </c>
    </row>
    <row r="12434" spans="1:13">
      <c r="A12434" t="s">
        <v>2745</v>
      </c>
      <c r="B12434" t="s">
        <v>2746</v>
      </c>
      <c r="C12434" t="str">
        <f>TEXT(D12434, "mmm")</f>
        <v>Sep</v>
      </c>
      <c r="D12434" s="1">
        <v>45565</v>
      </c>
      <c r="E12434" t="s">
        <v>2748</v>
      </c>
      <c r="F12434" t="s">
        <v>80</v>
      </c>
      <c r="G12434">
        <v>207</v>
      </c>
      <c r="H12434">
        <v>167.3</v>
      </c>
      <c r="I12434">
        <v>34631.100000000013</v>
      </c>
      <c r="J12434" t="s">
        <v>81</v>
      </c>
      <c r="K12434">
        <v>1.5737710266160439E-2</v>
      </c>
      <c r="L12434">
        <v>1.5738000000000001</v>
      </c>
      <c r="M12434" t="s">
        <v>82</v>
      </c>
    </row>
    <row r="12435" spans="1:13">
      <c r="A12435" t="s">
        <v>2682</v>
      </c>
      <c r="B12435" t="s">
        <v>2683</v>
      </c>
      <c r="C12435" t="str">
        <f>TEXT(D12435, "mmm")</f>
        <v>Sep</v>
      </c>
      <c r="D12435" s="1">
        <v>45565</v>
      </c>
      <c r="E12435" t="s">
        <v>2684</v>
      </c>
      <c r="F12435" t="s">
        <v>426</v>
      </c>
      <c r="G12435">
        <v>4370</v>
      </c>
      <c r="H12435">
        <v>15.2</v>
      </c>
      <c r="I12435">
        <v>66424</v>
      </c>
      <c r="J12435" t="s">
        <v>81</v>
      </c>
      <c r="K12435">
        <v>-1.8676753185443711E-3</v>
      </c>
      <c r="L12435">
        <v>-0.18679999999999999</v>
      </c>
      <c r="M12435" t="s">
        <v>82</v>
      </c>
    </row>
    <row r="12436" spans="1:13">
      <c r="A12436" t="s">
        <v>6418</v>
      </c>
      <c r="B12436" t="s">
        <v>6419</v>
      </c>
      <c r="C12436" t="str">
        <f>TEXT(D12436, "mmm")</f>
        <v>Sep</v>
      </c>
      <c r="D12436" s="1">
        <v>45565</v>
      </c>
      <c r="E12436" t="s">
        <v>6422</v>
      </c>
      <c r="F12436" t="s">
        <v>80</v>
      </c>
      <c r="G12436">
        <v>92307</v>
      </c>
      <c r="H12436">
        <v>4.75</v>
      </c>
      <c r="I12436">
        <v>438458.25</v>
      </c>
      <c r="J12436" t="s">
        <v>86</v>
      </c>
      <c r="K12436">
        <v>0.25272326990187333</v>
      </c>
      <c r="L12436">
        <v>25.272300000000001</v>
      </c>
      <c r="M12436" t="s">
        <v>82</v>
      </c>
    </row>
    <row r="12437" spans="1:13">
      <c r="A12437" t="s">
        <v>1088</v>
      </c>
      <c r="B12437" t="s">
        <v>1089</v>
      </c>
      <c r="C12437" t="str">
        <f>TEXT(D12437, "mmm")</f>
        <v>Sep</v>
      </c>
      <c r="D12437" s="1">
        <v>45565</v>
      </c>
      <c r="E12437" t="s">
        <v>6348</v>
      </c>
      <c r="F12437" t="s">
        <v>80</v>
      </c>
      <c r="G12437">
        <v>36000</v>
      </c>
      <c r="H12437">
        <v>7.41</v>
      </c>
      <c r="I12437">
        <v>266760</v>
      </c>
      <c r="J12437" t="s">
        <v>86</v>
      </c>
      <c r="K12437">
        <v>0.20810803583366749</v>
      </c>
      <c r="L12437">
        <v>20.8108</v>
      </c>
      <c r="M12437" t="s">
        <v>82</v>
      </c>
    </row>
    <row r="12438" spans="1:13">
      <c r="A12438" t="s">
        <v>2168</v>
      </c>
      <c r="B12438" t="s">
        <v>2169</v>
      </c>
      <c r="C12438" t="str">
        <f>TEXT(D12438, "mmm")</f>
        <v>Sep</v>
      </c>
      <c r="D12438" s="1">
        <v>45565</v>
      </c>
      <c r="E12438" t="s">
        <v>6423</v>
      </c>
      <c r="F12438" t="s">
        <v>80</v>
      </c>
      <c r="G12438">
        <v>2000</v>
      </c>
      <c r="H12438">
        <v>25</v>
      </c>
      <c r="I12438">
        <v>50000</v>
      </c>
      <c r="J12438" t="s">
        <v>81</v>
      </c>
      <c r="K12438">
        <v>2.1030234225969391E-3</v>
      </c>
      <c r="L12438">
        <v>0.21029999999999999</v>
      </c>
      <c r="M12438" t="s">
        <v>82</v>
      </c>
    </row>
    <row r="12439" spans="1:13">
      <c r="A12439" t="s">
        <v>2168</v>
      </c>
      <c r="B12439" t="s">
        <v>2169</v>
      </c>
      <c r="C12439" t="str">
        <f>TEXT(D12439, "mmm")</f>
        <v>Sep</v>
      </c>
      <c r="D12439" s="1">
        <v>45565</v>
      </c>
      <c r="E12439" t="s">
        <v>6424</v>
      </c>
      <c r="F12439" t="s">
        <v>80</v>
      </c>
      <c r="G12439">
        <v>400</v>
      </c>
      <c r="H12439">
        <v>25</v>
      </c>
      <c r="I12439">
        <v>10000</v>
      </c>
      <c r="J12439" t="s">
        <v>81</v>
      </c>
      <c r="K12439">
        <v>2.1030234225969391E-3</v>
      </c>
      <c r="L12439">
        <v>0.21029999999999999</v>
      </c>
      <c r="M12439" t="s">
        <v>82</v>
      </c>
    </row>
    <row r="12440" spans="1:13">
      <c r="A12440" t="s">
        <v>2168</v>
      </c>
      <c r="B12440" t="s">
        <v>2169</v>
      </c>
      <c r="C12440" t="str">
        <f>TEXT(D12440, "mmm")</f>
        <v>Sep</v>
      </c>
      <c r="D12440" s="1">
        <v>45565</v>
      </c>
      <c r="E12440" t="s">
        <v>6425</v>
      </c>
      <c r="F12440" t="s">
        <v>118</v>
      </c>
      <c r="G12440">
        <v>400</v>
      </c>
      <c r="H12440">
        <v>25</v>
      </c>
      <c r="I12440">
        <v>10000</v>
      </c>
      <c r="J12440" t="s">
        <v>81</v>
      </c>
      <c r="K12440">
        <v>2.1030234225969391E-3</v>
      </c>
      <c r="L12440">
        <v>0.21029999999999999</v>
      </c>
      <c r="M12440" t="s">
        <v>82</v>
      </c>
    </row>
    <row r="12441" spans="1:13">
      <c r="A12441" t="s">
        <v>1348</v>
      </c>
      <c r="B12441" t="s">
        <v>1349</v>
      </c>
      <c r="C12441" t="str">
        <f>TEXT(D12441, "mmm")</f>
        <v>Sep</v>
      </c>
      <c r="D12441" s="1">
        <v>45565</v>
      </c>
      <c r="E12441" t="s">
        <v>1350</v>
      </c>
      <c r="F12441" t="s">
        <v>128</v>
      </c>
      <c r="G12441">
        <v>212.98</v>
      </c>
      <c r="H12441">
        <v>54.15</v>
      </c>
      <c r="I12441">
        <v>11532.867</v>
      </c>
      <c r="J12441" t="s">
        <v>81</v>
      </c>
      <c r="K12441">
        <v>1.3984559113374709E-2</v>
      </c>
      <c r="L12441">
        <v>1.3985000000000001</v>
      </c>
      <c r="M12441" t="s">
        <v>82</v>
      </c>
    </row>
    <row r="12442" spans="1:13">
      <c r="A12442" t="s">
        <v>6426</v>
      </c>
      <c r="B12442" t="s">
        <v>6427</v>
      </c>
      <c r="C12442" t="str">
        <f>TEXT(D12442, "mmm")</f>
        <v>Sep</v>
      </c>
      <c r="D12442" s="1">
        <v>45565</v>
      </c>
      <c r="E12442" t="s">
        <v>6428</v>
      </c>
      <c r="F12442" t="s">
        <v>217</v>
      </c>
      <c r="G12442">
        <v>50000</v>
      </c>
      <c r="H12442">
        <v>0.23</v>
      </c>
      <c r="I12442">
        <v>11500</v>
      </c>
      <c r="J12442" t="s">
        <v>86</v>
      </c>
      <c r="K12442">
        <v>-8.6956555219459442E-2</v>
      </c>
      <c r="L12442">
        <v>-8.6957000000000004</v>
      </c>
      <c r="M12442" t="s">
        <v>82</v>
      </c>
    </row>
    <row r="12443" spans="1:13">
      <c r="A12443" t="s">
        <v>6429</v>
      </c>
      <c r="B12443" t="s">
        <v>6430</v>
      </c>
      <c r="C12443" t="str">
        <f>TEXT(D12443, "mmm")</f>
        <v>Sep</v>
      </c>
      <c r="D12443" s="1">
        <v>45565</v>
      </c>
      <c r="E12443" t="s">
        <v>6431</v>
      </c>
      <c r="F12443" t="s">
        <v>222</v>
      </c>
      <c r="G12443">
        <v>142</v>
      </c>
      <c r="H12443">
        <v>74.569999999999993</v>
      </c>
      <c r="I12443">
        <v>10588.94</v>
      </c>
      <c r="J12443" t="s">
        <v>86</v>
      </c>
      <c r="K12443">
        <v>2.2847622830949769E-2</v>
      </c>
      <c r="L12443">
        <v>2.2848000000000002</v>
      </c>
      <c r="M12443" t="s">
        <v>82</v>
      </c>
    </row>
    <row r="12444" spans="1:13">
      <c r="A12444" t="s">
        <v>6256</v>
      </c>
      <c r="B12444" t="s">
        <v>6257</v>
      </c>
      <c r="C12444" t="str">
        <f>TEXT(D12444, "mmm")</f>
        <v>Sep</v>
      </c>
      <c r="D12444" s="1">
        <v>45565</v>
      </c>
      <c r="E12444" t="s">
        <v>6432</v>
      </c>
      <c r="F12444" t="s">
        <v>118</v>
      </c>
      <c r="G12444">
        <v>12000</v>
      </c>
      <c r="H12444">
        <v>6.29</v>
      </c>
      <c r="I12444">
        <v>75480</v>
      </c>
      <c r="J12444" t="s">
        <v>81</v>
      </c>
      <c r="K12444">
        <v>5.1036710149094937E-2</v>
      </c>
      <c r="L12444">
        <v>5.1036999999999999</v>
      </c>
      <c r="M12444" t="s">
        <v>82</v>
      </c>
    </row>
    <row r="12445" spans="1:13">
      <c r="A12445" t="s">
        <v>2745</v>
      </c>
      <c r="B12445" t="s">
        <v>2746</v>
      </c>
      <c r="C12445" t="str">
        <f>TEXT(D12445, "mmm")</f>
        <v>Sep</v>
      </c>
      <c r="D12445" s="1">
        <v>45565</v>
      </c>
      <c r="E12445" t="s">
        <v>2747</v>
      </c>
      <c r="F12445" t="s">
        <v>80</v>
      </c>
      <c r="G12445">
        <v>182</v>
      </c>
      <c r="H12445">
        <v>167.3</v>
      </c>
      <c r="I12445">
        <v>30448.6</v>
      </c>
      <c r="J12445" t="s">
        <v>81</v>
      </c>
      <c r="K12445">
        <v>1.5737710266160439E-2</v>
      </c>
      <c r="L12445">
        <v>1.5738000000000001</v>
      </c>
      <c r="M12445" t="s">
        <v>82</v>
      </c>
    </row>
    <row r="12446" spans="1:13">
      <c r="A12446" t="s">
        <v>2745</v>
      </c>
      <c r="B12446" t="s">
        <v>2746</v>
      </c>
      <c r="C12446" t="str">
        <f>TEXT(D12446, "mmm")</f>
        <v>Sep</v>
      </c>
      <c r="D12446" s="1">
        <v>45565</v>
      </c>
      <c r="E12446" t="s">
        <v>4745</v>
      </c>
      <c r="F12446" t="s">
        <v>80</v>
      </c>
      <c r="G12446">
        <v>63</v>
      </c>
      <c r="H12446">
        <v>167.3</v>
      </c>
      <c r="I12446">
        <v>10539.9</v>
      </c>
      <c r="J12446" t="s">
        <v>81</v>
      </c>
      <c r="K12446">
        <v>1.5737710266160439E-2</v>
      </c>
      <c r="L12446">
        <v>1.5738000000000001</v>
      </c>
      <c r="M12446" t="s">
        <v>82</v>
      </c>
    </row>
    <row r="12447" spans="1:13">
      <c r="A12447" t="s">
        <v>2745</v>
      </c>
      <c r="B12447" t="s">
        <v>2746</v>
      </c>
      <c r="C12447" t="str">
        <f>TEXT(D12447, "mmm")</f>
        <v>Sep</v>
      </c>
      <c r="D12447" s="1">
        <v>45565</v>
      </c>
      <c r="E12447" t="s">
        <v>2757</v>
      </c>
      <c r="F12447" t="s">
        <v>80</v>
      </c>
      <c r="G12447">
        <v>196</v>
      </c>
      <c r="H12447">
        <v>167.3</v>
      </c>
      <c r="I12447">
        <v>32790.800000000003</v>
      </c>
      <c r="J12447" t="s">
        <v>81</v>
      </c>
      <c r="K12447">
        <v>1.5737710266160439E-2</v>
      </c>
      <c r="L12447">
        <v>1.5738000000000001</v>
      </c>
      <c r="M12447" t="s">
        <v>82</v>
      </c>
    </row>
    <row r="12448" spans="1:13">
      <c r="A12448" t="s">
        <v>2168</v>
      </c>
      <c r="B12448" t="s">
        <v>2169</v>
      </c>
      <c r="C12448" t="str">
        <f>TEXT(D12448, "mmm")</f>
        <v>Sep</v>
      </c>
      <c r="D12448" s="1">
        <v>45565</v>
      </c>
      <c r="E12448" t="s">
        <v>6433</v>
      </c>
      <c r="F12448" t="s">
        <v>80</v>
      </c>
      <c r="G12448">
        <v>4000</v>
      </c>
      <c r="H12448">
        <v>25</v>
      </c>
      <c r="I12448">
        <v>100000</v>
      </c>
      <c r="J12448" t="s">
        <v>86</v>
      </c>
      <c r="K12448">
        <v>2.1030234225969391E-3</v>
      </c>
      <c r="L12448">
        <v>0.21029999999999999</v>
      </c>
      <c r="M12448" t="s">
        <v>82</v>
      </c>
    </row>
    <row r="12449" spans="1:13">
      <c r="A12449" t="s">
        <v>2168</v>
      </c>
      <c r="B12449" t="s">
        <v>2169</v>
      </c>
      <c r="C12449" t="str">
        <f>TEXT(D12449, "mmm")</f>
        <v>Sep</v>
      </c>
      <c r="D12449" s="1">
        <v>45565</v>
      </c>
      <c r="E12449" t="s">
        <v>6434</v>
      </c>
      <c r="F12449" t="s">
        <v>80</v>
      </c>
      <c r="G12449">
        <v>800</v>
      </c>
      <c r="H12449">
        <v>25</v>
      </c>
      <c r="I12449">
        <v>20000</v>
      </c>
      <c r="J12449" t="s">
        <v>81</v>
      </c>
      <c r="K12449">
        <v>2.1030234225969391E-3</v>
      </c>
      <c r="L12449">
        <v>0.21029999999999999</v>
      </c>
      <c r="M12449" t="s">
        <v>82</v>
      </c>
    </row>
    <row r="12450" spans="1:13">
      <c r="A12450" t="s">
        <v>6374</v>
      </c>
      <c r="B12450" t="s">
        <v>6375</v>
      </c>
      <c r="C12450" t="str">
        <f>TEXT(D12450, "mmm")</f>
        <v>Sep</v>
      </c>
      <c r="D12450" s="1">
        <v>45565</v>
      </c>
      <c r="E12450" t="s">
        <v>6394</v>
      </c>
      <c r="F12450" t="s">
        <v>101</v>
      </c>
      <c r="G12450">
        <v>341332</v>
      </c>
      <c r="H12450">
        <v>6.34</v>
      </c>
      <c r="I12450">
        <v>2164044.88</v>
      </c>
      <c r="J12450" t="s">
        <v>86</v>
      </c>
      <c r="K12450">
        <v>0.16969695480949151</v>
      </c>
      <c r="L12450">
        <v>16.9697</v>
      </c>
      <c r="M12450" t="s">
        <v>82</v>
      </c>
    </row>
    <row r="12451" spans="1:13">
      <c r="A12451" t="s">
        <v>6374</v>
      </c>
      <c r="B12451" t="s">
        <v>6375</v>
      </c>
      <c r="C12451" t="str">
        <f>TEXT(D12451, "mmm")</f>
        <v>Sep</v>
      </c>
      <c r="D12451" s="1">
        <v>45565</v>
      </c>
      <c r="E12451" t="s">
        <v>6393</v>
      </c>
      <c r="F12451" t="s">
        <v>101</v>
      </c>
      <c r="G12451">
        <v>341332</v>
      </c>
      <c r="H12451">
        <v>6.34</v>
      </c>
      <c r="I12451">
        <v>2164044.88</v>
      </c>
      <c r="J12451" t="s">
        <v>86</v>
      </c>
      <c r="K12451">
        <v>0.16969695480949151</v>
      </c>
      <c r="L12451">
        <v>16.9697</v>
      </c>
      <c r="M12451" t="s">
        <v>82</v>
      </c>
    </row>
    <row r="12452" spans="1:13">
      <c r="A12452" t="s">
        <v>2792</v>
      </c>
      <c r="B12452" t="s">
        <v>2793</v>
      </c>
      <c r="C12452" t="str">
        <f>TEXT(D12452, "mmm")</f>
        <v>Sep</v>
      </c>
      <c r="D12452" s="1">
        <v>45565</v>
      </c>
      <c r="E12452" t="s">
        <v>2794</v>
      </c>
      <c r="F12452" t="s">
        <v>128</v>
      </c>
      <c r="G12452">
        <v>23600</v>
      </c>
      <c r="H12452">
        <v>10.52</v>
      </c>
      <c r="I12452">
        <v>248272</v>
      </c>
      <c r="J12452" t="s">
        <v>81</v>
      </c>
      <c r="K12452">
        <v>5.1087982728840409E-2</v>
      </c>
      <c r="L12452">
        <v>5.1087999999999996</v>
      </c>
      <c r="M12452" t="s">
        <v>82</v>
      </c>
    </row>
    <row r="12453" spans="1:13">
      <c r="A12453" t="s">
        <v>6415</v>
      </c>
      <c r="B12453" t="s">
        <v>6416</v>
      </c>
      <c r="C12453" t="str">
        <f>TEXT(D12453, "mmm")</f>
        <v>Sep</v>
      </c>
      <c r="D12453" s="1">
        <v>45565</v>
      </c>
      <c r="E12453" t="s">
        <v>6435</v>
      </c>
      <c r="F12453" t="s">
        <v>128</v>
      </c>
      <c r="G12453">
        <v>33921</v>
      </c>
      <c r="H12453">
        <v>29.52</v>
      </c>
      <c r="I12453">
        <v>1001347.92</v>
      </c>
      <c r="J12453" t="s">
        <v>86</v>
      </c>
      <c r="K12453">
        <v>2.4974757942228362E-2</v>
      </c>
      <c r="L12453">
        <v>2.4975000000000001</v>
      </c>
      <c r="M12453" t="s">
        <v>82</v>
      </c>
    </row>
    <row r="12454" spans="1:13">
      <c r="A12454" t="s">
        <v>2168</v>
      </c>
      <c r="B12454" t="s">
        <v>2169</v>
      </c>
      <c r="C12454" t="str">
        <f>TEXT(D12454, "mmm")</f>
        <v>Sep</v>
      </c>
      <c r="D12454" s="1">
        <v>45565</v>
      </c>
      <c r="E12454" t="s">
        <v>6436</v>
      </c>
      <c r="F12454" t="s">
        <v>80</v>
      </c>
      <c r="G12454">
        <v>600</v>
      </c>
      <c r="H12454">
        <v>25</v>
      </c>
      <c r="I12454">
        <v>15000</v>
      </c>
      <c r="J12454" t="s">
        <v>81</v>
      </c>
      <c r="K12454">
        <v>2.1030234225969391E-3</v>
      </c>
      <c r="L12454">
        <v>0.21029999999999999</v>
      </c>
      <c r="M12454" t="s">
        <v>82</v>
      </c>
    </row>
    <row r="12455" spans="1:13">
      <c r="A12455" t="s">
        <v>2168</v>
      </c>
      <c r="B12455" t="s">
        <v>2169</v>
      </c>
      <c r="C12455" t="str">
        <f>TEXT(D12455, "mmm")</f>
        <v>Sep</v>
      </c>
      <c r="D12455" s="1">
        <v>45565</v>
      </c>
      <c r="E12455" t="s">
        <v>6437</v>
      </c>
      <c r="F12455" t="s">
        <v>118</v>
      </c>
      <c r="G12455">
        <v>400</v>
      </c>
      <c r="H12455">
        <v>25</v>
      </c>
      <c r="I12455">
        <v>10000</v>
      </c>
      <c r="J12455" t="s">
        <v>81</v>
      </c>
      <c r="K12455">
        <v>2.1030234225969391E-3</v>
      </c>
      <c r="L12455">
        <v>0.21029999999999999</v>
      </c>
      <c r="M12455" t="s">
        <v>82</v>
      </c>
    </row>
    <row r="12456" spans="1:13">
      <c r="A12456" t="s">
        <v>2168</v>
      </c>
      <c r="B12456" t="s">
        <v>2169</v>
      </c>
      <c r="C12456" t="str">
        <f>TEXT(D12456, "mmm")</f>
        <v>Sep</v>
      </c>
      <c r="D12456" s="1">
        <v>45565</v>
      </c>
      <c r="E12456" t="s">
        <v>6438</v>
      </c>
      <c r="F12456" t="s">
        <v>80</v>
      </c>
      <c r="G12456">
        <v>6000</v>
      </c>
      <c r="H12456">
        <v>25</v>
      </c>
      <c r="I12456">
        <v>150000</v>
      </c>
      <c r="J12456" t="s">
        <v>86</v>
      </c>
      <c r="K12456">
        <v>2.1030234225969391E-3</v>
      </c>
      <c r="L12456">
        <v>0.21029999999999999</v>
      </c>
      <c r="M12456" t="s">
        <v>82</v>
      </c>
    </row>
    <row r="12457" spans="1:13">
      <c r="A12457" t="s">
        <v>6273</v>
      </c>
      <c r="B12457" t="s">
        <v>6274</v>
      </c>
      <c r="C12457" t="str">
        <f>TEXT(D12457, "mmm")</f>
        <v>Sep</v>
      </c>
      <c r="D12457" s="1">
        <v>45565</v>
      </c>
      <c r="E12457" t="s">
        <v>6275</v>
      </c>
      <c r="F12457" t="s">
        <v>101</v>
      </c>
      <c r="G12457">
        <v>126040</v>
      </c>
      <c r="H12457">
        <v>0.27</v>
      </c>
      <c r="I12457">
        <v>34030.800000000003</v>
      </c>
      <c r="J12457" t="s">
        <v>81</v>
      </c>
      <c r="K12457">
        <v>-0.10370376757440949</v>
      </c>
      <c r="L12457">
        <v>-10.3704</v>
      </c>
      <c r="M12457" t="s">
        <v>82</v>
      </c>
    </row>
    <row r="12458" spans="1:13">
      <c r="A12458" t="s">
        <v>4441</v>
      </c>
      <c r="B12458" t="s">
        <v>4442</v>
      </c>
      <c r="C12458" t="str">
        <f>TEXT(D12458, "mmm")</f>
        <v>Sep</v>
      </c>
      <c r="D12458" s="1">
        <v>45565</v>
      </c>
      <c r="E12458" t="s">
        <v>6439</v>
      </c>
      <c r="F12458" t="s">
        <v>80</v>
      </c>
      <c r="G12458">
        <v>10000</v>
      </c>
      <c r="H12458">
        <v>10.06</v>
      </c>
      <c r="I12458">
        <v>100600</v>
      </c>
      <c r="J12458" t="s">
        <v>86</v>
      </c>
      <c r="K12458">
        <v>3.0693015270685908E-2</v>
      </c>
      <c r="L12458">
        <v>3.0693000000000001</v>
      </c>
      <c r="M12458" t="s">
        <v>82</v>
      </c>
    </row>
    <row r="12459" spans="1:13">
      <c r="A12459" t="s">
        <v>291</v>
      </c>
      <c r="B12459" t="s">
        <v>292</v>
      </c>
      <c r="C12459" t="str">
        <f>TEXT(D12459, "mmm")</f>
        <v>Sep</v>
      </c>
      <c r="D12459" s="1">
        <v>45565</v>
      </c>
      <c r="E12459" t="s">
        <v>100</v>
      </c>
      <c r="F12459" t="s">
        <v>101</v>
      </c>
      <c r="G12459">
        <v>19386</v>
      </c>
      <c r="H12459">
        <v>7.57</v>
      </c>
      <c r="I12459">
        <v>146752.01999999999</v>
      </c>
      <c r="J12459" t="s">
        <v>81</v>
      </c>
      <c r="K12459">
        <v>2.1192229169211929E-2</v>
      </c>
      <c r="L12459">
        <v>2.1192000000000002</v>
      </c>
      <c r="M12459" t="s">
        <v>82</v>
      </c>
    </row>
    <row r="12460" spans="1:13">
      <c r="A12460" t="s">
        <v>291</v>
      </c>
      <c r="B12460" t="s">
        <v>292</v>
      </c>
      <c r="C12460" t="str">
        <f>TEXT(D12460, "mmm")</f>
        <v>Sep</v>
      </c>
      <c r="D12460" s="1">
        <v>45565</v>
      </c>
      <c r="E12460" t="s">
        <v>102</v>
      </c>
      <c r="F12460" t="s">
        <v>101</v>
      </c>
      <c r="G12460">
        <v>19386</v>
      </c>
      <c r="H12460">
        <v>7.57</v>
      </c>
      <c r="I12460">
        <v>146752.01999999999</v>
      </c>
      <c r="J12460" t="s">
        <v>81</v>
      </c>
      <c r="K12460">
        <v>2.1192229169211929E-2</v>
      </c>
      <c r="L12460">
        <v>2.1192000000000002</v>
      </c>
      <c r="M12460" t="s">
        <v>82</v>
      </c>
    </row>
    <row r="12461" spans="1:13">
      <c r="A12461" t="s">
        <v>2168</v>
      </c>
      <c r="B12461" t="s">
        <v>2169</v>
      </c>
      <c r="C12461" t="str">
        <f>TEXT(D12461, "mmm")</f>
        <v>Sep</v>
      </c>
      <c r="D12461" s="1">
        <v>45565</v>
      </c>
      <c r="E12461" t="s">
        <v>6440</v>
      </c>
      <c r="F12461" t="s">
        <v>118</v>
      </c>
      <c r="G12461">
        <v>2000</v>
      </c>
      <c r="H12461">
        <v>25</v>
      </c>
      <c r="I12461">
        <v>50000</v>
      </c>
      <c r="J12461" t="s">
        <v>81</v>
      </c>
      <c r="K12461">
        <v>2.1030234225969391E-3</v>
      </c>
      <c r="L12461">
        <v>0.21029999999999999</v>
      </c>
      <c r="M12461" t="s">
        <v>82</v>
      </c>
    </row>
    <row r="12462" spans="1:13">
      <c r="A12462" t="s">
        <v>2745</v>
      </c>
      <c r="B12462" t="s">
        <v>2746</v>
      </c>
      <c r="C12462" t="str">
        <f>TEXT(D12462, "mmm")</f>
        <v>Sep</v>
      </c>
      <c r="D12462" s="1">
        <v>45565</v>
      </c>
      <c r="E12462" t="s">
        <v>2766</v>
      </c>
      <c r="F12462" t="s">
        <v>80</v>
      </c>
      <c r="G12462">
        <v>172</v>
      </c>
      <c r="H12462">
        <v>167.3</v>
      </c>
      <c r="I12462">
        <v>28775.599999999999</v>
      </c>
      <c r="J12462" t="s">
        <v>81</v>
      </c>
      <c r="K12462">
        <v>1.5737710266160439E-2</v>
      </c>
      <c r="L12462">
        <v>1.5738000000000001</v>
      </c>
      <c r="M12462" t="s">
        <v>82</v>
      </c>
    </row>
    <row r="12463" spans="1:13">
      <c r="A12463" t="s">
        <v>6415</v>
      </c>
      <c r="B12463" t="s">
        <v>6416</v>
      </c>
      <c r="C12463" t="str">
        <f>TEXT(D12463, "mmm")</f>
        <v>Sep</v>
      </c>
      <c r="D12463" s="1">
        <v>45565</v>
      </c>
      <c r="E12463" t="s">
        <v>6417</v>
      </c>
      <c r="F12463" t="s">
        <v>80</v>
      </c>
      <c r="G12463">
        <v>4875</v>
      </c>
      <c r="H12463">
        <v>29.75</v>
      </c>
      <c r="I12463">
        <v>145031.25</v>
      </c>
      <c r="J12463" t="s">
        <v>81</v>
      </c>
      <c r="K12463">
        <v>2.4974757942228362E-2</v>
      </c>
      <c r="L12463">
        <v>2.4975000000000001</v>
      </c>
      <c r="M12463" t="s">
        <v>82</v>
      </c>
    </row>
    <row r="12464" spans="1:13">
      <c r="A12464" t="s">
        <v>6415</v>
      </c>
      <c r="B12464" t="s">
        <v>6416</v>
      </c>
      <c r="C12464" t="str">
        <f>TEXT(D12464, "mmm")</f>
        <v>Sep</v>
      </c>
      <c r="D12464" s="1">
        <v>45565</v>
      </c>
      <c r="E12464" t="s">
        <v>6417</v>
      </c>
      <c r="F12464" t="s">
        <v>80</v>
      </c>
      <c r="G12464">
        <v>104323</v>
      </c>
      <c r="H12464">
        <v>29.75</v>
      </c>
      <c r="I12464">
        <v>3103609.25</v>
      </c>
      <c r="J12464" t="s">
        <v>86</v>
      </c>
      <c r="K12464">
        <v>2.4974757942228362E-2</v>
      </c>
      <c r="L12464">
        <v>2.4975000000000001</v>
      </c>
      <c r="M12464" t="s">
        <v>82</v>
      </c>
    </row>
    <row r="12465" spans="1:13">
      <c r="A12465" t="s">
        <v>285</v>
      </c>
      <c r="B12465" t="s">
        <v>286</v>
      </c>
      <c r="C12465" t="str">
        <f>TEXT(D12465, "mmm")</f>
        <v>Sep</v>
      </c>
      <c r="D12465" s="1">
        <v>45565</v>
      </c>
      <c r="E12465" t="s">
        <v>102</v>
      </c>
      <c r="F12465" t="s">
        <v>101</v>
      </c>
      <c r="G12465">
        <v>8012</v>
      </c>
      <c r="H12465">
        <v>15.84</v>
      </c>
      <c r="I12465">
        <v>126910.08</v>
      </c>
      <c r="J12465" t="s">
        <v>81</v>
      </c>
      <c r="K12465">
        <v>4.419160040747494E-3</v>
      </c>
      <c r="L12465">
        <v>0.44190000000000002</v>
      </c>
      <c r="M12465" t="s">
        <v>82</v>
      </c>
    </row>
    <row r="12466" spans="1:13">
      <c r="A12466" t="s">
        <v>285</v>
      </c>
      <c r="B12466" t="s">
        <v>286</v>
      </c>
      <c r="C12466" t="str">
        <f>TEXT(D12466, "mmm")</f>
        <v>Sep</v>
      </c>
      <c r="D12466" s="1">
        <v>45565</v>
      </c>
      <c r="E12466" t="s">
        <v>100</v>
      </c>
      <c r="F12466" t="s">
        <v>101</v>
      </c>
      <c r="G12466">
        <v>8012</v>
      </c>
      <c r="H12466">
        <v>15.84</v>
      </c>
      <c r="I12466">
        <v>126910.08</v>
      </c>
      <c r="J12466" t="s">
        <v>81</v>
      </c>
      <c r="K12466">
        <v>4.419160040747494E-3</v>
      </c>
      <c r="L12466">
        <v>0.44190000000000002</v>
      </c>
      <c r="M12466" t="s">
        <v>82</v>
      </c>
    </row>
    <row r="12467" spans="1:13">
      <c r="A12467" t="s">
        <v>2168</v>
      </c>
      <c r="B12467" t="s">
        <v>2169</v>
      </c>
      <c r="C12467" t="str">
        <f>TEXT(D12467, "mmm")</f>
        <v>Sep</v>
      </c>
      <c r="D12467" s="1">
        <v>45565</v>
      </c>
      <c r="E12467" t="s">
        <v>6441</v>
      </c>
      <c r="F12467" t="s">
        <v>80</v>
      </c>
      <c r="G12467">
        <v>2240</v>
      </c>
      <c r="H12467">
        <v>25</v>
      </c>
      <c r="I12467">
        <v>56000</v>
      </c>
      <c r="J12467" t="s">
        <v>86</v>
      </c>
      <c r="K12467">
        <v>2.1030234225969391E-3</v>
      </c>
      <c r="L12467">
        <v>0.21029999999999999</v>
      </c>
      <c r="M12467" t="s">
        <v>82</v>
      </c>
    </row>
    <row r="12468" spans="1:13">
      <c r="A12468" t="s">
        <v>3072</v>
      </c>
      <c r="B12468" t="s">
        <v>3073</v>
      </c>
      <c r="C12468" t="str">
        <f>TEXT(D12468, "mmm")</f>
        <v>Sep</v>
      </c>
      <c r="D12468" s="1">
        <v>45565</v>
      </c>
      <c r="E12468" t="s">
        <v>6407</v>
      </c>
      <c r="F12468" t="s">
        <v>314</v>
      </c>
      <c r="G12468">
        <v>256</v>
      </c>
      <c r="H12468">
        <v>63.05</v>
      </c>
      <c r="I12468">
        <v>16140.8</v>
      </c>
      <c r="J12468" t="s">
        <v>81</v>
      </c>
      <c r="K12468">
        <v>0.16247365747548151</v>
      </c>
      <c r="L12468">
        <v>16.247399999999999</v>
      </c>
      <c r="M12468" t="s">
        <v>82</v>
      </c>
    </row>
    <row r="12469" spans="1:13">
      <c r="A12469" t="s">
        <v>6415</v>
      </c>
      <c r="B12469" t="s">
        <v>6416</v>
      </c>
      <c r="C12469" t="str">
        <f>TEXT(D12469, "mmm")</f>
        <v>Sep</v>
      </c>
      <c r="D12469" s="1">
        <v>45565</v>
      </c>
      <c r="E12469" t="s">
        <v>6417</v>
      </c>
      <c r="F12469" t="s">
        <v>80</v>
      </c>
      <c r="G12469">
        <v>114254</v>
      </c>
      <c r="H12469">
        <v>29.49</v>
      </c>
      <c r="I12469">
        <v>3369350.46</v>
      </c>
      <c r="J12469" t="s">
        <v>86</v>
      </c>
      <c r="K12469">
        <v>2.4974757942228362E-2</v>
      </c>
      <c r="L12469">
        <v>2.4975000000000001</v>
      </c>
      <c r="M12469" t="s">
        <v>82</v>
      </c>
    </row>
    <row r="12470" spans="1:13">
      <c r="A12470" t="s">
        <v>6415</v>
      </c>
      <c r="B12470" t="s">
        <v>6416</v>
      </c>
      <c r="C12470" t="str">
        <f>TEXT(D12470, "mmm")</f>
        <v>Sep</v>
      </c>
      <c r="D12470" s="1">
        <v>45565</v>
      </c>
      <c r="E12470" t="s">
        <v>6417</v>
      </c>
      <c r="F12470" t="s">
        <v>80</v>
      </c>
      <c r="G12470">
        <v>59847</v>
      </c>
      <c r="H12470">
        <v>29.49</v>
      </c>
      <c r="I12470">
        <v>1764888.03</v>
      </c>
      <c r="J12470" t="s">
        <v>86</v>
      </c>
      <c r="K12470">
        <v>2.4974757942228362E-2</v>
      </c>
      <c r="L12470">
        <v>2.4975000000000001</v>
      </c>
      <c r="M12470" t="s">
        <v>82</v>
      </c>
    </row>
    <row r="12471" spans="1:13">
      <c r="A12471" t="s">
        <v>6415</v>
      </c>
      <c r="B12471" t="s">
        <v>6416</v>
      </c>
      <c r="C12471" t="str">
        <f>TEXT(D12471, "mmm")</f>
        <v>Sep</v>
      </c>
      <c r="D12471" s="1">
        <v>45565</v>
      </c>
      <c r="E12471" t="s">
        <v>6417</v>
      </c>
      <c r="F12471" t="s">
        <v>80</v>
      </c>
      <c r="G12471">
        <v>100357</v>
      </c>
      <c r="H12471">
        <v>29.5</v>
      </c>
      <c r="I12471">
        <v>2960531.5</v>
      </c>
      <c r="J12471" t="s">
        <v>86</v>
      </c>
      <c r="K12471">
        <v>2.4974757942228362E-2</v>
      </c>
      <c r="L12471">
        <v>2.4975000000000001</v>
      </c>
      <c r="M12471" t="s">
        <v>82</v>
      </c>
    </row>
    <row r="12472" spans="1:13">
      <c r="A12472" t="s">
        <v>6415</v>
      </c>
      <c r="B12472" t="s">
        <v>6416</v>
      </c>
      <c r="C12472" t="str">
        <f>TEXT(D12472, "mmm")</f>
        <v>Sep</v>
      </c>
      <c r="D12472" s="1">
        <v>45565</v>
      </c>
      <c r="E12472" t="s">
        <v>6417</v>
      </c>
      <c r="F12472" t="s">
        <v>80</v>
      </c>
      <c r="G12472">
        <v>106056</v>
      </c>
      <c r="H12472">
        <v>29.5</v>
      </c>
      <c r="I12472">
        <v>3128652</v>
      </c>
      <c r="J12472" t="s">
        <v>86</v>
      </c>
      <c r="K12472">
        <v>2.4974757942228362E-2</v>
      </c>
      <c r="L12472">
        <v>2.4975000000000001</v>
      </c>
      <c r="M12472" t="s">
        <v>82</v>
      </c>
    </row>
    <row r="12473" spans="1:13">
      <c r="A12473" t="s">
        <v>6415</v>
      </c>
      <c r="B12473" t="s">
        <v>6416</v>
      </c>
      <c r="C12473" t="str">
        <f>TEXT(D12473, "mmm")</f>
        <v>Sep</v>
      </c>
      <c r="D12473" s="1">
        <v>45565</v>
      </c>
      <c r="E12473" t="s">
        <v>6417</v>
      </c>
      <c r="F12473" t="s">
        <v>80</v>
      </c>
      <c r="G12473">
        <v>23032</v>
      </c>
      <c r="H12473">
        <v>29.51</v>
      </c>
      <c r="I12473">
        <v>679674.32000000007</v>
      </c>
      <c r="J12473" t="s">
        <v>81</v>
      </c>
      <c r="K12473">
        <v>2.4974757942228362E-2</v>
      </c>
      <c r="L12473">
        <v>2.4975000000000001</v>
      </c>
      <c r="M12473" t="s">
        <v>82</v>
      </c>
    </row>
    <row r="12474" spans="1:13">
      <c r="A12474" t="s">
        <v>6415</v>
      </c>
      <c r="B12474" t="s">
        <v>6416</v>
      </c>
      <c r="C12474" t="str">
        <f>TEXT(D12474, "mmm")</f>
        <v>Sep</v>
      </c>
      <c r="D12474" s="1">
        <v>45565</v>
      </c>
      <c r="E12474" t="s">
        <v>6417</v>
      </c>
      <c r="F12474" t="s">
        <v>80</v>
      </c>
      <c r="G12474">
        <v>12450</v>
      </c>
      <c r="H12474">
        <v>29.51</v>
      </c>
      <c r="I12474">
        <v>367399.5</v>
      </c>
      <c r="J12474" t="s">
        <v>81</v>
      </c>
      <c r="K12474">
        <v>2.4974757942228362E-2</v>
      </c>
      <c r="L12474">
        <v>2.4975000000000001</v>
      </c>
      <c r="M12474" t="s">
        <v>82</v>
      </c>
    </row>
    <row r="12475" spans="1:13">
      <c r="A12475" t="s">
        <v>6415</v>
      </c>
      <c r="B12475" t="s">
        <v>6416</v>
      </c>
      <c r="C12475" t="str">
        <f>TEXT(D12475, "mmm")</f>
        <v>Sep</v>
      </c>
      <c r="D12475" s="1">
        <v>45565</v>
      </c>
      <c r="E12475" t="s">
        <v>6417</v>
      </c>
      <c r="F12475" t="s">
        <v>80</v>
      </c>
      <c r="G12475">
        <v>9525</v>
      </c>
      <c r="H12475">
        <v>29.52</v>
      </c>
      <c r="I12475">
        <v>281178</v>
      </c>
      <c r="J12475" t="s">
        <v>81</v>
      </c>
      <c r="K12475">
        <v>2.4974757942228362E-2</v>
      </c>
      <c r="L12475">
        <v>2.4975000000000001</v>
      </c>
      <c r="M12475" t="s">
        <v>82</v>
      </c>
    </row>
    <row r="12476" spans="1:13">
      <c r="A12476" t="s">
        <v>6415</v>
      </c>
      <c r="B12476" t="s">
        <v>6416</v>
      </c>
      <c r="C12476" t="str">
        <f>TEXT(D12476, "mmm")</f>
        <v>Sep</v>
      </c>
      <c r="D12476" s="1">
        <v>45565</v>
      </c>
      <c r="E12476" t="s">
        <v>6417</v>
      </c>
      <c r="F12476" t="s">
        <v>80</v>
      </c>
      <c r="G12476">
        <v>34505</v>
      </c>
      <c r="H12476">
        <v>29.52</v>
      </c>
      <c r="I12476">
        <v>1018587.6</v>
      </c>
      <c r="J12476" t="s">
        <v>86</v>
      </c>
      <c r="K12476">
        <v>2.4974757942228362E-2</v>
      </c>
      <c r="L12476">
        <v>2.4975000000000001</v>
      </c>
      <c r="M12476" t="s">
        <v>82</v>
      </c>
    </row>
    <row r="12477" spans="1:13">
      <c r="A12477" t="s">
        <v>6415</v>
      </c>
      <c r="B12477" t="s">
        <v>6416</v>
      </c>
      <c r="C12477" t="str">
        <f>TEXT(D12477, "mmm")</f>
        <v>Sep</v>
      </c>
      <c r="D12477" s="1">
        <v>45565</v>
      </c>
      <c r="E12477" t="s">
        <v>6417</v>
      </c>
      <c r="F12477" t="s">
        <v>80</v>
      </c>
      <c r="G12477">
        <v>2248</v>
      </c>
      <c r="H12477">
        <v>29.53</v>
      </c>
      <c r="I12477">
        <v>66383.44</v>
      </c>
      <c r="J12477" t="s">
        <v>81</v>
      </c>
      <c r="K12477">
        <v>2.4974757942228362E-2</v>
      </c>
      <c r="L12477">
        <v>2.4975000000000001</v>
      </c>
      <c r="M12477" t="s">
        <v>82</v>
      </c>
    </row>
    <row r="12478" spans="1:13">
      <c r="A12478" t="s">
        <v>6415</v>
      </c>
      <c r="B12478" t="s">
        <v>6416</v>
      </c>
      <c r="C12478" t="str">
        <f>TEXT(D12478, "mmm")</f>
        <v>Sep</v>
      </c>
      <c r="D12478" s="1">
        <v>45565</v>
      </c>
      <c r="E12478" t="s">
        <v>6417</v>
      </c>
      <c r="F12478" t="s">
        <v>80</v>
      </c>
      <c r="G12478">
        <v>400</v>
      </c>
      <c r="H12478">
        <v>29.54</v>
      </c>
      <c r="I12478">
        <v>11816</v>
      </c>
      <c r="J12478" t="s">
        <v>81</v>
      </c>
      <c r="K12478">
        <v>2.4974757942228362E-2</v>
      </c>
      <c r="L12478">
        <v>2.4975000000000001</v>
      </c>
      <c r="M12478" t="s">
        <v>82</v>
      </c>
    </row>
    <row r="12479" spans="1:13">
      <c r="A12479" t="s">
        <v>6415</v>
      </c>
      <c r="B12479" t="s">
        <v>6416</v>
      </c>
      <c r="C12479" t="str">
        <f>TEXT(D12479, "mmm")</f>
        <v>Sep</v>
      </c>
      <c r="D12479" s="1">
        <v>45565</v>
      </c>
      <c r="E12479" t="s">
        <v>6417</v>
      </c>
      <c r="F12479" t="s">
        <v>80</v>
      </c>
      <c r="G12479">
        <v>2820</v>
      </c>
      <c r="H12479">
        <v>29.55</v>
      </c>
      <c r="I12479">
        <v>83331</v>
      </c>
      <c r="J12479" t="s">
        <v>81</v>
      </c>
      <c r="K12479">
        <v>2.4974757942228362E-2</v>
      </c>
      <c r="L12479">
        <v>2.4975000000000001</v>
      </c>
      <c r="M12479" t="s">
        <v>82</v>
      </c>
    </row>
    <row r="12480" spans="1:13">
      <c r="A12480" t="s">
        <v>6415</v>
      </c>
      <c r="B12480" t="s">
        <v>6416</v>
      </c>
      <c r="C12480" t="str">
        <f>TEXT(D12480, "mmm")</f>
        <v>Sep</v>
      </c>
      <c r="D12480" s="1">
        <v>45565</v>
      </c>
      <c r="E12480" t="s">
        <v>6417</v>
      </c>
      <c r="F12480" t="s">
        <v>80</v>
      </c>
      <c r="G12480">
        <v>7622</v>
      </c>
      <c r="H12480">
        <v>29.4</v>
      </c>
      <c r="I12480">
        <v>224086.8</v>
      </c>
      <c r="J12480" t="s">
        <v>81</v>
      </c>
      <c r="K12480">
        <v>2.4974757942228362E-2</v>
      </c>
      <c r="L12480">
        <v>2.4975000000000001</v>
      </c>
      <c r="M12480" t="s">
        <v>82</v>
      </c>
    </row>
    <row r="12481" spans="1:13">
      <c r="A12481" t="s">
        <v>6415</v>
      </c>
      <c r="B12481" t="s">
        <v>6416</v>
      </c>
      <c r="C12481" t="str">
        <f>TEXT(D12481, "mmm")</f>
        <v>Sep</v>
      </c>
      <c r="D12481" s="1">
        <v>45565</v>
      </c>
      <c r="E12481" t="s">
        <v>6417</v>
      </c>
      <c r="F12481" t="s">
        <v>80</v>
      </c>
      <c r="G12481">
        <v>3352</v>
      </c>
      <c r="H12481">
        <v>29.41</v>
      </c>
      <c r="I12481">
        <v>98582.32</v>
      </c>
      <c r="J12481" t="s">
        <v>81</v>
      </c>
      <c r="K12481">
        <v>2.4974757942228362E-2</v>
      </c>
      <c r="L12481">
        <v>2.4975000000000001</v>
      </c>
      <c r="M12481" t="s">
        <v>82</v>
      </c>
    </row>
    <row r="12482" spans="1:13">
      <c r="A12482" t="s">
        <v>6415</v>
      </c>
      <c r="B12482" t="s">
        <v>6416</v>
      </c>
      <c r="C12482" t="str">
        <f>TEXT(D12482, "mmm")</f>
        <v>Sep</v>
      </c>
      <c r="D12482" s="1">
        <v>45565</v>
      </c>
      <c r="E12482" t="s">
        <v>6417</v>
      </c>
      <c r="F12482" t="s">
        <v>80</v>
      </c>
      <c r="G12482">
        <v>22756</v>
      </c>
      <c r="H12482">
        <v>29.41</v>
      </c>
      <c r="I12482">
        <v>669253.96</v>
      </c>
      <c r="J12482" t="s">
        <v>81</v>
      </c>
      <c r="K12482">
        <v>2.4974757942228362E-2</v>
      </c>
      <c r="L12482">
        <v>2.4975000000000001</v>
      </c>
      <c r="M12482" t="s">
        <v>82</v>
      </c>
    </row>
    <row r="12483" spans="1:13">
      <c r="A12483" t="s">
        <v>6415</v>
      </c>
      <c r="B12483" t="s">
        <v>6416</v>
      </c>
      <c r="C12483" t="str">
        <f>TEXT(D12483, "mmm")</f>
        <v>Sep</v>
      </c>
      <c r="D12483" s="1">
        <v>45565</v>
      </c>
      <c r="E12483" t="s">
        <v>6417</v>
      </c>
      <c r="F12483" t="s">
        <v>80</v>
      </c>
      <c r="G12483">
        <v>9123</v>
      </c>
      <c r="H12483">
        <v>29.42</v>
      </c>
      <c r="I12483">
        <v>268398.65999999997</v>
      </c>
      <c r="J12483" t="s">
        <v>81</v>
      </c>
      <c r="K12483">
        <v>2.4974757942228362E-2</v>
      </c>
      <c r="L12483">
        <v>2.4975000000000001</v>
      </c>
      <c r="M12483" t="s">
        <v>82</v>
      </c>
    </row>
    <row r="12484" spans="1:13">
      <c r="A12484" t="s">
        <v>6415</v>
      </c>
      <c r="B12484" t="s">
        <v>6416</v>
      </c>
      <c r="C12484" t="str">
        <f>TEXT(D12484, "mmm")</f>
        <v>Sep</v>
      </c>
      <c r="D12484" s="1">
        <v>45565</v>
      </c>
      <c r="E12484" t="s">
        <v>6417</v>
      </c>
      <c r="F12484" t="s">
        <v>80</v>
      </c>
      <c r="G12484">
        <v>29630</v>
      </c>
      <c r="H12484">
        <v>29.42</v>
      </c>
      <c r="I12484">
        <v>871714.60000000009</v>
      </c>
      <c r="J12484" t="s">
        <v>86</v>
      </c>
      <c r="K12484">
        <v>2.4974757942228362E-2</v>
      </c>
      <c r="L12484">
        <v>2.4975000000000001</v>
      </c>
      <c r="M12484" t="s">
        <v>82</v>
      </c>
    </row>
    <row r="12485" spans="1:13">
      <c r="A12485" t="s">
        <v>6415</v>
      </c>
      <c r="B12485" t="s">
        <v>6416</v>
      </c>
      <c r="C12485" t="str">
        <f>TEXT(D12485, "mmm")</f>
        <v>Sep</v>
      </c>
      <c r="D12485" s="1">
        <v>45565</v>
      </c>
      <c r="E12485" t="s">
        <v>6417</v>
      </c>
      <c r="F12485" t="s">
        <v>80</v>
      </c>
      <c r="G12485">
        <v>11959</v>
      </c>
      <c r="H12485">
        <v>29.43</v>
      </c>
      <c r="I12485">
        <v>351953.37</v>
      </c>
      <c r="J12485" t="s">
        <v>81</v>
      </c>
      <c r="K12485">
        <v>2.4974757942228362E-2</v>
      </c>
      <c r="L12485">
        <v>2.4975000000000001</v>
      </c>
      <c r="M12485" t="s">
        <v>82</v>
      </c>
    </row>
    <row r="12486" spans="1:13">
      <c r="A12486" t="s">
        <v>6415</v>
      </c>
      <c r="B12486" t="s">
        <v>6416</v>
      </c>
      <c r="C12486" t="str">
        <f>TEXT(D12486, "mmm")</f>
        <v>Sep</v>
      </c>
      <c r="D12486" s="1">
        <v>45565</v>
      </c>
      <c r="E12486" t="s">
        <v>6417</v>
      </c>
      <c r="F12486" t="s">
        <v>80</v>
      </c>
      <c r="G12486">
        <v>38495</v>
      </c>
      <c r="H12486">
        <v>29.43</v>
      </c>
      <c r="I12486">
        <v>1132907.8500000001</v>
      </c>
      <c r="J12486" t="s">
        <v>86</v>
      </c>
      <c r="K12486">
        <v>2.4974757942228362E-2</v>
      </c>
      <c r="L12486">
        <v>2.4975000000000001</v>
      </c>
      <c r="M12486" t="s">
        <v>82</v>
      </c>
    </row>
    <row r="12487" spans="1:13">
      <c r="A12487" t="s">
        <v>6415</v>
      </c>
      <c r="B12487" t="s">
        <v>6416</v>
      </c>
      <c r="C12487" t="str">
        <f>TEXT(D12487, "mmm")</f>
        <v>Sep</v>
      </c>
      <c r="D12487" s="1">
        <v>45565</v>
      </c>
      <c r="E12487" t="s">
        <v>6417</v>
      </c>
      <c r="F12487" t="s">
        <v>80</v>
      </c>
      <c r="G12487">
        <v>76578</v>
      </c>
      <c r="H12487">
        <v>29.44</v>
      </c>
      <c r="I12487">
        <v>2254456.3199999998</v>
      </c>
      <c r="J12487" t="s">
        <v>86</v>
      </c>
      <c r="K12487">
        <v>2.4974757942228362E-2</v>
      </c>
      <c r="L12487">
        <v>2.4975000000000001</v>
      </c>
      <c r="M12487" t="s">
        <v>82</v>
      </c>
    </row>
    <row r="12488" spans="1:13">
      <c r="A12488" t="s">
        <v>6415</v>
      </c>
      <c r="B12488" t="s">
        <v>6416</v>
      </c>
      <c r="C12488" t="str">
        <f>TEXT(D12488, "mmm")</f>
        <v>Sep</v>
      </c>
      <c r="D12488" s="1">
        <v>45565</v>
      </c>
      <c r="E12488" t="s">
        <v>6417</v>
      </c>
      <c r="F12488" t="s">
        <v>80</v>
      </c>
      <c r="G12488">
        <v>40306</v>
      </c>
      <c r="H12488">
        <v>29.44</v>
      </c>
      <c r="I12488">
        <v>1186608.6399999999</v>
      </c>
      <c r="J12488" t="s">
        <v>86</v>
      </c>
      <c r="K12488">
        <v>2.4974757942228362E-2</v>
      </c>
      <c r="L12488">
        <v>2.4975000000000001</v>
      </c>
      <c r="M12488" t="s">
        <v>82</v>
      </c>
    </row>
    <row r="12489" spans="1:13">
      <c r="A12489" t="s">
        <v>6415</v>
      </c>
      <c r="B12489" t="s">
        <v>6416</v>
      </c>
      <c r="C12489" t="str">
        <f>TEXT(D12489, "mmm")</f>
        <v>Sep</v>
      </c>
      <c r="D12489" s="1">
        <v>45565</v>
      </c>
      <c r="E12489" t="s">
        <v>6417</v>
      </c>
      <c r="F12489" t="s">
        <v>80</v>
      </c>
      <c r="G12489">
        <v>74809</v>
      </c>
      <c r="H12489">
        <v>29.45</v>
      </c>
      <c r="I12489">
        <v>2203125.0499999998</v>
      </c>
      <c r="J12489" t="s">
        <v>86</v>
      </c>
      <c r="K12489">
        <v>2.4974757942228362E-2</v>
      </c>
      <c r="L12489">
        <v>2.4975000000000001</v>
      </c>
      <c r="M12489" t="s">
        <v>82</v>
      </c>
    </row>
    <row r="12490" spans="1:13">
      <c r="A12490" t="s">
        <v>6415</v>
      </c>
      <c r="B12490" t="s">
        <v>6416</v>
      </c>
      <c r="C12490" t="str">
        <f>TEXT(D12490, "mmm")</f>
        <v>Sep</v>
      </c>
      <c r="D12490" s="1">
        <v>45565</v>
      </c>
      <c r="E12490" t="s">
        <v>6417</v>
      </c>
      <c r="F12490" t="s">
        <v>80</v>
      </c>
      <c r="G12490">
        <v>17128</v>
      </c>
      <c r="H12490">
        <v>29.45</v>
      </c>
      <c r="I12490">
        <v>504419.6</v>
      </c>
      <c r="J12490" t="s">
        <v>81</v>
      </c>
      <c r="K12490">
        <v>2.4974757942228362E-2</v>
      </c>
      <c r="L12490">
        <v>2.4975000000000001</v>
      </c>
      <c r="M12490" t="s">
        <v>82</v>
      </c>
    </row>
    <row r="12491" spans="1:13">
      <c r="A12491" t="s">
        <v>6415</v>
      </c>
      <c r="B12491" t="s">
        <v>6416</v>
      </c>
      <c r="C12491" t="str">
        <f>TEXT(D12491, "mmm")</f>
        <v>Sep</v>
      </c>
      <c r="D12491" s="1">
        <v>45565</v>
      </c>
      <c r="E12491" t="s">
        <v>6417</v>
      </c>
      <c r="F12491" t="s">
        <v>80</v>
      </c>
      <c r="G12491">
        <v>9566</v>
      </c>
      <c r="H12491">
        <v>29.46</v>
      </c>
      <c r="I12491">
        <v>281814.36</v>
      </c>
      <c r="J12491" t="s">
        <v>81</v>
      </c>
      <c r="K12491">
        <v>2.4974757942228362E-2</v>
      </c>
      <c r="L12491">
        <v>2.4975000000000001</v>
      </c>
      <c r="M12491" t="s">
        <v>82</v>
      </c>
    </row>
    <row r="12492" spans="1:13">
      <c r="A12492" t="s">
        <v>6415</v>
      </c>
      <c r="B12492" t="s">
        <v>6416</v>
      </c>
      <c r="C12492" t="str">
        <f>TEXT(D12492, "mmm")</f>
        <v>Sep</v>
      </c>
      <c r="D12492" s="1">
        <v>45565</v>
      </c>
      <c r="E12492" t="s">
        <v>6417</v>
      </c>
      <c r="F12492" t="s">
        <v>80</v>
      </c>
      <c r="G12492">
        <v>68921</v>
      </c>
      <c r="H12492">
        <v>29.46</v>
      </c>
      <c r="I12492">
        <v>2030412.66</v>
      </c>
      <c r="J12492" t="s">
        <v>86</v>
      </c>
      <c r="K12492">
        <v>2.4974757942228362E-2</v>
      </c>
      <c r="L12492">
        <v>2.4975000000000001</v>
      </c>
      <c r="M12492" t="s">
        <v>82</v>
      </c>
    </row>
    <row r="12493" spans="1:13">
      <c r="A12493" t="s">
        <v>6415</v>
      </c>
      <c r="B12493" t="s">
        <v>6416</v>
      </c>
      <c r="C12493" t="str">
        <f>TEXT(D12493, "mmm")</f>
        <v>Sep</v>
      </c>
      <c r="D12493" s="1">
        <v>45565</v>
      </c>
      <c r="E12493" t="s">
        <v>6417</v>
      </c>
      <c r="F12493" t="s">
        <v>80</v>
      </c>
      <c r="G12493">
        <v>18886</v>
      </c>
      <c r="H12493">
        <v>29.47</v>
      </c>
      <c r="I12493">
        <v>556570.41999999993</v>
      </c>
      <c r="J12493" t="s">
        <v>81</v>
      </c>
      <c r="K12493">
        <v>2.4974757942228362E-2</v>
      </c>
      <c r="L12493">
        <v>2.4975000000000001</v>
      </c>
      <c r="M12493" t="s">
        <v>82</v>
      </c>
    </row>
    <row r="12494" spans="1:13">
      <c r="A12494" t="s">
        <v>6415</v>
      </c>
      <c r="B12494" t="s">
        <v>6416</v>
      </c>
      <c r="C12494" t="str">
        <f>TEXT(D12494, "mmm")</f>
        <v>Sep</v>
      </c>
      <c r="D12494" s="1">
        <v>45565</v>
      </c>
      <c r="E12494" t="s">
        <v>6417</v>
      </c>
      <c r="F12494" t="s">
        <v>80</v>
      </c>
      <c r="G12494">
        <v>155797</v>
      </c>
      <c r="H12494">
        <v>29.48</v>
      </c>
      <c r="I12494">
        <v>4592895.5600000015</v>
      </c>
      <c r="J12494" t="s">
        <v>86</v>
      </c>
      <c r="K12494">
        <v>2.4974757942228362E-2</v>
      </c>
      <c r="L12494">
        <v>2.4975000000000001</v>
      </c>
      <c r="M12494" t="s">
        <v>82</v>
      </c>
    </row>
    <row r="12495" spans="1:13">
      <c r="A12495" t="s">
        <v>6415</v>
      </c>
      <c r="B12495" t="s">
        <v>6416</v>
      </c>
      <c r="C12495" t="str">
        <f>TEXT(D12495, "mmm")</f>
        <v>Sep</v>
      </c>
      <c r="D12495" s="1">
        <v>45565</v>
      </c>
      <c r="E12495" t="s">
        <v>6417</v>
      </c>
      <c r="F12495" t="s">
        <v>80</v>
      </c>
      <c r="G12495">
        <v>85978</v>
      </c>
      <c r="H12495">
        <v>29.47</v>
      </c>
      <c r="I12495">
        <v>2533771.66</v>
      </c>
      <c r="J12495" t="s">
        <v>86</v>
      </c>
      <c r="K12495">
        <v>2.4974757942228362E-2</v>
      </c>
      <c r="L12495">
        <v>2.4975000000000001</v>
      </c>
      <c r="M12495" t="s">
        <v>82</v>
      </c>
    </row>
    <row r="12496" spans="1:13">
      <c r="A12496" t="s">
        <v>6415</v>
      </c>
      <c r="B12496" t="s">
        <v>6416</v>
      </c>
      <c r="C12496" t="str">
        <f>TEXT(D12496, "mmm")</f>
        <v>Sep</v>
      </c>
      <c r="D12496" s="1">
        <v>45565</v>
      </c>
      <c r="E12496" t="s">
        <v>6417</v>
      </c>
      <c r="F12496" t="s">
        <v>80</v>
      </c>
      <c r="G12496">
        <v>48098</v>
      </c>
      <c r="H12496">
        <v>29.48</v>
      </c>
      <c r="I12496">
        <v>1417929.04</v>
      </c>
      <c r="J12496" t="s">
        <v>86</v>
      </c>
      <c r="K12496">
        <v>2.4974757942228362E-2</v>
      </c>
      <c r="L12496">
        <v>2.4975000000000001</v>
      </c>
      <c r="M12496" t="s">
        <v>82</v>
      </c>
    </row>
    <row r="12497" spans="1:13">
      <c r="A12497" t="s">
        <v>3072</v>
      </c>
      <c r="B12497" t="s">
        <v>3073</v>
      </c>
      <c r="C12497" t="str">
        <f>TEXT(D12497, "mmm")</f>
        <v>Sep</v>
      </c>
      <c r="D12497" s="1">
        <v>45565</v>
      </c>
      <c r="E12497" t="s">
        <v>6405</v>
      </c>
      <c r="F12497" t="s">
        <v>314</v>
      </c>
      <c r="G12497">
        <v>256</v>
      </c>
      <c r="H12497">
        <v>63.05</v>
      </c>
      <c r="I12497">
        <v>16140.8</v>
      </c>
      <c r="J12497" t="s">
        <v>81</v>
      </c>
      <c r="K12497">
        <v>0.16247365747548151</v>
      </c>
      <c r="L12497">
        <v>16.247399999999999</v>
      </c>
      <c r="M12497" t="s">
        <v>82</v>
      </c>
    </row>
    <row r="12498" spans="1:13">
      <c r="A12498" t="s">
        <v>3072</v>
      </c>
      <c r="B12498" t="s">
        <v>3073</v>
      </c>
      <c r="C12498" t="str">
        <f>TEXT(D12498, "mmm")</f>
        <v>Sep</v>
      </c>
      <c r="D12498" s="1">
        <v>45565</v>
      </c>
      <c r="E12498" t="s">
        <v>6406</v>
      </c>
      <c r="F12498" t="s">
        <v>314</v>
      </c>
      <c r="G12498">
        <v>256</v>
      </c>
      <c r="H12498">
        <v>63.05</v>
      </c>
      <c r="I12498">
        <v>16140.8</v>
      </c>
      <c r="J12498" t="s">
        <v>81</v>
      </c>
      <c r="K12498">
        <v>0.16247365747548151</v>
      </c>
      <c r="L12498">
        <v>16.247399999999999</v>
      </c>
      <c r="M12498" t="s">
        <v>82</v>
      </c>
    </row>
    <row r="12499" spans="1:13">
      <c r="A12499" t="s">
        <v>3072</v>
      </c>
      <c r="B12499" t="s">
        <v>3073</v>
      </c>
      <c r="C12499" t="str">
        <f>TEXT(D12499, "mmm")</f>
        <v>Sep</v>
      </c>
      <c r="D12499" s="1">
        <v>45565</v>
      </c>
      <c r="E12499" t="s">
        <v>6407</v>
      </c>
      <c r="F12499" t="s">
        <v>314</v>
      </c>
      <c r="G12499">
        <v>256</v>
      </c>
      <c r="H12499">
        <v>63.05</v>
      </c>
      <c r="I12499">
        <v>16140.8</v>
      </c>
      <c r="J12499" t="s">
        <v>81</v>
      </c>
      <c r="K12499">
        <v>0.16247365747548151</v>
      </c>
      <c r="L12499">
        <v>16.247399999999999</v>
      </c>
      <c r="M12499" t="s">
        <v>82</v>
      </c>
    </row>
    <row r="12500" spans="1:13">
      <c r="A12500" t="s">
        <v>3072</v>
      </c>
      <c r="B12500" t="s">
        <v>3073</v>
      </c>
      <c r="C12500" t="str">
        <f>TEXT(D12500, "mmm")</f>
        <v>Sep</v>
      </c>
      <c r="D12500" s="1">
        <v>45565</v>
      </c>
      <c r="E12500" t="s">
        <v>6405</v>
      </c>
      <c r="F12500" t="s">
        <v>314</v>
      </c>
      <c r="G12500">
        <v>689</v>
      </c>
      <c r="H12500">
        <v>61.51</v>
      </c>
      <c r="I12500">
        <v>42380.39</v>
      </c>
      <c r="J12500" t="s">
        <v>81</v>
      </c>
      <c r="K12500">
        <v>0.16247365747548151</v>
      </c>
      <c r="L12500">
        <v>16.247399999999999</v>
      </c>
      <c r="M12500" t="s">
        <v>82</v>
      </c>
    </row>
    <row r="12501" spans="1:13">
      <c r="A12501" t="s">
        <v>3072</v>
      </c>
      <c r="B12501" t="s">
        <v>3073</v>
      </c>
      <c r="C12501" t="str">
        <f>TEXT(D12501, "mmm")</f>
        <v>Sep</v>
      </c>
      <c r="D12501" s="1">
        <v>45565</v>
      </c>
      <c r="E12501" t="s">
        <v>6406</v>
      </c>
      <c r="F12501" t="s">
        <v>314</v>
      </c>
      <c r="G12501">
        <v>689</v>
      </c>
      <c r="H12501">
        <v>61.51</v>
      </c>
      <c r="I12501">
        <v>42380.39</v>
      </c>
      <c r="J12501" t="s">
        <v>81</v>
      </c>
      <c r="K12501">
        <v>0.16247365747548151</v>
      </c>
      <c r="L12501">
        <v>16.247399999999999</v>
      </c>
      <c r="M12501" t="s">
        <v>82</v>
      </c>
    </row>
    <row r="12502" spans="1:13">
      <c r="A12502" t="s">
        <v>3072</v>
      </c>
      <c r="B12502" t="s">
        <v>3073</v>
      </c>
      <c r="C12502" t="str">
        <f>TEXT(D12502, "mmm")</f>
        <v>Sep</v>
      </c>
      <c r="D12502" s="1">
        <v>45565</v>
      </c>
      <c r="E12502" t="s">
        <v>6407</v>
      </c>
      <c r="F12502" t="s">
        <v>314</v>
      </c>
      <c r="G12502">
        <v>689</v>
      </c>
      <c r="H12502">
        <v>61.51</v>
      </c>
      <c r="I12502">
        <v>42380.39</v>
      </c>
      <c r="J12502" t="s">
        <v>81</v>
      </c>
      <c r="K12502">
        <v>0.16247365747548151</v>
      </c>
      <c r="L12502">
        <v>16.247399999999999</v>
      </c>
      <c r="M12502" t="s">
        <v>82</v>
      </c>
    </row>
    <row r="12503" spans="1:13">
      <c r="A12503" t="s">
        <v>3072</v>
      </c>
      <c r="B12503" t="s">
        <v>3073</v>
      </c>
      <c r="C12503" t="str">
        <f>TEXT(D12503, "mmm")</f>
        <v>Sep</v>
      </c>
      <c r="D12503" s="1">
        <v>45565</v>
      </c>
      <c r="E12503" t="s">
        <v>6405</v>
      </c>
      <c r="F12503" t="s">
        <v>314</v>
      </c>
      <c r="G12503">
        <v>308</v>
      </c>
      <c r="H12503">
        <v>62.16</v>
      </c>
      <c r="I12503">
        <v>19145.28</v>
      </c>
      <c r="J12503" t="s">
        <v>81</v>
      </c>
      <c r="K12503">
        <v>0.16247365747548151</v>
      </c>
      <c r="L12503">
        <v>16.247399999999999</v>
      </c>
      <c r="M12503" t="s">
        <v>82</v>
      </c>
    </row>
    <row r="12504" spans="1:13">
      <c r="A12504" t="s">
        <v>3072</v>
      </c>
      <c r="B12504" t="s">
        <v>3073</v>
      </c>
      <c r="C12504" t="str">
        <f>TEXT(D12504, "mmm")</f>
        <v>Sep</v>
      </c>
      <c r="D12504" s="1">
        <v>45565</v>
      </c>
      <c r="E12504" t="s">
        <v>6406</v>
      </c>
      <c r="F12504" t="s">
        <v>314</v>
      </c>
      <c r="G12504">
        <v>308</v>
      </c>
      <c r="H12504">
        <v>62.16</v>
      </c>
      <c r="I12504">
        <v>19145.28</v>
      </c>
      <c r="J12504" t="s">
        <v>81</v>
      </c>
      <c r="K12504">
        <v>0.16247365747548151</v>
      </c>
      <c r="L12504">
        <v>16.247399999999999</v>
      </c>
      <c r="M12504" t="s">
        <v>82</v>
      </c>
    </row>
    <row r="12505" spans="1:13">
      <c r="A12505" t="s">
        <v>3072</v>
      </c>
      <c r="B12505" t="s">
        <v>3073</v>
      </c>
      <c r="C12505" t="str">
        <f>TEXT(D12505, "mmm")</f>
        <v>Sep</v>
      </c>
      <c r="D12505" s="1">
        <v>45565</v>
      </c>
      <c r="E12505" t="s">
        <v>6407</v>
      </c>
      <c r="F12505" t="s">
        <v>314</v>
      </c>
      <c r="G12505">
        <v>308</v>
      </c>
      <c r="H12505">
        <v>62.16</v>
      </c>
      <c r="I12505">
        <v>19145.28</v>
      </c>
      <c r="J12505" t="s">
        <v>81</v>
      </c>
      <c r="K12505">
        <v>0.16247365747548151</v>
      </c>
      <c r="L12505">
        <v>16.247399999999999</v>
      </c>
      <c r="M12505" t="s">
        <v>82</v>
      </c>
    </row>
    <row r="12506" spans="1:13">
      <c r="A12506" t="s">
        <v>3072</v>
      </c>
      <c r="B12506" t="s">
        <v>3073</v>
      </c>
      <c r="C12506" t="str">
        <f>TEXT(D12506, "mmm")</f>
        <v>Sep</v>
      </c>
      <c r="D12506" s="1">
        <v>45565</v>
      </c>
      <c r="E12506" t="s">
        <v>6405</v>
      </c>
      <c r="F12506" t="s">
        <v>314</v>
      </c>
      <c r="G12506">
        <v>2587</v>
      </c>
      <c r="H12506">
        <v>61.6</v>
      </c>
      <c r="I12506">
        <v>159359.20000000001</v>
      </c>
      <c r="J12506" t="s">
        <v>86</v>
      </c>
      <c r="K12506">
        <v>0.16247365747548151</v>
      </c>
      <c r="L12506">
        <v>16.247399999999999</v>
      </c>
      <c r="M12506" t="s">
        <v>82</v>
      </c>
    </row>
    <row r="12507" spans="1:13">
      <c r="A12507" t="s">
        <v>3072</v>
      </c>
      <c r="B12507" t="s">
        <v>3073</v>
      </c>
      <c r="C12507" t="str">
        <f>TEXT(D12507, "mmm")</f>
        <v>Sep</v>
      </c>
      <c r="D12507" s="1">
        <v>45565</v>
      </c>
      <c r="E12507" t="s">
        <v>6406</v>
      </c>
      <c r="F12507" t="s">
        <v>314</v>
      </c>
      <c r="G12507">
        <v>2587</v>
      </c>
      <c r="H12507">
        <v>61.6</v>
      </c>
      <c r="I12507">
        <v>159359.20000000001</v>
      </c>
      <c r="J12507" t="s">
        <v>86</v>
      </c>
      <c r="K12507">
        <v>0.16247365747548151</v>
      </c>
      <c r="L12507">
        <v>16.247399999999999</v>
      </c>
      <c r="M12507" t="s">
        <v>82</v>
      </c>
    </row>
    <row r="12508" spans="1:13">
      <c r="A12508" t="s">
        <v>3072</v>
      </c>
      <c r="B12508" t="s">
        <v>3073</v>
      </c>
      <c r="C12508" t="str">
        <f>TEXT(D12508, "mmm")</f>
        <v>Sep</v>
      </c>
      <c r="D12508" s="1">
        <v>45565</v>
      </c>
      <c r="E12508" t="s">
        <v>6407</v>
      </c>
      <c r="F12508" t="s">
        <v>314</v>
      </c>
      <c r="G12508">
        <v>2587</v>
      </c>
      <c r="H12508">
        <v>61.6</v>
      </c>
      <c r="I12508">
        <v>159359.20000000001</v>
      </c>
      <c r="J12508" t="s">
        <v>86</v>
      </c>
      <c r="K12508">
        <v>0.16247365747548151</v>
      </c>
      <c r="L12508">
        <v>16.247399999999999</v>
      </c>
      <c r="M12508" t="s">
        <v>82</v>
      </c>
    </row>
    <row r="12509" spans="1:13">
      <c r="A12509" t="s">
        <v>3072</v>
      </c>
      <c r="B12509" t="s">
        <v>3073</v>
      </c>
      <c r="C12509" t="str">
        <f>TEXT(D12509, "mmm")</f>
        <v>Sep</v>
      </c>
      <c r="D12509" s="1">
        <v>45565</v>
      </c>
      <c r="E12509" t="s">
        <v>6405</v>
      </c>
      <c r="F12509" t="s">
        <v>314</v>
      </c>
      <c r="G12509">
        <v>404</v>
      </c>
      <c r="H12509">
        <v>62.07</v>
      </c>
      <c r="I12509">
        <v>25076.28</v>
      </c>
      <c r="J12509" t="s">
        <v>81</v>
      </c>
      <c r="K12509">
        <v>0.16247365747548151</v>
      </c>
      <c r="L12509">
        <v>16.247399999999999</v>
      </c>
      <c r="M12509" t="s">
        <v>82</v>
      </c>
    </row>
    <row r="12510" spans="1:13">
      <c r="A12510" t="s">
        <v>3072</v>
      </c>
      <c r="B12510" t="s">
        <v>3073</v>
      </c>
      <c r="C12510" t="str">
        <f>TEXT(D12510, "mmm")</f>
        <v>Sep</v>
      </c>
      <c r="D12510" s="1">
        <v>45565</v>
      </c>
      <c r="E12510" t="s">
        <v>6406</v>
      </c>
      <c r="F12510" t="s">
        <v>314</v>
      </c>
      <c r="G12510">
        <v>404</v>
      </c>
      <c r="H12510">
        <v>62.07</v>
      </c>
      <c r="I12510">
        <v>25076.28</v>
      </c>
      <c r="J12510" t="s">
        <v>81</v>
      </c>
      <c r="K12510">
        <v>0.16247365747548151</v>
      </c>
      <c r="L12510">
        <v>16.247399999999999</v>
      </c>
      <c r="M12510" t="s">
        <v>82</v>
      </c>
    </row>
    <row r="12511" spans="1:13">
      <c r="A12511" t="s">
        <v>3072</v>
      </c>
      <c r="B12511" t="s">
        <v>3073</v>
      </c>
      <c r="C12511" t="str">
        <f>TEXT(D12511, "mmm")</f>
        <v>Sep</v>
      </c>
      <c r="D12511" s="1">
        <v>45565</v>
      </c>
      <c r="E12511" t="s">
        <v>6407</v>
      </c>
      <c r="F12511" t="s">
        <v>314</v>
      </c>
      <c r="G12511">
        <v>404</v>
      </c>
      <c r="H12511">
        <v>62.07</v>
      </c>
      <c r="I12511">
        <v>25076.28</v>
      </c>
      <c r="J12511" t="s">
        <v>81</v>
      </c>
      <c r="K12511">
        <v>0.16247365747548151</v>
      </c>
      <c r="L12511">
        <v>16.247399999999999</v>
      </c>
      <c r="M12511" t="s">
        <v>82</v>
      </c>
    </row>
    <row r="12512" spans="1:13">
      <c r="A12512" t="s">
        <v>3072</v>
      </c>
      <c r="B12512" t="s">
        <v>3073</v>
      </c>
      <c r="C12512" t="str">
        <f>TEXT(D12512, "mmm")</f>
        <v>Sep</v>
      </c>
      <c r="D12512" s="1">
        <v>45565</v>
      </c>
      <c r="E12512" t="s">
        <v>6405</v>
      </c>
      <c r="F12512" t="s">
        <v>314</v>
      </c>
      <c r="G12512">
        <v>689</v>
      </c>
      <c r="H12512">
        <v>61.51</v>
      </c>
      <c r="I12512">
        <v>42380.39</v>
      </c>
      <c r="J12512" t="s">
        <v>81</v>
      </c>
      <c r="K12512">
        <v>0.16247365747548151</v>
      </c>
      <c r="L12512">
        <v>16.247399999999999</v>
      </c>
      <c r="M12512" t="s">
        <v>82</v>
      </c>
    </row>
    <row r="12513" spans="1:13">
      <c r="A12513" t="s">
        <v>3072</v>
      </c>
      <c r="B12513" t="s">
        <v>3073</v>
      </c>
      <c r="C12513" t="str">
        <f>TEXT(D12513, "mmm")</f>
        <v>Sep</v>
      </c>
      <c r="D12513" s="1">
        <v>45565</v>
      </c>
      <c r="E12513" t="s">
        <v>6406</v>
      </c>
      <c r="F12513" t="s">
        <v>314</v>
      </c>
      <c r="G12513">
        <v>689</v>
      </c>
      <c r="H12513">
        <v>61.51</v>
      </c>
      <c r="I12513">
        <v>42380.39</v>
      </c>
      <c r="J12513" t="s">
        <v>81</v>
      </c>
      <c r="K12513">
        <v>0.16247365747548151</v>
      </c>
      <c r="L12513">
        <v>16.247399999999999</v>
      </c>
      <c r="M12513" t="s">
        <v>82</v>
      </c>
    </row>
    <row r="12514" spans="1:13">
      <c r="A12514" t="s">
        <v>3072</v>
      </c>
      <c r="B12514" t="s">
        <v>3073</v>
      </c>
      <c r="C12514" t="str">
        <f>TEXT(D12514, "mmm")</f>
        <v>Sep</v>
      </c>
      <c r="D12514" s="1">
        <v>45565</v>
      </c>
      <c r="E12514" t="s">
        <v>6407</v>
      </c>
      <c r="F12514" t="s">
        <v>314</v>
      </c>
      <c r="G12514">
        <v>689</v>
      </c>
      <c r="H12514">
        <v>61.51</v>
      </c>
      <c r="I12514">
        <v>42380.39</v>
      </c>
      <c r="J12514" t="s">
        <v>81</v>
      </c>
      <c r="K12514">
        <v>0.16247365747548151</v>
      </c>
      <c r="L12514">
        <v>16.247399999999999</v>
      </c>
      <c r="M12514" t="s">
        <v>82</v>
      </c>
    </row>
    <row r="12515" spans="1:13">
      <c r="A12515" t="s">
        <v>3072</v>
      </c>
      <c r="B12515" t="s">
        <v>3073</v>
      </c>
      <c r="C12515" t="str">
        <f>TEXT(D12515, "mmm")</f>
        <v>Sep</v>
      </c>
      <c r="D12515" s="1">
        <v>45565</v>
      </c>
      <c r="E12515" t="s">
        <v>6405</v>
      </c>
      <c r="F12515" t="s">
        <v>314</v>
      </c>
      <c r="G12515">
        <v>256</v>
      </c>
      <c r="H12515">
        <v>63.05</v>
      </c>
      <c r="I12515">
        <v>16140.8</v>
      </c>
      <c r="J12515" t="s">
        <v>81</v>
      </c>
      <c r="K12515">
        <v>0.16247365747548151</v>
      </c>
      <c r="L12515">
        <v>16.247399999999999</v>
      </c>
      <c r="M12515" t="s">
        <v>82</v>
      </c>
    </row>
    <row r="12516" spans="1:13">
      <c r="A12516" t="s">
        <v>3072</v>
      </c>
      <c r="B12516" t="s">
        <v>3073</v>
      </c>
      <c r="C12516" t="str">
        <f>TEXT(D12516, "mmm")</f>
        <v>Sep</v>
      </c>
      <c r="D12516" s="1">
        <v>45565</v>
      </c>
      <c r="E12516" t="s">
        <v>6406</v>
      </c>
      <c r="F12516" t="s">
        <v>314</v>
      </c>
      <c r="G12516">
        <v>256</v>
      </c>
      <c r="H12516">
        <v>63.05</v>
      </c>
      <c r="I12516">
        <v>16140.8</v>
      </c>
      <c r="J12516" t="s">
        <v>81</v>
      </c>
      <c r="K12516">
        <v>0.16247365747548151</v>
      </c>
      <c r="L12516">
        <v>16.247399999999999</v>
      </c>
      <c r="M12516" t="s">
        <v>82</v>
      </c>
    </row>
    <row r="12517" spans="1:13">
      <c r="A12517" t="s">
        <v>3072</v>
      </c>
      <c r="B12517" t="s">
        <v>3073</v>
      </c>
      <c r="C12517" t="str">
        <f>TEXT(D12517, "mmm")</f>
        <v>Sep</v>
      </c>
      <c r="D12517" s="1">
        <v>45565</v>
      </c>
      <c r="E12517" t="s">
        <v>6405</v>
      </c>
      <c r="F12517" t="s">
        <v>314</v>
      </c>
      <c r="G12517">
        <v>404</v>
      </c>
      <c r="H12517">
        <v>62.07</v>
      </c>
      <c r="I12517">
        <v>25076.28</v>
      </c>
      <c r="J12517" t="s">
        <v>81</v>
      </c>
      <c r="K12517">
        <v>0.16247365747548151</v>
      </c>
      <c r="L12517">
        <v>16.247399999999999</v>
      </c>
      <c r="M12517" t="s">
        <v>82</v>
      </c>
    </row>
    <row r="12518" spans="1:13">
      <c r="A12518" t="s">
        <v>3072</v>
      </c>
      <c r="B12518" t="s">
        <v>3073</v>
      </c>
      <c r="C12518" t="str">
        <f>TEXT(D12518, "mmm")</f>
        <v>Sep</v>
      </c>
      <c r="D12518" s="1">
        <v>45565</v>
      </c>
      <c r="E12518" t="s">
        <v>6406</v>
      </c>
      <c r="F12518" t="s">
        <v>314</v>
      </c>
      <c r="G12518">
        <v>404</v>
      </c>
      <c r="H12518">
        <v>62.07</v>
      </c>
      <c r="I12518">
        <v>25076.28</v>
      </c>
      <c r="J12518" t="s">
        <v>81</v>
      </c>
      <c r="K12518">
        <v>0.16247365747548151</v>
      </c>
      <c r="L12518">
        <v>16.247399999999999</v>
      </c>
      <c r="M12518" t="s">
        <v>82</v>
      </c>
    </row>
    <row r="12519" spans="1:13">
      <c r="A12519" t="s">
        <v>3072</v>
      </c>
      <c r="B12519" t="s">
        <v>3073</v>
      </c>
      <c r="C12519" t="str">
        <f>TEXT(D12519, "mmm")</f>
        <v>Sep</v>
      </c>
      <c r="D12519" s="1">
        <v>45565</v>
      </c>
      <c r="E12519" t="s">
        <v>6407</v>
      </c>
      <c r="F12519" t="s">
        <v>314</v>
      </c>
      <c r="G12519">
        <v>404</v>
      </c>
      <c r="H12519">
        <v>62.07</v>
      </c>
      <c r="I12519">
        <v>25076.28</v>
      </c>
      <c r="J12519" t="s">
        <v>81</v>
      </c>
      <c r="K12519">
        <v>0.16247365747548151</v>
      </c>
      <c r="L12519">
        <v>16.247399999999999</v>
      </c>
      <c r="M12519" t="s">
        <v>82</v>
      </c>
    </row>
    <row r="12520" spans="1:13">
      <c r="A12520" t="s">
        <v>3072</v>
      </c>
      <c r="B12520" t="s">
        <v>3073</v>
      </c>
      <c r="C12520" t="str">
        <f>TEXT(D12520, "mmm")</f>
        <v>Sep</v>
      </c>
      <c r="D12520" s="1">
        <v>45565</v>
      </c>
      <c r="E12520" t="s">
        <v>6405</v>
      </c>
      <c r="F12520" t="s">
        <v>314</v>
      </c>
      <c r="G12520">
        <v>2587</v>
      </c>
      <c r="H12520">
        <v>61.6</v>
      </c>
      <c r="I12520">
        <v>159359.20000000001</v>
      </c>
      <c r="J12520" t="s">
        <v>86</v>
      </c>
      <c r="K12520">
        <v>0.16247365747548151</v>
      </c>
      <c r="L12520">
        <v>16.247399999999999</v>
      </c>
      <c r="M12520" t="s">
        <v>82</v>
      </c>
    </row>
    <row r="12521" spans="1:13">
      <c r="A12521" t="s">
        <v>3072</v>
      </c>
      <c r="B12521" t="s">
        <v>3073</v>
      </c>
      <c r="C12521" t="str">
        <f>TEXT(D12521, "mmm")</f>
        <v>Sep</v>
      </c>
      <c r="D12521" s="1">
        <v>45565</v>
      </c>
      <c r="E12521" t="s">
        <v>6406</v>
      </c>
      <c r="F12521" t="s">
        <v>314</v>
      </c>
      <c r="G12521">
        <v>2587</v>
      </c>
      <c r="H12521">
        <v>61.6</v>
      </c>
      <c r="I12521">
        <v>159359.20000000001</v>
      </c>
      <c r="J12521" t="s">
        <v>86</v>
      </c>
      <c r="K12521">
        <v>0.16247365747548151</v>
      </c>
      <c r="L12521">
        <v>16.247399999999999</v>
      </c>
      <c r="M12521" t="s">
        <v>82</v>
      </c>
    </row>
    <row r="12522" spans="1:13">
      <c r="A12522" t="s">
        <v>3072</v>
      </c>
      <c r="B12522" t="s">
        <v>3073</v>
      </c>
      <c r="C12522" t="str">
        <f>TEXT(D12522, "mmm")</f>
        <v>Sep</v>
      </c>
      <c r="D12522" s="1">
        <v>45565</v>
      </c>
      <c r="E12522" t="s">
        <v>6407</v>
      </c>
      <c r="F12522" t="s">
        <v>314</v>
      </c>
      <c r="G12522">
        <v>2587</v>
      </c>
      <c r="H12522">
        <v>61.6</v>
      </c>
      <c r="I12522">
        <v>159359.20000000001</v>
      </c>
      <c r="J12522" t="s">
        <v>86</v>
      </c>
      <c r="K12522">
        <v>0.16247365747548151</v>
      </c>
      <c r="L12522">
        <v>16.247399999999999</v>
      </c>
      <c r="M12522" t="s">
        <v>82</v>
      </c>
    </row>
    <row r="12523" spans="1:13">
      <c r="A12523" t="s">
        <v>3072</v>
      </c>
      <c r="B12523" t="s">
        <v>3073</v>
      </c>
      <c r="C12523" t="str">
        <f>TEXT(D12523, "mmm")</f>
        <v>Sep</v>
      </c>
      <c r="D12523" s="1">
        <v>45565</v>
      </c>
      <c r="E12523" t="s">
        <v>6405</v>
      </c>
      <c r="F12523" t="s">
        <v>314</v>
      </c>
      <c r="G12523">
        <v>308</v>
      </c>
      <c r="H12523">
        <v>62.16</v>
      </c>
      <c r="I12523">
        <v>19145.28</v>
      </c>
      <c r="J12523" t="s">
        <v>81</v>
      </c>
      <c r="K12523">
        <v>0.16247365747548151</v>
      </c>
      <c r="L12523">
        <v>16.247399999999999</v>
      </c>
      <c r="M12523" t="s">
        <v>82</v>
      </c>
    </row>
    <row r="12524" spans="1:13">
      <c r="A12524" t="s">
        <v>3072</v>
      </c>
      <c r="B12524" t="s">
        <v>3073</v>
      </c>
      <c r="C12524" t="str">
        <f>TEXT(D12524, "mmm")</f>
        <v>Sep</v>
      </c>
      <c r="D12524" s="1">
        <v>45565</v>
      </c>
      <c r="E12524" t="s">
        <v>6406</v>
      </c>
      <c r="F12524" t="s">
        <v>314</v>
      </c>
      <c r="G12524">
        <v>308</v>
      </c>
      <c r="H12524">
        <v>62.16</v>
      </c>
      <c r="I12524">
        <v>19145.28</v>
      </c>
      <c r="J12524" t="s">
        <v>81</v>
      </c>
      <c r="K12524">
        <v>0.16247365747548151</v>
      </c>
      <c r="L12524">
        <v>16.247399999999999</v>
      </c>
      <c r="M12524" t="s">
        <v>82</v>
      </c>
    </row>
    <row r="12525" spans="1:13">
      <c r="A12525" t="s">
        <v>3072</v>
      </c>
      <c r="B12525" t="s">
        <v>3073</v>
      </c>
      <c r="C12525" t="str">
        <f>TEXT(D12525, "mmm")</f>
        <v>Sep</v>
      </c>
      <c r="D12525" s="1">
        <v>45565</v>
      </c>
      <c r="E12525" t="s">
        <v>6407</v>
      </c>
      <c r="F12525" t="s">
        <v>314</v>
      </c>
      <c r="G12525">
        <v>308</v>
      </c>
      <c r="H12525">
        <v>62.16</v>
      </c>
      <c r="I12525">
        <v>19145.28</v>
      </c>
      <c r="J12525" t="s">
        <v>81</v>
      </c>
      <c r="K12525">
        <v>0.16247365747548151</v>
      </c>
      <c r="L12525">
        <v>16.247399999999999</v>
      </c>
      <c r="M12525" t="s">
        <v>82</v>
      </c>
    </row>
    <row r="12526" spans="1:13">
      <c r="A12526" t="s">
        <v>6418</v>
      </c>
      <c r="B12526" t="s">
        <v>6419</v>
      </c>
      <c r="C12526" t="str">
        <f>TEXT(D12526, "mmm")</f>
        <v>Sep</v>
      </c>
      <c r="D12526" s="1">
        <v>45565</v>
      </c>
      <c r="E12526" t="s">
        <v>6442</v>
      </c>
      <c r="F12526" t="s">
        <v>128</v>
      </c>
      <c r="G12526">
        <v>10000</v>
      </c>
      <c r="H12526">
        <v>4.75</v>
      </c>
      <c r="I12526">
        <v>47500</v>
      </c>
      <c r="J12526" t="s">
        <v>81</v>
      </c>
      <c r="K12526">
        <v>0.25272326990187333</v>
      </c>
      <c r="L12526">
        <v>25.272300000000001</v>
      </c>
      <c r="M12526" t="s">
        <v>82</v>
      </c>
    </row>
    <row r="12527" spans="1:13">
      <c r="A12527" t="s">
        <v>2778</v>
      </c>
      <c r="B12527" t="s">
        <v>2779</v>
      </c>
      <c r="C12527" t="str">
        <f>TEXT(D12527, "mmm")</f>
        <v>Sep</v>
      </c>
      <c r="D12527" s="1">
        <v>45565</v>
      </c>
      <c r="E12527" t="s">
        <v>2780</v>
      </c>
      <c r="F12527" t="s">
        <v>101</v>
      </c>
      <c r="G12527">
        <v>2000</v>
      </c>
      <c r="H12527">
        <v>42.1</v>
      </c>
      <c r="I12527">
        <v>84200</v>
      </c>
      <c r="J12527" t="s">
        <v>86</v>
      </c>
      <c r="K12527">
        <v>2.3720809421723391E-4</v>
      </c>
      <c r="L12527">
        <v>2.3699999999999999E-2</v>
      </c>
      <c r="M12527" t="s">
        <v>82</v>
      </c>
    </row>
    <row r="12528" spans="1:13">
      <c r="A12528" t="s">
        <v>2778</v>
      </c>
      <c r="B12528" t="s">
        <v>2779</v>
      </c>
      <c r="C12528" t="str">
        <f>TEXT(D12528, "mmm")</f>
        <v>Sep</v>
      </c>
      <c r="D12528" s="1">
        <v>45565</v>
      </c>
      <c r="E12528" t="s">
        <v>2782</v>
      </c>
      <c r="F12528" t="s">
        <v>101</v>
      </c>
      <c r="G12528">
        <v>2000</v>
      </c>
      <c r="H12528">
        <v>42.1</v>
      </c>
      <c r="I12528">
        <v>84200</v>
      </c>
      <c r="J12528" t="s">
        <v>86</v>
      </c>
      <c r="K12528">
        <v>2.3720809421723391E-4</v>
      </c>
      <c r="L12528">
        <v>2.3699999999999999E-2</v>
      </c>
      <c r="M12528" t="s">
        <v>82</v>
      </c>
    </row>
    <row r="12529" spans="1:13">
      <c r="A12529" t="s">
        <v>2778</v>
      </c>
      <c r="B12529" t="s">
        <v>2779</v>
      </c>
      <c r="C12529" t="str">
        <f>TEXT(D12529, "mmm")</f>
        <v>Sep</v>
      </c>
      <c r="D12529" s="1">
        <v>45565</v>
      </c>
      <c r="E12529" t="s">
        <v>2781</v>
      </c>
      <c r="F12529" t="s">
        <v>101</v>
      </c>
      <c r="G12529">
        <v>2000</v>
      </c>
      <c r="H12529">
        <v>42.1</v>
      </c>
      <c r="I12529">
        <v>84200</v>
      </c>
      <c r="J12529" t="s">
        <v>86</v>
      </c>
      <c r="K12529">
        <v>2.3720809421723391E-4</v>
      </c>
      <c r="L12529">
        <v>2.3699999999999999E-2</v>
      </c>
      <c r="M12529" t="s">
        <v>82</v>
      </c>
    </row>
    <row r="12530" spans="1:13">
      <c r="A12530" t="s">
        <v>2778</v>
      </c>
      <c r="B12530" t="s">
        <v>2779</v>
      </c>
      <c r="C12530" t="str">
        <f>TEXT(D12530, "mmm")</f>
        <v>Sep</v>
      </c>
      <c r="D12530" s="1">
        <v>45565</v>
      </c>
      <c r="E12530" t="s">
        <v>2783</v>
      </c>
      <c r="F12530" t="s">
        <v>101</v>
      </c>
      <c r="G12530">
        <v>2000</v>
      </c>
      <c r="H12530">
        <v>42.1</v>
      </c>
      <c r="I12530">
        <v>84200</v>
      </c>
      <c r="J12530" t="s">
        <v>86</v>
      </c>
      <c r="K12530">
        <v>2.3720809421723391E-4</v>
      </c>
      <c r="L12530">
        <v>2.3699999999999999E-2</v>
      </c>
      <c r="M12530" t="s">
        <v>82</v>
      </c>
    </row>
    <row r="12531" spans="1:13">
      <c r="A12531" t="s">
        <v>2745</v>
      </c>
      <c r="B12531" t="s">
        <v>2746</v>
      </c>
      <c r="C12531" t="str">
        <f>TEXT(D12531, "mmm")</f>
        <v>Sep</v>
      </c>
      <c r="D12531" s="1">
        <v>45565</v>
      </c>
      <c r="E12531" t="s">
        <v>2768</v>
      </c>
      <c r="F12531" t="s">
        <v>80</v>
      </c>
      <c r="G12531">
        <v>453</v>
      </c>
      <c r="H12531">
        <v>167.3</v>
      </c>
      <c r="I12531">
        <v>75786.900000000009</v>
      </c>
      <c r="J12531" t="s">
        <v>86</v>
      </c>
      <c r="K12531">
        <v>1.5737710266160439E-2</v>
      </c>
      <c r="L12531">
        <v>1.5738000000000001</v>
      </c>
      <c r="M12531" t="s">
        <v>82</v>
      </c>
    </row>
    <row r="12532" spans="1:13">
      <c r="A12532" t="s">
        <v>2745</v>
      </c>
      <c r="B12532" t="s">
        <v>2746</v>
      </c>
      <c r="C12532" t="str">
        <f>TEXT(D12532, "mmm")</f>
        <v>Sep</v>
      </c>
      <c r="D12532" s="1">
        <v>45565</v>
      </c>
      <c r="E12532" t="s">
        <v>2756</v>
      </c>
      <c r="F12532" t="s">
        <v>80</v>
      </c>
      <c r="G12532">
        <v>338</v>
      </c>
      <c r="H12532">
        <v>167.3</v>
      </c>
      <c r="I12532">
        <v>56547.4</v>
      </c>
      <c r="J12532" t="s">
        <v>86</v>
      </c>
      <c r="K12532">
        <v>1.5737710266160439E-2</v>
      </c>
      <c r="L12532">
        <v>1.5738000000000001</v>
      </c>
      <c r="M12532" t="s">
        <v>82</v>
      </c>
    </row>
    <row r="12533" spans="1:13">
      <c r="A12533" t="s">
        <v>129</v>
      </c>
      <c r="B12533" t="s">
        <v>130</v>
      </c>
      <c r="C12533" t="str">
        <f>TEXT(D12533, "mmm")</f>
        <v>Sep</v>
      </c>
      <c r="D12533" s="1">
        <v>45565</v>
      </c>
      <c r="E12533" t="s">
        <v>111</v>
      </c>
      <c r="F12533" t="s">
        <v>101</v>
      </c>
      <c r="G12533">
        <v>17500</v>
      </c>
      <c r="H12533">
        <v>6.55</v>
      </c>
      <c r="I12533">
        <v>114625</v>
      </c>
      <c r="J12533" t="s">
        <v>81</v>
      </c>
      <c r="K12533">
        <v>9.1046952033801976E-3</v>
      </c>
      <c r="L12533">
        <v>0.91049999999999998</v>
      </c>
      <c r="M12533" t="s">
        <v>82</v>
      </c>
    </row>
    <row r="12534" spans="1:13">
      <c r="A12534" t="s">
        <v>129</v>
      </c>
      <c r="B12534" t="s">
        <v>130</v>
      </c>
      <c r="C12534" t="str">
        <f>TEXT(D12534, "mmm")</f>
        <v>Sep</v>
      </c>
      <c r="D12534" s="1">
        <v>45565</v>
      </c>
      <c r="E12534" t="s">
        <v>109</v>
      </c>
      <c r="F12534" t="s">
        <v>101</v>
      </c>
      <c r="G12534">
        <v>17500</v>
      </c>
      <c r="H12534">
        <v>6.55</v>
      </c>
      <c r="I12534">
        <v>114625</v>
      </c>
      <c r="J12534" t="s">
        <v>81</v>
      </c>
      <c r="K12534">
        <v>9.1046952033801976E-3</v>
      </c>
      <c r="L12534">
        <v>0.91049999999999998</v>
      </c>
      <c r="M12534" t="s">
        <v>82</v>
      </c>
    </row>
    <row r="12535" spans="1:13">
      <c r="A12535" t="s">
        <v>129</v>
      </c>
      <c r="B12535" t="s">
        <v>130</v>
      </c>
      <c r="C12535" t="str">
        <f>TEXT(D12535, "mmm")</f>
        <v>Sep</v>
      </c>
      <c r="D12535" s="1">
        <v>45565</v>
      </c>
      <c r="E12535" t="s">
        <v>110</v>
      </c>
      <c r="F12535" t="s">
        <v>101</v>
      </c>
      <c r="G12535">
        <v>17500</v>
      </c>
      <c r="H12535">
        <v>6.55</v>
      </c>
      <c r="I12535">
        <v>114625</v>
      </c>
      <c r="J12535" t="s">
        <v>81</v>
      </c>
      <c r="K12535">
        <v>9.1046952033801976E-3</v>
      </c>
      <c r="L12535">
        <v>0.91049999999999998</v>
      </c>
      <c r="M12535" t="s">
        <v>82</v>
      </c>
    </row>
    <row r="12536" spans="1:13">
      <c r="A12536" t="s">
        <v>2168</v>
      </c>
      <c r="B12536" t="s">
        <v>2169</v>
      </c>
      <c r="C12536" t="str">
        <f>TEXT(D12536, "mmm")</f>
        <v>Sep</v>
      </c>
      <c r="D12536" s="1">
        <v>45565</v>
      </c>
      <c r="E12536" t="s">
        <v>6443</v>
      </c>
      <c r="F12536" t="s">
        <v>80</v>
      </c>
      <c r="G12536">
        <v>2000</v>
      </c>
      <c r="H12536">
        <v>25</v>
      </c>
      <c r="I12536">
        <v>50000</v>
      </c>
      <c r="J12536" t="s">
        <v>81</v>
      </c>
      <c r="K12536">
        <v>2.1030234225969391E-3</v>
      </c>
      <c r="L12536">
        <v>0.21029999999999999</v>
      </c>
      <c r="M12536" t="s">
        <v>82</v>
      </c>
    </row>
    <row r="12537" spans="1:13">
      <c r="A12537" t="s">
        <v>3010</v>
      </c>
      <c r="B12537" t="s">
        <v>3011</v>
      </c>
      <c r="C12537" t="str">
        <f>TEXT(D12537, "mmm")</f>
        <v>Sep</v>
      </c>
      <c r="D12537" s="1">
        <v>45565</v>
      </c>
      <c r="E12537" t="s">
        <v>3014</v>
      </c>
      <c r="F12537" t="s">
        <v>1283</v>
      </c>
      <c r="G12537">
        <v>10000</v>
      </c>
      <c r="H12537">
        <v>5.29</v>
      </c>
      <c r="I12537">
        <v>52900</v>
      </c>
      <c r="J12537" t="s">
        <v>81</v>
      </c>
      <c r="K12537">
        <v>-5.7513905465394373E-2</v>
      </c>
      <c r="L12537">
        <v>-5.7514000000000003</v>
      </c>
      <c r="M12537" t="s">
        <v>82</v>
      </c>
    </row>
    <row r="12538" spans="1:13">
      <c r="A12538" t="s">
        <v>6444</v>
      </c>
      <c r="B12538" t="s">
        <v>6445</v>
      </c>
      <c r="C12538" t="str">
        <f>TEXT(D12538, "mmm")</f>
        <v>Sep</v>
      </c>
      <c r="D12538" s="1">
        <v>45565</v>
      </c>
      <c r="E12538" t="s">
        <v>6446</v>
      </c>
      <c r="F12538" t="s">
        <v>80</v>
      </c>
      <c r="G12538">
        <v>5000</v>
      </c>
      <c r="H12538">
        <v>3.94</v>
      </c>
      <c r="I12538">
        <v>19700</v>
      </c>
      <c r="J12538" t="s">
        <v>81</v>
      </c>
      <c r="K12538">
        <v>-5.6372554748620352E-2</v>
      </c>
      <c r="L12538">
        <v>-5.6372999999999998</v>
      </c>
      <c r="M12538" t="s">
        <v>82</v>
      </c>
    </row>
    <row r="12539" spans="1:13">
      <c r="A12539" t="s">
        <v>2745</v>
      </c>
      <c r="B12539" t="s">
        <v>2746</v>
      </c>
      <c r="C12539" t="str">
        <f>TEXT(D12539, "mmm")</f>
        <v>Sep</v>
      </c>
      <c r="D12539" s="1">
        <v>45565</v>
      </c>
      <c r="E12539" t="s">
        <v>2761</v>
      </c>
      <c r="F12539" t="s">
        <v>80</v>
      </c>
      <c r="G12539">
        <v>370</v>
      </c>
      <c r="H12539">
        <v>167.3</v>
      </c>
      <c r="I12539">
        <v>61901.000000000007</v>
      </c>
      <c r="J12539" t="s">
        <v>86</v>
      </c>
      <c r="K12539">
        <v>1.5737710266160439E-2</v>
      </c>
      <c r="L12539">
        <v>1.5738000000000001</v>
      </c>
      <c r="M12539" t="s">
        <v>82</v>
      </c>
    </row>
    <row r="12540" spans="1:13">
      <c r="A12540" t="s">
        <v>2745</v>
      </c>
      <c r="B12540" t="s">
        <v>2746</v>
      </c>
      <c r="C12540" t="str">
        <f>TEXT(D12540, "mmm")</f>
        <v>Sep</v>
      </c>
      <c r="D12540" s="1">
        <v>45565</v>
      </c>
      <c r="E12540" t="s">
        <v>2767</v>
      </c>
      <c r="F12540" t="s">
        <v>80</v>
      </c>
      <c r="G12540">
        <v>325</v>
      </c>
      <c r="H12540">
        <v>167.3</v>
      </c>
      <c r="I12540">
        <v>54372.500000000007</v>
      </c>
      <c r="J12540" t="s">
        <v>81</v>
      </c>
      <c r="K12540">
        <v>1.5737710266160439E-2</v>
      </c>
      <c r="L12540">
        <v>1.5738000000000001</v>
      </c>
      <c r="M12540" t="s">
        <v>82</v>
      </c>
    </row>
    <row r="12541" spans="1:13">
      <c r="A12541" t="s">
        <v>288</v>
      </c>
      <c r="B12541" t="s">
        <v>289</v>
      </c>
      <c r="C12541" t="str">
        <f>TEXT(D12541, "mmm")</f>
        <v>Oct</v>
      </c>
      <c r="D12541" s="1">
        <v>45566</v>
      </c>
      <c r="E12541" t="s">
        <v>290</v>
      </c>
      <c r="F12541" t="s">
        <v>101</v>
      </c>
      <c r="G12541">
        <v>5000</v>
      </c>
      <c r="H12541">
        <v>10</v>
      </c>
      <c r="I12541">
        <v>50000</v>
      </c>
      <c r="J12541" t="s">
        <v>81</v>
      </c>
      <c r="K12541">
        <v>0.14754100154721941</v>
      </c>
      <c r="L12541">
        <v>14.754099999999999</v>
      </c>
      <c r="M12541" t="s">
        <v>82</v>
      </c>
    </row>
    <row r="12542" spans="1:13">
      <c r="A12542" t="s">
        <v>6415</v>
      </c>
      <c r="B12542" t="s">
        <v>6416</v>
      </c>
      <c r="C12542" t="str">
        <f>TEXT(D12542, "mmm")</f>
        <v>Oct</v>
      </c>
      <c r="D12542" s="1">
        <v>45566</v>
      </c>
      <c r="E12542" t="s">
        <v>6417</v>
      </c>
      <c r="F12542" t="s">
        <v>80</v>
      </c>
      <c r="G12542">
        <v>19100</v>
      </c>
      <c r="H12542">
        <v>29.84</v>
      </c>
      <c r="I12542">
        <v>569944</v>
      </c>
      <c r="J12542" t="s">
        <v>81</v>
      </c>
      <c r="K12542">
        <v>2.0415038338546191E-2</v>
      </c>
      <c r="L12542">
        <v>2.0415000000000001</v>
      </c>
      <c r="M12542" t="s">
        <v>82</v>
      </c>
    </row>
    <row r="12543" spans="1:13">
      <c r="A12543" t="s">
        <v>6415</v>
      </c>
      <c r="B12543" t="s">
        <v>6416</v>
      </c>
      <c r="C12543" t="str">
        <f>TEXT(D12543, "mmm")</f>
        <v>Oct</v>
      </c>
      <c r="D12543" s="1">
        <v>45566</v>
      </c>
      <c r="E12543" t="s">
        <v>6417</v>
      </c>
      <c r="F12543" t="s">
        <v>80</v>
      </c>
      <c r="G12543">
        <v>20280</v>
      </c>
      <c r="H12543">
        <v>29.84</v>
      </c>
      <c r="I12543">
        <v>605155.19999999995</v>
      </c>
      <c r="J12543" t="s">
        <v>81</v>
      </c>
      <c r="K12543">
        <v>2.0415038338546191E-2</v>
      </c>
      <c r="L12543">
        <v>2.0415000000000001</v>
      </c>
      <c r="M12543" t="s">
        <v>82</v>
      </c>
    </row>
    <row r="12544" spans="1:13">
      <c r="A12544" t="s">
        <v>6415</v>
      </c>
      <c r="B12544" t="s">
        <v>6416</v>
      </c>
      <c r="C12544" t="str">
        <f>TEXT(D12544, "mmm")</f>
        <v>Oct</v>
      </c>
      <c r="D12544" s="1">
        <v>45566</v>
      </c>
      <c r="E12544" t="s">
        <v>6417</v>
      </c>
      <c r="F12544" t="s">
        <v>80</v>
      </c>
      <c r="G12544">
        <v>5700</v>
      </c>
      <c r="H12544">
        <v>29.85</v>
      </c>
      <c r="I12544">
        <v>170145</v>
      </c>
      <c r="J12544" t="s">
        <v>81</v>
      </c>
      <c r="K12544">
        <v>2.0415038338546191E-2</v>
      </c>
      <c r="L12544">
        <v>2.0415000000000001</v>
      </c>
      <c r="M12544" t="s">
        <v>82</v>
      </c>
    </row>
    <row r="12545" spans="1:13">
      <c r="A12545" t="s">
        <v>6415</v>
      </c>
      <c r="B12545" t="s">
        <v>6416</v>
      </c>
      <c r="C12545" t="str">
        <f>TEXT(D12545, "mmm")</f>
        <v>Oct</v>
      </c>
      <c r="D12545" s="1">
        <v>45566</v>
      </c>
      <c r="E12545" t="s">
        <v>6417</v>
      </c>
      <c r="F12545" t="s">
        <v>80</v>
      </c>
      <c r="G12545">
        <v>25459</v>
      </c>
      <c r="H12545">
        <v>29.85</v>
      </c>
      <c r="I12545">
        <v>759951.15</v>
      </c>
      <c r="J12545" t="s">
        <v>81</v>
      </c>
      <c r="K12545">
        <v>2.0415038338546191E-2</v>
      </c>
      <c r="L12545">
        <v>2.0415000000000001</v>
      </c>
      <c r="M12545" t="s">
        <v>82</v>
      </c>
    </row>
    <row r="12546" spans="1:13">
      <c r="A12546" t="s">
        <v>6415</v>
      </c>
      <c r="B12546" t="s">
        <v>6416</v>
      </c>
      <c r="C12546" t="str">
        <f>TEXT(D12546, "mmm")</f>
        <v>Oct</v>
      </c>
      <c r="D12546" s="1">
        <v>45566</v>
      </c>
      <c r="E12546" t="s">
        <v>6417</v>
      </c>
      <c r="F12546" t="s">
        <v>80</v>
      </c>
      <c r="G12546">
        <v>400</v>
      </c>
      <c r="H12546">
        <v>29.88</v>
      </c>
      <c r="I12546">
        <v>11952</v>
      </c>
      <c r="J12546" t="s">
        <v>81</v>
      </c>
      <c r="K12546">
        <v>2.0415038338546191E-2</v>
      </c>
      <c r="L12546">
        <v>2.0415000000000001</v>
      </c>
      <c r="M12546" t="s">
        <v>82</v>
      </c>
    </row>
    <row r="12547" spans="1:13">
      <c r="A12547" t="s">
        <v>6415</v>
      </c>
      <c r="B12547" t="s">
        <v>6416</v>
      </c>
      <c r="C12547" t="str">
        <f>TEXT(D12547, "mmm")</f>
        <v>Oct</v>
      </c>
      <c r="D12547" s="1">
        <v>45566</v>
      </c>
      <c r="E12547" t="s">
        <v>6417</v>
      </c>
      <c r="F12547" t="s">
        <v>80</v>
      </c>
      <c r="G12547">
        <v>3700</v>
      </c>
      <c r="H12547">
        <v>29.88</v>
      </c>
      <c r="I12547">
        <v>110556</v>
      </c>
      <c r="J12547" t="s">
        <v>81</v>
      </c>
      <c r="K12547">
        <v>2.0415038338546191E-2</v>
      </c>
      <c r="L12547">
        <v>2.0415000000000001</v>
      </c>
      <c r="M12547" t="s">
        <v>82</v>
      </c>
    </row>
    <row r="12548" spans="1:13">
      <c r="A12548" t="s">
        <v>6415</v>
      </c>
      <c r="B12548" t="s">
        <v>6416</v>
      </c>
      <c r="C12548" t="str">
        <f>TEXT(D12548, "mmm")</f>
        <v>Oct</v>
      </c>
      <c r="D12548" s="1">
        <v>45566</v>
      </c>
      <c r="E12548" t="s">
        <v>6417</v>
      </c>
      <c r="F12548" t="s">
        <v>80</v>
      </c>
      <c r="G12548">
        <v>2034</v>
      </c>
      <c r="H12548">
        <v>29.89</v>
      </c>
      <c r="I12548">
        <v>60796.26</v>
      </c>
      <c r="J12548" t="s">
        <v>81</v>
      </c>
      <c r="K12548">
        <v>2.0415038338546191E-2</v>
      </c>
      <c r="L12548">
        <v>2.0415000000000001</v>
      </c>
      <c r="M12548" t="s">
        <v>82</v>
      </c>
    </row>
    <row r="12549" spans="1:13">
      <c r="A12549" t="s">
        <v>6415</v>
      </c>
      <c r="B12549" t="s">
        <v>6416</v>
      </c>
      <c r="C12549" t="str">
        <f>TEXT(D12549, "mmm")</f>
        <v>Oct</v>
      </c>
      <c r="D12549" s="1">
        <v>45566</v>
      </c>
      <c r="E12549" t="s">
        <v>6417</v>
      </c>
      <c r="F12549" t="s">
        <v>80</v>
      </c>
      <c r="G12549">
        <v>15690</v>
      </c>
      <c r="H12549">
        <v>29.89</v>
      </c>
      <c r="I12549">
        <v>468974.1</v>
      </c>
      <c r="J12549" t="s">
        <v>81</v>
      </c>
      <c r="K12549">
        <v>2.0415038338546191E-2</v>
      </c>
      <c r="L12549">
        <v>2.0415000000000001</v>
      </c>
      <c r="M12549" t="s">
        <v>82</v>
      </c>
    </row>
    <row r="12550" spans="1:13">
      <c r="A12550" t="s">
        <v>6415</v>
      </c>
      <c r="B12550" t="s">
        <v>6416</v>
      </c>
      <c r="C12550" t="str">
        <f>TEXT(D12550, "mmm")</f>
        <v>Oct</v>
      </c>
      <c r="D12550" s="1">
        <v>45566</v>
      </c>
      <c r="E12550" t="s">
        <v>6417</v>
      </c>
      <c r="F12550" t="s">
        <v>80</v>
      </c>
      <c r="G12550">
        <v>2958</v>
      </c>
      <c r="H12550">
        <v>29.9</v>
      </c>
      <c r="I12550">
        <v>88444.2</v>
      </c>
      <c r="J12550" t="s">
        <v>81</v>
      </c>
      <c r="K12550">
        <v>2.0415038338546191E-2</v>
      </c>
      <c r="L12550">
        <v>2.0415000000000001</v>
      </c>
      <c r="M12550" t="s">
        <v>82</v>
      </c>
    </row>
    <row r="12551" spans="1:13">
      <c r="A12551" t="s">
        <v>6415</v>
      </c>
      <c r="B12551" t="s">
        <v>6416</v>
      </c>
      <c r="C12551" t="str">
        <f>TEXT(D12551, "mmm")</f>
        <v>Oct</v>
      </c>
      <c r="D12551" s="1">
        <v>45566</v>
      </c>
      <c r="E12551" t="s">
        <v>6417</v>
      </c>
      <c r="F12551" t="s">
        <v>80</v>
      </c>
      <c r="G12551">
        <v>35641</v>
      </c>
      <c r="H12551">
        <v>29.9</v>
      </c>
      <c r="I12551">
        <v>1065665.8999999999</v>
      </c>
      <c r="J12551" t="s">
        <v>86</v>
      </c>
      <c r="K12551">
        <v>2.0415038338546191E-2</v>
      </c>
      <c r="L12551">
        <v>2.0415000000000001</v>
      </c>
      <c r="M12551" t="s">
        <v>82</v>
      </c>
    </row>
    <row r="12552" spans="1:13">
      <c r="A12552" t="s">
        <v>6415</v>
      </c>
      <c r="B12552" t="s">
        <v>6416</v>
      </c>
      <c r="C12552" t="str">
        <f>TEXT(D12552, "mmm")</f>
        <v>Oct</v>
      </c>
      <c r="D12552" s="1">
        <v>45566</v>
      </c>
      <c r="E12552" t="s">
        <v>6417</v>
      </c>
      <c r="F12552" t="s">
        <v>80</v>
      </c>
      <c r="G12552">
        <v>1898</v>
      </c>
      <c r="H12552">
        <v>29.91</v>
      </c>
      <c r="I12552">
        <v>56769.18</v>
      </c>
      <c r="J12552" t="s">
        <v>81</v>
      </c>
      <c r="K12552">
        <v>2.0415038338546191E-2</v>
      </c>
      <c r="L12552">
        <v>2.0415000000000001</v>
      </c>
      <c r="M12552" t="s">
        <v>82</v>
      </c>
    </row>
    <row r="12553" spans="1:13">
      <c r="A12553" t="s">
        <v>6415</v>
      </c>
      <c r="B12553" t="s">
        <v>6416</v>
      </c>
      <c r="C12553" t="str">
        <f>TEXT(D12553, "mmm")</f>
        <v>Oct</v>
      </c>
      <c r="D12553" s="1">
        <v>45566</v>
      </c>
      <c r="E12553" t="s">
        <v>6417</v>
      </c>
      <c r="F12553" t="s">
        <v>80</v>
      </c>
      <c r="G12553">
        <v>14402</v>
      </c>
      <c r="H12553">
        <v>29.91</v>
      </c>
      <c r="I12553">
        <v>430763.82</v>
      </c>
      <c r="J12553" t="s">
        <v>81</v>
      </c>
      <c r="K12553">
        <v>2.0415038338546191E-2</v>
      </c>
      <c r="L12553">
        <v>2.0415000000000001</v>
      </c>
      <c r="M12553" t="s">
        <v>82</v>
      </c>
    </row>
    <row r="12554" spans="1:13">
      <c r="A12554" t="s">
        <v>6415</v>
      </c>
      <c r="B12554" t="s">
        <v>6416</v>
      </c>
      <c r="C12554" t="str">
        <f>TEXT(D12554, "mmm")</f>
        <v>Oct</v>
      </c>
      <c r="D12554" s="1">
        <v>45566</v>
      </c>
      <c r="E12554" t="s">
        <v>6417</v>
      </c>
      <c r="F12554" t="s">
        <v>80</v>
      </c>
      <c r="G12554">
        <v>4500</v>
      </c>
      <c r="H12554">
        <v>29.91</v>
      </c>
      <c r="I12554">
        <v>134595</v>
      </c>
      <c r="J12554" t="s">
        <v>81</v>
      </c>
      <c r="K12554">
        <v>2.0415038338546191E-2</v>
      </c>
      <c r="L12554">
        <v>2.0415000000000001</v>
      </c>
      <c r="M12554" t="s">
        <v>82</v>
      </c>
    </row>
    <row r="12555" spans="1:13">
      <c r="A12555" t="s">
        <v>6415</v>
      </c>
      <c r="B12555" t="s">
        <v>6416</v>
      </c>
      <c r="C12555" t="str">
        <f>TEXT(D12555, "mmm")</f>
        <v>Oct</v>
      </c>
      <c r="D12555" s="1">
        <v>45566</v>
      </c>
      <c r="E12555" t="s">
        <v>6417</v>
      </c>
      <c r="F12555" t="s">
        <v>80</v>
      </c>
      <c r="G12555">
        <v>3815</v>
      </c>
      <c r="H12555">
        <v>29.92</v>
      </c>
      <c r="I12555">
        <v>114144.8</v>
      </c>
      <c r="J12555" t="s">
        <v>81</v>
      </c>
      <c r="K12555">
        <v>2.0415038338546191E-2</v>
      </c>
      <c r="L12555">
        <v>2.0415000000000001</v>
      </c>
      <c r="M12555" t="s">
        <v>82</v>
      </c>
    </row>
    <row r="12556" spans="1:13">
      <c r="A12556" t="s">
        <v>6415</v>
      </c>
      <c r="B12556" t="s">
        <v>6416</v>
      </c>
      <c r="C12556" t="str">
        <f>TEXT(D12556, "mmm")</f>
        <v>Oct</v>
      </c>
      <c r="D12556" s="1">
        <v>45566</v>
      </c>
      <c r="E12556" t="s">
        <v>6417</v>
      </c>
      <c r="F12556" t="s">
        <v>80</v>
      </c>
      <c r="G12556">
        <v>500</v>
      </c>
      <c r="H12556">
        <v>29.92</v>
      </c>
      <c r="I12556">
        <v>14960</v>
      </c>
      <c r="J12556" t="s">
        <v>81</v>
      </c>
      <c r="K12556">
        <v>2.0415038338546191E-2</v>
      </c>
      <c r="L12556">
        <v>2.0415000000000001</v>
      </c>
      <c r="M12556" t="s">
        <v>82</v>
      </c>
    </row>
    <row r="12557" spans="1:13">
      <c r="A12557" t="s">
        <v>6415</v>
      </c>
      <c r="B12557" t="s">
        <v>6416</v>
      </c>
      <c r="C12557" t="str">
        <f>TEXT(D12557, "mmm")</f>
        <v>Oct</v>
      </c>
      <c r="D12557" s="1">
        <v>45566</v>
      </c>
      <c r="E12557" t="s">
        <v>6417</v>
      </c>
      <c r="F12557" t="s">
        <v>80</v>
      </c>
      <c r="G12557">
        <v>90127</v>
      </c>
      <c r="H12557">
        <v>29.92</v>
      </c>
      <c r="I12557">
        <v>2696599.84</v>
      </c>
      <c r="J12557" t="s">
        <v>86</v>
      </c>
      <c r="K12557">
        <v>2.0415038338546191E-2</v>
      </c>
      <c r="L12557">
        <v>2.0415000000000001</v>
      </c>
      <c r="M12557" t="s">
        <v>82</v>
      </c>
    </row>
    <row r="12558" spans="1:13">
      <c r="A12558" t="s">
        <v>6415</v>
      </c>
      <c r="B12558" t="s">
        <v>6416</v>
      </c>
      <c r="C12558" t="str">
        <f>TEXT(D12558, "mmm")</f>
        <v>Oct</v>
      </c>
      <c r="D12558" s="1">
        <v>45566</v>
      </c>
      <c r="E12558" t="s">
        <v>6417</v>
      </c>
      <c r="F12558" t="s">
        <v>80</v>
      </c>
      <c r="G12558">
        <v>55527</v>
      </c>
      <c r="H12558">
        <v>29.93</v>
      </c>
      <c r="I12558">
        <v>1661923.11</v>
      </c>
      <c r="J12558" t="s">
        <v>86</v>
      </c>
      <c r="K12558">
        <v>2.0415038338546191E-2</v>
      </c>
      <c r="L12558">
        <v>2.0415000000000001</v>
      </c>
      <c r="M12558" t="s">
        <v>82</v>
      </c>
    </row>
    <row r="12559" spans="1:13">
      <c r="A12559" t="s">
        <v>6415</v>
      </c>
      <c r="B12559" t="s">
        <v>6416</v>
      </c>
      <c r="C12559" t="str">
        <f>TEXT(D12559, "mmm")</f>
        <v>Oct</v>
      </c>
      <c r="D12559" s="1">
        <v>45566</v>
      </c>
      <c r="E12559" t="s">
        <v>6417</v>
      </c>
      <c r="F12559" t="s">
        <v>80</v>
      </c>
      <c r="G12559">
        <v>102965</v>
      </c>
      <c r="H12559">
        <v>29.93</v>
      </c>
      <c r="I12559">
        <v>3081742.45</v>
      </c>
      <c r="J12559" t="s">
        <v>86</v>
      </c>
      <c r="K12559">
        <v>2.0415038338546191E-2</v>
      </c>
      <c r="L12559">
        <v>2.0415000000000001</v>
      </c>
      <c r="M12559" t="s">
        <v>82</v>
      </c>
    </row>
    <row r="12560" spans="1:13">
      <c r="A12560" t="s">
        <v>6415</v>
      </c>
      <c r="B12560" t="s">
        <v>6416</v>
      </c>
      <c r="C12560" t="str">
        <f>TEXT(D12560, "mmm")</f>
        <v>Oct</v>
      </c>
      <c r="D12560" s="1">
        <v>45566</v>
      </c>
      <c r="E12560" t="s">
        <v>6417</v>
      </c>
      <c r="F12560" t="s">
        <v>80</v>
      </c>
      <c r="G12560">
        <v>3745</v>
      </c>
      <c r="H12560">
        <v>29.94</v>
      </c>
      <c r="I12560">
        <v>112125.3</v>
      </c>
      <c r="J12560" t="s">
        <v>81</v>
      </c>
      <c r="K12560">
        <v>2.0415038338546191E-2</v>
      </c>
      <c r="L12560">
        <v>2.0415000000000001</v>
      </c>
      <c r="M12560" t="s">
        <v>82</v>
      </c>
    </row>
    <row r="12561" spans="1:13">
      <c r="A12561" t="s">
        <v>6415</v>
      </c>
      <c r="B12561" t="s">
        <v>6416</v>
      </c>
      <c r="C12561" t="str">
        <f>TEXT(D12561, "mmm")</f>
        <v>Oct</v>
      </c>
      <c r="D12561" s="1">
        <v>45566</v>
      </c>
      <c r="E12561" t="s">
        <v>6417</v>
      </c>
      <c r="F12561" t="s">
        <v>80</v>
      </c>
      <c r="G12561">
        <v>10000</v>
      </c>
      <c r="H12561">
        <v>29.94</v>
      </c>
      <c r="I12561">
        <v>299400</v>
      </c>
      <c r="J12561" t="s">
        <v>81</v>
      </c>
      <c r="K12561">
        <v>2.0415038338546191E-2</v>
      </c>
      <c r="L12561">
        <v>2.0415000000000001</v>
      </c>
      <c r="M12561" t="s">
        <v>82</v>
      </c>
    </row>
    <row r="12562" spans="1:13">
      <c r="A12562" t="s">
        <v>6415</v>
      </c>
      <c r="B12562" t="s">
        <v>6416</v>
      </c>
      <c r="C12562" t="str">
        <f>TEXT(D12562, "mmm")</f>
        <v>Oct</v>
      </c>
      <c r="D12562" s="1">
        <v>45566</v>
      </c>
      <c r="E12562" t="s">
        <v>6417</v>
      </c>
      <c r="F12562" t="s">
        <v>80</v>
      </c>
      <c r="G12562">
        <v>12900</v>
      </c>
      <c r="H12562">
        <v>29.83</v>
      </c>
      <c r="I12562">
        <v>384807</v>
      </c>
      <c r="J12562" t="s">
        <v>81</v>
      </c>
      <c r="K12562">
        <v>2.0415038338546191E-2</v>
      </c>
      <c r="L12562">
        <v>2.0415000000000001</v>
      </c>
      <c r="M12562" t="s">
        <v>82</v>
      </c>
    </row>
    <row r="12563" spans="1:13">
      <c r="A12563" t="s">
        <v>6415</v>
      </c>
      <c r="B12563" t="s">
        <v>6416</v>
      </c>
      <c r="C12563" t="str">
        <f>TEXT(D12563, "mmm")</f>
        <v>Oct</v>
      </c>
      <c r="D12563" s="1">
        <v>45566</v>
      </c>
      <c r="E12563" t="s">
        <v>6417</v>
      </c>
      <c r="F12563" t="s">
        <v>80</v>
      </c>
      <c r="G12563">
        <v>1100</v>
      </c>
      <c r="H12563">
        <v>29.83</v>
      </c>
      <c r="I12563">
        <v>32813</v>
      </c>
      <c r="J12563" t="s">
        <v>81</v>
      </c>
      <c r="K12563">
        <v>2.0415038338546191E-2</v>
      </c>
      <c r="L12563">
        <v>2.0415000000000001</v>
      </c>
      <c r="M12563" t="s">
        <v>82</v>
      </c>
    </row>
    <row r="12564" spans="1:13">
      <c r="A12564" t="s">
        <v>6415</v>
      </c>
      <c r="B12564" t="s">
        <v>6416</v>
      </c>
      <c r="C12564" t="str">
        <f>TEXT(D12564, "mmm")</f>
        <v>Oct</v>
      </c>
      <c r="D12564" s="1">
        <v>45566</v>
      </c>
      <c r="E12564" t="s">
        <v>6417</v>
      </c>
      <c r="F12564" t="s">
        <v>80</v>
      </c>
      <c r="G12564">
        <v>10208</v>
      </c>
      <c r="H12564">
        <v>29.82</v>
      </c>
      <c r="I12564">
        <v>304402.56</v>
      </c>
      <c r="J12564" t="s">
        <v>81</v>
      </c>
      <c r="K12564">
        <v>2.0415038338546191E-2</v>
      </c>
      <c r="L12564">
        <v>2.0415000000000001</v>
      </c>
      <c r="M12564" t="s">
        <v>82</v>
      </c>
    </row>
    <row r="12565" spans="1:13">
      <c r="A12565" t="s">
        <v>6415</v>
      </c>
      <c r="B12565" t="s">
        <v>6416</v>
      </c>
      <c r="C12565" t="str">
        <f>TEXT(D12565, "mmm")</f>
        <v>Oct</v>
      </c>
      <c r="D12565" s="1">
        <v>45566</v>
      </c>
      <c r="E12565" t="s">
        <v>6417</v>
      </c>
      <c r="F12565" t="s">
        <v>80</v>
      </c>
      <c r="G12565">
        <v>900</v>
      </c>
      <c r="H12565">
        <v>29.82</v>
      </c>
      <c r="I12565">
        <v>26838</v>
      </c>
      <c r="J12565" t="s">
        <v>81</v>
      </c>
      <c r="K12565">
        <v>2.0415038338546191E-2</v>
      </c>
      <c r="L12565">
        <v>2.0415000000000001</v>
      </c>
      <c r="M12565" t="s">
        <v>82</v>
      </c>
    </row>
    <row r="12566" spans="1:13">
      <c r="A12566" t="s">
        <v>6415</v>
      </c>
      <c r="B12566" t="s">
        <v>6416</v>
      </c>
      <c r="C12566" t="str">
        <f>TEXT(D12566, "mmm")</f>
        <v>Oct</v>
      </c>
      <c r="D12566" s="1">
        <v>45566</v>
      </c>
      <c r="E12566" t="s">
        <v>6417</v>
      </c>
      <c r="F12566" t="s">
        <v>80</v>
      </c>
      <c r="G12566">
        <v>24958</v>
      </c>
      <c r="H12566">
        <v>29.81</v>
      </c>
      <c r="I12566">
        <v>743997.98</v>
      </c>
      <c r="J12566" t="s">
        <v>81</v>
      </c>
      <c r="K12566">
        <v>2.0415038338546191E-2</v>
      </c>
      <c r="L12566">
        <v>2.0415000000000001</v>
      </c>
      <c r="M12566" t="s">
        <v>82</v>
      </c>
    </row>
    <row r="12567" spans="1:13">
      <c r="A12567" t="s">
        <v>6415</v>
      </c>
      <c r="B12567" t="s">
        <v>6416</v>
      </c>
      <c r="C12567" t="str">
        <f>TEXT(D12567, "mmm")</f>
        <v>Oct</v>
      </c>
      <c r="D12567" s="1">
        <v>45566</v>
      </c>
      <c r="E12567" t="s">
        <v>6417</v>
      </c>
      <c r="F12567" t="s">
        <v>80</v>
      </c>
      <c r="G12567">
        <v>61911</v>
      </c>
      <c r="H12567">
        <v>29.8</v>
      </c>
      <c r="I12567">
        <v>1844947.8</v>
      </c>
      <c r="J12567" t="s">
        <v>86</v>
      </c>
      <c r="K12567">
        <v>2.0415038338546191E-2</v>
      </c>
      <c r="L12567">
        <v>2.0415000000000001</v>
      </c>
      <c r="M12567" t="s">
        <v>82</v>
      </c>
    </row>
    <row r="12568" spans="1:13">
      <c r="A12568" t="s">
        <v>6447</v>
      </c>
      <c r="B12568" t="s">
        <v>6448</v>
      </c>
      <c r="C12568" t="str">
        <f>TEXT(D12568, "mmm")</f>
        <v>Oct</v>
      </c>
      <c r="D12568" s="1">
        <v>45566</v>
      </c>
      <c r="E12568" t="s">
        <v>6449</v>
      </c>
      <c r="F12568" t="s">
        <v>101</v>
      </c>
      <c r="G12568">
        <v>7629</v>
      </c>
      <c r="H12568">
        <v>13.52</v>
      </c>
      <c r="I12568">
        <v>103144.08</v>
      </c>
      <c r="J12568" t="s">
        <v>81</v>
      </c>
      <c r="K12568">
        <v>5.7358507840138628E-2</v>
      </c>
      <c r="L12568">
        <v>5.7359</v>
      </c>
      <c r="M12568" t="s">
        <v>82</v>
      </c>
    </row>
    <row r="12569" spans="1:13">
      <c r="A12569" t="s">
        <v>291</v>
      </c>
      <c r="B12569" t="s">
        <v>292</v>
      </c>
      <c r="C12569" t="str">
        <f>TEXT(D12569, "mmm")</f>
        <v>Oct</v>
      </c>
      <c r="D12569" s="1">
        <v>45566</v>
      </c>
      <c r="E12569" t="s">
        <v>100</v>
      </c>
      <c r="F12569" t="s">
        <v>101</v>
      </c>
      <c r="G12569">
        <v>25228</v>
      </c>
      <c r="H12569">
        <v>7.54</v>
      </c>
      <c r="I12569">
        <v>190219.12</v>
      </c>
      <c r="J12569" t="s">
        <v>81</v>
      </c>
      <c r="K12569">
        <v>1.533596137116122E-2</v>
      </c>
      <c r="L12569">
        <v>1.5336000000000001</v>
      </c>
      <c r="M12569" t="s">
        <v>82</v>
      </c>
    </row>
    <row r="12570" spans="1:13">
      <c r="A12570" t="s">
        <v>291</v>
      </c>
      <c r="B12570" t="s">
        <v>292</v>
      </c>
      <c r="C12570" t="str">
        <f>TEXT(D12570, "mmm")</f>
        <v>Oct</v>
      </c>
      <c r="D12570" s="1">
        <v>45566</v>
      </c>
      <c r="E12570" t="s">
        <v>102</v>
      </c>
      <c r="F12570" t="s">
        <v>101</v>
      </c>
      <c r="G12570">
        <v>25228</v>
      </c>
      <c r="H12570">
        <v>7.54</v>
      </c>
      <c r="I12570">
        <v>190219.12</v>
      </c>
      <c r="J12570" t="s">
        <v>81</v>
      </c>
      <c r="K12570">
        <v>1.533596137116122E-2</v>
      </c>
      <c r="L12570">
        <v>1.5336000000000001</v>
      </c>
      <c r="M12570" t="s">
        <v>82</v>
      </c>
    </row>
    <row r="12571" spans="1:13">
      <c r="A12571" t="s">
        <v>6366</v>
      </c>
      <c r="B12571" t="s">
        <v>6367</v>
      </c>
      <c r="C12571" t="str">
        <f>TEXT(D12571, "mmm")</f>
        <v>Oct</v>
      </c>
      <c r="D12571" s="1">
        <v>45566</v>
      </c>
      <c r="E12571" t="s">
        <v>6392</v>
      </c>
      <c r="F12571" t="s">
        <v>80</v>
      </c>
      <c r="G12571">
        <v>126793</v>
      </c>
      <c r="H12571">
        <v>19.73</v>
      </c>
      <c r="I12571">
        <v>2501625.89</v>
      </c>
      <c r="J12571" t="s">
        <v>81</v>
      </c>
      <c r="K12571">
        <v>0.20987654320987659</v>
      </c>
      <c r="L12571">
        <v>20.9877</v>
      </c>
      <c r="M12571" t="s">
        <v>82</v>
      </c>
    </row>
    <row r="12572" spans="1:13">
      <c r="A12572" t="s">
        <v>6374</v>
      </c>
      <c r="B12572" t="s">
        <v>6375</v>
      </c>
      <c r="C12572" t="str">
        <f>TEXT(D12572, "mmm")</f>
        <v>Oct</v>
      </c>
      <c r="D12572" s="1">
        <v>45566</v>
      </c>
      <c r="E12572" t="s">
        <v>6394</v>
      </c>
      <c r="F12572" t="s">
        <v>101</v>
      </c>
      <c r="G12572">
        <v>35279</v>
      </c>
      <c r="H12572">
        <v>6.44</v>
      </c>
      <c r="I12572">
        <v>227196.76</v>
      </c>
      <c r="J12572" t="s">
        <v>81</v>
      </c>
      <c r="K12572">
        <v>0.29032247668185818</v>
      </c>
      <c r="L12572">
        <v>29.0322</v>
      </c>
      <c r="M12572" t="s">
        <v>82</v>
      </c>
    </row>
    <row r="12573" spans="1:13">
      <c r="A12573" t="s">
        <v>6374</v>
      </c>
      <c r="B12573" t="s">
        <v>6375</v>
      </c>
      <c r="C12573" t="str">
        <f>TEXT(D12573, "mmm")</f>
        <v>Oct</v>
      </c>
      <c r="D12573" s="1">
        <v>45566</v>
      </c>
      <c r="E12573" t="s">
        <v>6393</v>
      </c>
      <c r="F12573" t="s">
        <v>101</v>
      </c>
      <c r="G12573">
        <v>35279</v>
      </c>
      <c r="H12573">
        <v>6.44</v>
      </c>
      <c r="I12573">
        <v>227196.76</v>
      </c>
      <c r="J12573" t="s">
        <v>81</v>
      </c>
      <c r="K12573">
        <v>0.29032247668185818</v>
      </c>
      <c r="L12573">
        <v>29.0322</v>
      </c>
      <c r="M12573" t="s">
        <v>82</v>
      </c>
    </row>
    <row r="12574" spans="1:13">
      <c r="A12574" t="s">
        <v>285</v>
      </c>
      <c r="B12574" t="s">
        <v>286</v>
      </c>
      <c r="C12574" t="str">
        <f>TEXT(D12574, "mmm")</f>
        <v>Oct</v>
      </c>
      <c r="D12574" s="1">
        <v>45566</v>
      </c>
      <c r="E12574" t="s">
        <v>100</v>
      </c>
      <c r="F12574" t="s">
        <v>101</v>
      </c>
      <c r="G12574">
        <v>9526</v>
      </c>
      <c r="H12574">
        <v>15.79</v>
      </c>
      <c r="I12574">
        <v>150415.54</v>
      </c>
      <c r="J12574" t="s">
        <v>81</v>
      </c>
      <c r="K12574">
        <v>5.4586115846062544E-3</v>
      </c>
      <c r="L12574">
        <v>0.54590000000000005</v>
      </c>
      <c r="M12574" t="s">
        <v>82</v>
      </c>
    </row>
    <row r="12575" spans="1:13">
      <c r="A12575" t="s">
        <v>285</v>
      </c>
      <c r="B12575" t="s">
        <v>286</v>
      </c>
      <c r="C12575" t="str">
        <f>TEXT(D12575, "mmm")</f>
        <v>Oct</v>
      </c>
      <c r="D12575" s="1">
        <v>45566</v>
      </c>
      <c r="E12575" t="s">
        <v>102</v>
      </c>
      <c r="F12575" t="s">
        <v>101</v>
      </c>
      <c r="G12575">
        <v>9526</v>
      </c>
      <c r="H12575">
        <v>15.79</v>
      </c>
      <c r="I12575">
        <v>150415.54</v>
      </c>
      <c r="J12575" t="s">
        <v>81</v>
      </c>
      <c r="K12575">
        <v>5.4586115846062544E-3</v>
      </c>
      <c r="L12575">
        <v>0.54590000000000005</v>
      </c>
      <c r="M12575" t="s">
        <v>82</v>
      </c>
    </row>
    <row r="12576" spans="1:13">
      <c r="A12576" t="s">
        <v>6450</v>
      </c>
      <c r="B12576" t="s">
        <v>6451</v>
      </c>
      <c r="C12576" t="str">
        <f>TEXT(D12576, "mmm")</f>
        <v>Oct</v>
      </c>
      <c r="D12576" s="1">
        <v>45566</v>
      </c>
      <c r="E12576" t="s">
        <v>6452</v>
      </c>
      <c r="F12576" t="s">
        <v>118</v>
      </c>
      <c r="G12576">
        <v>16799</v>
      </c>
      <c r="H12576">
        <v>33442</v>
      </c>
      <c r="I12576">
        <v>561792158</v>
      </c>
      <c r="J12576" t="s">
        <v>86</v>
      </c>
      <c r="K12576">
        <v>-0.29000002145767212</v>
      </c>
      <c r="L12576">
        <v>-29</v>
      </c>
      <c r="M12576" t="s">
        <v>82</v>
      </c>
    </row>
    <row r="12577" spans="1:13">
      <c r="A12577" t="s">
        <v>6415</v>
      </c>
      <c r="B12577" t="s">
        <v>6416</v>
      </c>
      <c r="C12577" t="str">
        <f>TEXT(D12577, "mmm")</f>
        <v>Oct</v>
      </c>
      <c r="D12577" s="1">
        <v>45566</v>
      </c>
      <c r="E12577" t="s">
        <v>6417</v>
      </c>
      <c r="F12577" t="s">
        <v>80</v>
      </c>
      <c r="G12577">
        <v>400</v>
      </c>
      <c r="H12577">
        <v>29.18</v>
      </c>
      <c r="I12577">
        <v>11672</v>
      </c>
      <c r="J12577" t="s">
        <v>81</v>
      </c>
      <c r="K12577">
        <v>2.0415038338546191E-2</v>
      </c>
      <c r="L12577">
        <v>2.0415000000000001</v>
      </c>
      <c r="M12577" t="s">
        <v>82</v>
      </c>
    </row>
    <row r="12578" spans="1:13">
      <c r="A12578" t="s">
        <v>6415</v>
      </c>
      <c r="B12578" t="s">
        <v>6416</v>
      </c>
      <c r="C12578" t="str">
        <f>TEXT(D12578, "mmm")</f>
        <v>Oct</v>
      </c>
      <c r="D12578" s="1">
        <v>45566</v>
      </c>
      <c r="E12578" t="s">
        <v>6417</v>
      </c>
      <c r="F12578" t="s">
        <v>80</v>
      </c>
      <c r="G12578">
        <v>400</v>
      </c>
      <c r="H12578">
        <v>29.18</v>
      </c>
      <c r="I12578">
        <v>11672</v>
      </c>
      <c r="J12578" t="s">
        <v>81</v>
      </c>
      <c r="K12578">
        <v>2.0415038338546191E-2</v>
      </c>
      <c r="L12578">
        <v>2.0415000000000001</v>
      </c>
      <c r="M12578" t="s">
        <v>82</v>
      </c>
    </row>
    <row r="12579" spans="1:13">
      <c r="A12579" t="s">
        <v>6415</v>
      </c>
      <c r="B12579" t="s">
        <v>6416</v>
      </c>
      <c r="C12579" t="str">
        <f>TEXT(D12579, "mmm")</f>
        <v>Oct</v>
      </c>
      <c r="D12579" s="1">
        <v>45566</v>
      </c>
      <c r="E12579" t="s">
        <v>6417</v>
      </c>
      <c r="F12579" t="s">
        <v>80</v>
      </c>
      <c r="G12579">
        <v>500</v>
      </c>
      <c r="H12579">
        <v>29.12</v>
      </c>
      <c r="I12579">
        <v>14560</v>
      </c>
      <c r="J12579" t="s">
        <v>81</v>
      </c>
      <c r="K12579">
        <v>2.0415038338546191E-2</v>
      </c>
      <c r="L12579">
        <v>2.0415000000000001</v>
      </c>
      <c r="M12579" t="s">
        <v>82</v>
      </c>
    </row>
    <row r="12580" spans="1:13">
      <c r="A12580" t="s">
        <v>6415</v>
      </c>
      <c r="B12580" t="s">
        <v>6416</v>
      </c>
      <c r="C12580" t="str">
        <f>TEXT(D12580, "mmm")</f>
        <v>Oct</v>
      </c>
      <c r="D12580" s="1">
        <v>45566</v>
      </c>
      <c r="E12580" t="s">
        <v>6417</v>
      </c>
      <c r="F12580" t="s">
        <v>80</v>
      </c>
      <c r="G12580">
        <v>900</v>
      </c>
      <c r="H12580">
        <v>29.12</v>
      </c>
      <c r="I12580">
        <v>26208</v>
      </c>
      <c r="J12580" t="s">
        <v>81</v>
      </c>
      <c r="K12580">
        <v>2.0415038338546191E-2</v>
      </c>
      <c r="L12580">
        <v>2.0415000000000001</v>
      </c>
      <c r="M12580" t="s">
        <v>82</v>
      </c>
    </row>
    <row r="12581" spans="1:13">
      <c r="A12581" t="s">
        <v>6415</v>
      </c>
      <c r="B12581" t="s">
        <v>6416</v>
      </c>
      <c r="C12581" t="str">
        <f>TEXT(D12581, "mmm")</f>
        <v>Oct</v>
      </c>
      <c r="D12581" s="1">
        <v>45566</v>
      </c>
      <c r="E12581" t="s">
        <v>6417</v>
      </c>
      <c r="F12581" t="s">
        <v>80</v>
      </c>
      <c r="G12581">
        <v>3816</v>
      </c>
      <c r="H12581">
        <v>29.13</v>
      </c>
      <c r="I12581">
        <v>111160.08</v>
      </c>
      <c r="J12581" t="s">
        <v>81</v>
      </c>
      <c r="K12581">
        <v>2.0415038338546191E-2</v>
      </c>
      <c r="L12581">
        <v>2.0415000000000001</v>
      </c>
      <c r="M12581" t="s">
        <v>82</v>
      </c>
    </row>
    <row r="12582" spans="1:13">
      <c r="A12582" t="s">
        <v>6415</v>
      </c>
      <c r="B12582" t="s">
        <v>6416</v>
      </c>
      <c r="C12582" t="str">
        <f>TEXT(D12582, "mmm")</f>
        <v>Oct</v>
      </c>
      <c r="D12582" s="1">
        <v>45566</v>
      </c>
      <c r="E12582" t="s">
        <v>6417</v>
      </c>
      <c r="F12582" t="s">
        <v>80</v>
      </c>
      <c r="G12582">
        <v>946</v>
      </c>
      <c r="H12582">
        <v>29.18</v>
      </c>
      <c r="I12582">
        <v>27604.28</v>
      </c>
      <c r="J12582" t="s">
        <v>81</v>
      </c>
      <c r="K12582">
        <v>2.0415038338546191E-2</v>
      </c>
      <c r="L12582">
        <v>2.0415000000000001</v>
      </c>
      <c r="M12582" t="s">
        <v>82</v>
      </c>
    </row>
    <row r="12583" spans="1:13">
      <c r="A12583" t="s">
        <v>6415</v>
      </c>
      <c r="B12583" t="s">
        <v>6416</v>
      </c>
      <c r="C12583" t="str">
        <f>TEXT(D12583, "mmm")</f>
        <v>Oct</v>
      </c>
      <c r="D12583" s="1">
        <v>45566</v>
      </c>
      <c r="E12583" t="s">
        <v>6417</v>
      </c>
      <c r="F12583" t="s">
        <v>80</v>
      </c>
      <c r="G12583">
        <v>22518</v>
      </c>
      <c r="H12583">
        <v>29.13</v>
      </c>
      <c r="I12583">
        <v>655949.34</v>
      </c>
      <c r="J12583" t="s">
        <v>81</v>
      </c>
      <c r="K12583">
        <v>2.0415038338546191E-2</v>
      </c>
      <c r="L12583">
        <v>2.0415000000000001</v>
      </c>
      <c r="M12583" t="s">
        <v>82</v>
      </c>
    </row>
    <row r="12584" spans="1:13">
      <c r="A12584" t="s">
        <v>6415</v>
      </c>
      <c r="B12584" t="s">
        <v>6416</v>
      </c>
      <c r="C12584" t="str">
        <f>TEXT(D12584, "mmm")</f>
        <v>Oct</v>
      </c>
      <c r="D12584" s="1">
        <v>45566</v>
      </c>
      <c r="E12584" t="s">
        <v>6417</v>
      </c>
      <c r="F12584" t="s">
        <v>80</v>
      </c>
      <c r="G12584">
        <v>2200</v>
      </c>
      <c r="H12584">
        <v>29.14</v>
      </c>
      <c r="I12584">
        <v>64108</v>
      </c>
      <c r="J12584" t="s">
        <v>81</v>
      </c>
      <c r="K12584">
        <v>2.0415038338546191E-2</v>
      </c>
      <c r="L12584">
        <v>2.0415000000000001</v>
      </c>
      <c r="M12584" t="s">
        <v>82</v>
      </c>
    </row>
    <row r="12585" spans="1:13">
      <c r="A12585" t="s">
        <v>6415</v>
      </c>
      <c r="B12585" t="s">
        <v>6416</v>
      </c>
      <c r="C12585" t="str">
        <f>TEXT(D12585, "mmm")</f>
        <v>Oct</v>
      </c>
      <c r="D12585" s="1">
        <v>45566</v>
      </c>
      <c r="E12585" t="s">
        <v>6417</v>
      </c>
      <c r="F12585" t="s">
        <v>80</v>
      </c>
      <c r="G12585">
        <v>400</v>
      </c>
      <c r="H12585">
        <v>29.14</v>
      </c>
      <c r="I12585">
        <v>11656</v>
      </c>
      <c r="J12585" t="s">
        <v>81</v>
      </c>
      <c r="K12585">
        <v>2.0415038338546191E-2</v>
      </c>
      <c r="L12585">
        <v>2.0415000000000001</v>
      </c>
      <c r="M12585" t="s">
        <v>82</v>
      </c>
    </row>
    <row r="12586" spans="1:13">
      <c r="A12586" t="s">
        <v>6415</v>
      </c>
      <c r="B12586" t="s">
        <v>6416</v>
      </c>
      <c r="C12586" t="str">
        <f>TEXT(D12586, "mmm")</f>
        <v>Oct</v>
      </c>
      <c r="D12586" s="1">
        <v>45566</v>
      </c>
      <c r="E12586" t="s">
        <v>6417</v>
      </c>
      <c r="F12586" t="s">
        <v>80</v>
      </c>
      <c r="G12586">
        <v>42859</v>
      </c>
      <c r="H12586">
        <v>29.14</v>
      </c>
      <c r="I12586">
        <v>1248911.26</v>
      </c>
      <c r="J12586" t="s">
        <v>86</v>
      </c>
      <c r="K12586">
        <v>2.0415038338546191E-2</v>
      </c>
      <c r="L12586">
        <v>2.0415000000000001</v>
      </c>
      <c r="M12586" t="s">
        <v>82</v>
      </c>
    </row>
    <row r="12587" spans="1:13">
      <c r="A12587" t="s">
        <v>6415</v>
      </c>
      <c r="B12587" t="s">
        <v>6416</v>
      </c>
      <c r="C12587" t="str">
        <f>TEXT(D12587, "mmm")</f>
        <v>Oct</v>
      </c>
      <c r="D12587" s="1">
        <v>45566</v>
      </c>
      <c r="E12587" t="s">
        <v>6417</v>
      </c>
      <c r="F12587" t="s">
        <v>80</v>
      </c>
      <c r="G12587">
        <v>2200</v>
      </c>
      <c r="H12587">
        <v>29.15</v>
      </c>
      <c r="I12587">
        <v>64130</v>
      </c>
      <c r="J12587" t="s">
        <v>81</v>
      </c>
      <c r="K12587">
        <v>2.0415038338546191E-2</v>
      </c>
      <c r="L12587">
        <v>2.0415000000000001</v>
      </c>
      <c r="M12587" t="s">
        <v>82</v>
      </c>
    </row>
    <row r="12588" spans="1:13">
      <c r="A12588" t="s">
        <v>6415</v>
      </c>
      <c r="B12588" t="s">
        <v>6416</v>
      </c>
      <c r="C12588" t="str">
        <f>TEXT(D12588, "mmm")</f>
        <v>Oct</v>
      </c>
      <c r="D12588" s="1">
        <v>45566</v>
      </c>
      <c r="E12588" t="s">
        <v>6417</v>
      </c>
      <c r="F12588" t="s">
        <v>80</v>
      </c>
      <c r="G12588">
        <v>400</v>
      </c>
      <c r="H12588">
        <v>29.15</v>
      </c>
      <c r="I12588">
        <v>11660</v>
      </c>
      <c r="J12588" t="s">
        <v>81</v>
      </c>
      <c r="K12588">
        <v>2.0415038338546191E-2</v>
      </c>
      <c r="L12588">
        <v>2.0415000000000001</v>
      </c>
      <c r="M12588" t="s">
        <v>82</v>
      </c>
    </row>
    <row r="12589" spans="1:13">
      <c r="A12589" t="s">
        <v>6415</v>
      </c>
      <c r="B12589" t="s">
        <v>6416</v>
      </c>
      <c r="C12589" t="str">
        <f>TEXT(D12589, "mmm")</f>
        <v>Oct</v>
      </c>
      <c r="D12589" s="1">
        <v>45566</v>
      </c>
      <c r="E12589" t="s">
        <v>6417</v>
      </c>
      <c r="F12589" t="s">
        <v>80</v>
      </c>
      <c r="G12589">
        <v>19295</v>
      </c>
      <c r="H12589">
        <v>29.15</v>
      </c>
      <c r="I12589">
        <v>562449.25</v>
      </c>
      <c r="J12589" t="s">
        <v>81</v>
      </c>
      <c r="K12589">
        <v>2.0415038338546191E-2</v>
      </c>
      <c r="L12589">
        <v>2.0415000000000001</v>
      </c>
      <c r="M12589" t="s">
        <v>82</v>
      </c>
    </row>
    <row r="12590" spans="1:13">
      <c r="A12590" t="s">
        <v>6415</v>
      </c>
      <c r="B12590" t="s">
        <v>6416</v>
      </c>
      <c r="C12590" t="str">
        <f>TEXT(D12590, "mmm")</f>
        <v>Oct</v>
      </c>
      <c r="D12590" s="1">
        <v>45566</v>
      </c>
      <c r="E12590" t="s">
        <v>6417</v>
      </c>
      <c r="F12590" t="s">
        <v>80</v>
      </c>
      <c r="G12590">
        <v>1340</v>
      </c>
      <c r="H12590">
        <v>29.16</v>
      </c>
      <c r="I12590">
        <v>39074.400000000001</v>
      </c>
      <c r="J12590" t="s">
        <v>81</v>
      </c>
      <c r="K12590">
        <v>2.0415038338546191E-2</v>
      </c>
      <c r="L12590">
        <v>2.0415000000000001</v>
      </c>
      <c r="M12590" t="s">
        <v>82</v>
      </c>
    </row>
    <row r="12591" spans="1:13">
      <c r="A12591" t="s">
        <v>6415</v>
      </c>
      <c r="B12591" t="s">
        <v>6416</v>
      </c>
      <c r="C12591" t="str">
        <f>TEXT(D12591, "mmm")</f>
        <v>Oct</v>
      </c>
      <c r="D12591" s="1">
        <v>45566</v>
      </c>
      <c r="E12591" t="s">
        <v>6417</v>
      </c>
      <c r="F12591" t="s">
        <v>80</v>
      </c>
      <c r="G12591">
        <v>400</v>
      </c>
      <c r="H12591">
        <v>29.16</v>
      </c>
      <c r="I12591">
        <v>11664</v>
      </c>
      <c r="J12591" t="s">
        <v>81</v>
      </c>
      <c r="K12591">
        <v>2.0415038338546191E-2</v>
      </c>
      <c r="L12591">
        <v>2.0415000000000001</v>
      </c>
      <c r="M12591" t="s">
        <v>82</v>
      </c>
    </row>
    <row r="12592" spans="1:13">
      <c r="A12592" t="s">
        <v>6415</v>
      </c>
      <c r="B12592" t="s">
        <v>6416</v>
      </c>
      <c r="C12592" t="str">
        <f>TEXT(D12592, "mmm")</f>
        <v>Oct</v>
      </c>
      <c r="D12592" s="1">
        <v>45566</v>
      </c>
      <c r="E12592" t="s">
        <v>6417</v>
      </c>
      <c r="F12592" t="s">
        <v>80</v>
      </c>
      <c r="G12592">
        <v>34335</v>
      </c>
      <c r="H12592">
        <v>29.16</v>
      </c>
      <c r="I12592">
        <v>1001208.6</v>
      </c>
      <c r="J12592" t="s">
        <v>86</v>
      </c>
      <c r="K12592">
        <v>2.0415038338546191E-2</v>
      </c>
      <c r="L12592">
        <v>2.0415000000000001</v>
      </c>
      <c r="M12592" t="s">
        <v>82</v>
      </c>
    </row>
    <row r="12593" spans="1:13">
      <c r="A12593" t="s">
        <v>6415</v>
      </c>
      <c r="B12593" t="s">
        <v>6416</v>
      </c>
      <c r="C12593" t="str">
        <f>TEXT(D12593, "mmm")</f>
        <v>Oct</v>
      </c>
      <c r="D12593" s="1">
        <v>45566</v>
      </c>
      <c r="E12593" t="s">
        <v>6417</v>
      </c>
      <c r="F12593" t="s">
        <v>80</v>
      </c>
      <c r="G12593">
        <v>900</v>
      </c>
      <c r="H12593">
        <v>29.16</v>
      </c>
      <c r="I12593">
        <v>26244</v>
      </c>
      <c r="J12593" t="s">
        <v>81</v>
      </c>
      <c r="K12593">
        <v>2.0415038338546191E-2</v>
      </c>
      <c r="L12593">
        <v>2.0415000000000001</v>
      </c>
      <c r="M12593" t="s">
        <v>82</v>
      </c>
    </row>
    <row r="12594" spans="1:13">
      <c r="A12594" t="s">
        <v>6415</v>
      </c>
      <c r="B12594" t="s">
        <v>6416</v>
      </c>
      <c r="C12594" t="str">
        <f>TEXT(D12594, "mmm")</f>
        <v>Oct</v>
      </c>
      <c r="D12594" s="1">
        <v>45566</v>
      </c>
      <c r="E12594" t="s">
        <v>6417</v>
      </c>
      <c r="F12594" t="s">
        <v>80</v>
      </c>
      <c r="G12594">
        <v>1200</v>
      </c>
      <c r="H12594">
        <v>29.17</v>
      </c>
      <c r="I12594">
        <v>35004</v>
      </c>
      <c r="J12594" t="s">
        <v>81</v>
      </c>
      <c r="K12594">
        <v>2.0415038338546191E-2</v>
      </c>
      <c r="L12594">
        <v>2.0415000000000001</v>
      </c>
      <c r="M12594" t="s">
        <v>82</v>
      </c>
    </row>
    <row r="12595" spans="1:13">
      <c r="A12595" t="s">
        <v>6415</v>
      </c>
      <c r="B12595" t="s">
        <v>6416</v>
      </c>
      <c r="C12595" t="str">
        <f>TEXT(D12595, "mmm")</f>
        <v>Oct</v>
      </c>
      <c r="D12595" s="1">
        <v>45566</v>
      </c>
      <c r="E12595" t="s">
        <v>6417</v>
      </c>
      <c r="F12595" t="s">
        <v>80</v>
      </c>
      <c r="G12595">
        <v>500</v>
      </c>
      <c r="H12595">
        <v>29.17</v>
      </c>
      <c r="I12595">
        <v>14585</v>
      </c>
      <c r="J12595" t="s">
        <v>81</v>
      </c>
      <c r="K12595">
        <v>2.0415038338546191E-2</v>
      </c>
      <c r="L12595">
        <v>2.0415000000000001</v>
      </c>
      <c r="M12595" t="s">
        <v>82</v>
      </c>
    </row>
    <row r="12596" spans="1:13">
      <c r="A12596" t="s">
        <v>6415</v>
      </c>
      <c r="B12596" t="s">
        <v>6416</v>
      </c>
      <c r="C12596" t="str">
        <f>TEXT(D12596, "mmm")</f>
        <v>Oct</v>
      </c>
      <c r="D12596" s="1">
        <v>45566</v>
      </c>
      <c r="E12596" t="s">
        <v>6417</v>
      </c>
      <c r="F12596" t="s">
        <v>80</v>
      </c>
      <c r="G12596">
        <v>500</v>
      </c>
      <c r="H12596">
        <v>29.17</v>
      </c>
      <c r="I12596">
        <v>14585</v>
      </c>
      <c r="J12596" t="s">
        <v>81</v>
      </c>
      <c r="K12596">
        <v>2.0415038338546191E-2</v>
      </c>
      <c r="L12596">
        <v>2.0415000000000001</v>
      </c>
      <c r="M12596" t="s">
        <v>82</v>
      </c>
    </row>
    <row r="12597" spans="1:13">
      <c r="A12597" t="s">
        <v>6415</v>
      </c>
      <c r="B12597" t="s">
        <v>6416</v>
      </c>
      <c r="C12597" t="str">
        <f>TEXT(D12597, "mmm")</f>
        <v>Oct</v>
      </c>
      <c r="D12597" s="1">
        <v>45566</v>
      </c>
      <c r="E12597" t="s">
        <v>6417</v>
      </c>
      <c r="F12597" t="s">
        <v>80</v>
      </c>
      <c r="G12597">
        <v>9439</v>
      </c>
      <c r="H12597">
        <v>29.17</v>
      </c>
      <c r="I12597">
        <v>275335.63</v>
      </c>
      <c r="J12597" t="s">
        <v>81</v>
      </c>
      <c r="K12597">
        <v>2.0415038338546191E-2</v>
      </c>
      <c r="L12597">
        <v>2.0415000000000001</v>
      </c>
      <c r="M12597" t="s">
        <v>82</v>
      </c>
    </row>
    <row r="12598" spans="1:13">
      <c r="A12598" t="s">
        <v>6415</v>
      </c>
      <c r="B12598" t="s">
        <v>6416</v>
      </c>
      <c r="C12598" t="str">
        <f>TEXT(D12598, "mmm")</f>
        <v>Oct</v>
      </c>
      <c r="D12598" s="1">
        <v>45566</v>
      </c>
      <c r="E12598" t="s">
        <v>6417</v>
      </c>
      <c r="F12598" t="s">
        <v>80</v>
      </c>
      <c r="G12598">
        <v>400</v>
      </c>
      <c r="H12598">
        <v>29.18</v>
      </c>
      <c r="I12598">
        <v>11672</v>
      </c>
      <c r="J12598" t="s">
        <v>81</v>
      </c>
      <c r="K12598">
        <v>2.0415038338546191E-2</v>
      </c>
      <c r="L12598">
        <v>2.0415000000000001</v>
      </c>
      <c r="M12598" t="s">
        <v>82</v>
      </c>
    </row>
    <row r="12599" spans="1:13">
      <c r="A12599" t="s">
        <v>6415</v>
      </c>
      <c r="B12599" t="s">
        <v>6416</v>
      </c>
      <c r="C12599" t="str">
        <f>TEXT(D12599, "mmm")</f>
        <v>Oct</v>
      </c>
      <c r="D12599" s="1">
        <v>45566</v>
      </c>
      <c r="E12599" t="s">
        <v>6417</v>
      </c>
      <c r="F12599" t="s">
        <v>80</v>
      </c>
      <c r="G12599">
        <v>18705</v>
      </c>
      <c r="H12599">
        <v>29.18</v>
      </c>
      <c r="I12599">
        <v>545811.9</v>
      </c>
      <c r="J12599" t="s">
        <v>81</v>
      </c>
      <c r="K12599">
        <v>2.0415038338546191E-2</v>
      </c>
      <c r="L12599">
        <v>2.0415000000000001</v>
      </c>
      <c r="M12599" t="s">
        <v>82</v>
      </c>
    </row>
    <row r="12600" spans="1:13">
      <c r="A12600" t="s">
        <v>6450</v>
      </c>
      <c r="B12600" t="s">
        <v>6451</v>
      </c>
      <c r="C12600" t="str">
        <f>TEXT(D12600, "mmm")</f>
        <v>Oct</v>
      </c>
      <c r="D12600" s="1">
        <v>45566</v>
      </c>
      <c r="E12600" t="s">
        <v>6452</v>
      </c>
      <c r="F12600" t="s">
        <v>118</v>
      </c>
      <c r="G12600">
        <v>16799</v>
      </c>
      <c r="H12600">
        <v>33442</v>
      </c>
      <c r="I12600">
        <v>561792158</v>
      </c>
      <c r="J12600" t="s">
        <v>86</v>
      </c>
      <c r="K12600">
        <v>-0.29000002145767212</v>
      </c>
      <c r="L12600">
        <v>-29</v>
      </c>
      <c r="M12600" t="s">
        <v>82</v>
      </c>
    </row>
    <row r="12601" spans="1:13">
      <c r="A12601" t="s">
        <v>4124</v>
      </c>
      <c r="B12601" t="s">
        <v>4125</v>
      </c>
      <c r="C12601" t="str">
        <f>TEXT(D12601, "mmm")</f>
        <v>Oct</v>
      </c>
      <c r="D12601" s="1">
        <v>45566</v>
      </c>
      <c r="E12601" t="s">
        <v>4830</v>
      </c>
      <c r="F12601" t="s">
        <v>101</v>
      </c>
      <c r="G12601">
        <v>10265</v>
      </c>
      <c r="H12601">
        <v>33.75</v>
      </c>
      <c r="I12601">
        <v>346443.75</v>
      </c>
      <c r="J12601" t="s">
        <v>81</v>
      </c>
      <c r="K12601">
        <v>-5.8340932397328071E-2</v>
      </c>
      <c r="L12601">
        <v>-5.8341000000000003</v>
      </c>
      <c r="M12601" t="s">
        <v>82</v>
      </c>
    </row>
    <row r="12602" spans="1:13">
      <c r="A12602" t="s">
        <v>4124</v>
      </c>
      <c r="B12602" t="s">
        <v>4125</v>
      </c>
      <c r="C12602" t="str">
        <f>TEXT(D12602, "mmm")</f>
        <v>Oct</v>
      </c>
      <c r="D12602" s="1">
        <v>45566</v>
      </c>
      <c r="E12602" t="s">
        <v>4832</v>
      </c>
      <c r="F12602" t="s">
        <v>101</v>
      </c>
      <c r="G12602">
        <v>10265</v>
      </c>
      <c r="H12602">
        <v>33.75</v>
      </c>
      <c r="I12602">
        <v>346443.75</v>
      </c>
      <c r="J12602" t="s">
        <v>81</v>
      </c>
      <c r="K12602">
        <v>-5.8340932397328071E-2</v>
      </c>
      <c r="L12602">
        <v>-5.8341000000000003</v>
      </c>
      <c r="M12602" t="s">
        <v>82</v>
      </c>
    </row>
    <row r="12603" spans="1:13">
      <c r="A12603" t="s">
        <v>4124</v>
      </c>
      <c r="B12603" t="s">
        <v>4125</v>
      </c>
      <c r="C12603" t="str">
        <f>TEXT(D12603, "mmm")</f>
        <v>Oct</v>
      </c>
      <c r="D12603" s="1">
        <v>45566</v>
      </c>
      <c r="E12603" t="s">
        <v>4833</v>
      </c>
      <c r="F12603" t="s">
        <v>101</v>
      </c>
      <c r="G12603">
        <v>10265</v>
      </c>
      <c r="H12603">
        <v>33.75</v>
      </c>
      <c r="I12603">
        <v>346443.75</v>
      </c>
      <c r="J12603" t="s">
        <v>81</v>
      </c>
      <c r="K12603">
        <v>-5.8340932397328071E-2</v>
      </c>
      <c r="L12603">
        <v>-5.8341000000000003</v>
      </c>
      <c r="M12603" t="s">
        <v>82</v>
      </c>
    </row>
    <row r="12604" spans="1:13">
      <c r="A12604" t="s">
        <v>4124</v>
      </c>
      <c r="B12604" t="s">
        <v>4125</v>
      </c>
      <c r="C12604" t="str">
        <f>TEXT(D12604, "mmm")</f>
        <v>Oct</v>
      </c>
      <c r="D12604" s="1">
        <v>45566</v>
      </c>
      <c r="E12604" t="s">
        <v>4834</v>
      </c>
      <c r="F12604" t="s">
        <v>101</v>
      </c>
      <c r="G12604">
        <v>10265</v>
      </c>
      <c r="H12604">
        <v>33.75</v>
      </c>
      <c r="I12604">
        <v>346443.75</v>
      </c>
      <c r="J12604" t="s">
        <v>81</v>
      </c>
      <c r="K12604">
        <v>-5.8340932397328071E-2</v>
      </c>
      <c r="L12604">
        <v>-5.8341000000000003</v>
      </c>
      <c r="M12604" t="s">
        <v>82</v>
      </c>
    </row>
    <row r="12605" spans="1:13">
      <c r="A12605" t="s">
        <v>4124</v>
      </c>
      <c r="B12605" t="s">
        <v>4125</v>
      </c>
      <c r="C12605" t="str">
        <f>TEXT(D12605, "mmm")</f>
        <v>Oct</v>
      </c>
      <c r="D12605" s="1">
        <v>45566</v>
      </c>
      <c r="E12605" t="s">
        <v>4831</v>
      </c>
      <c r="F12605" t="s">
        <v>101</v>
      </c>
      <c r="G12605">
        <v>10265</v>
      </c>
      <c r="H12605">
        <v>33.75</v>
      </c>
      <c r="I12605">
        <v>346443.75</v>
      </c>
      <c r="J12605" t="s">
        <v>81</v>
      </c>
      <c r="K12605">
        <v>-5.8340932397328071E-2</v>
      </c>
      <c r="L12605">
        <v>-5.8341000000000003</v>
      </c>
      <c r="M12605" t="s">
        <v>82</v>
      </c>
    </row>
    <row r="12606" spans="1:13">
      <c r="A12606" t="s">
        <v>4124</v>
      </c>
      <c r="B12606" t="s">
        <v>4125</v>
      </c>
      <c r="C12606" t="str">
        <f>TEXT(D12606, "mmm")</f>
        <v>Oct</v>
      </c>
      <c r="D12606" s="1">
        <v>45566</v>
      </c>
      <c r="E12606" t="s">
        <v>4835</v>
      </c>
      <c r="F12606" t="s">
        <v>101</v>
      </c>
      <c r="G12606">
        <v>10265</v>
      </c>
      <c r="H12606">
        <v>33.75</v>
      </c>
      <c r="I12606">
        <v>346443.75</v>
      </c>
      <c r="J12606" t="s">
        <v>81</v>
      </c>
      <c r="K12606">
        <v>-5.8340932397328071E-2</v>
      </c>
      <c r="L12606">
        <v>-5.8341000000000003</v>
      </c>
      <c r="M12606" t="s">
        <v>82</v>
      </c>
    </row>
    <row r="12607" spans="1:13">
      <c r="A12607" t="s">
        <v>6415</v>
      </c>
      <c r="B12607" t="s">
        <v>6416</v>
      </c>
      <c r="C12607" t="str">
        <f>TEXT(D12607, "mmm")</f>
        <v>Oct</v>
      </c>
      <c r="D12607" s="1">
        <v>45566</v>
      </c>
      <c r="E12607" t="s">
        <v>6417</v>
      </c>
      <c r="F12607" t="s">
        <v>80</v>
      </c>
      <c r="G12607">
        <v>12390</v>
      </c>
      <c r="H12607">
        <v>29.3</v>
      </c>
      <c r="I12607">
        <v>363027</v>
      </c>
      <c r="J12607" t="s">
        <v>81</v>
      </c>
      <c r="K12607">
        <v>2.0415038338546191E-2</v>
      </c>
      <c r="L12607">
        <v>2.0415000000000001</v>
      </c>
      <c r="M12607" t="s">
        <v>82</v>
      </c>
    </row>
    <row r="12608" spans="1:13">
      <c r="A12608" t="s">
        <v>6415</v>
      </c>
      <c r="B12608" t="s">
        <v>6416</v>
      </c>
      <c r="C12608" t="str">
        <f>TEXT(D12608, "mmm")</f>
        <v>Oct</v>
      </c>
      <c r="D12608" s="1">
        <v>45566</v>
      </c>
      <c r="E12608" t="s">
        <v>6417</v>
      </c>
      <c r="F12608" t="s">
        <v>80</v>
      </c>
      <c r="G12608">
        <v>400</v>
      </c>
      <c r="H12608">
        <v>29.21</v>
      </c>
      <c r="I12608">
        <v>11684</v>
      </c>
      <c r="J12608" t="s">
        <v>81</v>
      </c>
      <c r="K12608">
        <v>2.0415038338546191E-2</v>
      </c>
      <c r="L12608">
        <v>2.0415000000000001</v>
      </c>
      <c r="M12608" t="s">
        <v>82</v>
      </c>
    </row>
    <row r="12609" spans="1:13">
      <c r="A12609" t="s">
        <v>6415</v>
      </c>
      <c r="B12609" t="s">
        <v>6416</v>
      </c>
      <c r="C12609" t="str">
        <f>TEXT(D12609, "mmm")</f>
        <v>Oct</v>
      </c>
      <c r="D12609" s="1">
        <v>45566</v>
      </c>
      <c r="E12609" t="s">
        <v>6417</v>
      </c>
      <c r="F12609" t="s">
        <v>80</v>
      </c>
      <c r="G12609">
        <v>4653</v>
      </c>
      <c r="H12609">
        <v>29.22</v>
      </c>
      <c r="I12609">
        <v>135960.66</v>
      </c>
      <c r="J12609" t="s">
        <v>81</v>
      </c>
      <c r="K12609">
        <v>2.0415038338546191E-2</v>
      </c>
      <c r="L12609">
        <v>2.0415000000000001</v>
      </c>
      <c r="M12609" t="s">
        <v>82</v>
      </c>
    </row>
    <row r="12610" spans="1:13">
      <c r="A12610" t="s">
        <v>6415</v>
      </c>
      <c r="B12610" t="s">
        <v>6416</v>
      </c>
      <c r="C12610" t="str">
        <f>TEXT(D12610, "mmm")</f>
        <v>Oct</v>
      </c>
      <c r="D12610" s="1">
        <v>45566</v>
      </c>
      <c r="E12610" t="s">
        <v>6417</v>
      </c>
      <c r="F12610" t="s">
        <v>80</v>
      </c>
      <c r="G12610">
        <v>1931</v>
      </c>
      <c r="H12610">
        <v>29.76</v>
      </c>
      <c r="I12610">
        <v>57466.559999999998</v>
      </c>
      <c r="J12610" t="s">
        <v>81</v>
      </c>
      <c r="K12610">
        <v>2.0415038338546191E-2</v>
      </c>
      <c r="L12610">
        <v>2.0415000000000001</v>
      </c>
      <c r="M12610" t="s">
        <v>82</v>
      </c>
    </row>
    <row r="12611" spans="1:13">
      <c r="A12611" t="s">
        <v>6415</v>
      </c>
      <c r="B12611" t="s">
        <v>6416</v>
      </c>
      <c r="C12611" t="str">
        <f>TEXT(D12611, "mmm")</f>
        <v>Oct</v>
      </c>
      <c r="D12611" s="1">
        <v>45566</v>
      </c>
      <c r="E12611" t="s">
        <v>6417</v>
      </c>
      <c r="F12611" t="s">
        <v>80</v>
      </c>
      <c r="G12611">
        <v>2138</v>
      </c>
      <c r="H12611">
        <v>29.77</v>
      </c>
      <c r="I12611">
        <v>63648.26</v>
      </c>
      <c r="J12611" t="s">
        <v>81</v>
      </c>
      <c r="K12611">
        <v>2.0415038338546191E-2</v>
      </c>
      <c r="L12611">
        <v>2.0415000000000001</v>
      </c>
      <c r="M12611" t="s">
        <v>82</v>
      </c>
    </row>
    <row r="12612" spans="1:13">
      <c r="A12612" t="s">
        <v>6415</v>
      </c>
      <c r="B12612" t="s">
        <v>6416</v>
      </c>
      <c r="C12612" t="str">
        <f>TEXT(D12612, "mmm")</f>
        <v>Oct</v>
      </c>
      <c r="D12612" s="1">
        <v>45566</v>
      </c>
      <c r="E12612" t="s">
        <v>6417</v>
      </c>
      <c r="F12612" t="s">
        <v>80</v>
      </c>
      <c r="G12612">
        <v>900</v>
      </c>
      <c r="H12612">
        <v>29.77</v>
      </c>
      <c r="I12612">
        <v>26793</v>
      </c>
      <c r="J12612" t="s">
        <v>81</v>
      </c>
      <c r="K12612">
        <v>2.0415038338546191E-2</v>
      </c>
      <c r="L12612">
        <v>2.0415000000000001</v>
      </c>
      <c r="M12612" t="s">
        <v>82</v>
      </c>
    </row>
    <row r="12613" spans="1:13">
      <c r="A12613" t="s">
        <v>6415</v>
      </c>
      <c r="B12613" t="s">
        <v>6416</v>
      </c>
      <c r="C12613" t="str">
        <f>TEXT(D12613, "mmm")</f>
        <v>Oct</v>
      </c>
      <c r="D12613" s="1">
        <v>45566</v>
      </c>
      <c r="E12613" t="s">
        <v>6417</v>
      </c>
      <c r="F12613" t="s">
        <v>80</v>
      </c>
      <c r="G12613">
        <v>8376</v>
      </c>
      <c r="H12613">
        <v>29.77</v>
      </c>
      <c r="I12613">
        <v>249353.52</v>
      </c>
      <c r="J12613" t="s">
        <v>81</v>
      </c>
      <c r="K12613">
        <v>2.0415038338546191E-2</v>
      </c>
      <c r="L12613">
        <v>2.0415000000000001</v>
      </c>
      <c r="M12613" t="s">
        <v>82</v>
      </c>
    </row>
    <row r="12614" spans="1:13">
      <c r="A12614" t="s">
        <v>6415</v>
      </c>
      <c r="B12614" t="s">
        <v>6416</v>
      </c>
      <c r="C12614" t="str">
        <f>TEXT(D12614, "mmm")</f>
        <v>Oct</v>
      </c>
      <c r="D12614" s="1">
        <v>45566</v>
      </c>
      <c r="E12614" t="s">
        <v>6417</v>
      </c>
      <c r="F12614" t="s">
        <v>80</v>
      </c>
      <c r="G12614">
        <v>400</v>
      </c>
      <c r="H12614">
        <v>29.77</v>
      </c>
      <c r="I12614">
        <v>11908</v>
      </c>
      <c r="J12614" t="s">
        <v>81</v>
      </c>
      <c r="K12614">
        <v>2.0415038338546191E-2</v>
      </c>
      <c r="L12614">
        <v>2.0415000000000001</v>
      </c>
      <c r="M12614" t="s">
        <v>82</v>
      </c>
    </row>
    <row r="12615" spans="1:13">
      <c r="A12615" t="s">
        <v>6415</v>
      </c>
      <c r="B12615" t="s">
        <v>6416</v>
      </c>
      <c r="C12615" t="str">
        <f>TEXT(D12615, "mmm")</f>
        <v>Oct</v>
      </c>
      <c r="D12615" s="1">
        <v>45566</v>
      </c>
      <c r="E12615" t="s">
        <v>6417</v>
      </c>
      <c r="F12615" t="s">
        <v>80</v>
      </c>
      <c r="G12615">
        <v>2074</v>
      </c>
      <c r="H12615">
        <v>29.78</v>
      </c>
      <c r="I12615">
        <v>61763.72</v>
      </c>
      <c r="J12615" t="s">
        <v>81</v>
      </c>
      <c r="K12615">
        <v>2.0415038338546191E-2</v>
      </c>
      <c r="L12615">
        <v>2.0415000000000001</v>
      </c>
      <c r="M12615" t="s">
        <v>82</v>
      </c>
    </row>
    <row r="12616" spans="1:13">
      <c r="A12616" t="s">
        <v>6415</v>
      </c>
      <c r="B12616" t="s">
        <v>6416</v>
      </c>
      <c r="C12616" t="str">
        <f>TEXT(D12616, "mmm")</f>
        <v>Oct</v>
      </c>
      <c r="D12616" s="1">
        <v>45566</v>
      </c>
      <c r="E12616" t="s">
        <v>6417</v>
      </c>
      <c r="F12616" t="s">
        <v>80</v>
      </c>
      <c r="G12616">
        <v>17026</v>
      </c>
      <c r="H12616">
        <v>29.78</v>
      </c>
      <c r="I12616">
        <v>507034.28</v>
      </c>
      <c r="J12616" t="s">
        <v>81</v>
      </c>
      <c r="K12616">
        <v>2.0415038338546191E-2</v>
      </c>
      <c r="L12616">
        <v>2.0415000000000001</v>
      </c>
      <c r="M12616" t="s">
        <v>82</v>
      </c>
    </row>
    <row r="12617" spans="1:13">
      <c r="A12617" t="s">
        <v>6415</v>
      </c>
      <c r="B12617" t="s">
        <v>6416</v>
      </c>
      <c r="C12617" t="str">
        <f>TEXT(D12617, "mmm")</f>
        <v>Oct</v>
      </c>
      <c r="D12617" s="1">
        <v>45566</v>
      </c>
      <c r="E12617" t="s">
        <v>6417</v>
      </c>
      <c r="F12617" t="s">
        <v>80</v>
      </c>
      <c r="G12617">
        <v>3100</v>
      </c>
      <c r="H12617">
        <v>29.79</v>
      </c>
      <c r="I12617">
        <v>92349</v>
      </c>
      <c r="J12617" t="s">
        <v>81</v>
      </c>
      <c r="K12617">
        <v>2.0415038338546191E-2</v>
      </c>
      <c r="L12617">
        <v>2.0415000000000001</v>
      </c>
      <c r="M12617" t="s">
        <v>82</v>
      </c>
    </row>
    <row r="12618" spans="1:13">
      <c r="A12618" t="s">
        <v>6415</v>
      </c>
      <c r="B12618" t="s">
        <v>6416</v>
      </c>
      <c r="C12618" t="str">
        <f>TEXT(D12618, "mmm")</f>
        <v>Oct</v>
      </c>
      <c r="D12618" s="1">
        <v>45566</v>
      </c>
      <c r="E12618" t="s">
        <v>6417</v>
      </c>
      <c r="F12618" t="s">
        <v>80</v>
      </c>
      <c r="G12618">
        <v>13550</v>
      </c>
      <c r="H12618">
        <v>29.79</v>
      </c>
      <c r="I12618">
        <v>403654.5</v>
      </c>
      <c r="J12618" t="s">
        <v>81</v>
      </c>
      <c r="K12618">
        <v>2.0415038338546191E-2</v>
      </c>
      <c r="L12618">
        <v>2.0415000000000001</v>
      </c>
      <c r="M12618" t="s">
        <v>82</v>
      </c>
    </row>
    <row r="12619" spans="1:13">
      <c r="A12619" t="s">
        <v>6415</v>
      </c>
      <c r="B12619" t="s">
        <v>6416</v>
      </c>
      <c r="C12619" t="str">
        <f>TEXT(D12619, "mmm")</f>
        <v>Oct</v>
      </c>
      <c r="D12619" s="1">
        <v>45566</v>
      </c>
      <c r="E12619" t="s">
        <v>6417</v>
      </c>
      <c r="F12619" t="s">
        <v>80</v>
      </c>
      <c r="G12619">
        <v>7900</v>
      </c>
      <c r="H12619">
        <v>29.8</v>
      </c>
      <c r="I12619">
        <v>235420</v>
      </c>
      <c r="J12619" t="s">
        <v>81</v>
      </c>
      <c r="K12619">
        <v>2.0415038338546191E-2</v>
      </c>
      <c r="L12619">
        <v>2.0415000000000001</v>
      </c>
      <c r="M12619" t="s">
        <v>82</v>
      </c>
    </row>
    <row r="12620" spans="1:13">
      <c r="A12620" t="s">
        <v>6415</v>
      </c>
      <c r="B12620" t="s">
        <v>6416</v>
      </c>
      <c r="C12620" t="str">
        <f>TEXT(D12620, "mmm")</f>
        <v>Oct</v>
      </c>
      <c r="D12620" s="1">
        <v>45566</v>
      </c>
      <c r="E12620" t="s">
        <v>6417</v>
      </c>
      <c r="F12620" t="s">
        <v>80</v>
      </c>
      <c r="G12620">
        <v>12010</v>
      </c>
      <c r="H12620">
        <v>29.19</v>
      </c>
      <c r="I12620">
        <v>350571.9</v>
      </c>
      <c r="J12620" t="s">
        <v>81</v>
      </c>
      <c r="K12620">
        <v>2.0415038338546191E-2</v>
      </c>
      <c r="L12620">
        <v>2.0415000000000001</v>
      </c>
      <c r="M12620" t="s">
        <v>82</v>
      </c>
    </row>
    <row r="12621" spans="1:13">
      <c r="A12621" t="s">
        <v>6415</v>
      </c>
      <c r="B12621" t="s">
        <v>6416</v>
      </c>
      <c r="C12621" t="str">
        <f>TEXT(D12621, "mmm")</f>
        <v>Oct</v>
      </c>
      <c r="D12621" s="1">
        <v>45566</v>
      </c>
      <c r="E12621" t="s">
        <v>6417</v>
      </c>
      <c r="F12621" t="s">
        <v>80</v>
      </c>
      <c r="G12621">
        <v>800</v>
      </c>
      <c r="H12621">
        <v>29.23</v>
      </c>
      <c r="I12621">
        <v>23384</v>
      </c>
      <c r="J12621" t="s">
        <v>81</v>
      </c>
      <c r="K12621">
        <v>2.0415038338546191E-2</v>
      </c>
      <c r="L12621">
        <v>2.0415000000000001</v>
      </c>
      <c r="M12621" t="s">
        <v>82</v>
      </c>
    </row>
    <row r="12622" spans="1:13">
      <c r="A12622" t="s">
        <v>6415</v>
      </c>
      <c r="B12622" t="s">
        <v>6416</v>
      </c>
      <c r="C12622" t="str">
        <f>TEXT(D12622, "mmm")</f>
        <v>Oct</v>
      </c>
      <c r="D12622" s="1">
        <v>45566</v>
      </c>
      <c r="E12622" t="s">
        <v>6417</v>
      </c>
      <c r="F12622" t="s">
        <v>80</v>
      </c>
      <c r="G12622">
        <v>1069</v>
      </c>
      <c r="H12622">
        <v>29.23</v>
      </c>
      <c r="I12622">
        <v>31246.87</v>
      </c>
      <c r="J12622" t="s">
        <v>81</v>
      </c>
      <c r="K12622">
        <v>2.0415038338546191E-2</v>
      </c>
      <c r="L12622">
        <v>2.0415000000000001</v>
      </c>
      <c r="M12622" t="s">
        <v>82</v>
      </c>
    </row>
    <row r="12623" spans="1:13">
      <c r="A12623" t="s">
        <v>6415</v>
      </c>
      <c r="B12623" t="s">
        <v>6416</v>
      </c>
      <c r="C12623" t="str">
        <f>TEXT(D12623, "mmm")</f>
        <v>Oct</v>
      </c>
      <c r="D12623" s="1">
        <v>45566</v>
      </c>
      <c r="E12623" t="s">
        <v>6417</v>
      </c>
      <c r="F12623" t="s">
        <v>80</v>
      </c>
      <c r="G12623">
        <v>17505</v>
      </c>
      <c r="H12623">
        <v>29.25</v>
      </c>
      <c r="I12623">
        <v>512021.25</v>
      </c>
      <c r="J12623" t="s">
        <v>81</v>
      </c>
      <c r="K12623">
        <v>2.0415038338546191E-2</v>
      </c>
      <c r="L12623">
        <v>2.0415000000000001</v>
      </c>
      <c r="M12623" t="s">
        <v>82</v>
      </c>
    </row>
    <row r="12624" spans="1:13">
      <c r="A12624" t="s">
        <v>6415</v>
      </c>
      <c r="B12624" t="s">
        <v>6416</v>
      </c>
      <c r="C12624" t="str">
        <f>TEXT(D12624, "mmm")</f>
        <v>Oct</v>
      </c>
      <c r="D12624" s="1">
        <v>45566</v>
      </c>
      <c r="E12624" t="s">
        <v>6417</v>
      </c>
      <c r="F12624" t="s">
        <v>80</v>
      </c>
      <c r="G12624">
        <v>3100</v>
      </c>
      <c r="H12624">
        <v>29.27</v>
      </c>
      <c r="I12624">
        <v>90737</v>
      </c>
      <c r="J12624" t="s">
        <v>81</v>
      </c>
      <c r="K12624">
        <v>2.0415038338546191E-2</v>
      </c>
      <c r="L12624">
        <v>2.0415000000000001</v>
      </c>
      <c r="M12624" t="s">
        <v>82</v>
      </c>
    </row>
    <row r="12625" spans="1:13">
      <c r="A12625" t="s">
        <v>6415</v>
      </c>
      <c r="B12625" t="s">
        <v>6416</v>
      </c>
      <c r="C12625" t="str">
        <f>TEXT(D12625, "mmm")</f>
        <v>Oct</v>
      </c>
      <c r="D12625" s="1">
        <v>45566</v>
      </c>
      <c r="E12625" t="s">
        <v>6417</v>
      </c>
      <c r="F12625" t="s">
        <v>80</v>
      </c>
      <c r="G12625">
        <v>9205</v>
      </c>
      <c r="H12625">
        <v>29.29</v>
      </c>
      <c r="I12625">
        <v>269614.45</v>
      </c>
      <c r="J12625" t="s">
        <v>81</v>
      </c>
      <c r="K12625">
        <v>2.0415038338546191E-2</v>
      </c>
      <c r="L12625">
        <v>2.0415000000000001</v>
      </c>
      <c r="M12625" t="s">
        <v>82</v>
      </c>
    </row>
    <row r="12626" spans="1:13">
      <c r="A12626" t="s">
        <v>6415</v>
      </c>
      <c r="B12626" t="s">
        <v>6416</v>
      </c>
      <c r="C12626" t="str">
        <f>TEXT(D12626, "mmm")</f>
        <v>Oct</v>
      </c>
      <c r="D12626" s="1">
        <v>45566</v>
      </c>
      <c r="E12626" t="s">
        <v>6417</v>
      </c>
      <c r="F12626" t="s">
        <v>80</v>
      </c>
      <c r="G12626">
        <v>7468</v>
      </c>
      <c r="H12626">
        <v>29.2</v>
      </c>
      <c r="I12626">
        <v>218065.6</v>
      </c>
      <c r="J12626" t="s">
        <v>81</v>
      </c>
      <c r="K12626">
        <v>2.0415038338546191E-2</v>
      </c>
      <c r="L12626">
        <v>2.0415000000000001</v>
      </c>
      <c r="M12626" t="s">
        <v>82</v>
      </c>
    </row>
    <row r="12627" spans="1:13">
      <c r="A12627" t="s">
        <v>6415</v>
      </c>
      <c r="B12627" t="s">
        <v>6416</v>
      </c>
      <c r="C12627" t="str">
        <f>TEXT(D12627, "mmm")</f>
        <v>Oct</v>
      </c>
      <c r="D12627" s="1">
        <v>45566</v>
      </c>
      <c r="E12627" t="s">
        <v>6417</v>
      </c>
      <c r="F12627" t="s">
        <v>80</v>
      </c>
      <c r="G12627">
        <v>700</v>
      </c>
      <c r="H12627">
        <v>29.1</v>
      </c>
      <c r="I12627">
        <v>20370</v>
      </c>
      <c r="J12627" t="s">
        <v>81</v>
      </c>
      <c r="K12627">
        <v>2.0415038338546191E-2</v>
      </c>
      <c r="L12627">
        <v>2.0415000000000001</v>
      </c>
      <c r="M12627" t="s">
        <v>82</v>
      </c>
    </row>
    <row r="12628" spans="1:13">
      <c r="A12628" t="s">
        <v>6415</v>
      </c>
      <c r="B12628" t="s">
        <v>6416</v>
      </c>
      <c r="C12628" t="str">
        <f>TEXT(D12628, "mmm")</f>
        <v>Oct</v>
      </c>
      <c r="D12628" s="1">
        <v>45566</v>
      </c>
      <c r="E12628" t="s">
        <v>6417</v>
      </c>
      <c r="F12628" t="s">
        <v>80</v>
      </c>
      <c r="G12628">
        <v>34880</v>
      </c>
      <c r="H12628">
        <v>29.1</v>
      </c>
      <c r="I12628">
        <v>1015008</v>
      </c>
      <c r="J12628" t="s">
        <v>86</v>
      </c>
      <c r="K12628">
        <v>2.0415038338546191E-2</v>
      </c>
      <c r="L12628">
        <v>2.0415000000000001</v>
      </c>
      <c r="M12628" t="s">
        <v>82</v>
      </c>
    </row>
    <row r="12629" spans="1:13">
      <c r="A12629" t="s">
        <v>6415</v>
      </c>
      <c r="B12629" t="s">
        <v>6416</v>
      </c>
      <c r="C12629" t="str">
        <f>TEXT(D12629, "mmm")</f>
        <v>Oct</v>
      </c>
      <c r="D12629" s="1">
        <v>45566</v>
      </c>
      <c r="E12629" t="s">
        <v>6417</v>
      </c>
      <c r="F12629" t="s">
        <v>80</v>
      </c>
      <c r="G12629">
        <v>1400</v>
      </c>
      <c r="H12629">
        <v>29.11</v>
      </c>
      <c r="I12629">
        <v>40754</v>
      </c>
      <c r="J12629" t="s">
        <v>81</v>
      </c>
      <c r="K12629">
        <v>2.0415038338546191E-2</v>
      </c>
      <c r="L12629">
        <v>2.0415000000000001</v>
      </c>
      <c r="M12629" t="s">
        <v>82</v>
      </c>
    </row>
    <row r="12630" spans="1:13">
      <c r="A12630" t="s">
        <v>6415</v>
      </c>
      <c r="B12630" t="s">
        <v>6416</v>
      </c>
      <c r="C12630" t="str">
        <f>TEXT(D12630, "mmm")</f>
        <v>Oct</v>
      </c>
      <c r="D12630" s="1">
        <v>45566</v>
      </c>
      <c r="E12630" t="s">
        <v>6417</v>
      </c>
      <c r="F12630" t="s">
        <v>80</v>
      </c>
      <c r="G12630">
        <v>800</v>
      </c>
      <c r="H12630">
        <v>29.11</v>
      </c>
      <c r="I12630">
        <v>23288</v>
      </c>
      <c r="J12630" t="s">
        <v>81</v>
      </c>
      <c r="K12630">
        <v>2.0415038338546191E-2</v>
      </c>
      <c r="L12630">
        <v>2.0415000000000001</v>
      </c>
      <c r="M12630" t="s">
        <v>82</v>
      </c>
    </row>
    <row r="12631" spans="1:13">
      <c r="A12631" t="s">
        <v>6415</v>
      </c>
      <c r="B12631" t="s">
        <v>6416</v>
      </c>
      <c r="C12631" t="str">
        <f>TEXT(D12631, "mmm")</f>
        <v>Oct</v>
      </c>
      <c r="D12631" s="1">
        <v>45566</v>
      </c>
      <c r="E12631" t="s">
        <v>6417</v>
      </c>
      <c r="F12631" t="s">
        <v>80</v>
      </c>
      <c r="G12631">
        <v>1000</v>
      </c>
      <c r="H12631">
        <v>29.11</v>
      </c>
      <c r="I12631">
        <v>29110</v>
      </c>
      <c r="J12631" t="s">
        <v>81</v>
      </c>
      <c r="K12631">
        <v>2.0415038338546191E-2</v>
      </c>
      <c r="L12631">
        <v>2.0415000000000001</v>
      </c>
      <c r="M12631" t="s">
        <v>82</v>
      </c>
    </row>
    <row r="12632" spans="1:13">
      <c r="A12632" t="s">
        <v>6415</v>
      </c>
      <c r="B12632" t="s">
        <v>6416</v>
      </c>
      <c r="C12632" t="str">
        <f>TEXT(D12632, "mmm")</f>
        <v>Oct</v>
      </c>
      <c r="D12632" s="1">
        <v>45566</v>
      </c>
      <c r="E12632" t="s">
        <v>6417</v>
      </c>
      <c r="F12632" t="s">
        <v>80</v>
      </c>
      <c r="G12632">
        <v>7814</v>
      </c>
      <c r="H12632">
        <v>29.11</v>
      </c>
      <c r="I12632">
        <v>227465.54</v>
      </c>
      <c r="J12632" t="s">
        <v>81</v>
      </c>
      <c r="K12632">
        <v>2.0415038338546191E-2</v>
      </c>
      <c r="L12632">
        <v>2.0415000000000001</v>
      </c>
      <c r="M12632" t="s">
        <v>82</v>
      </c>
    </row>
    <row r="12633" spans="1:13">
      <c r="A12633" t="s">
        <v>6415</v>
      </c>
      <c r="B12633" t="s">
        <v>6416</v>
      </c>
      <c r="C12633" t="str">
        <f>TEXT(D12633, "mmm")</f>
        <v>Oct</v>
      </c>
      <c r="D12633" s="1">
        <v>45566</v>
      </c>
      <c r="E12633" t="s">
        <v>6417</v>
      </c>
      <c r="F12633" t="s">
        <v>80</v>
      </c>
      <c r="G12633">
        <v>1700</v>
      </c>
      <c r="H12633">
        <v>29.11</v>
      </c>
      <c r="I12633">
        <v>49487</v>
      </c>
      <c r="J12633" t="s">
        <v>81</v>
      </c>
      <c r="K12633">
        <v>2.0415038338546191E-2</v>
      </c>
      <c r="L12633">
        <v>2.0415000000000001</v>
      </c>
      <c r="M12633" t="s">
        <v>82</v>
      </c>
    </row>
    <row r="12634" spans="1:13">
      <c r="A12634" t="s">
        <v>6415</v>
      </c>
      <c r="B12634" t="s">
        <v>6416</v>
      </c>
      <c r="C12634" t="str">
        <f>TEXT(D12634, "mmm")</f>
        <v>Oct</v>
      </c>
      <c r="D12634" s="1">
        <v>45566</v>
      </c>
      <c r="E12634" t="s">
        <v>6417</v>
      </c>
      <c r="F12634" t="s">
        <v>80</v>
      </c>
      <c r="G12634">
        <v>1835</v>
      </c>
      <c r="H12634">
        <v>29.12</v>
      </c>
      <c r="I12634">
        <v>53435.199999999997</v>
      </c>
      <c r="J12634" t="s">
        <v>81</v>
      </c>
      <c r="K12634">
        <v>2.0415038338546191E-2</v>
      </c>
      <c r="L12634">
        <v>2.0415000000000001</v>
      </c>
      <c r="M12634" t="s">
        <v>82</v>
      </c>
    </row>
    <row r="12635" spans="1:13">
      <c r="A12635" t="s">
        <v>6415</v>
      </c>
      <c r="B12635" t="s">
        <v>6416</v>
      </c>
      <c r="C12635" t="str">
        <f>TEXT(D12635, "mmm")</f>
        <v>Oct</v>
      </c>
      <c r="D12635" s="1">
        <v>45566</v>
      </c>
      <c r="E12635" t="s">
        <v>6417</v>
      </c>
      <c r="F12635" t="s">
        <v>80</v>
      </c>
      <c r="G12635">
        <v>600</v>
      </c>
      <c r="H12635">
        <v>29.12</v>
      </c>
      <c r="I12635">
        <v>17472</v>
      </c>
      <c r="J12635" t="s">
        <v>81</v>
      </c>
      <c r="K12635">
        <v>2.0415038338546191E-2</v>
      </c>
      <c r="L12635">
        <v>2.0415000000000001</v>
      </c>
      <c r="M12635" t="s">
        <v>82</v>
      </c>
    </row>
    <row r="12636" spans="1:13">
      <c r="A12636" t="s">
        <v>6415</v>
      </c>
      <c r="B12636" t="s">
        <v>6416</v>
      </c>
      <c r="C12636" t="str">
        <f>TEXT(D12636, "mmm")</f>
        <v>Oct</v>
      </c>
      <c r="D12636" s="1">
        <v>45566</v>
      </c>
      <c r="E12636" t="s">
        <v>6417</v>
      </c>
      <c r="F12636" t="s">
        <v>80</v>
      </c>
      <c r="G12636">
        <v>36920</v>
      </c>
      <c r="H12636">
        <v>29.12</v>
      </c>
      <c r="I12636">
        <v>1075110.3999999999</v>
      </c>
      <c r="J12636" t="s">
        <v>86</v>
      </c>
      <c r="K12636">
        <v>2.0415038338546191E-2</v>
      </c>
      <c r="L12636">
        <v>2.0415000000000001</v>
      </c>
      <c r="M12636" t="s">
        <v>82</v>
      </c>
    </row>
    <row r="12637" spans="1:13">
      <c r="A12637" t="s">
        <v>6415</v>
      </c>
      <c r="B12637" t="s">
        <v>6416</v>
      </c>
      <c r="C12637" t="str">
        <f>TEXT(D12637, "mmm")</f>
        <v>Oct</v>
      </c>
      <c r="D12637" s="1">
        <v>45566</v>
      </c>
      <c r="E12637" t="s">
        <v>6417</v>
      </c>
      <c r="F12637" t="s">
        <v>80</v>
      </c>
      <c r="G12637">
        <v>800</v>
      </c>
      <c r="H12637">
        <v>29.12</v>
      </c>
      <c r="I12637">
        <v>23296</v>
      </c>
      <c r="J12637" t="s">
        <v>81</v>
      </c>
      <c r="K12637">
        <v>2.0415038338546191E-2</v>
      </c>
      <c r="L12637">
        <v>2.0415000000000001</v>
      </c>
      <c r="M12637" t="s">
        <v>82</v>
      </c>
    </row>
    <row r="12638" spans="1:13">
      <c r="A12638" t="s">
        <v>6415</v>
      </c>
      <c r="B12638" t="s">
        <v>6416</v>
      </c>
      <c r="C12638" t="str">
        <f>TEXT(D12638, "mmm")</f>
        <v>Oct</v>
      </c>
      <c r="D12638" s="1">
        <v>45566</v>
      </c>
      <c r="E12638" t="s">
        <v>6417</v>
      </c>
      <c r="F12638" t="s">
        <v>80</v>
      </c>
      <c r="G12638">
        <v>1400</v>
      </c>
      <c r="H12638">
        <v>29.05</v>
      </c>
      <c r="I12638">
        <v>40670</v>
      </c>
      <c r="J12638" t="s">
        <v>81</v>
      </c>
      <c r="K12638">
        <v>2.0415038338546191E-2</v>
      </c>
      <c r="L12638">
        <v>2.0415000000000001</v>
      </c>
      <c r="M12638" t="s">
        <v>82</v>
      </c>
    </row>
    <row r="12639" spans="1:13">
      <c r="A12639" t="s">
        <v>6415</v>
      </c>
      <c r="B12639" t="s">
        <v>6416</v>
      </c>
      <c r="C12639" t="str">
        <f>TEXT(D12639, "mmm")</f>
        <v>Oct</v>
      </c>
      <c r="D12639" s="1">
        <v>45566</v>
      </c>
      <c r="E12639" t="s">
        <v>6417</v>
      </c>
      <c r="F12639" t="s">
        <v>80</v>
      </c>
      <c r="G12639">
        <v>900</v>
      </c>
      <c r="H12639">
        <v>29.06</v>
      </c>
      <c r="I12639">
        <v>26154</v>
      </c>
      <c r="J12639" t="s">
        <v>81</v>
      </c>
      <c r="K12639">
        <v>2.0415038338546191E-2</v>
      </c>
      <c r="L12639">
        <v>2.0415000000000001</v>
      </c>
      <c r="M12639" t="s">
        <v>82</v>
      </c>
    </row>
    <row r="12640" spans="1:13">
      <c r="A12640" t="s">
        <v>6415</v>
      </c>
      <c r="B12640" t="s">
        <v>6416</v>
      </c>
      <c r="C12640" t="str">
        <f>TEXT(D12640, "mmm")</f>
        <v>Oct</v>
      </c>
      <c r="D12640" s="1">
        <v>45566</v>
      </c>
      <c r="E12640" t="s">
        <v>6417</v>
      </c>
      <c r="F12640" t="s">
        <v>80</v>
      </c>
      <c r="G12640">
        <v>2498</v>
      </c>
      <c r="H12640">
        <v>29.07</v>
      </c>
      <c r="I12640">
        <v>72616.86</v>
      </c>
      <c r="J12640" t="s">
        <v>81</v>
      </c>
      <c r="K12640">
        <v>2.0415038338546191E-2</v>
      </c>
      <c r="L12640">
        <v>2.0415000000000001</v>
      </c>
      <c r="M12640" t="s">
        <v>82</v>
      </c>
    </row>
    <row r="12641" spans="1:13">
      <c r="A12641" t="s">
        <v>6415</v>
      </c>
      <c r="B12641" t="s">
        <v>6416</v>
      </c>
      <c r="C12641" t="str">
        <f>TEXT(D12641, "mmm")</f>
        <v>Oct</v>
      </c>
      <c r="D12641" s="1">
        <v>45566</v>
      </c>
      <c r="E12641" t="s">
        <v>6417</v>
      </c>
      <c r="F12641" t="s">
        <v>80</v>
      </c>
      <c r="G12641">
        <v>430</v>
      </c>
      <c r="H12641">
        <v>29.08</v>
      </c>
      <c r="I12641">
        <v>12504.4</v>
      </c>
      <c r="J12641" t="s">
        <v>81</v>
      </c>
      <c r="K12641">
        <v>2.0415038338546191E-2</v>
      </c>
      <c r="L12641">
        <v>2.0415000000000001</v>
      </c>
      <c r="M12641" t="s">
        <v>82</v>
      </c>
    </row>
    <row r="12642" spans="1:13">
      <c r="A12642" t="s">
        <v>6415</v>
      </c>
      <c r="B12642" t="s">
        <v>6416</v>
      </c>
      <c r="C12642" t="str">
        <f>TEXT(D12642, "mmm")</f>
        <v>Oct</v>
      </c>
      <c r="D12642" s="1">
        <v>45566</v>
      </c>
      <c r="E12642" t="s">
        <v>6417</v>
      </c>
      <c r="F12642" t="s">
        <v>80</v>
      </c>
      <c r="G12642">
        <v>13767</v>
      </c>
      <c r="H12642">
        <v>29.08</v>
      </c>
      <c r="I12642">
        <v>400344.36</v>
      </c>
      <c r="J12642" t="s">
        <v>81</v>
      </c>
      <c r="K12642">
        <v>2.0415038338546191E-2</v>
      </c>
      <c r="L12642">
        <v>2.0415000000000001</v>
      </c>
      <c r="M12642" t="s">
        <v>82</v>
      </c>
    </row>
    <row r="12643" spans="1:13">
      <c r="A12643" t="s">
        <v>6415</v>
      </c>
      <c r="B12643" t="s">
        <v>6416</v>
      </c>
      <c r="C12643" t="str">
        <f>TEXT(D12643, "mmm")</f>
        <v>Oct</v>
      </c>
      <c r="D12643" s="1">
        <v>45566</v>
      </c>
      <c r="E12643" t="s">
        <v>6417</v>
      </c>
      <c r="F12643" t="s">
        <v>80</v>
      </c>
      <c r="G12643">
        <v>700</v>
      </c>
      <c r="H12643">
        <v>29.08</v>
      </c>
      <c r="I12643">
        <v>20356</v>
      </c>
      <c r="J12643" t="s">
        <v>81</v>
      </c>
      <c r="K12643">
        <v>2.0415038338546191E-2</v>
      </c>
      <c r="L12643">
        <v>2.0415000000000001</v>
      </c>
      <c r="M12643" t="s">
        <v>82</v>
      </c>
    </row>
    <row r="12644" spans="1:13">
      <c r="A12644" t="s">
        <v>6415</v>
      </c>
      <c r="B12644" t="s">
        <v>6416</v>
      </c>
      <c r="C12644" t="str">
        <f>TEXT(D12644, "mmm")</f>
        <v>Oct</v>
      </c>
      <c r="D12644" s="1">
        <v>45566</v>
      </c>
      <c r="E12644" t="s">
        <v>6417</v>
      </c>
      <c r="F12644" t="s">
        <v>80</v>
      </c>
      <c r="G12644">
        <v>7524</v>
      </c>
      <c r="H12644">
        <v>29.09</v>
      </c>
      <c r="I12644">
        <v>218873.16</v>
      </c>
      <c r="J12644" t="s">
        <v>81</v>
      </c>
      <c r="K12644">
        <v>2.0415038338546191E-2</v>
      </c>
      <c r="L12644">
        <v>2.0415000000000001</v>
      </c>
      <c r="M12644" t="s">
        <v>82</v>
      </c>
    </row>
    <row r="12645" spans="1:13">
      <c r="A12645" t="s">
        <v>6415</v>
      </c>
      <c r="B12645" t="s">
        <v>6416</v>
      </c>
      <c r="C12645" t="str">
        <f>TEXT(D12645, "mmm")</f>
        <v>Oct</v>
      </c>
      <c r="D12645" s="1">
        <v>45566</v>
      </c>
      <c r="E12645" t="s">
        <v>6417</v>
      </c>
      <c r="F12645" t="s">
        <v>80</v>
      </c>
      <c r="G12645">
        <v>13878</v>
      </c>
      <c r="H12645">
        <v>29.09</v>
      </c>
      <c r="I12645">
        <v>403711.02</v>
      </c>
      <c r="J12645" t="s">
        <v>81</v>
      </c>
      <c r="K12645">
        <v>2.0415038338546191E-2</v>
      </c>
      <c r="L12645">
        <v>2.0415000000000001</v>
      </c>
      <c r="M12645" t="s">
        <v>82</v>
      </c>
    </row>
    <row r="12646" spans="1:13">
      <c r="A12646" t="s">
        <v>6415</v>
      </c>
      <c r="B12646" t="s">
        <v>6416</v>
      </c>
      <c r="C12646" t="str">
        <f>TEXT(D12646, "mmm")</f>
        <v>Oct</v>
      </c>
      <c r="D12646" s="1">
        <v>45566</v>
      </c>
      <c r="E12646" t="s">
        <v>6417</v>
      </c>
      <c r="F12646" t="s">
        <v>80</v>
      </c>
      <c r="G12646">
        <v>600</v>
      </c>
      <c r="H12646">
        <v>29.09</v>
      </c>
      <c r="I12646">
        <v>17454</v>
      </c>
      <c r="J12646" t="s">
        <v>81</v>
      </c>
      <c r="K12646">
        <v>2.0415038338546191E-2</v>
      </c>
      <c r="L12646">
        <v>2.0415000000000001</v>
      </c>
      <c r="M12646" t="s">
        <v>82</v>
      </c>
    </row>
    <row r="12647" spans="1:13">
      <c r="A12647" t="s">
        <v>6415</v>
      </c>
      <c r="B12647" t="s">
        <v>6416</v>
      </c>
      <c r="C12647" t="str">
        <f>TEXT(D12647, "mmm")</f>
        <v>Oct</v>
      </c>
      <c r="D12647" s="1">
        <v>45566</v>
      </c>
      <c r="E12647" t="s">
        <v>6417</v>
      </c>
      <c r="F12647" t="s">
        <v>80</v>
      </c>
      <c r="G12647">
        <v>1400</v>
      </c>
      <c r="H12647">
        <v>29.09</v>
      </c>
      <c r="I12647">
        <v>40726</v>
      </c>
      <c r="J12647" t="s">
        <v>81</v>
      </c>
      <c r="K12647">
        <v>2.0415038338546191E-2</v>
      </c>
      <c r="L12647">
        <v>2.0415000000000001</v>
      </c>
      <c r="M12647" t="s">
        <v>82</v>
      </c>
    </row>
    <row r="12648" spans="1:13">
      <c r="A12648" t="s">
        <v>6415</v>
      </c>
      <c r="B12648" t="s">
        <v>6416</v>
      </c>
      <c r="C12648" t="str">
        <f>TEXT(D12648, "mmm")</f>
        <v>Oct</v>
      </c>
      <c r="D12648" s="1">
        <v>45566</v>
      </c>
      <c r="E12648" t="s">
        <v>6417</v>
      </c>
      <c r="F12648" t="s">
        <v>80</v>
      </c>
      <c r="G12648">
        <v>36597</v>
      </c>
      <c r="H12648">
        <v>29.95</v>
      </c>
      <c r="I12648">
        <v>1096080.1499999999</v>
      </c>
      <c r="J12648" t="s">
        <v>86</v>
      </c>
      <c r="K12648">
        <v>2.0415038338546191E-2</v>
      </c>
      <c r="L12648">
        <v>2.0415000000000001</v>
      </c>
      <c r="M12648" t="s">
        <v>82</v>
      </c>
    </row>
    <row r="12649" spans="1:13">
      <c r="A12649" t="s">
        <v>6415</v>
      </c>
      <c r="B12649" t="s">
        <v>6416</v>
      </c>
      <c r="C12649" t="str">
        <f>TEXT(D12649, "mmm")</f>
        <v>Oct</v>
      </c>
      <c r="D12649" s="1">
        <v>45566</v>
      </c>
      <c r="E12649" t="s">
        <v>6417</v>
      </c>
      <c r="F12649" t="s">
        <v>80</v>
      </c>
      <c r="G12649">
        <v>4394</v>
      </c>
      <c r="H12649">
        <v>29.95</v>
      </c>
      <c r="I12649">
        <v>131600.29999999999</v>
      </c>
      <c r="J12649" t="s">
        <v>81</v>
      </c>
      <c r="K12649">
        <v>2.0415038338546191E-2</v>
      </c>
      <c r="L12649">
        <v>2.0415000000000001</v>
      </c>
      <c r="M12649" t="s">
        <v>82</v>
      </c>
    </row>
    <row r="12650" spans="1:13">
      <c r="A12650" t="s">
        <v>6415</v>
      </c>
      <c r="B12650" t="s">
        <v>6416</v>
      </c>
      <c r="C12650" t="str">
        <f>TEXT(D12650, "mmm")</f>
        <v>Oct</v>
      </c>
      <c r="D12650" s="1">
        <v>45566</v>
      </c>
      <c r="E12650" t="s">
        <v>6417</v>
      </c>
      <c r="F12650" t="s">
        <v>80</v>
      </c>
      <c r="G12650">
        <v>31415</v>
      </c>
      <c r="H12650">
        <v>29.96</v>
      </c>
      <c r="I12650">
        <v>941193.4</v>
      </c>
      <c r="J12650" t="s">
        <v>86</v>
      </c>
      <c r="K12650">
        <v>2.0415038338546191E-2</v>
      </c>
      <c r="L12650">
        <v>2.0415000000000001</v>
      </c>
      <c r="M12650" t="s">
        <v>82</v>
      </c>
    </row>
    <row r="12651" spans="1:13">
      <c r="A12651" t="s">
        <v>6415</v>
      </c>
      <c r="B12651" t="s">
        <v>6416</v>
      </c>
      <c r="C12651" t="str">
        <f>TEXT(D12651, "mmm")</f>
        <v>Oct</v>
      </c>
      <c r="D12651" s="1">
        <v>45566</v>
      </c>
      <c r="E12651" t="s">
        <v>6417</v>
      </c>
      <c r="F12651" t="s">
        <v>80</v>
      </c>
      <c r="G12651">
        <v>72612</v>
      </c>
      <c r="H12651">
        <v>29.96</v>
      </c>
      <c r="I12651">
        <v>2175455.52</v>
      </c>
      <c r="J12651" t="s">
        <v>86</v>
      </c>
      <c r="K12651">
        <v>2.0415038338546191E-2</v>
      </c>
      <c r="L12651">
        <v>2.0415000000000001</v>
      </c>
      <c r="M12651" t="s">
        <v>82</v>
      </c>
    </row>
    <row r="12652" spans="1:13">
      <c r="A12652" t="s">
        <v>6415</v>
      </c>
      <c r="B12652" t="s">
        <v>6416</v>
      </c>
      <c r="C12652" t="str">
        <f>TEXT(D12652, "mmm")</f>
        <v>Oct</v>
      </c>
      <c r="D12652" s="1">
        <v>45566</v>
      </c>
      <c r="E12652" t="s">
        <v>6417</v>
      </c>
      <c r="F12652" t="s">
        <v>80</v>
      </c>
      <c r="G12652">
        <v>11141</v>
      </c>
      <c r="H12652">
        <v>29.97</v>
      </c>
      <c r="I12652">
        <v>333895.77</v>
      </c>
      <c r="J12652" t="s">
        <v>81</v>
      </c>
      <c r="K12652">
        <v>2.0415038338546191E-2</v>
      </c>
      <c r="L12652">
        <v>2.0415000000000001</v>
      </c>
      <c r="M12652" t="s">
        <v>82</v>
      </c>
    </row>
    <row r="12653" spans="1:13">
      <c r="A12653" t="s">
        <v>6415</v>
      </c>
      <c r="B12653" t="s">
        <v>6416</v>
      </c>
      <c r="C12653" t="str">
        <f>TEXT(D12653, "mmm")</f>
        <v>Oct</v>
      </c>
      <c r="D12653" s="1">
        <v>45566</v>
      </c>
      <c r="E12653" t="s">
        <v>6417</v>
      </c>
      <c r="F12653" t="s">
        <v>80</v>
      </c>
      <c r="G12653">
        <v>26539</v>
      </c>
      <c r="H12653">
        <v>29.97</v>
      </c>
      <c r="I12653">
        <v>795373.83</v>
      </c>
      <c r="J12653" t="s">
        <v>81</v>
      </c>
      <c r="K12653">
        <v>2.0415038338546191E-2</v>
      </c>
      <c r="L12653">
        <v>2.0415000000000001</v>
      </c>
      <c r="M12653" t="s">
        <v>82</v>
      </c>
    </row>
    <row r="12654" spans="1:13">
      <c r="A12654" t="s">
        <v>6415</v>
      </c>
      <c r="B12654" t="s">
        <v>6416</v>
      </c>
      <c r="C12654" t="str">
        <f>TEXT(D12654, "mmm")</f>
        <v>Oct</v>
      </c>
      <c r="D12654" s="1">
        <v>45566</v>
      </c>
      <c r="E12654" t="s">
        <v>6417</v>
      </c>
      <c r="F12654" t="s">
        <v>80</v>
      </c>
      <c r="G12654">
        <v>17953</v>
      </c>
      <c r="H12654">
        <v>29.98</v>
      </c>
      <c r="I12654">
        <v>538230.94000000006</v>
      </c>
      <c r="J12654" t="s">
        <v>81</v>
      </c>
      <c r="K12654">
        <v>2.0415038338546191E-2</v>
      </c>
      <c r="L12654">
        <v>2.0415000000000001</v>
      </c>
      <c r="M12654" t="s">
        <v>82</v>
      </c>
    </row>
    <row r="12655" spans="1:13">
      <c r="A12655" t="s">
        <v>6415</v>
      </c>
      <c r="B12655" t="s">
        <v>6416</v>
      </c>
      <c r="C12655" t="str">
        <f>TEXT(D12655, "mmm")</f>
        <v>Oct</v>
      </c>
      <c r="D12655" s="1">
        <v>45566</v>
      </c>
      <c r="E12655" t="s">
        <v>6417</v>
      </c>
      <c r="F12655" t="s">
        <v>80</v>
      </c>
      <c r="G12655">
        <v>112461</v>
      </c>
      <c r="H12655">
        <v>29.98</v>
      </c>
      <c r="I12655">
        <v>3371580.78</v>
      </c>
      <c r="J12655" t="s">
        <v>86</v>
      </c>
      <c r="K12655">
        <v>2.0415038338546191E-2</v>
      </c>
      <c r="L12655">
        <v>2.0415000000000001</v>
      </c>
      <c r="M12655" t="s">
        <v>82</v>
      </c>
    </row>
    <row r="12656" spans="1:13">
      <c r="A12656" t="s">
        <v>6415</v>
      </c>
      <c r="B12656" t="s">
        <v>6416</v>
      </c>
      <c r="C12656" t="str">
        <f>TEXT(D12656, "mmm")</f>
        <v>Oct</v>
      </c>
      <c r="D12656" s="1">
        <v>45566</v>
      </c>
      <c r="E12656" t="s">
        <v>6417</v>
      </c>
      <c r="F12656" t="s">
        <v>80</v>
      </c>
      <c r="G12656">
        <v>61863</v>
      </c>
      <c r="H12656">
        <v>29.99</v>
      </c>
      <c r="I12656">
        <v>1855271.37</v>
      </c>
      <c r="J12656" t="s">
        <v>86</v>
      </c>
      <c r="K12656">
        <v>2.0415038338546191E-2</v>
      </c>
      <c r="L12656">
        <v>2.0415000000000001</v>
      </c>
      <c r="M12656" t="s">
        <v>82</v>
      </c>
    </row>
    <row r="12657" spans="1:13">
      <c r="A12657" t="s">
        <v>6415</v>
      </c>
      <c r="B12657" t="s">
        <v>6416</v>
      </c>
      <c r="C12657" t="str">
        <f>TEXT(D12657, "mmm")</f>
        <v>Oct</v>
      </c>
      <c r="D12657" s="1">
        <v>45566</v>
      </c>
      <c r="E12657" t="s">
        <v>6417</v>
      </c>
      <c r="F12657" t="s">
        <v>80</v>
      </c>
      <c r="G12657">
        <v>183006</v>
      </c>
      <c r="H12657">
        <v>29.99</v>
      </c>
      <c r="I12657">
        <v>5488349.9399999985</v>
      </c>
      <c r="J12657" t="s">
        <v>86</v>
      </c>
      <c r="K12657">
        <v>2.0415038338546191E-2</v>
      </c>
      <c r="L12657">
        <v>2.0415000000000001</v>
      </c>
      <c r="M12657" t="s">
        <v>82</v>
      </c>
    </row>
    <row r="12658" spans="1:13">
      <c r="A12658" t="s">
        <v>6415</v>
      </c>
      <c r="B12658" t="s">
        <v>6416</v>
      </c>
      <c r="C12658" t="str">
        <f>TEXT(D12658, "mmm")</f>
        <v>Oct</v>
      </c>
      <c r="D12658" s="1">
        <v>45566</v>
      </c>
      <c r="E12658" t="s">
        <v>6417</v>
      </c>
      <c r="F12658" t="s">
        <v>80</v>
      </c>
      <c r="G12658">
        <v>39649</v>
      </c>
      <c r="H12658">
        <v>30</v>
      </c>
      <c r="I12658">
        <v>1189470</v>
      </c>
      <c r="J12658" t="s">
        <v>86</v>
      </c>
      <c r="K12658">
        <v>2.0415038338546191E-2</v>
      </c>
      <c r="L12658">
        <v>2.0415000000000001</v>
      </c>
      <c r="M12658" t="s">
        <v>82</v>
      </c>
    </row>
    <row r="12659" spans="1:13">
      <c r="A12659" t="s">
        <v>6415</v>
      </c>
      <c r="B12659" t="s">
        <v>6416</v>
      </c>
      <c r="C12659" t="str">
        <f>TEXT(D12659, "mmm")</f>
        <v>Oct</v>
      </c>
      <c r="D12659" s="1">
        <v>45566</v>
      </c>
      <c r="E12659" t="s">
        <v>6417</v>
      </c>
      <c r="F12659" t="s">
        <v>80</v>
      </c>
      <c r="G12659">
        <v>45958</v>
      </c>
      <c r="H12659">
        <v>30</v>
      </c>
      <c r="I12659">
        <v>1378740</v>
      </c>
      <c r="J12659" t="s">
        <v>86</v>
      </c>
      <c r="K12659">
        <v>2.0415038338546191E-2</v>
      </c>
      <c r="L12659">
        <v>2.0415000000000001</v>
      </c>
      <c r="M12659" t="s">
        <v>82</v>
      </c>
    </row>
    <row r="12660" spans="1:13">
      <c r="A12660" t="s">
        <v>6453</v>
      </c>
      <c r="B12660" t="s">
        <v>6454</v>
      </c>
      <c r="C12660" t="str">
        <f>TEXT(D12660, "mmm")</f>
        <v>Oct</v>
      </c>
      <c r="D12660" s="1">
        <v>45566</v>
      </c>
      <c r="E12660" t="s">
        <v>6455</v>
      </c>
      <c r="F12660" t="s">
        <v>217</v>
      </c>
      <c r="G12660">
        <v>5793742</v>
      </c>
      <c r="H12660">
        <v>8.6300000000000008</v>
      </c>
      <c r="I12660">
        <v>49999993.460000001</v>
      </c>
      <c r="J12660" t="s">
        <v>86</v>
      </c>
      <c r="K12660">
        <v>-5.3719053860528658E-2</v>
      </c>
      <c r="L12660">
        <v>-5.3719000000000001</v>
      </c>
      <c r="M12660" t="s">
        <v>82</v>
      </c>
    </row>
    <row r="12661" spans="1:13">
      <c r="A12661" t="s">
        <v>3072</v>
      </c>
      <c r="B12661" t="s">
        <v>3073</v>
      </c>
      <c r="C12661" t="str">
        <f>TEXT(D12661, "mmm")</f>
        <v>Oct</v>
      </c>
      <c r="D12661" s="1">
        <v>45566</v>
      </c>
      <c r="E12661" t="s">
        <v>6405</v>
      </c>
      <c r="F12661" t="s">
        <v>314</v>
      </c>
      <c r="G12661">
        <v>1351</v>
      </c>
      <c r="H12661">
        <v>59.43</v>
      </c>
      <c r="I12661">
        <v>80289.929999999993</v>
      </c>
      <c r="J12661" t="s">
        <v>81</v>
      </c>
      <c r="K12661">
        <v>0.17804510170372151</v>
      </c>
      <c r="L12661">
        <v>17.804500000000001</v>
      </c>
      <c r="M12661" t="s">
        <v>82</v>
      </c>
    </row>
    <row r="12662" spans="1:13">
      <c r="A12662" t="s">
        <v>3072</v>
      </c>
      <c r="B12662" t="s">
        <v>3073</v>
      </c>
      <c r="C12662" t="str">
        <f>TEXT(D12662, "mmm")</f>
        <v>Oct</v>
      </c>
      <c r="D12662" s="1">
        <v>45566</v>
      </c>
      <c r="E12662" t="s">
        <v>6406</v>
      </c>
      <c r="F12662" t="s">
        <v>314</v>
      </c>
      <c r="G12662">
        <v>1351</v>
      </c>
      <c r="H12662">
        <v>59.43</v>
      </c>
      <c r="I12662">
        <v>80289.929999999993</v>
      </c>
      <c r="J12662" t="s">
        <v>81</v>
      </c>
      <c r="K12662">
        <v>0.17804510170372151</v>
      </c>
      <c r="L12662">
        <v>17.804500000000001</v>
      </c>
      <c r="M12662" t="s">
        <v>82</v>
      </c>
    </row>
    <row r="12663" spans="1:13">
      <c r="A12663" t="s">
        <v>3072</v>
      </c>
      <c r="B12663" t="s">
        <v>3073</v>
      </c>
      <c r="C12663" t="str">
        <f>TEXT(D12663, "mmm")</f>
        <v>Oct</v>
      </c>
      <c r="D12663" s="1">
        <v>45566</v>
      </c>
      <c r="E12663" t="s">
        <v>6407</v>
      </c>
      <c r="F12663" t="s">
        <v>314</v>
      </c>
      <c r="G12663">
        <v>1351</v>
      </c>
      <c r="H12663">
        <v>59.43</v>
      </c>
      <c r="I12663">
        <v>80289.929999999993</v>
      </c>
      <c r="J12663" t="s">
        <v>81</v>
      </c>
      <c r="K12663">
        <v>0.17804510170372151</v>
      </c>
      <c r="L12663">
        <v>17.804500000000001</v>
      </c>
      <c r="M12663" t="s">
        <v>82</v>
      </c>
    </row>
    <row r="12664" spans="1:13">
      <c r="A12664" t="s">
        <v>3072</v>
      </c>
      <c r="B12664" t="s">
        <v>3073</v>
      </c>
      <c r="C12664" t="str">
        <f>TEXT(D12664, "mmm")</f>
        <v>Oct</v>
      </c>
      <c r="D12664" s="1">
        <v>45566</v>
      </c>
      <c r="E12664" t="s">
        <v>6405</v>
      </c>
      <c r="F12664" t="s">
        <v>314</v>
      </c>
      <c r="G12664">
        <v>1944</v>
      </c>
      <c r="H12664">
        <v>60.53</v>
      </c>
      <c r="I12664">
        <v>117670.32</v>
      </c>
      <c r="J12664" t="s">
        <v>86</v>
      </c>
      <c r="K12664">
        <v>0.17804510170372151</v>
      </c>
      <c r="L12664">
        <v>17.804500000000001</v>
      </c>
      <c r="M12664" t="s">
        <v>82</v>
      </c>
    </row>
    <row r="12665" spans="1:13">
      <c r="A12665" t="s">
        <v>3072</v>
      </c>
      <c r="B12665" t="s">
        <v>3073</v>
      </c>
      <c r="C12665" t="str">
        <f>TEXT(D12665, "mmm")</f>
        <v>Oct</v>
      </c>
      <c r="D12665" s="1">
        <v>45566</v>
      </c>
      <c r="E12665" t="s">
        <v>6406</v>
      </c>
      <c r="F12665" t="s">
        <v>314</v>
      </c>
      <c r="G12665">
        <v>1944</v>
      </c>
      <c r="H12665">
        <v>60.53</v>
      </c>
      <c r="I12665">
        <v>117670.32</v>
      </c>
      <c r="J12665" t="s">
        <v>86</v>
      </c>
      <c r="K12665">
        <v>0.17804510170372151</v>
      </c>
      <c r="L12665">
        <v>17.804500000000001</v>
      </c>
      <c r="M12665" t="s">
        <v>82</v>
      </c>
    </row>
    <row r="12666" spans="1:13">
      <c r="A12666" t="s">
        <v>3072</v>
      </c>
      <c r="B12666" t="s">
        <v>3073</v>
      </c>
      <c r="C12666" t="str">
        <f>TEXT(D12666, "mmm")</f>
        <v>Oct</v>
      </c>
      <c r="D12666" s="1">
        <v>45566</v>
      </c>
      <c r="E12666" t="s">
        <v>6407</v>
      </c>
      <c r="F12666" t="s">
        <v>314</v>
      </c>
      <c r="G12666">
        <v>1944</v>
      </c>
      <c r="H12666">
        <v>60.53</v>
      </c>
      <c r="I12666">
        <v>117670.32</v>
      </c>
      <c r="J12666" t="s">
        <v>86</v>
      </c>
      <c r="K12666">
        <v>0.17804510170372151</v>
      </c>
      <c r="L12666">
        <v>17.804500000000001</v>
      </c>
      <c r="M12666" t="s">
        <v>82</v>
      </c>
    </row>
    <row r="12667" spans="1:13">
      <c r="A12667" t="s">
        <v>3072</v>
      </c>
      <c r="B12667" t="s">
        <v>3073</v>
      </c>
      <c r="C12667" t="str">
        <f>TEXT(D12667, "mmm")</f>
        <v>Oct</v>
      </c>
      <c r="D12667" s="1">
        <v>45566</v>
      </c>
      <c r="E12667" t="s">
        <v>6405</v>
      </c>
      <c r="F12667" t="s">
        <v>314</v>
      </c>
      <c r="G12667">
        <v>505</v>
      </c>
      <c r="H12667">
        <v>59.54</v>
      </c>
      <c r="I12667">
        <v>30067.7</v>
      </c>
      <c r="J12667" t="s">
        <v>81</v>
      </c>
      <c r="K12667">
        <v>0.17804510170372151</v>
      </c>
      <c r="L12667">
        <v>17.804500000000001</v>
      </c>
      <c r="M12667" t="s">
        <v>82</v>
      </c>
    </row>
    <row r="12668" spans="1:13">
      <c r="A12668" t="s">
        <v>3072</v>
      </c>
      <c r="B12668" t="s">
        <v>3073</v>
      </c>
      <c r="C12668" t="str">
        <f>TEXT(D12668, "mmm")</f>
        <v>Oct</v>
      </c>
      <c r="D12668" s="1">
        <v>45566</v>
      </c>
      <c r="E12668" t="s">
        <v>6406</v>
      </c>
      <c r="F12668" t="s">
        <v>314</v>
      </c>
      <c r="G12668">
        <v>505</v>
      </c>
      <c r="H12668">
        <v>59.54</v>
      </c>
      <c r="I12668">
        <v>30067.7</v>
      </c>
      <c r="J12668" t="s">
        <v>81</v>
      </c>
      <c r="K12668">
        <v>0.17804510170372151</v>
      </c>
      <c r="L12668">
        <v>17.804500000000001</v>
      </c>
      <c r="M12668" t="s">
        <v>82</v>
      </c>
    </row>
    <row r="12669" spans="1:13">
      <c r="A12669" t="s">
        <v>3072</v>
      </c>
      <c r="B12669" t="s">
        <v>3073</v>
      </c>
      <c r="C12669" t="str">
        <f>TEXT(D12669, "mmm")</f>
        <v>Oct</v>
      </c>
      <c r="D12669" s="1">
        <v>45566</v>
      </c>
      <c r="E12669" t="s">
        <v>6407</v>
      </c>
      <c r="F12669" t="s">
        <v>314</v>
      </c>
      <c r="G12669">
        <v>505</v>
      </c>
      <c r="H12669">
        <v>59.54</v>
      </c>
      <c r="I12669">
        <v>30067.7</v>
      </c>
      <c r="J12669" t="s">
        <v>81</v>
      </c>
      <c r="K12669">
        <v>0.17804510170372151</v>
      </c>
      <c r="L12669">
        <v>17.804500000000001</v>
      </c>
      <c r="M12669" t="s">
        <v>82</v>
      </c>
    </row>
    <row r="12670" spans="1:13">
      <c r="A12670" t="s">
        <v>3072</v>
      </c>
      <c r="B12670" t="s">
        <v>3073</v>
      </c>
      <c r="C12670" t="str">
        <f>TEXT(D12670, "mmm")</f>
        <v>Oct</v>
      </c>
      <c r="D12670" s="1">
        <v>45566</v>
      </c>
      <c r="E12670" t="s">
        <v>6405</v>
      </c>
      <c r="F12670" t="s">
        <v>314</v>
      </c>
      <c r="G12670">
        <v>537</v>
      </c>
      <c r="H12670">
        <v>60.62</v>
      </c>
      <c r="I12670">
        <v>32552.94</v>
      </c>
      <c r="J12670" t="s">
        <v>81</v>
      </c>
      <c r="K12670">
        <v>0.17804510170372151</v>
      </c>
      <c r="L12670">
        <v>17.804500000000001</v>
      </c>
      <c r="M12670" t="s">
        <v>82</v>
      </c>
    </row>
    <row r="12671" spans="1:13">
      <c r="A12671" t="s">
        <v>3072</v>
      </c>
      <c r="B12671" t="s">
        <v>3073</v>
      </c>
      <c r="C12671" t="str">
        <f>TEXT(D12671, "mmm")</f>
        <v>Oct</v>
      </c>
      <c r="D12671" s="1">
        <v>45566</v>
      </c>
      <c r="E12671" t="s">
        <v>6406</v>
      </c>
      <c r="F12671" t="s">
        <v>314</v>
      </c>
      <c r="G12671">
        <v>537</v>
      </c>
      <c r="H12671">
        <v>60.62</v>
      </c>
      <c r="I12671">
        <v>32552.94</v>
      </c>
      <c r="J12671" t="s">
        <v>81</v>
      </c>
      <c r="K12671">
        <v>0.17804510170372151</v>
      </c>
      <c r="L12671">
        <v>17.804500000000001</v>
      </c>
      <c r="M12671" t="s">
        <v>82</v>
      </c>
    </row>
    <row r="12672" spans="1:13">
      <c r="A12672" t="s">
        <v>3072</v>
      </c>
      <c r="B12672" t="s">
        <v>3073</v>
      </c>
      <c r="C12672" t="str">
        <f>TEXT(D12672, "mmm")</f>
        <v>Oct</v>
      </c>
      <c r="D12672" s="1">
        <v>45566</v>
      </c>
      <c r="E12672" t="s">
        <v>6407</v>
      </c>
      <c r="F12672" t="s">
        <v>314</v>
      </c>
      <c r="G12672">
        <v>537</v>
      </c>
      <c r="H12672">
        <v>60.62</v>
      </c>
      <c r="I12672">
        <v>32552.94</v>
      </c>
      <c r="J12672" t="s">
        <v>81</v>
      </c>
      <c r="K12672">
        <v>0.17804510170372151</v>
      </c>
      <c r="L12672">
        <v>17.804500000000001</v>
      </c>
      <c r="M12672" t="s">
        <v>82</v>
      </c>
    </row>
    <row r="12673" spans="1:13">
      <c r="A12673" t="s">
        <v>3072</v>
      </c>
      <c r="B12673" t="s">
        <v>3073</v>
      </c>
      <c r="C12673" t="str">
        <f>TEXT(D12673, "mmm")</f>
        <v>Oct</v>
      </c>
      <c r="D12673" s="1">
        <v>45566</v>
      </c>
      <c r="E12673" t="s">
        <v>6405</v>
      </c>
      <c r="F12673" t="s">
        <v>314</v>
      </c>
      <c r="G12673">
        <v>842</v>
      </c>
      <c r="H12673">
        <v>61.34</v>
      </c>
      <c r="I12673">
        <v>51648.280000000013</v>
      </c>
      <c r="J12673" t="s">
        <v>81</v>
      </c>
      <c r="K12673">
        <v>0.17804510170372151</v>
      </c>
      <c r="L12673">
        <v>17.804500000000001</v>
      </c>
      <c r="M12673" t="s">
        <v>82</v>
      </c>
    </row>
    <row r="12674" spans="1:13">
      <c r="A12674" t="s">
        <v>3072</v>
      </c>
      <c r="B12674" t="s">
        <v>3073</v>
      </c>
      <c r="C12674" t="str">
        <f>TEXT(D12674, "mmm")</f>
        <v>Oct</v>
      </c>
      <c r="D12674" s="1">
        <v>45566</v>
      </c>
      <c r="E12674" t="s">
        <v>6406</v>
      </c>
      <c r="F12674" t="s">
        <v>314</v>
      </c>
      <c r="G12674">
        <v>842</v>
      </c>
      <c r="H12674">
        <v>61.34</v>
      </c>
      <c r="I12674">
        <v>51648.280000000013</v>
      </c>
      <c r="J12674" t="s">
        <v>81</v>
      </c>
      <c r="K12674">
        <v>0.17804510170372151</v>
      </c>
      <c r="L12674">
        <v>17.804500000000001</v>
      </c>
      <c r="M12674" t="s">
        <v>82</v>
      </c>
    </row>
    <row r="12675" spans="1:13">
      <c r="A12675" t="s">
        <v>3072</v>
      </c>
      <c r="B12675" t="s">
        <v>3073</v>
      </c>
      <c r="C12675" t="str">
        <f>TEXT(D12675, "mmm")</f>
        <v>Oct</v>
      </c>
      <c r="D12675" s="1">
        <v>45566</v>
      </c>
      <c r="E12675" t="s">
        <v>6407</v>
      </c>
      <c r="F12675" t="s">
        <v>314</v>
      </c>
      <c r="G12675">
        <v>842</v>
      </c>
      <c r="H12675">
        <v>61.34</v>
      </c>
      <c r="I12675">
        <v>51648.280000000013</v>
      </c>
      <c r="J12675" t="s">
        <v>81</v>
      </c>
      <c r="K12675">
        <v>0.17804510170372151</v>
      </c>
      <c r="L12675">
        <v>17.804500000000001</v>
      </c>
      <c r="M12675" t="s">
        <v>82</v>
      </c>
    </row>
    <row r="12676" spans="1:13">
      <c r="A12676" t="s">
        <v>3072</v>
      </c>
      <c r="B12676" t="s">
        <v>3073</v>
      </c>
      <c r="C12676" t="str">
        <f>TEXT(D12676, "mmm")</f>
        <v>Oct</v>
      </c>
      <c r="D12676" s="1">
        <v>45566</v>
      </c>
      <c r="E12676" t="s">
        <v>6405</v>
      </c>
      <c r="F12676" t="s">
        <v>314</v>
      </c>
      <c r="G12676">
        <v>358</v>
      </c>
      <c r="H12676">
        <v>61.3</v>
      </c>
      <c r="I12676">
        <v>21945.4</v>
      </c>
      <c r="J12676" t="s">
        <v>81</v>
      </c>
      <c r="K12676">
        <v>0.17804510170372151</v>
      </c>
      <c r="L12676">
        <v>17.804500000000001</v>
      </c>
      <c r="M12676" t="s">
        <v>82</v>
      </c>
    </row>
    <row r="12677" spans="1:13">
      <c r="A12677" t="s">
        <v>3072</v>
      </c>
      <c r="B12677" t="s">
        <v>3073</v>
      </c>
      <c r="C12677" t="str">
        <f>TEXT(D12677, "mmm")</f>
        <v>Oct</v>
      </c>
      <c r="D12677" s="1">
        <v>45566</v>
      </c>
      <c r="E12677" t="s">
        <v>6406</v>
      </c>
      <c r="F12677" t="s">
        <v>314</v>
      </c>
      <c r="G12677">
        <v>358</v>
      </c>
      <c r="H12677">
        <v>61.3</v>
      </c>
      <c r="I12677">
        <v>21945.4</v>
      </c>
      <c r="J12677" t="s">
        <v>81</v>
      </c>
      <c r="K12677">
        <v>0.17804510170372151</v>
      </c>
      <c r="L12677">
        <v>17.804500000000001</v>
      </c>
      <c r="M12677" t="s">
        <v>82</v>
      </c>
    </row>
    <row r="12678" spans="1:13">
      <c r="A12678" t="s">
        <v>3072</v>
      </c>
      <c r="B12678" t="s">
        <v>3073</v>
      </c>
      <c r="C12678" t="str">
        <f>TEXT(D12678, "mmm")</f>
        <v>Oct</v>
      </c>
      <c r="D12678" s="1">
        <v>45566</v>
      </c>
      <c r="E12678" t="s">
        <v>6407</v>
      </c>
      <c r="F12678" t="s">
        <v>314</v>
      </c>
      <c r="G12678">
        <v>358</v>
      </c>
      <c r="H12678">
        <v>61.3</v>
      </c>
      <c r="I12678">
        <v>21945.4</v>
      </c>
      <c r="J12678" t="s">
        <v>81</v>
      </c>
      <c r="K12678">
        <v>0.17804510170372151</v>
      </c>
      <c r="L12678">
        <v>17.804500000000001</v>
      </c>
      <c r="M12678" t="s">
        <v>82</v>
      </c>
    </row>
    <row r="12679" spans="1:13">
      <c r="A12679" t="s">
        <v>3072</v>
      </c>
      <c r="B12679" t="s">
        <v>3073</v>
      </c>
      <c r="C12679" t="str">
        <f>TEXT(D12679, "mmm")</f>
        <v>Oct</v>
      </c>
      <c r="D12679" s="1">
        <v>45566</v>
      </c>
      <c r="E12679" t="s">
        <v>6405</v>
      </c>
      <c r="F12679" t="s">
        <v>314</v>
      </c>
      <c r="G12679">
        <v>358</v>
      </c>
      <c r="H12679">
        <v>61.3</v>
      </c>
      <c r="I12679">
        <v>21945.4</v>
      </c>
      <c r="J12679" t="s">
        <v>81</v>
      </c>
      <c r="K12679">
        <v>0.17804510170372151</v>
      </c>
      <c r="L12679">
        <v>17.804500000000001</v>
      </c>
      <c r="M12679" t="s">
        <v>82</v>
      </c>
    </row>
    <row r="12680" spans="1:13">
      <c r="A12680" t="s">
        <v>3072</v>
      </c>
      <c r="B12680" t="s">
        <v>3073</v>
      </c>
      <c r="C12680" t="str">
        <f>TEXT(D12680, "mmm")</f>
        <v>Oct</v>
      </c>
      <c r="D12680" s="1">
        <v>45566</v>
      </c>
      <c r="E12680" t="s">
        <v>6406</v>
      </c>
      <c r="F12680" t="s">
        <v>314</v>
      </c>
      <c r="G12680">
        <v>358</v>
      </c>
      <c r="H12680">
        <v>61.3</v>
      </c>
      <c r="I12680">
        <v>21945.4</v>
      </c>
      <c r="J12680" t="s">
        <v>81</v>
      </c>
      <c r="K12680">
        <v>0.17804510170372151</v>
      </c>
      <c r="L12680">
        <v>17.804500000000001</v>
      </c>
      <c r="M12680" t="s">
        <v>82</v>
      </c>
    </row>
    <row r="12681" spans="1:13">
      <c r="A12681" t="s">
        <v>3072</v>
      </c>
      <c r="B12681" t="s">
        <v>3073</v>
      </c>
      <c r="C12681" t="str">
        <f>TEXT(D12681, "mmm")</f>
        <v>Oct</v>
      </c>
      <c r="D12681" s="1">
        <v>45566</v>
      </c>
      <c r="E12681" t="s">
        <v>6407</v>
      </c>
      <c r="F12681" t="s">
        <v>314</v>
      </c>
      <c r="G12681">
        <v>358</v>
      </c>
      <c r="H12681">
        <v>61.3</v>
      </c>
      <c r="I12681">
        <v>21945.4</v>
      </c>
      <c r="J12681" t="s">
        <v>81</v>
      </c>
      <c r="K12681">
        <v>0.17804510170372151</v>
      </c>
      <c r="L12681">
        <v>17.804500000000001</v>
      </c>
      <c r="M12681" t="s">
        <v>82</v>
      </c>
    </row>
    <row r="12682" spans="1:13">
      <c r="A12682" t="s">
        <v>3072</v>
      </c>
      <c r="B12682" t="s">
        <v>3073</v>
      </c>
      <c r="C12682" t="str">
        <f>TEXT(D12682, "mmm")</f>
        <v>Oct</v>
      </c>
      <c r="D12682" s="1">
        <v>45566</v>
      </c>
      <c r="E12682" t="s">
        <v>6405</v>
      </c>
      <c r="F12682" t="s">
        <v>314</v>
      </c>
      <c r="G12682">
        <v>842</v>
      </c>
      <c r="H12682">
        <v>61.34</v>
      </c>
      <c r="I12682">
        <v>51648.280000000013</v>
      </c>
      <c r="J12682" t="s">
        <v>81</v>
      </c>
      <c r="K12682">
        <v>0.17804510170372151</v>
      </c>
      <c r="L12682">
        <v>17.804500000000001</v>
      </c>
      <c r="M12682" t="s">
        <v>82</v>
      </c>
    </row>
    <row r="12683" spans="1:13">
      <c r="A12683" t="s">
        <v>3072</v>
      </c>
      <c r="B12683" t="s">
        <v>3073</v>
      </c>
      <c r="C12683" t="str">
        <f>TEXT(D12683, "mmm")</f>
        <v>Oct</v>
      </c>
      <c r="D12683" s="1">
        <v>45566</v>
      </c>
      <c r="E12683" t="s">
        <v>6406</v>
      </c>
      <c r="F12683" t="s">
        <v>314</v>
      </c>
      <c r="G12683">
        <v>842</v>
      </c>
      <c r="H12683">
        <v>61.34</v>
      </c>
      <c r="I12683">
        <v>51648.280000000013</v>
      </c>
      <c r="J12683" t="s">
        <v>81</v>
      </c>
      <c r="K12683">
        <v>0.17804510170372151</v>
      </c>
      <c r="L12683">
        <v>17.804500000000001</v>
      </c>
      <c r="M12683" t="s">
        <v>82</v>
      </c>
    </row>
    <row r="12684" spans="1:13">
      <c r="A12684" t="s">
        <v>3072</v>
      </c>
      <c r="B12684" t="s">
        <v>3073</v>
      </c>
      <c r="C12684" t="str">
        <f>TEXT(D12684, "mmm")</f>
        <v>Oct</v>
      </c>
      <c r="D12684" s="1">
        <v>45566</v>
      </c>
      <c r="E12684" t="s">
        <v>6407</v>
      </c>
      <c r="F12684" t="s">
        <v>314</v>
      </c>
      <c r="G12684">
        <v>842</v>
      </c>
      <c r="H12684">
        <v>61.34</v>
      </c>
      <c r="I12684">
        <v>51648.280000000013</v>
      </c>
      <c r="J12684" t="s">
        <v>81</v>
      </c>
      <c r="K12684">
        <v>0.17804510170372151</v>
      </c>
      <c r="L12684">
        <v>17.804500000000001</v>
      </c>
      <c r="M12684" t="s">
        <v>82</v>
      </c>
    </row>
    <row r="12685" spans="1:13">
      <c r="A12685" t="s">
        <v>3072</v>
      </c>
      <c r="B12685" t="s">
        <v>3073</v>
      </c>
      <c r="C12685" t="str">
        <f>TEXT(D12685, "mmm")</f>
        <v>Oct</v>
      </c>
      <c r="D12685" s="1">
        <v>45566</v>
      </c>
      <c r="E12685" t="s">
        <v>6405</v>
      </c>
      <c r="F12685" t="s">
        <v>314</v>
      </c>
      <c r="G12685">
        <v>537</v>
      </c>
      <c r="H12685">
        <v>60.62</v>
      </c>
      <c r="I12685">
        <v>32552.94</v>
      </c>
      <c r="J12685" t="s">
        <v>81</v>
      </c>
      <c r="K12685">
        <v>0.17804510170372151</v>
      </c>
      <c r="L12685">
        <v>17.804500000000001</v>
      </c>
      <c r="M12685" t="s">
        <v>82</v>
      </c>
    </row>
    <row r="12686" spans="1:13">
      <c r="A12686" t="s">
        <v>3072</v>
      </c>
      <c r="B12686" t="s">
        <v>3073</v>
      </c>
      <c r="C12686" t="str">
        <f>TEXT(D12686, "mmm")</f>
        <v>Oct</v>
      </c>
      <c r="D12686" s="1">
        <v>45566</v>
      </c>
      <c r="E12686" t="s">
        <v>6406</v>
      </c>
      <c r="F12686" t="s">
        <v>314</v>
      </c>
      <c r="G12686">
        <v>537</v>
      </c>
      <c r="H12686">
        <v>60.62</v>
      </c>
      <c r="I12686">
        <v>32552.94</v>
      </c>
      <c r="J12686" t="s">
        <v>81</v>
      </c>
      <c r="K12686">
        <v>0.17804510170372151</v>
      </c>
      <c r="L12686">
        <v>17.804500000000001</v>
      </c>
      <c r="M12686" t="s">
        <v>82</v>
      </c>
    </row>
    <row r="12687" spans="1:13">
      <c r="A12687" t="s">
        <v>3072</v>
      </c>
      <c r="B12687" t="s">
        <v>3073</v>
      </c>
      <c r="C12687" t="str">
        <f>TEXT(D12687, "mmm")</f>
        <v>Oct</v>
      </c>
      <c r="D12687" s="1">
        <v>45566</v>
      </c>
      <c r="E12687" t="s">
        <v>6407</v>
      </c>
      <c r="F12687" t="s">
        <v>314</v>
      </c>
      <c r="G12687">
        <v>537</v>
      </c>
      <c r="H12687">
        <v>60.62</v>
      </c>
      <c r="I12687">
        <v>32552.94</v>
      </c>
      <c r="J12687" t="s">
        <v>81</v>
      </c>
      <c r="K12687">
        <v>0.17804510170372151</v>
      </c>
      <c r="L12687">
        <v>17.804500000000001</v>
      </c>
      <c r="M12687" t="s">
        <v>82</v>
      </c>
    </row>
    <row r="12688" spans="1:13">
      <c r="A12688" t="s">
        <v>3072</v>
      </c>
      <c r="B12688" t="s">
        <v>3073</v>
      </c>
      <c r="C12688" t="str">
        <f>TEXT(D12688, "mmm")</f>
        <v>Oct</v>
      </c>
      <c r="D12688" s="1">
        <v>45566</v>
      </c>
      <c r="E12688" t="s">
        <v>6405</v>
      </c>
      <c r="F12688" t="s">
        <v>314</v>
      </c>
      <c r="G12688">
        <v>1351</v>
      </c>
      <c r="H12688">
        <v>59.43</v>
      </c>
      <c r="I12688">
        <v>80289.929999999993</v>
      </c>
      <c r="J12688" t="s">
        <v>81</v>
      </c>
      <c r="K12688">
        <v>0.17804510170372151</v>
      </c>
      <c r="L12688">
        <v>17.804500000000001</v>
      </c>
      <c r="M12688" t="s">
        <v>82</v>
      </c>
    </row>
    <row r="12689" spans="1:13">
      <c r="A12689" t="s">
        <v>3072</v>
      </c>
      <c r="B12689" t="s">
        <v>3073</v>
      </c>
      <c r="C12689" t="str">
        <f>TEXT(D12689, "mmm")</f>
        <v>Oct</v>
      </c>
      <c r="D12689" s="1">
        <v>45566</v>
      </c>
      <c r="E12689" t="s">
        <v>6406</v>
      </c>
      <c r="F12689" t="s">
        <v>314</v>
      </c>
      <c r="G12689">
        <v>1351</v>
      </c>
      <c r="H12689">
        <v>59.43</v>
      </c>
      <c r="I12689">
        <v>80289.929999999993</v>
      </c>
      <c r="J12689" t="s">
        <v>81</v>
      </c>
      <c r="K12689">
        <v>0.17804510170372151</v>
      </c>
      <c r="L12689">
        <v>17.804500000000001</v>
      </c>
      <c r="M12689" t="s">
        <v>82</v>
      </c>
    </row>
    <row r="12690" spans="1:13">
      <c r="A12690" t="s">
        <v>3072</v>
      </c>
      <c r="B12690" t="s">
        <v>3073</v>
      </c>
      <c r="C12690" t="str">
        <f>TEXT(D12690, "mmm")</f>
        <v>Oct</v>
      </c>
      <c r="D12690" s="1">
        <v>45566</v>
      </c>
      <c r="E12690" t="s">
        <v>6407</v>
      </c>
      <c r="F12690" t="s">
        <v>314</v>
      </c>
      <c r="G12690">
        <v>1351</v>
      </c>
      <c r="H12690">
        <v>59.43</v>
      </c>
      <c r="I12690">
        <v>80289.929999999993</v>
      </c>
      <c r="J12690" t="s">
        <v>81</v>
      </c>
      <c r="K12690">
        <v>0.17804510170372151</v>
      </c>
      <c r="L12690">
        <v>17.804500000000001</v>
      </c>
      <c r="M12690" t="s">
        <v>82</v>
      </c>
    </row>
    <row r="12691" spans="1:13">
      <c r="A12691" t="s">
        <v>3072</v>
      </c>
      <c r="B12691" t="s">
        <v>3073</v>
      </c>
      <c r="C12691" t="str">
        <f>TEXT(D12691, "mmm")</f>
        <v>Oct</v>
      </c>
      <c r="D12691" s="1">
        <v>45566</v>
      </c>
      <c r="E12691" t="s">
        <v>6405</v>
      </c>
      <c r="F12691" t="s">
        <v>314</v>
      </c>
      <c r="G12691">
        <v>1944</v>
      </c>
      <c r="H12691">
        <v>60.53</v>
      </c>
      <c r="I12691">
        <v>117670.32</v>
      </c>
      <c r="J12691" t="s">
        <v>86</v>
      </c>
      <c r="K12691">
        <v>0.17804510170372151</v>
      </c>
      <c r="L12691">
        <v>17.804500000000001</v>
      </c>
      <c r="M12691" t="s">
        <v>82</v>
      </c>
    </row>
    <row r="12692" spans="1:13">
      <c r="A12692" t="s">
        <v>3072</v>
      </c>
      <c r="B12692" t="s">
        <v>3073</v>
      </c>
      <c r="C12692" t="str">
        <f>TEXT(D12692, "mmm")</f>
        <v>Oct</v>
      </c>
      <c r="D12692" s="1">
        <v>45566</v>
      </c>
      <c r="E12692" t="s">
        <v>6406</v>
      </c>
      <c r="F12692" t="s">
        <v>314</v>
      </c>
      <c r="G12692">
        <v>1944</v>
      </c>
      <c r="H12692">
        <v>60.53</v>
      </c>
      <c r="I12692">
        <v>117670.32</v>
      </c>
      <c r="J12692" t="s">
        <v>86</v>
      </c>
      <c r="K12692">
        <v>0.17804510170372151</v>
      </c>
      <c r="L12692">
        <v>17.804500000000001</v>
      </c>
      <c r="M12692" t="s">
        <v>82</v>
      </c>
    </row>
    <row r="12693" spans="1:13">
      <c r="A12693" t="s">
        <v>3072</v>
      </c>
      <c r="B12693" t="s">
        <v>3073</v>
      </c>
      <c r="C12693" t="str">
        <f>TEXT(D12693, "mmm")</f>
        <v>Oct</v>
      </c>
      <c r="D12693" s="1">
        <v>45566</v>
      </c>
      <c r="E12693" t="s">
        <v>6407</v>
      </c>
      <c r="F12693" t="s">
        <v>314</v>
      </c>
      <c r="G12693">
        <v>1944</v>
      </c>
      <c r="H12693">
        <v>60.53</v>
      </c>
      <c r="I12693">
        <v>117670.32</v>
      </c>
      <c r="J12693" t="s">
        <v>86</v>
      </c>
      <c r="K12693">
        <v>0.17804510170372151</v>
      </c>
      <c r="L12693">
        <v>17.804500000000001</v>
      </c>
      <c r="M12693" t="s">
        <v>82</v>
      </c>
    </row>
    <row r="12694" spans="1:13">
      <c r="A12694" t="s">
        <v>3072</v>
      </c>
      <c r="B12694" t="s">
        <v>3073</v>
      </c>
      <c r="C12694" t="str">
        <f>TEXT(D12694, "mmm")</f>
        <v>Oct</v>
      </c>
      <c r="D12694" s="1">
        <v>45566</v>
      </c>
      <c r="E12694" t="s">
        <v>6405</v>
      </c>
      <c r="F12694" t="s">
        <v>314</v>
      </c>
      <c r="G12694">
        <v>505</v>
      </c>
      <c r="H12694">
        <v>59.54</v>
      </c>
      <c r="I12694">
        <v>30067.7</v>
      </c>
      <c r="J12694" t="s">
        <v>81</v>
      </c>
      <c r="K12694">
        <v>0.17804510170372151</v>
      </c>
      <c r="L12694">
        <v>17.804500000000001</v>
      </c>
      <c r="M12694" t="s">
        <v>82</v>
      </c>
    </row>
    <row r="12695" spans="1:13">
      <c r="A12695" t="s">
        <v>3072</v>
      </c>
      <c r="B12695" t="s">
        <v>3073</v>
      </c>
      <c r="C12695" t="str">
        <f>TEXT(D12695, "mmm")</f>
        <v>Oct</v>
      </c>
      <c r="D12695" s="1">
        <v>45566</v>
      </c>
      <c r="E12695" t="s">
        <v>6406</v>
      </c>
      <c r="F12695" t="s">
        <v>314</v>
      </c>
      <c r="G12695">
        <v>505</v>
      </c>
      <c r="H12695">
        <v>59.54</v>
      </c>
      <c r="I12695">
        <v>30067.7</v>
      </c>
      <c r="J12695" t="s">
        <v>81</v>
      </c>
      <c r="K12695">
        <v>0.17804510170372151</v>
      </c>
      <c r="L12695">
        <v>17.804500000000001</v>
      </c>
      <c r="M12695" t="s">
        <v>82</v>
      </c>
    </row>
    <row r="12696" spans="1:13">
      <c r="A12696" t="s">
        <v>3072</v>
      </c>
      <c r="B12696" t="s">
        <v>3073</v>
      </c>
      <c r="C12696" t="str">
        <f>TEXT(D12696, "mmm")</f>
        <v>Oct</v>
      </c>
      <c r="D12696" s="1">
        <v>45566</v>
      </c>
      <c r="E12696" t="s">
        <v>6407</v>
      </c>
      <c r="F12696" t="s">
        <v>314</v>
      </c>
      <c r="G12696">
        <v>505</v>
      </c>
      <c r="H12696">
        <v>59.54</v>
      </c>
      <c r="I12696">
        <v>30067.7</v>
      </c>
      <c r="J12696" t="s">
        <v>81</v>
      </c>
      <c r="K12696">
        <v>0.17804510170372151</v>
      </c>
      <c r="L12696">
        <v>17.804500000000001</v>
      </c>
      <c r="M12696" t="s">
        <v>82</v>
      </c>
    </row>
    <row r="12697" spans="1:13">
      <c r="A12697" t="s">
        <v>129</v>
      </c>
      <c r="B12697" t="s">
        <v>130</v>
      </c>
      <c r="C12697" t="str">
        <f>TEXT(D12697, "mmm")</f>
        <v>Oct</v>
      </c>
      <c r="D12697" s="1">
        <v>45566</v>
      </c>
      <c r="E12697" t="s">
        <v>110</v>
      </c>
      <c r="F12697" t="s">
        <v>101</v>
      </c>
      <c r="G12697">
        <v>16100</v>
      </c>
      <c r="H12697">
        <v>6.48</v>
      </c>
      <c r="I12697">
        <v>104328</v>
      </c>
      <c r="J12697" t="s">
        <v>81</v>
      </c>
      <c r="K12697">
        <v>2.160491760393746E-2</v>
      </c>
      <c r="L12697">
        <v>2.1604999999999999</v>
      </c>
      <c r="M12697" t="s">
        <v>82</v>
      </c>
    </row>
    <row r="12698" spans="1:13">
      <c r="A12698" t="s">
        <v>129</v>
      </c>
      <c r="B12698" t="s">
        <v>130</v>
      </c>
      <c r="C12698" t="str">
        <f>TEXT(D12698, "mmm")</f>
        <v>Oct</v>
      </c>
      <c r="D12698" s="1">
        <v>45566</v>
      </c>
      <c r="E12698" t="s">
        <v>109</v>
      </c>
      <c r="F12698" t="s">
        <v>101</v>
      </c>
      <c r="G12698">
        <v>16100</v>
      </c>
      <c r="H12698">
        <v>6.48</v>
      </c>
      <c r="I12698">
        <v>104328</v>
      </c>
      <c r="J12698" t="s">
        <v>81</v>
      </c>
      <c r="K12698">
        <v>2.160491760393746E-2</v>
      </c>
      <c r="L12698">
        <v>2.1604999999999999</v>
      </c>
      <c r="M12698" t="s">
        <v>82</v>
      </c>
    </row>
    <row r="12699" spans="1:13">
      <c r="A12699" t="s">
        <v>1460</v>
      </c>
      <c r="B12699" t="s">
        <v>1461</v>
      </c>
      <c r="C12699" t="str">
        <f>TEXT(D12699, "mmm")</f>
        <v>Oct</v>
      </c>
      <c r="D12699" s="1">
        <v>45566</v>
      </c>
      <c r="E12699" t="s">
        <v>1462</v>
      </c>
      <c r="F12699" t="s">
        <v>128</v>
      </c>
      <c r="G12699">
        <v>4069</v>
      </c>
      <c r="H12699">
        <v>9.75</v>
      </c>
      <c r="I12699">
        <v>39672.75</v>
      </c>
      <c r="J12699" t="s">
        <v>81</v>
      </c>
      <c r="K12699">
        <v>1.3305969930378581E-2</v>
      </c>
      <c r="L12699">
        <v>1.3306</v>
      </c>
      <c r="M12699" t="s">
        <v>82</v>
      </c>
    </row>
    <row r="12700" spans="1:13">
      <c r="A12700" t="s">
        <v>129</v>
      </c>
      <c r="B12700" t="s">
        <v>130</v>
      </c>
      <c r="C12700" t="str">
        <f>TEXT(D12700, "mmm")</f>
        <v>Oct</v>
      </c>
      <c r="D12700" s="1">
        <v>45566</v>
      </c>
      <c r="E12700" t="s">
        <v>111</v>
      </c>
      <c r="F12700" t="s">
        <v>101</v>
      </c>
      <c r="G12700">
        <v>16100</v>
      </c>
      <c r="H12700">
        <v>6.48</v>
      </c>
      <c r="I12700">
        <v>104328</v>
      </c>
      <c r="J12700" t="s">
        <v>81</v>
      </c>
      <c r="K12700">
        <v>2.160491760393746E-2</v>
      </c>
      <c r="L12700">
        <v>2.1604999999999999</v>
      </c>
      <c r="M12700" t="s">
        <v>82</v>
      </c>
    </row>
    <row r="12701" spans="1:13">
      <c r="A12701" t="s">
        <v>539</v>
      </c>
      <c r="B12701" t="s">
        <v>540</v>
      </c>
      <c r="C12701" t="str">
        <f>TEXT(D12701, "mmm")</f>
        <v>Oct</v>
      </c>
      <c r="D12701" s="1">
        <v>45566</v>
      </c>
      <c r="E12701" t="s">
        <v>5257</v>
      </c>
      <c r="F12701" t="s">
        <v>118</v>
      </c>
      <c r="G12701">
        <v>496.28</v>
      </c>
      <c r="H12701">
        <v>20.149999999999999</v>
      </c>
      <c r="I12701">
        <v>10000.041999999999</v>
      </c>
      <c r="J12701" t="s">
        <v>81</v>
      </c>
      <c r="K12701">
        <v>0</v>
      </c>
      <c r="L12701">
        <v>0</v>
      </c>
      <c r="M12701" t="s">
        <v>82</v>
      </c>
    </row>
    <row r="12702" spans="1:13">
      <c r="A12702" t="s">
        <v>2841</v>
      </c>
      <c r="B12702" t="s">
        <v>2842</v>
      </c>
      <c r="C12702" t="str">
        <f>TEXT(D12702, "mmm")</f>
        <v>Oct</v>
      </c>
      <c r="D12702" s="1">
        <v>45566</v>
      </c>
      <c r="E12702" t="s">
        <v>2843</v>
      </c>
      <c r="F12702" t="s">
        <v>80</v>
      </c>
      <c r="G12702">
        <v>3200</v>
      </c>
      <c r="H12702">
        <v>5.97</v>
      </c>
      <c r="I12702">
        <v>19104</v>
      </c>
      <c r="J12702" t="s">
        <v>81</v>
      </c>
      <c r="K12702">
        <v>0.21931254443033521</v>
      </c>
      <c r="L12702">
        <v>21.9313</v>
      </c>
      <c r="M12702" t="s">
        <v>82</v>
      </c>
    </row>
    <row r="12703" spans="1:13">
      <c r="A12703" t="s">
        <v>2682</v>
      </c>
      <c r="B12703" t="s">
        <v>2683</v>
      </c>
      <c r="C12703" t="str">
        <f>TEXT(D12703, "mmm")</f>
        <v>Oct</v>
      </c>
      <c r="D12703" s="1">
        <v>45566</v>
      </c>
      <c r="E12703" t="s">
        <v>2684</v>
      </c>
      <c r="F12703" t="s">
        <v>426</v>
      </c>
      <c r="G12703">
        <v>12130</v>
      </c>
      <c r="H12703">
        <v>15.09</v>
      </c>
      <c r="I12703">
        <v>183041.7</v>
      </c>
      <c r="J12703" t="s">
        <v>81</v>
      </c>
      <c r="K12703">
        <v>-6.6577844621986682E-3</v>
      </c>
      <c r="L12703">
        <v>-0.66579999999999995</v>
      </c>
      <c r="M12703" t="s">
        <v>82</v>
      </c>
    </row>
    <row r="12704" spans="1:13">
      <c r="A12704" t="s">
        <v>6444</v>
      </c>
      <c r="B12704" t="s">
        <v>6445</v>
      </c>
      <c r="C12704" t="str">
        <f>TEXT(D12704, "mmm")</f>
        <v>Oct</v>
      </c>
      <c r="D12704" s="1">
        <v>45566</v>
      </c>
      <c r="E12704" t="s">
        <v>6446</v>
      </c>
      <c r="F12704" t="s">
        <v>80</v>
      </c>
      <c r="G12704">
        <v>10000</v>
      </c>
      <c r="H12704">
        <v>4</v>
      </c>
      <c r="I12704">
        <v>40000</v>
      </c>
      <c r="J12704" t="s">
        <v>86</v>
      </c>
      <c r="K12704">
        <v>2.5445328588419521E-2</v>
      </c>
      <c r="L12704">
        <v>2.5445000000000002</v>
      </c>
      <c r="M12704" t="s">
        <v>82</v>
      </c>
    </row>
    <row r="12705" spans="1:13">
      <c r="A12705" t="s">
        <v>4483</v>
      </c>
      <c r="B12705" t="s">
        <v>4484</v>
      </c>
      <c r="C12705" t="str">
        <f>TEXT(D12705, "mmm")</f>
        <v>Oct</v>
      </c>
      <c r="D12705" s="1">
        <v>45567</v>
      </c>
      <c r="E12705" t="s">
        <v>6079</v>
      </c>
      <c r="F12705" t="s">
        <v>128</v>
      </c>
      <c r="G12705">
        <v>31895</v>
      </c>
      <c r="H12705">
        <v>2.35</v>
      </c>
      <c r="I12705">
        <v>74953.25</v>
      </c>
      <c r="J12705" t="s">
        <v>86</v>
      </c>
      <c r="K12705">
        <v>0.17551022791356011</v>
      </c>
      <c r="L12705">
        <v>17.550999999999998</v>
      </c>
      <c r="M12705" t="s">
        <v>82</v>
      </c>
    </row>
    <row r="12706" spans="1:13">
      <c r="A12706" t="s">
        <v>5134</v>
      </c>
      <c r="B12706" t="s">
        <v>5135</v>
      </c>
      <c r="C12706" t="str">
        <f>TEXT(D12706, "mmm")</f>
        <v>Oct</v>
      </c>
      <c r="D12706" s="1">
        <v>45567</v>
      </c>
      <c r="E12706" t="s">
        <v>6222</v>
      </c>
      <c r="F12706" t="s">
        <v>314</v>
      </c>
      <c r="G12706">
        <v>12100.68</v>
      </c>
      <c r="H12706">
        <v>10.33</v>
      </c>
      <c r="I12706">
        <v>125000.02439999999</v>
      </c>
      <c r="J12706" t="s">
        <v>86</v>
      </c>
      <c r="K12706">
        <v>3.87225723762108E-3</v>
      </c>
      <c r="L12706">
        <v>0.38719999999999999</v>
      </c>
      <c r="M12706" t="s">
        <v>82</v>
      </c>
    </row>
    <row r="12707" spans="1:13">
      <c r="A12707" t="s">
        <v>3043</v>
      </c>
      <c r="B12707" t="s">
        <v>3044</v>
      </c>
      <c r="C12707" t="str">
        <f>TEXT(D12707, "mmm")</f>
        <v>Oct</v>
      </c>
      <c r="D12707" s="1">
        <v>45567</v>
      </c>
      <c r="E12707" t="s">
        <v>3079</v>
      </c>
      <c r="F12707" t="s">
        <v>128</v>
      </c>
      <c r="G12707">
        <v>21052</v>
      </c>
      <c r="H12707">
        <v>47.5</v>
      </c>
      <c r="I12707">
        <v>999970</v>
      </c>
      <c r="J12707" t="s">
        <v>81</v>
      </c>
      <c r="K12707">
        <v>7.2515095239052973E-2</v>
      </c>
      <c r="L12707">
        <v>7.2515000000000001</v>
      </c>
      <c r="M12707" t="s">
        <v>82</v>
      </c>
    </row>
    <row r="12708" spans="1:13">
      <c r="A12708" t="s">
        <v>6447</v>
      </c>
      <c r="B12708" t="s">
        <v>6448</v>
      </c>
      <c r="C12708" t="str">
        <f>TEXT(D12708, "mmm")</f>
        <v>Oct</v>
      </c>
      <c r="D12708" s="1">
        <v>45567</v>
      </c>
      <c r="E12708" t="s">
        <v>6449</v>
      </c>
      <c r="F12708" t="s">
        <v>101</v>
      </c>
      <c r="G12708">
        <v>20000</v>
      </c>
      <c r="H12708">
        <v>13.37</v>
      </c>
      <c r="I12708">
        <v>267400</v>
      </c>
      <c r="J12708" t="s">
        <v>81</v>
      </c>
      <c r="K12708">
        <v>8.0754693948997591E-2</v>
      </c>
      <c r="L12708">
        <v>8.0754999999999999</v>
      </c>
      <c r="M12708" t="s">
        <v>82</v>
      </c>
    </row>
    <row r="12709" spans="1:13">
      <c r="A12709" t="s">
        <v>6225</v>
      </c>
      <c r="B12709" t="s">
        <v>6226</v>
      </c>
      <c r="C12709" t="str">
        <f>TEXT(D12709, "mmm")</f>
        <v>Oct</v>
      </c>
      <c r="D12709" s="1">
        <v>45567</v>
      </c>
      <c r="E12709" t="s">
        <v>6222</v>
      </c>
      <c r="F12709" t="s">
        <v>314</v>
      </c>
      <c r="G12709">
        <v>11200.72</v>
      </c>
      <c r="H12709">
        <v>11.16</v>
      </c>
      <c r="I12709">
        <v>125000.0352</v>
      </c>
      <c r="J12709" t="s">
        <v>86</v>
      </c>
      <c r="K12709">
        <v>1.0752708339955669E-2</v>
      </c>
      <c r="L12709">
        <v>1.0752999999999999</v>
      </c>
      <c r="M12709" t="s">
        <v>82</v>
      </c>
    </row>
    <row r="12710" spans="1:13">
      <c r="A12710" t="s">
        <v>6366</v>
      </c>
      <c r="B12710" t="s">
        <v>6367</v>
      </c>
      <c r="C12710" t="str">
        <f>TEXT(D12710, "mmm")</f>
        <v>Oct</v>
      </c>
      <c r="D12710" s="1">
        <v>45567</v>
      </c>
      <c r="E12710" t="s">
        <v>6392</v>
      </c>
      <c r="F12710" t="s">
        <v>80</v>
      </c>
      <c r="G12710">
        <v>67096</v>
      </c>
      <c r="H12710">
        <v>19.73</v>
      </c>
      <c r="I12710">
        <v>1323804.08</v>
      </c>
      <c r="J12710" t="s">
        <v>81</v>
      </c>
      <c r="K12710">
        <v>0.2250380454674028</v>
      </c>
      <c r="L12710">
        <v>22.503799999999998</v>
      </c>
      <c r="M12710" t="s">
        <v>82</v>
      </c>
    </row>
    <row r="12711" spans="1:13">
      <c r="A12711" t="s">
        <v>6374</v>
      </c>
      <c r="B12711" t="s">
        <v>6375</v>
      </c>
      <c r="C12711" t="str">
        <f>TEXT(D12711, "mmm")</f>
        <v>Oct</v>
      </c>
      <c r="D12711" s="1">
        <v>45567</v>
      </c>
      <c r="E12711" t="s">
        <v>6394</v>
      </c>
      <c r="F12711" t="s">
        <v>101</v>
      </c>
      <c r="G12711">
        <v>10153</v>
      </c>
      <c r="H12711">
        <v>6.37</v>
      </c>
      <c r="I12711">
        <v>64674.61</v>
      </c>
      <c r="J12711" t="s">
        <v>81</v>
      </c>
      <c r="K12711">
        <v>0.32817335495979288</v>
      </c>
      <c r="L12711">
        <v>32.817300000000003</v>
      </c>
      <c r="M12711" t="s">
        <v>82</v>
      </c>
    </row>
    <row r="12712" spans="1:13">
      <c r="A12712" t="s">
        <v>6374</v>
      </c>
      <c r="B12712" t="s">
        <v>6375</v>
      </c>
      <c r="C12712" t="str">
        <f>TEXT(D12712, "mmm")</f>
        <v>Oct</v>
      </c>
      <c r="D12712" s="1">
        <v>45567</v>
      </c>
      <c r="E12712" t="s">
        <v>6393</v>
      </c>
      <c r="F12712" t="s">
        <v>101</v>
      </c>
      <c r="G12712">
        <v>10153</v>
      </c>
      <c r="H12712">
        <v>6.37</v>
      </c>
      <c r="I12712">
        <v>64674.61</v>
      </c>
      <c r="J12712" t="s">
        <v>81</v>
      </c>
      <c r="K12712">
        <v>0.32817335495979288</v>
      </c>
      <c r="L12712">
        <v>32.817300000000003</v>
      </c>
      <c r="M12712" t="s">
        <v>82</v>
      </c>
    </row>
    <row r="12713" spans="1:13">
      <c r="A12713" t="s">
        <v>3072</v>
      </c>
      <c r="B12713" t="s">
        <v>3073</v>
      </c>
      <c r="C12713" t="str">
        <f>TEXT(D12713, "mmm")</f>
        <v>Oct</v>
      </c>
      <c r="D12713" s="1">
        <v>45567</v>
      </c>
      <c r="E12713" t="s">
        <v>6407</v>
      </c>
      <c r="F12713" t="s">
        <v>314</v>
      </c>
      <c r="G12713">
        <v>1196</v>
      </c>
      <c r="H12713">
        <v>62.08</v>
      </c>
      <c r="I12713">
        <v>74247.679999999993</v>
      </c>
      <c r="J12713" t="s">
        <v>81</v>
      </c>
      <c r="K12713">
        <v>9.8140660381163869E-2</v>
      </c>
      <c r="L12713">
        <v>9.8140999999999998</v>
      </c>
      <c r="M12713" t="s">
        <v>82</v>
      </c>
    </row>
    <row r="12714" spans="1:13">
      <c r="A12714" t="s">
        <v>3072</v>
      </c>
      <c r="B12714" t="s">
        <v>3073</v>
      </c>
      <c r="C12714" t="str">
        <f>TEXT(D12714, "mmm")</f>
        <v>Oct</v>
      </c>
      <c r="D12714" s="1">
        <v>45567</v>
      </c>
      <c r="E12714" t="s">
        <v>6405</v>
      </c>
      <c r="F12714" t="s">
        <v>314</v>
      </c>
      <c r="G12714">
        <v>1196</v>
      </c>
      <c r="H12714">
        <v>62.08</v>
      </c>
      <c r="I12714">
        <v>74247.679999999993</v>
      </c>
      <c r="J12714" t="s">
        <v>81</v>
      </c>
      <c r="K12714">
        <v>9.8140660381163869E-2</v>
      </c>
      <c r="L12714">
        <v>9.8140999999999998</v>
      </c>
      <c r="M12714" t="s">
        <v>82</v>
      </c>
    </row>
    <row r="12715" spans="1:13">
      <c r="A12715" t="s">
        <v>3072</v>
      </c>
      <c r="B12715" t="s">
        <v>3073</v>
      </c>
      <c r="C12715" t="str">
        <f>TEXT(D12715, "mmm")</f>
        <v>Oct</v>
      </c>
      <c r="D12715" s="1">
        <v>45567</v>
      </c>
      <c r="E12715" t="s">
        <v>6406</v>
      </c>
      <c r="F12715" t="s">
        <v>314</v>
      </c>
      <c r="G12715">
        <v>1196</v>
      </c>
      <c r="H12715">
        <v>62.08</v>
      </c>
      <c r="I12715">
        <v>74247.679999999993</v>
      </c>
      <c r="J12715" t="s">
        <v>81</v>
      </c>
      <c r="K12715">
        <v>9.8140660381163869E-2</v>
      </c>
      <c r="L12715">
        <v>9.8140999999999998</v>
      </c>
      <c r="M12715" t="s">
        <v>82</v>
      </c>
    </row>
    <row r="12716" spans="1:13">
      <c r="A12716" t="s">
        <v>3072</v>
      </c>
      <c r="B12716" t="s">
        <v>3073</v>
      </c>
      <c r="C12716" t="str">
        <f>TEXT(D12716, "mmm")</f>
        <v>Oct</v>
      </c>
      <c r="D12716" s="1">
        <v>45567</v>
      </c>
      <c r="E12716" t="s">
        <v>6407</v>
      </c>
      <c r="F12716" t="s">
        <v>314</v>
      </c>
      <c r="G12716">
        <v>525</v>
      </c>
      <c r="H12716">
        <v>61.07</v>
      </c>
      <c r="I12716">
        <v>32061.75</v>
      </c>
      <c r="J12716" t="s">
        <v>81</v>
      </c>
      <c r="K12716">
        <v>9.8140660381163869E-2</v>
      </c>
      <c r="L12716">
        <v>9.8140999999999998</v>
      </c>
      <c r="M12716" t="s">
        <v>82</v>
      </c>
    </row>
    <row r="12717" spans="1:13">
      <c r="A12717" t="s">
        <v>3072</v>
      </c>
      <c r="B12717" t="s">
        <v>3073</v>
      </c>
      <c r="C12717" t="str">
        <f>TEXT(D12717, "mmm")</f>
        <v>Oct</v>
      </c>
      <c r="D12717" s="1">
        <v>45567</v>
      </c>
      <c r="E12717" t="s">
        <v>6405</v>
      </c>
      <c r="F12717" t="s">
        <v>314</v>
      </c>
      <c r="G12717">
        <v>525</v>
      </c>
      <c r="H12717">
        <v>61.07</v>
      </c>
      <c r="I12717">
        <v>32061.75</v>
      </c>
      <c r="J12717" t="s">
        <v>81</v>
      </c>
      <c r="K12717">
        <v>9.8140660381163869E-2</v>
      </c>
      <c r="L12717">
        <v>9.8140999999999998</v>
      </c>
      <c r="M12717" t="s">
        <v>82</v>
      </c>
    </row>
    <row r="12718" spans="1:13">
      <c r="A12718" t="s">
        <v>3072</v>
      </c>
      <c r="B12718" t="s">
        <v>3073</v>
      </c>
      <c r="C12718" t="str">
        <f>TEXT(D12718, "mmm")</f>
        <v>Oct</v>
      </c>
      <c r="D12718" s="1">
        <v>45567</v>
      </c>
      <c r="E12718" t="s">
        <v>6406</v>
      </c>
      <c r="F12718" t="s">
        <v>314</v>
      </c>
      <c r="G12718">
        <v>525</v>
      </c>
      <c r="H12718">
        <v>61.07</v>
      </c>
      <c r="I12718">
        <v>32061.75</v>
      </c>
      <c r="J12718" t="s">
        <v>81</v>
      </c>
      <c r="K12718">
        <v>9.8140660381163869E-2</v>
      </c>
      <c r="L12718">
        <v>9.8140999999999998</v>
      </c>
      <c r="M12718" t="s">
        <v>82</v>
      </c>
    </row>
    <row r="12719" spans="1:13">
      <c r="A12719" t="s">
        <v>3072</v>
      </c>
      <c r="B12719" t="s">
        <v>3073</v>
      </c>
      <c r="C12719" t="str">
        <f>TEXT(D12719, "mmm")</f>
        <v>Oct</v>
      </c>
      <c r="D12719" s="1">
        <v>45567</v>
      </c>
      <c r="E12719" t="s">
        <v>6407</v>
      </c>
      <c r="F12719" t="s">
        <v>314</v>
      </c>
      <c r="G12719">
        <v>3684</v>
      </c>
      <c r="H12719">
        <v>62.04</v>
      </c>
      <c r="I12719">
        <v>228555.36</v>
      </c>
      <c r="J12719" t="s">
        <v>86</v>
      </c>
      <c r="K12719">
        <v>9.8140660381163869E-2</v>
      </c>
      <c r="L12719">
        <v>9.8140999999999998</v>
      </c>
      <c r="M12719" t="s">
        <v>82</v>
      </c>
    </row>
    <row r="12720" spans="1:13">
      <c r="A12720" t="s">
        <v>3072</v>
      </c>
      <c r="B12720" t="s">
        <v>3073</v>
      </c>
      <c r="C12720" t="str">
        <f>TEXT(D12720, "mmm")</f>
        <v>Oct</v>
      </c>
      <c r="D12720" s="1">
        <v>45567</v>
      </c>
      <c r="E12720" t="s">
        <v>6405</v>
      </c>
      <c r="F12720" t="s">
        <v>314</v>
      </c>
      <c r="G12720">
        <v>3684</v>
      </c>
      <c r="H12720">
        <v>62.04</v>
      </c>
      <c r="I12720">
        <v>228555.36</v>
      </c>
      <c r="J12720" t="s">
        <v>86</v>
      </c>
      <c r="K12720">
        <v>9.8140660381163869E-2</v>
      </c>
      <c r="L12720">
        <v>9.8140999999999998</v>
      </c>
      <c r="M12720" t="s">
        <v>82</v>
      </c>
    </row>
    <row r="12721" spans="1:13">
      <c r="A12721" t="s">
        <v>3072</v>
      </c>
      <c r="B12721" t="s">
        <v>3073</v>
      </c>
      <c r="C12721" t="str">
        <f>TEXT(D12721, "mmm")</f>
        <v>Oct</v>
      </c>
      <c r="D12721" s="1">
        <v>45567</v>
      </c>
      <c r="E12721" t="s">
        <v>6406</v>
      </c>
      <c r="F12721" t="s">
        <v>314</v>
      </c>
      <c r="G12721">
        <v>3684</v>
      </c>
      <c r="H12721">
        <v>62.04</v>
      </c>
      <c r="I12721">
        <v>228555.36</v>
      </c>
      <c r="J12721" t="s">
        <v>86</v>
      </c>
      <c r="K12721">
        <v>9.8140660381163869E-2</v>
      </c>
      <c r="L12721">
        <v>9.8140999999999998</v>
      </c>
      <c r="M12721" t="s">
        <v>82</v>
      </c>
    </row>
    <row r="12722" spans="1:13">
      <c r="A12722" t="s">
        <v>3072</v>
      </c>
      <c r="B12722" t="s">
        <v>3073</v>
      </c>
      <c r="C12722" t="str">
        <f>TEXT(D12722, "mmm")</f>
        <v>Oct</v>
      </c>
      <c r="D12722" s="1">
        <v>45567</v>
      </c>
      <c r="E12722" t="s">
        <v>6407</v>
      </c>
      <c r="F12722" t="s">
        <v>314</v>
      </c>
      <c r="G12722">
        <v>1588</v>
      </c>
      <c r="H12722">
        <v>61.17</v>
      </c>
      <c r="I12722">
        <v>97137.96</v>
      </c>
      <c r="J12722" t="s">
        <v>86</v>
      </c>
      <c r="K12722">
        <v>9.8140660381163869E-2</v>
      </c>
      <c r="L12722">
        <v>9.8140999999999998</v>
      </c>
      <c r="M12722" t="s">
        <v>82</v>
      </c>
    </row>
    <row r="12723" spans="1:13">
      <c r="A12723" t="s">
        <v>3072</v>
      </c>
      <c r="B12723" t="s">
        <v>3073</v>
      </c>
      <c r="C12723" t="str">
        <f>TEXT(D12723, "mmm")</f>
        <v>Oct</v>
      </c>
      <c r="D12723" s="1">
        <v>45567</v>
      </c>
      <c r="E12723" t="s">
        <v>6405</v>
      </c>
      <c r="F12723" t="s">
        <v>314</v>
      </c>
      <c r="G12723">
        <v>1588</v>
      </c>
      <c r="H12723">
        <v>61.17</v>
      </c>
      <c r="I12723">
        <v>97137.96</v>
      </c>
      <c r="J12723" t="s">
        <v>86</v>
      </c>
      <c r="K12723">
        <v>9.8140660381163869E-2</v>
      </c>
      <c r="L12723">
        <v>9.8140999999999998</v>
      </c>
      <c r="M12723" t="s">
        <v>82</v>
      </c>
    </row>
    <row r="12724" spans="1:13">
      <c r="A12724" t="s">
        <v>3072</v>
      </c>
      <c r="B12724" t="s">
        <v>3073</v>
      </c>
      <c r="C12724" t="str">
        <f>TEXT(D12724, "mmm")</f>
        <v>Oct</v>
      </c>
      <c r="D12724" s="1">
        <v>45567</v>
      </c>
      <c r="E12724" t="s">
        <v>6406</v>
      </c>
      <c r="F12724" t="s">
        <v>314</v>
      </c>
      <c r="G12724">
        <v>1588</v>
      </c>
      <c r="H12724">
        <v>61.17</v>
      </c>
      <c r="I12724">
        <v>97137.96</v>
      </c>
      <c r="J12724" t="s">
        <v>86</v>
      </c>
      <c r="K12724">
        <v>9.8140660381163869E-2</v>
      </c>
      <c r="L12724">
        <v>9.8140999999999998</v>
      </c>
      <c r="M12724" t="s">
        <v>82</v>
      </c>
    </row>
    <row r="12725" spans="1:13">
      <c r="A12725" t="s">
        <v>6456</v>
      </c>
      <c r="B12725" t="s">
        <v>6457</v>
      </c>
      <c r="C12725" t="str">
        <f>TEXT(D12725, "mmm")</f>
        <v>Oct</v>
      </c>
      <c r="D12725" s="1">
        <v>45567</v>
      </c>
      <c r="E12725" t="s">
        <v>6458</v>
      </c>
      <c r="F12725" t="s">
        <v>101</v>
      </c>
      <c r="G12725">
        <v>1270869</v>
      </c>
      <c r="H12725">
        <v>1.25</v>
      </c>
      <c r="I12725">
        <v>1588586.25</v>
      </c>
      <c r="J12725" t="s">
        <v>81</v>
      </c>
      <c r="K12725">
        <v>8.9285773839676619E-2</v>
      </c>
      <c r="L12725">
        <v>8.9285999999999994</v>
      </c>
      <c r="M12725" t="s">
        <v>82</v>
      </c>
    </row>
    <row r="12726" spans="1:13">
      <c r="A12726" t="s">
        <v>2278</v>
      </c>
      <c r="B12726" t="s">
        <v>2279</v>
      </c>
      <c r="C12726" t="str">
        <f>TEXT(D12726, "mmm")</f>
        <v>Oct</v>
      </c>
      <c r="D12726" s="1">
        <v>45567</v>
      </c>
      <c r="E12726" t="s">
        <v>2280</v>
      </c>
      <c r="F12726" t="s">
        <v>251</v>
      </c>
      <c r="G12726">
        <v>5514</v>
      </c>
      <c r="H12726">
        <v>17.38</v>
      </c>
      <c r="I12726">
        <v>95833.319999999992</v>
      </c>
      <c r="J12726" t="s">
        <v>81</v>
      </c>
      <c r="K12726">
        <v>0.2162312084013249</v>
      </c>
      <c r="L12726">
        <v>21.623100000000001</v>
      </c>
      <c r="M12726" t="s">
        <v>82</v>
      </c>
    </row>
    <row r="12727" spans="1:13">
      <c r="A12727" t="s">
        <v>2072</v>
      </c>
      <c r="B12727" t="s">
        <v>2073</v>
      </c>
      <c r="C12727" t="str">
        <f>TEXT(D12727, "mmm")</f>
        <v>Oct</v>
      </c>
      <c r="D12727" s="1">
        <v>45567</v>
      </c>
      <c r="E12727" t="s">
        <v>6459</v>
      </c>
      <c r="F12727" t="s">
        <v>101</v>
      </c>
      <c r="G12727">
        <v>3997</v>
      </c>
      <c r="H12727">
        <v>11.93</v>
      </c>
      <c r="I12727">
        <v>47684.21</v>
      </c>
      <c r="J12727" t="s">
        <v>81</v>
      </c>
      <c r="K12727">
        <v>7.3517134069317036E-2</v>
      </c>
      <c r="L12727">
        <v>7.3517000000000001</v>
      </c>
      <c r="M12727" t="s">
        <v>82</v>
      </c>
    </row>
    <row r="12728" spans="1:13">
      <c r="A12728" t="s">
        <v>4483</v>
      </c>
      <c r="B12728" t="s">
        <v>4484</v>
      </c>
      <c r="C12728" t="str">
        <f>TEXT(D12728, "mmm")</f>
        <v>Oct</v>
      </c>
      <c r="D12728" s="1">
        <v>45567</v>
      </c>
      <c r="E12728" t="s">
        <v>6460</v>
      </c>
      <c r="F12728" t="s">
        <v>118</v>
      </c>
      <c r="G12728">
        <v>10000</v>
      </c>
      <c r="H12728">
        <v>2.2999999999999998</v>
      </c>
      <c r="I12728">
        <v>23000</v>
      </c>
      <c r="J12728" t="s">
        <v>81</v>
      </c>
      <c r="K12728">
        <v>0.17551022791356011</v>
      </c>
      <c r="L12728">
        <v>17.550999999999998</v>
      </c>
      <c r="M12728" t="s">
        <v>82</v>
      </c>
    </row>
    <row r="12729" spans="1:13">
      <c r="A12729" t="s">
        <v>2072</v>
      </c>
      <c r="B12729" t="s">
        <v>2073</v>
      </c>
      <c r="C12729" t="str">
        <f>TEXT(D12729, "mmm")</f>
        <v>Oct</v>
      </c>
      <c r="D12729" s="1">
        <v>45567</v>
      </c>
      <c r="E12729" t="s">
        <v>6461</v>
      </c>
      <c r="F12729" t="s">
        <v>101</v>
      </c>
      <c r="G12729">
        <v>3997</v>
      </c>
      <c r="H12729">
        <v>11.93</v>
      </c>
      <c r="I12729">
        <v>47684.21</v>
      </c>
      <c r="J12729" t="s">
        <v>81</v>
      </c>
      <c r="K12729">
        <v>7.3517134069317036E-2</v>
      </c>
      <c r="L12729">
        <v>7.3517000000000001</v>
      </c>
      <c r="M12729" t="s">
        <v>82</v>
      </c>
    </row>
    <row r="12730" spans="1:13">
      <c r="A12730" t="s">
        <v>6444</v>
      </c>
      <c r="B12730" t="s">
        <v>6445</v>
      </c>
      <c r="C12730" t="str">
        <f>TEXT(D12730, "mmm")</f>
        <v>Oct</v>
      </c>
      <c r="D12730" s="1">
        <v>45567</v>
      </c>
      <c r="E12730" t="s">
        <v>6446</v>
      </c>
      <c r="F12730" t="s">
        <v>80</v>
      </c>
      <c r="G12730">
        <v>8800</v>
      </c>
      <c r="H12730">
        <v>3.97</v>
      </c>
      <c r="I12730">
        <v>34936</v>
      </c>
      <c r="J12730" t="s">
        <v>81</v>
      </c>
      <c r="K12730">
        <v>3.4999966621398933E-2</v>
      </c>
      <c r="L12730">
        <v>3.5</v>
      </c>
      <c r="M12730" t="s">
        <v>82</v>
      </c>
    </row>
    <row r="12731" spans="1:13">
      <c r="A12731" t="s">
        <v>6462</v>
      </c>
      <c r="B12731" t="s">
        <v>6463</v>
      </c>
      <c r="C12731" t="str">
        <f>TEXT(D12731, "mmm")</f>
        <v>Oct</v>
      </c>
      <c r="D12731" s="1">
        <v>45567</v>
      </c>
      <c r="E12731" t="s">
        <v>4921</v>
      </c>
      <c r="F12731" t="s">
        <v>101</v>
      </c>
      <c r="G12731">
        <v>100000</v>
      </c>
      <c r="H12731">
        <v>8.4</v>
      </c>
      <c r="I12731">
        <v>840000</v>
      </c>
      <c r="J12731" t="s">
        <v>86</v>
      </c>
      <c r="K12731">
        <v>5.7273532426145753E-2</v>
      </c>
      <c r="L12731">
        <v>5.7274000000000003</v>
      </c>
      <c r="M12731" t="s">
        <v>82</v>
      </c>
    </row>
    <row r="12732" spans="1:13">
      <c r="A12732" t="s">
        <v>6462</v>
      </c>
      <c r="B12732" t="s">
        <v>6463</v>
      </c>
      <c r="C12732" t="str">
        <f>TEXT(D12732, "mmm")</f>
        <v>Oct</v>
      </c>
      <c r="D12732" s="1">
        <v>45567</v>
      </c>
      <c r="E12732" t="s">
        <v>4925</v>
      </c>
      <c r="F12732" t="s">
        <v>101</v>
      </c>
      <c r="G12732">
        <v>100000</v>
      </c>
      <c r="H12732">
        <v>8.4</v>
      </c>
      <c r="I12732">
        <v>840000</v>
      </c>
      <c r="J12732" t="s">
        <v>86</v>
      </c>
      <c r="K12732">
        <v>5.7273532426145753E-2</v>
      </c>
      <c r="L12732">
        <v>5.7274000000000003</v>
      </c>
      <c r="M12732" t="s">
        <v>82</v>
      </c>
    </row>
    <row r="12733" spans="1:13">
      <c r="A12733" t="s">
        <v>3043</v>
      </c>
      <c r="B12733" t="s">
        <v>3044</v>
      </c>
      <c r="C12733" t="str">
        <f>TEXT(D12733, "mmm")</f>
        <v>Oct</v>
      </c>
      <c r="D12733" s="1">
        <v>45567</v>
      </c>
      <c r="E12733" t="s">
        <v>3045</v>
      </c>
      <c r="F12733" t="s">
        <v>80</v>
      </c>
      <c r="G12733">
        <v>21052</v>
      </c>
      <c r="H12733">
        <v>47.5</v>
      </c>
      <c r="I12733">
        <v>999970</v>
      </c>
      <c r="J12733" t="s">
        <v>81</v>
      </c>
      <c r="K12733">
        <v>7.2515095239052973E-2</v>
      </c>
      <c r="L12733">
        <v>7.2515000000000001</v>
      </c>
      <c r="M12733" t="s">
        <v>82</v>
      </c>
    </row>
    <row r="12734" spans="1:13">
      <c r="A12734" t="s">
        <v>188</v>
      </c>
      <c r="B12734" t="s">
        <v>189</v>
      </c>
      <c r="C12734" t="str">
        <f>TEXT(D12734, "mmm")</f>
        <v>Oct</v>
      </c>
      <c r="D12734" s="1">
        <v>45567</v>
      </c>
      <c r="E12734" t="s">
        <v>2446</v>
      </c>
      <c r="F12734" t="s">
        <v>80</v>
      </c>
      <c r="G12734">
        <v>4500</v>
      </c>
      <c r="H12734">
        <v>10.85</v>
      </c>
      <c r="I12734">
        <v>48825</v>
      </c>
      <c r="J12734" t="s">
        <v>81</v>
      </c>
      <c r="K12734">
        <v>3.9741124239917047E-2</v>
      </c>
      <c r="L12734">
        <v>3.9741</v>
      </c>
      <c r="M12734" t="s">
        <v>82</v>
      </c>
    </row>
    <row r="12735" spans="1:13">
      <c r="A12735" t="s">
        <v>6464</v>
      </c>
      <c r="B12735" t="s">
        <v>6465</v>
      </c>
      <c r="C12735" t="str">
        <f>TEXT(D12735, "mmm")</f>
        <v>Oct</v>
      </c>
      <c r="D12735" s="1">
        <v>45568</v>
      </c>
      <c r="E12735" t="s">
        <v>2224</v>
      </c>
      <c r="F12735" t="s">
        <v>101</v>
      </c>
      <c r="G12735">
        <v>169753</v>
      </c>
      <c r="H12735">
        <v>4.0999999999999996</v>
      </c>
      <c r="I12735">
        <v>695987.29999999993</v>
      </c>
      <c r="J12735" t="s">
        <v>86</v>
      </c>
      <c r="K12735">
        <v>7.4309957918867964E-2</v>
      </c>
      <c r="L12735">
        <v>7.431</v>
      </c>
      <c r="M12735" t="s">
        <v>82</v>
      </c>
    </row>
    <row r="12736" spans="1:13">
      <c r="A12736" t="s">
        <v>6464</v>
      </c>
      <c r="B12736" t="s">
        <v>6465</v>
      </c>
      <c r="C12736" t="str">
        <f>TEXT(D12736, "mmm")</f>
        <v>Oct</v>
      </c>
      <c r="D12736" s="1">
        <v>45568</v>
      </c>
      <c r="E12736" t="s">
        <v>2225</v>
      </c>
      <c r="F12736" t="s">
        <v>101</v>
      </c>
      <c r="G12736">
        <v>169753</v>
      </c>
      <c r="H12736">
        <v>4.0999999999999996</v>
      </c>
      <c r="I12736">
        <v>695987.29999999993</v>
      </c>
      <c r="J12736" t="s">
        <v>86</v>
      </c>
      <c r="K12736">
        <v>7.4309957918867964E-2</v>
      </c>
      <c r="L12736">
        <v>7.431</v>
      </c>
      <c r="M12736" t="s">
        <v>82</v>
      </c>
    </row>
    <row r="12737" spans="1:13">
      <c r="A12737" t="s">
        <v>6464</v>
      </c>
      <c r="B12737" t="s">
        <v>6465</v>
      </c>
      <c r="C12737" t="str">
        <f>TEXT(D12737, "mmm")</f>
        <v>Oct</v>
      </c>
      <c r="D12737" s="1">
        <v>45568</v>
      </c>
      <c r="E12737" t="s">
        <v>2226</v>
      </c>
      <c r="F12737" t="s">
        <v>101</v>
      </c>
      <c r="G12737">
        <v>169753</v>
      </c>
      <c r="H12737">
        <v>4.0999999999999996</v>
      </c>
      <c r="I12737">
        <v>695987.29999999993</v>
      </c>
      <c r="J12737" t="s">
        <v>86</v>
      </c>
      <c r="K12737">
        <v>7.4309957918867964E-2</v>
      </c>
      <c r="L12737">
        <v>7.431</v>
      </c>
      <c r="M12737" t="s">
        <v>82</v>
      </c>
    </row>
    <row r="12738" spans="1:13">
      <c r="A12738" t="s">
        <v>6464</v>
      </c>
      <c r="B12738" t="s">
        <v>6465</v>
      </c>
      <c r="C12738" t="str">
        <f>TEXT(D12738, "mmm")</f>
        <v>Oct</v>
      </c>
      <c r="D12738" s="1">
        <v>45568</v>
      </c>
      <c r="E12738" t="s">
        <v>2222</v>
      </c>
      <c r="F12738" t="s">
        <v>101</v>
      </c>
      <c r="G12738">
        <v>169753</v>
      </c>
      <c r="H12738">
        <v>4.0999999999999996</v>
      </c>
      <c r="I12738">
        <v>695987.29999999993</v>
      </c>
      <c r="J12738" t="s">
        <v>86</v>
      </c>
      <c r="K12738">
        <v>7.4309957918867964E-2</v>
      </c>
      <c r="L12738">
        <v>7.431</v>
      </c>
      <c r="M12738" t="s">
        <v>82</v>
      </c>
    </row>
    <row r="12739" spans="1:13">
      <c r="A12739" t="s">
        <v>6464</v>
      </c>
      <c r="B12739" t="s">
        <v>6465</v>
      </c>
      <c r="C12739" t="str">
        <f>TEXT(D12739, "mmm")</f>
        <v>Oct</v>
      </c>
      <c r="D12739" s="1">
        <v>45568</v>
      </c>
      <c r="E12739" t="s">
        <v>2221</v>
      </c>
      <c r="F12739" t="s">
        <v>101</v>
      </c>
      <c r="G12739">
        <v>169753</v>
      </c>
      <c r="H12739">
        <v>4.0999999999999996</v>
      </c>
      <c r="I12739">
        <v>695987.29999999993</v>
      </c>
      <c r="J12739" t="s">
        <v>86</v>
      </c>
      <c r="K12739">
        <v>7.4309957918867964E-2</v>
      </c>
      <c r="L12739">
        <v>7.431</v>
      </c>
      <c r="M12739" t="s">
        <v>82</v>
      </c>
    </row>
    <row r="12740" spans="1:13">
      <c r="A12740" t="s">
        <v>6464</v>
      </c>
      <c r="B12740" t="s">
        <v>6465</v>
      </c>
      <c r="C12740" t="str">
        <f>TEXT(D12740, "mmm")</f>
        <v>Oct</v>
      </c>
      <c r="D12740" s="1">
        <v>45568</v>
      </c>
      <c r="E12740" t="s">
        <v>2223</v>
      </c>
      <c r="F12740" t="s">
        <v>101</v>
      </c>
      <c r="G12740">
        <v>169753</v>
      </c>
      <c r="H12740">
        <v>4.0999999999999996</v>
      </c>
      <c r="I12740">
        <v>695987.29999999993</v>
      </c>
      <c r="J12740" t="s">
        <v>86</v>
      </c>
      <c r="K12740">
        <v>7.4309957918867964E-2</v>
      </c>
      <c r="L12740">
        <v>7.431</v>
      </c>
      <c r="M12740" t="s">
        <v>82</v>
      </c>
    </row>
    <row r="12741" spans="1:13">
      <c r="A12741" t="s">
        <v>6464</v>
      </c>
      <c r="B12741" t="s">
        <v>6465</v>
      </c>
      <c r="C12741" t="str">
        <f>TEXT(D12741, "mmm")</f>
        <v>Oct</v>
      </c>
      <c r="D12741" s="1">
        <v>45568</v>
      </c>
      <c r="E12741" t="s">
        <v>2220</v>
      </c>
      <c r="F12741" t="s">
        <v>101</v>
      </c>
      <c r="G12741">
        <v>169753</v>
      </c>
      <c r="H12741">
        <v>4.0999999999999996</v>
      </c>
      <c r="I12741">
        <v>695987.29999999993</v>
      </c>
      <c r="J12741" t="s">
        <v>86</v>
      </c>
      <c r="K12741">
        <v>7.4309957918867964E-2</v>
      </c>
      <c r="L12741">
        <v>7.431</v>
      </c>
      <c r="M12741" t="s">
        <v>82</v>
      </c>
    </row>
    <row r="12742" spans="1:13">
      <c r="A12742" t="s">
        <v>6464</v>
      </c>
      <c r="B12742" t="s">
        <v>6465</v>
      </c>
      <c r="C12742" t="str">
        <f>TEXT(D12742, "mmm")</f>
        <v>Oct</v>
      </c>
      <c r="D12742" s="1">
        <v>45568</v>
      </c>
      <c r="E12742" t="s">
        <v>2227</v>
      </c>
      <c r="F12742" t="s">
        <v>101</v>
      </c>
      <c r="G12742">
        <v>169753</v>
      </c>
      <c r="H12742">
        <v>4.0999999999999996</v>
      </c>
      <c r="I12742">
        <v>695987.29999999993</v>
      </c>
      <c r="J12742" t="s">
        <v>86</v>
      </c>
      <c r="K12742">
        <v>7.4309957918867964E-2</v>
      </c>
      <c r="L12742">
        <v>7.431</v>
      </c>
      <c r="M12742" t="s">
        <v>82</v>
      </c>
    </row>
    <row r="12743" spans="1:13">
      <c r="A12743" t="s">
        <v>6464</v>
      </c>
      <c r="B12743" t="s">
        <v>6465</v>
      </c>
      <c r="C12743" t="str">
        <f>TEXT(D12743, "mmm")</f>
        <v>Oct</v>
      </c>
      <c r="D12743" s="1">
        <v>45568</v>
      </c>
      <c r="E12743" t="s">
        <v>2224</v>
      </c>
      <c r="F12743" t="s">
        <v>101</v>
      </c>
      <c r="G12743">
        <v>122930</v>
      </c>
      <c r="H12743">
        <v>4.0999999999999996</v>
      </c>
      <c r="I12743">
        <v>504012.99999999988</v>
      </c>
      <c r="J12743" t="s">
        <v>81</v>
      </c>
      <c r="K12743">
        <v>7.4309957918867964E-2</v>
      </c>
      <c r="L12743">
        <v>7.431</v>
      </c>
      <c r="M12743" t="s">
        <v>82</v>
      </c>
    </row>
    <row r="12744" spans="1:13">
      <c r="A12744" t="s">
        <v>6464</v>
      </c>
      <c r="B12744" t="s">
        <v>6465</v>
      </c>
      <c r="C12744" t="str">
        <f>TEXT(D12744, "mmm")</f>
        <v>Oct</v>
      </c>
      <c r="D12744" s="1">
        <v>45568</v>
      </c>
      <c r="E12744" t="s">
        <v>2225</v>
      </c>
      <c r="F12744" t="s">
        <v>101</v>
      </c>
      <c r="G12744">
        <v>122930</v>
      </c>
      <c r="H12744">
        <v>4.0999999999999996</v>
      </c>
      <c r="I12744">
        <v>504012.99999999988</v>
      </c>
      <c r="J12744" t="s">
        <v>81</v>
      </c>
      <c r="K12744">
        <v>7.4309957918867964E-2</v>
      </c>
      <c r="L12744">
        <v>7.431</v>
      </c>
      <c r="M12744" t="s">
        <v>82</v>
      </c>
    </row>
    <row r="12745" spans="1:13">
      <c r="A12745" t="s">
        <v>6464</v>
      </c>
      <c r="B12745" t="s">
        <v>6465</v>
      </c>
      <c r="C12745" t="str">
        <f>TEXT(D12745, "mmm")</f>
        <v>Oct</v>
      </c>
      <c r="D12745" s="1">
        <v>45568</v>
      </c>
      <c r="E12745" t="s">
        <v>2226</v>
      </c>
      <c r="F12745" t="s">
        <v>101</v>
      </c>
      <c r="G12745">
        <v>122930</v>
      </c>
      <c r="H12745">
        <v>4.0999999999999996</v>
      </c>
      <c r="I12745">
        <v>504012.99999999988</v>
      </c>
      <c r="J12745" t="s">
        <v>81</v>
      </c>
      <c r="K12745">
        <v>7.4309957918867964E-2</v>
      </c>
      <c r="L12745">
        <v>7.431</v>
      </c>
      <c r="M12745" t="s">
        <v>82</v>
      </c>
    </row>
    <row r="12746" spans="1:13">
      <c r="A12746" t="s">
        <v>6464</v>
      </c>
      <c r="B12746" t="s">
        <v>6465</v>
      </c>
      <c r="C12746" t="str">
        <f>TEXT(D12746, "mmm")</f>
        <v>Oct</v>
      </c>
      <c r="D12746" s="1">
        <v>45568</v>
      </c>
      <c r="E12746" t="s">
        <v>2222</v>
      </c>
      <c r="F12746" t="s">
        <v>101</v>
      </c>
      <c r="G12746">
        <v>122930</v>
      </c>
      <c r="H12746">
        <v>4.0999999999999996</v>
      </c>
      <c r="I12746">
        <v>504012.99999999988</v>
      </c>
      <c r="J12746" t="s">
        <v>81</v>
      </c>
      <c r="K12746">
        <v>7.4309957918867964E-2</v>
      </c>
      <c r="L12746">
        <v>7.431</v>
      </c>
      <c r="M12746" t="s">
        <v>82</v>
      </c>
    </row>
    <row r="12747" spans="1:13">
      <c r="A12747" t="s">
        <v>6464</v>
      </c>
      <c r="B12747" t="s">
        <v>6465</v>
      </c>
      <c r="C12747" t="str">
        <f>TEXT(D12747, "mmm")</f>
        <v>Oct</v>
      </c>
      <c r="D12747" s="1">
        <v>45568</v>
      </c>
      <c r="E12747" t="s">
        <v>2221</v>
      </c>
      <c r="F12747" t="s">
        <v>101</v>
      </c>
      <c r="G12747">
        <v>122930</v>
      </c>
      <c r="H12747">
        <v>4.0999999999999996</v>
      </c>
      <c r="I12747">
        <v>504012.99999999988</v>
      </c>
      <c r="J12747" t="s">
        <v>81</v>
      </c>
      <c r="K12747">
        <v>7.4309957918867964E-2</v>
      </c>
      <c r="L12747">
        <v>7.431</v>
      </c>
      <c r="M12747" t="s">
        <v>82</v>
      </c>
    </row>
    <row r="12748" spans="1:13">
      <c r="A12748" t="s">
        <v>6464</v>
      </c>
      <c r="B12748" t="s">
        <v>6465</v>
      </c>
      <c r="C12748" t="str">
        <f>TEXT(D12748, "mmm")</f>
        <v>Oct</v>
      </c>
      <c r="D12748" s="1">
        <v>45568</v>
      </c>
      <c r="E12748" t="s">
        <v>2223</v>
      </c>
      <c r="F12748" t="s">
        <v>101</v>
      </c>
      <c r="G12748">
        <v>122930</v>
      </c>
      <c r="H12748">
        <v>4.0999999999999996</v>
      </c>
      <c r="I12748">
        <v>504012.99999999988</v>
      </c>
      <c r="J12748" t="s">
        <v>81</v>
      </c>
      <c r="K12748">
        <v>7.4309957918867964E-2</v>
      </c>
      <c r="L12748">
        <v>7.431</v>
      </c>
      <c r="M12748" t="s">
        <v>82</v>
      </c>
    </row>
    <row r="12749" spans="1:13">
      <c r="A12749" t="s">
        <v>6464</v>
      </c>
      <c r="B12749" t="s">
        <v>6465</v>
      </c>
      <c r="C12749" t="str">
        <f>TEXT(D12749, "mmm")</f>
        <v>Oct</v>
      </c>
      <c r="D12749" s="1">
        <v>45568</v>
      </c>
      <c r="E12749" t="s">
        <v>2220</v>
      </c>
      <c r="F12749" t="s">
        <v>101</v>
      </c>
      <c r="G12749">
        <v>122930</v>
      </c>
      <c r="H12749">
        <v>4.0999999999999996</v>
      </c>
      <c r="I12749">
        <v>504012.99999999988</v>
      </c>
      <c r="J12749" t="s">
        <v>81</v>
      </c>
      <c r="K12749">
        <v>7.4309957918867964E-2</v>
      </c>
      <c r="L12749">
        <v>7.431</v>
      </c>
      <c r="M12749" t="s">
        <v>82</v>
      </c>
    </row>
    <row r="12750" spans="1:13">
      <c r="A12750" t="s">
        <v>6464</v>
      </c>
      <c r="B12750" t="s">
        <v>6465</v>
      </c>
      <c r="C12750" t="str">
        <f>TEXT(D12750, "mmm")</f>
        <v>Oct</v>
      </c>
      <c r="D12750" s="1">
        <v>45568</v>
      </c>
      <c r="E12750" t="s">
        <v>2227</v>
      </c>
      <c r="F12750" t="s">
        <v>101</v>
      </c>
      <c r="G12750">
        <v>122930</v>
      </c>
      <c r="H12750">
        <v>4.0999999999999996</v>
      </c>
      <c r="I12750">
        <v>504012.99999999988</v>
      </c>
      <c r="J12750" t="s">
        <v>81</v>
      </c>
      <c r="K12750">
        <v>7.4309957918867964E-2</v>
      </c>
      <c r="L12750">
        <v>7.431</v>
      </c>
      <c r="M12750" t="s">
        <v>82</v>
      </c>
    </row>
    <row r="12751" spans="1:13">
      <c r="A12751" t="s">
        <v>4173</v>
      </c>
      <c r="B12751" t="s">
        <v>4174</v>
      </c>
      <c r="C12751" t="str">
        <f>TEXT(D12751, "mmm")</f>
        <v>Oct</v>
      </c>
      <c r="D12751" s="1">
        <v>45568</v>
      </c>
      <c r="E12751" t="s">
        <v>5896</v>
      </c>
      <c r="F12751" t="s">
        <v>80</v>
      </c>
      <c r="G12751">
        <v>6667</v>
      </c>
      <c r="H12751">
        <v>15</v>
      </c>
      <c r="I12751">
        <v>100005</v>
      </c>
      <c r="J12751" t="s">
        <v>81</v>
      </c>
      <c r="K12751">
        <v>8.66935451567028E-2</v>
      </c>
      <c r="L12751">
        <v>8.6693999999999996</v>
      </c>
      <c r="M12751" t="s">
        <v>82</v>
      </c>
    </row>
    <row r="12752" spans="1:13">
      <c r="A12752" t="s">
        <v>291</v>
      </c>
      <c r="B12752" t="s">
        <v>292</v>
      </c>
      <c r="C12752" t="str">
        <f>TEXT(D12752, "mmm")</f>
        <v>Oct</v>
      </c>
      <c r="D12752" s="1">
        <v>45568</v>
      </c>
      <c r="E12752" t="s">
        <v>102</v>
      </c>
      <c r="F12752" t="s">
        <v>101</v>
      </c>
      <c r="G12752">
        <v>5581</v>
      </c>
      <c r="H12752">
        <v>7.53</v>
      </c>
      <c r="I12752">
        <v>42024.93</v>
      </c>
      <c r="J12752" t="s">
        <v>81</v>
      </c>
      <c r="K12752">
        <v>1.267803505839415E-2</v>
      </c>
      <c r="L12752">
        <v>1.2678</v>
      </c>
      <c r="M12752" t="s">
        <v>82</v>
      </c>
    </row>
    <row r="12753" spans="1:13">
      <c r="A12753" t="s">
        <v>291</v>
      </c>
      <c r="B12753" t="s">
        <v>292</v>
      </c>
      <c r="C12753" t="str">
        <f>TEXT(D12753, "mmm")</f>
        <v>Oct</v>
      </c>
      <c r="D12753" s="1">
        <v>45568</v>
      </c>
      <c r="E12753" t="s">
        <v>100</v>
      </c>
      <c r="F12753" t="s">
        <v>101</v>
      </c>
      <c r="G12753">
        <v>5581</v>
      </c>
      <c r="H12753">
        <v>7.53</v>
      </c>
      <c r="I12753">
        <v>42024.93</v>
      </c>
      <c r="J12753" t="s">
        <v>81</v>
      </c>
      <c r="K12753">
        <v>1.267803505839415E-2</v>
      </c>
      <c r="L12753">
        <v>1.2678</v>
      </c>
      <c r="M12753" t="s">
        <v>82</v>
      </c>
    </row>
    <row r="12754" spans="1:13">
      <c r="A12754" t="s">
        <v>6450</v>
      </c>
      <c r="B12754" t="s">
        <v>6451</v>
      </c>
      <c r="C12754" t="str">
        <f>TEXT(D12754, "mmm")</f>
        <v>Oct</v>
      </c>
      <c r="D12754" s="1">
        <v>45568</v>
      </c>
      <c r="E12754" t="s">
        <v>6452</v>
      </c>
      <c r="F12754" t="s">
        <v>118</v>
      </c>
      <c r="G12754">
        <v>2221</v>
      </c>
      <c r="H12754">
        <v>4252</v>
      </c>
      <c r="I12754">
        <v>9443692</v>
      </c>
      <c r="J12754" t="s">
        <v>81</v>
      </c>
      <c r="K12754">
        <v>-0.20100501218151201</v>
      </c>
      <c r="L12754">
        <v>-20.1005</v>
      </c>
      <c r="M12754" t="s">
        <v>82</v>
      </c>
    </row>
    <row r="12755" spans="1:13">
      <c r="A12755" t="s">
        <v>6447</v>
      </c>
      <c r="B12755" t="s">
        <v>6448</v>
      </c>
      <c r="C12755" t="str">
        <f>TEXT(D12755, "mmm")</f>
        <v>Oct</v>
      </c>
      <c r="D12755" s="1">
        <v>45568</v>
      </c>
      <c r="E12755" t="s">
        <v>6449</v>
      </c>
      <c r="F12755" t="s">
        <v>101</v>
      </c>
      <c r="G12755">
        <v>35000</v>
      </c>
      <c r="H12755">
        <v>12.71</v>
      </c>
      <c r="I12755">
        <v>444850.00000000012</v>
      </c>
      <c r="J12755" t="s">
        <v>86</v>
      </c>
      <c r="K12755">
        <v>0.12967383882372571</v>
      </c>
      <c r="L12755">
        <v>12.9674</v>
      </c>
      <c r="M12755" t="s">
        <v>82</v>
      </c>
    </row>
    <row r="12756" spans="1:13">
      <c r="A12756" t="s">
        <v>6466</v>
      </c>
      <c r="B12756" t="s">
        <v>6467</v>
      </c>
      <c r="C12756" t="str">
        <f>TEXT(D12756, "mmm")</f>
        <v>Oct</v>
      </c>
      <c r="D12756" s="1">
        <v>45568</v>
      </c>
      <c r="E12756" t="s">
        <v>6468</v>
      </c>
      <c r="F12756" t="s">
        <v>80</v>
      </c>
      <c r="G12756">
        <v>104000</v>
      </c>
      <c r="H12756">
        <v>24</v>
      </c>
      <c r="I12756">
        <v>2496000</v>
      </c>
      <c r="J12756" t="s">
        <v>86</v>
      </c>
      <c r="K12756">
        <v>-8.4926473650936973E-3</v>
      </c>
      <c r="L12756">
        <v>-0.84930000000000005</v>
      </c>
      <c r="M12756" t="s">
        <v>82</v>
      </c>
    </row>
    <row r="12757" spans="1:13">
      <c r="A12757" t="s">
        <v>6469</v>
      </c>
      <c r="B12757" t="s">
        <v>6470</v>
      </c>
      <c r="C12757" t="str">
        <f>TEXT(D12757, "mmm")</f>
        <v>Oct</v>
      </c>
      <c r="D12757" s="1">
        <v>45568</v>
      </c>
      <c r="E12757" t="s">
        <v>6471</v>
      </c>
      <c r="F12757" t="s">
        <v>101</v>
      </c>
      <c r="G12757">
        <v>135135</v>
      </c>
      <c r="H12757">
        <v>19.11</v>
      </c>
      <c r="I12757">
        <v>2582429.85</v>
      </c>
      <c r="J12757" t="s">
        <v>86</v>
      </c>
      <c r="K12757">
        <v>-3.7667794383052677E-2</v>
      </c>
      <c r="L12757">
        <v>-3.7667999999999999</v>
      </c>
      <c r="M12757" t="s">
        <v>82</v>
      </c>
    </row>
    <row r="12758" spans="1:13">
      <c r="A12758" t="s">
        <v>6469</v>
      </c>
      <c r="B12758" t="s">
        <v>6470</v>
      </c>
      <c r="C12758" t="str">
        <f>TEXT(D12758, "mmm")</f>
        <v>Oct</v>
      </c>
      <c r="D12758" s="1">
        <v>45568</v>
      </c>
      <c r="E12758" t="s">
        <v>6472</v>
      </c>
      <c r="F12758" t="s">
        <v>101</v>
      </c>
      <c r="G12758">
        <v>135135</v>
      </c>
      <c r="H12758">
        <v>19.11</v>
      </c>
      <c r="I12758">
        <v>2582429.85</v>
      </c>
      <c r="J12758" t="s">
        <v>86</v>
      </c>
      <c r="K12758">
        <v>-3.7667794383052677E-2</v>
      </c>
      <c r="L12758">
        <v>-3.7667999999999999</v>
      </c>
      <c r="M12758" t="s">
        <v>82</v>
      </c>
    </row>
    <row r="12759" spans="1:13">
      <c r="A12759" t="s">
        <v>6469</v>
      </c>
      <c r="B12759" t="s">
        <v>6470</v>
      </c>
      <c r="C12759" t="str">
        <f>TEXT(D12759, "mmm")</f>
        <v>Oct</v>
      </c>
      <c r="D12759" s="1">
        <v>45568</v>
      </c>
      <c r="E12759" t="s">
        <v>6473</v>
      </c>
      <c r="F12759" t="s">
        <v>101</v>
      </c>
      <c r="G12759">
        <v>135135</v>
      </c>
      <c r="H12759">
        <v>19.11</v>
      </c>
      <c r="I12759">
        <v>2582429.85</v>
      </c>
      <c r="J12759" t="s">
        <v>86</v>
      </c>
      <c r="K12759">
        <v>-3.7667794383052677E-2</v>
      </c>
      <c r="L12759">
        <v>-3.7667999999999999</v>
      </c>
      <c r="M12759" t="s">
        <v>82</v>
      </c>
    </row>
    <row r="12760" spans="1:13">
      <c r="A12760" t="s">
        <v>6469</v>
      </c>
      <c r="B12760" t="s">
        <v>6470</v>
      </c>
      <c r="C12760" t="str">
        <f>TEXT(D12760, "mmm")</f>
        <v>Oct</v>
      </c>
      <c r="D12760" s="1">
        <v>45568</v>
      </c>
      <c r="E12760" t="s">
        <v>6474</v>
      </c>
      <c r="F12760" t="s">
        <v>101</v>
      </c>
      <c r="G12760">
        <v>135135</v>
      </c>
      <c r="H12760">
        <v>19.11</v>
      </c>
      <c r="I12760">
        <v>2582429.85</v>
      </c>
      <c r="J12760" t="s">
        <v>86</v>
      </c>
      <c r="K12760">
        <v>-3.7667794383052677E-2</v>
      </c>
      <c r="L12760">
        <v>-3.7667999999999999</v>
      </c>
      <c r="M12760" t="s">
        <v>82</v>
      </c>
    </row>
    <row r="12761" spans="1:13">
      <c r="A12761" t="s">
        <v>6469</v>
      </c>
      <c r="B12761" t="s">
        <v>6470</v>
      </c>
      <c r="C12761" t="str">
        <f>TEXT(D12761, "mmm")</f>
        <v>Oct</v>
      </c>
      <c r="D12761" s="1">
        <v>45568</v>
      </c>
      <c r="E12761" t="s">
        <v>6475</v>
      </c>
      <c r="F12761" t="s">
        <v>101</v>
      </c>
      <c r="G12761">
        <v>135135</v>
      </c>
      <c r="H12761">
        <v>19.11</v>
      </c>
      <c r="I12761">
        <v>2582429.85</v>
      </c>
      <c r="J12761" t="s">
        <v>86</v>
      </c>
      <c r="K12761">
        <v>-3.7667794383052677E-2</v>
      </c>
      <c r="L12761">
        <v>-3.7667999999999999</v>
      </c>
      <c r="M12761" t="s">
        <v>82</v>
      </c>
    </row>
    <row r="12762" spans="1:13">
      <c r="A12762" t="s">
        <v>6469</v>
      </c>
      <c r="B12762" t="s">
        <v>6470</v>
      </c>
      <c r="C12762" t="str">
        <f>TEXT(D12762, "mmm")</f>
        <v>Oct</v>
      </c>
      <c r="D12762" s="1">
        <v>45568</v>
      </c>
      <c r="E12762" t="s">
        <v>6476</v>
      </c>
      <c r="F12762" t="s">
        <v>101</v>
      </c>
      <c r="G12762">
        <v>135135</v>
      </c>
      <c r="H12762">
        <v>19.11</v>
      </c>
      <c r="I12762">
        <v>2582429.85</v>
      </c>
      <c r="J12762" t="s">
        <v>86</v>
      </c>
      <c r="K12762">
        <v>-3.7667794383052677E-2</v>
      </c>
      <c r="L12762">
        <v>-3.7667999999999999</v>
      </c>
      <c r="M12762" t="s">
        <v>82</v>
      </c>
    </row>
    <row r="12763" spans="1:13">
      <c r="A12763" t="s">
        <v>6469</v>
      </c>
      <c r="B12763" t="s">
        <v>6470</v>
      </c>
      <c r="C12763" t="str">
        <f>TEXT(D12763, "mmm")</f>
        <v>Oct</v>
      </c>
      <c r="D12763" s="1">
        <v>45568</v>
      </c>
      <c r="E12763" t="s">
        <v>6471</v>
      </c>
      <c r="F12763" t="s">
        <v>101</v>
      </c>
      <c r="G12763">
        <v>135135</v>
      </c>
      <c r="H12763">
        <v>19.11</v>
      </c>
      <c r="I12763">
        <v>2582429.85</v>
      </c>
      <c r="J12763" t="s">
        <v>86</v>
      </c>
      <c r="K12763">
        <v>-3.7667794383052677E-2</v>
      </c>
      <c r="L12763">
        <v>-3.7667999999999999</v>
      </c>
      <c r="M12763" t="s">
        <v>82</v>
      </c>
    </row>
    <row r="12764" spans="1:13">
      <c r="A12764" t="s">
        <v>6469</v>
      </c>
      <c r="B12764" t="s">
        <v>6470</v>
      </c>
      <c r="C12764" t="str">
        <f>TEXT(D12764, "mmm")</f>
        <v>Oct</v>
      </c>
      <c r="D12764" s="1">
        <v>45568</v>
      </c>
      <c r="E12764" t="s">
        <v>6472</v>
      </c>
      <c r="F12764" t="s">
        <v>101</v>
      </c>
      <c r="G12764">
        <v>135135</v>
      </c>
      <c r="H12764">
        <v>19.11</v>
      </c>
      <c r="I12764">
        <v>2582429.85</v>
      </c>
      <c r="J12764" t="s">
        <v>86</v>
      </c>
      <c r="K12764">
        <v>-3.7667794383052677E-2</v>
      </c>
      <c r="L12764">
        <v>-3.7667999999999999</v>
      </c>
      <c r="M12764" t="s">
        <v>82</v>
      </c>
    </row>
    <row r="12765" spans="1:13">
      <c r="A12765" t="s">
        <v>6469</v>
      </c>
      <c r="B12765" t="s">
        <v>6470</v>
      </c>
      <c r="C12765" t="str">
        <f>TEXT(D12765, "mmm")</f>
        <v>Oct</v>
      </c>
      <c r="D12765" s="1">
        <v>45568</v>
      </c>
      <c r="E12765" t="s">
        <v>6473</v>
      </c>
      <c r="F12765" t="s">
        <v>101</v>
      </c>
      <c r="G12765">
        <v>135135</v>
      </c>
      <c r="H12765">
        <v>19.11</v>
      </c>
      <c r="I12765">
        <v>2582429.85</v>
      </c>
      <c r="J12765" t="s">
        <v>86</v>
      </c>
      <c r="K12765">
        <v>-3.7667794383052677E-2</v>
      </c>
      <c r="L12765">
        <v>-3.7667999999999999</v>
      </c>
      <c r="M12765" t="s">
        <v>82</v>
      </c>
    </row>
    <row r="12766" spans="1:13">
      <c r="A12766" t="s">
        <v>6469</v>
      </c>
      <c r="B12766" t="s">
        <v>6470</v>
      </c>
      <c r="C12766" t="str">
        <f>TEXT(D12766, "mmm")</f>
        <v>Oct</v>
      </c>
      <c r="D12766" s="1">
        <v>45568</v>
      </c>
      <c r="E12766" t="s">
        <v>6474</v>
      </c>
      <c r="F12766" t="s">
        <v>101</v>
      </c>
      <c r="G12766">
        <v>135135</v>
      </c>
      <c r="H12766">
        <v>19.11</v>
      </c>
      <c r="I12766">
        <v>2582429.85</v>
      </c>
      <c r="J12766" t="s">
        <v>86</v>
      </c>
      <c r="K12766">
        <v>-3.7667794383052677E-2</v>
      </c>
      <c r="L12766">
        <v>-3.7667999999999999</v>
      </c>
      <c r="M12766" t="s">
        <v>82</v>
      </c>
    </row>
    <row r="12767" spans="1:13">
      <c r="A12767" t="s">
        <v>6469</v>
      </c>
      <c r="B12767" t="s">
        <v>6470</v>
      </c>
      <c r="C12767" t="str">
        <f>TEXT(D12767, "mmm")</f>
        <v>Oct</v>
      </c>
      <c r="D12767" s="1">
        <v>45568</v>
      </c>
      <c r="E12767" t="s">
        <v>6475</v>
      </c>
      <c r="F12767" t="s">
        <v>101</v>
      </c>
      <c r="G12767">
        <v>135135</v>
      </c>
      <c r="H12767">
        <v>19.11</v>
      </c>
      <c r="I12767">
        <v>2582429.85</v>
      </c>
      <c r="J12767" t="s">
        <v>86</v>
      </c>
      <c r="K12767">
        <v>-3.7667794383052677E-2</v>
      </c>
      <c r="L12767">
        <v>-3.7667999999999999</v>
      </c>
      <c r="M12767" t="s">
        <v>82</v>
      </c>
    </row>
    <row r="12768" spans="1:13">
      <c r="A12768" t="s">
        <v>6469</v>
      </c>
      <c r="B12768" t="s">
        <v>6470</v>
      </c>
      <c r="C12768" t="str">
        <f>TEXT(D12768, "mmm")</f>
        <v>Oct</v>
      </c>
      <c r="D12768" s="1">
        <v>45568</v>
      </c>
      <c r="E12768" t="s">
        <v>6476</v>
      </c>
      <c r="F12768" t="s">
        <v>101</v>
      </c>
      <c r="G12768">
        <v>135135</v>
      </c>
      <c r="H12768">
        <v>19.11</v>
      </c>
      <c r="I12768">
        <v>2582429.85</v>
      </c>
      <c r="J12768" t="s">
        <v>86</v>
      </c>
      <c r="K12768">
        <v>-3.7667794383052677E-2</v>
      </c>
      <c r="L12768">
        <v>-3.7667999999999999</v>
      </c>
      <c r="M12768" t="s">
        <v>82</v>
      </c>
    </row>
    <row r="12769" spans="1:13">
      <c r="A12769" t="s">
        <v>6469</v>
      </c>
      <c r="B12769" t="s">
        <v>6470</v>
      </c>
      <c r="C12769" t="str">
        <f>TEXT(D12769, "mmm")</f>
        <v>Oct</v>
      </c>
      <c r="D12769" s="1">
        <v>45568</v>
      </c>
      <c r="E12769" t="s">
        <v>6471</v>
      </c>
      <c r="F12769" t="s">
        <v>101</v>
      </c>
      <c r="G12769">
        <v>135135</v>
      </c>
      <c r="H12769">
        <v>19.11</v>
      </c>
      <c r="I12769">
        <v>2582429.85</v>
      </c>
      <c r="J12769" t="s">
        <v>86</v>
      </c>
      <c r="K12769">
        <v>-3.7667794383052677E-2</v>
      </c>
      <c r="L12769">
        <v>-3.7667999999999999</v>
      </c>
      <c r="M12769" t="s">
        <v>82</v>
      </c>
    </row>
    <row r="12770" spans="1:13">
      <c r="A12770" t="s">
        <v>6469</v>
      </c>
      <c r="B12770" t="s">
        <v>6470</v>
      </c>
      <c r="C12770" t="str">
        <f>TEXT(D12770, "mmm")</f>
        <v>Oct</v>
      </c>
      <c r="D12770" s="1">
        <v>45568</v>
      </c>
      <c r="E12770" t="s">
        <v>6472</v>
      </c>
      <c r="F12770" t="s">
        <v>101</v>
      </c>
      <c r="G12770">
        <v>135135</v>
      </c>
      <c r="H12770">
        <v>19.11</v>
      </c>
      <c r="I12770">
        <v>2582429.85</v>
      </c>
      <c r="J12770" t="s">
        <v>86</v>
      </c>
      <c r="K12770">
        <v>-3.7667794383052677E-2</v>
      </c>
      <c r="L12770">
        <v>-3.7667999999999999</v>
      </c>
      <c r="M12770" t="s">
        <v>82</v>
      </c>
    </row>
    <row r="12771" spans="1:13">
      <c r="A12771" t="s">
        <v>6469</v>
      </c>
      <c r="B12771" t="s">
        <v>6470</v>
      </c>
      <c r="C12771" t="str">
        <f>TEXT(D12771, "mmm")</f>
        <v>Oct</v>
      </c>
      <c r="D12771" s="1">
        <v>45568</v>
      </c>
      <c r="E12771" t="s">
        <v>6473</v>
      </c>
      <c r="F12771" t="s">
        <v>101</v>
      </c>
      <c r="G12771">
        <v>135135</v>
      </c>
      <c r="H12771">
        <v>19.11</v>
      </c>
      <c r="I12771">
        <v>2582429.85</v>
      </c>
      <c r="J12771" t="s">
        <v>86</v>
      </c>
      <c r="K12771">
        <v>-3.7667794383052677E-2</v>
      </c>
      <c r="L12771">
        <v>-3.7667999999999999</v>
      </c>
      <c r="M12771" t="s">
        <v>82</v>
      </c>
    </row>
    <row r="12772" spans="1:13">
      <c r="A12772" t="s">
        <v>6469</v>
      </c>
      <c r="B12772" t="s">
        <v>6470</v>
      </c>
      <c r="C12772" t="str">
        <f>TEXT(D12772, "mmm")</f>
        <v>Oct</v>
      </c>
      <c r="D12772" s="1">
        <v>45568</v>
      </c>
      <c r="E12772" t="s">
        <v>6474</v>
      </c>
      <c r="F12772" t="s">
        <v>101</v>
      </c>
      <c r="G12772">
        <v>135135</v>
      </c>
      <c r="H12772">
        <v>19.11</v>
      </c>
      <c r="I12772">
        <v>2582429.85</v>
      </c>
      <c r="J12772" t="s">
        <v>86</v>
      </c>
      <c r="K12772">
        <v>-3.7667794383052677E-2</v>
      </c>
      <c r="L12772">
        <v>-3.7667999999999999</v>
      </c>
      <c r="M12772" t="s">
        <v>82</v>
      </c>
    </row>
    <row r="12773" spans="1:13">
      <c r="A12773" t="s">
        <v>6469</v>
      </c>
      <c r="B12773" t="s">
        <v>6470</v>
      </c>
      <c r="C12773" t="str">
        <f>TEXT(D12773, "mmm")</f>
        <v>Oct</v>
      </c>
      <c r="D12773" s="1">
        <v>45568</v>
      </c>
      <c r="E12773" t="s">
        <v>6475</v>
      </c>
      <c r="F12773" t="s">
        <v>101</v>
      </c>
      <c r="G12773">
        <v>135135</v>
      </c>
      <c r="H12773">
        <v>19.11</v>
      </c>
      <c r="I12773">
        <v>2582429.85</v>
      </c>
      <c r="J12773" t="s">
        <v>86</v>
      </c>
      <c r="K12773">
        <v>-3.7667794383052677E-2</v>
      </c>
      <c r="L12773">
        <v>-3.7667999999999999</v>
      </c>
      <c r="M12773" t="s">
        <v>82</v>
      </c>
    </row>
    <row r="12774" spans="1:13">
      <c r="A12774" t="s">
        <v>6469</v>
      </c>
      <c r="B12774" t="s">
        <v>6470</v>
      </c>
      <c r="C12774" t="str">
        <f>TEXT(D12774, "mmm")</f>
        <v>Oct</v>
      </c>
      <c r="D12774" s="1">
        <v>45568</v>
      </c>
      <c r="E12774" t="s">
        <v>6476</v>
      </c>
      <c r="F12774" t="s">
        <v>101</v>
      </c>
      <c r="G12774">
        <v>135135</v>
      </c>
      <c r="H12774">
        <v>19.11</v>
      </c>
      <c r="I12774">
        <v>2582429.85</v>
      </c>
      <c r="J12774" t="s">
        <v>86</v>
      </c>
      <c r="K12774">
        <v>-3.7667794383052677E-2</v>
      </c>
      <c r="L12774">
        <v>-3.7667999999999999</v>
      </c>
      <c r="M12774" t="s">
        <v>82</v>
      </c>
    </row>
    <row r="12775" spans="1:13">
      <c r="A12775" t="s">
        <v>6469</v>
      </c>
      <c r="B12775" t="s">
        <v>6470</v>
      </c>
      <c r="C12775" t="str">
        <f>TEXT(D12775, "mmm")</f>
        <v>Oct</v>
      </c>
      <c r="D12775" s="1">
        <v>45568</v>
      </c>
      <c r="E12775" t="s">
        <v>6471</v>
      </c>
      <c r="F12775" t="s">
        <v>101</v>
      </c>
      <c r="G12775">
        <v>135135</v>
      </c>
      <c r="H12775">
        <v>19.11</v>
      </c>
      <c r="I12775">
        <v>2582429.85</v>
      </c>
      <c r="J12775" t="s">
        <v>86</v>
      </c>
      <c r="K12775">
        <v>-3.7667794383052677E-2</v>
      </c>
      <c r="L12775">
        <v>-3.7667999999999999</v>
      </c>
      <c r="M12775" t="s">
        <v>82</v>
      </c>
    </row>
    <row r="12776" spans="1:13">
      <c r="A12776" t="s">
        <v>6469</v>
      </c>
      <c r="B12776" t="s">
        <v>6470</v>
      </c>
      <c r="C12776" t="str">
        <f>TEXT(D12776, "mmm")</f>
        <v>Oct</v>
      </c>
      <c r="D12776" s="1">
        <v>45568</v>
      </c>
      <c r="E12776" t="s">
        <v>6472</v>
      </c>
      <c r="F12776" t="s">
        <v>101</v>
      </c>
      <c r="G12776">
        <v>135135</v>
      </c>
      <c r="H12776">
        <v>19.11</v>
      </c>
      <c r="I12776">
        <v>2582429.85</v>
      </c>
      <c r="J12776" t="s">
        <v>86</v>
      </c>
      <c r="K12776">
        <v>-3.7667794383052677E-2</v>
      </c>
      <c r="L12776">
        <v>-3.7667999999999999</v>
      </c>
      <c r="M12776" t="s">
        <v>82</v>
      </c>
    </row>
    <row r="12777" spans="1:13">
      <c r="A12777" t="s">
        <v>6469</v>
      </c>
      <c r="B12777" t="s">
        <v>6470</v>
      </c>
      <c r="C12777" t="str">
        <f>TEXT(D12777, "mmm")</f>
        <v>Oct</v>
      </c>
      <c r="D12777" s="1">
        <v>45568</v>
      </c>
      <c r="E12777" t="s">
        <v>6473</v>
      </c>
      <c r="F12777" t="s">
        <v>101</v>
      </c>
      <c r="G12777">
        <v>135135</v>
      </c>
      <c r="H12777">
        <v>19.11</v>
      </c>
      <c r="I12777">
        <v>2582429.85</v>
      </c>
      <c r="J12777" t="s">
        <v>86</v>
      </c>
      <c r="K12777">
        <v>-3.7667794383052677E-2</v>
      </c>
      <c r="L12777">
        <v>-3.7667999999999999</v>
      </c>
      <c r="M12777" t="s">
        <v>82</v>
      </c>
    </row>
    <row r="12778" spans="1:13">
      <c r="A12778" t="s">
        <v>6469</v>
      </c>
      <c r="B12778" t="s">
        <v>6470</v>
      </c>
      <c r="C12778" t="str">
        <f>TEXT(D12778, "mmm")</f>
        <v>Oct</v>
      </c>
      <c r="D12778" s="1">
        <v>45568</v>
      </c>
      <c r="E12778" t="s">
        <v>6474</v>
      </c>
      <c r="F12778" t="s">
        <v>101</v>
      </c>
      <c r="G12778">
        <v>135135</v>
      </c>
      <c r="H12778">
        <v>19.11</v>
      </c>
      <c r="I12778">
        <v>2582429.85</v>
      </c>
      <c r="J12778" t="s">
        <v>86</v>
      </c>
      <c r="K12778">
        <v>-3.7667794383052677E-2</v>
      </c>
      <c r="L12778">
        <v>-3.7667999999999999</v>
      </c>
      <c r="M12778" t="s">
        <v>82</v>
      </c>
    </row>
    <row r="12779" spans="1:13">
      <c r="A12779" t="s">
        <v>6469</v>
      </c>
      <c r="B12779" t="s">
        <v>6470</v>
      </c>
      <c r="C12779" t="str">
        <f>TEXT(D12779, "mmm")</f>
        <v>Oct</v>
      </c>
      <c r="D12779" s="1">
        <v>45568</v>
      </c>
      <c r="E12779" t="s">
        <v>6475</v>
      </c>
      <c r="F12779" t="s">
        <v>101</v>
      </c>
      <c r="G12779">
        <v>135135</v>
      </c>
      <c r="H12779">
        <v>19.11</v>
      </c>
      <c r="I12779">
        <v>2582429.85</v>
      </c>
      <c r="J12779" t="s">
        <v>86</v>
      </c>
      <c r="K12779">
        <v>-3.7667794383052677E-2</v>
      </c>
      <c r="L12779">
        <v>-3.7667999999999999</v>
      </c>
      <c r="M12779" t="s">
        <v>82</v>
      </c>
    </row>
    <row r="12780" spans="1:13">
      <c r="A12780" t="s">
        <v>6469</v>
      </c>
      <c r="B12780" t="s">
        <v>6470</v>
      </c>
      <c r="C12780" t="str">
        <f>TEXT(D12780, "mmm")</f>
        <v>Oct</v>
      </c>
      <c r="D12780" s="1">
        <v>45568</v>
      </c>
      <c r="E12780" t="s">
        <v>6476</v>
      </c>
      <c r="F12780" t="s">
        <v>101</v>
      </c>
      <c r="G12780">
        <v>135135</v>
      </c>
      <c r="H12780">
        <v>19.11</v>
      </c>
      <c r="I12780">
        <v>2582429.85</v>
      </c>
      <c r="J12780" t="s">
        <v>86</v>
      </c>
      <c r="K12780">
        <v>-3.7667794383052677E-2</v>
      </c>
      <c r="L12780">
        <v>-3.7667999999999999</v>
      </c>
      <c r="M12780" t="s">
        <v>82</v>
      </c>
    </row>
    <row r="12781" spans="1:13">
      <c r="A12781" t="s">
        <v>6469</v>
      </c>
      <c r="B12781" t="s">
        <v>6470</v>
      </c>
      <c r="C12781" t="str">
        <f>TEXT(D12781, "mmm")</f>
        <v>Oct</v>
      </c>
      <c r="D12781" s="1">
        <v>45568</v>
      </c>
      <c r="E12781" t="s">
        <v>6471</v>
      </c>
      <c r="F12781" t="s">
        <v>101</v>
      </c>
      <c r="G12781">
        <v>135135</v>
      </c>
      <c r="H12781">
        <v>19.11</v>
      </c>
      <c r="I12781">
        <v>2582429.85</v>
      </c>
      <c r="J12781" t="s">
        <v>86</v>
      </c>
      <c r="K12781">
        <v>-3.7667794383052677E-2</v>
      </c>
      <c r="L12781">
        <v>-3.7667999999999999</v>
      </c>
      <c r="M12781" t="s">
        <v>82</v>
      </c>
    </row>
    <row r="12782" spans="1:13">
      <c r="A12782" t="s">
        <v>6469</v>
      </c>
      <c r="B12782" t="s">
        <v>6470</v>
      </c>
      <c r="C12782" t="str">
        <f>TEXT(D12782, "mmm")</f>
        <v>Oct</v>
      </c>
      <c r="D12782" s="1">
        <v>45568</v>
      </c>
      <c r="E12782" t="s">
        <v>6472</v>
      </c>
      <c r="F12782" t="s">
        <v>101</v>
      </c>
      <c r="G12782">
        <v>135135</v>
      </c>
      <c r="H12782">
        <v>19.11</v>
      </c>
      <c r="I12782">
        <v>2582429.85</v>
      </c>
      <c r="J12782" t="s">
        <v>86</v>
      </c>
      <c r="K12782">
        <v>-3.7667794383052677E-2</v>
      </c>
      <c r="L12782">
        <v>-3.7667999999999999</v>
      </c>
      <c r="M12782" t="s">
        <v>82</v>
      </c>
    </row>
    <row r="12783" spans="1:13">
      <c r="A12783" t="s">
        <v>6469</v>
      </c>
      <c r="B12783" t="s">
        <v>6470</v>
      </c>
      <c r="C12783" t="str">
        <f>TEXT(D12783, "mmm")</f>
        <v>Oct</v>
      </c>
      <c r="D12783" s="1">
        <v>45568</v>
      </c>
      <c r="E12783" t="s">
        <v>6473</v>
      </c>
      <c r="F12783" t="s">
        <v>101</v>
      </c>
      <c r="G12783">
        <v>135135</v>
      </c>
      <c r="H12783">
        <v>19.11</v>
      </c>
      <c r="I12783">
        <v>2582429.85</v>
      </c>
      <c r="J12783" t="s">
        <v>86</v>
      </c>
      <c r="K12783">
        <v>-3.7667794383052677E-2</v>
      </c>
      <c r="L12783">
        <v>-3.7667999999999999</v>
      </c>
      <c r="M12783" t="s">
        <v>82</v>
      </c>
    </row>
    <row r="12784" spans="1:13">
      <c r="A12784" t="s">
        <v>6469</v>
      </c>
      <c r="B12784" t="s">
        <v>6470</v>
      </c>
      <c r="C12784" t="str">
        <f>TEXT(D12784, "mmm")</f>
        <v>Oct</v>
      </c>
      <c r="D12784" s="1">
        <v>45568</v>
      </c>
      <c r="E12784" t="s">
        <v>6474</v>
      </c>
      <c r="F12784" t="s">
        <v>101</v>
      </c>
      <c r="G12784">
        <v>135135</v>
      </c>
      <c r="H12784">
        <v>19.11</v>
      </c>
      <c r="I12784">
        <v>2582429.85</v>
      </c>
      <c r="J12784" t="s">
        <v>86</v>
      </c>
      <c r="K12784">
        <v>-3.7667794383052677E-2</v>
      </c>
      <c r="L12784">
        <v>-3.7667999999999999</v>
      </c>
      <c r="M12784" t="s">
        <v>82</v>
      </c>
    </row>
    <row r="12785" spans="1:13">
      <c r="A12785" t="s">
        <v>6469</v>
      </c>
      <c r="B12785" t="s">
        <v>6470</v>
      </c>
      <c r="C12785" t="str">
        <f>TEXT(D12785, "mmm")</f>
        <v>Oct</v>
      </c>
      <c r="D12785" s="1">
        <v>45568</v>
      </c>
      <c r="E12785" t="s">
        <v>6475</v>
      </c>
      <c r="F12785" t="s">
        <v>101</v>
      </c>
      <c r="G12785">
        <v>135135</v>
      </c>
      <c r="H12785">
        <v>19.11</v>
      </c>
      <c r="I12785">
        <v>2582429.85</v>
      </c>
      <c r="J12785" t="s">
        <v>86</v>
      </c>
      <c r="K12785">
        <v>-3.7667794383052677E-2</v>
      </c>
      <c r="L12785">
        <v>-3.7667999999999999</v>
      </c>
      <c r="M12785" t="s">
        <v>82</v>
      </c>
    </row>
    <row r="12786" spans="1:13">
      <c r="A12786" t="s">
        <v>6469</v>
      </c>
      <c r="B12786" t="s">
        <v>6470</v>
      </c>
      <c r="C12786" t="str">
        <f>TEXT(D12786, "mmm")</f>
        <v>Oct</v>
      </c>
      <c r="D12786" s="1">
        <v>45568</v>
      </c>
      <c r="E12786" t="s">
        <v>6476</v>
      </c>
      <c r="F12786" t="s">
        <v>101</v>
      </c>
      <c r="G12786">
        <v>135135</v>
      </c>
      <c r="H12786">
        <v>19.11</v>
      </c>
      <c r="I12786">
        <v>2582429.85</v>
      </c>
      <c r="J12786" t="s">
        <v>86</v>
      </c>
      <c r="K12786">
        <v>-3.7667794383052677E-2</v>
      </c>
      <c r="L12786">
        <v>-3.7667999999999999</v>
      </c>
      <c r="M12786" t="s">
        <v>82</v>
      </c>
    </row>
    <row r="12787" spans="1:13">
      <c r="A12787" t="s">
        <v>6469</v>
      </c>
      <c r="B12787" t="s">
        <v>6470</v>
      </c>
      <c r="C12787" t="str">
        <f>TEXT(D12787, "mmm")</f>
        <v>Oct</v>
      </c>
      <c r="D12787" s="1">
        <v>45568</v>
      </c>
      <c r="E12787" t="s">
        <v>6471</v>
      </c>
      <c r="F12787" t="s">
        <v>101</v>
      </c>
      <c r="G12787">
        <v>135135</v>
      </c>
      <c r="H12787">
        <v>19.11</v>
      </c>
      <c r="I12787">
        <v>2582429.85</v>
      </c>
      <c r="J12787" t="s">
        <v>86</v>
      </c>
      <c r="K12787">
        <v>-3.7667794383052677E-2</v>
      </c>
      <c r="L12787">
        <v>-3.7667999999999999</v>
      </c>
      <c r="M12787" t="s">
        <v>82</v>
      </c>
    </row>
    <row r="12788" spans="1:13">
      <c r="A12788" t="s">
        <v>6469</v>
      </c>
      <c r="B12788" t="s">
        <v>6470</v>
      </c>
      <c r="C12788" t="str">
        <f>TEXT(D12788, "mmm")</f>
        <v>Oct</v>
      </c>
      <c r="D12788" s="1">
        <v>45568</v>
      </c>
      <c r="E12788" t="s">
        <v>6472</v>
      </c>
      <c r="F12788" t="s">
        <v>101</v>
      </c>
      <c r="G12788">
        <v>135135</v>
      </c>
      <c r="H12788">
        <v>19.11</v>
      </c>
      <c r="I12788">
        <v>2582429.85</v>
      </c>
      <c r="J12788" t="s">
        <v>86</v>
      </c>
      <c r="K12788">
        <v>-3.7667794383052677E-2</v>
      </c>
      <c r="L12788">
        <v>-3.7667999999999999</v>
      </c>
      <c r="M12788" t="s">
        <v>82</v>
      </c>
    </row>
    <row r="12789" spans="1:13">
      <c r="A12789" t="s">
        <v>6469</v>
      </c>
      <c r="B12789" t="s">
        <v>6470</v>
      </c>
      <c r="C12789" t="str">
        <f>TEXT(D12789, "mmm")</f>
        <v>Oct</v>
      </c>
      <c r="D12789" s="1">
        <v>45568</v>
      </c>
      <c r="E12789" t="s">
        <v>6473</v>
      </c>
      <c r="F12789" t="s">
        <v>101</v>
      </c>
      <c r="G12789">
        <v>135135</v>
      </c>
      <c r="H12789">
        <v>19.11</v>
      </c>
      <c r="I12789">
        <v>2582429.85</v>
      </c>
      <c r="J12789" t="s">
        <v>86</v>
      </c>
      <c r="K12789">
        <v>-3.7667794383052677E-2</v>
      </c>
      <c r="L12789">
        <v>-3.7667999999999999</v>
      </c>
      <c r="M12789" t="s">
        <v>82</v>
      </c>
    </row>
    <row r="12790" spans="1:13">
      <c r="A12790" t="s">
        <v>6469</v>
      </c>
      <c r="B12790" t="s">
        <v>6470</v>
      </c>
      <c r="C12790" t="str">
        <f>TEXT(D12790, "mmm")</f>
        <v>Oct</v>
      </c>
      <c r="D12790" s="1">
        <v>45568</v>
      </c>
      <c r="E12790" t="s">
        <v>6474</v>
      </c>
      <c r="F12790" t="s">
        <v>101</v>
      </c>
      <c r="G12790">
        <v>135135</v>
      </c>
      <c r="H12790">
        <v>19.11</v>
      </c>
      <c r="I12790">
        <v>2582429.85</v>
      </c>
      <c r="J12790" t="s">
        <v>86</v>
      </c>
      <c r="K12790">
        <v>-3.7667794383052677E-2</v>
      </c>
      <c r="L12790">
        <v>-3.7667999999999999</v>
      </c>
      <c r="M12790" t="s">
        <v>82</v>
      </c>
    </row>
    <row r="12791" spans="1:13">
      <c r="A12791" t="s">
        <v>6469</v>
      </c>
      <c r="B12791" t="s">
        <v>6470</v>
      </c>
      <c r="C12791" t="str">
        <f>TEXT(D12791, "mmm")</f>
        <v>Oct</v>
      </c>
      <c r="D12791" s="1">
        <v>45568</v>
      </c>
      <c r="E12791" t="s">
        <v>6475</v>
      </c>
      <c r="F12791" t="s">
        <v>101</v>
      </c>
      <c r="G12791">
        <v>135135</v>
      </c>
      <c r="H12791">
        <v>19.11</v>
      </c>
      <c r="I12791">
        <v>2582429.85</v>
      </c>
      <c r="J12791" t="s">
        <v>86</v>
      </c>
      <c r="K12791">
        <v>-3.7667794383052677E-2</v>
      </c>
      <c r="L12791">
        <v>-3.7667999999999999</v>
      </c>
      <c r="M12791" t="s">
        <v>82</v>
      </c>
    </row>
    <row r="12792" spans="1:13">
      <c r="A12792" t="s">
        <v>6469</v>
      </c>
      <c r="B12792" t="s">
        <v>6470</v>
      </c>
      <c r="C12792" t="str">
        <f>TEXT(D12792, "mmm")</f>
        <v>Oct</v>
      </c>
      <c r="D12792" s="1">
        <v>45568</v>
      </c>
      <c r="E12792" t="s">
        <v>6476</v>
      </c>
      <c r="F12792" t="s">
        <v>101</v>
      </c>
      <c r="G12792">
        <v>135135</v>
      </c>
      <c r="H12792">
        <v>19.11</v>
      </c>
      <c r="I12792">
        <v>2582429.85</v>
      </c>
      <c r="J12792" t="s">
        <v>86</v>
      </c>
      <c r="K12792">
        <v>-3.7667794383052677E-2</v>
      </c>
      <c r="L12792">
        <v>-3.7667999999999999</v>
      </c>
      <c r="M12792" t="s">
        <v>82</v>
      </c>
    </row>
    <row r="12793" spans="1:13">
      <c r="A12793" t="s">
        <v>6366</v>
      </c>
      <c r="B12793" t="s">
        <v>6367</v>
      </c>
      <c r="C12793" t="str">
        <f>TEXT(D12793, "mmm")</f>
        <v>Oct</v>
      </c>
      <c r="D12793" s="1">
        <v>45568</v>
      </c>
      <c r="E12793" t="s">
        <v>6392</v>
      </c>
      <c r="F12793" t="s">
        <v>80</v>
      </c>
      <c r="G12793">
        <v>25306</v>
      </c>
      <c r="H12793">
        <v>19.899999999999999</v>
      </c>
      <c r="I12793">
        <v>503589.4</v>
      </c>
      <c r="J12793" t="s">
        <v>81</v>
      </c>
      <c r="K12793">
        <v>0.10210925687651271</v>
      </c>
      <c r="L12793">
        <v>10.210900000000001</v>
      </c>
      <c r="M12793" t="s">
        <v>82</v>
      </c>
    </row>
    <row r="12794" spans="1:13">
      <c r="A12794" t="s">
        <v>6374</v>
      </c>
      <c r="B12794" t="s">
        <v>6375</v>
      </c>
      <c r="C12794" t="str">
        <f>TEXT(D12794, "mmm")</f>
        <v>Oct</v>
      </c>
      <c r="D12794" s="1">
        <v>45568</v>
      </c>
      <c r="E12794" t="s">
        <v>6394</v>
      </c>
      <c r="F12794" t="s">
        <v>101</v>
      </c>
      <c r="G12794">
        <v>5769</v>
      </c>
      <c r="H12794">
        <v>6.48</v>
      </c>
      <c r="I12794">
        <v>37383.120000000003</v>
      </c>
      <c r="J12794" t="s">
        <v>81</v>
      </c>
      <c r="K12794">
        <v>0.43076926011305589</v>
      </c>
      <c r="L12794">
        <v>43.076900000000002</v>
      </c>
      <c r="M12794" t="s">
        <v>82</v>
      </c>
    </row>
    <row r="12795" spans="1:13">
      <c r="A12795" t="s">
        <v>6374</v>
      </c>
      <c r="B12795" t="s">
        <v>6375</v>
      </c>
      <c r="C12795" t="str">
        <f>TEXT(D12795, "mmm")</f>
        <v>Oct</v>
      </c>
      <c r="D12795" s="1">
        <v>45568</v>
      </c>
      <c r="E12795" t="s">
        <v>6393</v>
      </c>
      <c r="F12795" t="s">
        <v>101</v>
      </c>
      <c r="G12795">
        <v>5769</v>
      </c>
      <c r="H12795">
        <v>6.48</v>
      </c>
      <c r="I12795">
        <v>37383.120000000003</v>
      </c>
      <c r="J12795" t="s">
        <v>81</v>
      </c>
      <c r="K12795">
        <v>0.43076926011305589</v>
      </c>
      <c r="L12795">
        <v>43.076900000000002</v>
      </c>
      <c r="M12795" t="s">
        <v>82</v>
      </c>
    </row>
    <row r="12796" spans="1:13">
      <c r="A12796" t="s">
        <v>3072</v>
      </c>
      <c r="B12796" t="s">
        <v>3073</v>
      </c>
      <c r="C12796" t="str">
        <f>TEXT(D12796, "mmm")</f>
        <v>Oct</v>
      </c>
      <c r="D12796" s="1">
        <v>45568</v>
      </c>
      <c r="E12796" t="s">
        <v>6407</v>
      </c>
      <c r="F12796" t="s">
        <v>314</v>
      </c>
      <c r="G12796">
        <v>385</v>
      </c>
      <c r="H12796">
        <v>61.12</v>
      </c>
      <c r="I12796">
        <v>23531.200000000001</v>
      </c>
      <c r="J12796" t="s">
        <v>81</v>
      </c>
      <c r="K12796">
        <v>0.14974068419597811</v>
      </c>
      <c r="L12796">
        <v>14.9741</v>
      </c>
      <c r="M12796" t="s">
        <v>82</v>
      </c>
    </row>
    <row r="12797" spans="1:13">
      <c r="A12797" t="s">
        <v>3072</v>
      </c>
      <c r="B12797" t="s">
        <v>3073</v>
      </c>
      <c r="C12797" t="str">
        <f>TEXT(D12797, "mmm")</f>
        <v>Oct</v>
      </c>
      <c r="D12797" s="1">
        <v>45568</v>
      </c>
      <c r="E12797" t="s">
        <v>6405</v>
      </c>
      <c r="F12797" t="s">
        <v>314</v>
      </c>
      <c r="G12797">
        <v>385</v>
      </c>
      <c r="H12797">
        <v>61.12</v>
      </c>
      <c r="I12797">
        <v>23531.200000000001</v>
      </c>
      <c r="J12797" t="s">
        <v>81</v>
      </c>
      <c r="K12797">
        <v>0.14974068419597811</v>
      </c>
      <c r="L12797">
        <v>14.9741</v>
      </c>
      <c r="M12797" t="s">
        <v>82</v>
      </c>
    </row>
    <row r="12798" spans="1:13">
      <c r="A12798" t="s">
        <v>3072</v>
      </c>
      <c r="B12798" t="s">
        <v>3073</v>
      </c>
      <c r="C12798" t="str">
        <f>TEXT(D12798, "mmm")</f>
        <v>Oct</v>
      </c>
      <c r="D12798" s="1">
        <v>45568</v>
      </c>
      <c r="E12798" t="s">
        <v>6406</v>
      </c>
      <c r="F12798" t="s">
        <v>314</v>
      </c>
      <c r="G12798">
        <v>385</v>
      </c>
      <c r="H12798">
        <v>61.12</v>
      </c>
      <c r="I12798">
        <v>23531.200000000001</v>
      </c>
      <c r="J12798" t="s">
        <v>81</v>
      </c>
      <c r="K12798">
        <v>0.14974068419597811</v>
      </c>
      <c r="L12798">
        <v>14.9741</v>
      </c>
      <c r="M12798" t="s">
        <v>82</v>
      </c>
    </row>
    <row r="12799" spans="1:13">
      <c r="A12799" t="s">
        <v>3072</v>
      </c>
      <c r="B12799" t="s">
        <v>3073</v>
      </c>
      <c r="C12799" t="str">
        <f>TEXT(D12799, "mmm")</f>
        <v>Oct</v>
      </c>
      <c r="D12799" s="1">
        <v>45568</v>
      </c>
      <c r="E12799" t="s">
        <v>6407</v>
      </c>
      <c r="F12799" t="s">
        <v>314</v>
      </c>
      <c r="G12799">
        <v>994</v>
      </c>
      <c r="H12799">
        <v>60.11</v>
      </c>
      <c r="I12799">
        <v>59749.34</v>
      </c>
      <c r="J12799" t="s">
        <v>81</v>
      </c>
      <c r="K12799">
        <v>0.14974068419597811</v>
      </c>
      <c r="L12799">
        <v>14.9741</v>
      </c>
      <c r="M12799" t="s">
        <v>82</v>
      </c>
    </row>
    <row r="12800" spans="1:13">
      <c r="A12800" t="s">
        <v>3072</v>
      </c>
      <c r="B12800" t="s">
        <v>3073</v>
      </c>
      <c r="C12800" t="str">
        <f>TEXT(D12800, "mmm")</f>
        <v>Oct</v>
      </c>
      <c r="D12800" s="1">
        <v>45568</v>
      </c>
      <c r="E12800" t="s">
        <v>6405</v>
      </c>
      <c r="F12800" t="s">
        <v>314</v>
      </c>
      <c r="G12800">
        <v>994</v>
      </c>
      <c r="H12800">
        <v>60.11</v>
      </c>
      <c r="I12800">
        <v>59749.34</v>
      </c>
      <c r="J12800" t="s">
        <v>81</v>
      </c>
      <c r="K12800">
        <v>0.14974068419597811</v>
      </c>
      <c r="L12800">
        <v>14.9741</v>
      </c>
      <c r="M12800" t="s">
        <v>82</v>
      </c>
    </row>
    <row r="12801" spans="1:13">
      <c r="A12801" t="s">
        <v>3072</v>
      </c>
      <c r="B12801" t="s">
        <v>3073</v>
      </c>
      <c r="C12801" t="str">
        <f>TEXT(D12801, "mmm")</f>
        <v>Oct</v>
      </c>
      <c r="D12801" s="1">
        <v>45568</v>
      </c>
      <c r="E12801" t="s">
        <v>6406</v>
      </c>
      <c r="F12801" t="s">
        <v>314</v>
      </c>
      <c r="G12801">
        <v>994</v>
      </c>
      <c r="H12801">
        <v>60.11</v>
      </c>
      <c r="I12801">
        <v>59749.34</v>
      </c>
      <c r="J12801" t="s">
        <v>81</v>
      </c>
      <c r="K12801">
        <v>0.14974068419597811</v>
      </c>
      <c r="L12801">
        <v>14.9741</v>
      </c>
      <c r="M12801" t="s">
        <v>82</v>
      </c>
    </row>
    <row r="12802" spans="1:13">
      <c r="A12802" t="s">
        <v>3072</v>
      </c>
      <c r="B12802" t="s">
        <v>3073</v>
      </c>
      <c r="C12802" t="str">
        <f>TEXT(D12802, "mmm")</f>
        <v>Oct</v>
      </c>
      <c r="D12802" s="1">
        <v>45568</v>
      </c>
      <c r="E12802" t="s">
        <v>6407</v>
      </c>
      <c r="F12802" t="s">
        <v>314</v>
      </c>
      <c r="G12802">
        <v>944</v>
      </c>
      <c r="H12802">
        <v>61.03</v>
      </c>
      <c r="I12802">
        <v>57612.32</v>
      </c>
      <c r="J12802" t="s">
        <v>81</v>
      </c>
      <c r="K12802">
        <v>0.14974068419597811</v>
      </c>
      <c r="L12802">
        <v>14.9741</v>
      </c>
      <c r="M12802" t="s">
        <v>82</v>
      </c>
    </row>
    <row r="12803" spans="1:13">
      <c r="A12803" t="s">
        <v>3072</v>
      </c>
      <c r="B12803" t="s">
        <v>3073</v>
      </c>
      <c r="C12803" t="str">
        <f>TEXT(D12803, "mmm")</f>
        <v>Oct</v>
      </c>
      <c r="D12803" s="1">
        <v>45568</v>
      </c>
      <c r="E12803" t="s">
        <v>6405</v>
      </c>
      <c r="F12803" t="s">
        <v>314</v>
      </c>
      <c r="G12803">
        <v>944</v>
      </c>
      <c r="H12803">
        <v>61.03</v>
      </c>
      <c r="I12803">
        <v>57612.32</v>
      </c>
      <c r="J12803" t="s">
        <v>81</v>
      </c>
      <c r="K12803">
        <v>0.14974068419597811</v>
      </c>
      <c r="L12803">
        <v>14.9741</v>
      </c>
      <c r="M12803" t="s">
        <v>82</v>
      </c>
    </row>
    <row r="12804" spans="1:13">
      <c r="A12804" t="s">
        <v>3072</v>
      </c>
      <c r="B12804" t="s">
        <v>3073</v>
      </c>
      <c r="C12804" t="str">
        <f>TEXT(D12804, "mmm")</f>
        <v>Oct</v>
      </c>
      <c r="D12804" s="1">
        <v>45568</v>
      </c>
      <c r="E12804" t="s">
        <v>6406</v>
      </c>
      <c r="F12804" t="s">
        <v>314</v>
      </c>
      <c r="G12804">
        <v>944</v>
      </c>
      <c r="H12804">
        <v>61.03</v>
      </c>
      <c r="I12804">
        <v>57612.32</v>
      </c>
      <c r="J12804" t="s">
        <v>81</v>
      </c>
      <c r="K12804">
        <v>0.14974068419597811</v>
      </c>
      <c r="L12804">
        <v>14.9741</v>
      </c>
      <c r="M12804" t="s">
        <v>82</v>
      </c>
    </row>
    <row r="12805" spans="1:13">
      <c r="A12805" t="s">
        <v>3072</v>
      </c>
      <c r="B12805" t="s">
        <v>3073</v>
      </c>
      <c r="C12805" t="str">
        <f>TEXT(D12805, "mmm")</f>
        <v>Oct</v>
      </c>
      <c r="D12805" s="1">
        <v>45568</v>
      </c>
      <c r="E12805" t="s">
        <v>6407</v>
      </c>
      <c r="F12805" t="s">
        <v>314</v>
      </c>
      <c r="G12805">
        <v>2873</v>
      </c>
      <c r="H12805">
        <v>60.19</v>
      </c>
      <c r="I12805">
        <v>172925.87</v>
      </c>
      <c r="J12805" t="s">
        <v>86</v>
      </c>
      <c r="K12805">
        <v>0.14974068419597811</v>
      </c>
      <c r="L12805">
        <v>14.9741</v>
      </c>
      <c r="M12805" t="s">
        <v>82</v>
      </c>
    </row>
    <row r="12806" spans="1:13">
      <c r="A12806" t="s">
        <v>3072</v>
      </c>
      <c r="B12806" t="s">
        <v>3073</v>
      </c>
      <c r="C12806" t="str">
        <f>TEXT(D12806, "mmm")</f>
        <v>Oct</v>
      </c>
      <c r="D12806" s="1">
        <v>45568</v>
      </c>
      <c r="E12806" t="s">
        <v>6405</v>
      </c>
      <c r="F12806" t="s">
        <v>314</v>
      </c>
      <c r="G12806">
        <v>2873</v>
      </c>
      <c r="H12806">
        <v>60.19</v>
      </c>
      <c r="I12806">
        <v>172925.87</v>
      </c>
      <c r="J12806" t="s">
        <v>86</v>
      </c>
      <c r="K12806">
        <v>0.14974068419597811</v>
      </c>
      <c r="L12806">
        <v>14.9741</v>
      </c>
      <c r="M12806" t="s">
        <v>82</v>
      </c>
    </row>
    <row r="12807" spans="1:13">
      <c r="A12807" t="s">
        <v>3072</v>
      </c>
      <c r="B12807" t="s">
        <v>3073</v>
      </c>
      <c r="C12807" t="str">
        <f>TEXT(D12807, "mmm")</f>
        <v>Oct</v>
      </c>
      <c r="D12807" s="1">
        <v>45568</v>
      </c>
      <c r="E12807" t="s">
        <v>6406</v>
      </c>
      <c r="F12807" t="s">
        <v>314</v>
      </c>
      <c r="G12807">
        <v>2873</v>
      </c>
      <c r="H12807">
        <v>60.19</v>
      </c>
      <c r="I12807">
        <v>172925.87</v>
      </c>
      <c r="J12807" t="s">
        <v>86</v>
      </c>
      <c r="K12807">
        <v>0.14974068419597811</v>
      </c>
      <c r="L12807">
        <v>14.9741</v>
      </c>
      <c r="M12807" t="s">
        <v>82</v>
      </c>
    </row>
    <row r="12808" spans="1:13">
      <c r="A12808" t="s">
        <v>4383</v>
      </c>
      <c r="B12808" t="s">
        <v>4384</v>
      </c>
      <c r="C12808" t="str">
        <f>TEXT(D12808, "mmm")</f>
        <v>Oct</v>
      </c>
      <c r="D12808" s="1">
        <v>45568</v>
      </c>
      <c r="E12808" t="s">
        <v>4385</v>
      </c>
      <c r="F12808" t="s">
        <v>118</v>
      </c>
      <c r="G12808">
        <v>165</v>
      </c>
      <c r="H12808">
        <v>173.1</v>
      </c>
      <c r="I12808">
        <v>28561.5</v>
      </c>
      <c r="J12808" t="s">
        <v>81</v>
      </c>
      <c r="K12808">
        <v>-3.4521969403478181E-3</v>
      </c>
      <c r="L12808">
        <v>-0.34520000000000001</v>
      </c>
      <c r="M12808" t="s">
        <v>82</v>
      </c>
    </row>
    <row r="12809" spans="1:13">
      <c r="A12809" t="s">
        <v>2278</v>
      </c>
      <c r="B12809" t="s">
        <v>2279</v>
      </c>
      <c r="C12809" t="str">
        <f>TEXT(D12809, "mmm")</f>
        <v>Oct</v>
      </c>
      <c r="D12809" s="1">
        <v>45568</v>
      </c>
      <c r="E12809" t="s">
        <v>2280</v>
      </c>
      <c r="F12809" t="s">
        <v>251</v>
      </c>
      <c r="G12809">
        <v>50489</v>
      </c>
      <c r="H12809">
        <v>20.18</v>
      </c>
      <c r="I12809">
        <v>1018868.02</v>
      </c>
      <c r="J12809" t="s">
        <v>86</v>
      </c>
      <c r="K12809">
        <v>-4.9079708451476911E-2</v>
      </c>
      <c r="L12809">
        <v>-4.9080000000000004</v>
      </c>
      <c r="M12809" t="s">
        <v>82</v>
      </c>
    </row>
    <row r="12810" spans="1:13">
      <c r="A12810" t="s">
        <v>2278</v>
      </c>
      <c r="B12810" t="s">
        <v>2279</v>
      </c>
      <c r="C12810" t="str">
        <f>TEXT(D12810, "mmm")</f>
        <v>Oct</v>
      </c>
      <c r="D12810" s="1">
        <v>45568</v>
      </c>
      <c r="E12810" t="s">
        <v>2280</v>
      </c>
      <c r="F12810" t="s">
        <v>251</v>
      </c>
      <c r="G12810">
        <v>29847</v>
      </c>
      <c r="H12810">
        <v>18.25</v>
      </c>
      <c r="I12810">
        <v>544707.75</v>
      </c>
      <c r="J12810" t="s">
        <v>86</v>
      </c>
      <c r="K12810">
        <v>-4.9079708451476911E-2</v>
      </c>
      <c r="L12810">
        <v>-4.9080000000000004</v>
      </c>
      <c r="M12810" t="s">
        <v>82</v>
      </c>
    </row>
    <row r="12811" spans="1:13">
      <c r="A12811" t="s">
        <v>2278</v>
      </c>
      <c r="B12811" t="s">
        <v>2279</v>
      </c>
      <c r="C12811" t="str">
        <f>TEXT(D12811, "mmm")</f>
        <v>Oct</v>
      </c>
      <c r="D12811" s="1">
        <v>45568</v>
      </c>
      <c r="E12811" t="s">
        <v>2280</v>
      </c>
      <c r="F12811" t="s">
        <v>251</v>
      </c>
      <c r="G12811">
        <v>8043</v>
      </c>
      <c r="H12811">
        <v>21.86</v>
      </c>
      <c r="I12811">
        <v>175819.98</v>
      </c>
      <c r="J12811" t="s">
        <v>81</v>
      </c>
      <c r="K12811">
        <v>-4.9079708451476911E-2</v>
      </c>
      <c r="L12811">
        <v>-4.9080000000000004</v>
      </c>
      <c r="M12811" t="s">
        <v>82</v>
      </c>
    </row>
    <row r="12812" spans="1:13">
      <c r="A12812" t="s">
        <v>2278</v>
      </c>
      <c r="B12812" t="s">
        <v>2279</v>
      </c>
      <c r="C12812" t="str">
        <f>TEXT(D12812, "mmm")</f>
        <v>Oct</v>
      </c>
      <c r="D12812" s="1">
        <v>45568</v>
      </c>
      <c r="E12812" t="s">
        <v>2280</v>
      </c>
      <c r="F12812" t="s">
        <v>251</v>
      </c>
      <c r="G12812">
        <v>21278</v>
      </c>
      <c r="H12812">
        <v>21.17</v>
      </c>
      <c r="I12812">
        <v>450455.26</v>
      </c>
      <c r="J12812" t="s">
        <v>86</v>
      </c>
      <c r="K12812">
        <v>-4.9079708451476911E-2</v>
      </c>
      <c r="L12812">
        <v>-4.9080000000000004</v>
      </c>
      <c r="M12812" t="s">
        <v>82</v>
      </c>
    </row>
    <row r="12813" spans="1:13">
      <c r="A12813" t="s">
        <v>2278</v>
      </c>
      <c r="B12813" t="s">
        <v>2279</v>
      </c>
      <c r="C12813" t="str">
        <f>TEXT(D12813, "mmm")</f>
        <v>Oct</v>
      </c>
      <c r="D12813" s="1">
        <v>45568</v>
      </c>
      <c r="E12813" t="s">
        <v>2280</v>
      </c>
      <c r="F12813" t="s">
        <v>251</v>
      </c>
      <c r="G12813">
        <v>10249</v>
      </c>
      <c r="H12813">
        <v>19.010000000000002</v>
      </c>
      <c r="I12813">
        <v>194833.49</v>
      </c>
      <c r="J12813" t="s">
        <v>81</v>
      </c>
      <c r="K12813">
        <v>-4.9079708451476911E-2</v>
      </c>
      <c r="L12813">
        <v>-4.9080000000000004</v>
      </c>
      <c r="M12813" t="s">
        <v>82</v>
      </c>
    </row>
    <row r="12814" spans="1:13">
      <c r="A12814" t="s">
        <v>2072</v>
      </c>
      <c r="B12814" t="s">
        <v>2073</v>
      </c>
      <c r="C12814" t="str">
        <f>TEXT(D12814, "mmm")</f>
        <v>Oct</v>
      </c>
      <c r="D12814" s="1">
        <v>45568</v>
      </c>
      <c r="E12814" t="s">
        <v>6459</v>
      </c>
      <c r="F12814" t="s">
        <v>101</v>
      </c>
      <c r="G12814">
        <v>15003</v>
      </c>
      <c r="H12814">
        <v>11.93</v>
      </c>
      <c r="I12814">
        <v>178985.79</v>
      </c>
      <c r="J12814" t="s">
        <v>86</v>
      </c>
      <c r="K12814">
        <v>9.6121448256613284E-2</v>
      </c>
      <c r="L12814">
        <v>9.6120999999999999</v>
      </c>
      <c r="M12814" t="s">
        <v>82</v>
      </c>
    </row>
    <row r="12815" spans="1:13">
      <c r="A12815" t="s">
        <v>2072</v>
      </c>
      <c r="B12815" t="s">
        <v>2073</v>
      </c>
      <c r="C12815" t="str">
        <f>TEXT(D12815, "mmm")</f>
        <v>Oct</v>
      </c>
      <c r="D12815" s="1">
        <v>45568</v>
      </c>
      <c r="E12815" t="s">
        <v>6461</v>
      </c>
      <c r="F12815" t="s">
        <v>101</v>
      </c>
      <c r="G12815">
        <v>15003</v>
      </c>
      <c r="H12815">
        <v>11.93</v>
      </c>
      <c r="I12815">
        <v>178985.79</v>
      </c>
      <c r="J12815" t="s">
        <v>86</v>
      </c>
      <c r="K12815">
        <v>9.6121448256613284E-2</v>
      </c>
      <c r="L12815">
        <v>9.6120999999999999</v>
      </c>
      <c r="M12815" t="s">
        <v>82</v>
      </c>
    </row>
    <row r="12816" spans="1:13">
      <c r="A12816" t="s">
        <v>6450</v>
      </c>
      <c r="B12816" t="s">
        <v>6451</v>
      </c>
      <c r="C12816" t="str">
        <f>TEXT(D12816, "mmm")</f>
        <v>Oct</v>
      </c>
      <c r="D12816" s="1">
        <v>45568</v>
      </c>
      <c r="E12816" t="s">
        <v>6452</v>
      </c>
      <c r="F12816" t="s">
        <v>118</v>
      </c>
      <c r="G12816">
        <v>2221</v>
      </c>
      <c r="H12816">
        <v>4252</v>
      </c>
      <c r="I12816">
        <v>9443692</v>
      </c>
      <c r="J12816" t="s">
        <v>81</v>
      </c>
      <c r="K12816">
        <v>-0.20100501218151201</v>
      </c>
      <c r="L12816">
        <v>-20.1005</v>
      </c>
      <c r="M12816" t="s">
        <v>82</v>
      </c>
    </row>
    <row r="12817" spans="1:13">
      <c r="A12817" t="s">
        <v>6464</v>
      </c>
      <c r="B12817" t="s">
        <v>6465</v>
      </c>
      <c r="C12817" t="str">
        <f>TEXT(D12817, "mmm")</f>
        <v>Oct</v>
      </c>
      <c r="D12817" s="1">
        <v>45568</v>
      </c>
      <c r="E12817" t="s">
        <v>6477</v>
      </c>
      <c r="F12817" t="s">
        <v>251</v>
      </c>
      <c r="G12817">
        <v>152102</v>
      </c>
      <c r="H12817">
        <v>4.0999999999999996</v>
      </c>
      <c r="I12817">
        <v>623618.19999999995</v>
      </c>
      <c r="J12817" t="s">
        <v>81</v>
      </c>
      <c r="K12817">
        <v>7.4309957918867964E-2</v>
      </c>
      <c r="L12817">
        <v>7.431</v>
      </c>
      <c r="M12817" t="s">
        <v>82</v>
      </c>
    </row>
    <row r="12818" spans="1:13">
      <c r="A12818" t="s">
        <v>6464</v>
      </c>
      <c r="B12818" t="s">
        <v>6465</v>
      </c>
      <c r="C12818" t="str">
        <f>TEXT(D12818, "mmm")</f>
        <v>Oct</v>
      </c>
      <c r="D12818" s="1">
        <v>45568</v>
      </c>
      <c r="E12818" t="s">
        <v>6478</v>
      </c>
      <c r="F12818" t="s">
        <v>251</v>
      </c>
      <c r="G12818">
        <v>152102</v>
      </c>
      <c r="H12818">
        <v>4.0999999999999996</v>
      </c>
      <c r="I12818">
        <v>623618.19999999995</v>
      </c>
      <c r="J12818" t="s">
        <v>81</v>
      </c>
      <c r="K12818">
        <v>7.4309957918867964E-2</v>
      </c>
      <c r="L12818">
        <v>7.431</v>
      </c>
      <c r="M12818" t="s">
        <v>82</v>
      </c>
    </row>
    <row r="12819" spans="1:13">
      <c r="A12819" t="s">
        <v>6464</v>
      </c>
      <c r="B12819" t="s">
        <v>6465</v>
      </c>
      <c r="C12819" t="str">
        <f>TEXT(D12819, "mmm")</f>
        <v>Oct</v>
      </c>
      <c r="D12819" s="1">
        <v>45568</v>
      </c>
      <c r="E12819" t="s">
        <v>6479</v>
      </c>
      <c r="F12819" t="s">
        <v>251</v>
      </c>
      <c r="G12819">
        <v>152102</v>
      </c>
      <c r="H12819">
        <v>4.0999999999999996</v>
      </c>
      <c r="I12819">
        <v>623618.19999999995</v>
      </c>
      <c r="J12819" t="s">
        <v>81</v>
      </c>
      <c r="K12819">
        <v>7.4309957918867964E-2</v>
      </c>
      <c r="L12819">
        <v>7.431</v>
      </c>
      <c r="M12819" t="s">
        <v>82</v>
      </c>
    </row>
    <row r="12820" spans="1:13">
      <c r="A12820" t="s">
        <v>6464</v>
      </c>
      <c r="B12820" t="s">
        <v>6465</v>
      </c>
      <c r="C12820" t="str">
        <f>TEXT(D12820, "mmm")</f>
        <v>Oct</v>
      </c>
      <c r="D12820" s="1">
        <v>45568</v>
      </c>
      <c r="E12820" t="s">
        <v>6480</v>
      </c>
      <c r="F12820" t="s">
        <v>251</v>
      </c>
      <c r="G12820">
        <v>152102</v>
      </c>
      <c r="H12820">
        <v>4.0999999999999996</v>
      </c>
      <c r="I12820">
        <v>623618.19999999995</v>
      </c>
      <c r="J12820" t="s">
        <v>81</v>
      </c>
      <c r="K12820">
        <v>7.4309957918867964E-2</v>
      </c>
      <c r="L12820">
        <v>7.431</v>
      </c>
      <c r="M12820" t="s">
        <v>82</v>
      </c>
    </row>
    <row r="12821" spans="1:13">
      <c r="A12821" t="s">
        <v>6464</v>
      </c>
      <c r="B12821" t="s">
        <v>6465</v>
      </c>
      <c r="C12821" t="str">
        <f>TEXT(D12821, "mmm")</f>
        <v>Oct</v>
      </c>
      <c r="D12821" s="1">
        <v>45568</v>
      </c>
      <c r="E12821" t="s">
        <v>6481</v>
      </c>
      <c r="F12821" t="s">
        <v>251</v>
      </c>
      <c r="G12821">
        <v>152102</v>
      </c>
      <c r="H12821">
        <v>4.0999999999999996</v>
      </c>
      <c r="I12821">
        <v>623618.19999999995</v>
      </c>
      <c r="J12821" t="s">
        <v>81</v>
      </c>
      <c r="K12821">
        <v>7.4309957918867964E-2</v>
      </c>
      <c r="L12821">
        <v>7.431</v>
      </c>
      <c r="M12821" t="s">
        <v>82</v>
      </c>
    </row>
    <row r="12822" spans="1:13">
      <c r="A12822" t="s">
        <v>6464</v>
      </c>
      <c r="B12822" t="s">
        <v>6465</v>
      </c>
      <c r="C12822" t="str">
        <f>TEXT(D12822, "mmm")</f>
        <v>Oct</v>
      </c>
      <c r="D12822" s="1">
        <v>45568</v>
      </c>
      <c r="E12822" t="s">
        <v>6482</v>
      </c>
      <c r="F12822" t="s">
        <v>251</v>
      </c>
      <c r="G12822">
        <v>152102</v>
      </c>
      <c r="H12822">
        <v>4.0999999999999996</v>
      </c>
      <c r="I12822">
        <v>623618.19999999995</v>
      </c>
      <c r="J12822" t="s">
        <v>81</v>
      </c>
      <c r="K12822">
        <v>7.4309957918867964E-2</v>
      </c>
      <c r="L12822">
        <v>7.431</v>
      </c>
      <c r="M12822" t="s">
        <v>82</v>
      </c>
    </row>
    <row r="12823" spans="1:13">
      <c r="A12823" t="s">
        <v>6464</v>
      </c>
      <c r="B12823" t="s">
        <v>6465</v>
      </c>
      <c r="C12823" t="str">
        <f>TEXT(D12823, "mmm")</f>
        <v>Oct</v>
      </c>
      <c r="D12823" s="1">
        <v>45568</v>
      </c>
      <c r="E12823" t="s">
        <v>6483</v>
      </c>
      <c r="F12823" t="s">
        <v>251</v>
      </c>
      <c r="G12823">
        <v>152102</v>
      </c>
      <c r="H12823">
        <v>4.0999999999999996</v>
      </c>
      <c r="I12823">
        <v>623618.19999999995</v>
      </c>
      <c r="J12823" t="s">
        <v>81</v>
      </c>
      <c r="K12823">
        <v>7.4309957918867964E-2</v>
      </c>
      <c r="L12823">
        <v>7.431</v>
      </c>
      <c r="M12823" t="s">
        <v>82</v>
      </c>
    </row>
    <row r="12824" spans="1:13">
      <c r="A12824" t="s">
        <v>6464</v>
      </c>
      <c r="B12824" t="s">
        <v>6465</v>
      </c>
      <c r="C12824" t="str">
        <f>TEXT(D12824, "mmm")</f>
        <v>Oct</v>
      </c>
      <c r="D12824" s="1">
        <v>45568</v>
      </c>
      <c r="E12824" t="s">
        <v>6477</v>
      </c>
      <c r="F12824" t="s">
        <v>251</v>
      </c>
      <c r="G12824">
        <v>1311312</v>
      </c>
      <c r="H12824">
        <v>4.0999999999999996</v>
      </c>
      <c r="I12824">
        <v>5376379.1999999993</v>
      </c>
      <c r="J12824" t="s">
        <v>86</v>
      </c>
      <c r="K12824">
        <v>7.4309957918867964E-2</v>
      </c>
      <c r="L12824">
        <v>7.431</v>
      </c>
      <c r="M12824" t="s">
        <v>82</v>
      </c>
    </row>
    <row r="12825" spans="1:13">
      <c r="A12825" t="s">
        <v>6464</v>
      </c>
      <c r="B12825" t="s">
        <v>6465</v>
      </c>
      <c r="C12825" t="str">
        <f>TEXT(D12825, "mmm")</f>
        <v>Oct</v>
      </c>
      <c r="D12825" s="1">
        <v>45568</v>
      </c>
      <c r="E12825" t="s">
        <v>6478</v>
      </c>
      <c r="F12825" t="s">
        <v>251</v>
      </c>
      <c r="G12825">
        <v>1311312</v>
      </c>
      <c r="H12825">
        <v>4.0999999999999996</v>
      </c>
      <c r="I12825">
        <v>5376379.1999999993</v>
      </c>
      <c r="J12825" t="s">
        <v>86</v>
      </c>
      <c r="K12825">
        <v>7.4309957918867964E-2</v>
      </c>
      <c r="L12825">
        <v>7.431</v>
      </c>
      <c r="M12825" t="s">
        <v>82</v>
      </c>
    </row>
    <row r="12826" spans="1:13">
      <c r="A12826" t="s">
        <v>6464</v>
      </c>
      <c r="B12826" t="s">
        <v>6465</v>
      </c>
      <c r="C12826" t="str">
        <f>TEXT(D12826, "mmm")</f>
        <v>Oct</v>
      </c>
      <c r="D12826" s="1">
        <v>45568</v>
      </c>
      <c r="E12826" t="s">
        <v>6479</v>
      </c>
      <c r="F12826" t="s">
        <v>251</v>
      </c>
      <c r="G12826">
        <v>1311312</v>
      </c>
      <c r="H12826">
        <v>4.0999999999999996</v>
      </c>
      <c r="I12826">
        <v>5376379.1999999993</v>
      </c>
      <c r="J12826" t="s">
        <v>86</v>
      </c>
      <c r="K12826">
        <v>7.4309957918867964E-2</v>
      </c>
      <c r="L12826">
        <v>7.431</v>
      </c>
      <c r="M12826" t="s">
        <v>82</v>
      </c>
    </row>
    <row r="12827" spans="1:13">
      <c r="A12827" t="s">
        <v>6464</v>
      </c>
      <c r="B12827" t="s">
        <v>6465</v>
      </c>
      <c r="C12827" t="str">
        <f>TEXT(D12827, "mmm")</f>
        <v>Oct</v>
      </c>
      <c r="D12827" s="1">
        <v>45568</v>
      </c>
      <c r="E12827" t="s">
        <v>6480</v>
      </c>
      <c r="F12827" t="s">
        <v>251</v>
      </c>
      <c r="G12827">
        <v>1311312</v>
      </c>
      <c r="H12827">
        <v>4.0999999999999996</v>
      </c>
      <c r="I12827">
        <v>5376379.1999999993</v>
      </c>
      <c r="J12827" t="s">
        <v>86</v>
      </c>
      <c r="K12827">
        <v>7.4309957918867964E-2</v>
      </c>
      <c r="L12827">
        <v>7.431</v>
      </c>
      <c r="M12827" t="s">
        <v>82</v>
      </c>
    </row>
    <row r="12828" spans="1:13">
      <c r="A12828" t="s">
        <v>6464</v>
      </c>
      <c r="B12828" t="s">
        <v>6465</v>
      </c>
      <c r="C12828" t="str">
        <f>TEXT(D12828, "mmm")</f>
        <v>Oct</v>
      </c>
      <c r="D12828" s="1">
        <v>45568</v>
      </c>
      <c r="E12828" t="s">
        <v>6481</v>
      </c>
      <c r="F12828" t="s">
        <v>251</v>
      </c>
      <c r="G12828">
        <v>1311312</v>
      </c>
      <c r="H12828">
        <v>4.0999999999999996</v>
      </c>
      <c r="I12828">
        <v>5376379.1999999993</v>
      </c>
      <c r="J12828" t="s">
        <v>86</v>
      </c>
      <c r="K12828">
        <v>7.4309957918867964E-2</v>
      </c>
      <c r="L12828">
        <v>7.431</v>
      </c>
      <c r="M12828" t="s">
        <v>82</v>
      </c>
    </row>
    <row r="12829" spans="1:13">
      <c r="A12829" t="s">
        <v>6464</v>
      </c>
      <c r="B12829" t="s">
        <v>6465</v>
      </c>
      <c r="C12829" t="str">
        <f>TEXT(D12829, "mmm")</f>
        <v>Oct</v>
      </c>
      <c r="D12829" s="1">
        <v>45568</v>
      </c>
      <c r="E12829" t="s">
        <v>6482</v>
      </c>
      <c r="F12829" t="s">
        <v>251</v>
      </c>
      <c r="G12829">
        <v>1311312</v>
      </c>
      <c r="H12829">
        <v>4.0999999999999996</v>
      </c>
      <c r="I12829">
        <v>5376379.1999999993</v>
      </c>
      <c r="J12829" t="s">
        <v>86</v>
      </c>
      <c r="K12829">
        <v>7.4309957918867964E-2</v>
      </c>
      <c r="L12829">
        <v>7.431</v>
      </c>
      <c r="M12829" t="s">
        <v>82</v>
      </c>
    </row>
    <row r="12830" spans="1:13">
      <c r="A12830" t="s">
        <v>6464</v>
      </c>
      <c r="B12830" t="s">
        <v>6465</v>
      </c>
      <c r="C12830" t="str">
        <f>TEXT(D12830, "mmm")</f>
        <v>Oct</v>
      </c>
      <c r="D12830" s="1">
        <v>45568</v>
      </c>
      <c r="E12830" t="s">
        <v>6483</v>
      </c>
      <c r="F12830" t="s">
        <v>251</v>
      </c>
      <c r="G12830">
        <v>1311312</v>
      </c>
      <c r="H12830">
        <v>4.0999999999999996</v>
      </c>
      <c r="I12830">
        <v>5376379.1999999993</v>
      </c>
      <c r="J12830" t="s">
        <v>86</v>
      </c>
      <c r="K12830">
        <v>7.4309957918867964E-2</v>
      </c>
      <c r="L12830">
        <v>7.431</v>
      </c>
      <c r="M12830" t="s">
        <v>82</v>
      </c>
    </row>
    <row r="12831" spans="1:13">
      <c r="A12831" t="s">
        <v>4132</v>
      </c>
      <c r="B12831" t="s">
        <v>4133</v>
      </c>
      <c r="C12831" t="str">
        <f>TEXT(D12831, "mmm")</f>
        <v>Oct</v>
      </c>
      <c r="D12831" s="1">
        <v>45568</v>
      </c>
      <c r="E12831" t="s">
        <v>6484</v>
      </c>
      <c r="F12831" t="s">
        <v>128</v>
      </c>
      <c r="G12831">
        <v>2966</v>
      </c>
      <c r="H12831">
        <v>19.850000000000001</v>
      </c>
      <c r="I12831">
        <v>58875.100000000013</v>
      </c>
      <c r="J12831" t="s">
        <v>81</v>
      </c>
      <c r="K12831">
        <v>2.3968342295132231E-2</v>
      </c>
      <c r="L12831">
        <v>2.3967999999999998</v>
      </c>
      <c r="M12831" t="s">
        <v>82</v>
      </c>
    </row>
    <row r="12832" spans="1:13">
      <c r="A12832" t="s">
        <v>4132</v>
      </c>
      <c r="B12832" t="s">
        <v>4133</v>
      </c>
      <c r="C12832" t="str">
        <f>TEXT(D12832, "mmm")</f>
        <v>Oct</v>
      </c>
      <c r="D12832" s="1">
        <v>45568</v>
      </c>
      <c r="E12832" t="s">
        <v>6484</v>
      </c>
      <c r="F12832" t="s">
        <v>128</v>
      </c>
      <c r="G12832">
        <v>7034</v>
      </c>
      <c r="H12832">
        <v>19.86</v>
      </c>
      <c r="I12832">
        <v>139695.24</v>
      </c>
      <c r="J12832" t="s">
        <v>86</v>
      </c>
      <c r="K12832">
        <v>2.3968342295132231E-2</v>
      </c>
      <c r="L12832">
        <v>2.3967999999999998</v>
      </c>
      <c r="M12832" t="s">
        <v>82</v>
      </c>
    </row>
    <row r="12833" spans="1:13">
      <c r="A12833" t="s">
        <v>129</v>
      </c>
      <c r="B12833" t="s">
        <v>130</v>
      </c>
      <c r="C12833" t="str">
        <f>TEXT(D12833, "mmm")</f>
        <v>Oct</v>
      </c>
      <c r="D12833" s="1">
        <v>45568</v>
      </c>
      <c r="E12833" t="s">
        <v>111</v>
      </c>
      <c r="F12833" t="s">
        <v>101</v>
      </c>
      <c r="G12833">
        <v>3000</v>
      </c>
      <c r="H12833">
        <v>6.37</v>
      </c>
      <c r="I12833">
        <v>19110</v>
      </c>
      <c r="J12833" t="s">
        <v>81</v>
      </c>
      <c r="K12833">
        <v>8.4126939194484329E-2</v>
      </c>
      <c r="L12833">
        <v>8.4126999999999992</v>
      </c>
      <c r="M12833" t="s">
        <v>82</v>
      </c>
    </row>
    <row r="12834" spans="1:13">
      <c r="A12834" t="s">
        <v>129</v>
      </c>
      <c r="B12834" t="s">
        <v>130</v>
      </c>
      <c r="C12834" t="str">
        <f>TEXT(D12834, "mmm")</f>
        <v>Oct</v>
      </c>
      <c r="D12834" s="1">
        <v>45568</v>
      </c>
      <c r="E12834" t="s">
        <v>110</v>
      </c>
      <c r="F12834" t="s">
        <v>101</v>
      </c>
      <c r="G12834">
        <v>3000</v>
      </c>
      <c r="H12834">
        <v>6.37</v>
      </c>
      <c r="I12834">
        <v>19110</v>
      </c>
      <c r="J12834" t="s">
        <v>81</v>
      </c>
      <c r="K12834">
        <v>8.4126939194484329E-2</v>
      </c>
      <c r="L12834">
        <v>8.4126999999999992</v>
      </c>
      <c r="M12834" t="s">
        <v>82</v>
      </c>
    </row>
    <row r="12835" spans="1:13">
      <c r="A12835" t="s">
        <v>129</v>
      </c>
      <c r="B12835" t="s">
        <v>130</v>
      </c>
      <c r="C12835" t="str">
        <f>TEXT(D12835, "mmm")</f>
        <v>Oct</v>
      </c>
      <c r="D12835" s="1">
        <v>45568</v>
      </c>
      <c r="E12835" t="s">
        <v>109</v>
      </c>
      <c r="F12835" t="s">
        <v>101</v>
      </c>
      <c r="G12835">
        <v>3000</v>
      </c>
      <c r="H12835">
        <v>6.37</v>
      </c>
      <c r="I12835">
        <v>19110</v>
      </c>
      <c r="J12835" t="s">
        <v>81</v>
      </c>
      <c r="K12835">
        <v>8.4126939194484329E-2</v>
      </c>
      <c r="L12835">
        <v>8.4126999999999992</v>
      </c>
      <c r="M12835" t="s">
        <v>82</v>
      </c>
    </row>
    <row r="12836" spans="1:13">
      <c r="A12836" t="s">
        <v>129</v>
      </c>
      <c r="B12836" t="s">
        <v>130</v>
      </c>
      <c r="C12836" t="str">
        <f>TEXT(D12836, "mmm")</f>
        <v>Oct</v>
      </c>
      <c r="D12836" s="1">
        <v>45569</v>
      </c>
      <c r="E12836" t="s">
        <v>111</v>
      </c>
      <c r="F12836" t="s">
        <v>101</v>
      </c>
      <c r="G12836">
        <v>6233</v>
      </c>
      <c r="H12836">
        <v>6.43</v>
      </c>
      <c r="I12836">
        <v>40078.19</v>
      </c>
      <c r="J12836" t="s">
        <v>81</v>
      </c>
      <c r="K12836">
        <v>4.9306653766837398E-2</v>
      </c>
      <c r="L12836">
        <v>4.9306999999999999</v>
      </c>
      <c r="M12836" t="s">
        <v>82</v>
      </c>
    </row>
    <row r="12837" spans="1:13">
      <c r="A12837" t="s">
        <v>129</v>
      </c>
      <c r="B12837" t="s">
        <v>130</v>
      </c>
      <c r="C12837" t="str">
        <f>TEXT(D12837, "mmm")</f>
        <v>Oct</v>
      </c>
      <c r="D12837" s="1">
        <v>45569</v>
      </c>
      <c r="E12837" t="s">
        <v>109</v>
      </c>
      <c r="F12837" t="s">
        <v>101</v>
      </c>
      <c r="G12837">
        <v>6233</v>
      </c>
      <c r="H12837">
        <v>6.43</v>
      </c>
      <c r="I12837">
        <v>40078.19</v>
      </c>
      <c r="J12837" t="s">
        <v>81</v>
      </c>
      <c r="K12837">
        <v>4.9306653766837398E-2</v>
      </c>
      <c r="L12837">
        <v>4.9306999999999999</v>
      </c>
      <c r="M12837" t="s">
        <v>82</v>
      </c>
    </row>
    <row r="12838" spans="1:13">
      <c r="A12838" t="s">
        <v>129</v>
      </c>
      <c r="B12838" t="s">
        <v>130</v>
      </c>
      <c r="C12838" t="str">
        <f>TEXT(D12838, "mmm")</f>
        <v>Oct</v>
      </c>
      <c r="D12838" s="1">
        <v>45569</v>
      </c>
      <c r="E12838" t="s">
        <v>110</v>
      </c>
      <c r="F12838" t="s">
        <v>101</v>
      </c>
      <c r="G12838">
        <v>6233</v>
      </c>
      <c r="H12838">
        <v>6.43</v>
      </c>
      <c r="I12838">
        <v>40078.19</v>
      </c>
      <c r="J12838" t="s">
        <v>81</v>
      </c>
      <c r="K12838">
        <v>4.9306653766837398E-2</v>
      </c>
      <c r="L12838">
        <v>4.9306999999999999</v>
      </c>
      <c r="M12838" t="s">
        <v>82</v>
      </c>
    </row>
    <row r="12839" spans="1:13">
      <c r="A12839" t="s">
        <v>291</v>
      </c>
      <c r="B12839" t="s">
        <v>292</v>
      </c>
      <c r="C12839" t="str">
        <f>TEXT(D12839, "mmm")</f>
        <v>Oct</v>
      </c>
      <c r="D12839" s="1">
        <v>45569</v>
      </c>
      <c r="E12839" t="s">
        <v>102</v>
      </c>
      <c r="F12839" t="s">
        <v>101</v>
      </c>
      <c r="G12839">
        <v>29895</v>
      </c>
      <c r="H12839">
        <v>7.59</v>
      </c>
      <c r="I12839">
        <v>226903.05</v>
      </c>
      <c r="J12839" t="s">
        <v>81</v>
      </c>
      <c r="K12839">
        <v>1.001130211621737E-2</v>
      </c>
      <c r="L12839">
        <v>1.0011000000000001</v>
      </c>
      <c r="M12839" t="s">
        <v>82</v>
      </c>
    </row>
    <row r="12840" spans="1:13">
      <c r="A12840" t="s">
        <v>291</v>
      </c>
      <c r="B12840" t="s">
        <v>292</v>
      </c>
      <c r="C12840" t="str">
        <f>TEXT(D12840, "mmm")</f>
        <v>Oct</v>
      </c>
      <c r="D12840" s="1">
        <v>45569</v>
      </c>
      <c r="E12840" t="s">
        <v>100</v>
      </c>
      <c r="F12840" t="s">
        <v>101</v>
      </c>
      <c r="G12840">
        <v>29895</v>
      </c>
      <c r="H12840">
        <v>7.59</v>
      </c>
      <c r="I12840">
        <v>226903.05</v>
      </c>
      <c r="J12840" t="s">
        <v>81</v>
      </c>
      <c r="K12840">
        <v>1.001130211621737E-2</v>
      </c>
      <c r="L12840">
        <v>1.0011000000000001</v>
      </c>
      <c r="M12840" t="s">
        <v>82</v>
      </c>
    </row>
    <row r="12841" spans="1:13">
      <c r="A12841" t="s">
        <v>6450</v>
      </c>
      <c r="B12841" t="s">
        <v>6451</v>
      </c>
      <c r="C12841" t="str">
        <f>TEXT(D12841, "mmm")</f>
        <v>Oct</v>
      </c>
      <c r="D12841" s="1">
        <v>45569</v>
      </c>
      <c r="E12841" t="s">
        <v>6452</v>
      </c>
      <c r="F12841" t="s">
        <v>118</v>
      </c>
      <c r="G12841">
        <v>6600</v>
      </c>
      <c r="H12841">
        <v>12639</v>
      </c>
      <c r="I12841">
        <v>83417400</v>
      </c>
      <c r="J12841" t="s">
        <v>81</v>
      </c>
      <c r="K12841">
        <v>-0.20320855308163341</v>
      </c>
      <c r="L12841">
        <v>-20.320900000000002</v>
      </c>
      <c r="M12841" t="s">
        <v>82</v>
      </c>
    </row>
    <row r="12842" spans="1:13">
      <c r="A12842" t="s">
        <v>6109</v>
      </c>
      <c r="B12842" t="s">
        <v>6110</v>
      </c>
      <c r="C12842" t="str">
        <f>TEXT(D12842, "mmm")</f>
        <v>Oct</v>
      </c>
      <c r="D12842" s="1">
        <v>45569</v>
      </c>
      <c r="E12842" t="s">
        <v>2567</v>
      </c>
      <c r="F12842" t="s">
        <v>101</v>
      </c>
      <c r="G12842">
        <v>1852</v>
      </c>
      <c r="H12842">
        <v>6.77</v>
      </c>
      <c r="I12842">
        <v>12538.04</v>
      </c>
      <c r="J12842" t="s">
        <v>81</v>
      </c>
      <c r="K12842">
        <v>0.19285719735281809</v>
      </c>
      <c r="L12842">
        <v>19.285699999999999</v>
      </c>
      <c r="M12842" t="s">
        <v>82</v>
      </c>
    </row>
    <row r="12843" spans="1:13">
      <c r="A12843" t="s">
        <v>6109</v>
      </c>
      <c r="B12843" t="s">
        <v>6110</v>
      </c>
      <c r="C12843" t="str">
        <f>TEXT(D12843, "mmm")</f>
        <v>Oct</v>
      </c>
      <c r="D12843" s="1">
        <v>45569</v>
      </c>
      <c r="E12843" t="s">
        <v>2567</v>
      </c>
      <c r="F12843" t="s">
        <v>101</v>
      </c>
      <c r="G12843">
        <v>15000</v>
      </c>
      <c r="H12843">
        <v>6.77</v>
      </c>
      <c r="I12843">
        <v>101550</v>
      </c>
      <c r="J12843" t="s">
        <v>81</v>
      </c>
      <c r="K12843">
        <v>0.19285719735281809</v>
      </c>
      <c r="L12843">
        <v>19.285699999999999</v>
      </c>
      <c r="M12843" t="s">
        <v>82</v>
      </c>
    </row>
    <row r="12844" spans="1:13">
      <c r="A12844" t="s">
        <v>210</v>
      </c>
      <c r="B12844" t="s">
        <v>211</v>
      </c>
      <c r="C12844" t="str">
        <f>TEXT(D12844, "mmm")</f>
        <v>Oct</v>
      </c>
      <c r="D12844" s="1">
        <v>45569</v>
      </c>
      <c r="E12844" t="s">
        <v>213</v>
      </c>
      <c r="F12844" t="s">
        <v>101</v>
      </c>
      <c r="G12844">
        <v>1800</v>
      </c>
      <c r="H12844">
        <v>29.95</v>
      </c>
      <c r="I12844">
        <v>53910</v>
      </c>
      <c r="J12844" t="s">
        <v>81</v>
      </c>
      <c r="K12844">
        <v>-3.3835268329429619E-4</v>
      </c>
      <c r="L12844">
        <v>-3.3799999999999997E-2</v>
      </c>
      <c r="M12844" t="s">
        <v>82</v>
      </c>
    </row>
    <row r="12845" spans="1:13">
      <c r="A12845" t="s">
        <v>210</v>
      </c>
      <c r="B12845" t="s">
        <v>211</v>
      </c>
      <c r="C12845" t="str">
        <f>TEXT(D12845, "mmm")</f>
        <v>Oct</v>
      </c>
      <c r="D12845" s="1">
        <v>45569</v>
      </c>
      <c r="E12845" t="s">
        <v>212</v>
      </c>
      <c r="F12845" t="s">
        <v>101</v>
      </c>
      <c r="G12845">
        <v>1800</v>
      </c>
      <c r="H12845">
        <v>29.95</v>
      </c>
      <c r="I12845">
        <v>53910</v>
      </c>
      <c r="J12845" t="s">
        <v>81</v>
      </c>
      <c r="K12845">
        <v>-3.3835268329429619E-4</v>
      </c>
      <c r="L12845">
        <v>-3.3799999999999997E-2</v>
      </c>
      <c r="M12845" t="s">
        <v>82</v>
      </c>
    </row>
    <row r="12846" spans="1:13">
      <c r="A12846" t="s">
        <v>6374</v>
      </c>
      <c r="B12846" t="s">
        <v>6375</v>
      </c>
      <c r="C12846" t="str">
        <f>TEXT(D12846, "mmm")</f>
        <v>Oct</v>
      </c>
      <c r="D12846" s="1">
        <v>45569</v>
      </c>
      <c r="E12846" t="s">
        <v>6394</v>
      </c>
      <c r="F12846" t="s">
        <v>101</v>
      </c>
      <c r="G12846">
        <v>5997</v>
      </c>
      <c r="H12846">
        <v>6.54</v>
      </c>
      <c r="I12846">
        <v>39220.379999999997</v>
      </c>
      <c r="J12846" t="s">
        <v>81</v>
      </c>
      <c r="K12846">
        <v>0.36048270016120409</v>
      </c>
      <c r="L12846">
        <v>36.048299999999998</v>
      </c>
      <c r="M12846" t="s">
        <v>82</v>
      </c>
    </row>
    <row r="12847" spans="1:13">
      <c r="A12847" t="s">
        <v>6374</v>
      </c>
      <c r="B12847" t="s">
        <v>6375</v>
      </c>
      <c r="C12847" t="str">
        <f>TEXT(D12847, "mmm")</f>
        <v>Oct</v>
      </c>
      <c r="D12847" s="1">
        <v>45569</v>
      </c>
      <c r="E12847" t="s">
        <v>6393</v>
      </c>
      <c r="F12847" t="s">
        <v>101</v>
      </c>
      <c r="G12847">
        <v>5997</v>
      </c>
      <c r="H12847">
        <v>6.54</v>
      </c>
      <c r="I12847">
        <v>39220.379999999997</v>
      </c>
      <c r="J12847" t="s">
        <v>81</v>
      </c>
      <c r="K12847">
        <v>0.36048270016120409</v>
      </c>
      <c r="L12847">
        <v>36.048299999999998</v>
      </c>
      <c r="M12847" t="s">
        <v>82</v>
      </c>
    </row>
    <row r="12848" spans="1:13">
      <c r="A12848" t="s">
        <v>3072</v>
      </c>
      <c r="B12848" t="s">
        <v>3073</v>
      </c>
      <c r="C12848" t="str">
        <f>TEXT(D12848, "mmm")</f>
        <v>Oct</v>
      </c>
      <c r="D12848" s="1">
        <v>45569</v>
      </c>
      <c r="E12848" t="s">
        <v>6407</v>
      </c>
      <c r="F12848" t="s">
        <v>314</v>
      </c>
      <c r="G12848">
        <v>735</v>
      </c>
      <c r="H12848">
        <v>62.28</v>
      </c>
      <c r="I12848">
        <v>45775.8</v>
      </c>
      <c r="J12848" t="s">
        <v>81</v>
      </c>
      <c r="K12848">
        <v>6.5155366059741926E-2</v>
      </c>
      <c r="L12848">
        <v>6.5155000000000003</v>
      </c>
      <c r="M12848" t="s">
        <v>82</v>
      </c>
    </row>
    <row r="12849" spans="1:13">
      <c r="A12849" t="s">
        <v>3072</v>
      </c>
      <c r="B12849" t="s">
        <v>3073</v>
      </c>
      <c r="C12849" t="str">
        <f>TEXT(D12849, "mmm")</f>
        <v>Oct</v>
      </c>
      <c r="D12849" s="1">
        <v>45569</v>
      </c>
      <c r="E12849" t="s">
        <v>6405</v>
      </c>
      <c r="F12849" t="s">
        <v>314</v>
      </c>
      <c r="G12849">
        <v>735</v>
      </c>
      <c r="H12849">
        <v>62.28</v>
      </c>
      <c r="I12849">
        <v>45775.8</v>
      </c>
      <c r="J12849" t="s">
        <v>81</v>
      </c>
      <c r="K12849">
        <v>6.5155366059741926E-2</v>
      </c>
      <c r="L12849">
        <v>6.5155000000000003</v>
      </c>
      <c r="M12849" t="s">
        <v>82</v>
      </c>
    </row>
    <row r="12850" spans="1:13">
      <c r="A12850" t="s">
        <v>3072</v>
      </c>
      <c r="B12850" t="s">
        <v>3073</v>
      </c>
      <c r="C12850" t="str">
        <f>TEXT(D12850, "mmm")</f>
        <v>Oct</v>
      </c>
      <c r="D12850" s="1">
        <v>45569</v>
      </c>
      <c r="E12850" t="s">
        <v>6406</v>
      </c>
      <c r="F12850" t="s">
        <v>314</v>
      </c>
      <c r="G12850">
        <v>735</v>
      </c>
      <c r="H12850">
        <v>62.28</v>
      </c>
      <c r="I12850">
        <v>45775.8</v>
      </c>
      <c r="J12850" t="s">
        <v>81</v>
      </c>
      <c r="K12850">
        <v>6.5155366059741926E-2</v>
      </c>
      <c r="L12850">
        <v>6.5155000000000003</v>
      </c>
      <c r="M12850" t="s">
        <v>82</v>
      </c>
    </row>
    <row r="12851" spans="1:13">
      <c r="A12851" t="s">
        <v>3072</v>
      </c>
      <c r="B12851" t="s">
        <v>3073</v>
      </c>
      <c r="C12851" t="str">
        <f>TEXT(D12851, "mmm")</f>
        <v>Oct</v>
      </c>
      <c r="D12851" s="1">
        <v>45569</v>
      </c>
      <c r="E12851" t="s">
        <v>6407</v>
      </c>
      <c r="F12851" t="s">
        <v>314</v>
      </c>
      <c r="G12851">
        <v>765</v>
      </c>
      <c r="H12851">
        <v>63.14</v>
      </c>
      <c r="I12851">
        <v>48302.1</v>
      </c>
      <c r="J12851" t="s">
        <v>81</v>
      </c>
      <c r="K12851">
        <v>6.5155366059741926E-2</v>
      </c>
      <c r="L12851">
        <v>6.5155000000000003</v>
      </c>
      <c r="M12851" t="s">
        <v>82</v>
      </c>
    </row>
    <row r="12852" spans="1:13">
      <c r="A12852" t="s">
        <v>3072</v>
      </c>
      <c r="B12852" t="s">
        <v>3073</v>
      </c>
      <c r="C12852" t="str">
        <f>TEXT(D12852, "mmm")</f>
        <v>Oct</v>
      </c>
      <c r="D12852" s="1">
        <v>45569</v>
      </c>
      <c r="E12852" t="s">
        <v>6405</v>
      </c>
      <c r="F12852" t="s">
        <v>314</v>
      </c>
      <c r="G12852">
        <v>765</v>
      </c>
      <c r="H12852">
        <v>63.14</v>
      </c>
      <c r="I12852">
        <v>48302.1</v>
      </c>
      <c r="J12852" t="s">
        <v>81</v>
      </c>
      <c r="K12852">
        <v>6.5155366059741926E-2</v>
      </c>
      <c r="L12852">
        <v>6.5155000000000003</v>
      </c>
      <c r="M12852" t="s">
        <v>82</v>
      </c>
    </row>
    <row r="12853" spans="1:13">
      <c r="A12853" t="s">
        <v>3072</v>
      </c>
      <c r="B12853" t="s">
        <v>3073</v>
      </c>
      <c r="C12853" t="str">
        <f>TEXT(D12853, "mmm")</f>
        <v>Oct</v>
      </c>
      <c r="D12853" s="1">
        <v>45569</v>
      </c>
      <c r="E12853" t="s">
        <v>6406</v>
      </c>
      <c r="F12853" t="s">
        <v>314</v>
      </c>
      <c r="G12853">
        <v>765</v>
      </c>
      <c r="H12853">
        <v>63.14</v>
      </c>
      <c r="I12853">
        <v>48302.1</v>
      </c>
      <c r="J12853" t="s">
        <v>81</v>
      </c>
      <c r="K12853">
        <v>6.5155366059741926E-2</v>
      </c>
      <c r="L12853">
        <v>6.5155000000000003</v>
      </c>
      <c r="M12853" t="s">
        <v>82</v>
      </c>
    </row>
    <row r="12854" spans="1:13">
      <c r="A12854" t="s">
        <v>3072</v>
      </c>
      <c r="B12854" t="s">
        <v>3073</v>
      </c>
      <c r="C12854" t="str">
        <f>TEXT(D12854, "mmm")</f>
        <v>Oct</v>
      </c>
      <c r="D12854" s="1">
        <v>45569</v>
      </c>
      <c r="E12854" t="s">
        <v>6407</v>
      </c>
      <c r="F12854" t="s">
        <v>314</v>
      </c>
      <c r="G12854">
        <v>974</v>
      </c>
      <c r="H12854">
        <v>63.35</v>
      </c>
      <c r="I12854">
        <v>61702.9</v>
      </c>
      <c r="J12854" t="s">
        <v>81</v>
      </c>
      <c r="K12854">
        <v>6.5155366059741926E-2</v>
      </c>
      <c r="L12854">
        <v>6.5155000000000003</v>
      </c>
      <c r="M12854" t="s">
        <v>82</v>
      </c>
    </row>
    <row r="12855" spans="1:13">
      <c r="A12855" t="s">
        <v>3072</v>
      </c>
      <c r="B12855" t="s">
        <v>3073</v>
      </c>
      <c r="C12855" t="str">
        <f>TEXT(D12855, "mmm")</f>
        <v>Oct</v>
      </c>
      <c r="D12855" s="1">
        <v>45569</v>
      </c>
      <c r="E12855" t="s">
        <v>6405</v>
      </c>
      <c r="F12855" t="s">
        <v>314</v>
      </c>
      <c r="G12855">
        <v>974</v>
      </c>
      <c r="H12855">
        <v>63.35</v>
      </c>
      <c r="I12855">
        <v>61702.9</v>
      </c>
      <c r="J12855" t="s">
        <v>81</v>
      </c>
      <c r="K12855">
        <v>6.5155366059741926E-2</v>
      </c>
      <c r="L12855">
        <v>6.5155000000000003</v>
      </c>
      <c r="M12855" t="s">
        <v>82</v>
      </c>
    </row>
    <row r="12856" spans="1:13">
      <c r="A12856" t="s">
        <v>3072</v>
      </c>
      <c r="B12856" t="s">
        <v>3073</v>
      </c>
      <c r="C12856" t="str">
        <f>TEXT(D12856, "mmm")</f>
        <v>Oct</v>
      </c>
      <c r="D12856" s="1">
        <v>45569</v>
      </c>
      <c r="E12856" t="s">
        <v>6406</v>
      </c>
      <c r="F12856" t="s">
        <v>314</v>
      </c>
      <c r="G12856">
        <v>974</v>
      </c>
      <c r="H12856">
        <v>63.35</v>
      </c>
      <c r="I12856">
        <v>61702.9</v>
      </c>
      <c r="J12856" t="s">
        <v>81</v>
      </c>
      <c r="K12856">
        <v>6.5155366059741926E-2</v>
      </c>
      <c r="L12856">
        <v>6.5155000000000003</v>
      </c>
      <c r="M12856" t="s">
        <v>82</v>
      </c>
    </row>
    <row r="12857" spans="1:13">
      <c r="A12857" t="s">
        <v>3072</v>
      </c>
      <c r="B12857" t="s">
        <v>3073</v>
      </c>
      <c r="C12857" t="str">
        <f>TEXT(D12857, "mmm")</f>
        <v>Oct</v>
      </c>
      <c r="D12857" s="1">
        <v>45569</v>
      </c>
      <c r="E12857" t="s">
        <v>6407</v>
      </c>
      <c r="F12857" t="s">
        <v>314</v>
      </c>
      <c r="G12857">
        <v>2998</v>
      </c>
      <c r="H12857">
        <v>62.75</v>
      </c>
      <c r="I12857">
        <v>188124.5</v>
      </c>
      <c r="J12857" t="s">
        <v>86</v>
      </c>
      <c r="K12857">
        <v>6.5155366059741926E-2</v>
      </c>
      <c r="L12857">
        <v>6.5155000000000003</v>
      </c>
      <c r="M12857" t="s">
        <v>82</v>
      </c>
    </row>
    <row r="12858" spans="1:13">
      <c r="A12858" t="s">
        <v>3072</v>
      </c>
      <c r="B12858" t="s">
        <v>3073</v>
      </c>
      <c r="C12858" t="str">
        <f>TEXT(D12858, "mmm")</f>
        <v>Oct</v>
      </c>
      <c r="D12858" s="1">
        <v>45569</v>
      </c>
      <c r="E12858" t="s">
        <v>6405</v>
      </c>
      <c r="F12858" t="s">
        <v>314</v>
      </c>
      <c r="G12858">
        <v>2998</v>
      </c>
      <c r="H12858">
        <v>62.75</v>
      </c>
      <c r="I12858">
        <v>188124.5</v>
      </c>
      <c r="J12858" t="s">
        <v>86</v>
      </c>
      <c r="K12858">
        <v>6.5155366059741926E-2</v>
      </c>
      <c r="L12858">
        <v>6.5155000000000003</v>
      </c>
      <c r="M12858" t="s">
        <v>82</v>
      </c>
    </row>
    <row r="12859" spans="1:13">
      <c r="A12859" t="s">
        <v>3072</v>
      </c>
      <c r="B12859" t="s">
        <v>3073</v>
      </c>
      <c r="C12859" t="str">
        <f>TEXT(D12859, "mmm")</f>
        <v>Oct</v>
      </c>
      <c r="D12859" s="1">
        <v>45569</v>
      </c>
      <c r="E12859" t="s">
        <v>6406</v>
      </c>
      <c r="F12859" t="s">
        <v>314</v>
      </c>
      <c r="G12859">
        <v>2998</v>
      </c>
      <c r="H12859">
        <v>62.75</v>
      </c>
      <c r="I12859">
        <v>188124.5</v>
      </c>
      <c r="J12859" t="s">
        <v>86</v>
      </c>
      <c r="K12859">
        <v>6.5155366059741926E-2</v>
      </c>
      <c r="L12859">
        <v>6.5155000000000003</v>
      </c>
      <c r="M12859" t="s">
        <v>82</v>
      </c>
    </row>
    <row r="12860" spans="1:13">
      <c r="A12860" t="s">
        <v>3072</v>
      </c>
      <c r="B12860" t="s">
        <v>3073</v>
      </c>
      <c r="C12860" t="str">
        <f>TEXT(D12860, "mmm")</f>
        <v>Oct</v>
      </c>
      <c r="D12860" s="1">
        <v>45569</v>
      </c>
      <c r="E12860" t="s">
        <v>6407</v>
      </c>
      <c r="F12860" t="s">
        <v>314</v>
      </c>
      <c r="G12860">
        <v>722</v>
      </c>
      <c r="H12860">
        <v>61.78</v>
      </c>
      <c r="I12860">
        <v>44605.16</v>
      </c>
      <c r="J12860" t="s">
        <v>81</v>
      </c>
      <c r="K12860">
        <v>6.5155366059741926E-2</v>
      </c>
      <c r="L12860">
        <v>6.5155000000000003</v>
      </c>
      <c r="M12860" t="s">
        <v>82</v>
      </c>
    </row>
    <row r="12861" spans="1:13">
      <c r="A12861" t="s">
        <v>3072</v>
      </c>
      <c r="B12861" t="s">
        <v>3073</v>
      </c>
      <c r="C12861" t="str">
        <f>TEXT(D12861, "mmm")</f>
        <v>Oct</v>
      </c>
      <c r="D12861" s="1">
        <v>45569</v>
      </c>
      <c r="E12861" t="s">
        <v>6405</v>
      </c>
      <c r="F12861" t="s">
        <v>314</v>
      </c>
      <c r="G12861">
        <v>722</v>
      </c>
      <c r="H12861">
        <v>61.78</v>
      </c>
      <c r="I12861">
        <v>44605.16</v>
      </c>
      <c r="J12861" t="s">
        <v>81</v>
      </c>
      <c r="K12861">
        <v>6.5155366059741926E-2</v>
      </c>
      <c r="L12861">
        <v>6.5155000000000003</v>
      </c>
      <c r="M12861" t="s">
        <v>82</v>
      </c>
    </row>
    <row r="12862" spans="1:13">
      <c r="A12862" t="s">
        <v>3072</v>
      </c>
      <c r="B12862" t="s">
        <v>3073</v>
      </c>
      <c r="C12862" t="str">
        <f>TEXT(D12862, "mmm")</f>
        <v>Oct</v>
      </c>
      <c r="D12862" s="1">
        <v>45569</v>
      </c>
      <c r="E12862" t="s">
        <v>6406</v>
      </c>
      <c r="F12862" t="s">
        <v>314</v>
      </c>
      <c r="G12862">
        <v>722</v>
      </c>
      <c r="H12862">
        <v>61.78</v>
      </c>
      <c r="I12862">
        <v>44605.16</v>
      </c>
      <c r="J12862" t="s">
        <v>81</v>
      </c>
      <c r="K12862">
        <v>6.5155366059741926E-2</v>
      </c>
      <c r="L12862">
        <v>6.5155000000000003</v>
      </c>
      <c r="M12862" t="s">
        <v>82</v>
      </c>
    </row>
    <row r="12863" spans="1:13">
      <c r="A12863" t="s">
        <v>2278</v>
      </c>
      <c r="B12863" t="s">
        <v>2279</v>
      </c>
      <c r="C12863" t="str">
        <f>TEXT(D12863, "mmm")</f>
        <v>Oct</v>
      </c>
      <c r="D12863" s="1">
        <v>45569</v>
      </c>
      <c r="E12863" t="s">
        <v>2280</v>
      </c>
      <c r="F12863" t="s">
        <v>251</v>
      </c>
      <c r="G12863">
        <v>4879</v>
      </c>
      <c r="H12863">
        <v>23.93</v>
      </c>
      <c r="I12863">
        <v>116754.47</v>
      </c>
      <c r="J12863" t="s">
        <v>81</v>
      </c>
      <c r="K12863">
        <v>-6.7291989711518951E-2</v>
      </c>
      <c r="L12863">
        <v>-6.7291999999999996</v>
      </c>
      <c r="M12863" t="s">
        <v>82</v>
      </c>
    </row>
    <row r="12864" spans="1:13">
      <c r="A12864" t="s">
        <v>2278</v>
      </c>
      <c r="B12864" t="s">
        <v>2279</v>
      </c>
      <c r="C12864" t="str">
        <f>TEXT(D12864, "mmm")</f>
        <v>Oct</v>
      </c>
      <c r="D12864" s="1">
        <v>45569</v>
      </c>
      <c r="E12864" t="s">
        <v>2280</v>
      </c>
      <c r="F12864" t="s">
        <v>251</v>
      </c>
      <c r="G12864">
        <v>16650</v>
      </c>
      <c r="H12864">
        <v>23.57</v>
      </c>
      <c r="I12864">
        <v>392440.5</v>
      </c>
      <c r="J12864" t="s">
        <v>81</v>
      </c>
      <c r="K12864">
        <v>-6.7291989711518951E-2</v>
      </c>
      <c r="L12864">
        <v>-6.7291999999999996</v>
      </c>
      <c r="M12864" t="s">
        <v>82</v>
      </c>
    </row>
    <row r="12865" spans="1:13">
      <c r="A12865" t="s">
        <v>2278</v>
      </c>
      <c r="B12865" t="s">
        <v>2279</v>
      </c>
      <c r="C12865" t="str">
        <f>TEXT(D12865, "mmm")</f>
        <v>Oct</v>
      </c>
      <c r="D12865" s="1">
        <v>45569</v>
      </c>
      <c r="E12865" t="s">
        <v>2280</v>
      </c>
      <c r="F12865" t="s">
        <v>251</v>
      </c>
      <c r="G12865">
        <v>48880</v>
      </c>
      <c r="H12865">
        <v>22.35</v>
      </c>
      <c r="I12865">
        <v>1092468</v>
      </c>
      <c r="J12865" t="s">
        <v>86</v>
      </c>
      <c r="K12865">
        <v>-6.7291989711518951E-2</v>
      </c>
      <c r="L12865">
        <v>-6.7291999999999996</v>
      </c>
      <c r="M12865" t="s">
        <v>82</v>
      </c>
    </row>
    <row r="12866" spans="1:13">
      <c r="A12866" t="s">
        <v>2278</v>
      </c>
      <c r="B12866" t="s">
        <v>2279</v>
      </c>
      <c r="C12866" t="str">
        <f>TEXT(D12866, "mmm")</f>
        <v>Oct</v>
      </c>
      <c r="D12866" s="1">
        <v>45569</v>
      </c>
      <c r="E12866" t="s">
        <v>2280</v>
      </c>
      <c r="F12866" t="s">
        <v>251</v>
      </c>
      <c r="G12866">
        <v>9892</v>
      </c>
      <c r="H12866">
        <v>21.35</v>
      </c>
      <c r="I12866">
        <v>211194.2</v>
      </c>
      <c r="J12866" t="s">
        <v>81</v>
      </c>
      <c r="K12866">
        <v>-6.7291989711518951E-2</v>
      </c>
      <c r="L12866">
        <v>-6.7291999999999996</v>
      </c>
      <c r="M12866" t="s">
        <v>82</v>
      </c>
    </row>
    <row r="12867" spans="1:13">
      <c r="A12867" t="s">
        <v>6444</v>
      </c>
      <c r="B12867" t="s">
        <v>6445</v>
      </c>
      <c r="C12867" t="str">
        <f>TEXT(D12867, "mmm")</f>
        <v>Oct</v>
      </c>
      <c r="D12867" s="1">
        <v>45569</v>
      </c>
      <c r="E12867" t="s">
        <v>6446</v>
      </c>
      <c r="F12867" t="s">
        <v>80</v>
      </c>
      <c r="G12867">
        <v>8815</v>
      </c>
      <c r="H12867">
        <v>4.07</v>
      </c>
      <c r="I12867">
        <v>35877.050000000003</v>
      </c>
      <c r="J12867" t="s">
        <v>86</v>
      </c>
      <c r="K12867">
        <v>4.8780442418829839E-3</v>
      </c>
      <c r="L12867">
        <v>0.48780000000000001</v>
      </c>
      <c r="M12867" t="s">
        <v>82</v>
      </c>
    </row>
    <row r="12868" spans="1:13">
      <c r="A12868" t="s">
        <v>2813</v>
      </c>
      <c r="B12868" t="s">
        <v>2814</v>
      </c>
      <c r="C12868" t="str">
        <f>TEXT(D12868, "mmm")</f>
        <v>Oct</v>
      </c>
      <c r="D12868" s="1">
        <v>45569</v>
      </c>
      <c r="E12868" t="s">
        <v>2815</v>
      </c>
      <c r="F12868" t="s">
        <v>251</v>
      </c>
      <c r="G12868">
        <v>8616</v>
      </c>
      <c r="H12868">
        <v>1.34</v>
      </c>
      <c r="I12868">
        <v>11545.44</v>
      </c>
      <c r="J12868" t="s">
        <v>81</v>
      </c>
      <c r="K12868">
        <v>6.9230797445986703E-2</v>
      </c>
      <c r="L12868">
        <v>6.9230999999999998</v>
      </c>
      <c r="M12868" t="s">
        <v>82</v>
      </c>
    </row>
    <row r="12869" spans="1:13">
      <c r="A12869" t="s">
        <v>6450</v>
      </c>
      <c r="B12869" t="s">
        <v>6451</v>
      </c>
      <c r="C12869" t="str">
        <f>TEXT(D12869, "mmm")</f>
        <v>Oct</v>
      </c>
      <c r="D12869" s="1">
        <v>45569</v>
      </c>
      <c r="E12869" t="s">
        <v>6452</v>
      </c>
      <c r="F12869" t="s">
        <v>118</v>
      </c>
      <c r="G12869">
        <v>6600</v>
      </c>
      <c r="H12869">
        <v>12639</v>
      </c>
      <c r="I12869">
        <v>83417400</v>
      </c>
      <c r="J12869" t="s">
        <v>81</v>
      </c>
      <c r="K12869">
        <v>-0.20320855308163341</v>
      </c>
      <c r="L12869">
        <v>-20.320900000000002</v>
      </c>
      <c r="M12869" t="s">
        <v>82</v>
      </c>
    </row>
    <row r="12870" spans="1:13">
      <c r="A12870" t="s">
        <v>4715</v>
      </c>
      <c r="B12870" t="s">
        <v>4716</v>
      </c>
      <c r="C12870" t="str">
        <f>TEXT(D12870, "mmm")</f>
        <v>Oct</v>
      </c>
      <c r="D12870" s="1">
        <v>45572</v>
      </c>
      <c r="E12870" t="s">
        <v>4717</v>
      </c>
      <c r="F12870" t="s">
        <v>128</v>
      </c>
      <c r="G12870">
        <v>36500</v>
      </c>
      <c r="H12870">
        <v>1.21</v>
      </c>
      <c r="I12870">
        <v>44165</v>
      </c>
      <c r="J12870" t="s">
        <v>81</v>
      </c>
      <c r="K12870">
        <v>0.10619469493340471</v>
      </c>
      <c r="L12870">
        <v>10.6195</v>
      </c>
      <c r="M12870" t="s">
        <v>82</v>
      </c>
    </row>
    <row r="12871" spans="1:13">
      <c r="A12871" t="s">
        <v>4814</v>
      </c>
      <c r="B12871" t="s">
        <v>4815</v>
      </c>
      <c r="C12871" t="str">
        <f>TEXT(D12871, "mmm")</f>
        <v>Oct</v>
      </c>
      <c r="D12871" s="1">
        <v>45572</v>
      </c>
      <c r="E12871" t="s">
        <v>6485</v>
      </c>
      <c r="F12871" t="s">
        <v>128</v>
      </c>
      <c r="G12871">
        <v>14912</v>
      </c>
      <c r="H12871">
        <v>33.68</v>
      </c>
      <c r="I12871">
        <v>502236.15999999997</v>
      </c>
      <c r="J12871" t="s">
        <v>81</v>
      </c>
      <c r="K12871">
        <v>7.2986063416164093E-2</v>
      </c>
      <c r="L12871">
        <v>7.2986000000000004</v>
      </c>
      <c r="M12871" t="s">
        <v>82</v>
      </c>
    </row>
    <row r="12872" spans="1:13">
      <c r="A12872" t="s">
        <v>2858</v>
      </c>
      <c r="B12872" t="s">
        <v>2859</v>
      </c>
      <c r="C12872" t="str">
        <f>TEXT(D12872, "mmm")</f>
        <v>Oct</v>
      </c>
      <c r="D12872" s="1">
        <v>45572</v>
      </c>
      <c r="E12872" t="s">
        <v>2860</v>
      </c>
      <c r="F12872" t="s">
        <v>128</v>
      </c>
      <c r="G12872">
        <v>20000</v>
      </c>
      <c r="H12872">
        <v>6.03</v>
      </c>
      <c r="I12872">
        <v>120600</v>
      </c>
      <c r="J12872" t="s">
        <v>86</v>
      </c>
      <c r="K12872">
        <v>7.2131158049085542E-2</v>
      </c>
      <c r="L12872">
        <v>7.2130999999999998</v>
      </c>
      <c r="M12872" t="s">
        <v>82</v>
      </c>
    </row>
    <row r="12873" spans="1:13">
      <c r="A12873" t="s">
        <v>3072</v>
      </c>
      <c r="B12873" t="s">
        <v>3073</v>
      </c>
      <c r="C12873" t="str">
        <f>TEXT(D12873, "mmm")</f>
        <v>Oct</v>
      </c>
      <c r="D12873" s="1">
        <v>45572</v>
      </c>
      <c r="E12873" t="s">
        <v>6407</v>
      </c>
      <c r="F12873" t="s">
        <v>314</v>
      </c>
      <c r="G12873">
        <v>468</v>
      </c>
      <c r="H12873">
        <v>62.45</v>
      </c>
      <c r="I12873">
        <v>29226.6</v>
      </c>
      <c r="J12873" t="s">
        <v>81</v>
      </c>
      <c r="K12873">
        <v>0.1357327919040745</v>
      </c>
      <c r="L12873">
        <v>13.5733</v>
      </c>
      <c r="M12873" t="s">
        <v>82</v>
      </c>
    </row>
    <row r="12874" spans="1:13">
      <c r="A12874" t="s">
        <v>6109</v>
      </c>
      <c r="B12874" t="s">
        <v>6110</v>
      </c>
      <c r="C12874" t="str">
        <f>TEXT(D12874, "mmm")</f>
        <v>Oct</v>
      </c>
      <c r="D12874" s="1">
        <v>45572</v>
      </c>
      <c r="E12874" t="s">
        <v>2567</v>
      </c>
      <c r="F12874" t="s">
        <v>101</v>
      </c>
      <c r="G12874">
        <v>10000</v>
      </c>
      <c r="H12874">
        <v>7.22</v>
      </c>
      <c r="I12874">
        <v>72200</v>
      </c>
      <c r="J12874" t="s">
        <v>81</v>
      </c>
      <c r="K12874">
        <v>0.1561642958715701</v>
      </c>
      <c r="L12874">
        <v>15.616400000000001</v>
      </c>
      <c r="M12874" t="s">
        <v>82</v>
      </c>
    </row>
    <row r="12875" spans="1:13">
      <c r="A12875" t="s">
        <v>1789</v>
      </c>
      <c r="B12875" t="s">
        <v>1790</v>
      </c>
      <c r="C12875" t="str">
        <f>TEXT(D12875, "mmm")</f>
        <v>Oct</v>
      </c>
      <c r="D12875" s="1">
        <v>45572</v>
      </c>
      <c r="E12875" t="s">
        <v>3689</v>
      </c>
      <c r="F12875" t="s">
        <v>80</v>
      </c>
      <c r="G12875">
        <v>1125</v>
      </c>
      <c r="H12875">
        <v>21.99</v>
      </c>
      <c r="I12875">
        <v>24738.75</v>
      </c>
      <c r="J12875" t="s">
        <v>81</v>
      </c>
      <c r="K12875">
        <v>-2.325591456775522E-2</v>
      </c>
      <c r="L12875">
        <v>-2.3256000000000001</v>
      </c>
      <c r="M12875" t="s">
        <v>82</v>
      </c>
    </row>
    <row r="12876" spans="1:13">
      <c r="A12876" t="s">
        <v>3072</v>
      </c>
      <c r="B12876" t="s">
        <v>3073</v>
      </c>
      <c r="C12876" t="str">
        <f>TEXT(D12876, "mmm")</f>
        <v>Oct</v>
      </c>
      <c r="D12876" s="1">
        <v>45572</v>
      </c>
      <c r="E12876" t="s">
        <v>6405</v>
      </c>
      <c r="F12876" t="s">
        <v>314</v>
      </c>
      <c r="G12876">
        <v>468</v>
      </c>
      <c r="H12876">
        <v>62.45</v>
      </c>
      <c r="I12876">
        <v>29226.6</v>
      </c>
      <c r="J12876" t="s">
        <v>81</v>
      </c>
      <c r="K12876">
        <v>0.1357327919040745</v>
      </c>
      <c r="L12876">
        <v>13.5733</v>
      </c>
      <c r="M12876" t="s">
        <v>82</v>
      </c>
    </row>
    <row r="12877" spans="1:13">
      <c r="A12877" t="s">
        <v>3072</v>
      </c>
      <c r="B12877" t="s">
        <v>3073</v>
      </c>
      <c r="C12877" t="str">
        <f>TEXT(D12877, "mmm")</f>
        <v>Oct</v>
      </c>
      <c r="D12877" s="1">
        <v>45572</v>
      </c>
      <c r="E12877" t="s">
        <v>6406</v>
      </c>
      <c r="F12877" t="s">
        <v>314</v>
      </c>
      <c r="G12877">
        <v>468</v>
      </c>
      <c r="H12877">
        <v>62.45</v>
      </c>
      <c r="I12877">
        <v>29226.6</v>
      </c>
      <c r="J12877" t="s">
        <v>81</v>
      </c>
      <c r="K12877">
        <v>0.1357327919040745</v>
      </c>
      <c r="L12877">
        <v>13.5733</v>
      </c>
      <c r="M12877" t="s">
        <v>82</v>
      </c>
    </row>
    <row r="12878" spans="1:13">
      <c r="A12878" t="s">
        <v>3072</v>
      </c>
      <c r="B12878" t="s">
        <v>3073</v>
      </c>
      <c r="C12878" t="str">
        <f>TEXT(D12878, "mmm")</f>
        <v>Oct</v>
      </c>
      <c r="D12878" s="1">
        <v>45572</v>
      </c>
      <c r="E12878" t="s">
        <v>6407</v>
      </c>
      <c r="F12878" t="s">
        <v>314</v>
      </c>
      <c r="G12878">
        <v>1300</v>
      </c>
      <c r="H12878">
        <v>62.12</v>
      </c>
      <c r="I12878">
        <v>80756</v>
      </c>
      <c r="J12878" t="s">
        <v>81</v>
      </c>
      <c r="K12878">
        <v>0.1357327919040745</v>
      </c>
      <c r="L12878">
        <v>13.5733</v>
      </c>
      <c r="M12878" t="s">
        <v>82</v>
      </c>
    </row>
    <row r="12879" spans="1:13">
      <c r="A12879" t="s">
        <v>3072</v>
      </c>
      <c r="B12879" t="s">
        <v>3073</v>
      </c>
      <c r="C12879" t="str">
        <f>TEXT(D12879, "mmm")</f>
        <v>Oct</v>
      </c>
      <c r="D12879" s="1">
        <v>45572</v>
      </c>
      <c r="E12879" t="s">
        <v>6405</v>
      </c>
      <c r="F12879" t="s">
        <v>314</v>
      </c>
      <c r="G12879">
        <v>1300</v>
      </c>
      <c r="H12879">
        <v>62.12</v>
      </c>
      <c r="I12879">
        <v>80756</v>
      </c>
      <c r="J12879" t="s">
        <v>81</v>
      </c>
      <c r="K12879">
        <v>0.1357327919040745</v>
      </c>
      <c r="L12879">
        <v>13.5733</v>
      </c>
      <c r="M12879" t="s">
        <v>82</v>
      </c>
    </row>
    <row r="12880" spans="1:13">
      <c r="A12880" t="s">
        <v>3072</v>
      </c>
      <c r="B12880" t="s">
        <v>3073</v>
      </c>
      <c r="C12880" t="str">
        <f>TEXT(D12880, "mmm")</f>
        <v>Oct</v>
      </c>
      <c r="D12880" s="1">
        <v>45572</v>
      </c>
      <c r="E12880" t="s">
        <v>6406</v>
      </c>
      <c r="F12880" t="s">
        <v>314</v>
      </c>
      <c r="G12880">
        <v>1300</v>
      </c>
      <c r="H12880">
        <v>62.12</v>
      </c>
      <c r="I12880">
        <v>80756</v>
      </c>
      <c r="J12880" t="s">
        <v>81</v>
      </c>
      <c r="K12880">
        <v>0.1357327919040745</v>
      </c>
      <c r="L12880">
        <v>13.5733</v>
      </c>
      <c r="M12880" t="s">
        <v>82</v>
      </c>
    </row>
    <row r="12881" spans="1:13">
      <c r="A12881" t="s">
        <v>3072</v>
      </c>
      <c r="B12881" t="s">
        <v>3073</v>
      </c>
      <c r="C12881" t="str">
        <f>TEXT(D12881, "mmm")</f>
        <v>Oct</v>
      </c>
      <c r="D12881" s="1">
        <v>45572</v>
      </c>
      <c r="E12881" t="s">
        <v>6407</v>
      </c>
      <c r="F12881" t="s">
        <v>314</v>
      </c>
      <c r="G12881">
        <v>600</v>
      </c>
      <c r="H12881">
        <v>62.25</v>
      </c>
      <c r="I12881">
        <v>37350</v>
      </c>
      <c r="J12881" t="s">
        <v>81</v>
      </c>
      <c r="K12881">
        <v>0.1357327919040745</v>
      </c>
      <c r="L12881">
        <v>13.5733</v>
      </c>
      <c r="M12881" t="s">
        <v>82</v>
      </c>
    </row>
    <row r="12882" spans="1:13">
      <c r="A12882" t="s">
        <v>3072</v>
      </c>
      <c r="B12882" t="s">
        <v>3073</v>
      </c>
      <c r="C12882" t="str">
        <f>TEXT(D12882, "mmm")</f>
        <v>Oct</v>
      </c>
      <c r="D12882" s="1">
        <v>45572</v>
      </c>
      <c r="E12882" t="s">
        <v>6405</v>
      </c>
      <c r="F12882" t="s">
        <v>314</v>
      </c>
      <c r="G12882">
        <v>600</v>
      </c>
      <c r="H12882">
        <v>62.25</v>
      </c>
      <c r="I12882">
        <v>37350</v>
      </c>
      <c r="J12882" t="s">
        <v>81</v>
      </c>
      <c r="K12882">
        <v>0.1357327919040745</v>
      </c>
      <c r="L12882">
        <v>13.5733</v>
      </c>
      <c r="M12882" t="s">
        <v>82</v>
      </c>
    </row>
    <row r="12883" spans="1:13">
      <c r="A12883" t="s">
        <v>3072</v>
      </c>
      <c r="B12883" t="s">
        <v>3073</v>
      </c>
      <c r="C12883" t="str">
        <f>TEXT(D12883, "mmm")</f>
        <v>Oct</v>
      </c>
      <c r="D12883" s="1">
        <v>45572</v>
      </c>
      <c r="E12883" t="s">
        <v>6406</v>
      </c>
      <c r="F12883" t="s">
        <v>314</v>
      </c>
      <c r="G12883">
        <v>600</v>
      </c>
      <c r="H12883">
        <v>62.25</v>
      </c>
      <c r="I12883">
        <v>37350</v>
      </c>
      <c r="J12883" t="s">
        <v>81</v>
      </c>
      <c r="K12883">
        <v>0.1357327919040745</v>
      </c>
      <c r="L12883">
        <v>13.5733</v>
      </c>
      <c r="M12883" t="s">
        <v>82</v>
      </c>
    </row>
    <row r="12884" spans="1:13">
      <c r="A12884" t="s">
        <v>6374</v>
      </c>
      <c r="B12884" t="s">
        <v>6375</v>
      </c>
      <c r="C12884" t="str">
        <f>TEXT(D12884, "mmm")</f>
        <v>Oct</v>
      </c>
      <c r="D12884" s="1">
        <v>45572</v>
      </c>
      <c r="E12884" t="s">
        <v>6394</v>
      </c>
      <c r="F12884" t="s">
        <v>101</v>
      </c>
      <c r="G12884">
        <v>11844</v>
      </c>
      <c r="H12884">
        <v>6.55</v>
      </c>
      <c r="I12884">
        <v>77578.2</v>
      </c>
      <c r="J12884" t="s">
        <v>81</v>
      </c>
      <c r="K12884">
        <v>0.46935722565452309</v>
      </c>
      <c r="L12884">
        <v>46.935699999999997</v>
      </c>
      <c r="M12884" t="s">
        <v>82</v>
      </c>
    </row>
    <row r="12885" spans="1:13">
      <c r="A12885" t="s">
        <v>6374</v>
      </c>
      <c r="B12885" t="s">
        <v>6375</v>
      </c>
      <c r="C12885" t="str">
        <f>TEXT(D12885, "mmm")</f>
        <v>Oct</v>
      </c>
      <c r="D12885" s="1">
        <v>45572</v>
      </c>
      <c r="E12885" t="s">
        <v>6393</v>
      </c>
      <c r="F12885" t="s">
        <v>101</v>
      </c>
      <c r="G12885">
        <v>11844</v>
      </c>
      <c r="H12885">
        <v>6.55</v>
      </c>
      <c r="I12885">
        <v>77578.2</v>
      </c>
      <c r="J12885" t="s">
        <v>81</v>
      </c>
      <c r="K12885">
        <v>0.46935722565452309</v>
      </c>
      <c r="L12885">
        <v>46.935699999999997</v>
      </c>
      <c r="M12885" t="s">
        <v>82</v>
      </c>
    </row>
    <row r="12886" spans="1:13">
      <c r="A12886" t="s">
        <v>4814</v>
      </c>
      <c r="B12886" t="s">
        <v>4815</v>
      </c>
      <c r="C12886" t="str">
        <f>TEXT(D12886, "mmm")</f>
        <v>Oct</v>
      </c>
      <c r="D12886" s="1">
        <v>45572</v>
      </c>
      <c r="E12886" t="s">
        <v>6485</v>
      </c>
      <c r="F12886" t="s">
        <v>128</v>
      </c>
      <c r="G12886">
        <v>14912</v>
      </c>
      <c r="H12886">
        <v>33.68</v>
      </c>
      <c r="I12886">
        <v>502236.15999999997</v>
      </c>
      <c r="J12886" t="s">
        <v>81</v>
      </c>
      <c r="K12886">
        <v>7.2986063416164093E-2</v>
      </c>
      <c r="L12886">
        <v>7.2986000000000004</v>
      </c>
      <c r="M12886" t="s">
        <v>82</v>
      </c>
    </row>
    <row r="12887" spans="1:13">
      <c r="A12887" t="s">
        <v>6360</v>
      </c>
      <c r="B12887" t="s">
        <v>6361</v>
      </c>
      <c r="C12887" t="str">
        <f>TEXT(D12887, "mmm")</f>
        <v>Oct</v>
      </c>
      <c r="D12887" s="1">
        <v>45572</v>
      </c>
      <c r="E12887" t="s">
        <v>6362</v>
      </c>
      <c r="F12887" t="s">
        <v>101</v>
      </c>
      <c r="G12887">
        <v>5000</v>
      </c>
      <c r="H12887">
        <v>5.08</v>
      </c>
      <c r="I12887">
        <v>25400</v>
      </c>
      <c r="J12887" t="s">
        <v>86</v>
      </c>
      <c r="K12887">
        <v>0.1617356345286898</v>
      </c>
      <c r="L12887">
        <v>16.1736</v>
      </c>
      <c r="M12887" t="s">
        <v>82</v>
      </c>
    </row>
    <row r="12888" spans="1:13">
      <c r="A12888" t="s">
        <v>6360</v>
      </c>
      <c r="B12888" t="s">
        <v>6361</v>
      </c>
      <c r="C12888" t="str">
        <f>TEXT(D12888, "mmm")</f>
        <v>Oct</v>
      </c>
      <c r="D12888" s="1">
        <v>45572</v>
      </c>
      <c r="E12888" t="s">
        <v>6364</v>
      </c>
      <c r="F12888" t="s">
        <v>101</v>
      </c>
      <c r="G12888">
        <v>5000</v>
      </c>
      <c r="H12888">
        <v>5.08</v>
      </c>
      <c r="I12888">
        <v>25400</v>
      </c>
      <c r="J12888" t="s">
        <v>86</v>
      </c>
      <c r="K12888">
        <v>0.1617356345286898</v>
      </c>
      <c r="L12888">
        <v>16.1736</v>
      </c>
      <c r="M12888" t="s">
        <v>82</v>
      </c>
    </row>
    <row r="12889" spans="1:13">
      <c r="A12889" t="s">
        <v>6360</v>
      </c>
      <c r="B12889" t="s">
        <v>6361</v>
      </c>
      <c r="C12889" t="str">
        <f>TEXT(D12889, "mmm")</f>
        <v>Oct</v>
      </c>
      <c r="D12889" s="1">
        <v>45572</v>
      </c>
      <c r="E12889" t="s">
        <v>6363</v>
      </c>
      <c r="F12889" t="s">
        <v>101</v>
      </c>
      <c r="G12889">
        <v>5000</v>
      </c>
      <c r="H12889">
        <v>5.08</v>
      </c>
      <c r="I12889">
        <v>25400</v>
      </c>
      <c r="J12889" t="s">
        <v>86</v>
      </c>
      <c r="K12889">
        <v>0.1617356345286898</v>
      </c>
      <c r="L12889">
        <v>16.1736</v>
      </c>
      <c r="M12889" t="s">
        <v>82</v>
      </c>
    </row>
    <row r="12890" spans="1:13">
      <c r="A12890" t="s">
        <v>291</v>
      </c>
      <c r="B12890" t="s">
        <v>292</v>
      </c>
      <c r="C12890" t="str">
        <f>TEXT(D12890, "mmm")</f>
        <v>Oct</v>
      </c>
      <c r="D12890" s="1">
        <v>45572</v>
      </c>
      <c r="E12890" t="s">
        <v>100</v>
      </c>
      <c r="F12890" t="s">
        <v>101</v>
      </c>
      <c r="G12890">
        <v>23490</v>
      </c>
      <c r="H12890">
        <v>7.53</v>
      </c>
      <c r="I12890">
        <v>176879.7</v>
      </c>
      <c r="J12890" t="s">
        <v>81</v>
      </c>
      <c r="K12890">
        <v>1.4031844211305209E-2</v>
      </c>
      <c r="L12890">
        <v>1.4032</v>
      </c>
      <c r="M12890" t="s">
        <v>82</v>
      </c>
    </row>
    <row r="12891" spans="1:13">
      <c r="A12891" t="s">
        <v>291</v>
      </c>
      <c r="B12891" t="s">
        <v>292</v>
      </c>
      <c r="C12891" t="str">
        <f>TEXT(D12891, "mmm")</f>
        <v>Oct</v>
      </c>
      <c r="D12891" s="1">
        <v>45572</v>
      </c>
      <c r="E12891" t="s">
        <v>102</v>
      </c>
      <c r="F12891" t="s">
        <v>101</v>
      </c>
      <c r="G12891">
        <v>23490</v>
      </c>
      <c r="H12891">
        <v>7.53</v>
      </c>
      <c r="I12891">
        <v>176879.7</v>
      </c>
      <c r="J12891" t="s">
        <v>81</v>
      </c>
      <c r="K12891">
        <v>1.4031844211305209E-2</v>
      </c>
      <c r="L12891">
        <v>1.4032</v>
      </c>
      <c r="M12891" t="s">
        <v>82</v>
      </c>
    </row>
    <row r="12892" spans="1:13">
      <c r="A12892" t="s">
        <v>6486</v>
      </c>
      <c r="B12892" t="s">
        <v>6487</v>
      </c>
      <c r="C12892" t="str">
        <f>TEXT(D12892, "mmm")</f>
        <v>Oct</v>
      </c>
      <c r="D12892" s="1">
        <v>45573</v>
      </c>
      <c r="E12892" t="s">
        <v>4874</v>
      </c>
      <c r="F12892" t="s">
        <v>101</v>
      </c>
      <c r="G12892">
        <v>14722</v>
      </c>
      <c r="H12892">
        <v>133.27000000000001</v>
      </c>
      <c r="I12892">
        <v>1962000.94</v>
      </c>
      <c r="J12892" t="s">
        <v>86</v>
      </c>
      <c r="K12892">
        <v>4.6617630119629487E-2</v>
      </c>
      <c r="L12892">
        <v>4.6618000000000004</v>
      </c>
      <c r="M12892" t="s">
        <v>82</v>
      </c>
    </row>
    <row r="12893" spans="1:13">
      <c r="A12893" t="s">
        <v>129</v>
      </c>
      <c r="B12893" t="s">
        <v>130</v>
      </c>
      <c r="C12893" t="str">
        <f>TEXT(D12893, "mmm")</f>
        <v>Oct</v>
      </c>
      <c r="D12893" s="1">
        <v>45573</v>
      </c>
      <c r="E12893" t="s">
        <v>111</v>
      </c>
      <c r="F12893" t="s">
        <v>101</v>
      </c>
      <c r="G12893">
        <v>6000</v>
      </c>
      <c r="H12893">
        <v>6.42</v>
      </c>
      <c r="I12893">
        <v>38520</v>
      </c>
      <c r="J12893" t="s">
        <v>81</v>
      </c>
      <c r="K12893">
        <v>4.8513294093390343E-2</v>
      </c>
      <c r="L12893">
        <v>4.8513000000000002</v>
      </c>
      <c r="M12893" t="s">
        <v>82</v>
      </c>
    </row>
    <row r="12894" spans="1:13">
      <c r="A12894" t="s">
        <v>129</v>
      </c>
      <c r="B12894" t="s">
        <v>130</v>
      </c>
      <c r="C12894" t="str">
        <f>TEXT(D12894, "mmm")</f>
        <v>Oct</v>
      </c>
      <c r="D12894" s="1">
        <v>45573</v>
      </c>
      <c r="E12894" t="s">
        <v>109</v>
      </c>
      <c r="F12894" t="s">
        <v>101</v>
      </c>
      <c r="G12894">
        <v>6000</v>
      </c>
      <c r="H12894">
        <v>6.42</v>
      </c>
      <c r="I12894">
        <v>38520</v>
      </c>
      <c r="J12894" t="s">
        <v>81</v>
      </c>
      <c r="K12894">
        <v>4.8513294093390343E-2</v>
      </c>
      <c r="L12894">
        <v>4.8513000000000002</v>
      </c>
      <c r="M12894" t="s">
        <v>82</v>
      </c>
    </row>
    <row r="12895" spans="1:13">
      <c r="A12895" t="s">
        <v>129</v>
      </c>
      <c r="B12895" t="s">
        <v>130</v>
      </c>
      <c r="C12895" t="str">
        <f>TEXT(D12895, "mmm")</f>
        <v>Oct</v>
      </c>
      <c r="D12895" s="1">
        <v>45573</v>
      </c>
      <c r="E12895" t="s">
        <v>110</v>
      </c>
      <c r="F12895" t="s">
        <v>101</v>
      </c>
      <c r="G12895">
        <v>6000</v>
      </c>
      <c r="H12895">
        <v>6.42</v>
      </c>
      <c r="I12895">
        <v>38520</v>
      </c>
      <c r="J12895" t="s">
        <v>81</v>
      </c>
      <c r="K12895">
        <v>4.8513294093390343E-2</v>
      </c>
      <c r="L12895">
        <v>4.8513000000000002</v>
      </c>
      <c r="M12895" t="s">
        <v>82</v>
      </c>
    </row>
    <row r="12896" spans="1:13">
      <c r="A12896" t="s">
        <v>6109</v>
      </c>
      <c r="B12896" t="s">
        <v>6110</v>
      </c>
      <c r="C12896" t="str">
        <f>TEXT(D12896, "mmm")</f>
        <v>Oct</v>
      </c>
      <c r="D12896" s="1">
        <v>45573</v>
      </c>
      <c r="E12896" t="s">
        <v>2567</v>
      </c>
      <c r="F12896" t="s">
        <v>101</v>
      </c>
      <c r="G12896">
        <v>3970</v>
      </c>
      <c r="H12896">
        <v>7.03</v>
      </c>
      <c r="I12896">
        <v>27909.1</v>
      </c>
      <c r="J12896" t="s">
        <v>81</v>
      </c>
      <c r="K12896">
        <v>0.13243243330320881</v>
      </c>
      <c r="L12896">
        <v>13.2432</v>
      </c>
      <c r="M12896" t="s">
        <v>82</v>
      </c>
    </row>
    <row r="12897" spans="1:13">
      <c r="A12897" t="s">
        <v>6109</v>
      </c>
      <c r="B12897" t="s">
        <v>6110</v>
      </c>
      <c r="C12897" t="str">
        <f>TEXT(D12897, "mmm")</f>
        <v>Oct</v>
      </c>
      <c r="D12897" s="1">
        <v>45573</v>
      </c>
      <c r="E12897" t="s">
        <v>2567</v>
      </c>
      <c r="F12897" t="s">
        <v>101</v>
      </c>
      <c r="G12897">
        <v>30000</v>
      </c>
      <c r="H12897">
        <v>7.03</v>
      </c>
      <c r="I12897">
        <v>210900</v>
      </c>
      <c r="J12897" t="s">
        <v>86</v>
      </c>
      <c r="K12897">
        <v>0.13243243330320881</v>
      </c>
      <c r="L12897">
        <v>13.2432</v>
      </c>
      <c r="M12897" t="s">
        <v>82</v>
      </c>
    </row>
    <row r="12898" spans="1:13">
      <c r="A12898" t="s">
        <v>3072</v>
      </c>
      <c r="B12898" t="s">
        <v>3073</v>
      </c>
      <c r="C12898" t="str">
        <f>TEXT(D12898, "mmm")</f>
        <v>Oct</v>
      </c>
      <c r="D12898" s="1">
        <v>45573</v>
      </c>
      <c r="E12898" t="s">
        <v>6407</v>
      </c>
      <c r="F12898" t="s">
        <v>314</v>
      </c>
      <c r="G12898">
        <v>2708</v>
      </c>
      <c r="H12898">
        <v>62.24</v>
      </c>
      <c r="I12898">
        <v>168545.92000000001</v>
      </c>
      <c r="J12898" t="s">
        <v>86</v>
      </c>
      <c r="K12898">
        <v>0.1501124422154918</v>
      </c>
      <c r="L12898">
        <v>15.011200000000001</v>
      </c>
      <c r="M12898" t="s">
        <v>82</v>
      </c>
    </row>
    <row r="12899" spans="1:13">
      <c r="A12899" t="s">
        <v>3072</v>
      </c>
      <c r="B12899" t="s">
        <v>3073</v>
      </c>
      <c r="C12899" t="str">
        <f>TEXT(D12899, "mmm")</f>
        <v>Oct</v>
      </c>
      <c r="D12899" s="1">
        <v>45573</v>
      </c>
      <c r="E12899" t="s">
        <v>6405</v>
      </c>
      <c r="F12899" t="s">
        <v>314</v>
      </c>
      <c r="G12899">
        <v>2708</v>
      </c>
      <c r="H12899">
        <v>62.24</v>
      </c>
      <c r="I12899">
        <v>168545.92000000001</v>
      </c>
      <c r="J12899" t="s">
        <v>86</v>
      </c>
      <c r="K12899">
        <v>0.1501124422154918</v>
      </c>
      <c r="L12899">
        <v>15.011200000000001</v>
      </c>
      <c r="M12899" t="s">
        <v>82</v>
      </c>
    </row>
    <row r="12900" spans="1:13">
      <c r="A12900" t="s">
        <v>3072</v>
      </c>
      <c r="B12900" t="s">
        <v>3073</v>
      </c>
      <c r="C12900" t="str">
        <f>TEXT(D12900, "mmm")</f>
        <v>Oct</v>
      </c>
      <c r="D12900" s="1">
        <v>45573</v>
      </c>
      <c r="E12900" t="s">
        <v>6406</v>
      </c>
      <c r="F12900" t="s">
        <v>314</v>
      </c>
      <c r="G12900">
        <v>2708</v>
      </c>
      <c r="H12900">
        <v>62.24</v>
      </c>
      <c r="I12900">
        <v>168545.92000000001</v>
      </c>
      <c r="J12900" t="s">
        <v>86</v>
      </c>
      <c r="K12900">
        <v>0.1501124422154918</v>
      </c>
      <c r="L12900">
        <v>15.011200000000001</v>
      </c>
      <c r="M12900" t="s">
        <v>82</v>
      </c>
    </row>
    <row r="12901" spans="1:13">
      <c r="A12901" t="s">
        <v>3072</v>
      </c>
      <c r="B12901" t="s">
        <v>3073</v>
      </c>
      <c r="C12901" t="str">
        <f>TEXT(D12901, "mmm")</f>
        <v>Oct</v>
      </c>
      <c r="D12901" s="1">
        <v>45573</v>
      </c>
      <c r="E12901" t="s">
        <v>6407</v>
      </c>
      <c r="F12901" t="s">
        <v>314</v>
      </c>
      <c r="G12901">
        <v>900</v>
      </c>
      <c r="H12901">
        <v>62.24</v>
      </c>
      <c r="I12901">
        <v>56016</v>
      </c>
      <c r="J12901" t="s">
        <v>81</v>
      </c>
      <c r="K12901">
        <v>0.1501124422154918</v>
      </c>
      <c r="L12901">
        <v>15.011200000000001</v>
      </c>
      <c r="M12901" t="s">
        <v>82</v>
      </c>
    </row>
    <row r="12902" spans="1:13">
      <c r="A12902" t="s">
        <v>3072</v>
      </c>
      <c r="B12902" t="s">
        <v>3073</v>
      </c>
      <c r="C12902" t="str">
        <f>TEXT(D12902, "mmm")</f>
        <v>Oct</v>
      </c>
      <c r="D12902" s="1">
        <v>45573</v>
      </c>
      <c r="E12902" t="s">
        <v>6405</v>
      </c>
      <c r="F12902" t="s">
        <v>314</v>
      </c>
      <c r="G12902">
        <v>900</v>
      </c>
      <c r="H12902">
        <v>62.24</v>
      </c>
      <c r="I12902">
        <v>56016</v>
      </c>
      <c r="J12902" t="s">
        <v>81</v>
      </c>
      <c r="K12902">
        <v>0.1501124422154918</v>
      </c>
      <c r="L12902">
        <v>15.011200000000001</v>
      </c>
      <c r="M12902" t="s">
        <v>82</v>
      </c>
    </row>
    <row r="12903" spans="1:13">
      <c r="A12903" t="s">
        <v>3072</v>
      </c>
      <c r="B12903" t="s">
        <v>3073</v>
      </c>
      <c r="C12903" t="str">
        <f>TEXT(D12903, "mmm")</f>
        <v>Oct</v>
      </c>
      <c r="D12903" s="1">
        <v>45573</v>
      </c>
      <c r="E12903" t="s">
        <v>6406</v>
      </c>
      <c r="F12903" t="s">
        <v>314</v>
      </c>
      <c r="G12903">
        <v>900</v>
      </c>
      <c r="H12903">
        <v>62.24</v>
      </c>
      <c r="I12903">
        <v>56016</v>
      </c>
      <c r="J12903" t="s">
        <v>81</v>
      </c>
      <c r="K12903">
        <v>0.1501124422154918</v>
      </c>
      <c r="L12903">
        <v>15.011200000000001</v>
      </c>
      <c r="M12903" t="s">
        <v>82</v>
      </c>
    </row>
    <row r="12904" spans="1:13">
      <c r="A12904" t="s">
        <v>777</v>
      </c>
      <c r="B12904" t="s">
        <v>778</v>
      </c>
      <c r="C12904" t="str">
        <f>TEXT(D12904, "mmm")</f>
        <v>Oct</v>
      </c>
      <c r="D12904" s="1">
        <v>45573</v>
      </c>
      <c r="E12904" t="s">
        <v>5026</v>
      </c>
      <c r="F12904" t="s">
        <v>128</v>
      </c>
      <c r="G12904">
        <v>9389.67</v>
      </c>
      <c r="H12904">
        <v>10.65</v>
      </c>
      <c r="I12904">
        <v>99999.98550000001</v>
      </c>
      <c r="J12904" t="s">
        <v>81</v>
      </c>
      <c r="K12904">
        <v>5.1904762430605711E-3</v>
      </c>
      <c r="L12904">
        <v>0.51900000000000002</v>
      </c>
      <c r="M12904" t="s">
        <v>82</v>
      </c>
    </row>
    <row r="12905" spans="1:13">
      <c r="A12905" t="s">
        <v>6273</v>
      </c>
      <c r="B12905" t="s">
        <v>6274</v>
      </c>
      <c r="C12905" t="str">
        <f>TEXT(D12905, "mmm")</f>
        <v>Oct</v>
      </c>
      <c r="D12905" s="1">
        <v>45573</v>
      </c>
      <c r="E12905" t="s">
        <v>6275</v>
      </c>
      <c r="F12905" t="s">
        <v>101</v>
      </c>
      <c r="G12905">
        <v>501160</v>
      </c>
      <c r="H12905">
        <v>0.24</v>
      </c>
      <c r="I12905">
        <v>120278.39999999999</v>
      </c>
      <c r="J12905" t="s">
        <v>81</v>
      </c>
      <c r="K12905">
        <v>0.103999979355756</v>
      </c>
      <c r="L12905">
        <v>10.4</v>
      </c>
      <c r="M12905" t="s">
        <v>82</v>
      </c>
    </row>
    <row r="12906" spans="1:13">
      <c r="A12906" t="s">
        <v>4458</v>
      </c>
      <c r="B12906" t="s">
        <v>4459</v>
      </c>
      <c r="C12906" t="str">
        <f>TEXT(D12906, "mmm")</f>
        <v>Oct</v>
      </c>
      <c r="D12906" s="1">
        <v>45573</v>
      </c>
      <c r="E12906" t="s">
        <v>6488</v>
      </c>
      <c r="F12906" t="s">
        <v>80</v>
      </c>
      <c r="G12906">
        <v>99981</v>
      </c>
      <c r="H12906">
        <v>2.2000000000000002</v>
      </c>
      <c r="I12906">
        <v>219958.2</v>
      </c>
      <c r="J12906" t="s">
        <v>81</v>
      </c>
      <c r="K12906">
        <v>8.0717518034815194E-2</v>
      </c>
      <c r="L12906">
        <v>8.0717999999999996</v>
      </c>
      <c r="M12906" t="s">
        <v>82</v>
      </c>
    </row>
    <row r="12907" spans="1:13">
      <c r="A12907" t="s">
        <v>291</v>
      </c>
      <c r="B12907" t="s">
        <v>292</v>
      </c>
      <c r="C12907" t="str">
        <f>TEXT(D12907, "mmm")</f>
        <v>Oct</v>
      </c>
      <c r="D12907" s="1">
        <v>45573</v>
      </c>
      <c r="E12907" t="s">
        <v>100</v>
      </c>
      <c r="F12907" t="s">
        <v>101</v>
      </c>
      <c r="G12907">
        <v>29482</v>
      </c>
      <c r="H12907">
        <v>7.56</v>
      </c>
      <c r="I12907">
        <v>222883.92</v>
      </c>
      <c r="J12907" t="s">
        <v>81</v>
      </c>
      <c r="K12907">
        <v>1.133856876200756E-2</v>
      </c>
      <c r="L12907">
        <v>1.1338999999999999</v>
      </c>
      <c r="M12907" t="s">
        <v>82</v>
      </c>
    </row>
    <row r="12908" spans="1:13">
      <c r="A12908" t="s">
        <v>291</v>
      </c>
      <c r="B12908" t="s">
        <v>292</v>
      </c>
      <c r="C12908" t="str">
        <f>TEXT(D12908, "mmm")</f>
        <v>Oct</v>
      </c>
      <c r="D12908" s="1">
        <v>45573</v>
      </c>
      <c r="E12908" t="s">
        <v>102</v>
      </c>
      <c r="F12908" t="s">
        <v>101</v>
      </c>
      <c r="G12908">
        <v>29482</v>
      </c>
      <c r="H12908">
        <v>7.56</v>
      </c>
      <c r="I12908">
        <v>222883.92</v>
      </c>
      <c r="J12908" t="s">
        <v>81</v>
      </c>
      <c r="K12908">
        <v>1.133856876200756E-2</v>
      </c>
      <c r="L12908">
        <v>1.1338999999999999</v>
      </c>
      <c r="M12908" t="s">
        <v>82</v>
      </c>
    </row>
    <row r="12909" spans="1:13">
      <c r="A12909" t="s">
        <v>6486</v>
      </c>
      <c r="B12909" t="s">
        <v>6487</v>
      </c>
      <c r="C12909" t="str">
        <f>TEXT(D12909, "mmm")</f>
        <v>Oct</v>
      </c>
      <c r="D12909" s="1">
        <v>45573</v>
      </c>
      <c r="E12909" t="s">
        <v>4874</v>
      </c>
      <c r="F12909" t="s">
        <v>101</v>
      </c>
      <c r="G12909">
        <v>14722</v>
      </c>
      <c r="H12909">
        <v>133.27000000000001</v>
      </c>
      <c r="I12909">
        <v>1962000.94</v>
      </c>
      <c r="J12909" t="s">
        <v>86</v>
      </c>
      <c r="K12909">
        <v>4.6617630119629487E-2</v>
      </c>
      <c r="L12909">
        <v>4.6618000000000004</v>
      </c>
      <c r="M12909" t="s">
        <v>82</v>
      </c>
    </row>
    <row r="12910" spans="1:13">
      <c r="A12910" t="s">
        <v>377</v>
      </c>
      <c r="B12910" t="s">
        <v>378</v>
      </c>
      <c r="C12910" t="str">
        <f>TEXT(D12910, "mmm")</f>
        <v>Oct</v>
      </c>
      <c r="D12910" s="1">
        <v>45573</v>
      </c>
      <c r="E12910" t="s">
        <v>379</v>
      </c>
      <c r="F12910" t="s">
        <v>101</v>
      </c>
      <c r="G12910">
        <v>10000</v>
      </c>
      <c r="H12910">
        <v>14.58</v>
      </c>
      <c r="I12910">
        <v>145800</v>
      </c>
      <c r="J12910" t="s">
        <v>81</v>
      </c>
      <c r="K12910">
        <v>0.16435511974300271</v>
      </c>
      <c r="L12910">
        <v>16.435500000000001</v>
      </c>
      <c r="M12910" t="s">
        <v>82</v>
      </c>
    </row>
    <row r="12911" spans="1:13">
      <c r="A12911" t="s">
        <v>6486</v>
      </c>
      <c r="B12911" t="s">
        <v>6487</v>
      </c>
      <c r="C12911" t="str">
        <f>TEXT(D12911, "mmm")</f>
        <v>Oct</v>
      </c>
      <c r="D12911" s="1">
        <v>45574</v>
      </c>
      <c r="E12911" t="s">
        <v>4874</v>
      </c>
      <c r="F12911" t="s">
        <v>101</v>
      </c>
      <c r="G12911">
        <v>8984</v>
      </c>
      <c r="H12911">
        <v>133.65</v>
      </c>
      <c r="I12911">
        <v>1200711.6000000001</v>
      </c>
      <c r="J12911" t="s">
        <v>81</v>
      </c>
      <c r="K12911">
        <v>3.4905564390640853E-2</v>
      </c>
      <c r="L12911">
        <v>3.4906000000000001</v>
      </c>
      <c r="M12911" t="s">
        <v>82</v>
      </c>
    </row>
    <row r="12912" spans="1:13">
      <c r="A12912" t="s">
        <v>6489</v>
      </c>
      <c r="B12912" t="s">
        <v>6490</v>
      </c>
      <c r="C12912" t="str">
        <f>TEXT(D12912, "mmm")</f>
        <v>Oct</v>
      </c>
      <c r="D12912" s="1">
        <v>45574</v>
      </c>
      <c r="E12912" t="s">
        <v>6491</v>
      </c>
      <c r="F12912" t="s">
        <v>101</v>
      </c>
      <c r="G12912">
        <v>336100</v>
      </c>
      <c r="H12912">
        <v>0.1</v>
      </c>
      <c r="I12912">
        <v>33610</v>
      </c>
      <c r="J12912" t="s">
        <v>81</v>
      </c>
      <c r="K12912">
        <v>0.14705882352941169</v>
      </c>
      <c r="L12912">
        <v>14.7059</v>
      </c>
      <c r="M12912" t="s">
        <v>82</v>
      </c>
    </row>
    <row r="12913" spans="1:13">
      <c r="A12913" t="s">
        <v>6489</v>
      </c>
      <c r="B12913" t="s">
        <v>6490</v>
      </c>
      <c r="C12913" t="str">
        <f>TEXT(D12913, "mmm")</f>
        <v>Oct</v>
      </c>
      <c r="D12913" s="1">
        <v>45574</v>
      </c>
      <c r="E12913" t="s">
        <v>6492</v>
      </c>
      <c r="F12913" t="s">
        <v>101</v>
      </c>
      <c r="G12913">
        <v>336100</v>
      </c>
      <c r="H12913">
        <v>0.1</v>
      </c>
      <c r="I12913">
        <v>33610</v>
      </c>
      <c r="J12913" t="s">
        <v>81</v>
      </c>
      <c r="K12913">
        <v>0.14705882352941169</v>
      </c>
      <c r="L12913">
        <v>14.7059</v>
      </c>
      <c r="M12913" t="s">
        <v>82</v>
      </c>
    </row>
    <row r="12914" spans="1:13">
      <c r="A12914" t="s">
        <v>6447</v>
      </c>
      <c r="B12914" t="s">
        <v>6448</v>
      </c>
      <c r="C12914" t="str">
        <f>TEXT(D12914, "mmm")</f>
        <v>Oct</v>
      </c>
      <c r="D12914" s="1">
        <v>45574</v>
      </c>
      <c r="E12914" t="s">
        <v>6449</v>
      </c>
      <c r="F12914" t="s">
        <v>101</v>
      </c>
      <c r="G12914">
        <v>16200</v>
      </c>
      <c r="H12914">
        <v>12.92</v>
      </c>
      <c r="I12914">
        <v>209304</v>
      </c>
      <c r="J12914" t="s">
        <v>81</v>
      </c>
      <c r="K12914">
        <v>5.8004639002195553E-2</v>
      </c>
      <c r="L12914">
        <v>5.8005000000000004</v>
      </c>
      <c r="M12914" t="s">
        <v>82</v>
      </c>
    </row>
    <row r="12915" spans="1:13">
      <c r="A12915" t="s">
        <v>3072</v>
      </c>
      <c r="B12915" t="s">
        <v>3073</v>
      </c>
      <c r="C12915" t="str">
        <f>TEXT(D12915, "mmm")</f>
        <v>Oct</v>
      </c>
      <c r="D12915" s="1">
        <v>45574</v>
      </c>
      <c r="E12915" t="s">
        <v>6407</v>
      </c>
      <c r="F12915" t="s">
        <v>314</v>
      </c>
      <c r="G12915">
        <v>618</v>
      </c>
      <c r="H12915">
        <v>63.13</v>
      </c>
      <c r="I12915">
        <v>39014.339999999997</v>
      </c>
      <c r="J12915" t="s">
        <v>81</v>
      </c>
      <c r="K12915">
        <v>7.5128058276537901E-2</v>
      </c>
      <c r="L12915">
        <v>7.5128000000000004</v>
      </c>
      <c r="M12915" t="s">
        <v>82</v>
      </c>
    </row>
    <row r="12916" spans="1:13">
      <c r="A12916" t="s">
        <v>3072</v>
      </c>
      <c r="B12916" t="s">
        <v>3073</v>
      </c>
      <c r="C12916" t="str">
        <f>TEXT(D12916, "mmm")</f>
        <v>Oct</v>
      </c>
      <c r="D12916" s="1">
        <v>45574</v>
      </c>
      <c r="E12916" t="s">
        <v>6405</v>
      </c>
      <c r="F12916" t="s">
        <v>314</v>
      </c>
      <c r="G12916">
        <v>618</v>
      </c>
      <c r="H12916">
        <v>63.13</v>
      </c>
      <c r="I12916">
        <v>39014.339999999997</v>
      </c>
      <c r="J12916" t="s">
        <v>81</v>
      </c>
      <c r="K12916">
        <v>7.5128058276537901E-2</v>
      </c>
      <c r="L12916">
        <v>7.5128000000000004</v>
      </c>
      <c r="M12916" t="s">
        <v>82</v>
      </c>
    </row>
    <row r="12917" spans="1:13">
      <c r="A12917" t="s">
        <v>3072</v>
      </c>
      <c r="B12917" t="s">
        <v>3073</v>
      </c>
      <c r="C12917" t="str">
        <f>TEXT(D12917, "mmm")</f>
        <v>Oct</v>
      </c>
      <c r="D12917" s="1">
        <v>45574</v>
      </c>
      <c r="E12917" t="s">
        <v>6406</v>
      </c>
      <c r="F12917" t="s">
        <v>314</v>
      </c>
      <c r="G12917">
        <v>618</v>
      </c>
      <c r="H12917">
        <v>63.13</v>
      </c>
      <c r="I12917">
        <v>39014.339999999997</v>
      </c>
      <c r="J12917" t="s">
        <v>81</v>
      </c>
      <c r="K12917">
        <v>7.5128058276537901E-2</v>
      </c>
      <c r="L12917">
        <v>7.5128000000000004</v>
      </c>
      <c r="M12917" t="s">
        <v>82</v>
      </c>
    </row>
    <row r="12918" spans="1:13">
      <c r="A12918" t="s">
        <v>3072</v>
      </c>
      <c r="B12918" t="s">
        <v>3073</v>
      </c>
      <c r="C12918" t="str">
        <f>TEXT(D12918, "mmm")</f>
        <v>Oct</v>
      </c>
      <c r="D12918" s="1">
        <v>45574</v>
      </c>
      <c r="E12918" t="s">
        <v>6407</v>
      </c>
      <c r="F12918" t="s">
        <v>314</v>
      </c>
      <c r="G12918">
        <v>200</v>
      </c>
      <c r="H12918">
        <v>63.1</v>
      </c>
      <c r="I12918">
        <v>12620</v>
      </c>
      <c r="J12918" t="s">
        <v>81</v>
      </c>
      <c r="K12918">
        <v>7.5128058276537901E-2</v>
      </c>
      <c r="L12918">
        <v>7.5128000000000004</v>
      </c>
      <c r="M12918" t="s">
        <v>82</v>
      </c>
    </row>
    <row r="12919" spans="1:13">
      <c r="A12919" t="s">
        <v>3072</v>
      </c>
      <c r="B12919" t="s">
        <v>3073</v>
      </c>
      <c r="C12919" t="str">
        <f>TEXT(D12919, "mmm")</f>
        <v>Oct</v>
      </c>
      <c r="D12919" s="1">
        <v>45574</v>
      </c>
      <c r="E12919" t="s">
        <v>6405</v>
      </c>
      <c r="F12919" t="s">
        <v>314</v>
      </c>
      <c r="G12919">
        <v>200</v>
      </c>
      <c r="H12919">
        <v>63.1</v>
      </c>
      <c r="I12919">
        <v>12620</v>
      </c>
      <c r="J12919" t="s">
        <v>81</v>
      </c>
      <c r="K12919">
        <v>7.5128058276537901E-2</v>
      </c>
      <c r="L12919">
        <v>7.5128000000000004</v>
      </c>
      <c r="M12919" t="s">
        <v>82</v>
      </c>
    </row>
    <row r="12920" spans="1:13">
      <c r="A12920" t="s">
        <v>3072</v>
      </c>
      <c r="B12920" t="s">
        <v>3073</v>
      </c>
      <c r="C12920" t="str">
        <f>TEXT(D12920, "mmm")</f>
        <v>Oct</v>
      </c>
      <c r="D12920" s="1">
        <v>45574</v>
      </c>
      <c r="E12920" t="s">
        <v>6406</v>
      </c>
      <c r="F12920" t="s">
        <v>314</v>
      </c>
      <c r="G12920">
        <v>200</v>
      </c>
      <c r="H12920">
        <v>63.1</v>
      </c>
      <c r="I12920">
        <v>12620</v>
      </c>
      <c r="J12920" t="s">
        <v>81</v>
      </c>
      <c r="K12920">
        <v>7.5128058276537901E-2</v>
      </c>
      <c r="L12920">
        <v>7.5128000000000004</v>
      </c>
      <c r="M12920" t="s">
        <v>82</v>
      </c>
    </row>
    <row r="12921" spans="1:13">
      <c r="A12921" t="s">
        <v>6493</v>
      </c>
      <c r="B12921" t="s">
        <v>6494</v>
      </c>
      <c r="C12921" t="str">
        <f>TEXT(D12921, "mmm")</f>
        <v>Oct</v>
      </c>
      <c r="D12921" s="1">
        <v>45574</v>
      </c>
      <c r="E12921" t="s">
        <v>724</v>
      </c>
      <c r="F12921" t="s">
        <v>101</v>
      </c>
      <c r="G12921">
        <v>869800</v>
      </c>
      <c r="H12921">
        <v>23.55</v>
      </c>
      <c r="I12921">
        <v>20483790</v>
      </c>
      <c r="J12921" t="s">
        <v>81</v>
      </c>
      <c r="K12921">
        <v>0.1288421007093252</v>
      </c>
      <c r="L12921">
        <v>12.8842</v>
      </c>
      <c r="M12921" t="s">
        <v>82</v>
      </c>
    </row>
    <row r="12922" spans="1:13">
      <c r="A12922" t="s">
        <v>6493</v>
      </c>
      <c r="B12922" t="s">
        <v>6494</v>
      </c>
      <c r="C12922" t="str">
        <f>TEXT(D12922, "mmm")</f>
        <v>Oct</v>
      </c>
      <c r="D12922" s="1">
        <v>45574</v>
      </c>
      <c r="E12922" t="s">
        <v>723</v>
      </c>
      <c r="F12922" t="s">
        <v>101</v>
      </c>
      <c r="G12922">
        <v>869800</v>
      </c>
      <c r="H12922">
        <v>23.55</v>
      </c>
      <c r="I12922">
        <v>20483790</v>
      </c>
      <c r="J12922" t="s">
        <v>81</v>
      </c>
      <c r="K12922">
        <v>0.1288421007093252</v>
      </c>
      <c r="L12922">
        <v>12.8842</v>
      </c>
      <c r="M12922" t="s">
        <v>82</v>
      </c>
    </row>
    <row r="12923" spans="1:13">
      <c r="A12923" t="s">
        <v>6495</v>
      </c>
      <c r="B12923" t="s">
        <v>6496</v>
      </c>
      <c r="C12923" t="str">
        <f>TEXT(D12923, "mmm")</f>
        <v>Oct</v>
      </c>
      <c r="D12923" s="1">
        <v>45574</v>
      </c>
      <c r="E12923" t="s">
        <v>6497</v>
      </c>
      <c r="F12923" t="s">
        <v>128</v>
      </c>
      <c r="G12923">
        <v>6000</v>
      </c>
      <c r="H12923">
        <v>29.64</v>
      </c>
      <c r="I12923">
        <v>177840</v>
      </c>
      <c r="J12923" t="s">
        <v>86</v>
      </c>
      <c r="K12923">
        <v>-4.7282805325046251E-3</v>
      </c>
      <c r="L12923">
        <v>-0.4728</v>
      </c>
      <c r="M12923" t="s">
        <v>82</v>
      </c>
    </row>
    <row r="12924" spans="1:13">
      <c r="A12924" t="s">
        <v>129</v>
      </c>
      <c r="B12924" t="s">
        <v>130</v>
      </c>
      <c r="C12924" t="str">
        <f>TEXT(D12924, "mmm")</f>
        <v>Oct</v>
      </c>
      <c r="D12924" s="1">
        <v>45574</v>
      </c>
      <c r="E12924" t="s">
        <v>109</v>
      </c>
      <c r="F12924" t="s">
        <v>101</v>
      </c>
      <c r="G12924">
        <v>10000</v>
      </c>
      <c r="H12924">
        <v>6.49</v>
      </c>
      <c r="I12924">
        <v>64900</v>
      </c>
      <c r="J12924" t="s">
        <v>81</v>
      </c>
      <c r="K12924">
        <v>2.4653363619718819E-2</v>
      </c>
      <c r="L12924">
        <v>2.4653</v>
      </c>
      <c r="M12924" t="s">
        <v>82</v>
      </c>
    </row>
    <row r="12925" spans="1:13">
      <c r="A12925" t="s">
        <v>129</v>
      </c>
      <c r="B12925" t="s">
        <v>130</v>
      </c>
      <c r="C12925" t="str">
        <f>TEXT(D12925, "mmm")</f>
        <v>Oct</v>
      </c>
      <c r="D12925" s="1">
        <v>45574</v>
      </c>
      <c r="E12925" t="s">
        <v>110</v>
      </c>
      <c r="F12925" t="s">
        <v>101</v>
      </c>
      <c r="G12925">
        <v>10000</v>
      </c>
      <c r="H12925">
        <v>6.49</v>
      </c>
      <c r="I12925">
        <v>64900</v>
      </c>
      <c r="J12925" t="s">
        <v>81</v>
      </c>
      <c r="K12925">
        <v>2.4653363619718819E-2</v>
      </c>
      <c r="L12925">
        <v>2.4653</v>
      </c>
      <c r="M12925" t="s">
        <v>82</v>
      </c>
    </row>
    <row r="12926" spans="1:13">
      <c r="A12926" t="s">
        <v>129</v>
      </c>
      <c r="B12926" t="s">
        <v>130</v>
      </c>
      <c r="C12926" t="str">
        <f>TEXT(D12926, "mmm")</f>
        <v>Oct</v>
      </c>
      <c r="D12926" s="1">
        <v>45574</v>
      </c>
      <c r="E12926" t="s">
        <v>111</v>
      </c>
      <c r="F12926" t="s">
        <v>101</v>
      </c>
      <c r="G12926">
        <v>10000</v>
      </c>
      <c r="H12926">
        <v>6.49</v>
      </c>
      <c r="I12926">
        <v>64900</v>
      </c>
      <c r="J12926" t="s">
        <v>81</v>
      </c>
      <c r="K12926">
        <v>2.4653363619718819E-2</v>
      </c>
      <c r="L12926">
        <v>2.4653</v>
      </c>
      <c r="M12926" t="s">
        <v>82</v>
      </c>
    </row>
    <row r="12927" spans="1:13">
      <c r="A12927" t="s">
        <v>291</v>
      </c>
      <c r="B12927" t="s">
        <v>292</v>
      </c>
      <c r="C12927" t="str">
        <f>TEXT(D12927, "mmm")</f>
        <v>Oct</v>
      </c>
      <c r="D12927" s="1">
        <v>45574</v>
      </c>
      <c r="E12927" t="s">
        <v>100</v>
      </c>
      <c r="F12927" t="s">
        <v>101</v>
      </c>
      <c r="G12927">
        <v>79992</v>
      </c>
      <c r="H12927">
        <v>7.6</v>
      </c>
      <c r="I12927">
        <v>607939.19999999995</v>
      </c>
      <c r="J12927" t="s">
        <v>81</v>
      </c>
      <c r="K12927">
        <v>-9.8691085964780489E-3</v>
      </c>
      <c r="L12927">
        <v>-0.9869</v>
      </c>
      <c r="M12927" t="s">
        <v>82</v>
      </c>
    </row>
    <row r="12928" spans="1:13">
      <c r="A12928" t="s">
        <v>291</v>
      </c>
      <c r="B12928" t="s">
        <v>292</v>
      </c>
      <c r="C12928" t="str">
        <f>TEXT(D12928, "mmm")</f>
        <v>Oct</v>
      </c>
      <c r="D12928" s="1">
        <v>45574</v>
      </c>
      <c r="E12928" t="s">
        <v>102</v>
      </c>
      <c r="F12928" t="s">
        <v>101</v>
      </c>
      <c r="G12928">
        <v>79992</v>
      </c>
      <c r="H12928">
        <v>7.6</v>
      </c>
      <c r="I12928">
        <v>607939.19999999995</v>
      </c>
      <c r="J12928" t="s">
        <v>81</v>
      </c>
      <c r="K12928">
        <v>-9.8691085964780489E-3</v>
      </c>
      <c r="L12928">
        <v>-0.9869</v>
      </c>
      <c r="M12928" t="s">
        <v>82</v>
      </c>
    </row>
    <row r="12929" spans="1:13">
      <c r="A12929" t="s">
        <v>6486</v>
      </c>
      <c r="B12929" t="s">
        <v>6487</v>
      </c>
      <c r="C12929" t="str">
        <f>TEXT(D12929, "mmm")</f>
        <v>Oct</v>
      </c>
      <c r="D12929" s="1">
        <v>45574</v>
      </c>
      <c r="E12929" t="s">
        <v>4874</v>
      </c>
      <c r="F12929" t="s">
        <v>101</v>
      </c>
      <c r="G12929">
        <v>8984</v>
      </c>
      <c r="H12929">
        <v>133.65</v>
      </c>
      <c r="I12929">
        <v>1200711.6000000001</v>
      </c>
      <c r="J12929" t="s">
        <v>81</v>
      </c>
      <c r="K12929">
        <v>3.4905564390640853E-2</v>
      </c>
      <c r="L12929">
        <v>3.4906000000000001</v>
      </c>
      <c r="M12929" t="s">
        <v>82</v>
      </c>
    </row>
    <row r="12930" spans="1:13">
      <c r="A12930" t="s">
        <v>6486</v>
      </c>
      <c r="B12930" t="s">
        <v>6487</v>
      </c>
      <c r="C12930" t="str">
        <f>TEXT(D12930, "mmm")</f>
        <v>Oct</v>
      </c>
      <c r="D12930" s="1">
        <v>45575</v>
      </c>
      <c r="E12930" t="s">
        <v>4874</v>
      </c>
      <c r="F12930" t="s">
        <v>101</v>
      </c>
      <c r="G12930">
        <v>13840</v>
      </c>
      <c r="H12930">
        <v>132.81</v>
      </c>
      <c r="I12930">
        <v>1838090.4</v>
      </c>
      <c r="J12930" t="s">
        <v>81</v>
      </c>
      <c r="K12930">
        <v>4.560164017204893E-2</v>
      </c>
      <c r="L12930">
        <v>4.5602</v>
      </c>
      <c r="M12930" t="s">
        <v>82</v>
      </c>
    </row>
    <row r="12931" spans="1:13">
      <c r="A12931" t="s">
        <v>1617</v>
      </c>
      <c r="B12931" t="s">
        <v>1618</v>
      </c>
      <c r="C12931" t="str">
        <f>TEXT(D12931, "mmm")</f>
        <v>Oct</v>
      </c>
      <c r="D12931" s="1">
        <v>45575</v>
      </c>
      <c r="E12931" t="s">
        <v>1619</v>
      </c>
      <c r="F12931" t="s">
        <v>80</v>
      </c>
      <c r="G12931">
        <v>132</v>
      </c>
      <c r="H12931">
        <v>115.02</v>
      </c>
      <c r="I12931">
        <v>15182.64</v>
      </c>
      <c r="J12931" t="s">
        <v>81</v>
      </c>
      <c r="K12931">
        <v>1.9507184468359199E-2</v>
      </c>
      <c r="L12931">
        <v>1.9507000000000001</v>
      </c>
      <c r="M12931" t="s">
        <v>82</v>
      </c>
    </row>
    <row r="12932" spans="1:13">
      <c r="A12932" t="s">
        <v>6450</v>
      </c>
      <c r="B12932" t="s">
        <v>6451</v>
      </c>
      <c r="C12932" t="str">
        <f>TEXT(D12932, "mmm")</f>
        <v>Oct</v>
      </c>
      <c r="D12932" s="1">
        <v>45575</v>
      </c>
      <c r="E12932" t="s">
        <v>6498</v>
      </c>
      <c r="F12932" t="s">
        <v>118</v>
      </c>
      <c r="G12932">
        <v>35000</v>
      </c>
      <c r="H12932">
        <v>1.45</v>
      </c>
      <c r="I12932">
        <v>50750</v>
      </c>
      <c r="J12932" t="s">
        <v>81</v>
      </c>
      <c r="K12932">
        <v>0.146853178915894</v>
      </c>
      <c r="L12932">
        <v>14.6853</v>
      </c>
      <c r="M12932" t="s">
        <v>82</v>
      </c>
    </row>
    <row r="12933" spans="1:13">
      <c r="A12933" t="s">
        <v>6493</v>
      </c>
      <c r="B12933" t="s">
        <v>6494</v>
      </c>
      <c r="C12933" t="str">
        <f>TEXT(D12933, "mmm")</f>
        <v>Oct</v>
      </c>
      <c r="D12933" s="1">
        <v>45575</v>
      </c>
      <c r="E12933" t="s">
        <v>724</v>
      </c>
      <c r="F12933" t="s">
        <v>101</v>
      </c>
      <c r="G12933">
        <v>517154</v>
      </c>
      <c r="H12933">
        <v>24.47</v>
      </c>
      <c r="I12933">
        <v>12654758.380000001</v>
      </c>
      <c r="J12933" t="s">
        <v>81</v>
      </c>
      <c r="K12933">
        <v>9.1769694951933101E-2</v>
      </c>
      <c r="L12933">
        <v>9.1769999999999996</v>
      </c>
      <c r="M12933" t="s">
        <v>82</v>
      </c>
    </row>
    <row r="12934" spans="1:13">
      <c r="A12934" t="s">
        <v>6493</v>
      </c>
      <c r="B12934" t="s">
        <v>6494</v>
      </c>
      <c r="C12934" t="str">
        <f>TEXT(D12934, "mmm")</f>
        <v>Oct</v>
      </c>
      <c r="D12934" s="1">
        <v>45575</v>
      </c>
      <c r="E12934" t="s">
        <v>723</v>
      </c>
      <c r="F12934" t="s">
        <v>101</v>
      </c>
      <c r="G12934">
        <v>517154</v>
      </c>
      <c r="H12934">
        <v>24.47</v>
      </c>
      <c r="I12934">
        <v>12654758.380000001</v>
      </c>
      <c r="J12934" t="s">
        <v>81</v>
      </c>
      <c r="K12934">
        <v>9.1769694951933101E-2</v>
      </c>
      <c r="L12934">
        <v>9.1769999999999996</v>
      </c>
      <c r="M12934" t="s">
        <v>82</v>
      </c>
    </row>
    <row r="12935" spans="1:13">
      <c r="A12935" t="s">
        <v>6493</v>
      </c>
      <c r="B12935" t="s">
        <v>6494</v>
      </c>
      <c r="C12935" t="str">
        <f>TEXT(D12935, "mmm")</f>
        <v>Oct</v>
      </c>
      <c r="D12935" s="1">
        <v>45575</v>
      </c>
      <c r="E12935" t="s">
        <v>724</v>
      </c>
      <c r="F12935" t="s">
        <v>101</v>
      </c>
      <c r="G12935">
        <v>917846</v>
      </c>
      <c r="H12935">
        <v>24.16</v>
      </c>
      <c r="I12935">
        <v>22175159.359999999</v>
      </c>
      <c r="J12935" t="s">
        <v>81</v>
      </c>
      <c r="K12935">
        <v>9.1769694951933101E-2</v>
      </c>
      <c r="L12935">
        <v>9.1769999999999996</v>
      </c>
      <c r="M12935" t="s">
        <v>82</v>
      </c>
    </row>
    <row r="12936" spans="1:13">
      <c r="A12936" t="s">
        <v>6493</v>
      </c>
      <c r="B12936" t="s">
        <v>6494</v>
      </c>
      <c r="C12936" t="str">
        <f>TEXT(D12936, "mmm")</f>
        <v>Oct</v>
      </c>
      <c r="D12936" s="1">
        <v>45575</v>
      </c>
      <c r="E12936" t="s">
        <v>723</v>
      </c>
      <c r="F12936" t="s">
        <v>101</v>
      </c>
      <c r="G12936">
        <v>917846</v>
      </c>
      <c r="H12936">
        <v>24.16</v>
      </c>
      <c r="I12936">
        <v>22175159.359999999</v>
      </c>
      <c r="J12936" t="s">
        <v>81</v>
      </c>
      <c r="K12936">
        <v>9.1769694951933101E-2</v>
      </c>
      <c r="L12936">
        <v>9.1769999999999996</v>
      </c>
      <c r="M12936" t="s">
        <v>82</v>
      </c>
    </row>
    <row r="12937" spans="1:13">
      <c r="A12937" t="s">
        <v>1617</v>
      </c>
      <c r="B12937" t="s">
        <v>1618</v>
      </c>
      <c r="C12937" t="str">
        <f>TEXT(D12937, "mmm")</f>
        <v>Oct</v>
      </c>
      <c r="D12937" s="1">
        <v>45575</v>
      </c>
      <c r="E12937" t="s">
        <v>1639</v>
      </c>
      <c r="F12937" t="s">
        <v>80</v>
      </c>
      <c r="G12937">
        <v>137</v>
      </c>
      <c r="H12937">
        <v>115.02</v>
      </c>
      <c r="I12937">
        <v>15757.74</v>
      </c>
      <c r="J12937" t="s">
        <v>81</v>
      </c>
      <c r="K12937">
        <v>1.9507184468359199E-2</v>
      </c>
      <c r="L12937">
        <v>1.9507000000000001</v>
      </c>
      <c r="M12937" t="s">
        <v>82</v>
      </c>
    </row>
    <row r="12938" spans="1:13">
      <c r="A12938" t="s">
        <v>291</v>
      </c>
      <c r="B12938" t="s">
        <v>292</v>
      </c>
      <c r="C12938" t="str">
        <f>TEXT(D12938, "mmm")</f>
        <v>Oct</v>
      </c>
      <c r="D12938" s="1">
        <v>45575</v>
      </c>
      <c r="E12938" t="s">
        <v>102</v>
      </c>
      <c r="F12938" t="s">
        <v>101</v>
      </c>
      <c r="G12938">
        <v>62652</v>
      </c>
      <c r="H12938">
        <v>7.62</v>
      </c>
      <c r="I12938">
        <v>477408.24</v>
      </c>
      <c r="J12938" t="s">
        <v>81</v>
      </c>
      <c r="K12938">
        <v>7.3479537536647044E-4</v>
      </c>
      <c r="L12938">
        <v>7.3499999999999996E-2</v>
      </c>
      <c r="M12938" t="s">
        <v>82</v>
      </c>
    </row>
    <row r="12939" spans="1:13">
      <c r="A12939" t="s">
        <v>291</v>
      </c>
      <c r="B12939" t="s">
        <v>292</v>
      </c>
      <c r="C12939" t="str">
        <f>TEXT(D12939, "mmm")</f>
        <v>Oct</v>
      </c>
      <c r="D12939" s="1">
        <v>45575</v>
      </c>
      <c r="E12939" t="s">
        <v>100</v>
      </c>
      <c r="F12939" t="s">
        <v>101</v>
      </c>
      <c r="G12939">
        <v>62652</v>
      </c>
      <c r="H12939">
        <v>7.62</v>
      </c>
      <c r="I12939">
        <v>477408.24</v>
      </c>
      <c r="J12939" t="s">
        <v>81</v>
      </c>
      <c r="K12939">
        <v>7.3479537536647044E-4</v>
      </c>
      <c r="L12939">
        <v>7.3499999999999996E-2</v>
      </c>
      <c r="M12939" t="s">
        <v>82</v>
      </c>
    </row>
    <row r="12940" spans="1:13">
      <c r="A12940" t="s">
        <v>129</v>
      </c>
      <c r="B12940" t="s">
        <v>130</v>
      </c>
      <c r="C12940" t="str">
        <f>TEXT(D12940, "mmm")</f>
        <v>Oct</v>
      </c>
      <c r="D12940" s="1">
        <v>45575</v>
      </c>
      <c r="E12940" t="s">
        <v>109</v>
      </c>
      <c r="F12940" t="s">
        <v>101</v>
      </c>
      <c r="G12940">
        <v>4700</v>
      </c>
      <c r="H12940">
        <v>6.43</v>
      </c>
      <c r="I12940">
        <v>30221</v>
      </c>
      <c r="J12940" t="s">
        <v>81</v>
      </c>
      <c r="K12940">
        <v>2.4922094316309099E-2</v>
      </c>
      <c r="L12940">
        <v>2.4922</v>
      </c>
      <c r="M12940" t="s">
        <v>82</v>
      </c>
    </row>
    <row r="12941" spans="1:13">
      <c r="A12941" t="s">
        <v>129</v>
      </c>
      <c r="B12941" t="s">
        <v>130</v>
      </c>
      <c r="C12941" t="str">
        <f>TEXT(D12941, "mmm")</f>
        <v>Oct</v>
      </c>
      <c r="D12941" s="1">
        <v>45575</v>
      </c>
      <c r="E12941" t="s">
        <v>110</v>
      </c>
      <c r="F12941" t="s">
        <v>101</v>
      </c>
      <c r="G12941">
        <v>4700</v>
      </c>
      <c r="H12941">
        <v>6.43</v>
      </c>
      <c r="I12941">
        <v>30221</v>
      </c>
      <c r="J12941" t="s">
        <v>81</v>
      </c>
      <c r="K12941">
        <v>2.4922094316309099E-2</v>
      </c>
      <c r="L12941">
        <v>2.4922</v>
      </c>
      <c r="M12941" t="s">
        <v>82</v>
      </c>
    </row>
    <row r="12942" spans="1:13">
      <c r="A12942" t="s">
        <v>129</v>
      </c>
      <c r="B12942" t="s">
        <v>130</v>
      </c>
      <c r="C12942" t="str">
        <f>TEXT(D12942, "mmm")</f>
        <v>Oct</v>
      </c>
      <c r="D12942" s="1">
        <v>45575</v>
      </c>
      <c r="E12942" t="s">
        <v>111</v>
      </c>
      <c r="F12942" t="s">
        <v>101</v>
      </c>
      <c r="G12942">
        <v>4700</v>
      </c>
      <c r="H12942">
        <v>6.43</v>
      </c>
      <c r="I12942">
        <v>30221</v>
      </c>
      <c r="J12942" t="s">
        <v>81</v>
      </c>
      <c r="K12942">
        <v>2.4922094316309099E-2</v>
      </c>
      <c r="L12942">
        <v>2.4922</v>
      </c>
      <c r="M12942" t="s">
        <v>82</v>
      </c>
    </row>
    <row r="12943" spans="1:13">
      <c r="A12943" t="s">
        <v>1617</v>
      </c>
      <c r="B12943" t="s">
        <v>1618</v>
      </c>
      <c r="C12943" t="str">
        <f>TEXT(D12943, "mmm")</f>
        <v>Oct</v>
      </c>
      <c r="D12943" s="1">
        <v>45575</v>
      </c>
      <c r="E12943" t="s">
        <v>1659</v>
      </c>
      <c r="F12943" t="s">
        <v>80</v>
      </c>
      <c r="G12943">
        <v>100</v>
      </c>
      <c r="H12943">
        <v>115.02</v>
      </c>
      <c r="I12943">
        <v>11502</v>
      </c>
      <c r="J12943" t="s">
        <v>81</v>
      </c>
      <c r="K12943">
        <v>1.9507184468359199E-2</v>
      </c>
      <c r="L12943">
        <v>1.9507000000000001</v>
      </c>
      <c r="M12943" t="s">
        <v>82</v>
      </c>
    </row>
    <row r="12944" spans="1:13">
      <c r="A12944" t="s">
        <v>5710</v>
      </c>
      <c r="B12944" t="s">
        <v>5711</v>
      </c>
      <c r="C12944" t="str">
        <f>TEXT(D12944, "mmm")</f>
        <v>Oct</v>
      </c>
      <c r="D12944" s="1">
        <v>45575</v>
      </c>
      <c r="E12944" t="s">
        <v>6499</v>
      </c>
      <c r="F12944" t="s">
        <v>118</v>
      </c>
      <c r="G12944">
        <v>3076</v>
      </c>
      <c r="H12944">
        <v>39</v>
      </c>
      <c r="I12944">
        <v>119964</v>
      </c>
      <c r="J12944" t="s">
        <v>81</v>
      </c>
      <c r="K12944">
        <v>-3.3187697398272542E-3</v>
      </c>
      <c r="L12944">
        <v>-0.33189999999999997</v>
      </c>
      <c r="M12944" t="s">
        <v>82</v>
      </c>
    </row>
    <row r="12945" spans="1:13">
      <c r="A12945" t="s">
        <v>1617</v>
      </c>
      <c r="B12945" t="s">
        <v>1618</v>
      </c>
      <c r="C12945" t="str">
        <f>TEXT(D12945, "mmm")</f>
        <v>Oct</v>
      </c>
      <c r="D12945" s="1">
        <v>45575</v>
      </c>
      <c r="E12945" t="s">
        <v>1643</v>
      </c>
      <c r="F12945" t="s">
        <v>80</v>
      </c>
      <c r="G12945">
        <v>113</v>
      </c>
      <c r="H12945">
        <v>115.02</v>
      </c>
      <c r="I12945">
        <v>12997.26</v>
      </c>
      <c r="J12945" t="s">
        <v>81</v>
      </c>
      <c r="K12945">
        <v>1.9507184468359199E-2</v>
      </c>
      <c r="L12945">
        <v>1.9507000000000001</v>
      </c>
      <c r="M12945" t="s">
        <v>82</v>
      </c>
    </row>
    <row r="12946" spans="1:13">
      <c r="A12946" t="s">
        <v>6500</v>
      </c>
      <c r="B12946" t="s">
        <v>6501</v>
      </c>
      <c r="C12946" t="str">
        <f>TEXT(D12946, "mmm")</f>
        <v>Oct</v>
      </c>
      <c r="D12946" s="1">
        <v>45575</v>
      </c>
      <c r="E12946" t="s">
        <v>6502</v>
      </c>
      <c r="F12946" t="s">
        <v>118</v>
      </c>
      <c r="G12946">
        <v>2000</v>
      </c>
      <c r="H12946">
        <v>14.04</v>
      </c>
      <c r="I12946">
        <v>28080</v>
      </c>
      <c r="J12946" t="s">
        <v>86</v>
      </c>
      <c r="K12946">
        <v>3.7142889840262372E-2</v>
      </c>
      <c r="L12946">
        <v>3.7143000000000002</v>
      </c>
      <c r="M12946" t="s">
        <v>82</v>
      </c>
    </row>
    <row r="12947" spans="1:13">
      <c r="A12947" t="s">
        <v>5710</v>
      </c>
      <c r="B12947" t="s">
        <v>5711</v>
      </c>
      <c r="C12947" t="str">
        <f>TEXT(D12947, "mmm")</f>
        <v>Oct</v>
      </c>
      <c r="D12947" s="1">
        <v>45575</v>
      </c>
      <c r="E12947" t="s">
        <v>5402</v>
      </c>
      <c r="F12947" t="s">
        <v>128</v>
      </c>
      <c r="G12947">
        <v>2563</v>
      </c>
      <c r="H12947">
        <v>39</v>
      </c>
      <c r="I12947">
        <v>99957</v>
      </c>
      <c r="J12947" t="s">
        <v>81</v>
      </c>
      <c r="K12947">
        <v>-3.3187697398272542E-3</v>
      </c>
      <c r="L12947">
        <v>-0.33189999999999997</v>
      </c>
      <c r="M12947" t="s">
        <v>82</v>
      </c>
    </row>
    <row r="12948" spans="1:13">
      <c r="A12948" t="s">
        <v>1617</v>
      </c>
      <c r="B12948" t="s">
        <v>1618</v>
      </c>
      <c r="C12948" t="str">
        <f>TEXT(D12948, "mmm")</f>
        <v>Oct</v>
      </c>
      <c r="D12948" s="1">
        <v>45575</v>
      </c>
      <c r="E12948" t="s">
        <v>1638</v>
      </c>
      <c r="F12948" t="s">
        <v>80</v>
      </c>
      <c r="G12948">
        <v>172</v>
      </c>
      <c r="H12948">
        <v>115.02</v>
      </c>
      <c r="I12948">
        <v>19783.439999999999</v>
      </c>
      <c r="J12948" t="s">
        <v>86</v>
      </c>
      <c r="K12948">
        <v>1.9507184468359199E-2</v>
      </c>
      <c r="L12948">
        <v>1.9507000000000001</v>
      </c>
      <c r="M12948" t="s">
        <v>82</v>
      </c>
    </row>
    <row r="12949" spans="1:13">
      <c r="A12949" t="s">
        <v>5710</v>
      </c>
      <c r="B12949" t="s">
        <v>5711</v>
      </c>
      <c r="C12949" t="str">
        <f>TEXT(D12949, "mmm")</f>
        <v>Oct</v>
      </c>
      <c r="D12949" s="1">
        <v>45575</v>
      </c>
      <c r="E12949" t="s">
        <v>5774</v>
      </c>
      <c r="F12949" t="s">
        <v>128</v>
      </c>
      <c r="G12949">
        <v>1282</v>
      </c>
      <c r="H12949">
        <v>39</v>
      </c>
      <c r="I12949">
        <v>49998</v>
      </c>
      <c r="J12949" t="s">
        <v>81</v>
      </c>
      <c r="K12949">
        <v>-3.3187697398272542E-3</v>
      </c>
      <c r="L12949">
        <v>-0.33189999999999997</v>
      </c>
      <c r="M12949" t="s">
        <v>82</v>
      </c>
    </row>
    <row r="12950" spans="1:13">
      <c r="A12950" t="s">
        <v>749</v>
      </c>
      <c r="B12950" t="s">
        <v>750</v>
      </c>
      <c r="C12950" t="str">
        <f>TEXT(D12950, "mmm")</f>
        <v>Oct</v>
      </c>
      <c r="D12950" s="1">
        <v>45576</v>
      </c>
      <c r="E12950" t="s">
        <v>751</v>
      </c>
      <c r="F12950" t="s">
        <v>118</v>
      </c>
      <c r="G12950">
        <v>2308.4</v>
      </c>
      <c r="H12950">
        <v>21.66</v>
      </c>
      <c r="I12950">
        <v>49999.944000000003</v>
      </c>
      <c r="J12950" t="s">
        <v>81</v>
      </c>
      <c r="K12950">
        <v>2.7701167092544221E-3</v>
      </c>
      <c r="L12950">
        <v>0.27700000000000002</v>
      </c>
      <c r="M12950" t="s">
        <v>82</v>
      </c>
    </row>
    <row r="12951" spans="1:13">
      <c r="A12951" t="s">
        <v>2259</v>
      </c>
      <c r="B12951" t="s">
        <v>2260</v>
      </c>
      <c r="C12951" t="str">
        <f>TEXT(D12951, "mmm")</f>
        <v>Oct</v>
      </c>
      <c r="D12951" s="1">
        <v>45576</v>
      </c>
      <c r="E12951" t="s">
        <v>2264</v>
      </c>
      <c r="F12951" t="s">
        <v>80</v>
      </c>
      <c r="G12951">
        <v>10000</v>
      </c>
      <c r="H12951">
        <v>2.68</v>
      </c>
      <c r="I12951">
        <v>26800</v>
      </c>
      <c r="J12951" t="s">
        <v>81</v>
      </c>
      <c r="K12951">
        <v>0.5692307974459867</v>
      </c>
      <c r="L12951">
        <v>56.923099999999998</v>
      </c>
      <c r="M12951" t="s">
        <v>82</v>
      </c>
    </row>
    <row r="12952" spans="1:13">
      <c r="A12952" t="s">
        <v>273</v>
      </c>
      <c r="B12952" t="s">
        <v>274</v>
      </c>
      <c r="C12952" t="str">
        <f>TEXT(D12952, "mmm")</f>
        <v>Oct</v>
      </c>
      <c r="D12952" s="1">
        <v>45576</v>
      </c>
      <c r="E12952" t="s">
        <v>751</v>
      </c>
      <c r="F12952" t="s">
        <v>118</v>
      </c>
      <c r="G12952">
        <v>5254.86</v>
      </c>
      <c r="H12952">
        <v>19.03</v>
      </c>
      <c r="I12952">
        <v>99999.985799999995</v>
      </c>
      <c r="J12952" t="s">
        <v>86</v>
      </c>
      <c r="K12952">
        <v>7.8904523144611716E-3</v>
      </c>
      <c r="L12952">
        <v>0.78900000000000003</v>
      </c>
      <c r="M12952" t="s">
        <v>82</v>
      </c>
    </row>
    <row r="12953" spans="1:13">
      <c r="A12953" t="s">
        <v>2900</v>
      </c>
      <c r="B12953" t="s">
        <v>2901</v>
      </c>
      <c r="C12953" t="str">
        <f>TEXT(D12953, "mmm")</f>
        <v>Oct</v>
      </c>
      <c r="D12953" s="1">
        <v>45576</v>
      </c>
      <c r="E12953" t="s">
        <v>2902</v>
      </c>
      <c r="F12953" t="s">
        <v>118</v>
      </c>
      <c r="G12953">
        <v>14500</v>
      </c>
      <c r="H12953">
        <v>13.8</v>
      </c>
      <c r="I12953">
        <v>200100</v>
      </c>
      <c r="J12953" t="s">
        <v>86</v>
      </c>
      <c r="K12953">
        <v>-4.2966034126603492E-2</v>
      </c>
      <c r="L12953">
        <v>-4.2965999999999998</v>
      </c>
      <c r="M12953" t="s">
        <v>82</v>
      </c>
    </row>
    <row r="12954" spans="1:13">
      <c r="A12954" t="s">
        <v>6493</v>
      </c>
      <c r="B12954" t="s">
        <v>6494</v>
      </c>
      <c r="C12954" t="str">
        <f>TEXT(D12954, "mmm")</f>
        <v>Oct</v>
      </c>
      <c r="D12954" s="1">
        <v>45576</v>
      </c>
      <c r="E12954" t="s">
        <v>724</v>
      </c>
      <c r="F12954" t="s">
        <v>101</v>
      </c>
      <c r="G12954">
        <v>1259259</v>
      </c>
      <c r="H12954">
        <v>24.95</v>
      </c>
      <c r="I12954">
        <v>31418512.050000001</v>
      </c>
      <c r="J12954" t="s">
        <v>86</v>
      </c>
      <c r="K12954">
        <v>5.8965095452396588E-2</v>
      </c>
      <c r="L12954">
        <v>5.8964999999999996</v>
      </c>
      <c r="M12954" t="s">
        <v>82</v>
      </c>
    </row>
    <row r="12955" spans="1:13">
      <c r="A12955" t="s">
        <v>6493</v>
      </c>
      <c r="B12955" t="s">
        <v>6494</v>
      </c>
      <c r="C12955" t="str">
        <f>TEXT(D12955, "mmm")</f>
        <v>Oct</v>
      </c>
      <c r="D12955" s="1">
        <v>45576</v>
      </c>
      <c r="E12955" t="s">
        <v>723</v>
      </c>
      <c r="F12955" t="s">
        <v>101</v>
      </c>
      <c r="G12955">
        <v>1259259</v>
      </c>
      <c r="H12955">
        <v>24.95</v>
      </c>
      <c r="I12955">
        <v>31418512.050000001</v>
      </c>
      <c r="J12955" t="s">
        <v>86</v>
      </c>
      <c r="K12955">
        <v>5.8965095452396588E-2</v>
      </c>
      <c r="L12955">
        <v>5.8964999999999996</v>
      </c>
      <c r="M12955" t="s">
        <v>82</v>
      </c>
    </row>
    <row r="12956" spans="1:13">
      <c r="A12956" t="s">
        <v>291</v>
      </c>
      <c r="B12956" t="s">
        <v>292</v>
      </c>
      <c r="C12956" t="str">
        <f>TEXT(D12956, "mmm")</f>
        <v>Oct</v>
      </c>
      <c r="D12956" s="1">
        <v>45576</v>
      </c>
      <c r="E12956" t="s">
        <v>102</v>
      </c>
      <c r="F12956" t="s">
        <v>101</v>
      </c>
      <c r="G12956">
        <v>45033</v>
      </c>
      <c r="H12956">
        <v>7.65</v>
      </c>
      <c r="I12956">
        <v>344502.45</v>
      </c>
      <c r="J12956" t="s">
        <v>81</v>
      </c>
      <c r="K12956">
        <v>-1.492980323086501E-2</v>
      </c>
      <c r="L12956">
        <v>-1.4930000000000001</v>
      </c>
      <c r="M12956" t="s">
        <v>82</v>
      </c>
    </row>
    <row r="12957" spans="1:13">
      <c r="A12957" t="s">
        <v>291</v>
      </c>
      <c r="B12957" t="s">
        <v>292</v>
      </c>
      <c r="C12957" t="str">
        <f>TEXT(D12957, "mmm")</f>
        <v>Oct</v>
      </c>
      <c r="D12957" s="1">
        <v>45576</v>
      </c>
      <c r="E12957" t="s">
        <v>100</v>
      </c>
      <c r="F12957" t="s">
        <v>101</v>
      </c>
      <c r="G12957">
        <v>45033</v>
      </c>
      <c r="H12957">
        <v>7.65</v>
      </c>
      <c r="I12957">
        <v>344502.45</v>
      </c>
      <c r="J12957" t="s">
        <v>81</v>
      </c>
      <c r="K12957">
        <v>-1.492980323086501E-2</v>
      </c>
      <c r="L12957">
        <v>-1.4930000000000001</v>
      </c>
      <c r="M12957" t="s">
        <v>82</v>
      </c>
    </row>
    <row r="12958" spans="1:13">
      <c r="A12958" t="s">
        <v>6503</v>
      </c>
      <c r="B12958" t="s">
        <v>6504</v>
      </c>
      <c r="C12958" t="str">
        <f>TEXT(D12958, "mmm")</f>
        <v>Oct</v>
      </c>
      <c r="D12958" s="1">
        <v>45576</v>
      </c>
      <c r="E12958" t="s">
        <v>6505</v>
      </c>
      <c r="F12958" t="s">
        <v>118</v>
      </c>
      <c r="G12958">
        <v>2500</v>
      </c>
      <c r="H12958">
        <v>40.21</v>
      </c>
      <c r="I12958">
        <v>100525</v>
      </c>
      <c r="J12958" t="s">
        <v>86</v>
      </c>
      <c r="K12958">
        <v>-3.6246231606714703E-2</v>
      </c>
      <c r="L12958">
        <v>-3.6246</v>
      </c>
      <c r="M12958" t="s">
        <v>82</v>
      </c>
    </row>
    <row r="12959" spans="1:13">
      <c r="A12959" t="s">
        <v>2778</v>
      </c>
      <c r="B12959" t="s">
        <v>2779</v>
      </c>
      <c r="C12959" t="str">
        <f>TEXT(D12959, "mmm")</f>
        <v>Oct</v>
      </c>
      <c r="D12959" s="1">
        <v>45576</v>
      </c>
      <c r="E12959" t="s">
        <v>2781</v>
      </c>
      <c r="F12959" t="s">
        <v>101</v>
      </c>
      <c r="G12959">
        <v>352</v>
      </c>
      <c r="H12959">
        <v>41.5</v>
      </c>
      <c r="I12959">
        <v>14608</v>
      </c>
      <c r="J12959" t="s">
        <v>81</v>
      </c>
      <c r="K12959">
        <v>2.350682596589215E-2</v>
      </c>
      <c r="L12959">
        <v>2.3506999999999998</v>
      </c>
      <c r="M12959" t="s">
        <v>82</v>
      </c>
    </row>
    <row r="12960" spans="1:13">
      <c r="A12960" t="s">
        <v>2778</v>
      </c>
      <c r="B12960" t="s">
        <v>2779</v>
      </c>
      <c r="C12960" t="str">
        <f>TEXT(D12960, "mmm")</f>
        <v>Oct</v>
      </c>
      <c r="D12960" s="1">
        <v>45576</v>
      </c>
      <c r="E12960" t="s">
        <v>2783</v>
      </c>
      <c r="F12960" t="s">
        <v>101</v>
      </c>
      <c r="G12960">
        <v>352</v>
      </c>
      <c r="H12960">
        <v>41.5</v>
      </c>
      <c r="I12960">
        <v>14608</v>
      </c>
      <c r="J12960" t="s">
        <v>81</v>
      </c>
      <c r="K12960">
        <v>2.350682596589215E-2</v>
      </c>
      <c r="L12960">
        <v>2.3506999999999998</v>
      </c>
      <c r="M12960" t="s">
        <v>82</v>
      </c>
    </row>
    <row r="12961" spans="1:13">
      <c r="A12961" t="s">
        <v>2778</v>
      </c>
      <c r="B12961" t="s">
        <v>2779</v>
      </c>
      <c r="C12961" t="str">
        <f>TEXT(D12961, "mmm")</f>
        <v>Oct</v>
      </c>
      <c r="D12961" s="1">
        <v>45576</v>
      </c>
      <c r="E12961" t="s">
        <v>2780</v>
      </c>
      <c r="F12961" t="s">
        <v>101</v>
      </c>
      <c r="G12961">
        <v>352</v>
      </c>
      <c r="H12961">
        <v>41.5</v>
      </c>
      <c r="I12961">
        <v>14608</v>
      </c>
      <c r="J12961" t="s">
        <v>81</v>
      </c>
      <c r="K12961">
        <v>2.350682596589215E-2</v>
      </c>
      <c r="L12961">
        <v>2.3506999999999998</v>
      </c>
      <c r="M12961" t="s">
        <v>82</v>
      </c>
    </row>
    <row r="12962" spans="1:13">
      <c r="A12962" t="s">
        <v>2778</v>
      </c>
      <c r="B12962" t="s">
        <v>2779</v>
      </c>
      <c r="C12962" t="str">
        <f>TEXT(D12962, "mmm")</f>
        <v>Oct</v>
      </c>
      <c r="D12962" s="1">
        <v>45576</v>
      </c>
      <c r="E12962" t="s">
        <v>2782</v>
      </c>
      <c r="F12962" t="s">
        <v>101</v>
      </c>
      <c r="G12962">
        <v>352</v>
      </c>
      <c r="H12962">
        <v>41.5</v>
      </c>
      <c r="I12962">
        <v>14608</v>
      </c>
      <c r="J12962" t="s">
        <v>81</v>
      </c>
      <c r="K12962">
        <v>2.350682596589215E-2</v>
      </c>
      <c r="L12962">
        <v>2.3506999999999998</v>
      </c>
      <c r="M12962" t="s">
        <v>82</v>
      </c>
    </row>
    <row r="12963" spans="1:13">
      <c r="A12963" t="s">
        <v>129</v>
      </c>
      <c r="B12963" t="s">
        <v>130</v>
      </c>
      <c r="C12963" t="str">
        <f>TEXT(D12963, "mmm")</f>
        <v>Oct</v>
      </c>
      <c r="D12963" s="1">
        <v>45576</v>
      </c>
      <c r="E12963" t="s">
        <v>109</v>
      </c>
      <c r="F12963" t="s">
        <v>101</v>
      </c>
      <c r="G12963">
        <v>14500</v>
      </c>
      <c r="H12963">
        <v>6.5</v>
      </c>
      <c r="I12963">
        <v>94250</v>
      </c>
      <c r="J12963" t="s">
        <v>81</v>
      </c>
      <c r="K12963">
        <v>-2.1505428325737649E-2</v>
      </c>
      <c r="L12963">
        <v>-2.1505000000000001</v>
      </c>
      <c r="M12963" t="s">
        <v>82</v>
      </c>
    </row>
    <row r="12964" spans="1:13">
      <c r="A12964" t="s">
        <v>129</v>
      </c>
      <c r="B12964" t="s">
        <v>130</v>
      </c>
      <c r="C12964" t="str">
        <f>TEXT(D12964, "mmm")</f>
        <v>Oct</v>
      </c>
      <c r="D12964" s="1">
        <v>45576</v>
      </c>
      <c r="E12964" t="s">
        <v>110</v>
      </c>
      <c r="F12964" t="s">
        <v>101</v>
      </c>
      <c r="G12964">
        <v>14500</v>
      </c>
      <c r="H12964">
        <v>6.5</v>
      </c>
      <c r="I12964">
        <v>94250</v>
      </c>
      <c r="J12964" t="s">
        <v>81</v>
      </c>
      <c r="K12964">
        <v>-2.1505428325737649E-2</v>
      </c>
      <c r="L12964">
        <v>-2.1505000000000001</v>
      </c>
      <c r="M12964" t="s">
        <v>82</v>
      </c>
    </row>
    <row r="12965" spans="1:13">
      <c r="A12965" t="s">
        <v>129</v>
      </c>
      <c r="B12965" t="s">
        <v>130</v>
      </c>
      <c r="C12965" t="str">
        <f>TEXT(D12965, "mmm")</f>
        <v>Oct</v>
      </c>
      <c r="D12965" s="1">
        <v>45576</v>
      </c>
      <c r="E12965" t="s">
        <v>111</v>
      </c>
      <c r="F12965" t="s">
        <v>101</v>
      </c>
      <c r="G12965">
        <v>14500</v>
      </c>
      <c r="H12965">
        <v>6.5</v>
      </c>
      <c r="I12965">
        <v>94250</v>
      </c>
      <c r="J12965" t="s">
        <v>81</v>
      </c>
      <c r="K12965">
        <v>-2.1505428325737649E-2</v>
      </c>
      <c r="L12965">
        <v>-2.1505000000000001</v>
      </c>
      <c r="M12965" t="s">
        <v>82</v>
      </c>
    </row>
    <row r="12966" spans="1:13">
      <c r="A12966" t="s">
        <v>129</v>
      </c>
      <c r="B12966" t="s">
        <v>130</v>
      </c>
      <c r="C12966" t="str">
        <f>TEXT(D12966, "mmm")</f>
        <v>Oct</v>
      </c>
      <c r="D12966" s="1">
        <v>45579</v>
      </c>
      <c r="E12966" t="s">
        <v>109</v>
      </c>
      <c r="F12966" t="s">
        <v>101</v>
      </c>
      <c r="G12966">
        <v>16000</v>
      </c>
      <c r="H12966">
        <v>6.58</v>
      </c>
      <c r="I12966">
        <v>105280</v>
      </c>
      <c r="J12966" t="s">
        <v>81</v>
      </c>
      <c r="K12966">
        <v>-2.2556404994930061E-2</v>
      </c>
      <c r="L12966">
        <v>-2.2555999999999998</v>
      </c>
      <c r="M12966" t="s">
        <v>82</v>
      </c>
    </row>
    <row r="12967" spans="1:13">
      <c r="A12967" t="s">
        <v>129</v>
      </c>
      <c r="B12967" t="s">
        <v>130</v>
      </c>
      <c r="C12967" t="str">
        <f>TEXT(D12967, "mmm")</f>
        <v>Oct</v>
      </c>
      <c r="D12967" s="1">
        <v>45579</v>
      </c>
      <c r="E12967" t="s">
        <v>111</v>
      </c>
      <c r="F12967" t="s">
        <v>101</v>
      </c>
      <c r="G12967">
        <v>16000</v>
      </c>
      <c r="H12967">
        <v>6.58</v>
      </c>
      <c r="I12967">
        <v>105280</v>
      </c>
      <c r="J12967" t="s">
        <v>81</v>
      </c>
      <c r="K12967">
        <v>-2.2556404994930061E-2</v>
      </c>
      <c r="L12967">
        <v>-2.2555999999999998</v>
      </c>
      <c r="M12967" t="s">
        <v>82</v>
      </c>
    </row>
    <row r="12968" spans="1:13">
      <c r="A12968" t="s">
        <v>129</v>
      </c>
      <c r="B12968" t="s">
        <v>130</v>
      </c>
      <c r="C12968" t="str">
        <f>TEXT(D12968, "mmm")</f>
        <v>Oct</v>
      </c>
      <c r="D12968" s="1">
        <v>45579</v>
      </c>
      <c r="E12968" t="s">
        <v>110</v>
      </c>
      <c r="F12968" t="s">
        <v>101</v>
      </c>
      <c r="G12968">
        <v>16000</v>
      </c>
      <c r="H12968">
        <v>6.58</v>
      </c>
      <c r="I12968">
        <v>105280</v>
      </c>
      <c r="J12968" t="s">
        <v>81</v>
      </c>
      <c r="K12968">
        <v>-2.2556404994930061E-2</v>
      </c>
      <c r="L12968">
        <v>-2.2555999999999998</v>
      </c>
      <c r="M12968" t="s">
        <v>82</v>
      </c>
    </row>
    <row r="12969" spans="1:13">
      <c r="A12969" t="s">
        <v>3164</v>
      </c>
      <c r="B12969" t="s">
        <v>3165</v>
      </c>
      <c r="C12969" t="str">
        <f>TEXT(D12969, "mmm")</f>
        <v>Oct</v>
      </c>
      <c r="D12969" s="1">
        <v>45579</v>
      </c>
      <c r="E12969" t="s">
        <v>3628</v>
      </c>
      <c r="F12969" t="s">
        <v>80</v>
      </c>
      <c r="G12969">
        <v>100000</v>
      </c>
      <c r="H12969">
        <v>0.14000000000000001</v>
      </c>
      <c r="I12969">
        <v>14000</v>
      </c>
      <c r="J12969" t="s">
        <v>81</v>
      </c>
      <c r="K12969">
        <v>-5.5944062502344627E-2</v>
      </c>
      <c r="L12969">
        <v>-5.5944000000000003</v>
      </c>
      <c r="M12969" t="s">
        <v>82</v>
      </c>
    </row>
    <row r="12970" spans="1:13">
      <c r="A12970" t="s">
        <v>285</v>
      </c>
      <c r="B12970" t="s">
        <v>286</v>
      </c>
      <c r="C12970" t="str">
        <f>TEXT(D12970, "mmm")</f>
        <v>Oct</v>
      </c>
      <c r="D12970" s="1">
        <v>45579</v>
      </c>
      <c r="E12970" t="s">
        <v>102</v>
      </c>
      <c r="F12970" t="s">
        <v>101</v>
      </c>
      <c r="G12970">
        <v>15281</v>
      </c>
      <c r="H12970">
        <v>15.87</v>
      </c>
      <c r="I12970">
        <v>242509.47</v>
      </c>
      <c r="J12970" t="s">
        <v>81</v>
      </c>
      <c r="K12970">
        <v>-1.169444831147126E-2</v>
      </c>
      <c r="L12970">
        <v>-1.1694</v>
      </c>
      <c r="M12970" t="s">
        <v>82</v>
      </c>
    </row>
    <row r="12971" spans="1:13">
      <c r="A12971" t="s">
        <v>285</v>
      </c>
      <c r="B12971" t="s">
        <v>286</v>
      </c>
      <c r="C12971" t="str">
        <f>TEXT(D12971, "mmm")</f>
        <v>Oct</v>
      </c>
      <c r="D12971" s="1">
        <v>45579</v>
      </c>
      <c r="E12971" t="s">
        <v>100</v>
      </c>
      <c r="F12971" t="s">
        <v>101</v>
      </c>
      <c r="G12971">
        <v>15281</v>
      </c>
      <c r="H12971">
        <v>15.87</v>
      </c>
      <c r="I12971">
        <v>242509.47</v>
      </c>
      <c r="J12971" t="s">
        <v>81</v>
      </c>
      <c r="K12971">
        <v>-1.169444831147126E-2</v>
      </c>
      <c r="L12971">
        <v>-1.1694</v>
      </c>
      <c r="M12971" t="s">
        <v>82</v>
      </c>
    </row>
    <row r="12972" spans="1:13">
      <c r="A12972" t="s">
        <v>5890</v>
      </c>
      <c r="B12972" t="s">
        <v>5891</v>
      </c>
      <c r="C12972" t="str">
        <f>TEXT(D12972, "mmm")</f>
        <v>Oct</v>
      </c>
      <c r="D12972" s="1">
        <v>45579</v>
      </c>
      <c r="E12972" t="s">
        <v>5892</v>
      </c>
      <c r="F12972" t="s">
        <v>217</v>
      </c>
      <c r="G12972">
        <v>5000</v>
      </c>
      <c r="H12972">
        <v>4.05</v>
      </c>
      <c r="I12972">
        <v>20250</v>
      </c>
      <c r="J12972" t="s">
        <v>86</v>
      </c>
      <c r="K12972">
        <v>-6.9999992847442627E-2</v>
      </c>
      <c r="L12972">
        <v>-7</v>
      </c>
      <c r="M12972" t="s">
        <v>82</v>
      </c>
    </row>
    <row r="12973" spans="1:13">
      <c r="A12973" t="s">
        <v>5890</v>
      </c>
      <c r="B12973" t="s">
        <v>5891</v>
      </c>
      <c r="C12973" t="str">
        <f>TEXT(D12973, "mmm")</f>
        <v>Oct</v>
      </c>
      <c r="D12973" s="1">
        <v>45579</v>
      </c>
      <c r="E12973" t="s">
        <v>5892</v>
      </c>
      <c r="F12973" t="s">
        <v>217</v>
      </c>
      <c r="G12973">
        <v>5000</v>
      </c>
      <c r="H12973">
        <v>4</v>
      </c>
      <c r="I12973">
        <v>20000</v>
      </c>
      <c r="J12973" t="s">
        <v>81</v>
      </c>
      <c r="K12973">
        <v>-6.9999992847442627E-2</v>
      </c>
      <c r="L12973">
        <v>-7</v>
      </c>
      <c r="M12973" t="s">
        <v>82</v>
      </c>
    </row>
    <row r="12974" spans="1:13">
      <c r="A12974" t="s">
        <v>718</v>
      </c>
      <c r="B12974" t="s">
        <v>719</v>
      </c>
      <c r="C12974" t="str">
        <f>TEXT(D12974, "mmm")</f>
        <v>Oct</v>
      </c>
      <c r="D12974" s="1">
        <v>45579</v>
      </c>
      <c r="E12974" t="s">
        <v>6506</v>
      </c>
      <c r="F12974" t="s">
        <v>251</v>
      </c>
      <c r="G12974">
        <v>9564</v>
      </c>
      <c r="H12974">
        <v>22.96</v>
      </c>
      <c r="I12974">
        <v>219589.44</v>
      </c>
      <c r="J12974" t="s">
        <v>81</v>
      </c>
      <c r="K12974">
        <v>0.16022572803693899</v>
      </c>
      <c r="L12974">
        <v>16.022600000000001</v>
      </c>
      <c r="M12974" t="s">
        <v>82</v>
      </c>
    </row>
    <row r="12975" spans="1:13">
      <c r="A12975" t="s">
        <v>718</v>
      </c>
      <c r="B12975" t="s">
        <v>719</v>
      </c>
      <c r="C12975" t="str">
        <f>TEXT(D12975, "mmm")</f>
        <v>Oct</v>
      </c>
      <c r="D12975" s="1">
        <v>45579</v>
      </c>
      <c r="E12975" t="s">
        <v>6507</v>
      </c>
      <c r="F12975" t="s">
        <v>251</v>
      </c>
      <c r="G12975">
        <v>9564</v>
      </c>
      <c r="H12975">
        <v>22.96</v>
      </c>
      <c r="I12975">
        <v>219589.44</v>
      </c>
      <c r="J12975" t="s">
        <v>81</v>
      </c>
      <c r="K12975">
        <v>0.16022572803693899</v>
      </c>
      <c r="L12975">
        <v>16.022600000000001</v>
      </c>
      <c r="M12975" t="s">
        <v>82</v>
      </c>
    </row>
    <row r="12976" spans="1:13">
      <c r="A12976" t="s">
        <v>718</v>
      </c>
      <c r="B12976" t="s">
        <v>719</v>
      </c>
      <c r="C12976" t="str">
        <f>TEXT(D12976, "mmm")</f>
        <v>Oct</v>
      </c>
      <c r="D12976" s="1">
        <v>45579</v>
      </c>
      <c r="E12976" t="s">
        <v>6508</v>
      </c>
      <c r="F12976" t="s">
        <v>251</v>
      </c>
      <c r="G12976">
        <v>9564</v>
      </c>
      <c r="H12976">
        <v>22.96</v>
      </c>
      <c r="I12976">
        <v>219589.44</v>
      </c>
      <c r="J12976" t="s">
        <v>81</v>
      </c>
      <c r="K12976">
        <v>0.16022572803693899</v>
      </c>
      <c r="L12976">
        <v>16.022600000000001</v>
      </c>
      <c r="M12976" t="s">
        <v>82</v>
      </c>
    </row>
    <row r="12977" spans="1:13">
      <c r="A12977" t="s">
        <v>718</v>
      </c>
      <c r="B12977" t="s">
        <v>719</v>
      </c>
      <c r="C12977" t="str">
        <f>TEXT(D12977, "mmm")</f>
        <v>Oct</v>
      </c>
      <c r="D12977" s="1">
        <v>45579</v>
      </c>
      <c r="E12977" t="s">
        <v>6509</v>
      </c>
      <c r="F12977" t="s">
        <v>251</v>
      </c>
      <c r="G12977">
        <v>9564</v>
      </c>
      <c r="H12977">
        <v>22.96</v>
      </c>
      <c r="I12977">
        <v>219589.44</v>
      </c>
      <c r="J12977" t="s">
        <v>81</v>
      </c>
      <c r="K12977">
        <v>0.16022572803693899</v>
      </c>
      <c r="L12977">
        <v>16.022600000000001</v>
      </c>
      <c r="M12977" t="s">
        <v>82</v>
      </c>
    </row>
    <row r="12978" spans="1:13">
      <c r="A12978" t="s">
        <v>718</v>
      </c>
      <c r="B12978" t="s">
        <v>719</v>
      </c>
      <c r="C12978" t="str">
        <f>TEXT(D12978, "mmm")</f>
        <v>Oct</v>
      </c>
      <c r="D12978" s="1">
        <v>45579</v>
      </c>
      <c r="E12978" t="s">
        <v>6510</v>
      </c>
      <c r="F12978" t="s">
        <v>251</v>
      </c>
      <c r="G12978">
        <v>9564</v>
      </c>
      <c r="H12978">
        <v>22.96</v>
      </c>
      <c r="I12978">
        <v>219589.44</v>
      </c>
      <c r="J12978" t="s">
        <v>81</v>
      </c>
      <c r="K12978">
        <v>0.16022572803693899</v>
      </c>
      <c r="L12978">
        <v>16.022600000000001</v>
      </c>
      <c r="M12978" t="s">
        <v>82</v>
      </c>
    </row>
    <row r="12979" spans="1:13">
      <c r="A12979" t="s">
        <v>718</v>
      </c>
      <c r="B12979" t="s">
        <v>719</v>
      </c>
      <c r="C12979" t="str">
        <f>TEXT(D12979, "mmm")</f>
        <v>Oct</v>
      </c>
      <c r="D12979" s="1">
        <v>45579</v>
      </c>
      <c r="E12979" t="s">
        <v>6511</v>
      </c>
      <c r="F12979" t="s">
        <v>251</v>
      </c>
      <c r="G12979">
        <v>9564</v>
      </c>
      <c r="H12979">
        <v>22.96</v>
      </c>
      <c r="I12979">
        <v>219589.44</v>
      </c>
      <c r="J12979" t="s">
        <v>81</v>
      </c>
      <c r="K12979">
        <v>0.16022572803693899</v>
      </c>
      <c r="L12979">
        <v>16.022600000000001</v>
      </c>
      <c r="M12979" t="s">
        <v>82</v>
      </c>
    </row>
    <row r="12980" spans="1:13">
      <c r="A12980" t="s">
        <v>718</v>
      </c>
      <c r="B12980" t="s">
        <v>719</v>
      </c>
      <c r="C12980" t="str">
        <f>TEXT(D12980, "mmm")</f>
        <v>Oct</v>
      </c>
      <c r="D12980" s="1">
        <v>45579</v>
      </c>
      <c r="E12980" t="s">
        <v>6512</v>
      </c>
      <c r="F12980" t="s">
        <v>251</v>
      </c>
      <c r="G12980">
        <v>9564</v>
      </c>
      <c r="H12980">
        <v>22.96</v>
      </c>
      <c r="I12980">
        <v>219589.44</v>
      </c>
      <c r="J12980" t="s">
        <v>81</v>
      </c>
      <c r="K12980">
        <v>0.16022572803693899</v>
      </c>
      <c r="L12980">
        <v>16.022600000000001</v>
      </c>
      <c r="M12980" t="s">
        <v>82</v>
      </c>
    </row>
    <row r="12981" spans="1:13">
      <c r="A12981" t="s">
        <v>718</v>
      </c>
      <c r="B12981" t="s">
        <v>719</v>
      </c>
      <c r="C12981" t="str">
        <f>TEXT(D12981, "mmm")</f>
        <v>Oct</v>
      </c>
      <c r="D12981" s="1">
        <v>45579</v>
      </c>
      <c r="E12981" t="s">
        <v>6513</v>
      </c>
      <c r="F12981" t="s">
        <v>251</v>
      </c>
      <c r="G12981">
        <v>9564</v>
      </c>
      <c r="H12981">
        <v>22.96</v>
      </c>
      <c r="I12981">
        <v>219589.44</v>
      </c>
      <c r="J12981" t="s">
        <v>81</v>
      </c>
      <c r="K12981">
        <v>0.16022572803693899</v>
      </c>
      <c r="L12981">
        <v>16.022600000000001</v>
      </c>
      <c r="M12981" t="s">
        <v>82</v>
      </c>
    </row>
    <row r="12982" spans="1:13">
      <c r="A12982" t="s">
        <v>291</v>
      </c>
      <c r="B12982" t="s">
        <v>292</v>
      </c>
      <c r="C12982" t="str">
        <f>TEXT(D12982, "mmm")</f>
        <v>Oct</v>
      </c>
      <c r="D12982" s="1">
        <v>45579</v>
      </c>
      <c r="E12982" t="s">
        <v>102</v>
      </c>
      <c r="F12982" t="s">
        <v>101</v>
      </c>
      <c r="G12982">
        <v>56853</v>
      </c>
      <c r="H12982">
        <v>7.7</v>
      </c>
      <c r="I12982">
        <v>437768.1</v>
      </c>
      <c r="J12982" t="s">
        <v>81</v>
      </c>
      <c r="K12982">
        <v>8.4464530207495336E-4</v>
      </c>
      <c r="L12982">
        <v>8.4500000000000006E-2</v>
      </c>
      <c r="M12982" t="s">
        <v>82</v>
      </c>
    </row>
    <row r="12983" spans="1:13">
      <c r="A12983" t="s">
        <v>291</v>
      </c>
      <c r="B12983" t="s">
        <v>292</v>
      </c>
      <c r="C12983" t="str">
        <f>TEXT(D12983, "mmm")</f>
        <v>Oct</v>
      </c>
      <c r="D12983" s="1">
        <v>45579</v>
      </c>
      <c r="E12983" t="s">
        <v>100</v>
      </c>
      <c r="F12983" t="s">
        <v>101</v>
      </c>
      <c r="G12983">
        <v>56853</v>
      </c>
      <c r="H12983">
        <v>7.7</v>
      </c>
      <c r="I12983">
        <v>437768.1</v>
      </c>
      <c r="J12983" t="s">
        <v>81</v>
      </c>
      <c r="K12983">
        <v>8.4464530207495336E-4</v>
      </c>
      <c r="L12983">
        <v>8.4500000000000006E-2</v>
      </c>
      <c r="M12983" t="s">
        <v>82</v>
      </c>
    </row>
    <row r="12984" spans="1:13">
      <c r="A12984" t="s">
        <v>4696</v>
      </c>
      <c r="B12984" t="s">
        <v>4697</v>
      </c>
      <c r="C12984" t="str">
        <f>TEXT(D12984, "mmm")</f>
        <v>Oct</v>
      </c>
      <c r="D12984" s="1">
        <v>45579</v>
      </c>
      <c r="E12984" t="s">
        <v>6514</v>
      </c>
      <c r="F12984" t="s">
        <v>128</v>
      </c>
      <c r="G12984">
        <v>13000</v>
      </c>
      <c r="H12984">
        <v>77.63</v>
      </c>
      <c r="I12984">
        <v>1009190</v>
      </c>
      <c r="J12984" t="s">
        <v>86</v>
      </c>
      <c r="K12984">
        <v>7.415041473713635E-2</v>
      </c>
      <c r="L12984">
        <v>7.415</v>
      </c>
      <c r="M12984" t="s">
        <v>82</v>
      </c>
    </row>
    <row r="12985" spans="1:13">
      <c r="A12985" t="s">
        <v>6489</v>
      </c>
      <c r="B12985" t="s">
        <v>6490</v>
      </c>
      <c r="C12985" t="str">
        <f>TEXT(D12985, "mmm")</f>
        <v>Oct</v>
      </c>
      <c r="D12985" s="1">
        <v>45580</v>
      </c>
      <c r="E12985" t="s">
        <v>6491</v>
      </c>
      <c r="F12985" t="s">
        <v>101</v>
      </c>
      <c r="G12985">
        <v>232857</v>
      </c>
      <c r="H12985">
        <v>0.09</v>
      </c>
      <c r="I12985">
        <v>20957.13</v>
      </c>
      <c r="J12985" t="s">
        <v>81</v>
      </c>
      <c r="K12985">
        <v>0.24731182795698919</v>
      </c>
      <c r="L12985">
        <v>24.731200000000001</v>
      </c>
      <c r="M12985" t="s">
        <v>82</v>
      </c>
    </row>
    <row r="12986" spans="1:13">
      <c r="A12986" t="s">
        <v>6489</v>
      </c>
      <c r="B12986" t="s">
        <v>6490</v>
      </c>
      <c r="C12986" t="str">
        <f>TEXT(D12986, "mmm")</f>
        <v>Oct</v>
      </c>
      <c r="D12986" s="1">
        <v>45580</v>
      </c>
      <c r="E12986" t="s">
        <v>6492</v>
      </c>
      <c r="F12986" t="s">
        <v>101</v>
      </c>
      <c r="G12986">
        <v>232857</v>
      </c>
      <c r="H12986">
        <v>0.09</v>
      </c>
      <c r="I12986">
        <v>20957.13</v>
      </c>
      <c r="J12986" t="s">
        <v>81</v>
      </c>
      <c r="K12986">
        <v>0.24731182795698919</v>
      </c>
      <c r="L12986">
        <v>24.731200000000001</v>
      </c>
      <c r="M12986" t="s">
        <v>82</v>
      </c>
    </row>
    <row r="12987" spans="1:13">
      <c r="A12987" t="s">
        <v>6515</v>
      </c>
      <c r="B12987" t="s">
        <v>6516</v>
      </c>
      <c r="C12987" t="str">
        <f>TEXT(D12987, "mmm")</f>
        <v>Oct</v>
      </c>
      <c r="D12987" s="1">
        <v>45580</v>
      </c>
      <c r="E12987" t="s">
        <v>259</v>
      </c>
      <c r="F12987" t="s">
        <v>101</v>
      </c>
      <c r="G12987">
        <v>2600</v>
      </c>
      <c r="H12987">
        <v>8.8000000000000007</v>
      </c>
      <c r="I12987">
        <v>22880</v>
      </c>
      <c r="J12987" t="s">
        <v>81</v>
      </c>
      <c r="K12987">
        <v>0.16965441658970051</v>
      </c>
      <c r="L12987">
        <v>16.965399999999999</v>
      </c>
      <c r="M12987" t="s">
        <v>82</v>
      </c>
    </row>
    <row r="12988" spans="1:13">
      <c r="A12988" t="s">
        <v>6515</v>
      </c>
      <c r="B12988" t="s">
        <v>6516</v>
      </c>
      <c r="C12988" t="str">
        <f>TEXT(D12988, "mmm")</f>
        <v>Oct</v>
      </c>
      <c r="D12988" s="1">
        <v>45580</v>
      </c>
      <c r="E12988" t="s">
        <v>260</v>
      </c>
      <c r="F12988" t="s">
        <v>101</v>
      </c>
      <c r="G12988">
        <v>2600</v>
      </c>
      <c r="H12988">
        <v>8.8000000000000007</v>
      </c>
      <c r="I12988">
        <v>22880</v>
      </c>
      <c r="J12988" t="s">
        <v>81</v>
      </c>
      <c r="K12988">
        <v>0.16965441658970051</v>
      </c>
      <c r="L12988">
        <v>16.965399999999999</v>
      </c>
      <c r="M12988" t="s">
        <v>82</v>
      </c>
    </row>
    <row r="12989" spans="1:13">
      <c r="A12989" t="s">
        <v>6515</v>
      </c>
      <c r="B12989" t="s">
        <v>6516</v>
      </c>
      <c r="C12989" t="str">
        <f>TEXT(D12989, "mmm")</f>
        <v>Oct</v>
      </c>
      <c r="D12989" s="1">
        <v>45580</v>
      </c>
      <c r="E12989" t="s">
        <v>258</v>
      </c>
      <c r="F12989" t="s">
        <v>101</v>
      </c>
      <c r="G12989">
        <v>2600</v>
      </c>
      <c r="H12989">
        <v>8.8000000000000007</v>
      </c>
      <c r="I12989">
        <v>22880</v>
      </c>
      <c r="J12989" t="s">
        <v>81</v>
      </c>
      <c r="K12989">
        <v>0.16965441658970051</v>
      </c>
      <c r="L12989">
        <v>16.965399999999999</v>
      </c>
      <c r="M12989" t="s">
        <v>82</v>
      </c>
    </row>
    <row r="12990" spans="1:13">
      <c r="A12990" t="s">
        <v>6515</v>
      </c>
      <c r="B12990" t="s">
        <v>6516</v>
      </c>
      <c r="C12990" t="str">
        <f>TEXT(D12990, "mmm")</f>
        <v>Oct</v>
      </c>
      <c r="D12990" s="1">
        <v>45580</v>
      </c>
      <c r="E12990" t="s">
        <v>259</v>
      </c>
      <c r="F12990" t="s">
        <v>101</v>
      </c>
      <c r="G12990">
        <v>238097</v>
      </c>
      <c r="H12990">
        <v>4.53</v>
      </c>
      <c r="I12990">
        <v>1078579.4099999999</v>
      </c>
      <c r="J12990" t="s">
        <v>86</v>
      </c>
      <c r="K12990">
        <v>0.16965441658970051</v>
      </c>
      <c r="L12990">
        <v>16.965399999999999</v>
      </c>
      <c r="M12990" t="s">
        <v>82</v>
      </c>
    </row>
    <row r="12991" spans="1:13">
      <c r="A12991" t="s">
        <v>6515</v>
      </c>
      <c r="B12991" t="s">
        <v>6516</v>
      </c>
      <c r="C12991" t="str">
        <f>TEXT(D12991, "mmm")</f>
        <v>Oct</v>
      </c>
      <c r="D12991" s="1">
        <v>45580</v>
      </c>
      <c r="E12991" t="s">
        <v>260</v>
      </c>
      <c r="F12991" t="s">
        <v>101</v>
      </c>
      <c r="G12991">
        <v>238097</v>
      </c>
      <c r="H12991">
        <v>4.53</v>
      </c>
      <c r="I12991">
        <v>1078579.4099999999</v>
      </c>
      <c r="J12991" t="s">
        <v>86</v>
      </c>
      <c r="K12991">
        <v>0.16965441658970051</v>
      </c>
      <c r="L12991">
        <v>16.965399999999999</v>
      </c>
      <c r="M12991" t="s">
        <v>82</v>
      </c>
    </row>
    <row r="12992" spans="1:13">
      <c r="A12992" t="s">
        <v>6515</v>
      </c>
      <c r="B12992" t="s">
        <v>6516</v>
      </c>
      <c r="C12992" t="str">
        <f>TEXT(D12992, "mmm")</f>
        <v>Oct</v>
      </c>
      <c r="D12992" s="1">
        <v>45580</v>
      </c>
      <c r="E12992" t="s">
        <v>258</v>
      </c>
      <c r="F12992" t="s">
        <v>101</v>
      </c>
      <c r="G12992">
        <v>238097</v>
      </c>
      <c r="H12992">
        <v>4.53</v>
      </c>
      <c r="I12992">
        <v>1078579.4099999999</v>
      </c>
      <c r="J12992" t="s">
        <v>86</v>
      </c>
      <c r="K12992">
        <v>0.16965441658970051</v>
      </c>
      <c r="L12992">
        <v>16.965399999999999</v>
      </c>
      <c r="M12992" t="s">
        <v>82</v>
      </c>
    </row>
    <row r="12993" spans="1:13">
      <c r="A12993" t="s">
        <v>6515</v>
      </c>
      <c r="B12993" t="s">
        <v>6516</v>
      </c>
      <c r="C12993" t="str">
        <f>TEXT(D12993, "mmm")</f>
        <v>Oct</v>
      </c>
      <c r="D12993" s="1">
        <v>45580</v>
      </c>
      <c r="E12993" t="s">
        <v>259</v>
      </c>
      <c r="F12993" t="s">
        <v>101</v>
      </c>
      <c r="G12993">
        <v>63173</v>
      </c>
      <c r="H12993">
        <v>5.92</v>
      </c>
      <c r="I12993">
        <v>373984.16</v>
      </c>
      <c r="J12993" t="s">
        <v>86</v>
      </c>
      <c r="K12993">
        <v>0.16965441658970051</v>
      </c>
      <c r="L12993">
        <v>16.965399999999999</v>
      </c>
      <c r="M12993" t="s">
        <v>82</v>
      </c>
    </row>
    <row r="12994" spans="1:13">
      <c r="A12994" t="s">
        <v>6515</v>
      </c>
      <c r="B12994" t="s">
        <v>6516</v>
      </c>
      <c r="C12994" t="str">
        <f>TEXT(D12994, "mmm")</f>
        <v>Oct</v>
      </c>
      <c r="D12994" s="1">
        <v>45580</v>
      </c>
      <c r="E12994" t="s">
        <v>260</v>
      </c>
      <c r="F12994" t="s">
        <v>101</v>
      </c>
      <c r="G12994">
        <v>63173</v>
      </c>
      <c r="H12994">
        <v>5.92</v>
      </c>
      <c r="I12994">
        <v>373984.16</v>
      </c>
      <c r="J12994" t="s">
        <v>86</v>
      </c>
      <c r="K12994">
        <v>0.16965441658970051</v>
      </c>
      <c r="L12994">
        <v>16.965399999999999</v>
      </c>
      <c r="M12994" t="s">
        <v>82</v>
      </c>
    </row>
    <row r="12995" spans="1:13">
      <c r="A12995" t="s">
        <v>6515</v>
      </c>
      <c r="B12995" t="s">
        <v>6516</v>
      </c>
      <c r="C12995" t="str">
        <f>TEXT(D12995, "mmm")</f>
        <v>Oct</v>
      </c>
      <c r="D12995" s="1">
        <v>45580</v>
      </c>
      <c r="E12995" t="s">
        <v>258</v>
      </c>
      <c r="F12995" t="s">
        <v>101</v>
      </c>
      <c r="G12995">
        <v>63173</v>
      </c>
      <c r="H12995">
        <v>5.92</v>
      </c>
      <c r="I12995">
        <v>373984.16</v>
      </c>
      <c r="J12995" t="s">
        <v>86</v>
      </c>
      <c r="K12995">
        <v>0.16965441658970051</v>
      </c>
      <c r="L12995">
        <v>16.965399999999999</v>
      </c>
      <c r="M12995" t="s">
        <v>82</v>
      </c>
    </row>
    <row r="12996" spans="1:13">
      <c r="A12996" t="s">
        <v>6515</v>
      </c>
      <c r="B12996" t="s">
        <v>6516</v>
      </c>
      <c r="C12996" t="str">
        <f>TEXT(D12996, "mmm")</f>
        <v>Oct</v>
      </c>
      <c r="D12996" s="1">
        <v>45580</v>
      </c>
      <c r="E12996" t="s">
        <v>259</v>
      </c>
      <c r="F12996" t="s">
        <v>101</v>
      </c>
      <c r="G12996">
        <v>33343</v>
      </c>
      <c r="H12996">
        <v>6.42</v>
      </c>
      <c r="I12996">
        <v>214062.06</v>
      </c>
      <c r="J12996" t="s">
        <v>81</v>
      </c>
      <c r="K12996">
        <v>0.16965441658970051</v>
      </c>
      <c r="L12996">
        <v>16.965399999999999</v>
      </c>
      <c r="M12996" t="s">
        <v>82</v>
      </c>
    </row>
    <row r="12997" spans="1:13">
      <c r="A12997" t="s">
        <v>6515</v>
      </c>
      <c r="B12997" t="s">
        <v>6516</v>
      </c>
      <c r="C12997" t="str">
        <f>TEXT(D12997, "mmm")</f>
        <v>Oct</v>
      </c>
      <c r="D12997" s="1">
        <v>45580</v>
      </c>
      <c r="E12997" t="s">
        <v>260</v>
      </c>
      <c r="F12997" t="s">
        <v>101</v>
      </c>
      <c r="G12997">
        <v>33343</v>
      </c>
      <c r="H12997">
        <v>6.42</v>
      </c>
      <c r="I12997">
        <v>214062.06</v>
      </c>
      <c r="J12997" t="s">
        <v>81</v>
      </c>
      <c r="K12997">
        <v>0.16965441658970051</v>
      </c>
      <c r="L12997">
        <v>16.965399999999999</v>
      </c>
      <c r="M12997" t="s">
        <v>82</v>
      </c>
    </row>
    <row r="12998" spans="1:13">
      <c r="A12998" t="s">
        <v>6515</v>
      </c>
      <c r="B12998" t="s">
        <v>6516</v>
      </c>
      <c r="C12998" t="str">
        <f>TEXT(D12998, "mmm")</f>
        <v>Oct</v>
      </c>
      <c r="D12998" s="1">
        <v>45580</v>
      </c>
      <c r="E12998" t="s">
        <v>258</v>
      </c>
      <c r="F12998" t="s">
        <v>101</v>
      </c>
      <c r="G12998">
        <v>33343</v>
      </c>
      <c r="H12998">
        <v>6.42</v>
      </c>
      <c r="I12998">
        <v>214062.06</v>
      </c>
      <c r="J12998" t="s">
        <v>81</v>
      </c>
      <c r="K12998">
        <v>0.16965441658970051</v>
      </c>
      <c r="L12998">
        <v>16.965399999999999</v>
      </c>
      <c r="M12998" t="s">
        <v>82</v>
      </c>
    </row>
    <row r="12999" spans="1:13">
      <c r="A12999" t="s">
        <v>6515</v>
      </c>
      <c r="B12999" t="s">
        <v>6516</v>
      </c>
      <c r="C12999" t="str">
        <f>TEXT(D12999, "mmm")</f>
        <v>Oct</v>
      </c>
      <c r="D12999" s="1">
        <v>45580</v>
      </c>
      <c r="E12999" t="s">
        <v>259</v>
      </c>
      <c r="F12999" t="s">
        <v>101</v>
      </c>
      <c r="G12999">
        <v>8900</v>
      </c>
      <c r="H12999">
        <v>7.31</v>
      </c>
      <c r="I12999">
        <v>65059</v>
      </c>
      <c r="J12999" t="s">
        <v>81</v>
      </c>
      <c r="K12999">
        <v>0.16965441658970051</v>
      </c>
      <c r="L12999">
        <v>16.965399999999999</v>
      </c>
      <c r="M12999" t="s">
        <v>82</v>
      </c>
    </row>
    <row r="13000" spans="1:13">
      <c r="A13000" t="s">
        <v>6515</v>
      </c>
      <c r="B13000" t="s">
        <v>6516</v>
      </c>
      <c r="C13000" t="str">
        <f>TEXT(D13000, "mmm")</f>
        <v>Oct</v>
      </c>
      <c r="D13000" s="1">
        <v>45580</v>
      </c>
      <c r="E13000" t="s">
        <v>260</v>
      </c>
      <c r="F13000" t="s">
        <v>101</v>
      </c>
      <c r="G13000">
        <v>8900</v>
      </c>
      <c r="H13000">
        <v>7.31</v>
      </c>
      <c r="I13000">
        <v>65059</v>
      </c>
      <c r="J13000" t="s">
        <v>81</v>
      </c>
      <c r="K13000">
        <v>0.16965441658970051</v>
      </c>
      <c r="L13000">
        <v>16.965399999999999</v>
      </c>
      <c r="M13000" t="s">
        <v>82</v>
      </c>
    </row>
    <row r="13001" spans="1:13">
      <c r="A13001" t="s">
        <v>6515</v>
      </c>
      <c r="B13001" t="s">
        <v>6516</v>
      </c>
      <c r="C13001" t="str">
        <f>TEXT(D13001, "mmm")</f>
        <v>Oct</v>
      </c>
      <c r="D13001" s="1">
        <v>45580</v>
      </c>
      <c r="E13001" t="s">
        <v>258</v>
      </c>
      <c r="F13001" t="s">
        <v>101</v>
      </c>
      <c r="G13001">
        <v>8900</v>
      </c>
      <c r="H13001">
        <v>7.31</v>
      </c>
      <c r="I13001">
        <v>65059</v>
      </c>
      <c r="J13001" t="s">
        <v>81</v>
      </c>
      <c r="K13001">
        <v>0.16965441658970051</v>
      </c>
      <c r="L13001">
        <v>16.965399999999999</v>
      </c>
      <c r="M13001" t="s">
        <v>82</v>
      </c>
    </row>
    <row r="13002" spans="1:13">
      <c r="A13002" t="s">
        <v>6515</v>
      </c>
      <c r="B13002" t="s">
        <v>6516</v>
      </c>
      <c r="C13002" t="str">
        <f>TEXT(D13002, "mmm")</f>
        <v>Oct</v>
      </c>
      <c r="D13002" s="1">
        <v>45580</v>
      </c>
      <c r="E13002" t="s">
        <v>259</v>
      </c>
      <c r="F13002" t="s">
        <v>101</v>
      </c>
      <c r="G13002">
        <v>2700</v>
      </c>
      <c r="H13002">
        <v>9.26</v>
      </c>
      <c r="I13002">
        <v>25002</v>
      </c>
      <c r="J13002" t="s">
        <v>81</v>
      </c>
      <c r="K13002">
        <v>0.16965441658970051</v>
      </c>
      <c r="L13002">
        <v>16.965399999999999</v>
      </c>
      <c r="M13002" t="s">
        <v>82</v>
      </c>
    </row>
    <row r="13003" spans="1:13">
      <c r="A13003" t="s">
        <v>6515</v>
      </c>
      <c r="B13003" t="s">
        <v>6516</v>
      </c>
      <c r="C13003" t="str">
        <f>TEXT(D13003, "mmm")</f>
        <v>Oct</v>
      </c>
      <c r="D13003" s="1">
        <v>45580</v>
      </c>
      <c r="E13003" t="s">
        <v>260</v>
      </c>
      <c r="F13003" t="s">
        <v>101</v>
      </c>
      <c r="G13003">
        <v>2700</v>
      </c>
      <c r="H13003">
        <v>9.26</v>
      </c>
      <c r="I13003">
        <v>25002</v>
      </c>
      <c r="J13003" t="s">
        <v>81</v>
      </c>
      <c r="K13003">
        <v>0.16965441658970051</v>
      </c>
      <c r="L13003">
        <v>16.965399999999999</v>
      </c>
      <c r="M13003" t="s">
        <v>82</v>
      </c>
    </row>
    <row r="13004" spans="1:13">
      <c r="A13004" t="s">
        <v>6515</v>
      </c>
      <c r="B13004" t="s">
        <v>6516</v>
      </c>
      <c r="C13004" t="str">
        <f>TEXT(D13004, "mmm")</f>
        <v>Oct</v>
      </c>
      <c r="D13004" s="1">
        <v>45580</v>
      </c>
      <c r="E13004" t="s">
        <v>258</v>
      </c>
      <c r="F13004" t="s">
        <v>101</v>
      </c>
      <c r="G13004">
        <v>2700</v>
      </c>
      <c r="H13004">
        <v>9.26</v>
      </c>
      <c r="I13004">
        <v>25002</v>
      </c>
      <c r="J13004" t="s">
        <v>81</v>
      </c>
      <c r="K13004">
        <v>0.16965441658970051</v>
      </c>
      <c r="L13004">
        <v>16.965399999999999</v>
      </c>
      <c r="M13004" t="s">
        <v>82</v>
      </c>
    </row>
    <row r="13005" spans="1:13">
      <c r="A13005" t="s">
        <v>6515</v>
      </c>
      <c r="B13005" t="s">
        <v>6516</v>
      </c>
      <c r="C13005" t="str">
        <f>TEXT(D13005, "mmm")</f>
        <v>Oct</v>
      </c>
      <c r="D13005" s="1">
        <v>45580</v>
      </c>
      <c r="E13005" t="s">
        <v>259</v>
      </c>
      <c r="F13005" t="s">
        <v>101</v>
      </c>
      <c r="G13005">
        <v>19169</v>
      </c>
      <c r="H13005">
        <v>11.72</v>
      </c>
      <c r="I13005">
        <v>224660.68</v>
      </c>
      <c r="J13005" t="s">
        <v>81</v>
      </c>
      <c r="K13005">
        <v>0.16965441658970051</v>
      </c>
      <c r="L13005">
        <v>16.965399999999999</v>
      </c>
      <c r="M13005" t="s">
        <v>82</v>
      </c>
    </row>
    <row r="13006" spans="1:13">
      <c r="A13006" t="s">
        <v>6515</v>
      </c>
      <c r="B13006" t="s">
        <v>6516</v>
      </c>
      <c r="C13006" t="str">
        <f>TEXT(D13006, "mmm")</f>
        <v>Oct</v>
      </c>
      <c r="D13006" s="1">
        <v>45580</v>
      </c>
      <c r="E13006" t="s">
        <v>260</v>
      </c>
      <c r="F13006" t="s">
        <v>101</v>
      </c>
      <c r="G13006">
        <v>19169</v>
      </c>
      <c r="H13006">
        <v>11.72</v>
      </c>
      <c r="I13006">
        <v>224660.68</v>
      </c>
      <c r="J13006" t="s">
        <v>81</v>
      </c>
      <c r="K13006">
        <v>0.16965441658970051</v>
      </c>
      <c r="L13006">
        <v>16.965399999999999</v>
      </c>
      <c r="M13006" t="s">
        <v>82</v>
      </c>
    </row>
    <row r="13007" spans="1:13">
      <c r="A13007" t="s">
        <v>6515</v>
      </c>
      <c r="B13007" t="s">
        <v>6516</v>
      </c>
      <c r="C13007" t="str">
        <f>TEXT(D13007, "mmm")</f>
        <v>Oct</v>
      </c>
      <c r="D13007" s="1">
        <v>45580</v>
      </c>
      <c r="E13007" t="s">
        <v>258</v>
      </c>
      <c r="F13007" t="s">
        <v>101</v>
      </c>
      <c r="G13007">
        <v>19169</v>
      </c>
      <c r="H13007">
        <v>11.72</v>
      </c>
      <c r="I13007">
        <v>224660.68</v>
      </c>
      <c r="J13007" t="s">
        <v>81</v>
      </c>
      <c r="K13007">
        <v>0.16965441658970051</v>
      </c>
      <c r="L13007">
        <v>16.965399999999999</v>
      </c>
      <c r="M13007" t="s">
        <v>82</v>
      </c>
    </row>
    <row r="13008" spans="1:13">
      <c r="A13008" t="s">
        <v>6515</v>
      </c>
      <c r="B13008" t="s">
        <v>6516</v>
      </c>
      <c r="C13008" t="str">
        <f>TEXT(D13008, "mmm")</f>
        <v>Oct</v>
      </c>
      <c r="D13008" s="1">
        <v>45580</v>
      </c>
      <c r="E13008" t="s">
        <v>259</v>
      </c>
      <c r="F13008" t="s">
        <v>101</v>
      </c>
      <c r="G13008">
        <v>4609</v>
      </c>
      <c r="H13008">
        <v>12.35</v>
      </c>
      <c r="I13008">
        <v>56921.15</v>
      </c>
      <c r="J13008" t="s">
        <v>81</v>
      </c>
      <c r="K13008">
        <v>0.16965441658970051</v>
      </c>
      <c r="L13008">
        <v>16.965399999999999</v>
      </c>
      <c r="M13008" t="s">
        <v>82</v>
      </c>
    </row>
    <row r="13009" spans="1:13">
      <c r="A13009" t="s">
        <v>6515</v>
      </c>
      <c r="B13009" t="s">
        <v>6516</v>
      </c>
      <c r="C13009" t="str">
        <f>TEXT(D13009, "mmm")</f>
        <v>Oct</v>
      </c>
      <c r="D13009" s="1">
        <v>45580</v>
      </c>
      <c r="E13009" t="s">
        <v>260</v>
      </c>
      <c r="F13009" t="s">
        <v>101</v>
      </c>
      <c r="G13009">
        <v>4609</v>
      </c>
      <c r="H13009">
        <v>12.35</v>
      </c>
      <c r="I13009">
        <v>56921.15</v>
      </c>
      <c r="J13009" t="s">
        <v>81</v>
      </c>
      <c r="K13009">
        <v>0.16965441658970051</v>
      </c>
      <c r="L13009">
        <v>16.965399999999999</v>
      </c>
      <c r="M13009" t="s">
        <v>82</v>
      </c>
    </row>
    <row r="13010" spans="1:13">
      <c r="A13010" t="s">
        <v>6515</v>
      </c>
      <c r="B13010" t="s">
        <v>6516</v>
      </c>
      <c r="C13010" t="str">
        <f>TEXT(D13010, "mmm")</f>
        <v>Oct</v>
      </c>
      <c r="D13010" s="1">
        <v>45580</v>
      </c>
      <c r="E13010" t="s">
        <v>258</v>
      </c>
      <c r="F13010" t="s">
        <v>101</v>
      </c>
      <c r="G13010">
        <v>4609</v>
      </c>
      <c r="H13010">
        <v>12.35</v>
      </c>
      <c r="I13010">
        <v>56921.15</v>
      </c>
      <c r="J13010" t="s">
        <v>81</v>
      </c>
      <c r="K13010">
        <v>0.16965441658970051</v>
      </c>
      <c r="L13010">
        <v>16.965399999999999</v>
      </c>
      <c r="M13010" t="s">
        <v>82</v>
      </c>
    </row>
    <row r="13011" spans="1:13">
      <c r="A13011" t="s">
        <v>358</v>
      </c>
      <c r="B13011" t="s">
        <v>359</v>
      </c>
      <c r="C13011" t="str">
        <f>TEXT(D13011, "mmm")</f>
        <v>Oct</v>
      </c>
      <c r="D13011" s="1">
        <v>45580</v>
      </c>
      <c r="E13011" t="s">
        <v>360</v>
      </c>
      <c r="F13011" t="s">
        <v>80</v>
      </c>
      <c r="G13011">
        <v>626</v>
      </c>
      <c r="H13011">
        <v>88.25</v>
      </c>
      <c r="I13011">
        <v>55244.5</v>
      </c>
      <c r="J13011" t="s">
        <v>86</v>
      </c>
      <c r="K13011">
        <v>1.0780364536522541E-2</v>
      </c>
      <c r="L13011">
        <v>1.0780000000000001</v>
      </c>
      <c r="M13011" t="s">
        <v>82</v>
      </c>
    </row>
    <row r="13012" spans="1:13">
      <c r="A13012" t="s">
        <v>6517</v>
      </c>
      <c r="B13012" t="s">
        <v>6518</v>
      </c>
      <c r="C13012" t="str">
        <f>TEXT(D13012, "mmm")</f>
        <v>Oct</v>
      </c>
      <c r="D13012" s="1">
        <v>45580</v>
      </c>
      <c r="E13012" t="s">
        <v>6519</v>
      </c>
      <c r="F13012" t="s">
        <v>101</v>
      </c>
      <c r="G13012">
        <v>380268</v>
      </c>
      <c r="H13012">
        <v>17</v>
      </c>
      <c r="I13012">
        <v>6464556</v>
      </c>
      <c r="J13012" t="s">
        <v>86</v>
      </c>
      <c r="K13012">
        <v>2.624363722185152E-2</v>
      </c>
      <c r="L13012">
        <v>2.6244000000000001</v>
      </c>
      <c r="M13012" t="s">
        <v>82</v>
      </c>
    </row>
    <row r="13013" spans="1:13">
      <c r="A13013" t="s">
        <v>6517</v>
      </c>
      <c r="B13013" t="s">
        <v>6518</v>
      </c>
      <c r="C13013" t="str">
        <f>TEXT(D13013, "mmm")</f>
        <v>Oct</v>
      </c>
      <c r="D13013" s="1">
        <v>45580</v>
      </c>
      <c r="E13013" t="s">
        <v>6520</v>
      </c>
      <c r="F13013" t="s">
        <v>101</v>
      </c>
      <c r="G13013">
        <v>380268</v>
      </c>
      <c r="H13013">
        <v>17</v>
      </c>
      <c r="I13013">
        <v>6464556</v>
      </c>
      <c r="J13013" t="s">
        <v>86</v>
      </c>
      <c r="K13013">
        <v>2.624363722185152E-2</v>
      </c>
      <c r="L13013">
        <v>2.6244000000000001</v>
      </c>
      <c r="M13013" t="s">
        <v>82</v>
      </c>
    </row>
    <row r="13014" spans="1:13">
      <c r="A13014" t="s">
        <v>6517</v>
      </c>
      <c r="B13014" t="s">
        <v>6518</v>
      </c>
      <c r="C13014" t="str">
        <f>TEXT(D13014, "mmm")</f>
        <v>Oct</v>
      </c>
      <c r="D13014" s="1">
        <v>45580</v>
      </c>
      <c r="E13014" t="s">
        <v>6521</v>
      </c>
      <c r="F13014" t="s">
        <v>101</v>
      </c>
      <c r="G13014">
        <v>380268</v>
      </c>
      <c r="H13014">
        <v>17</v>
      </c>
      <c r="I13014">
        <v>6464556</v>
      </c>
      <c r="J13014" t="s">
        <v>86</v>
      </c>
      <c r="K13014">
        <v>2.624363722185152E-2</v>
      </c>
      <c r="L13014">
        <v>2.6244000000000001</v>
      </c>
      <c r="M13014" t="s">
        <v>82</v>
      </c>
    </row>
    <row r="13015" spans="1:13">
      <c r="A13015" t="s">
        <v>6517</v>
      </c>
      <c r="B13015" t="s">
        <v>6518</v>
      </c>
      <c r="C13015" t="str">
        <f>TEXT(D13015, "mmm")</f>
        <v>Oct</v>
      </c>
      <c r="D13015" s="1">
        <v>45580</v>
      </c>
      <c r="E13015" t="s">
        <v>6522</v>
      </c>
      <c r="F13015" t="s">
        <v>101</v>
      </c>
      <c r="G13015">
        <v>380268</v>
      </c>
      <c r="H13015">
        <v>17</v>
      </c>
      <c r="I13015">
        <v>6464556</v>
      </c>
      <c r="J13015" t="s">
        <v>86</v>
      </c>
      <c r="K13015">
        <v>2.624363722185152E-2</v>
      </c>
      <c r="L13015">
        <v>2.6244000000000001</v>
      </c>
      <c r="M13015" t="s">
        <v>82</v>
      </c>
    </row>
    <row r="13016" spans="1:13">
      <c r="A13016" t="s">
        <v>311</v>
      </c>
      <c r="B13016" t="s">
        <v>312</v>
      </c>
      <c r="C13016" t="str">
        <f>TEXT(D13016, "mmm")</f>
        <v>Oct</v>
      </c>
      <c r="D13016" s="1">
        <v>45580</v>
      </c>
      <c r="E13016" t="s">
        <v>313</v>
      </c>
      <c r="F13016" t="s">
        <v>314</v>
      </c>
      <c r="G13016">
        <v>1000000</v>
      </c>
      <c r="H13016">
        <v>31.75</v>
      </c>
      <c r="I13016">
        <v>31750000</v>
      </c>
      <c r="J13016" t="s">
        <v>86</v>
      </c>
      <c r="K13016">
        <v>-7.6238846263297355E-2</v>
      </c>
      <c r="L13016">
        <v>-7.6238999999999999</v>
      </c>
      <c r="M13016" t="s">
        <v>82</v>
      </c>
    </row>
    <row r="13017" spans="1:13">
      <c r="A13017" t="s">
        <v>6523</v>
      </c>
      <c r="B13017" t="s">
        <v>6524</v>
      </c>
      <c r="C13017" t="str">
        <f>TEXT(D13017, "mmm")</f>
        <v>Oct</v>
      </c>
      <c r="D13017" s="1">
        <v>45580</v>
      </c>
      <c r="E13017" t="s">
        <v>6053</v>
      </c>
      <c r="F13017" t="s">
        <v>101</v>
      </c>
      <c r="G13017">
        <v>15636</v>
      </c>
      <c r="H13017">
        <v>1.5</v>
      </c>
      <c r="I13017">
        <v>23454</v>
      </c>
      <c r="J13017" t="s">
        <v>86</v>
      </c>
      <c r="K13017">
        <v>-0.47678571428571431</v>
      </c>
      <c r="L13017">
        <v>-47.678600000000003</v>
      </c>
      <c r="M13017" t="s">
        <v>82</v>
      </c>
    </row>
    <row r="13018" spans="1:13">
      <c r="A13018" t="s">
        <v>129</v>
      </c>
      <c r="B13018" t="s">
        <v>130</v>
      </c>
      <c r="C13018" t="str">
        <f>TEXT(D13018, "mmm")</f>
        <v>Oct</v>
      </c>
      <c r="D13018" s="1">
        <v>45580</v>
      </c>
      <c r="E13018" t="s">
        <v>109</v>
      </c>
      <c r="F13018" t="s">
        <v>101</v>
      </c>
      <c r="G13018">
        <v>8500</v>
      </c>
      <c r="H13018">
        <v>6.66</v>
      </c>
      <c r="I13018">
        <v>56610</v>
      </c>
      <c r="J13018" t="s">
        <v>81</v>
      </c>
      <c r="K13018">
        <v>-1.208458082915786E-2</v>
      </c>
      <c r="L13018">
        <v>-1.2084999999999999</v>
      </c>
      <c r="M13018" t="s">
        <v>82</v>
      </c>
    </row>
    <row r="13019" spans="1:13">
      <c r="A13019" t="s">
        <v>129</v>
      </c>
      <c r="B13019" t="s">
        <v>130</v>
      </c>
      <c r="C13019" t="str">
        <f>TEXT(D13019, "mmm")</f>
        <v>Oct</v>
      </c>
      <c r="D13019" s="1">
        <v>45580</v>
      </c>
      <c r="E13019" t="s">
        <v>111</v>
      </c>
      <c r="F13019" t="s">
        <v>101</v>
      </c>
      <c r="G13019">
        <v>8500</v>
      </c>
      <c r="H13019">
        <v>6.66</v>
      </c>
      <c r="I13019">
        <v>56610</v>
      </c>
      <c r="J13019" t="s">
        <v>81</v>
      </c>
      <c r="K13019">
        <v>-1.208458082915786E-2</v>
      </c>
      <c r="L13019">
        <v>-1.2084999999999999</v>
      </c>
      <c r="M13019" t="s">
        <v>82</v>
      </c>
    </row>
    <row r="13020" spans="1:13">
      <c r="A13020" t="s">
        <v>129</v>
      </c>
      <c r="B13020" t="s">
        <v>130</v>
      </c>
      <c r="C13020" t="str">
        <f>TEXT(D13020, "mmm")</f>
        <v>Oct</v>
      </c>
      <c r="D13020" s="1">
        <v>45580</v>
      </c>
      <c r="E13020" t="s">
        <v>110</v>
      </c>
      <c r="F13020" t="s">
        <v>101</v>
      </c>
      <c r="G13020">
        <v>8500</v>
      </c>
      <c r="H13020">
        <v>6.66</v>
      </c>
      <c r="I13020">
        <v>56610</v>
      </c>
      <c r="J13020" t="s">
        <v>81</v>
      </c>
      <c r="K13020">
        <v>-1.208458082915786E-2</v>
      </c>
      <c r="L13020">
        <v>-1.2084999999999999</v>
      </c>
      <c r="M13020" t="s">
        <v>82</v>
      </c>
    </row>
    <row r="13021" spans="1:13">
      <c r="A13021" t="s">
        <v>4645</v>
      </c>
      <c r="B13021" t="s">
        <v>4646</v>
      </c>
      <c r="C13021" t="str">
        <f>TEXT(D13021, "mmm")</f>
        <v>Oct</v>
      </c>
      <c r="D13021" s="1">
        <v>45580</v>
      </c>
      <c r="E13021" t="s">
        <v>4647</v>
      </c>
      <c r="F13021" t="s">
        <v>222</v>
      </c>
      <c r="G13021">
        <v>2200</v>
      </c>
      <c r="H13021">
        <v>19.88</v>
      </c>
      <c r="I13021">
        <v>43736</v>
      </c>
      <c r="J13021" t="s">
        <v>81</v>
      </c>
      <c r="K13021">
        <v>1.9519512956508001E-2</v>
      </c>
      <c r="L13021">
        <v>1.952</v>
      </c>
      <c r="M13021" t="s">
        <v>82</v>
      </c>
    </row>
    <row r="13022" spans="1:13">
      <c r="A13022" t="s">
        <v>6489</v>
      </c>
      <c r="B13022" t="s">
        <v>6490</v>
      </c>
      <c r="C13022" t="str">
        <f>TEXT(D13022, "mmm")</f>
        <v>Oct</v>
      </c>
      <c r="D13022" s="1">
        <v>45580</v>
      </c>
      <c r="E13022" t="s">
        <v>6491</v>
      </c>
      <c r="F13022" t="s">
        <v>101</v>
      </c>
      <c r="G13022">
        <v>2104107</v>
      </c>
      <c r="H13022">
        <v>0.08</v>
      </c>
      <c r="I13022">
        <v>168328.56</v>
      </c>
      <c r="J13022" t="s">
        <v>86</v>
      </c>
      <c r="K13022">
        <v>0.24731182795698919</v>
      </c>
      <c r="L13022">
        <v>24.731200000000001</v>
      </c>
      <c r="M13022" t="s">
        <v>82</v>
      </c>
    </row>
    <row r="13023" spans="1:13">
      <c r="A13023" t="s">
        <v>6525</v>
      </c>
      <c r="B13023" t="s">
        <v>6526</v>
      </c>
      <c r="C13023" t="str">
        <f>TEXT(D13023, "mmm")</f>
        <v>Oct</v>
      </c>
      <c r="D13023" s="1">
        <v>45580</v>
      </c>
      <c r="E13023" t="s">
        <v>6527</v>
      </c>
      <c r="F13023" t="s">
        <v>101</v>
      </c>
      <c r="G13023">
        <v>909090</v>
      </c>
      <c r="H13023">
        <v>11</v>
      </c>
      <c r="I13023">
        <v>9999990</v>
      </c>
      <c r="J13023" t="s">
        <v>86</v>
      </c>
      <c r="K13023">
        <v>5.7674407958984382E-2</v>
      </c>
      <c r="L13023">
        <v>5.7674000000000003</v>
      </c>
      <c r="M13023" t="s">
        <v>82</v>
      </c>
    </row>
    <row r="13024" spans="1:13">
      <c r="A13024" t="s">
        <v>6525</v>
      </c>
      <c r="B13024" t="s">
        <v>6526</v>
      </c>
      <c r="C13024" t="str">
        <f>TEXT(D13024, "mmm")</f>
        <v>Oct</v>
      </c>
      <c r="D13024" s="1">
        <v>45580</v>
      </c>
      <c r="E13024" t="s">
        <v>6528</v>
      </c>
      <c r="F13024" t="s">
        <v>101</v>
      </c>
      <c r="G13024">
        <v>909090</v>
      </c>
      <c r="H13024">
        <v>11</v>
      </c>
      <c r="I13024">
        <v>9999990</v>
      </c>
      <c r="J13024" t="s">
        <v>86</v>
      </c>
      <c r="K13024">
        <v>5.7674407958984382E-2</v>
      </c>
      <c r="L13024">
        <v>5.7674000000000003</v>
      </c>
      <c r="M13024" t="s">
        <v>82</v>
      </c>
    </row>
    <row r="13025" spans="1:13">
      <c r="A13025" t="s">
        <v>6525</v>
      </c>
      <c r="B13025" t="s">
        <v>6526</v>
      </c>
      <c r="C13025" t="str">
        <f>TEXT(D13025, "mmm")</f>
        <v>Oct</v>
      </c>
      <c r="D13025" s="1">
        <v>45580</v>
      </c>
      <c r="E13025" t="s">
        <v>6529</v>
      </c>
      <c r="F13025" t="s">
        <v>101</v>
      </c>
      <c r="G13025">
        <v>909090</v>
      </c>
      <c r="H13025">
        <v>11</v>
      </c>
      <c r="I13025">
        <v>9999990</v>
      </c>
      <c r="J13025" t="s">
        <v>86</v>
      </c>
      <c r="K13025">
        <v>5.7674407958984382E-2</v>
      </c>
      <c r="L13025">
        <v>5.7674000000000003</v>
      </c>
      <c r="M13025" t="s">
        <v>82</v>
      </c>
    </row>
    <row r="13026" spans="1:13">
      <c r="A13026" t="s">
        <v>6525</v>
      </c>
      <c r="B13026" t="s">
        <v>6526</v>
      </c>
      <c r="C13026" t="str">
        <f>TEXT(D13026, "mmm")</f>
        <v>Oct</v>
      </c>
      <c r="D13026" s="1">
        <v>45580</v>
      </c>
      <c r="E13026" t="s">
        <v>6530</v>
      </c>
      <c r="F13026" t="s">
        <v>101</v>
      </c>
      <c r="G13026">
        <v>909090</v>
      </c>
      <c r="H13026">
        <v>11</v>
      </c>
      <c r="I13026">
        <v>9999990</v>
      </c>
      <c r="J13026" t="s">
        <v>86</v>
      </c>
      <c r="K13026">
        <v>5.7674407958984382E-2</v>
      </c>
      <c r="L13026">
        <v>5.7674000000000003</v>
      </c>
      <c r="M13026" t="s">
        <v>82</v>
      </c>
    </row>
    <row r="13027" spans="1:13">
      <c r="A13027" t="s">
        <v>6525</v>
      </c>
      <c r="B13027" t="s">
        <v>6526</v>
      </c>
      <c r="C13027" t="str">
        <f>TEXT(D13027, "mmm")</f>
        <v>Oct</v>
      </c>
      <c r="D13027" s="1">
        <v>45580</v>
      </c>
      <c r="E13027" t="s">
        <v>6531</v>
      </c>
      <c r="F13027" t="s">
        <v>101</v>
      </c>
      <c r="G13027">
        <v>909090</v>
      </c>
      <c r="H13027">
        <v>11</v>
      </c>
      <c r="I13027">
        <v>9999990</v>
      </c>
      <c r="J13027" t="s">
        <v>86</v>
      </c>
      <c r="K13027">
        <v>5.7674407958984382E-2</v>
      </c>
      <c r="L13027">
        <v>5.7674000000000003</v>
      </c>
      <c r="M13027" t="s">
        <v>82</v>
      </c>
    </row>
    <row r="13028" spans="1:13">
      <c r="A13028" t="s">
        <v>6525</v>
      </c>
      <c r="B13028" t="s">
        <v>6526</v>
      </c>
      <c r="C13028" t="str">
        <f>TEXT(D13028, "mmm")</f>
        <v>Oct</v>
      </c>
      <c r="D13028" s="1">
        <v>45580</v>
      </c>
      <c r="E13028" t="s">
        <v>6532</v>
      </c>
      <c r="F13028" t="s">
        <v>101</v>
      </c>
      <c r="G13028">
        <v>909090</v>
      </c>
      <c r="H13028">
        <v>11</v>
      </c>
      <c r="I13028">
        <v>9999990</v>
      </c>
      <c r="J13028" t="s">
        <v>86</v>
      </c>
      <c r="K13028">
        <v>5.7674407958984382E-2</v>
      </c>
      <c r="L13028">
        <v>5.7674000000000003</v>
      </c>
      <c r="M13028" t="s">
        <v>82</v>
      </c>
    </row>
    <row r="13029" spans="1:13">
      <c r="A13029" t="s">
        <v>6525</v>
      </c>
      <c r="B13029" t="s">
        <v>6526</v>
      </c>
      <c r="C13029" t="str">
        <f>TEXT(D13029, "mmm")</f>
        <v>Oct</v>
      </c>
      <c r="D13029" s="1">
        <v>45580</v>
      </c>
      <c r="E13029" t="s">
        <v>6533</v>
      </c>
      <c r="F13029" t="s">
        <v>101</v>
      </c>
      <c r="G13029">
        <v>909090</v>
      </c>
      <c r="H13029">
        <v>11</v>
      </c>
      <c r="I13029">
        <v>9999990</v>
      </c>
      <c r="J13029" t="s">
        <v>86</v>
      </c>
      <c r="K13029">
        <v>5.7674407958984382E-2</v>
      </c>
      <c r="L13029">
        <v>5.7674000000000003</v>
      </c>
      <c r="M13029" t="s">
        <v>82</v>
      </c>
    </row>
    <row r="13030" spans="1:13">
      <c r="A13030" t="s">
        <v>6489</v>
      </c>
      <c r="B13030" t="s">
        <v>6490</v>
      </c>
      <c r="C13030" t="str">
        <f>TEXT(D13030, "mmm")</f>
        <v>Oct</v>
      </c>
      <c r="D13030" s="1">
        <v>45580</v>
      </c>
      <c r="E13030" t="s">
        <v>6492</v>
      </c>
      <c r="F13030" t="s">
        <v>101</v>
      </c>
      <c r="G13030">
        <v>2104107</v>
      </c>
      <c r="H13030">
        <v>0.08</v>
      </c>
      <c r="I13030">
        <v>168328.56</v>
      </c>
      <c r="J13030" t="s">
        <v>86</v>
      </c>
      <c r="K13030">
        <v>0.24731182795698919</v>
      </c>
      <c r="L13030">
        <v>24.731200000000001</v>
      </c>
      <c r="M13030" t="s">
        <v>82</v>
      </c>
    </row>
    <row r="13031" spans="1:13">
      <c r="A13031" t="s">
        <v>5162</v>
      </c>
      <c r="B13031" t="s">
        <v>5163</v>
      </c>
      <c r="C13031" t="str">
        <f>TEXT(D13031, "mmm")</f>
        <v>Oct</v>
      </c>
      <c r="D13031" s="1">
        <v>45580</v>
      </c>
      <c r="E13031" t="s">
        <v>2782</v>
      </c>
      <c r="F13031" t="s">
        <v>426</v>
      </c>
      <c r="G13031">
        <v>2000</v>
      </c>
      <c r="H13031">
        <v>24.9</v>
      </c>
      <c r="I13031">
        <v>49800</v>
      </c>
      <c r="J13031" t="s">
        <v>81</v>
      </c>
      <c r="K13031">
        <v>-1.1431320771159711E-2</v>
      </c>
      <c r="L13031">
        <v>-1.1431</v>
      </c>
      <c r="M13031" t="s">
        <v>82</v>
      </c>
    </row>
    <row r="13032" spans="1:13">
      <c r="A13032" t="s">
        <v>6525</v>
      </c>
      <c r="B13032" t="s">
        <v>6526</v>
      </c>
      <c r="C13032" t="str">
        <f>TEXT(D13032, "mmm")</f>
        <v>Oct</v>
      </c>
      <c r="D13032" s="1">
        <v>45580</v>
      </c>
      <c r="E13032" t="s">
        <v>6529</v>
      </c>
      <c r="F13032" t="s">
        <v>101</v>
      </c>
      <c r="G13032">
        <v>909090</v>
      </c>
      <c r="H13032">
        <v>11</v>
      </c>
      <c r="I13032">
        <v>9999990</v>
      </c>
      <c r="J13032" t="s">
        <v>86</v>
      </c>
      <c r="K13032">
        <v>5.7674407958984382E-2</v>
      </c>
      <c r="L13032">
        <v>5.7674000000000003</v>
      </c>
      <c r="M13032" t="s">
        <v>82</v>
      </c>
    </row>
    <row r="13033" spans="1:13">
      <c r="A13033" t="s">
        <v>6525</v>
      </c>
      <c r="B13033" t="s">
        <v>6526</v>
      </c>
      <c r="C13033" t="str">
        <f>TEXT(D13033, "mmm")</f>
        <v>Oct</v>
      </c>
      <c r="D13033" s="1">
        <v>45580</v>
      </c>
      <c r="E13033" t="s">
        <v>6530</v>
      </c>
      <c r="F13033" t="s">
        <v>101</v>
      </c>
      <c r="G13033">
        <v>909090</v>
      </c>
      <c r="H13033">
        <v>11</v>
      </c>
      <c r="I13033">
        <v>9999990</v>
      </c>
      <c r="J13033" t="s">
        <v>86</v>
      </c>
      <c r="K13033">
        <v>5.7674407958984382E-2</v>
      </c>
      <c r="L13033">
        <v>5.7674000000000003</v>
      </c>
      <c r="M13033" t="s">
        <v>82</v>
      </c>
    </row>
    <row r="13034" spans="1:13">
      <c r="A13034" t="s">
        <v>6525</v>
      </c>
      <c r="B13034" t="s">
        <v>6526</v>
      </c>
      <c r="C13034" t="str">
        <f>TEXT(D13034, "mmm")</f>
        <v>Oct</v>
      </c>
      <c r="D13034" s="1">
        <v>45580</v>
      </c>
      <c r="E13034" t="s">
        <v>6531</v>
      </c>
      <c r="F13034" t="s">
        <v>101</v>
      </c>
      <c r="G13034">
        <v>909090</v>
      </c>
      <c r="H13034">
        <v>11</v>
      </c>
      <c r="I13034">
        <v>9999990</v>
      </c>
      <c r="J13034" t="s">
        <v>86</v>
      </c>
      <c r="K13034">
        <v>5.7674407958984382E-2</v>
      </c>
      <c r="L13034">
        <v>5.7674000000000003</v>
      </c>
      <c r="M13034" t="s">
        <v>82</v>
      </c>
    </row>
    <row r="13035" spans="1:13">
      <c r="A13035" t="s">
        <v>6525</v>
      </c>
      <c r="B13035" t="s">
        <v>6526</v>
      </c>
      <c r="C13035" t="str">
        <f>TEXT(D13035, "mmm")</f>
        <v>Oct</v>
      </c>
      <c r="D13035" s="1">
        <v>45580</v>
      </c>
      <c r="E13035" t="s">
        <v>6528</v>
      </c>
      <c r="F13035" t="s">
        <v>101</v>
      </c>
      <c r="G13035">
        <v>909090</v>
      </c>
      <c r="H13035">
        <v>11</v>
      </c>
      <c r="I13035">
        <v>9999990</v>
      </c>
      <c r="J13035" t="s">
        <v>86</v>
      </c>
      <c r="K13035">
        <v>5.7674407958984382E-2</v>
      </c>
      <c r="L13035">
        <v>5.7674000000000003</v>
      </c>
      <c r="M13035" t="s">
        <v>82</v>
      </c>
    </row>
    <row r="13036" spans="1:13">
      <c r="A13036" t="s">
        <v>6525</v>
      </c>
      <c r="B13036" t="s">
        <v>6526</v>
      </c>
      <c r="C13036" t="str">
        <f>TEXT(D13036, "mmm")</f>
        <v>Oct</v>
      </c>
      <c r="D13036" s="1">
        <v>45580</v>
      </c>
      <c r="E13036" t="s">
        <v>6533</v>
      </c>
      <c r="F13036" t="s">
        <v>101</v>
      </c>
      <c r="G13036">
        <v>909090</v>
      </c>
      <c r="H13036">
        <v>11</v>
      </c>
      <c r="I13036">
        <v>9999990</v>
      </c>
      <c r="J13036" t="s">
        <v>86</v>
      </c>
      <c r="K13036">
        <v>5.7674407958984382E-2</v>
      </c>
      <c r="L13036">
        <v>5.7674000000000003</v>
      </c>
      <c r="M13036" t="s">
        <v>82</v>
      </c>
    </row>
    <row r="13037" spans="1:13">
      <c r="A13037" t="s">
        <v>6525</v>
      </c>
      <c r="B13037" t="s">
        <v>6526</v>
      </c>
      <c r="C13037" t="str">
        <f>TEXT(D13037, "mmm")</f>
        <v>Oct</v>
      </c>
      <c r="D13037" s="1">
        <v>45580</v>
      </c>
      <c r="E13037" t="s">
        <v>6532</v>
      </c>
      <c r="F13037" t="s">
        <v>101</v>
      </c>
      <c r="G13037">
        <v>909090</v>
      </c>
      <c r="H13037">
        <v>11</v>
      </c>
      <c r="I13037">
        <v>9999990</v>
      </c>
      <c r="J13037" t="s">
        <v>86</v>
      </c>
      <c r="K13037">
        <v>5.7674407958984382E-2</v>
      </c>
      <c r="L13037">
        <v>5.7674000000000003</v>
      </c>
      <c r="M13037" t="s">
        <v>82</v>
      </c>
    </row>
    <row r="13038" spans="1:13">
      <c r="A13038" t="s">
        <v>6534</v>
      </c>
      <c r="B13038" t="s">
        <v>6535</v>
      </c>
      <c r="C13038" t="str">
        <f>TEXT(D13038, "mmm")</f>
        <v>Oct</v>
      </c>
      <c r="D13038" s="1">
        <v>45580</v>
      </c>
      <c r="E13038" t="s">
        <v>4372</v>
      </c>
      <c r="F13038" t="s">
        <v>101</v>
      </c>
      <c r="G13038">
        <v>1800</v>
      </c>
      <c r="H13038">
        <v>12.71</v>
      </c>
      <c r="I13038">
        <v>22878</v>
      </c>
      <c r="J13038" t="s">
        <v>86</v>
      </c>
      <c r="K13038">
        <v>1.05509050185244E-2</v>
      </c>
      <c r="L13038">
        <v>1.0550999999999999</v>
      </c>
      <c r="M13038" t="s">
        <v>82</v>
      </c>
    </row>
    <row r="13039" spans="1:13">
      <c r="A13039" t="s">
        <v>6534</v>
      </c>
      <c r="B13039" t="s">
        <v>6535</v>
      </c>
      <c r="C13039" t="str">
        <f>TEXT(D13039, "mmm")</f>
        <v>Oct</v>
      </c>
      <c r="D13039" s="1">
        <v>45580</v>
      </c>
      <c r="E13039" t="s">
        <v>6536</v>
      </c>
      <c r="F13039" t="s">
        <v>101</v>
      </c>
      <c r="G13039">
        <v>1800</v>
      </c>
      <c r="H13039">
        <v>12.71</v>
      </c>
      <c r="I13039">
        <v>22878</v>
      </c>
      <c r="J13039" t="s">
        <v>86</v>
      </c>
      <c r="K13039">
        <v>1.05509050185244E-2</v>
      </c>
      <c r="L13039">
        <v>1.0550999999999999</v>
      </c>
      <c r="M13039" t="s">
        <v>82</v>
      </c>
    </row>
    <row r="13040" spans="1:13">
      <c r="A13040" t="s">
        <v>6534</v>
      </c>
      <c r="B13040" t="s">
        <v>6535</v>
      </c>
      <c r="C13040" t="str">
        <f>TEXT(D13040, "mmm")</f>
        <v>Oct</v>
      </c>
      <c r="D13040" s="1">
        <v>45580</v>
      </c>
      <c r="E13040" t="s">
        <v>6537</v>
      </c>
      <c r="F13040" t="s">
        <v>101</v>
      </c>
      <c r="G13040">
        <v>1800</v>
      </c>
      <c r="H13040">
        <v>12.71</v>
      </c>
      <c r="I13040">
        <v>22878</v>
      </c>
      <c r="J13040" t="s">
        <v>86</v>
      </c>
      <c r="K13040">
        <v>1.05509050185244E-2</v>
      </c>
      <c r="L13040">
        <v>1.0550999999999999</v>
      </c>
      <c r="M13040" t="s">
        <v>82</v>
      </c>
    </row>
    <row r="13041" spans="1:13">
      <c r="A13041" t="s">
        <v>5890</v>
      </c>
      <c r="B13041" t="s">
        <v>5891</v>
      </c>
      <c r="C13041" t="str">
        <f>TEXT(D13041, "mmm")</f>
        <v>Oct</v>
      </c>
      <c r="D13041" s="1">
        <v>45580</v>
      </c>
      <c r="E13041" t="s">
        <v>5892</v>
      </c>
      <c r="F13041" t="s">
        <v>217</v>
      </c>
      <c r="G13041">
        <v>5000</v>
      </c>
      <c r="H13041">
        <v>3.95</v>
      </c>
      <c r="I13041">
        <v>19750</v>
      </c>
      <c r="J13041" t="s">
        <v>81</v>
      </c>
      <c r="K13041">
        <v>-5.8227852227080053E-2</v>
      </c>
      <c r="L13041">
        <v>-5.8228</v>
      </c>
      <c r="M13041" t="s">
        <v>82</v>
      </c>
    </row>
    <row r="13042" spans="1:13">
      <c r="A13042" t="s">
        <v>559</v>
      </c>
      <c r="B13042" t="s">
        <v>560</v>
      </c>
      <c r="C13042" t="str">
        <f>TEXT(D13042, "mmm")</f>
        <v>Oct</v>
      </c>
      <c r="D13042" s="1">
        <v>45580</v>
      </c>
      <c r="E13042" t="s">
        <v>561</v>
      </c>
      <c r="F13042" t="s">
        <v>80</v>
      </c>
      <c r="G13042">
        <v>2000</v>
      </c>
      <c r="H13042">
        <v>13.02</v>
      </c>
      <c r="I13042">
        <v>26040</v>
      </c>
      <c r="J13042" t="s">
        <v>81</v>
      </c>
      <c r="K13042">
        <v>7.7871989258389673E-2</v>
      </c>
      <c r="L13042">
        <v>7.7872000000000003</v>
      </c>
      <c r="M13042" t="s">
        <v>82</v>
      </c>
    </row>
    <row r="13043" spans="1:13">
      <c r="A13043" t="s">
        <v>6538</v>
      </c>
      <c r="B13043" t="s">
        <v>6539</v>
      </c>
      <c r="C13043" t="str">
        <f>TEXT(D13043, "mmm")</f>
        <v>Oct</v>
      </c>
      <c r="D13043" s="1">
        <v>45580</v>
      </c>
      <c r="E13043" t="s">
        <v>6540</v>
      </c>
      <c r="F13043" t="s">
        <v>101</v>
      </c>
      <c r="G13043">
        <v>1175000</v>
      </c>
      <c r="H13043">
        <v>17</v>
      </c>
      <c r="I13043">
        <v>19975000</v>
      </c>
      <c r="J13043" t="s">
        <v>86</v>
      </c>
      <c r="K13043">
        <v>9.3913036844004649E-2</v>
      </c>
      <c r="L13043">
        <v>9.3912999999999993</v>
      </c>
      <c r="M13043" t="s">
        <v>82</v>
      </c>
    </row>
    <row r="13044" spans="1:13">
      <c r="A13044" t="s">
        <v>6538</v>
      </c>
      <c r="B13044" t="s">
        <v>6539</v>
      </c>
      <c r="C13044" t="str">
        <f>TEXT(D13044, "mmm")</f>
        <v>Oct</v>
      </c>
      <c r="D13044" s="1">
        <v>45580</v>
      </c>
      <c r="E13044" t="s">
        <v>6541</v>
      </c>
      <c r="F13044" t="s">
        <v>101</v>
      </c>
      <c r="G13044">
        <v>1175000</v>
      </c>
      <c r="H13044">
        <v>17</v>
      </c>
      <c r="I13044">
        <v>19975000</v>
      </c>
      <c r="J13044" t="s">
        <v>86</v>
      </c>
      <c r="K13044">
        <v>9.3913036844004649E-2</v>
      </c>
      <c r="L13044">
        <v>9.3912999999999993</v>
      </c>
      <c r="M13044" t="s">
        <v>82</v>
      </c>
    </row>
    <row r="13045" spans="1:13">
      <c r="A13045" t="s">
        <v>6538</v>
      </c>
      <c r="B13045" t="s">
        <v>6539</v>
      </c>
      <c r="C13045" t="str">
        <f>TEXT(D13045, "mmm")</f>
        <v>Oct</v>
      </c>
      <c r="D13045" s="1">
        <v>45580</v>
      </c>
      <c r="E13045" t="s">
        <v>6542</v>
      </c>
      <c r="F13045" t="s">
        <v>101</v>
      </c>
      <c r="G13045">
        <v>1175000</v>
      </c>
      <c r="H13045">
        <v>17</v>
      </c>
      <c r="I13045">
        <v>19975000</v>
      </c>
      <c r="J13045" t="s">
        <v>86</v>
      </c>
      <c r="K13045">
        <v>9.3913036844004649E-2</v>
      </c>
      <c r="L13045">
        <v>9.3912999999999993</v>
      </c>
      <c r="M13045" t="s">
        <v>82</v>
      </c>
    </row>
    <row r="13046" spans="1:13">
      <c r="A13046" t="s">
        <v>6538</v>
      </c>
      <c r="B13046" t="s">
        <v>6539</v>
      </c>
      <c r="C13046" t="str">
        <f>TEXT(D13046, "mmm")</f>
        <v>Oct</v>
      </c>
      <c r="D13046" s="1">
        <v>45580</v>
      </c>
      <c r="E13046" t="s">
        <v>6543</v>
      </c>
      <c r="F13046" t="s">
        <v>101</v>
      </c>
      <c r="G13046">
        <v>1175000</v>
      </c>
      <c r="H13046">
        <v>17</v>
      </c>
      <c r="I13046">
        <v>19975000</v>
      </c>
      <c r="J13046" t="s">
        <v>86</v>
      </c>
      <c r="K13046">
        <v>9.3913036844004649E-2</v>
      </c>
      <c r="L13046">
        <v>9.3912999999999993</v>
      </c>
      <c r="M13046" t="s">
        <v>82</v>
      </c>
    </row>
    <row r="13047" spans="1:13">
      <c r="A13047" t="s">
        <v>6538</v>
      </c>
      <c r="B13047" t="s">
        <v>6539</v>
      </c>
      <c r="C13047" t="str">
        <f>TEXT(D13047, "mmm")</f>
        <v>Oct</v>
      </c>
      <c r="D13047" s="1">
        <v>45580</v>
      </c>
      <c r="E13047" t="s">
        <v>6544</v>
      </c>
      <c r="F13047" t="s">
        <v>101</v>
      </c>
      <c r="G13047">
        <v>1175000</v>
      </c>
      <c r="H13047">
        <v>17</v>
      </c>
      <c r="I13047">
        <v>19975000</v>
      </c>
      <c r="J13047" t="s">
        <v>86</v>
      </c>
      <c r="K13047">
        <v>9.3913036844004649E-2</v>
      </c>
      <c r="L13047">
        <v>9.3912999999999993</v>
      </c>
      <c r="M13047" t="s">
        <v>82</v>
      </c>
    </row>
    <row r="13048" spans="1:13">
      <c r="A13048" t="s">
        <v>285</v>
      </c>
      <c r="B13048" t="s">
        <v>286</v>
      </c>
      <c r="C13048" t="str">
        <f>TEXT(D13048, "mmm")</f>
        <v>Oct</v>
      </c>
      <c r="D13048" s="1">
        <v>45580</v>
      </c>
      <c r="E13048" t="s">
        <v>100</v>
      </c>
      <c r="F13048" t="s">
        <v>101</v>
      </c>
      <c r="G13048">
        <v>34921</v>
      </c>
      <c r="H13048">
        <v>15.81</v>
      </c>
      <c r="I13048">
        <v>552101.01</v>
      </c>
      <c r="J13048" t="s">
        <v>81</v>
      </c>
      <c r="K13048">
        <v>-1.8987493369573841E-2</v>
      </c>
      <c r="L13048">
        <v>-1.8987000000000001</v>
      </c>
      <c r="M13048" t="s">
        <v>82</v>
      </c>
    </row>
    <row r="13049" spans="1:13">
      <c r="A13049" t="s">
        <v>285</v>
      </c>
      <c r="B13049" t="s">
        <v>286</v>
      </c>
      <c r="C13049" t="str">
        <f>TEXT(D13049, "mmm")</f>
        <v>Oct</v>
      </c>
      <c r="D13049" s="1">
        <v>45580</v>
      </c>
      <c r="E13049" t="s">
        <v>102</v>
      </c>
      <c r="F13049" t="s">
        <v>101</v>
      </c>
      <c r="G13049">
        <v>34921</v>
      </c>
      <c r="H13049">
        <v>15.81</v>
      </c>
      <c r="I13049">
        <v>552101.01</v>
      </c>
      <c r="J13049" t="s">
        <v>81</v>
      </c>
      <c r="K13049">
        <v>-1.8987493369573841E-2</v>
      </c>
      <c r="L13049">
        <v>-1.8987000000000001</v>
      </c>
      <c r="M13049" t="s">
        <v>82</v>
      </c>
    </row>
    <row r="13050" spans="1:13">
      <c r="A13050" t="s">
        <v>559</v>
      </c>
      <c r="B13050" t="s">
        <v>560</v>
      </c>
      <c r="C13050" t="str">
        <f>TEXT(D13050, "mmm")</f>
        <v>Oct</v>
      </c>
      <c r="D13050" s="1">
        <v>45580</v>
      </c>
      <c r="E13050" t="s">
        <v>613</v>
      </c>
      <c r="F13050" t="s">
        <v>80</v>
      </c>
      <c r="G13050">
        <v>4500</v>
      </c>
      <c r="H13050">
        <v>13.29</v>
      </c>
      <c r="I13050">
        <v>59804.999999999993</v>
      </c>
      <c r="J13050" t="s">
        <v>86</v>
      </c>
      <c r="K13050">
        <v>7.7871989258389673E-2</v>
      </c>
      <c r="L13050">
        <v>7.7872000000000003</v>
      </c>
      <c r="M13050" t="s">
        <v>82</v>
      </c>
    </row>
    <row r="13051" spans="1:13">
      <c r="A13051" t="s">
        <v>6545</v>
      </c>
      <c r="B13051" t="s">
        <v>6546</v>
      </c>
      <c r="C13051" t="str">
        <f>TEXT(D13051, "mmm")</f>
        <v>Oct</v>
      </c>
      <c r="D13051" s="1">
        <v>45580</v>
      </c>
      <c r="E13051" t="s">
        <v>6547</v>
      </c>
      <c r="F13051" t="s">
        <v>118</v>
      </c>
      <c r="G13051">
        <v>50000</v>
      </c>
      <c r="H13051">
        <v>1</v>
      </c>
      <c r="I13051">
        <v>50000</v>
      </c>
      <c r="J13051" t="s">
        <v>81</v>
      </c>
      <c r="K13051">
        <v>4.4642814378045292E-2</v>
      </c>
      <c r="L13051">
        <v>4.4642999999999997</v>
      </c>
      <c r="M13051" t="s">
        <v>82</v>
      </c>
    </row>
    <row r="13052" spans="1:13">
      <c r="A13052" t="s">
        <v>6545</v>
      </c>
      <c r="B13052" t="s">
        <v>6546</v>
      </c>
      <c r="C13052" t="str">
        <f>TEXT(D13052, "mmm")</f>
        <v>Oct</v>
      </c>
      <c r="D13052" s="1">
        <v>45580</v>
      </c>
      <c r="E13052" t="s">
        <v>6548</v>
      </c>
      <c r="F13052" t="s">
        <v>128</v>
      </c>
      <c r="G13052">
        <v>10000</v>
      </c>
      <c r="H13052">
        <v>2.0099999999999998</v>
      </c>
      <c r="I13052">
        <v>20100</v>
      </c>
      <c r="J13052" t="s">
        <v>81</v>
      </c>
      <c r="K13052">
        <v>4.4642814378045292E-2</v>
      </c>
      <c r="L13052">
        <v>4.4642999999999997</v>
      </c>
      <c r="M13052" t="s">
        <v>82</v>
      </c>
    </row>
    <row r="13053" spans="1:13">
      <c r="A13053" t="s">
        <v>6545</v>
      </c>
      <c r="B13053" t="s">
        <v>6546</v>
      </c>
      <c r="C13053" t="str">
        <f>TEXT(D13053, "mmm")</f>
        <v>Oct</v>
      </c>
      <c r="D13053" s="1">
        <v>45580</v>
      </c>
      <c r="E13053" t="s">
        <v>6548</v>
      </c>
      <c r="F13053" t="s">
        <v>128</v>
      </c>
      <c r="G13053">
        <v>100000</v>
      </c>
      <c r="H13053">
        <v>1</v>
      </c>
      <c r="I13053">
        <v>100000</v>
      </c>
      <c r="J13053" t="s">
        <v>86</v>
      </c>
      <c r="K13053">
        <v>4.4642814378045292E-2</v>
      </c>
      <c r="L13053">
        <v>4.4642999999999997</v>
      </c>
      <c r="M13053" t="s">
        <v>82</v>
      </c>
    </row>
    <row r="13054" spans="1:13">
      <c r="A13054" t="s">
        <v>718</v>
      </c>
      <c r="B13054" t="s">
        <v>719</v>
      </c>
      <c r="C13054" t="str">
        <f>TEXT(D13054, "mmm")</f>
        <v>Oct</v>
      </c>
      <c r="D13054" s="1">
        <v>45580</v>
      </c>
      <c r="E13054" t="s">
        <v>6506</v>
      </c>
      <c r="F13054" t="s">
        <v>251</v>
      </c>
      <c r="G13054">
        <v>15927</v>
      </c>
      <c r="H13054">
        <v>23.95</v>
      </c>
      <c r="I13054">
        <v>381451.65</v>
      </c>
      <c r="J13054" t="s">
        <v>81</v>
      </c>
      <c r="K13054">
        <v>7.6666673024495369E-2</v>
      </c>
      <c r="L13054">
        <v>7.6666999999999996</v>
      </c>
      <c r="M13054" t="s">
        <v>82</v>
      </c>
    </row>
    <row r="13055" spans="1:13">
      <c r="A13055" t="s">
        <v>718</v>
      </c>
      <c r="B13055" t="s">
        <v>719</v>
      </c>
      <c r="C13055" t="str">
        <f>TEXT(D13055, "mmm")</f>
        <v>Oct</v>
      </c>
      <c r="D13055" s="1">
        <v>45580</v>
      </c>
      <c r="E13055" t="s">
        <v>6507</v>
      </c>
      <c r="F13055" t="s">
        <v>251</v>
      </c>
      <c r="G13055">
        <v>15927</v>
      </c>
      <c r="H13055">
        <v>23.95</v>
      </c>
      <c r="I13055">
        <v>381451.65</v>
      </c>
      <c r="J13055" t="s">
        <v>81</v>
      </c>
      <c r="K13055">
        <v>7.6666673024495369E-2</v>
      </c>
      <c r="L13055">
        <v>7.6666999999999996</v>
      </c>
      <c r="M13055" t="s">
        <v>82</v>
      </c>
    </row>
    <row r="13056" spans="1:13">
      <c r="A13056" t="s">
        <v>718</v>
      </c>
      <c r="B13056" t="s">
        <v>719</v>
      </c>
      <c r="C13056" t="str">
        <f>TEXT(D13056, "mmm")</f>
        <v>Oct</v>
      </c>
      <c r="D13056" s="1">
        <v>45580</v>
      </c>
      <c r="E13056" t="s">
        <v>6508</v>
      </c>
      <c r="F13056" t="s">
        <v>251</v>
      </c>
      <c r="G13056">
        <v>15927</v>
      </c>
      <c r="H13056">
        <v>23.95</v>
      </c>
      <c r="I13056">
        <v>381451.65</v>
      </c>
      <c r="J13056" t="s">
        <v>81</v>
      </c>
      <c r="K13056">
        <v>7.6666673024495369E-2</v>
      </c>
      <c r="L13056">
        <v>7.6666999999999996</v>
      </c>
      <c r="M13056" t="s">
        <v>82</v>
      </c>
    </row>
    <row r="13057" spans="1:13">
      <c r="A13057" t="s">
        <v>718</v>
      </c>
      <c r="B13057" t="s">
        <v>719</v>
      </c>
      <c r="C13057" t="str">
        <f>TEXT(D13057, "mmm")</f>
        <v>Oct</v>
      </c>
      <c r="D13057" s="1">
        <v>45580</v>
      </c>
      <c r="E13057" t="s">
        <v>6509</v>
      </c>
      <c r="F13057" t="s">
        <v>251</v>
      </c>
      <c r="G13057">
        <v>15927</v>
      </c>
      <c r="H13057">
        <v>23.95</v>
      </c>
      <c r="I13057">
        <v>381451.65</v>
      </c>
      <c r="J13057" t="s">
        <v>81</v>
      </c>
      <c r="K13057">
        <v>7.6666673024495369E-2</v>
      </c>
      <c r="L13057">
        <v>7.6666999999999996</v>
      </c>
      <c r="M13057" t="s">
        <v>82</v>
      </c>
    </row>
    <row r="13058" spans="1:13">
      <c r="A13058" t="s">
        <v>718</v>
      </c>
      <c r="B13058" t="s">
        <v>719</v>
      </c>
      <c r="C13058" t="str">
        <f>TEXT(D13058, "mmm")</f>
        <v>Oct</v>
      </c>
      <c r="D13058" s="1">
        <v>45580</v>
      </c>
      <c r="E13058" t="s">
        <v>6510</v>
      </c>
      <c r="F13058" t="s">
        <v>251</v>
      </c>
      <c r="G13058">
        <v>15927</v>
      </c>
      <c r="H13058">
        <v>23.95</v>
      </c>
      <c r="I13058">
        <v>381451.65</v>
      </c>
      <c r="J13058" t="s">
        <v>81</v>
      </c>
      <c r="K13058">
        <v>7.6666673024495369E-2</v>
      </c>
      <c r="L13058">
        <v>7.6666999999999996</v>
      </c>
      <c r="M13058" t="s">
        <v>82</v>
      </c>
    </row>
    <row r="13059" spans="1:13">
      <c r="A13059" t="s">
        <v>718</v>
      </c>
      <c r="B13059" t="s">
        <v>719</v>
      </c>
      <c r="C13059" t="str">
        <f>TEXT(D13059, "mmm")</f>
        <v>Oct</v>
      </c>
      <c r="D13059" s="1">
        <v>45580</v>
      </c>
      <c r="E13059" t="s">
        <v>6511</v>
      </c>
      <c r="F13059" t="s">
        <v>251</v>
      </c>
      <c r="G13059">
        <v>15927</v>
      </c>
      <c r="H13059">
        <v>23.95</v>
      </c>
      <c r="I13059">
        <v>381451.65</v>
      </c>
      <c r="J13059" t="s">
        <v>81</v>
      </c>
      <c r="K13059">
        <v>7.6666673024495369E-2</v>
      </c>
      <c r="L13059">
        <v>7.6666999999999996</v>
      </c>
      <c r="M13059" t="s">
        <v>82</v>
      </c>
    </row>
    <row r="13060" spans="1:13">
      <c r="A13060" t="s">
        <v>718</v>
      </c>
      <c r="B13060" t="s">
        <v>719</v>
      </c>
      <c r="C13060" t="str">
        <f>TEXT(D13060, "mmm")</f>
        <v>Oct</v>
      </c>
      <c r="D13060" s="1">
        <v>45580</v>
      </c>
      <c r="E13060" t="s">
        <v>6512</v>
      </c>
      <c r="F13060" t="s">
        <v>251</v>
      </c>
      <c r="G13060">
        <v>15927</v>
      </c>
      <c r="H13060">
        <v>23.95</v>
      </c>
      <c r="I13060">
        <v>381451.65</v>
      </c>
      <c r="J13060" t="s">
        <v>81</v>
      </c>
      <c r="K13060">
        <v>7.6666673024495369E-2</v>
      </c>
      <c r="L13060">
        <v>7.6666999999999996</v>
      </c>
      <c r="M13060" t="s">
        <v>82</v>
      </c>
    </row>
    <row r="13061" spans="1:13">
      <c r="A13061" t="s">
        <v>718</v>
      </c>
      <c r="B13061" t="s">
        <v>719</v>
      </c>
      <c r="C13061" t="str">
        <f>TEXT(D13061, "mmm")</f>
        <v>Oct</v>
      </c>
      <c r="D13061" s="1">
        <v>45580</v>
      </c>
      <c r="E13061" t="s">
        <v>6513</v>
      </c>
      <c r="F13061" t="s">
        <v>251</v>
      </c>
      <c r="G13061">
        <v>15927</v>
      </c>
      <c r="H13061">
        <v>23.95</v>
      </c>
      <c r="I13061">
        <v>381451.65</v>
      </c>
      <c r="J13061" t="s">
        <v>81</v>
      </c>
      <c r="K13061">
        <v>7.6666673024495369E-2</v>
      </c>
      <c r="L13061">
        <v>7.6666999999999996</v>
      </c>
      <c r="M13061" t="s">
        <v>82</v>
      </c>
    </row>
    <row r="13062" spans="1:13">
      <c r="A13062" t="s">
        <v>6525</v>
      </c>
      <c r="B13062" t="s">
        <v>6526</v>
      </c>
      <c r="C13062" t="str">
        <f>TEXT(D13062, "mmm")</f>
        <v>Oct</v>
      </c>
      <c r="D13062" s="1">
        <v>45580</v>
      </c>
      <c r="E13062" t="s">
        <v>4998</v>
      </c>
      <c r="F13062" t="s">
        <v>251</v>
      </c>
      <c r="G13062">
        <v>909090</v>
      </c>
      <c r="H13062">
        <v>11</v>
      </c>
      <c r="I13062">
        <v>9999990</v>
      </c>
      <c r="J13062" t="s">
        <v>86</v>
      </c>
      <c r="K13062">
        <v>5.7674407958984382E-2</v>
      </c>
      <c r="L13062">
        <v>5.7674000000000003</v>
      </c>
      <c r="M13062" t="s">
        <v>82</v>
      </c>
    </row>
    <row r="13063" spans="1:13">
      <c r="A13063" t="s">
        <v>6525</v>
      </c>
      <c r="B13063" t="s">
        <v>6526</v>
      </c>
      <c r="C13063" t="str">
        <f>TEXT(D13063, "mmm")</f>
        <v>Oct</v>
      </c>
      <c r="D13063" s="1">
        <v>45580</v>
      </c>
      <c r="E13063" t="s">
        <v>6549</v>
      </c>
      <c r="F13063" t="s">
        <v>101</v>
      </c>
      <c r="G13063">
        <v>181818</v>
      </c>
      <c r="H13063">
        <v>11</v>
      </c>
      <c r="I13063">
        <v>1999998</v>
      </c>
      <c r="J13063" t="s">
        <v>81</v>
      </c>
      <c r="K13063">
        <v>5.7674407958984382E-2</v>
      </c>
      <c r="L13063">
        <v>5.7674000000000003</v>
      </c>
      <c r="M13063" t="s">
        <v>82</v>
      </c>
    </row>
    <row r="13064" spans="1:13">
      <c r="A13064" t="s">
        <v>6525</v>
      </c>
      <c r="B13064" t="s">
        <v>6526</v>
      </c>
      <c r="C13064" t="str">
        <f>TEXT(D13064, "mmm")</f>
        <v>Oct</v>
      </c>
      <c r="D13064" s="1">
        <v>45580</v>
      </c>
      <c r="E13064" t="s">
        <v>6550</v>
      </c>
      <c r="F13064" t="s">
        <v>101</v>
      </c>
      <c r="G13064">
        <v>181818</v>
      </c>
      <c r="H13064">
        <v>11</v>
      </c>
      <c r="I13064">
        <v>1999998</v>
      </c>
      <c r="J13064" t="s">
        <v>81</v>
      </c>
      <c r="K13064">
        <v>5.7674407958984382E-2</v>
      </c>
      <c r="L13064">
        <v>5.7674000000000003</v>
      </c>
      <c r="M13064" t="s">
        <v>82</v>
      </c>
    </row>
    <row r="13065" spans="1:13">
      <c r="A13065" t="s">
        <v>6525</v>
      </c>
      <c r="B13065" t="s">
        <v>6526</v>
      </c>
      <c r="C13065" t="str">
        <f>TEXT(D13065, "mmm")</f>
        <v>Oct</v>
      </c>
      <c r="D13065" s="1">
        <v>45580</v>
      </c>
      <c r="E13065" t="s">
        <v>6551</v>
      </c>
      <c r="F13065" t="s">
        <v>101</v>
      </c>
      <c r="G13065">
        <v>181818</v>
      </c>
      <c r="H13065">
        <v>11</v>
      </c>
      <c r="I13065">
        <v>1999998</v>
      </c>
      <c r="J13065" t="s">
        <v>81</v>
      </c>
      <c r="K13065">
        <v>5.7674407958984382E-2</v>
      </c>
      <c r="L13065">
        <v>5.7674000000000003</v>
      </c>
      <c r="M13065" t="s">
        <v>82</v>
      </c>
    </row>
    <row r="13066" spans="1:13">
      <c r="A13066" t="s">
        <v>6525</v>
      </c>
      <c r="B13066" t="s">
        <v>6526</v>
      </c>
      <c r="C13066" t="str">
        <f>TEXT(D13066, "mmm")</f>
        <v>Oct</v>
      </c>
      <c r="D13066" s="1">
        <v>45580</v>
      </c>
      <c r="E13066" t="s">
        <v>6552</v>
      </c>
      <c r="F13066" t="s">
        <v>101</v>
      </c>
      <c r="G13066">
        <v>181818</v>
      </c>
      <c r="H13066">
        <v>11</v>
      </c>
      <c r="I13066">
        <v>1999998</v>
      </c>
      <c r="J13066" t="s">
        <v>81</v>
      </c>
      <c r="K13066">
        <v>5.7674407958984382E-2</v>
      </c>
      <c r="L13066">
        <v>5.7674000000000003</v>
      </c>
      <c r="M13066" t="s">
        <v>82</v>
      </c>
    </row>
    <row r="13067" spans="1:13">
      <c r="A13067" t="s">
        <v>6525</v>
      </c>
      <c r="B13067" t="s">
        <v>6526</v>
      </c>
      <c r="C13067" t="str">
        <f>TEXT(D13067, "mmm")</f>
        <v>Oct</v>
      </c>
      <c r="D13067" s="1">
        <v>45580</v>
      </c>
      <c r="E13067" t="s">
        <v>6553</v>
      </c>
      <c r="F13067" t="s">
        <v>101</v>
      </c>
      <c r="G13067">
        <v>181818</v>
      </c>
      <c r="H13067">
        <v>11</v>
      </c>
      <c r="I13067">
        <v>1999998</v>
      </c>
      <c r="J13067" t="s">
        <v>81</v>
      </c>
      <c r="K13067">
        <v>5.7674407958984382E-2</v>
      </c>
      <c r="L13067">
        <v>5.7674000000000003</v>
      </c>
      <c r="M13067" t="s">
        <v>82</v>
      </c>
    </row>
    <row r="13068" spans="1:13">
      <c r="A13068" t="s">
        <v>6525</v>
      </c>
      <c r="B13068" t="s">
        <v>6526</v>
      </c>
      <c r="C13068" t="str">
        <f>TEXT(D13068, "mmm")</f>
        <v>Oct</v>
      </c>
      <c r="D13068" s="1">
        <v>45580</v>
      </c>
      <c r="E13068" t="s">
        <v>6554</v>
      </c>
      <c r="F13068" t="s">
        <v>101</v>
      </c>
      <c r="G13068">
        <v>181818</v>
      </c>
      <c r="H13068">
        <v>11</v>
      </c>
      <c r="I13068">
        <v>1999998</v>
      </c>
      <c r="J13068" t="s">
        <v>81</v>
      </c>
      <c r="K13068">
        <v>5.7674407958984382E-2</v>
      </c>
      <c r="L13068">
        <v>5.7674000000000003</v>
      </c>
      <c r="M13068" t="s">
        <v>82</v>
      </c>
    </row>
    <row r="13069" spans="1:13">
      <c r="A13069" t="s">
        <v>6525</v>
      </c>
      <c r="B13069" t="s">
        <v>6526</v>
      </c>
      <c r="C13069" t="str">
        <f>TEXT(D13069, "mmm")</f>
        <v>Oct</v>
      </c>
      <c r="D13069" s="1">
        <v>45580</v>
      </c>
      <c r="E13069" t="s">
        <v>6549</v>
      </c>
      <c r="F13069" t="s">
        <v>101</v>
      </c>
      <c r="G13069">
        <v>545454</v>
      </c>
      <c r="H13069">
        <v>11</v>
      </c>
      <c r="I13069">
        <v>5999994</v>
      </c>
      <c r="J13069" t="s">
        <v>81</v>
      </c>
      <c r="K13069">
        <v>5.7674407958984382E-2</v>
      </c>
      <c r="L13069">
        <v>5.7674000000000003</v>
      </c>
      <c r="M13069" t="s">
        <v>82</v>
      </c>
    </row>
    <row r="13070" spans="1:13">
      <c r="A13070" t="s">
        <v>6525</v>
      </c>
      <c r="B13070" t="s">
        <v>6526</v>
      </c>
      <c r="C13070" t="str">
        <f>TEXT(D13070, "mmm")</f>
        <v>Oct</v>
      </c>
      <c r="D13070" s="1">
        <v>45580</v>
      </c>
      <c r="E13070" t="s">
        <v>6550</v>
      </c>
      <c r="F13070" t="s">
        <v>101</v>
      </c>
      <c r="G13070">
        <v>545454</v>
      </c>
      <c r="H13070">
        <v>11</v>
      </c>
      <c r="I13070">
        <v>5999994</v>
      </c>
      <c r="J13070" t="s">
        <v>81</v>
      </c>
      <c r="K13070">
        <v>5.7674407958984382E-2</v>
      </c>
      <c r="L13070">
        <v>5.7674000000000003</v>
      </c>
      <c r="M13070" t="s">
        <v>82</v>
      </c>
    </row>
    <row r="13071" spans="1:13">
      <c r="A13071" t="s">
        <v>6525</v>
      </c>
      <c r="B13071" t="s">
        <v>6526</v>
      </c>
      <c r="C13071" t="str">
        <f>TEXT(D13071, "mmm")</f>
        <v>Oct</v>
      </c>
      <c r="D13071" s="1">
        <v>45580</v>
      </c>
      <c r="E13071" t="s">
        <v>6551</v>
      </c>
      <c r="F13071" t="s">
        <v>101</v>
      </c>
      <c r="G13071">
        <v>545454</v>
      </c>
      <c r="H13071">
        <v>11</v>
      </c>
      <c r="I13071">
        <v>5999994</v>
      </c>
      <c r="J13071" t="s">
        <v>81</v>
      </c>
      <c r="K13071">
        <v>5.7674407958984382E-2</v>
      </c>
      <c r="L13071">
        <v>5.7674000000000003</v>
      </c>
      <c r="M13071" t="s">
        <v>82</v>
      </c>
    </row>
    <row r="13072" spans="1:13">
      <c r="A13072" t="s">
        <v>6525</v>
      </c>
      <c r="B13072" t="s">
        <v>6526</v>
      </c>
      <c r="C13072" t="str">
        <f>TEXT(D13072, "mmm")</f>
        <v>Oct</v>
      </c>
      <c r="D13072" s="1">
        <v>45580</v>
      </c>
      <c r="E13072" t="s">
        <v>6552</v>
      </c>
      <c r="F13072" t="s">
        <v>101</v>
      </c>
      <c r="G13072">
        <v>545454</v>
      </c>
      <c r="H13072">
        <v>11</v>
      </c>
      <c r="I13072">
        <v>5999994</v>
      </c>
      <c r="J13072" t="s">
        <v>81</v>
      </c>
      <c r="K13072">
        <v>5.7674407958984382E-2</v>
      </c>
      <c r="L13072">
        <v>5.7674000000000003</v>
      </c>
      <c r="M13072" t="s">
        <v>82</v>
      </c>
    </row>
    <row r="13073" spans="1:13">
      <c r="A13073" t="s">
        <v>6525</v>
      </c>
      <c r="B13073" t="s">
        <v>6526</v>
      </c>
      <c r="C13073" t="str">
        <f>TEXT(D13073, "mmm")</f>
        <v>Oct</v>
      </c>
      <c r="D13073" s="1">
        <v>45580</v>
      </c>
      <c r="E13073" t="s">
        <v>6553</v>
      </c>
      <c r="F13073" t="s">
        <v>101</v>
      </c>
      <c r="G13073">
        <v>545454</v>
      </c>
      <c r="H13073">
        <v>11</v>
      </c>
      <c r="I13073">
        <v>5999994</v>
      </c>
      <c r="J13073" t="s">
        <v>81</v>
      </c>
      <c r="K13073">
        <v>5.7674407958984382E-2</v>
      </c>
      <c r="L13073">
        <v>5.7674000000000003</v>
      </c>
      <c r="M13073" t="s">
        <v>82</v>
      </c>
    </row>
    <row r="13074" spans="1:13">
      <c r="A13074" t="s">
        <v>6525</v>
      </c>
      <c r="B13074" t="s">
        <v>6526</v>
      </c>
      <c r="C13074" t="str">
        <f>TEXT(D13074, "mmm")</f>
        <v>Oct</v>
      </c>
      <c r="D13074" s="1">
        <v>45580</v>
      </c>
      <c r="E13074" t="s">
        <v>6554</v>
      </c>
      <c r="F13074" t="s">
        <v>101</v>
      </c>
      <c r="G13074">
        <v>545454</v>
      </c>
      <c r="H13074">
        <v>11</v>
      </c>
      <c r="I13074">
        <v>5999994</v>
      </c>
      <c r="J13074" t="s">
        <v>81</v>
      </c>
      <c r="K13074">
        <v>5.7674407958984382E-2</v>
      </c>
      <c r="L13074">
        <v>5.7674000000000003</v>
      </c>
      <c r="M13074" t="s">
        <v>82</v>
      </c>
    </row>
    <row r="13075" spans="1:13">
      <c r="A13075" t="s">
        <v>6444</v>
      </c>
      <c r="B13075" t="s">
        <v>6445</v>
      </c>
      <c r="C13075" t="str">
        <f>TEXT(D13075, "mmm")</f>
        <v>Oct</v>
      </c>
      <c r="D13075" s="1">
        <v>45580</v>
      </c>
      <c r="E13075" t="s">
        <v>6446</v>
      </c>
      <c r="F13075" t="s">
        <v>80</v>
      </c>
      <c r="G13075">
        <v>7009</v>
      </c>
      <c r="H13075">
        <v>4</v>
      </c>
      <c r="I13075">
        <v>28036</v>
      </c>
      <c r="J13075" t="s">
        <v>81</v>
      </c>
      <c r="K13075">
        <v>3.7220747077183702E-2</v>
      </c>
      <c r="L13075">
        <v>3.7221000000000002</v>
      </c>
      <c r="M13075" t="s">
        <v>82</v>
      </c>
    </row>
    <row r="13076" spans="1:13">
      <c r="A13076" t="s">
        <v>291</v>
      </c>
      <c r="B13076" t="s">
        <v>292</v>
      </c>
      <c r="C13076" t="str">
        <f>TEXT(D13076, "mmm")</f>
        <v>Oct</v>
      </c>
      <c r="D13076" s="1">
        <v>45580</v>
      </c>
      <c r="E13076" t="s">
        <v>102</v>
      </c>
      <c r="F13076" t="s">
        <v>101</v>
      </c>
      <c r="G13076">
        <v>101390</v>
      </c>
      <c r="H13076">
        <v>7.62</v>
      </c>
      <c r="I13076">
        <v>772591.8</v>
      </c>
      <c r="J13076" t="s">
        <v>81</v>
      </c>
      <c r="K13076">
        <v>-1.3124105158220929E-3</v>
      </c>
      <c r="L13076">
        <v>-0.13120000000000001</v>
      </c>
      <c r="M13076" t="s">
        <v>82</v>
      </c>
    </row>
    <row r="13077" spans="1:13">
      <c r="A13077" t="s">
        <v>291</v>
      </c>
      <c r="B13077" t="s">
        <v>292</v>
      </c>
      <c r="C13077" t="str">
        <f>TEXT(D13077, "mmm")</f>
        <v>Oct</v>
      </c>
      <c r="D13077" s="1">
        <v>45580</v>
      </c>
      <c r="E13077" t="s">
        <v>100</v>
      </c>
      <c r="F13077" t="s">
        <v>101</v>
      </c>
      <c r="G13077">
        <v>101390</v>
      </c>
      <c r="H13077">
        <v>7.62</v>
      </c>
      <c r="I13077">
        <v>772591.8</v>
      </c>
      <c r="J13077" t="s">
        <v>81</v>
      </c>
      <c r="K13077">
        <v>-1.3124105158220929E-3</v>
      </c>
      <c r="L13077">
        <v>-0.13120000000000001</v>
      </c>
      <c r="M13077" t="s">
        <v>82</v>
      </c>
    </row>
    <row r="13078" spans="1:13">
      <c r="A13078" t="s">
        <v>6525</v>
      </c>
      <c r="B13078" t="s">
        <v>6526</v>
      </c>
      <c r="C13078" t="str">
        <f>TEXT(D13078, "mmm")</f>
        <v>Oct</v>
      </c>
      <c r="D13078" s="1">
        <v>45580</v>
      </c>
      <c r="E13078" t="s">
        <v>6555</v>
      </c>
      <c r="F13078" t="s">
        <v>251</v>
      </c>
      <c r="G13078">
        <v>909090</v>
      </c>
      <c r="H13078">
        <v>11</v>
      </c>
      <c r="I13078">
        <v>9999990</v>
      </c>
      <c r="J13078" t="s">
        <v>86</v>
      </c>
      <c r="K13078">
        <v>5.7674407958984382E-2</v>
      </c>
      <c r="L13078">
        <v>5.7674000000000003</v>
      </c>
      <c r="M13078" t="s">
        <v>82</v>
      </c>
    </row>
    <row r="13079" spans="1:13">
      <c r="A13079" t="s">
        <v>6469</v>
      </c>
      <c r="B13079" t="s">
        <v>6470</v>
      </c>
      <c r="C13079" t="str">
        <f>TEXT(D13079, "mmm")</f>
        <v>Oct</v>
      </c>
      <c r="D13079" s="1">
        <v>45580</v>
      </c>
      <c r="E13079" t="s">
        <v>6556</v>
      </c>
      <c r="F13079" t="s">
        <v>128</v>
      </c>
      <c r="G13079">
        <v>3540</v>
      </c>
      <c r="H13079">
        <v>18.739999999999998</v>
      </c>
      <c r="I13079">
        <v>66339.599999999991</v>
      </c>
      <c r="J13079" t="s">
        <v>81</v>
      </c>
      <c r="K13079">
        <v>-6.4170010686678269E-3</v>
      </c>
      <c r="L13079">
        <v>-0.64170000000000005</v>
      </c>
      <c r="M13079" t="s">
        <v>82</v>
      </c>
    </row>
    <row r="13080" spans="1:13">
      <c r="A13080" t="s">
        <v>6525</v>
      </c>
      <c r="B13080" t="s">
        <v>6526</v>
      </c>
      <c r="C13080" t="str">
        <f>TEXT(D13080, "mmm")</f>
        <v>Oct</v>
      </c>
      <c r="D13080" s="1">
        <v>45580</v>
      </c>
      <c r="E13080" t="s">
        <v>6214</v>
      </c>
      <c r="F13080" t="s">
        <v>101</v>
      </c>
      <c r="G13080">
        <v>1363636</v>
      </c>
      <c r="H13080">
        <v>11</v>
      </c>
      <c r="I13080">
        <v>14999996</v>
      </c>
      <c r="J13080" t="s">
        <v>86</v>
      </c>
      <c r="K13080">
        <v>5.7674407958984382E-2</v>
      </c>
      <c r="L13080">
        <v>5.7674000000000003</v>
      </c>
      <c r="M13080" t="s">
        <v>82</v>
      </c>
    </row>
    <row r="13081" spans="1:13">
      <c r="A13081" t="s">
        <v>6525</v>
      </c>
      <c r="B13081" t="s">
        <v>6526</v>
      </c>
      <c r="C13081" t="str">
        <f>TEXT(D13081, "mmm")</f>
        <v>Oct</v>
      </c>
      <c r="D13081" s="1">
        <v>45580</v>
      </c>
      <c r="E13081" t="s">
        <v>6557</v>
      </c>
      <c r="F13081" t="s">
        <v>101</v>
      </c>
      <c r="G13081">
        <v>1363636</v>
      </c>
      <c r="H13081">
        <v>11</v>
      </c>
      <c r="I13081">
        <v>14999996</v>
      </c>
      <c r="J13081" t="s">
        <v>86</v>
      </c>
      <c r="K13081">
        <v>5.7674407958984382E-2</v>
      </c>
      <c r="L13081">
        <v>5.7674000000000003</v>
      </c>
      <c r="M13081" t="s">
        <v>82</v>
      </c>
    </row>
    <row r="13082" spans="1:13">
      <c r="A13082" t="s">
        <v>6525</v>
      </c>
      <c r="B13082" t="s">
        <v>6526</v>
      </c>
      <c r="C13082" t="str">
        <f>TEXT(D13082, "mmm")</f>
        <v>Oct</v>
      </c>
      <c r="D13082" s="1">
        <v>45580</v>
      </c>
      <c r="E13082" t="s">
        <v>1117</v>
      </c>
      <c r="F13082" t="s">
        <v>101</v>
      </c>
      <c r="G13082">
        <v>763636</v>
      </c>
      <c r="H13082">
        <v>11</v>
      </c>
      <c r="I13082">
        <v>8399996</v>
      </c>
      <c r="J13082" t="s">
        <v>81</v>
      </c>
      <c r="K13082">
        <v>5.7674407958984382E-2</v>
      </c>
      <c r="L13082">
        <v>5.7674000000000003</v>
      </c>
      <c r="M13082" t="s">
        <v>82</v>
      </c>
    </row>
    <row r="13083" spans="1:13">
      <c r="A13083" t="s">
        <v>6525</v>
      </c>
      <c r="B13083" t="s">
        <v>6526</v>
      </c>
      <c r="C13083" t="str">
        <f>TEXT(D13083, "mmm")</f>
        <v>Oct</v>
      </c>
      <c r="D13083" s="1">
        <v>45580</v>
      </c>
      <c r="E13083" t="s">
        <v>6558</v>
      </c>
      <c r="F13083" t="s">
        <v>101</v>
      </c>
      <c r="G13083">
        <v>763636</v>
      </c>
      <c r="H13083">
        <v>11</v>
      </c>
      <c r="I13083">
        <v>8399996</v>
      </c>
      <c r="J13083" t="s">
        <v>81</v>
      </c>
      <c r="K13083">
        <v>5.7674407958984382E-2</v>
      </c>
      <c r="L13083">
        <v>5.7674000000000003</v>
      </c>
      <c r="M13083" t="s">
        <v>82</v>
      </c>
    </row>
    <row r="13084" spans="1:13">
      <c r="A13084" t="s">
        <v>6525</v>
      </c>
      <c r="B13084" t="s">
        <v>6526</v>
      </c>
      <c r="C13084" t="str">
        <f>TEXT(D13084, "mmm")</f>
        <v>Oct</v>
      </c>
      <c r="D13084" s="1">
        <v>45580</v>
      </c>
      <c r="E13084" t="s">
        <v>6559</v>
      </c>
      <c r="F13084" t="s">
        <v>101</v>
      </c>
      <c r="G13084">
        <v>763636</v>
      </c>
      <c r="H13084">
        <v>11</v>
      </c>
      <c r="I13084">
        <v>8399996</v>
      </c>
      <c r="J13084" t="s">
        <v>81</v>
      </c>
      <c r="K13084">
        <v>5.7674407958984382E-2</v>
      </c>
      <c r="L13084">
        <v>5.7674000000000003</v>
      </c>
      <c r="M13084" t="s">
        <v>82</v>
      </c>
    </row>
    <row r="13085" spans="1:13">
      <c r="A13085" t="s">
        <v>6525</v>
      </c>
      <c r="B13085" t="s">
        <v>6526</v>
      </c>
      <c r="C13085" t="str">
        <f>TEXT(D13085, "mmm")</f>
        <v>Oct</v>
      </c>
      <c r="D13085" s="1">
        <v>45580</v>
      </c>
      <c r="E13085" t="s">
        <v>1119</v>
      </c>
      <c r="F13085" t="s">
        <v>101</v>
      </c>
      <c r="G13085">
        <v>763636</v>
      </c>
      <c r="H13085">
        <v>11</v>
      </c>
      <c r="I13085">
        <v>8399996</v>
      </c>
      <c r="J13085" t="s">
        <v>81</v>
      </c>
      <c r="K13085">
        <v>5.7674407958984382E-2</v>
      </c>
      <c r="L13085">
        <v>5.7674000000000003</v>
      </c>
      <c r="M13085" t="s">
        <v>82</v>
      </c>
    </row>
    <row r="13086" spans="1:13">
      <c r="A13086" t="s">
        <v>6525</v>
      </c>
      <c r="B13086" t="s">
        <v>6526</v>
      </c>
      <c r="C13086" t="str">
        <f>TEXT(D13086, "mmm")</f>
        <v>Oct</v>
      </c>
      <c r="D13086" s="1">
        <v>45580</v>
      </c>
      <c r="E13086" t="s">
        <v>6560</v>
      </c>
      <c r="F13086" t="s">
        <v>101</v>
      </c>
      <c r="G13086">
        <v>763636</v>
      </c>
      <c r="H13086">
        <v>11</v>
      </c>
      <c r="I13086">
        <v>8399996</v>
      </c>
      <c r="J13086" t="s">
        <v>81</v>
      </c>
      <c r="K13086">
        <v>5.7674407958984382E-2</v>
      </c>
      <c r="L13086">
        <v>5.7674000000000003</v>
      </c>
      <c r="M13086" t="s">
        <v>82</v>
      </c>
    </row>
    <row r="13087" spans="1:13">
      <c r="A13087" t="s">
        <v>6525</v>
      </c>
      <c r="B13087" t="s">
        <v>6526</v>
      </c>
      <c r="C13087" t="str">
        <f>TEXT(D13087, "mmm")</f>
        <v>Oct</v>
      </c>
      <c r="D13087" s="1">
        <v>45580</v>
      </c>
      <c r="E13087" t="s">
        <v>1118</v>
      </c>
      <c r="F13087" t="s">
        <v>101</v>
      </c>
      <c r="G13087">
        <v>763636</v>
      </c>
      <c r="H13087">
        <v>11</v>
      </c>
      <c r="I13087">
        <v>8399996</v>
      </c>
      <c r="J13087" t="s">
        <v>81</v>
      </c>
      <c r="K13087">
        <v>5.7674407958984382E-2</v>
      </c>
      <c r="L13087">
        <v>5.7674000000000003</v>
      </c>
      <c r="M13087" t="s">
        <v>82</v>
      </c>
    </row>
    <row r="13088" spans="1:13">
      <c r="A13088" t="s">
        <v>6525</v>
      </c>
      <c r="B13088" t="s">
        <v>6526</v>
      </c>
      <c r="C13088" t="str">
        <f>TEXT(D13088, "mmm")</f>
        <v>Oct</v>
      </c>
      <c r="D13088" s="1">
        <v>45580</v>
      </c>
      <c r="E13088" t="s">
        <v>6561</v>
      </c>
      <c r="F13088" t="s">
        <v>101</v>
      </c>
      <c r="G13088">
        <v>763636</v>
      </c>
      <c r="H13088">
        <v>11</v>
      </c>
      <c r="I13088">
        <v>8399996</v>
      </c>
      <c r="J13088" t="s">
        <v>81</v>
      </c>
      <c r="K13088">
        <v>5.7674407958984382E-2</v>
      </c>
      <c r="L13088">
        <v>5.7674000000000003</v>
      </c>
      <c r="M13088" t="s">
        <v>82</v>
      </c>
    </row>
    <row r="13089" spans="1:13">
      <c r="A13089" t="s">
        <v>6538</v>
      </c>
      <c r="B13089" t="s">
        <v>6539</v>
      </c>
      <c r="C13089" t="str">
        <f>TEXT(D13089, "mmm")</f>
        <v>Oct</v>
      </c>
      <c r="D13089" s="1">
        <v>45580</v>
      </c>
      <c r="E13089" t="s">
        <v>6562</v>
      </c>
      <c r="F13089" t="s">
        <v>251</v>
      </c>
      <c r="G13089">
        <v>165000</v>
      </c>
      <c r="H13089">
        <v>17</v>
      </c>
      <c r="I13089">
        <v>2805000</v>
      </c>
      <c r="J13089" t="s">
        <v>81</v>
      </c>
      <c r="K13089">
        <v>9.3913036844004649E-2</v>
      </c>
      <c r="L13089">
        <v>9.3912999999999993</v>
      </c>
      <c r="M13089" t="s">
        <v>82</v>
      </c>
    </row>
    <row r="13090" spans="1:13">
      <c r="A13090" t="s">
        <v>6538</v>
      </c>
      <c r="B13090" t="s">
        <v>6539</v>
      </c>
      <c r="C13090" t="str">
        <f>TEXT(D13090, "mmm")</f>
        <v>Oct</v>
      </c>
      <c r="D13090" s="1">
        <v>45580</v>
      </c>
      <c r="E13090" t="s">
        <v>6562</v>
      </c>
      <c r="F13090" t="s">
        <v>251</v>
      </c>
      <c r="G13090">
        <v>660000</v>
      </c>
      <c r="H13090">
        <v>17</v>
      </c>
      <c r="I13090">
        <v>11220000</v>
      </c>
      <c r="J13090" t="s">
        <v>81</v>
      </c>
      <c r="K13090">
        <v>9.3913036844004649E-2</v>
      </c>
      <c r="L13090">
        <v>9.3912999999999993</v>
      </c>
      <c r="M13090" t="s">
        <v>82</v>
      </c>
    </row>
    <row r="13091" spans="1:13">
      <c r="A13091" t="s">
        <v>6538</v>
      </c>
      <c r="B13091" t="s">
        <v>6539</v>
      </c>
      <c r="C13091" t="str">
        <f>TEXT(D13091, "mmm")</f>
        <v>Oct</v>
      </c>
      <c r="D13091" s="1">
        <v>45580</v>
      </c>
      <c r="E13091" t="s">
        <v>620</v>
      </c>
      <c r="F13091" t="s">
        <v>251</v>
      </c>
      <c r="G13091">
        <v>165000</v>
      </c>
      <c r="H13091">
        <v>17</v>
      </c>
      <c r="I13091">
        <v>2805000</v>
      </c>
      <c r="J13091" t="s">
        <v>81</v>
      </c>
      <c r="K13091">
        <v>9.3913036844004649E-2</v>
      </c>
      <c r="L13091">
        <v>9.3912999999999993</v>
      </c>
      <c r="M13091" t="s">
        <v>82</v>
      </c>
    </row>
    <row r="13092" spans="1:13">
      <c r="A13092" t="s">
        <v>6538</v>
      </c>
      <c r="B13092" t="s">
        <v>6539</v>
      </c>
      <c r="C13092" t="str">
        <f>TEXT(D13092, "mmm")</f>
        <v>Oct</v>
      </c>
      <c r="D13092" s="1">
        <v>45580</v>
      </c>
      <c r="E13092" t="s">
        <v>516</v>
      </c>
      <c r="F13092" t="s">
        <v>251</v>
      </c>
      <c r="G13092">
        <v>165000</v>
      </c>
      <c r="H13092">
        <v>17</v>
      </c>
      <c r="I13092">
        <v>2805000</v>
      </c>
      <c r="J13092" t="s">
        <v>81</v>
      </c>
      <c r="K13092">
        <v>9.3913036844004649E-2</v>
      </c>
      <c r="L13092">
        <v>9.3912999999999993</v>
      </c>
      <c r="M13092" t="s">
        <v>82</v>
      </c>
    </row>
    <row r="13093" spans="1:13">
      <c r="A13093" t="s">
        <v>6538</v>
      </c>
      <c r="B13093" t="s">
        <v>6539</v>
      </c>
      <c r="C13093" t="str">
        <f>TEXT(D13093, "mmm")</f>
        <v>Oct</v>
      </c>
      <c r="D13093" s="1">
        <v>45580</v>
      </c>
      <c r="E13093" t="s">
        <v>520</v>
      </c>
      <c r="F13093" t="s">
        <v>251</v>
      </c>
      <c r="G13093">
        <v>165000</v>
      </c>
      <c r="H13093">
        <v>17</v>
      </c>
      <c r="I13093">
        <v>2805000</v>
      </c>
      <c r="J13093" t="s">
        <v>81</v>
      </c>
      <c r="K13093">
        <v>9.3913036844004649E-2</v>
      </c>
      <c r="L13093">
        <v>9.3912999999999993</v>
      </c>
      <c r="M13093" t="s">
        <v>82</v>
      </c>
    </row>
    <row r="13094" spans="1:13">
      <c r="A13094" t="s">
        <v>6538</v>
      </c>
      <c r="B13094" t="s">
        <v>6539</v>
      </c>
      <c r="C13094" t="str">
        <f>TEXT(D13094, "mmm")</f>
        <v>Oct</v>
      </c>
      <c r="D13094" s="1">
        <v>45580</v>
      </c>
      <c r="E13094" t="s">
        <v>453</v>
      </c>
      <c r="F13094" t="s">
        <v>251</v>
      </c>
      <c r="G13094">
        <v>165000</v>
      </c>
      <c r="H13094">
        <v>17</v>
      </c>
      <c r="I13094">
        <v>2805000</v>
      </c>
      <c r="J13094" t="s">
        <v>81</v>
      </c>
      <c r="K13094">
        <v>9.3913036844004649E-2</v>
      </c>
      <c r="L13094">
        <v>9.3912999999999993</v>
      </c>
      <c r="M13094" t="s">
        <v>82</v>
      </c>
    </row>
    <row r="13095" spans="1:13">
      <c r="A13095" t="s">
        <v>6538</v>
      </c>
      <c r="B13095" t="s">
        <v>6539</v>
      </c>
      <c r="C13095" t="str">
        <f>TEXT(D13095, "mmm")</f>
        <v>Oct</v>
      </c>
      <c r="D13095" s="1">
        <v>45580</v>
      </c>
      <c r="E13095" t="s">
        <v>620</v>
      </c>
      <c r="F13095" t="s">
        <v>251</v>
      </c>
      <c r="G13095">
        <v>660000</v>
      </c>
      <c r="H13095">
        <v>17</v>
      </c>
      <c r="I13095">
        <v>11220000</v>
      </c>
      <c r="J13095" t="s">
        <v>81</v>
      </c>
      <c r="K13095">
        <v>9.3913036844004649E-2</v>
      </c>
      <c r="L13095">
        <v>9.3912999999999993</v>
      </c>
      <c r="M13095" t="s">
        <v>82</v>
      </c>
    </row>
    <row r="13096" spans="1:13">
      <c r="A13096" t="s">
        <v>6538</v>
      </c>
      <c r="B13096" t="s">
        <v>6539</v>
      </c>
      <c r="C13096" t="str">
        <f>TEXT(D13096, "mmm")</f>
        <v>Oct</v>
      </c>
      <c r="D13096" s="1">
        <v>45580</v>
      </c>
      <c r="E13096" t="s">
        <v>516</v>
      </c>
      <c r="F13096" t="s">
        <v>251</v>
      </c>
      <c r="G13096">
        <v>660000</v>
      </c>
      <c r="H13096">
        <v>17</v>
      </c>
      <c r="I13096">
        <v>11220000</v>
      </c>
      <c r="J13096" t="s">
        <v>81</v>
      </c>
      <c r="K13096">
        <v>9.3913036844004649E-2</v>
      </c>
      <c r="L13096">
        <v>9.3912999999999993</v>
      </c>
      <c r="M13096" t="s">
        <v>82</v>
      </c>
    </row>
    <row r="13097" spans="1:13">
      <c r="A13097" t="s">
        <v>6538</v>
      </c>
      <c r="B13097" t="s">
        <v>6539</v>
      </c>
      <c r="C13097" t="str">
        <f>TEXT(D13097, "mmm")</f>
        <v>Oct</v>
      </c>
      <c r="D13097" s="1">
        <v>45580</v>
      </c>
      <c r="E13097" t="s">
        <v>520</v>
      </c>
      <c r="F13097" t="s">
        <v>251</v>
      </c>
      <c r="G13097">
        <v>660000</v>
      </c>
      <c r="H13097">
        <v>17</v>
      </c>
      <c r="I13097">
        <v>11220000</v>
      </c>
      <c r="J13097" t="s">
        <v>81</v>
      </c>
      <c r="K13097">
        <v>9.3913036844004649E-2</v>
      </c>
      <c r="L13097">
        <v>9.3912999999999993</v>
      </c>
      <c r="M13097" t="s">
        <v>82</v>
      </c>
    </row>
    <row r="13098" spans="1:13">
      <c r="A13098" t="s">
        <v>6538</v>
      </c>
      <c r="B13098" t="s">
        <v>6539</v>
      </c>
      <c r="C13098" t="str">
        <f>TEXT(D13098, "mmm")</f>
        <v>Oct</v>
      </c>
      <c r="D13098" s="1">
        <v>45580</v>
      </c>
      <c r="E13098" t="s">
        <v>453</v>
      </c>
      <c r="F13098" t="s">
        <v>251</v>
      </c>
      <c r="G13098">
        <v>660000</v>
      </c>
      <c r="H13098">
        <v>17</v>
      </c>
      <c r="I13098">
        <v>11220000</v>
      </c>
      <c r="J13098" t="s">
        <v>81</v>
      </c>
      <c r="K13098">
        <v>9.3913036844004649E-2</v>
      </c>
      <c r="L13098">
        <v>9.3912999999999993</v>
      </c>
      <c r="M13098" t="s">
        <v>82</v>
      </c>
    </row>
    <row r="13099" spans="1:13">
      <c r="A13099" t="s">
        <v>6517</v>
      </c>
      <c r="B13099" t="s">
        <v>6518</v>
      </c>
      <c r="C13099" t="str">
        <f>TEXT(D13099, "mmm")</f>
        <v>Oct</v>
      </c>
      <c r="D13099" s="1">
        <v>45580</v>
      </c>
      <c r="E13099" t="s">
        <v>1148</v>
      </c>
      <c r="F13099" t="s">
        <v>80</v>
      </c>
      <c r="G13099">
        <v>237234</v>
      </c>
      <c r="H13099">
        <v>17</v>
      </c>
      <c r="I13099">
        <v>4032978</v>
      </c>
      <c r="J13099" t="s">
        <v>81</v>
      </c>
      <c r="K13099">
        <v>2.624363722185152E-2</v>
      </c>
      <c r="L13099">
        <v>2.6244000000000001</v>
      </c>
      <c r="M13099" t="s">
        <v>82</v>
      </c>
    </row>
    <row r="13100" spans="1:13">
      <c r="A13100" t="s">
        <v>6525</v>
      </c>
      <c r="B13100" t="s">
        <v>6526</v>
      </c>
      <c r="C13100" t="str">
        <f>TEXT(D13100, "mmm")</f>
        <v>Oct</v>
      </c>
      <c r="D13100" s="1">
        <v>45580</v>
      </c>
      <c r="E13100" t="s">
        <v>5000</v>
      </c>
      <c r="F13100" t="s">
        <v>101</v>
      </c>
      <c r="G13100">
        <v>909090</v>
      </c>
      <c r="H13100">
        <v>11</v>
      </c>
      <c r="I13100">
        <v>9999990</v>
      </c>
      <c r="J13100" t="s">
        <v>86</v>
      </c>
      <c r="K13100">
        <v>5.7674407958984382E-2</v>
      </c>
      <c r="L13100">
        <v>5.7674000000000003</v>
      </c>
      <c r="M13100" t="s">
        <v>82</v>
      </c>
    </row>
    <row r="13101" spans="1:13">
      <c r="A13101" t="s">
        <v>6525</v>
      </c>
      <c r="B13101" t="s">
        <v>6526</v>
      </c>
      <c r="C13101" t="str">
        <f>TEXT(D13101, "mmm")</f>
        <v>Oct</v>
      </c>
      <c r="D13101" s="1">
        <v>45580</v>
      </c>
      <c r="E13101" t="s">
        <v>4997</v>
      </c>
      <c r="F13101" t="s">
        <v>101</v>
      </c>
      <c r="G13101">
        <v>909090</v>
      </c>
      <c r="H13101">
        <v>11</v>
      </c>
      <c r="I13101">
        <v>9999990</v>
      </c>
      <c r="J13101" t="s">
        <v>86</v>
      </c>
      <c r="K13101">
        <v>5.7674407958984382E-2</v>
      </c>
      <c r="L13101">
        <v>5.7674000000000003</v>
      </c>
      <c r="M13101" t="s">
        <v>82</v>
      </c>
    </row>
    <row r="13102" spans="1:13">
      <c r="A13102" t="s">
        <v>6525</v>
      </c>
      <c r="B13102" t="s">
        <v>6526</v>
      </c>
      <c r="C13102" t="str">
        <f>TEXT(D13102, "mmm")</f>
        <v>Oct</v>
      </c>
      <c r="D13102" s="1">
        <v>45580</v>
      </c>
      <c r="E13102" t="s">
        <v>4999</v>
      </c>
      <c r="F13102" t="s">
        <v>101</v>
      </c>
      <c r="G13102">
        <v>909090</v>
      </c>
      <c r="H13102">
        <v>11</v>
      </c>
      <c r="I13102">
        <v>9999990</v>
      </c>
      <c r="J13102" t="s">
        <v>86</v>
      </c>
      <c r="K13102">
        <v>5.7674407958984382E-2</v>
      </c>
      <c r="L13102">
        <v>5.7674000000000003</v>
      </c>
      <c r="M13102" t="s">
        <v>82</v>
      </c>
    </row>
    <row r="13103" spans="1:13">
      <c r="A13103" t="s">
        <v>6525</v>
      </c>
      <c r="B13103" t="s">
        <v>6526</v>
      </c>
      <c r="C13103" t="str">
        <f>TEXT(D13103, "mmm")</f>
        <v>Oct</v>
      </c>
      <c r="D13103" s="1">
        <v>45580</v>
      </c>
      <c r="E13103" t="s">
        <v>644</v>
      </c>
      <c r="F13103" t="s">
        <v>101</v>
      </c>
      <c r="G13103">
        <v>909090</v>
      </c>
      <c r="H13103">
        <v>11</v>
      </c>
      <c r="I13103">
        <v>9999990</v>
      </c>
      <c r="J13103" t="s">
        <v>86</v>
      </c>
      <c r="K13103">
        <v>5.7674407958984382E-2</v>
      </c>
      <c r="L13103">
        <v>5.7674000000000003</v>
      </c>
      <c r="M13103" t="s">
        <v>82</v>
      </c>
    </row>
    <row r="13104" spans="1:13">
      <c r="A13104" t="s">
        <v>6525</v>
      </c>
      <c r="B13104" t="s">
        <v>6526</v>
      </c>
      <c r="C13104" t="str">
        <f>TEXT(D13104, "mmm")</f>
        <v>Oct</v>
      </c>
      <c r="D13104" s="1">
        <v>45580</v>
      </c>
      <c r="E13104" t="s">
        <v>4996</v>
      </c>
      <c r="F13104" t="s">
        <v>101</v>
      </c>
      <c r="G13104">
        <v>909090</v>
      </c>
      <c r="H13104">
        <v>11</v>
      </c>
      <c r="I13104">
        <v>9999990</v>
      </c>
      <c r="J13104" t="s">
        <v>86</v>
      </c>
      <c r="K13104">
        <v>5.7674407958984382E-2</v>
      </c>
      <c r="L13104">
        <v>5.7674000000000003</v>
      </c>
      <c r="M13104" t="s">
        <v>82</v>
      </c>
    </row>
    <row r="13105" spans="1:13">
      <c r="A13105" t="s">
        <v>6489</v>
      </c>
      <c r="B13105" t="s">
        <v>6490</v>
      </c>
      <c r="C13105" t="str">
        <f>TEXT(D13105, "mmm")</f>
        <v>Oct</v>
      </c>
      <c r="D13105" s="1">
        <v>45581</v>
      </c>
      <c r="E13105" t="s">
        <v>6491</v>
      </c>
      <c r="F13105" t="s">
        <v>101</v>
      </c>
      <c r="G13105">
        <v>1024400</v>
      </c>
      <c r="H13105">
        <v>0.09</v>
      </c>
      <c r="I13105">
        <v>92196</v>
      </c>
      <c r="J13105" t="s">
        <v>86</v>
      </c>
      <c r="K13105">
        <v>0.55294117647058827</v>
      </c>
      <c r="L13105">
        <v>55.2941</v>
      </c>
      <c r="M13105" t="s">
        <v>82</v>
      </c>
    </row>
    <row r="13106" spans="1:13">
      <c r="A13106" t="s">
        <v>6489</v>
      </c>
      <c r="B13106" t="s">
        <v>6490</v>
      </c>
      <c r="C13106" t="str">
        <f>TEXT(D13106, "mmm")</f>
        <v>Oct</v>
      </c>
      <c r="D13106" s="1">
        <v>45581</v>
      </c>
      <c r="E13106" t="s">
        <v>6492</v>
      </c>
      <c r="F13106" t="s">
        <v>101</v>
      </c>
      <c r="G13106">
        <v>1024400</v>
      </c>
      <c r="H13106">
        <v>0.09</v>
      </c>
      <c r="I13106">
        <v>92196</v>
      </c>
      <c r="J13106" t="s">
        <v>86</v>
      </c>
      <c r="K13106">
        <v>0.55294117647058827</v>
      </c>
      <c r="L13106">
        <v>55.2941</v>
      </c>
      <c r="M13106" t="s">
        <v>82</v>
      </c>
    </row>
    <row r="13107" spans="1:13">
      <c r="A13107" t="s">
        <v>559</v>
      </c>
      <c r="B13107" t="s">
        <v>560</v>
      </c>
      <c r="C13107" t="str">
        <f>TEXT(D13107, "mmm")</f>
        <v>Oct</v>
      </c>
      <c r="D13107" s="1">
        <v>45581</v>
      </c>
      <c r="E13107" t="s">
        <v>2992</v>
      </c>
      <c r="F13107" t="s">
        <v>80</v>
      </c>
      <c r="G13107">
        <v>3823</v>
      </c>
      <c r="H13107">
        <v>13.33</v>
      </c>
      <c r="I13107">
        <v>50960.59</v>
      </c>
      <c r="J13107" t="s">
        <v>86</v>
      </c>
      <c r="K13107">
        <v>2.439028631634188E-2</v>
      </c>
      <c r="L13107">
        <v>2.4390000000000001</v>
      </c>
      <c r="M13107" t="s">
        <v>82</v>
      </c>
    </row>
    <row r="13108" spans="1:13">
      <c r="A13108" t="s">
        <v>6515</v>
      </c>
      <c r="B13108" t="s">
        <v>6516</v>
      </c>
      <c r="C13108" t="str">
        <f>TEXT(D13108, "mmm")</f>
        <v>Oct</v>
      </c>
      <c r="D13108" s="1">
        <v>45581</v>
      </c>
      <c r="E13108" t="s">
        <v>259</v>
      </c>
      <c r="F13108" t="s">
        <v>101</v>
      </c>
      <c r="G13108">
        <v>7150</v>
      </c>
      <c r="H13108">
        <v>24.03</v>
      </c>
      <c r="I13108">
        <v>171814.5</v>
      </c>
      <c r="J13108" t="s">
        <v>81</v>
      </c>
      <c r="K13108">
        <v>0.64548613350884465</v>
      </c>
      <c r="L13108">
        <v>64.548599999999993</v>
      </c>
      <c r="M13108" t="s">
        <v>82</v>
      </c>
    </row>
    <row r="13109" spans="1:13">
      <c r="A13109" t="s">
        <v>6515</v>
      </c>
      <c r="B13109" t="s">
        <v>6516</v>
      </c>
      <c r="C13109" t="str">
        <f>TEXT(D13109, "mmm")</f>
        <v>Oct</v>
      </c>
      <c r="D13109" s="1">
        <v>45581</v>
      </c>
      <c r="E13109" t="s">
        <v>260</v>
      </c>
      <c r="F13109" t="s">
        <v>101</v>
      </c>
      <c r="G13109">
        <v>7150</v>
      </c>
      <c r="H13109">
        <v>24.03</v>
      </c>
      <c r="I13109">
        <v>171814.5</v>
      </c>
      <c r="J13109" t="s">
        <v>81</v>
      </c>
      <c r="K13109">
        <v>0.64548613350884465</v>
      </c>
      <c r="L13109">
        <v>64.548599999999993</v>
      </c>
      <c r="M13109" t="s">
        <v>82</v>
      </c>
    </row>
    <row r="13110" spans="1:13">
      <c r="A13110" t="s">
        <v>6515</v>
      </c>
      <c r="B13110" t="s">
        <v>6516</v>
      </c>
      <c r="C13110" t="str">
        <f>TEXT(D13110, "mmm")</f>
        <v>Oct</v>
      </c>
      <c r="D13110" s="1">
        <v>45581</v>
      </c>
      <c r="E13110" t="s">
        <v>258</v>
      </c>
      <c r="F13110" t="s">
        <v>101</v>
      </c>
      <c r="G13110">
        <v>7150</v>
      </c>
      <c r="H13110">
        <v>24.03</v>
      </c>
      <c r="I13110">
        <v>171814.5</v>
      </c>
      <c r="J13110" t="s">
        <v>81</v>
      </c>
      <c r="K13110">
        <v>0.64548613350884465</v>
      </c>
      <c r="L13110">
        <v>64.548599999999993</v>
      </c>
      <c r="M13110" t="s">
        <v>82</v>
      </c>
    </row>
    <row r="13111" spans="1:13">
      <c r="A13111" t="s">
        <v>6515</v>
      </c>
      <c r="B13111" t="s">
        <v>6516</v>
      </c>
      <c r="C13111" t="str">
        <f>TEXT(D13111, "mmm")</f>
        <v>Oct</v>
      </c>
      <c r="D13111" s="1">
        <v>45581</v>
      </c>
      <c r="E13111" t="s">
        <v>259</v>
      </c>
      <c r="F13111" t="s">
        <v>101</v>
      </c>
      <c r="G13111">
        <v>3107</v>
      </c>
      <c r="H13111">
        <v>25.22</v>
      </c>
      <c r="I13111">
        <v>78358.539999999994</v>
      </c>
      <c r="J13111" t="s">
        <v>81</v>
      </c>
      <c r="K13111">
        <v>0.64548613350884465</v>
      </c>
      <c r="L13111">
        <v>64.548599999999993</v>
      </c>
      <c r="M13111" t="s">
        <v>82</v>
      </c>
    </row>
    <row r="13112" spans="1:13">
      <c r="A13112" t="s">
        <v>6515</v>
      </c>
      <c r="B13112" t="s">
        <v>6516</v>
      </c>
      <c r="C13112" t="str">
        <f>TEXT(D13112, "mmm")</f>
        <v>Oct</v>
      </c>
      <c r="D13112" s="1">
        <v>45581</v>
      </c>
      <c r="E13112" t="s">
        <v>260</v>
      </c>
      <c r="F13112" t="s">
        <v>101</v>
      </c>
      <c r="G13112">
        <v>3107</v>
      </c>
      <c r="H13112">
        <v>25.22</v>
      </c>
      <c r="I13112">
        <v>78358.539999999994</v>
      </c>
      <c r="J13112" t="s">
        <v>81</v>
      </c>
      <c r="K13112">
        <v>0.64548613350884465</v>
      </c>
      <c r="L13112">
        <v>64.548599999999993</v>
      </c>
      <c r="M13112" t="s">
        <v>82</v>
      </c>
    </row>
    <row r="13113" spans="1:13">
      <c r="A13113" t="s">
        <v>6515</v>
      </c>
      <c r="B13113" t="s">
        <v>6516</v>
      </c>
      <c r="C13113" t="str">
        <f>TEXT(D13113, "mmm")</f>
        <v>Oct</v>
      </c>
      <c r="D13113" s="1">
        <v>45581</v>
      </c>
      <c r="E13113" t="s">
        <v>258</v>
      </c>
      <c r="F13113" t="s">
        <v>101</v>
      </c>
      <c r="G13113">
        <v>3107</v>
      </c>
      <c r="H13113">
        <v>25.22</v>
      </c>
      <c r="I13113">
        <v>78358.539999999994</v>
      </c>
      <c r="J13113" t="s">
        <v>81</v>
      </c>
      <c r="K13113">
        <v>0.64548613350884465</v>
      </c>
      <c r="L13113">
        <v>64.548599999999993</v>
      </c>
      <c r="M13113" t="s">
        <v>82</v>
      </c>
    </row>
    <row r="13114" spans="1:13">
      <c r="A13114" t="s">
        <v>6515</v>
      </c>
      <c r="B13114" t="s">
        <v>6516</v>
      </c>
      <c r="C13114" t="str">
        <f>TEXT(D13114, "mmm")</f>
        <v>Oct</v>
      </c>
      <c r="D13114" s="1">
        <v>45581</v>
      </c>
      <c r="E13114" t="s">
        <v>259</v>
      </c>
      <c r="F13114" t="s">
        <v>101</v>
      </c>
      <c r="G13114">
        <v>39743</v>
      </c>
      <c r="H13114">
        <v>23.22</v>
      </c>
      <c r="I13114">
        <v>922832.46</v>
      </c>
      <c r="J13114" t="s">
        <v>86</v>
      </c>
      <c r="K13114">
        <v>0.64548613350884465</v>
      </c>
      <c r="L13114">
        <v>64.548599999999993</v>
      </c>
      <c r="M13114" t="s">
        <v>82</v>
      </c>
    </row>
    <row r="13115" spans="1:13">
      <c r="A13115" t="s">
        <v>6515</v>
      </c>
      <c r="B13115" t="s">
        <v>6516</v>
      </c>
      <c r="C13115" t="str">
        <f>TEXT(D13115, "mmm")</f>
        <v>Oct</v>
      </c>
      <c r="D13115" s="1">
        <v>45581</v>
      </c>
      <c r="E13115" t="s">
        <v>260</v>
      </c>
      <c r="F13115" t="s">
        <v>101</v>
      </c>
      <c r="G13115">
        <v>39743</v>
      </c>
      <c r="H13115">
        <v>23.22</v>
      </c>
      <c r="I13115">
        <v>922832.46</v>
      </c>
      <c r="J13115" t="s">
        <v>86</v>
      </c>
      <c r="K13115">
        <v>0.64548613350884465</v>
      </c>
      <c r="L13115">
        <v>64.548599999999993</v>
      </c>
      <c r="M13115" t="s">
        <v>82</v>
      </c>
    </row>
    <row r="13116" spans="1:13">
      <c r="A13116" t="s">
        <v>6515</v>
      </c>
      <c r="B13116" t="s">
        <v>6516</v>
      </c>
      <c r="C13116" t="str">
        <f>TEXT(D13116, "mmm")</f>
        <v>Oct</v>
      </c>
      <c r="D13116" s="1">
        <v>45581</v>
      </c>
      <c r="E13116" t="s">
        <v>258</v>
      </c>
      <c r="F13116" t="s">
        <v>101</v>
      </c>
      <c r="G13116">
        <v>39743</v>
      </c>
      <c r="H13116">
        <v>23.22</v>
      </c>
      <c r="I13116">
        <v>922832.46</v>
      </c>
      <c r="J13116" t="s">
        <v>86</v>
      </c>
      <c r="K13116">
        <v>0.64548613350884465</v>
      </c>
      <c r="L13116">
        <v>64.548599999999993</v>
      </c>
      <c r="M13116" t="s">
        <v>82</v>
      </c>
    </row>
    <row r="13117" spans="1:13">
      <c r="A13117" t="s">
        <v>311</v>
      </c>
      <c r="B13117" t="s">
        <v>312</v>
      </c>
      <c r="C13117" t="str">
        <f>TEXT(D13117, "mmm")</f>
        <v>Oct</v>
      </c>
      <c r="D13117" s="1">
        <v>45581</v>
      </c>
      <c r="E13117" t="s">
        <v>313</v>
      </c>
      <c r="F13117" t="s">
        <v>314</v>
      </c>
      <c r="G13117">
        <v>2000</v>
      </c>
      <c r="H13117">
        <v>31.8</v>
      </c>
      <c r="I13117">
        <v>63600</v>
      </c>
      <c r="J13117" t="s">
        <v>81</v>
      </c>
      <c r="K13117">
        <v>-0.11018526113201969</v>
      </c>
      <c r="L13117">
        <v>-11.0185</v>
      </c>
      <c r="M13117" t="s">
        <v>82</v>
      </c>
    </row>
    <row r="13118" spans="1:13">
      <c r="A13118" t="s">
        <v>6489</v>
      </c>
      <c r="B13118" t="s">
        <v>6490</v>
      </c>
      <c r="C13118" t="str">
        <f>TEXT(D13118, "mmm")</f>
        <v>Oct</v>
      </c>
      <c r="D13118" s="1">
        <v>45581</v>
      </c>
      <c r="E13118" t="s">
        <v>6491</v>
      </c>
      <c r="F13118" t="s">
        <v>101</v>
      </c>
      <c r="G13118">
        <v>1024400</v>
      </c>
      <c r="H13118">
        <v>0.09</v>
      </c>
      <c r="I13118">
        <v>92196</v>
      </c>
      <c r="J13118" t="s">
        <v>86</v>
      </c>
      <c r="K13118">
        <v>0.55294117647058827</v>
      </c>
      <c r="L13118">
        <v>55.2941</v>
      </c>
      <c r="M13118" t="s">
        <v>82</v>
      </c>
    </row>
    <row r="13119" spans="1:13">
      <c r="A13119" t="s">
        <v>6489</v>
      </c>
      <c r="B13119" t="s">
        <v>6490</v>
      </c>
      <c r="C13119" t="str">
        <f>TEXT(D13119, "mmm")</f>
        <v>Oct</v>
      </c>
      <c r="D13119" s="1">
        <v>45581</v>
      </c>
      <c r="E13119" t="s">
        <v>6492</v>
      </c>
      <c r="F13119" t="s">
        <v>101</v>
      </c>
      <c r="G13119">
        <v>1024400</v>
      </c>
      <c r="H13119">
        <v>0.09</v>
      </c>
      <c r="I13119">
        <v>92196</v>
      </c>
      <c r="J13119" t="s">
        <v>86</v>
      </c>
      <c r="K13119">
        <v>0.55294117647058827</v>
      </c>
      <c r="L13119">
        <v>55.2941</v>
      </c>
      <c r="M13119" t="s">
        <v>82</v>
      </c>
    </row>
    <row r="13120" spans="1:13">
      <c r="A13120" t="s">
        <v>5929</v>
      </c>
      <c r="B13120" t="s">
        <v>5930</v>
      </c>
      <c r="C13120" t="str">
        <f>TEXT(D13120, "mmm")</f>
        <v>Oct</v>
      </c>
      <c r="D13120" s="1">
        <v>45581</v>
      </c>
      <c r="E13120" t="s">
        <v>4937</v>
      </c>
      <c r="F13120" t="s">
        <v>222</v>
      </c>
      <c r="G13120">
        <v>21988</v>
      </c>
      <c r="H13120">
        <v>5.79</v>
      </c>
      <c r="I13120">
        <v>127310.52</v>
      </c>
      <c r="J13120" t="s">
        <v>81</v>
      </c>
      <c r="K13120">
        <v>3.7800650120745523E-2</v>
      </c>
      <c r="L13120">
        <v>3.7801</v>
      </c>
      <c r="M13120" t="s">
        <v>82</v>
      </c>
    </row>
    <row r="13121" spans="1:13">
      <c r="A13121" t="s">
        <v>5929</v>
      </c>
      <c r="B13121" t="s">
        <v>5930</v>
      </c>
      <c r="C13121" t="str">
        <f>TEXT(D13121, "mmm")</f>
        <v>Oct</v>
      </c>
      <c r="D13121" s="1">
        <v>45581</v>
      </c>
      <c r="E13121" t="s">
        <v>4934</v>
      </c>
      <c r="F13121" t="s">
        <v>222</v>
      </c>
      <c r="G13121">
        <v>21988</v>
      </c>
      <c r="H13121">
        <v>5.79</v>
      </c>
      <c r="I13121">
        <v>127310.52</v>
      </c>
      <c r="J13121" t="s">
        <v>81</v>
      </c>
      <c r="K13121">
        <v>3.7800650120745523E-2</v>
      </c>
      <c r="L13121">
        <v>3.7801</v>
      </c>
      <c r="M13121" t="s">
        <v>82</v>
      </c>
    </row>
    <row r="13122" spans="1:13">
      <c r="A13122" t="s">
        <v>5929</v>
      </c>
      <c r="B13122" t="s">
        <v>5930</v>
      </c>
      <c r="C13122" t="str">
        <f>TEXT(D13122, "mmm")</f>
        <v>Oct</v>
      </c>
      <c r="D13122" s="1">
        <v>45581</v>
      </c>
      <c r="E13122" t="s">
        <v>4936</v>
      </c>
      <c r="F13122" t="s">
        <v>222</v>
      </c>
      <c r="G13122">
        <v>21988</v>
      </c>
      <c r="H13122">
        <v>5.79</v>
      </c>
      <c r="I13122">
        <v>127310.52</v>
      </c>
      <c r="J13122" t="s">
        <v>81</v>
      </c>
      <c r="K13122">
        <v>3.7800650120745523E-2</v>
      </c>
      <c r="L13122">
        <v>3.7801</v>
      </c>
      <c r="M13122" t="s">
        <v>82</v>
      </c>
    </row>
    <row r="13123" spans="1:13">
      <c r="A13123" t="s">
        <v>5929</v>
      </c>
      <c r="B13123" t="s">
        <v>5930</v>
      </c>
      <c r="C13123" t="str">
        <f>TEXT(D13123, "mmm")</f>
        <v>Oct</v>
      </c>
      <c r="D13123" s="1">
        <v>45581</v>
      </c>
      <c r="E13123" t="s">
        <v>4935</v>
      </c>
      <c r="F13123" t="s">
        <v>222</v>
      </c>
      <c r="G13123">
        <v>21988</v>
      </c>
      <c r="H13123">
        <v>5.79</v>
      </c>
      <c r="I13123">
        <v>127310.52</v>
      </c>
      <c r="J13123" t="s">
        <v>81</v>
      </c>
      <c r="K13123">
        <v>3.7800650120745523E-2</v>
      </c>
      <c r="L13123">
        <v>3.7801</v>
      </c>
      <c r="M13123" t="s">
        <v>82</v>
      </c>
    </row>
    <row r="13124" spans="1:13">
      <c r="A13124" t="s">
        <v>5929</v>
      </c>
      <c r="B13124" t="s">
        <v>5930</v>
      </c>
      <c r="C13124" t="str">
        <f>TEXT(D13124, "mmm")</f>
        <v>Oct</v>
      </c>
      <c r="D13124" s="1">
        <v>45581</v>
      </c>
      <c r="E13124" t="s">
        <v>4938</v>
      </c>
      <c r="F13124" t="s">
        <v>222</v>
      </c>
      <c r="G13124">
        <v>21988</v>
      </c>
      <c r="H13124">
        <v>5.79</v>
      </c>
      <c r="I13124">
        <v>127310.52</v>
      </c>
      <c r="J13124" t="s">
        <v>81</v>
      </c>
      <c r="K13124">
        <v>3.7800650120745523E-2</v>
      </c>
      <c r="L13124">
        <v>3.7801</v>
      </c>
      <c r="M13124" t="s">
        <v>82</v>
      </c>
    </row>
    <row r="13125" spans="1:13">
      <c r="A13125" t="s">
        <v>5929</v>
      </c>
      <c r="B13125" t="s">
        <v>5930</v>
      </c>
      <c r="C13125" t="str">
        <f>TEXT(D13125, "mmm")</f>
        <v>Oct</v>
      </c>
      <c r="D13125" s="1">
        <v>45581</v>
      </c>
      <c r="E13125" t="s">
        <v>4937</v>
      </c>
      <c r="F13125" t="s">
        <v>222</v>
      </c>
      <c r="G13125">
        <v>54880</v>
      </c>
      <c r="H13125">
        <v>5.79</v>
      </c>
      <c r="I13125">
        <v>317755.2</v>
      </c>
      <c r="J13125" t="s">
        <v>81</v>
      </c>
      <c r="K13125">
        <v>3.7800650120745523E-2</v>
      </c>
      <c r="L13125">
        <v>3.7801</v>
      </c>
      <c r="M13125" t="s">
        <v>82</v>
      </c>
    </row>
    <row r="13126" spans="1:13">
      <c r="A13126" t="s">
        <v>5929</v>
      </c>
      <c r="B13126" t="s">
        <v>5930</v>
      </c>
      <c r="C13126" t="str">
        <f>TEXT(D13126, "mmm")</f>
        <v>Oct</v>
      </c>
      <c r="D13126" s="1">
        <v>45581</v>
      </c>
      <c r="E13126" t="s">
        <v>4934</v>
      </c>
      <c r="F13126" t="s">
        <v>222</v>
      </c>
      <c r="G13126">
        <v>54880</v>
      </c>
      <c r="H13126">
        <v>5.79</v>
      </c>
      <c r="I13126">
        <v>317755.2</v>
      </c>
      <c r="J13126" t="s">
        <v>81</v>
      </c>
      <c r="K13126">
        <v>3.7800650120745523E-2</v>
      </c>
      <c r="L13126">
        <v>3.7801</v>
      </c>
      <c r="M13126" t="s">
        <v>82</v>
      </c>
    </row>
    <row r="13127" spans="1:13">
      <c r="A13127" t="s">
        <v>5929</v>
      </c>
      <c r="B13127" t="s">
        <v>5930</v>
      </c>
      <c r="C13127" t="str">
        <f>TEXT(D13127, "mmm")</f>
        <v>Oct</v>
      </c>
      <c r="D13127" s="1">
        <v>45581</v>
      </c>
      <c r="E13127" t="s">
        <v>4936</v>
      </c>
      <c r="F13127" t="s">
        <v>222</v>
      </c>
      <c r="G13127">
        <v>54880</v>
      </c>
      <c r="H13127">
        <v>5.79</v>
      </c>
      <c r="I13127">
        <v>317755.2</v>
      </c>
      <c r="J13127" t="s">
        <v>81</v>
      </c>
      <c r="K13127">
        <v>3.7800650120745523E-2</v>
      </c>
      <c r="L13127">
        <v>3.7801</v>
      </c>
      <c r="M13127" t="s">
        <v>82</v>
      </c>
    </row>
    <row r="13128" spans="1:13">
      <c r="A13128" t="s">
        <v>5929</v>
      </c>
      <c r="B13128" t="s">
        <v>5930</v>
      </c>
      <c r="C13128" t="str">
        <f>TEXT(D13128, "mmm")</f>
        <v>Oct</v>
      </c>
      <c r="D13128" s="1">
        <v>45581</v>
      </c>
      <c r="E13128" t="s">
        <v>4935</v>
      </c>
      <c r="F13128" t="s">
        <v>222</v>
      </c>
      <c r="G13128">
        <v>54880</v>
      </c>
      <c r="H13128">
        <v>5.79</v>
      </c>
      <c r="I13128">
        <v>317755.2</v>
      </c>
      <c r="J13128" t="s">
        <v>81</v>
      </c>
      <c r="K13128">
        <v>3.7800650120745523E-2</v>
      </c>
      <c r="L13128">
        <v>3.7801</v>
      </c>
      <c r="M13128" t="s">
        <v>82</v>
      </c>
    </row>
    <row r="13129" spans="1:13">
      <c r="A13129" t="s">
        <v>5929</v>
      </c>
      <c r="B13129" t="s">
        <v>5930</v>
      </c>
      <c r="C13129" t="str">
        <f>TEXT(D13129, "mmm")</f>
        <v>Oct</v>
      </c>
      <c r="D13129" s="1">
        <v>45581</v>
      </c>
      <c r="E13129" t="s">
        <v>4938</v>
      </c>
      <c r="F13129" t="s">
        <v>222</v>
      </c>
      <c r="G13129">
        <v>54880</v>
      </c>
      <c r="H13129">
        <v>5.79</v>
      </c>
      <c r="I13129">
        <v>317755.2</v>
      </c>
      <c r="J13129" t="s">
        <v>81</v>
      </c>
      <c r="K13129">
        <v>3.7800650120745523E-2</v>
      </c>
      <c r="L13129">
        <v>3.7801</v>
      </c>
      <c r="M13129" t="s">
        <v>82</v>
      </c>
    </row>
    <row r="13130" spans="1:13">
      <c r="A13130" t="s">
        <v>6563</v>
      </c>
      <c r="B13130" t="s">
        <v>6564</v>
      </c>
      <c r="C13130" t="str">
        <f>TEXT(D13130, "mmm")</f>
        <v>Oct</v>
      </c>
      <c r="D13130" s="1">
        <v>45581</v>
      </c>
      <c r="E13130" t="s">
        <v>6565</v>
      </c>
      <c r="F13130" t="s">
        <v>80</v>
      </c>
      <c r="G13130">
        <v>5000</v>
      </c>
      <c r="H13130">
        <v>2.7</v>
      </c>
      <c r="I13130">
        <v>13500</v>
      </c>
      <c r="J13130" t="s">
        <v>86</v>
      </c>
      <c r="K13130">
        <v>-4.1825144003002412E-2</v>
      </c>
      <c r="L13130">
        <v>-4.1825000000000001</v>
      </c>
      <c r="M13130" t="s">
        <v>82</v>
      </c>
    </row>
    <row r="13131" spans="1:13">
      <c r="A13131" t="s">
        <v>6563</v>
      </c>
      <c r="B13131" t="s">
        <v>6564</v>
      </c>
      <c r="C13131" t="str">
        <f>TEXT(D13131, "mmm")</f>
        <v>Oct</v>
      </c>
      <c r="D13131" s="1">
        <v>45581</v>
      </c>
      <c r="E13131" t="s">
        <v>6565</v>
      </c>
      <c r="F13131" t="s">
        <v>80</v>
      </c>
      <c r="G13131">
        <v>5000</v>
      </c>
      <c r="H13131">
        <v>2.7</v>
      </c>
      <c r="I13131">
        <v>13500</v>
      </c>
      <c r="J13131" t="s">
        <v>86</v>
      </c>
      <c r="K13131">
        <v>-4.1825144003002412E-2</v>
      </c>
      <c r="L13131">
        <v>-4.1825000000000001</v>
      </c>
      <c r="M13131" t="s">
        <v>82</v>
      </c>
    </row>
    <row r="13132" spans="1:13">
      <c r="A13132" t="s">
        <v>285</v>
      </c>
      <c r="B13132" t="s">
        <v>286</v>
      </c>
      <c r="C13132" t="str">
        <f>TEXT(D13132, "mmm")</f>
        <v>Oct</v>
      </c>
      <c r="D13132" s="1">
        <v>45581</v>
      </c>
      <c r="E13132" t="s">
        <v>100</v>
      </c>
      <c r="F13132" t="s">
        <v>101</v>
      </c>
      <c r="G13132">
        <v>29795</v>
      </c>
      <c r="H13132">
        <v>15.81</v>
      </c>
      <c r="I13132">
        <v>471058.95</v>
      </c>
      <c r="J13132" t="s">
        <v>81</v>
      </c>
      <c r="K13132">
        <v>-2.0202065802617741E-2</v>
      </c>
      <c r="L13132">
        <v>-2.0202</v>
      </c>
      <c r="M13132" t="s">
        <v>82</v>
      </c>
    </row>
    <row r="13133" spans="1:13">
      <c r="A13133" t="s">
        <v>285</v>
      </c>
      <c r="B13133" t="s">
        <v>286</v>
      </c>
      <c r="C13133" t="str">
        <f>TEXT(D13133, "mmm")</f>
        <v>Oct</v>
      </c>
      <c r="D13133" s="1">
        <v>45581</v>
      </c>
      <c r="E13133" t="s">
        <v>102</v>
      </c>
      <c r="F13133" t="s">
        <v>101</v>
      </c>
      <c r="G13133">
        <v>29795</v>
      </c>
      <c r="H13133">
        <v>15.81</v>
      </c>
      <c r="I13133">
        <v>471058.95</v>
      </c>
      <c r="J13133" t="s">
        <v>81</v>
      </c>
      <c r="K13133">
        <v>-2.0202065802617741E-2</v>
      </c>
      <c r="L13133">
        <v>-2.0202</v>
      </c>
      <c r="M13133" t="s">
        <v>82</v>
      </c>
    </row>
    <row r="13134" spans="1:13">
      <c r="A13134" t="s">
        <v>718</v>
      </c>
      <c r="B13134" t="s">
        <v>719</v>
      </c>
      <c r="C13134" t="str">
        <f>TEXT(D13134, "mmm")</f>
        <v>Oct</v>
      </c>
      <c r="D13134" s="1">
        <v>45581</v>
      </c>
      <c r="E13134" t="s">
        <v>6506</v>
      </c>
      <c r="F13134" t="s">
        <v>251</v>
      </c>
      <c r="G13134">
        <v>8957</v>
      </c>
      <c r="H13134">
        <v>25.46</v>
      </c>
      <c r="I13134">
        <v>228045.22</v>
      </c>
      <c r="J13134" t="s">
        <v>81</v>
      </c>
      <c r="K13134">
        <v>2.5410462098081951E-2</v>
      </c>
      <c r="L13134">
        <v>2.5409999999999999</v>
      </c>
      <c r="M13134" t="s">
        <v>82</v>
      </c>
    </row>
    <row r="13135" spans="1:13">
      <c r="A13135" t="s">
        <v>718</v>
      </c>
      <c r="B13135" t="s">
        <v>719</v>
      </c>
      <c r="C13135" t="str">
        <f>TEXT(D13135, "mmm")</f>
        <v>Oct</v>
      </c>
      <c r="D13135" s="1">
        <v>45581</v>
      </c>
      <c r="E13135" t="s">
        <v>6507</v>
      </c>
      <c r="F13135" t="s">
        <v>251</v>
      </c>
      <c r="G13135">
        <v>8957</v>
      </c>
      <c r="H13135">
        <v>25.46</v>
      </c>
      <c r="I13135">
        <v>228045.22</v>
      </c>
      <c r="J13135" t="s">
        <v>81</v>
      </c>
      <c r="K13135">
        <v>2.5410462098081951E-2</v>
      </c>
      <c r="L13135">
        <v>2.5409999999999999</v>
      </c>
      <c r="M13135" t="s">
        <v>82</v>
      </c>
    </row>
    <row r="13136" spans="1:13">
      <c r="A13136" t="s">
        <v>718</v>
      </c>
      <c r="B13136" t="s">
        <v>719</v>
      </c>
      <c r="C13136" t="str">
        <f>TEXT(D13136, "mmm")</f>
        <v>Oct</v>
      </c>
      <c r="D13136" s="1">
        <v>45581</v>
      </c>
      <c r="E13136" t="s">
        <v>6508</v>
      </c>
      <c r="F13136" t="s">
        <v>251</v>
      </c>
      <c r="G13136">
        <v>8957</v>
      </c>
      <c r="H13136">
        <v>25.46</v>
      </c>
      <c r="I13136">
        <v>228045.22</v>
      </c>
      <c r="J13136" t="s">
        <v>81</v>
      </c>
      <c r="K13136">
        <v>2.5410462098081951E-2</v>
      </c>
      <c r="L13136">
        <v>2.5409999999999999</v>
      </c>
      <c r="M13136" t="s">
        <v>82</v>
      </c>
    </row>
    <row r="13137" spans="1:13">
      <c r="A13137" t="s">
        <v>718</v>
      </c>
      <c r="B13137" t="s">
        <v>719</v>
      </c>
      <c r="C13137" t="str">
        <f>TEXT(D13137, "mmm")</f>
        <v>Oct</v>
      </c>
      <c r="D13137" s="1">
        <v>45581</v>
      </c>
      <c r="E13137" t="s">
        <v>6509</v>
      </c>
      <c r="F13137" t="s">
        <v>251</v>
      </c>
      <c r="G13137">
        <v>8957</v>
      </c>
      <c r="H13137">
        <v>25.46</v>
      </c>
      <c r="I13137">
        <v>228045.22</v>
      </c>
      <c r="J13137" t="s">
        <v>81</v>
      </c>
      <c r="K13137">
        <v>2.5410462098081951E-2</v>
      </c>
      <c r="L13137">
        <v>2.5409999999999999</v>
      </c>
      <c r="M13137" t="s">
        <v>82</v>
      </c>
    </row>
    <row r="13138" spans="1:13">
      <c r="A13138" t="s">
        <v>718</v>
      </c>
      <c r="B13138" t="s">
        <v>719</v>
      </c>
      <c r="C13138" t="str">
        <f>TEXT(D13138, "mmm")</f>
        <v>Oct</v>
      </c>
      <c r="D13138" s="1">
        <v>45581</v>
      </c>
      <c r="E13138" t="s">
        <v>6510</v>
      </c>
      <c r="F13138" t="s">
        <v>251</v>
      </c>
      <c r="G13138">
        <v>8957</v>
      </c>
      <c r="H13138">
        <v>25.46</v>
      </c>
      <c r="I13138">
        <v>228045.22</v>
      </c>
      <c r="J13138" t="s">
        <v>81</v>
      </c>
      <c r="K13138">
        <v>2.5410462098081951E-2</v>
      </c>
      <c r="L13138">
        <v>2.5409999999999999</v>
      </c>
      <c r="M13138" t="s">
        <v>82</v>
      </c>
    </row>
    <row r="13139" spans="1:13">
      <c r="A13139" t="s">
        <v>718</v>
      </c>
      <c r="B13139" t="s">
        <v>719</v>
      </c>
      <c r="C13139" t="str">
        <f>TEXT(D13139, "mmm")</f>
        <v>Oct</v>
      </c>
      <c r="D13139" s="1">
        <v>45581</v>
      </c>
      <c r="E13139" t="s">
        <v>6511</v>
      </c>
      <c r="F13139" t="s">
        <v>251</v>
      </c>
      <c r="G13139">
        <v>8957</v>
      </c>
      <c r="H13139">
        <v>25.46</v>
      </c>
      <c r="I13139">
        <v>228045.22</v>
      </c>
      <c r="J13139" t="s">
        <v>81</v>
      </c>
      <c r="K13139">
        <v>2.5410462098081951E-2</v>
      </c>
      <c r="L13139">
        <v>2.5409999999999999</v>
      </c>
      <c r="M13139" t="s">
        <v>82</v>
      </c>
    </row>
    <row r="13140" spans="1:13">
      <c r="A13140" t="s">
        <v>718</v>
      </c>
      <c r="B13140" t="s">
        <v>719</v>
      </c>
      <c r="C13140" t="str">
        <f>TEXT(D13140, "mmm")</f>
        <v>Oct</v>
      </c>
      <c r="D13140" s="1">
        <v>45581</v>
      </c>
      <c r="E13140" t="s">
        <v>6512</v>
      </c>
      <c r="F13140" t="s">
        <v>251</v>
      </c>
      <c r="G13140">
        <v>8957</v>
      </c>
      <c r="H13140">
        <v>25.46</v>
      </c>
      <c r="I13140">
        <v>228045.22</v>
      </c>
      <c r="J13140" t="s">
        <v>81</v>
      </c>
      <c r="K13140">
        <v>2.5410462098081951E-2</v>
      </c>
      <c r="L13140">
        <v>2.5409999999999999</v>
      </c>
      <c r="M13140" t="s">
        <v>82</v>
      </c>
    </row>
    <row r="13141" spans="1:13">
      <c r="A13141" t="s">
        <v>718</v>
      </c>
      <c r="B13141" t="s">
        <v>719</v>
      </c>
      <c r="C13141" t="str">
        <f>TEXT(D13141, "mmm")</f>
        <v>Oct</v>
      </c>
      <c r="D13141" s="1">
        <v>45581</v>
      </c>
      <c r="E13141" t="s">
        <v>6513</v>
      </c>
      <c r="F13141" t="s">
        <v>251</v>
      </c>
      <c r="G13141">
        <v>8957</v>
      </c>
      <c r="H13141">
        <v>25.46</v>
      </c>
      <c r="I13141">
        <v>228045.22</v>
      </c>
      <c r="J13141" t="s">
        <v>81</v>
      </c>
      <c r="K13141">
        <v>2.5410462098081951E-2</v>
      </c>
      <c r="L13141">
        <v>2.5409999999999999</v>
      </c>
      <c r="M13141" t="s">
        <v>82</v>
      </c>
    </row>
    <row r="13142" spans="1:13">
      <c r="A13142" t="s">
        <v>5929</v>
      </c>
      <c r="B13142" t="s">
        <v>5930</v>
      </c>
      <c r="C13142" t="str">
        <f>TEXT(D13142, "mmm")</f>
        <v>Oct</v>
      </c>
      <c r="D13142" s="1">
        <v>45581</v>
      </c>
      <c r="E13142" t="s">
        <v>6566</v>
      </c>
      <c r="F13142" t="s">
        <v>222</v>
      </c>
      <c r="G13142">
        <v>36868</v>
      </c>
      <c r="H13142">
        <v>5.79</v>
      </c>
      <c r="I13142">
        <v>213465.72</v>
      </c>
      <c r="J13142" t="s">
        <v>81</v>
      </c>
      <c r="K13142">
        <v>3.7800650120745523E-2</v>
      </c>
      <c r="L13142">
        <v>3.7801</v>
      </c>
      <c r="M13142" t="s">
        <v>82</v>
      </c>
    </row>
    <row r="13143" spans="1:13">
      <c r="A13143" t="s">
        <v>135</v>
      </c>
      <c r="B13143" t="s">
        <v>136</v>
      </c>
      <c r="C13143" t="str">
        <f>TEXT(D13143, "mmm")</f>
        <v>Oct</v>
      </c>
      <c r="D13143" s="1">
        <v>45581</v>
      </c>
      <c r="E13143" t="s">
        <v>6567</v>
      </c>
      <c r="F13143" t="s">
        <v>80</v>
      </c>
      <c r="G13143">
        <v>3133</v>
      </c>
      <c r="H13143">
        <v>15.96</v>
      </c>
      <c r="I13143">
        <v>50002.68</v>
      </c>
      <c r="J13143" t="s">
        <v>81</v>
      </c>
      <c r="K13143">
        <v>-6.1463425799113902E-2</v>
      </c>
      <c r="L13143">
        <v>-6.1463000000000001</v>
      </c>
      <c r="M13143" t="s">
        <v>82</v>
      </c>
    </row>
    <row r="13144" spans="1:13">
      <c r="A13144" t="s">
        <v>5929</v>
      </c>
      <c r="B13144" t="s">
        <v>5930</v>
      </c>
      <c r="C13144" t="str">
        <f>TEXT(D13144, "mmm")</f>
        <v>Oct</v>
      </c>
      <c r="D13144" s="1">
        <v>45581</v>
      </c>
      <c r="E13144" t="s">
        <v>6568</v>
      </c>
      <c r="F13144" t="s">
        <v>222</v>
      </c>
      <c r="G13144">
        <v>36868</v>
      </c>
      <c r="H13144">
        <v>5.79</v>
      </c>
      <c r="I13144">
        <v>213465.72</v>
      </c>
      <c r="J13144" t="s">
        <v>81</v>
      </c>
      <c r="K13144">
        <v>3.7800650120745523E-2</v>
      </c>
      <c r="L13144">
        <v>3.7801</v>
      </c>
      <c r="M13144" t="s">
        <v>82</v>
      </c>
    </row>
    <row r="13145" spans="1:13">
      <c r="A13145" t="s">
        <v>6493</v>
      </c>
      <c r="B13145" t="s">
        <v>6494</v>
      </c>
      <c r="C13145" t="str">
        <f>TEXT(D13145, "mmm")</f>
        <v>Oct</v>
      </c>
      <c r="D13145" s="1">
        <v>45581</v>
      </c>
      <c r="E13145" t="s">
        <v>723</v>
      </c>
      <c r="F13145" t="s">
        <v>101</v>
      </c>
      <c r="G13145">
        <v>342133</v>
      </c>
      <c r="H13145">
        <v>26.99</v>
      </c>
      <c r="I13145">
        <v>9234169.6699999999</v>
      </c>
      <c r="J13145" t="s">
        <v>81</v>
      </c>
      <c r="K13145">
        <v>1.1821081129747221E-2</v>
      </c>
      <c r="L13145">
        <v>1.1820999999999999</v>
      </c>
      <c r="M13145" t="s">
        <v>82</v>
      </c>
    </row>
    <row r="13146" spans="1:13">
      <c r="A13146" t="s">
        <v>6493</v>
      </c>
      <c r="B13146" t="s">
        <v>6494</v>
      </c>
      <c r="C13146" t="str">
        <f>TEXT(D13146, "mmm")</f>
        <v>Oct</v>
      </c>
      <c r="D13146" s="1">
        <v>45581</v>
      </c>
      <c r="E13146" t="s">
        <v>724</v>
      </c>
      <c r="F13146" t="s">
        <v>101</v>
      </c>
      <c r="G13146">
        <v>342133</v>
      </c>
      <c r="H13146">
        <v>26.99</v>
      </c>
      <c r="I13146">
        <v>9234169.6699999999</v>
      </c>
      <c r="J13146" t="s">
        <v>81</v>
      </c>
      <c r="K13146">
        <v>1.1821081129747221E-2</v>
      </c>
      <c r="L13146">
        <v>1.1820999999999999</v>
      </c>
      <c r="M13146" t="s">
        <v>82</v>
      </c>
    </row>
    <row r="13147" spans="1:13">
      <c r="A13147" t="s">
        <v>3771</v>
      </c>
      <c r="B13147" t="s">
        <v>3772</v>
      </c>
      <c r="C13147" t="str">
        <f>TEXT(D13147, "mmm")</f>
        <v>Oct</v>
      </c>
      <c r="D13147" s="1">
        <v>45581</v>
      </c>
      <c r="E13147" t="s">
        <v>3773</v>
      </c>
      <c r="F13147" t="s">
        <v>128</v>
      </c>
      <c r="G13147">
        <v>30000</v>
      </c>
      <c r="H13147">
        <v>0.99</v>
      </c>
      <c r="I13147">
        <v>29700</v>
      </c>
      <c r="J13147" t="s">
        <v>81</v>
      </c>
      <c r="K13147">
        <v>8.2758633649387292E-2</v>
      </c>
      <c r="L13147">
        <v>8.2759</v>
      </c>
      <c r="M13147" t="s">
        <v>82</v>
      </c>
    </row>
    <row r="13148" spans="1:13">
      <c r="A13148" t="s">
        <v>291</v>
      </c>
      <c r="B13148" t="s">
        <v>292</v>
      </c>
      <c r="C13148" t="str">
        <f>TEXT(D13148, "mmm")</f>
        <v>Oct</v>
      </c>
      <c r="D13148" s="1">
        <v>45581</v>
      </c>
      <c r="E13148" t="s">
        <v>102</v>
      </c>
      <c r="F13148" t="s">
        <v>101</v>
      </c>
      <c r="G13148">
        <v>64275</v>
      </c>
      <c r="H13148">
        <v>7.58</v>
      </c>
      <c r="I13148">
        <v>487204.5</v>
      </c>
      <c r="J13148" t="s">
        <v>81</v>
      </c>
      <c r="K13148">
        <v>7.9052246745010546E-3</v>
      </c>
      <c r="L13148">
        <v>0.79049999999999998</v>
      </c>
      <c r="M13148" t="s">
        <v>82</v>
      </c>
    </row>
    <row r="13149" spans="1:13">
      <c r="A13149" t="s">
        <v>291</v>
      </c>
      <c r="B13149" t="s">
        <v>292</v>
      </c>
      <c r="C13149" t="str">
        <f>TEXT(D13149, "mmm")</f>
        <v>Oct</v>
      </c>
      <c r="D13149" s="1">
        <v>45581</v>
      </c>
      <c r="E13149" t="s">
        <v>100</v>
      </c>
      <c r="F13149" t="s">
        <v>101</v>
      </c>
      <c r="G13149">
        <v>64275</v>
      </c>
      <c r="H13149">
        <v>7.58</v>
      </c>
      <c r="I13149">
        <v>487204.5</v>
      </c>
      <c r="J13149" t="s">
        <v>81</v>
      </c>
      <c r="K13149">
        <v>7.9052246745010546E-3</v>
      </c>
      <c r="L13149">
        <v>0.79049999999999998</v>
      </c>
      <c r="M13149" t="s">
        <v>82</v>
      </c>
    </row>
    <row r="13150" spans="1:13">
      <c r="A13150" t="s">
        <v>135</v>
      </c>
      <c r="B13150" t="s">
        <v>136</v>
      </c>
      <c r="C13150" t="str">
        <f>TEXT(D13150, "mmm")</f>
        <v>Oct</v>
      </c>
      <c r="D13150" s="1">
        <v>45581</v>
      </c>
      <c r="E13150" t="s">
        <v>6569</v>
      </c>
      <c r="F13150" t="s">
        <v>128</v>
      </c>
      <c r="G13150">
        <v>6343</v>
      </c>
      <c r="H13150">
        <v>15.76</v>
      </c>
      <c r="I13150">
        <v>99965.68</v>
      </c>
      <c r="J13150" t="s">
        <v>81</v>
      </c>
      <c r="K13150">
        <v>-6.1463425799113902E-2</v>
      </c>
      <c r="L13150">
        <v>-6.1463000000000001</v>
      </c>
      <c r="M13150" t="s">
        <v>82</v>
      </c>
    </row>
    <row r="13151" spans="1:13">
      <c r="A13151" t="s">
        <v>361</v>
      </c>
      <c r="B13151" t="s">
        <v>362</v>
      </c>
      <c r="C13151" t="str">
        <f>TEXT(D13151, "mmm")</f>
        <v>Oct</v>
      </c>
      <c r="D13151" s="1">
        <v>45581</v>
      </c>
      <c r="E13151" t="s">
        <v>363</v>
      </c>
      <c r="F13151" t="s">
        <v>101</v>
      </c>
      <c r="G13151">
        <v>2000</v>
      </c>
      <c r="H13151">
        <v>50.78</v>
      </c>
      <c r="I13151">
        <v>101560</v>
      </c>
      <c r="J13151" t="s">
        <v>86</v>
      </c>
      <c r="K13151">
        <v>-4.544639390740457E-3</v>
      </c>
      <c r="L13151">
        <v>-0.45450000000000002</v>
      </c>
      <c r="M13151" t="s">
        <v>82</v>
      </c>
    </row>
    <row r="13152" spans="1:13">
      <c r="A13152" t="s">
        <v>5929</v>
      </c>
      <c r="B13152" t="s">
        <v>5930</v>
      </c>
      <c r="C13152" t="str">
        <f>TEXT(D13152, "mmm")</f>
        <v>Oct</v>
      </c>
      <c r="D13152" s="1">
        <v>45581</v>
      </c>
      <c r="E13152" t="s">
        <v>6568</v>
      </c>
      <c r="F13152" t="s">
        <v>222</v>
      </c>
      <c r="G13152">
        <v>36868</v>
      </c>
      <c r="H13152">
        <v>5.79</v>
      </c>
      <c r="I13152">
        <v>213465.72</v>
      </c>
      <c r="J13152" t="s">
        <v>81</v>
      </c>
      <c r="K13152">
        <v>3.7800650120745523E-2</v>
      </c>
      <c r="L13152">
        <v>3.7801</v>
      </c>
      <c r="M13152" t="s">
        <v>82</v>
      </c>
    </row>
    <row r="13153" spans="1:13">
      <c r="A13153" t="s">
        <v>273</v>
      </c>
      <c r="B13153" t="s">
        <v>274</v>
      </c>
      <c r="C13153" t="str">
        <f>TEXT(D13153, "mmm")</f>
        <v>Oct</v>
      </c>
      <c r="D13153" s="1">
        <v>45581</v>
      </c>
      <c r="E13153" t="s">
        <v>6570</v>
      </c>
      <c r="F13153" t="s">
        <v>118</v>
      </c>
      <c r="G13153">
        <v>5254.86</v>
      </c>
      <c r="H13153">
        <v>19.03</v>
      </c>
      <c r="I13153">
        <v>99999.985799999995</v>
      </c>
      <c r="J13153" t="s">
        <v>86</v>
      </c>
      <c r="K13153">
        <v>1.4713723705753081E-2</v>
      </c>
      <c r="L13153">
        <v>1.4714</v>
      </c>
      <c r="M13153" t="s">
        <v>82</v>
      </c>
    </row>
    <row r="13154" spans="1:13">
      <c r="A13154" t="s">
        <v>2259</v>
      </c>
      <c r="B13154" t="s">
        <v>2260</v>
      </c>
      <c r="C13154" t="str">
        <f>TEXT(D13154, "mmm")</f>
        <v>Oct</v>
      </c>
      <c r="D13154" s="1">
        <v>45581</v>
      </c>
      <c r="E13154" t="s">
        <v>6571</v>
      </c>
      <c r="F13154" t="s">
        <v>80</v>
      </c>
      <c r="G13154">
        <v>30000</v>
      </c>
      <c r="H13154">
        <v>4.3899999999999997</v>
      </c>
      <c r="I13154">
        <v>131700</v>
      </c>
      <c r="J13154" t="s">
        <v>86</v>
      </c>
      <c r="K13154">
        <v>0.14571435110909589</v>
      </c>
      <c r="L13154">
        <v>14.571400000000001</v>
      </c>
      <c r="M13154" t="s">
        <v>82</v>
      </c>
    </row>
    <row r="13155" spans="1:13">
      <c r="A13155" t="s">
        <v>6572</v>
      </c>
      <c r="B13155" t="s">
        <v>6573</v>
      </c>
      <c r="C13155" t="str">
        <f>TEXT(D13155, "mmm")</f>
        <v>Oct</v>
      </c>
      <c r="D13155" s="1">
        <v>45581</v>
      </c>
      <c r="E13155" t="s">
        <v>6574</v>
      </c>
      <c r="F13155" t="s">
        <v>222</v>
      </c>
      <c r="G13155">
        <v>5380</v>
      </c>
      <c r="H13155">
        <v>14.02</v>
      </c>
      <c r="I13155">
        <v>75427.599999999991</v>
      </c>
      <c r="J13155" t="s">
        <v>86</v>
      </c>
      <c r="K13155">
        <v>-2.9702807985141241E-2</v>
      </c>
      <c r="L13155">
        <v>-2.9702999999999999</v>
      </c>
      <c r="M13155" t="s">
        <v>82</v>
      </c>
    </row>
    <row r="13156" spans="1:13">
      <c r="A13156" t="s">
        <v>6575</v>
      </c>
      <c r="B13156" t="s">
        <v>6576</v>
      </c>
      <c r="C13156" t="str">
        <f>TEXT(D13156, "mmm")</f>
        <v>Oct</v>
      </c>
      <c r="D13156" s="1">
        <v>45582</v>
      </c>
      <c r="E13156" t="s">
        <v>6577</v>
      </c>
      <c r="F13156" t="s">
        <v>118</v>
      </c>
      <c r="G13156">
        <v>2300</v>
      </c>
      <c r="H13156">
        <v>11.28</v>
      </c>
      <c r="I13156">
        <v>25944</v>
      </c>
      <c r="J13156" t="s">
        <v>81</v>
      </c>
      <c r="K13156">
        <v>-2.4539847059170339E-2</v>
      </c>
      <c r="L13156">
        <v>-2.4540000000000002</v>
      </c>
      <c r="M13156" t="s">
        <v>82</v>
      </c>
    </row>
    <row r="13157" spans="1:13">
      <c r="A13157" t="s">
        <v>6575</v>
      </c>
      <c r="B13157" t="s">
        <v>6576</v>
      </c>
      <c r="C13157" t="str">
        <f>TEXT(D13157, "mmm")</f>
        <v>Oct</v>
      </c>
      <c r="D13157" s="1">
        <v>45582</v>
      </c>
      <c r="E13157" t="s">
        <v>6578</v>
      </c>
      <c r="F13157" t="s">
        <v>128</v>
      </c>
      <c r="G13157">
        <v>3671</v>
      </c>
      <c r="H13157">
        <v>11.28</v>
      </c>
      <c r="I13157">
        <v>41408.879999999997</v>
      </c>
      <c r="J13157" t="s">
        <v>81</v>
      </c>
      <c r="K13157">
        <v>-2.4539847059170339E-2</v>
      </c>
      <c r="L13157">
        <v>-2.4540000000000002</v>
      </c>
      <c r="M13157" t="s">
        <v>82</v>
      </c>
    </row>
    <row r="13158" spans="1:13">
      <c r="A13158" t="s">
        <v>6575</v>
      </c>
      <c r="B13158" t="s">
        <v>6576</v>
      </c>
      <c r="C13158" t="str">
        <f>TEXT(D13158, "mmm")</f>
        <v>Oct</v>
      </c>
      <c r="D13158" s="1">
        <v>45582</v>
      </c>
      <c r="E13158" t="s">
        <v>6579</v>
      </c>
      <c r="F13158" t="s">
        <v>426</v>
      </c>
      <c r="G13158">
        <v>1221</v>
      </c>
      <c r="H13158">
        <v>11.28</v>
      </c>
      <c r="I13158">
        <v>13772.88</v>
      </c>
      <c r="J13158" t="s">
        <v>81</v>
      </c>
      <c r="K13158">
        <v>-2.4539847059170339E-2</v>
      </c>
      <c r="L13158">
        <v>-2.4540000000000002</v>
      </c>
      <c r="M13158" t="s">
        <v>82</v>
      </c>
    </row>
    <row r="13159" spans="1:13">
      <c r="A13159" t="s">
        <v>6575</v>
      </c>
      <c r="B13159" t="s">
        <v>6576</v>
      </c>
      <c r="C13159" t="str">
        <f>TEXT(D13159, "mmm")</f>
        <v>Oct</v>
      </c>
      <c r="D13159" s="1">
        <v>45582</v>
      </c>
      <c r="E13159" t="s">
        <v>6580</v>
      </c>
      <c r="F13159" t="s">
        <v>426</v>
      </c>
      <c r="G13159">
        <v>1576</v>
      </c>
      <c r="H13159">
        <v>11.28</v>
      </c>
      <c r="I13159">
        <v>17777.28</v>
      </c>
      <c r="J13159" t="s">
        <v>81</v>
      </c>
      <c r="K13159">
        <v>-2.4539847059170339E-2</v>
      </c>
      <c r="L13159">
        <v>-2.4540000000000002</v>
      </c>
      <c r="M13159" t="s">
        <v>82</v>
      </c>
    </row>
    <row r="13160" spans="1:13">
      <c r="A13160" t="s">
        <v>6575</v>
      </c>
      <c r="B13160" t="s">
        <v>6576</v>
      </c>
      <c r="C13160" t="str">
        <f>TEXT(D13160, "mmm")</f>
        <v>Oct</v>
      </c>
      <c r="D13160" s="1">
        <v>45582</v>
      </c>
      <c r="E13160" t="s">
        <v>6581</v>
      </c>
      <c r="F13160" t="s">
        <v>426</v>
      </c>
      <c r="G13160">
        <v>3785</v>
      </c>
      <c r="H13160">
        <v>11.28</v>
      </c>
      <c r="I13160">
        <v>42694.8</v>
      </c>
      <c r="J13160" t="s">
        <v>86</v>
      </c>
      <c r="K13160">
        <v>-2.4539847059170339E-2</v>
      </c>
      <c r="L13160">
        <v>-2.4540000000000002</v>
      </c>
      <c r="M13160" t="s">
        <v>82</v>
      </c>
    </row>
    <row r="13161" spans="1:13">
      <c r="A13161" t="s">
        <v>291</v>
      </c>
      <c r="B13161" t="s">
        <v>292</v>
      </c>
      <c r="C13161" t="str">
        <f>TEXT(D13161, "mmm")</f>
        <v>Oct</v>
      </c>
      <c r="D13161" s="1">
        <v>45582</v>
      </c>
      <c r="E13161" t="s">
        <v>102</v>
      </c>
      <c r="F13161" t="s">
        <v>101</v>
      </c>
      <c r="G13161">
        <v>79978</v>
      </c>
      <c r="H13161">
        <v>7.56</v>
      </c>
      <c r="I13161">
        <v>604633.67999999993</v>
      </c>
      <c r="J13161" t="s">
        <v>81</v>
      </c>
      <c r="K13161">
        <v>-3.9682611959235281E-3</v>
      </c>
      <c r="L13161">
        <v>-0.39679999999999999</v>
      </c>
      <c r="M13161" t="s">
        <v>82</v>
      </c>
    </row>
    <row r="13162" spans="1:13">
      <c r="A13162" t="s">
        <v>291</v>
      </c>
      <c r="B13162" t="s">
        <v>292</v>
      </c>
      <c r="C13162" t="str">
        <f>TEXT(D13162, "mmm")</f>
        <v>Oct</v>
      </c>
      <c r="D13162" s="1">
        <v>45582</v>
      </c>
      <c r="E13162" t="s">
        <v>100</v>
      </c>
      <c r="F13162" t="s">
        <v>101</v>
      </c>
      <c r="G13162">
        <v>79978</v>
      </c>
      <c r="H13162">
        <v>7.56</v>
      </c>
      <c r="I13162">
        <v>604633.67999999993</v>
      </c>
      <c r="J13162" t="s">
        <v>81</v>
      </c>
      <c r="K13162">
        <v>-3.9682611959235281E-3</v>
      </c>
      <c r="L13162">
        <v>-0.39679999999999999</v>
      </c>
      <c r="M13162" t="s">
        <v>82</v>
      </c>
    </row>
    <row r="13163" spans="1:13">
      <c r="A13163" t="s">
        <v>6493</v>
      </c>
      <c r="B13163" t="s">
        <v>6494</v>
      </c>
      <c r="C13163" t="str">
        <f>TEXT(D13163, "mmm")</f>
        <v>Oct</v>
      </c>
      <c r="D13163" s="1">
        <v>45582</v>
      </c>
      <c r="E13163" t="s">
        <v>723</v>
      </c>
      <c r="F13163" t="s">
        <v>101</v>
      </c>
      <c r="G13163">
        <v>1040000</v>
      </c>
      <c r="H13163">
        <v>27.01</v>
      </c>
      <c r="I13163">
        <v>28090400</v>
      </c>
      <c r="J13163" t="s">
        <v>86</v>
      </c>
      <c r="K13163">
        <v>-1.6236199320137531E-2</v>
      </c>
      <c r="L13163">
        <v>-1.6235999999999999</v>
      </c>
      <c r="M13163" t="s">
        <v>82</v>
      </c>
    </row>
    <row r="13164" spans="1:13">
      <c r="A13164" t="s">
        <v>6493</v>
      </c>
      <c r="B13164" t="s">
        <v>6494</v>
      </c>
      <c r="C13164" t="str">
        <f>TEXT(D13164, "mmm")</f>
        <v>Oct</v>
      </c>
      <c r="D13164" s="1">
        <v>45582</v>
      </c>
      <c r="E13164" t="s">
        <v>724</v>
      </c>
      <c r="F13164" t="s">
        <v>101</v>
      </c>
      <c r="G13164">
        <v>1040000</v>
      </c>
      <c r="H13164">
        <v>27.01</v>
      </c>
      <c r="I13164">
        <v>28090400</v>
      </c>
      <c r="J13164" t="s">
        <v>86</v>
      </c>
      <c r="K13164">
        <v>-1.6236199320137531E-2</v>
      </c>
      <c r="L13164">
        <v>-1.6235999999999999</v>
      </c>
      <c r="M13164" t="s">
        <v>82</v>
      </c>
    </row>
    <row r="13165" spans="1:13">
      <c r="A13165" t="s">
        <v>6575</v>
      </c>
      <c r="B13165" t="s">
        <v>6576</v>
      </c>
      <c r="C13165" t="str">
        <f>TEXT(D13165, "mmm")</f>
        <v>Oct</v>
      </c>
      <c r="D13165" s="1">
        <v>45582</v>
      </c>
      <c r="E13165" t="s">
        <v>6582</v>
      </c>
      <c r="F13165" t="s">
        <v>276</v>
      </c>
      <c r="G13165">
        <v>11362</v>
      </c>
      <c r="H13165">
        <v>11.28</v>
      </c>
      <c r="I13165">
        <v>128163.36</v>
      </c>
      <c r="J13165" t="s">
        <v>86</v>
      </c>
      <c r="K13165">
        <v>-2.4539847059170339E-2</v>
      </c>
      <c r="L13165">
        <v>-2.4540000000000002</v>
      </c>
      <c r="M13165" t="s">
        <v>82</v>
      </c>
    </row>
    <row r="13166" spans="1:13">
      <c r="A13166" t="s">
        <v>3771</v>
      </c>
      <c r="B13166" t="s">
        <v>3772</v>
      </c>
      <c r="C13166" t="str">
        <f>TEXT(D13166, "mmm")</f>
        <v>Oct</v>
      </c>
      <c r="D13166" s="1">
        <v>45582</v>
      </c>
      <c r="E13166" t="s">
        <v>6583</v>
      </c>
      <c r="F13166" t="s">
        <v>80</v>
      </c>
      <c r="G13166">
        <v>20000</v>
      </c>
      <c r="H13166">
        <v>0.95</v>
      </c>
      <c r="I13166">
        <v>19000</v>
      </c>
      <c r="J13166" t="s">
        <v>81</v>
      </c>
      <c r="K13166">
        <v>1.3727500681052E-2</v>
      </c>
      <c r="L13166">
        <v>1.3728</v>
      </c>
      <c r="M13166" t="s">
        <v>82</v>
      </c>
    </row>
    <row r="13167" spans="1:13">
      <c r="A13167" t="s">
        <v>6575</v>
      </c>
      <c r="B13167" t="s">
        <v>6576</v>
      </c>
      <c r="C13167" t="str">
        <f>TEXT(D13167, "mmm")</f>
        <v>Oct</v>
      </c>
      <c r="D13167" s="1">
        <v>45582</v>
      </c>
      <c r="E13167" t="s">
        <v>6582</v>
      </c>
      <c r="F13167" t="s">
        <v>276</v>
      </c>
      <c r="G13167">
        <v>1817</v>
      </c>
      <c r="H13167">
        <v>11.28</v>
      </c>
      <c r="I13167">
        <v>20495.759999999998</v>
      </c>
      <c r="J13167" t="s">
        <v>81</v>
      </c>
      <c r="K13167">
        <v>-2.4539847059170339E-2</v>
      </c>
      <c r="L13167">
        <v>-2.4540000000000002</v>
      </c>
      <c r="M13167" t="s">
        <v>82</v>
      </c>
    </row>
    <row r="13168" spans="1:13">
      <c r="A13168" t="s">
        <v>361</v>
      </c>
      <c r="B13168" t="s">
        <v>362</v>
      </c>
      <c r="C13168" t="str">
        <f>TEXT(D13168, "mmm")</f>
        <v>Oct</v>
      </c>
      <c r="D13168" s="1">
        <v>45582</v>
      </c>
      <c r="E13168" t="s">
        <v>363</v>
      </c>
      <c r="F13168" t="s">
        <v>101</v>
      </c>
      <c r="G13168">
        <v>2000</v>
      </c>
      <c r="H13168">
        <v>49.89</v>
      </c>
      <c r="I13168">
        <v>99780</v>
      </c>
      <c r="J13168" t="s">
        <v>81</v>
      </c>
      <c r="K13168">
        <v>-1.5606243897431369E-2</v>
      </c>
      <c r="L13168">
        <v>-1.5606</v>
      </c>
      <c r="M13168" t="s">
        <v>82</v>
      </c>
    </row>
    <row r="13169" spans="1:13">
      <c r="A13169" t="s">
        <v>6575</v>
      </c>
      <c r="B13169" t="s">
        <v>6576</v>
      </c>
      <c r="C13169" t="str">
        <f>TEXT(D13169, "mmm")</f>
        <v>Oct</v>
      </c>
      <c r="D13169" s="1">
        <v>45582</v>
      </c>
      <c r="E13169" t="s">
        <v>6584</v>
      </c>
      <c r="F13169" t="s">
        <v>426</v>
      </c>
      <c r="G13169">
        <v>1000</v>
      </c>
      <c r="H13169">
        <v>11.28</v>
      </c>
      <c r="I13169">
        <v>11280</v>
      </c>
      <c r="J13169" t="s">
        <v>81</v>
      </c>
      <c r="K13169">
        <v>-2.4539847059170339E-2</v>
      </c>
      <c r="L13169">
        <v>-2.4540000000000002</v>
      </c>
      <c r="M13169" t="s">
        <v>82</v>
      </c>
    </row>
    <row r="13170" spans="1:13">
      <c r="A13170" t="s">
        <v>6585</v>
      </c>
      <c r="B13170" t="s">
        <v>6586</v>
      </c>
      <c r="C13170" t="str">
        <f>TEXT(D13170, "mmm")</f>
        <v>Oct</v>
      </c>
      <c r="D13170" s="1">
        <v>45582</v>
      </c>
      <c r="E13170" t="s">
        <v>6587</v>
      </c>
      <c r="F13170" t="s">
        <v>80</v>
      </c>
      <c r="G13170">
        <v>500</v>
      </c>
      <c r="H13170">
        <v>22.3</v>
      </c>
      <c r="I13170">
        <v>11150</v>
      </c>
      <c r="J13170" t="s">
        <v>81</v>
      </c>
      <c r="K13170">
        <v>-4.177896592575403E-2</v>
      </c>
      <c r="L13170">
        <v>-4.1779000000000002</v>
      </c>
      <c r="M13170" t="s">
        <v>82</v>
      </c>
    </row>
    <row r="13171" spans="1:13">
      <c r="A13171" t="s">
        <v>6585</v>
      </c>
      <c r="B13171" t="s">
        <v>6586</v>
      </c>
      <c r="C13171" t="str">
        <f>TEXT(D13171, "mmm")</f>
        <v>Oct</v>
      </c>
      <c r="D13171" s="1">
        <v>45582</v>
      </c>
      <c r="E13171" t="s">
        <v>6587</v>
      </c>
      <c r="F13171" t="s">
        <v>80</v>
      </c>
      <c r="G13171">
        <v>500</v>
      </c>
      <c r="H13171">
        <v>22.2</v>
      </c>
      <c r="I13171">
        <v>11100</v>
      </c>
      <c r="J13171" t="s">
        <v>81</v>
      </c>
      <c r="K13171">
        <v>-4.177896592575403E-2</v>
      </c>
      <c r="L13171">
        <v>-4.1779000000000002</v>
      </c>
      <c r="M13171" t="s">
        <v>82</v>
      </c>
    </row>
    <row r="13172" spans="1:13">
      <c r="A13172" t="s">
        <v>129</v>
      </c>
      <c r="B13172" t="s">
        <v>130</v>
      </c>
      <c r="C13172" t="str">
        <f>TEXT(D13172, "mmm")</f>
        <v>Oct</v>
      </c>
      <c r="D13172" s="1">
        <v>45583</v>
      </c>
      <c r="E13172" t="s">
        <v>111</v>
      </c>
      <c r="F13172" t="s">
        <v>101</v>
      </c>
      <c r="G13172">
        <v>17000</v>
      </c>
      <c r="H13172">
        <v>6.81</v>
      </c>
      <c r="I13172">
        <v>115770</v>
      </c>
      <c r="J13172" t="s">
        <v>81</v>
      </c>
      <c r="K13172">
        <v>0</v>
      </c>
      <c r="L13172">
        <v>0</v>
      </c>
      <c r="M13172" t="s">
        <v>82</v>
      </c>
    </row>
    <row r="13173" spans="1:13">
      <c r="A13173" t="s">
        <v>129</v>
      </c>
      <c r="B13173" t="s">
        <v>130</v>
      </c>
      <c r="C13173" t="str">
        <f>TEXT(D13173, "mmm")</f>
        <v>Oct</v>
      </c>
      <c r="D13173" s="1">
        <v>45583</v>
      </c>
      <c r="E13173" t="s">
        <v>110</v>
      </c>
      <c r="F13173" t="s">
        <v>101</v>
      </c>
      <c r="G13173">
        <v>17000</v>
      </c>
      <c r="H13173">
        <v>6.81</v>
      </c>
      <c r="I13173">
        <v>115770</v>
      </c>
      <c r="J13173" t="s">
        <v>81</v>
      </c>
      <c r="K13173">
        <v>0</v>
      </c>
      <c r="L13173">
        <v>0</v>
      </c>
      <c r="M13173" t="s">
        <v>82</v>
      </c>
    </row>
    <row r="13174" spans="1:13">
      <c r="A13174" t="s">
        <v>649</v>
      </c>
      <c r="B13174" t="s">
        <v>650</v>
      </c>
      <c r="C13174" t="str">
        <f>TEXT(D13174, "mmm")</f>
        <v>Oct</v>
      </c>
      <c r="D13174" s="1">
        <v>45583</v>
      </c>
      <c r="E13174" t="s">
        <v>658</v>
      </c>
      <c r="F13174" t="s">
        <v>222</v>
      </c>
      <c r="G13174">
        <v>23700</v>
      </c>
      <c r="H13174">
        <v>2.14</v>
      </c>
      <c r="I13174">
        <v>50718</v>
      </c>
      <c r="J13174" t="s">
        <v>81</v>
      </c>
      <c r="K13174">
        <v>0.15555551317003041</v>
      </c>
      <c r="L13174">
        <v>15.5556</v>
      </c>
      <c r="M13174" t="s">
        <v>82</v>
      </c>
    </row>
    <row r="13175" spans="1:13">
      <c r="A13175" t="s">
        <v>649</v>
      </c>
      <c r="B13175" t="s">
        <v>650</v>
      </c>
      <c r="C13175" t="str">
        <f>TEXT(D13175, "mmm")</f>
        <v>Oct</v>
      </c>
      <c r="D13175" s="1">
        <v>45583</v>
      </c>
      <c r="E13175" t="s">
        <v>651</v>
      </c>
      <c r="F13175" t="s">
        <v>217</v>
      </c>
      <c r="G13175">
        <v>23700</v>
      </c>
      <c r="H13175">
        <v>2.14</v>
      </c>
      <c r="I13175">
        <v>50718</v>
      </c>
      <c r="J13175" t="s">
        <v>81</v>
      </c>
      <c r="K13175">
        <v>0.15555551317003041</v>
      </c>
      <c r="L13175">
        <v>15.5556</v>
      </c>
      <c r="M13175" t="s">
        <v>82</v>
      </c>
    </row>
    <row r="13176" spans="1:13">
      <c r="A13176" t="s">
        <v>649</v>
      </c>
      <c r="B13176" t="s">
        <v>650</v>
      </c>
      <c r="C13176" t="str">
        <f>TEXT(D13176, "mmm")</f>
        <v>Oct</v>
      </c>
      <c r="D13176" s="1">
        <v>45583</v>
      </c>
      <c r="E13176" t="s">
        <v>663</v>
      </c>
      <c r="F13176" t="s">
        <v>222</v>
      </c>
      <c r="G13176">
        <v>23700</v>
      </c>
      <c r="H13176">
        <v>2.14</v>
      </c>
      <c r="I13176">
        <v>50718</v>
      </c>
      <c r="J13176" t="s">
        <v>81</v>
      </c>
      <c r="K13176">
        <v>0.15555551317003041</v>
      </c>
      <c r="L13176">
        <v>15.5556</v>
      </c>
      <c r="M13176" t="s">
        <v>82</v>
      </c>
    </row>
    <row r="13177" spans="1:13">
      <c r="A13177" t="s">
        <v>649</v>
      </c>
      <c r="B13177" t="s">
        <v>650</v>
      </c>
      <c r="C13177" t="str">
        <f>TEXT(D13177, "mmm")</f>
        <v>Oct</v>
      </c>
      <c r="D13177" s="1">
        <v>45583</v>
      </c>
      <c r="E13177" t="s">
        <v>664</v>
      </c>
      <c r="F13177" t="s">
        <v>101</v>
      </c>
      <c r="G13177">
        <v>23700</v>
      </c>
      <c r="H13177">
        <v>2.14</v>
      </c>
      <c r="I13177">
        <v>50718</v>
      </c>
      <c r="J13177" t="s">
        <v>81</v>
      </c>
      <c r="K13177">
        <v>0.15555551317003041</v>
      </c>
      <c r="L13177">
        <v>15.5556</v>
      </c>
      <c r="M13177" t="s">
        <v>82</v>
      </c>
    </row>
    <row r="13178" spans="1:13">
      <c r="A13178" t="s">
        <v>649</v>
      </c>
      <c r="B13178" t="s">
        <v>650</v>
      </c>
      <c r="C13178" t="str">
        <f>TEXT(D13178, "mmm")</f>
        <v>Oct</v>
      </c>
      <c r="D13178" s="1">
        <v>45583</v>
      </c>
      <c r="E13178" t="s">
        <v>659</v>
      </c>
      <c r="F13178" t="s">
        <v>222</v>
      </c>
      <c r="G13178">
        <v>23700</v>
      </c>
      <c r="H13178">
        <v>2.14</v>
      </c>
      <c r="I13178">
        <v>50718</v>
      </c>
      <c r="J13178" t="s">
        <v>81</v>
      </c>
      <c r="K13178">
        <v>0.15555551317003041</v>
      </c>
      <c r="L13178">
        <v>15.5556</v>
      </c>
      <c r="M13178" t="s">
        <v>82</v>
      </c>
    </row>
    <row r="13179" spans="1:13">
      <c r="A13179" t="s">
        <v>649</v>
      </c>
      <c r="B13179" t="s">
        <v>650</v>
      </c>
      <c r="C13179" t="str">
        <f>TEXT(D13179, "mmm")</f>
        <v>Oct</v>
      </c>
      <c r="D13179" s="1">
        <v>45583</v>
      </c>
      <c r="E13179" t="s">
        <v>662</v>
      </c>
      <c r="F13179" t="s">
        <v>222</v>
      </c>
      <c r="G13179">
        <v>23700</v>
      </c>
      <c r="H13179">
        <v>2.14</v>
      </c>
      <c r="I13179">
        <v>50718</v>
      </c>
      <c r="J13179" t="s">
        <v>81</v>
      </c>
      <c r="K13179">
        <v>0.15555551317003041</v>
      </c>
      <c r="L13179">
        <v>15.5556</v>
      </c>
      <c r="M13179" t="s">
        <v>82</v>
      </c>
    </row>
    <row r="13180" spans="1:13">
      <c r="A13180" t="s">
        <v>649</v>
      </c>
      <c r="B13180" t="s">
        <v>650</v>
      </c>
      <c r="C13180" t="str">
        <f>TEXT(D13180, "mmm")</f>
        <v>Oct</v>
      </c>
      <c r="D13180" s="1">
        <v>45583</v>
      </c>
      <c r="E13180" t="s">
        <v>660</v>
      </c>
      <c r="F13180" t="s">
        <v>222</v>
      </c>
      <c r="G13180">
        <v>23700</v>
      </c>
      <c r="H13180">
        <v>2.14</v>
      </c>
      <c r="I13180">
        <v>50718</v>
      </c>
      <c r="J13180" t="s">
        <v>81</v>
      </c>
      <c r="K13180">
        <v>0.15555551317003041</v>
      </c>
      <c r="L13180">
        <v>15.5556</v>
      </c>
      <c r="M13180" t="s">
        <v>82</v>
      </c>
    </row>
    <row r="13181" spans="1:13">
      <c r="A13181" t="s">
        <v>649</v>
      </c>
      <c r="B13181" t="s">
        <v>650</v>
      </c>
      <c r="C13181" t="str">
        <f>TEXT(D13181, "mmm")</f>
        <v>Oct</v>
      </c>
      <c r="D13181" s="1">
        <v>45583</v>
      </c>
      <c r="E13181" t="s">
        <v>661</v>
      </c>
      <c r="F13181" t="s">
        <v>222</v>
      </c>
      <c r="G13181">
        <v>23700</v>
      </c>
      <c r="H13181">
        <v>2.14</v>
      </c>
      <c r="I13181">
        <v>50718</v>
      </c>
      <c r="J13181" t="s">
        <v>81</v>
      </c>
      <c r="K13181">
        <v>0.15555551317003041</v>
      </c>
      <c r="L13181">
        <v>15.5556</v>
      </c>
      <c r="M13181" t="s">
        <v>82</v>
      </c>
    </row>
    <row r="13182" spans="1:13">
      <c r="A13182" t="s">
        <v>649</v>
      </c>
      <c r="B13182" t="s">
        <v>650</v>
      </c>
      <c r="C13182" t="str">
        <f>TEXT(D13182, "mmm")</f>
        <v>Oct</v>
      </c>
      <c r="D13182" s="1">
        <v>45583</v>
      </c>
      <c r="E13182" t="s">
        <v>651</v>
      </c>
      <c r="F13182" t="s">
        <v>217</v>
      </c>
      <c r="G13182">
        <v>23700</v>
      </c>
      <c r="H13182">
        <v>2.14</v>
      </c>
      <c r="I13182">
        <v>50718</v>
      </c>
      <c r="J13182" t="s">
        <v>81</v>
      </c>
      <c r="K13182">
        <v>0.15555551317003041</v>
      </c>
      <c r="L13182">
        <v>15.5556</v>
      </c>
      <c r="M13182" t="s">
        <v>82</v>
      </c>
    </row>
    <row r="13183" spans="1:13">
      <c r="A13183" t="s">
        <v>129</v>
      </c>
      <c r="B13183" t="s">
        <v>130</v>
      </c>
      <c r="C13183" t="str">
        <f>TEXT(D13183, "mmm")</f>
        <v>Oct</v>
      </c>
      <c r="D13183" s="1">
        <v>45583</v>
      </c>
      <c r="E13183" t="s">
        <v>109</v>
      </c>
      <c r="F13183" t="s">
        <v>101</v>
      </c>
      <c r="G13183">
        <v>17000</v>
      </c>
      <c r="H13183">
        <v>6.81</v>
      </c>
      <c r="I13183">
        <v>115770</v>
      </c>
      <c r="J13183" t="s">
        <v>81</v>
      </c>
      <c r="K13183">
        <v>0</v>
      </c>
      <c r="L13183">
        <v>0</v>
      </c>
      <c r="M13183" t="s">
        <v>82</v>
      </c>
    </row>
    <row r="13184" spans="1:13">
      <c r="A13184" t="s">
        <v>361</v>
      </c>
      <c r="B13184" t="s">
        <v>362</v>
      </c>
      <c r="C13184" t="str">
        <f>TEXT(D13184, "mmm")</f>
        <v>Oct</v>
      </c>
      <c r="D13184" s="1">
        <v>45583</v>
      </c>
      <c r="E13184" t="s">
        <v>363</v>
      </c>
      <c r="F13184" t="s">
        <v>101</v>
      </c>
      <c r="G13184">
        <v>1500</v>
      </c>
      <c r="H13184">
        <v>49.58</v>
      </c>
      <c r="I13184">
        <v>74370</v>
      </c>
      <c r="J13184" t="s">
        <v>81</v>
      </c>
      <c r="K13184">
        <v>-5.490140288480494E-3</v>
      </c>
      <c r="L13184">
        <v>-0.54900000000000004</v>
      </c>
      <c r="M13184" t="s">
        <v>82</v>
      </c>
    </row>
    <row r="13185" spans="1:13">
      <c r="A13185" t="s">
        <v>291</v>
      </c>
      <c r="B13185" t="s">
        <v>292</v>
      </c>
      <c r="C13185" t="str">
        <f>TEXT(D13185, "mmm")</f>
        <v>Oct</v>
      </c>
      <c r="D13185" s="1">
        <v>45583</v>
      </c>
      <c r="E13185" t="s">
        <v>102</v>
      </c>
      <c r="F13185" t="s">
        <v>101</v>
      </c>
      <c r="G13185">
        <v>51163</v>
      </c>
      <c r="H13185">
        <v>7.6</v>
      </c>
      <c r="I13185">
        <v>388838.8</v>
      </c>
      <c r="J13185" t="s">
        <v>81</v>
      </c>
      <c r="K13185">
        <v>-1.314062824449069E-2</v>
      </c>
      <c r="L13185">
        <v>-1.3141</v>
      </c>
      <c r="M13185" t="s">
        <v>82</v>
      </c>
    </row>
    <row r="13186" spans="1:13">
      <c r="A13186" t="s">
        <v>291</v>
      </c>
      <c r="B13186" t="s">
        <v>292</v>
      </c>
      <c r="C13186" t="str">
        <f>TEXT(D13186, "mmm")</f>
        <v>Oct</v>
      </c>
      <c r="D13186" s="1">
        <v>45583</v>
      </c>
      <c r="E13186" t="s">
        <v>100</v>
      </c>
      <c r="F13186" t="s">
        <v>101</v>
      </c>
      <c r="G13186">
        <v>51163</v>
      </c>
      <c r="H13186">
        <v>7.6</v>
      </c>
      <c r="I13186">
        <v>388838.8</v>
      </c>
      <c r="J13186" t="s">
        <v>81</v>
      </c>
      <c r="K13186">
        <v>-1.314062824449069E-2</v>
      </c>
      <c r="L13186">
        <v>-1.3141</v>
      </c>
      <c r="M13186" t="s">
        <v>82</v>
      </c>
    </row>
    <row r="13187" spans="1:13">
      <c r="A13187" t="s">
        <v>4645</v>
      </c>
      <c r="B13187" t="s">
        <v>4646</v>
      </c>
      <c r="C13187" t="str">
        <f>TEXT(D13187, "mmm")</f>
        <v>Oct</v>
      </c>
      <c r="D13187" s="1">
        <v>45583</v>
      </c>
      <c r="E13187" t="s">
        <v>4647</v>
      </c>
      <c r="F13187" t="s">
        <v>222</v>
      </c>
      <c r="G13187">
        <v>1797</v>
      </c>
      <c r="H13187">
        <v>19.649999999999999</v>
      </c>
      <c r="I13187">
        <v>35311.050000000003</v>
      </c>
      <c r="J13187" t="s">
        <v>81</v>
      </c>
      <c r="K13187">
        <v>-3.91174408338687E-2</v>
      </c>
      <c r="L13187">
        <v>-3.9117000000000002</v>
      </c>
      <c r="M13187" t="s">
        <v>82</v>
      </c>
    </row>
    <row r="13188" spans="1:13">
      <c r="A13188" t="s">
        <v>6588</v>
      </c>
      <c r="B13188" t="s">
        <v>6589</v>
      </c>
      <c r="C13188" t="str">
        <f>TEXT(D13188, "mmm")</f>
        <v>Oct</v>
      </c>
      <c r="D13188" s="1">
        <v>45583</v>
      </c>
      <c r="E13188" t="s">
        <v>6590</v>
      </c>
      <c r="F13188" t="s">
        <v>251</v>
      </c>
      <c r="G13188">
        <v>1495000</v>
      </c>
      <c r="H13188">
        <v>1.04</v>
      </c>
      <c r="I13188">
        <v>1554800</v>
      </c>
      <c r="J13188" t="s">
        <v>81</v>
      </c>
      <c r="K13188">
        <v>0.12499995343387189</v>
      </c>
      <c r="L13188">
        <v>12.5</v>
      </c>
      <c r="M13188" t="s">
        <v>82</v>
      </c>
    </row>
    <row r="13189" spans="1:13">
      <c r="A13189" t="s">
        <v>6588</v>
      </c>
      <c r="B13189" t="s">
        <v>6589</v>
      </c>
      <c r="C13189" t="str">
        <f>TEXT(D13189, "mmm")</f>
        <v>Oct</v>
      </c>
      <c r="D13189" s="1">
        <v>45583</v>
      </c>
      <c r="E13189" t="s">
        <v>6591</v>
      </c>
      <c r="F13189" t="s">
        <v>251</v>
      </c>
      <c r="G13189">
        <v>1495000</v>
      </c>
      <c r="H13189">
        <v>1.04</v>
      </c>
      <c r="I13189">
        <v>1554800</v>
      </c>
      <c r="J13189" t="s">
        <v>81</v>
      </c>
      <c r="K13189">
        <v>0.12499995343387189</v>
      </c>
      <c r="L13189">
        <v>12.5</v>
      </c>
      <c r="M13189" t="s">
        <v>82</v>
      </c>
    </row>
    <row r="13190" spans="1:13">
      <c r="A13190" t="s">
        <v>6592</v>
      </c>
      <c r="B13190" t="s">
        <v>6593</v>
      </c>
      <c r="C13190" t="str">
        <f>TEXT(D13190, "mmm")</f>
        <v>Oct</v>
      </c>
      <c r="D13190" s="1">
        <v>45583</v>
      </c>
      <c r="E13190" t="s">
        <v>1285</v>
      </c>
      <c r="F13190" t="s">
        <v>222</v>
      </c>
      <c r="G13190">
        <v>181818</v>
      </c>
      <c r="H13190">
        <v>8.25</v>
      </c>
      <c r="I13190">
        <v>1499998.5</v>
      </c>
      <c r="J13190" t="s">
        <v>86</v>
      </c>
      <c r="K13190">
        <v>0.2168906599367888</v>
      </c>
      <c r="L13190">
        <v>21.6891</v>
      </c>
      <c r="M13190" t="s">
        <v>82</v>
      </c>
    </row>
    <row r="13191" spans="1:13">
      <c r="A13191" t="s">
        <v>6592</v>
      </c>
      <c r="B13191" t="s">
        <v>6593</v>
      </c>
      <c r="C13191" t="str">
        <f>TEXT(D13191, "mmm")</f>
        <v>Oct</v>
      </c>
      <c r="D13191" s="1">
        <v>45583</v>
      </c>
      <c r="E13191" t="s">
        <v>1282</v>
      </c>
      <c r="F13191" t="s">
        <v>222</v>
      </c>
      <c r="G13191">
        <v>181818</v>
      </c>
      <c r="H13191">
        <v>8.25</v>
      </c>
      <c r="I13191">
        <v>1499998.5</v>
      </c>
      <c r="J13191" t="s">
        <v>86</v>
      </c>
      <c r="K13191">
        <v>0.2168906599367888</v>
      </c>
      <c r="L13191">
        <v>21.6891</v>
      </c>
      <c r="M13191" t="s">
        <v>82</v>
      </c>
    </row>
    <row r="13192" spans="1:13">
      <c r="A13192" t="s">
        <v>6592</v>
      </c>
      <c r="B13192" t="s">
        <v>6593</v>
      </c>
      <c r="C13192" t="str">
        <f>TEXT(D13192, "mmm")</f>
        <v>Oct</v>
      </c>
      <c r="D13192" s="1">
        <v>45583</v>
      </c>
      <c r="E13192" t="s">
        <v>1281</v>
      </c>
      <c r="F13192" t="s">
        <v>222</v>
      </c>
      <c r="G13192">
        <v>181818</v>
      </c>
      <c r="H13192">
        <v>8.25</v>
      </c>
      <c r="I13192">
        <v>1499998.5</v>
      </c>
      <c r="J13192" t="s">
        <v>86</v>
      </c>
      <c r="K13192">
        <v>0.2168906599367888</v>
      </c>
      <c r="L13192">
        <v>21.6891</v>
      </c>
      <c r="M13192" t="s">
        <v>82</v>
      </c>
    </row>
    <row r="13193" spans="1:13">
      <c r="A13193" t="s">
        <v>6592</v>
      </c>
      <c r="B13193" t="s">
        <v>6593</v>
      </c>
      <c r="C13193" t="str">
        <f>TEXT(D13193, "mmm")</f>
        <v>Oct</v>
      </c>
      <c r="D13193" s="1">
        <v>45583</v>
      </c>
      <c r="E13193" t="s">
        <v>6594</v>
      </c>
      <c r="F13193" t="s">
        <v>314</v>
      </c>
      <c r="G13193">
        <v>181818</v>
      </c>
      <c r="H13193">
        <v>8.25</v>
      </c>
      <c r="I13193">
        <v>1499998.5</v>
      </c>
      <c r="J13193" t="s">
        <v>86</v>
      </c>
      <c r="K13193">
        <v>0.2168906599367888</v>
      </c>
      <c r="L13193">
        <v>21.6891</v>
      </c>
      <c r="M13193" t="s">
        <v>82</v>
      </c>
    </row>
    <row r="13194" spans="1:13">
      <c r="A13194" t="s">
        <v>6592</v>
      </c>
      <c r="B13194" t="s">
        <v>6593</v>
      </c>
      <c r="C13194" t="str">
        <f>TEXT(D13194, "mmm")</f>
        <v>Oct</v>
      </c>
      <c r="D13194" s="1">
        <v>45583</v>
      </c>
      <c r="E13194" t="s">
        <v>1284</v>
      </c>
      <c r="F13194" t="s">
        <v>222</v>
      </c>
      <c r="G13194">
        <v>181818</v>
      </c>
      <c r="H13194">
        <v>8.25</v>
      </c>
      <c r="I13194">
        <v>1499998.5</v>
      </c>
      <c r="J13194" t="s">
        <v>86</v>
      </c>
      <c r="K13194">
        <v>0.2168906599367888</v>
      </c>
      <c r="L13194">
        <v>21.6891</v>
      </c>
      <c r="M13194" t="s">
        <v>82</v>
      </c>
    </row>
    <row r="13195" spans="1:13">
      <c r="A13195" t="s">
        <v>580</v>
      </c>
      <c r="B13195" t="s">
        <v>581</v>
      </c>
      <c r="C13195" t="str">
        <f>TEXT(D13195, "mmm")</f>
        <v>Oct</v>
      </c>
      <c r="D13195" s="1">
        <v>45583</v>
      </c>
      <c r="E13195" t="s">
        <v>582</v>
      </c>
      <c r="F13195" t="s">
        <v>118</v>
      </c>
      <c r="G13195">
        <v>1000</v>
      </c>
      <c r="H13195">
        <v>23.98</v>
      </c>
      <c r="I13195">
        <v>23980</v>
      </c>
      <c r="J13195" t="s">
        <v>81</v>
      </c>
      <c r="K13195">
        <v>-1.9174647815616949E-2</v>
      </c>
      <c r="L13195">
        <v>-1.9175</v>
      </c>
      <c r="M13195" t="s">
        <v>82</v>
      </c>
    </row>
    <row r="13196" spans="1:13">
      <c r="A13196" t="s">
        <v>2912</v>
      </c>
      <c r="B13196" t="s">
        <v>2913</v>
      </c>
      <c r="C13196" t="str">
        <f>TEXT(D13196, "mmm")</f>
        <v>Oct</v>
      </c>
      <c r="D13196" s="1">
        <v>45583</v>
      </c>
      <c r="E13196" t="s">
        <v>2914</v>
      </c>
      <c r="F13196" t="s">
        <v>101</v>
      </c>
      <c r="G13196">
        <v>403179</v>
      </c>
      <c r="H13196">
        <v>0.6</v>
      </c>
      <c r="I13196">
        <v>241907.4</v>
      </c>
      <c r="J13196" t="s">
        <v>81</v>
      </c>
      <c r="K13196">
        <v>4.4313457047457927E-3</v>
      </c>
      <c r="L13196">
        <v>0.44309999999999999</v>
      </c>
      <c r="M13196" t="s">
        <v>82</v>
      </c>
    </row>
    <row r="13197" spans="1:13">
      <c r="A13197" t="s">
        <v>2912</v>
      </c>
      <c r="B13197" t="s">
        <v>2913</v>
      </c>
      <c r="C13197" t="str">
        <f>TEXT(D13197, "mmm")</f>
        <v>Oct</v>
      </c>
      <c r="D13197" s="1">
        <v>45583</v>
      </c>
      <c r="E13197" t="s">
        <v>2914</v>
      </c>
      <c r="F13197" t="s">
        <v>101</v>
      </c>
      <c r="G13197">
        <v>33451</v>
      </c>
      <c r="H13197">
        <v>0.6</v>
      </c>
      <c r="I13197">
        <v>20070.599999999999</v>
      </c>
      <c r="J13197" t="s">
        <v>81</v>
      </c>
      <c r="K13197">
        <v>4.4313457047457927E-3</v>
      </c>
      <c r="L13197">
        <v>0.44309999999999999</v>
      </c>
      <c r="M13197" t="s">
        <v>82</v>
      </c>
    </row>
    <row r="13198" spans="1:13">
      <c r="A13198" t="s">
        <v>6493</v>
      </c>
      <c r="B13198" t="s">
        <v>6494</v>
      </c>
      <c r="C13198" t="str">
        <f>TEXT(D13198, "mmm")</f>
        <v>Oct</v>
      </c>
      <c r="D13198" s="1">
        <v>45583</v>
      </c>
      <c r="E13198" t="s">
        <v>723</v>
      </c>
      <c r="F13198" t="s">
        <v>101</v>
      </c>
      <c r="G13198">
        <v>175569</v>
      </c>
      <c r="H13198">
        <v>27.43</v>
      </c>
      <c r="I13198">
        <v>4815857.67</v>
      </c>
      <c r="J13198" t="s">
        <v>81</v>
      </c>
      <c r="K13198">
        <v>1.4487537692173811E-3</v>
      </c>
      <c r="L13198">
        <v>0.1449</v>
      </c>
      <c r="M13198" t="s">
        <v>82</v>
      </c>
    </row>
    <row r="13199" spans="1:13">
      <c r="A13199" t="s">
        <v>6493</v>
      </c>
      <c r="B13199" t="s">
        <v>6494</v>
      </c>
      <c r="C13199" t="str">
        <f>TEXT(D13199, "mmm")</f>
        <v>Oct</v>
      </c>
      <c r="D13199" s="1">
        <v>45583</v>
      </c>
      <c r="E13199" t="s">
        <v>724</v>
      </c>
      <c r="F13199" t="s">
        <v>101</v>
      </c>
      <c r="G13199">
        <v>175569</v>
      </c>
      <c r="H13199">
        <v>27.43</v>
      </c>
      <c r="I13199">
        <v>4815857.67</v>
      </c>
      <c r="J13199" t="s">
        <v>81</v>
      </c>
      <c r="K13199">
        <v>1.4487537692173811E-3</v>
      </c>
      <c r="L13199">
        <v>0.1449</v>
      </c>
      <c r="M13199" t="s">
        <v>82</v>
      </c>
    </row>
    <row r="13200" spans="1:13">
      <c r="A13200" t="s">
        <v>6450</v>
      </c>
      <c r="B13200" t="s">
        <v>6451</v>
      </c>
      <c r="C13200" t="str">
        <f>TEXT(D13200, "mmm")</f>
        <v>Oct</v>
      </c>
      <c r="D13200" s="1">
        <v>45583</v>
      </c>
      <c r="E13200" t="s">
        <v>6595</v>
      </c>
      <c r="F13200" t="s">
        <v>128</v>
      </c>
      <c r="G13200">
        <v>10000</v>
      </c>
      <c r="H13200">
        <v>1.49</v>
      </c>
      <c r="I13200">
        <v>14900</v>
      </c>
      <c r="J13200" t="s">
        <v>81</v>
      </c>
      <c r="K13200">
        <v>6.7114029525181529E-3</v>
      </c>
      <c r="L13200">
        <v>0.67110000000000003</v>
      </c>
      <c r="M13200" t="s">
        <v>82</v>
      </c>
    </row>
    <row r="13201" spans="1:13">
      <c r="A13201" t="s">
        <v>6585</v>
      </c>
      <c r="B13201" t="s">
        <v>6586</v>
      </c>
      <c r="C13201" t="str">
        <f>TEXT(D13201, "mmm")</f>
        <v>Oct</v>
      </c>
      <c r="D13201" s="1">
        <v>45583</v>
      </c>
      <c r="E13201" t="s">
        <v>6587</v>
      </c>
      <c r="F13201" t="s">
        <v>80</v>
      </c>
      <c r="G13201">
        <v>500</v>
      </c>
      <c r="H13201">
        <v>22.4</v>
      </c>
      <c r="I13201">
        <v>11200</v>
      </c>
      <c r="J13201" t="s">
        <v>86</v>
      </c>
      <c r="K13201">
        <v>-2.9279372813127091E-2</v>
      </c>
      <c r="L13201">
        <v>-2.9279000000000002</v>
      </c>
      <c r="M13201" t="s">
        <v>82</v>
      </c>
    </row>
    <row r="13202" spans="1:13">
      <c r="A13202" t="s">
        <v>6596</v>
      </c>
      <c r="B13202" t="s">
        <v>6597</v>
      </c>
      <c r="C13202" t="str">
        <f>TEXT(D13202, "mmm")</f>
        <v>Oct</v>
      </c>
      <c r="D13202" s="1">
        <v>45583</v>
      </c>
      <c r="E13202" t="s">
        <v>283</v>
      </c>
      <c r="F13202" t="s">
        <v>251</v>
      </c>
      <c r="G13202">
        <v>1200000</v>
      </c>
      <c r="H13202">
        <v>44.75</v>
      </c>
      <c r="I13202">
        <v>53700000</v>
      </c>
      <c r="J13202" t="s">
        <v>86</v>
      </c>
      <c r="K13202">
        <v>8.7147725699241674E-2</v>
      </c>
      <c r="L13202">
        <v>8.7148000000000003</v>
      </c>
      <c r="M13202" t="s">
        <v>82</v>
      </c>
    </row>
    <row r="13203" spans="1:13">
      <c r="A13203" t="s">
        <v>6596</v>
      </c>
      <c r="B13203" t="s">
        <v>6597</v>
      </c>
      <c r="C13203" t="str">
        <f>TEXT(D13203, "mmm")</f>
        <v>Oct</v>
      </c>
      <c r="D13203" s="1">
        <v>45583</v>
      </c>
      <c r="E13203" t="s">
        <v>282</v>
      </c>
      <c r="F13203" t="s">
        <v>251</v>
      </c>
      <c r="G13203">
        <v>1200000</v>
      </c>
      <c r="H13203">
        <v>44.75</v>
      </c>
      <c r="I13203">
        <v>53700000</v>
      </c>
      <c r="J13203" t="s">
        <v>86</v>
      </c>
      <c r="K13203">
        <v>8.7147725699241674E-2</v>
      </c>
      <c r="L13203">
        <v>8.7148000000000003</v>
      </c>
      <c r="M13203" t="s">
        <v>82</v>
      </c>
    </row>
    <row r="13204" spans="1:13">
      <c r="A13204" t="s">
        <v>6596</v>
      </c>
      <c r="B13204" t="s">
        <v>6597</v>
      </c>
      <c r="C13204" t="str">
        <f>TEXT(D13204, "mmm")</f>
        <v>Oct</v>
      </c>
      <c r="D13204" s="1">
        <v>45583</v>
      </c>
      <c r="E13204" t="s">
        <v>1078</v>
      </c>
      <c r="F13204" t="s">
        <v>80</v>
      </c>
      <c r="G13204">
        <v>1200000</v>
      </c>
      <c r="H13204">
        <v>44.75</v>
      </c>
      <c r="I13204">
        <v>53700000</v>
      </c>
      <c r="J13204" t="s">
        <v>86</v>
      </c>
      <c r="K13204">
        <v>8.7147725699241674E-2</v>
      </c>
      <c r="L13204">
        <v>8.7148000000000003</v>
      </c>
      <c r="M13204" t="s">
        <v>82</v>
      </c>
    </row>
    <row r="13205" spans="1:13">
      <c r="A13205" t="s">
        <v>6596</v>
      </c>
      <c r="B13205" t="s">
        <v>6597</v>
      </c>
      <c r="C13205" t="str">
        <f>TEXT(D13205, "mmm")</f>
        <v>Oct</v>
      </c>
      <c r="D13205" s="1">
        <v>45583</v>
      </c>
      <c r="E13205" t="s">
        <v>280</v>
      </c>
      <c r="F13205" t="s">
        <v>251</v>
      </c>
      <c r="G13205">
        <v>1200000</v>
      </c>
      <c r="H13205">
        <v>44.75</v>
      </c>
      <c r="I13205">
        <v>53700000</v>
      </c>
      <c r="J13205" t="s">
        <v>86</v>
      </c>
      <c r="K13205">
        <v>8.7147725699241674E-2</v>
      </c>
      <c r="L13205">
        <v>8.7148000000000003</v>
      </c>
      <c r="M13205" t="s">
        <v>82</v>
      </c>
    </row>
    <row r="13206" spans="1:13">
      <c r="A13206" t="s">
        <v>6596</v>
      </c>
      <c r="B13206" t="s">
        <v>6597</v>
      </c>
      <c r="C13206" t="str">
        <f>TEXT(D13206, "mmm")</f>
        <v>Oct</v>
      </c>
      <c r="D13206" s="1">
        <v>45583</v>
      </c>
      <c r="E13206" t="s">
        <v>281</v>
      </c>
      <c r="F13206" t="s">
        <v>251</v>
      </c>
      <c r="G13206">
        <v>1200000</v>
      </c>
      <c r="H13206">
        <v>44.75</v>
      </c>
      <c r="I13206">
        <v>53700000</v>
      </c>
      <c r="J13206" t="s">
        <v>86</v>
      </c>
      <c r="K13206">
        <v>8.7147725699241674E-2</v>
      </c>
      <c r="L13206">
        <v>8.7148000000000003</v>
      </c>
      <c r="M13206" t="s">
        <v>82</v>
      </c>
    </row>
    <row r="13207" spans="1:13">
      <c r="A13207" t="s">
        <v>6588</v>
      </c>
      <c r="B13207" t="s">
        <v>6589</v>
      </c>
      <c r="C13207" t="str">
        <f>TEXT(D13207, "mmm")</f>
        <v>Oct</v>
      </c>
      <c r="D13207" s="1">
        <v>45583</v>
      </c>
      <c r="E13207" t="s">
        <v>6598</v>
      </c>
      <c r="F13207" t="s">
        <v>101</v>
      </c>
      <c r="G13207">
        <v>2778846</v>
      </c>
      <c r="H13207">
        <v>1.04</v>
      </c>
      <c r="I13207">
        <v>2889999.84</v>
      </c>
      <c r="J13207" t="s">
        <v>86</v>
      </c>
      <c r="K13207">
        <v>0.12499995343387189</v>
      </c>
      <c r="L13207">
        <v>12.5</v>
      </c>
      <c r="M13207" t="s">
        <v>82</v>
      </c>
    </row>
    <row r="13208" spans="1:13">
      <c r="A13208" t="s">
        <v>129</v>
      </c>
      <c r="B13208" t="s">
        <v>130</v>
      </c>
      <c r="C13208" t="str">
        <f>TEXT(D13208, "mmm")</f>
        <v>Oct</v>
      </c>
      <c r="D13208" s="1">
        <v>45586</v>
      </c>
      <c r="E13208" t="s">
        <v>109</v>
      </c>
      <c r="F13208" t="s">
        <v>101</v>
      </c>
      <c r="G13208">
        <v>26000</v>
      </c>
      <c r="H13208">
        <v>6.67</v>
      </c>
      <c r="I13208">
        <v>173420</v>
      </c>
      <c r="J13208" t="s">
        <v>81</v>
      </c>
      <c r="K13208">
        <v>2.5449113871643059E-2</v>
      </c>
      <c r="L13208">
        <v>2.5449000000000002</v>
      </c>
      <c r="M13208" t="s">
        <v>82</v>
      </c>
    </row>
    <row r="13209" spans="1:13">
      <c r="A13209" t="s">
        <v>129</v>
      </c>
      <c r="B13209" t="s">
        <v>130</v>
      </c>
      <c r="C13209" t="str">
        <f>TEXT(D13209, "mmm")</f>
        <v>Oct</v>
      </c>
      <c r="D13209" s="1">
        <v>45586</v>
      </c>
      <c r="E13209" t="s">
        <v>111</v>
      </c>
      <c r="F13209" t="s">
        <v>101</v>
      </c>
      <c r="G13209">
        <v>26000</v>
      </c>
      <c r="H13209">
        <v>6.67</v>
      </c>
      <c r="I13209">
        <v>173420</v>
      </c>
      <c r="J13209" t="s">
        <v>81</v>
      </c>
      <c r="K13209">
        <v>2.5449113871643059E-2</v>
      </c>
      <c r="L13209">
        <v>2.5449000000000002</v>
      </c>
      <c r="M13209" t="s">
        <v>82</v>
      </c>
    </row>
    <row r="13210" spans="1:13">
      <c r="A13210" t="s">
        <v>129</v>
      </c>
      <c r="B13210" t="s">
        <v>130</v>
      </c>
      <c r="C13210" t="str">
        <f>TEXT(D13210, "mmm")</f>
        <v>Oct</v>
      </c>
      <c r="D13210" s="1">
        <v>45586</v>
      </c>
      <c r="E13210" t="s">
        <v>110</v>
      </c>
      <c r="F13210" t="s">
        <v>101</v>
      </c>
      <c r="G13210">
        <v>26000</v>
      </c>
      <c r="H13210">
        <v>6.67</v>
      </c>
      <c r="I13210">
        <v>173420</v>
      </c>
      <c r="J13210" t="s">
        <v>81</v>
      </c>
      <c r="K13210">
        <v>2.5449113871643059E-2</v>
      </c>
      <c r="L13210">
        <v>2.5449000000000002</v>
      </c>
      <c r="M13210" t="s">
        <v>82</v>
      </c>
    </row>
    <row r="13211" spans="1:13">
      <c r="A13211" t="s">
        <v>649</v>
      </c>
      <c r="B13211" t="s">
        <v>650</v>
      </c>
      <c r="C13211" t="str">
        <f>TEXT(D13211, "mmm")</f>
        <v>Oct</v>
      </c>
      <c r="D13211" s="1">
        <v>45586</v>
      </c>
      <c r="E13211" t="s">
        <v>658</v>
      </c>
      <c r="F13211" t="s">
        <v>222</v>
      </c>
      <c r="G13211">
        <v>7409</v>
      </c>
      <c r="H13211">
        <v>2.3199999999999998</v>
      </c>
      <c r="I13211">
        <v>17188.88</v>
      </c>
      <c r="J13211" t="s">
        <v>81</v>
      </c>
      <c r="K13211">
        <v>7.0247864675983207E-2</v>
      </c>
      <c r="L13211">
        <v>7.0247999999999999</v>
      </c>
      <c r="M13211" t="s">
        <v>82</v>
      </c>
    </row>
    <row r="13212" spans="1:13">
      <c r="A13212" t="s">
        <v>649</v>
      </c>
      <c r="B13212" t="s">
        <v>650</v>
      </c>
      <c r="C13212" t="str">
        <f>TEXT(D13212, "mmm")</f>
        <v>Oct</v>
      </c>
      <c r="D13212" s="1">
        <v>45586</v>
      </c>
      <c r="E13212" t="s">
        <v>651</v>
      </c>
      <c r="F13212" t="s">
        <v>217</v>
      </c>
      <c r="G13212">
        <v>7409</v>
      </c>
      <c r="H13212">
        <v>2.3199999999999998</v>
      </c>
      <c r="I13212">
        <v>17188.88</v>
      </c>
      <c r="J13212" t="s">
        <v>81</v>
      </c>
      <c r="K13212">
        <v>7.0247864675983207E-2</v>
      </c>
      <c r="L13212">
        <v>7.0247999999999999</v>
      </c>
      <c r="M13212" t="s">
        <v>82</v>
      </c>
    </row>
    <row r="13213" spans="1:13">
      <c r="A13213" t="s">
        <v>649</v>
      </c>
      <c r="B13213" t="s">
        <v>650</v>
      </c>
      <c r="C13213" t="str">
        <f>TEXT(D13213, "mmm")</f>
        <v>Oct</v>
      </c>
      <c r="D13213" s="1">
        <v>45586</v>
      </c>
      <c r="E13213" t="s">
        <v>663</v>
      </c>
      <c r="F13213" t="s">
        <v>222</v>
      </c>
      <c r="G13213">
        <v>7409</v>
      </c>
      <c r="H13213">
        <v>2.3199999999999998</v>
      </c>
      <c r="I13213">
        <v>17188.88</v>
      </c>
      <c r="J13213" t="s">
        <v>81</v>
      </c>
      <c r="K13213">
        <v>7.0247864675983207E-2</v>
      </c>
      <c r="L13213">
        <v>7.0247999999999999</v>
      </c>
      <c r="M13213" t="s">
        <v>82</v>
      </c>
    </row>
    <row r="13214" spans="1:13">
      <c r="A13214" t="s">
        <v>649</v>
      </c>
      <c r="B13214" t="s">
        <v>650</v>
      </c>
      <c r="C13214" t="str">
        <f>TEXT(D13214, "mmm")</f>
        <v>Oct</v>
      </c>
      <c r="D13214" s="1">
        <v>45586</v>
      </c>
      <c r="E13214" t="s">
        <v>664</v>
      </c>
      <c r="F13214" t="s">
        <v>101</v>
      </c>
      <c r="G13214">
        <v>7409</v>
      </c>
      <c r="H13214">
        <v>2.3199999999999998</v>
      </c>
      <c r="I13214">
        <v>17188.88</v>
      </c>
      <c r="J13214" t="s">
        <v>81</v>
      </c>
      <c r="K13214">
        <v>7.0247864675983207E-2</v>
      </c>
      <c r="L13214">
        <v>7.0247999999999999</v>
      </c>
      <c r="M13214" t="s">
        <v>82</v>
      </c>
    </row>
    <row r="13215" spans="1:13">
      <c r="A13215" t="s">
        <v>649</v>
      </c>
      <c r="B13215" t="s">
        <v>650</v>
      </c>
      <c r="C13215" t="str">
        <f>TEXT(D13215, "mmm")</f>
        <v>Oct</v>
      </c>
      <c r="D13215" s="1">
        <v>45586</v>
      </c>
      <c r="E13215" t="s">
        <v>659</v>
      </c>
      <c r="F13215" t="s">
        <v>222</v>
      </c>
      <c r="G13215">
        <v>7409</v>
      </c>
      <c r="H13215">
        <v>2.3199999999999998</v>
      </c>
      <c r="I13215">
        <v>17188.88</v>
      </c>
      <c r="J13215" t="s">
        <v>81</v>
      </c>
      <c r="K13215">
        <v>7.0247864675983207E-2</v>
      </c>
      <c r="L13215">
        <v>7.0247999999999999</v>
      </c>
      <c r="M13215" t="s">
        <v>82</v>
      </c>
    </row>
    <row r="13216" spans="1:13">
      <c r="A13216" t="s">
        <v>649</v>
      </c>
      <c r="B13216" t="s">
        <v>650</v>
      </c>
      <c r="C13216" t="str">
        <f>TEXT(D13216, "mmm")</f>
        <v>Oct</v>
      </c>
      <c r="D13216" s="1">
        <v>45586</v>
      </c>
      <c r="E13216" t="s">
        <v>662</v>
      </c>
      <c r="F13216" t="s">
        <v>222</v>
      </c>
      <c r="G13216">
        <v>7409</v>
      </c>
      <c r="H13216">
        <v>2.3199999999999998</v>
      </c>
      <c r="I13216">
        <v>17188.88</v>
      </c>
      <c r="J13216" t="s">
        <v>81</v>
      </c>
      <c r="K13216">
        <v>7.0247864675983207E-2</v>
      </c>
      <c r="L13216">
        <v>7.0247999999999999</v>
      </c>
      <c r="M13216" t="s">
        <v>82</v>
      </c>
    </row>
    <row r="13217" spans="1:13">
      <c r="A13217" t="s">
        <v>649</v>
      </c>
      <c r="B13217" t="s">
        <v>650</v>
      </c>
      <c r="C13217" t="str">
        <f>TEXT(D13217, "mmm")</f>
        <v>Oct</v>
      </c>
      <c r="D13217" s="1">
        <v>45586</v>
      </c>
      <c r="E13217" t="s">
        <v>660</v>
      </c>
      <c r="F13217" t="s">
        <v>222</v>
      </c>
      <c r="G13217">
        <v>7409</v>
      </c>
      <c r="H13217">
        <v>2.3199999999999998</v>
      </c>
      <c r="I13217">
        <v>17188.88</v>
      </c>
      <c r="J13217" t="s">
        <v>81</v>
      </c>
      <c r="K13217">
        <v>7.0247864675983207E-2</v>
      </c>
      <c r="L13217">
        <v>7.0247999999999999</v>
      </c>
      <c r="M13217" t="s">
        <v>82</v>
      </c>
    </row>
    <row r="13218" spans="1:13">
      <c r="A13218" t="s">
        <v>649</v>
      </c>
      <c r="B13218" t="s">
        <v>650</v>
      </c>
      <c r="C13218" t="str">
        <f>TEXT(D13218, "mmm")</f>
        <v>Oct</v>
      </c>
      <c r="D13218" s="1">
        <v>45586</v>
      </c>
      <c r="E13218" t="s">
        <v>661</v>
      </c>
      <c r="F13218" t="s">
        <v>222</v>
      </c>
      <c r="G13218">
        <v>7409</v>
      </c>
      <c r="H13218">
        <v>2.3199999999999998</v>
      </c>
      <c r="I13218">
        <v>17188.88</v>
      </c>
      <c r="J13218" t="s">
        <v>81</v>
      </c>
      <c r="K13218">
        <v>7.0247864675983207E-2</v>
      </c>
      <c r="L13218">
        <v>7.0247999999999999</v>
      </c>
      <c r="M13218" t="s">
        <v>82</v>
      </c>
    </row>
    <row r="13219" spans="1:13">
      <c r="A13219" t="s">
        <v>649</v>
      </c>
      <c r="B13219" t="s">
        <v>650</v>
      </c>
      <c r="C13219" t="str">
        <f>TEXT(D13219, "mmm")</f>
        <v>Oct</v>
      </c>
      <c r="D13219" s="1">
        <v>45586</v>
      </c>
      <c r="E13219" t="s">
        <v>651</v>
      </c>
      <c r="F13219" t="s">
        <v>217</v>
      </c>
      <c r="G13219">
        <v>7409</v>
      </c>
      <c r="H13219">
        <v>2.3199999999999998</v>
      </c>
      <c r="I13219">
        <v>17188.88</v>
      </c>
      <c r="J13219" t="s">
        <v>81</v>
      </c>
      <c r="K13219">
        <v>7.0247864675983207E-2</v>
      </c>
      <c r="L13219">
        <v>7.0247999999999999</v>
      </c>
      <c r="M13219" t="s">
        <v>82</v>
      </c>
    </row>
    <row r="13220" spans="1:13">
      <c r="A13220" t="s">
        <v>291</v>
      </c>
      <c r="B13220" t="s">
        <v>292</v>
      </c>
      <c r="C13220" t="str">
        <f>TEXT(D13220, "mmm")</f>
        <v>Oct</v>
      </c>
      <c r="D13220" s="1">
        <v>45586</v>
      </c>
      <c r="E13220" t="s">
        <v>102</v>
      </c>
      <c r="F13220" t="s">
        <v>101</v>
      </c>
      <c r="G13220">
        <v>64641</v>
      </c>
      <c r="H13220">
        <v>7.59</v>
      </c>
      <c r="I13220">
        <v>490625.19</v>
      </c>
      <c r="J13220" t="s">
        <v>81</v>
      </c>
      <c r="K13220">
        <v>-1.3280017332479081E-2</v>
      </c>
      <c r="L13220">
        <v>-1.3280000000000001</v>
      </c>
      <c r="M13220" t="s">
        <v>82</v>
      </c>
    </row>
    <row r="13221" spans="1:13">
      <c r="A13221" t="s">
        <v>291</v>
      </c>
      <c r="B13221" t="s">
        <v>292</v>
      </c>
      <c r="C13221" t="str">
        <f>TEXT(D13221, "mmm")</f>
        <v>Oct</v>
      </c>
      <c r="D13221" s="1">
        <v>45586</v>
      </c>
      <c r="E13221" t="s">
        <v>100</v>
      </c>
      <c r="F13221" t="s">
        <v>101</v>
      </c>
      <c r="G13221">
        <v>64641</v>
      </c>
      <c r="H13221">
        <v>7.59</v>
      </c>
      <c r="I13221">
        <v>490625.19</v>
      </c>
      <c r="J13221" t="s">
        <v>81</v>
      </c>
      <c r="K13221">
        <v>-1.3280017332479081E-2</v>
      </c>
      <c r="L13221">
        <v>-1.3280000000000001</v>
      </c>
      <c r="M13221" t="s">
        <v>82</v>
      </c>
    </row>
    <row r="13222" spans="1:13">
      <c r="A13222" t="s">
        <v>6599</v>
      </c>
      <c r="B13222" t="s">
        <v>6600</v>
      </c>
      <c r="C13222" t="str">
        <f>TEXT(D13222, "mmm")</f>
        <v>Oct</v>
      </c>
      <c r="D13222" s="1">
        <v>45586</v>
      </c>
      <c r="E13222" t="s">
        <v>473</v>
      </c>
      <c r="F13222" t="s">
        <v>101</v>
      </c>
      <c r="G13222">
        <v>49722</v>
      </c>
      <c r="H13222">
        <v>12.05</v>
      </c>
      <c r="I13222">
        <v>599150.10000000009</v>
      </c>
      <c r="J13222" t="s">
        <v>81</v>
      </c>
      <c r="K13222">
        <v>0.2409241009790033</v>
      </c>
      <c r="L13222">
        <v>24.092400000000001</v>
      </c>
      <c r="M13222" t="s">
        <v>82</v>
      </c>
    </row>
    <row r="13223" spans="1:13">
      <c r="A13223" t="s">
        <v>6601</v>
      </c>
      <c r="B13223" t="s">
        <v>6602</v>
      </c>
      <c r="C13223" t="str">
        <f>TEXT(D13223, "mmm")</f>
        <v>Oct</v>
      </c>
      <c r="D13223" s="1">
        <v>45586</v>
      </c>
      <c r="E13223" t="s">
        <v>6603</v>
      </c>
      <c r="F13223" t="s">
        <v>80</v>
      </c>
      <c r="G13223">
        <v>145000</v>
      </c>
      <c r="H13223">
        <v>1.37</v>
      </c>
      <c r="I13223">
        <v>198650</v>
      </c>
      <c r="J13223" t="s">
        <v>81</v>
      </c>
      <c r="K13223">
        <v>0.17567561327003431</v>
      </c>
      <c r="L13223">
        <v>17.567599999999999</v>
      </c>
      <c r="M13223" t="s">
        <v>82</v>
      </c>
    </row>
    <row r="13224" spans="1:13">
      <c r="A13224" t="s">
        <v>6601</v>
      </c>
      <c r="B13224" t="s">
        <v>6602</v>
      </c>
      <c r="C13224" t="str">
        <f>TEXT(D13224, "mmm")</f>
        <v>Oct</v>
      </c>
      <c r="D13224" s="1">
        <v>45586</v>
      </c>
      <c r="E13224" t="s">
        <v>3055</v>
      </c>
      <c r="F13224" t="s">
        <v>80</v>
      </c>
      <c r="G13224">
        <v>365000</v>
      </c>
      <c r="H13224">
        <v>1.37</v>
      </c>
      <c r="I13224">
        <v>500050.00000000012</v>
      </c>
      <c r="J13224" t="s">
        <v>81</v>
      </c>
      <c r="K13224">
        <v>0.17567561327003431</v>
      </c>
      <c r="L13224">
        <v>17.567599999999999</v>
      </c>
      <c r="M13224" t="s">
        <v>82</v>
      </c>
    </row>
    <row r="13225" spans="1:13">
      <c r="A13225" t="s">
        <v>4645</v>
      </c>
      <c r="B13225" t="s">
        <v>4646</v>
      </c>
      <c r="C13225" t="str">
        <f>TEXT(D13225, "mmm")</f>
        <v>Oct</v>
      </c>
      <c r="D13225" s="1">
        <v>45586</v>
      </c>
      <c r="E13225" t="s">
        <v>4647</v>
      </c>
      <c r="F13225" t="s">
        <v>222</v>
      </c>
      <c r="G13225">
        <v>8062</v>
      </c>
      <c r="H13225">
        <v>19.84</v>
      </c>
      <c r="I13225">
        <v>159950.07999999999</v>
      </c>
      <c r="J13225" t="s">
        <v>81</v>
      </c>
      <c r="K13225">
        <v>5.0350977071365044E-3</v>
      </c>
      <c r="L13225">
        <v>0.50349999999999995</v>
      </c>
      <c r="M13225" t="s">
        <v>82</v>
      </c>
    </row>
    <row r="13226" spans="1:13">
      <c r="A13226" t="s">
        <v>361</v>
      </c>
      <c r="B13226" t="s">
        <v>362</v>
      </c>
      <c r="C13226" t="str">
        <f>TEXT(D13226, "mmm")</f>
        <v>Oct</v>
      </c>
      <c r="D13226" s="1">
        <v>45586</v>
      </c>
      <c r="E13226" t="s">
        <v>363</v>
      </c>
      <c r="F13226" t="s">
        <v>101</v>
      </c>
      <c r="G13226">
        <v>2000</v>
      </c>
      <c r="H13226">
        <v>48.17</v>
      </c>
      <c r="I13226">
        <v>96340</v>
      </c>
      <c r="J13226" t="s">
        <v>81</v>
      </c>
      <c r="K13226">
        <v>2.2954428576758001E-3</v>
      </c>
      <c r="L13226">
        <v>0.22950000000000001</v>
      </c>
      <c r="M13226" t="s">
        <v>82</v>
      </c>
    </row>
    <row r="13227" spans="1:13">
      <c r="A13227" t="s">
        <v>6599</v>
      </c>
      <c r="B13227" t="s">
        <v>6600</v>
      </c>
      <c r="C13227" t="str">
        <f>TEXT(D13227, "mmm")</f>
        <v>Oct</v>
      </c>
      <c r="D13227" s="1">
        <v>45586</v>
      </c>
      <c r="E13227" t="s">
        <v>471</v>
      </c>
      <c r="F13227" t="s">
        <v>222</v>
      </c>
      <c r="G13227">
        <v>49722</v>
      </c>
      <c r="H13227">
        <v>12.05</v>
      </c>
      <c r="I13227">
        <v>599150.10000000009</v>
      </c>
      <c r="J13227" t="s">
        <v>81</v>
      </c>
      <c r="K13227">
        <v>0.2409241009790033</v>
      </c>
      <c r="L13227">
        <v>24.092400000000001</v>
      </c>
      <c r="M13227" t="s">
        <v>82</v>
      </c>
    </row>
    <row r="13228" spans="1:13">
      <c r="A13228" t="s">
        <v>6599</v>
      </c>
      <c r="B13228" t="s">
        <v>6600</v>
      </c>
      <c r="C13228" t="str">
        <f>TEXT(D13228, "mmm")</f>
        <v>Oct</v>
      </c>
      <c r="D13228" s="1">
        <v>45586</v>
      </c>
      <c r="E13228" t="s">
        <v>470</v>
      </c>
      <c r="F13228" t="s">
        <v>222</v>
      </c>
      <c r="G13228">
        <v>49722</v>
      </c>
      <c r="H13228">
        <v>12.05</v>
      </c>
      <c r="I13228">
        <v>599150.10000000009</v>
      </c>
      <c r="J13228" t="s">
        <v>81</v>
      </c>
      <c r="K13228">
        <v>0.2409241009790033</v>
      </c>
      <c r="L13228">
        <v>24.092400000000001</v>
      </c>
      <c r="M13228" t="s">
        <v>82</v>
      </c>
    </row>
    <row r="13229" spans="1:13">
      <c r="A13229" t="s">
        <v>6604</v>
      </c>
      <c r="B13229" t="s">
        <v>6605</v>
      </c>
      <c r="C13229" t="str">
        <f>TEXT(D13229, "mmm")</f>
        <v>Oct</v>
      </c>
      <c r="D13229" s="1">
        <v>45586</v>
      </c>
      <c r="E13229" t="s">
        <v>6606</v>
      </c>
      <c r="F13229" t="s">
        <v>222</v>
      </c>
      <c r="G13229">
        <v>9499</v>
      </c>
      <c r="H13229">
        <v>16.579999999999998</v>
      </c>
      <c r="I13229">
        <v>157493.42000000001</v>
      </c>
      <c r="J13229" t="s">
        <v>86</v>
      </c>
      <c r="K13229">
        <v>3.0191599910889271E-3</v>
      </c>
      <c r="L13229">
        <v>0.3019</v>
      </c>
      <c r="M13229" t="s">
        <v>82</v>
      </c>
    </row>
    <row r="13230" spans="1:13">
      <c r="A13230" t="s">
        <v>6601</v>
      </c>
      <c r="B13230" t="s">
        <v>6602</v>
      </c>
      <c r="C13230" t="str">
        <f>TEXT(D13230, "mmm")</f>
        <v>Oct</v>
      </c>
      <c r="D13230" s="1">
        <v>45586</v>
      </c>
      <c r="E13230" t="s">
        <v>6607</v>
      </c>
      <c r="F13230" t="s">
        <v>80</v>
      </c>
      <c r="G13230">
        <v>1460000</v>
      </c>
      <c r="H13230">
        <v>1.37</v>
      </c>
      <c r="I13230">
        <v>2000200</v>
      </c>
      <c r="J13230" t="s">
        <v>86</v>
      </c>
      <c r="K13230">
        <v>0.17567561327003431</v>
      </c>
      <c r="L13230">
        <v>17.567599999999999</v>
      </c>
      <c r="M13230" t="s">
        <v>82</v>
      </c>
    </row>
    <row r="13231" spans="1:13">
      <c r="A13231" t="s">
        <v>129</v>
      </c>
      <c r="B13231" t="s">
        <v>130</v>
      </c>
      <c r="C13231" t="str">
        <f>TEXT(D13231, "mmm")</f>
        <v>Oct</v>
      </c>
      <c r="D13231" s="1">
        <v>45587</v>
      </c>
      <c r="E13231" t="s">
        <v>109</v>
      </c>
      <c r="F13231" t="s">
        <v>101</v>
      </c>
      <c r="G13231">
        <v>3500</v>
      </c>
      <c r="H13231">
        <v>6.72</v>
      </c>
      <c r="I13231">
        <v>23520</v>
      </c>
      <c r="J13231" t="s">
        <v>81</v>
      </c>
      <c r="K13231">
        <v>4.0298505763110892E-2</v>
      </c>
      <c r="L13231">
        <v>4.0298999999999996</v>
      </c>
      <c r="M13231" t="s">
        <v>82</v>
      </c>
    </row>
    <row r="13232" spans="1:13">
      <c r="A13232" t="s">
        <v>129</v>
      </c>
      <c r="B13232" t="s">
        <v>130</v>
      </c>
      <c r="C13232" t="str">
        <f>TEXT(D13232, "mmm")</f>
        <v>Oct</v>
      </c>
      <c r="D13232" s="1">
        <v>45587</v>
      </c>
      <c r="E13232" t="s">
        <v>111</v>
      </c>
      <c r="F13232" t="s">
        <v>101</v>
      </c>
      <c r="G13232">
        <v>3500</v>
      </c>
      <c r="H13232">
        <v>6.72</v>
      </c>
      <c r="I13232">
        <v>23520</v>
      </c>
      <c r="J13232" t="s">
        <v>81</v>
      </c>
      <c r="K13232">
        <v>4.0298505763110892E-2</v>
      </c>
      <c r="L13232">
        <v>4.0298999999999996</v>
      </c>
      <c r="M13232" t="s">
        <v>82</v>
      </c>
    </row>
    <row r="13233" spans="1:13">
      <c r="A13233" t="s">
        <v>129</v>
      </c>
      <c r="B13233" t="s">
        <v>130</v>
      </c>
      <c r="C13233" t="str">
        <f>TEXT(D13233, "mmm")</f>
        <v>Oct</v>
      </c>
      <c r="D13233" s="1">
        <v>45587</v>
      </c>
      <c r="E13233" t="s">
        <v>110</v>
      </c>
      <c r="F13233" t="s">
        <v>101</v>
      </c>
      <c r="G13233">
        <v>3500</v>
      </c>
      <c r="H13233">
        <v>6.72</v>
      </c>
      <c r="I13233">
        <v>23520</v>
      </c>
      <c r="J13233" t="s">
        <v>81</v>
      </c>
      <c r="K13233">
        <v>4.0298505763110892E-2</v>
      </c>
      <c r="L13233">
        <v>4.0298999999999996</v>
      </c>
      <c r="M13233" t="s">
        <v>82</v>
      </c>
    </row>
    <row r="13234" spans="1:13">
      <c r="A13234" t="s">
        <v>6608</v>
      </c>
      <c r="B13234" t="s">
        <v>6609</v>
      </c>
      <c r="C13234" t="str">
        <f>TEXT(D13234, "mmm")</f>
        <v>Oct</v>
      </c>
      <c r="D13234" s="1">
        <v>45587</v>
      </c>
      <c r="E13234" t="s">
        <v>720</v>
      </c>
      <c r="F13234" t="s">
        <v>80</v>
      </c>
      <c r="G13234">
        <v>3283024</v>
      </c>
      <c r="H13234">
        <v>3.15</v>
      </c>
      <c r="I13234">
        <v>10341525.6</v>
      </c>
      <c r="J13234" t="s">
        <v>86</v>
      </c>
      <c r="K13234">
        <v>4.0816286810733127E-2</v>
      </c>
      <c r="L13234">
        <v>4.0815999999999999</v>
      </c>
      <c r="M13234" t="s">
        <v>82</v>
      </c>
    </row>
    <row r="13235" spans="1:13">
      <c r="A13235" t="s">
        <v>3914</v>
      </c>
      <c r="B13235" t="s">
        <v>3915</v>
      </c>
      <c r="C13235" t="str">
        <f>TEXT(D13235, "mmm")</f>
        <v>Oct</v>
      </c>
      <c r="D13235" s="1">
        <v>45587</v>
      </c>
      <c r="E13235" t="s">
        <v>6610</v>
      </c>
      <c r="F13235" t="s">
        <v>118</v>
      </c>
      <c r="G13235">
        <v>1841</v>
      </c>
      <c r="H13235">
        <v>48.86</v>
      </c>
      <c r="I13235">
        <v>89951.26</v>
      </c>
      <c r="J13235" t="s">
        <v>81</v>
      </c>
      <c r="K13235">
        <v>1.4055824998012939E-2</v>
      </c>
      <c r="L13235">
        <v>1.4056</v>
      </c>
      <c r="M13235" t="s">
        <v>82</v>
      </c>
    </row>
    <row r="13236" spans="1:13">
      <c r="A13236" t="s">
        <v>291</v>
      </c>
      <c r="B13236" t="s">
        <v>292</v>
      </c>
      <c r="C13236" t="str">
        <f>TEXT(D13236, "mmm")</f>
        <v>Oct</v>
      </c>
      <c r="D13236" s="1">
        <v>45587</v>
      </c>
      <c r="E13236" t="s">
        <v>100</v>
      </c>
      <c r="F13236" t="s">
        <v>101</v>
      </c>
      <c r="G13236">
        <v>73122</v>
      </c>
      <c r="H13236">
        <v>7.58</v>
      </c>
      <c r="I13236">
        <v>554264.76</v>
      </c>
      <c r="J13236" t="s">
        <v>81</v>
      </c>
      <c r="K13236">
        <v>-1.449270629692356E-2</v>
      </c>
      <c r="L13236">
        <v>-1.4493</v>
      </c>
      <c r="M13236" t="s">
        <v>82</v>
      </c>
    </row>
    <row r="13237" spans="1:13">
      <c r="A13237" t="s">
        <v>291</v>
      </c>
      <c r="B13237" t="s">
        <v>292</v>
      </c>
      <c r="C13237" t="str">
        <f>TEXT(D13237, "mmm")</f>
        <v>Oct</v>
      </c>
      <c r="D13237" s="1">
        <v>45587</v>
      </c>
      <c r="E13237" t="s">
        <v>102</v>
      </c>
      <c r="F13237" t="s">
        <v>101</v>
      </c>
      <c r="G13237">
        <v>73122</v>
      </c>
      <c r="H13237">
        <v>7.58</v>
      </c>
      <c r="I13237">
        <v>554264.76</v>
      </c>
      <c r="J13237" t="s">
        <v>81</v>
      </c>
      <c r="K13237">
        <v>-1.449270629692356E-2</v>
      </c>
      <c r="L13237">
        <v>-1.4493</v>
      </c>
      <c r="M13237" t="s">
        <v>82</v>
      </c>
    </row>
    <row r="13238" spans="1:13">
      <c r="A13238" t="s">
        <v>6599</v>
      </c>
      <c r="B13238" t="s">
        <v>6600</v>
      </c>
      <c r="C13238" t="str">
        <f>TEXT(D13238, "mmm")</f>
        <v>Oct</v>
      </c>
      <c r="D13238" s="1">
        <v>45587</v>
      </c>
      <c r="E13238" t="s">
        <v>473</v>
      </c>
      <c r="F13238" t="s">
        <v>101</v>
      </c>
      <c r="G13238">
        <v>412055</v>
      </c>
      <c r="H13238">
        <v>11.35</v>
      </c>
      <c r="I13238">
        <v>4676824.25</v>
      </c>
      <c r="J13238" t="s">
        <v>86</v>
      </c>
      <c r="K13238">
        <v>0.42468231915583732</v>
      </c>
      <c r="L13238">
        <v>42.468200000000003</v>
      </c>
      <c r="M13238" t="s">
        <v>82</v>
      </c>
    </row>
    <row r="13239" spans="1:13">
      <c r="A13239" t="s">
        <v>4645</v>
      </c>
      <c r="B13239" t="s">
        <v>4646</v>
      </c>
      <c r="C13239" t="str">
        <f>TEXT(D13239, "mmm")</f>
        <v>Oct</v>
      </c>
      <c r="D13239" s="1">
        <v>45587</v>
      </c>
      <c r="E13239" t="s">
        <v>4647</v>
      </c>
      <c r="F13239" t="s">
        <v>222</v>
      </c>
      <c r="G13239">
        <v>1750</v>
      </c>
      <c r="H13239">
        <v>19.809999999999999</v>
      </c>
      <c r="I13239">
        <v>34667.5</v>
      </c>
      <c r="J13239" t="s">
        <v>81</v>
      </c>
      <c r="K13239">
        <v>-4.9308211876293306E-3</v>
      </c>
      <c r="L13239">
        <v>-0.49309999999999998</v>
      </c>
      <c r="M13239" t="s">
        <v>82</v>
      </c>
    </row>
    <row r="13240" spans="1:13">
      <c r="A13240" t="s">
        <v>361</v>
      </c>
      <c r="B13240" t="s">
        <v>362</v>
      </c>
      <c r="C13240" t="str">
        <f>TEXT(D13240, "mmm")</f>
        <v>Oct</v>
      </c>
      <c r="D13240" s="1">
        <v>45587</v>
      </c>
      <c r="E13240" t="s">
        <v>363</v>
      </c>
      <c r="F13240" t="s">
        <v>101</v>
      </c>
      <c r="G13240">
        <v>2000</v>
      </c>
      <c r="H13240">
        <v>48.23</v>
      </c>
      <c r="I13240">
        <v>96460</v>
      </c>
      <c r="J13240" t="s">
        <v>81</v>
      </c>
      <c r="K13240">
        <v>1.226769453521781E-2</v>
      </c>
      <c r="L13240">
        <v>1.2267999999999999</v>
      </c>
      <c r="M13240" t="s">
        <v>82</v>
      </c>
    </row>
    <row r="13241" spans="1:13">
      <c r="A13241" t="s">
        <v>6344</v>
      </c>
      <c r="B13241" t="s">
        <v>6345</v>
      </c>
      <c r="C13241" t="str">
        <f>TEXT(D13241, "mmm")</f>
        <v>Oct</v>
      </c>
      <c r="D13241" s="1">
        <v>45587</v>
      </c>
      <c r="E13241" t="s">
        <v>2280</v>
      </c>
      <c r="F13241" t="s">
        <v>251</v>
      </c>
      <c r="G13241">
        <v>300000</v>
      </c>
      <c r="H13241">
        <v>33.590000000000003</v>
      </c>
      <c r="I13241">
        <v>10077000</v>
      </c>
      <c r="J13241" t="s">
        <v>86</v>
      </c>
      <c r="K13241">
        <v>0.1847975442217529</v>
      </c>
      <c r="L13241">
        <v>18.479800000000001</v>
      </c>
      <c r="M13241" t="s">
        <v>82</v>
      </c>
    </row>
    <row r="13242" spans="1:13">
      <c r="A13242" t="s">
        <v>245</v>
      </c>
      <c r="B13242" t="s">
        <v>246</v>
      </c>
      <c r="C13242" t="str">
        <f>TEXT(D13242, "mmm")</f>
        <v>Oct</v>
      </c>
      <c r="D13242" s="1">
        <v>45587</v>
      </c>
      <c r="E13242" t="s">
        <v>247</v>
      </c>
      <c r="F13242" t="s">
        <v>80</v>
      </c>
      <c r="G13242">
        <v>1065</v>
      </c>
      <c r="H13242">
        <v>29.25</v>
      </c>
      <c r="I13242">
        <v>31151.25</v>
      </c>
      <c r="J13242" t="s">
        <v>86</v>
      </c>
      <c r="K13242">
        <v>8.9915278081452721E-2</v>
      </c>
      <c r="L13242">
        <v>8.9915000000000003</v>
      </c>
      <c r="M13242" t="s">
        <v>82</v>
      </c>
    </row>
    <row r="13243" spans="1:13">
      <c r="A13243" t="s">
        <v>438</v>
      </c>
      <c r="B13243" t="s">
        <v>439</v>
      </c>
      <c r="C13243" t="str">
        <f>TEXT(D13243, "mmm")</f>
        <v>Oct</v>
      </c>
      <c r="D13243" s="1">
        <v>45587</v>
      </c>
      <c r="E13243" t="s">
        <v>440</v>
      </c>
      <c r="F13243" t="s">
        <v>80</v>
      </c>
      <c r="G13243">
        <v>20000</v>
      </c>
      <c r="H13243">
        <v>21.28</v>
      </c>
      <c r="I13243">
        <v>425600</v>
      </c>
      <c r="J13243" t="s">
        <v>86</v>
      </c>
      <c r="K13243">
        <v>-3.099946647451612E-3</v>
      </c>
      <c r="L13243">
        <v>-0.31</v>
      </c>
      <c r="M13243" t="s">
        <v>82</v>
      </c>
    </row>
    <row r="13244" spans="1:13">
      <c r="A13244" t="s">
        <v>6599</v>
      </c>
      <c r="B13244" t="s">
        <v>6600</v>
      </c>
      <c r="C13244" t="str">
        <f>TEXT(D13244, "mmm")</f>
        <v>Oct</v>
      </c>
      <c r="D13244" s="1">
        <v>45587</v>
      </c>
      <c r="E13244" t="s">
        <v>471</v>
      </c>
      <c r="F13244" t="s">
        <v>222</v>
      </c>
      <c r="G13244">
        <v>412055</v>
      </c>
      <c r="H13244">
        <v>11.35</v>
      </c>
      <c r="I13244">
        <v>4676824.25</v>
      </c>
      <c r="J13244" t="s">
        <v>86</v>
      </c>
      <c r="K13244">
        <v>0.42468231915583732</v>
      </c>
      <c r="L13244">
        <v>42.468200000000003</v>
      </c>
      <c r="M13244" t="s">
        <v>82</v>
      </c>
    </row>
    <row r="13245" spans="1:13">
      <c r="A13245" t="s">
        <v>6599</v>
      </c>
      <c r="B13245" t="s">
        <v>6600</v>
      </c>
      <c r="C13245" t="str">
        <f>TEXT(D13245, "mmm")</f>
        <v>Oct</v>
      </c>
      <c r="D13245" s="1">
        <v>45587</v>
      </c>
      <c r="E13245" t="s">
        <v>470</v>
      </c>
      <c r="F13245" t="s">
        <v>222</v>
      </c>
      <c r="G13245">
        <v>412055</v>
      </c>
      <c r="H13245">
        <v>11.35</v>
      </c>
      <c r="I13245">
        <v>4676824.25</v>
      </c>
      <c r="J13245" t="s">
        <v>86</v>
      </c>
      <c r="K13245">
        <v>0.42468231915583732</v>
      </c>
      <c r="L13245">
        <v>42.468200000000003</v>
      </c>
      <c r="M13245" t="s">
        <v>82</v>
      </c>
    </row>
    <row r="13246" spans="1:13">
      <c r="A13246" t="s">
        <v>3072</v>
      </c>
      <c r="B13246" t="s">
        <v>3073</v>
      </c>
      <c r="C13246" t="str">
        <f>TEXT(D13246, "mmm")</f>
        <v>Oct</v>
      </c>
      <c r="D13246" s="1">
        <v>45587</v>
      </c>
      <c r="E13246" t="s">
        <v>6406</v>
      </c>
      <c r="F13246" t="s">
        <v>314</v>
      </c>
      <c r="G13246">
        <v>274</v>
      </c>
      <c r="H13246">
        <v>69.89</v>
      </c>
      <c r="I13246">
        <v>19149.86</v>
      </c>
      <c r="J13246" t="s">
        <v>81</v>
      </c>
      <c r="K13246">
        <v>1.9005039921053509E-2</v>
      </c>
      <c r="L13246">
        <v>1.9005000000000001</v>
      </c>
      <c r="M13246" t="s">
        <v>82</v>
      </c>
    </row>
    <row r="13247" spans="1:13">
      <c r="A13247" t="s">
        <v>3072</v>
      </c>
      <c r="B13247" t="s">
        <v>3073</v>
      </c>
      <c r="C13247" t="str">
        <f>TEXT(D13247, "mmm")</f>
        <v>Oct</v>
      </c>
      <c r="D13247" s="1">
        <v>45587</v>
      </c>
      <c r="E13247" t="s">
        <v>6405</v>
      </c>
      <c r="F13247" t="s">
        <v>314</v>
      </c>
      <c r="G13247">
        <v>274</v>
      </c>
      <c r="H13247">
        <v>69.89</v>
      </c>
      <c r="I13247">
        <v>19149.86</v>
      </c>
      <c r="J13247" t="s">
        <v>81</v>
      </c>
      <c r="K13247">
        <v>1.9005039921053509E-2</v>
      </c>
      <c r="L13247">
        <v>1.9005000000000001</v>
      </c>
      <c r="M13247" t="s">
        <v>82</v>
      </c>
    </row>
    <row r="13248" spans="1:13">
      <c r="A13248" t="s">
        <v>3072</v>
      </c>
      <c r="B13248" t="s">
        <v>3073</v>
      </c>
      <c r="C13248" t="str">
        <f>TEXT(D13248, "mmm")</f>
        <v>Oct</v>
      </c>
      <c r="D13248" s="1">
        <v>45587</v>
      </c>
      <c r="E13248" t="s">
        <v>6407</v>
      </c>
      <c r="F13248" t="s">
        <v>314</v>
      </c>
      <c r="G13248">
        <v>274</v>
      </c>
      <c r="H13248">
        <v>69.89</v>
      </c>
      <c r="I13248">
        <v>19149.86</v>
      </c>
      <c r="J13248" t="s">
        <v>81</v>
      </c>
      <c r="K13248">
        <v>1.9005039921053509E-2</v>
      </c>
      <c r="L13248">
        <v>1.9005000000000001</v>
      </c>
      <c r="M13248" t="s">
        <v>82</v>
      </c>
    </row>
    <row r="13249" spans="1:13">
      <c r="A13249" t="s">
        <v>3072</v>
      </c>
      <c r="B13249" t="s">
        <v>3073</v>
      </c>
      <c r="C13249" t="str">
        <f>TEXT(D13249, "mmm")</f>
        <v>Oct</v>
      </c>
      <c r="D13249" s="1">
        <v>45587</v>
      </c>
      <c r="E13249" t="s">
        <v>6406</v>
      </c>
      <c r="F13249" t="s">
        <v>314</v>
      </c>
      <c r="G13249">
        <v>174</v>
      </c>
      <c r="H13249">
        <v>71.88</v>
      </c>
      <c r="I13249">
        <v>12507.12</v>
      </c>
      <c r="J13249" t="s">
        <v>81</v>
      </c>
      <c r="K13249">
        <v>1.9005039921053509E-2</v>
      </c>
      <c r="L13249">
        <v>1.9005000000000001</v>
      </c>
      <c r="M13249" t="s">
        <v>82</v>
      </c>
    </row>
    <row r="13250" spans="1:13">
      <c r="A13250" t="s">
        <v>3072</v>
      </c>
      <c r="B13250" t="s">
        <v>3073</v>
      </c>
      <c r="C13250" t="str">
        <f>TEXT(D13250, "mmm")</f>
        <v>Oct</v>
      </c>
      <c r="D13250" s="1">
        <v>45587</v>
      </c>
      <c r="E13250" t="s">
        <v>6405</v>
      </c>
      <c r="F13250" t="s">
        <v>314</v>
      </c>
      <c r="G13250">
        <v>174</v>
      </c>
      <c r="H13250">
        <v>71.88</v>
      </c>
      <c r="I13250">
        <v>12507.12</v>
      </c>
      <c r="J13250" t="s">
        <v>81</v>
      </c>
      <c r="K13250">
        <v>1.9005039921053509E-2</v>
      </c>
      <c r="L13250">
        <v>1.9005000000000001</v>
      </c>
      <c r="M13250" t="s">
        <v>82</v>
      </c>
    </row>
    <row r="13251" spans="1:13">
      <c r="A13251" t="s">
        <v>3072</v>
      </c>
      <c r="B13251" t="s">
        <v>3073</v>
      </c>
      <c r="C13251" t="str">
        <f>TEXT(D13251, "mmm")</f>
        <v>Oct</v>
      </c>
      <c r="D13251" s="1">
        <v>45587</v>
      </c>
      <c r="E13251" t="s">
        <v>6407</v>
      </c>
      <c r="F13251" t="s">
        <v>314</v>
      </c>
      <c r="G13251">
        <v>174</v>
      </c>
      <c r="H13251">
        <v>71.88</v>
      </c>
      <c r="I13251">
        <v>12507.12</v>
      </c>
      <c r="J13251" t="s">
        <v>81</v>
      </c>
      <c r="K13251">
        <v>1.9005039921053509E-2</v>
      </c>
      <c r="L13251">
        <v>1.9005000000000001</v>
      </c>
      <c r="M13251" t="s">
        <v>82</v>
      </c>
    </row>
    <row r="13252" spans="1:13">
      <c r="A13252" t="s">
        <v>3072</v>
      </c>
      <c r="B13252" t="s">
        <v>3073</v>
      </c>
      <c r="C13252" t="str">
        <f>TEXT(D13252, "mmm")</f>
        <v>Oct</v>
      </c>
      <c r="D13252" s="1">
        <v>45587</v>
      </c>
      <c r="E13252" t="s">
        <v>6406</v>
      </c>
      <c r="F13252" t="s">
        <v>314</v>
      </c>
      <c r="G13252">
        <v>2702</v>
      </c>
      <c r="H13252">
        <v>71.52</v>
      </c>
      <c r="I13252">
        <v>193247.04</v>
      </c>
      <c r="J13252" t="s">
        <v>86</v>
      </c>
      <c r="K13252">
        <v>1.9005039921053509E-2</v>
      </c>
      <c r="L13252">
        <v>1.9005000000000001</v>
      </c>
      <c r="M13252" t="s">
        <v>82</v>
      </c>
    </row>
    <row r="13253" spans="1:13">
      <c r="A13253" t="s">
        <v>3072</v>
      </c>
      <c r="B13253" t="s">
        <v>3073</v>
      </c>
      <c r="C13253" t="str">
        <f>TEXT(D13253, "mmm")</f>
        <v>Oct</v>
      </c>
      <c r="D13253" s="1">
        <v>45587</v>
      </c>
      <c r="E13253" t="s">
        <v>6405</v>
      </c>
      <c r="F13253" t="s">
        <v>314</v>
      </c>
      <c r="G13253">
        <v>2702</v>
      </c>
      <c r="H13253">
        <v>71.52</v>
      </c>
      <c r="I13253">
        <v>193247.04</v>
      </c>
      <c r="J13253" t="s">
        <v>86</v>
      </c>
      <c r="K13253">
        <v>1.9005039921053509E-2</v>
      </c>
      <c r="L13253">
        <v>1.9005000000000001</v>
      </c>
      <c r="M13253" t="s">
        <v>82</v>
      </c>
    </row>
    <row r="13254" spans="1:13">
      <c r="A13254" t="s">
        <v>3072</v>
      </c>
      <c r="B13254" t="s">
        <v>3073</v>
      </c>
      <c r="C13254" t="str">
        <f>TEXT(D13254, "mmm")</f>
        <v>Oct</v>
      </c>
      <c r="D13254" s="1">
        <v>45587</v>
      </c>
      <c r="E13254" t="s">
        <v>6407</v>
      </c>
      <c r="F13254" t="s">
        <v>314</v>
      </c>
      <c r="G13254">
        <v>2702</v>
      </c>
      <c r="H13254">
        <v>71.52</v>
      </c>
      <c r="I13254">
        <v>193247.04</v>
      </c>
      <c r="J13254" t="s">
        <v>86</v>
      </c>
      <c r="K13254">
        <v>1.9005039921053509E-2</v>
      </c>
      <c r="L13254">
        <v>1.9005000000000001</v>
      </c>
      <c r="M13254" t="s">
        <v>82</v>
      </c>
    </row>
    <row r="13255" spans="1:13">
      <c r="A13255" t="s">
        <v>3072</v>
      </c>
      <c r="B13255" t="s">
        <v>3073</v>
      </c>
      <c r="C13255" t="str">
        <f>TEXT(D13255, "mmm")</f>
        <v>Oct</v>
      </c>
      <c r="D13255" s="1">
        <v>45587</v>
      </c>
      <c r="E13255" t="s">
        <v>6406</v>
      </c>
      <c r="F13255" t="s">
        <v>314</v>
      </c>
      <c r="G13255">
        <v>918</v>
      </c>
      <c r="H13255">
        <v>70</v>
      </c>
      <c r="I13255">
        <v>64260</v>
      </c>
      <c r="J13255" t="s">
        <v>81</v>
      </c>
      <c r="K13255">
        <v>1.9005039921053509E-2</v>
      </c>
      <c r="L13255">
        <v>1.9005000000000001</v>
      </c>
      <c r="M13255" t="s">
        <v>82</v>
      </c>
    </row>
    <row r="13256" spans="1:13">
      <c r="A13256" t="s">
        <v>3072</v>
      </c>
      <c r="B13256" t="s">
        <v>3073</v>
      </c>
      <c r="C13256" t="str">
        <f>TEXT(D13256, "mmm")</f>
        <v>Oct</v>
      </c>
      <c r="D13256" s="1">
        <v>45587</v>
      </c>
      <c r="E13256" t="s">
        <v>6405</v>
      </c>
      <c r="F13256" t="s">
        <v>314</v>
      </c>
      <c r="G13256">
        <v>918</v>
      </c>
      <c r="H13256">
        <v>70</v>
      </c>
      <c r="I13256">
        <v>64260</v>
      </c>
      <c r="J13256" t="s">
        <v>81</v>
      </c>
      <c r="K13256">
        <v>1.9005039921053509E-2</v>
      </c>
      <c r="L13256">
        <v>1.9005000000000001</v>
      </c>
      <c r="M13256" t="s">
        <v>82</v>
      </c>
    </row>
    <row r="13257" spans="1:13">
      <c r="A13257" t="s">
        <v>3072</v>
      </c>
      <c r="B13257" t="s">
        <v>3073</v>
      </c>
      <c r="C13257" t="str">
        <f>TEXT(D13257, "mmm")</f>
        <v>Oct</v>
      </c>
      <c r="D13257" s="1">
        <v>45587</v>
      </c>
      <c r="E13257" t="s">
        <v>6407</v>
      </c>
      <c r="F13257" t="s">
        <v>314</v>
      </c>
      <c r="G13257">
        <v>918</v>
      </c>
      <c r="H13257">
        <v>70</v>
      </c>
      <c r="I13257">
        <v>64260</v>
      </c>
      <c r="J13257" t="s">
        <v>81</v>
      </c>
      <c r="K13257">
        <v>1.9005039921053509E-2</v>
      </c>
      <c r="L13257">
        <v>1.9005000000000001</v>
      </c>
      <c r="M13257" t="s">
        <v>82</v>
      </c>
    </row>
    <row r="13258" spans="1:13">
      <c r="A13258" t="s">
        <v>3072</v>
      </c>
      <c r="B13258" t="s">
        <v>3073</v>
      </c>
      <c r="C13258" t="str">
        <f>TEXT(D13258, "mmm")</f>
        <v>Oct</v>
      </c>
      <c r="D13258" s="1">
        <v>45587</v>
      </c>
      <c r="E13258" t="s">
        <v>6406</v>
      </c>
      <c r="F13258" t="s">
        <v>314</v>
      </c>
      <c r="G13258">
        <v>309</v>
      </c>
      <c r="H13258">
        <v>71.17</v>
      </c>
      <c r="I13258">
        <v>21991.53</v>
      </c>
      <c r="J13258" t="s">
        <v>81</v>
      </c>
      <c r="K13258">
        <v>1.9005039921053509E-2</v>
      </c>
      <c r="L13258">
        <v>1.9005000000000001</v>
      </c>
      <c r="M13258" t="s">
        <v>82</v>
      </c>
    </row>
    <row r="13259" spans="1:13">
      <c r="A13259" t="s">
        <v>3072</v>
      </c>
      <c r="B13259" t="s">
        <v>3073</v>
      </c>
      <c r="C13259" t="str">
        <f>TEXT(D13259, "mmm")</f>
        <v>Oct</v>
      </c>
      <c r="D13259" s="1">
        <v>45587</v>
      </c>
      <c r="E13259" t="s">
        <v>6405</v>
      </c>
      <c r="F13259" t="s">
        <v>314</v>
      </c>
      <c r="G13259">
        <v>309</v>
      </c>
      <c r="H13259">
        <v>71.17</v>
      </c>
      <c r="I13259">
        <v>21991.53</v>
      </c>
      <c r="J13259" t="s">
        <v>81</v>
      </c>
      <c r="K13259">
        <v>1.9005039921053509E-2</v>
      </c>
      <c r="L13259">
        <v>1.9005000000000001</v>
      </c>
      <c r="M13259" t="s">
        <v>82</v>
      </c>
    </row>
    <row r="13260" spans="1:13">
      <c r="A13260" t="s">
        <v>3072</v>
      </c>
      <c r="B13260" t="s">
        <v>3073</v>
      </c>
      <c r="C13260" t="str">
        <f>TEXT(D13260, "mmm")</f>
        <v>Oct</v>
      </c>
      <c r="D13260" s="1">
        <v>45587</v>
      </c>
      <c r="E13260" t="s">
        <v>6407</v>
      </c>
      <c r="F13260" t="s">
        <v>314</v>
      </c>
      <c r="G13260">
        <v>309</v>
      </c>
      <c r="H13260">
        <v>71.17</v>
      </c>
      <c r="I13260">
        <v>21991.53</v>
      </c>
      <c r="J13260" t="s">
        <v>81</v>
      </c>
      <c r="K13260">
        <v>1.9005039921053509E-2</v>
      </c>
      <c r="L13260">
        <v>1.9005000000000001</v>
      </c>
      <c r="M13260" t="s">
        <v>82</v>
      </c>
    </row>
    <row r="13261" spans="1:13">
      <c r="A13261" t="s">
        <v>3072</v>
      </c>
      <c r="B13261" t="s">
        <v>3073</v>
      </c>
      <c r="C13261" t="str">
        <f>TEXT(D13261, "mmm")</f>
        <v>Oct</v>
      </c>
      <c r="D13261" s="1">
        <v>45587</v>
      </c>
      <c r="E13261" t="s">
        <v>6406</v>
      </c>
      <c r="F13261" t="s">
        <v>314</v>
      </c>
      <c r="G13261">
        <v>717</v>
      </c>
      <c r="H13261">
        <v>71.69</v>
      </c>
      <c r="I13261">
        <v>51401.73</v>
      </c>
      <c r="J13261" t="s">
        <v>81</v>
      </c>
      <c r="K13261">
        <v>1.9005039921053509E-2</v>
      </c>
      <c r="L13261">
        <v>1.9005000000000001</v>
      </c>
      <c r="M13261" t="s">
        <v>82</v>
      </c>
    </row>
    <row r="13262" spans="1:13">
      <c r="A13262" t="s">
        <v>3072</v>
      </c>
      <c r="B13262" t="s">
        <v>3073</v>
      </c>
      <c r="C13262" t="str">
        <f>TEXT(D13262, "mmm")</f>
        <v>Oct</v>
      </c>
      <c r="D13262" s="1">
        <v>45587</v>
      </c>
      <c r="E13262" t="s">
        <v>6405</v>
      </c>
      <c r="F13262" t="s">
        <v>314</v>
      </c>
      <c r="G13262">
        <v>717</v>
      </c>
      <c r="H13262">
        <v>71.69</v>
      </c>
      <c r="I13262">
        <v>51401.73</v>
      </c>
      <c r="J13262" t="s">
        <v>81</v>
      </c>
      <c r="K13262">
        <v>1.9005039921053509E-2</v>
      </c>
      <c r="L13262">
        <v>1.9005000000000001</v>
      </c>
      <c r="M13262" t="s">
        <v>82</v>
      </c>
    </row>
    <row r="13263" spans="1:13">
      <c r="A13263" t="s">
        <v>3072</v>
      </c>
      <c r="B13263" t="s">
        <v>3073</v>
      </c>
      <c r="C13263" t="str">
        <f>TEXT(D13263, "mmm")</f>
        <v>Oct</v>
      </c>
      <c r="D13263" s="1">
        <v>45587</v>
      </c>
      <c r="E13263" t="s">
        <v>6407</v>
      </c>
      <c r="F13263" t="s">
        <v>314</v>
      </c>
      <c r="G13263">
        <v>717</v>
      </c>
      <c r="H13263">
        <v>71.69</v>
      </c>
      <c r="I13263">
        <v>51401.73</v>
      </c>
      <c r="J13263" t="s">
        <v>81</v>
      </c>
      <c r="K13263">
        <v>1.9005039921053509E-2</v>
      </c>
      <c r="L13263">
        <v>1.9005000000000001</v>
      </c>
      <c r="M13263" t="s">
        <v>82</v>
      </c>
    </row>
    <row r="13264" spans="1:13">
      <c r="A13264" t="s">
        <v>311</v>
      </c>
      <c r="B13264" t="s">
        <v>312</v>
      </c>
      <c r="C13264" t="str">
        <f>TEXT(D13264, "mmm")</f>
        <v>Oct</v>
      </c>
      <c r="D13264" s="1">
        <v>45588</v>
      </c>
      <c r="E13264" t="s">
        <v>313</v>
      </c>
      <c r="F13264" t="s">
        <v>314</v>
      </c>
      <c r="G13264">
        <v>287100</v>
      </c>
      <c r="H13264">
        <v>31.91</v>
      </c>
      <c r="I13264">
        <v>9161361</v>
      </c>
      <c r="J13264" t="s">
        <v>81</v>
      </c>
      <c r="K13264">
        <v>-4.1342781153637098E-2</v>
      </c>
      <c r="L13264">
        <v>-4.1342999999999996</v>
      </c>
      <c r="M13264" t="s">
        <v>82</v>
      </c>
    </row>
    <row r="13265" spans="1:13">
      <c r="A13265" t="s">
        <v>718</v>
      </c>
      <c r="B13265" t="s">
        <v>719</v>
      </c>
      <c r="C13265" t="str">
        <f>TEXT(D13265, "mmm")</f>
        <v>Oct</v>
      </c>
      <c r="D13265" s="1">
        <v>45588</v>
      </c>
      <c r="E13265" t="s">
        <v>6506</v>
      </c>
      <c r="F13265" t="s">
        <v>251</v>
      </c>
      <c r="G13265">
        <v>127218</v>
      </c>
      <c r="H13265">
        <v>24.75</v>
      </c>
      <c r="I13265">
        <v>3148645.5</v>
      </c>
      <c r="J13265" t="s">
        <v>86</v>
      </c>
      <c r="K13265">
        <v>5.5403828435063973E-2</v>
      </c>
      <c r="L13265">
        <v>5.5404</v>
      </c>
      <c r="M13265" t="s">
        <v>82</v>
      </c>
    </row>
    <row r="13266" spans="1:13">
      <c r="A13266" t="s">
        <v>718</v>
      </c>
      <c r="B13266" t="s">
        <v>719</v>
      </c>
      <c r="C13266" t="str">
        <f>TEXT(D13266, "mmm")</f>
        <v>Oct</v>
      </c>
      <c r="D13266" s="1">
        <v>45588</v>
      </c>
      <c r="E13266" t="s">
        <v>6511</v>
      </c>
      <c r="F13266" t="s">
        <v>251</v>
      </c>
      <c r="G13266">
        <v>127218</v>
      </c>
      <c r="H13266">
        <v>24.75</v>
      </c>
      <c r="I13266">
        <v>3148645.5</v>
      </c>
      <c r="J13266" t="s">
        <v>86</v>
      </c>
      <c r="K13266">
        <v>5.5403828435063973E-2</v>
      </c>
      <c r="L13266">
        <v>5.5404</v>
      </c>
      <c r="M13266" t="s">
        <v>82</v>
      </c>
    </row>
    <row r="13267" spans="1:13">
      <c r="A13267" t="s">
        <v>718</v>
      </c>
      <c r="B13267" t="s">
        <v>719</v>
      </c>
      <c r="C13267" t="str">
        <f>TEXT(D13267, "mmm")</f>
        <v>Oct</v>
      </c>
      <c r="D13267" s="1">
        <v>45588</v>
      </c>
      <c r="E13267" t="s">
        <v>6508</v>
      </c>
      <c r="F13267" t="s">
        <v>251</v>
      </c>
      <c r="G13267">
        <v>127218</v>
      </c>
      <c r="H13267">
        <v>24.75</v>
      </c>
      <c r="I13267">
        <v>3148645.5</v>
      </c>
      <c r="J13267" t="s">
        <v>86</v>
      </c>
      <c r="K13267">
        <v>5.5403828435063973E-2</v>
      </c>
      <c r="L13267">
        <v>5.5404</v>
      </c>
      <c r="M13267" t="s">
        <v>82</v>
      </c>
    </row>
    <row r="13268" spans="1:13">
      <c r="A13268" t="s">
        <v>718</v>
      </c>
      <c r="B13268" t="s">
        <v>719</v>
      </c>
      <c r="C13268" t="str">
        <f>TEXT(D13268, "mmm")</f>
        <v>Oct</v>
      </c>
      <c r="D13268" s="1">
        <v>45588</v>
      </c>
      <c r="E13268" t="s">
        <v>6512</v>
      </c>
      <c r="F13268" t="s">
        <v>251</v>
      </c>
      <c r="G13268">
        <v>127218</v>
      </c>
      <c r="H13268">
        <v>24.75</v>
      </c>
      <c r="I13268">
        <v>3148645.5</v>
      </c>
      <c r="J13268" t="s">
        <v>86</v>
      </c>
      <c r="K13268">
        <v>5.5403828435063973E-2</v>
      </c>
      <c r="L13268">
        <v>5.5404</v>
      </c>
      <c r="M13268" t="s">
        <v>82</v>
      </c>
    </row>
    <row r="13269" spans="1:13">
      <c r="A13269" t="s">
        <v>718</v>
      </c>
      <c r="B13269" t="s">
        <v>719</v>
      </c>
      <c r="C13269" t="str">
        <f>TEXT(D13269, "mmm")</f>
        <v>Oct</v>
      </c>
      <c r="D13269" s="1">
        <v>45588</v>
      </c>
      <c r="E13269" t="s">
        <v>6507</v>
      </c>
      <c r="F13269" t="s">
        <v>251</v>
      </c>
      <c r="G13269">
        <v>127218</v>
      </c>
      <c r="H13269">
        <v>24.75</v>
      </c>
      <c r="I13269">
        <v>3148645.5</v>
      </c>
      <c r="J13269" t="s">
        <v>86</v>
      </c>
      <c r="K13269">
        <v>5.5403828435063973E-2</v>
      </c>
      <c r="L13269">
        <v>5.5404</v>
      </c>
      <c r="M13269" t="s">
        <v>82</v>
      </c>
    </row>
    <row r="13270" spans="1:13">
      <c r="A13270" t="s">
        <v>718</v>
      </c>
      <c r="B13270" t="s">
        <v>719</v>
      </c>
      <c r="C13270" t="str">
        <f>TEXT(D13270, "mmm")</f>
        <v>Oct</v>
      </c>
      <c r="D13270" s="1">
        <v>45588</v>
      </c>
      <c r="E13270" t="s">
        <v>6509</v>
      </c>
      <c r="F13270" t="s">
        <v>251</v>
      </c>
      <c r="G13270">
        <v>127218</v>
      </c>
      <c r="H13270">
        <v>24.75</v>
      </c>
      <c r="I13270">
        <v>3148645.5</v>
      </c>
      <c r="J13270" t="s">
        <v>86</v>
      </c>
      <c r="K13270">
        <v>5.5403828435063973E-2</v>
      </c>
      <c r="L13270">
        <v>5.5404</v>
      </c>
      <c r="M13270" t="s">
        <v>82</v>
      </c>
    </row>
    <row r="13271" spans="1:13">
      <c r="A13271" t="s">
        <v>718</v>
      </c>
      <c r="B13271" t="s">
        <v>719</v>
      </c>
      <c r="C13271" t="str">
        <f>TEXT(D13271, "mmm")</f>
        <v>Oct</v>
      </c>
      <c r="D13271" s="1">
        <v>45588</v>
      </c>
      <c r="E13271" t="s">
        <v>6510</v>
      </c>
      <c r="F13271" t="s">
        <v>251</v>
      </c>
      <c r="G13271">
        <v>127218</v>
      </c>
      <c r="H13271">
        <v>24.75</v>
      </c>
      <c r="I13271">
        <v>3148645.5</v>
      </c>
      <c r="J13271" t="s">
        <v>86</v>
      </c>
      <c r="K13271">
        <v>5.5403828435063973E-2</v>
      </c>
      <c r="L13271">
        <v>5.5404</v>
      </c>
      <c r="M13271" t="s">
        <v>82</v>
      </c>
    </row>
    <row r="13272" spans="1:13">
      <c r="A13272" t="s">
        <v>718</v>
      </c>
      <c r="B13272" t="s">
        <v>719</v>
      </c>
      <c r="C13272" t="str">
        <f>TEXT(D13272, "mmm")</f>
        <v>Oct</v>
      </c>
      <c r="D13272" s="1">
        <v>45588</v>
      </c>
      <c r="E13272" t="s">
        <v>6611</v>
      </c>
      <c r="F13272" t="s">
        <v>251</v>
      </c>
      <c r="G13272">
        <v>127218</v>
      </c>
      <c r="H13272">
        <v>24.75</v>
      </c>
      <c r="I13272">
        <v>3148645.5</v>
      </c>
      <c r="J13272" t="s">
        <v>86</v>
      </c>
      <c r="K13272">
        <v>5.5403828435063973E-2</v>
      </c>
      <c r="L13272">
        <v>5.5404</v>
      </c>
      <c r="M13272" t="s">
        <v>82</v>
      </c>
    </row>
    <row r="13273" spans="1:13">
      <c r="A13273" t="s">
        <v>718</v>
      </c>
      <c r="B13273" t="s">
        <v>719</v>
      </c>
      <c r="C13273" t="str">
        <f>TEXT(D13273, "mmm")</f>
        <v>Oct</v>
      </c>
      <c r="D13273" s="1">
        <v>45588</v>
      </c>
      <c r="E13273" t="s">
        <v>6513</v>
      </c>
      <c r="F13273" t="s">
        <v>251</v>
      </c>
      <c r="G13273">
        <v>127218</v>
      </c>
      <c r="H13273">
        <v>24.75</v>
      </c>
      <c r="I13273">
        <v>3148645.5</v>
      </c>
      <c r="J13273" t="s">
        <v>86</v>
      </c>
      <c r="K13273">
        <v>5.5403828435063973E-2</v>
      </c>
      <c r="L13273">
        <v>5.5404</v>
      </c>
      <c r="M13273" t="s">
        <v>82</v>
      </c>
    </row>
    <row r="13274" spans="1:13">
      <c r="A13274" t="s">
        <v>6612</v>
      </c>
      <c r="B13274" t="s">
        <v>6613</v>
      </c>
      <c r="C13274" t="str">
        <f>TEXT(D13274, "mmm")</f>
        <v>Oct</v>
      </c>
      <c r="D13274" s="1">
        <v>45588</v>
      </c>
      <c r="E13274" t="s">
        <v>6614</v>
      </c>
      <c r="F13274" t="s">
        <v>101</v>
      </c>
      <c r="G13274">
        <v>50000</v>
      </c>
      <c r="H13274">
        <v>8</v>
      </c>
      <c r="I13274">
        <v>400000</v>
      </c>
      <c r="J13274" t="s">
        <v>86</v>
      </c>
      <c r="K13274">
        <v>-0.2182284746585228</v>
      </c>
      <c r="L13274">
        <v>-21.822800000000001</v>
      </c>
      <c r="M13274" t="s">
        <v>82</v>
      </c>
    </row>
    <row r="13275" spans="1:13">
      <c r="A13275" t="s">
        <v>291</v>
      </c>
      <c r="B13275" t="s">
        <v>292</v>
      </c>
      <c r="C13275" t="str">
        <f>TEXT(D13275, "mmm")</f>
        <v>Oct</v>
      </c>
      <c r="D13275" s="1">
        <v>45588</v>
      </c>
      <c r="E13275" t="s">
        <v>100</v>
      </c>
      <c r="F13275" t="s">
        <v>101</v>
      </c>
      <c r="G13275">
        <v>76043</v>
      </c>
      <c r="H13275">
        <v>7.52</v>
      </c>
      <c r="I13275">
        <v>571843.36</v>
      </c>
      <c r="J13275" t="s">
        <v>81</v>
      </c>
      <c r="K13275">
        <v>2.6773811066051371E-2</v>
      </c>
      <c r="L13275">
        <v>2.6774</v>
      </c>
      <c r="M13275" t="s">
        <v>82</v>
      </c>
    </row>
    <row r="13276" spans="1:13">
      <c r="A13276" t="s">
        <v>291</v>
      </c>
      <c r="B13276" t="s">
        <v>292</v>
      </c>
      <c r="C13276" t="str">
        <f>TEXT(D13276, "mmm")</f>
        <v>Oct</v>
      </c>
      <c r="D13276" s="1">
        <v>45588</v>
      </c>
      <c r="E13276" t="s">
        <v>102</v>
      </c>
      <c r="F13276" t="s">
        <v>101</v>
      </c>
      <c r="G13276">
        <v>76043</v>
      </c>
      <c r="H13276">
        <v>7.52</v>
      </c>
      <c r="I13276">
        <v>571843.36</v>
      </c>
      <c r="J13276" t="s">
        <v>81</v>
      </c>
      <c r="K13276">
        <v>2.6773811066051371E-2</v>
      </c>
      <c r="L13276">
        <v>2.6774</v>
      </c>
      <c r="M13276" t="s">
        <v>82</v>
      </c>
    </row>
    <row r="13277" spans="1:13">
      <c r="A13277" t="s">
        <v>6615</v>
      </c>
      <c r="B13277" t="s">
        <v>6616</v>
      </c>
      <c r="C13277" t="str">
        <f>TEXT(D13277, "mmm")</f>
        <v>Oct</v>
      </c>
      <c r="D13277" s="1">
        <v>45588</v>
      </c>
      <c r="E13277" t="s">
        <v>6617</v>
      </c>
      <c r="F13277" t="s">
        <v>118</v>
      </c>
      <c r="G13277">
        <v>8000</v>
      </c>
      <c r="H13277">
        <v>62.28</v>
      </c>
      <c r="I13277">
        <v>498240</v>
      </c>
      <c r="J13277" t="s">
        <v>86</v>
      </c>
      <c r="K13277">
        <v>5.6519052725501513E-2</v>
      </c>
      <c r="L13277">
        <v>5.6519000000000004</v>
      </c>
      <c r="M13277" t="s">
        <v>82</v>
      </c>
    </row>
    <row r="13278" spans="1:13">
      <c r="A13278" t="s">
        <v>129</v>
      </c>
      <c r="B13278" t="s">
        <v>130</v>
      </c>
      <c r="C13278" t="str">
        <f>TEXT(D13278, "mmm")</f>
        <v>Oct</v>
      </c>
      <c r="D13278" s="1">
        <v>45588</v>
      </c>
      <c r="E13278" t="s">
        <v>111</v>
      </c>
      <c r="F13278" t="s">
        <v>101</v>
      </c>
      <c r="G13278">
        <v>12000</v>
      </c>
      <c r="H13278">
        <v>6.64</v>
      </c>
      <c r="I13278">
        <v>79680</v>
      </c>
      <c r="J13278" t="s">
        <v>81</v>
      </c>
      <c r="K13278">
        <v>5.2631563851613723E-2</v>
      </c>
      <c r="L13278">
        <v>5.2632000000000003</v>
      </c>
      <c r="M13278" t="s">
        <v>82</v>
      </c>
    </row>
    <row r="13279" spans="1:13">
      <c r="A13279" t="s">
        <v>129</v>
      </c>
      <c r="B13279" t="s">
        <v>130</v>
      </c>
      <c r="C13279" t="str">
        <f>TEXT(D13279, "mmm")</f>
        <v>Oct</v>
      </c>
      <c r="D13279" s="1">
        <v>45588</v>
      </c>
      <c r="E13279" t="s">
        <v>110</v>
      </c>
      <c r="F13279" t="s">
        <v>101</v>
      </c>
      <c r="G13279">
        <v>12000</v>
      </c>
      <c r="H13279">
        <v>6.64</v>
      </c>
      <c r="I13279">
        <v>79680</v>
      </c>
      <c r="J13279" t="s">
        <v>81</v>
      </c>
      <c r="K13279">
        <v>5.2631563851613723E-2</v>
      </c>
      <c r="L13279">
        <v>5.2632000000000003</v>
      </c>
      <c r="M13279" t="s">
        <v>82</v>
      </c>
    </row>
    <row r="13280" spans="1:13">
      <c r="A13280" t="s">
        <v>129</v>
      </c>
      <c r="B13280" t="s">
        <v>130</v>
      </c>
      <c r="C13280" t="str">
        <f>TEXT(D13280, "mmm")</f>
        <v>Oct</v>
      </c>
      <c r="D13280" s="1">
        <v>45588</v>
      </c>
      <c r="E13280" t="s">
        <v>109</v>
      </c>
      <c r="F13280" t="s">
        <v>101</v>
      </c>
      <c r="G13280">
        <v>12000</v>
      </c>
      <c r="H13280">
        <v>6.64</v>
      </c>
      <c r="I13280">
        <v>79680</v>
      </c>
      <c r="J13280" t="s">
        <v>81</v>
      </c>
      <c r="K13280">
        <v>5.2631563851613723E-2</v>
      </c>
      <c r="L13280">
        <v>5.2632000000000003</v>
      </c>
      <c r="M13280" t="s">
        <v>82</v>
      </c>
    </row>
    <row r="13281" spans="1:13">
      <c r="A13281" t="s">
        <v>361</v>
      </c>
      <c r="B13281" t="s">
        <v>362</v>
      </c>
      <c r="C13281" t="str">
        <f>TEXT(D13281, "mmm")</f>
        <v>Oct</v>
      </c>
      <c r="D13281" s="1">
        <v>45588</v>
      </c>
      <c r="E13281" t="s">
        <v>363</v>
      </c>
      <c r="F13281" t="s">
        <v>101</v>
      </c>
      <c r="G13281">
        <v>2000</v>
      </c>
      <c r="H13281">
        <v>48.43</v>
      </c>
      <c r="I13281">
        <v>96860</v>
      </c>
      <c r="J13281" t="s">
        <v>81</v>
      </c>
      <c r="K13281">
        <v>0.16358334338402611</v>
      </c>
      <c r="L13281">
        <v>16.3583</v>
      </c>
      <c r="M13281" t="s">
        <v>82</v>
      </c>
    </row>
    <row r="13282" spans="1:13">
      <c r="A13282" t="s">
        <v>649</v>
      </c>
      <c r="B13282" t="s">
        <v>650</v>
      </c>
      <c r="C13282" t="str">
        <f>TEXT(D13282, "mmm")</f>
        <v>Oct</v>
      </c>
      <c r="D13282" s="1">
        <v>45588</v>
      </c>
      <c r="E13282" t="s">
        <v>658</v>
      </c>
      <c r="F13282" t="s">
        <v>222</v>
      </c>
      <c r="G13282">
        <v>330743</v>
      </c>
      <c r="H13282">
        <v>2.7</v>
      </c>
      <c r="I13282">
        <v>893006.10000000009</v>
      </c>
      <c r="J13282" t="s">
        <v>86</v>
      </c>
      <c r="K13282">
        <v>-3.9999961853027337E-2</v>
      </c>
      <c r="L13282">
        <v>-4</v>
      </c>
      <c r="M13282" t="s">
        <v>82</v>
      </c>
    </row>
    <row r="13283" spans="1:13">
      <c r="A13283" t="s">
        <v>649</v>
      </c>
      <c r="B13283" t="s">
        <v>650</v>
      </c>
      <c r="C13283" t="str">
        <f>TEXT(D13283, "mmm")</f>
        <v>Oct</v>
      </c>
      <c r="D13283" s="1">
        <v>45588</v>
      </c>
      <c r="E13283" t="s">
        <v>659</v>
      </c>
      <c r="F13283" t="s">
        <v>222</v>
      </c>
      <c r="G13283">
        <v>330743</v>
      </c>
      <c r="H13283">
        <v>2.7</v>
      </c>
      <c r="I13283">
        <v>893006.10000000009</v>
      </c>
      <c r="J13283" t="s">
        <v>86</v>
      </c>
      <c r="K13283">
        <v>-3.9999961853027337E-2</v>
      </c>
      <c r="L13283">
        <v>-4</v>
      </c>
      <c r="M13283" t="s">
        <v>82</v>
      </c>
    </row>
    <row r="13284" spans="1:13">
      <c r="A13284" t="s">
        <v>649</v>
      </c>
      <c r="B13284" t="s">
        <v>650</v>
      </c>
      <c r="C13284" t="str">
        <f>TEXT(D13284, "mmm")</f>
        <v>Oct</v>
      </c>
      <c r="D13284" s="1">
        <v>45588</v>
      </c>
      <c r="E13284" t="s">
        <v>660</v>
      </c>
      <c r="F13284" t="s">
        <v>222</v>
      </c>
      <c r="G13284">
        <v>330743</v>
      </c>
      <c r="H13284">
        <v>2.7</v>
      </c>
      <c r="I13284">
        <v>893006.10000000009</v>
      </c>
      <c r="J13284" t="s">
        <v>86</v>
      </c>
      <c r="K13284">
        <v>-3.9999961853027337E-2</v>
      </c>
      <c r="L13284">
        <v>-4</v>
      </c>
      <c r="M13284" t="s">
        <v>82</v>
      </c>
    </row>
    <row r="13285" spans="1:13">
      <c r="A13285" t="s">
        <v>649</v>
      </c>
      <c r="B13285" t="s">
        <v>650</v>
      </c>
      <c r="C13285" t="str">
        <f>TEXT(D13285, "mmm")</f>
        <v>Oct</v>
      </c>
      <c r="D13285" s="1">
        <v>45588</v>
      </c>
      <c r="E13285" t="s">
        <v>651</v>
      </c>
      <c r="F13285" t="s">
        <v>217</v>
      </c>
      <c r="G13285">
        <v>330743</v>
      </c>
      <c r="H13285">
        <v>2.7</v>
      </c>
      <c r="I13285">
        <v>893006.10000000009</v>
      </c>
      <c r="J13285" t="s">
        <v>86</v>
      </c>
      <c r="K13285">
        <v>-3.9999961853027337E-2</v>
      </c>
      <c r="L13285">
        <v>-4</v>
      </c>
      <c r="M13285" t="s">
        <v>82</v>
      </c>
    </row>
    <row r="13286" spans="1:13">
      <c r="A13286" t="s">
        <v>649</v>
      </c>
      <c r="B13286" t="s">
        <v>650</v>
      </c>
      <c r="C13286" t="str">
        <f>TEXT(D13286, "mmm")</f>
        <v>Oct</v>
      </c>
      <c r="D13286" s="1">
        <v>45588</v>
      </c>
      <c r="E13286" t="s">
        <v>663</v>
      </c>
      <c r="F13286" t="s">
        <v>222</v>
      </c>
      <c r="G13286">
        <v>330743</v>
      </c>
      <c r="H13286">
        <v>2.7</v>
      </c>
      <c r="I13286">
        <v>893006.10000000009</v>
      </c>
      <c r="J13286" t="s">
        <v>86</v>
      </c>
      <c r="K13286">
        <v>-3.9999961853027337E-2</v>
      </c>
      <c r="L13286">
        <v>-4</v>
      </c>
      <c r="M13286" t="s">
        <v>82</v>
      </c>
    </row>
    <row r="13287" spans="1:13">
      <c r="A13287" t="s">
        <v>649</v>
      </c>
      <c r="B13287" t="s">
        <v>650</v>
      </c>
      <c r="C13287" t="str">
        <f>TEXT(D13287, "mmm")</f>
        <v>Oct</v>
      </c>
      <c r="D13287" s="1">
        <v>45588</v>
      </c>
      <c r="E13287" t="s">
        <v>662</v>
      </c>
      <c r="F13287" t="s">
        <v>222</v>
      </c>
      <c r="G13287">
        <v>330743</v>
      </c>
      <c r="H13287">
        <v>2.7</v>
      </c>
      <c r="I13287">
        <v>893006.10000000009</v>
      </c>
      <c r="J13287" t="s">
        <v>86</v>
      </c>
      <c r="K13287">
        <v>-3.9999961853027337E-2</v>
      </c>
      <c r="L13287">
        <v>-4</v>
      </c>
      <c r="M13287" t="s">
        <v>82</v>
      </c>
    </row>
    <row r="13288" spans="1:13">
      <c r="A13288" t="s">
        <v>649</v>
      </c>
      <c r="B13288" t="s">
        <v>650</v>
      </c>
      <c r="C13288" t="str">
        <f>TEXT(D13288, "mmm")</f>
        <v>Oct</v>
      </c>
      <c r="D13288" s="1">
        <v>45588</v>
      </c>
      <c r="E13288" t="s">
        <v>661</v>
      </c>
      <c r="F13288" t="s">
        <v>222</v>
      </c>
      <c r="G13288">
        <v>330743</v>
      </c>
      <c r="H13288">
        <v>2.7</v>
      </c>
      <c r="I13288">
        <v>893006.10000000009</v>
      </c>
      <c r="J13288" t="s">
        <v>86</v>
      </c>
      <c r="K13288">
        <v>-3.9999961853027337E-2</v>
      </c>
      <c r="L13288">
        <v>-4</v>
      </c>
      <c r="M13288" t="s">
        <v>82</v>
      </c>
    </row>
    <row r="13289" spans="1:13">
      <c r="A13289" t="s">
        <v>649</v>
      </c>
      <c r="B13289" t="s">
        <v>650</v>
      </c>
      <c r="C13289" t="str">
        <f>TEXT(D13289, "mmm")</f>
        <v>Oct</v>
      </c>
      <c r="D13289" s="1">
        <v>45588</v>
      </c>
      <c r="E13289" t="s">
        <v>664</v>
      </c>
      <c r="F13289" t="s">
        <v>101</v>
      </c>
      <c r="G13289">
        <v>330743</v>
      </c>
      <c r="H13289">
        <v>2.7</v>
      </c>
      <c r="I13289">
        <v>893006.10000000009</v>
      </c>
      <c r="J13289" t="s">
        <v>86</v>
      </c>
      <c r="K13289">
        <v>-3.9999961853027337E-2</v>
      </c>
      <c r="L13289">
        <v>-4</v>
      </c>
      <c r="M13289" t="s">
        <v>82</v>
      </c>
    </row>
    <row r="13290" spans="1:13">
      <c r="A13290" t="s">
        <v>6618</v>
      </c>
      <c r="B13290" t="s">
        <v>6619</v>
      </c>
      <c r="C13290" t="str">
        <f>TEXT(D13290, "mmm")</f>
        <v>Oct</v>
      </c>
      <c r="D13290" s="1">
        <v>45588</v>
      </c>
      <c r="E13290" t="s">
        <v>6620</v>
      </c>
      <c r="F13290" t="s">
        <v>276</v>
      </c>
      <c r="G13290">
        <v>4000</v>
      </c>
      <c r="H13290">
        <v>24.96</v>
      </c>
      <c r="I13290">
        <v>99840</v>
      </c>
      <c r="J13290" t="s">
        <v>86</v>
      </c>
      <c r="K13290">
        <v>-3.604237580860925E-3</v>
      </c>
      <c r="L13290">
        <v>-0.3604</v>
      </c>
      <c r="M13290" t="s">
        <v>82</v>
      </c>
    </row>
    <row r="13291" spans="1:13">
      <c r="A13291" t="s">
        <v>913</v>
      </c>
      <c r="B13291" t="s">
        <v>914</v>
      </c>
      <c r="C13291" t="str">
        <f>TEXT(D13291, "mmm")</f>
        <v>Oct</v>
      </c>
      <c r="D13291" s="1">
        <v>45588</v>
      </c>
      <c r="E13291" t="s">
        <v>915</v>
      </c>
      <c r="F13291" t="s">
        <v>217</v>
      </c>
      <c r="G13291">
        <v>21142</v>
      </c>
      <c r="H13291">
        <v>0.74</v>
      </c>
      <c r="I13291">
        <v>15645.08</v>
      </c>
      <c r="J13291" t="s">
        <v>81</v>
      </c>
      <c r="K13291">
        <v>-1.3513500451867611E-2</v>
      </c>
      <c r="L13291">
        <v>-1.3513999999999999</v>
      </c>
      <c r="M13291" t="s">
        <v>82</v>
      </c>
    </row>
    <row r="13292" spans="1:13">
      <c r="A13292" t="s">
        <v>6612</v>
      </c>
      <c r="B13292" t="s">
        <v>6613</v>
      </c>
      <c r="C13292" t="str">
        <f>TEXT(D13292, "mmm")</f>
        <v>Oct</v>
      </c>
      <c r="D13292" s="1">
        <v>45588</v>
      </c>
      <c r="E13292" t="s">
        <v>6621</v>
      </c>
      <c r="F13292" t="s">
        <v>251</v>
      </c>
      <c r="G13292">
        <v>31250</v>
      </c>
      <c r="H13292">
        <v>8</v>
      </c>
      <c r="I13292">
        <v>250000</v>
      </c>
      <c r="J13292" t="s">
        <v>86</v>
      </c>
      <c r="K13292">
        <v>-0.2182284746585228</v>
      </c>
      <c r="L13292">
        <v>-21.822800000000001</v>
      </c>
      <c r="M13292" t="s">
        <v>82</v>
      </c>
    </row>
    <row r="13293" spans="1:13">
      <c r="A13293" t="s">
        <v>6612</v>
      </c>
      <c r="B13293" t="s">
        <v>6613</v>
      </c>
      <c r="C13293" t="str">
        <f>TEXT(D13293, "mmm")</f>
        <v>Oct</v>
      </c>
      <c r="D13293" s="1">
        <v>45588</v>
      </c>
      <c r="E13293" t="s">
        <v>6622</v>
      </c>
      <c r="F13293" t="s">
        <v>80</v>
      </c>
      <c r="G13293">
        <v>2500</v>
      </c>
      <c r="H13293">
        <v>8</v>
      </c>
      <c r="I13293">
        <v>20000</v>
      </c>
      <c r="J13293" t="s">
        <v>81</v>
      </c>
      <c r="K13293">
        <v>-0.2182284746585228</v>
      </c>
      <c r="L13293">
        <v>-21.822800000000001</v>
      </c>
      <c r="M13293" t="s">
        <v>82</v>
      </c>
    </row>
    <row r="13294" spans="1:13">
      <c r="A13294" t="s">
        <v>649</v>
      </c>
      <c r="B13294" t="s">
        <v>650</v>
      </c>
      <c r="C13294" t="str">
        <f>TEXT(D13294, "mmm")</f>
        <v>Oct</v>
      </c>
      <c r="D13294" s="1">
        <v>45588</v>
      </c>
      <c r="E13294" t="s">
        <v>651</v>
      </c>
      <c r="F13294" t="s">
        <v>217</v>
      </c>
      <c r="G13294">
        <v>330743</v>
      </c>
      <c r="H13294">
        <v>2.7</v>
      </c>
      <c r="I13294">
        <v>893006.10000000009</v>
      </c>
      <c r="J13294" t="s">
        <v>86</v>
      </c>
      <c r="K13294">
        <v>-3.9999961853027337E-2</v>
      </c>
      <c r="L13294">
        <v>-4</v>
      </c>
      <c r="M13294" t="s">
        <v>82</v>
      </c>
    </row>
    <row r="13295" spans="1:13">
      <c r="A13295" t="s">
        <v>6612</v>
      </c>
      <c r="B13295" t="s">
        <v>6613</v>
      </c>
      <c r="C13295" t="str">
        <f>TEXT(D13295, "mmm")</f>
        <v>Oct</v>
      </c>
      <c r="D13295" s="1">
        <v>45588</v>
      </c>
      <c r="E13295" t="s">
        <v>6623</v>
      </c>
      <c r="F13295" t="s">
        <v>251</v>
      </c>
      <c r="G13295">
        <v>31250</v>
      </c>
      <c r="H13295">
        <v>8</v>
      </c>
      <c r="I13295">
        <v>250000</v>
      </c>
      <c r="J13295" t="s">
        <v>86</v>
      </c>
      <c r="K13295">
        <v>-0.2182284746585228</v>
      </c>
      <c r="L13295">
        <v>-21.822800000000001</v>
      </c>
      <c r="M13295" t="s">
        <v>82</v>
      </c>
    </row>
    <row r="13296" spans="1:13">
      <c r="A13296" t="s">
        <v>6109</v>
      </c>
      <c r="B13296" t="s">
        <v>6110</v>
      </c>
      <c r="C13296" t="str">
        <f>TEXT(D13296, "mmm")</f>
        <v>Oct</v>
      </c>
      <c r="D13296" s="1">
        <v>45588</v>
      </c>
      <c r="E13296" t="s">
        <v>2567</v>
      </c>
      <c r="F13296" t="s">
        <v>101</v>
      </c>
      <c r="G13296">
        <v>10000</v>
      </c>
      <c r="H13296">
        <v>7.98</v>
      </c>
      <c r="I13296">
        <v>79800</v>
      </c>
      <c r="J13296" t="s">
        <v>81</v>
      </c>
      <c r="K13296">
        <v>6.642065857955548E-2</v>
      </c>
      <c r="L13296">
        <v>6.6421000000000001</v>
      </c>
      <c r="M13296" t="s">
        <v>82</v>
      </c>
    </row>
    <row r="13297" spans="1:13">
      <c r="A13297" t="s">
        <v>649</v>
      </c>
      <c r="B13297" t="s">
        <v>650</v>
      </c>
      <c r="C13297" t="str">
        <f>TEXT(D13297, "mmm")</f>
        <v>Oct</v>
      </c>
      <c r="D13297" s="1">
        <v>45588</v>
      </c>
      <c r="E13297" t="s">
        <v>651</v>
      </c>
      <c r="F13297" t="s">
        <v>217</v>
      </c>
      <c r="G13297">
        <v>330743</v>
      </c>
      <c r="H13297">
        <v>2.7</v>
      </c>
      <c r="I13297">
        <v>893006.10000000009</v>
      </c>
      <c r="J13297" t="s">
        <v>86</v>
      </c>
      <c r="K13297">
        <v>-3.9999961853027337E-2</v>
      </c>
      <c r="L13297">
        <v>-4</v>
      </c>
      <c r="M13297" t="s">
        <v>82</v>
      </c>
    </row>
    <row r="13298" spans="1:13">
      <c r="A13298" t="s">
        <v>3072</v>
      </c>
      <c r="B13298" t="s">
        <v>3073</v>
      </c>
      <c r="C13298" t="str">
        <f>TEXT(D13298, "mmm")</f>
        <v>Oct</v>
      </c>
      <c r="D13298" s="1">
        <v>45588</v>
      </c>
      <c r="E13298" t="s">
        <v>6406</v>
      </c>
      <c r="F13298" t="s">
        <v>314</v>
      </c>
      <c r="G13298">
        <v>993</v>
      </c>
      <c r="H13298">
        <v>71.47</v>
      </c>
      <c r="I13298">
        <v>70969.709999999992</v>
      </c>
      <c r="J13298" t="s">
        <v>81</v>
      </c>
      <c r="K13298">
        <v>-6.021569571826535E-3</v>
      </c>
      <c r="L13298">
        <v>-0.60219999999999996</v>
      </c>
      <c r="M13298" t="s">
        <v>82</v>
      </c>
    </row>
    <row r="13299" spans="1:13">
      <c r="A13299" t="s">
        <v>3072</v>
      </c>
      <c r="B13299" t="s">
        <v>3073</v>
      </c>
      <c r="C13299" t="str">
        <f>TEXT(D13299, "mmm")</f>
        <v>Oct</v>
      </c>
      <c r="D13299" s="1">
        <v>45588</v>
      </c>
      <c r="E13299" t="s">
        <v>6405</v>
      </c>
      <c r="F13299" t="s">
        <v>314</v>
      </c>
      <c r="G13299">
        <v>993</v>
      </c>
      <c r="H13299">
        <v>71.47</v>
      </c>
      <c r="I13299">
        <v>70969.709999999992</v>
      </c>
      <c r="J13299" t="s">
        <v>81</v>
      </c>
      <c r="K13299">
        <v>-6.021569571826535E-3</v>
      </c>
      <c r="L13299">
        <v>-0.60219999999999996</v>
      </c>
      <c r="M13299" t="s">
        <v>82</v>
      </c>
    </row>
    <row r="13300" spans="1:13">
      <c r="A13300" t="s">
        <v>3072</v>
      </c>
      <c r="B13300" t="s">
        <v>3073</v>
      </c>
      <c r="C13300" t="str">
        <f>TEXT(D13300, "mmm")</f>
        <v>Oct</v>
      </c>
      <c r="D13300" s="1">
        <v>45588</v>
      </c>
      <c r="E13300" t="s">
        <v>6407</v>
      </c>
      <c r="F13300" t="s">
        <v>314</v>
      </c>
      <c r="G13300">
        <v>993</v>
      </c>
      <c r="H13300">
        <v>71.47</v>
      </c>
      <c r="I13300">
        <v>70969.709999999992</v>
      </c>
      <c r="J13300" t="s">
        <v>81</v>
      </c>
      <c r="K13300">
        <v>-6.021569571826535E-3</v>
      </c>
      <c r="L13300">
        <v>-0.60219999999999996</v>
      </c>
      <c r="M13300" t="s">
        <v>82</v>
      </c>
    </row>
    <row r="13301" spans="1:13">
      <c r="A13301" t="s">
        <v>3072</v>
      </c>
      <c r="B13301" t="s">
        <v>3073</v>
      </c>
      <c r="C13301" t="str">
        <f>TEXT(D13301, "mmm")</f>
        <v>Oct</v>
      </c>
      <c r="D13301" s="1">
        <v>45588</v>
      </c>
      <c r="E13301" t="s">
        <v>6406</v>
      </c>
      <c r="F13301" t="s">
        <v>314</v>
      </c>
      <c r="G13301">
        <v>1662</v>
      </c>
      <c r="H13301">
        <v>70.319999999999993</v>
      </c>
      <c r="I13301">
        <v>116871.84</v>
      </c>
      <c r="J13301" t="s">
        <v>86</v>
      </c>
      <c r="K13301">
        <v>-6.021569571826535E-3</v>
      </c>
      <c r="L13301">
        <v>-0.60219999999999996</v>
      </c>
      <c r="M13301" t="s">
        <v>82</v>
      </c>
    </row>
    <row r="13302" spans="1:13">
      <c r="A13302" t="s">
        <v>3072</v>
      </c>
      <c r="B13302" t="s">
        <v>3073</v>
      </c>
      <c r="C13302" t="str">
        <f>TEXT(D13302, "mmm")</f>
        <v>Oct</v>
      </c>
      <c r="D13302" s="1">
        <v>45588</v>
      </c>
      <c r="E13302" t="s">
        <v>6405</v>
      </c>
      <c r="F13302" t="s">
        <v>314</v>
      </c>
      <c r="G13302">
        <v>1662</v>
      </c>
      <c r="H13302">
        <v>70.319999999999993</v>
      </c>
      <c r="I13302">
        <v>116871.84</v>
      </c>
      <c r="J13302" t="s">
        <v>86</v>
      </c>
      <c r="K13302">
        <v>-6.021569571826535E-3</v>
      </c>
      <c r="L13302">
        <v>-0.60219999999999996</v>
      </c>
      <c r="M13302" t="s">
        <v>82</v>
      </c>
    </row>
    <row r="13303" spans="1:13">
      <c r="A13303" t="s">
        <v>3072</v>
      </c>
      <c r="B13303" t="s">
        <v>3073</v>
      </c>
      <c r="C13303" t="str">
        <f>TEXT(D13303, "mmm")</f>
        <v>Oct</v>
      </c>
      <c r="D13303" s="1">
        <v>45588</v>
      </c>
      <c r="E13303" t="s">
        <v>6407</v>
      </c>
      <c r="F13303" t="s">
        <v>314</v>
      </c>
      <c r="G13303">
        <v>1662</v>
      </c>
      <c r="H13303">
        <v>70.319999999999993</v>
      </c>
      <c r="I13303">
        <v>116871.84</v>
      </c>
      <c r="J13303" t="s">
        <v>86</v>
      </c>
      <c r="K13303">
        <v>-6.021569571826535E-3</v>
      </c>
      <c r="L13303">
        <v>-0.60219999999999996</v>
      </c>
      <c r="M13303" t="s">
        <v>82</v>
      </c>
    </row>
    <row r="13304" spans="1:13">
      <c r="A13304" t="s">
        <v>3072</v>
      </c>
      <c r="B13304" t="s">
        <v>3073</v>
      </c>
      <c r="C13304" t="str">
        <f>TEXT(D13304, "mmm")</f>
        <v>Oct</v>
      </c>
      <c r="D13304" s="1">
        <v>45588</v>
      </c>
      <c r="E13304" t="s">
        <v>6406</v>
      </c>
      <c r="F13304" t="s">
        <v>314</v>
      </c>
      <c r="G13304">
        <v>300</v>
      </c>
      <c r="H13304">
        <v>71.400000000000006</v>
      </c>
      <c r="I13304">
        <v>21420</v>
      </c>
      <c r="J13304" t="s">
        <v>81</v>
      </c>
      <c r="K13304">
        <v>-6.021569571826535E-3</v>
      </c>
      <c r="L13304">
        <v>-0.60219999999999996</v>
      </c>
      <c r="M13304" t="s">
        <v>82</v>
      </c>
    </row>
    <row r="13305" spans="1:13">
      <c r="A13305" t="s">
        <v>3072</v>
      </c>
      <c r="B13305" t="s">
        <v>3073</v>
      </c>
      <c r="C13305" t="str">
        <f>TEXT(D13305, "mmm")</f>
        <v>Oct</v>
      </c>
      <c r="D13305" s="1">
        <v>45588</v>
      </c>
      <c r="E13305" t="s">
        <v>6405</v>
      </c>
      <c r="F13305" t="s">
        <v>314</v>
      </c>
      <c r="G13305">
        <v>300</v>
      </c>
      <c r="H13305">
        <v>71.400000000000006</v>
      </c>
      <c r="I13305">
        <v>21420</v>
      </c>
      <c r="J13305" t="s">
        <v>81</v>
      </c>
      <c r="K13305">
        <v>-6.021569571826535E-3</v>
      </c>
      <c r="L13305">
        <v>-0.60219999999999996</v>
      </c>
      <c r="M13305" t="s">
        <v>82</v>
      </c>
    </row>
    <row r="13306" spans="1:13">
      <c r="A13306" t="s">
        <v>3072</v>
      </c>
      <c r="B13306" t="s">
        <v>3073</v>
      </c>
      <c r="C13306" t="str">
        <f>TEXT(D13306, "mmm")</f>
        <v>Oct</v>
      </c>
      <c r="D13306" s="1">
        <v>45588</v>
      </c>
      <c r="E13306" t="s">
        <v>6407</v>
      </c>
      <c r="F13306" t="s">
        <v>314</v>
      </c>
      <c r="G13306">
        <v>300</v>
      </c>
      <c r="H13306">
        <v>71.400000000000006</v>
      </c>
      <c r="I13306">
        <v>21420</v>
      </c>
      <c r="J13306" t="s">
        <v>81</v>
      </c>
      <c r="K13306">
        <v>-6.021569571826535E-3</v>
      </c>
      <c r="L13306">
        <v>-0.60219999999999996</v>
      </c>
      <c r="M13306" t="s">
        <v>82</v>
      </c>
    </row>
    <row r="13307" spans="1:13">
      <c r="A13307" t="s">
        <v>3072</v>
      </c>
      <c r="B13307" t="s">
        <v>3073</v>
      </c>
      <c r="C13307" t="str">
        <f>TEXT(D13307, "mmm")</f>
        <v>Oct</v>
      </c>
      <c r="D13307" s="1">
        <v>45588</v>
      </c>
      <c r="E13307" t="s">
        <v>6406</v>
      </c>
      <c r="F13307" t="s">
        <v>314</v>
      </c>
      <c r="G13307">
        <v>500</v>
      </c>
      <c r="H13307">
        <v>70.28</v>
      </c>
      <c r="I13307">
        <v>35140</v>
      </c>
      <c r="J13307" t="s">
        <v>81</v>
      </c>
      <c r="K13307">
        <v>-6.021569571826535E-3</v>
      </c>
      <c r="L13307">
        <v>-0.60219999999999996</v>
      </c>
      <c r="M13307" t="s">
        <v>82</v>
      </c>
    </row>
    <row r="13308" spans="1:13">
      <c r="A13308" t="s">
        <v>3072</v>
      </c>
      <c r="B13308" t="s">
        <v>3073</v>
      </c>
      <c r="C13308" t="str">
        <f>TEXT(D13308, "mmm")</f>
        <v>Oct</v>
      </c>
      <c r="D13308" s="1">
        <v>45588</v>
      </c>
      <c r="E13308" t="s">
        <v>6405</v>
      </c>
      <c r="F13308" t="s">
        <v>314</v>
      </c>
      <c r="G13308">
        <v>500</v>
      </c>
      <c r="H13308">
        <v>70.28</v>
      </c>
      <c r="I13308">
        <v>35140</v>
      </c>
      <c r="J13308" t="s">
        <v>81</v>
      </c>
      <c r="K13308">
        <v>-6.021569571826535E-3</v>
      </c>
      <c r="L13308">
        <v>-0.60219999999999996</v>
      </c>
      <c r="M13308" t="s">
        <v>82</v>
      </c>
    </row>
    <row r="13309" spans="1:13">
      <c r="A13309" t="s">
        <v>3072</v>
      </c>
      <c r="B13309" t="s">
        <v>3073</v>
      </c>
      <c r="C13309" t="str">
        <f>TEXT(D13309, "mmm")</f>
        <v>Oct</v>
      </c>
      <c r="D13309" s="1">
        <v>45588</v>
      </c>
      <c r="E13309" t="s">
        <v>6407</v>
      </c>
      <c r="F13309" t="s">
        <v>314</v>
      </c>
      <c r="G13309">
        <v>500</v>
      </c>
      <c r="H13309">
        <v>70.28</v>
      </c>
      <c r="I13309">
        <v>35140</v>
      </c>
      <c r="J13309" t="s">
        <v>81</v>
      </c>
      <c r="K13309">
        <v>-6.021569571826535E-3</v>
      </c>
      <c r="L13309">
        <v>-0.60219999999999996</v>
      </c>
      <c r="M13309" t="s">
        <v>82</v>
      </c>
    </row>
    <row r="13310" spans="1:13">
      <c r="A13310" t="s">
        <v>649</v>
      </c>
      <c r="B13310" t="s">
        <v>650</v>
      </c>
      <c r="C13310" t="str">
        <f>TEXT(D13310, "mmm")</f>
        <v>Oct</v>
      </c>
      <c r="D13310" s="1">
        <v>45588</v>
      </c>
      <c r="E13310" t="s">
        <v>651</v>
      </c>
      <c r="F13310" t="s">
        <v>217</v>
      </c>
      <c r="G13310">
        <v>330743</v>
      </c>
      <c r="H13310">
        <v>2.7</v>
      </c>
      <c r="I13310">
        <v>893006.10000000009</v>
      </c>
      <c r="J13310" t="s">
        <v>86</v>
      </c>
      <c r="K13310">
        <v>-3.9999961853027337E-2</v>
      </c>
      <c r="L13310">
        <v>-4</v>
      </c>
      <c r="M13310" t="s">
        <v>82</v>
      </c>
    </row>
    <row r="13311" spans="1:13">
      <c r="A13311" t="s">
        <v>649</v>
      </c>
      <c r="B13311" t="s">
        <v>650</v>
      </c>
      <c r="C13311" t="str">
        <f>TEXT(D13311, "mmm")</f>
        <v>Oct</v>
      </c>
      <c r="D13311" s="1">
        <v>45588</v>
      </c>
      <c r="E13311" t="s">
        <v>660</v>
      </c>
      <c r="F13311" t="s">
        <v>222</v>
      </c>
      <c r="G13311">
        <v>330743</v>
      </c>
      <c r="H13311">
        <v>2.7</v>
      </c>
      <c r="I13311">
        <v>893006.10000000009</v>
      </c>
      <c r="J13311" t="s">
        <v>86</v>
      </c>
      <c r="K13311">
        <v>-3.9999961853027337E-2</v>
      </c>
      <c r="L13311">
        <v>-4</v>
      </c>
      <c r="M13311" t="s">
        <v>82</v>
      </c>
    </row>
    <row r="13312" spans="1:13">
      <c r="A13312" t="s">
        <v>649</v>
      </c>
      <c r="B13312" t="s">
        <v>650</v>
      </c>
      <c r="C13312" t="str">
        <f>TEXT(D13312, "mmm")</f>
        <v>Oct</v>
      </c>
      <c r="D13312" s="1">
        <v>45588</v>
      </c>
      <c r="E13312" t="s">
        <v>664</v>
      </c>
      <c r="F13312" t="s">
        <v>101</v>
      </c>
      <c r="G13312">
        <v>330743</v>
      </c>
      <c r="H13312">
        <v>2.7</v>
      </c>
      <c r="I13312">
        <v>893006.10000000009</v>
      </c>
      <c r="J13312" t="s">
        <v>86</v>
      </c>
      <c r="K13312">
        <v>-3.9999961853027337E-2</v>
      </c>
      <c r="L13312">
        <v>-4</v>
      </c>
      <c r="M13312" t="s">
        <v>82</v>
      </c>
    </row>
    <row r="13313" spans="1:13">
      <c r="A13313" t="s">
        <v>649</v>
      </c>
      <c r="B13313" t="s">
        <v>650</v>
      </c>
      <c r="C13313" t="str">
        <f>TEXT(D13313, "mmm")</f>
        <v>Oct</v>
      </c>
      <c r="D13313" s="1">
        <v>45588</v>
      </c>
      <c r="E13313" t="s">
        <v>662</v>
      </c>
      <c r="F13313" t="s">
        <v>222</v>
      </c>
      <c r="G13313">
        <v>330743</v>
      </c>
      <c r="H13313">
        <v>2.7</v>
      </c>
      <c r="I13313">
        <v>893006.10000000009</v>
      </c>
      <c r="J13313" t="s">
        <v>86</v>
      </c>
      <c r="K13313">
        <v>-3.9999961853027337E-2</v>
      </c>
      <c r="L13313">
        <v>-4</v>
      </c>
      <c r="M13313" t="s">
        <v>82</v>
      </c>
    </row>
    <row r="13314" spans="1:13">
      <c r="A13314" t="s">
        <v>649</v>
      </c>
      <c r="B13314" t="s">
        <v>650</v>
      </c>
      <c r="C13314" t="str">
        <f>TEXT(D13314, "mmm")</f>
        <v>Oct</v>
      </c>
      <c r="D13314" s="1">
        <v>45588</v>
      </c>
      <c r="E13314" t="s">
        <v>661</v>
      </c>
      <c r="F13314" t="s">
        <v>222</v>
      </c>
      <c r="G13314">
        <v>330743</v>
      </c>
      <c r="H13314">
        <v>2.7</v>
      </c>
      <c r="I13314">
        <v>893006.10000000009</v>
      </c>
      <c r="J13314" t="s">
        <v>86</v>
      </c>
      <c r="K13314">
        <v>-3.9999961853027337E-2</v>
      </c>
      <c r="L13314">
        <v>-4</v>
      </c>
      <c r="M13314" t="s">
        <v>82</v>
      </c>
    </row>
    <row r="13315" spans="1:13">
      <c r="A13315" t="s">
        <v>649</v>
      </c>
      <c r="B13315" t="s">
        <v>650</v>
      </c>
      <c r="C13315" t="str">
        <f>TEXT(D13315, "mmm")</f>
        <v>Oct</v>
      </c>
      <c r="D13315" s="1">
        <v>45588</v>
      </c>
      <c r="E13315" t="s">
        <v>663</v>
      </c>
      <c r="F13315" t="s">
        <v>222</v>
      </c>
      <c r="G13315">
        <v>330743</v>
      </c>
      <c r="H13315">
        <v>2.7</v>
      </c>
      <c r="I13315">
        <v>893006.10000000009</v>
      </c>
      <c r="J13315" t="s">
        <v>86</v>
      </c>
      <c r="K13315">
        <v>-3.9999961853027337E-2</v>
      </c>
      <c r="L13315">
        <v>-4</v>
      </c>
      <c r="M13315" t="s">
        <v>82</v>
      </c>
    </row>
    <row r="13316" spans="1:13">
      <c r="A13316" t="s">
        <v>649</v>
      </c>
      <c r="B13316" t="s">
        <v>650</v>
      </c>
      <c r="C13316" t="str">
        <f>TEXT(D13316, "mmm")</f>
        <v>Oct</v>
      </c>
      <c r="D13316" s="1">
        <v>45588</v>
      </c>
      <c r="E13316" t="s">
        <v>658</v>
      </c>
      <c r="F13316" t="s">
        <v>222</v>
      </c>
      <c r="G13316">
        <v>330743</v>
      </c>
      <c r="H13316">
        <v>2.7</v>
      </c>
      <c r="I13316">
        <v>893006.10000000009</v>
      </c>
      <c r="J13316" t="s">
        <v>86</v>
      </c>
      <c r="K13316">
        <v>-3.9999961853027337E-2</v>
      </c>
      <c r="L13316">
        <v>-4</v>
      </c>
      <c r="M13316" t="s">
        <v>82</v>
      </c>
    </row>
    <row r="13317" spans="1:13">
      <c r="A13317" t="s">
        <v>649</v>
      </c>
      <c r="B13317" t="s">
        <v>650</v>
      </c>
      <c r="C13317" t="str">
        <f>TEXT(D13317, "mmm")</f>
        <v>Oct</v>
      </c>
      <c r="D13317" s="1">
        <v>45588</v>
      </c>
      <c r="E13317" t="s">
        <v>659</v>
      </c>
      <c r="F13317" t="s">
        <v>222</v>
      </c>
      <c r="G13317">
        <v>330743</v>
      </c>
      <c r="H13317">
        <v>2.7</v>
      </c>
      <c r="I13317">
        <v>893006.10000000009</v>
      </c>
      <c r="J13317" t="s">
        <v>86</v>
      </c>
      <c r="K13317">
        <v>-3.9999961853027337E-2</v>
      </c>
      <c r="L13317">
        <v>-4</v>
      </c>
      <c r="M13317" t="s">
        <v>82</v>
      </c>
    </row>
    <row r="13318" spans="1:13">
      <c r="A13318" t="s">
        <v>6360</v>
      </c>
      <c r="B13318" t="s">
        <v>6361</v>
      </c>
      <c r="C13318" t="str">
        <f>TEXT(D13318, "mmm")</f>
        <v>Oct</v>
      </c>
      <c r="D13318" s="1">
        <v>45588</v>
      </c>
      <c r="E13318" t="s">
        <v>6362</v>
      </c>
      <c r="F13318" t="s">
        <v>101</v>
      </c>
      <c r="G13318">
        <v>2500</v>
      </c>
      <c r="H13318">
        <v>5.4</v>
      </c>
      <c r="I13318">
        <v>13500</v>
      </c>
      <c r="J13318" t="s">
        <v>81</v>
      </c>
      <c r="K13318">
        <v>0.10693068147675611</v>
      </c>
      <c r="L13318">
        <v>10.693099999999999</v>
      </c>
      <c r="M13318" t="s">
        <v>82</v>
      </c>
    </row>
    <row r="13319" spans="1:13">
      <c r="A13319" t="s">
        <v>6360</v>
      </c>
      <c r="B13319" t="s">
        <v>6361</v>
      </c>
      <c r="C13319" t="str">
        <f>TEXT(D13319, "mmm")</f>
        <v>Oct</v>
      </c>
      <c r="D13319" s="1">
        <v>45588</v>
      </c>
      <c r="E13319" t="s">
        <v>6364</v>
      </c>
      <c r="F13319" t="s">
        <v>101</v>
      </c>
      <c r="G13319">
        <v>2500</v>
      </c>
      <c r="H13319">
        <v>5.4</v>
      </c>
      <c r="I13319">
        <v>13500</v>
      </c>
      <c r="J13319" t="s">
        <v>81</v>
      </c>
      <c r="K13319">
        <v>0.10693068147675611</v>
      </c>
      <c r="L13319">
        <v>10.693099999999999</v>
      </c>
      <c r="M13319" t="s">
        <v>82</v>
      </c>
    </row>
    <row r="13320" spans="1:13">
      <c r="A13320" t="s">
        <v>6360</v>
      </c>
      <c r="B13320" t="s">
        <v>6361</v>
      </c>
      <c r="C13320" t="str">
        <f>TEXT(D13320, "mmm")</f>
        <v>Oct</v>
      </c>
      <c r="D13320" s="1">
        <v>45588</v>
      </c>
      <c r="E13320" t="s">
        <v>6363</v>
      </c>
      <c r="F13320" t="s">
        <v>101</v>
      </c>
      <c r="G13320">
        <v>2500</v>
      </c>
      <c r="H13320">
        <v>5.4</v>
      </c>
      <c r="I13320">
        <v>13500</v>
      </c>
      <c r="J13320" t="s">
        <v>81</v>
      </c>
      <c r="K13320">
        <v>0.10693068147675611</v>
      </c>
      <c r="L13320">
        <v>10.693099999999999</v>
      </c>
      <c r="M13320" t="s">
        <v>82</v>
      </c>
    </row>
    <row r="13321" spans="1:13">
      <c r="A13321" t="s">
        <v>6612</v>
      </c>
      <c r="B13321" t="s">
        <v>6613</v>
      </c>
      <c r="C13321" t="str">
        <f>TEXT(D13321, "mmm")</f>
        <v>Oct</v>
      </c>
      <c r="D13321" s="1">
        <v>45588</v>
      </c>
      <c r="E13321" t="s">
        <v>6624</v>
      </c>
      <c r="F13321" t="s">
        <v>118</v>
      </c>
      <c r="G13321">
        <v>6250</v>
      </c>
      <c r="H13321">
        <v>8</v>
      </c>
      <c r="I13321">
        <v>50000</v>
      </c>
      <c r="J13321" t="s">
        <v>81</v>
      </c>
      <c r="K13321">
        <v>-0.2182284746585228</v>
      </c>
      <c r="L13321">
        <v>-21.822800000000001</v>
      </c>
      <c r="M13321" t="s">
        <v>82</v>
      </c>
    </row>
    <row r="13322" spans="1:13">
      <c r="A13322" t="s">
        <v>311</v>
      </c>
      <c r="B13322" t="s">
        <v>312</v>
      </c>
      <c r="C13322" t="str">
        <f>TEXT(D13322, "mmm")</f>
        <v>Oct</v>
      </c>
      <c r="D13322" s="1">
        <v>45589</v>
      </c>
      <c r="E13322" t="s">
        <v>313</v>
      </c>
      <c r="F13322" t="s">
        <v>314</v>
      </c>
      <c r="G13322">
        <v>200000</v>
      </c>
      <c r="H13322">
        <v>31.76</v>
      </c>
      <c r="I13322">
        <v>6352000</v>
      </c>
      <c r="J13322" t="s">
        <v>81</v>
      </c>
      <c r="K13322">
        <v>-3.9874425899007693E-2</v>
      </c>
      <c r="L13322">
        <v>-3.9874000000000001</v>
      </c>
      <c r="M13322" t="s">
        <v>82</v>
      </c>
    </row>
    <row r="13323" spans="1:13">
      <c r="A13323" t="s">
        <v>6625</v>
      </c>
      <c r="B13323" t="s">
        <v>6626</v>
      </c>
      <c r="C13323" t="str">
        <f>TEXT(D13323, "mmm")</f>
        <v>Oct</v>
      </c>
      <c r="D13323" s="1">
        <v>45589</v>
      </c>
      <c r="E13323" t="s">
        <v>6627</v>
      </c>
      <c r="F13323" t="s">
        <v>118</v>
      </c>
      <c r="G13323">
        <v>64444</v>
      </c>
      <c r="H13323">
        <v>2.25</v>
      </c>
      <c r="I13323">
        <v>144999</v>
      </c>
      <c r="J13323" t="s">
        <v>81</v>
      </c>
      <c r="K13323">
        <v>0.15891476664919499</v>
      </c>
      <c r="L13323">
        <v>15.891500000000001</v>
      </c>
      <c r="M13323" t="s">
        <v>82</v>
      </c>
    </row>
    <row r="13324" spans="1:13">
      <c r="A13324" t="s">
        <v>3278</v>
      </c>
      <c r="B13324" t="s">
        <v>3279</v>
      </c>
      <c r="C13324" t="str">
        <f>TEXT(D13324, "mmm")</f>
        <v>Oct</v>
      </c>
      <c r="D13324" s="1">
        <v>45589</v>
      </c>
      <c r="E13324" t="s">
        <v>3280</v>
      </c>
      <c r="F13324" t="s">
        <v>80</v>
      </c>
      <c r="G13324">
        <v>1275</v>
      </c>
      <c r="H13324">
        <v>31.46</v>
      </c>
      <c r="I13324">
        <v>40111.5</v>
      </c>
      <c r="J13324" t="s">
        <v>81</v>
      </c>
      <c r="K13324">
        <v>4.1666610528822152E-2</v>
      </c>
      <c r="L13324">
        <v>4.1666999999999996</v>
      </c>
      <c r="M13324" t="s">
        <v>82</v>
      </c>
    </row>
    <row r="13325" spans="1:13">
      <c r="A13325" t="s">
        <v>129</v>
      </c>
      <c r="B13325" t="s">
        <v>130</v>
      </c>
      <c r="C13325" t="str">
        <f>TEXT(D13325, "mmm")</f>
        <v>Oct</v>
      </c>
      <c r="D13325" s="1">
        <v>45589</v>
      </c>
      <c r="E13325" t="s">
        <v>111</v>
      </c>
      <c r="F13325" t="s">
        <v>101</v>
      </c>
      <c r="G13325">
        <v>17000</v>
      </c>
      <c r="H13325">
        <v>6.57</v>
      </c>
      <c r="I13325">
        <v>111690</v>
      </c>
      <c r="J13325" t="s">
        <v>81</v>
      </c>
      <c r="K13325">
        <v>5.9270497113613319E-2</v>
      </c>
      <c r="L13325">
        <v>5.9269999999999996</v>
      </c>
      <c r="M13325" t="s">
        <v>82</v>
      </c>
    </row>
    <row r="13326" spans="1:13">
      <c r="A13326" t="s">
        <v>129</v>
      </c>
      <c r="B13326" t="s">
        <v>130</v>
      </c>
      <c r="C13326" t="str">
        <f>TEXT(D13326, "mmm")</f>
        <v>Oct</v>
      </c>
      <c r="D13326" s="1">
        <v>45589</v>
      </c>
      <c r="E13326" t="s">
        <v>110</v>
      </c>
      <c r="F13326" t="s">
        <v>101</v>
      </c>
      <c r="G13326">
        <v>17000</v>
      </c>
      <c r="H13326">
        <v>6.57</v>
      </c>
      <c r="I13326">
        <v>111690</v>
      </c>
      <c r="J13326" t="s">
        <v>81</v>
      </c>
      <c r="K13326">
        <v>5.9270497113613319E-2</v>
      </c>
      <c r="L13326">
        <v>5.9269999999999996</v>
      </c>
      <c r="M13326" t="s">
        <v>82</v>
      </c>
    </row>
    <row r="13327" spans="1:13">
      <c r="A13327" t="s">
        <v>129</v>
      </c>
      <c r="B13327" t="s">
        <v>130</v>
      </c>
      <c r="C13327" t="str">
        <f>TEXT(D13327, "mmm")</f>
        <v>Oct</v>
      </c>
      <c r="D13327" s="1">
        <v>45589</v>
      </c>
      <c r="E13327" t="s">
        <v>109</v>
      </c>
      <c r="F13327" t="s">
        <v>101</v>
      </c>
      <c r="G13327">
        <v>17000</v>
      </c>
      <c r="H13327">
        <v>6.57</v>
      </c>
      <c r="I13327">
        <v>111690</v>
      </c>
      <c r="J13327" t="s">
        <v>81</v>
      </c>
      <c r="K13327">
        <v>5.9270497113613319E-2</v>
      </c>
      <c r="L13327">
        <v>5.9269999999999996</v>
      </c>
      <c r="M13327" t="s">
        <v>82</v>
      </c>
    </row>
    <row r="13328" spans="1:13">
      <c r="A13328" t="s">
        <v>3820</v>
      </c>
      <c r="B13328" t="s">
        <v>3821</v>
      </c>
      <c r="C13328" t="str">
        <f>TEXT(D13328, "mmm")</f>
        <v>Oct</v>
      </c>
      <c r="D13328" s="1">
        <v>45589</v>
      </c>
      <c r="E13328" t="s">
        <v>6628</v>
      </c>
      <c r="F13328" t="s">
        <v>118</v>
      </c>
      <c r="G13328">
        <v>300</v>
      </c>
      <c r="H13328">
        <v>42.7</v>
      </c>
      <c r="I13328">
        <v>12810</v>
      </c>
      <c r="J13328" t="s">
        <v>81</v>
      </c>
      <c r="K13328">
        <v>4.3552529692756581E-2</v>
      </c>
      <c r="L13328">
        <v>4.3552999999999997</v>
      </c>
      <c r="M13328" t="s">
        <v>82</v>
      </c>
    </row>
    <row r="13329" spans="1:13">
      <c r="A13329" t="s">
        <v>4875</v>
      </c>
      <c r="B13329" t="s">
        <v>4876</v>
      </c>
      <c r="C13329" t="str">
        <f>TEXT(D13329, "mmm")</f>
        <v>Oct</v>
      </c>
      <c r="D13329" s="1">
        <v>45589</v>
      </c>
      <c r="E13329" t="s">
        <v>102</v>
      </c>
      <c r="F13329" t="s">
        <v>101</v>
      </c>
      <c r="G13329">
        <v>10441</v>
      </c>
      <c r="H13329">
        <v>10.59</v>
      </c>
      <c r="I13329">
        <v>110570.19</v>
      </c>
      <c r="J13329" t="s">
        <v>81</v>
      </c>
      <c r="K13329">
        <v>-5.6603559602124154E-3</v>
      </c>
      <c r="L13329">
        <v>-0.56599999999999995</v>
      </c>
      <c r="M13329" t="s">
        <v>82</v>
      </c>
    </row>
    <row r="13330" spans="1:13">
      <c r="A13330" t="s">
        <v>4875</v>
      </c>
      <c r="B13330" t="s">
        <v>4876</v>
      </c>
      <c r="C13330" t="str">
        <f>TEXT(D13330, "mmm")</f>
        <v>Oct</v>
      </c>
      <c r="D13330" s="1">
        <v>45589</v>
      </c>
      <c r="E13330" t="s">
        <v>100</v>
      </c>
      <c r="F13330" t="s">
        <v>101</v>
      </c>
      <c r="G13330">
        <v>10441</v>
      </c>
      <c r="H13330">
        <v>10.59</v>
      </c>
      <c r="I13330">
        <v>110570.19</v>
      </c>
      <c r="J13330" t="s">
        <v>81</v>
      </c>
      <c r="K13330">
        <v>-5.6603559602124154E-3</v>
      </c>
      <c r="L13330">
        <v>-0.56599999999999995</v>
      </c>
      <c r="M13330" t="s">
        <v>82</v>
      </c>
    </row>
    <row r="13331" spans="1:13">
      <c r="A13331" t="s">
        <v>3289</v>
      </c>
      <c r="B13331" t="s">
        <v>3290</v>
      </c>
      <c r="C13331" t="str">
        <f>TEXT(D13331, "mmm")</f>
        <v>Oct</v>
      </c>
      <c r="D13331" s="1">
        <v>45589</v>
      </c>
      <c r="E13331" t="s">
        <v>6629</v>
      </c>
      <c r="F13331" t="s">
        <v>80</v>
      </c>
      <c r="G13331">
        <v>2500</v>
      </c>
      <c r="H13331">
        <v>81.12</v>
      </c>
      <c r="I13331">
        <v>202800</v>
      </c>
      <c r="J13331" t="s">
        <v>86</v>
      </c>
      <c r="K13331">
        <v>1.852777153504626E-3</v>
      </c>
      <c r="L13331">
        <v>0.18529999999999999</v>
      </c>
      <c r="M13331" t="s">
        <v>82</v>
      </c>
    </row>
    <row r="13332" spans="1:13">
      <c r="A13332" t="s">
        <v>361</v>
      </c>
      <c r="B13332" t="s">
        <v>362</v>
      </c>
      <c r="C13332" t="str">
        <f>TEXT(D13332, "mmm")</f>
        <v>Oct</v>
      </c>
      <c r="D13332" s="1">
        <v>45589</v>
      </c>
      <c r="E13332" t="s">
        <v>363</v>
      </c>
      <c r="F13332" t="s">
        <v>101</v>
      </c>
      <c r="G13332">
        <v>2000</v>
      </c>
      <c r="H13332">
        <v>48.17</v>
      </c>
      <c r="I13332">
        <v>96340</v>
      </c>
      <c r="J13332" t="s">
        <v>81</v>
      </c>
      <c r="K13332">
        <v>0.12051255705828989</v>
      </c>
      <c r="L13332">
        <v>12.051299999999999</v>
      </c>
      <c r="M13332" t="s">
        <v>82</v>
      </c>
    </row>
    <row r="13333" spans="1:13">
      <c r="A13333" t="s">
        <v>4409</v>
      </c>
      <c r="B13333" t="s">
        <v>4410</v>
      </c>
      <c r="C13333" t="str">
        <f>TEXT(D13333, "mmm")</f>
        <v>Oct</v>
      </c>
      <c r="D13333" s="1">
        <v>45589</v>
      </c>
      <c r="E13333" t="s">
        <v>6630</v>
      </c>
      <c r="F13333" t="s">
        <v>80</v>
      </c>
      <c r="G13333">
        <v>450</v>
      </c>
      <c r="H13333">
        <v>54.29</v>
      </c>
      <c r="I13333">
        <v>24430.5</v>
      </c>
      <c r="J13333" t="s">
        <v>81</v>
      </c>
      <c r="K13333">
        <v>0.1328529199353321</v>
      </c>
      <c r="L13333">
        <v>13.285299999999999</v>
      </c>
      <c r="M13333" t="s">
        <v>82</v>
      </c>
    </row>
    <row r="13334" spans="1:13">
      <c r="A13334" t="s">
        <v>6631</v>
      </c>
      <c r="B13334" t="s">
        <v>6632</v>
      </c>
      <c r="C13334" t="str">
        <f>TEXT(D13334, "mmm")</f>
        <v>Oct</v>
      </c>
      <c r="D13334" s="1">
        <v>45589</v>
      </c>
      <c r="E13334" t="s">
        <v>6633</v>
      </c>
      <c r="F13334" t="s">
        <v>80</v>
      </c>
      <c r="G13334">
        <v>1203704</v>
      </c>
      <c r="H13334">
        <v>2.7</v>
      </c>
      <c r="I13334">
        <v>3250000.8</v>
      </c>
      <c r="J13334" t="s">
        <v>86</v>
      </c>
      <c r="K13334">
        <v>7.6923090358894219E-2</v>
      </c>
      <c r="L13334">
        <v>7.6923000000000004</v>
      </c>
      <c r="M13334" t="s">
        <v>82</v>
      </c>
    </row>
    <row r="13335" spans="1:13">
      <c r="A13335" t="s">
        <v>649</v>
      </c>
      <c r="B13335" t="s">
        <v>650</v>
      </c>
      <c r="C13335" t="str">
        <f>TEXT(D13335, "mmm")</f>
        <v>Oct</v>
      </c>
      <c r="D13335" s="1">
        <v>45589</v>
      </c>
      <c r="E13335" t="s">
        <v>658</v>
      </c>
      <c r="F13335" t="s">
        <v>222</v>
      </c>
      <c r="G13335">
        <v>175311</v>
      </c>
      <c r="H13335">
        <v>2.6</v>
      </c>
      <c r="I13335">
        <v>455808.6</v>
      </c>
      <c r="J13335" t="s">
        <v>86</v>
      </c>
      <c r="K13335">
        <v>-5.7761764235525932E-2</v>
      </c>
      <c r="L13335">
        <v>-5.7762000000000002</v>
      </c>
      <c r="M13335" t="s">
        <v>82</v>
      </c>
    </row>
    <row r="13336" spans="1:13">
      <c r="A13336" t="s">
        <v>649</v>
      </c>
      <c r="B13336" t="s">
        <v>650</v>
      </c>
      <c r="C13336" t="str">
        <f>TEXT(D13336, "mmm")</f>
        <v>Oct</v>
      </c>
      <c r="D13336" s="1">
        <v>45589</v>
      </c>
      <c r="E13336" t="s">
        <v>659</v>
      </c>
      <c r="F13336" t="s">
        <v>222</v>
      </c>
      <c r="G13336">
        <v>175311</v>
      </c>
      <c r="H13336">
        <v>2.6</v>
      </c>
      <c r="I13336">
        <v>455808.6</v>
      </c>
      <c r="J13336" t="s">
        <v>86</v>
      </c>
      <c r="K13336">
        <v>-5.7761764235525932E-2</v>
      </c>
      <c r="L13336">
        <v>-5.7762000000000002</v>
      </c>
      <c r="M13336" t="s">
        <v>82</v>
      </c>
    </row>
    <row r="13337" spans="1:13">
      <c r="A13337" t="s">
        <v>649</v>
      </c>
      <c r="B13337" t="s">
        <v>650</v>
      </c>
      <c r="C13337" t="str">
        <f>TEXT(D13337, "mmm")</f>
        <v>Oct</v>
      </c>
      <c r="D13337" s="1">
        <v>45589</v>
      </c>
      <c r="E13337" t="s">
        <v>660</v>
      </c>
      <c r="F13337" t="s">
        <v>222</v>
      </c>
      <c r="G13337">
        <v>175311</v>
      </c>
      <c r="H13337">
        <v>2.6</v>
      </c>
      <c r="I13337">
        <v>455808.6</v>
      </c>
      <c r="J13337" t="s">
        <v>86</v>
      </c>
      <c r="K13337">
        <v>-5.7761764235525932E-2</v>
      </c>
      <c r="L13337">
        <v>-5.7762000000000002</v>
      </c>
      <c r="M13337" t="s">
        <v>82</v>
      </c>
    </row>
    <row r="13338" spans="1:13">
      <c r="A13338" t="s">
        <v>649</v>
      </c>
      <c r="B13338" t="s">
        <v>650</v>
      </c>
      <c r="C13338" t="str">
        <f>TEXT(D13338, "mmm")</f>
        <v>Oct</v>
      </c>
      <c r="D13338" s="1">
        <v>45589</v>
      </c>
      <c r="E13338" t="s">
        <v>651</v>
      </c>
      <c r="F13338" t="s">
        <v>217</v>
      </c>
      <c r="G13338">
        <v>175311</v>
      </c>
      <c r="H13338">
        <v>2.6</v>
      </c>
      <c r="I13338">
        <v>455808.6</v>
      </c>
      <c r="J13338" t="s">
        <v>86</v>
      </c>
      <c r="K13338">
        <v>-5.7761764235525932E-2</v>
      </c>
      <c r="L13338">
        <v>-5.7762000000000002</v>
      </c>
      <c r="M13338" t="s">
        <v>82</v>
      </c>
    </row>
    <row r="13339" spans="1:13">
      <c r="A13339" t="s">
        <v>649</v>
      </c>
      <c r="B13339" t="s">
        <v>650</v>
      </c>
      <c r="C13339" t="str">
        <f>TEXT(D13339, "mmm")</f>
        <v>Oct</v>
      </c>
      <c r="D13339" s="1">
        <v>45589</v>
      </c>
      <c r="E13339" t="s">
        <v>663</v>
      </c>
      <c r="F13339" t="s">
        <v>222</v>
      </c>
      <c r="G13339">
        <v>175311</v>
      </c>
      <c r="H13339">
        <v>2.6</v>
      </c>
      <c r="I13339">
        <v>455808.6</v>
      </c>
      <c r="J13339" t="s">
        <v>86</v>
      </c>
      <c r="K13339">
        <v>-5.7761764235525932E-2</v>
      </c>
      <c r="L13339">
        <v>-5.7762000000000002</v>
      </c>
      <c r="M13339" t="s">
        <v>82</v>
      </c>
    </row>
    <row r="13340" spans="1:13">
      <c r="A13340" t="s">
        <v>649</v>
      </c>
      <c r="B13340" t="s">
        <v>650</v>
      </c>
      <c r="C13340" t="str">
        <f>TEXT(D13340, "mmm")</f>
        <v>Oct</v>
      </c>
      <c r="D13340" s="1">
        <v>45589</v>
      </c>
      <c r="E13340" t="s">
        <v>662</v>
      </c>
      <c r="F13340" t="s">
        <v>222</v>
      </c>
      <c r="G13340">
        <v>175311</v>
      </c>
      <c r="H13340">
        <v>2.6</v>
      </c>
      <c r="I13340">
        <v>455808.6</v>
      </c>
      <c r="J13340" t="s">
        <v>86</v>
      </c>
      <c r="K13340">
        <v>-5.7761764235525932E-2</v>
      </c>
      <c r="L13340">
        <v>-5.7762000000000002</v>
      </c>
      <c r="M13340" t="s">
        <v>82</v>
      </c>
    </row>
    <row r="13341" spans="1:13">
      <c r="A13341" t="s">
        <v>649</v>
      </c>
      <c r="B13341" t="s">
        <v>650</v>
      </c>
      <c r="C13341" t="str">
        <f>TEXT(D13341, "mmm")</f>
        <v>Oct</v>
      </c>
      <c r="D13341" s="1">
        <v>45589</v>
      </c>
      <c r="E13341" t="s">
        <v>661</v>
      </c>
      <c r="F13341" t="s">
        <v>222</v>
      </c>
      <c r="G13341">
        <v>175311</v>
      </c>
      <c r="H13341">
        <v>2.6</v>
      </c>
      <c r="I13341">
        <v>455808.6</v>
      </c>
      <c r="J13341" t="s">
        <v>86</v>
      </c>
      <c r="K13341">
        <v>-5.7761764235525932E-2</v>
      </c>
      <c r="L13341">
        <v>-5.7762000000000002</v>
      </c>
      <c r="M13341" t="s">
        <v>82</v>
      </c>
    </row>
    <row r="13342" spans="1:13">
      <c r="A13342" t="s">
        <v>649</v>
      </c>
      <c r="B13342" t="s">
        <v>650</v>
      </c>
      <c r="C13342" t="str">
        <f>TEXT(D13342, "mmm")</f>
        <v>Oct</v>
      </c>
      <c r="D13342" s="1">
        <v>45589</v>
      </c>
      <c r="E13342" t="s">
        <v>664</v>
      </c>
      <c r="F13342" t="s">
        <v>101</v>
      </c>
      <c r="G13342">
        <v>175311</v>
      </c>
      <c r="H13342">
        <v>2.6</v>
      </c>
      <c r="I13342">
        <v>455808.6</v>
      </c>
      <c r="J13342" t="s">
        <v>86</v>
      </c>
      <c r="K13342">
        <v>-5.7761764235525932E-2</v>
      </c>
      <c r="L13342">
        <v>-5.7762000000000002</v>
      </c>
      <c r="M13342" t="s">
        <v>82</v>
      </c>
    </row>
    <row r="13343" spans="1:13">
      <c r="A13343" t="s">
        <v>6634</v>
      </c>
      <c r="B13343" t="s">
        <v>6635</v>
      </c>
      <c r="C13343" t="str">
        <f>TEXT(D13343, "mmm")</f>
        <v>Oct</v>
      </c>
      <c r="D13343" s="1">
        <v>45589</v>
      </c>
      <c r="E13343" t="s">
        <v>6636</v>
      </c>
      <c r="F13343" t="s">
        <v>217</v>
      </c>
      <c r="G13343">
        <v>300000</v>
      </c>
      <c r="H13343">
        <v>9</v>
      </c>
      <c r="I13343">
        <v>2700000</v>
      </c>
      <c r="J13343" t="s">
        <v>86</v>
      </c>
      <c r="K13343">
        <v>-0.2785793745971229</v>
      </c>
      <c r="L13343">
        <v>-27.857900000000001</v>
      </c>
      <c r="M13343" t="s">
        <v>82</v>
      </c>
    </row>
    <row r="13344" spans="1:13">
      <c r="A13344" t="s">
        <v>3902</v>
      </c>
      <c r="B13344" t="s">
        <v>3903</v>
      </c>
      <c r="C13344" t="str">
        <f>TEXT(D13344, "mmm")</f>
        <v>Oct</v>
      </c>
      <c r="D13344" s="1">
        <v>45589</v>
      </c>
      <c r="E13344" t="s">
        <v>6637</v>
      </c>
      <c r="F13344" t="s">
        <v>128</v>
      </c>
      <c r="G13344">
        <v>298</v>
      </c>
      <c r="H13344">
        <v>298</v>
      </c>
      <c r="I13344">
        <v>88804</v>
      </c>
      <c r="J13344" t="s">
        <v>86</v>
      </c>
      <c r="K13344">
        <v>-7.9366222603337588E-3</v>
      </c>
      <c r="L13344">
        <v>-0.79369999999999996</v>
      </c>
      <c r="M13344" t="s">
        <v>82</v>
      </c>
    </row>
    <row r="13345" spans="1:13">
      <c r="A13345" t="s">
        <v>4645</v>
      </c>
      <c r="B13345" t="s">
        <v>4646</v>
      </c>
      <c r="C13345" t="str">
        <f>TEXT(D13345, "mmm")</f>
        <v>Oct</v>
      </c>
      <c r="D13345" s="1">
        <v>45589</v>
      </c>
      <c r="E13345" t="s">
        <v>4647</v>
      </c>
      <c r="F13345" t="s">
        <v>222</v>
      </c>
      <c r="G13345">
        <v>23300</v>
      </c>
      <c r="H13345">
        <v>19.55</v>
      </c>
      <c r="I13345">
        <v>455515</v>
      </c>
      <c r="J13345" t="s">
        <v>81</v>
      </c>
      <c r="K13345">
        <v>6.1300045078735772E-2</v>
      </c>
      <c r="L13345">
        <v>6.13</v>
      </c>
      <c r="M13345" t="s">
        <v>82</v>
      </c>
    </row>
    <row r="13346" spans="1:13">
      <c r="A13346" t="s">
        <v>6625</v>
      </c>
      <c r="B13346" t="s">
        <v>6626</v>
      </c>
      <c r="C13346" t="str">
        <f>TEXT(D13346, "mmm")</f>
        <v>Oct</v>
      </c>
      <c r="D13346" s="1">
        <v>45589</v>
      </c>
      <c r="E13346" t="s">
        <v>6638</v>
      </c>
      <c r="F13346" t="s">
        <v>118</v>
      </c>
      <c r="G13346">
        <v>6666</v>
      </c>
      <c r="H13346">
        <v>2.25</v>
      </c>
      <c r="I13346">
        <v>14998.5</v>
      </c>
      <c r="J13346" t="s">
        <v>81</v>
      </c>
      <c r="K13346">
        <v>0.15891476664919499</v>
      </c>
      <c r="L13346">
        <v>15.891500000000001</v>
      </c>
      <c r="M13346" t="s">
        <v>82</v>
      </c>
    </row>
    <row r="13347" spans="1:13">
      <c r="A13347" t="s">
        <v>291</v>
      </c>
      <c r="B13347" t="s">
        <v>292</v>
      </c>
      <c r="C13347" t="str">
        <f>TEXT(D13347, "mmm")</f>
        <v>Oct</v>
      </c>
      <c r="D13347" s="1">
        <v>45589</v>
      </c>
      <c r="E13347" t="s">
        <v>102</v>
      </c>
      <c r="F13347" t="s">
        <v>101</v>
      </c>
      <c r="G13347">
        <v>76902</v>
      </c>
      <c r="H13347">
        <v>7.53</v>
      </c>
      <c r="I13347">
        <v>579072.06000000006</v>
      </c>
      <c r="J13347" t="s">
        <v>81</v>
      </c>
      <c r="K13347">
        <v>2.251659571413445E-2</v>
      </c>
      <c r="L13347">
        <v>2.2517</v>
      </c>
      <c r="M13347" t="s">
        <v>82</v>
      </c>
    </row>
    <row r="13348" spans="1:13">
      <c r="A13348" t="s">
        <v>291</v>
      </c>
      <c r="B13348" t="s">
        <v>292</v>
      </c>
      <c r="C13348" t="str">
        <f>TEXT(D13348, "mmm")</f>
        <v>Oct</v>
      </c>
      <c r="D13348" s="1">
        <v>45589</v>
      </c>
      <c r="E13348" t="s">
        <v>100</v>
      </c>
      <c r="F13348" t="s">
        <v>101</v>
      </c>
      <c r="G13348">
        <v>76902</v>
      </c>
      <c r="H13348">
        <v>7.53</v>
      </c>
      <c r="I13348">
        <v>579072.06000000006</v>
      </c>
      <c r="J13348" t="s">
        <v>81</v>
      </c>
      <c r="K13348">
        <v>2.251659571413445E-2</v>
      </c>
      <c r="L13348">
        <v>2.2517</v>
      </c>
      <c r="M13348" t="s">
        <v>82</v>
      </c>
    </row>
    <row r="13349" spans="1:13">
      <c r="A13349" t="s">
        <v>4074</v>
      </c>
      <c r="B13349" t="s">
        <v>4075</v>
      </c>
      <c r="C13349" t="str">
        <f>TEXT(D13349, "mmm")</f>
        <v>Oct</v>
      </c>
      <c r="D13349" s="1">
        <v>45589</v>
      </c>
      <c r="E13349" t="s">
        <v>4193</v>
      </c>
      <c r="F13349" t="s">
        <v>80</v>
      </c>
      <c r="G13349">
        <v>1000</v>
      </c>
      <c r="H13349">
        <v>255</v>
      </c>
      <c r="I13349">
        <v>255000</v>
      </c>
      <c r="J13349" t="s">
        <v>81</v>
      </c>
      <c r="K13349">
        <v>7.401629546417432E-2</v>
      </c>
      <c r="L13349">
        <v>7.4016000000000002</v>
      </c>
      <c r="M13349" t="s">
        <v>82</v>
      </c>
    </row>
    <row r="13350" spans="1:13">
      <c r="A13350" t="s">
        <v>6625</v>
      </c>
      <c r="B13350" t="s">
        <v>6626</v>
      </c>
      <c r="C13350" t="str">
        <f>TEXT(D13350, "mmm")</f>
        <v>Oct</v>
      </c>
      <c r="D13350" s="1">
        <v>45589</v>
      </c>
      <c r="E13350" t="s">
        <v>6639</v>
      </c>
      <c r="F13350" t="s">
        <v>128</v>
      </c>
      <c r="G13350">
        <v>88888</v>
      </c>
      <c r="H13350">
        <v>2.25</v>
      </c>
      <c r="I13350">
        <v>199998</v>
      </c>
      <c r="J13350" t="s">
        <v>86</v>
      </c>
      <c r="K13350">
        <v>0.15891476664919499</v>
      </c>
      <c r="L13350">
        <v>15.891500000000001</v>
      </c>
      <c r="M13350" t="s">
        <v>82</v>
      </c>
    </row>
    <row r="13351" spans="1:13">
      <c r="A13351" t="s">
        <v>649</v>
      </c>
      <c r="B13351" t="s">
        <v>650</v>
      </c>
      <c r="C13351" t="str">
        <f>TEXT(D13351, "mmm")</f>
        <v>Oct</v>
      </c>
      <c r="D13351" s="1">
        <v>45589</v>
      </c>
      <c r="E13351" t="s">
        <v>651</v>
      </c>
      <c r="F13351" t="s">
        <v>217</v>
      </c>
      <c r="G13351">
        <v>175311</v>
      </c>
      <c r="H13351">
        <v>2.6</v>
      </c>
      <c r="I13351">
        <v>455808.6</v>
      </c>
      <c r="J13351" t="s">
        <v>86</v>
      </c>
      <c r="K13351">
        <v>-5.7761764235525932E-2</v>
      </c>
      <c r="L13351">
        <v>-5.7762000000000002</v>
      </c>
      <c r="M13351" t="s">
        <v>82</v>
      </c>
    </row>
    <row r="13352" spans="1:13">
      <c r="A13352" t="s">
        <v>649</v>
      </c>
      <c r="B13352" t="s">
        <v>650</v>
      </c>
      <c r="C13352" t="str">
        <f>TEXT(D13352, "mmm")</f>
        <v>Oct</v>
      </c>
      <c r="D13352" s="1">
        <v>45589</v>
      </c>
      <c r="E13352" t="s">
        <v>660</v>
      </c>
      <c r="F13352" t="s">
        <v>222</v>
      </c>
      <c r="G13352">
        <v>175311</v>
      </c>
      <c r="H13352">
        <v>2.6</v>
      </c>
      <c r="I13352">
        <v>455808.6</v>
      </c>
      <c r="J13352" t="s">
        <v>86</v>
      </c>
      <c r="K13352">
        <v>-5.7761764235525932E-2</v>
      </c>
      <c r="L13352">
        <v>-5.7762000000000002</v>
      </c>
      <c r="M13352" t="s">
        <v>82</v>
      </c>
    </row>
    <row r="13353" spans="1:13">
      <c r="A13353" t="s">
        <v>649</v>
      </c>
      <c r="B13353" t="s">
        <v>650</v>
      </c>
      <c r="C13353" t="str">
        <f>TEXT(D13353, "mmm")</f>
        <v>Oct</v>
      </c>
      <c r="D13353" s="1">
        <v>45589</v>
      </c>
      <c r="E13353" t="s">
        <v>664</v>
      </c>
      <c r="F13353" t="s">
        <v>101</v>
      </c>
      <c r="G13353">
        <v>175311</v>
      </c>
      <c r="H13353">
        <v>2.6</v>
      </c>
      <c r="I13353">
        <v>455808.6</v>
      </c>
      <c r="J13353" t="s">
        <v>86</v>
      </c>
      <c r="K13353">
        <v>-5.7761764235525932E-2</v>
      </c>
      <c r="L13353">
        <v>-5.7762000000000002</v>
      </c>
      <c r="M13353" t="s">
        <v>82</v>
      </c>
    </row>
    <row r="13354" spans="1:13">
      <c r="A13354" t="s">
        <v>649</v>
      </c>
      <c r="B13354" t="s">
        <v>650</v>
      </c>
      <c r="C13354" t="str">
        <f>TEXT(D13354, "mmm")</f>
        <v>Oct</v>
      </c>
      <c r="D13354" s="1">
        <v>45589</v>
      </c>
      <c r="E13354" t="s">
        <v>662</v>
      </c>
      <c r="F13354" t="s">
        <v>222</v>
      </c>
      <c r="G13354">
        <v>175311</v>
      </c>
      <c r="H13354">
        <v>2.6</v>
      </c>
      <c r="I13354">
        <v>455808.6</v>
      </c>
      <c r="J13354" t="s">
        <v>86</v>
      </c>
      <c r="K13354">
        <v>-5.7761764235525932E-2</v>
      </c>
      <c r="L13354">
        <v>-5.7762000000000002</v>
      </c>
      <c r="M13354" t="s">
        <v>82</v>
      </c>
    </row>
    <row r="13355" spans="1:13">
      <c r="A13355" t="s">
        <v>649</v>
      </c>
      <c r="B13355" t="s">
        <v>650</v>
      </c>
      <c r="C13355" t="str">
        <f>TEXT(D13355, "mmm")</f>
        <v>Oct</v>
      </c>
      <c r="D13355" s="1">
        <v>45589</v>
      </c>
      <c r="E13355" t="s">
        <v>661</v>
      </c>
      <c r="F13355" t="s">
        <v>222</v>
      </c>
      <c r="G13355">
        <v>175311</v>
      </c>
      <c r="H13355">
        <v>2.6</v>
      </c>
      <c r="I13355">
        <v>455808.6</v>
      </c>
      <c r="J13355" t="s">
        <v>86</v>
      </c>
      <c r="K13355">
        <v>-5.7761764235525932E-2</v>
      </c>
      <c r="L13355">
        <v>-5.7762000000000002</v>
      </c>
      <c r="M13355" t="s">
        <v>82</v>
      </c>
    </row>
    <row r="13356" spans="1:13">
      <c r="A13356" t="s">
        <v>649</v>
      </c>
      <c r="B13356" t="s">
        <v>650</v>
      </c>
      <c r="C13356" t="str">
        <f>TEXT(D13356, "mmm")</f>
        <v>Oct</v>
      </c>
      <c r="D13356" s="1">
        <v>45589</v>
      </c>
      <c r="E13356" t="s">
        <v>663</v>
      </c>
      <c r="F13356" t="s">
        <v>222</v>
      </c>
      <c r="G13356">
        <v>175311</v>
      </c>
      <c r="H13356">
        <v>2.6</v>
      </c>
      <c r="I13356">
        <v>455808.6</v>
      </c>
      <c r="J13356" t="s">
        <v>86</v>
      </c>
      <c r="K13356">
        <v>-5.7761764235525932E-2</v>
      </c>
      <c r="L13356">
        <v>-5.7762000000000002</v>
      </c>
      <c r="M13356" t="s">
        <v>82</v>
      </c>
    </row>
    <row r="13357" spans="1:13">
      <c r="A13357" t="s">
        <v>649</v>
      </c>
      <c r="B13357" t="s">
        <v>650</v>
      </c>
      <c r="C13357" t="str">
        <f>TEXT(D13357, "mmm")</f>
        <v>Oct</v>
      </c>
      <c r="D13357" s="1">
        <v>45589</v>
      </c>
      <c r="E13357" t="s">
        <v>658</v>
      </c>
      <c r="F13357" t="s">
        <v>222</v>
      </c>
      <c r="G13357">
        <v>175311</v>
      </c>
      <c r="H13357">
        <v>2.6</v>
      </c>
      <c r="I13357">
        <v>455808.6</v>
      </c>
      <c r="J13357" t="s">
        <v>86</v>
      </c>
      <c r="K13357">
        <v>-5.7761764235525932E-2</v>
      </c>
      <c r="L13357">
        <v>-5.7762000000000002</v>
      </c>
      <c r="M13357" t="s">
        <v>82</v>
      </c>
    </row>
    <row r="13358" spans="1:13">
      <c r="A13358" t="s">
        <v>649</v>
      </c>
      <c r="B13358" t="s">
        <v>650</v>
      </c>
      <c r="C13358" t="str">
        <f>TEXT(D13358, "mmm")</f>
        <v>Oct</v>
      </c>
      <c r="D13358" s="1">
        <v>45589</v>
      </c>
      <c r="E13358" t="s">
        <v>659</v>
      </c>
      <c r="F13358" t="s">
        <v>222</v>
      </c>
      <c r="G13358">
        <v>175311</v>
      </c>
      <c r="H13358">
        <v>2.6</v>
      </c>
      <c r="I13358">
        <v>455808.6</v>
      </c>
      <c r="J13358" t="s">
        <v>86</v>
      </c>
      <c r="K13358">
        <v>-5.7761764235525932E-2</v>
      </c>
      <c r="L13358">
        <v>-5.7762000000000002</v>
      </c>
      <c r="M13358" t="s">
        <v>82</v>
      </c>
    </row>
    <row r="13359" spans="1:13">
      <c r="A13359" t="s">
        <v>649</v>
      </c>
      <c r="B13359" t="s">
        <v>650</v>
      </c>
      <c r="C13359" t="str">
        <f>TEXT(D13359, "mmm")</f>
        <v>Oct</v>
      </c>
      <c r="D13359" s="1">
        <v>45589</v>
      </c>
      <c r="E13359" t="s">
        <v>651</v>
      </c>
      <c r="F13359" t="s">
        <v>217</v>
      </c>
      <c r="G13359">
        <v>163376</v>
      </c>
      <c r="H13359">
        <v>2.6</v>
      </c>
      <c r="I13359">
        <v>424777.6</v>
      </c>
      <c r="J13359" t="s">
        <v>86</v>
      </c>
      <c r="K13359">
        <v>-5.7761764235525932E-2</v>
      </c>
      <c r="L13359">
        <v>-5.7762000000000002</v>
      </c>
      <c r="M13359" t="s">
        <v>82</v>
      </c>
    </row>
    <row r="13360" spans="1:13">
      <c r="A13360" t="s">
        <v>649</v>
      </c>
      <c r="B13360" t="s">
        <v>650</v>
      </c>
      <c r="C13360" t="str">
        <f>TEXT(D13360, "mmm")</f>
        <v>Oct</v>
      </c>
      <c r="D13360" s="1">
        <v>45589</v>
      </c>
      <c r="E13360" t="s">
        <v>651</v>
      </c>
      <c r="F13360" t="s">
        <v>217</v>
      </c>
      <c r="G13360">
        <v>11935</v>
      </c>
      <c r="H13360">
        <v>2.6</v>
      </c>
      <c r="I13360">
        <v>31031</v>
      </c>
      <c r="J13360" t="s">
        <v>81</v>
      </c>
      <c r="K13360">
        <v>-5.7761764235525932E-2</v>
      </c>
      <c r="L13360">
        <v>-5.7762000000000002</v>
      </c>
      <c r="M13360" t="s">
        <v>82</v>
      </c>
    </row>
    <row r="13361" spans="1:13">
      <c r="A13361" t="s">
        <v>6625</v>
      </c>
      <c r="B13361" t="s">
        <v>6626</v>
      </c>
      <c r="C13361" t="str">
        <f>TEXT(D13361, "mmm")</f>
        <v>Oct</v>
      </c>
      <c r="D13361" s="1">
        <v>45589</v>
      </c>
      <c r="E13361" t="s">
        <v>6640</v>
      </c>
      <c r="F13361" t="s">
        <v>118</v>
      </c>
      <c r="G13361">
        <v>22222</v>
      </c>
      <c r="H13361">
        <v>2.25</v>
      </c>
      <c r="I13361">
        <v>49999.5</v>
      </c>
      <c r="J13361" t="s">
        <v>81</v>
      </c>
      <c r="K13361">
        <v>0.15891476664919499</v>
      </c>
      <c r="L13361">
        <v>15.891500000000001</v>
      </c>
      <c r="M13361" t="s">
        <v>82</v>
      </c>
    </row>
    <row r="13362" spans="1:13">
      <c r="A13362" t="s">
        <v>649</v>
      </c>
      <c r="B13362" t="s">
        <v>650</v>
      </c>
      <c r="C13362" t="str">
        <f>TEXT(D13362, "mmm")</f>
        <v>Oct</v>
      </c>
      <c r="D13362" s="1">
        <v>45589</v>
      </c>
      <c r="E13362" t="s">
        <v>651</v>
      </c>
      <c r="F13362" t="s">
        <v>217</v>
      </c>
      <c r="G13362">
        <v>163376</v>
      </c>
      <c r="H13362">
        <v>2.6</v>
      </c>
      <c r="I13362">
        <v>424777.6</v>
      </c>
      <c r="J13362" t="s">
        <v>86</v>
      </c>
      <c r="K13362">
        <v>-5.7761764235525932E-2</v>
      </c>
      <c r="L13362">
        <v>-5.7762000000000002</v>
      </c>
      <c r="M13362" t="s">
        <v>82</v>
      </c>
    </row>
    <row r="13363" spans="1:13">
      <c r="A13363" t="s">
        <v>649</v>
      </c>
      <c r="B13363" t="s">
        <v>650</v>
      </c>
      <c r="C13363" t="str">
        <f>TEXT(D13363, "mmm")</f>
        <v>Oct</v>
      </c>
      <c r="D13363" s="1">
        <v>45589</v>
      </c>
      <c r="E13363" t="s">
        <v>651</v>
      </c>
      <c r="F13363" t="s">
        <v>217</v>
      </c>
      <c r="G13363">
        <v>11935</v>
      </c>
      <c r="H13363">
        <v>2.6</v>
      </c>
      <c r="I13363">
        <v>31031</v>
      </c>
      <c r="J13363" t="s">
        <v>81</v>
      </c>
      <c r="K13363">
        <v>-5.7761764235525932E-2</v>
      </c>
      <c r="L13363">
        <v>-5.7762000000000002</v>
      </c>
      <c r="M13363" t="s">
        <v>82</v>
      </c>
    </row>
    <row r="13364" spans="1:13">
      <c r="A13364" t="s">
        <v>2344</v>
      </c>
      <c r="B13364" t="s">
        <v>2345</v>
      </c>
      <c r="C13364" t="str">
        <f>TEXT(D13364, "mmm")</f>
        <v>Oct</v>
      </c>
      <c r="D13364" s="1">
        <v>45589</v>
      </c>
      <c r="E13364" t="s">
        <v>3021</v>
      </c>
      <c r="F13364" t="s">
        <v>118</v>
      </c>
      <c r="G13364">
        <v>1080</v>
      </c>
      <c r="H13364">
        <v>46.09</v>
      </c>
      <c r="I13364">
        <v>49777.2</v>
      </c>
      <c r="J13364" t="s">
        <v>86</v>
      </c>
      <c r="K13364">
        <v>5.0796265614117868E-2</v>
      </c>
      <c r="L13364">
        <v>5.0796000000000001</v>
      </c>
      <c r="M13364" t="s">
        <v>82</v>
      </c>
    </row>
    <row r="13365" spans="1:13">
      <c r="A13365" t="s">
        <v>2344</v>
      </c>
      <c r="B13365" t="s">
        <v>2345</v>
      </c>
      <c r="C13365" t="str">
        <f>TEXT(D13365, "mmm")</f>
        <v>Oct</v>
      </c>
      <c r="D13365" s="1">
        <v>45589</v>
      </c>
      <c r="E13365" t="s">
        <v>3021</v>
      </c>
      <c r="F13365" t="s">
        <v>118</v>
      </c>
      <c r="G13365">
        <v>274</v>
      </c>
      <c r="H13365">
        <v>46.09</v>
      </c>
      <c r="I13365">
        <v>12628.66</v>
      </c>
      <c r="J13365" t="s">
        <v>81</v>
      </c>
      <c r="K13365">
        <v>5.0796265614117868E-2</v>
      </c>
      <c r="L13365">
        <v>5.0796000000000001</v>
      </c>
      <c r="M13365" t="s">
        <v>82</v>
      </c>
    </row>
    <row r="13366" spans="1:13">
      <c r="A13366" t="s">
        <v>3072</v>
      </c>
      <c r="B13366" t="s">
        <v>3073</v>
      </c>
      <c r="C13366" t="str">
        <f>TEXT(D13366, "mmm")</f>
        <v>Oct</v>
      </c>
      <c r="D13366" s="1">
        <v>45589</v>
      </c>
      <c r="E13366" t="s">
        <v>6406</v>
      </c>
      <c r="F13366" t="s">
        <v>314</v>
      </c>
      <c r="G13366">
        <v>268</v>
      </c>
      <c r="H13366">
        <v>72.28</v>
      </c>
      <c r="I13366">
        <v>19371.04</v>
      </c>
      <c r="J13366" t="s">
        <v>81</v>
      </c>
      <c r="K13366">
        <v>2.8514714103340388E-2</v>
      </c>
      <c r="L13366">
        <v>2.8515000000000001</v>
      </c>
      <c r="M13366" t="s">
        <v>82</v>
      </c>
    </row>
    <row r="13367" spans="1:13">
      <c r="A13367" t="s">
        <v>3072</v>
      </c>
      <c r="B13367" t="s">
        <v>3073</v>
      </c>
      <c r="C13367" t="str">
        <f>TEXT(D13367, "mmm")</f>
        <v>Oct</v>
      </c>
      <c r="D13367" s="1">
        <v>45589</v>
      </c>
      <c r="E13367" t="s">
        <v>6405</v>
      </c>
      <c r="F13367" t="s">
        <v>314</v>
      </c>
      <c r="G13367">
        <v>268</v>
      </c>
      <c r="H13367">
        <v>72.28</v>
      </c>
      <c r="I13367">
        <v>19371.04</v>
      </c>
      <c r="J13367" t="s">
        <v>81</v>
      </c>
      <c r="K13367">
        <v>2.8514714103340388E-2</v>
      </c>
      <c r="L13367">
        <v>2.8515000000000001</v>
      </c>
      <c r="M13367" t="s">
        <v>82</v>
      </c>
    </row>
    <row r="13368" spans="1:13">
      <c r="A13368" t="s">
        <v>3072</v>
      </c>
      <c r="B13368" t="s">
        <v>3073</v>
      </c>
      <c r="C13368" t="str">
        <f>TEXT(D13368, "mmm")</f>
        <v>Oct</v>
      </c>
      <c r="D13368" s="1">
        <v>45589</v>
      </c>
      <c r="E13368" t="s">
        <v>6407</v>
      </c>
      <c r="F13368" t="s">
        <v>314</v>
      </c>
      <c r="G13368">
        <v>268</v>
      </c>
      <c r="H13368">
        <v>72.28</v>
      </c>
      <c r="I13368">
        <v>19371.04</v>
      </c>
      <c r="J13368" t="s">
        <v>81</v>
      </c>
      <c r="K13368">
        <v>2.8514714103340388E-2</v>
      </c>
      <c r="L13368">
        <v>2.8515000000000001</v>
      </c>
      <c r="M13368" t="s">
        <v>82</v>
      </c>
    </row>
    <row r="13369" spans="1:13">
      <c r="A13369" t="s">
        <v>3072</v>
      </c>
      <c r="B13369" t="s">
        <v>3073</v>
      </c>
      <c r="C13369" t="str">
        <f>TEXT(D13369, "mmm")</f>
        <v>Oct</v>
      </c>
      <c r="D13369" s="1">
        <v>45589</v>
      </c>
      <c r="E13369" t="s">
        <v>6406</v>
      </c>
      <c r="F13369" t="s">
        <v>314</v>
      </c>
      <c r="G13369">
        <v>1236</v>
      </c>
      <c r="H13369">
        <v>71.56</v>
      </c>
      <c r="I13369">
        <v>88448.16</v>
      </c>
      <c r="J13369" t="s">
        <v>81</v>
      </c>
      <c r="K13369">
        <v>2.8514714103340388E-2</v>
      </c>
      <c r="L13369">
        <v>2.8515000000000001</v>
      </c>
      <c r="M13369" t="s">
        <v>82</v>
      </c>
    </row>
    <row r="13370" spans="1:13">
      <c r="A13370" t="s">
        <v>3072</v>
      </c>
      <c r="B13370" t="s">
        <v>3073</v>
      </c>
      <c r="C13370" t="str">
        <f>TEXT(D13370, "mmm")</f>
        <v>Oct</v>
      </c>
      <c r="D13370" s="1">
        <v>45589</v>
      </c>
      <c r="E13370" t="s">
        <v>6405</v>
      </c>
      <c r="F13370" t="s">
        <v>314</v>
      </c>
      <c r="G13370">
        <v>1236</v>
      </c>
      <c r="H13370">
        <v>71.56</v>
      </c>
      <c r="I13370">
        <v>88448.16</v>
      </c>
      <c r="J13370" t="s">
        <v>81</v>
      </c>
      <c r="K13370">
        <v>2.8514714103340388E-2</v>
      </c>
      <c r="L13370">
        <v>2.8515000000000001</v>
      </c>
      <c r="M13370" t="s">
        <v>82</v>
      </c>
    </row>
    <row r="13371" spans="1:13">
      <c r="A13371" t="s">
        <v>3072</v>
      </c>
      <c r="B13371" t="s">
        <v>3073</v>
      </c>
      <c r="C13371" t="str">
        <f>TEXT(D13371, "mmm")</f>
        <v>Oct</v>
      </c>
      <c r="D13371" s="1">
        <v>45589</v>
      </c>
      <c r="E13371" t="s">
        <v>6407</v>
      </c>
      <c r="F13371" t="s">
        <v>314</v>
      </c>
      <c r="G13371">
        <v>1236</v>
      </c>
      <c r="H13371">
        <v>71.56</v>
      </c>
      <c r="I13371">
        <v>88448.16</v>
      </c>
      <c r="J13371" t="s">
        <v>81</v>
      </c>
      <c r="K13371">
        <v>2.8514714103340388E-2</v>
      </c>
      <c r="L13371">
        <v>2.8515000000000001</v>
      </c>
      <c r="M13371" t="s">
        <v>82</v>
      </c>
    </row>
    <row r="13372" spans="1:13">
      <c r="A13372" t="s">
        <v>3072</v>
      </c>
      <c r="B13372" t="s">
        <v>3073</v>
      </c>
      <c r="C13372" t="str">
        <f>TEXT(D13372, "mmm")</f>
        <v>Oct</v>
      </c>
      <c r="D13372" s="1">
        <v>45589</v>
      </c>
      <c r="E13372" t="s">
        <v>6406</v>
      </c>
      <c r="F13372" t="s">
        <v>314</v>
      </c>
      <c r="G13372">
        <v>1705</v>
      </c>
      <c r="H13372">
        <v>70.67</v>
      </c>
      <c r="I13372">
        <v>120492.35</v>
      </c>
      <c r="J13372" t="s">
        <v>86</v>
      </c>
      <c r="K13372">
        <v>2.8514714103340388E-2</v>
      </c>
      <c r="L13372">
        <v>2.8515000000000001</v>
      </c>
      <c r="M13372" t="s">
        <v>82</v>
      </c>
    </row>
    <row r="13373" spans="1:13">
      <c r="A13373" t="s">
        <v>3072</v>
      </c>
      <c r="B13373" t="s">
        <v>3073</v>
      </c>
      <c r="C13373" t="str">
        <f>TEXT(D13373, "mmm")</f>
        <v>Oct</v>
      </c>
      <c r="D13373" s="1">
        <v>45589</v>
      </c>
      <c r="E13373" t="s">
        <v>6405</v>
      </c>
      <c r="F13373" t="s">
        <v>314</v>
      </c>
      <c r="G13373">
        <v>1705</v>
      </c>
      <c r="H13373">
        <v>70.67</v>
      </c>
      <c r="I13373">
        <v>120492.35</v>
      </c>
      <c r="J13373" t="s">
        <v>86</v>
      </c>
      <c r="K13373">
        <v>2.8514714103340388E-2</v>
      </c>
      <c r="L13373">
        <v>2.8515000000000001</v>
      </c>
      <c r="M13373" t="s">
        <v>82</v>
      </c>
    </row>
    <row r="13374" spans="1:13">
      <c r="A13374" t="s">
        <v>3072</v>
      </c>
      <c r="B13374" t="s">
        <v>3073</v>
      </c>
      <c r="C13374" t="str">
        <f>TEXT(D13374, "mmm")</f>
        <v>Oct</v>
      </c>
      <c r="D13374" s="1">
        <v>45589</v>
      </c>
      <c r="E13374" t="s">
        <v>6407</v>
      </c>
      <c r="F13374" t="s">
        <v>314</v>
      </c>
      <c r="G13374">
        <v>1705</v>
      </c>
      <c r="H13374">
        <v>70.67</v>
      </c>
      <c r="I13374">
        <v>120492.35</v>
      </c>
      <c r="J13374" t="s">
        <v>86</v>
      </c>
      <c r="K13374">
        <v>2.8514714103340388E-2</v>
      </c>
      <c r="L13374">
        <v>2.8515000000000001</v>
      </c>
      <c r="M13374" t="s">
        <v>82</v>
      </c>
    </row>
    <row r="13375" spans="1:13">
      <c r="A13375" t="s">
        <v>3072</v>
      </c>
      <c r="B13375" t="s">
        <v>3073</v>
      </c>
      <c r="C13375" t="str">
        <f>TEXT(D13375, "mmm")</f>
        <v>Oct</v>
      </c>
      <c r="D13375" s="1">
        <v>45589</v>
      </c>
      <c r="E13375" t="s">
        <v>6406</v>
      </c>
      <c r="F13375" t="s">
        <v>314</v>
      </c>
      <c r="G13375">
        <v>508</v>
      </c>
      <c r="H13375">
        <v>70.680000000000007</v>
      </c>
      <c r="I13375">
        <v>35905.440000000002</v>
      </c>
      <c r="J13375" t="s">
        <v>81</v>
      </c>
      <c r="K13375">
        <v>2.8514714103340388E-2</v>
      </c>
      <c r="L13375">
        <v>2.8515000000000001</v>
      </c>
      <c r="M13375" t="s">
        <v>82</v>
      </c>
    </row>
    <row r="13376" spans="1:13">
      <c r="A13376" t="s">
        <v>3072</v>
      </c>
      <c r="B13376" t="s">
        <v>3073</v>
      </c>
      <c r="C13376" t="str">
        <f>TEXT(D13376, "mmm")</f>
        <v>Oct</v>
      </c>
      <c r="D13376" s="1">
        <v>45589</v>
      </c>
      <c r="E13376" t="s">
        <v>6405</v>
      </c>
      <c r="F13376" t="s">
        <v>314</v>
      </c>
      <c r="G13376">
        <v>508</v>
      </c>
      <c r="H13376">
        <v>70.680000000000007</v>
      </c>
      <c r="I13376">
        <v>35905.440000000002</v>
      </c>
      <c r="J13376" t="s">
        <v>81</v>
      </c>
      <c r="K13376">
        <v>2.8514714103340388E-2</v>
      </c>
      <c r="L13376">
        <v>2.8515000000000001</v>
      </c>
      <c r="M13376" t="s">
        <v>82</v>
      </c>
    </row>
    <row r="13377" spans="1:13">
      <c r="A13377" t="s">
        <v>3072</v>
      </c>
      <c r="B13377" t="s">
        <v>3073</v>
      </c>
      <c r="C13377" t="str">
        <f>TEXT(D13377, "mmm")</f>
        <v>Oct</v>
      </c>
      <c r="D13377" s="1">
        <v>45589</v>
      </c>
      <c r="E13377" t="s">
        <v>6407</v>
      </c>
      <c r="F13377" t="s">
        <v>314</v>
      </c>
      <c r="G13377">
        <v>508</v>
      </c>
      <c r="H13377">
        <v>70.680000000000007</v>
      </c>
      <c r="I13377">
        <v>35905.440000000002</v>
      </c>
      <c r="J13377" t="s">
        <v>81</v>
      </c>
      <c r="K13377">
        <v>2.8514714103340388E-2</v>
      </c>
      <c r="L13377">
        <v>2.8515000000000001</v>
      </c>
      <c r="M13377" t="s">
        <v>82</v>
      </c>
    </row>
    <row r="13378" spans="1:13">
      <c r="A13378" t="s">
        <v>3072</v>
      </c>
      <c r="B13378" t="s">
        <v>3073</v>
      </c>
      <c r="C13378" t="str">
        <f>TEXT(D13378, "mmm")</f>
        <v>Oct</v>
      </c>
      <c r="D13378" s="1">
        <v>45589</v>
      </c>
      <c r="E13378" t="s">
        <v>6406</v>
      </c>
      <c r="F13378" t="s">
        <v>314</v>
      </c>
      <c r="G13378">
        <v>475</v>
      </c>
      <c r="H13378">
        <v>71.62</v>
      </c>
      <c r="I13378">
        <v>34019.5</v>
      </c>
      <c r="J13378" t="s">
        <v>81</v>
      </c>
      <c r="K13378">
        <v>2.8514714103340388E-2</v>
      </c>
      <c r="L13378">
        <v>2.8515000000000001</v>
      </c>
      <c r="M13378" t="s">
        <v>82</v>
      </c>
    </row>
    <row r="13379" spans="1:13">
      <c r="A13379" t="s">
        <v>3072</v>
      </c>
      <c r="B13379" t="s">
        <v>3073</v>
      </c>
      <c r="C13379" t="str">
        <f>TEXT(D13379, "mmm")</f>
        <v>Oct</v>
      </c>
      <c r="D13379" s="1">
        <v>45589</v>
      </c>
      <c r="E13379" t="s">
        <v>6405</v>
      </c>
      <c r="F13379" t="s">
        <v>314</v>
      </c>
      <c r="G13379">
        <v>475</v>
      </c>
      <c r="H13379">
        <v>71.62</v>
      </c>
      <c r="I13379">
        <v>34019.5</v>
      </c>
      <c r="J13379" t="s">
        <v>81</v>
      </c>
      <c r="K13379">
        <v>2.8514714103340388E-2</v>
      </c>
      <c r="L13379">
        <v>2.8515000000000001</v>
      </c>
      <c r="M13379" t="s">
        <v>82</v>
      </c>
    </row>
    <row r="13380" spans="1:13">
      <c r="A13380" t="s">
        <v>3072</v>
      </c>
      <c r="B13380" t="s">
        <v>3073</v>
      </c>
      <c r="C13380" t="str">
        <f>TEXT(D13380, "mmm")</f>
        <v>Oct</v>
      </c>
      <c r="D13380" s="1">
        <v>45589</v>
      </c>
      <c r="E13380" t="s">
        <v>6407</v>
      </c>
      <c r="F13380" t="s">
        <v>314</v>
      </c>
      <c r="G13380">
        <v>475</v>
      </c>
      <c r="H13380">
        <v>71.62</v>
      </c>
      <c r="I13380">
        <v>34019.5</v>
      </c>
      <c r="J13380" t="s">
        <v>81</v>
      </c>
      <c r="K13380">
        <v>2.8514714103340388E-2</v>
      </c>
      <c r="L13380">
        <v>2.8515000000000001</v>
      </c>
      <c r="M13380" t="s">
        <v>82</v>
      </c>
    </row>
    <row r="13381" spans="1:13">
      <c r="A13381" t="s">
        <v>4074</v>
      </c>
      <c r="B13381" t="s">
        <v>4075</v>
      </c>
      <c r="C13381" t="str">
        <f>TEXT(D13381, "mmm")</f>
        <v>Oct</v>
      </c>
      <c r="D13381" s="1">
        <v>45589</v>
      </c>
      <c r="E13381" t="s">
        <v>4093</v>
      </c>
      <c r="F13381" t="s">
        <v>80</v>
      </c>
      <c r="G13381">
        <v>1000</v>
      </c>
      <c r="H13381">
        <v>257.85000000000002</v>
      </c>
      <c r="I13381">
        <v>257850</v>
      </c>
      <c r="J13381" t="s">
        <v>81</v>
      </c>
      <c r="K13381">
        <v>7.401629546417432E-2</v>
      </c>
      <c r="L13381">
        <v>7.4016000000000002</v>
      </c>
      <c r="M13381" t="s">
        <v>82</v>
      </c>
    </row>
    <row r="13382" spans="1:13">
      <c r="A13382" t="s">
        <v>6641</v>
      </c>
      <c r="B13382" t="s">
        <v>6642</v>
      </c>
      <c r="C13382" t="str">
        <f>TEXT(D13382, "mmm")</f>
        <v>Oct</v>
      </c>
      <c r="D13382" s="1">
        <v>45589</v>
      </c>
      <c r="E13382" t="s">
        <v>6643</v>
      </c>
      <c r="F13382" t="s">
        <v>80</v>
      </c>
      <c r="G13382">
        <v>52632</v>
      </c>
      <c r="H13382">
        <v>9.5</v>
      </c>
      <c r="I13382">
        <v>500004</v>
      </c>
      <c r="J13382" t="s">
        <v>81</v>
      </c>
      <c r="K13382">
        <v>8.9468786496042174E-2</v>
      </c>
      <c r="L13382">
        <v>8.9468999999999994</v>
      </c>
      <c r="M13382" t="s">
        <v>82</v>
      </c>
    </row>
    <row r="13383" spans="1:13">
      <c r="A13383" t="s">
        <v>6644</v>
      </c>
      <c r="B13383" t="s">
        <v>6645</v>
      </c>
      <c r="C13383" t="str">
        <f>TEXT(D13383, "mmm")</f>
        <v>Oct</v>
      </c>
      <c r="D13383" s="1">
        <v>45590</v>
      </c>
      <c r="E13383" t="s">
        <v>6646</v>
      </c>
      <c r="F13383" t="s">
        <v>118</v>
      </c>
      <c r="G13383">
        <v>892</v>
      </c>
      <c r="H13383">
        <v>28.57</v>
      </c>
      <c r="I13383">
        <v>25484.44</v>
      </c>
      <c r="J13383" t="s">
        <v>81</v>
      </c>
      <c r="K13383">
        <v>0.19106676304290421</v>
      </c>
      <c r="L13383">
        <v>19.1067</v>
      </c>
      <c r="M13383" t="s">
        <v>82</v>
      </c>
    </row>
    <row r="13384" spans="1:13">
      <c r="A13384" t="s">
        <v>6647</v>
      </c>
      <c r="B13384" t="s">
        <v>6648</v>
      </c>
      <c r="C13384" t="str">
        <f>TEXT(D13384, "mmm")</f>
        <v>Oct</v>
      </c>
      <c r="D13384" s="1">
        <v>45590</v>
      </c>
      <c r="E13384" t="s">
        <v>6649</v>
      </c>
      <c r="F13384" t="s">
        <v>80</v>
      </c>
      <c r="G13384">
        <v>46000</v>
      </c>
      <c r="H13384">
        <v>22</v>
      </c>
      <c r="I13384">
        <v>1012000</v>
      </c>
      <c r="J13384" t="s">
        <v>86</v>
      </c>
      <c r="K13384">
        <v>-7.0103336830978913E-3</v>
      </c>
      <c r="L13384">
        <v>-0.70099999999999996</v>
      </c>
      <c r="M13384" t="s">
        <v>82</v>
      </c>
    </row>
    <row r="13385" spans="1:13">
      <c r="A13385" t="s">
        <v>6650</v>
      </c>
      <c r="B13385" t="s">
        <v>6651</v>
      </c>
      <c r="C13385" t="str">
        <f>TEXT(D13385, "mmm")</f>
        <v>Oct</v>
      </c>
      <c r="D13385" s="1">
        <v>45590</v>
      </c>
      <c r="E13385" t="s">
        <v>6652</v>
      </c>
      <c r="F13385" t="s">
        <v>128</v>
      </c>
      <c r="G13385">
        <v>14731.03</v>
      </c>
      <c r="H13385">
        <v>74.67</v>
      </c>
      <c r="I13385">
        <v>1099966.0101000001</v>
      </c>
      <c r="J13385" t="s">
        <v>86</v>
      </c>
      <c r="K13385">
        <v>3.9070836487065552E-2</v>
      </c>
      <c r="L13385">
        <v>3.9070999999999998</v>
      </c>
      <c r="M13385" t="s">
        <v>82</v>
      </c>
    </row>
    <row r="13386" spans="1:13">
      <c r="A13386" t="s">
        <v>3072</v>
      </c>
      <c r="B13386" t="s">
        <v>3073</v>
      </c>
      <c r="C13386" t="str">
        <f>TEXT(D13386, "mmm")</f>
        <v>Oct</v>
      </c>
      <c r="D13386" s="1">
        <v>45590</v>
      </c>
      <c r="E13386" t="s">
        <v>6406</v>
      </c>
      <c r="F13386" t="s">
        <v>314</v>
      </c>
      <c r="G13386">
        <v>626</v>
      </c>
      <c r="H13386">
        <v>72.78</v>
      </c>
      <c r="I13386">
        <v>45560.28</v>
      </c>
      <c r="J13386" t="s">
        <v>81</v>
      </c>
      <c r="K13386">
        <v>2.7583291218281399E-2</v>
      </c>
      <c r="L13386">
        <v>2.7583000000000002</v>
      </c>
      <c r="M13386" t="s">
        <v>82</v>
      </c>
    </row>
    <row r="13387" spans="1:13">
      <c r="A13387" t="s">
        <v>3072</v>
      </c>
      <c r="B13387" t="s">
        <v>3073</v>
      </c>
      <c r="C13387" t="str">
        <f>TEXT(D13387, "mmm")</f>
        <v>Oct</v>
      </c>
      <c r="D13387" s="1">
        <v>45590</v>
      </c>
      <c r="E13387" t="s">
        <v>6407</v>
      </c>
      <c r="F13387" t="s">
        <v>314</v>
      </c>
      <c r="G13387">
        <v>626</v>
      </c>
      <c r="H13387">
        <v>72.78</v>
      </c>
      <c r="I13387">
        <v>45560.28</v>
      </c>
      <c r="J13387" t="s">
        <v>81</v>
      </c>
      <c r="K13387">
        <v>2.7583291218281399E-2</v>
      </c>
      <c r="L13387">
        <v>2.7583000000000002</v>
      </c>
      <c r="M13387" t="s">
        <v>82</v>
      </c>
    </row>
    <row r="13388" spans="1:13">
      <c r="A13388" t="s">
        <v>3072</v>
      </c>
      <c r="B13388" t="s">
        <v>3073</v>
      </c>
      <c r="C13388" t="str">
        <f>TEXT(D13388, "mmm")</f>
        <v>Oct</v>
      </c>
      <c r="D13388" s="1">
        <v>45590</v>
      </c>
      <c r="E13388" t="s">
        <v>6405</v>
      </c>
      <c r="F13388" t="s">
        <v>314</v>
      </c>
      <c r="G13388">
        <v>626</v>
      </c>
      <c r="H13388">
        <v>72.78</v>
      </c>
      <c r="I13388">
        <v>45560.28</v>
      </c>
      <c r="J13388" t="s">
        <v>81</v>
      </c>
      <c r="K13388">
        <v>2.7583291218281399E-2</v>
      </c>
      <c r="L13388">
        <v>2.7583000000000002</v>
      </c>
      <c r="M13388" t="s">
        <v>82</v>
      </c>
    </row>
    <row r="13389" spans="1:13">
      <c r="A13389" t="s">
        <v>3072</v>
      </c>
      <c r="B13389" t="s">
        <v>3073</v>
      </c>
      <c r="C13389" t="str">
        <f>TEXT(D13389, "mmm")</f>
        <v>Oct</v>
      </c>
      <c r="D13389" s="1">
        <v>45590</v>
      </c>
      <c r="E13389" t="s">
        <v>6406</v>
      </c>
      <c r="F13389" t="s">
        <v>314</v>
      </c>
      <c r="G13389">
        <v>474</v>
      </c>
      <c r="H13389">
        <v>73.8</v>
      </c>
      <c r="I13389">
        <v>34981.199999999997</v>
      </c>
      <c r="J13389" t="s">
        <v>81</v>
      </c>
      <c r="K13389">
        <v>2.7583291218281399E-2</v>
      </c>
      <c r="L13389">
        <v>2.7583000000000002</v>
      </c>
      <c r="M13389" t="s">
        <v>82</v>
      </c>
    </row>
    <row r="13390" spans="1:13">
      <c r="A13390" t="s">
        <v>3072</v>
      </c>
      <c r="B13390" t="s">
        <v>3073</v>
      </c>
      <c r="C13390" t="str">
        <f>TEXT(D13390, "mmm")</f>
        <v>Oct</v>
      </c>
      <c r="D13390" s="1">
        <v>45590</v>
      </c>
      <c r="E13390" t="s">
        <v>6407</v>
      </c>
      <c r="F13390" t="s">
        <v>314</v>
      </c>
      <c r="G13390">
        <v>474</v>
      </c>
      <c r="H13390">
        <v>73.8</v>
      </c>
      <c r="I13390">
        <v>34981.199999999997</v>
      </c>
      <c r="J13390" t="s">
        <v>81</v>
      </c>
      <c r="K13390">
        <v>2.7583291218281399E-2</v>
      </c>
      <c r="L13390">
        <v>2.7583000000000002</v>
      </c>
      <c r="M13390" t="s">
        <v>82</v>
      </c>
    </row>
    <row r="13391" spans="1:13">
      <c r="A13391" t="s">
        <v>3072</v>
      </c>
      <c r="B13391" t="s">
        <v>3073</v>
      </c>
      <c r="C13391" t="str">
        <f>TEXT(D13391, "mmm")</f>
        <v>Oct</v>
      </c>
      <c r="D13391" s="1">
        <v>45590</v>
      </c>
      <c r="E13391" t="s">
        <v>6405</v>
      </c>
      <c r="F13391" t="s">
        <v>314</v>
      </c>
      <c r="G13391">
        <v>474</v>
      </c>
      <c r="H13391">
        <v>73.8</v>
      </c>
      <c r="I13391">
        <v>34981.199999999997</v>
      </c>
      <c r="J13391" t="s">
        <v>81</v>
      </c>
      <c r="K13391">
        <v>2.7583291218281399E-2</v>
      </c>
      <c r="L13391">
        <v>2.7583000000000002</v>
      </c>
      <c r="M13391" t="s">
        <v>82</v>
      </c>
    </row>
    <row r="13392" spans="1:13">
      <c r="A13392" t="s">
        <v>3072</v>
      </c>
      <c r="B13392" t="s">
        <v>3073</v>
      </c>
      <c r="C13392" t="str">
        <f>TEXT(D13392, "mmm")</f>
        <v>Oct</v>
      </c>
      <c r="D13392" s="1">
        <v>45590</v>
      </c>
      <c r="E13392" t="s">
        <v>6406</v>
      </c>
      <c r="F13392" t="s">
        <v>314</v>
      </c>
      <c r="G13392">
        <v>1855</v>
      </c>
      <c r="H13392">
        <v>73.78</v>
      </c>
      <c r="I13392">
        <v>136861.9</v>
      </c>
      <c r="J13392" t="s">
        <v>86</v>
      </c>
      <c r="K13392">
        <v>2.7583291218281399E-2</v>
      </c>
      <c r="L13392">
        <v>2.7583000000000002</v>
      </c>
      <c r="M13392" t="s">
        <v>82</v>
      </c>
    </row>
    <row r="13393" spans="1:13">
      <c r="A13393" t="s">
        <v>3072</v>
      </c>
      <c r="B13393" t="s">
        <v>3073</v>
      </c>
      <c r="C13393" t="str">
        <f>TEXT(D13393, "mmm")</f>
        <v>Oct</v>
      </c>
      <c r="D13393" s="1">
        <v>45590</v>
      </c>
      <c r="E13393" t="s">
        <v>6407</v>
      </c>
      <c r="F13393" t="s">
        <v>314</v>
      </c>
      <c r="G13393">
        <v>1855</v>
      </c>
      <c r="H13393">
        <v>73.78</v>
      </c>
      <c r="I13393">
        <v>136861.9</v>
      </c>
      <c r="J13393" t="s">
        <v>86</v>
      </c>
      <c r="K13393">
        <v>2.7583291218281399E-2</v>
      </c>
      <c r="L13393">
        <v>2.7583000000000002</v>
      </c>
      <c r="M13393" t="s">
        <v>82</v>
      </c>
    </row>
    <row r="13394" spans="1:13">
      <c r="A13394" t="s">
        <v>3072</v>
      </c>
      <c r="B13394" t="s">
        <v>3073</v>
      </c>
      <c r="C13394" t="str">
        <f>TEXT(D13394, "mmm")</f>
        <v>Oct</v>
      </c>
      <c r="D13394" s="1">
        <v>45590</v>
      </c>
      <c r="E13394" t="s">
        <v>6405</v>
      </c>
      <c r="F13394" t="s">
        <v>314</v>
      </c>
      <c r="G13394">
        <v>1855</v>
      </c>
      <c r="H13394">
        <v>73.78</v>
      </c>
      <c r="I13394">
        <v>136861.9</v>
      </c>
      <c r="J13394" t="s">
        <v>86</v>
      </c>
      <c r="K13394">
        <v>2.7583291218281399E-2</v>
      </c>
      <c r="L13394">
        <v>2.7583000000000002</v>
      </c>
      <c r="M13394" t="s">
        <v>82</v>
      </c>
    </row>
    <row r="13395" spans="1:13">
      <c r="A13395" t="s">
        <v>3072</v>
      </c>
      <c r="B13395" t="s">
        <v>3073</v>
      </c>
      <c r="C13395" t="str">
        <f>TEXT(D13395, "mmm")</f>
        <v>Oct</v>
      </c>
      <c r="D13395" s="1">
        <v>45590</v>
      </c>
      <c r="E13395" t="s">
        <v>6406</v>
      </c>
      <c r="F13395" t="s">
        <v>314</v>
      </c>
      <c r="G13395">
        <v>1437</v>
      </c>
      <c r="H13395">
        <v>72.62</v>
      </c>
      <c r="I13395">
        <v>104354.94</v>
      </c>
      <c r="J13395" t="s">
        <v>86</v>
      </c>
      <c r="K13395">
        <v>2.7583291218281399E-2</v>
      </c>
      <c r="L13395">
        <v>2.7583000000000002</v>
      </c>
      <c r="M13395" t="s">
        <v>82</v>
      </c>
    </row>
    <row r="13396" spans="1:13">
      <c r="A13396" t="s">
        <v>3072</v>
      </c>
      <c r="B13396" t="s">
        <v>3073</v>
      </c>
      <c r="C13396" t="str">
        <f>TEXT(D13396, "mmm")</f>
        <v>Oct</v>
      </c>
      <c r="D13396" s="1">
        <v>45590</v>
      </c>
      <c r="E13396" t="s">
        <v>6407</v>
      </c>
      <c r="F13396" t="s">
        <v>314</v>
      </c>
      <c r="G13396">
        <v>1437</v>
      </c>
      <c r="H13396">
        <v>72.62</v>
      </c>
      <c r="I13396">
        <v>104354.94</v>
      </c>
      <c r="J13396" t="s">
        <v>86</v>
      </c>
      <c r="K13396">
        <v>2.7583291218281399E-2</v>
      </c>
      <c r="L13396">
        <v>2.7583000000000002</v>
      </c>
      <c r="M13396" t="s">
        <v>82</v>
      </c>
    </row>
    <row r="13397" spans="1:13">
      <c r="A13397" t="s">
        <v>3072</v>
      </c>
      <c r="B13397" t="s">
        <v>3073</v>
      </c>
      <c r="C13397" t="str">
        <f>TEXT(D13397, "mmm")</f>
        <v>Oct</v>
      </c>
      <c r="D13397" s="1">
        <v>45590</v>
      </c>
      <c r="E13397" t="s">
        <v>6405</v>
      </c>
      <c r="F13397" t="s">
        <v>314</v>
      </c>
      <c r="G13397">
        <v>1437</v>
      </c>
      <c r="H13397">
        <v>72.62</v>
      </c>
      <c r="I13397">
        <v>104354.94</v>
      </c>
      <c r="J13397" t="s">
        <v>86</v>
      </c>
      <c r="K13397">
        <v>2.7583291218281399E-2</v>
      </c>
      <c r="L13397">
        <v>2.7583000000000002</v>
      </c>
      <c r="M13397" t="s">
        <v>82</v>
      </c>
    </row>
    <row r="13398" spans="1:13">
      <c r="A13398" t="s">
        <v>6647</v>
      </c>
      <c r="B13398" t="s">
        <v>6648</v>
      </c>
      <c r="C13398" t="str">
        <f>TEXT(D13398, "mmm")</f>
        <v>Oct</v>
      </c>
      <c r="D13398" s="1">
        <v>45590</v>
      </c>
      <c r="E13398" t="s">
        <v>6653</v>
      </c>
      <c r="F13398" t="s">
        <v>80</v>
      </c>
      <c r="G13398">
        <v>7500</v>
      </c>
      <c r="H13398">
        <v>22</v>
      </c>
      <c r="I13398">
        <v>165000</v>
      </c>
      <c r="J13398" t="s">
        <v>81</v>
      </c>
      <c r="K13398">
        <v>-7.0103336830978913E-3</v>
      </c>
      <c r="L13398">
        <v>-0.70099999999999996</v>
      </c>
      <c r="M13398" t="s">
        <v>82</v>
      </c>
    </row>
    <row r="13399" spans="1:13">
      <c r="A13399" t="s">
        <v>361</v>
      </c>
      <c r="B13399" t="s">
        <v>362</v>
      </c>
      <c r="C13399" t="str">
        <f>TEXT(D13399, "mmm")</f>
        <v>Oct</v>
      </c>
      <c r="D13399" s="1">
        <v>45590</v>
      </c>
      <c r="E13399" t="s">
        <v>363</v>
      </c>
      <c r="F13399" t="s">
        <v>101</v>
      </c>
      <c r="G13399">
        <v>2000</v>
      </c>
      <c r="H13399">
        <v>48.13</v>
      </c>
      <c r="I13399">
        <v>96260</v>
      </c>
      <c r="J13399" t="s">
        <v>81</v>
      </c>
      <c r="K13399">
        <v>0.17112556299784881</v>
      </c>
      <c r="L13399">
        <v>17.1126</v>
      </c>
      <c r="M13399" t="s">
        <v>82</v>
      </c>
    </row>
    <row r="13400" spans="1:13">
      <c r="A13400" t="s">
        <v>6647</v>
      </c>
      <c r="B13400" t="s">
        <v>6648</v>
      </c>
      <c r="C13400" t="str">
        <f>TEXT(D13400, "mmm")</f>
        <v>Oct</v>
      </c>
      <c r="D13400" s="1">
        <v>45590</v>
      </c>
      <c r="E13400" t="s">
        <v>6654</v>
      </c>
      <c r="F13400" t="s">
        <v>128</v>
      </c>
      <c r="G13400">
        <v>45500</v>
      </c>
      <c r="H13400">
        <v>22</v>
      </c>
      <c r="I13400">
        <v>1001000</v>
      </c>
      <c r="J13400" t="s">
        <v>81</v>
      </c>
      <c r="K13400">
        <v>-7.0103336830978913E-3</v>
      </c>
      <c r="L13400">
        <v>-0.70099999999999996</v>
      </c>
      <c r="M13400" t="s">
        <v>82</v>
      </c>
    </row>
    <row r="13401" spans="1:13">
      <c r="A13401" t="s">
        <v>6281</v>
      </c>
      <c r="B13401" t="s">
        <v>6282</v>
      </c>
      <c r="C13401" t="str">
        <f>TEXT(D13401, "mmm")</f>
        <v>Oct</v>
      </c>
      <c r="D13401" s="1">
        <v>45590</v>
      </c>
      <c r="E13401" t="s">
        <v>2567</v>
      </c>
      <c r="F13401" t="s">
        <v>101</v>
      </c>
      <c r="G13401">
        <v>25000</v>
      </c>
      <c r="H13401">
        <v>2.91</v>
      </c>
      <c r="I13401">
        <v>72750</v>
      </c>
      <c r="J13401" t="s">
        <v>81</v>
      </c>
      <c r="K13401">
        <v>0.40206178809832499</v>
      </c>
      <c r="L13401">
        <v>40.206200000000003</v>
      </c>
      <c r="M13401" t="s">
        <v>82</v>
      </c>
    </row>
    <row r="13402" spans="1:13">
      <c r="A13402" t="s">
        <v>291</v>
      </c>
      <c r="B13402" t="s">
        <v>292</v>
      </c>
      <c r="C13402" t="str">
        <f>TEXT(D13402, "mmm")</f>
        <v>Oct</v>
      </c>
      <c r="D13402" s="1">
        <v>45590</v>
      </c>
      <c r="E13402" t="s">
        <v>102</v>
      </c>
      <c r="F13402" t="s">
        <v>101</v>
      </c>
      <c r="G13402">
        <v>68934</v>
      </c>
      <c r="H13402">
        <v>7.55</v>
      </c>
      <c r="I13402">
        <v>520451.7</v>
      </c>
      <c r="J13402" t="s">
        <v>81</v>
      </c>
      <c r="K13402">
        <v>3.3333169322383283E-2</v>
      </c>
      <c r="L13402">
        <v>3.3332999999999999</v>
      </c>
      <c r="M13402" t="s">
        <v>82</v>
      </c>
    </row>
    <row r="13403" spans="1:13">
      <c r="A13403" t="s">
        <v>291</v>
      </c>
      <c r="B13403" t="s">
        <v>292</v>
      </c>
      <c r="C13403" t="str">
        <f>TEXT(D13403, "mmm")</f>
        <v>Oct</v>
      </c>
      <c r="D13403" s="1">
        <v>45590</v>
      </c>
      <c r="E13403" t="s">
        <v>100</v>
      </c>
      <c r="F13403" t="s">
        <v>101</v>
      </c>
      <c r="G13403">
        <v>68934</v>
      </c>
      <c r="H13403">
        <v>7.55</v>
      </c>
      <c r="I13403">
        <v>520451.7</v>
      </c>
      <c r="J13403" t="s">
        <v>81</v>
      </c>
      <c r="K13403">
        <v>3.3333169322383283E-2</v>
      </c>
      <c r="L13403">
        <v>3.3332999999999999</v>
      </c>
      <c r="M13403" t="s">
        <v>82</v>
      </c>
    </row>
    <row r="13404" spans="1:13">
      <c r="A13404" t="s">
        <v>1094</v>
      </c>
      <c r="B13404" t="s">
        <v>1095</v>
      </c>
      <c r="C13404" t="str">
        <f>TEXT(D13404, "mmm")</f>
        <v>Oct</v>
      </c>
      <c r="D13404" s="1">
        <v>45590</v>
      </c>
      <c r="E13404" t="s">
        <v>1096</v>
      </c>
      <c r="F13404" t="s">
        <v>128</v>
      </c>
      <c r="G13404">
        <v>400</v>
      </c>
      <c r="H13404">
        <v>37.5</v>
      </c>
      <c r="I13404">
        <v>15000</v>
      </c>
      <c r="J13404" t="s">
        <v>81</v>
      </c>
      <c r="K13404">
        <v>4.0479887238934482E-2</v>
      </c>
      <c r="L13404">
        <v>4.048</v>
      </c>
      <c r="M13404" t="s">
        <v>82</v>
      </c>
    </row>
    <row r="13405" spans="1:13">
      <c r="A13405" t="s">
        <v>5995</v>
      </c>
      <c r="B13405" t="s">
        <v>5996</v>
      </c>
      <c r="C13405" t="str">
        <f>TEXT(D13405, "mmm")</f>
        <v>Oct</v>
      </c>
      <c r="D13405" s="1">
        <v>45590</v>
      </c>
      <c r="E13405" t="s">
        <v>6655</v>
      </c>
      <c r="F13405" t="s">
        <v>128</v>
      </c>
      <c r="G13405">
        <v>1198</v>
      </c>
      <c r="H13405">
        <v>16.7</v>
      </c>
      <c r="I13405">
        <v>20006.599999999999</v>
      </c>
      <c r="J13405" t="s">
        <v>81</v>
      </c>
      <c r="K13405">
        <v>9.552335913732346E-2</v>
      </c>
      <c r="L13405">
        <v>9.5523000000000007</v>
      </c>
      <c r="M13405" t="s">
        <v>82</v>
      </c>
    </row>
    <row r="13406" spans="1:13">
      <c r="A13406" t="s">
        <v>6656</v>
      </c>
      <c r="B13406" t="s">
        <v>6657</v>
      </c>
      <c r="C13406" t="str">
        <f>TEXT(D13406, "mmm")</f>
        <v>Oct</v>
      </c>
      <c r="D13406" s="1">
        <v>45590</v>
      </c>
      <c r="E13406" t="s">
        <v>6658</v>
      </c>
      <c r="F13406" t="s">
        <v>128</v>
      </c>
      <c r="G13406">
        <v>1695</v>
      </c>
      <c r="H13406">
        <v>53.05</v>
      </c>
      <c r="I13406">
        <v>89919.75</v>
      </c>
      <c r="J13406" t="s">
        <v>86</v>
      </c>
      <c r="K13406">
        <v>-5.8634449592536164E-3</v>
      </c>
      <c r="L13406">
        <v>-0.58630000000000004</v>
      </c>
      <c r="M13406" t="s">
        <v>82</v>
      </c>
    </row>
    <row r="13407" spans="1:13">
      <c r="A13407" t="s">
        <v>6647</v>
      </c>
      <c r="B13407" t="s">
        <v>6648</v>
      </c>
      <c r="C13407" t="str">
        <f>TEXT(D13407, "mmm")</f>
        <v>Oct</v>
      </c>
      <c r="D13407" s="1">
        <v>45590</v>
      </c>
      <c r="E13407" t="s">
        <v>6659</v>
      </c>
      <c r="F13407" t="s">
        <v>80</v>
      </c>
      <c r="G13407">
        <v>227000</v>
      </c>
      <c r="H13407">
        <v>22</v>
      </c>
      <c r="I13407">
        <v>4994000</v>
      </c>
      <c r="J13407" t="s">
        <v>86</v>
      </c>
      <c r="K13407">
        <v>-7.0103336830978913E-3</v>
      </c>
      <c r="L13407">
        <v>-0.70099999999999996</v>
      </c>
      <c r="M13407" t="s">
        <v>82</v>
      </c>
    </row>
    <row r="13408" spans="1:13">
      <c r="A13408" t="s">
        <v>6647</v>
      </c>
      <c r="B13408" t="s">
        <v>6648</v>
      </c>
      <c r="C13408" t="str">
        <f>TEXT(D13408, "mmm")</f>
        <v>Oct</v>
      </c>
      <c r="D13408" s="1">
        <v>45590</v>
      </c>
      <c r="E13408" t="s">
        <v>6660</v>
      </c>
      <c r="F13408" t="s">
        <v>118</v>
      </c>
      <c r="G13408">
        <v>9100</v>
      </c>
      <c r="H13408">
        <v>22</v>
      </c>
      <c r="I13408">
        <v>200200</v>
      </c>
      <c r="J13408" t="s">
        <v>81</v>
      </c>
      <c r="K13408">
        <v>-7.0103336830978913E-3</v>
      </c>
      <c r="L13408">
        <v>-0.70099999999999996</v>
      </c>
      <c r="M13408" t="s">
        <v>82</v>
      </c>
    </row>
    <row r="13409" spans="1:13">
      <c r="A13409" t="s">
        <v>4915</v>
      </c>
      <c r="B13409" t="s">
        <v>4916</v>
      </c>
      <c r="C13409" t="str">
        <f>TEXT(D13409, "mmm")</f>
        <v>Oct</v>
      </c>
      <c r="D13409" s="1">
        <v>45590</v>
      </c>
      <c r="E13409" t="s">
        <v>5769</v>
      </c>
      <c r="F13409" t="s">
        <v>80</v>
      </c>
      <c r="G13409">
        <v>31771.25</v>
      </c>
      <c r="H13409">
        <v>12.59</v>
      </c>
      <c r="I13409">
        <v>400000.03749999998</v>
      </c>
      <c r="J13409" t="s">
        <v>86</v>
      </c>
      <c r="K13409">
        <v>3.17712192598596E-3</v>
      </c>
      <c r="L13409">
        <v>0.31769999999999998</v>
      </c>
      <c r="M13409" t="s">
        <v>82</v>
      </c>
    </row>
    <row r="13410" spans="1:13">
      <c r="A13410" t="s">
        <v>6647</v>
      </c>
      <c r="B13410" t="s">
        <v>6648</v>
      </c>
      <c r="C13410" t="str">
        <f>TEXT(D13410, "mmm")</f>
        <v>Oct</v>
      </c>
      <c r="D13410" s="1">
        <v>45590</v>
      </c>
      <c r="E13410" t="s">
        <v>6661</v>
      </c>
      <c r="F13410" t="s">
        <v>118</v>
      </c>
      <c r="G13410">
        <v>10000</v>
      </c>
      <c r="H13410">
        <v>22</v>
      </c>
      <c r="I13410">
        <v>220000</v>
      </c>
      <c r="J13410" t="s">
        <v>81</v>
      </c>
      <c r="K13410">
        <v>-7.0103336830978913E-3</v>
      </c>
      <c r="L13410">
        <v>-0.70099999999999996</v>
      </c>
      <c r="M13410" t="s">
        <v>82</v>
      </c>
    </row>
    <row r="13411" spans="1:13">
      <c r="A13411" t="s">
        <v>6647</v>
      </c>
      <c r="B13411" t="s">
        <v>6648</v>
      </c>
      <c r="C13411" t="str">
        <f>TEXT(D13411, "mmm")</f>
        <v>Oct</v>
      </c>
      <c r="D13411" s="1">
        <v>45590</v>
      </c>
      <c r="E13411" t="s">
        <v>6662</v>
      </c>
      <c r="F13411" t="s">
        <v>118</v>
      </c>
      <c r="G13411">
        <v>28250</v>
      </c>
      <c r="H13411">
        <v>22</v>
      </c>
      <c r="I13411">
        <v>621500</v>
      </c>
      <c r="J13411" t="s">
        <v>81</v>
      </c>
      <c r="K13411">
        <v>-7.0103336830978913E-3</v>
      </c>
      <c r="L13411">
        <v>-0.70099999999999996</v>
      </c>
      <c r="M13411" t="s">
        <v>82</v>
      </c>
    </row>
    <row r="13412" spans="1:13">
      <c r="A13412" t="s">
        <v>6641</v>
      </c>
      <c r="B13412" t="s">
        <v>6642</v>
      </c>
      <c r="C13412" t="str">
        <f>TEXT(D13412, "mmm")</f>
        <v>Oct</v>
      </c>
      <c r="D13412" s="1">
        <v>45590</v>
      </c>
      <c r="E13412" t="s">
        <v>6643</v>
      </c>
      <c r="F13412" t="s">
        <v>80</v>
      </c>
      <c r="G13412">
        <v>52632</v>
      </c>
      <c r="H13412">
        <v>9.5</v>
      </c>
      <c r="I13412">
        <v>500004</v>
      </c>
      <c r="J13412" t="s">
        <v>81</v>
      </c>
      <c r="K13412">
        <v>8.7242056143326696E-2</v>
      </c>
      <c r="L13412">
        <v>8.7241999999999997</v>
      </c>
      <c r="M13412" t="s">
        <v>82</v>
      </c>
    </row>
    <row r="13413" spans="1:13">
      <c r="A13413" t="s">
        <v>649</v>
      </c>
      <c r="B13413" t="s">
        <v>650</v>
      </c>
      <c r="C13413" t="str">
        <f>TEXT(D13413, "mmm")</f>
        <v>Oct</v>
      </c>
      <c r="D13413" s="1">
        <v>45593</v>
      </c>
      <c r="E13413" t="s">
        <v>661</v>
      </c>
      <c r="F13413" t="s">
        <v>222</v>
      </c>
      <c r="G13413">
        <v>6244</v>
      </c>
      <c r="H13413">
        <v>2.99</v>
      </c>
      <c r="I13413">
        <v>18669.560000000001</v>
      </c>
      <c r="J13413" t="s">
        <v>81</v>
      </c>
      <c r="K13413">
        <v>-0.16770185001709281</v>
      </c>
      <c r="L13413">
        <v>-16.770199999999999</v>
      </c>
      <c r="M13413" t="s">
        <v>82</v>
      </c>
    </row>
    <row r="13414" spans="1:13">
      <c r="A13414" t="s">
        <v>649</v>
      </c>
      <c r="B13414" t="s">
        <v>650</v>
      </c>
      <c r="C13414" t="str">
        <f>TEXT(D13414, "mmm")</f>
        <v>Oct</v>
      </c>
      <c r="D13414" s="1">
        <v>45593</v>
      </c>
      <c r="E13414" t="s">
        <v>658</v>
      </c>
      <c r="F13414" t="s">
        <v>222</v>
      </c>
      <c r="G13414">
        <v>6244</v>
      </c>
      <c r="H13414">
        <v>2.99</v>
      </c>
      <c r="I13414">
        <v>18669.560000000001</v>
      </c>
      <c r="J13414" t="s">
        <v>81</v>
      </c>
      <c r="K13414">
        <v>-0.16770185001709281</v>
      </c>
      <c r="L13414">
        <v>-16.770199999999999</v>
      </c>
      <c r="M13414" t="s">
        <v>82</v>
      </c>
    </row>
    <row r="13415" spans="1:13">
      <c r="A13415" t="s">
        <v>649</v>
      </c>
      <c r="B13415" t="s">
        <v>650</v>
      </c>
      <c r="C13415" t="str">
        <f>TEXT(D13415, "mmm")</f>
        <v>Oct</v>
      </c>
      <c r="D13415" s="1">
        <v>45593</v>
      </c>
      <c r="E13415" t="s">
        <v>660</v>
      </c>
      <c r="F13415" t="s">
        <v>222</v>
      </c>
      <c r="G13415">
        <v>6244</v>
      </c>
      <c r="H13415">
        <v>2.99</v>
      </c>
      <c r="I13415">
        <v>18669.560000000001</v>
      </c>
      <c r="J13415" t="s">
        <v>81</v>
      </c>
      <c r="K13415">
        <v>-0.16770185001709281</v>
      </c>
      <c r="L13415">
        <v>-16.770199999999999</v>
      </c>
      <c r="M13415" t="s">
        <v>82</v>
      </c>
    </row>
    <row r="13416" spans="1:13">
      <c r="A13416" t="s">
        <v>649</v>
      </c>
      <c r="B13416" t="s">
        <v>650</v>
      </c>
      <c r="C13416" t="str">
        <f>TEXT(D13416, "mmm")</f>
        <v>Oct</v>
      </c>
      <c r="D13416" s="1">
        <v>45593</v>
      </c>
      <c r="E13416" t="s">
        <v>651</v>
      </c>
      <c r="F13416" t="s">
        <v>217</v>
      </c>
      <c r="G13416">
        <v>6244</v>
      </c>
      <c r="H13416">
        <v>2.99</v>
      </c>
      <c r="I13416">
        <v>18669.560000000001</v>
      </c>
      <c r="J13416" t="s">
        <v>81</v>
      </c>
      <c r="K13416">
        <v>-0.16770185001709281</v>
      </c>
      <c r="L13416">
        <v>-16.770199999999999</v>
      </c>
      <c r="M13416" t="s">
        <v>82</v>
      </c>
    </row>
    <row r="13417" spans="1:13">
      <c r="A13417" t="s">
        <v>649</v>
      </c>
      <c r="B13417" t="s">
        <v>650</v>
      </c>
      <c r="C13417" t="str">
        <f>TEXT(D13417, "mmm")</f>
        <v>Oct</v>
      </c>
      <c r="D13417" s="1">
        <v>45593</v>
      </c>
      <c r="E13417" t="s">
        <v>659</v>
      </c>
      <c r="F13417" t="s">
        <v>222</v>
      </c>
      <c r="G13417">
        <v>6244</v>
      </c>
      <c r="H13417">
        <v>2.99</v>
      </c>
      <c r="I13417">
        <v>18669.560000000001</v>
      </c>
      <c r="J13417" t="s">
        <v>81</v>
      </c>
      <c r="K13417">
        <v>-0.16770185001709281</v>
      </c>
      <c r="L13417">
        <v>-16.770199999999999</v>
      </c>
      <c r="M13417" t="s">
        <v>82</v>
      </c>
    </row>
    <row r="13418" spans="1:13">
      <c r="A13418" t="s">
        <v>649</v>
      </c>
      <c r="B13418" t="s">
        <v>650</v>
      </c>
      <c r="C13418" t="str">
        <f>TEXT(D13418, "mmm")</f>
        <v>Oct</v>
      </c>
      <c r="D13418" s="1">
        <v>45593</v>
      </c>
      <c r="E13418" t="s">
        <v>664</v>
      </c>
      <c r="F13418" t="s">
        <v>101</v>
      </c>
      <c r="G13418">
        <v>6244</v>
      </c>
      <c r="H13418">
        <v>2.99</v>
      </c>
      <c r="I13418">
        <v>18669.560000000001</v>
      </c>
      <c r="J13418" t="s">
        <v>81</v>
      </c>
      <c r="K13418">
        <v>-0.16770185001709281</v>
      </c>
      <c r="L13418">
        <v>-16.770199999999999</v>
      </c>
      <c r="M13418" t="s">
        <v>82</v>
      </c>
    </row>
    <row r="13419" spans="1:13">
      <c r="A13419" t="s">
        <v>649</v>
      </c>
      <c r="B13419" t="s">
        <v>650</v>
      </c>
      <c r="C13419" t="str">
        <f>TEXT(D13419, "mmm")</f>
        <v>Oct</v>
      </c>
      <c r="D13419" s="1">
        <v>45593</v>
      </c>
      <c r="E13419" t="s">
        <v>662</v>
      </c>
      <c r="F13419" t="s">
        <v>222</v>
      </c>
      <c r="G13419">
        <v>6244</v>
      </c>
      <c r="H13419">
        <v>2.99</v>
      </c>
      <c r="I13419">
        <v>18669.560000000001</v>
      </c>
      <c r="J13419" t="s">
        <v>81</v>
      </c>
      <c r="K13419">
        <v>-0.16770185001709281</v>
      </c>
      <c r="L13419">
        <v>-16.770199999999999</v>
      </c>
      <c r="M13419" t="s">
        <v>82</v>
      </c>
    </row>
    <row r="13420" spans="1:13">
      <c r="A13420" t="s">
        <v>649</v>
      </c>
      <c r="B13420" t="s">
        <v>650</v>
      </c>
      <c r="C13420" t="str">
        <f>TEXT(D13420, "mmm")</f>
        <v>Oct</v>
      </c>
      <c r="D13420" s="1">
        <v>45593</v>
      </c>
      <c r="E13420" t="s">
        <v>663</v>
      </c>
      <c r="F13420" t="s">
        <v>222</v>
      </c>
      <c r="G13420">
        <v>6244</v>
      </c>
      <c r="H13420">
        <v>2.99</v>
      </c>
      <c r="I13420">
        <v>18669.560000000001</v>
      </c>
      <c r="J13420" t="s">
        <v>81</v>
      </c>
      <c r="K13420">
        <v>-0.16770185001709281</v>
      </c>
      <c r="L13420">
        <v>-16.770199999999999</v>
      </c>
      <c r="M13420" t="s">
        <v>82</v>
      </c>
    </row>
    <row r="13421" spans="1:13">
      <c r="A13421" t="s">
        <v>4520</v>
      </c>
      <c r="B13421" t="s">
        <v>4521</v>
      </c>
      <c r="C13421" t="str">
        <f>TEXT(D13421, "mmm")</f>
        <v>Oct</v>
      </c>
      <c r="D13421" s="1">
        <v>45593</v>
      </c>
      <c r="E13421" t="s">
        <v>6663</v>
      </c>
      <c r="F13421" t="s">
        <v>118</v>
      </c>
      <c r="G13421">
        <v>1550</v>
      </c>
      <c r="H13421">
        <v>16.25</v>
      </c>
      <c r="I13421">
        <v>25187.5</v>
      </c>
      <c r="J13421" t="s">
        <v>86</v>
      </c>
      <c r="K13421">
        <v>-6.56197465676015E-2</v>
      </c>
      <c r="L13421">
        <v>-6.5620000000000003</v>
      </c>
      <c r="M13421" t="s">
        <v>82</v>
      </c>
    </row>
    <row r="13422" spans="1:13">
      <c r="A13422" t="s">
        <v>6664</v>
      </c>
      <c r="B13422" t="s">
        <v>6665</v>
      </c>
      <c r="C13422" t="str">
        <f>TEXT(D13422, "mmm")</f>
        <v>Oct</v>
      </c>
      <c r="D13422" s="1">
        <v>45593</v>
      </c>
      <c r="E13422" t="s">
        <v>281</v>
      </c>
      <c r="F13422" t="s">
        <v>251</v>
      </c>
      <c r="G13422">
        <v>3828400</v>
      </c>
      <c r="H13422">
        <v>18</v>
      </c>
      <c r="I13422">
        <v>68911200</v>
      </c>
      <c r="J13422" t="s">
        <v>86</v>
      </c>
      <c r="K13422">
        <v>0.22698790768542931</v>
      </c>
      <c r="L13422">
        <v>22.698799999999999</v>
      </c>
      <c r="M13422" t="s">
        <v>82</v>
      </c>
    </row>
    <row r="13423" spans="1:13">
      <c r="A13423" t="s">
        <v>6664</v>
      </c>
      <c r="B13423" t="s">
        <v>6665</v>
      </c>
      <c r="C13423" t="str">
        <f>TEXT(D13423, "mmm")</f>
        <v>Oct</v>
      </c>
      <c r="D13423" s="1">
        <v>45593</v>
      </c>
      <c r="E13423" t="s">
        <v>280</v>
      </c>
      <c r="F13423" t="s">
        <v>251</v>
      </c>
      <c r="G13423">
        <v>3828400</v>
      </c>
      <c r="H13423">
        <v>18</v>
      </c>
      <c r="I13423">
        <v>68911200</v>
      </c>
      <c r="J13423" t="s">
        <v>86</v>
      </c>
      <c r="K13423">
        <v>0.22698790768542931</v>
      </c>
      <c r="L13423">
        <v>22.698799999999999</v>
      </c>
      <c r="M13423" t="s">
        <v>82</v>
      </c>
    </row>
    <row r="13424" spans="1:13">
      <c r="A13424" t="s">
        <v>6664</v>
      </c>
      <c r="B13424" t="s">
        <v>6665</v>
      </c>
      <c r="C13424" t="str">
        <f>TEXT(D13424, "mmm")</f>
        <v>Oct</v>
      </c>
      <c r="D13424" s="1">
        <v>45593</v>
      </c>
      <c r="E13424" t="s">
        <v>283</v>
      </c>
      <c r="F13424" t="s">
        <v>251</v>
      </c>
      <c r="G13424">
        <v>3828400</v>
      </c>
      <c r="H13424">
        <v>18</v>
      </c>
      <c r="I13424">
        <v>68911200</v>
      </c>
      <c r="J13424" t="s">
        <v>86</v>
      </c>
      <c r="K13424">
        <v>0.22698790768542931</v>
      </c>
      <c r="L13424">
        <v>22.698799999999999</v>
      </c>
      <c r="M13424" t="s">
        <v>82</v>
      </c>
    </row>
    <row r="13425" spans="1:13">
      <c r="A13425" t="s">
        <v>6664</v>
      </c>
      <c r="B13425" t="s">
        <v>6665</v>
      </c>
      <c r="C13425" t="str">
        <f>TEXT(D13425, "mmm")</f>
        <v>Oct</v>
      </c>
      <c r="D13425" s="1">
        <v>45593</v>
      </c>
      <c r="E13425" t="s">
        <v>4987</v>
      </c>
      <c r="F13425" t="s">
        <v>80</v>
      </c>
      <c r="G13425">
        <v>3828400</v>
      </c>
      <c r="H13425">
        <v>18</v>
      </c>
      <c r="I13425">
        <v>68911200</v>
      </c>
      <c r="J13425" t="s">
        <v>86</v>
      </c>
      <c r="K13425">
        <v>0.22698790768542931</v>
      </c>
      <c r="L13425">
        <v>22.698799999999999</v>
      </c>
      <c r="M13425" t="s">
        <v>82</v>
      </c>
    </row>
    <row r="13426" spans="1:13">
      <c r="A13426" t="s">
        <v>6664</v>
      </c>
      <c r="B13426" t="s">
        <v>6665</v>
      </c>
      <c r="C13426" t="str">
        <f>TEXT(D13426, "mmm")</f>
        <v>Oct</v>
      </c>
      <c r="D13426" s="1">
        <v>45593</v>
      </c>
      <c r="E13426" t="s">
        <v>282</v>
      </c>
      <c r="F13426" t="s">
        <v>251</v>
      </c>
      <c r="G13426">
        <v>3828400</v>
      </c>
      <c r="H13426">
        <v>18</v>
      </c>
      <c r="I13426">
        <v>68911200</v>
      </c>
      <c r="J13426" t="s">
        <v>86</v>
      </c>
      <c r="K13426">
        <v>0.22698790768542931</v>
      </c>
      <c r="L13426">
        <v>22.698799999999999</v>
      </c>
      <c r="M13426" t="s">
        <v>82</v>
      </c>
    </row>
    <row r="13427" spans="1:13">
      <c r="A13427" t="s">
        <v>6664</v>
      </c>
      <c r="B13427" t="s">
        <v>6665</v>
      </c>
      <c r="C13427" t="str">
        <f>TEXT(D13427, "mmm")</f>
        <v>Oct</v>
      </c>
      <c r="D13427" s="1">
        <v>45593</v>
      </c>
      <c r="E13427" t="s">
        <v>281</v>
      </c>
      <c r="F13427" t="s">
        <v>251</v>
      </c>
      <c r="G13427">
        <v>341600</v>
      </c>
      <c r="H13427">
        <v>18</v>
      </c>
      <c r="I13427">
        <v>6148800</v>
      </c>
      <c r="J13427" t="s">
        <v>81</v>
      </c>
      <c r="K13427">
        <v>0.22698790768542931</v>
      </c>
      <c r="L13427">
        <v>22.698799999999999</v>
      </c>
      <c r="M13427" t="s">
        <v>82</v>
      </c>
    </row>
    <row r="13428" spans="1:13">
      <c r="A13428" t="s">
        <v>6664</v>
      </c>
      <c r="B13428" t="s">
        <v>6665</v>
      </c>
      <c r="C13428" t="str">
        <f>TEXT(D13428, "mmm")</f>
        <v>Oct</v>
      </c>
      <c r="D13428" s="1">
        <v>45593</v>
      </c>
      <c r="E13428" t="s">
        <v>280</v>
      </c>
      <c r="F13428" t="s">
        <v>251</v>
      </c>
      <c r="G13428">
        <v>341600</v>
      </c>
      <c r="H13428">
        <v>18</v>
      </c>
      <c r="I13428">
        <v>6148800</v>
      </c>
      <c r="J13428" t="s">
        <v>81</v>
      </c>
      <c r="K13428">
        <v>0.22698790768542931</v>
      </c>
      <c r="L13428">
        <v>22.698799999999999</v>
      </c>
      <c r="M13428" t="s">
        <v>82</v>
      </c>
    </row>
    <row r="13429" spans="1:13">
      <c r="A13429" t="s">
        <v>6664</v>
      </c>
      <c r="B13429" t="s">
        <v>6665</v>
      </c>
      <c r="C13429" t="str">
        <f>TEXT(D13429, "mmm")</f>
        <v>Oct</v>
      </c>
      <c r="D13429" s="1">
        <v>45593</v>
      </c>
      <c r="E13429" t="s">
        <v>283</v>
      </c>
      <c r="F13429" t="s">
        <v>251</v>
      </c>
      <c r="G13429">
        <v>341600</v>
      </c>
      <c r="H13429">
        <v>18</v>
      </c>
      <c r="I13429">
        <v>6148800</v>
      </c>
      <c r="J13429" t="s">
        <v>81</v>
      </c>
      <c r="K13429">
        <v>0.22698790768542931</v>
      </c>
      <c r="L13429">
        <v>22.698799999999999</v>
      </c>
      <c r="M13429" t="s">
        <v>82</v>
      </c>
    </row>
    <row r="13430" spans="1:13">
      <c r="A13430" t="s">
        <v>6664</v>
      </c>
      <c r="B13430" t="s">
        <v>6665</v>
      </c>
      <c r="C13430" t="str">
        <f>TEXT(D13430, "mmm")</f>
        <v>Oct</v>
      </c>
      <c r="D13430" s="1">
        <v>45593</v>
      </c>
      <c r="E13430" t="s">
        <v>4987</v>
      </c>
      <c r="F13430" t="s">
        <v>80</v>
      </c>
      <c r="G13430">
        <v>341600</v>
      </c>
      <c r="H13430">
        <v>18</v>
      </c>
      <c r="I13430">
        <v>6148800</v>
      </c>
      <c r="J13430" t="s">
        <v>81</v>
      </c>
      <c r="K13430">
        <v>0.22698790768542931</v>
      </c>
      <c r="L13430">
        <v>22.698799999999999</v>
      </c>
      <c r="M13430" t="s">
        <v>82</v>
      </c>
    </row>
    <row r="13431" spans="1:13">
      <c r="A13431" t="s">
        <v>6664</v>
      </c>
      <c r="B13431" t="s">
        <v>6665</v>
      </c>
      <c r="C13431" t="str">
        <f>TEXT(D13431, "mmm")</f>
        <v>Oct</v>
      </c>
      <c r="D13431" s="1">
        <v>45593</v>
      </c>
      <c r="E13431" t="s">
        <v>282</v>
      </c>
      <c r="F13431" t="s">
        <v>251</v>
      </c>
      <c r="G13431">
        <v>341600</v>
      </c>
      <c r="H13431">
        <v>18</v>
      </c>
      <c r="I13431">
        <v>6148800</v>
      </c>
      <c r="J13431" t="s">
        <v>81</v>
      </c>
      <c r="K13431">
        <v>0.22698790768542931</v>
      </c>
      <c r="L13431">
        <v>22.698799999999999</v>
      </c>
      <c r="M13431" t="s">
        <v>82</v>
      </c>
    </row>
    <row r="13432" spans="1:13">
      <c r="A13432" t="s">
        <v>3072</v>
      </c>
      <c r="B13432" t="s">
        <v>3073</v>
      </c>
      <c r="C13432" t="str">
        <f>TEXT(D13432, "mmm")</f>
        <v>Oct</v>
      </c>
      <c r="D13432" s="1">
        <v>45593</v>
      </c>
      <c r="E13432" t="s">
        <v>6406</v>
      </c>
      <c r="F13432" t="s">
        <v>314</v>
      </c>
      <c r="G13432">
        <v>456</v>
      </c>
      <c r="H13432">
        <v>75.459999999999994</v>
      </c>
      <c r="I13432">
        <v>34409.759999999987</v>
      </c>
      <c r="J13432" t="s">
        <v>81</v>
      </c>
      <c r="K13432">
        <v>-1.497787892891966E-2</v>
      </c>
      <c r="L13432">
        <v>-1.4978</v>
      </c>
      <c r="M13432" t="s">
        <v>82</v>
      </c>
    </row>
    <row r="13433" spans="1:13">
      <c r="A13433" t="s">
        <v>3072</v>
      </c>
      <c r="B13433" t="s">
        <v>3073</v>
      </c>
      <c r="C13433" t="str">
        <f>TEXT(D13433, "mmm")</f>
        <v>Oct</v>
      </c>
      <c r="D13433" s="1">
        <v>45593</v>
      </c>
      <c r="E13433" t="s">
        <v>6407</v>
      </c>
      <c r="F13433" t="s">
        <v>314</v>
      </c>
      <c r="G13433">
        <v>456</v>
      </c>
      <c r="H13433">
        <v>75.459999999999994</v>
      </c>
      <c r="I13433">
        <v>34409.759999999987</v>
      </c>
      <c r="J13433" t="s">
        <v>81</v>
      </c>
      <c r="K13433">
        <v>-1.497787892891966E-2</v>
      </c>
      <c r="L13433">
        <v>-1.4978</v>
      </c>
      <c r="M13433" t="s">
        <v>82</v>
      </c>
    </row>
    <row r="13434" spans="1:13">
      <c r="A13434" t="s">
        <v>3072</v>
      </c>
      <c r="B13434" t="s">
        <v>3073</v>
      </c>
      <c r="C13434" t="str">
        <f>TEXT(D13434, "mmm")</f>
        <v>Oct</v>
      </c>
      <c r="D13434" s="1">
        <v>45593</v>
      </c>
      <c r="E13434" t="s">
        <v>6405</v>
      </c>
      <c r="F13434" t="s">
        <v>314</v>
      </c>
      <c r="G13434">
        <v>456</v>
      </c>
      <c r="H13434">
        <v>75.459999999999994</v>
      </c>
      <c r="I13434">
        <v>34409.759999999987</v>
      </c>
      <c r="J13434" t="s">
        <v>81</v>
      </c>
      <c r="K13434">
        <v>-1.497787892891966E-2</v>
      </c>
      <c r="L13434">
        <v>-1.4978</v>
      </c>
      <c r="M13434" t="s">
        <v>82</v>
      </c>
    </row>
    <row r="13435" spans="1:13">
      <c r="A13435" t="s">
        <v>3072</v>
      </c>
      <c r="B13435" t="s">
        <v>3073</v>
      </c>
      <c r="C13435" t="str">
        <f>TEXT(D13435, "mmm")</f>
        <v>Oct</v>
      </c>
      <c r="D13435" s="1">
        <v>45593</v>
      </c>
      <c r="E13435" t="s">
        <v>6406</v>
      </c>
      <c r="F13435" t="s">
        <v>314</v>
      </c>
      <c r="G13435">
        <v>1280</v>
      </c>
      <c r="H13435">
        <v>75.53</v>
      </c>
      <c r="I13435">
        <v>96678.399999999994</v>
      </c>
      <c r="J13435" t="s">
        <v>86</v>
      </c>
      <c r="K13435">
        <v>-1.497787892891966E-2</v>
      </c>
      <c r="L13435">
        <v>-1.4978</v>
      </c>
      <c r="M13435" t="s">
        <v>82</v>
      </c>
    </row>
    <row r="13436" spans="1:13">
      <c r="A13436" t="s">
        <v>3072</v>
      </c>
      <c r="B13436" t="s">
        <v>3073</v>
      </c>
      <c r="C13436" t="str">
        <f>TEXT(D13436, "mmm")</f>
        <v>Oct</v>
      </c>
      <c r="D13436" s="1">
        <v>45593</v>
      </c>
      <c r="E13436" t="s">
        <v>6407</v>
      </c>
      <c r="F13436" t="s">
        <v>314</v>
      </c>
      <c r="G13436">
        <v>1280</v>
      </c>
      <c r="H13436">
        <v>75.53</v>
      </c>
      <c r="I13436">
        <v>96678.399999999994</v>
      </c>
      <c r="J13436" t="s">
        <v>86</v>
      </c>
      <c r="K13436">
        <v>-1.497787892891966E-2</v>
      </c>
      <c r="L13436">
        <v>-1.4978</v>
      </c>
      <c r="M13436" t="s">
        <v>82</v>
      </c>
    </row>
    <row r="13437" spans="1:13">
      <c r="A13437" t="s">
        <v>3072</v>
      </c>
      <c r="B13437" t="s">
        <v>3073</v>
      </c>
      <c r="C13437" t="str">
        <f>TEXT(D13437, "mmm")</f>
        <v>Oct</v>
      </c>
      <c r="D13437" s="1">
        <v>45593</v>
      </c>
      <c r="E13437" t="s">
        <v>6405</v>
      </c>
      <c r="F13437" t="s">
        <v>314</v>
      </c>
      <c r="G13437">
        <v>1280</v>
      </c>
      <c r="H13437">
        <v>75.53</v>
      </c>
      <c r="I13437">
        <v>96678.399999999994</v>
      </c>
      <c r="J13437" t="s">
        <v>86</v>
      </c>
      <c r="K13437">
        <v>-1.497787892891966E-2</v>
      </c>
      <c r="L13437">
        <v>-1.4978</v>
      </c>
      <c r="M13437" t="s">
        <v>82</v>
      </c>
    </row>
    <row r="13438" spans="1:13">
      <c r="A13438" t="s">
        <v>3072</v>
      </c>
      <c r="B13438" t="s">
        <v>3073</v>
      </c>
      <c r="C13438" t="str">
        <f>TEXT(D13438, "mmm")</f>
        <v>Oct</v>
      </c>
      <c r="D13438" s="1">
        <v>45593</v>
      </c>
      <c r="E13438" t="s">
        <v>6406</v>
      </c>
      <c r="F13438" t="s">
        <v>314</v>
      </c>
      <c r="G13438">
        <v>1045</v>
      </c>
      <c r="H13438">
        <v>74.83</v>
      </c>
      <c r="I13438">
        <v>78197.349999999991</v>
      </c>
      <c r="J13438" t="s">
        <v>81</v>
      </c>
      <c r="K13438">
        <v>-1.497787892891966E-2</v>
      </c>
      <c r="L13438">
        <v>-1.4978</v>
      </c>
      <c r="M13438" t="s">
        <v>82</v>
      </c>
    </row>
    <row r="13439" spans="1:13">
      <c r="A13439" t="s">
        <v>3072</v>
      </c>
      <c r="B13439" t="s">
        <v>3073</v>
      </c>
      <c r="C13439" t="str">
        <f>TEXT(D13439, "mmm")</f>
        <v>Oct</v>
      </c>
      <c r="D13439" s="1">
        <v>45593</v>
      </c>
      <c r="E13439" t="s">
        <v>6407</v>
      </c>
      <c r="F13439" t="s">
        <v>314</v>
      </c>
      <c r="G13439">
        <v>1045</v>
      </c>
      <c r="H13439">
        <v>74.83</v>
      </c>
      <c r="I13439">
        <v>78197.349999999991</v>
      </c>
      <c r="J13439" t="s">
        <v>81</v>
      </c>
      <c r="K13439">
        <v>-1.497787892891966E-2</v>
      </c>
      <c r="L13439">
        <v>-1.4978</v>
      </c>
      <c r="M13439" t="s">
        <v>82</v>
      </c>
    </row>
    <row r="13440" spans="1:13">
      <c r="A13440" t="s">
        <v>3072</v>
      </c>
      <c r="B13440" t="s">
        <v>3073</v>
      </c>
      <c r="C13440" t="str">
        <f>TEXT(D13440, "mmm")</f>
        <v>Oct</v>
      </c>
      <c r="D13440" s="1">
        <v>45593</v>
      </c>
      <c r="E13440" t="s">
        <v>6405</v>
      </c>
      <c r="F13440" t="s">
        <v>314</v>
      </c>
      <c r="G13440">
        <v>1045</v>
      </c>
      <c r="H13440">
        <v>74.83</v>
      </c>
      <c r="I13440">
        <v>78197.349999999991</v>
      </c>
      <c r="J13440" t="s">
        <v>81</v>
      </c>
      <c r="K13440">
        <v>-1.497787892891966E-2</v>
      </c>
      <c r="L13440">
        <v>-1.4978</v>
      </c>
      <c r="M13440" t="s">
        <v>82</v>
      </c>
    </row>
    <row r="13441" spans="1:13">
      <c r="A13441" t="s">
        <v>3072</v>
      </c>
      <c r="B13441" t="s">
        <v>3073</v>
      </c>
      <c r="C13441" t="str">
        <f>TEXT(D13441, "mmm")</f>
        <v>Oct</v>
      </c>
      <c r="D13441" s="1">
        <v>45593</v>
      </c>
      <c r="E13441" t="s">
        <v>6406</v>
      </c>
      <c r="F13441" t="s">
        <v>314</v>
      </c>
      <c r="G13441">
        <v>3265</v>
      </c>
      <c r="H13441">
        <v>74.849999999999994</v>
      </c>
      <c r="I13441">
        <v>244385.25</v>
      </c>
      <c r="J13441" t="s">
        <v>86</v>
      </c>
      <c r="K13441">
        <v>-1.497787892891966E-2</v>
      </c>
      <c r="L13441">
        <v>-1.4978</v>
      </c>
      <c r="M13441" t="s">
        <v>82</v>
      </c>
    </row>
    <row r="13442" spans="1:13">
      <c r="A13442" t="s">
        <v>3072</v>
      </c>
      <c r="B13442" t="s">
        <v>3073</v>
      </c>
      <c r="C13442" t="str">
        <f>TEXT(D13442, "mmm")</f>
        <v>Oct</v>
      </c>
      <c r="D13442" s="1">
        <v>45593</v>
      </c>
      <c r="E13442" t="s">
        <v>6407</v>
      </c>
      <c r="F13442" t="s">
        <v>314</v>
      </c>
      <c r="G13442">
        <v>3265</v>
      </c>
      <c r="H13442">
        <v>74.849999999999994</v>
      </c>
      <c r="I13442">
        <v>244385.25</v>
      </c>
      <c r="J13442" t="s">
        <v>86</v>
      </c>
      <c r="K13442">
        <v>-1.497787892891966E-2</v>
      </c>
      <c r="L13442">
        <v>-1.4978</v>
      </c>
      <c r="M13442" t="s">
        <v>82</v>
      </c>
    </row>
    <row r="13443" spans="1:13">
      <c r="A13443" t="s">
        <v>3072</v>
      </c>
      <c r="B13443" t="s">
        <v>3073</v>
      </c>
      <c r="C13443" t="str">
        <f>TEXT(D13443, "mmm")</f>
        <v>Oct</v>
      </c>
      <c r="D13443" s="1">
        <v>45593</v>
      </c>
      <c r="E13443" t="s">
        <v>6405</v>
      </c>
      <c r="F13443" t="s">
        <v>314</v>
      </c>
      <c r="G13443">
        <v>3265</v>
      </c>
      <c r="H13443">
        <v>74.849999999999994</v>
      </c>
      <c r="I13443">
        <v>244385.25</v>
      </c>
      <c r="J13443" t="s">
        <v>86</v>
      </c>
      <c r="K13443">
        <v>-1.497787892891966E-2</v>
      </c>
      <c r="L13443">
        <v>-1.4978</v>
      </c>
      <c r="M13443" t="s">
        <v>82</v>
      </c>
    </row>
    <row r="13444" spans="1:13">
      <c r="A13444" t="s">
        <v>649</v>
      </c>
      <c r="B13444" t="s">
        <v>650</v>
      </c>
      <c r="C13444" t="str">
        <f>TEXT(D13444, "mmm")</f>
        <v>Oct</v>
      </c>
      <c r="D13444" s="1">
        <v>45593</v>
      </c>
      <c r="E13444" t="s">
        <v>651</v>
      </c>
      <c r="F13444" t="s">
        <v>217</v>
      </c>
      <c r="G13444">
        <v>6244</v>
      </c>
      <c r="H13444">
        <v>2.99</v>
      </c>
      <c r="I13444">
        <v>18669.560000000001</v>
      </c>
      <c r="J13444" t="s">
        <v>81</v>
      </c>
      <c r="K13444">
        <v>-0.16770185001709281</v>
      </c>
      <c r="L13444">
        <v>-16.770199999999999</v>
      </c>
      <c r="M13444" t="s">
        <v>82</v>
      </c>
    </row>
    <row r="13445" spans="1:13">
      <c r="A13445" t="s">
        <v>291</v>
      </c>
      <c r="B13445" t="s">
        <v>292</v>
      </c>
      <c r="C13445" t="str">
        <f>TEXT(D13445, "mmm")</f>
        <v>Oct</v>
      </c>
      <c r="D13445" s="1">
        <v>45593</v>
      </c>
      <c r="E13445" t="s">
        <v>102</v>
      </c>
      <c r="F13445" t="s">
        <v>101</v>
      </c>
      <c r="G13445">
        <v>123691</v>
      </c>
      <c r="H13445">
        <v>7.62</v>
      </c>
      <c r="I13445">
        <v>942525.42</v>
      </c>
      <c r="J13445" t="s">
        <v>81</v>
      </c>
      <c r="K13445">
        <v>2.752283908963005E-2</v>
      </c>
      <c r="L13445">
        <v>2.7523</v>
      </c>
      <c r="M13445" t="s">
        <v>82</v>
      </c>
    </row>
    <row r="13446" spans="1:13">
      <c r="A13446" t="s">
        <v>291</v>
      </c>
      <c r="B13446" t="s">
        <v>292</v>
      </c>
      <c r="C13446" t="str">
        <f>TEXT(D13446, "mmm")</f>
        <v>Oct</v>
      </c>
      <c r="D13446" s="1">
        <v>45593</v>
      </c>
      <c r="E13446" t="s">
        <v>100</v>
      </c>
      <c r="F13446" t="s">
        <v>101</v>
      </c>
      <c r="G13446">
        <v>123691</v>
      </c>
      <c r="H13446">
        <v>7.62</v>
      </c>
      <c r="I13446">
        <v>942525.42</v>
      </c>
      <c r="J13446" t="s">
        <v>81</v>
      </c>
      <c r="K13446">
        <v>2.752283908963005E-2</v>
      </c>
      <c r="L13446">
        <v>2.7523</v>
      </c>
      <c r="M13446" t="s">
        <v>82</v>
      </c>
    </row>
    <row r="13447" spans="1:13">
      <c r="A13447" t="s">
        <v>6666</v>
      </c>
      <c r="B13447" t="s">
        <v>6667</v>
      </c>
      <c r="C13447" t="str">
        <f>TEXT(D13447, "mmm")</f>
        <v>Oct</v>
      </c>
      <c r="D13447" s="1">
        <v>45593</v>
      </c>
      <c r="E13447" t="s">
        <v>6668</v>
      </c>
      <c r="F13447" t="s">
        <v>217</v>
      </c>
      <c r="G13447">
        <v>10000</v>
      </c>
      <c r="H13447">
        <v>1.7</v>
      </c>
      <c r="I13447">
        <v>17000</v>
      </c>
      <c r="J13447" t="s">
        <v>86</v>
      </c>
      <c r="K13447">
        <v>-2.7058825014371731E-2</v>
      </c>
      <c r="L13447">
        <v>-2.7059000000000002</v>
      </c>
      <c r="M13447" t="s">
        <v>82</v>
      </c>
    </row>
    <row r="13448" spans="1:13">
      <c r="A13448" t="s">
        <v>6669</v>
      </c>
      <c r="B13448" t="s">
        <v>6670</v>
      </c>
      <c r="C13448" t="str">
        <f>TEXT(D13448, "mmm")</f>
        <v>Oct</v>
      </c>
      <c r="D13448" s="1">
        <v>45593</v>
      </c>
      <c r="E13448" t="s">
        <v>6671</v>
      </c>
      <c r="F13448" t="s">
        <v>101</v>
      </c>
      <c r="G13448">
        <v>1363636</v>
      </c>
      <c r="H13448">
        <v>0.22</v>
      </c>
      <c r="I13448">
        <v>299999.92</v>
      </c>
      <c r="J13448" t="s">
        <v>86</v>
      </c>
      <c r="K13448">
        <v>-0.18303574695327809</v>
      </c>
      <c r="L13448">
        <v>-18.303599999999999</v>
      </c>
      <c r="M13448" t="s">
        <v>82</v>
      </c>
    </row>
    <row r="13449" spans="1:13">
      <c r="A13449" t="s">
        <v>6672</v>
      </c>
      <c r="B13449" t="s">
        <v>6673</v>
      </c>
      <c r="C13449" t="str">
        <f>TEXT(D13449, "mmm")</f>
        <v>Oct</v>
      </c>
      <c r="D13449" s="1">
        <v>45593</v>
      </c>
      <c r="E13449" t="s">
        <v>6674</v>
      </c>
      <c r="F13449" t="s">
        <v>80</v>
      </c>
      <c r="G13449">
        <v>2000</v>
      </c>
      <c r="H13449">
        <v>54.81</v>
      </c>
      <c r="I13449">
        <v>109620</v>
      </c>
      <c r="J13449" t="s">
        <v>81</v>
      </c>
      <c r="K13449">
        <v>0.17086320944984551</v>
      </c>
      <c r="L13449">
        <v>17.086300000000001</v>
      </c>
      <c r="M13449" t="s">
        <v>82</v>
      </c>
    </row>
    <row r="13450" spans="1:13">
      <c r="A13450" t="s">
        <v>129</v>
      </c>
      <c r="B13450" t="s">
        <v>130</v>
      </c>
      <c r="C13450" t="str">
        <f>TEXT(D13450, "mmm")</f>
        <v>Oct</v>
      </c>
      <c r="D13450" s="1">
        <v>45593</v>
      </c>
      <c r="E13450" t="s">
        <v>111</v>
      </c>
      <c r="F13450" t="s">
        <v>101</v>
      </c>
      <c r="G13450">
        <v>8500</v>
      </c>
      <c r="H13450">
        <v>6.49</v>
      </c>
      <c r="I13450">
        <v>55165</v>
      </c>
      <c r="J13450" t="s">
        <v>81</v>
      </c>
      <c r="K13450">
        <v>7.0769236637995725E-2</v>
      </c>
      <c r="L13450">
        <v>7.0769000000000002</v>
      </c>
      <c r="M13450" t="s">
        <v>82</v>
      </c>
    </row>
    <row r="13451" spans="1:13">
      <c r="A13451" t="s">
        <v>129</v>
      </c>
      <c r="B13451" t="s">
        <v>130</v>
      </c>
      <c r="C13451" t="str">
        <f>TEXT(D13451, "mmm")</f>
        <v>Oct</v>
      </c>
      <c r="D13451" s="1">
        <v>45593</v>
      </c>
      <c r="E13451" t="s">
        <v>110</v>
      </c>
      <c r="F13451" t="s">
        <v>101</v>
      </c>
      <c r="G13451">
        <v>8500</v>
      </c>
      <c r="H13451">
        <v>6.49</v>
      </c>
      <c r="I13451">
        <v>55165</v>
      </c>
      <c r="J13451" t="s">
        <v>81</v>
      </c>
      <c r="K13451">
        <v>7.0769236637995725E-2</v>
      </c>
      <c r="L13451">
        <v>7.0769000000000002</v>
      </c>
      <c r="M13451" t="s">
        <v>82</v>
      </c>
    </row>
    <row r="13452" spans="1:13">
      <c r="A13452" t="s">
        <v>129</v>
      </c>
      <c r="B13452" t="s">
        <v>130</v>
      </c>
      <c r="C13452" t="str">
        <f>TEXT(D13452, "mmm")</f>
        <v>Oct</v>
      </c>
      <c r="D13452" s="1">
        <v>45593</v>
      </c>
      <c r="E13452" t="s">
        <v>109</v>
      </c>
      <c r="F13452" t="s">
        <v>101</v>
      </c>
      <c r="G13452">
        <v>8500</v>
      </c>
      <c r="H13452">
        <v>6.49</v>
      </c>
      <c r="I13452">
        <v>55165</v>
      </c>
      <c r="J13452" t="s">
        <v>81</v>
      </c>
      <c r="K13452">
        <v>7.0769236637995725E-2</v>
      </c>
      <c r="L13452">
        <v>7.0769000000000002</v>
      </c>
      <c r="M13452" t="s">
        <v>82</v>
      </c>
    </row>
    <row r="13453" spans="1:13">
      <c r="A13453" t="s">
        <v>361</v>
      </c>
      <c r="B13453" t="s">
        <v>362</v>
      </c>
      <c r="C13453" t="str">
        <f>TEXT(D13453, "mmm")</f>
        <v>Oct</v>
      </c>
      <c r="D13453" s="1">
        <v>45593</v>
      </c>
      <c r="E13453" t="s">
        <v>363</v>
      </c>
      <c r="F13453" t="s">
        <v>101</v>
      </c>
      <c r="G13453">
        <v>2000</v>
      </c>
      <c r="H13453">
        <v>50.29</v>
      </c>
      <c r="I13453">
        <v>100580</v>
      </c>
      <c r="J13453" t="s">
        <v>86</v>
      </c>
      <c r="K13453">
        <v>0.15523539629474409</v>
      </c>
      <c r="L13453">
        <v>15.5235</v>
      </c>
      <c r="M13453" t="s">
        <v>82</v>
      </c>
    </row>
    <row r="13454" spans="1:13">
      <c r="A13454" t="s">
        <v>5462</v>
      </c>
      <c r="B13454" t="s">
        <v>5463</v>
      </c>
      <c r="C13454" t="str">
        <f>TEXT(D13454, "mmm")</f>
        <v>Oct</v>
      </c>
      <c r="D13454" s="1">
        <v>45593</v>
      </c>
      <c r="E13454" t="s">
        <v>5464</v>
      </c>
      <c r="F13454" t="s">
        <v>80</v>
      </c>
      <c r="G13454">
        <v>1000</v>
      </c>
      <c r="H13454">
        <v>51.02</v>
      </c>
      <c r="I13454">
        <v>51020</v>
      </c>
      <c r="J13454" t="s">
        <v>81</v>
      </c>
      <c r="K13454">
        <v>0.16640687549878799</v>
      </c>
      <c r="L13454">
        <v>16.640699999999999</v>
      </c>
      <c r="M13454" t="s">
        <v>82</v>
      </c>
    </row>
    <row r="13455" spans="1:13">
      <c r="A13455" t="s">
        <v>6664</v>
      </c>
      <c r="B13455" t="s">
        <v>6665</v>
      </c>
      <c r="C13455" t="str">
        <f>TEXT(D13455, "mmm")</f>
        <v>Oct</v>
      </c>
      <c r="D13455" s="1">
        <v>45593</v>
      </c>
      <c r="E13455" t="s">
        <v>6675</v>
      </c>
      <c r="F13455" t="s">
        <v>101</v>
      </c>
      <c r="G13455">
        <v>370500</v>
      </c>
      <c r="H13455">
        <v>18</v>
      </c>
      <c r="I13455">
        <v>6669000</v>
      </c>
      <c r="J13455" t="s">
        <v>86</v>
      </c>
      <c r="K13455">
        <v>0.22698790768542931</v>
      </c>
      <c r="L13455">
        <v>22.698799999999999</v>
      </c>
      <c r="M13455" t="s">
        <v>82</v>
      </c>
    </row>
    <row r="13456" spans="1:13">
      <c r="A13456" t="s">
        <v>6664</v>
      </c>
      <c r="B13456" t="s">
        <v>6665</v>
      </c>
      <c r="C13456" t="str">
        <f>TEXT(D13456, "mmm")</f>
        <v>Oct</v>
      </c>
      <c r="D13456" s="1">
        <v>45593</v>
      </c>
      <c r="E13456" t="s">
        <v>6676</v>
      </c>
      <c r="F13456" t="s">
        <v>101</v>
      </c>
      <c r="G13456">
        <v>370500</v>
      </c>
      <c r="H13456">
        <v>18</v>
      </c>
      <c r="I13456">
        <v>6669000</v>
      </c>
      <c r="J13456" t="s">
        <v>86</v>
      </c>
      <c r="K13456">
        <v>0.22698790768542931</v>
      </c>
      <c r="L13456">
        <v>22.698799999999999</v>
      </c>
      <c r="M13456" t="s">
        <v>82</v>
      </c>
    </row>
    <row r="13457" spans="1:13">
      <c r="A13457" t="s">
        <v>6664</v>
      </c>
      <c r="B13457" t="s">
        <v>6665</v>
      </c>
      <c r="C13457" t="str">
        <f>TEXT(D13457, "mmm")</f>
        <v>Oct</v>
      </c>
      <c r="D13457" s="1">
        <v>45593</v>
      </c>
      <c r="E13457" t="s">
        <v>6677</v>
      </c>
      <c r="F13457" t="s">
        <v>101</v>
      </c>
      <c r="G13457">
        <v>370500</v>
      </c>
      <c r="H13457">
        <v>18</v>
      </c>
      <c r="I13457">
        <v>6669000</v>
      </c>
      <c r="J13457" t="s">
        <v>86</v>
      </c>
      <c r="K13457">
        <v>0.22698790768542931</v>
      </c>
      <c r="L13457">
        <v>22.698799999999999</v>
      </c>
      <c r="M13457" t="s">
        <v>82</v>
      </c>
    </row>
    <row r="13458" spans="1:13">
      <c r="A13458" t="s">
        <v>6664</v>
      </c>
      <c r="B13458" t="s">
        <v>6665</v>
      </c>
      <c r="C13458" t="str">
        <f>TEXT(D13458, "mmm")</f>
        <v>Oct</v>
      </c>
      <c r="D13458" s="1">
        <v>45593</v>
      </c>
      <c r="E13458" t="s">
        <v>6678</v>
      </c>
      <c r="F13458" t="s">
        <v>101</v>
      </c>
      <c r="G13458">
        <v>370500</v>
      </c>
      <c r="H13458">
        <v>18</v>
      </c>
      <c r="I13458">
        <v>6669000</v>
      </c>
      <c r="J13458" t="s">
        <v>86</v>
      </c>
      <c r="K13458">
        <v>0.22698790768542931</v>
      </c>
      <c r="L13458">
        <v>22.698799999999999</v>
      </c>
      <c r="M13458" t="s">
        <v>82</v>
      </c>
    </row>
    <row r="13459" spans="1:13">
      <c r="A13459" t="s">
        <v>6664</v>
      </c>
      <c r="B13459" t="s">
        <v>6665</v>
      </c>
      <c r="C13459" t="str">
        <f>TEXT(D13459, "mmm")</f>
        <v>Oct</v>
      </c>
      <c r="D13459" s="1">
        <v>45593</v>
      </c>
      <c r="E13459" t="s">
        <v>6679</v>
      </c>
      <c r="F13459" t="s">
        <v>101</v>
      </c>
      <c r="G13459">
        <v>370500</v>
      </c>
      <c r="H13459">
        <v>18</v>
      </c>
      <c r="I13459">
        <v>6669000</v>
      </c>
      <c r="J13459" t="s">
        <v>86</v>
      </c>
      <c r="K13459">
        <v>0.22698790768542931</v>
      </c>
      <c r="L13459">
        <v>22.698799999999999</v>
      </c>
      <c r="M13459" t="s">
        <v>82</v>
      </c>
    </row>
    <row r="13460" spans="1:13">
      <c r="A13460" t="s">
        <v>6664</v>
      </c>
      <c r="B13460" t="s">
        <v>6665</v>
      </c>
      <c r="C13460" t="str">
        <f>TEXT(D13460, "mmm")</f>
        <v>Oct</v>
      </c>
      <c r="D13460" s="1">
        <v>45593</v>
      </c>
      <c r="E13460" t="s">
        <v>6680</v>
      </c>
      <c r="F13460" t="s">
        <v>101</v>
      </c>
      <c r="G13460">
        <v>370500</v>
      </c>
      <c r="H13460">
        <v>18</v>
      </c>
      <c r="I13460">
        <v>6669000</v>
      </c>
      <c r="J13460" t="s">
        <v>86</v>
      </c>
      <c r="K13460">
        <v>0.22698790768542931</v>
      </c>
      <c r="L13460">
        <v>22.698799999999999</v>
      </c>
      <c r="M13460" t="s">
        <v>82</v>
      </c>
    </row>
    <row r="13461" spans="1:13">
      <c r="A13461" t="s">
        <v>6664</v>
      </c>
      <c r="B13461" t="s">
        <v>6665</v>
      </c>
      <c r="C13461" t="str">
        <f>TEXT(D13461, "mmm")</f>
        <v>Oct</v>
      </c>
      <c r="D13461" s="1">
        <v>45593</v>
      </c>
      <c r="E13461" t="s">
        <v>6675</v>
      </c>
      <c r="F13461" t="s">
        <v>101</v>
      </c>
      <c r="G13461">
        <v>279500</v>
      </c>
      <c r="H13461">
        <v>18</v>
      </c>
      <c r="I13461">
        <v>5031000</v>
      </c>
      <c r="J13461" t="s">
        <v>81</v>
      </c>
      <c r="K13461">
        <v>0.22698790768542931</v>
      </c>
      <c r="L13461">
        <v>22.698799999999999</v>
      </c>
      <c r="M13461" t="s">
        <v>82</v>
      </c>
    </row>
    <row r="13462" spans="1:13">
      <c r="A13462" t="s">
        <v>6664</v>
      </c>
      <c r="B13462" t="s">
        <v>6665</v>
      </c>
      <c r="C13462" t="str">
        <f>TEXT(D13462, "mmm")</f>
        <v>Oct</v>
      </c>
      <c r="D13462" s="1">
        <v>45593</v>
      </c>
      <c r="E13462" t="s">
        <v>6676</v>
      </c>
      <c r="F13462" t="s">
        <v>101</v>
      </c>
      <c r="G13462">
        <v>279500</v>
      </c>
      <c r="H13462">
        <v>18</v>
      </c>
      <c r="I13462">
        <v>5031000</v>
      </c>
      <c r="J13462" t="s">
        <v>81</v>
      </c>
      <c r="K13462">
        <v>0.22698790768542931</v>
      </c>
      <c r="L13462">
        <v>22.698799999999999</v>
      </c>
      <c r="M13462" t="s">
        <v>82</v>
      </c>
    </row>
    <row r="13463" spans="1:13">
      <c r="A13463" t="s">
        <v>6664</v>
      </c>
      <c r="B13463" t="s">
        <v>6665</v>
      </c>
      <c r="C13463" t="str">
        <f>TEXT(D13463, "mmm")</f>
        <v>Oct</v>
      </c>
      <c r="D13463" s="1">
        <v>45593</v>
      </c>
      <c r="E13463" t="s">
        <v>6677</v>
      </c>
      <c r="F13463" t="s">
        <v>101</v>
      </c>
      <c r="G13463">
        <v>279500</v>
      </c>
      <c r="H13463">
        <v>18</v>
      </c>
      <c r="I13463">
        <v>5031000</v>
      </c>
      <c r="J13463" t="s">
        <v>81</v>
      </c>
      <c r="K13463">
        <v>0.22698790768542931</v>
      </c>
      <c r="L13463">
        <v>22.698799999999999</v>
      </c>
      <c r="M13463" t="s">
        <v>82</v>
      </c>
    </row>
    <row r="13464" spans="1:13">
      <c r="A13464" t="s">
        <v>6664</v>
      </c>
      <c r="B13464" t="s">
        <v>6665</v>
      </c>
      <c r="C13464" t="str">
        <f>TEXT(D13464, "mmm")</f>
        <v>Oct</v>
      </c>
      <c r="D13464" s="1">
        <v>45593</v>
      </c>
      <c r="E13464" t="s">
        <v>6678</v>
      </c>
      <c r="F13464" t="s">
        <v>101</v>
      </c>
      <c r="G13464">
        <v>279500</v>
      </c>
      <c r="H13464">
        <v>18</v>
      </c>
      <c r="I13464">
        <v>5031000</v>
      </c>
      <c r="J13464" t="s">
        <v>81</v>
      </c>
      <c r="K13464">
        <v>0.22698790768542931</v>
      </c>
      <c r="L13464">
        <v>22.698799999999999</v>
      </c>
      <c r="M13464" t="s">
        <v>82</v>
      </c>
    </row>
    <row r="13465" spans="1:13">
      <c r="A13465" t="s">
        <v>6664</v>
      </c>
      <c r="B13465" t="s">
        <v>6665</v>
      </c>
      <c r="C13465" t="str">
        <f>TEXT(D13465, "mmm")</f>
        <v>Oct</v>
      </c>
      <c r="D13465" s="1">
        <v>45593</v>
      </c>
      <c r="E13465" t="s">
        <v>6679</v>
      </c>
      <c r="F13465" t="s">
        <v>101</v>
      </c>
      <c r="G13465">
        <v>279500</v>
      </c>
      <c r="H13465">
        <v>18</v>
      </c>
      <c r="I13465">
        <v>5031000</v>
      </c>
      <c r="J13465" t="s">
        <v>81</v>
      </c>
      <c r="K13465">
        <v>0.22698790768542931</v>
      </c>
      <c r="L13465">
        <v>22.698799999999999</v>
      </c>
      <c r="M13465" t="s">
        <v>82</v>
      </c>
    </row>
    <row r="13466" spans="1:13">
      <c r="A13466" t="s">
        <v>6664</v>
      </c>
      <c r="B13466" t="s">
        <v>6665</v>
      </c>
      <c r="C13466" t="str">
        <f>TEXT(D13466, "mmm")</f>
        <v>Oct</v>
      </c>
      <c r="D13466" s="1">
        <v>45593</v>
      </c>
      <c r="E13466" t="s">
        <v>6680</v>
      </c>
      <c r="F13466" t="s">
        <v>101</v>
      </c>
      <c r="G13466">
        <v>279500</v>
      </c>
      <c r="H13466">
        <v>18</v>
      </c>
      <c r="I13466">
        <v>5031000</v>
      </c>
      <c r="J13466" t="s">
        <v>81</v>
      </c>
      <c r="K13466">
        <v>0.22698790768542931</v>
      </c>
      <c r="L13466">
        <v>22.698799999999999</v>
      </c>
      <c r="M13466" t="s">
        <v>82</v>
      </c>
    </row>
    <row r="13467" spans="1:13">
      <c r="A13467" t="s">
        <v>311</v>
      </c>
      <c r="B13467" t="s">
        <v>312</v>
      </c>
      <c r="C13467" t="str">
        <f>TEXT(D13467, "mmm")</f>
        <v>Oct</v>
      </c>
      <c r="D13467" s="1">
        <v>45593</v>
      </c>
      <c r="E13467" t="s">
        <v>313</v>
      </c>
      <c r="F13467" t="s">
        <v>314</v>
      </c>
      <c r="G13467">
        <v>75000</v>
      </c>
      <c r="H13467">
        <v>31.58</v>
      </c>
      <c r="I13467">
        <v>2368500</v>
      </c>
      <c r="J13467" t="s">
        <v>81</v>
      </c>
      <c r="K13467">
        <v>-2.46835651756615E-2</v>
      </c>
      <c r="L13467">
        <v>-2.4683999999999999</v>
      </c>
      <c r="M13467" t="s">
        <v>82</v>
      </c>
    </row>
    <row r="13468" spans="1:13">
      <c r="A13468" t="s">
        <v>649</v>
      </c>
      <c r="B13468" t="s">
        <v>650</v>
      </c>
      <c r="C13468" t="str">
        <f>TEXT(D13468, "mmm")</f>
        <v>Oct</v>
      </c>
      <c r="D13468" s="1">
        <v>45594</v>
      </c>
      <c r="E13468" t="s">
        <v>661</v>
      </c>
      <c r="F13468" t="s">
        <v>222</v>
      </c>
      <c r="G13468">
        <v>42063</v>
      </c>
      <c r="H13468">
        <v>2.89</v>
      </c>
      <c r="I13468">
        <v>121562.07</v>
      </c>
      <c r="J13468" t="s">
        <v>81</v>
      </c>
      <c r="K13468">
        <v>-4.0740789471011903E-2</v>
      </c>
      <c r="L13468">
        <v>-4.0740999999999996</v>
      </c>
      <c r="M13468" t="s">
        <v>82</v>
      </c>
    </row>
    <row r="13469" spans="1:13">
      <c r="A13469" t="s">
        <v>649</v>
      </c>
      <c r="B13469" t="s">
        <v>650</v>
      </c>
      <c r="C13469" t="str">
        <f>TEXT(D13469, "mmm")</f>
        <v>Oct</v>
      </c>
      <c r="D13469" s="1">
        <v>45594</v>
      </c>
      <c r="E13469" t="s">
        <v>658</v>
      </c>
      <c r="F13469" t="s">
        <v>222</v>
      </c>
      <c r="G13469">
        <v>42063</v>
      </c>
      <c r="H13469">
        <v>2.89</v>
      </c>
      <c r="I13469">
        <v>121562.07</v>
      </c>
      <c r="J13469" t="s">
        <v>81</v>
      </c>
      <c r="K13469">
        <v>-4.0740789471011903E-2</v>
      </c>
      <c r="L13469">
        <v>-4.0740999999999996</v>
      </c>
      <c r="M13469" t="s">
        <v>82</v>
      </c>
    </row>
    <row r="13470" spans="1:13">
      <c r="A13470" t="s">
        <v>649</v>
      </c>
      <c r="B13470" t="s">
        <v>650</v>
      </c>
      <c r="C13470" t="str">
        <f>TEXT(D13470, "mmm")</f>
        <v>Oct</v>
      </c>
      <c r="D13470" s="1">
        <v>45594</v>
      </c>
      <c r="E13470" t="s">
        <v>660</v>
      </c>
      <c r="F13470" t="s">
        <v>222</v>
      </c>
      <c r="G13470">
        <v>42063</v>
      </c>
      <c r="H13470">
        <v>2.89</v>
      </c>
      <c r="I13470">
        <v>121562.07</v>
      </c>
      <c r="J13470" t="s">
        <v>81</v>
      </c>
      <c r="K13470">
        <v>-4.0740789471011903E-2</v>
      </c>
      <c r="L13470">
        <v>-4.0740999999999996</v>
      </c>
      <c r="M13470" t="s">
        <v>82</v>
      </c>
    </row>
    <row r="13471" spans="1:13">
      <c r="A13471" t="s">
        <v>649</v>
      </c>
      <c r="B13471" t="s">
        <v>650</v>
      </c>
      <c r="C13471" t="str">
        <f>TEXT(D13471, "mmm")</f>
        <v>Oct</v>
      </c>
      <c r="D13471" s="1">
        <v>45594</v>
      </c>
      <c r="E13471" t="s">
        <v>651</v>
      </c>
      <c r="F13471" t="s">
        <v>217</v>
      </c>
      <c r="G13471">
        <v>42063</v>
      </c>
      <c r="H13471">
        <v>2.89</v>
      </c>
      <c r="I13471">
        <v>121562.07</v>
      </c>
      <c r="J13471" t="s">
        <v>81</v>
      </c>
      <c r="K13471">
        <v>-4.0740789471011903E-2</v>
      </c>
      <c r="L13471">
        <v>-4.0740999999999996</v>
      </c>
      <c r="M13471" t="s">
        <v>82</v>
      </c>
    </row>
    <row r="13472" spans="1:13">
      <c r="A13472" t="s">
        <v>649</v>
      </c>
      <c r="B13472" t="s">
        <v>650</v>
      </c>
      <c r="C13472" t="str">
        <f>TEXT(D13472, "mmm")</f>
        <v>Oct</v>
      </c>
      <c r="D13472" s="1">
        <v>45594</v>
      </c>
      <c r="E13472" t="s">
        <v>659</v>
      </c>
      <c r="F13472" t="s">
        <v>222</v>
      </c>
      <c r="G13472">
        <v>42063</v>
      </c>
      <c r="H13472">
        <v>2.89</v>
      </c>
      <c r="I13472">
        <v>121562.07</v>
      </c>
      <c r="J13472" t="s">
        <v>81</v>
      </c>
      <c r="K13472">
        <v>-4.0740789471011903E-2</v>
      </c>
      <c r="L13472">
        <v>-4.0740999999999996</v>
      </c>
      <c r="M13472" t="s">
        <v>82</v>
      </c>
    </row>
    <row r="13473" spans="1:13">
      <c r="A13473" t="s">
        <v>649</v>
      </c>
      <c r="B13473" t="s">
        <v>650</v>
      </c>
      <c r="C13473" t="str">
        <f>TEXT(D13473, "mmm")</f>
        <v>Oct</v>
      </c>
      <c r="D13473" s="1">
        <v>45594</v>
      </c>
      <c r="E13473" t="s">
        <v>664</v>
      </c>
      <c r="F13473" t="s">
        <v>101</v>
      </c>
      <c r="G13473">
        <v>42063</v>
      </c>
      <c r="H13473">
        <v>2.89</v>
      </c>
      <c r="I13473">
        <v>121562.07</v>
      </c>
      <c r="J13473" t="s">
        <v>81</v>
      </c>
      <c r="K13473">
        <v>-4.0740789471011903E-2</v>
      </c>
      <c r="L13473">
        <v>-4.0740999999999996</v>
      </c>
      <c r="M13473" t="s">
        <v>82</v>
      </c>
    </row>
    <row r="13474" spans="1:13">
      <c r="A13474" t="s">
        <v>649</v>
      </c>
      <c r="B13474" t="s">
        <v>650</v>
      </c>
      <c r="C13474" t="str">
        <f>TEXT(D13474, "mmm")</f>
        <v>Oct</v>
      </c>
      <c r="D13474" s="1">
        <v>45594</v>
      </c>
      <c r="E13474" t="s">
        <v>662</v>
      </c>
      <c r="F13474" t="s">
        <v>222</v>
      </c>
      <c r="G13474">
        <v>42063</v>
      </c>
      <c r="H13474">
        <v>2.89</v>
      </c>
      <c r="I13474">
        <v>121562.07</v>
      </c>
      <c r="J13474" t="s">
        <v>81</v>
      </c>
      <c r="K13474">
        <v>-4.0740789471011903E-2</v>
      </c>
      <c r="L13474">
        <v>-4.0740999999999996</v>
      </c>
      <c r="M13474" t="s">
        <v>82</v>
      </c>
    </row>
    <row r="13475" spans="1:13">
      <c r="A13475" t="s">
        <v>649</v>
      </c>
      <c r="B13475" t="s">
        <v>650</v>
      </c>
      <c r="C13475" t="str">
        <f>TEXT(D13475, "mmm")</f>
        <v>Oct</v>
      </c>
      <c r="D13475" s="1">
        <v>45594</v>
      </c>
      <c r="E13475" t="s">
        <v>663</v>
      </c>
      <c r="F13475" t="s">
        <v>222</v>
      </c>
      <c r="G13475">
        <v>42063</v>
      </c>
      <c r="H13475">
        <v>2.89</v>
      </c>
      <c r="I13475">
        <v>121562.07</v>
      </c>
      <c r="J13475" t="s">
        <v>81</v>
      </c>
      <c r="K13475">
        <v>-4.0740789471011903E-2</v>
      </c>
      <c r="L13475">
        <v>-4.0740999999999996</v>
      </c>
      <c r="M13475" t="s">
        <v>82</v>
      </c>
    </row>
    <row r="13476" spans="1:13">
      <c r="A13476" t="s">
        <v>6681</v>
      </c>
      <c r="B13476" t="s">
        <v>6682</v>
      </c>
      <c r="C13476" t="str">
        <f>TEXT(D13476, "mmm")</f>
        <v>Oct</v>
      </c>
      <c r="D13476" s="1">
        <v>45594</v>
      </c>
      <c r="E13476" t="s">
        <v>6683</v>
      </c>
      <c r="F13476" t="s">
        <v>314</v>
      </c>
      <c r="G13476">
        <v>9059</v>
      </c>
      <c r="H13476">
        <v>2.2999999999999998</v>
      </c>
      <c r="I13476">
        <v>20835.7</v>
      </c>
      <c r="J13476" t="s">
        <v>81</v>
      </c>
      <c r="K13476">
        <v>0.21518998038328041</v>
      </c>
      <c r="L13476">
        <v>21.518999999999998</v>
      </c>
      <c r="M13476" t="s">
        <v>82</v>
      </c>
    </row>
    <row r="13477" spans="1:13">
      <c r="A13477" t="s">
        <v>865</v>
      </c>
      <c r="B13477" t="s">
        <v>866</v>
      </c>
      <c r="C13477" t="str">
        <f>TEXT(D13477, "mmm")</f>
        <v>Oct</v>
      </c>
      <c r="D13477" s="1">
        <v>45594</v>
      </c>
      <c r="E13477" t="s">
        <v>6684</v>
      </c>
      <c r="F13477" t="s">
        <v>80</v>
      </c>
      <c r="G13477">
        <v>1000</v>
      </c>
      <c r="H13477">
        <v>15.41</v>
      </c>
      <c r="I13477">
        <v>15410</v>
      </c>
      <c r="J13477" t="s">
        <v>81</v>
      </c>
      <c r="K13477">
        <v>9.7671331104528525E-2</v>
      </c>
      <c r="L13477">
        <v>9.7670999999999992</v>
      </c>
      <c r="M13477" t="s">
        <v>82</v>
      </c>
    </row>
    <row r="13478" spans="1:13">
      <c r="A13478" t="s">
        <v>617</v>
      </c>
      <c r="B13478" t="s">
        <v>618</v>
      </c>
      <c r="C13478" t="str">
        <f>TEXT(D13478, "mmm")</f>
        <v>Oct</v>
      </c>
      <c r="D13478" s="1">
        <v>45594</v>
      </c>
      <c r="E13478" t="s">
        <v>1438</v>
      </c>
      <c r="F13478" t="s">
        <v>80</v>
      </c>
      <c r="G13478">
        <v>300</v>
      </c>
      <c r="H13478">
        <v>64.069999999999993</v>
      </c>
      <c r="I13478">
        <v>19221</v>
      </c>
      <c r="J13478" t="s">
        <v>81</v>
      </c>
      <c r="K13478">
        <v>0.10181132169451849</v>
      </c>
      <c r="L13478">
        <v>10.181100000000001</v>
      </c>
      <c r="M13478" t="s">
        <v>82</v>
      </c>
    </row>
    <row r="13479" spans="1:13">
      <c r="A13479" t="s">
        <v>617</v>
      </c>
      <c r="B13479" t="s">
        <v>618</v>
      </c>
      <c r="C13479" t="str">
        <f>TEXT(D13479, "mmm")</f>
        <v>Oct</v>
      </c>
      <c r="D13479" s="1">
        <v>45594</v>
      </c>
      <c r="E13479" t="s">
        <v>1438</v>
      </c>
      <c r="F13479" t="s">
        <v>80</v>
      </c>
      <c r="G13479">
        <v>900</v>
      </c>
      <c r="H13479">
        <v>64.239999999999995</v>
      </c>
      <c r="I13479">
        <v>57815.999999999993</v>
      </c>
      <c r="J13479" t="s">
        <v>81</v>
      </c>
      <c r="K13479">
        <v>0.10181132169451849</v>
      </c>
      <c r="L13479">
        <v>10.181100000000001</v>
      </c>
      <c r="M13479" t="s">
        <v>82</v>
      </c>
    </row>
    <row r="13480" spans="1:13">
      <c r="A13480" t="s">
        <v>3771</v>
      </c>
      <c r="B13480" t="s">
        <v>3772</v>
      </c>
      <c r="C13480" t="str">
        <f>TEXT(D13480, "mmm")</f>
        <v>Oct</v>
      </c>
      <c r="D13480" s="1">
        <v>45594</v>
      </c>
      <c r="E13480" t="s">
        <v>3773</v>
      </c>
      <c r="F13480" t="s">
        <v>128</v>
      </c>
      <c r="G13480">
        <v>32000</v>
      </c>
      <c r="H13480">
        <v>0.99</v>
      </c>
      <c r="I13480">
        <v>31680</v>
      </c>
      <c r="J13480" t="s">
        <v>81</v>
      </c>
      <c r="K13480">
        <v>-0.22713566903435309</v>
      </c>
      <c r="L13480">
        <v>-22.7136</v>
      </c>
      <c r="M13480" t="s">
        <v>82</v>
      </c>
    </row>
    <row r="13481" spans="1:13">
      <c r="A13481" t="s">
        <v>649</v>
      </c>
      <c r="B13481" t="s">
        <v>650</v>
      </c>
      <c r="C13481" t="str">
        <f>TEXT(D13481, "mmm")</f>
        <v>Oct</v>
      </c>
      <c r="D13481" s="1">
        <v>45594</v>
      </c>
      <c r="E13481" t="s">
        <v>651</v>
      </c>
      <c r="F13481" t="s">
        <v>217</v>
      </c>
      <c r="G13481">
        <v>42063</v>
      </c>
      <c r="H13481">
        <v>2.89</v>
      </c>
      <c r="I13481">
        <v>121562.07</v>
      </c>
      <c r="J13481" t="s">
        <v>81</v>
      </c>
      <c r="K13481">
        <v>-4.0740789471011903E-2</v>
      </c>
      <c r="L13481">
        <v>-4.0740999999999996</v>
      </c>
      <c r="M13481" t="s">
        <v>82</v>
      </c>
    </row>
    <row r="13482" spans="1:13">
      <c r="A13482" t="s">
        <v>6493</v>
      </c>
      <c r="B13482" t="s">
        <v>6494</v>
      </c>
      <c r="C13482" t="str">
        <f>TEXT(D13482, "mmm")</f>
        <v>Oct</v>
      </c>
      <c r="D13482" s="1">
        <v>45594</v>
      </c>
      <c r="E13482" t="s">
        <v>723</v>
      </c>
      <c r="F13482" t="s">
        <v>101</v>
      </c>
      <c r="G13482">
        <v>623527</v>
      </c>
      <c r="H13482">
        <v>27.65</v>
      </c>
      <c r="I13482">
        <v>17240521.550000001</v>
      </c>
      <c r="J13482" t="s">
        <v>81</v>
      </c>
      <c r="K13482">
        <v>-7.3858773650739007E-3</v>
      </c>
      <c r="L13482">
        <v>-0.73860000000000003</v>
      </c>
      <c r="M13482" t="s">
        <v>82</v>
      </c>
    </row>
    <row r="13483" spans="1:13">
      <c r="A13483" t="s">
        <v>6493</v>
      </c>
      <c r="B13483" t="s">
        <v>6494</v>
      </c>
      <c r="C13483" t="str">
        <f>TEXT(D13483, "mmm")</f>
        <v>Oct</v>
      </c>
      <c r="D13483" s="1">
        <v>45594</v>
      </c>
      <c r="E13483" t="s">
        <v>724</v>
      </c>
      <c r="F13483" t="s">
        <v>101</v>
      </c>
      <c r="G13483">
        <v>623527</v>
      </c>
      <c r="H13483">
        <v>27.65</v>
      </c>
      <c r="I13483">
        <v>17240521.550000001</v>
      </c>
      <c r="J13483" t="s">
        <v>81</v>
      </c>
      <c r="K13483">
        <v>-7.3858773650739007E-3</v>
      </c>
      <c r="L13483">
        <v>-0.73860000000000003</v>
      </c>
      <c r="M13483" t="s">
        <v>82</v>
      </c>
    </row>
    <row r="13484" spans="1:13">
      <c r="A13484" t="s">
        <v>4562</v>
      </c>
      <c r="B13484" t="s">
        <v>4563</v>
      </c>
      <c r="C13484" t="str">
        <f>TEXT(D13484, "mmm")</f>
        <v>Oct</v>
      </c>
      <c r="D13484" s="1">
        <v>45594</v>
      </c>
      <c r="E13484" t="s">
        <v>6685</v>
      </c>
      <c r="F13484" t="s">
        <v>80</v>
      </c>
      <c r="G13484">
        <v>305</v>
      </c>
      <c r="H13484">
        <v>50.92</v>
      </c>
      <c r="I13484">
        <v>15530.6</v>
      </c>
      <c r="J13484" t="s">
        <v>81</v>
      </c>
      <c r="K13484">
        <v>0.13368991395724381</v>
      </c>
      <c r="L13484">
        <v>13.369</v>
      </c>
      <c r="M13484" t="s">
        <v>82</v>
      </c>
    </row>
    <row r="13485" spans="1:13">
      <c r="A13485" t="s">
        <v>646</v>
      </c>
      <c r="B13485" t="s">
        <v>647</v>
      </c>
      <c r="C13485" t="str">
        <f>TEXT(D13485, "mmm")</f>
        <v>Oct</v>
      </c>
      <c r="D13485" s="1">
        <v>45594</v>
      </c>
      <c r="E13485" t="s">
        <v>668</v>
      </c>
      <c r="F13485" t="s">
        <v>80</v>
      </c>
      <c r="G13485">
        <v>545</v>
      </c>
      <c r="H13485">
        <v>50.11</v>
      </c>
      <c r="I13485">
        <v>27309.95</v>
      </c>
      <c r="J13485" t="s">
        <v>81</v>
      </c>
      <c r="K13485">
        <v>0.17071186936509369</v>
      </c>
      <c r="L13485">
        <v>17.071200000000001</v>
      </c>
      <c r="M13485" t="s">
        <v>82</v>
      </c>
    </row>
    <row r="13486" spans="1:13">
      <c r="A13486" t="s">
        <v>646</v>
      </c>
      <c r="B13486" t="s">
        <v>647</v>
      </c>
      <c r="C13486" t="str">
        <f>TEXT(D13486, "mmm")</f>
        <v>Oct</v>
      </c>
      <c r="D13486" s="1">
        <v>45594</v>
      </c>
      <c r="E13486" t="s">
        <v>668</v>
      </c>
      <c r="F13486" t="s">
        <v>80</v>
      </c>
      <c r="G13486">
        <v>400</v>
      </c>
      <c r="H13486">
        <v>49.91</v>
      </c>
      <c r="I13486">
        <v>19964</v>
      </c>
      <c r="J13486" t="s">
        <v>81</v>
      </c>
      <c r="K13486">
        <v>0.17071186936509369</v>
      </c>
      <c r="L13486">
        <v>17.071200000000001</v>
      </c>
      <c r="M13486" t="s">
        <v>82</v>
      </c>
    </row>
    <row r="13487" spans="1:13">
      <c r="A13487" t="s">
        <v>6686</v>
      </c>
      <c r="B13487" t="s">
        <v>6687</v>
      </c>
      <c r="C13487" t="str">
        <f>TEXT(D13487, "mmm")</f>
        <v>Oct</v>
      </c>
      <c r="D13487" s="1">
        <v>45594</v>
      </c>
      <c r="E13487" t="s">
        <v>6688</v>
      </c>
      <c r="F13487" t="s">
        <v>80</v>
      </c>
      <c r="G13487">
        <v>1000</v>
      </c>
      <c r="H13487">
        <v>39.76</v>
      </c>
      <c r="I13487">
        <v>39760</v>
      </c>
      <c r="J13487" t="s">
        <v>86</v>
      </c>
      <c r="K13487">
        <v>0.2183734199656846</v>
      </c>
      <c r="L13487">
        <v>21.837299999999999</v>
      </c>
      <c r="M13487" t="s">
        <v>82</v>
      </c>
    </row>
    <row r="13488" spans="1:13">
      <c r="A13488" t="s">
        <v>361</v>
      </c>
      <c r="B13488" t="s">
        <v>362</v>
      </c>
      <c r="C13488" t="str">
        <f>TEXT(D13488, "mmm")</f>
        <v>Oct</v>
      </c>
      <c r="D13488" s="1">
        <v>45594</v>
      </c>
      <c r="E13488" t="s">
        <v>363</v>
      </c>
      <c r="F13488" t="s">
        <v>101</v>
      </c>
      <c r="G13488">
        <v>2000</v>
      </c>
      <c r="H13488">
        <v>49.74</v>
      </c>
      <c r="I13488">
        <v>99480</v>
      </c>
      <c r="J13488" t="s">
        <v>81</v>
      </c>
      <c r="K13488">
        <v>0.1474332436308303</v>
      </c>
      <c r="L13488">
        <v>14.7433</v>
      </c>
      <c r="M13488" t="s">
        <v>82</v>
      </c>
    </row>
    <row r="13489" spans="1:13">
      <c r="A13489" t="s">
        <v>646</v>
      </c>
      <c r="B13489" t="s">
        <v>647</v>
      </c>
      <c r="C13489" t="str">
        <f>TEXT(D13489, "mmm")</f>
        <v>Oct</v>
      </c>
      <c r="D13489" s="1">
        <v>45594</v>
      </c>
      <c r="E13489" t="s">
        <v>6689</v>
      </c>
      <c r="F13489" t="s">
        <v>80</v>
      </c>
      <c r="G13489">
        <v>4517</v>
      </c>
      <c r="H13489">
        <v>49.94</v>
      </c>
      <c r="I13489">
        <v>225578.98</v>
      </c>
      <c r="J13489" t="s">
        <v>86</v>
      </c>
      <c r="K13489">
        <v>0.17071186936509369</v>
      </c>
      <c r="L13489">
        <v>17.071200000000001</v>
      </c>
      <c r="M13489" t="s">
        <v>82</v>
      </c>
    </row>
    <row r="13490" spans="1:13">
      <c r="A13490" t="s">
        <v>646</v>
      </c>
      <c r="B13490" t="s">
        <v>647</v>
      </c>
      <c r="C13490" t="str">
        <f>TEXT(D13490, "mmm")</f>
        <v>Oct</v>
      </c>
      <c r="D13490" s="1">
        <v>45594</v>
      </c>
      <c r="E13490" t="s">
        <v>6690</v>
      </c>
      <c r="F13490" t="s">
        <v>80</v>
      </c>
      <c r="G13490">
        <v>5000</v>
      </c>
      <c r="H13490">
        <v>50.36</v>
      </c>
      <c r="I13490">
        <v>251800</v>
      </c>
      <c r="J13490" t="s">
        <v>86</v>
      </c>
      <c r="K13490">
        <v>0.17071186936509369</v>
      </c>
      <c r="L13490">
        <v>17.071200000000001</v>
      </c>
      <c r="M13490" t="s">
        <v>82</v>
      </c>
    </row>
    <row r="13491" spans="1:13">
      <c r="A13491" t="s">
        <v>6672</v>
      </c>
      <c r="B13491" t="s">
        <v>6673</v>
      </c>
      <c r="C13491" t="str">
        <f>TEXT(D13491, "mmm")</f>
        <v>Oct</v>
      </c>
      <c r="D13491" s="1">
        <v>45594</v>
      </c>
      <c r="E13491" t="s">
        <v>6691</v>
      </c>
      <c r="F13491" t="s">
        <v>128</v>
      </c>
      <c r="G13491">
        <v>2500</v>
      </c>
      <c r="H13491">
        <v>55.52</v>
      </c>
      <c r="I13491">
        <v>138800</v>
      </c>
      <c r="J13491" t="s">
        <v>86</v>
      </c>
      <c r="K13491">
        <v>8.8521799241062293E-2</v>
      </c>
      <c r="L13491">
        <v>8.8521999999999998</v>
      </c>
      <c r="M13491" t="s">
        <v>82</v>
      </c>
    </row>
    <row r="13492" spans="1:13">
      <c r="A13492" t="s">
        <v>291</v>
      </c>
      <c r="B13492" t="s">
        <v>292</v>
      </c>
      <c r="C13492" t="str">
        <f>TEXT(D13492, "mmm")</f>
        <v>Oct</v>
      </c>
      <c r="D13492" s="1">
        <v>45594</v>
      </c>
      <c r="E13492" t="s">
        <v>102</v>
      </c>
      <c r="F13492" t="s">
        <v>101</v>
      </c>
      <c r="G13492">
        <v>148103</v>
      </c>
      <c r="H13492">
        <v>7.6</v>
      </c>
      <c r="I13492">
        <v>1125582.8</v>
      </c>
      <c r="J13492" t="s">
        <v>81</v>
      </c>
      <c r="K13492">
        <v>1.8396807166057409E-2</v>
      </c>
      <c r="L13492">
        <v>1.8396999999999999</v>
      </c>
      <c r="M13492" t="s">
        <v>82</v>
      </c>
    </row>
    <row r="13493" spans="1:13">
      <c r="A13493" t="s">
        <v>291</v>
      </c>
      <c r="B13493" t="s">
        <v>292</v>
      </c>
      <c r="C13493" t="str">
        <f>TEXT(D13493, "mmm")</f>
        <v>Oct</v>
      </c>
      <c r="D13493" s="1">
        <v>45594</v>
      </c>
      <c r="E13493" t="s">
        <v>100</v>
      </c>
      <c r="F13493" t="s">
        <v>101</v>
      </c>
      <c r="G13493">
        <v>148103</v>
      </c>
      <c r="H13493">
        <v>7.6</v>
      </c>
      <c r="I13493">
        <v>1125582.8</v>
      </c>
      <c r="J13493" t="s">
        <v>81</v>
      </c>
      <c r="K13493">
        <v>1.8396807166057409E-2</v>
      </c>
      <c r="L13493">
        <v>1.8396999999999999</v>
      </c>
      <c r="M13493" t="s">
        <v>82</v>
      </c>
    </row>
    <row r="13494" spans="1:13">
      <c r="A13494" t="s">
        <v>311</v>
      </c>
      <c r="B13494" t="s">
        <v>312</v>
      </c>
      <c r="C13494" t="str">
        <f>TEXT(D13494, "mmm")</f>
        <v>Oct</v>
      </c>
      <c r="D13494" s="1">
        <v>45594</v>
      </c>
      <c r="E13494" t="s">
        <v>313</v>
      </c>
      <c r="F13494" t="s">
        <v>314</v>
      </c>
      <c r="G13494">
        <v>314000</v>
      </c>
      <c r="H13494">
        <v>29.58</v>
      </c>
      <c r="I13494">
        <v>9288120</v>
      </c>
      <c r="J13494" t="s">
        <v>86</v>
      </c>
      <c r="K13494">
        <v>3.5419595723866548E-2</v>
      </c>
      <c r="L13494">
        <v>3.5419999999999998</v>
      </c>
      <c r="M13494" t="s">
        <v>82</v>
      </c>
    </row>
    <row r="13495" spans="1:13">
      <c r="A13495" t="s">
        <v>311</v>
      </c>
      <c r="B13495" t="s">
        <v>312</v>
      </c>
      <c r="C13495" t="str">
        <f>TEXT(D13495, "mmm")</f>
        <v>Oct</v>
      </c>
      <c r="D13495" s="1">
        <v>45595</v>
      </c>
      <c r="E13495" t="s">
        <v>313</v>
      </c>
      <c r="F13495" t="s">
        <v>314</v>
      </c>
      <c r="G13495">
        <v>300000</v>
      </c>
      <c r="H13495">
        <v>29.01</v>
      </c>
      <c r="I13495">
        <v>8703000</v>
      </c>
      <c r="J13495" t="s">
        <v>81</v>
      </c>
      <c r="K13495">
        <v>6.2076086446824393E-2</v>
      </c>
      <c r="L13495">
        <v>6.2076000000000002</v>
      </c>
      <c r="M13495" t="s">
        <v>82</v>
      </c>
    </row>
    <row r="13496" spans="1:13">
      <c r="A13496" t="s">
        <v>6692</v>
      </c>
      <c r="B13496" t="s">
        <v>6693</v>
      </c>
      <c r="C13496" t="str">
        <f>TEXT(D13496, "mmm")</f>
        <v>Oct</v>
      </c>
      <c r="D13496" s="1">
        <v>45595</v>
      </c>
      <c r="E13496" t="s">
        <v>6694</v>
      </c>
      <c r="F13496" t="s">
        <v>251</v>
      </c>
      <c r="G13496">
        <v>374717927</v>
      </c>
      <c r="H13496">
        <v>2.59</v>
      </c>
      <c r="I13496">
        <v>970519430.92999995</v>
      </c>
      <c r="J13496" t="s">
        <v>86</v>
      </c>
      <c r="K13496">
        <v>-7.2340457997423502E-2</v>
      </c>
      <c r="L13496">
        <v>-7.234</v>
      </c>
      <c r="M13496" t="s">
        <v>82</v>
      </c>
    </row>
    <row r="13497" spans="1:13">
      <c r="A13497" t="s">
        <v>6692</v>
      </c>
      <c r="B13497" t="s">
        <v>6693</v>
      </c>
      <c r="C13497" t="str">
        <f>TEXT(D13497, "mmm")</f>
        <v>Oct</v>
      </c>
      <c r="D13497" s="1">
        <v>45595</v>
      </c>
      <c r="E13497" t="s">
        <v>6695</v>
      </c>
      <c r="F13497" t="s">
        <v>251</v>
      </c>
      <c r="G13497">
        <v>374717927</v>
      </c>
      <c r="H13497">
        <v>2.59</v>
      </c>
      <c r="I13497">
        <v>970519430.92999995</v>
      </c>
      <c r="J13497" t="s">
        <v>86</v>
      </c>
      <c r="K13497">
        <v>-7.2340457997423502E-2</v>
      </c>
      <c r="L13497">
        <v>-7.234</v>
      </c>
      <c r="M13497" t="s">
        <v>82</v>
      </c>
    </row>
    <row r="13498" spans="1:13">
      <c r="A13498" t="s">
        <v>3230</v>
      </c>
      <c r="B13498" t="s">
        <v>3231</v>
      </c>
      <c r="C13498" t="str">
        <f>TEXT(D13498, "mmm")</f>
        <v>Oct</v>
      </c>
      <c r="D13498" s="1">
        <v>45595</v>
      </c>
      <c r="E13498" t="s">
        <v>3234</v>
      </c>
      <c r="F13498" t="s">
        <v>80</v>
      </c>
      <c r="G13498">
        <v>1000</v>
      </c>
      <c r="H13498">
        <v>29.9</v>
      </c>
      <c r="I13498">
        <v>29900</v>
      </c>
      <c r="J13498" t="s">
        <v>81</v>
      </c>
      <c r="K13498">
        <v>1.886982575243934E-2</v>
      </c>
      <c r="L13498">
        <v>1.887</v>
      </c>
      <c r="M13498" t="s">
        <v>82</v>
      </c>
    </row>
    <row r="13499" spans="1:13">
      <c r="A13499" t="s">
        <v>6681</v>
      </c>
      <c r="B13499" t="s">
        <v>6682</v>
      </c>
      <c r="C13499" t="str">
        <f>TEXT(D13499, "mmm")</f>
        <v>Oct</v>
      </c>
      <c r="D13499" s="1">
        <v>45595</v>
      </c>
      <c r="E13499" t="s">
        <v>6683</v>
      </c>
      <c r="F13499" t="s">
        <v>314</v>
      </c>
      <c r="G13499">
        <v>25000</v>
      </c>
      <c r="H13499">
        <v>2.4500000000000002</v>
      </c>
      <c r="I13499">
        <v>61250.000000000007</v>
      </c>
      <c r="J13499" t="s">
        <v>81</v>
      </c>
      <c r="K13499">
        <v>0.16309018321189339</v>
      </c>
      <c r="L13499">
        <v>16.309000000000001</v>
      </c>
      <c r="M13499" t="s">
        <v>82</v>
      </c>
    </row>
    <row r="13500" spans="1:13">
      <c r="A13500" t="s">
        <v>6696</v>
      </c>
      <c r="B13500" t="s">
        <v>6697</v>
      </c>
      <c r="C13500" t="str">
        <f>TEXT(D13500, "mmm")</f>
        <v>Oct</v>
      </c>
      <c r="D13500" s="1">
        <v>45595</v>
      </c>
      <c r="E13500" t="s">
        <v>6698</v>
      </c>
      <c r="F13500" t="s">
        <v>80</v>
      </c>
      <c r="G13500">
        <v>10000</v>
      </c>
      <c r="H13500">
        <v>15.81</v>
      </c>
      <c r="I13500">
        <v>158100</v>
      </c>
      <c r="J13500" t="s">
        <v>86</v>
      </c>
      <c r="K13500">
        <v>0.1261951477913679</v>
      </c>
      <c r="L13500">
        <v>12.6195</v>
      </c>
      <c r="M13500" t="s">
        <v>82</v>
      </c>
    </row>
    <row r="13501" spans="1:13">
      <c r="A13501" t="s">
        <v>6699</v>
      </c>
      <c r="B13501" t="s">
        <v>6700</v>
      </c>
      <c r="C13501" t="str">
        <f>TEXT(D13501, "mmm")</f>
        <v>Oct</v>
      </c>
      <c r="D13501" s="1">
        <v>45595</v>
      </c>
      <c r="E13501" t="s">
        <v>6701</v>
      </c>
      <c r="F13501" t="s">
        <v>80</v>
      </c>
      <c r="G13501">
        <v>65789</v>
      </c>
      <c r="H13501">
        <v>1.52</v>
      </c>
      <c r="I13501">
        <v>99999.28</v>
      </c>
      <c r="J13501" t="s">
        <v>86</v>
      </c>
      <c r="K13501">
        <v>0.85542167809484027</v>
      </c>
      <c r="L13501">
        <v>85.542199999999994</v>
      </c>
      <c r="M13501" t="s">
        <v>82</v>
      </c>
    </row>
    <row r="13502" spans="1:13">
      <c r="A13502" t="s">
        <v>6699</v>
      </c>
      <c r="B13502" t="s">
        <v>6700</v>
      </c>
      <c r="C13502" t="str">
        <f>TEXT(D13502, "mmm")</f>
        <v>Oct</v>
      </c>
      <c r="D13502" s="1">
        <v>45595</v>
      </c>
      <c r="E13502" t="s">
        <v>6702</v>
      </c>
      <c r="F13502" t="s">
        <v>80</v>
      </c>
      <c r="G13502">
        <v>32895</v>
      </c>
      <c r="H13502">
        <v>1.52</v>
      </c>
      <c r="I13502">
        <v>50000.4</v>
      </c>
      <c r="J13502" t="s">
        <v>81</v>
      </c>
      <c r="K13502">
        <v>0.85542167809484027</v>
      </c>
      <c r="L13502">
        <v>85.542199999999994</v>
      </c>
      <c r="M13502" t="s">
        <v>82</v>
      </c>
    </row>
    <row r="13503" spans="1:13">
      <c r="A13503" t="s">
        <v>6703</v>
      </c>
      <c r="B13503" t="s">
        <v>6704</v>
      </c>
      <c r="C13503" t="str">
        <f>TEXT(D13503, "mmm")</f>
        <v>Oct</v>
      </c>
      <c r="D13503" s="1">
        <v>45595</v>
      </c>
      <c r="E13503" t="s">
        <v>6705</v>
      </c>
      <c r="F13503" t="s">
        <v>80</v>
      </c>
      <c r="G13503">
        <v>1000</v>
      </c>
      <c r="H13503">
        <v>28.24</v>
      </c>
      <c r="I13503">
        <v>28240</v>
      </c>
      <c r="J13503" t="s">
        <v>86</v>
      </c>
      <c r="K13503">
        <v>-4.8561477637434243E-2</v>
      </c>
      <c r="L13503">
        <v>-4.8560999999999996</v>
      </c>
      <c r="M13503" t="s">
        <v>82</v>
      </c>
    </row>
    <row r="13504" spans="1:13">
      <c r="A13504" t="s">
        <v>6706</v>
      </c>
      <c r="B13504" t="s">
        <v>6707</v>
      </c>
      <c r="C13504" t="str">
        <f>TEXT(D13504, "mmm")</f>
        <v>Oct</v>
      </c>
      <c r="D13504" s="1">
        <v>45595</v>
      </c>
      <c r="E13504" t="s">
        <v>6708</v>
      </c>
      <c r="F13504" t="s">
        <v>118</v>
      </c>
      <c r="G13504">
        <v>9500</v>
      </c>
      <c r="H13504">
        <v>16</v>
      </c>
      <c r="I13504">
        <v>152000</v>
      </c>
      <c r="J13504" t="s">
        <v>81</v>
      </c>
      <c r="K13504">
        <v>-1.440203456887201E-2</v>
      </c>
      <c r="L13504">
        <v>-1.4401999999999999</v>
      </c>
      <c r="M13504" t="s">
        <v>82</v>
      </c>
    </row>
    <row r="13505" spans="1:13">
      <c r="A13505" t="s">
        <v>361</v>
      </c>
      <c r="B13505" t="s">
        <v>362</v>
      </c>
      <c r="C13505" t="str">
        <f>TEXT(D13505, "mmm")</f>
        <v>Oct</v>
      </c>
      <c r="D13505" s="1">
        <v>45595</v>
      </c>
      <c r="E13505" t="s">
        <v>363</v>
      </c>
      <c r="F13505" t="s">
        <v>101</v>
      </c>
      <c r="G13505">
        <v>500</v>
      </c>
      <c r="H13505">
        <v>51</v>
      </c>
      <c r="I13505">
        <v>25500</v>
      </c>
      <c r="J13505" t="s">
        <v>81</v>
      </c>
      <c r="K13505">
        <v>0.12565944785144481</v>
      </c>
      <c r="L13505">
        <v>12.565899999999999</v>
      </c>
      <c r="M13505" t="s">
        <v>82</v>
      </c>
    </row>
    <row r="13506" spans="1:13">
      <c r="A13506" t="s">
        <v>5995</v>
      </c>
      <c r="B13506" t="s">
        <v>5996</v>
      </c>
      <c r="C13506" t="str">
        <f>TEXT(D13506, "mmm")</f>
        <v>Oct</v>
      </c>
      <c r="D13506" s="1">
        <v>45595</v>
      </c>
      <c r="E13506" t="s">
        <v>6709</v>
      </c>
      <c r="F13506" t="s">
        <v>80</v>
      </c>
      <c r="G13506">
        <v>1600</v>
      </c>
      <c r="H13506">
        <v>17.2</v>
      </c>
      <c r="I13506">
        <v>27520</v>
      </c>
      <c r="J13506" t="s">
        <v>86</v>
      </c>
      <c r="K13506">
        <v>6.5007664199535409E-2</v>
      </c>
      <c r="L13506">
        <v>6.5007999999999999</v>
      </c>
      <c r="M13506" t="s">
        <v>82</v>
      </c>
    </row>
    <row r="13507" spans="1:13">
      <c r="A13507" t="s">
        <v>4562</v>
      </c>
      <c r="B13507" t="s">
        <v>4563</v>
      </c>
      <c r="C13507" t="str">
        <f>TEXT(D13507, "mmm")</f>
        <v>Oct</v>
      </c>
      <c r="D13507" s="1">
        <v>45595</v>
      </c>
      <c r="E13507" t="s">
        <v>6710</v>
      </c>
      <c r="F13507" t="s">
        <v>118</v>
      </c>
      <c r="G13507">
        <v>1000</v>
      </c>
      <c r="H13507">
        <v>51.33</v>
      </c>
      <c r="I13507">
        <v>51330</v>
      </c>
      <c r="J13507" t="s">
        <v>81</v>
      </c>
      <c r="K13507">
        <v>0.12122965580702159</v>
      </c>
      <c r="L13507">
        <v>12.122999999999999</v>
      </c>
      <c r="M13507" t="s">
        <v>82</v>
      </c>
    </row>
    <row r="13508" spans="1:13">
      <c r="A13508" t="s">
        <v>6493</v>
      </c>
      <c r="B13508" t="s">
        <v>6494</v>
      </c>
      <c r="C13508" t="str">
        <f>TEXT(D13508, "mmm")</f>
        <v>Oct</v>
      </c>
      <c r="D13508" s="1">
        <v>45595</v>
      </c>
      <c r="E13508" t="s">
        <v>723</v>
      </c>
      <c r="F13508" t="s">
        <v>101</v>
      </c>
      <c r="G13508">
        <v>925205</v>
      </c>
      <c r="H13508">
        <v>27.44</v>
      </c>
      <c r="I13508">
        <v>25387625.199999999</v>
      </c>
      <c r="J13508" t="s">
        <v>81</v>
      </c>
      <c r="K13508">
        <v>-2.23132475067509E-2</v>
      </c>
      <c r="L13508">
        <v>-2.2313000000000001</v>
      </c>
      <c r="M13508" t="s">
        <v>82</v>
      </c>
    </row>
    <row r="13509" spans="1:13">
      <c r="A13509" t="s">
        <v>6493</v>
      </c>
      <c r="B13509" t="s">
        <v>6494</v>
      </c>
      <c r="C13509" t="str">
        <f>TEXT(D13509, "mmm")</f>
        <v>Oct</v>
      </c>
      <c r="D13509" s="1">
        <v>45595</v>
      </c>
      <c r="E13509" t="s">
        <v>724</v>
      </c>
      <c r="F13509" t="s">
        <v>101</v>
      </c>
      <c r="G13509">
        <v>925205</v>
      </c>
      <c r="H13509">
        <v>27.44</v>
      </c>
      <c r="I13509">
        <v>25387625.199999999</v>
      </c>
      <c r="J13509" t="s">
        <v>81</v>
      </c>
      <c r="K13509">
        <v>-2.23132475067509E-2</v>
      </c>
      <c r="L13509">
        <v>-2.2313000000000001</v>
      </c>
      <c r="M13509" t="s">
        <v>82</v>
      </c>
    </row>
    <row r="13510" spans="1:13">
      <c r="A13510" t="s">
        <v>6374</v>
      </c>
      <c r="B13510" t="s">
        <v>6375</v>
      </c>
      <c r="C13510" t="str">
        <f>TEXT(D13510, "mmm")</f>
        <v>Oct</v>
      </c>
      <c r="D13510" s="1">
        <v>45595</v>
      </c>
      <c r="E13510" t="s">
        <v>6393</v>
      </c>
      <c r="F13510" t="s">
        <v>101</v>
      </c>
      <c r="G13510">
        <v>561797</v>
      </c>
      <c r="H13510">
        <v>8.9</v>
      </c>
      <c r="I13510">
        <v>4999993.3</v>
      </c>
      <c r="J13510" t="s">
        <v>86</v>
      </c>
      <c r="K13510">
        <v>-6.4516175106903773E-2</v>
      </c>
      <c r="L13510">
        <v>-6.4516</v>
      </c>
      <c r="M13510" t="s">
        <v>82</v>
      </c>
    </row>
    <row r="13511" spans="1:13">
      <c r="A13511" t="s">
        <v>6374</v>
      </c>
      <c r="B13511" t="s">
        <v>6375</v>
      </c>
      <c r="C13511" t="str">
        <f>TEXT(D13511, "mmm")</f>
        <v>Oct</v>
      </c>
      <c r="D13511" s="1">
        <v>45595</v>
      </c>
      <c r="E13511" t="s">
        <v>6394</v>
      </c>
      <c r="F13511" t="s">
        <v>101</v>
      </c>
      <c r="G13511">
        <v>561797</v>
      </c>
      <c r="H13511">
        <v>8.9</v>
      </c>
      <c r="I13511">
        <v>4999993.3</v>
      </c>
      <c r="J13511" t="s">
        <v>86</v>
      </c>
      <c r="K13511">
        <v>-6.4516175106903773E-2</v>
      </c>
      <c r="L13511">
        <v>-6.4516</v>
      </c>
      <c r="M13511" t="s">
        <v>82</v>
      </c>
    </row>
    <row r="13512" spans="1:13">
      <c r="A13512" t="s">
        <v>2373</v>
      </c>
      <c r="B13512" t="s">
        <v>2374</v>
      </c>
      <c r="C13512" t="str">
        <f>TEXT(D13512, "mmm")</f>
        <v>Oct</v>
      </c>
      <c r="D13512" s="1">
        <v>45595</v>
      </c>
      <c r="E13512" t="s">
        <v>2135</v>
      </c>
      <c r="F13512" t="s">
        <v>80</v>
      </c>
      <c r="G13512">
        <v>2240</v>
      </c>
      <c r="H13512">
        <v>112.6</v>
      </c>
      <c r="I13512">
        <v>252224</v>
      </c>
      <c r="J13512" t="s">
        <v>86</v>
      </c>
      <c r="K13512">
        <v>-9.2110100142452689E-2</v>
      </c>
      <c r="L13512">
        <v>-9.2110000000000003</v>
      </c>
      <c r="M13512" t="s">
        <v>82</v>
      </c>
    </row>
    <row r="13513" spans="1:13">
      <c r="A13513" t="s">
        <v>129</v>
      </c>
      <c r="B13513" t="s">
        <v>130</v>
      </c>
      <c r="C13513" t="str">
        <f>TEXT(D13513, "mmm")</f>
        <v>Oct</v>
      </c>
      <c r="D13513" s="1">
        <v>45595</v>
      </c>
      <c r="E13513" t="s">
        <v>111</v>
      </c>
      <c r="F13513" t="s">
        <v>101</v>
      </c>
      <c r="G13513">
        <v>18000</v>
      </c>
      <c r="H13513">
        <v>6.68</v>
      </c>
      <c r="I13513">
        <v>120240</v>
      </c>
      <c r="J13513" t="s">
        <v>81</v>
      </c>
      <c r="K13513">
        <v>3.7537538397563568E-2</v>
      </c>
      <c r="L13513">
        <v>3.7538</v>
      </c>
      <c r="M13513" t="s">
        <v>82</v>
      </c>
    </row>
    <row r="13514" spans="1:13">
      <c r="A13514" t="s">
        <v>129</v>
      </c>
      <c r="B13514" t="s">
        <v>130</v>
      </c>
      <c r="C13514" t="str">
        <f>TEXT(D13514, "mmm")</f>
        <v>Oct</v>
      </c>
      <c r="D13514" s="1">
        <v>45595</v>
      </c>
      <c r="E13514" t="s">
        <v>110</v>
      </c>
      <c r="F13514" t="s">
        <v>101</v>
      </c>
      <c r="G13514">
        <v>18000</v>
      </c>
      <c r="H13514">
        <v>6.68</v>
      </c>
      <c r="I13514">
        <v>120240</v>
      </c>
      <c r="J13514" t="s">
        <v>81</v>
      </c>
      <c r="K13514">
        <v>3.7537538397563568E-2</v>
      </c>
      <c r="L13514">
        <v>3.7538</v>
      </c>
      <c r="M13514" t="s">
        <v>82</v>
      </c>
    </row>
    <row r="13515" spans="1:13">
      <c r="A13515" t="s">
        <v>129</v>
      </c>
      <c r="B13515" t="s">
        <v>130</v>
      </c>
      <c r="C13515" t="str">
        <f>TEXT(D13515, "mmm")</f>
        <v>Oct</v>
      </c>
      <c r="D13515" s="1">
        <v>45595</v>
      </c>
      <c r="E13515" t="s">
        <v>109</v>
      </c>
      <c r="F13515" t="s">
        <v>101</v>
      </c>
      <c r="G13515">
        <v>18000</v>
      </c>
      <c r="H13515">
        <v>6.68</v>
      </c>
      <c r="I13515">
        <v>120240</v>
      </c>
      <c r="J13515" t="s">
        <v>81</v>
      </c>
      <c r="K13515">
        <v>3.7537538397563568E-2</v>
      </c>
      <c r="L13515">
        <v>3.7538</v>
      </c>
      <c r="M13515" t="s">
        <v>82</v>
      </c>
    </row>
    <row r="13516" spans="1:13">
      <c r="A13516" t="s">
        <v>2344</v>
      </c>
      <c r="B13516" t="s">
        <v>2345</v>
      </c>
      <c r="C13516" t="str">
        <f>TEXT(D13516, "mmm")</f>
        <v>Oct</v>
      </c>
      <c r="D13516" s="1">
        <v>45595</v>
      </c>
      <c r="E13516" t="s">
        <v>2346</v>
      </c>
      <c r="F13516" t="s">
        <v>128</v>
      </c>
      <c r="G13516">
        <v>600</v>
      </c>
      <c r="H13516">
        <v>46.71</v>
      </c>
      <c r="I13516">
        <v>28026</v>
      </c>
      <c r="J13516" t="s">
        <v>81</v>
      </c>
      <c r="K13516">
        <v>4.0254168980119458E-2</v>
      </c>
      <c r="L13516">
        <v>4.0254000000000003</v>
      </c>
      <c r="M13516" t="s">
        <v>82</v>
      </c>
    </row>
    <row r="13517" spans="1:13">
      <c r="A13517" t="s">
        <v>6699</v>
      </c>
      <c r="B13517" t="s">
        <v>6700</v>
      </c>
      <c r="C13517" t="str">
        <f>TEXT(D13517, "mmm")</f>
        <v>Oct</v>
      </c>
      <c r="D13517" s="1">
        <v>45595</v>
      </c>
      <c r="E13517" t="s">
        <v>6711</v>
      </c>
      <c r="F13517" t="s">
        <v>128</v>
      </c>
      <c r="G13517">
        <v>65789</v>
      </c>
      <c r="H13517">
        <v>1.52</v>
      </c>
      <c r="I13517">
        <v>99999.28</v>
      </c>
      <c r="J13517" t="s">
        <v>86</v>
      </c>
      <c r="K13517">
        <v>0.85542167809484027</v>
      </c>
      <c r="L13517">
        <v>85.542199999999994</v>
      </c>
      <c r="M13517" t="s">
        <v>82</v>
      </c>
    </row>
    <row r="13518" spans="1:13">
      <c r="A13518" t="s">
        <v>291</v>
      </c>
      <c r="B13518" t="s">
        <v>292</v>
      </c>
      <c r="C13518" t="str">
        <f>TEXT(D13518, "mmm")</f>
        <v>Oct</v>
      </c>
      <c r="D13518" s="1">
        <v>45595</v>
      </c>
      <c r="E13518" t="s">
        <v>102</v>
      </c>
      <c r="F13518" t="s">
        <v>101</v>
      </c>
      <c r="G13518">
        <v>61003</v>
      </c>
      <c r="H13518">
        <v>7.66</v>
      </c>
      <c r="I13518">
        <v>467282.98</v>
      </c>
      <c r="J13518" t="s">
        <v>81</v>
      </c>
      <c r="K13518">
        <v>1.8300683899719509E-2</v>
      </c>
      <c r="L13518">
        <v>1.8301000000000001</v>
      </c>
      <c r="M13518" t="s">
        <v>82</v>
      </c>
    </row>
    <row r="13519" spans="1:13">
      <c r="A13519" t="s">
        <v>291</v>
      </c>
      <c r="B13519" t="s">
        <v>292</v>
      </c>
      <c r="C13519" t="str">
        <f>TEXT(D13519, "mmm")</f>
        <v>Oct</v>
      </c>
      <c r="D13519" s="1">
        <v>45595</v>
      </c>
      <c r="E13519" t="s">
        <v>100</v>
      </c>
      <c r="F13519" t="s">
        <v>101</v>
      </c>
      <c r="G13519">
        <v>61003</v>
      </c>
      <c r="H13519">
        <v>7.66</v>
      </c>
      <c r="I13519">
        <v>467282.98</v>
      </c>
      <c r="J13519" t="s">
        <v>81</v>
      </c>
      <c r="K13519">
        <v>1.8300683899719509E-2</v>
      </c>
      <c r="L13519">
        <v>1.8301000000000001</v>
      </c>
      <c r="M13519" t="s">
        <v>82</v>
      </c>
    </row>
    <row r="13520" spans="1:13">
      <c r="A13520" t="s">
        <v>5260</v>
      </c>
      <c r="B13520" t="s">
        <v>5261</v>
      </c>
      <c r="C13520" t="str">
        <f>TEXT(D13520, "mmm")</f>
        <v>Oct</v>
      </c>
      <c r="D13520" s="1">
        <v>45596</v>
      </c>
      <c r="E13520" t="s">
        <v>6712</v>
      </c>
      <c r="F13520" t="s">
        <v>222</v>
      </c>
      <c r="G13520">
        <v>50911</v>
      </c>
      <c r="H13520">
        <v>13.96</v>
      </c>
      <c r="I13520">
        <v>710717.56</v>
      </c>
      <c r="J13520" t="s">
        <v>86</v>
      </c>
      <c r="K13520">
        <v>-3.649649009560441E-3</v>
      </c>
      <c r="L13520">
        <v>-0.36499999999999999</v>
      </c>
      <c r="M13520" t="s">
        <v>82</v>
      </c>
    </row>
    <row r="13521" spans="1:13">
      <c r="A13521" t="s">
        <v>5260</v>
      </c>
      <c r="B13521" t="s">
        <v>5261</v>
      </c>
      <c r="C13521" t="str">
        <f>TEXT(D13521, "mmm")</f>
        <v>Oct</v>
      </c>
      <c r="D13521" s="1">
        <v>45596</v>
      </c>
      <c r="E13521" t="s">
        <v>6713</v>
      </c>
      <c r="F13521" t="s">
        <v>101</v>
      </c>
      <c r="G13521">
        <v>50911</v>
      </c>
      <c r="H13521">
        <v>13.96</v>
      </c>
      <c r="I13521">
        <v>710717.56</v>
      </c>
      <c r="J13521" t="s">
        <v>86</v>
      </c>
      <c r="K13521">
        <v>-3.649649009560441E-3</v>
      </c>
      <c r="L13521">
        <v>-0.36499999999999999</v>
      </c>
      <c r="M13521" t="s">
        <v>82</v>
      </c>
    </row>
    <row r="13522" spans="1:13">
      <c r="A13522" t="s">
        <v>5260</v>
      </c>
      <c r="B13522" t="s">
        <v>5261</v>
      </c>
      <c r="C13522" t="str">
        <f>TEXT(D13522, "mmm")</f>
        <v>Oct</v>
      </c>
      <c r="D13522" s="1">
        <v>45596</v>
      </c>
      <c r="E13522" t="s">
        <v>6714</v>
      </c>
      <c r="F13522" t="s">
        <v>101</v>
      </c>
      <c r="G13522">
        <v>50911</v>
      </c>
      <c r="H13522">
        <v>13.96</v>
      </c>
      <c r="I13522">
        <v>710717.56</v>
      </c>
      <c r="J13522" t="s">
        <v>86</v>
      </c>
      <c r="K13522">
        <v>-3.649649009560441E-3</v>
      </c>
      <c r="L13522">
        <v>-0.36499999999999999</v>
      </c>
      <c r="M13522" t="s">
        <v>82</v>
      </c>
    </row>
    <row r="13523" spans="1:13">
      <c r="A13523" t="s">
        <v>5260</v>
      </c>
      <c r="B13523" t="s">
        <v>5261</v>
      </c>
      <c r="C13523" t="str">
        <f>TEXT(D13523, "mmm")</f>
        <v>Oct</v>
      </c>
      <c r="D13523" s="1">
        <v>45596</v>
      </c>
      <c r="E13523" t="s">
        <v>6715</v>
      </c>
      <c r="F13523" t="s">
        <v>222</v>
      </c>
      <c r="G13523">
        <v>50911</v>
      </c>
      <c r="H13523">
        <v>13.96</v>
      </c>
      <c r="I13523">
        <v>710717.56</v>
      </c>
      <c r="J13523" t="s">
        <v>86</v>
      </c>
      <c r="K13523">
        <v>-3.649649009560441E-3</v>
      </c>
      <c r="L13523">
        <v>-0.36499999999999999</v>
      </c>
      <c r="M13523" t="s">
        <v>82</v>
      </c>
    </row>
    <row r="13524" spans="1:13">
      <c r="A13524" t="s">
        <v>311</v>
      </c>
      <c r="B13524" t="s">
        <v>312</v>
      </c>
      <c r="C13524" t="str">
        <f>TEXT(D13524, "mmm")</f>
        <v>Oct</v>
      </c>
      <c r="D13524" s="1">
        <v>45596</v>
      </c>
      <c r="E13524" t="s">
        <v>313</v>
      </c>
      <c r="F13524" t="s">
        <v>314</v>
      </c>
      <c r="G13524">
        <v>322000</v>
      </c>
      <c r="H13524">
        <v>28.49</v>
      </c>
      <c r="I13524">
        <v>9173780</v>
      </c>
      <c r="J13524" t="s">
        <v>81</v>
      </c>
      <c r="K13524">
        <v>0.1026370881884089</v>
      </c>
      <c r="L13524">
        <v>10.2637</v>
      </c>
      <c r="M13524" t="s">
        <v>82</v>
      </c>
    </row>
    <row r="13525" spans="1:13">
      <c r="A13525" t="s">
        <v>5260</v>
      </c>
      <c r="B13525" t="s">
        <v>5261</v>
      </c>
      <c r="C13525" t="str">
        <f>TEXT(D13525, "mmm")</f>
        <v>Oct</v>
      </c>
      <c r="D13525" s="1">
        <v>45596</v>
      </c>
      <c r="E13525" t="s">
        <v>6716</v>
      </c>
      <c r="F13525" t="s">
        <v>101</v>
      </c>
      <c r="G13525">
        <v>50911</v>
      </c>
      <c r="H13525">
        <v>13.96</v>
      </c>
      <c r="I13525">
        <v>710717.56</v>
      </c>
      <c r="J13525" t="s">
        <v>86</v>
      </c>
      <c r="K13525">
        <v>-3.649649009560441E-3</v>
      </c>
      <c r="L13525">
        <v>-0.36499999999999999</v>
      </c>
      <c r="M13525" t="s">
        <v>82</v>
      </c>
    </row>
    <row r="13526" spans="1:13">
      <c r="A13526" t="s">
        <v>5260</v>
      </c>
      <c r="B13526" t="s">
        <v>5261</v>
      </c>
      <c r="C13526" t="str">
        <f>TEXT(D13526, "mmm")</f>
        <v>Oct</v>
      </c>
      <c r="D13526" s="1">
        <v>45596</v>
      </c>
      <c r="E13526" t="s">
        <v>6712</v>
      </c>
      <c r="F13526" t="s">
        <v>222</v>
      </c>
      <c r="G13526">
        <v>8100</v>
      </c>
      <c r="H13526">
        <v>12.97</v>
      </c>
      <c r="I13526">
        <v>105057</v>
      </c>
      <c r="J13526" t="s">
        <v>81</v>
      </c>
      <c r="K13526">
        <v>-3.649649009560441E-3</v>
      </c>
      <c r="L13526">
        <v>-0.36499999999999999</v>
      </c>
      <c r="M13526" t="s">
        <v>82</v>
      </c>
    </row>
    <row r="13527" spans="1:13">
      <c r="A13527" t="s">
        <v>5260</v>
      </c>
      <c r="B13527" t="s">
        <v>5261</v>
      </c>
      <c r="C13527" t="str">
        <f>TEXT(D13527, "mmm")</f>
        <v>Oct</v>
      </c>
      <c r="D13527" s="1">
        <v>45596</v>
      </c>
      <c r="E13527" t="s">
        <v>6713</v>
      </c>
      <c r="F13527" t="s">
        <v>101</v>
      </c>
      <c r="G13527">
        <v>8100</v>
      </c>
      <c r="H13527">
        <v>12.97</v>
      </c>
      <c r="I13527">
        <v>105057</v>
      </c>
      <c r="J13527" t="s">
        <v>81</v>
      </c>
      <c r="K13527">
        <v>-3.649649009560441E-3</v>
      </c>
      <c r="L13527">
        <v>-0.36499999999999999</v>
      </c>
      <c r="M13527" t="s">
        <v>82</v>
      </c>
    </row>
    <row r="13528" spans="1:13">
      <c r="A13528" t="s">
        <v>5260</v>
      </c>
      <c r="B13528" t="s">
        <v>5261</v>
      </c>
      <c r="C13528" t="str">
        <f>TEXT(D13528, "mmm")</f>
        <v>Oct</v>
      </c>
      <c r="D13528" s="1">
        <v>45596</v>
      </c>
      <c r="E13528" t="s">
        <v>6714</v>
      </c>
      <c r="F13528" t="s">
        <v>101</v>
      </c>
      <c r="G13528">
        <v>8100</v>
      </c>
      <c r="H13528">
        <v>12.97</v>
      </c>
      <c r="I13528">
        <v>105057</v>
      </c>
      <c r="J13528" t="s">
        <v>81</v>
      </c>
      <c r="K13528">
        <v>-3.649649009560441E-3</v>
      </c>
      <c r="L13528">
        <v>-0.36499999999999999</v>
      </c>
      <c r="M13528" t="s">
        <v>82</v>
      </c>
    </row>
    <row r="13529" spans="1:13">
      <c r="A13529" t="s">
        <v>5260</v>
      </c>
      <c r="B13529" t="s">
        <v>5261</v>
      </c>
      <c r="C13529" t="str">
        <f>TEXT(D13529, "mmm")</f>
        <v>Oct</v>
      </c>
      <c r="D13529" s="1">
        <v>45596</v>
      </c>
      <c r="E13529" t="s">
        <v>6715</v>
      </c>
      <c r="F13529" t="s">
        <v>222</v>
      </c>
      <c r="G13529">
        <v>8100</v>
      </c>
      <c r="H13529">
        <v>12.97</v>
      </c>
      <c r="I13529">
        <v>105057</v>
      </c>
      <c r="J13529" t="s">
        <v>81</v>
      </c>
      <c r="K13529">
        <v>-3.649649009560441E-3</v>
      </c>
      <c r="L13529">
        <v>-0.36499999999999999</v>
      </c>
      <c r="M13529" t="s">
        <v>82</v>
      </c>
    </row>
    <row r="13530" spans="1:13">
      <c r="A13530" t="s">
        <v>5260</v>
      </c>
      <c r="B13530" t="s">
        <v>5261</v>
      </c>
      <c r="C13530" t="str">
        <f>TEXT(D13530, "mmm")</f>
        <v>Oct</v>
      </c>
      <c r="D13530" s="1">
        <v>45596</v>
      </c>
      <c r="E13530" t="s">
        <v>6716</v>
      </c>
      <c r="F13530" t="s">
        <v>101</v>
      </c>
      <c r="G13530">
        <v>8100</v>
      </c>
      <c r="H13530">
        <v>12.97</v>
      </c>
      <c r="I13530">
        <v>105057</v>
      </c>
      <c r="J13530" t="s">
        <v>81</v>
      </c>
      <c r="K13530">
        <v>-3.649649009560441E-3</v>
      </c>
      <c r="L13530">
        <v>-0.36499999999999999</v>
      </c>
      <c r="M13530" t="s">
        <v>82</v>
      </c>
    </row>
    <row r="13531" spans="1:13">
      <c r="A13531" t="s">
        <v>3006</v>
      </c>
      <c r="B13531" t="s">
        <v>3007</v>
      </c>
      <c r="C13531" t="str">
        <f>TEXT(D13531, "mmm")</f>
        <v>Oct</v>
      </c>
      <c r="D13531" s="1">
        <v>45596</v>
      </c>
      <c r="E13531" t="s">
        <v>6717</v>
      </c>
      <c r="F13531" t="s">
        <v>222</v>
      </c>
      <c r="G13531">
        <v>95419.85</v>
      </c>
      <c r="H13531">
        <v>10.48</v>
      </c>
      <c r="I13531">
        <v>1000000.028</v>
      </c>
      <c r="J13531" t="s">
        <v>81</v>
      </c>
      <c r="K13531">
        <v>0</v>
      </c>
      <c r="L13531">
        <v>0</v>
      </c>
      <c r="M13531" t="s">
        <v>82</v>
      </c>
    </row>
    <row r="13532" spans="1:13">
      <c r="A13532" t="s">
        <v>6718</v>
      </c>
      <c r="B13532" t="s">
        <v>6719</v>
      </c>
      <c r="C13532" t="str">
        <f>TEXT(D13532, "mmm")</f>
        <v>Oct</v>
      </c>
      <c r="D13532" s="1">
        <v>45596</v>
      </c>
      <c r="E13532" t="s">
        <v>6720</v>
      </c>
      <c r="F13532" t="s">
        <v>101</v>
      </c>
      <c r="G13532">
        <v>500000</v>
      </c>
      <c r="H13532">
        <v>1.43</v>
      </c>
      <c r="I13532">
        <v>715000</v>
      </c>
      <c r="J13532" t="s">
        <v>86</v>
      </c>
      <c r="K13532">
        <v>0.115646227058497</v>
      </c>
      <c r="L13532">
        <v>11.5646</v>
      </c>
      <c r="M13532" t="s">
        <v>82</v>
      </c>
    </row>
    <row r="13533" spans="1:13">
      <c r="A13533" t="s">
        <v>6718</v>
      </c>
      <c r="B13533" t="s">
        <v>6719</v>
      </c>
      <c r="C13533" t="str">
        <f>TEXT(D13533, "mmm")</f>
        <v>Oct</v>
      </c>
      <c r="D13533" s="1">
        <v>45596</v>
      </c>
      <c r="E13533" t="s">
        <v>6720</v>
      </c>
      <c r="F13533" t="s">
        <v>101</v>
      </c>
      <c r="G13533">
        <v>415472</v>
      </c>
      <c r="H13533">
        <v>1.47</v>
      </c>
      <c r="I13533">
        <v>610743.84</v>
      </c>
      <c r="J13533" t="s">
        <v>81</v>
      </c>
      <c r="K13533">
        <v>0.115646227058497</v>
      </c>
      <c r="L13533">
        <v>11.5646</v>
      </c>
      <c r="M13533" t="s">
        <v>82</v>
      </c>
    </row>
    <row r="13534" spans="1:13">
      <c r="A13534" t="s">
        <v>5095</v>
      </c>
      <c r="B13534" t="s">
        <v>5096</v>
      </c>
      <c r="C13534" t="str">
        <f>TEXT(D13534, "mmm")</f>
        <v>Oct</v>
      </c>
      <c r="D13534" s="1">
        <v>45596</v>
      </c>
      <c r="E13534" t="s">
        <v>5097</v>
      </c>
      <c r="F13534" t="s">
        <v>101</v>
      </c>
      <c r="G13534">
        <v>141000</v>
      </c>
      <c r="H13534">
        <v>15.5</v>
      </c>
      <c r="I13534">
        <v>2185500</v>
      </c>
      <c r="J13534" t="s">
        <v>86</v>
      </c>
      <c r="K13534">
        <v>5.6915930250410092E-2</v>
      </c>
      <c r="L13534">
        <v>5.6916000000000002</v>
      </c>
      <c r="M13534" t="s">
        <v>82</v>
      </c>
    </row>
    <row r="13535" spans="1:13">
      <c r="A13535" t="s">
        <v>5095</v>
      </c>
      <c r="B13535" t="s">
        <v>5096</v>
      </c>
      <c r="C13535" t="str">
        <f>TEXT(D13535, "mmm")</f>
        <v>Oct</v>
      </c>
      <c r="D13535" s="1">
        <v>45596</v>
      </c>
      <c r="E13535" t="s">
        <v>5097</v>
      </c>
      <c r="F13535" t="s">
        <v>101</v>
      </c>
      <c r="G13535">
        <v>9432</v>
      </c>
      <c r="H13535">
        <v>15.42</v>
      </c>
      <c r="I13535">
        <v>145441.44</v>
      </c>
      <c r="J13535" t="s">
        <v>81</v>
      </c>
      <c r="K13535">
        <v>5.6915930250410092E-2</v>
      </c>
      <c r="L13535">
        <v>5.6916000000000002</v>
      </c>
      <c r="M13535" t="s">
        <v>82</v>
      </c>
    </row>
    <row r="13536" spans="1:13">
      <c r="A13536" t="s">
        <v>6721</v>
      </c>
      <c r="B13536" t="s">
        <v>6722</v>
      </c>
      <c r="C13536" t="str">
        <f>TEXT(D13536, "mmm")</f>
        <v>Oct</v>
      </c>
      <c r="D13536" s="1">
        <v>45596</v>
      </c>
      <c r="E13536" t="s">
        <v>6723</v>
      </c>
      <c r="F13536" t="s">
        <v>80</v>
      </c>
      <c r="G13536">
        <v>1155</v>
      </c>
      <c r="H13536">
        <v>21.69</v>
      </c>
      <c r="I13536">
        <v>25051.95</v>
      </c>
      <c r="J13536" t="s">
        <v>86</v>
      </c>
      <c r="K13536">
        <v>2.8624309453952671E-2</v>
      </c>
      <c r="L13536">
        <v>2.8624000000000001</v>
      </c>
      <c r="M13536" t="s">
        <v>82</v>
      </c>
    </row>
    <row r="13537" spans="1:13">
      <c r="A13537" t="s">
        <v>6692</v>
      </c>
      <c r="B13537" t="s">
        <v>6693</v>
      </c>
      <c r="C13537" t="str">
        <f>TEXT(D13537, "mmm")</f>
        <v>Oct</v>
      </c>
      <c r="D13537" s="1">
        <v>45596</v>
      </c>
      <c r="E13537" t="s">
        <v>6694</v>
      </c>
      <c r="F13537" t="s">
        <v>251</v>
      </c>
      <c r="G13537">
        <v>21470459</v>
      </c>
      <c r="H13537">
        <v>2.59</v>
      </c>
      <c r="I13537">
        <v>55608488.809999987</v>
      </c>
      <c r="J13537" t="s">
        <v>81</v>
      </c>
      <c r="K13537">
        <v>-5.882358017962741E-2</v>
      </c>
      <c r="L13537">
        <v>-5.8823999999999996</v>
      </c>
      <c r="M13537" t="s">
        <v>82</v>
      </c>
    </row>
    <row r="13538" spans="1:13">
      <c r="A13538" t="s">
        <v>6692</v>
      </c>
      <c r="B13538" t="s">
        <v>6693</v>
      </c>
      <c r="C13538" t="str">
        <f>TEXT(D13538, "mmm")</f>
        <v>Oct</v>
      </c>
      <c r="D13538" s="1">
        <v>45596</v>
      </c>
      <c r="E13538" t="s">
        <v>6695</v>
      </c>
      <c r="F13538" t="s">
        <v>251</v>
      </c>
      <c r="G13538">
        <v>21470459</v>
      </c>
      <c r="H13538">
        <v>2.59</v>
      </c>
      <c r="I13538">
        <v>55608488.809999987</v>
      </c>
      <c r="J13538" t="s">
        <v>81</v>
      </c>
      <c r="K13538">
        <v>-5.882358017962741E-2</v>
      </c>
      <c r="L13538">
        <v>-5.8823999999999996</v>
      </c>
      <c r="M13538" t="s">
        <v>82</v>
      </c>
    </row>
    <row r="13539" spans="1:13">
      <c r="A13539" t="s">
        <v>129</v>
      </c>
      <c r="B13539" t="s">
        <v>130</v>
      </c>
      <c r="C13539" t="str">
        <f>TEXT(D13539, "mmm")</f>
        <v>Oct</v>
      </c>
      <c r="D13539" s="1">
        <v>45596</v>
      </c>
      <c r="E13539" t="s">
        <v>111</v>
      </c>
      <c r="F13539" t="s">
        <v>101</v>
      </c>
      <c r="G13539">
        <v>5500</v>
      </c>
      <c r="H13539">
        <v>6.67</v>
      </c>
      <c r="I13539">
        <v>36685</v>
      </c>
      <c r="J13539" t="s">
        <v>81</v>
      </c>
      <c r="K13539">
        <v>-2.1180081769274991E-2</v>
      </c>
      <c r="L13539">
        <v>-2.1179999999999999</v>
      </c>
      <c r="M13539" t="s">
        <v>82</v>
      </c>
    </row>
    <row r="13540" spans="1:13">
      <c r="A13540" t="s">
        <v>129</v>
      </c>
      <c r="B13540" t="s">
        <v>130</v>
      </c>
      <c r="C13540" t="str">
        <f>TEXT(D13540, "mmm")</f>
        <v>Oct</v>
      </c>
      <c r="D13540" s="1">
        <v>45596</v>
      </c>
      <c r="E13540" t="s">
        <v>110</v>
      </c>
      <c r="F13540" t="s">
        <v>101</v>
      </c>
      <c r="G13540">
        <v>5500</v>
      </c>
      <c r="H13540">
        <v>6.67</v>
      </c>
      <c r="I13540">
        <v>36685</v>
      </c>
      <c r="J13540" t="s">
        <v>81</v>
      </c>
      <c r="K13540">
        <v>-2.1180081769274991E-2</v>
      </c>
      <c r="L13540">
        <v>-2.1179999999999999</v>
      </c>
      <c r="M13540" t="s">
        <v>82</v>
      </c>
    </row>
    <row r="13541" spans="1:13">
      <c r="A13541" t="s">
        <v>129</v>
      </c>
      <c r="B13541" t="s">
        <v>130</v>
      </c>
      <c r="C13541" t="str">
        <f>TEXT(D13541, "mmm")</f>
        <v>Oct</v>
      </c>
      <c r="D13541" s="1">
        <v>45596</v>
      </c>
      <c r="E13541" t="s">
        <v>109</v>
      </c>
      <c r="F13541" t="s">
        <v>101</v>
      </c>
      <c r="G13541">
        <v>5500</v>
      </c>
      <c r="H13541">
        <v>6.67</v>
      </c>
      <c r="I13541">
        <v>36685</v>
      </c>
      <c r="J13541" t="s">
        <v>81</v>
      </c>
      <c r="K13541">
        <v>-2.1180081769274991E-2</v>
      </c>
      <c r="L13541">
        <v>-2.1179999999999999</v>
      </c>
      <c r="M13541" t="s">
        <v>82</v>
      </c>
    </row>
    <row r="13542" spans="1:13">
      <c r="A13542" t="s">
        <v>3551</v>
      </c>
      <c r="B13542" t="s">
        <v>3552</v>
      </c>
      <c r="C13542" t="str">
        <f>TEXT(D13542, "mmm")</f>
        <v>Oct</v>
      </c>
      <c r="D13542" s="1">
        <v>45596</v>
      </c>
      <c r="E13542" t="s">
        <v>3718</v>
      </c>
      <c r="F13542" t="s">
        <v>80</v>
      </c>
      <c r="G13542">
        <v>215053</v>
      </c>
      <c r="H13542">
        <v>2.2000000000000002</v>
      </c>
      <c r="I13542">
        <v>473116.6</v>
      </c>
      <c r="J13542" t="s">
        <v>86</v>
      </c>
      <c r="K13542">
        <v>-0.1073170314722999</v>
      </c>
      <c r="L13542">
        <v>-10.7317</v>
      </c>
      <c r="M13542" t="s">
        <v>82</v>
      </c>
    </row>
    <row r="13543" spans="1:13">
      <c r="A13543" t="s">
        <v>2232</v>
      </c>
      <c r="B13543" t="s">
        <v>2233</v>
      </c>
      <c r="C13543" t="str">
        <f>TEXT(D13543, "mmm")</f>
        <v>Oct</v>
      </c>
      <c r="D13543" s="1">
        <v>45596</v>
      </c>
      <c r="E13543" t="s">
        <v>6724</v>
      </c>
      <c r="F13543" t="s">
        <v>118</v>
      </c>
      <c r="G13543">
        <v>1500</v>
      </c>
      <c r="H13543">
        <v>9.99</v>
      </c>
      <c r="I13543">
        <v>14985</v>
      </c>
      <c r="J13543" t="s">
        <v>81</v>
      </c>
      <c r="K13543">
        <v>9.3439318208210942E-2</v>
      </c>
      <c r="L13543">
        <v>9.3438999999999997</v>
      </c>
      <c r="M13543" t="s">
        <v>82</v>
      </c>
    </row>
    <row r="13544" spans="1:13">
      <c r="A13544" t="s">
        <v>2065</v>
      </c>
      <c r="B13544" t="s">
        <v>2066</v>
      </c>
      <c r="C13544" t="str">
        <f>TEXT(D13544, "mmm")</f>
        <v>Oct</v>
      </c>
      <c r="D13544" s="1">
        <v>45596</v>
      </c>
      <c r="E13544" t="s">
        <v>4047</v>
      </c>
      <c r="F13544" t="s">
        <v>80</v>
      </c>
      <c r="G13544">
        <v>1220</v>
      </c>
      <c r="H13544">
        <v>29.06</v>
      </c>
      <c r="I13544">
        <v>35453.199999999997</v>
      </c>
      <c r="J13544" t="s">
        <v>86</v>
      </c>
      <c r="K13544">
        <v>0.15301847298640919</v>
      </c>
      <c r="L13544">
        <v>15.3018</v>
      </c>
      <c r="M13544" t="s">
        <v>82</v>
      </c>
    </row>
    <row r="13545" spans="1:13">
      <c r="A13545" t="s">
        <v>2065</v>
      </c>
      <c r="B13545" t="s">
        <v>2066</v>
      </c>
      <c r="C13545" t="str">
        <f>TEXT(D13545, "mmm")</f>
        <v>Oct</v>
      </c>
      <c r="D13545" s="1">
        <v>45596</v>
      </c>
      <c r="E13545" t="s">
        <v>4047</v>
      </c>
      <c r="F13545" t="s">
        <v>80</v>
      </c>
      <c r="G13545">
        <v>877</v>
      </c>
      <c r="H13545">
        <v>29.07</v>
      </c>
      <c r="I13545">
        <v>25494.39</v>
      </c>
      <c r="J13545" t="s">
        <v>81</v>
      </c>
      <c r="K13545">
        <v>0.15301847298640919</v>
      </c>
      <c r="L13545">
        <v>15.3018</v>
      </c>
      <c r="M13545" t="s">
        <v>82</v>
      </c>
    </row>
    <row r="13546" spans="1:13">
      <c r="A13546" t="s">
        <v>2065</v>
      </c>
      <c r="B13546" t="s">
        <v>2066</v>
      </c>
      <c r="C13546" t="str">
        <f>TEXT(D13546, "mmm")</f>
        <v>Oct</v>
      </c>
      <c r="D13546" s="1">
        <v>45596</v>
      </c>
      <c r="E13546" t="s">
        <v>4047</v>
      </c>
      <c r="F13546" t="s">
        <v>80</v>
      </c>
      <c r="G13546">
        <v>717</v>
      </c>
      <c r="H13546">
        <v>29.08</v>
      </c>
      <c r="I13546">
        <v>20850.36</v>
      </c>
      <c r="J13546" t="s">
        <v>81</v>
      </c>
      <c r="K13546">
        <v>0.15301847298640919</v>
      </c>
      <c r="L13546">
        <v>15.3018</v>
      </c>
      <c r="M13546" t="s">
        <v>82</v>
      </c>
    </row>
    <row r="13547" spans="1:13">
      <c r="A13547" t="s">
        <v>2065</v>
      </c>
      <c r="B13547" t="s">
        <v>2066</v>
      </c>
      <c r="C13547" t="str">
        <f>TEXT(D13547, "mmm")</f>
        <v>Oct</v>
      </c>
      <c r="D13547" s="1">
        <v>45596</v>
      </c>
      <c r="E13547" t="s">
        <v>4047</v>
      </c>
      <c r="F13547" t="s">
        <v>80</v>
      </c>
      <c r="G13547">
        <v>870</v>
      </c>
      <c r="H13547">
        <v>29.07</v>
      </c>
      <c r="I13547">
        <v>25290.9</v>
      </c>
      <c r="J13547" t="s">
        <v>81</v>
      </c>
      <c r="K13547">
        <v>0.15301847298640919</v>
      </c>
      <c r="L13547">
        <v>15.3018</v>
      </c>
      <c r="M13547" t="s">
        <v>82</v>
      </c>
    </row>
    <row r="13548" spans="1:13">
      <c r="A13548" t="s">
        <v>2065</v>
      </c>
      <c r="B13548" t="s">
        <v>2066</v>
      </c>
      <c r="C13548" t="str">
        <f>TEXT(D13548, "mmm")</f>
        <v>Oct</v>
      </c>
      <c r="D13548" s="1">
        <v>45596</v>
      </c>
      <c r="E13548" t="s">
        <v>4047</v>
      </c>
      <c r="F13548" t="s">
        <v>80</v>
      </c>
      <c r="G13548">
        <v>1158</v>
      </c>
      <c r="H13548">
        <v>29.07</v>
      </c>
      <c r="I13548">
        <v>33663.06</v>
      </c>
      <c r="J13548" t="s">
        <v>86</v>
      </c>
      <c r="K13548">
        <v>0.15301847298640919</v>
      </c>
      <c r="L13548">
        <v>15.3018</v>
      </c>
      <c r="M13548" t="s">
        <v>82</v>
      </c>
    </row>
    <row r="13549" spans="1:13">
      <c r="A13549" t="s">
        <v>6725</v>
      </c>
      <c r="B13549" t="s">
        <v>6726</v>
      </c>
      <c r="C13549" t="str">
        <f>TEXT(D13549, "mmm")</f>
        <v>Oct</v>
      </c>
      <c r="D13549" s="1">
        <v>45596</v>
      </c>
      <c r="E13549" t="s">
        <v>6727</v>
      </c>
      <c r="F13549" t="s">
        <v>80</v>
      </c>
      <c r="G13549">
        <v>1399595</v>
      </c>
      <c r="H13549">
        <v>1.46</v>
      </c>
      <c r="I13549">
        <v>2043408.7</v>
      </c>
      <c r="J13549" t="s">
        <v>81</v>
      </c>
      <c r="K13549">
        <v>-0.30000001192092901</v>
      </c>
      <c r="L13549">
        <v>-30</v>
      </c>
      <c r="M13549" t="s">
        <v>82</v>
      </c>
    </row>
    <row r="13550" spans="1:13">
      <c r="A13550" t="s">
        <v>6493</v>
      </c>
      <c r="B13550" t="s">
        <v>6494</v>
      </c>
      <c r="C13550" t="str">
        <f>TEXT(D13550, "mmm")</f>
        <v>Oct</v>
      </c>
      <c r="D13550" s="1">
        <v>45596</v>
      </c>
      <c r="E13550" t="s">
        <v>723</v>
      </c>
      <c r="F13550" t="s">
        <v>101</v>
      </c>
      <c r="G13550">
        <v>679207</v>
      </c>
      <c r="H13550">
        <v>26.59</v>
      </c>
      <c r="I13550">
        <v>18060114.129999999</v>
      </c>
      <c r="J13550" t="s">
        <v>81</v>
      </c>
      <c r="K13550">
        <v>2.4546745626772282E-2</v>
      </c>
      <c r="L13550">
        <v>2.4546999999999999</v>
      </c>
      <c r="M13550" t="s">
        <v>82</v>
      </c>
    </row>
    <row r="13551" spans="1:13">
      <c r="A13551" t="s">
        <v>6493</v>
      </c>
      <c r="B13551" t="s">
        <v>6494</v>
      </c>
      <c r="C13551" t="str">
        <f>TEXT(D13551, "mmm")</f>
        <v>Oct</v>
      </c>
      <c r="D13551" s="1">
        <v>45596</v>
      </c>
      <c r="E13551" t="s">
        <v>724</v>
      </c>
      <c r="F13551" t="s">
        <v>101</v>
      </c>
      <c r="G13551">
        <v>679207</v>
      </c>
      <c r="H13551">
        <v>26.59</v>
      </c>
      <c r="I13551">
        <v>18060114.129999999</v>
      </c>
      <c r="J13551" t="s">
        <v>81</v>
      </c>
      <c r="K13551">
        <v>2.4546745626772282E-2</v>
      </c>
      <c r="L13551">
        <v>2.4546999999999999</v>
      </c>
      <c r="M13551" t="s">
        <v>82</v>
      </c>
    </row>
    <row r="13552" spans="1:13">
      <c r="A13552" t="s">
        <v>6728</v>
      </c>
      <c r="B13552" t="s">
        <v>6729</v>
      </c>
      <c r="C13552" t="str">
        <f>TEXT(D13552, "mmm")</f>
        <v>Oct</v>
      </c>
      <c r="D13552" s="1">
        <v>45596</v>
      </c>
      <c r="E13552" t="s">
        <v>6730</v>
      </c>
      <c r="F13552" t="s">
        <v>118</v>
      </c>
      <c r="G13552">
        <v>2500</v>
      </c>
      <c r="H13552">
        <v>33.33</v>
      </c>
      <c r="I13552">
        <v>83325</v>
      </c>
      <c r="J13552" t="s">
        <v>81</v>
      </c>
      <c r="K13552">
        <v>4.9327284709952401E-2</v>
      </c>
      <c r="L13552">
        <v>4.9326999999999996</v>
      </c>
      <c r="M13552" t="s">
        <v>82</v>
      </c>
    </row>
    <row r="13553" spans="1:13">
      <c r="A13553" t="s">
        <v>291</v>
      </c>
      <c r="B13553" t="s">
        <v>292</v>
      </c>
      <c r="C13553" t="str">
        <f>TEXT(D13553, "mmm")</f>
        <v>Oct</v>
      </c>
      <c r="D13553" s="1">
        <v>45596</v>
      </c>
      <c r="E13553" t="s">
        <v>100</v>
      </c>
      <c r="F13553" t="s">
        <v>101</v>
      </c>
      <c r="G13553">
        <v>11621</v>
      </c>
      <c r="H13553">
        <v>7.58</v>
      </c>
      <c r="I13553">
        <v>88087.180000000008</v>
      </c>
      <c r="J13553" t="s">
        <v>81</v>
      </c>
      <c r="K13553">
        <v>3.9840783449121009E-2</v>
      </c>
      <c r="L13553">
        <v>3.9841000000000002</v>
      </c>
      <c r="M13553" t="s">
        <v>82</v>
      </c>
    </row>
    <row r="13554" spans="1:13">
      <c r="A13554" t="s">
        <v>291</v>
      </c>
      <c r="B13554" t="s">
        <v>292</v>
      </c>
      <c r="C13554" t="str">
        <f>TEXT(D13554, "mmm")</f>
        <v>Oct</v>
      </c>
      <c r="D13554" s="1">
        <v>45596</v>
      </c>
      <c r="E13554" t="s">
        <v>102</v>
      </c>
      <c r="F13554" t="s">
        <v>101</v>
      </c>
      <c r="G13554">
        <v>11621</v>
      </c>
      <c r="H13554">
        <v>7.58</v>
      </c>
      <c r="I13554">
        <v>88087.180000000008</v>
      </c>
      <c r="J13554" t="s">
        <v>81</v>
      </c>
      <c r="K13554">
        <v>3.9840783449121009E-2</v>
      </c>
      <c r="L13554">
        <v>3.9841000000000002</v>
      </c>
      <c r="M13554" t="s">
        <v>82</v>
      </c>
    </row>
    <row r="13555" spans="1:13">
      <c r="A13555" t="s">
        <v>3551</v>
      </c>
      <c r="B13555" t="s">
        <v>3552</v>
      </c>
      <c r="C13555" t="str">
        <f>TEXT(D13555, "mmm")</f>
        <v>Oct</v>
      </c>
      <c r="D13555" s="1">
        <v>45596</v>
      </c>
      <c r="E13555" t="s">
        <v>3553</v>
      </c>
      <c r="F13555" t="s">
        <v>128</v>
      </c>
      <c r="G13555">
        <v>107526</v>
      </c>
      <c r="H13555">
        <v>2.2000000000000002</v>
      </c>
      <c r="I13555">
        <v>236557.2</v>
      </c>
      <c r="J13555" t="s">
        <v>86</v>
      </c>
      <c r="K13555">
        <v>-0.1073170314722999</v>
      </c>
      <c r="L13555">
        <v>-10.7317</v>
      </c>
      <c r="M13555" t="s">
        <v>82</v>
      </c>
    </row>
    <row r="13556" spans="1:13">
      <c r="A13556" t="s">
        <v>6681</v>
      </c>
      <c r="B13556" t="s">
        <v>6682</v>
      </c>
      <c r="C13556" t="str">
        <f>TEXT(D13556, "mmm")</f>
        <v>Oct</v>
      </c>
      <c r="D13556" s="1">
        <v>45596</v>
      </c>
      <c r="E13556" t="s">
        <v>6683</v>
      </c>
      <c r="F13556" t="s">
        <v>314</v>
      </c>
      <c r="G13556">
        <v>25000</v>
      </c>
      <c r="H13556">
        <v>2.35</v>
      </c>
      <c r="I13556">
        <v>58750</v>
      </c>
      <c r="J13556" t="s">
        <v>81</v>
      </c>
      <c r="K13556">
        <v>5.9760994397353377E-2</v>
      </c>
      <c r="L13556">
        <v>5.9760999999999997</v>
      </c>
      <c r="M13556" t="s">
        <v>82</v>
      </c>
    </row>
    <row r="13557" spans="1:13">
      <c r="A13557" t="s">
        <v>4645</v>
      </c>
      <c r="B13557" t="s">
        <v>4646</v>
      </c>
      <c r="C13557" t="str">
        <f>TEXT(D13557, "mmm")</f>
        <v>Oct</v>
      </c>
      <c r="D13557" s="1">
        <v>45596</v>
      </c>
      <c r="E13557" t="s">
        <v>4647</v>
      </c>
      <c r="F13557" t="s">
        <v>222</v>
      </c>
      <c r="G13557">
        <v>14347</v>
      </c>
      <c r="H13557">
        <v>19.57</v>
      </c>
      <c r="I13557">
        <v>280770.78999999998</v>
      </c>
      <c r="J13557" t="s">
        <v>81</v>
      </c>
      <c r="K13557">
        <v>4.6466659796431387E-2</v>
      </c>
      <c r="L13557">
        <v>4.6467000000000001</v>
      </c>
      <c r="M13557" t="s">
        <v>82</v>
      </c>
    </row>
    <row r="13558" spans="1:13">
      <c r="A13558" t="s">
        <v>6731</v>
      </c>
      <c r="B13558" t="s">
        <v>6732</v>
      </c>
      <c r="C13558" t="str">
        <f>TEXT(D13558, "mmm")</f>
        <v>Nov</v>
      </c>
      <c r="D13558" s="1">
        <v>45597</v>
      </c>
      <c r="E13558" t="s">
        <v>6733</v>
      </c>
      <c r="F13558" t="s">
        <v>118</v>
      </c>
      <c r="G13558">
        <v>1830</v>
      </c>
      <c r="H13558">
        <v>54.68</v>
      </c>
      <c r="I13558">
        <v>100064.4</v>
      </c>
      <c r="J13558" t="s">
        <v>86</v>
      </c>
      <c r="K13558">
        <v>3.4977977738009917E-2</v>
      </c>
      <c r="L13558">
        <v>3.4977999999999998</v>
      </c>
      <c r="M13558" t="s">
        <v>82</v>
      </c>
    </row>
    <row r="13559" spans="1:13">
      <c r="A13559" t="s">
        <v>743</v>
      </c>
      <c r="B13559" t="s">
        <v>744</v>
      </c>
      <c r="C13559" t="str">
        <f>TEXT(D13559, "mmm")</f>
        <v>Nov</v>
      </c>
      <c r="D13559" s="1">
        <v>45597</v>
      </c>
      <c r="E13559" t="s">
        <v>759</v>
      </c>
      <c r="F13559" t="s">
        <v>80</v>
      </c>
      <c r="G13559">
        <v>257.62</v>
      </c>
      <c r="H13559">
        <v>109.29</v>
      </c>
      <c r="I13559">
        <v>28155.289799999999</v>
      </c>
      <c r="J13559" t="s">
        <v>81</v>
      </c>
      <c r="K13559">
        <v>0.1219985136042514</v>
      </c>
      <c r="L13559">
        <v>12.1999</v>
      </c>
      <c r="M13559" t="s">
        <v>82</v>
      </c>
    </row>
    <row r="13560" spans="1:13">
      <c r="A13560" t="s">
        <v>5395</v>
      </c>
      <c r="B13560" t="s">
        <v>5396</v>
      </c>
      <c r="C13560" t="str">
        <f>TEXT(D13560, "mmm")</f>
        <v>Nov</v>
      </c>
      <c r="D13560" s="1">
        <v>45597</v>
      </c>
      <c r="E13560" t="s">
        <v>5397</v>
      </c>
      <c r="F13560" t="s">
        <v>80</v>
      </c>
      <c r="G13560">
        <v>5000</v>
      </c>
      <c r="H13560">
        <v>55.29</v>
      </c>
      <c r="I13560">
        <v>276450</v>
      </c>
      <c r="J13560" t="s">
        <v>86</v>
      </c>
      <c r="K13560">
        <v>1.17925737879625E-2</v>
      </c>
      <c r="L13560">
        <v>1.1793</v>
      </c>
      <c r="M13560" t="s">
        <v>82</v>
      </c>
    </row>
    <row r="13561" spans="1:13">
      <c r="A13561" t="s">
        <v>6734</v>
      </c>
      <c r="B13561" t="s">
        <v>6735</v>
      </c>
      <c r="C13561" t="str">
        <f>TEXT(D13561, "mmm")</f>
        <v>Nov</v>
      </c>
      <c r="D13561" s="1">
        <v>45597</v>
      </c>
      <c r="E13561" t="s">
        <v>6736</v>
      </c>
      <c r="F13561" t="s">
        <v>118</v>
      </c>
      <c r="G13561">
        <v>5000</v>
      </c>
      <c r="H13561">
        <v>22.96</v>
      </c>
      <c r="I13561">
        <v>114800</v>
      </c>
      <c r="J13561" t="s">
        <v>86</v>
      </c>
      <c r="K13561">
        <v>8.0574952590138915E-2</v>
      </c>
      <c r="L13561">
        <v>8.0574999999999992</v>
      </c>
      <c r="M13561" t="s">
        <v>82</v>
      </c>
    </row>
    <row r="13562" spans="1:13">
      <c r="A13562" t="s">
        <v>680</v>
      </c>
      <c r="B13562" t="s">
        <v>681</v>
      </c>
      <c r="C13562" t="str">
        <f>TEXT(D13562, "mmm")</f>
        <v>Nov</v>
      </c>
      <c r="D13562" s="1">
        <v>45597</v>
      </c>
      <c r="E13562" t="s">
        <v>6737</v>
      </c>
      <c r="F13562" t="s">
        <v>128</v>
      </c>
      <c r="G13562">
        <v>500</v>
      </c>
      <c r="H13562">
        <v>29.5</v>
      </c>
      <c r="I13562">
        <v>14750</v>
      </c>
      <c r="J13562" t="s">
        <v>81</v>
      </c>
      <c r="K13562">
        <v>4.2889327540780682E-2</v>
      </c>
      <c r="L13562">
        <v>4.2888999999999999</v>
      </c>
      <c r="M13562" t="s">
        <v>82</v>
      </c>
    </row>
    <row r="13563" spans="1:13">
      <c r="A13563" t="s">
        <v>680</v>
      </c>
      <c r="B13563" t="s">
        <v>681</v>
      </c>
      <c r="C13563" t="str">
        <f>TEXT(D13563, "mmm")</f>
        <v>Nov</v>
      </c>
      <c r="D13563" s="1">
        <v>45597</v>
      </c>
      <c r="E13563" t="s">
        <v>6738</v>
      </c>
      <c r="F13563" t="s">
        <v>80</v>
      </c>
      <c r="G13563">
        <v>1356</v>
      </c>
      <c r="H13563">
        <v>29.5</v>
      </c>
      <c r="I13563">
        <v>40002</v>
      </c>
      <c r="J13563" t="s">
        <v>86</v>
      </c>
      <c r="K13563">
        <v>4.2889327540780682E-2</v>
      </c>
      <c r="L13563">
        <v>4.2888999999999999</v>
      </c>
      <c r="M13563" t="s">
        <v>82</v>
      </c>
    </row>
    <row r="13564" spans="1:13">
      <c r="A13564" t="s">
        <v>680</v>
      </c>
      <c r="B13564" t="s">
        <v>681</v>
      </c>
      <c r="C13564" t="str">
        <f>TEXT(D13564, "mmm")</f>
        <v>Nov</v>
      </c>
      <c r="D13564" s="1">
        <v>45597</v>
      </c>
      <c r="E13564" t="s">
        <v>6739</v>
      </c>
      <c r="F13564" t="s">
        <v>118</v>
      </c>
      <c r="G13564">
        <v>500</v>
      </c>
      <c r="H13564">
        <v>29.5</v>
      </c>
      <c r="I13564">
        <v>14750</v>
      </c>
      <c r="J13564" t="s">
        <v>81</v>
      </c>
      <c r="K13564">
        <v>4.2889327540780682E-2</v>
      </c>
      <c r="L13564">
        <v>4.2888999999999999</v>
      </c>
      <c r="M13564" t="s">
        <v>82</v>
      </c>
    </row>
    <row r="13565" spans="1:13">
      <c r="A13565" t="s">
        <v>5260</v>
      </c>
      <c r="B13565" t="s">
        <v>5261</v>
      </c>
      <c r="C13565" t="str">
        <f>TEXT(D13565, "mmm")</f>
        <v>Nov</v>
      </c>
      <c r="D13565" s="1">
        <v>45597</v>
      </c>
      <c r="E13565" t="s">
        <v>6712</v>
      </c>
      <c r="F13565" t="s">
        <v>222</v>
      </c>
      <c r="G13565">
        <v>11500</v>
      </c>
      <c r="H13565">
        <v>13.76</v>
      </c>
      <c r="I13565">
        <v>158240</v>
      </c>
      <c r="J13565" t="s">
        <v>81</v>
      </c>
      <c r="K13565">
        <v>-2.9110927179275211E-2</v>
      </c>
      <c r="L13565">
        <v>-2.9110999999999998</v>
      </c>
      <c r="M13565" t="s">
        <v>82</v>
      </c>
    </row>
    <row r="13566" spans="1:13">
      <c r="A13566" t="s">
        <v>5260</v>
      </c>
      <c r="B13566" t="s">
        <v>5261</v>
      </c>
      <c r="C13566" t="str">
        <f>TEXT(D13566, "mmm")</f>
        <v>Nov</v>
      </c>
      <c r="D13566" s="1">
        <v>45597</v>
      </c>
      <c r="E13566" t="s">
        <v>6713</v>
      </c>
      <c r="F13566" t="s">
        <v>101</v>
      </c>
      <c r="G13566">
        <v>11500</v>
      </c>
      <c r="H13566">
        <v>13.76</v>
      </c>
      <c r="I13566">
        <v>158240</v>
      </c>
      <c r="J13566" t="s">
        <v>81</v>
      </c>
      <c r="K13566">
        <v>-2.9110927179275211E-2</v>
      </c>
      <c r="L13566">
        <v>-2.9110999999999998</v>
      </c>
      <c r="M13566" t="s">
        <v>82</v>
      </c>
    </row>
    <row r="13567" spans="1:13">
      <c r="A13567" t="s">
        <v>5260</v>
      </c>
      <c r="B13567" t="s">
        <v>5261</v>
      </c>
      <c r="C13567" t="str">
        <f>TEXT(D13567, "mmm")</f>
        <v>Nov</v>
      </c>
      <c r="D13567" s="1">
        <v>45597</v>
      </c>
      <c r="E13567" t="s">
        <v>6714</v>
      </c>
      <c r="F13567" t="s">
        <v>101</v>
      </c>
      <c r="G13567">
        <v>11500</v>
      </c>
      <c r="H13567">
        <v>13.76</v>
      </c>
      <c r="I13567">
        <v>158240</v>
      </c>
      <c r="J13567" t="s">
        <v>81</v>
      </c>
      <c r="K13567">
        <v>-2.9110927179275211E-2</v>
      </c>
      <c r="L13567">
        <v>-2.9110999999999998</v>
      </c>
      <c r="M13567" t="s">
        <v>82</v>
      </c>
    </row>
    <row r="13568" spans="1:13">
      <c r="A13568" t="s">
        <v>5260</v>
      </c>
      <c r="B13568" t="s">
        <v>5261</v>
      </c>
      <c r="C13568" t="str">
        <f>TEXT(D13568, "mmm")</f>
        <v>Nov</v>
      </c>
      <c r="D13568" s="1">
        <v>45597</v>
      </c>
      <c r="E13568" t="s">
        <v>6715</v>
      </c>
      <c r="F13568" t="s">
        <v>222</v>
      </c>
      <c r="G13568">
        <v>11500</v>
      </c>
      <c r="H13568">
        <v>13.76</v>
      </c>
      <c r="I13568">
        <v>158240</v>
      </c>
      <c r="J13568" t="s">
        <v>81</v>
      </c>
      <c r="K13568">
        <v>-2.9110927179275211E-2</v>
      </c>
      <c r="L13568">
        <v>-2.9110999999999998</v>
      </c>
      <c r="M13568" t="s">
        <v>82</v>
      </c>
    </row>
    <row r="13569" spans="1:13">
      <c r="A13569" t="s">
        <v>5260</v>
      </c>
      <c r="B13569" t="s">
        <v>5261</v>
      </c>
      <c r="C13569" t="str">
        <f>TEXT(D13569, "mmm")</f>
        <v>Nov</v>
      </c>
      <c r="D13569" s="1">
        <v>45597</v>
      </c>
      <c r="E13569" t="s">
        <v>6716</v>
      </c>
      <c r="F13569" t="s">
        <v>101</v>
      </c>
      <c r="G13569">
        <v>11500</v>
      </c>
      <c r="H13569">
        <v>13.76</v>
      </c>
      <c r="I13569">
        <v>158240</v>
      </c>
      <c r="J13569" t="s">
        <v>81</v>
      </c>
      <c r="K13569">
        <v>-2.9110927179275211E-2</v>
      </c>
      <c r="L13569">
        <v>-2.9110999999999998</v>
      </c>
      <c r="M13569" t="s">
        <v>82</v>
      </c>
    </row>
    <row r="13570" spans="1:13">
      <c r="A13570" t="s">
        <v>5260</v>
      </c>
      <c r="B13570" t="s">
        <v>5261</v>
      </c>
      <c r="C13570" t="str">
        <f>TEXT(D13570, "mmm")</f>
        <v>Nov</v>
      </c>
      <c r="D13570" s="1">
        <v>45597</v>
      </c>
      <c r="E13570" t="s">
        <v>6712</v>
      </c>
      <c r="F13570" t="s">
        <v>222</v>
      </c>
      <c r="G13570">
        <v>87205</v>
      </c>
      <c r="H13570">
        <v>12.93</v>
      </c>
      <c r="I13570">
        <v>1127560.6499999999</v>
      </c>
      <c r="J13570" t="s">
        <v>86</v>
      </c>
      <c r="K13570">
        <v>-2.9110927179275211E-2</v>
      </c>
      <c r="L13570">
        <v>-2.9110999999999998</v>
      </c>
      <c r="M13570" t="s">
        <v>82</v>
      </c>
    </row>
    <row r="13571" spans="1:13">
      <c r="A13571" t="s">
        <v>5260</v>
      </c>
      <c r="B13571" t="s">
        <v>5261</v>
      </c>
      <c r="C13571" t="str">
        <f>TEXT(D13571, "mmm")</f>
        <v>Nov</v>
      </c>
      <c r="D13571" s="1">
        <v>45597</v>
      </c>
      <c r="E13571" t="s">
        <v>6713</v>
      </c>
      <c r="F13571" t="s">
        <v>101</v>
      </c>
      <c r="G13571">
        <v>87205</v>
      </c>
      <c r="H13571">
        <v>12.93</v>
      </c>
      <c r="I13571">
        <v>1127560.6499999999</v>
      </c>
      <c r="J13571" t="s">
        <v>86</v>
      </c>
      <c r="K13571">
        <v>-2.9110927179275211E-2</v>
      </c>
      <c r="L13571">
        <v>-2.9110999999999998</v>
      </c>
      <c r="M13571" t="s">
        <v>82</v>
      </c>
    </row>
    <row r="13572" spans="1:13">
      <c r="A13572" t="s">
        <v>5260</v>
      </c>
      <c r="B13572" t="s">
        <v>5261</v>
      </c>
      <c r="C13572" t="str">
        <f>TEXT(D13572, "mmm")</f>
        <v>Nov</v>
      </c>
      <c r="D13572" s="1">
        <v>45597</v>
      </c>
      <c r="E13572" t="s">
        <v>6714</v>
      </c>
      <c r="F13572" t="s">
        <v>101</v>
      </c>
      <c r="G13572">
        <v>87205</v>
      </c>
      <c r="H13572">
        <v>12.93</v>
      </c>
      <c r="I13572">
        <v>1127560.6499999999</v>
      </c>
      <c r="J13572" t="s">
        <v>86</v>
      </c>
      <c r="K13572">
        <v>-2.9110927179275211E-2</v>
      </c>
      <c r="L13572">
        <v>-2.9110999999999998</v>
      </c>
      <c r="M13572" t="s">
        <v>82</v>
      </c>
    </row>
    <row r="13573" spans="1:13">
      <c r="A13573" t="s">
        <v>5260</v>
      </c>
      <c r="B13573" t="s">
        <v>5261</v>
      </c>
      <c r="C13573" t="str">
        <f>TEXT(D13573, "mmm")</f>
        <v>Nov</v>
      </c>
      <c r="D13573" s="1">
        <v>45597</v>
      </c>
      <c r="E13573" t="s">
        <v>6715</v>
      </c>
      <c r="F13573" t="s">
        <v>222</v>
      </c>
      <c r="G13573">
        <v>87205</v>
      </c>
      <c r="H13573">
        <v>12.93</v>
      </c>
      <c r="I13573">
        <v>1127560.6499999999</v>
      </c>
      <c r="J13573" t="s">
        <v>86</v>
      </c>
      <c r="K13573">
        <v>-2.9110927179275211E-2</v>
      </c>
      <c r="L13573">
        <v>-2.9110999999999998</v>
      </c>
      <c r="M13573" t="s">
        <v>82</v>
      </c>
    </row>
    <row r="13574" spans="1:13">
      <c r="A13574" t="s">
        <v>5260</v>
      </c>
      <c r="B13574" t="s">
        <v>5261</v>
      </c>
      <c r="C13574" t="str">
        <f>TEXT(D13574, "mmm")</f>
        <v>Nov</v>
      </c>
      <c r="D13574" s="1">
        <v>45597</v>
      </c>
      <c r="E13574" t="s">
        <v>6716</v>
      </c>
      <c r="F13574" t="s">
        <v>101</v>
      </c>
      <c r="G13574">
        <v>87205</v>
      </c>
      <c r="H13574">
        <v>12.93</v>
      </c>
      <c r="I13574">
        <v>1127560.6499999999</v>
      </c>
      <c r="J13574" t="s">
        <v>86</v>
      </c>
      <c r="K13574">
        <v>-2.9110927179275211E-2</v>
      </c>
      <c r="L13574">
        <v>-2.9110999999999998</v>
      </c>
      <c r="M13574" t="s">
        <v>82</v>
      </c>
    </row>
    <row r="13575" spans="1:13">
      <c r="A13575" t="s">
        <v>6718</v>
      </c>
      <c r="B13575" t="s">
        <v>6719</v>
      </c>
      <c r="C13575" t="str">
        <f>TEXT(D13575, "mmm")</f>
        <v>Nov</v>
      </c>
      <c r="D13575" s="1">
        <v>45597</v>
      </c>
      <c r="E13575" t="s">
        <v>6720</v>
      </c>
      <c r="F13575" t="s">
        <v>101</v>
      </c>
      <c r="G13575">
        <v>500000</v>
      </c>
      <c r="H13575">
        <v>1.48</v>
      </c>
      <c r="I13575">
        <v>740000</v>
      </c>
      <c r="J13575" t="s">
        <v>86</v>
      </c>
      <c r="K13575">
        <v>8.275862125664335E-2</v>
      </c>
      <c r="L13575">
        <v>8.2759</v>
      </c>
      <c r="M13575" t="s">
        <v>82</v>
      </c>
    </row>
    <row r="13576" spans="1:13">
      <c r="A13576" t="s">
        <v>455</v>
      </c>
      <c r="B13576" t="s">
        <v>456</v>
      </c>
      <c r="C13576" t="str">
        <f>TEXT(D13576, "mmm")</f>
        <v>Nov</v>
      </c>
      <c r="D13576" s="1">
        <v>45597</v>
      </c>
      <c r="E13576" t="s">
        <v>2784</v>
      </c>
      <c r="F13576" t="s">
        <v>217</v>
      </c>
      <c r="G13576">
        <v>53333</v>
      </c>
      <c r="H13576">
        <v>3.75</v>
      </c>
      <c r="I13576">
        <v>199998.75</v>
      </c>
      <c r="J13576" t="s">
        <v>81</v>
      </c>
      <c r="K13576">
        <v>-5.128207044053168E-2</v>
      </c>
      <c r="L13576">
        <v>-5.1281999999999996</v>
      </c>
      <c r="M13576" t="s">
        <v>82</v>
      </c>
    </row>
    <row r="13577" spans="1:13">
      <c r="A13577" t="s">
        <v>6718</v>
      </c>
      <c r="B13577" t="s">
        <v>6719</v>
      </c>
      <c r="C13577" t="str">
        <f>TEXT(D13577, "mmm")</f>
        <v>Nov</v>
      </c>
      <c r="D13577" s="1">
        <v>45597</v>
      </c>
      <c r="E13577" t="s">
        <v>6720</v>
      </c>
      <c r="F13577" t="s">
        <v>101</v>
      </c>
      <c r="G13577">
        <v>500000</v>
      </c>
      <c r="H13577">
        <v>1.42</v>
      </c>
      <c r="I13577">
        <v>710000</v>
      </c>
      <c r="J13577" t="s">
        <v>81</v>
      </c>
      <c r="K13577">
        <v>8.275862125664335E-2</v>
      </c>
      <c r="L13577">
        <v>8.2759</v>
      </c>
      <c r="M13577" t="s">
        <v>82</v>
      </c>
    </row>
    <row r="13578" spans="1:13">
      <c r="A13578" t="s">
        <v>3216</v>
      </c>
      <c r="B13578" t="s">
        <v>3217</v>
      </c>
      <c r="C13578" t="str">
        <f>TEXT(D13578, "mmm")</f>
        <v>Nov</v>
      </c>
      <c r="D13578" s="1">
        <v>45597</v>
      </c>
      <c r="E13578" t="s">
        <v>3218</v>
      </c>
      <c r="F13578" t="s">
        <v>80</v>
      </c>
      <c r="G13578">
        <v>1000</v>
      </c>
      <c r="H13578">
        <v>18.8</v>
      </c>
      <c r="I13578">
        <v>18800</v>
      </c>
      <c r="J13578" t="s">
        <v>86</v>
      </c>
      <c r="K13578">
        <v>0.1056028273641023</v>
      </c>
      <c r="L13578">
        <v>10.5603</v>
      </c>
      <c r="M13578" t="s">
        <v>82</v>
      </c>
    </row>
    <row r="13579" spans="1:13">
      <c r="A13579" t="s">
        <v>3216</v>
      </c>
      <c r="B13579" t="s">
        <v>3217</v>
      </c>
      <c r="C13579" t="str">
        <f>TEXT(D13579, "mmm")</f>
        <v>Nov</v>
      </c>
      <c r="D13579" s="1">
        <v>45597</v>
      </c>
      <c r="E13579" t="s">
        <v>3218</v>
      </c>
      <c r="F13579" t="s">
        <v>80</v>
      </c>
      <c r="G13579">
        <v>1000</v>
      </c>
      <c r="H13579">
        <v>18.7</v>
      </c>
      <c r="I13579">
        <v>18700</v>
      </c>
      <c r="J13579" t="s">
        <v>81</v>
      </c>
      <c r="K13579">
        <v>0.1056028273641023</v>
      </c>
      <c r="L13579">
        <v>10.5603</v>
      </c>
      <c r="M13579" t="s">
        <v>82</v>
      </c>
    </row>
    <row r="13580" spans="1:13">
      <c r="A13580" t="s">
        <v>5121</v>
      </c>
      <c r="B13580" t="s">
        <v>5122</v>
      </c>
      <c r="C13580" t="str">
        <f>TEXT(D13580, "mmm")</f>
        <v>Nov</v>
      </c>
      <c r="D13580" s="1">
        <v>45597</v>
      </c>
      <c r="E13580" t="s">
        <v>6740</v>
      </c>
      <c r="F13580" t="s">
        <v>118</v>
      </c>
      <c r="G13580">
        <v>827</v>
      </c>
      <c r="H13580">
        <v>25.3</v>
      </c>
      <c r="I13580">
        <v>20923.099999999999</v>
      </c>
      <c r="J13580" t="s">
        <v>81</v>
      </c>
      <c r="K13580">
        <v>9.0446407150041486E-2</v>
      </c>
      <c r="L13580">
        <v>9.0446000000000009</v>
      </c>
      <c r="M13580" t="s">
        <v>82</v>
      </c>
    </row>
    <row r="13581" spans="1:13">
      <c r="A13581" t="s">
        <v>5121</v>
      </c>
      <c r="B13581" t="s">
        <v>5122</v>
      </c>
      <c r="C13581" t="str">
        <f>TEXT(D13581, "mmm")</f>
        <v>Nov</v>
      </c>
      <c r="D13581" s="1">
        <v>45597</v>
      </c>
      <c r="E13581" t="s">
        <v>6740</v>
      </c>
      <c r="F13581" t="s">
        <v>118</v>
      </c>
      <c r="G13581">
        <v>1000</v>
      </c>
      <c r="H13581">
        <v>25.41</v>
      </c>
      <c r="I13581">
        <v>25410</v>
      </c>
      <c r="J13581" t="s">
        <v>81</v>
      </c>
      <c r="K13581">
        <v>9.0446407150041486E-2</v>
      </c>
      <c r="L13581">
        <v>9.0446000000000009</v>
      </c>
      <c r="M13581" t="s">
        <v>82</v>
      </c>
    </row>
    <row r="13582" spans="1:13">
      <c r="A13582" t="s">
        <v>680</v>
      </c>
      <c r="B13582" t="s">
        <v>681</v>
      </c>
      <c r="C13582" t="str">
        <f>TEXT(D13582, "mmm")</f>
        <v>Nov</v>
      </c>
      <c r="D13582" s="1">
        <v>45597</v>
      </c>
      <c r="E13582" t="s">
        <v>6741</v>
      </c>
      <c r="F13582" t="s">
        <v>80</v>
      </c>
      <c r="G13582">
        <v>1500</v>
      </c>
      <c r="H13582">
        <v>29.5</v>
      </c>
      <c r="I13582">
        <v>44250</v>
      </c>
      <c r="J13582" t="s">
        <v>86</v>
      </c>
      <c r="K13582">
        <v>4.2889327540780682E-2</v>
      </c>
      <c r="L13582">
        <v>4.2888999999999999</v>
      </c>
      <c r="M13582" t="s">
        <v>82</v>
      </c>
    </row>
    <row r="13583" spans="1:13">
      <c r="A13583" t="s">
        <v>5095</v>
      </c>
      <c r="B13583" t="s">
        <v>5096</v>
      </c>
      <c r="C13583" t="str">
        <f>TEXT(D13583, "mmm")</f>
        <v>Nov</v>
      </c>
      <c r="D13583" s="1">
        <v>45597</v>
      </c>
      <c r="E13583" t="s">
        <v>5097</v>
      </c>
      <c r="F13583" t="s">
        <v>101</v>
      </c>
      <c r="G13583">
        <v>7729</v>
      </c>
      <c r="H13583">
        <v>15.17</v>
      </c>
      <c r="I13583">
        <v>117248.93</v>
      </c>
      <c r="J13583" t="s">
        <v>81</v>
      </c>
      <c r="K13583">
        <v>4.224426687809224E-2</v>
      </c>
      <c r="L13583">
        <v>4.2244000000000002</v>
      </c>
      <c r="M13583" t="s">
        <v>82</v>
      </c>
    </row>
    <row r="13584" spans="1:13">
      <c r="A13584" t="s">
        <v>129</v>
      </c>
      <c r="B13584" t="s">
        <v>130</v>
      </c>
      <c r="C13584" t="str">
        <f>TEXT(D13584, "mmm")</f>
        <v>Nov</v>
      </c>
      <c r="D13584" s="1">
        <v>45597</v>
      </c>
      <c r="E13584" t="s">
        <v>111</v>
      </c>
      <c r="F13584" t="s">
        <v>101</v>
      </c>
      <c r="G13584">
        <v>14300</v>
      </c>
      <c r="H13584">
        <v>6.75</v>
      </c>
      <c r="I13584">
        <v>96525</v>
      </c>
      <c r="J13584" t="s">
        <v>81</v>
      </c>
      <c r="K13584">
        <v>-5.2863456173168233E-2</v>
      </c>
      <c r="L13584">
        <v>-5.2862999999999998</v>
      </c>
      <c r="M13584" t="s">
        <v>82</v>
      </c>
    </row>
    <row r="13585" spans="1:13">
      <c r="A13585" t="s">
        <v>129</v>
      </c>
      <c r="B13585" t="s">
        <v>130</v>
      </c>
      <c r="C13585" t="str">
        <f>TEXT(D13585, "mmm")</f>
        <v>Nov</v>
      </c>
      <c r="D13585" s="1">
        <v>45597</v>
      </c>
      <c r="E13585" t="s">
        <v>110</v>
      </c>
      <c r="F13585" t="s">
        <v>101</v>
      </c>
      <c r="G13585">
        <v>14300</v>
      </c>
      <c r="H13585">
        <v>6.75</v>
      </c>
      <c r="I13585">
        <v>96525</v>
      </c>
      <c r="J13585" t="s">
        <v>81</v>
      </c>
      <c r="K13585">
        <v>-5.2863456173168233E-2</v>
      </c>
      <c r="L13585">
        <v>-5.2862999999999998</v>
      </c>
      <c r="M13585" t="s">
        <v>82</v>
      </c>
    </row>
    <row r="13586" spans="1:13">
      <c r="A13586" t="s">
        <v>129</v>
      </c>
      <c r="B13586" t="s">
        <v>130</v>
      </c>
      <c r="C13586" t="str">
        <f>TEXT(D13586, "mmm")</f>
        <v>Nov</v>
      </c>
      <c r="D13586" s="1">
        <v>45597</v>
      </c>
      <c r="E13586" t="s">
        <v>109</v>
      </c>
      <c r="F13586" t="s">
        <v>101</v>
      </c>
      <c r="G13586">
        <v>14300</v>
      </c>
      <c r="H13586">
        <v>6.75</v>
      </c>
      <c r="I13586">
        <v>96525</v>
      </c>
      <c r="J13586" t="s">
        <v>81</v>
      </c>
      <c r="K13586">
        <v>-5.2863456173168233E-2</v>
      </c>
      <c r="L13586">
        <v>-5.2862999999999998</v>
      </c>
      <c r="M13586" t="s">
        <v>82</v>
      </c>
    </row>
    <row r="13587" spans="1:13">
      <c r="A13587" t="s">
        <v>129</v>
      </c>
      <c r="B13587" t="s">
        <v>130</v>
      </c>
      <c r="C13587" t="str">
        <f>TEXT(D13587, "mmm")</f>
        <v>Nov</v>
      </c>
      <c r="D13587" s="1">
        <v>45597</v>
      </c>
      <c r="E13587" t="s">
        <v>111</v>
      </c>
      <c r="F13587" t="s">
        <v>101</v>
      </c>
      <c r="G13587">
        <v>20000</v>
      </c>
      <c r="H13587">
        <v>6.75</v>
      </c>
      <c r="I13587">
        <v>135000</v>
      </c>
      <c r="J13587" t="s">
        <v>81</v>
      </c>
      <c r="K13587">
        <v>-5.2863456173168233E-2</v>
      </c>
      <c r="L13587">
        <v>-5.2862999999999998</v>
      </c>
      <c r="M13587" t="s">
        <v>82</v>
      </c>
    </row>
    <row r="13588" spans="1:13">
      <c r="A13588" t="s">
        <v>129</v>
      </c>
      <c r="B13588" t="s">
        <v>130</v>
      </c>
      <c r="C13588" t="str">
        <f>TEXT(D13588, "mmm")</f>
        <v>Nov</v>
      </c>
      <c r="D13588" s="1">
        <v>45597</v>
      </c>
      <c r="E13588" t="s">
        <v>110</v>
      </c>
      <c r="F13588" t="s">
        <v>101</v>
      </c>
      <c r="G13588">
        <v>20000</v>
      </c>
      <c r="H13588">
        <v>6.75</v>
      </c>
      <c r="I13588">
        <v>135000</v>
      </c>
      <c r="J13588" t="s">
        <v>81</v>
      </c>
      <c r="K13588">
        <v>-5.2863456173168233E-2</v>
      </c>
      <c r="L13588">
        <v>-5.2862999999999998</v>
      </c>
      <c r="M13588" t="s">
        <v>82</v>
      </c>
    </row>
    <row r="13589" spans="1:13">
      <c r="A13589" t="s">
        <v>129</v>
      </c>
      <c r="B13589" t="s">
        <v>130</v>
      </c>
      <c r="C13589" t="str">
        <f>TEXT(D13589, "mmm")</f>
        <v>Nov</v>
      </c>
      <c r="D13589" s="1">
        <v>45597</v>
      </c>
      <c r="E13589" t="s">
        <v>109</v>
      </c>
      <c r="F13589" t="s">
        <v>101</v>
      </c>
      <c r="G13589">
        <v>20000</v>
      </c>
      <c r="H13589">
        <v>6.75</v>
      </c>
      <c r="I13589">
        <v>135000</v>
      </c>
      <c r="J13589" t="s">
        <v>81</v>
      </c>
      <c r="K13589">
        <v>-5.2863456173168233E-2</v>
      </c>
      <c r="L13589">
        <v>-5.2862999999999998</v>
      </c>
      <c r="M13589" t="s">
        <v>82</v>
      </c>
    </row>
    <row r="13590" spans="1:13">
      <c r="A13590" t="s">
        <v>919</v>
      </c>
      <c r="B13590" t="s">
        <v>920</v>
      </c>
      <c r="C13590" t="str">
        <f>TEXT(D13590, "mmm")</f>
        <v>Nov</v>
      </c>
      <c r="D13590" s="1">
        <v>45597</v>
      </c>
      <c r="E13590" t="s">
        <v>2581</v>
      </c>
      <c r="F13590" t="s">
        <v>118</v>
      </c>
      <c r="G13590">
        <v>36500</v>
      </c>
      <c r="H13590">
        <v>1</v>
      </c>
      <c r="I13590">
        <v>36500</v>
      </c>
      <c r="J13590" t="s">
        <v>81</v>
      </c>
      <c r="K13590">
        <v>-1.9801931584090941E-2</v>
      </c>
      <c r="L13590">
        <v>-1.9802</v>
      </c>
      <c r="M13590" t="s">
        <v>82</v>
      </c>
    </row>
    <row r="13591" spans="1:13">
      <c r="A13591" t="s">
        <v>6742</v>
      </c>
      <c r="B13591" t="s">
        <v>6743</v>
      </c>
      <c r="C13591" t="str">
        <f>TEXT(D13591, "mmm")</f>
        <v>Nov</v>
      </c>
      <c r="D13591" s="1">
        <v>45597</v>
      </c>
      <c r="E13591" t="s">
        <v>6744</v>
      </c>
      <c r="F13591" t="s">
        <v>128</v>
      </c>
      <c r="G13591">
        <v>1000</v>
      </c>
      <c r="H13591">
        <v>20.3</v>
      </c>
      <c r="I13591">
        <v>20300</v>
      </c>
      <c r="J13591" t="s">
        <v>86</v>
      </c>
      <c r="K13591">
        <v>9.7912455414332022E-2</v>
      </c>
      <c r="L13591">
        <v>9.7911999999999999</v>
      </c>
      <c r="M13591" t="s">
        <v>82</v>
      </c>
    </row>
    <row r="13592" spans="1:13">
      <c r="A13592" t="s">
        <v>1968</v>
      </c>
      <c r="B13592" t="s">
        <v>1969</v>
      </c>
      <c r="C13592" t="str">
        <f>TEXT(D13592, "mmm")</f>
        <v>Nov</v>
      </c>
      <c r="D13592" s="1">
        <v>45597</v>
      </c>
      <c r="E13592" t="s">
        <v>3127</v>
      </c>
      <c r="F13592" t="s">
        <v>426</v>
      </c>
      <c r="G13592">
        <v>3230</v>
      </c>
      <c r="H13592">
        <v>13.58</v>
      </c>
      <c r="I13592">
        <v>43863.4</v>
      </c>
      <c r="J13592" t="s">
        <v>86</v>
      </c>
      <c r="K13592">
        <v>-4.4215758924444071E-3</v>
      </c>
      <c r="L13592">
        <v>-0.44219999999999998</v>
      </c>
      <c r="M13592" t="s">
        <v>82</v>
      </c>
    </row>
    <row r="13593" spans="1:13">
      <c r="A13593" t="s">
        <v>455</v>
      </c>
      <c r="B13593" t="s">
        <v>456</v>
      </c>
      <c r="C13593" t="str">
        <f>TEXT(D13593, "mmm")</f>
        <v>Nov</v>
      </c>
      <c r="D13593" s="1">
        <v>45597</v>
      </c>
      <c r="E13593" t="s">
        <v>461</v>
      </c>
      <c r="F13593" t="s">
        <v>101</v>
      </c>
      <c r="G13593">
        <v>86867</v>
      </c>
      <c r="H13593">
        <v>3.75</v>
      </c>
      <c r="I13593">
        <v>325751.25</v>
      </c>
      <c r="J13593" t="s">
        <v>81</v>
      </c>
      <c r="K13593">
        <v>-5.128207044053168E-2</v>
      </c>
      <c r="L13593">
        <v>-5.1281999999999996</v>
      </c>
      <c r="M13593" t="s">
        <v>82</v>
      </c>
    </row>
    <row r="13594" spans="1:13">
      <c r="A13594" t="s">
        <v>455</v>
      </c>
      <c r="B13594" t="s">
        <v>456</v>
      </c>
      <c r="C13594" t="str">
        <f>TEXT(D13594, "mmm")</f>
        <v>Nov</v>
      </c>
      <c r="D13594" s="1">
        <v>45597</v>
      </c>
      <c r="E13594" t="s">
        <v>459</v>
      </c>
      <c r="F13594" t="s">
        <v>101</v>
      </c>
      <c r="G13594">
        <v>86867</v>
      </c>
      <c r="H13594">
        <v>3.75</v>
      </c>
      <c r="I13594">
        <v>325751.25</v>
      </c>
      <c r="J13594" t="s">
        <v>81</v>
      </c>
      <c r="K13594">
        <v>-5.128207044053168E-2</v>
      </c>
      <c r="L13594">
        <v>-5.1281999999999996</v>
      </c>
      <c r="M13594" t="s">
        <v>82</v>
      </c>
    </row>
    <row r="13595" spans="1:13">
      <c r="A13595" t="s">
        <v>455</v>
      </c>
      <c r="B13595" t="s">
        <v>456</v>
      </c>
      <c r="C13595" t="str">
        <f>TEXT(D13595, "mmm")</f>
        <v>Nov</v>
      </c>
      <c r="D13595" s="1">
        <v>45597</v>
      </c>
      <c r="E13595" t="s">
        <v>6745</v>
      </c>
      <c r="F13595" t="s">
        <v>101</v>
      </c>
      <c r="G13595">
        <v>86867</v>
      </c>
      <c r="H13595">
        <v>3.75</v>
      </c>
      <c r="I13595">
        <v>325751.25</v>
      </c>
      <c r="J13595" t="s">
        <v>81</v>
      </c>
      <c r="K13595">
        <v>-5.128207044053168E-2</v>
      </c>
      <c r="L13595">
        <v>-5.1281999999999996</v>
      </c>
      <c r="M13595" t="s">
        <v>82</v>
      </c>
    </row>
    <row r="13596" spans="1:13">
      <c r="A13596" t="s">
        <v>455</v>
      </c>
      <c r="B13596" t="s">
        <v>456</v>
      </c>
      <c r="C13596" t="str">
        <f>TEXT(D13596, "mmm")</f>
        <v>Nov</v>
      </c>
      <c r="D13596" s="1">
        <v>45597</v>
      </c>
      <c r="E13596" t="s">
        <v>458</v>
      </c>
      <c r="F13596" t="s">
        <v>101</v>
      </c>
      <c r="G13596">
        <v>86867</v>
      </c>
      <c r="H13596">
        <v>3.75</v>
      </c>
      <c r="I13596">
        <v>325751.25</v>
      </c>
      <c r="J13596" t="s">
        <v>81</v>
      </c>
      <c r="K13596">
        <v>-5.128207044053168E-2</v>
      </c>
      <c r="L13596">
        <v>-5.1281999999999996</v>
      </c>
      <c r="M13596" t="s">
        <v>82</v>
      </c>
    </row>
    <row r="13597" spans="1:13">
      <c r="A13597" t="s">
        <v>455</v>
      </c>
      <c r="B13597" t="s">
        <v>456</v>
      </c>
      <c r="C13597" t="str">
        <f>TEXT(D13597, "mmm")</f>
        <v>Nov</v>
      </c>
      <c r="D13597" s="1">
        <v>45597</v>
      </c>
      <c r="E13597" t="s">
        <v>457</v>
      </c>
      <c r="F13597" t="s">
        <v>101</v>
      </c>
      <c r="G13597">
        <v>86867</v>
      </c>
      <c r="H13597">
        <v>3.75</v>
      </c>
      <c r="I13597">
        <v>325751.25</v>
      </c>
      <c r="J13597" t="s">
        <v>81</v>
      </c>
      <c r="K13597">
        <v>-5.128207044053168E-2</v>
      </c>
      <c r="L13597">
        <v>-5.1281999999999996</v>
      </c>
      <c r="M13597" t="s">
        <v>82</v>
      </c>
    </row>
    <row r="13598" spans="1:13">
      <c r="A13598" t="s">
        <v>455</v>
      </c>
      <c r="B13598" t="s">
        <v>456</v>
      </c>
      <c r="C13598" t="str">
        <f>TEXT(D13598, "mmm")</f>
        <v>Nov</v>
      </c>
      <c r="D13598" s="1">
        <v>45597</v>
      </c>
      <c r="E13598" t="s">
        <v>462</v>
      </c>
      <c r="F13598" t="s">
        <v>101</v>
      </c>
      <c r="G13598">
        <v>86867</v>
      </c>
      <c r="H13598">
        <v>3.75</v>
      </c>
      <c r="I13598">
        <v>325751.25</v>
      </c>
      <c r="J13598" t="s">
        <v>81</v>
      </c>
      <c r="K13598">
        <v>-5.128207044053168E-2</v>
      </c>
      <c r="L13598">
        <v>-5.1281999999999996</v>
      </c>
      <c r="M13598" t="s">
        <v>82</v>
      </c>
    </row>
    <row r="13599" spans="1:13">
      <c r="A13599" t="s">
        <v>455</v>
      </c>
      <c r="B13599" t="s">
        <v>456</v>
      </c>
      <c r="C13599" t="str">
        <f>TEXT(D13599, "mmm")</f>
        <v>Nov</v>
      </c>
      <c r="D13599" s="1">
        <v>45597</v>
      </c>
      <c r="E13599" t="s">
        <v>6746</v>
      </c>
      <c r="F13599" t="s">
        <v>101</v>
      </c>
      <c r="G13599">
        <v>86867</v>
      </c>
      <c r="H13599">
        <v>3.75</v>
      </c>
      <c r="I13599">
        <v>325751.25</v>
      </c>
      <c r="J13599" t="s">
        <v>81</v>
      </c>
      <c r="K13599">
        <v>-5.128207044053168E-2</v>
      </c>
      <c r="L13599">
        <v>-5.1281999999999996</v>
      </c>
      <c r="M13599" t="s">
        <v>82</v>
      </c>
    </row>
    <row r="13600" spans="1:13">
      <c r="A13600" t="s">
        <v>455</v>
      </c>
      <c r="B13600" t="s">
        <v>456</v>
      </c>
      <c r="C13600" t="str">
        <f>TEXT(D13600, "mmm")</f>
        <v>Nov</v>
      </c>
      <c r="D13600" s="1">
        <v>45597</v>
      </c>
      <c r="E13600" t="s">
        <v>460</v>
      </c>
      <c r="F13600" t="s">
        <v>101</v>
      </c>
      <c r="G13600">
        <v>86867</v>
      </c>
      <c r="H13600">
        <v>3.75</v>
      </c>
      <c r="I13600">
        <v>325751.25</v>
      </c>
      <c r="J13600" t="s">
        <v>81</v>
      </c>
      <c r="K13600">
        <v>-5.128207044053168E-2</v>
      </c>
      <c r="L13600">
        <v>-5.1281999999999996</v>
      </c>
      <c r="M13600" t="s">
        <v>82</v>
      </c>
    </row>
    <row r="13601" spans="1:13">
      <c r="A13601" t="s">
        <v>455</v>
      </c>
      <c r="B13601" t="s">
        <v>456</v>
      </c>
      <c r="C13601" t="str">
        <f>TEXT(D13601, "mmm")</f>
        <v>Nov</v>
      </c>
      <c r="D13601" s="1">
        <v>45597</v>
      </c>
      <c r="E13601" t="s">
        <v>463</v>
      </c>
      <c r="F13601" t="s">
        <v>101</v>
      </c>
      <c r="G13601">
        <v>86867</v>
      </c>
      <c r="H13601">
        <v>3.75</v>
      </c>
      <c r="I13601">
        <v>325751.25</v>
      </c>
      <c r="J13601" t="s">
        <v>81</v>
      </c>
      <c r="K13601">
        <v>-5.128207044053168E-2</v>
      </c>
      <c r="L13601">
        <v>-5.1281999999999996</v>
      </c>
      <c r="M13601" t="s">
        <v>82</v>
      </c>
    </row>
    <row r="13602" spans="1:13">
      <c r="A13602" t="s">
        <v>2359</v>
      </c>
      <c r="B13602" t="s">
        <v>2360</v>
      </c>
      <c r="C13602" t="str">
        <f>TEXT(D13602, "mmm")</f>
        <v>Nov</v>
      </c>
      <c r="D13602" s="1">
        <v>45597</v>
      </c>
      <c r="E13602" t="s">
        <v>2361</v>
      </c>
      <c r="F13602" t="s">
        <v>128</v>
      </c>
      <c r="G13602">
        <v>1255</v>
      </c>
      <c r="H13602">
        <v>13.4</v>
      </c>
      <c r="I13602">
        <v>16817</v>
      </c>
      <c r="J13602" t="s">
        <v>81</v>
      </c>
      <c r="K13602">
        <v>6.2921327333587573E-2</v>
      </c>
      <c r="L13602">
        <v>6.2920999999999996</v>
      </c>
      <c r="M13602" t="s">
        <v>82</v>
      </c>
    </row>
    <row r="13603" spans="1:13">
      <c r="A13603" t="s">
        <v>2359</v>
      </c>
      <c r="B13603" t="s">
        <v>2360</v>
      </c>
      <c r="C13603" t="str">
        <f>TEXT(D13603, "mmm")</f>
        <v>Nov</v>
      </c>
      <c r="D13603" s="1">
        <v>45597</v>
      </c>
      <c r="E13603" t="s">
        <v>2361</v>
      </c>
      <c r="F13603" t="s">
        <v>128</v>
      </c>
      <c r="G13603">
        <v>3997</v>
      </c>
      <c r="H13603">
        <v>13.38</v>
      </c>
      <c r="I13603">
        <v>53479.86</v>
      </c>
      <c r="J13603" t="s">
        <v>86</v>
      </c>
      <c r="K13603">
        <v>6.2921327333587573E-2</v>
      </c>
      <c r="L13603">
        <v>6.2920999999999996</v>
      </c>
      <c r="M13603" t="s">
        <v>82</v>
      </c>
    </row>
    <row r="13604" spans="1:13">
      <c r="A13604" t="s">
        <v>2359</v>
      </c>
      <c r="B13604" t="s">
        <v>2360</v>
      </c>
      <c r="C13604" t="str">
        <f>TEXT(D13604, "mmm")</f>
        <v>Nov</v>
      </c>
      <c r="D13604" s="1">
        <v>45597</v>
      </c>
      <c r="E13604" t="s">
        <v>2361</v>
      </c>
      <c r="F13604" t="s">
        <v>128</v>
      </c>
      <c r="G13604">
        <v>1910</v>
      </c>
      <c r="H13604">
        <v>13.39</v>
      </c>
      <c r="I13604">
        <v>25574.9</v>
      </c>
      <c r="J13604" t="s">
        <v>81</v>
      </c>
      <c r="K13604">
        <v>6.2921327333587573E-2</v>
      </c>
      <c r="L13604">
        <v>6.2920999999999996</v>
      </c>
      <c r="M13604" t="s">
        <v>82</v>
      </c>
    </row>
    <row r="13605" spans="1:13">
      <c r="A13605" t="s">
        <v>3227</v>
      </c>
      <c r="B13605" t="s">
        <v>3228</v>
      </c>
      <c r="C13605" t="str">
        <f>TEXT(D13605, "mmm")</f>
        <v>Nov</v>
      </c>
      <c r="D13605" s="1">
        <v>45597</v>
      </c>
      <c r="E13605" t="s">
        <v>6747</v>
      </c>
      <c r="F13605" t="s">
        <v>118</v>
      </c>
      <c r="G13605">
        <v>319</v>
      </c>
      <c r="H13605">
        <v>34.049999999999997</v>
      </c>
      <c r="I13605">
        <v>10861.95</v>
      </c>
      <c r="J13605" t="s">
        <v>81</v>
      </c>
      <c r="K13605">
        <v>1.321587267439917E-2</v>
      </c>
      <c r="L13605">
        <v>1.3216000000000001</v>
      </c>
      <c r="M13605" t="s">
        <v>82</v>
      </c>
    </row>
    <row r="13606" spans="1:13">
      <c r="A13606" t="s">
        <v>680</v>
      </c>
      <c r="B13606" t="s">
        <v>681</v>
      </c>
      <c r="C13606" t="str">
        <f>TEXT(D13606, "mmm")</f>
        <v>Nov</v>
      </c>
      <c r="D13606" s="1">
        <v>45597</v>
      </c>
      <c r="E13606" t="s">
        <v>6748</v>
      </c>
      <c r="F13606" t="s">
        <v>80</v>
      </c>
      <c r="G13606">
        <v>1000</v>
      </c>
      <c r="H13606">
        <v>29.5</v>
      </c>
      <c r="I13606">
        <v>29500</v>
      </c>
      <c r="J13606" t="s">
        <v>81</v>
      </c>
      <c r="K13606">
        <v>4.2889327540780682E-2</v>
      </c>
      <c r="L13606">
        <v>4.2888999999999999</v>
      </c>
      <c r="M13606" t="s">
        <v>82</v>
      </c>
    </row>
    <row r="13607" spans="1:13">
      <c r="A13607" t="s">
        <v>743</v>
      </c>
      <c r="B13607" t="s">
        <v>744</v>
      </c>
      <c r="C13607" t="str">
        <f>TEXT(D13607, "mmm")</f>
        <v>Nov</v>
      </c>
      <c r="D13607" s="1">
        <v>45597</v>
      </c>
      <c r="E13607" t="s">
        <v>745</v>
      </c>
      <c r="F13607" t="s">
        <v>80</v>
      </c>
      <c r="G13607">
        <v>180.56</v>
      </c>
      <c r="H13607">
        <v>109.29</v>
      </c>
      <c r="I13607">
        <v>19733.402399999999</v>
      </c>
      <c r="J13607" t="s">
        <v>81</v>
      </c>
      <c r="K13607">
        <v>0.1219985136042514</v>
      </c>
      <c r="L13607">
        <v>12.1999</v>
      </c>
      <c r="M13607" t="s">
        <v>82</v>
      </c>
    </row>
    <row r="13608" spans="1:13">
      <c r="A13608" t="s">
        <v>6749</v>
      </c>
      <c r="B13608" t="s">
        <v>6750</v>
      </c>
      <c r="C13608" t="str">
        <f>TEXT(D13608, "mmm")</f>
        <v>Nov</v>
      </c>
      <c r="D13608" s="1">
        <v>45597</v>
      </c>
      <c r="E13608" t="s">
        <v>6751</v>
      </c>
      <c r="F13608" t="s">
        <v>80</v>
      </c>
      <c r="G13608">
        <v>3636</v>
      </c>
      <c r="H13608">
        <v>27.26</v>
      </c>
      <c r="I13608">
        <v>99117.36</v>
      </c>
      <c r="J13608" t="s">
        <v>81</v>
      </c>
      <c r="K13608">
        <v>8.7279058335936188E-3</v>
      </c>
      <c r="L13608">
        <v>0.87280000000000002</v>
      </c>
      <c r="M13608" t="s">
        <v>82</v>
      </c>
    </row>
    <row r="13609" spans="1:13">
      <c r="A13609" t="s">
        <v>6749</v>
      </c>
      <c r="B13609" t="s">
        <v>6750</v>
      </c>
      <c r="C13609" t="str">
        <f>TEXT(D13609, "mmm")</f>
        <v>Nov</v>
      </c>
      <c r="D13609" s="1">
        <v>45597</v>
      </c>
      <c r="E13609" t="s">
        <v>6751</v>
      </c>
      <c r="F13609" t="s">
        <v>80</v>
      </c>
      <c r="G13609">
        <v>3571</v>
      </c>
      <c r="H13609">
        <v>27.24</v>
      </c>
      <c r="I13609">
        <v>97274.04</v>
      </c>
      <c r="J13609" t="s">
        <v>81</v>
      </c>
      <c r="K13609">
        <v>8.7279058335936188E-3</v>
      </c>
      <c r="L13609">
        <v>0.87280000000000002</v>
      </c>
      <c r="M13609" t="s">
        <v>82</v>
      </c>
    </row>
    <row r="13610" spans="1:13">
      <c r="A13610" t="s">
        <v>3794</v>
      </c>
      <c r="B13610" t="s">
        <v>3795</v>
      </c>
      <c r="C13610" t="str">
        <f>TEXT(D13610, "mmm")</f>
        <v>Nov</v>
      </c>
      <c r="D13610" s="1">
        <v>45597</v>
      </c>
      <c r="E13610" t="s">
        <v>3995</v>
      </c>
      <c r="F13610" t="s">
        <v>118</v>
      </c>
      <c r="G13610">
        <v>1200</v>
      </c>
      <c r="H13610">
        <v>8.86</v>
      </c>
      <c r="I13610">
        <v>10632</v>
      </c>
      <c r="J13610" t="s">
        <v>81</v>
      </c>
      <c r="K13610">
        <v>0.182022574007809</v>
      </c>
      <c r="L13610">
        <v>18.202300000000001</v>
      </c>
      <c r="M13610" t="s">
        <v>82</v>
      </c>
    </row>
    <row r="13611" spans="1:13">
      <c r="A13611" t="s">
        <v>2315</v>
      </c>
      <c r="B13611" t="s">
        <v>2316</v>
      </c>
      <c r="C13611" t="str">
        <f>TEXT(D13611, "mmm")</f>
        <v>Nov</v>
      </c>
      <c r="D13611" s="1">
        <v>45597</v>
      </c>
      <c r="E13611" t="s">
        <v>2325</v>
      </c>
      <c r="F13611" t="s">
        <v>80</v>
      </c>
      <c r="G13611">
        <v>22133</v>
      </c>
      <c r="H13611">
        <v>2.5099999999999998</v>
      </c>
      <c r="I13611">
        <v>55553.829999999987</v>
      </c>
      <c r="J13611" t="s">
        <v>81</v>
      </c>
      <c r="K13611">
        <v>-0.17818182164972471</v>
      </c>
      <c r="L13611">
        <v>-17.818200000000001</v>
      </c>
      <c r="M13611" t="s">
        <v>82</v>
      </c>
    </row>
    <row r="13612" spans="1:13">
      <c r="A13612" t="s">
        <v>2315</v>
      </c>
      <c r="B13612" t="s">
        <v>2316</v>
      </c>
      <c r="C13612" t="str">
        <f>TEXT(D13612, "mmm")</f>
        <v>Nov</v>
      </c>
      <c r="D13612" s="1">
        <v>45597</v>
      </c>
      <c r="E13612" t="s">
        <v>2363</v>
      </c>
      <c r="F13612" t="s">
        <v>80</v>
      </c>
      <c r="G13612">
        <v>100000</v>
      </c>
      <c r="H13612">
        <v>2.5099999999999998</v>
      </c>
      <c r="I13612">
        <v>251000</v>
      </c>
      <c r="J13612" t="s">
        <v>86</v>
      </c>
      <c r="K13612">
        <v>-0.17818182164972471</v>
      </c>
      <c r="L13612">
        <v>-17.818200000000001</v>
      </c>
      <c r="M13612" t="s">
        <v>82</v>
      </c>
    </row>
    <row r="13613" spans="1:13">
      <c r="A13613" t="s">
        <v>680</v>
      </c>
      <c r="B13613" t="s">
        <v>681</v>
      </c>
      <c r="C13613" t="str">
        <f>TEXT(D13613, "mmm")</f>
        <v>Nov</v>
      </c>
      <c r="D13613" s="1">
        <v>45597</v>
      </c>
      <c r="E13613" t="s">
        <v>2729</v>
      </c>
      <c r="F13613" t="s">
        <v>80</v>
      </c>
      <c r="G13613">
        <v>8474</v>
      </c>
      <c r="H13613">
        <v>29.5</v>
      </c>
      <c r="I13613">
        <v>249983</v>
      </c>
      <c r="J13613" t="s">
        <v>86</v>
      </c>
      <c r="K13613">
        <v>4.2889327540780682E-2</v>
      </c>
      <c r="L13613">
        <v>4.2888999999999999</v>
      </c>
      <c r="M13613" t="s">
        <v>82</v>
      </c>
    </row>
    <row r="13614" spans="1:13">
      <c r="A13614" t="s">
        <v>680</v>
      </c>
      <c r="B13614" t="s">
        <v>681</v>
      </c>
      <c r="C13614" t="str">
        <f>TEXT(D13614, "mmm")</f>
        <v>Nov</v>
      </c>
      <c r="D13614" s="1">
        <v>45597</v>
      </c>
      <c r="E13614" t="s">
        <v>6752</v>
      </c>
      <c r="F13614" t="s">
        <v>118</v>
      </c>
      <c r="G13614">
        <v>500</v>
      </c>
      <c r="H13614">
        <v>29.5</v>
      </c>
      <c r="I13614">
        <v>14750</v>
      </c>
      <c r="J13614" t="s">
        <v>81</v>
      </c>
      <c r="K13614">
        <v>4.2889327540780682E-2</v>
      </c>
      <c r="L13614">
        <v>4.2888999999999999</v>
      </c>
      <c r="M13614" t="s">
        <v>82</v>
      </c>
    </row>
    <row r="13615" spans="1:13">
      <c r="A13615" t="s">
        <v>680</v>
      </c>
      <c r="B13615" t="s">
        <v>681</v>
      </c>
      <c r="C13615" t="str">
        <f>TEXT(D13615, "mmm")</f>
        <v>Nov</v>
      </c>
      <c r="D13615" s="1">
        <v>45597</v>
      </c>
      <c r="E13615" t="s">
        <v>6753</v>
      </c>
      <c r="F13615" t="s">
        <v>118</v>
      </c>
      <c r="G13615">
        <v>500</v>
      </c>
      <c r="H13615">
        <v>29.5</v>
      </c>
      <c r="I13615">
        <v>14750</v>
      </c>
      <c r="J13615" t="s">
        <v>81</v>
      </c>
      <c r="K13615">
        <v>4.2889327540780682E-2</v>
      </c>
      <c r="L13615">
        <v>4.2888999999999999</v>
      </c>
      <c r="M13615" t="s">
        <v>82</v>
      </c>
    </row>
    <row r="13616" spans="1:13">
      <c r="A13616" t="s">
        <v>680</v>
      </c>
      <c r="B13616" t="s">
        <v>681</v>
      </c>
      <c r="C13616" t="str">
        <f>TEXT(D13616, "mmm")</f>
        <v>Nov</v>
      </c>
      <c r="D13616" s="1">
        <v>45597</v>
      </c>
      <c r="E13616" t="s">
        <v>6754</v>
      </c>
      <c r="F13616" t="s">
        <v>118</v>
      </c>
      <c r="G13616">
        <v>500</v>
      </c>
      <c r="H13616">
        <v>29.5</v>
      </c>
      <c r="I13616">
        <v>14750</v>
      </c>
      <c r="J13616" t="s">
        <v>81</v>
      </c>
      <c r="K13616">
        <v>4.2889327540780682E-2</v>
      </c>
      <c r="L13616">
        <v>4.2888999999999999</v>
      </c>
      <c r="M13616" t="s">
        <v>82</v>
      </c>
    </row>
    <row r="13617" spans="1:13">
      <c r="A13617" t="s">
        <v>4152</v>
      </c>
      <c r="B13617" t="s">
        <v>4153</v>
      </c>
      <c r="C13617" t="str">
        <f>TEXT(D13617, "mmm")</f>
        <v>Nov</v>
      </c>
      <c r="D13617" s="1">
        <v>45597</v>
      </c>
      <c r="E13617" t="s">
        <v>6755</v>
      </c>
      <c r="F13617" t="s">
        <v>128</v>
      </c>
      <c r="G13617">
        <v>21000</v>
      </c>
      <c r="H13617">
        <v>32.1</v>
      </c>
      <c r="I13617">
        <v>674100</v>
      </c>
      <c r="J13617" t="s">
        <v>86</v>
      </c>
      <c r="K13617">
        <v>0.16430623751717549</v>
      </c>
      <c r="L13617">
        <v>16.430599999999998</v>
      </c>
      <c r="M13617" t="s">
        <v>82</v>
      </c>
    </row>
    <row r="13618" spans="1:13">
      <c r="A13618" t="s">
        <v>4152</v>
      </c>
      <c r="B13618" t="s">
        <v>4153</v>
      </c>
      <c r="C13618" t="str">
        <f>TEXT(D13618, "mmm")</f>
        <v>Nov</v>
      </c>
      <c r="D13618" s="1">
        <v>45597</v>
      </c>
      <c r="E13618" t="s">
        <v>6755</v>
      </c>
      <c r="F13618" t="s">
        <v>128</v>
      </c>
      <c r="G13618">
        <v>10300</v>
      </c>
      <c r="H13618">
        <v>31.85</v>
      </c>
      <c r="I13618">
        <v>328055</v>
      </c>
      <c r="J13618" t="s">
        <v>81</v>
      </c>
      <c r="K13618">
        <v>0.16430623751717549</v>
      </c>
      <c r="L13618">
        <v>16.430599999999998</v>
      </c>
      <c r="M13618" t="s">
        <v>82</v>
      </c>
    </row>
    <row r="13619" spans="1:13">
      <c r="A13619" t="s">
        <v>4875</v>
      </c>
      <c r="B13619" t="s">
        <v>4876</v>
      </c>
      <c r="C13619" t="str">
        <f>TEXT(D13619, "mmm")</f>
        <v>Nov</v>
      </c>
      <c r="D13619" s="1">
        <v>45597</v>
      </c>
      <c r="E13619" t="s">
        <v>100</v>
      </c>
      <c r="F13619" t="s">
        <v>101</v>
      </c>
      <c r="G13619">
        <v>3448</v>
      </c>
      <c r="H13619">
        <v>10.33</v>
      </c>
      <c r="I13619">
        <v>35617.839999999997</v>
      </c>
      <c r="J13619" t="s">
        <v>81</v>
      </c>
      <c r="K13619">
        <v>-1.846449403080563E-2</v>
      </c>
      <c r="L13619">
        <v>-1.8464</v>
      </c>
      <c r="M13619" t="s">
        <v>82</v>
      </c>
    </row>
    <row r="13620" spans="1:13">
      <c r="A13620" t="s">
        <v>4875</v>
      </c>
      <c r="B13620" t="s">
        <v>4876</v>
      </c>
      <c r="C13620" t="str">
        <f>TEXT(D13620, "mmm")</f>
        <v>Nov</v>
      </c>
      <c r="D13620" s="1">
        <v>45597</v>
      </c>
      <c r="E13620" t="s">
        <v>102</v>
      </c>
      <c r="F13620" t="s">
        <v>101</v>
      </c>
      <c r="G13620">
        <v>3448</v>
      </c>
      <c r="H13620">
        <v>10.33</v>
      </c>
      <c r="I13620">
        <v>35617.839999999997</v>
      </c>
      <c r="J13620" t="s">
        <v>81</v>
      </c>
      <c r="K13620">
        <v>-1.846449403080563E-2</v>
      </c>
      <c r="L13620">
        <v>-1.8464</v>
      </c>
      <c r="M13620" t="s">
        <v>82</v>
      </c>
    </row>
    <row r="13621" spans="1:13">
      <c r="A13621" t="s">
        <v>6756</v>
      </c>
      <c r="B13621" t="s">
        <v>6757</v>
      </c>
      <c r="C13621" t="str">
        <f>TEXT(D13621, "mmm")</f>
        <v>Nov</v>
      </c>
      <c r="D13621" s="1">
        <v>45597</v>
      </c>
      <c r="E13621" t="s">
        <v>6758</v>
      </c>
      <c r="F13621" t="s">
        <v>118</v>
      </c>
      <c r="G13621">
        <v>750</v>
      </c>
      <c r="H13621">
        <v>133.65</v>
      </c>
      <c r="I13621">
        <v>100237.5</v>
      </c>
      <c r="J13621" t="s">
        <v>86</v>
      </c>
      <c r="K13621">
        <v>7.9306476143653049E-2</v>
      </c>
      <c r="L13621">
        <v>7.9306000000000001</v>
      </c>
      <c r="M13621" t="s">
        <v>82</v>
      </c>
    </row>
    <row r="13622" spans="1:13">
      <c r="A13622" t="s">
        <v>455</v>
      </c>
      <c r="B13622" t="s">
        <v>456</v>
      </c>
      <c r="C13622" t="str">
        <f>TEXT(D13622, "mmm")</f>
        <v>Nov</v>
      </c>
      <c r="D13622" s="1">
        <v>45597</v>
      </c>
      <c r="E13622" t="s">
        <v>4718</v>
      </c>
      <c r="F13622" t="s">
        <v>80</v>
      </c>
      <c r="G13622">
        <v>53333</v>
      </c>
      <c r="H13622">
        <v>3.75</v>
      </c>
      <c r="I13622">
        <v>199998.75</v>
      </c>
      <c r="J13622" t="s">
        <v>81</v>
      </c>
      <c r="K13622">
        <v>-5.128207044053168E-2</v>
      </c>
      <c r="L13622">
        <v>-5.1281999999999996</v>
      </c>
      <c r="M13622" t="s">
        <v>82</v>
      </c>
    </row>
    <row r="13623" spans="1:13">
      <c r="A13623" t="s">
        <v>6756</v>
      </c>
      <c r="B13623" t="s">
        <v>6757</v>
      </c>
      <c r="C13623" t="str">
        <f>TEXT(D13623, "mmm")</f>
        <v>Nov</v>
      </c>
      <c r="D13623" s="1">
        <v>45597</v>
      </c>
      <c r="E13623" t="s">
        <v>6758</v>
      </c>
      <c r="F13623" t="s">
        <v>118</v>
      </c>
      <c r="G13623">
        <v>750</v>
      </c>
      <c r="H13623">
        <v>113.65</v>
      </c>
      <c r="I13623">
        <v>85237.5</v>
      </c>
      <c r="J13623" t="s">
        <v>81</v>
      </c>
      <c r="K13623">
        <v>7.9306476143653049E-2</v>
      </c>
      <c r="L13623">
        <v>7.9306000000000001</v>
      </c>
      <c r="M13623" t="s">
        <v>82</v>
      </c>
    </row>
    <row r="13624" spans="1:13">
      <c r="A13624" t="s">
        <v>6759</v>
      </c>
      <c r="B13624" t="s">
        <v>6760</v>
      </c>
      <c r="C13624" t="str">
        <f>TEXT(D13624, "mmm")</f>
        <v>Nov</v>
      </c>
      <c r="D13624" s="1">
        <v>45597</v>
      </c>
      <c r="E13624" t="s">
        <v>6761</v>
      </c>
      <c r="F13624" t="s">
        <v>128</v>
      </c>
      <c r="G13624">
        <v>400</v>
      </c>
      <c r="H13624">
        <v>55.67</v>
      </c>
      <c r="I13624">
        <v>22268</v>
      </c>
      <c r="J13624" t="s">
        <v>86</v>
      </c>
      <c r="K13624">
        <v>0.112363540905025</v>
      </c>
      <c r="L13624">
        <v>11.2364</v>
      </c>
      <c r="M13624" t="s">
        <v>82</v>
      </c>
    </row>
    <row r="13625" spans="1:13">
      <c r="A13625" t="s">
        <v>6644</v>
      </c>
      <c r="B13625" t="s">
        <v>6645</v>
      </c>
      <c r="C13625" t="str">
        <f>TEXT(D13625, "mmm")</f>
        <v>Nov</v>
      </c>
      <c r="D13625" s="1">
        <v>45597</v>
      </c>
      <c r="E13625" t="s">
        <v>6762</v>
      </c>
      <c r="F13625" t="s">
        <v>80</v>
      </c>
      <c r="G13625">
        <v>2000</v>
      </c>
      <c r="H13625">
        <v>28</v>
      </c>
      <c r="I13625">
        <v>56000</v>
      </c>
      <c r="J13625" t="s">
        <v>86</v>
      </c>
      <c r="K13625">
        <v>0.19635859725636601</v>
      </c>
      <c r="L13625">
        <v>19.635899999999999</v>
      </c>
      <c r="M13625" t="s">
        <v>82</v>
      </c>
    </row>
    <row r="13626" spans="1:13">
      <c r="A13626" t="s">
        <v>677</v>
      </c>
      <c r="B13626" t="s">
        <v>678</v>
      </c>
      <c r="C13626" t="str">
        <f>TEXT(D13626, "mmm")</f>
        <v>Nov</v>
      </c>
      <c r="D13626" s="1">
        <v>45597</v>
      </c>
      <c r="E13626" t="s">
        <v>679</v>
      </c>
      <c r="F13626" t="s">
        <v>128</v>
      </c>
      <c r="G13626">
        <v>16883</v>
      </c>
      <c r="H13626">
        <v>17.75</v>
      </c>
      <c r="I13626">
        <v>299673.25</v>
      </c>
      <c r="J13626" t="s">
        <v>86</v>
      </c>
      <c r="K13626">
        <v>-5.555563459486268E-3</v>
      </c>
      <c r="L13626">
        <v>-0.55559999999999998</v>
      </c>
      <c r="M13626" t="s">
        <v>82</v>
      </c>
    </row>
    <row r="13627" spans="1:13">
      <c r="A13627" t="s">
        <v>680</v>
      </c>
      <c r="B13627" t="s">
        <v>681</v>
      </c>
      <c r="C13627" t="str">
        <f>TEXT(D13627, "mmm")</f>
        <v>Nov</v>
      </c>
      <c r="D13627" s="1">
        <v>45597</v>
      </c>
      <c r="E13627" t="s">
        <v>2409</v>
      </c>
      <c r="F13627" t="s">
        <v>80</v>
      </c>
      <c r="G13627">
        <v>3390</v>
      </c>
      <c r="H13627">
        <v>29.5</v>
      </c>
      <c r="I13627">
        <v>100005</v>
      </c>
      <c r="J13627" t="s">
        <v>86</v>
      </c>
      <c r="K13627">
        <v>4.2889327540780682E-2</v>
      </c>
      <c r="L13627">
        <v>4.2888999999999999</v>
      </c>
      <c r="M13627" t="s">
        <v>82</v>
      </c>
    </row>
    <row r="13628" spans="1:13">
      <c r="A13628" t="s">
        <v>773</v>
      </c>
      <c r="B13628" t="s">
        <v>774</v>
      </c>
      <c r="C13628" t="str">
        <f>TEXT(D13628, "mmm")</f>
        <v>Nov</v>
      </c>
      <c r="D13628" s="1">
        <v>45597</v>
      </c>
      <c r="E13628" t="s">
        <v>788</v>
      </c>
      <c r="F13628" t="s">
        <v>128</v>
      </c>
      <c r="G13628">
        <v>100</v>
      </c>
      <c r="H13628">
        <v>1549.72</v>
      </c>
      <c r="I13628">
        <v>154972</v>
      </c>
      <c r="J13628" t="s">
        <v>86</v>
      </c>
      <c r="K13628">
        <v>0.1052686178954287</v>
      </c>
      <c r="L13628">
        <v>10.526899999999999</v>
      </c>
      <c r="M13628" t="s">
        <v>82</v>
      </c>
    </row>
    <row r="13629" spans="1:13">
      <c r="A13629" t="s">
        <v>1599</v>
      </c>
      <c r="B13629" t="s">
        <v>1600</v>
      </c>
      <c r="C13629" t="str">
        <f>TEXT(D13629, "mmm")</f>
        <v>Nov</v>
      </c>
      <c r="D13629" s="1">
        <v>45597</v>
      </c>
      <c r="E13629" t="s">
        <v>1601</v>
      </c>
      <c r="F13629" t="s">
        <v>80</v>
      </c>
      <c r="G13629">
        <v>5000</v>
      </c>
      <c r="H13629">
        <v>38.76</v>
      </c>
      <c r="I13629">
        <v>193800</v>
      </c>
      <c r="J13629" t="s">
        <v>81</v>
      </c>
      <c r="K13629">
        <v>8.992241903530962E-2</v>
      </c>
      <c r="L13629">
        <v>8.9922000000000004</v>
      </c>
      <c r="M13629" t="s">
        <v>82</v>
      </c>
    </row>
    <row r="13630" spans="1:13">
      <c r="A13630" t="s">
        <v>2315</v>
      </c>
      <c r="B13630" t="s">
        <v>2316</v>
      </c>
      <c r="C13630" t="str">
        <f>TEXT(D13630, "mmm")</f>
        <v>Nov</v>
      </c>
      <c r="D13630" s="1">
        <v>45597</v>
      </c>
      <c r="E13630" t="s">
        <v>2317</v>
      </c>
      <c r="F13630" t="s">
        <v>80</v>
      </c>
      <c r="G13630">
        <v>22133</v>
      </c>
      <c r="H13630">
        <v>2.5099999999999998</v>
      </c>
      <c r="I13630">
        <v>55553.829999999987</v>
      </c>
      <c r="J13630" t="s">
        <v>81</v>
      </c>
      <c r="K13630">
        <v>-0.17818182164972471</v>
      </c>
      <c r="L13630">
        <v>-17.818200000000001</v>
      </c>
      <c r="M13630" t="s">
        <v>82</v>
      </c>
    </row>
    <row r="13631" spans="1:13">
      <c r="A13631" t="s">
        <v>455</v>
      </c>
      <c r="B13631" t="s">
        <v>456</v>
      </c>
      <c r="C13631" t="str">
        <f>TEXT(D13631, "mmm")</f>
        <v>Nov</v>
      </c>
      <c r="D13631" s="1">
        <v>45597</v>
      </c>
      <c r="E13631" t="s">
        <v>6763</v>
      </c>
      <c r="F13631" t="s">
        <v>217</v>
      </c>
      <c r="G13631">
        <v>20000</v>
      </c>
      <c r="H13631">
        <v>3.75</v>
      </c>
      <c r="I13631">
        <v>75000</v>
      </c>
      <c r="J13631" t="s">
        <v>81</v>
      </c>
      <c r="K13631">
        <v>-5.128207044053168E-2</v>
      </c>
      <c r="L13631">
        <v>-5.1281999999999996</v>
      </c>
      <c r="M13631" t="s">
        <v>82</v>
      </c>
    </row>
    <row r="13632" spans="1:13">
      <c r="A13632" t="s">
        <v>680</v>
      </c>
      <c r="B13632" t="s">
        <v>681</v>
      </c>
      <c r="C13632" t="str">
        <f>TEXT(D13632, "mmm")</f>
        <v>Nov</v>
      </c>
      <c r="D13632" s="1">
        <v>45597</v>
      </c>
      <c r="E13632" t="s">
        <v>682</v>
      </c>
      <c r="F13632" t="s">
        <v>80</v>
      </c>
      <c r="G13632">
        <v>18407</v>
      </c>
      <c r="H13632">
        <v>29.5</v>
      </c>
      <c r="I13632">
        <v>543006.5</v>
      </c>
      <c r="J13632" t="s">
        <v>86</v>
      </c>
      <c r="K13632">
        <v>4.2889327540780682E-2</v>
      </c>
      <c r="L13632">
        <v>4.2888999999999999</v>
      </c>
      <c r="M13632" t="s">
        <v>82</v>
      </c>
    </row>
    <row r="13633" spans="1:13">
      <c r="A13633" t="s">
        <v>680</v>
      </c>
      <c r="B13633" t="s">
        <v>681</v>
      </c>
      <c r="C13633" t="str">
        <f>TEXT(D13633, "mmm")</f>
        <v>Nov</v>
      </c>
      <c r="D13633" s="1">
        <v>45597</v>
      </c>
      <c r="E13633" t="s">
        <v>6764</v>
      </c>
      <c r="F13633" t="s">
        <v>80</v>
      </c>
      <c r="G13633">
        <v>5000</v>
      </c>
      <c r="H13633">
        <v>29.5</v>
      </c>
      <c r="I13633">
        <v>147500</v>
      </c>
      <c r="J13633" t="s">
        <v>86</v>
      </c>
      <c r="K13633">
        <v>4.2889327540780682E-2</v>
      </c>
      <c r="L13633">
        <v>4.2888999999999999</v>
      </c>
      <c r="M13633" t="s">
        <v>82</v>
      </c>
    </row>
    <row r="13634" spans="1:13">
      <c r="A13634" t="s">
        <v>680</v>
      </c>
      <c r="B13634" t="s">
        <v>681</v>
      </c>
      <c r="C13634" t="str">
        <f>TEXT(D13634, "mmm")</f>
        <v>Nov</v>
      </c>
      <c r="D13634" s="1">
        <v>45597</v>
      </c>
      <c r="E13634" t="s">
        <v>6765</v>
      </c>
      <c r="F13634" t="s">
        <v>118</v>
      </c>
      <c r="G13634">
        <v>678</v>
      </c>
      <c r="H13634">
        <v>29.5</v>
      </c>
      <c r="I13634">
        <v>20001</v>
      </c>
      <c r="J13634" t="s">
        <v>81</v>
      </c>
      <c r="K13634">
        <v>4.2889327540780682E-2</v>
      </c>
      <c r="L13634">
        <v>4.2888999999999999</v>
      </c>
      <c r="M13634" t="s">
        <v>82</v>
      </c>
    </row>
    <row r="13635" spans="1:13">
      <c r="A13635" t="s">
        <v>680</v>
      </c>
      <c r="B13635" t="s">
        <v>681</v>
      </c>
      <c r="C13635" t="str">
        <f>TEXT(D13635, "mmm")</f>
        <v>Nov</v>
      </c>
      <c r="D13635" s="1">
        <v>45597</v>
      </c>
      <c r="E13635" t="s">
        <v>6766</v>
      </c>
      <c r="F13635" t="s">
        <v>80</v>
      </c>
      <c r="G13635">
        <v>1695</v>
      </c>
      <c r="H13635">
        <v>29.5</v>
      </c>
      <c r="I13635">
        <v>50002.5</v>
      </c>
      <c r="J13635" t="s">
        <v>86</v>
      </c>
      <c r="K13635">
        <v>4.2889327540780682E-2</v>
      </c>
      <c r="L13635">
        <v>4.2888999999999999</v>
      </c>
      <c r="M13635" t="s">
        <v>82</v>
      </c>
    </row>
    <row r="13636" spans="1:13">
      <c r="A13636" t="s">
        <v>2315</v>
      </c>
      <c r="B13636" t="s">
        <v>2316</v>
      </c>
      <c r="C13636" t="str">
        <f>TEXT(D13636, "mmm")</f>
        <v>Nov</v>
      </c>
      <c r="D13636" s="1">
        <v>45597</v>
      </c>
      <c r="E13636" t="s">
        <v>6767</v>
      </c>
      <c r="F13636" t="s">
        <v>80</v>
      </c>
      <c r="G13636">
        <v>88534</v>
      </c>
      <c r="H13636">
        <v>2.5099999999999998</v>
      </c>
      <c r="I13636">
        <v>222220.34</v>
      </c>
      <c r="J13636" t="s">
        <v>86</v>
      </c>
      <c r="K13636">
        <v>-0.17818182164972471</v>
      </c>
      <c r="L13636">
        <v>-17.818200000000001</v>
      </c>
      <c r="M13636" t="s">
        <v>82</v>
      </c>
    </row>
    <row r="13637" spans="1:13">
      <c r="A13637" t="s">
        <v>695</v>
      </c>
      <c r="B13637" t="s">
        <v>696</v>
      </c>
      <c r="C13637" t="str">
        <f>TEXT(D13637, "mmm")</f>
        <v>Nov</v>
      </c>
      <c r="D13637" s="1">
        <v>45597</v>
      </c>
      <c r="E13637" t="s">
        <v>697</v>
      </c>
      <c r="F13637" t="s">
        <v>80</v>
      </c>
      <c r="G13637">
        <v>565</v>
      </c>
      <c r="H13637">
        <v>28.1</v>
      </c>
      <c r="I13637">
        <v>15876.5</v>
      </c>
      <c r="J13637" t="s">
        <v>81</v>
      </c>
      <c r="K13637">
        <v>0.12074994757798189</v>
      </c>
      <c r="L13637">
        <v>12.074999999999999</v>
      </c>
      <c r="M13637" t="s">
        <v>82</v>
      </c>
    </row>
    <row r="13638" spans="1:13">
      <c r="A13638" t="s">
        <v>6681</v>
      </c>
      <c r="B13638" t="s">
        <v>6682</v>
      </c>
      <c r="C13638" t="str">
        <f>TEXT(D13638, "mmm")</f>
        <v>Nov</v>
      </c>
      <c r="D13638" s="1">
        <v>45597</v>
      </c>
      <c r="E13638" t="s">
        <v>6683</v>
      </c>
      <c r="F13638" t="s">
        <v>314</v>
      </c>
      <c r="G13638">
        <v>25000</v>
      </c>
      <c r="H13638">
        <v>2.5099999999999998</v>
      </c>
      <c r="I13638">
        <v>62749.999999999993</v>
      </c>
      <c r="J13638" t="s">
        <v>86</v>
      </c>
      <c r="K13638">
        <v>0</v>
      </c>
      <c r="L13638">
        <v>0</v>
      </c>
      <c r="M13638" t="s">
        <v>82</v>
      </c>
    </row>
    <row r="13639" spans="1:13">
      <c r="A13639" t="s">
        <v>455</v>
      </c>
      <c r="B13639" t="s">
        <v>456</v>
      </c>
      <c r="C13639" t="str">
        <f>TEXT(D13639, "mmm")</f>
        <v>Nov</v>
      </c>
      <c r="D13639" s="1">
        <v>45597</v>
      </c>
      <c r="E13639" t="s">
        <v>472</v>
      </c>
      <c r="F13639" t="s">
        <v>251</v>
      </c>
      <c r="G13639">
        <v>20000</v>
      </c>
      <c r="H13639">
        <v>3.75</v>
      </c>
      <c r="I13639">
        <v>75000</v>
      </c>
      <c r="J13639" t="s">
        <v>81</v>
      </c>
      <c r="K13639">
        <v>-5.128207044053168E-2</v>
      </c>
      <c r="L13639">
        <v>-5.1281999999999996</v>
      </c>
      <c r="M13639" t="s">
        <v>82</v>
      </c>
    </row>
    <row r="13640" spans="1:13">
      <c r="A13640" t="s">
        <v>455</v>
      </c>
      <c r="B13640" t="s">
        <v>456</v>
      </c>
      <c r="C13640" t="str">
        <f>TEXT(D13640, "mmm")</f>
        <v>Nov</v>
      </c>
      <c r="D13640" s="1">
        <v>45597</v>
      </c>
      <c r="E13640" t="s">
        <v>472</v>
      </c>
      <c r="F13640" t="s">
        <v>251</v>
      </c>
      <c r="G13640">
        <v>86867</v>
      </c>
      <c r="H13640">
        <v>3.75</v>
      </c>
      <c r="I13640">
        <v>325751.25</v>
      </c>
      <c r="J13640" t="s">
        <v>81</v>
      </c>
      <c r="K13640">
        <v>-5.128207044053168E-2</v>
      </c>
      <c r="L13640">
        <v>-5.1281999999999996</v>
      </c>
      <c r="M13640" t="s">
        <v>82</v>
      </c>
    </row>
    <row r="13641" spans="1:13">
      <c r="A13641" t="s">
        <v>680</v>
      </c>
      <c r="B13641" t="s">
        <v>681</v>
      </c>
      <c r="C13641" t="str">
        <f>TEXT(D13641, "mmm")</f>
        <v>Nov</v>
      </c>
      <c r="D13641" s="1">
        <v>45597</v>
      </c>
      <c r="E13641" t="s">
        <v>6768</v>
      </c>
      <c r="F13641" t="s">
        <v>80</v>
      </c>
      <c r="G13641">
        <v>1000</v>
      </c>
      <c r="H13641">
        <v>29.5</v>
      </c>
      <c r="I13641">
        <v>29500</v>
      </c>
      <c r="J13641" t="s">
        <v>81</v>
      </c>
      <c r="K13641">
        <v>4.2889327540780682E-2</v>
      </c>
      <c r="L13641">
        <v>4.2888999999999999</v>
      </c>
      <c r="M13641" t="s">
        <v>82</v>
      </c>
    </row>
    <row r="13642" spans="1:13">
      <c r="A13642" t="s">
        <v>4645</v>
      </c>
      <c r="B13642" t="s">
        <v>4646</v>
      </c>
      <c r="C13642" t="str">
        <f>TEXT(D13642, "mmm")</f>
        <v>Nov</v>
      </c>
      <c r="D13642" s="1">
        <v>45597</v>
      </c>
      <c r="E13642" t="s">
        <v>4647</v>
      </c>
      <c r="F13642" t="s">
        <v>222</v>
      </c>
      <c r="G13642">
        <v>51039</v>
      </c>
      <c r="H13642">
        <v>19.3</v>
      </c>
      <c r="I13642">
        <v>985052.70000000007</v>
      </c>
      <c r="J13642" t="s">
        <v>86</v>
      </c>
      <c r="K13642">
        <v>5.3024970068036532E-2</v>
      </c>
      <c r="L13642">
        <v>5.3025000000000002</v>
      </c>
      <c r="M13642" t="s">
        <v>82</v>
      </c>
    </row>
    <row r="13643" spans="1:13">
      <c r="A13643" t="s">
        <v>677</v>
      </c>
      <c r="B13643" t="s">
        <v>678</v>
      </c>
      <c r="C13643" t="str">
        <f>TEXT(D13643, "mmm")</f>
        <v>Nov</v>
      </c>
      <c r="D13643" s="1">
        <v>45597</v>
      </c>
      <c r="E13643" t="s">
        <v>180</v>
      </c>
      <c r="F13643" t="s">
        <v>101</v>
      </c>
      <c r="G13643">
        <v>1500</v>
      </c>
      <c r="H13643">
        <v>18</v>
      </c>
      <c r="I13643">
        <v>27000</v>
      </c>
      <c r="J13643" t="s">
        <v>81</v>
      </c>
      <c r="K13643">
        <v>-5.555563459486268E-3</v>
      </c>
      <c r="L13643">
        <v>-0.55559999999999998</v>
      </c>
      <c r="M13643" t="s">
        <v>82</v>
      </c>
    </row>
    <row r="13644" spans="1:13">
      <c r="A13644" t="s">
        <v>677</v>
      </c>
      <c r="B13644" t="s">
        <v>678</v>
      </c>
      <c r="C13644" t="str">
        <f>TEXT(D13644, "mmm")</f>
        <v>Nov</v>
      </c>
      <c r="D13644" s="1">
        <v>45597</v>
      </c>
      <c r="E13644" t="s">
        <v>181</v>
      </c>
      <c r="F13644" t="s">
        <v>101</v>
      </c>
      <c r="G13644">
        <v>1500</v>
      </c>
      <c r="H13644">
        <v>18</v>
      </c>
      <c r="I13644">
        <v>27000</v>
      </c>
      <c r="J13644" t="s">
        <v>81</v>
      </c>
      <c r="K13644">
        <v>-5.555563459486268E-3</v>
      </c>
      <c r="L13644">
        <v>-0.55559999999999998</v>
      </c>
      <c r="M13644" t="s">
        <v>82</v>
      </c>
    </row>
    <row r="13645" spans="1:13">
      <c r="A13645" t="s">
        <v>677</v>
      </c>
      <c r="B13645" t="s">
        <v>678</v>
      </c>
      <c r="C13645" t="str">
        <f>TEXT(D13645, "mmm")</f>
        <v>Nov</v>
      </c>
      <c r="D13645" s="1">
        <v>45597</v>
      </c>
      <c r="E13645" t="s">
        <v>182</v>
      </c>
      <c r="F13645" t="s">
        <v>101</v>
      </c>
      <c r="G13645">
        <v>1500</v>
      </c>
      <c r="H13645">
        <v>18</v>
      </c>
      <c r="I13645">
        <v>27000</v>
      </c>
      <c r="J13645" t="s">
        <v>81</v>
      </c>
      <c r="K13645">
        <v>-5.555563459486268E-3</v>
      </c>
      <c r="L13645">
        <v>-0.55559999999999998</v>
      </c>
      <c r="M13645" t="s">
        <v>82</v>
      </c>
    </row>
    <row r="13646" spans="1:13">
      <c r="A13646" t="s">
        <v>677</v>
      </c>
      <c r="B13646" t="s">
        <v>678</v>
      </c>
      <c r="C13646" t="str">
        <f>TEXT(D13646, "mmm")</f>
        <v>Nov</v>
      </c>
      <c r="D13646" s="1">
        <v>45597</v>
      </c>
      <c r="E13646" t="s">
        <v>179</v>
      </c>
      <c r="F13646" t="s">
        <v>101</v>
      </c>
      <c r="G13646">
        <v>1500</v>
      </c>
      <c r="H13646">
        <v>18</v>
      </c>
      <c r="I13646">
        <v>27000</v>
      </c>
      <c r="J13646" t="s">
        <v>81</v>
      </c>
      <c r="K13646">
        <v>-5.555563459486268E-3</v>
      </c>
      <c r="L13646">
        <v>-0.55559999999999998</v>
      </c>
      <c r="M13646" t="s">
        <v>82</v>
      </c>
    </row>
    <row r="13647" spans="1:13">
      <c r="A13647" t="s">
        <v>677</v>
      </c>
      <c r="B13647" t="s">
        <v>678</v>
      </c>
      <c r="C13647" t="str">
        <f>TEXT(D13647, "mmm")</f>
        <v>Nov</v>
      </c>
      <c r="D13647" s="1">
        <v>45597</v>
      </c>
      <c r="E13647" t="s">
        <v>178</v>
      </c>
      <c r="F13647" t="s">
        <v>101</v>
      </c>
      <c r="G13647">
        <v>1500</v>
      </c>
      <c r="H13647">
        <v>18</v>
      </c>
      <c r="I13647">
        <v>27000</v>
      </c>
      <c r="J13647" t="s">
        <v>81</v>
      </c>
      <c r="K13647">
        <v>-5.555563459486268E-3</v>
      </c>
      <c r="L13647">
        <v>-0.55559999999999998</v>
      </c>
      <c r="M13647" t="s">
        <v>82</v>
      </c>
    </row>
    <row r="13648" spans="1:13">
      <c r="A13648" t="s">
        <v>311</v>
      </c>
      <c r="B13648" t="s">
        <v>312</v>
      </c>
      <c r="C13648" t="str">
        <f>TEXT(D13648, "mmm")</f>
        <v>Nov</v>
      </c>
      <c r="D13648" s="1">
        <v>45597</v>
      </c>
      <c r="E13648" t="s">
        <v>313</v>
      </c>
      <c r="F13648" t="s">
        <v>314</v>
      </c>
      <c r="G13648">
        <v>150000</v>
      </c>
      <c r="H13648">
        <v>28.66</v>
      </c>
      <c r="I13648">
        <v>4299000</v>
      </c>
      <c r="J13648" t="s">
        <v>81</v>
      </c>
      <c r="K13648">
        <v>0.10410108423569291</v>
      </c>
      <c r="L13648">
        <v>10.4101</v>
      </c>
      <c r="M13648" t="s">
        <v>82</v>
      </c>
    </row>
    <row r="13649" spans="1:13">
      <c r="A13649" t="s">
        <v>5121</v>
      </c>
      <c r="B13649" t="s">
        <v>5122</v>
      </c>
      <c r="C13649" t="str">
        <f>TEXT(D13649, "mmm")</f>
        <v>Nov</v>
      </c>
      <c r="D13649" s="1">
        <v>45597</v>
      </c>
      <c r="E13649" t="s">
        <v>6769</v>
      </c>
      <c r="F13649" t="s">
        <v>118</v>
      </c>
      <c r="G13649">
        <v>493</v>
      </c>
      <c r="H13649">
        <v>25.42</v>
      </c>
      <c r="I13649">
        <v>12532.06</v>
      </c>
      <c r="J13649" t="s">
        <v>81</v>
      </c>
      <c r="K13649">
        <v>9.0446407150041486E-2</v>
      </c>
      <c r="L13649">
        <v>9.0446000000000009</v>
      </c>
      <c r="M13649" t="s">
        <v>82</v>
      </c>
    </row>
    <row r="13650" spans="1:13">
      <c r="A13650" t="s">
        <v>1270</v>
      </c>
      <c r="B13650" t="s">
        <v>1271</v>
      </c>
      <c r="C13650" t="str">
        <f>TEXT(D13650, "mmm")</f>
        <v>Nov</v>
      </c>
      <c r="D13650" s="1">
        <v>45600</v>
      </c>
      <c r="E13650" t="s">
        <v>2108</v>
      </c>
      <c r="F13650" t="s">
        <v>80</v>
      </c>
      <c r="G13650">
        <v>2500</v>
      </c>
      <c r="H13650">
        <v>7.98</v>
      </c>
      <c r="I13650">
        <v>19950</v>
      </c>
      <c r="J13650" t="s">
        <v>81</v>
      </c>
      <c r="K13650">
        <v>-4.2527271842387693E-2</v>
      </c>
      <c r="L13650">
        <v>-4.2526999999999999</v>
      </c>
      <c r="M13650" t="s">
        <v>82</v>
      </c>
    </row>
    <row r="13651" spans="1:13">
      <c r="A13651" t="s">
        <v>6515</v>
      </c>
      <c r="B13651" t="s">
        <v>6516</v>
      </c>
      <c r="C13651" t="str">
        <f>TEXT(D13651, "mmm")</f>
        <v>Nov</v>
      </c>
      <c r="D13651" s="1">
        <v>45600</v>
      </c>
      <c r="E13651" t="s">
        <v>259</v>
      </c>
      <c r="F13651" t="s">
        <v>101</v>
      </c>
      <c r="G13651">
        <v>184331</v>
      </c>
      <c r="H13651">
        <v>21.7</v>
      </c>
      <c r="I13651">
        <v>3999982.7</v>
      </c>
      <c r="J13651" t="s">
        <v>86</v>
      </c>
      <c r="K13651">
        <v>-0.27989720902753878</v>
      </c>
      <c r="L13651">
        <v>-27.989699999999999</v>
      </c>
      <c r="M13651" t="s">
        <v>82</v>
      </c>
    </row>
    <row r="13652" spans="1:13">
      <c r="A13652" t="s">
        <v>6515</v>
      </c>
      <c r="B13652" t="s">
        <v>6516</v>
      </c>
      <c r="C13652" t="str">
        <f>TEXT(D13652, "mmm")</f>
        <v>Nov</v>
      </c>
      <c r="D13652" s="1">
        <v>45600</v>
      </c>
      <c r="E13652" t="s">
        <v>260</v>
      </c>
      <c r="F13652" t="s">
        <v>101</v>
      </c>
      <c r="G13652">
        <v>184331</v>
      </c>
      <c r="H13652">
        <v>21.7</v>
      </c>
      <c r="I13652">
        <v>3999982.7</v>
      </c>
      <c r="J13652" t="s">
        <v>86</v>
      </c>
      <c r="K13652">
        <v>-0.27989720902753878</v>
      </c>
      <c r="L13652">
        <v>-27.989699999999999</v>
      </c>
      <c r="M13652" t="s">
        <v>82</v>
      </c>
    </row>
    <row r="13653" spans="1:13">
      <c r="A13653" t="s">
        <v>2359</v>
      </c>
      <c r="B13653" t="s">
        <v>2360</v>
      </c>
      <c r="C13653" t="str">
        <f>TEXT(D13653, "mmm")</f>
        <v>Nov</v>
      </c>
      <c r="D13653" s="1">
        <v>45600</v>
      </c>
      <c r="E13653" t="s">
        <v>6770</v>
      </c>
      <c r="F13653" t="s">
        <v>128</v>
      </c>
      <c r="G13653">
        <v>15600</v>
      </c>
      <c r="H13653">
        <v>13.08</v>
      </c>
      <c r="I13653">
        <v>204048</v>
      </c>
      <c r="J13653" t="s">
        <v>86</v>
      </c>
      <c r="K13653">
        <v>9.1533210358877071E-2</v>
      </c>
      <c r="L13653">
        <v>9.1532999999999998</v>
      </c>
      <c r="M13653" t="s">
        <v>82</v>
      </c>
    </row>
    <row r="13654" spans="1:13">
      <c r="A13654" t="s">
        <v>2359</v>
      </c>
      <c r="B13654" t="s">
        <v>2360</v>
      </c>
      <c r="C13654" t="str">
        <f>TEXT(D13654, "mmm")</f>
        <v>Nov</v>
      </c>
      <c r="D13654" s="1">
        <v>45600</v>
      </c>
      <c r="E13654" t="s">
        <v>6770</v>
      </c>
      <c r="F13654" t="s">
        <v>128</v>
      </c>
      <c r="G13654">
        <v>3750</v>
      </c>
      <c r="H13654">
        <v>13.32</v>
      </c>
      <c r="I13654">
        <v>49950</v>
      </c>
      <c r="J13654" t="s">
        <v>81</v>
      </c>
      <c r="K13654">
        <v>9.1533210358877071E-2</v>
      </c>
      <c r="L13654">
        <v>9.1532999999999998</v>
      </c>
      <c r="M13654" t="s">
        <v>82</v>
      </c>
    </row>
    <row r="13655" spans="1:13">
      <c r="A13655" t="s">
        <v>732</v>
      </c>
      <c r="B13655" t="s">
        <v>733</v>
      </c>
      <c r="C13655" t="str">
        <f>TEXT(D13655, "mmm")</f>
        <v>Nov</v>
      </c>
      <c r="D13655" s="1">
        <v>45600</v>
      </c>
      <c r="E13655" t="s">
        <v>734</v>
      </c>
      <c r="F13655" t="s">
        <v>128</v>
      </c>
      <c r="G13655">
        <v>600</v>
      </c>
      <c r="H13655">
        <v>20.88</v>
      </c>
      <c r="I13655">
        <v>12528</v>
      </c>
      <c r="J13655" t="s">
        <v>81</v>
      </c>
      <c r="K13655">
        <v>7.192914754567159E-2</v>
      </c>
      <c r="L13655">
        <v>7.1928999999999998</v>
      </c>
      <c r="M13655" t="s">
        <v>82</v>
      </c>
    </row>
    <row r="13656" spans="1:13">
      <c r="A13656" t="s">
        <v>732</v>
      </c>
      <c r="B13656" t="s">
        <v>733</v>
      </c>
      <c r="C13656" t="str">
        <f>TEXT(D13656, "mmm")</f>
        <v>Nov</v>
      </c>
      <c r="D13656" s="1">
        <v>45600</v>
      </c>
      <c r="E13656" t="s">
        <v>734</v>
      </c>
      <c r="F13656" t="s">
        <v>128</v>
      </c>
      <c r="G13656">
        <v>500</v>
      </c>
      <c r="H13656">
        <v>20.88</v>
      </c>
      <c r="I13656">
        <v>10440</v>
      </c>
      <c r="J13656" t="s">
        <v>81</v>
      </c>
      <c r="K13656">
        <v>7.192914754567159E-2</v>
      </c>
      <c r="L13656">
        <v>7.1928999999999998</v>
      </c>
      <c r="M13656" t="s">
        <v>82</v>
      </c>
    </row>
    <row r="13657" spans="1:13">
      <c r="A13657" t="s">
        <v>5260</v>
      </c>
      <c r="B13657" t="s">
        <v>5261</v>
      </c>
      <c r="C13657" t="str">
        <f>TEXT(D13657, "mmm")</f>
        <v>Nov</v>
      </c>
      <c r="D13657" s="1">
        <v>45600</v>
      </c>
      <c r="E13657" t="s">
        <v>6712</v>
      </c>
      <c r="F13657" t="s">
        <v>222</v>
      </c>
      <c r="G13657">
        <v>36097</v>
      </c>
      <c r="H13657">
        <v>13.09</v>
      </c>
      <c r="I13657">
        <v>472509.73</v>
      </c>
      <c r="J13657" t="s">
        <v>86</v>
      </c>
      <c r="K13657">
        <v>-7.0229011412496489E-2</v>
      </c>
      <c r="L13657">
        <v>-7.0228999999999999</v>
      </c>
      <c r="M13657" t="s">
        <v>82</v>
      </c>
    </row>
    <row r="13658" spans="1:13">
      <c r="A13658" t="s">
        <v>5260</v>
      </c>
      <c r="B13658" t="s">
        <v>5261</v>
      </c>
      <c r="C13658" t="str">
        <f>TEXT(D13658, "mmm")</f>
        <v>Nov</v>
      </c>
      <c r="D13658" s="1">
        <v>45600</v>
      </c>
      <c r="E13658" t="s">
        <v>6713</v>
      </c>
      <c r="F13658" t="s">
        <v>101</v>
      </c>
      <c r="G13658">
        <v>36097</v>
      </c>
      <c r="H13658">
        <v>13.09</v>
      </c>
      <c r="I13658">
        <v>472509.73</v>
      </c>
      <c r="J13658" t="s">
        <v>86</v>
      </c>
      <c r="K13658">
        <v>-7.0229011412496489E-2</v>
      </c>
      <c r="L13658">
        <v>-7.0228999999999999</v>
      </c>
      <c r="M13658" t="s">
        <v>82</v>
      </c>
    </row>
    <row r="13659" spans="1:13">
      <c r="A13659" t="s">
        <v>5260</v>
      </c>
      <c r="B13659" t="s">
        <v>5261</v>
      </c>
      <c r="C13659" t="str">
        <f>TEXT(D13659, "mmm")</f>
        <v>Nov</v>
      </c>
      <c r="D13659" s="1">
        <v>45600</v>
      </c>
      <c r="E13659" t="s">
        <v>6714</v>
      </c>
      <c r="F13659" t="s">
        <v>101</v>
      </c>
      <c r="G13659">
        <v>36097</v>
      </c>
      <c r="H13659">
        <v>13.09</v>
      </c>
      <c r="I13659">
        <v>472509.73</v>
      </c>
      <c r="J13659" t="s">
        <v>86</v>
      </c>
      <c r="K13659">
        <v>-7.0229011412496489E-2</v>
      </c>
      <c r="L13659">
        <v>-7.0228999999999999</v>
      </c>
      <c r="M13659" t="s">
        <v>82</v>
      </c>
    </row>
    <row r="13660" spans="1:13">
      <c r="A13660" t="s">
        <v>5260</v>
      </c>
      <c r="B13660" t="s">
        <v>5261</v>
      </c>
      <c r="C13660" t="str">
        <f>TEXT(D13660, "mmm")</f>
        <v>Nov</v>
      </c>
      <c r="D13660" s="1">
        <v>45600</v>
      </c>
      <c r="E13660" t="s">
        <v>6715</v>
      </c>
      <c r="F13660" t="s">
        <v>222</v>
      </c>
      <c r="G13660">
        <v>36097</v>
      </c>
      <c r="H13660">
        <v>13.09</v>
      </c>
      <c r="I13660">
        <v>472509.73</v>
      </c>
      <c r="J13660" t="s">
        <v>86</v>
      </c>
      <c r="K13660">
        <v>-7.0229011412496489E-2</v>
      </c>
      <c r="L13660">
        <v>-7.0228999999999999</v>
      </c>
      <c r="M13660" t="s">
        <v>82</v>
      </c>
    </row>
    <row r="13661" spans="1:13">
      <c r="A13661" t="s">
        <v>5260</v>
      </c>
      <c r="B13661" t="s">
        <v>5261</v>
      </c>
      <c r="C13661" t="str">
        <f>TEXT(D13661, "mmm")</f>
        <v>Nov</v>
      </c>
      <c r="D13661" s="1">
        <v>45600</v>
      </c>
      <c r="E13661" t="s">
        <v>6716</v>
      </c>
      <c r="F13661" t="s">
        <v>101</v>
      </c>
      <c r="G13661">
        <v>36097</v>
      </c>
      <c r="H13661">
        <v>13.09</v>
      </c>
      <c r="I13661">
        <v>472509.73</v>
      </c>
      <c r="J13661" t="s">
        <v>86</v>
      </c>
      <c r="K13661">
        <v>-7.0229011412496489E-2</v>
      </c>
      <c r="L13661">
        <v>-7.0228999999999999</v>
      </c>
      <c r="M13661" t="s">
        <v>82</v>
      </c>
    </row>
    <row r="13662" spans="1:13">
      <c r="A13662" t="s">
        <v>1439</v>
      </c>
      <c r="B13662" t="s">
        <v>1440</v>
      </c>
      <c r="C13662" t="str">
        <f>TEXT(D13662, "mmm")</f>
        <v>Nov</v>
      </c>
      <c r="D13662" s="1">
        <v>45600</v>
      </c>
      <c r="E13662" t="s">
        <v>3141</v>
      </c>
      <c r="F13662" t="s">
        <v>3142</v>
      </c>
      <c r="G13662">
        <v>63074</v>
      </c>
      <c r="H13662">
        <v>10.95</v>
      </c>
      <c r="I13662">
        <v>690660.29999999993</v>
      </c>
      <c r="J13662" t="s">
        <v>81</v>
      </c>
      <c r="K13662">
        <v>0.1247707323926361</v>
      </c>
      <c r="L13662">
        <v>12.4771</v>
      </c>
      <c r="M13662" t="s">
        <v>82</v>
      </c>
    </row>
    <row r="13663" spans="1:13">
      <c r="A13663" t="s">
        <v>5252</v>
      </c>
      <c r="B13663" t="s">
        <v>5253</v>
      </c>
      <c r="C13663" t="str">
        <f>TEXT(D13663, "mmm")</f>
        <v>Nov</v>
      </c>
      <c r="D13663" s="1">
        <v>45600</v>
      </c>
      <c r="E13663" t="s">
        <v>6771</v>
      </c>
      <c r="F13663" t="s">
        <v>118</v>
      </c>
      <c r="G13663">
        <v>13000</v>
      </c>
      <c r="H13663">
        <v>11.38</v>
      </c>
      <c r="I13663">
        <v>147940</v>
      </c>
      <c r="J13663" t="s">
        <v>81</v>
      </c>
      <c r="K13663">
        <v>9.5154175101992644E-2</v>
      </c>
      <c r="L13663">
        <v>9.5153999999999996</v>
      </c>
      <c r="M13663" t="s">
        <v>82</v>
      </c>
    </row>
    <row r="13664" spans="1:13">
      <c r="A13664" t="s">
        <v>594</v>
      </c>
      <c r="B13664" t="s">
        <v>595</v>
      </c>
      <c r="C13664" t="str">
        <f>TEXT(D13664, "mmm")</f>
        <v>Nov</v>
      </c>
      <c r="D13664" s="1">
        <v>45600</v>
      </c>
      <c r="E13664" t="s">
        <v>593</v>
      </c>
      <c r="F13664" t="s">
        <v>128</v>
      </c>
      <c r="G13664">
        <v>11150</v>
      </c>
      <c r="H13664">
        <v>22.53</v>
      </c>
      <c r="I13664">
        <v>251209.5</v>
      </c>
      <c r="J13664" t="s">
        <v>86</v>
      </c>
      <c r="K13664">
        <v>0.10301952254287849</v>
      </c>
      <c r="L13664">
        <v>10.302</v>
      </c>
      <c r="M13664" t="s">
        <v>82</v>
      </c>
    </row>
    <row r="13665" spans="1:13">
      <c r="A13665" t="s">
        <v>5095</v>
      </c>
      <c r="B13665" t="s">
        <v>5096</v>
      </c>
      <c r="C13665" t="str">
        <f>TEXT(D13665, "mmm")</f>
        <v>Nov</v>
      </c>
      <c r="D13665" s="1">
        <v>45600</v>
      </c>
      <c r="E13665" t="s">
        <v>5097</v>
      </c>
      <c r="F13665" t="s">
        <v>101</v>
      </c>
      <c r="G13665">
        <v>4137</v>
      </c>
      <c r="H13665">
        <v>15.2</v>
      </c>
      <c r="I13665">
        <v>62882.399999999987</v>
      </c>
      <c r="J13665" t="s">
        <v>81</v>
      </c>
      <c r="K13665">
        <v>3.7037039472710642E-2</v>
      </c>
      <c r="L13665">
        <v>3.7037</v>
      </c>
      <c r="M13665" t="s">
        <v>82</v>
      </c>
    </row>
    <row r="13666" spans="1:13">
      <c r="A13666" t="s">
        <v>129</v>
      </c>
      <c r="B13666" t="s">
        <v>130</v>
      </c>
      <c r="C13666" t="str">
        <f>TEXT(D13666, "mmm")</f>
        <v>Nov</v>
      </c>
      <c r="D13666" s="1">
        <v>45600</v>
      </c>
      <c r="E13666" t="s">
        <v>111</v>
      </c>
      <c r="F13666" t="s">
        <v>101</v>
      </c>
      <c r="G13666">
        <v>16000</v>
      </c>
      <c r="H13666">
        <v>6.78</v>
      </c>
      <c r="I13666">
        <v>108480</v>
      </c>
      <c r="J13666" t="s">
        <v>81</v>
      </c>
      <c r="K13666">
        <v>-8.6131340724796668E-2</v>
      </c>
      <c r="L13666">
        <v>-8.6130999999999993</v>
      </c>
      <c r="M13666" t="s">
        <v>82</v>
      </c>
    </row>
    <row r="13667" spans="1:13">
      <c r="A13667" t="s">
        <v>129</v>
      </c>
      <c r="B13667" t="s">
        <v>130</v>
      </c>
      <c r="C13667" t="str">
        <f>TEXT(D13667, "mmm")</f>
        <v>Nov</v>
      </c>
      <c r="D13667" s="1">
        <v>45600</v>
      </c>
      <c r="E13667" t="s">
        <v>110</v>
      </c>
      <c r="F13667" t="s">
        <v>101</v>
      </c>
      <c r="G13667">
        <v>16000</v>
      </c>
      <c r="H13667">
        <v>6.78</v>
      </c>
      <c r="I13667">
        <v>108480</v>
      </c>
      <c r="J13667" t="s">
        <v>81</v>
      </c>
      <c r="K13667">
        <v>-8.6131340724796668E-2</v>
      </c>
      <c r="L13667">
        <v>-8.6130999999999993</v>
      </c>
      <c r="M13667" t="s">
        <v>82</v>
      </c>
    </row>
    <row r="13668" spans="1:13">
      <c r="A13668" t="s">
        <v>129</v>
      </c>
      <c r="B13668" t="s">
        <v>130</v>
      </c>
      <c r="C13668" t="str">
        <f>TEXT(D13668, "mmm")</f>
        <v>Nov</v>
      </c>
      <c r="D13668" s="1">
        <v>45600</v>
      </c>
      <c r="E13668" t="s">
        <v>109</v>
      </c>
      <c r="F13668" t="s">
        <v>101</v>
      </c>
      <c r="G13668">
        <v>16000</v>
      </c>
      <c r="H13668">
        <v>6.78</v>
      </c>
      <c r="I13668">
        <v>108480</v>
      </c>
      <c r="J13668" t="s">
        <v>81</v>
      </c>
      <c r="K13668">
        <v>-8.6131340724796668E-2</v>
      </c>
      <c r="L13668">
        <v>-8.6130999999999993</v>
      </c>
      <c r="M13668" t="s">
        <v>82</v>
      </c>
    </row>
    <row r="13669" spans="1:13">
      <c r="A13669" t="s">
        <v>692</v>
      </c>
      <c r="B13669" t="s">
        <v>693</v>
      </c>
      <c r="C13669" t="str">
        <f>TEXT(D13669, "mmm")</f>
        <v>Nov</v>
      </c>
      <c r="D13669" s="1">
        <v>45600</v>
      </c>
      <c r="E13669" t="s">
        <v>3353</v>
      </c>
      <c r="F13669" t="s">
        <v>80</v>
      </c>
      <c r="G13669">
        <v>463</v>
      </c>
      <c r="H13669">
        <v>42.6</v>
      </c>
      <c r="I13669">
        <v>19723.8</v>
      </c>
      <c r="J13669" t="s">
        <v>81</v>
      </c>
      <c r="K13669">
        <v>0.12843173270810301</v>
      </c>
      <c r="L13669">
        <v>12.8432</v>
      </c>
      <c r="M13669" t="s">
        <v>82</v>
      </c>
    </row>
    <row r="13670" spans="1:13">
      <c r="A13670" t="s">
        <v>1097</v>
      </c>
      <c r="B13670" t="s">
        <v>1098</v>
      </c>
      <c r="C13670" t="str">
        <f>TEXT(D13670, "mmm")</f>
        <v>Nov</v>
      </c>
      <c r="D13670" s="1">
        <v>45600</v>
      </c>
      <c r="E13670" t="s">
        <v>1099</v>
      </c>
      <c r="F13670" t="s">
        <v>80</v>
      </c>
      <c r="G13670">
        <v>63.83</v>
      </c>
      <c r="H13670">
        <v>170.92</v>
      </c>
      <c r="I13670">
        <v>10909.8236</v>
      </c>
      <c r="J13670" t="s">
        <v>81</v>
      </c>
      <c r="K13670">
        <v>9.5605956434829054E-2</v>
      </c>
      <c r="L13670">
        <v>9.5606000000000009</v>
      </c>
      <c r="M13670" t="s">
        <v>82</v>
      </c>
    </row>
    <row r="13671" spans="1:13">
      <c r="A13671" t="s">
        <v>1097</v>
      </c>
      <c r="B13671" t="s">
        <v>1098</v>
      </c>
      <c r="C13671" t="str">
        <f>TEXT(D13671, "mmm")</f>
        <v>Nov</v>
      </c>
      <c r="D13671" s="1">
        <v>45600</v>
      </c>
      <c r="E13671" t="s">
        <v>1099</v>
      </c>
      <c r="F13671" t="s">
        <v>80</v>
      </c>
      <c r="G13671">
        <v>110.87</v>
      </c>
      <c r="H13671">
        <v>167.9</v>
      </c>
      <c r="I13671">
        <v>18615.073</v>
      </c>
      <c r="J13671" t="s">
        <v>86</v>
      </c>
      <c r="K13671">
        <v>9.5605956434829054E-2</v>
      </c>
      <c r="L13671">
        <v>9.5606000000000009</v>
      </c>
      <c r="M13671" t="s">
        <v>82</v>
      </c>
    </row>
    <row r="13672" spans="1:13">
      <c r="A13672" t="s">
        <v>1968</v>
      </c>
      <c r="B13672" t="s">
        <v>1969</v>
      </c>
      <c r="C13672" t="str">
        <f>TEXT(D13672, "mmm")</f>
        <v>Nov</v>
      </c>
      <c r="D13672" s="1">
        <v>45600</v>
      </c>
      <c r="E13672" t="s">
        <v>3127</v>
      </c>
      <c r="F13672" t="s">
        <v>426</v>
      </c>
      <c r="G13672">
        <v>1149</v>
      </c>
      <c r="H13672">
        <v>13.52</v>
      </c>
      <c r="I13672">
        <v>15534.48</v>
      </c>
      <c r="J13672" t="s">
        <v>81</v>
      </c>
      <c r="K13672">
        <v>-8.1181867365767157E-3</v>
      </c>
      <c r="L13672">
        <v>-0.81179999999999997</v>
      </c>
      <c r="M13672" t="s">
        <v>82</v>
      </c>
    </row>
    <row r="13673" spans="1:13">
      <c r="A13673" t="s">
        <v>4348</v>
      </c>
      <c r="B13673" t="s">
        <v>4349</v>
      </c>
      <c r="C13673" t="str">
        <f>TEXT(D13673, "mmm")</f>
        <v>Nov</v>
      </c>
      <c r="D13673" s="1">
        <v>45600</v>
      </c>
      <c r="E13673" t="s">
        <v>6772</v>
      </c>
      <c r="F13673" t="s">
        <v>80</v>
      </c>
      <c r="G13673">
        <v>11195</v>
      </c>
      <c r="H13673">
        <v>10.8</v>
      </c>
      <c r="I13673">
        <v>120906</v>
      </c>
      <c r="J13673" t="s">
        <v>81</v>
      </c>
      <c r="K13673">
        <v>6.4814592393517279E-2</v>
      </c>
      <c r="L13673">
        <v>6.4814999999999996</v>
      </c>
      <c r="M13673" t="s">
        <v>82</v>
      </c>
    </row>
    <row r="13674" spans="1:13">
      <c r="A13674" t="s">
        <v>4348</v>
      </c>
      <c r="B13674" t="s">
        <v>4349</v>
      </c>
      <c r="C13674" t="str">
        <f>TEXT(D13674, "mmm")</f>
        <v>Nov</v>
      </c>
      <c r="D13674" s="1">
        <v>45600</v>
      </c>
      <c r="E13674" t="s">
        <v>6772</v>
      </c>
      <c r="F13674" t="s">
        <v>80</v>
      </c>
      <c r="G13674">
        <v>22391</v>
      </c>
      <c r="H13674">
        <v>10.8</v>
      </c>
      <c r="I13674">
        <v>241822.8</v>
      </c>
      <c r="J13674" t="s">
        <v>81</v>
      </c>
      <c r="K13674">
        <v>6.4814592393517279E-2</v>
      </c>
      <c r="L13674">
        <v>6.4814999999999996</v>
      </c>
      <c r="M13674" t="s">
        <v>82</v>
      </c>
    </row>
    <row r="13675" spans="1:13">
      <c r="A13675" t="s">
        <v>792</v>
      </c>
      <c r="B13675" t="s">
        <v>793</v>
      </c>
      <c r="C13675" t="str">
        <f>TEXT(D13675, "mmm")</f>
        <v>Nov</v>
      </c>
      <c r="D13675" s="1">
        <v>45600</v>
      </c>
      <c r="E13675" t="s">
        <v>794</v>
      </c>
      <c r="F13675" t="s">
        <v>80</v>
      </c>
      <c r="G13675">
        <v>646</v>
      </c>
      <c r="H13675">
        <v>52.75</v>
      </c>
      <c r="I13675">
        <v>34076.5</v>
      </c>
      <c r="J13675" t="s">
        <v>81</v>
      </c>
      <c r="K13675">
        <v>9.3159549904493044E-2</v>
      </c>
      <c r="L13675">
        <v>9.3160000000000007</v>
      </c>
      <c r="M13675" t="s">
        <v>82</v>
      </c>
    </row>
    <row r="13676" spans="1:13">
      <c r="A13676" t="s">
        <v>1377</v>
      </c>
      <c r="B13676" t="s">
        <v>1378</v>
      </c>
      <c r="C13676" t="str">
        <f>TEXT(D13676, "mmm")</f>
        <v>Nov</v>
      </c>
      <c r="D13676" s="1">
        <v>45600</v>
      </c>
      <c r="E13676" t="s">
        <v>6773</v>
      </c>
      <c r="F13676" t="s">
        <v>80</v>
      </c>
      <c r="G13676">
        <v>290</v>
      </c>
      <c r="H13676">
        <v>56.65</v>
      </c>
      <c r="I13676">
        <v>16428.5</v>
      </c>
      <c r="J13676" t="s">
        <v>81</v>
      </c>
      <c r="K13676">
        <v>0.1841661774518073</v>
      </c>
      <c r="L13676">
        <v>18.416599999999999</v>
      </c>
      <c r="M13676" t="s">
        <v>82</v>
      </c>
    </row>
    <row r="13677" spans="1:13">
      <c r="A13677" t="s">
        <v>4875</v>
      </c>
      <c r="B13677" t="s">
        <v>4876</v>
      </c>
      <c r="C13677" t="str">
        <f>TEXT(D13677, "mmm")</f>
        <v>Nov</v>
      </c>
      <c r="D13677" s="1">
        <v>45600</v>
      </c>
      <c r="E13677" t="s">
        <v>102</v>
      </c>
      <c r="F13677" t="s">
        <v>101</v>
      </c>
      <c r="G13677">
        <v>5364</v>
      </c>
      <c r="H13677">
        <v>10.36</v>
      </c>
      <c r="I13677">
        <v>55571.039999999994</v>
      </c>
      <c r="J13677" t="s">
        <v>81</v>
      </c>
      <c r="K13677">
        <v>-2.8901822607398379E-2</v>
      </c>
      <c r="L13677">
        <v>-2.8902000000000001</v>
      </c>
      <c r="M13677" t="s">
        <v>82</v>
      </c>
    </row>
    <row r="13678" spans="1:13">
      <c r="A13678" t="s">
        <v>4875</v>
      </c>
      <c r="B13678" t="s">
        <v>4876</v>
      </c>
      <c r="C13678" t="str">
        <f>TEXT(D13678, "mmm")</f>
        <v>Nov</v>
      </c>
      <c r="D13678" s="1">
        <v>45600</v>
      </c>
      <c r="E13678" t="s">
        <v>100</v>
      </c>
      <c r="F13678" t="s">
        <v>101</v>
      </c>
      <c r="G13678">
        <v>5364</v>
      </c>
      <c r="H13678">
        <v>10.36</v>
      </c>
      <c r="I13678">
        <v>55571.039999999994</v>
      </c>
      <c r="J13678" t="s">
        <v>81</v>
      </c>
      <c r="K13678">
        <v>-2.8901822607398379E-2</v>
      </c>
      <c r="L13678">
        <v>-2.8902000000000001</v>
      </c>
      <c r="M13678" t="s">
        <v>82</v>
      </c>
    </row>
    <row r="13679" spans="1:13">
      <c r="A13679" t="s">
        <v>4161</v>
      </c>
      <c r="B13679" t="s">
        <v>4162</v>
      </c>
      <c r="C13679" t="str">
        <f>TEXT(D13679, "mmm")</f>
        <v>Nov</v>
      </c>
      <c r="D13679" s="1">
        <v>45600</v>
      </c>
      <c r="E13679" t="s">
        <v>6774</v>
      </c>
      <c r="F13679" t="s">
        <v>80</v>
      </c>
      <c r="G13679">
        <v>6664</v>
      </c>
      <c r="H13679">
        <v>75.16</v>
      </c>
      <c r="I13679">
        <v>500866.24</v>
      </c>
      <c r="J13679" t="s">
        <v>86</v>
      </c>
      <c r="K13679">
        <v>-5.6237741819198377E-2</v>
      </c>
      <c r="L13679">
        <v>-5.6238000000000001</v>
      </c>
      <c r="M13679" t="s">
        <v>82</v>
      </c>
    </row>
    <row r="13680" spans="1:13">
      <c r="A13680" t="s">
        <v>6775</v>
      </c>
      <c r="B13680" t="s">
        <v>6776</v>
      </c>
      <c r="C13680" t="str">
        <f>TEXT(D13680, "mmm")</f>
        <v>Nov</v>
      </c>
      <c r="D13680" s="1">
        <v>45600</v>
      </c>
      <c r="E13680" t="s">
        <v>6777</v>
      </c>
      <c r="F13680" t="s">
        <v>118</v>
      </c>
      <c r="G13680">
        <v>4500</v>
      </c>
      <c r="H13680">
        <v>6.86</v>
      </c>
      <c r="I13680">
        <v>30870</v>
      </c>
      <c r="J13680" t="s">
        <v>86</v>
      </c>
      <c r="K13680">
        <v>0.1150568106773593</v>
      </c>
      <c r="L13680">
        <v>11.505699999999999</v>
      </c>
      <c r="M13680" t="s">
        <v>82</v>
      </c>
    </row>
    <row r="13681" spans="1:13">
      <c r="A13681" t="s">
        <v>3932</v>
      </c>
      <c r="B13681" t="s">
        <v>3933</v>
      </c>
      <c r="C13681" t="str">
        <f>TEXT(D13681, "mmm")</f>
        <v>Nov</v>
      </c>
      <c r="D13681" s="1">
        <v>45600</v>
      </c>
      <c r="E13681" t="s">
        <v>6778</v>
      </c>
      <c r="F13681" t="s">
        <v>80</v>
      </c>
      <c r="G13681">
        <v>7930</v>
      </c>
      <c r="H13681">
        <v>24.85</v>
      </c>
      <c r="I13681">
        <v>197060.5</v>
      </c>
      <c r="J13681" t="s">
        <v>81</v>
      </c>
      <c r="K13681">
        <v>3.7773390749457507E-2</v>
      </c>
      <c r="L13681">
        <v>3.7772999999999999</v>
      </c>
      <c r="M13681" t="s">
        <v>82</v>
      </c>
    </row>
    <row r="13682" spans="1:13">
      <c r="A13682" t="s">
        <v>6779</v>
      </c>
      <c r="B13682" t="s">
        <v>6780</v>
      </c>
      <c r="C13682" t="str">
        <f>TEXT(D13682, "mmm")</f>
        <v>Nov</v>
      </c>
      <c r="D13682" s="1">
        <v>45600</v>
      </c>
      <c r="E13682" t="s">
        <v>1173</v>
      </c>
      <c r="F13682" t="s">
        <v>80</v>
      </c>
      <c r="G13682">
        <v>500</v>
      </c>
      <c r="H13682">
        <v>20.47</v>
      </c>
      <c r="I13682">
        <v>10235</v>
      </c>
      <c r="J13682" t="s">
        <v>86</v>
      </c>
      <c r="K13682">
        <v>-6.740436648274728E-3</v>
      </c>
      <c r="L13682">
        <v>-0.67400000000000004</v>
      </c>
      <c r="M13682" t="s">
        <v>82</v>
      </c>
    </row>
    <row r="13683" spans="1:13">
      <c r="A13683" t="s">
        <v>591</v>
      </c>
      <c r="B13683" t="s">
        <v>592</v>
      </c>
      <c r="C13683" t="str">
        <f>TEXT(D13683, "mmm")</f>
        <v>Nov</v>
      </c>
      <c r="D13683" s="1">
        <v>45600</v>
      </c>
      <c r="E13683" t="s">
        <v>593</v>
      </c>
      <c r="F13683" t="s">
        <v>80</v>
      </c>
      <c r="G13683">
        <v>6750</v>
      </c>
      <c r="H13683">
        <v>14.94</v>
      </c>
      <c r="I13683">
        <v>100845</v>
      </c>
      <c r="J13683" t="s">
        <v>81</v>
      </c>
      <c r="K13683">
        <v>0.15442690783303711</v>
      </c>
      <c r="L13683">
        <v>15.4427</v>
      </c>
      <c r="M13683" t="s">
        <v>82</v>
      </c>
    </row>
    <row r="13684" spans="1:13">
      <c r="A13684" t="s">
        <v>4645</v>
      </c>
      <c r="B13684" t="s">
        <v>4646</v>
      </c>
      <c r="C13684" t="str">
        <f>TEXT(D13684, "mmm")</f>
        <v>Nov</v>
      </c>
      <c r="D13684" s="1">
        <v>45600</v>
      </c>
      <c r="E13684" t="s">
        <v>4647</v>
      </c>
      <c r="F13684" t="s">
        <v>222</v>
      </c>
      <c r="G13684">
        <v>13363</v>
      </c>
      <c r="H13684">
        <v>19.190000000000001</v>
      </c>
      <c r="I13684">
        <v>256435.97</v>
      </c>
      <c r="J13684" t="s">
        <v>81</v>
      </c>
      <c r="K13684">
        <v>6.0473890633656817E-2</v>
      </c>
      <c r="L13684">
        <v>6.0473999999999997</v>
      </c>
      <c r="M13684" t="s">
        <v>82</v>
      </c>
    </row>
    <row r="13685" spans="1:13">
      <c r="A13685" t="s">
        <v>1837</v>
      </c>
      <c r="B13685" t="s">
        <v>6260</v>
      </c>
      <c r="C13685" t="str">
        <f>TEXT(D13685, "mmm")</f>
        <v>Nov</v>
      </c>
      <c r="D13685" s="1">
        <v>45600</v>
      </c>
      <c r="E13685" t="s">
        <v>1839</v>
      </c>
      <c r="F13685" t="s">
        <v>128</v>
      </c>
      <c r="G13685">
        <v>5000</v>
      </c>
      <c r="H13685">
        <v>36.380000000000003</v>
      </c>
      <c r="I13685">
        <v>181900</v>
      </c>
      <c r="J13685" t="s">
        <v>81</v>
      </c>
      <c r="K13685">
        <v>-4.5306618226958029E-2</v>
      </c>
      <c r="L13685">
        <v>-4.5307000000000004</v>
      </c>
      <c r="M13685" t="s">
        <v>82</v>
      </c>
    </row>
    <row r="13686" spans="1:13">
      <c r="A13686" t="s">
        <v>6718</v>
      </c>
      <c r="B13686" t="s">
        <v>6719</v>
      </c>
      <c r="C13686" t="str">
        <f>TEXT(D13686, "mmm")</f>
        <v>Nov</v>
      </c>
      <c r="D13686" s="1">
        <v>45600</v>
      </c>
      <c r="E13686" t="s">
        <v>6720</v>
      </c>
      <c r="F13686" t="s">
        <v>101</v>
      </c>
      <c r="G13686">
        <v>250000</v>
      </c>
      <c r="H13686">
        <v>1.45</v>
      </c>
      <c r="I13686">
        <v>362500</v>
      </c>
      <c r="J13686" t="s">
        <v>81</v>
      </c>
      <c r="K13686">
        <v>9.2198580361055438E-2</v>
      </c>
      <c r="L13686">
        <v>9.2199000000000009</v>
      </c>
      <c r="M13686" t="s">
        <v>82</v>
      </c>
    </row>
    <row r="13687" spans="1:13">
      <c r="A13687" t="s">
        <v>4348</v>
      </c>
      <c r="B13687" t="s">
        <v>4349</v>
      </c>
      <c r="C13687" t="str">
        <f>TEXT(D13687, "mmm")</f>
        <v>Nov</v>
      </c>
      <c r="D13687" s="1">
        <v>45600</v>
      </c>
      <c r="E13687" t="s">
        <v>5227</v>
      </c>
      <c r="F13687" t="s">
        <v>118</v>
      </c>
      <c r="G13687">
        <v>2500</v>
      </c>
      <c r="H13687">
        <v>10.85</v>
      </c>
      <c r="I13687">
        <v>27125</v>
      </c>
      <c r="J13687" t="s">
        <v>81</v>
      </c>
      <c r="K13687">
        <v>6.4814592393517279E-2</v>
      </c>
      <c r="L13687">
        <v>6.4814999999999996</v>
      </c>
      <c r="M13687" t="s">
        <v>82</v>
      </c>
    </row>
    <row r="13688" spans="1:13">
      <c r="A13688" t="s">
        <v>1034</v>
      </c>
      <c r="B13688" t="s">
        <v>1035</v>
      </c>
      <c r="C13688" t="str">
        <f>TEXT(D13688, "mmm")</f>
        <v>Nov</v>
      </c>
      <c r="D13688" s="1">
        <v>45600</v>
      </c>
      <c r="E13688" t="s">
        <v>6781</v>
      </c>
      <c r="F13688" t="s">
        <v>80</v>
      </c>
      <c r="G13688">
        <v>2870</v>
      </c>
      <c r="H13688">
        <v>348.64</v>
      </c>
      <c r="I13688">
        <v>1000596.8</v>
      </c>
      <c r="J13688" t="s">
        <v>86</v>
      </c>
      <c r="K13688">
        <v>7.3558702924311881E-2</v>
      </c>
      <c r="L13688">
        <v>7.3559000000000001</v>
      </c>
      <c r="M13688" t="s">
        <v>82</v>
      </c>
    </row>
    <row r="13689" spans="1:13">
      <c r="A13689" t="s">
        <v>4348</v>
      </c>
      <c r="B13689" t="s">
        <v>4349</v>
      </c>
      <c r="C13689" t="str">
        <f>TEXT(D13689, "mmm")</f>
        <v>Nov</v>
      </c>
      <c r="D13689" s="1">
        <v>45600</v>
      </c>
      <c r="E13689" t="s">
        <v>6782</v>
      </c>
      <c r="F13689" t="s">
        <v>128</v>
      </c>
      <c r="G13689">
        <v>45000</v>
      </c>
      <c r="H13689">
        <v>10.87</v>
      </c>
      <c r="I13689">
        <v>489149.99999999988</v>
      </c>
      <c r="J13689" t="s">
        <v>86</v>
      </c>
      <c r="K13689">
        <v>6.4814592393517279E-2</v>
      </c>
      <c r="L13689">
        <v>6.4814999999999996</v>
      </c>
      <c r="M13689" t="s">
        <v>82</v>
      </c>
    </row>
    <row r="13690" spans="1:13">
      <c r="A13690" t="s">
        <v>5875</v>
      </c>
      <c r="B13690" t="s">
        <v>5876</v>
      </c>
      <c r="C13690" t="str">
        <f>TEXT(D13690, "mmm")</f>
        <v>Nov</v>
      </c>
      <c r="D13690" s="1">
        <v>45600</v>
      </c>
      <c r="E13690" t="s">
        <v>5877</v>
      </c>
      <c r="F13690" t="s">
        <v>80</v>
      </c>
      <c r="G13690">
        <v>742</v>
      </c>
      <c r="H13690">
        <v>180.89</v>
      </c>
      <c r="I13690">
        <v>134220.38</v>
      </c>
      <c r="J13690" t="s">
        <v>81</v>
      </c>
      <c r="K13690">
        <v>-7.9919764611237065E-2</v>
      </c>
      <c r="L13690">
        <v>-7.992</v>
      </c>
      <c r="M13690" t="s">
        <v>82</v>
      </c>
    </row>
    <row r="13691" spans="1:13">
      <c r="A13691" t="s">
        <v>1599</v>
      </c>
      <c r="B13691" t="s">
        <v>1600</v>
      </c>
      <c r="C13691" t="str">
        <f>TEXT(D13691, "mmm")</f>
        <v>Nov</v>
      </c>
      <c r="D13691" s="1">
        <v>45601</v>
      </c>
      <c r="E13691" t="s">
        <v>6783</v>
      </c>
      <c r="F13691" t="s">
        <v>128</v>
      </c>
      <c r="G13691">
        <v>2500</v>
      </c>
      <c r="H13691">
        <v>39.97</v>
      </c>
      <c r="I13691">
        <v>99925</v>
      </c>
      <c r="J13691" t="s">
        <v>81</v>
      </c>
      <c r="K13691">
        <v>5.7778998814426608E-2</v>
      </c>
      <c r="L13691">
        <v>5.7778999999999998</v>
      </c>
      <c r="M13691" t="s">
        <v>82</v>
      </c>
    </row>
    <row r="13692" spans="1:13">
      <c r="A13692" t="s">
        <v>6784</v>
      </c>
      <c r="B13692" t="s">
        <v>6785</v>
      </c>
      <c r="C13692" t="str">
        <f>TEXT(D13692, "mmm")</f>
        <v>Nov</v>
      </c>
      <c r="D13692" s="1">
        <v>45601</v>
      </c>
      <c r="E13692" t="s">
        <v>6786</v>
      </c>
      <c r="F13692" t="s">
        <v>101</v>
      </c>
      <c r="G13692">
        <v>155078</v>
      </c>
      <c r="H13692">
        <v>10.06</v>
      </c>
      <c r="I13692">
        <v>1560084.68</v>
      </c>
      <c r="J13692" t="s">
        <v>86</v>
      </c>
      <c r="K13692">
        <v>2.4193525128260559E-2</v>
      </c>
      <c r="L13692">
        <v>2.4194</v>
      </c>
      <c r="M13692" t="s">
        <v>82</v>
      </c>
    </row>
    <row r="13693" spans="1:13">
      <c r="A13693" t="s">
        <v>6784</v>
      </c>
      <c r="B13693" t="s">
        <v>6785</v>
      </c>
      <c r="C13693" t="str">
        <f>TEXT(D13693, "mmm")</f>
        <v>Nov</v>
      </c>
      <c r="D13693" s="1">
        <v>45601</v>
      </c>
      <c r="E13693" t="s">
        <v>6786</v>
      </c>
      <c r="F13693" t="s">
        <v>101</v>
      </c>
      <c r="G13693">
        <v>14753</v>
      </c>
      <c r="H13693">
        <v>10.06</v>
      </c>
      <c r="I13693">
        <v>148415.18</v>
      </c>
      <c r="J13693" t="s">
        <v>81</v>
      </c>
      <c r="K13693">
        <v>2.4193525128260559E-2</v>
      </c>
      <c r="L13693">
        <v>2.4194</v>
      </c>
      <c r="M13693" t="s">
        <v>82</v>
      </c>
    </row>
    <row r="13694" spans="1:13">
      <c r="A13694" t="s">
        <v>6784</v>
      </c>
      <c r="B13694" t="s">
        <v>6785</v>
      </c>
      <c r="C13694" t="str">
        <f>TEXT(D13694, "mmm")</f>
        <v>Nov</v>
      </c>
      <c r="D13694" s="1">
        <v>45601</v>
      </c>
      <c r="E13694" t="s">
        <v>6786</v>
      </c>
      <c r="F13694" t="s">
        <v>101</v>
      </c>
      <c r="G13694">
        <v>10169</v>
      </c>
      <c r="H13694">
        <v>10.06</v>
      </c>
      <c r="I13694">
        <v>102300.14</v>
      </c>
      <c r="J13694" t="s">
        <v>81</v>
      </c>
      <c r="K13694">
        <v>2.4193525128260559E-2</v>
      </c>
      <c r="L13694">
        <v>2.4194</v>
      </c>
      <c r="M13694" t="s">
        <v>82</v>
      </c>
    </row>
    <row r="13695" spans="1:13">
      <c r="A13695" t="s">
        <v>6784</v>
      </c>
      <c r="B13695" t="s">
        <v>6785</v>
      </c>
      <c r="C13695" t="str">
        <f>TEXT(D13695, "mmm")</f>
        <v>Nov</v>
      </c>
      <c r="D13695" s="1">
        <v>45601</v>
      </c>
      <c r="E13695" t="s">
        <v>6786</v>
      </c>
      <c r="F13695" t="s">
        <v>101</v>
      </c>
      <c r="G13695">
        <v>135000</v>
      </c>
      <c r="H13695">
        <v>10.06</v>
      </c>
      <c r="I13695">
        <v>1358100</v>
      </c>
      <c r="J13695" t="s">
        <v>86</v>
      </c>
      <c r="K13695">
        <v>2.4193525128260559E-2</v>
      </c>
      <c r="L13695">
        <v>2.4194</v>
      </c>
      <c r="M13695" t="s">
        <v>82</v>
      </c>
    </row>
    <row r="13696" spans="1:13">
      <c r="A13696" t="s">
        <v>6784</v>
      </c>
      <c r="B13696" t="s">
        <v>6785</v>
      </c>
      <c r="C13696" t="str">
        <f>TEXT(D13696, "mmm")</f>
        <v>Nov</v>
      </c>
      <c r="D13696" s="1">
        <v>45601</v>
      </c>
      <c r="E13696" t="s">
        <v>6786</v>
      </c>
      <c r="F13696" t="s">
        <v>101</v>
      </c>
      <c r="G13696">
        <v>135000</v>
      </c>
      <c r="H13696">
        <v>10.06</v>
      </c>
      <c r="I13696">
        <v>1358100</v>
      </c>
      <c r="J13696" t="s">
        <v>86</v>
      </c>
      <c r="K13696">
        <v>2.4193525128260559E-2</v>
      </c>
      <c r="L13696">
        <v>2.4194</v>
      </c>
      <c r="M13696" t="s">
        <v>82</v>
      </c>
    </row>
    <row r="13697" spans="1:13">
      <c r="A13697" t="s">
        <v>1270</v>
      </c>
      <c r="B13697" t="s">
        <v>1271</v>
      </c>
      <c r="C13697" t="str">
        <f>TEXT(D13697, "mmm")</f>
        <v>Nov</v>
      </c>
      <c r="D13697" s="1">
        <v>45601</v>
      </c>
      <c r="E13697" t="s">
        <v>2108</v>
      </c>
      <c r="F13697" t="s">
        <v>80</v>
      </c>
      <c r="G13697">
        <v>2500</v>
      </c>
      <c r="H13697">
        <v>8</v>
      </c>
      <c r="I13697">
        <v>20000</v>
      </c>
      <c r="J13697" t="s">
        <v>81</v>
      </c>
      <c r="K13697">
        <v>-5.7387034709671332E-2</v>
      </c>
      <c r="L13697">
        <v>-5.7386999999999997</v>
      </c>
      <c r="M13697" t="s">
        <v>82</v>
      </c>
    </row>
    <row r="13698" spans="1:13">
      <c r="A13698" t="s">
        <v>6787</v>
      </c>
      <c r="B13698" t="s">
        <v>6788</v>
      </c>
      <c r="C13698" t="str">
        <f>TEXT(D13698, "mmm")</f>
        <v>Nov</v>
      </c>
      <c r="D13698" s="1">
        <v>45601</v>
      </c>
      <c r="E13698" t="s">
        <v>6789</v>
      </c>
      <c r="F13698" t="s">
        <v>251</v>
      </c>
      <c r="G13698">
        <v>100253</v>
      </c>
      <c r="H13698">
        <v>1.36</v>
      </c>
      <c r="I13698">
        <v>136344.07999999999</v>
      </c>
      <c r="J13698" t="s">
        <v>86</v>
      </c>
      <c r="K13698">
        <v>-7.4626867796111274E-2</v>
      </c>
      <c r="L13698">
        <v>-7.4626999999999999</v>
      </c>
      <c r="M13698" t="s">
        <v>82</v>
      </c>
    </row>
    <row r="13699" spans="1:13">
      <c r="A13699" t="s">
        <v>6787</v>
      </c>
      <c r="B13699" t="s">
        <v>6788</v>
      </c>
      <c r="C13699" t="str">
        <f>TEXT(D13699, "mmm")</f>
        <v>Nov</v>
      </c>
      <c r="D13699" s="1">
        <v>45601</v>
      </c>
      <c r="E13699" t="s">
        <v>6790</v>
      </c>
      <c r="F13699" t="s">
        <v>426</v>
      </c>
      <c r="G13699">
        <v>75000</v>
      </c>
      <c r="H13699">
        <v>1.38</v>
      </c>
      <c r="I13699">
        <v>103500</v>
      </c>
      <c r="J13699" t="s">
        <v>81</v>
      </c>
      <c r="K13699">
        <v>-7.4626867796111274E-2</v>
      </c>
      <c r="L13699">
        <v>-7.4626999999999999</v>
      </c>
      <c r="M13699" t="s">
        <v>82</v>
      </c>
    </row>
    <row r="13700" spans="1:13">
      <c r="A13700" t="s">
        <v>194</v>
      </c>
      <c r="B13700" t="s">
        <v>195</v>
      </c>
      <c r="C13700" t="str">
        <f>TEXT(D13700, "mmm")</f>
        <v>Nov</v>
      </c>
      <c r="D13700" s="1">
        <v>45601</v>
      </c>
      <c r="E13700" t="s">
        <v>6791</v>
      </c>
      <c r="F13700" t="s">
        <v>101</v>
      </c>
      <c r="G13700">
        <v>2070000</v>
      </c>
      <c r="H13700">
        <v>3.34</v>
      </c>
      <c r="I13700">
        <v>6913800</v>
      </c>
      <c r="J13700" t="s">
        <v>86</v>
      </c>
      <c r="K13700">
        <v>-9.4972045088017709E-2</v>
      </c>
      <c r="L13700">
        <v>-9.4971999999999994</v>
      </c>
      <c r="M13700" t="s">
        <v>82</v>
      </c>
    </row>
    <row r="13701" spans="1:13">
      <c r="A13701" t="s">
        <v>1231</v>
      </c>
      <c r="B13701" t="s">
        <v>4513</v>
      </c>
      <c r="C13701" t="str">
        <f>TEXT(D13701, "mmm")</f>
        <v>Nov</v>
      </c>
      <c r="D13701" s="1">
        <v>45601</v>
      </c>
      <c r="E13701" t="s">
        <v>6792</v>
      </c>
      <c r="F13701" t="s">
        <v>80</v>
      </c>
      <c r="G13701">
        <v>320</v>
      </c>
      <c r="H13701">
        <v>62.2</v>
      </c>
      <c r="I13701">
        <v>19904</v>
      </c>
      <c r="J13701" t="s">
        <v>81</v>
      </c>
      <c r="K13701">
        <v>9.662370002391496E-2</v>
      </c>
      <c r="L13701">
        <v>9.6623999999999999</v>
      </c>
      <c r="M13701" t="s">
        <v>82</v>
      </c>
    </row>
    <row r="13702" spans="1:13">
      <c r="A13702" t="s">
        <v>311</v>
      </c>
      <c r="B13702" t="s">
        <v>312</v>
      </c>
      <c r="C13702" t="str">
        <f>TEXT(D13702, "mmm")</f>
        <v>Nov</v>
      </c>
      <c r="D13702" s="1">
        <v>45601</v>
      </c>
      <c r="E13702" t="s">
        <v>313</v>
      </c>
      <c r="F13702" t="s">
        <v>314</v>
      </c>
      <c r="G13702">
        <v>85000</v>
      </c>
      <c r="H13702">
        <v>28.37</v>
      </c>
      <c r="I13702">
        <v>2411450</v>
      </c>
      <c r="J13702" t="s">
        <v>81</v>
      </c>
      <c r="K13702">
        <v>0.10405007127997661</v>
      </c>
      <c r="L13702">
        <v>10.404999999999999</v>
      </c>
      <c r="M13702" t="s">
        <v>82</v>
      </c>
    </row>
    <row r="13703" spans="1:13">
      <c r="A13703" t="s">
        <v>6793</v>
      </c>
      <c r="B13703" t="s">
        <v>6794</v>
      </c>
      <c r="C13703" t="str">
        <f>TEXT(D13703, "mmm")</f>
        <v>Nov</v>
      </c>
      <c r="D13703" s="1">
        <v>45601</v>
      </c>
      <c r="E13703" t="s">
        <v>100</v>
      </c>
      <c r="F13703" t="s">
        <v>101</v>
      </c>
      <c r="G13703">
        <v>5285</v>
      </c>
      <c r="H13703">
        <v>9.27</v>
      </c>
      <c r="I13703">
        <v>48991.95</v>
      </c>
      <c r="J13703" t="s">
        <v>81</v>
      </c>
      <c r="K13703">
        <v>1.2944934794906221E-2</v>
      </c>
      <c r="L13703">
        <v>1.2945</v>
      </c>
      <c r="M13703" t="s">
        <v>82</v>
      </c>
    </row>
    <row r="13704" spans="1:13">
      <c r="A13704" t="s">
        <v>6787</v>
      </c>
      <c r="B13704" t="s">
        <v>6788</v>
      </c>
      <c r="C13704" t="str">
        <f>TEXT(D13704, "mmm")</f>
        <v>Nov</v>
      </c>
      <c r="D13704" s="1">
        <v>45601</v>
      </c>
      <c r="E13704" t="s">
        <v>6795</v>
      </c>
      <c r="F13704" t="s">
        <v>80</v>
      </c>
      <c r="G13704">
        <v>36000</v>
      </c>
      <c r="H13704">
        <v>1.4</v>
      </c>
      <c r="I13704">
        <v>50400</v>
      </c>
      <c r="J13704" t="s">
        <v>81</v>
      </c>
      <c r="K13704">
        <v>-7.4626867796111274E-2</v>
      </c>
      <c r="L13704">
        <v>-7.4626999999999999</v>
      </c>
      <c r="M13704" t="s">
        <v>82</v>
      </c>
    </row>
    <row r="13705" spans="1:13">
      <c r="A13705" t="s">
        <v>6793</v>
      </c>
      <c r="B13705" t="s">
        <v>6794</v>
      </c>
      <c r="C13705" t="str">
        <f>TEXT(D13705, "mmm")</f>
        <v>Nov</v>
      </c>
      <c r="D13705" s="1">
        <v>45601</v>
      </c>
      <c r="E13705" t="s">
        <v>102</v>
      </c>
      <c r="F13705" t="s">
        <v>101</v>
      </c>
      <c r="G13705">
        <v>5285</v>
      </c>
      <c r="H13705">
        <v>9.27</v>
      </c>
      <c r="I13705">
        <v>48991.95</v>
      </c>
      <c r="J13705" t="s">
        <v>81</v>
      </c>
      <c r="K13705">
        <v>1.2944934794906221E-2</v>
      </c>
      <c r="L13705">
        <v>1.2945</v>
      </c>
      <c r="M13705" t="s">
        <v>82</v>
      </c>
    </row>
    <row r="13706" spans="1:13">
      <c r="A13706" t="s">
        <v>4348</v>
      </c>
      <c r="B13706" t="s">
        <v>4349</v>
      </c>
      <c r="C13706" t="str">
        <f>TEXT(D13706, "mmm")</f>
        <v>Nov</v>
      </c>
      <c r="D13706" s="1">
        <v>45601</v>
      </c>
      <c r="E13706" t="s">
        <v>6772</v>
      </c>
      <c r="F13706" t="s">
        <v>80</v>
      </c>
      <c r="G13706">
        <v>93381</v>
      </c>
      <c r="H13706">
        <v>10.68</v>
      </c>
      <c r="I13706">
        <v>997309.08</v>
      </c>
      <c r="J13706" t="s">
        <v>86</v>
      </c>
      <c r="K13706">
        <v>8.707864489027739E-2</v>
      </c>
      <c r="L13706">
        <v>8.7079000000000004</v>
      </c>
      <c r="M13706" t="s">
        <v>82</v>
      </c>
    </row>
    <row r="13707" spans="1:13">
      <c r="A13707" t="s">
        <v>4348</v>
      </c>
      <c r="B13707" t="s">
        <v>4349</v>
      </c>
      <c r="C13707" t="str">
        <f>TEXT(D13707, "mmm")</f>
        <v>Nov</v>
      </c>
      <c r="D13707" s="1">
        <v>45601</v>
      </c>
      <c r="E13707" t="s">
        <v>6772</v>
      </c>
      <c r="F13707" t="s">
        <v>80</v>
      </c>
      <c r="G13707">
        <v>46690</v>
      </c>
      <c r="H13707">
        <v>10.68</v>
      </c>
      <c r="I13707">
        <v>498649.2</v>
      </c>
      <c r="J13707" t="s">
        <v>86</v>
      </c>
      <c r="K13707">
        <v>8.707864489027739E-2</v>
      </c>
      <c r="L13707">
        <v>8.7079000000000004</v>
      </c>
      <c r="M13707" t="s">
        <v>82</v>
      </c>
    </row>
    <row r="13708" spans="1:13">
      <c r="A13708" t="s">
        <v>5095</v>
      </c>
      <c r="B13708" t="s">
        <v>5096</v>
      </c>
      <c r="C13708" t="str">
        <f>TEXT(D13708, "mmm")</f>
        <v>Nov</v>
      </c>
      <c r="D13708" s="1">
        <v>45601</v>
      </c>
      <c r="E13708" t="s">
        <v>5097</v>
      </c>
      <c r="F13708" t="s">
        <v>101</v>
      </c>
      <c r="G13708">
        <v>3766</v>
      </c>
      <c r="H13708">
        <v>15.46</v>
      </c>
      <c r="I13708">
        <v>58222.36</v>
      </c>
      <c r="J13708" t="s">
        <v>81</v>
      </c>
      <c r="K13708">
        <v>2.516134441630569E-2</v>
      </c>
      <c r="L13708">
        <v>2.5160999999999998</v>
      </c>
      <c r="M13708" t="s">
        <v>82</v>
      </c>
    </row>
    <row r="13709" spans="1:13">
      <c r="A13709" t="s">
        <v>5095</v>
      </c>
      <c r="B13709" t="s">
        <v>5096</v>
      </c>
      <c r="C13709" t="str">
        <f>TEXT(D13709, "mmm")</f>
        <v>Nov</v>
      </c>
      <c r="D13709" s="1">
        <v>45601</v>
      </c>
      <c r="E13709" t="s">
        <v>5097</v>
      </c>
      <c r="F13709" t="s">
        <v>101</v>
      </c>
      <c r="G13709">
        <v>10000</v>
      </c>
      <c r="H13709">
        <v>15.31</v>
      </c>
      <c r="I13709">
        <v>153100</v>
      </c>
      <c r="J13709" t="s">
        <v>86</v>
      </c>
      <c r="K13709">
        <v>2.516134441630569E-2</v>
      </c>
      <c r="L13709">
        <v>2.5160999999999998</v>
      </c>
      <c r="M13709" t="s">
        <v>82</v>
      </c>
    </row>
    <row r="13710" spans="1:13">
      <c r="A13710" t="s">
        <v>3298</v>
      </c>
      <c r="B13710" t="s">
        <v>3299</v>
      </c>
      <c r="C13710" t="str">
        <f>TEXT(D13710, "mmm")</f>
        <v>Nov</v>
      </c>
      <c r="D13710" s="1">
        <v>45601</v>
      </c>
      <c r="E13710" t="s">
        <v>6796</v>
      </c>
      <c r="F13710" t="s">
        <v>118</v>
      </c>
      <c r="G13710">
        <v>500</v>
      </c>
      <c r="H13710">
        <v>71.31</v>
      </c>
      <c r="I13710">
        <v>35655</v>
      </c>
      <c r="J13710" t="s">
        <v>81</v>
      </c>
      <c r="K13710">
        <v>0.13816605853382</v>
      </c>
      <c r="L13710">
        <v>13.816599999999999</v>
      </c>
      <c r="M13710" t="s">
        <v>82</v>
      </c>
    </row>
    <row r="13711" spans="1:13">
      <c r="A13711" t="s">
        <v>3298</v>
      </c>
      <c r="B13711" t="s">
        <v>3299</v>
      </c>
      <c r="C13711" t="str">
        <f>TEXT(D13711, "mmm")</f>
        <v>Nov</v>
      </c>
      <c r="D13711" s="1">
        <v>45601</v>
      </c>
      <c r="E13711" t="s">
        <v>6796</v>
      </c>
      <c r="F13711" t="s">
        <v>118</v>
      </c>
      <c r="G13711">
        <v>500</v>
      </c>
      <c r="H13711">
        <v>71.17</v>
      </c>
      <c r="I13711">
        <v>35585</v>
      </c>
      <c r="J13711" t="s">
        <v>81</v>
      </c>
      <c r="K13711">
        <v>0.13816605853382</v>
      </c>
      <c r="L13711">
        <v>13.816599999999999</v>
      </c>
      <c r="M13711" t="s">
        <v>82</v>
      </c>
    </row>
    <row r="13712" spans="1:13">
      <c r="A13712" t="s">
        <v>1231</v>
      </c>
      <c r="B13712" t="s">
        <v>4513</v>
      </c>
      <c r="C13712" t="str">
        <f>TEXT(D13712, "mmm")</f>
        <v>Nov</v>
      </c>
      <c r="D13712" s="1">
        <v>45601</v>
      </c>
      <c r="E13712" t="s">
        <v>6792</v>
      </c>
      <c r="F13712" t="s">
        <v>80</v>
      </c>
      <c r="G13712">
        <v>320</v>
      </c>
      <c r="H13712">
        <v>62.2</v>
      </c>
      <c r="I13712">
        <v>19904</v>
      </c>
      <c r="J13712" t="s">
        <v>81</v>
      </c>
      <c r="K13712">
        <v>9.662370002391496E-2</v>
      </c>
      <c r="L13712">
        <v>9.6623999999999999</v>
      </c>
      <c r="M13712" t="s">
        <v>82</v>
      </c>
    </row>
    <row r="13713" spans="1:13">
      <c r="A13713" t="s">
        <v>874</v>
      </c>
      <c r="B13713" t="s">
        <v>875</v>
      </c>
      <c r="C13713" t="str">
        <f>TEXT(D13713, "mmm")</f>
        <v>Nov</v>
      </c>
      <c r="D13713" s="1">
        <v>45601</v>
      </c>
      <c r="E13713" t="s">
        <v>876</v>
      </c>
      <c r="F13713" t="s">
        <v>80</v>
      </c>
      <c r="G13713">
        <v>50000</v>
      </c>
      <c r="H13713">
        <v>33.5</v>
      </c>
      <c r="I13713">
        <v>1675000</v>
      </c>
      <c r="J13713" t="s">
        <v>86</v>
      </c>
      <c r="K13713">
        <v>0.10185718715147769</v>
      </c>
      <c r="L13713">
        <v>10.185700000000001</v>
      </c>
      <c r="M13713" t="s">
        <v>82</v>
      </c>
    </row>
    <row r="13714" spans="1:13">
      <c r="A13714" t="s">
        <v>5187</v>
      </c>
      <c r="B13714" t="s">
        <v>5188</v>
      </c>
      <c r="C13714" t="str">
        <f>TEXT(D13714, "mmm")</f>
        <v>Nov</v>
      </c>
      <c r="D13714" s="1">
        <v>45601</v>
      </c>
      <c r="E13714" t="s">
        <v>5189</v>
      </c>
      <c r="F13714" t="s">
        <v>80</v>
      </c>
      <c r="G13714">
        <v>2241</v>
      </c>
      <c r="H13714">
        <v>24.9</v>
      </c>
      <c r="I13714">
        <v>55800.899999999987</v>
      </c>
      <c r="J13714" t="s">
        <v>81</v>
      </c>
      <c r="K13714">
        <v>0.13638211007004261</v>
      </c>
      <c r="L13714">
        <v>13.638199999999999</v>
      </c>
      <c r="M13714" t="s">
        <v>82</v>
      </c>
    </row>
    <row r="13715" spans="1:13">
      <c r="A13715" t="s">
        <v>6797</v>
      </c>
      <c r="B13715" t="s">
        <v>6798</v>
      </c>
      <c r="C13715" t="str">
        <f>TEXT(D13715, "mmm")</f>
        <v>Nov</v>
      </c>
      <c r="D13715" s="1">
        <v>45601</v>
      </c>
      <c r="E13715" t="s">
        <v>3239</v>
      </c>
      <c r="F13715" t="s">
        <v>80</v>
      </c>
      <c r="G13715">
        <v>550</v>
      </c>
      <c r="H13715">
        <v>188.91</v>
      </c>
      <c r="I13715">
        <v>103900.5</v>
      </c>
      <c r="J13715" t="s">
        <v>86</v>
      </c>
      <c r="K13715">
        <v>-8.4352131951032083E-3</v>
      </c>
      <c r="L13715">
        <v>-0.84350000000000003</v>
      </c>
      <c r="M13715" t="s">
        <v>82</v>
      </c>
    </row>
    <row r="13716" spans="1:13">
      <c r="A13716" t="s">
        <v>129</v>
      </c>
      <c r="B13716" t="s">
        <v>130</v>
      </c>
      <c r="C13716" t="str">
        <f>TEXT(D13716, "mmm")</f>
        <v>Nov</v>
      </c>
      <c r="D13716" s="1">
        <v>45601</v>
      </c>
      <c r="E13716" t="s">
        <v>110</v>
      </c>
      <c r="F13716" t="s">
        <v>101</v>
      </c>
      <c r="G13716">
        <v>16500</v>
      </c>
      <c r="H13716">
        <v>6.9</v>
      </c>
      <c r="I13716">
        <v>113850</v>
      </c>
      <c r="J13716" t="s">
        <v>81</v>
      </c>
      <c r="K13716">
        <v>-0.1032998295358418</v>
      </c>
      <c r="L13716">
        <v>-10.33</v>
      </c>
      <c r="M13716" t="s">
        <v>82</v>
      </c>
    </row>
    <row r="13717" spans="1:13">
      <c r="A13717" t="s">
        <v>129</v>
      </c>
      <c r="B13717" t="s">
        <v>130</v>
      </c>
      <c r="C13717" t="str">
        <f>TEXT(D13717, "mmm")</f>
        <v>Nov</v>
      </c>
      <c r="D13717" s="1">
        <v>45601</v>
      </c>
      <c r="E13717" t="s">
        <v>111</v>
      </c>
      <c r="F13717" t="s">
        <v>101</v>
      </c>
      <c r="G13717">
        <v>16500</v>
      </c>
      <c r="H13717">
        <v>6.9</v>
      </c>
      <c r="I13717">
        <v>113850</v>
      </c>
      <c r="J13717" t="s">
        <v>81</v>
      </c>
      <c r="K13717">
        <v>-0.1032998295358418</v>
      </c>
      <c r="L13717">
        <v>-10.33</v>
      </c>
      <c r="M13717" t="s">
        <v>82</v>
      </c>
    </row>
    <row r="13718" spans="1:13">
      <c r="A13718" t="s">
        <v>129</v>
      </c>
      <c r="B13718" t="s">
        <v>130</v>
      </c>
      <c r="C13718" t="str">
        <f>TEXT(D13718, "mmm")</f>
        <v>Nov</v>
      </c>
      <c r="D13718" s="1">
        <v>45601</v>
      </c>
      <c r="E13718" t="s">
        <v>109</v>
      </c>
      <c r="F13718" t="s">
        <v>101</v>
      </c>
      <c r="G13718">
        <v>16500</v>
      </c>
      <c r="H13718">
        <v>6.9</v>
      </c>
      <c r="I13718">
        <v>113850</v>
      </c>
      <c r="J13718" t="s">
        <v>81</v>
      </c>
      <c r="K13718">
        <v>-0.1032998295358418</v>
      </c>
      <c r="L13718">
        <v>-10.33</v>
      </c>
      <c r="M13718" t="s">
        <v>82</v>
      </c>
    </row>
    <row r="13719" spans="1:13">
      <c r="A13719" t="s">
        <v>1402</v>
      </c>
      <c r="B13719" t="s">
        <v>1403</v>
      </c>
      <c r="C13719" t="str">
        <f>TEXT(D13719, "mmm")</f>
        <v>Nov</v>
      </c>
      <c r="D13719" s="1">
        <v>45601</v>
      </c>
      <c r="E13719" t="s">
        <v>6799</v>
      </c>
      <c r="F13719" t="s">
        <v>80</v>
      </c>
      <c r="G13719">
        <v>750</v>
      </c>
      <c r="H13719">
        <v>20.81</v>
      </c>
      <c r="I13719">
        <v>15607.5</v>
      </c>
      <c r="J13719" t="s">
        <v>81</v>
      </c>
      <c r="K13719">
        <v>6.5487624512365228E-2</v>
      </c>
      <c r="L13719">
        <v>6.5488</v>
      </c>
      <c r="M13719" t="s">
        <v>82</v>
      </c>
    </row>
    <row r="13720" spans="1:13">
      <c r="A13720" t="s">
        <v>6787</v>
      </c>
      <c r="B13720" t="s">
        <v>6788</v>
      </c>
      <c r="C13720" t="str">
        <f>TEXT(D13720, "mmm")</f>
        <v>Nov</v>
      </c>
      <c r="D13720" s="1">
        <v>45601</v>
      </c>
      <c r="E13720" t="s">
        <v>6800</v>
      </c>
      <c r="F13720" t="s">
        <v>251</v>
      </c>
      <c r="G13720">
        <v>51200</v>
      </c>
      <c r="H13720">
        <v>1.37</v>
      </c>
      <c r="I13720">
        <v>70144</v>
      </c>
      <c r="J13720" t="s">
        <v>81</v>
      </c>
      <c r="K13720">
        <v>-7.4626867796111274E-2</v>
      </c>
      <c r="L13720">
        <v>-7.4626999999999999</v>
      </c>
      <c r="M13720" t="s">
        <v>82</v>
      </c>
    </row>
    <row r="13721" spans="1:13">
      <c r="A13721" t="s">
        <v>789</v>
      </c>
      <c r="B13721" t="s">
        <v>790</v>
      </c>
      <c r="C13721" t="str">
        <f>TEXT(D13721, "mmm")</f>
        <v>Nov</v>
      </c>
      <c r="D13721" s="1">
        <v>45601</v>
      </c>
      <c r="E13721" t="s">
        <v>791</v>
      </c>
      <c r="F13721" t="s">
        <v>128</v>
      </c>
      <c r="G13721">
        <v>20000</v>
      </c>
      <c r="H13721">
        <v>2.2799999999999998</v>
      </c>
      <c r="I13721">
        <v>45599.999999999993</v>
      </c>
      <c r="J13721" t="s">
        <v>86</v>
      </c>
      <c r="K13721">
        <v>-3.8961002769990483E-2</v>
      </c>
      <c r="L13721">
        <v>-3.8961000000000001</v>
      </c>
      <c r="M13721" t="s">
        <v>82</v>
      </c>
    </row>
    <row r="13722" spans="1:13">
      <c r="A13722" t="s">
        <v>5260</v>
      </c>
      <c r="B13722" t="s">
        <v>5261</v>
      </c>
      <c r="C13722" t="str">
        <f>TEXT(D13722, "mmm")</f>
        <v>Nov</v>
      </c>
      <c r="D13722" s="1">
        <v>45601</v>
      </c>
      <c r="E13722" t="s">
        <v>6713</v>
      </c>
      <c r="F13722" t="s">
        <v>101</v>
      </c>
      <c r="G13722">
        <v>39112</v>
      </c>
      <c r="H13722">
        <v>13.53</v>
      </c>
      <c r="I13722">
        <v>529185.36</v>
      </c>
      <c r="J13722" t="s">
        <v>86</v>
      </c>
      <c r="K13722">
        <v>-0.17054257887118701</v>
      </c>
      <c r="L13722">
        <v>-17.054300000000001</v>
      </c>
      <c r="M13722" t="s">
        <v>82</v>
      </c>
    </row>
    <row r="13723" spans="1:13">
      <c r="A13723" t="s">
        <v>5260</v>
      </c>
      <c r="B13723" t="s">
        <v>5261</v>
      </c>
      <c r="C13723" t="str">
        <f>TEXT(D13723, "mmm")</f>
        <v>Nov</v>
      </c>
      <c r="D13723" s="1">
        <v>45601</v>
      </c>
      <c r="E13723" t="s">
        <v>6714</v>
      </c>
      <c r="F13723" t="s">
        <v>101</v>
      </c>
      <c r="G13723">
        <v>39112</v>
      </c>
      <c r="H13723">
        <v>13.53</v>
      </c>
      <c r="I13723">
        <v>529185.36</v>
      </c>
      <c r="J13723" t="s">
        <v>86</v>
      </c>
      <c r="K13723">
        <v>-0.17054257887118701</v>
      </c>
      <c r="L13723">
        <v>-17.054300000000001</v>
      </c>
      <c r="M13723" t="s">
        <v>82</v>
      </c>
    </row>
    <row r="13724" spans="1:13">
      <c r="A13724" t="s">
        <v>5260</v>
      </c>
      <c r="B13724" t="s">
        <v>5261</v>
      </c>
      <c r="C13724" t="str">
        <f>TEXT(D13724, "mmm")</f>
        <v>Nov</v>
      </c>
      <c r="D13724" s="1">
        <v>45601</v>
      </c>
      <c r="E13724" t="s">
        <v>6712</v>
      </c>
      <c r="F13724" t="s">
        <v>222</v>
      </c>
      <c r="G13724">
        <v>39112</v>
      </c>
      <c r="H13724">
        <v>13.53</v>
      </c>
      <c r="I13724">
        <v>529185.36</v>
      </c>
      <c r="J13724" t="s">
        <v>86</v>
      </c>
      <c r="K13724">
        <v>-0.17054257887118701</v>
      </c>
      <c r="L13724">
        <v>-17.054300000000001</v>
      </c>
      <c r="M13724" t="s">
        <v>82</v>
      </c>
    </row>
    <row r="13725" spans="1:13">
      <c r="A13725" t="s">
        <v>5260</v>
      </c>
      <c r="B13725" t="s">
        <v>5261</v>
      </c>
      <c r="C13725" t="str">
        <f>TEXT(D13725, "mmm")</f>
        <v>Nov</v>
      </c>
      <c r="D13725" s="1">
        <v>45601</v>
      </c>
      <c r="E13725" t="s">
        <v>6715</v>
      </c>
      <c r="F13725" t="s">
        <v>222</v>
      </c>
      <c r="G13725">
        <v>39112</v>
      </c>
      <c r="H13725">
        <v>13.53</v>
      </c>
      <c r="I13725">
        <v>529185.36</v>
      </c>
      <c r="J13725" t="s">
        <v>86</v>
      </c>
      <c r="K13725">
        <v>-0.17054257887118701</v>
      </c>
      <c r="L13725">
        <v>-17.054300000000001</v>
      </c>
      <c r="M13725" t="s">
        <v>82</v>
      </c>
    </row>
    <row r="13726" spans="1:13">
      <c r="A13726" t="s">
        <v>5260</v>
      </c>
      <c r="B13726" t="s">
        <v>5261</v>
      </c>
      <c r="C13726" t="str">
        <f>TEXT(D13726, "mmm")</f>
        <v>Nov</v>
      </c>
      <c r="D13726" s="1">
        <v>45601</v>
      </c>
      <c r="E13726" t="s">
        <v>6716</v>
      </c>
      <c r="F13726" t="s">
        <v>101</v>
      </c>
      <c r="G13726">
        <v>39112</v>
      </c>
      <c r="H13726">
        <v>13.53</v>
      </c>
      <c r="I13726">
        <v>529185.36</v>
      </c>
      <c r="J13726" t="s">
        <v>86</v>
      </c>
      <c r="K13726">
        <v>-0.17054257887118701</v>
      </c>
      <c r="L13726">
        <v>-17.054300000000001</v>
      </c>
      <c r="M13726" t="s">
        <v>82</v>
      </c>
    </row>
    <row r="13727" spans="1:13">
      <c r="A13727" t="s">
        <v>3298</v>
      </c>
      <c r="B13727" t="s">
        <v>3299</v>
      </c>
      <c r="C13727" t="str">
        <f>TEXT(D13727, "mmm")</f>
        <v>Nov</v>
      </c>
      <c r="D13727" s="1">
        <v>45601</v>
      </c>
      <c r="E13727" t="s">
        <v>3321</v>
      </c>
      <c r="F13727" t="s">
        <v>118</v>
      </c>
      <c r="G13727">
        <v>1000</v>
      </c>
      <c r="H13727">
        <v>71.38</v>
      </c>
      <c r="I13727">
        <v>71380</v>
      </c>
      <c r="J13727" t="s">
        <v>81</v>
      </c>
      <c r="K13727">
        <v>0.13816605853382</v>
      </c>
      <c r="L13727">
        <v>13.816599999999999</v>
      </c>
      <c r="M13727" t="s">
        <v>82</v>
      </c>
    </row>
    <row r="13728" spans="1:13">
      <c r="A13728" t="s">
        <v>291</v>
      </c>
      <c r="B13728" t="s">
        <v>292</v>
      </c>
      <c r="C13728" t="str">
        <f>TEXT(D13728, "mmm")</f>
        <v>Nov</v>
      </c>
      <c r="D13728" s="1">
        <v>45601</v>
      </c>
      <c r="E13728" t="s">
        <v>100</v>
      </c>
      <c r="F13728" t="s">
        <v>101</v>
      </c>
      <c r="G13728">
        <v>16939</v>
      </c>
      <c r="H13728">
        <v>7.47</v>
      </c>
      <c r="I13728">
        <v>126534.33</v>
      </c>
      <c r="J13728" t="s">
        <v>81</v>
      </c>
      <c r="K13728">
        <v>3.0073637778415211E-2</v>
      </c>
      <c r="L13728">
        <v>3.0074000000000001</v>
      </c>
      <c r="M13728" t="s">
        <v>82</v>
      </c>
    </row>
    <row r="13729" spans="1:13">
      <c r="A13729" t="s">
        <v>291</v>
      </c>
      <c r="B13729" t="s">
        <v>292</v>
      </c>
      <c r="C13729" t="str">
        <f>TEXT(D13729, "mmm")</f>
        <v>Nov</v>
      </c>
      <c r="D13729" s="1">
        <v>45601</v>
      </c>
      <c r="E13729" t="s">
        <v>102</v>
      </c>
      <c r="F13729" t="s">
        <v>101</v>
      </c>
      <c r="G13729">
        <v>16939</v>
      </c>
      <c r="H13729">
        <v>7.47</v>
      </c>
      <c r="I13729">
        <v>126534.33</v>
      </c>
      <c r="J13729" t="s">
        <v>81</v>
      </c>
      <c r="K13729">
        <v>3.0073637778415211E-2</v>
      </c>
      <c r="L13729">
        <v>3.0074000000000001</v>
      </c>
      <c r="M13729" t="s">
        <v>82</v>
      </c>
    </row>
    <row r="13730" spans="1:13">
      <c r="A13730" t="s">
        <v>6718</v>
      </c>
      <c r="B13730" t="s">
        <v>6719</v>
      </c>
      <c r="C13730" t="str">
        <f>TEXT(D13730, "mmm")</f>
        <v>Nov</v>
      </c>
      <c r="D13730" s="1">
        <v>45601</v>
      </c>
      <c r="E13730" t="s">
        <v>6720</v>
      </c>
      <c r="F13730" t="s">
        <v>101</v>
      </c>
      <c r="G13730">
        <v>250000</v>
      </c>
      <c r="H13730">
        <v>1.46</v>
      </c>
      <c r="I13730">
        <v>365000</v>
      </c>
      <c r="J13730" t="s">
        <v>81</v>
      </c>
      <c r="K13730">
        <v>6.8493083575181135E-2</v>
      </c>
      <c r="L13730">
        <v>6.8493000000000004</v>
      </c>
      <c r="M13730" t="s">
        <v>82</v>
      </c>
    </row>
    <row r="13731" spans="1:13">
      <c r="A13731" t="s">
        <v>6787</v>
      </c>
      <c r="B13731" t="s">
        <v>6788</v>
      </c>
      <c r="C13731" t="str">
        <f>TEXT(D13731, "mmm")</f>
        <v>Nov</v>
      </c>
      <c r="D13731" s="1">
        <v>45601</v>
      </c>
      <c r="E13731" t="s">
        <v>6801</v>
      </c>
      <c r="F13731" t="s">
        <v>80</v>
      </c>
      <c r="G13731">
        <v>22500</v>
      </c>
      <c r="H13731">
        <v>1.37</v>
      </c>
      <c r="I13731">
        <v>30825</v>
      </c>
      <c r="J13731" t="s">
        <v>81</v>
      </c>
      <c r="K13731">
        <v>-7.4626867796111274E-2</v>
      </c>
      <c r="L13731">
        <v>-7.4626999999999999</v>
      </c>
      <c r="M13731" t="s">
        <v>82</v>
      </c>
    </row>
    <row r="13732" spans="1:13">
      <c r="A13732" t="s">
        <v>6802</v>
      </c>
      <c r="B13732" t="s">
        <v>6803</v>
      </c>
      <c r="C13732" t="str">
        <f>TEXT(D13732, "mmm")</f>
        <v>Nov</v>
      </c>
      <c r="D13732" s="1">
        <v>45601</v>
      </c>
      <c r="E13732" t="s">
        <v>6804</v>
      </c>
      <c r="F13732" t="s">
        <v>80</v>
      </c>
      <c r="G13732">
        <v>184112</v>
      </c>
      <c r="H13732">
        <v>4.28</v>
      </c>
      <c r="I13732">
        <v>787999.3600000001</v>
      </c>
      <c r="J13732" t="s">
        <v>86</v>
      </c>
      <c r="K13732">
        <v>-0.46136364792332513</v>
      </c>
      <c r="L13732">
        <v>-46.136400000000002</v>
      </c>
      <c r="M13732" t="s">
        <v>82</v>
      </c>
    </row>
    <row r="13733" spans="1:13">
      <c r="A13733" t="s">
        <v>6805</v>
      </c>
      <c r="B13733" t="s">
        <v>6806</v>
      </c>
      <c r="C13733" t="str">
        <f>TEXT(D13733, "mmm")</f>
        <v>Nov</v>
      </c>
      <c r="D13733" s="1">
        <v>45601</v>
      </c>
      <c r="E13733" t="s">
        <v>6807</v>
      </c>
      <c r="F13733" t="s">
        <v>128</v>
      </c>
      <c r="G13733">
        <v>4800</v>
      </c>
      <c r="H13733">
        <v>19.89</v>
      </c>
      <c r="I13733">
        <v>95472</v>
      </c>
      <c r="J13733" t="s">
        <v>81</v>
      </c>
      <c r="K13733">
        <v>-5.5717037429130589E-2</v>
      </c>
      <c r="L13733">
        <v>-5.5716999999999999</v>
      </c>
      <c r="M13733" t="s">
        <v>82</v>
      </c>
    </row>
    <row r="13734" spans="1:13">
      <c r="A13734" t="s">
        <v>3298</v>
      </c>
      <c r="B13734" t="s">
        <v>3299</v>
      </c>
      <c r="C13734" t="str">
        <f>TEXT(D13734, "mmm")</f>
        <v>Nov</v>
      </c>
      <c r="D13734" s="1">
        <v>45601</v>
      </c>
      <c r="E13734" t="s">
        <v>6808</v>
      </c>
      <c r="F13734" t="s">
        <v>118</v>
      </c>
      <c r="G13734">
        <v>1050</v>
      </c>
      <c r="H13734">
        <v>71.260000000000005</v>
      </c>
      <c r="I13734">
        <v>74823</v>
      </c>
      <c r="J13734" t="s">
        <v>81</v>
      </c>
      <c r="K13734">
        <v>0.13816605853382</v>
      </c>
      <c r="L13734">
        <v>13.816599999999999</v>
      </c>
      <c r="M13734" t="s">
        <v>82</v>
      </c>
    </row>
    <row r="13735" spans="1:13">
      <c r="A13735" t="s">
        <v>3298</v>
      </c>
      <c r="B13735" t="s">
        <v>3299</v>
      </c>
      <c r="C13735" t="str">
        <f>TEXT(D13735, "mmm")</f>
        <v>Nov</v>
      </c>
      <c r="D13735" s="1">
        <v>45601</v>
      </c>
      <c r="E13735" t="s">
        <v>3300</v>
      </c>
      <c r="F13735" t="s">
        <v>128</v>
      </c>
      <c r="G13735">
        <v>1400</v>
      </c>
      <c r="H13735">
        <v>71.260000000000005</v>
      </c>
      <c r="I13735">
        <v>99764</v>
      </c>
      <c r="J13735" t="s">
        <v>86</v>
      </c>
      <c r="K13735">
        <v>0.13816605853382</v>
      </c>
      <c r="L13735">
        <v>13.816599999999999</v>
      </c>
      <c r="M13735" t="s">
        <v>82</v>
      </c>
    </row>
    <row r="13736" spans="1:13">
      <c r="A13736" t="s">
        <v>223</v>
      </c>
      <c r="B13736" t="s">
        <v>224</v>
      </c>
      <c r="C13736" t="str">
        <f>TEXT(D13736, "mmm")</f>
        <v>Nov</v>
      </c>
      <c r="D13736" s="1">
        <v>45601</v>
      </c>
      <c r="E13736" t="s">
        <v>102</v>
      </c>
      <c r="F13736" t="s">
        <v>101</v>
      </c>
      <c r="G13736">
        <v>5342</v>
      </c>
      <c r="H13736">
        <v>9.61</v>
      </c>
      <c r="I13736">
        <v>51336.62</v>
      </c>
      <c r="J13736" t="s">
        <v>81</v>
      </c>
      <c r="K13736">
        <v>1.351338132874247E-2</v>
      </c>
      <c r="L13736">
        <v>1.3512999999999999</v>
      </c>
      <c r="M13736" t="s">
        <v>82</v>
      </c>
    </row>
    <row r="13737" spans="1:13">
      <c r="A13737" t="s">
        <v>223</v>
      </c>
      <c r="B13737" t="s">
        <v>224</v>
      </c>
      <c r="C13737" t="str">
        <f>TEXT(D13737, "mmm")</f>
        <v>Nov</v>
      </c>
      <c r="D13737" s="1">
        <v>45601</v>
      </c>
      <c r="E13737" t="s">
        <v>100</v>
      </c>
      <c r="F13737" t="s">
        <v>101</v>
      </c>
      <c r="G13737">
        <v>5342</v>
      </c>
      <c r="H13737">
        <v>9.61</v>
      </c>
      <c r="I13737">
        <v>51336.62</v>
      </c>
      <c r="J13737" t="s">
        <v>81</v>
      </c>
      <c r="K13737">
        <v>1.351338132874247E-2</v>
      </c>
      <c r="L13737">
        <v>1.3512999999999999</v>
      </c>
      <c r="M13737" t="s">
        <v>82</v>
      </c>
    </row>
    <row r="13738" spans="1:13">
      <c r="A13738" t="s">
        <v>2056</v>
      </c>
      <c r="B13738" t="s">
        <v>2057</v>
      </c>
      <c r="C13738" t="str">
        <f>TEXT(D13738, "mmm")</f>
        <v>Nov</v>
      </c>
      <c r="D13738" s="1">
        <v>45601</v>
      </c>
      <c r="E13738" t="s">
        <v>2058</v>
      </c>
      <c r="F13738" t="s">
        <v>128</v>
      </c>
      <c r="G13738">
        <v>2100</v>
      </c>
      <c r="H13738">
        <v>9.7899999999999991</v>
      </c>
      <c r="I13738">
        <v>20559</v>
      </c>
      <c r="J13738" t="s">
        <v>81</v>
      </c>
      <c r="K13738">
        <v>8.9991475107313423E-2</v>
      </c>
      <c r="L13738">
        <v>8.9991000000000003</v>
      </c>
      <c r="M13738" t="s">
        <v>82</v>
      </c>
    </row>
    <row r="13739" spans="1:13">
      <c r="A13739" t="s">
        <v>6784</v>
      </c>
      <c r="B13739" t="s">
        <v>6785</v>
      </c>
      <c r="C13739" t="str">
        <f>TEXT(D13739, "mmm")</f>
        <v>Nov</v>
      </c>
      <c r="D13739" s="1">
        <v>45602</v>
      </c>
      <c r="E13739" t="s">
        <v>6786</v>
      </c>
      <c r="F13739" t="s">
        <v>101</v>
      </c>
      <c r="G13739">
        <v>11474</v>
      </c>
      <c r="H13739">
        <v>10.71</v>
      </c>
      <c r="I13739">
        <v>122886.54</v>
      </c>
      <c r="J13739" t="s">
        <v>81</v>
      </c>
      <c r="K13739">
        <v>-6.0717557898866792E-2</v>
      </c>
      <c r="L13739">
        <v>-6.0717999999999996</v>
      </c>
      <c r="M13739" t="s">
        <v>82</v>
      </c>
    </row>
    <row r="13740" spans="1:13">
      <c r="A13740" t="s">
        <v>6784</v>
      </c>
      <c r="B13740" t="s">
        <v>6785</v>
      </c>
      <c r="C13740" t="str">
        <f>TEXT(D13740, "mmm")</f>
        <v>Nov</v>
      </c>
      <c r="D13740" s="1">
        <v>45602</v>
      </c>
      <c r="E13740" t="s">
        <v>6786</v>
      </c>
      <c r="F13740" t="s">
        <v>101</v>
      </c>
      <c r="G13740">
        <v>105000</v>
      </c>
      <c r="H13740">
        <v>10.71</v>
      </c>
      <c r="I13740">
        <v>1124550</v>
      </c>
      <c r="J13740" t="s">
        <v>81</v>
      </c>
      <c r="K13740">
        <v>-6.0717557898866792E-2</v>
      </c>
      <c r="L13740">
        <v>-6.0717999999999996</v>
      </c>
      <c r="M13740" t="s">
        <v>82</v>
      </c>
    </row>
    <row r="13741" spans="1:13">
      <c r="A13741" t="s">
        <v>6784</v>
      </c>
      <c r="B13741" t="s">
        <v>6785</v>
      </c>
      <c r="C13741" t="str">
        <f>TEXT(D13741, "mmm")</f>
        <v>Nov</v>
      </c>
      <c r="D13741" s="1">
        <v>45602</v>
      </c>
      <c r="E13741" t="s">
        <v>6786</v>
      </c>
      <c r="F13741" t="s">
        <v>101</v>
      </c>
      <c r="G13741">
        <v>105000</v>
      </c>
      <c r="H13741">
        <v>10.71</v>
      </c>
      <c r="I13741">
        <v>1124550</v>
      </c>
      <c r="J13741" t="s">
        <v>81</v>
      </c>
      <c r="K13741">
        <v>-6.0717557898866792E-2</v>
      </c>
      <c r="L13741">
        <v>-6.0717999999999996</v>
      </c>
      <c r="M13741" t="s">
        <v>82</v>
      </c>
    </row>
    <row r="13742" spans="1:13">
      <c r="A13742" t="s">
        <v>6784</v>
      </c>
      <c r="B13742" t="s">
        <v>6785</v>
      </c>
      <c r="C13742" t="str">
        <f>TEXT(D13742, "mmm")</f>
        <v>Nov</v>
      </c>
      <c r="D13742" s="1">
        <v>45602</v>
      </c>
      <c r="E13742" t="s">
        <v>6786</v>
      </c>
      <c r="F13742" t="s">
        <v>101</v>
      </c>
      <c r="G13742">
        <v>7909</v>
      </c>
      <c r="H13742">
        <v>10.71</v>
      </c>
      <c r="I13742">
        <v>84705.390000000014</v>
      </c>
      <c r="J13742" t="s">
        <v>81</v>
      </c>
      <c r="K13742">
        <v>-6.0717557898866792E-2</v>
      </c>
      <c r="L13742">
        <v>-6.0717999999999996</v>
      </c>
      <c r="M13742" t="s">
        <v>82</v>
      </c>
    </row>
    <row r="13743" spans="1:13">
      <c r="A13743" t="s">
        <v>6784</v>
      </c>
      <c r="B13743" t="s">
        <v>6785</v>
      </c>
      <c r="C13743" t="str">
        <f>TEXT(D13743, "mmm")</f>
        <v>Nov</v>
      </c>
      <c r="D13743" s="1">
        <v>45602</v>
      </c>
      <c r="E13743" t="s">
        <v>6786</v>
      </c>
      <c r="F13743" t="s">
        <v>101</v>
      </c>
      <c r="G13743">
        <v>120617</v>
      </c>
      <c r="H13743">
        <v>10.71</v>
      </c>
      <c r="I13743">
        <v>1291808.07</v>
      </c>
      <c r="J13743" t="s">
        <v>86</v>
      </c>
      <c r="K13743">
        <v>-6.0717557898866792E-2</v>
      </c>
      <c r="L13743">
        <v>-6.0717999999999996</v>
      </c>
      <c r="M13743" t="s">
        <v>82</v>
      </c>
    </row>
    <row r="13744" spans="1:13">
      <c r="A13744" t="s">
        <v>6809</v>
      </c>
      <c r="B13744" t="s">
        <v>6810</v>
      </c>
      <c r="C13744" t="str">
        <f>TEXT(D13744, "mmm")</f>
        <v>Nov</v>
      </c>
      <c r="D13744" s="1">
        <v>45602</v>
      </c>
      <c r="E13744" t="s">
        <v>6811</v>
      </c>
      <c r="F13744" t="s">
        <v>80</v>
      </c>
      <c r="G13744">
        <v>2500</v>
      </c>
      <c r="H13744">
        <v>39.880000000000003</v>
      </c>
      <c r="I13744">
        <v>99700</v>
      </c>
      <c r="J13744" t="s">
        <v>86</v>
      </c>
      <c r="K13744">
        <v>-7.8416694966733425E-2</v>
      </c>
      <c r="L13744">
        <v>-7.8417000000000003</v>
      </c>
      <c r="M13744" t="s">
        <v>82</v>
      </c>
    </row>
    <row r="13745" spans="1:13">
      <c r="A13745" t="s">
        <v>1358</v>
      </c>
      <c r="B13745" t="s">
        <v>1359</v>
      </c>
      <c r="C13745" t="str">
        <f>TEXT(D13745, "mmm")</f>
        <v>Nov</v>
      </c>
      <c r="D13745" s="1">
        <v>45602</v>
      </c>
      <c r="E13745" t="s">
        <v>6812</v>
      </c>
      <c r="F13745" t="s">
        <v>128</v>
      </c>
      <c r="G13745">
        <v>3700</v>
      </c>
      <c r="H13745">
        <v>20.350000000000001</v>
      </c>
      <c r="I13745">
        <v>75295</v>
      </c>
      <c r="J13745" t="s">
        <v>86</v>
      </c>
      <c r="K13745">
        <v>4.9800084442117587E-3</v>
      </c>
      <c r="L13745">
        <v>0.498</v>
      </c>
      <c r="M13745" t="s">
        <v>82</v>
      </c>
    </row>
    <row r="13746" spans="1:13">
      <c r="A13746" t="s">
        <v>1439</v>
      </c>
      <c r="B13746" t="s">
        <v>1440</v>
      </c>
      <c r="C13746" t="str">
        <f>TEXT(D13746, "mmm")</f>
        <v>Nov</v>
      </c>
      <c r="D13746" s="1">
        <v>45602</v>
      </c>
      <c r="E13746" t="s">
        <v>3141</v>
      </c>
      <c r="F13746" t="s">
        <v>3142</v>
      </c>
      <c r="G13746">
        <v>5210</v>
      </c>
      <c r="H13746">
        <v>11.49</v>
      </c>
      <c r="I13746">
        <v>59862.9</v>
      </c>
      <c r="J13746" t="s">
        <v>81</v>
      </c>
      <c r="K13746">
        <v>2.6094214073312031E-2</v>
      </c>
      <c r="L13746">
        <v>2.6093999999999999</v>
      </c>
      <c r="M13746" t="s">
        <v>82</v>
      </c>
    </row>
    <row r="13747" spans="1:13">
      <c r="A13747" t="s">
        <v>6813</v>
      </c>
      <c r="B13747" t="s">
        <v>6814</v>
      </c>
      <c r="C13747" t="str">
        <f>TEXT(D13747, "mmm")</f>
        <v>Nov</v>
      </c>
      <c r="D13747" s="1">
        <v>45602</v>
      </c>
      <c r="E13747" t="s">
        <v>6815</v>
      </c>
      <c r="F13747" t="s">
        <v>80</v>
      </c>
      <c r="G13747">
        <v>150</v>
      </c>
      <c r="H13747">
        <v>69.239999999999995</v>
      </c>
      <c r="I13747">
        <v>10386</v>
      </c>
      <c r="J13747" t="s">
        <v>86</v>
      </c>
      <c r="K13747">
        <v>2.956852940667409E-2</v>
      </c>
      <c r="L13747">
        <v>2.9569000000000001</v>
      </c>
      <c r="M13747" t="s">
        <v>82</v>
      </c>
    </row>
    <row r="13748" spans="1:13">
      <c r="A13748" t="s">
        <v>6793</v>
      </c>
      <c r="B13748" t="s">
        <v>6794</v>
      </c>
      <c r="C13748" t="str">
        <f>TEXT(D13748, "mmm")</f>
        <v>Nov</v>
      </c>
      <c r="D13748" s="1">
        <v>45602</v>
      </c>
      <c r="E13748" t="s">
        <v>100</v>
      </c>
      <c r="F13748" t="s">
        <v>101</v>
      </c>
      <c r="G13748">
        <v>3738</v>
      </c>
      <c r="H13748">
        <v>9.18</v>
      </c>
      <c r="I13748">
        <v>34314.839999999997</v>
      </c>
      <c r="J13748" t="s">
        <v>81</v>
      </c>
      <c r="K13748">
        <v>2.4536496504458771E-2</v>
      </c>
      <c r="L13748">
        <v>2.4535999999999998</v>
      </c>
      <c r="M13748" t="s">
        <v>82</v>
      </c>
    </row>
    <row r="13749" spans="1:13">
      <c r="A13749" t="s">
        <v>6793</v>
      </c>
      <c r="B13749" t="s">
        <v>6794</v>
      </c>
      <c r="C13749" t="str">
        <f>TEXT(D13749, "mmm")</f>
        <v>Nov</v>
      </c>
      <c r="D13749" s="1">
        <v>45602</v>
      </c>
      <c r="E13749" t="s">
        <v>102</v>
      </c>
      <c r="F13749" t="s">
        <v>101</v>
      </c>
      <c r="G13749">
        <v>3738</v>
      </c>
      <c r="H13749">
        <v>9.18</v>
      </c>
      <c r="I13749">
        <v>34314.839999999997</v>
      </c>
      <c r="J13749" t="s">
        <v>81</v>
      </c>
      <c r="K13749">
        <v>2.4536496504458771E-2</v>
      </c>
      <c r="L13749">
        <v>2.4535999999999998</v>
      </c>
      <c r="M13749" t="s">
        <v>82</v>
      </c>
    </row>
    <row r="13750" spans="1:13">
      <c r="A13750" t="s">
        <v>6816</v>
      </c>
      <c r="B13750" t="s">
        <v>6817</v>
      </c>
      <c r="C13750" t="str">
        <f>TEXT(D13750, "mmm")</f>
        <v>Nov</v>
      </c>
      <c r="D13750" s="1">
        <v>45602</v>
      </c>
      <c r="E13750" t="s">
        <v>6818</v>
      </c>
      <c r="F13750" t="s">
        <v>101</v>
      </c>
      <c r="G13750">
        <v>9382</v>
      </c>
      <c r="H13750">
        <v>68.75</v>
      </c>
      <c r="I13750">
        <v>645012.5</v>
      </c>
      <c r="J13750" t="s">
        <v>86</v>
      </c>
      <c r="K13750">
        <v>5.8082872947764493E-2</v>
      </c>
      <c r="L13750">
        <v>5.8083</v>
      </c>
      <c r="M13750" t="s">
        <v>82</v>
      </c>
    </row>
    <row r="13751" spans="1:13">
      <c r="A13751" t="s">
        <v>6816</v>
      </c>
      <c r="B13751" t="s">
        <v>6817</v>
      </c>
      <c r="C13751" t="str">
        <f>TEXT(D13751, "mmm")</f>
        <v>Nov</v>
      </c>
      <c r="D13751" s="1">
        <v>45602</v>
      </c>
      <c r="E13751" t="s">
        <v>6819</v>
      </c>
      <c r="F13751" t="s">
        <v>101</v>
      </c>
      <c r="G13751">
        <v>9382</v>
      </c>
      <c r="H13751">
        <v>68.75</v>
      </c>
      <c r="I13751">
        <v>645012.5</v>
      </c>
      <c r="J13751" t="s">
        <v>86</v>
      </c>
      <c r="K13751">
        <v>5.8082872947764493E-2</v>
      </c>
      <c r="L13751">
        <v>5.8083</v>
      </c>
      <c r="M13751" t="s">
        <v>82</v>
      </c>
    </row>
    <row r="13752" spans="1:13">
      <c r="A13752" t="s">
        <v>6816</v>
      </c>
      <c r="B13752" t="s">
        <v>6817</v>
      </c>
      <c r="C13752" t="str">
        <f>TEXT(D13752, "mmm")</f>
        <v>Nov</v>
      </c>
      <c r="D13752" s="1">
        <v>45602</v>
      </c>
      <c r="E13752" t="s">
        <v>6820</v>
      </c>
      <c r="F13752" t="s">
        <v>101</v>
      </c>
      <c r="G13752">
        <v>9382</v>
      </c>
      <c r="H13752">
        <v>68.75</v>
      </c>
      <c r="I13752">
        <v>645012.5</v>
      </c>
      <c r="J13752" t="s">
        <v>86</v>
      </c>
      <c r="K13752">
        <v>5.8082872947764493E-2</v>
      </c>
      <c r="L13752">
        <v>5.8083</v>
      </c>
      <c r="M13752" t="s">
        <v>82</v>
      </c>
    </row>
    <row r="13753" spans="1:13">
      <c r="A13753" t="s">
        <v>6821</v>
      </c>
      <c r="B13753" t="s">
        <v>6822</v>
      </c>
      <c r="C13753" t="str">
        <f>TEXT(D13753, "mmm")</f>
        <v>Nov</v>
      </c>
      <c r="D13753" s="1">
        <v>45602</v>
      </c>
      <c r="E13753" t="s">
        <v>2693</v>
      </c>
      <c r="F13753" t="s">
        <v>118</v>
      </c>
      <c r="G13753">
        <v>3000</v>
      </c>
      <c r="H13753">
        <v>12.44</v>
      </c>
      <c r="I13753">
        <v>37320</v>
      </c>
      <c r="J13753" t="s">
        <v>86</v>
      </c>
      <c r="K13753">
        <v>3.52340300012004E-2</v>
      </c>
      <c r="L13753">
        <v>3.5234000000000001</v>
      </c>
      <c r="M13753" t="s">
        <v>82</v>
      </c>
    </row>
    <row r="13754" spans="1:13">
      <c r="A13754" t="s">
        <v>5095</v>
      </c>
      <c r="B13754" t="s">
        <v>5096</v>
      </c>
      <c r="C13754" t="str">
        <f>TEXT(D13754, "mmm")</f>
        <v>Nov</v>
      </c>
      <c r="D13754" s="1">
        <v>45602</v>
      </c>
      <c r="E13754" t="s">
        <v>5097</v>
      </c>
      <c r="F13754" t="s">
        <v>101</v>
      </c>
      <c r="G13754">
        <v>8500</v>
      </c>
      <c r="H13754">
        <v>15.62</v>
      </c>
      <c r="I13754">
        <v>132770</v>
      </c>
      <c r="J13754" t="s">
        <v>81</v>
      </c>
      <c r="K13754">
        <v>1.1450337740180011E-2</v>
      </c>
      <c r="L13754">
        <v>1.145</v>
      </c>
      <c r="M13754" t="s">
        <v>82</v>
      </c>
    </row>
    <row r="13755" spans="1:13">
      <c r="A13755" t="s">
        <v>4348</v>
      </c>
      <c r="B13755" t="s">
        <v>4349</v>
      </c>
      <c r="C13755" t="str">
        <f>TEXT(D13755, "mmm")</f>
        <v>Nov</v>
      </c>
      <c r="D13755" s="1">
        <v>45602</v>
      </c>
      <c r="E13755" t="s">
        <v>6772</v>
      </c>
      <c r="F13755" t="s">
        <v>80</v>
      </c>
      <c r="G13755">
        <v>50203</v>
      </c>
      <c r="H13755">
        <v>10.87</v>
      </c>
      <c r="I13755">
        <v>545706.61</v>
      </c>
      <c r="J13755" t="s">
        <v>86</v>
      </c>
      <c r="K13755">
        <v>5.3979817486541348E-2</v>
      </c>
      <c r="L13755">
        <v>5.3979999999999997</v>
      </c>
      <c r="M13755" t="s">
        <v>82</v>
      </c>
    </row>
    <row r="13756" spans="1:13">
      <c r="A13756" t="s">
        <v>4348</v>
      </c>
      <c r="B13756" t="s">
        <v>4349</v>
      </c>
      <c r="C13756" t="str">
        <f>TEXT(D13756, "mmm")</f>
        <v>Nov</v>
      </c>
      <c r="D13756" s="1">
        <v>45602</v>
      </c>
      <c r="E13756" t="s">
        <v>6772</v>
      </c>
      <c r="F13756" t="s">
        <v>80</v>
      </c>
      <c r="G13756">
        <v>100406</v>
      </c>
      <c r="H13756">
        <v>10.87</v>
      </c>
      <c r="I13756">
        <v>1091413.22</v>
      </c>
      <c r="J13756" t="s">
        <v>86</v>
      </c>
      <c r="K13756">
        <v>5.3979817486541348E-2</v>
      </c>
      <c r="L13756">
        <v>5.3979999999999997</v>
      </c>
      <c r="M13756" t="s">
        <v>82</v>
      </c>
    </row>
    <row r="13757" spans="1:13">
      <c r="A13757" t="s">
        <v>728</v>
      </c>
      <c r="B13757" t="s">
        <v>729</v>
      </c>
      <c r="C13757" t="str">
        <f>TEXT(D13757, "mmm")</f>
        <v>Nov</v>
      </c>
      <c r="D13757" s="1">
        <v>45602</v>
      </c>
      <c r="E13757" t="s">
        <v>730</v>
      </c>
      <c r="F13757" t="s">
        <v>251</v>
      </c>
      <c r="G13757">
        <v>124754</v>
      </c>
      <c r="H13757">
        <v>2.66</v>
      </c>
      <c r="I13757">
        <v>331845.64</v>
      </c>
      <c r="J13757" t="s">
        <v>86</v>
      </c>
      <c r="K13757">
        <v>3.5714379403306569E-3</v>
      </c>
      <c r="L13757">
        <v>0.35709999999999997</v>
      </c>
      <c r="M13757" t="s">
        <v>82</v>
      </c>
    </row>
    <row r="13758" spans="1:13">
      <c r="A13758" t="s">
        <v>129</v>
      </c>
      <c r="B13758" t="s">
        <v>130</v>
      </c>
      <c r="C13758" t="str">
        <f>TEXT(D13758, "mmm")</f>
        <v>Nov</v>
      </c>
      <c r="D13758" s="1">
        <v>45602</v>
      </c>
      <c r="E13758" t="s">
        <v>110</v>
      </c>
      <c r="F13758" t="s">
        <v>101</v>
      </c>
      <c r="G13758">
        <v>43000</v>
      </c>
      <c r="H13758">
        <v>7.01</v>
      </c>
      <c r="I13758">
        <v>301430</v>
      </c>
      <c r="J13758" t="s">
        <v>86</v>
      </c>
      <c r="K13758">
        <v>-0.10571425301688051</v>
      </c>
      <c r="L13758">
        <v>-10.571400000000001</v>
      </c>
      <c r="M13758" t="s">
        <v>82</v>
      </c>
    </row>
    <row r="13759" spans="1:13">
      <c r="A13759" t="s">
        <v>129</v>
      </c>
      <c r="B13759" t="s">
        <v>130</v>
      </c>
      <c r="C13759" t="str">
        <f>TEXT(D13759, "mmm")</f>
        <v>Nov</v>
      </c>
      <c r="D13759" s="1">
        <v>45602</v>
      </c>
      <c r="E13759" t="s">
        <v>111</v>
      </c>
      <c r="F13759" t="s">
        <v>101</v>
      </c>
      <c r="G13759">
        <v>43000</v>
      </c>
      <c r="H13759">
        <v>7.01</v>
      </c>
      <c r="I13759">
        <v>301430</v>
      </c>
      <c r="J13759" t="s">
        <v>86</v>
      </c>
      <c r="K13759">
        <v>-0.10571425301688051</v>
      </c>
      <c r="L13759">
        <v>-10.571400000000001</v>
      </c>
      <c r="M13759" t="s">
        <v>82</v>
      </c>
    </row>
    <row r="13760" spans="1:13">
      <c r="A13760" t="s">
        <v>129</v>
      </c>
      <c r="B13760" t="s">
        <v>130</v>
      </c>
      <c r="C13760" t="str">
        <f>TEXT(D13760, "mmm")</f>
        <v>Nov</v>
      </c>
      <c r="D13760" s="1">
        <v>45602</v>
      </c>
      <c r="E13760" t="s">
        <v>109</v>
      </c>
      <c r="F13760" t="s">
        <v>101</v>
      </c>
      <c r="G13760">
        <v>43000</v>
      </c>
      <c r="H13760">
        <v>7.01</v>
      </c>
      <c r="I13760">
        <v>301430</v>
      </c>
      <c r="J13760" t="s">
        <v>86</v>
      </c>
      <c r="K13760">
        <v>-0.10571425301688051</v>
      </c>
      <c r="L13760">
        <v>-10.571400000000001</v>
      </c>
      <c r="M13760" t="s">
        <v>82</v>
      </c>
    </row>
    <row r="13761" spans="1:13">
      <c r="A13761" t="s">
        <v>6787</v>
      </c>
      <c r="B13761" t="s">
        <v>6788</v>
      </c>
      <c r="C13761" t="str">
        <f>TEXT(D13761, "mmm")</f>
        <v>Nov</v>
      </c>
      <c r="D13761" s="1">
        <v>45602</v>
      </c>
      <c r="E13761" t="s">
        <v>6800</v>
      </c>
      <c r="F13761" t="s">
        <v>251</v>
      </c>
      <c r="G13761">
        <v>20000</v>
      </c>
      <c r="H13761">
        <v>1.36</v>
      </c>
      <c r="I13761">
        <v>27200</v>
      </c>
      <c r="J13761" t="s">
        <v>81</v>
      </c>
      <c r="K13761">
        <v>-0.10526319940806229</v>
      </c>
      <c r="L13761">
        <v>-10.526300000000001</v>
      </c>
      <c r="M13761" t="s">
        <v>82</v>
      </c>
    </row>
    <row r="13762" spans="1:13">
      <c r="A13762" t="s">
        <v>789</v>
      </c>
      <c r="B13762" t="s">
        <v>790</v>
      </c>
      <c r="C13762" t="str">
        <f>TEXT(D13762, "mmm")</f>
        <v>Nov</v>
      </c>
      <c r="D13762" s="1">
        <v>45602</v>
      </c>
      <c r="E13762" t="s">
        <v>791</v>
      </c>
      <c r="F13762" t="s">
        <v>128</v>
      </c>
      <c r="G13762">
        <v>20000</v>
      </c>
      <c r="H13762">
        <v>2.4700000000000002</v>
      </c>
      <c r="I13762">
        <v>49400.000000000007</v>
      </c>
      <c r="J13762" t="s">
        <v>86</v>
      </c>
      <c r="K13762">
        <v>-0.12350595376788261</v>
      </c>
      <c r="L13762">
        <v>-12.3506</v>
      </c>
      <c r="M13762" t="s">
        <v>82</v>
      </c>
    </row>
    <row r="13763" spans="1:13">
      <c r="A13763" t="s">
        <v>291</v>
      </c>
      <c r="B13763" t="s">
        <v>292</v>
      </c>
      <c r="C13763" t="str">
        <f>TEXT(D13763, "mmm")</f>
        <v>Nov</v>
      </c>
      <c r="D13763" s="1">
        <v>45602</v>
      </c>
      <c r="E13763" t="s">
        <v>100</v>
      </c>
      <c r="F13763" t="s">
        <v>101</v>
      </c>
      <c r="G13763">
        <v>104693</v>
      </c>
      <c r="H13763">
        <v>7.63</v>
      </c>
      <c r="I13763">
        <v>798807.59</v>
      </c>
      <c r="J13763" t="s">
        <v>81</v>
      </c>
      <c r="K13763">
        <v>1.246665589994622E-2</v>
      </c>
      <c r="L13763">
        <v>1.2466999999999999</v>
      </c>
      <c r="M13763" t="s">
        <v>82</v>
      </c>
    </row>
    <row r="13764" spans="1:13">
      <c r="A13764" t="s">
        <v>291</v>
      </c>
      <c r="B13764" t="s">
        <v>292</v>
      </c>
      <c r="C13764" t="str">
        <f>TEXT(D13764, "mmm")</f>
        <v>Nov</v>
      </c>
      <c r="D13764" s="1">
        <v>45602</v>
      </c>
      <c r="E13764" t="s">
        <v>102</v>
      </c>
      <c r="F13764" t="s">
        <v>101</v>
      </c>
      <c r="G13764">
        <v>104693</v>
      </c>
      <c r="H13764">
        <v>7.63</v>
      </c>
      <c r="I13764">
        <v>798807.59</v>
      </c>
      <c r="J13764" t="s">
        <v>81</v>
      </c>
      <c r="K13764">
        <v>1.246665589994622E-2</v>
      </c>
      <c r="L13764">
        <v>1.2466999999999999</v>
      </c>
      <c r="M13764" t="s">
        <v>82</v>
      </c>
    </row>
    <row r="13765" spans="1:13">
      <c r="A13765" t="s">
        <v>4348</v>
      </c>
      <c r="B13765" t="s">
        <v>4349</v>
      </c>
      <c r="C13765" t="str">
        <f>TEXT(D13765, "mmm")</f>
        <v>Nov</v>
      </c>
      <c r="D13765" s="1">
        <v>45602</v>
      </c>
      <c r="E13765" t="s">
        <v>6823</v>
      </c>
      <c r="F13765" t="s">
        <v>128</v>
      </c>
      <c r="G13765">
        <v>1511</v>
      </c>
      <c r="H13765">
        <v>10.93</v>
      </c>
      <c r="I13765">
        <v>16515.23</v>
      </c>
      <c r="J13765" t="s">
        <v>81</v>
      </c>
      <c r="K13765">
        <v>5.3979817486541348E-2</v>
      </c>
      <c r="L13765">
        <v>5.3979999999999997</v>
      </c>
      <c r="M13765" t="s">
        <v>82</v>
      </c>
    </row>
    <row r="13766" spans="1:13">
      <c r="A13766" t="s">
        <v>4348</v>
      </c>
      <c r="B13766" t="s">
        <v>4349</v>
      </c>
      <c r="C13766" t="str">
        <f>TEXT(D13766, "mmm")</f>
        <v>Nov</v>
      </c>
      <c r="D13766" s="1">
        <v>45602</v>
      </c>
      <c r="E13766" t="s">
        <v>6823</v>
      </c>
      <c r="F13766" t="s">
        <v>128</v>
      </c>
      <c r="G13766">
        <v>29713</v>
      </c>
      <c r="H13766">
        <v>10.92</v>
      </c>
      <c r="I13766">
        <v>324465.96000000002</v>
      </c>
      <c r="J13766" t="s">
        <v>81</v>
      </c>
      <c r="K13766">
        <v>5.3979817486541348E-2</v>
      </c>
      <c r="L13766">
        <v>5.3979999999999997</v>
      </c>
      <c r="M13766" t="s">
        <v>82</v>
      </c>
    </row>
    <row r="13767" spans="1:13">
      <c r="A13767" t="s">
        <v>4348</v>
      </c>
      <c r="B13767" t="s">
        <v>4349</v>
      </c>
      <c r="C13767" t="str">
        <f>TEXT(D13767, "mmm")</f>
        <v>Nov</v>
      </c>
      <c r="D13767" s="1">
        <v>45602</v>
      </c>
      <c r="E13767" t="s">
        <v>6823</v>
      </c>
      <c r="F13767" t="s">
        <v>128</v>
      </c>
      <c r="G13767">
        <v>2037</v>
      </c>
      <c r="H13767">
        <v>10.92</v>
      </c>
      <c r="I13767">
        <v>22244.04</v>
      </c>
      <c r="J13767" t="s">
        <v>81</v>
      </c>
      <c r="K13767">
        <v>5.3979817486541348E-2</v>
      </c>
      <c r="L13767">
        <v>5.3979999999999997</v>
      </c>
      <c r="M13767" t="s">
        <v>82</v>
      </c>
    </row>
    <row r="13768" spans="1:13">
      <c r="A13768" t="s">
        <v>4348</v>
      </c>
      <c r="B13768" t="s">
        <v>4349</v>
      </c>
      <c r="C13768" t="str">
        <f>TEXT(D13768, "mmm")</f>
        <v>Nov</v>
      </c>
      <c r="D13768" s="1">
        <v>45602</v>
      </c>
      <c r="E13768" t="s">
        <v>6823</v>
      </c>
      <c r="F13768" t="s">
        <v>128</v>
      </c>
      <c r="G13768">
        <v>5616</v>
      </c>
      <c r="H13768">
        <v>10.91</v>
      </c>
      <c r="I13768">
        <v>61270.559999999998</v>
      </c>
      <c r="J13768" t="s">
        <v>81</v>
      </c>
      <c r="K13768">
        <v>5.3979817486541348E-2</v>
      </c>
      <c r="L13768">
        <v>5.3979999999999997</v>
      </c>
      <c r="M13768" t="s">
        <v>82</v>
      </c>
    </row>
    <row r="13769" spans="1:13">
      <c r="A13769" t="s">
        <v>4348</v>
      </c>
      <c r="B13769" t="s">
        <v>4349</v>
      </c>
      <c r="C13769" t="str">
        <f>TEXT(D13769, "mmm")</f>
        <v>Nov</v>
      </c>
      <c r="D13769" s="1">
        <v>45602</v>
      </c>
      <c r="E13769" t="s">
        <v>6823</v>
      </c>
      <c r="F13769" t="s">
        <v>128</v>
      </c>
      <c r="G13769">
        <v>2373</v>
      </c>
      <c r="H13769">
        <v>10.93</v>
      </c>
      <c r="I13769">
        <v>25936.89</v>
      </c>
      <c r="J13769" t="s">
        <v>81</v>
      </c>
      <c r="K13769">
        <v>5.3979817486541348E-2</v>
      </c>
      <c r="L13769">
        <v>5.3979999999999997</v>
      </c>
      <c r="M13769" t="s">
        <v>82</v>
      </c>
    </row>
    <row r="13770" spans="1:13">
      <c r="A13770" t="s">
        <v>2598</v>
      </c>
      <c r="B13770" t="s">
        <v>2599</v>
      </c>
      <c r="C13770" t="str">
        <f>TEXT(D13770, "mmm")</f>
        <v>Nov</v>
      </c>
      <c r="D13770" s="1">
        <v>45602</v>
      </c>
      <c r="E13770" t="s">
        <v>3930</v>
      </c>
      <c r="F13770" t="s">
        <v>101</v>
      </c>
      <c r="G13770">
        <v>3300</v>
      </c>
      <c r="H13770">
        <v>35.54</v>
      </c>
      <c r="I13770">
        <v>117282</v>
      </c>
      <c r="J13770" t="s">
        <v>81</v>
      </c>
      <c r="K13770">
        <v>-2.826447443475999E-2</v>
      </c>
      <c r="L13770">
        <v>-2.8264</v>
      </c>
      <c r="M13770" t="s">
        <v>82</v>
      </c>
    </row>
    <row r="13771" spans="1:13">
      <c r="A13771" t="s">
        <v>2598</v>
      </c>
      <c r="B13771" t="s">
        <v>2599</v>
      </c>
      <c r="C13771" t="str">
        <f>TEXT(D13771, "mmm")</f>
        <v>Nov</v>
      </c>
      <c r="D13771" s="1">
        <v>45602</v>
      </c>
      <c r="E13771" t="s">
        <v>3930</v>
      </c>
      <c r="F13771" t="s">
        <v>101</v>
      </c>
      <c r="G13771">
        <v>483831</v>
      </c>
      <c r="H13771">
        <v>35.07</v>
      </c>
      <c r="I13771">
        <v>16967953.170000002</v>
      </c>
      <c r="J13771" t="s">
        <v>86</v>
      </c>
      <c r="K13771">
        <v>-2.826447443475999E-2</v>
      </c>
      <c r="L13771">
        <v>-2.8264</v>
      </c>
      <c r="M13771" t="s">
        <v>82</v>
      </c>
    </row>
    <row r="13772" spans="1:13">
      <c r="A13772" t="s">
        <v>2598</v>
      </c>
      <c r="B13772" t="s">
        <v>2599</v>
      </c>
      <c r="C13772" t="str">
        <f>TEXT(D13772, "mmm")</f>
        <v>Nov</v>
      </c>
      <c r="D13772" s="1">
        <v>45602</v>
      </c>
      <c r="E13772" t="s">
        <v>3930</v>
      </c>
      <c r="F13772" t="s">
        <v>101</v>
      </c>
      <c r="G13772">
        <v>439714</v>
      </c>
      <c r="H13772">
        <v>34.049999999999997</v>
      </c>
      <c r="I13772">
        <v>14972261.699999999</v>
      </c>
      <c r="J13772" t="s">
        <v>86</v>
      </c>
      <c r="K13772">
        <v>-2.826447443475999E-2</v>
      </c>
      <c r="L13772">
        <v>-2.8264</v>
      </c>
      <c r="M13772" t="s">
        <v>82</v>
      </c>
    </row>
    <row r="13773" spans="1:13">
      <c r="A13773" t="s">
        <v>2598</v>
      </c>
      <c r="B13773" t="s">
        <v>2599</v>
      </c>
      <c r="C13773" t="str">
        <f>TEXT(D13773, "mmm")</f>
        <v>Nov</v>
      </c>
      <c r="D13773" s="1">
        <v>45602</v>
      </c>
      <c r="E13773" t="s">
        <v>3930</v>
      </c>
      <c r="F13773" t="s">
        <v>101</v>
      </c>
      <c r="G13773">
        <v>73155</v>
      </c>
      <c r="H13773">
        <v>33.28</v>
      </c>
      <c r="I13773">
        <v>2434598.4</v>
      </c>
      <c r="J13773" t="s">
        <v>81</v>
      </c>
      <c r="K13773">
        <v>-2.826447443475999E-2</v>
      </c>
      <c r="L13773">
        <v>-2.8264</v>
      </c>
      <c r="M13773" t="s">
        <v>82</v>
      </c>
    </row>
    <row r="13774" spans="1:13">
      <c r="A13774" t="s">
        <v>6681</v>
      </c>
      <c r="B13774" t="s">
        <v>6682</v>
      </c>
      <c r="C13774" t="str">
        <f>TEXT(D13774, "mmm")</f>
        <v>Nov</v>
      </c>
      <c r="D13774" s="1">
        <v>45602</v>
      </c>
      <c r="E13774" t="s">
        <v>6683</v>
      </c>
      <c r="F13774" t="s">
        <v>314</v>
      </c>
      <c r="G13774">
        <v>14038</v>
      </c>
      <c r="H13774">
        <v>2.69</v>
      </c>
      <c r="I13774">
        <v>37762.22</v>
      </c>
      <c r="J13774" t="s">
        <v>81</v>
      </c>
      <c r="K13774">
        <v>-0.11578945078898149</v>
      </c>
      <c r="L13774">
        <v>-11.578900000000001</v>
      </c>
      <c r="M13774" t="s">
        <v>82</v>
      </c>
    </row>
    <row r="13775" spans="1:13">
      <c r="A13775" t="s">
        <v>223</v>
      </c>
      <c r="B13775" t="s">
        <v>224</v>
      </c>
      <c r="C13775" t="str">
        <f>TEXT(D13775, "mmm")</f>
        <v>Nov</v>
      </c>
      <c r="D13775" s="1">
        <v>45602</v>
      </c>
      <c r="E13775" t="s">
        <v>102</v>
      </c>
      <c r="F13775" t="s">
        <v>101</v>
      </c>
      <c r="G13775">
        <v>6932</v>
      </c>
      <c r="H13775">
        <v>9.49</v>
      </c>
      <c r="I13775">
        <v>65784.680000000008</v>
      </c>
      <c r="J13775" t="s">
        <v>81</v>
      </c>
      <c r="K13775">
        <v>3.8047858988663918E-2</v>
      </c>
      <c r="L13775">
        <v>3.8048000000000002</v>
      </c>
      <c r="M13775" t="s">
        <v>82</v>
      </c>
    </row>
    <row r="13776" spans="1:13">
      <c r="A13776" t="s">
        <v>223</v>
      </c>
      <c r="B13776" t="s">
        <v>224</v>
      </c>
      <c r="C13776" t="str">
        <f>TEXT(D13776, "mmm")</f>
        <v>Nov</v>
      </c>
      <c r="D13776" s="1">
        <v>45602</v>
      </c>
      <c r="E13776" t="s">
        <v>100</v>
      </c>
      <c r="F13776" t="s">
        <v>101</v>
      </c>
      <c r="G13776">
        <v>6932</v>
      </c>
      <c r="H13776">
        <v>9.49</v>
      </c>
      <c r="I13776">
        <v>65784.680000000008</v>
      </c>
      <c r="J13776" t="s">
        <v>81</v>
      </c>
      <c r="K13776">
        <v>3.8047858988663918E-2</v>
      </c>
      <c r="L13776">
        <v>3.8048000000000002</v>
      </c>
      <c r="M13776" t="s">
        <v>82</v>
      </c>
    </row>
    <row r="13777" spans="1:13">
      <c r="A13777" t="s">
        <v>3227</v>
      </c>
      <c r="B13777" t="s">
        <v>3228</v>
      </c>
      <c r="C13777" t="str">
        <f>TEXT(D13777, "mmm")</f>
        <v>Nov</v>
      </c>
      <c r="D13777" s="1">
        <v>45603</v>
      </c>
      <c r="E13777" t="s">
        <v>6824</v>
      </c>
      <c r="F13777" t="s">
        <v>80</v>
      </c>
      <c r="G13777">
        <v>1000</v>
      </c>
      <c r="H13777">
        <v>35.5</v>
      </c>
      <c r="I13777">
        <v>35500</v>
      </c>
      <c r="J13777" t="s">
        <v>86</v>
      </c>
      <c r="K13777">
        <v>3.5714306408135332E-2</v>
      </c>
      <c r="L13777">
        <v>3.5714000000000001</v>
      </c>
      <c r="M13777" t="s">
        <v>82</v>
      </c>
    </row>
    <row r="13778" spans="1:13">
      <c r="A13778" t="s">
        <v>223</v>
      </c>
      <c r="B13778" t="s">
        <v>224</v>
      </c>
      <c r="C13778" t="str">
        <f>TEXT(D13778, "mmm")</f>
        <v>Nov</v>
      </c>
      <c r="D13778" s="1">
        <v>45603</v>
      </c>
      <c r="E13778" t="s">
        <v>102</v>
      </c>
      <c r="F13778" t="s">
        <v>101</v>
      </c>
      <c r="G13778">
        <v>21191</v>
      </c>
      <c r="H13778">
        <v>9.56</v>
      </c>
      <c r="I13778">
        <v>202585.96</v>
      </c>
      <c r="J13778" t="s">
        <v>86</v>
      </c>
      <c r="K13778">
        <v>3.1601334272268737E-2</v>
      </c>
      <c r="L13778">
        <v>3.1600999999999999</v>
      </c>
      <c r="M13778" t="s">
        <v>82</v>
      </c>
    </row>
    <row r="13779" spans="1:13">
      <c r="A13779" t="s">
        <v>223</v>
      </c>
      <c r="B13779" t="s">
        <v>224</v>
      </c>
      <c r="C13779" t="str">
        <f>TEXT(D13779, "mmm")</f>
        <v>Nov</v>
      </c>
      <c r="D13779" s="1">
        <v>45603</v>
      </c>
      <c r="E13779" t="s">
        <v>100</v>
      </c>
      <c r="F13779" t="s">
        <v>101</v>
      </c>
      <c r="G13779">
        <v>21191</v>
      </c>
      <c r="H13779">
        <v>9.56</v>
      </c>
      <c r="I13779">
        <v>202585.96</v>
      </c>
      <c r="J13779" t="s">
        <v>86</v>
      </c>
      <c r="K13779">
        <v>3.1601334272268737E-2</v>
      </c>
      <c r="L13779">
        <v>3.1600999999999999</v>
      </c>
      <c r="M13779" t="s">
        <v>82</v>
      </c>
    </row>
    <row r="13780" spans="1:13">
      <c r="A13780" t="s">
        <v>5190</v>
      </c>
      <c r="B13780" t="s">
        <v>5191</v>
      </c>
      <c r="C13780" t="str">
        <f>TEXT(D13780, "mmm")</f>
        <v>Nov</v>
      </c>
      <c r="D13780" s="1">
        <v>45603</v>
      </c>
      <c r="E13780" t="s">
        <v>6825</v>
      </c>
      <c r="F13780" t="s">
        <v>80</v>
      </c>
      <c r="G13780">
        <v>10000</v>
      </c>
      <c r="H13780">
        <v>56.98</v>
      </c>
      <c r="I13780">
        <v>569800</v>
      </c>
      <c r="J13780" t="s">
        <v>86</v>
      </c>
      <c r="K13780">
        <v>-5.8394219468090758E-2</v>
      </c>
      <c r="L13780">
        <v>-5.8394000000000004</v>
      </c>
      <c r="M13780" t="s">
        <v>82</v>
      </c>
    </row>
    <row r="13781" spans="1:13">
      <c r="A13781" t="s">
        <v>6784</v>
      </c>
      <c r="B13781" t="s">
        <v>6785</v>
      </c>
      <c r="C13781" t="str">
        <f>TEXT(D13781, "mmm")</f>
        <v>Nov</v>
      </c>
      <c r="D13781" s="1">
        <v>45603</v>
      </c>
      <c r="E13781" t="s">
        <v>6786</v>
      </c>
      <c r="F13781" t="s">
        <v>101</v>
      </c>
      <c r="G13781">
        <v>68923</v>
      </c>
      <c r="H13781">
        <v>10.48</v>
      </c>
      <c r="I13781">
        <v>722313.04</v>
      </c>
      <c r="J13781" t="s">
        <v>81</v>
      </c>
      <c r="K13781">
        <v>2.042801980562681E-2</v>
      </c>
      <c r="L13781">
        <v>2.0428000000000002</v>
      </c>
      <c r="M13781" t="s">
        <v>82</v>
      </c>
    </row>
    <row r="13782" spans="1:13">
      <c r="A13782" t="s">
        <v>6784</v>
      </c>
      <c r="B13782" t="s">
        <v>6785</v>
      </c>
      <c r="C13782" t="str">
        <f>TEXT(D13782, "mmm")</f>
        <v>Nov</v>
      </c>
      <c r="D13782" s="1">
        <v>45603</v>
      </c>
      <c r="E13782" t="s">
        <v>6786</v>
      </c>
      <c r="F13782" t="s">
        <v>101</v>
      </c>
      <c r="G13782">
        <v>6557</v>
      </c>
      <c r="H13782">
        <v>10.48</v>
      </c>
      <c r="I13782">
        <v>68717.36</v>
      </c>
      <c r="J13782" t="s">
        <v>81</v>
      </c>
      <c r="K13782">
        <v>2.042801980562681E-2</v>
      </c>
      <c r="L13782">
        <v>2.0428000000000002</v>
      </c>
      <c r="M13782" t="s">
        <v>82</v>
      </c>
    </row>
    <row r="13783" spans="1:13">
      <c r="A13783" t="s">
        <v>6784</v>
      </c>
      <c r="B13783" t="s">
        <v>6785</v>
      </c>
      <c r="C13783" t="str">
        <f>TEXT(D13783, "mmm")</f>
        <v>Nov</v>
      </c>
      <c r="D13783" s="1">
        <v>45603</v>
      </c>
      <c r="E13783" t="s">
        <v>6786</v>
      </c>
      <c r="F13783" t="s">
        <v>101</v>
      </c>
      <c r="G13783">
        <v>4520</v>
      </c>
      <c r="H13783">
        <v>10.48</v>
      </c>
      <c r="I13783">
        <v>47369.599999999999</v>
      </c>
      <c r="J13783" t="s">
        <v>81</v>
      </c>
      <c r="K13783">
        <v>2.042801980562681E-2</v>
      </c>
      <c r="L13783">
        <v>2.0428000000000002</v>
      </c>
      <c r="M13783" t="s">
        <v>82</v>
      </c>
    </row>
    <row r="13784" spans="1:13">
      <c r="A13784" t="s">
        <v>6784</v>
      </c>
      <c r="B13784" t="s">
        <v>6785</v>
      </c>
      <c r="C13784" t="str">
        <f>TEXT(D13784, "mmm")</f>
        <v>Nov</v>
      </c>
      <c r="D13784" s="1">
        <v>45603</v>
      </c>
      <c r="E13784" t="s">
        <v>6786</v>
      </c>
      <c r="F13784" t="s">
        <v>101</v>
      </c>
      <c r="G13784">
        <v>60000</v>
      </c>
      <c r="H13784">
        <v>10.48</v>
      </c>
      <c r="I13784">
        <v>628800</v>
      </c>
      <c r="J13784" t="s">
        <v>81</v>
      </c>
      <c r="K13784">
        <v>2.042801980562681E-2</v>
      </c>
      <c r="L13784">
        <v>2.0428000000000002</v>
      </c>
      <c r="M13784" t="s">
        <v>82</v>
      </c>
    </row>
    <row r="13785" spans="1:13">
      <c r="A13785" t="s">
        <v>6784</v>
      </c>
      <c r="B13785" t="s">
        <v>6785</v>
      </c>
      <c r="C13785" t="str">
        <f>TEXT(D13785, "mmm")</f>
        <v>Nov</v>
      </c>
      <c r="D13785" s="1">
        <v>45603</v>
      </c>
      <c r="E13785" t="s">
        <v>6786</v>
      </c>
      <c r="F13785" t="s">
        <v>101</v>
      </c>
      <c r="G13785">
        <v>60000</v>
      </c>
      <c r="H13785">
        <v>10.48</v>
      </c>
      <c r="I13785">
        <v>628800</v>
      </c>
      <c r="J13785" t="s">
        <v>81</v>
      </c>
      <c r="K13785">
        <v>2.042801980562681E-2</v>
      </c>
      <c r="L13785">
        <v>2.0428000000000002</v>
      </c>
      <c r="M13785" t="s">
        <v>82</v>
      </c>
    </row>
    <row r="13786" spans="1:13">
      <c r="A13786" t="s">
        <v>2435</v>
      </c>
      <c r="B13786" t="s">
        <v>2436</v>
      </c>
      <c r="C13786" t="str">
        <f>TEXT(D13786, "mmm")</f>
        <v>Nov</v>
      </c>
      <c r="D13786" s="1">
        <v>45603</v>
      </c>
      <c r="E13786" t="s">
        <v>2437</v>
      </c>
      <c r="F13786" t="s">
        <v>128</v>
      </c>
      <c r="G13786">
        <v>5903</v>
      </c>
      <c r="H13786">
        <v>16.72</v>
      </c>
      <c r="I13786">
        <v>98698.159999999989</v>
      </c>
      <c r="J13786" t="s">
        <v>86</v>
      </c>
      <c r="K13786">
        <v>6.0753576568579604E-3</v>
      </c>
      <c r="L13786">
        <v>0.60750000000000004</v>
      </c>
      <c r="M13786" t="s">
        <v>82</v>
      </c>
    </row>
    <row r="13787" spans="1:13">
      <c r="A13787" t="s">
        <v>5095</v>
      </c>
      <c r="B13787" t="s">
        <v>5096</v>
      </c>
      <c r="C13787" t="str">
        <f>TEXT(D13787, "mmm")</f>
        <v>Nov</v>
      </c>
      <c r="D13787" s="1">
        <v>45603</v>
      </c>
      <c r="E13787" t="s">
        <v>5097</v>
      </c>
      <c r="F13787" t="s">
        <v>101</v>
      </c>
      <c r="G13787">
        <v>8500</v>
      </c>
      <c r="H13787">
        <v>15.74</v>
      </c>
      <c r="I13787">
        <v>133790</v>
      </c>
      <c r="J13787" t="s">
        <v>81</v>
      </c>
      <c r="K13787">
        <v>1.4640335510774261E-2</v>
      </c>
      <c r="L13787">
        <v>1.464</v>
      </c>
      <c r="M13787" t="s">
        <v>82</v>
      </c>
    </row>
    <row r="13788" spans="1:13">
      <c r="A13788" t="s">
        <v>6826</v>
      </c>
      <c r="B13788" t="s">
        <v>6827</v>
      </c>
      <c r="C13788" t="str">
        <f>TEXT(D13788, "mmm")</f>
        <v>Nov</v>
      </c>
      <c r="D13788" s="1">
        <v>45603</v>
      </c>
      <c r="E13788" t="s">
        <v>6828</v>
      </c>
      <c r="F13788" t="s">
        <v>80</v>
      </c>
      <c r="G13788">
        <v>2500</v>
      </c>
      <c r="H13788">
        <v>5.98</v>
      </c>
      <c r="I13788">
        <v>14950</v>
      </c>
      <c r="J13788" t="s">
        <v>86</v>
      </c>
      <c r="K13788">
        <v>3.4305366847270369E-2</v>
      </c>
      <c r="L13788">
        <v>3.4304999999999999</v>
      </c>
      <c r="M13788" t="s">
        <v>82</v>
      </c>
    </row>
    <row r="13789" spans="1:13">
      <c r="A13789" t="s">
        <v>5929</v>
      </c>
      <c r="B13789" t="s">
        <v>5930</v>
      </c>
      <c r="C13789" t="str">
        <f>TEXT(D13789, "mmm")</f>
        <v>Nov</v>
      </c>
      <c r="D13789" s="1">
        <v>45603</v>
      </c>
      <c r="E13789" t="s">
        <v>4934</v>
      </c>
      <c r="F13789" t="s">
        <v>222</v>
      </c>
      <c r="G13789">
        <v>18523</v>
      </c>
      <c r="H13789">
        <v>5.18</v>
      </c>
      <c r="I13789">
        <v>95949.14</v>
      </c>
      <c r="J13789" t="s">
        <v>81</v>
      </c>
      <c r="K13789">
        <v>-5.3846104469523197E-2</v>
      </c>
      <c r="L13789">
        <v>-5.3845999999999998</v>
      </c>
      <c r="M13789" t="s">
        <v>82</v>
      </c>
    </row>
    <row r="13790" spans="1:13">
      <c r="A13790" t="s">
        <v>5929</v>
      </c>
      <c r="B13790" t="s">
        <v>5930</v>
      </c>
      <c r="C13790" t="str">
        <f>TEXT(D13790, "mmm")</f>
        <v>Nov</v>
      </c>
      <c r="D13790" s="1">
        <v>45603</v>
      </c>
      <c r="E13790" t="s">
        <v>4937</v>
      </c>
      <c r="F13790" t="s">
        <v>222</v>
      </c>
      <c r="G13790">
        <v>18523</v>
      </c>
      <c r="H13790">
        <v>5.18</v>
      </c>
      <c r="I13790">
        <v>95949.14</v>
      </c>
      <c r="J13790" t="s">
        <v>81</v>
      </c>
      <c r="K13790">
        <v>-5.3846104469523197E-2</v>
      </c>
      <c r="L13790">
        <v>-5.3845999999999998</v>
      </c>
      <c r="M13790" t="s">
        <v>82</v>
      </c>
    </row>
    <row r="13791" spans="1:13">
      <c r="A13791" t="s">
        <v>5929</v>
      </c>
      <c r="B13791" t="s">
        <v>5930</v>
      </c>
      <c r="C13791" t="str">
        <f>TEXT(D13791, "mmm")</f>
        <v>Nov</v>
      </c>
      <c r="D13791" s="1">
        <v>45603</v>
      </c>
      <c r="E13791" t="s">
        <v>4935</v>
      </c>
      <c r="F13791" t="s">
        <v>222</v>
      </c>
      <c r="G13791">
        <v>18523</v>
      </c>
      <c r="H13791">
        <v>5.18</v>
      </c>
      <c r="I13791">
        <v>95949.14</v>
      </c>
      <c r="J13791" t="s">
        <v>81</v>
      </c>
      <c r="K13791">
        <v>-5.3846104469523197E-2</v>
      </c>
      <c r="L13791">
        <v>-5.3845999999999998</v>
      </c>
      <c r="M13791" t="s">
        <v>82</v>
      </c>
    </row>
    <row r="13792" spans="1:13">
      <c r="A13792" t="s">
        <v>5929</v>
      </c>
      <c r="B13792" t="s">
        <v>5930</v>
      </c>
      <c r="C13792" t="str">
        <f>TEXT(D13792, "mmm")</f>
        <v>Nov</v>
      </c>
      <c r="D13792" s="1">
        <v>45603</v>
      </c>
      <c r="E13792" t="s">
        <v>4938</v>
      </c>
      <c r="F13792" t="s">
        <v>222</v>
      </c>
      <c r="G13792">
        <v>18523</v>
      </c>
      <c r="H13792">
        <v>5.18</v>
      </c>
      <c r="I13792">
        <v>95949.14</v>
      </c>
      <c r="J13792" t="s">
        <v>81</v>
      </c>
      <c r="K13792">
        <v>-5.3846104469523197E-2</v>
      </c>
      <c r="L13792">
        <v>-5.3845999999999998</v>
      </c>
      <c r="M13792" t="s">
        <v>82</v>
      </c>
    </row>
    <row r="13793" spans="1:13">
      <c r="A13793" t="s">
        <v>5929</v>
      </c>
      <c r="B13793" t="s">
        <v>5930</v>
      </c>
      <c r="C13793" t="str">
        <f>TEXT(D13793, "mmm")</f>
        <v>Nov</v>
      </c>
      <c r="D13793" s="1">
        <v>45603</v>
      </c>
      <c r="E13793" t="s">
        <v>4936</v>
      </c>
      <c r="F13793" t="s">
        <v>222</v>
      </c>
      <c r="G13793">
        <v>18523</v>
      </c>
      <c r="H13793">
        <v>5.18</v>
      </c>
      <c r="I13793">
        <v>95949.14</v>
      </c>
      <c r="J13793" t="s">
        <v>81</v>
      </c>
      <c r="K13793">
        <v>-5.3846104469523197E-2</v>
      </c>
      <c r="L13793">
        <v>-5.3845999999999998</v>
      </c>
      <c r="M13793" t="s">
        <v>82</v>
      </c>
    </row>
    <row r="13794" spans="1:13">
      <c r="A13794" t="s">
        <v>5929</v>
      </c>
      <c r="B13794" t="s">
        <v>5930</v>
      </c>
      <c r="C13794" t="str">
        <f>TEXT(D13794, "mmm")</f>
        <v>Nov</v>
      </c>
      <c r="D13794" s="1">
        <v>45603</v>
      </c>
      <c r="E13794" t="s">
        <v>4934</v>
      </c>
      <c r="F13794" t="s">
        <v>222</v>
      </c>
      <c r="G13794">
        <v>26477</v>
      </c>
      <c r="H13794">
        <v>5.18</v>
      </c>
      <c r="I13794">
        <v>137150.85999999999</v>
      </c>
      <c r="J13794" t="s">
        <v>81</v>
      </c>
      <c r="K13794">
        <v>-5.3846104469523197E-2</v>
      </c>
      <c r="L13794">
        <v>-5.3845999999999998</v>
      </c>
      <c r="M13794" t="s">
        <v>82</v>
      </c>
    </row>
    <row r="13795" spans="1:13">
      <c r="A13795" t="s">
        <v>5929</v>
      </c>
      <c r="B13795" t="s">
        <v>5930</v>
      </c>
      <c r="C13795" t="str">
        <f>TEXT(D13795, "mmm")</f>
        <v>Nov</v>
      </c>
      <c r="D13795" s="1">
        <v>45603</v>
      </c>
      <c r="E13795" t="s">
        <v>4937</v>
      </c>
      <c r="F13795" t="s">
        <v>222</v>
      </c>
      <c r="G13795">
        <v>26477</v>
      </c>
      <c r="H13795">
        <v>5.18</v>
      </c>
      <c r="I13795">
        <v>137150.85999999999</v>
      </c>
      <c r="J13795" t="s">
        <v>81</v>
      </c>
      <c r="K13795">
        <v>-5.3846104469523197E-2</v>
      </c>
      <c r="L13795">
        <v>-5.3845999999999998</v>
      </c>
      <c r="M13795" t="s">
        <v>82</v>
      </c>
    </row>
    <row r="13796" spans="1:13">
      <c r="A13796" t="s">
        <v>5929</v>
      </c>
      <c r="B13796" t="s">
        <v>5930</v>
      </c>
      <c r="C13796" t="str">
        <f>TEXT(D13796, "mmm")</f>
        <v>Nov</v>
      </c>
      <c r="D13796" s="1">
        <v>45603</v>
      </c>
      <c r="E13796" t="s">
        <v>4935</v>
      </c>
      <c r="F13796" t="s">
        <v>222</v>
      </c>
      <c r="G13796">
        <v>26477</v>
      </c>
      <c r="H13796">
        <v>5.18</v>
      </c>
      <c r="I13796">
        <v>137150.85999999999</v>
      </c>
      <c r="J13796" t="s">
        <v>81</v>
      </c>
      <c r="K13796">
        <v>-5.3846104469523197E-2</v>
      </c>
      <c r="L13796">
        <v>-5.3845999999999998</v>
      </c>
      <c r="M13796" t="s">
        <v>82</v>
      </c>
    </row>
    <row r="13797" spans="1:13">
      <c r="A13797" t="s">
        <v>5929</v>
      </c>
      <c r="B13797" t="s">
        <v>5930</v>
      </c>
      <c r="C13797" t="str">
        <f>TEXT(D13797, "mmm")</f>
        <v>Nov</v>
      </c>
      <c r="D13797" s="1">
        <v>45603</v>
      </c>
      <c r="E13797" t="s">
        <v>4938</v>
      </c>
      <c r="F13797" t="s">
        <v>222</v>
      </c>
      <c r="G13797">
        <v>26477</v>
      </c>
      <c r="H13797">
        <v>5.18</v>
      </c>
      <c r="I13797">
        <v>137150.85999999999</v>
      </c>
      <c r="J13797" t="s">
        <v>81</v>
      </c>
      <c r="K13797">
        <v>-5.3846104469523197E-2</v>
      </c>
      <c r="L13797">
        <v>-5.3845999999999998</v>
      </c>
      <c r="M13797" t="s">
        <v>82</v>
      </c>
    </row>
    <row r="13798" spans="1:13">
      <c r="A13798" t="s">
        <v>5929</v>
      </c>
      <c r="B13798" t="s">
        <v>5930</v>
      </c>
      <c r="C13798" t="str">
        <f>TEXT(D13798, "mmm")</f>
        <v>Nov</v>
      </c>
      <c r="D13798" s="1">
        <v>45603</v>
      </c>
      <c r="E13798" t="s">
        <v>4936</v>
      </c>
      <c r="F13798" t="s">
        <v>222</v>
      </c>
      <c r="G13798">
        <v>26477</v>
      </c>
      <c r="H13798">
        <v>5.18</v>
      </c>
      <c r="I13798">
        <v>137150.85999999999</v>
      </c>
      <c r="J13798" t="s">
        <v>81</v>
      </c>
      <c r="K13798">
        <v>-5.3846104469523197E-2</v>
      </c>
      <c r="L13798">
        <v>-5.3845999999999998</v>
      </c>
      <c r="M13798" t="s">
        <v>82</v>
      </c>
    </row>
    <row r="13799" spans="1:13">
      <c r="A13799" t="s">
        <v>2435</v>
      </c>
      <c r="B13799" t="s">
        <v>2436</v>
      </c>
      <c r="C13799" t="str">
        <f>TEXT(D13799, "mmm")</f>
        <v>Nov</v>
      </c>
      <c r="D13799" s="1">
        <v>45603</v>
      </c>
      <c r="E13799" t="s">
        <v>6829</v>
      </c>
      <c r="F13799" t="s">
        <v>118</v>
      </c>
      <c r="G13799">
        <v>1000</v>
      </c>
      <c r="H13799">
        <v>16.13</v>
      </c>
      <c r="I13799">
        <v>16130</v>
      </c>
      <c r="J13799" t="s">
        <v>81</v>
      </c>
      <c r="K13799">
        <v>6.0753576568579604E-3</v>
      </c>
      <c r="L13799">
        <v>0.60750000000000004</v>
      </c>
      <c r="M13799" t="s">
        <v>82</v>
      </c>
    </row>
    <row r="13800" spans="1:13">
      <c r="A13800" t="s">
        <v>3971</v>
      </c>
      <c r="B13800" t="s">
        <v>3972</v>
      </c>
      <c r="C13800" t="str">
        <f>TEXT(D13800, "mmm")</f>
        <v>Nov</v>
      </c>
      <c r="D13800" s="1">
        <v>45603</v>
      </c>
      <c r="E13800" t="s">
        <v>3973</v>
      </c>
      <c r="F13800" t="s">
        <v>80</v>
      </c>
      <c r="G13800">
        <v>500</v>
      </c>
      <c r="H13800">
        <v>23.07</v>
      </c>
      <c r="I13800">
        <v>11535</v>
      </c>
      <c r="J13800" t="s">
        <v>81</v>
      </c>
      <c r="K13800">
        <v>-1.458601985045371E-2</v>
      </c>
      <c r="L13800">
        <v>-1.4585999999999999</v>
      </c>
      <c r="M13800" t="s">
        <v>82</v>
      </c>
    </row>
    <row r="13801" spans="1:13">
      <c r="A13801" t="s">
        <v>1439</v>
      </c>
      <c r="B13801" t="s">
        <v>1440</v>
      </c>
      <c r="C13801" t="str">
        <f>TEXT(D13801, "mmm")</f>
        <v>Nov</v>
      </c>
      <c r="D13801" s="1">
        <v>45603</v>
      </c>
      <c r="E13801" t="s">
        <v>3141</v>
      </c>
      <c r="F13801" t="s">
        <v>3142</v>
      </c>
      <c r="G13801">
        <v>10951</v>
      </c>
      <c r="H13801">
        <v>11.99</v>
      </c>
      <c r="I13801">
        <v>131302.49</v>
      </c>
      <c r="J13801" t="s">
        <v>81</v>
      </c>
      <c r="K13801">
        <v>1.4107924094652219E-2</v>
      </c>
      <c r="L13801">
        <v>1.4108000000000001</v>
      </c>
      <c r="M13801" t="s">
        <v>82</v>
      </c>
    </row>
    <row r="13802" spans="1:13">
      <c r="A13802" t="s">
        <v>6830</v>
      </c>
      <c r="B13802" t="s">
        <v>6831</v>
      </c>
      <c r="C13802" t="str">
        <f>TEXT(D13802, "mmm")</f>
        <v>Nov</v>
      </c>
      <c r="D13802" s="1">
        <v>45603</v>
      </c>
      <c r="E13802" t="s">
        <v>6832</v>
      </c>
      <c r="F13802" t="s">
        <v>80</v>
      </c>
      <c r="G13802">
        <v>50000</v>
      </c>
      <c r="H13802">
        <v>37.93</v>
      </c>
      <c r="I13802">
        <v>1896500</v>
      </c>
      <c r="J13802" t="s">
        <v>86</v>
      </c>
      <c r="K13802">
        <v>0.75138412261259591</v>
      </c>
      <c r="L13802">
        <v>75.138400000000004</v>
      </c>
      <c r="M13802" t="s">
        <v>82</v>
      </c>
    </row>
    <row r="13803" spans="1:13">
      <c r="A13803" t="s">
        <v>6816</v>
      </c>
      <c r="B13803" t="s">
        <v>6817</v>
      </c>
      <c r="C13803" t="str">
        <f>TEXT(D13803, "mmm")</f>
        <v>Nov</v>
      </c>
      <c r="D13803" s="1">
        <v>45603</v>
      </c>
      <c r="E13803" t="s">
        <v>6818</v>
      </c>
      <c r="F13803" t="s">
        <v>101</v>
      </c>
      <c r="G13803">
        <v>22260</v>
      </c>
      <c r="H13803">
        <v>69.010000000000005</v>
      </c>
      <c r="I13803">
        <v>1536162.6</v>
      </c>
      <c r="J13803" t="s">
        <v>86</v>
      </c>
      <c r="K13803">
        <v>4.6464152209357179E-2</v>
      </c>
      <c r="L13803">
        <v>4.6463999999999999</v>
      </c>
      <c r="M13803" t="s">
        <v>82</v>
      </c>
    </row>
    <row r="13804" spans="1:13">
      <c r="A13804" t="s">
        <v>6816</v>
      </c>
      <c r="B13804" t="s">
        <v>6817</v>
      </c>
      <c r="C13804" t="str">
        <f>TEXT(D13804, "mmm")</f>
        <v>Nov</v>
      </c>
      <c r="D13804" s="1">
        <v>45603</v>
      </c>
      <c r="E13804" t="s">
        <v>6819</v>
      </c>
      <c r="F13804" t="s">
        <v>101</v>
      </c>
      <c r="G13804">
        <v>22260</v>
      </c>
      <c r="H13804">
        <v>69.010000000000005</v>
      </c>
      <c r="I13804">
        <v>1536162.6</v>
      </c>
      <c r="J13804" t="s">
        <v>86</v>
      </c>
      <c r="K13804">
        <v>4.6464152209357179E-2</v>
      </c>
      <c r="L13804">
        <v>4.6463999999999999</v>
      </c>
      <c r="M13804" t="s">
        <v>82</v>
      </c>
    </row>
    <row r="13805" spans="1:13">
      <c r="A13805" t="s">
        <v>6816</v>
      </c>
      <c r="B13805" t="s">
        <v>6817</v>
      </c>
      <c r="C13805" t="str">
        <f>TEXT(D13805, "mmm")</f>
        <v>Nov</v>
      </c>
      <c r="D13805" s="1">
        <v>45603</v>
      </c>
      <c r="E13805" t="s">
        <v>6820</v>
      </c>
      <c r="F13805" t="s">
        <v>101</v>
      </c>
      <c r="G13805">
        <v>22260</v>
      </c>
      <c r="H13805">
        <v>69.010000000000005</v>
      </c>
      <c r="I13805">
        <v>1536162.6</v>
      </c>
      <c r="J13805" t="s">
        <v>86</v>
      </c>
      <c r="K13805">
        <v>4.6464152209357179E-2</v>
      </c>
      <c r="L13805">
        <v>4.6463999999999999</v>
      </c>
      <c r="M13805" t="s">
        <v>82</v>
      </c>
    </row>
    <row r="13806" spans="1:13">
      <c r="A13806" t="s">
        <v>3492</v>
      </c>
      <c r="B13806" t="s">
        <v>3493</v>
      </c>
      <c r="C13806" t="str">
        <f>TEXT(D13806, "mmm")</f>
        <v>Nov</v>
      </c>
      <c r="D13806" s="1">
        <v>45603</v>
      </c>
      <c r="E13806" t="s">
        <v>3495</v>
      </c>
      <c r="F13806" t="s">
        <v>80</v>
      </c>
      <c r="G13806">
        <v>612499</v>
      </c>
      <c r="H13806">
        <v>24.77</v>
      </c>
      <c r="I13806">
        <v>15171600.23</v>
      </c>
      <c r="J13806" t="s">
        <v>86</v>
      </c>
      <c r="K13806">
        <v>-4.4205519051001778E-2</v>
      </c>
      <c r="L13806">
        <v>-4.4206000000000003</v>
      </c>
      <c r="M13806" t="s">
        <v>82</v>
      </c>
    </row>
    <row r="13807" spans="1:13">
      <c r="A13807" t="s">
        <v>3492</v>
      </c>
      <c r="B13807" t="s">
        <v>3493</v>
      </c>
      <c r="C13807" t="str">
        <f>TEXT(D13807, "mmm")</f>
        <v>Nov</v>
      </c>
      <c r="D13807" s="1">
        <v>45603</v>
      </c>
      <c r="E13807" t="s">
        <v>3494</v>
      </c>
      <c r="F13807" t="s">
        <v>426</v>
      </c>
      <c r="G13807">
        <v>612499</v>
      </c>
      <c r="H13807">
        <v>24.77</v>
      </c>
      <c r="I13807">
        <v>15171600.23</v>
      </c>
      <c r="J13807" t="s">
        <v>86</v>
      </c>
      <c r="K13807">
        <v>-4.4205519051001778E-2</v>
      </c>
      <c r="L13807">
        <v>-4.4206000000000003</v>
      </c>
      <c r="M13807" t="s">
        <v>82</v>
      </c>
    </row>
    <row r="13808" spans="1:13">
      <c r="A13808" t="s">
        <v>4348</v>
      </c>
      <c r="B13808" t="s">
        <v>4349</v>
      </c>
      <c r="C13808" t="str">
        <f>TEXT(D13808, "mmm")</f>
        <v>Nov</v>
      </c>
      <c r="D13808" s="1">
        <v>45603</v>
      </c>
      <c r="E13808" t="s">
        <v>6772</v>
      </c>
      <c r="F13808" t="s">
        <v>80</v>
      </c>
      <c r="G13808">
        <v>39907</v>
      </c>
      <c r="H13808">
        <v>11.09</v>
      </c>
      <c r="I13808">
        <v>442568.63</v>
      </c>
      <c r="J13808" t="s">
        <v>86</v>
      </c>
      <c r="K13808">
        <v>3.9675409048702148E-2</v>
      </c>
      <c r="L13808">
        <v>3.9674999999999998</v>
      </c>
      <c r="M13808" t="s">
        <v>82</v>
      </c>
    </row>
    <row r="13809" spans="1:13">
      <c r="A13809" t="s">
        <v>4348</v>
      </c>
      <c r="B13809" t="s">
        <v>4349</v>
      </c>
      <c r="C13809" t="str">
        <f>TEXT(D13809, "mmm")</f>
        <v>Nov</v>
      </c>
      <c r="D13809" s="1">
        <v>45603</v>
      </c>
      <c r="E13809" t="s">
        <v>6772</v>
      </c>
      <c r="F13809" t="s">
        <v>80</v>
      </c>
      <c r="G13809">
        <v>19953</v>
      </c>
      <c r="H13809">
        <v>11.09</v>
      </c>
      <c r="I13809">
        <v>221278.77</v>
      </c>
      <c r="J13809" t="s">
        <v>81</v>
      </c>
      <c r="K13809">
        <v>3.9675409048702148E-2</v>
      </c>
      <c r="L13809">
        <v>3.9674999999999998</v>
      </c>
      <c r="M13809" t="s">
        <v>82</v>
      </c>
    </row>
    <row r="13810" spans="1:13">
      <c r="A13810" t="s">
        <v>865</v>
      </c>
      <c r="B13810" t="s">
        <v>866</v>
      </c>
      <c r="C13810" t="str">
        <f>TEXT(D13810, "mmm")</f>
        <v>Nov</v>
      </c>
      <c r="D13810" s="1">
        <v>45603</v>
      </c>
      <c r="E13810" t="s">
        <v>867</v>
      </c>
      <c r="F13810" t="s">
        <v>118</v>
      </c>
      <c r="G13810">
        <v>1000</v>
      </c>
      <c r="H13810">
        <v>16.829999999999998</v>
      </c>
      <c r="I13810">
        <v>16830</v>
      </c>
      <c r="J13810" t="s">
        <v>81</v>
      </c>
      <c r="K13810">
        <v>5.9233957167004192E-4</v>
      </c>
      <c r="L13810">
        <v>5.9200000000000003E-2</v>
      </c>
      <c r="M13810" t="s">
        <v>82</v>
      </c>
    </row>
    <row r="13811" spans="1:13">
      <c r="A13811" t="s">
        <v>2435</v>
      </c>
      <c r="B13811" t="s">
        <v>2436</v>
      </c>
      <c r="C13811" t="str">
        <f>TEXT(D13811, "mmm")</f>
        <v>Nov</v>
      </c>
      <c r="D13811" s="1">
        <v>45603</v>
      </c>
      <c r="E13811" t="s">
        <v>6833</v>
      </c>
      <c r="F13811" t="s">
        <v>118</v>
      </c>
      <c r="G13811">
        <v>1272</v>
      </c>
      <c r="H13811">
        <v>15.79</v>
      </c>
      <c r="I13811">
        <v>20084.88</v>
      </c>
      <c r="J13811" t="s">
        <v>81</v>
      </c>
      <c r="K13811">
        <v>6.0753576568579604E-3</v>
      </c>
      <c r="L13811">
        <v>0.60750000000000004</v>
      </c>
      <c r="M13811" t="s">
        <v>82</v>
      </c>
    </row>
    <row r="13812" spans="1:13">
      <c r="A13812" t="s">
        <v>6834</v>
      </c>
      <c r="B13812" t="s">
        <v>6835</v>
      </c>
      <c r="C13812" t="str">
        <f>TEXT(D13812, "mmm")</f>
        <v>Nov</v>
      </c>
      <c r="D13812" s="1">
        <v>45603</v>
      </c>
      <c r="E13812" t="s">
        <v>6836</v>
      </c>
      <c r="F13812" t="s">
        <v>80</v>
      </c>
      <c r="G13812">
        <v>10000</v>
      </c>
      <c r="H13812">
        <v>2.72</v>
      </c>
      <c r="I13812">
        <v>27200</v>
      </c>
      <c r="J13812" t="s">
        <v>81</v>
      </c>
      <c r="K13812">
        <v>-5.8593695430316672E-2</v>
      </c>
      <c r="L13812">
        <v>-5.8593999999999999</v>
      </c>
      <c r="M13812" t="s">
        <v>82</v>
      </c>
    </row>
    <row r="13813" spans="1:13">
      <c r="A13813" t="s">
        <v>129</v>
      </c>
      <c r="B13813" t="s">
        <v>130</v>
      </c>
      <c r="C13813" t="str">
        <f>TEXT(D13813, "mmm")</f>
        <v>Nov</v>
      </c>
      <c r="D13813" s="1">
        <v>45603</v>
      </c>
      <c r="E13813" t="s">
        <v>110</v>
      </c>
      <c r="F13813" t="s">
        <v>101</v>
      </c>
      <c r="G13813">
        <v>45000</v>
      </c>
      <c r="H13813">
        <v>6.94</v>
      </c>
      <c r="I13813">
        <v>312300</v>
      </c>
      <c r="J13813" t="s">
        <v>86</v>
      </c>
      <c r="K13813">
        <v>-7.1736013637132667E-2</v>
      </c>
      <c r="L13813">
        <v>-7.1736000000000004</v>
      </c>
      <c r="M13813" t="s">
        <v>82</v>
      </c>
    </row>
    <row r="13814" spans="1:13">
      <c r="A13814" t="s">
        <v>129</v>
      </c>
      <c r="B13814" t="s">
        <v>130</v>
      </c>
      <c r="C13814" t="str">
        <f>TEXT(D13814, "mmm")</f>
        <v>Nov</v>
      </c>
      <c r="D13814" s="1">
        <v>45603</v>
      </c>
      <c r="E13814" t="s">
        <v>111</v>
      </c>
      <c r="F13814" t="s">
        <v>101</v>
      </c>
      <c r="G13814">
        <v>45000</v>
      </c>
      <c r="H13814">
        <v>6.94</v>
      </c>
      <c r="I13814">
        <v>312300</v>
      </c>
      <c r="J13814" t="s">
        <v>86</v>
      </c>
      <c r="K13814">
        <v>-7.1736013637132667E-2</v>
      </c>
      <c r="L13814">
        <v>-7.1736000000000004</v>
      </c>
      <c r="M13814" t="s">
        <v>82</v>
      </c>
    </row>
    <row r="13815" spans="1:13">
      <c r="A13815" t="s">
        <v>129</v>
      </c>
      <c r="B13815" t="s">
        <v>130</v>
      </c>
      <c r="C13815" t="str">
        <f>TEXT(D13815, "mmm")</f>
        <v>Nov</v>
      </c>
      <c r="D13815" s="1">
        <v>45603</v>
      </c>
      <c r="E13815" t="s">
        <v>109</v>
      </c>
      <c r="F13815" t="s">
        <v>101</v>
      </c>
      <c r="G13815">
        <v>45000</v>
      </c>
      <c r="H13815">
        <v>6.94</v>
      </c>
      <c r="I13815">
        <v>312300</v>
      </c>
      <c r="J13815" t="s">
        <v>86</v>
      </c>
      <c r="K13815">
        <v>-7.1736013637132667E-2</v>
      </c>
      <c r="L13815">
        <v>-7.1736000000000004</v>
      </c>
      <c r="M13815" t="s">
        <v>82</v>
      </c>
    </row>
    <row r="13816" spans="1:13">
      <c r="A13816" t="s">
        <v>2435</v>
      </c>
      <c r="B13816" t="s">
        <v>2436</v>
      </c>
      <c r="C13816" t="str">
        <f>TEXT(D13816, "mmm")</f>
        <v>Nov</v>
      </c>
      <c r="D13816" s="1">
        <v>45603</v>
      </c>
      <c r="E13816" t="s">
        <v>2437</v>
      </c>
      <c r="F13816" t="s">
        <v>128</v>
      </c>
      <c r="G13816">
        <v>5903</v>
      </c>
      <c r="H13816">
        <v>16.72</v>
      </c>
      <c r="I13816">
        <v>98698.159999999989</v>
      </c>
      <c r="J13816" t="s">
        <v>86</v>
      </c>
      <c r="K13816">
        <v>6.0753576568579604E-3</v>
      </c>
      <c r="L13816">
        <v>0.60750000000000004</v>
      </c>
      <c r="M13816" t="s">
        <v>82</v>
      </c>
    </row>
    <row r="13817" spans="1:13">
      <c r="A13817" t="s">
        <v>6793</v>
      </c>
      <c r="B13817" t="s">
        <v>6794</v>
      </c>
      <c r="C13817" t="str">
        <f>TEXT(D13817, "mmm")</f>
        <v>Nov</v>
      </c>
      <c r="D13817" s="1">
        <v>45603</v>
      </c>
      <c r="E13817" t="s">
        <v>100</v>
      </c>
      <c r="F13817" t="s">
        <v>101</v>
      </c>
      <c r="G13817">
        <v>46252</v>
      </c>
      <c r="H13817">
        <v>9.25</v>
      </c>
      <c r="I13817">
        <v>427831</v>
      </c>
      <c r="J13817" t="s">
        <v>86</v>
      </c>
      <c r="K13817">
        <v>1.531721618013315E-2</v>
      </c>
      <c r="L13817">
        <v>1.5317000000000001</v>
      </c>
      <c r="M13817" t="s">
        <v>82</v>
      </c>
    </row>
    <row r="13818" spans="1:13">
      <c r="A13818" t="s">
        <v>6793</v>
      </c>
      <c r="B13818" t="s">
        <v>6794</v>
      </c>
      <c r="C13818" t="str">
        <f>TEXT(D13818, "mmm")</f>
        <v>Nov</v>
      </c>
      <c r="D13818" s="1">
        <v>45603</v>
      </c>
      <c r="E13818" t="s">
        <v>102</v>
      </c>
      <c r="F13818" t="s">
        <v>101</v>
      </c>
      <c r="G13818">
        <v>46252</v>
      </c>
      <c r="H13818">
        <v>9.25</v>
      </c>
      <c r="I13818">
        <v>427831</v>
      </c>
      <c r="J13818" t="s">
        <v>86</v>
      </c>
      <c r="K13818">
        <v>1.531721618013315E-2</v>
      </c>
      <c r="L13818">
        <v>1.5317000000000001</v>
      </c>
      <c r="M13818" t="s">
        <v>82</v>
      </c>
    </row>
    <row r="13819" spans="1:13">
      <c r="A13819" t="s">
        <v>4132</v>
      </c>
      <c r="B13819" t="s">
        <v>4133</v>
      </c>
      <c r="C13819" t="str">
        <f>TEXT(D13819, "mmm")</f>
        <v>Nov</v>
      </c>
      <c r="D13819" s="1">
        <v>45603</v>
      </c>
      <c r="E13819" t="s">
        <v>6837</v>
      </c>
      <c r="F13819" t="s">
        <v>80</v>
      </c>
      <c r="G13819">
        <v>2500</v>
      </c>
      <c r="H13819">
        <v>19.079999999999998</v>
      </c>
      <c r="I13819">
        <v>47699.999999999993</v>
      </c>
      <c r="J13819" t="s">
        <v>81</v>
      </c>
      <c r="K13819">
        <v>-2.6466764612901321E-3</v>
      </c>
      <c r="L13819">
        <v>-0.26469999999999999</v>
      </c>
      <c r="M13819" t="s">
        <v>82</v>
      </c>
    </row>
    <row r="13820" spans="1:13">
      <c r="A13820" t="s">
        <v>2435</v>
      </c>
      <c r="B13820" t="s">
        <v>2436</v>
      </c>
      <c r="C13820" t="str">
        <f>TEXT(D13820, "mmm")</f>
        <v>Nov</v>
      </c>
      <c r="D13820" s="1">
        <v>45603</v>
      </c>
      <c r="E13820" t="s">
        <v>6838</v>
      </c>
      <c r="F13820" t="s">
        <v>118</v>
      </c>
      <c r="G13820">
        <v>1500</v>
      </c>
      <c r="H13820">
        <v>15.9</v>
      </c>
      <c r="I13820">
        <v>23850</v>
      </c>
      <c r="J13820" t="s">
        <v>81</v>
      </c>
      <c r="K13820">
        <v>6.0753576568579604E-3</v>
      </c>
      <c r="L13820">
        <v>0.60750000000000004</v>
      </c>
      <c r="M13820" t="s">
        <v>82</v>
      </c>
    </row>
    <row r="13821" spans="1:13">
      <c r="A13821" t="s">
        <v>291</v>
      </c>
      <c r="B13821" t="s">
        <v>292</v>
      </c>
      <c r="C13821" t="str">
        <f>TEXT(D13821, "mmm")</f>
        <v>Nov</v>
      </c>
      <c r="D13821" s="1">
        <v>45603</v>
      </c>
      <c r="E13821" t="s">
        <v>100</v>
      </c>
      <c r="F13821" t="s">
        <v>101</v>
      </c>
      <c r="G13821">
        <v>40719</v>
      </c>
      <c r="H13821">
        <v>7.71</v>
      </c>
      <c r="I13821">
        <v>313943.49</v>
      </c>
      <c r="J13821" t="s">
        <v>81</v>
      </c>
      <c r="K13821">
        <v>1.7697401502581919E-2</v>
      </c>
      <c r="L13821">
        <v>1.7697000000000001</v>
      </c>
      <c r="M13821" t="s">
        <v>82</v>
      </c>
    </row>
    <row r="13822" spans="1:13">
      <c r="A13822" t="s">
        <v>291</v>
      </c>
      <c r="B13822" t="s">
        <v>292</v>
      </c>
      <c r="C13822" t="str">
        <f>TEXT(D13822, "mmm")</f>
        <v>Nov</v>
      </c>
      <c r="D13822" s="1">
        <v>45603</v>
      </c>
      <c r="E13822" t="s">
        <v>102</v>
      </c>
      <c r="F13822" t="s">
        <v>101</v>
      </c>
      <c r="G13822">
        <v>40719</v>
      </c>
      <c r="H13822">
        <v>7.71</v>
      </c>
      <c r="I13822">
        <v>313943.49</v>
      </c>
      <c r="J13822" t="s">
        <v>81</v>
      </c>
      <c r="K13822">
        <v>1.7697401502581919E-2</v>
      </c>
      <c r="L13822">
        <v>1.7697000000000001</v>
      </c>
      <c r="M13822" t="s">
        <v>82</v>
      </c>
    </row>
    <row r="13823" spans="1:13">
      <c r="A13823" t="s">
        <v>2598</v>
      </c>
      <c r="B13823" t="s">
        <v>2599</v>
      </c>
      <c r="C13823" t="str">
        <f>TEXT(D13823, "mmm")</f>
        <v>Nov</v>
      </c>
      <c r="D13823" s="1">
        <v>45603</v>
      </c>
      <c r="E13823" t="s">
        <v>3930</v>
      </c>
      <c r="F13823" t="s">
        <v>101</v>
      </c>
      <c r="G13823">
        <v>330000</v>
      </c>
      <c r="H13823">
        <v>35.19</v>
      </c>
      <c r="I13823">
        <v>11612700</v>
      </c>
      <c r="J13823" t="s">
        <v>86</v>
      </c>
      <c r="K13823">
        <v>-1.6996990196264768E-2</v>
      </c>
      <c r="L13823">
        <v>-1.6997</v>
      </c>
      <c r="M13823" t="s">
        <v>82</v>
      </c>
    </row>
    <row r="13824" spans="1:13">
      <c r="A13824" t="s">
        <v>6681</v>
      </c>
      <c r="B13824" t="s">
        <v>6682</v>
      </c>
      <c r="C13824" t="str">
        <f>TEXT(D13824, "mmm")</f>
        <v>Nov</v>
      </c>
      <c r="D13824" s="1">
        <v>45603</v>
      </c>
      <c r="E13824" t="s">
        <v>6683</v>
      </c>
      <c r="F13824" t="s">
        <v>314</v>
      </c>
      <c r="G13824">
        <v>30000</v>
      </c>
      <c r="H13824">
        <v>2.92</v>
      </c>
      <c r="I13824">
        <v>87600</v>
      </c>
      <c r="J13824" t="s">
        <v>86</v>
      </c>
      <c r="K13824">
        <v>-7.1684520429994292E-3</v>
      </c>
      <c r="L13824">
        <v>-0.71679999999999999</v>
      </c>
      <c r="M13824" t="s">
        <v>82</v>
      </c>
    </row>
    <row r="13825" spans="1:13">
      <c r="A13825" t="s">
        <v>5929</v>
      </c>
      <c r="B13825" t="s">
        <v>5930</v>
      </c>
      <c r="C13825" t="str">
        <f>TEXT(D13825, "mmm")</f>
        <v>Nov</v>
      </c>
      <c r="D13825" s="1">
        <v>45603</v>
      </c>
      <c r="E13825" t="s">
        <v>6566</v>
      </c>
      <c r="F13825" t="s">
        <v>222</v>
      </c>
      <c r="G13825">
        <v>45000</v>
      </c>
      <c r="H13825">
        <v>5.18</v>
      </c>
      <c r="I13825">
        <v>233100</v>
      </c>
      <c r="J13825" t="s">
        <v>81</v>
      </c>
      <c r="K13825">
        <v>-5.3846104469523197E-2</v>
      </c>
      <c r="L13825">
        <v>-5.3845999999999998</v>
      </c>
      <c r="M13825" t="s">
        <v>82</v>
      </c>
    </row>
    <row r="13826" spans="1:13">
      <c r="A13826" t="s">
        <v>5929</v>
      </c>
      <c r="B13826" t="s">
        <v>5930</v>
      </c>
      <c r="C13826" t="str">
        <f>TEXT(D13826, "mmm")</f>
        <v>Nov</v>
      </c>
      <c r="D13826" s="1">
        <v>45603</v>
      </c>
      <c r="E13826" t="s">
        <v>6568</v>
      </c>
      <c r="F13826" t="s">
        <v>222</v>
      </c>
      <c r="G13826">
        <v>45000</v>
      </c>
      <c r="H13826">
        <v>5.18</v>
      </c>
      <c r="I13826">
        <v>233100</v>
      </c>
      <c r="J13826" t="s">
        <v>81</v>
      </c>
      <c r="K13826">
        <v>-5.3846104469523197E-2</v>
      </c>
      <c r="L13826">
        <v>-5.3845999999999998</v>
      </c>
      <c r="M13826" t="s">
        <v>82</v>
      </c>
    </row>
    <row r="13827" spans="1:13">
      <c r="A13827" t="s">
        <v>3548</v>
      </c>
      <c r="B13827" t="s">
        <v>3549</v>
      </c>
      <c r="C13827" t="str">
        <f>TEXT(D13827, "mmm")</f>
        <v>Nov</v>
      </c>
      <c r="D13827" s="1">
        <v>45604</v>
      </c>
      <c r="E13827" t="s">
        <v>3605</v>
      </c>
      <c r="F13827" t="s">
        <v>118</v>
      </c>
      <c r="G13827">
        <v>7611</v>
      </c>
      <c r="H13827">
        <v>6.57</v>
      </c>
      <c r="I13827">
        <v>50004.27</v>
      </c>
      <c r="J13827" t="s">
        <v>81</v>
      </c>
      <c r="K13827">
        <v>7.7042168574512626E-3</v>
      </c>
      <c r="L13827">
        <v>0.77039999999999997</v>
      </c>
      <c r="M13827" t="s">
        <v>82</v>
      </c>
    </row>
    <row r="13828" spans="1:13">
      <c r="A13828" t="s">
        <v>740</v>
      </c>
      <c r="B13828" t="s">
        <v>741</v>
      </c>
      <c r="C13828" t="str">
        <f>TEXT(D13828, "mmm")</f>
        <v>Nov</v>
      </c>
      <c r="D13828" s="1">
        <v>45604</v>
      </c>
      <c r="E13828" t="s">
        <v>742</v>
      </c>
      <c r="F13828" t="s">
        <v>80</v>
      </c>
      <c r="G13828">
        <v>802</v>
      </c>
      <c r="H13828">
        <v>72.319999999999993</v>
      </c>
      <c r="I13828">
        <v>58000.639999999992</v>
      </c>
      <c r="J13828" t="s">
        <v>81</v>
      </c>
      <c r="K13828">
        <v>4.1447890072930482E-2</v>
      </c>
      <c r="L13828">
        <v>4.1448</v>
      </c>
      <c r="M13828" t="s">
        <v>82</v>
      </c>
    </row>
    <row r="13829" spans="1:13">
      <c r="A13829" t="s">
        <v>3345</v>
      </c>
      <c r="B13829" t="s">
        <v>3346</v>
      </c>
      <c r="C13829" t="str">
        <f>TEXT(D13829, "mmm")</f>
        <v>Nov</v>
      </c>
      <c r="D13829" s="1">
        <v>45604</v>
      </c>
      <c r="E13829" t="s">
        <v>3347</v>
      </c>
      <c r="F13829" t="s">
        <v>118</v>
      </c>
      <c r="G13829">
        <v>3000</v>
      </c>
      <c r="H13829">
        <v>14.13</v>
      </c>
      <c r="I13829">
        <v>42390</v>
      </c>
      <c r="J13829" t="s">
        <v>86</v>
      </c>
      <c r="K13829">
        <v>7.157746409986232E-2</v>
      </c>
      <c r="L13829">
        <v>7.1577000000000002</v>
      </c>
      <c r="M13829" t="s">
        <v>82</v>
      </c>
    </row>
    <row r="13830" spans="1:13">
      <c r="A13830" t="s">
        <v>3548</v>
      </c>
      <c r="B13830" t="s">
        <v>3549</v>
      </c>
      <c r="C13830" t="str">
        <f>TEXT(D13830, "mmm")</f>
        <v>Nov</v>
      </c>
      <c r="D13830" s="1">
        <v>45604</v>
      </c>
      <c r="E13830" t="s">
        <v>3578</v>
      </c>
      <c r="F13830" t="s">
        <v>80</v>
      </c>
      <c r="G13830">
        <v>70000</v>
      </c>
      <c r="H13830">
        <v>6.63</v>
      </c>
      <c r="I13830">
        <v>464100</v>
      </c>
      <c r="J13830" t="s">
        <v>86</v>
      </c>
      <c r="K13830">
        <v>7.7042168574512626E-3</v>
      </c>
      <c r="L13830">
        <v>0.77039999999999997</v>
      </c>
      <c r="M13830" t="s">
        <v>82</v>
      </c>
    </row>
    <row r="13831" spans="1:13">
      <c r="A13831" t="s">
        <v>4348</v>
      </c>
      <c r="B13831" t="s">
        <v>4349</v>
      </c>
      <c r="C13831" t="str">
        <f>TEXT(D13831, "mmm")</f>
        <v>Nov</v>
      </c>
      <c r="D13831" s="1">
        <v>45604</v>
      </c>
      <c r="E13831" t="s">
        <v>6772</v>
      </c>
      <c r="F13831" t="s">
        <v>80</v>
      </c>
      <c r="G13831">
        <v>38925</v>
      </c>
      <c r="H13831">
        <v>11.26</v>
      </c>
      <c r="I13831">
        <v>438295.5</v>
      </c>
      <c r="J13831" t="s">
        <v>86</v>
      </c>
      <c r="K13831">
        <v>3.8869381608432008E-2</v>
      </c>
      <c r="L13831">
        <v>3.8868999999999998</v>
      </c>
      <c r="M13831" t="s">
        <v>82</v>
      </c>
    </row>
    <row r="13832" spans="1:13">
      <c r="A13832" t="s">
        <v>4348</v>
      </c>
      <c r="B13832" t="s">
        <v>4349</v>
      </c>
      <c r="C13832" t="str">
        <f>TEXT(D13832, "mmm")</f>
        <v>Nov</v>
      </c>
      <c r="D13832" s="1">
        <v>45604</v>
      </c>
      <c r="E13832" t="s">
        <v>6772</v>
      </c>
      <c r="F13832" t="s">
        <v>80</v>
      </c>
      <c r="G13832">
        <v>77850</v>
      </c>
      <c r="H13832">
        <v>11.26</v>
      </c>
      <c r="I13832">
        <v>876591</v>
      </c>
      <c r="J13832" t="s">
        <v>86</v>
      </c>
      <c r="K13832">
        <v>3.8869381608432008E-2</v>
      </c>
      <c r="L13832">
        <v>3.8868999999999998</v>
      </c>
      <c r="M13832" t="s">
        <v>82</v>
      </c>
    </row>
    <row r="13833" spans="1:13">
      <c r="A13833" t="s">
        <v>5095</v>
      </c>
      <c r="B13833" t="s">
        <v>5096</v>
      </c>
      <c r="C13833" t="str">
        <f>TEXT(D13833, "mmm")</f>
        <v>Nov</v>
      </c>
      <c r="D13833" s="1">
        <v>45604</v>
      </c>
      <c r="E13833" t="s">
        <v>5097</v>
      </c>
      <c r="F13833" t="s">
        <v>101</v>
      </c>
      <c r="G13833">
        <v>8100</v>
      </c>
      <c r="H13833">
        <v>15.85</v>
      </c>
      <c r="I13833">
        <v>128385</v>
      </c>
      <c r="J13833" t="s">
        <v>81</v>
      </c>
      <c r="K13833">
        <v>1.7834397002136178E-2</v>
      </c>
      <c r="L13833">
        <v>1.7834000000000001</v>
      </c>
      <c r="M13833" t="s">
        <v>82</v>
      </c>
    </row>
    <row r="13834" spans="1:13">
      <c r="A13834" t="s">
        <v>3330</v>
      </c>
      <c r="B13834" t="s">
        <v>3331</v>
      </c>
      <c r="C13834" t="str">
        <f>TEXT(D13834, "mmm")</f>
        <v>Nov</v>
      </c>
      <c r="D13834" s="1">
        <v>45604</v>
      </c>
      <c r="E13834" t="s">
        <v>6839</v>
      </c>
      <c r="F13834" t="s">
        <v>118</v>
      </c>
      <c r="G13834">
        <v>21956</v>
      </c>
      <c r="H13834">
        <v>6.92</v>
      </c>
      <c r="I13834">
        <v>151935.51999999999</v>
      </c>
      <c r="J13834" t="s">
        <v>81</v>
      </c>
      <c r="K13834">
        <v>3.6619751038615263E-2</v>
      </c>
      <c r="L13834">
        <v>3.6619999999999999</v>
      </c>
      <c r="M13834" t="s">
        <v>82</v>
      </c>
    </row>
    <row r="13835" spans="1:13">
      <c r="A13835" t="s">
        <v>3515</v>
      </c>
      <c r="B13835" t="s">
        <v>3516</v>
      </c>
      <c r="C13835" t="str">
        <f>TEXT(D13835, "mmm")</f>
        <v>Nov</v>
      </c>
      <c r="D13835" s="1">
        <v>45604</v>
      </c>
      <c r="E13835" t="s">
        <v>3517</v>
      </c>
      <c r="F13835" t="s">
        <v>80</v>
      </c>
      <c r="G13835">
        <v>6351</v>
      </c>
      <c r="H13835">
        <v>7.77</v>
      </c>
      <c r="I13835">
        <v>49347.27</v>
      </c>
      <c r="J13835" t="s">
        <v>81</v>
      </c>
      <c r="K13835">
        <v>-4.1825086095095831E-2</v>
      </c>
      <c r="L13835">
        <v>-4.1825000000000001</v>
      </c>
      <c r="M13835" t="s">
        <v>82</v>
      </c>
    </row>
    <row r="13836" spans="1:13">
      <c r="A13836" t="s">
        <v>200</v>
      </c>
      <c r="B13836" t="s">
        <v>201</v>
      </c>
      <c r="C13836" t="str">
        <f>TEXT(D13836, "mmm")</f>
        <v>Nov</v>
      </c>
      <c r="D13836" s="1">
        <v>45604</v>
      </c>
      <c r="E13836" t="s">
        <v>219</v>
      </c>
      <c r="F13836" t="s">
        <v>217</v>
      </c>
      <c r="G13836">
        <v>280183</v>
      </c>
      <c r="H13836">
        <v>1.5</v>
      </c>
      <c r="I13836">
        <v>420274.5</v>
      </c>
      <c r="J13836" t="s">
        <v>81</v>
      </c>
      <c r="K13836">
        <v>3.9473725487981559E-2</v>
      </c>
      <c r="L13836">
        <v>3.9474</v>
      </c>
      <c r="M13836" t="s">
        <v>82</v>
      </c>
    </row>
    <row r="13837" spans="1:13">
      <c r="A13837" t="s">
        <v>200</v>
      </c>
      <c r="B13837" t="s">
        <v>201</v>
      </c>
      <c r="C13837" t="str">
        <f>TEXT(D13837, "mmm")</f>
        <v>Nov</v>
      </c>
      <c r="D13837" s="1">
        <v>45604</v>
      </c>
      <c r="E13837" t="s">
        <v>220</v>
      </c>
      <c r="F13837" t="s">
        <v>101</v>
      </c>
      <c r="G13837">
        <v>280183</v>
      </c>
      <c r="H13837">
        <v>1.5</v>
      </c>
      <c r="I13837">
        <v>420274.5</v>
      </c>
      <c r="J13837" t="s">
        <v>81</v>
      </c>
      <c r="K13837">
        <v>3.9473725487981559E-2</v>
      </c>
      <c r="L13837">
        <v>3.9474</v>
      </c>
      <c r="M13837" t="s">
        <v>82</v>
      </c>
    </row>
    <row r="13838" spans="1:13">
      <c r="A13838" t="s">
        <v>1539</v>
      </c>
      <c r="B13838" t="s">
        <v>1540</v>
      </c>
      <c r="C13838" t="str">
        <f>TEXT(D13838, "mmm")</f>
        <v>Nov</v>
      </c>
      <c r="D13838" s="1">
        <v>45604</v>
      </c>
      <c r="E13838" t="s">
        <v>1541</v>
      </c>
      <c r="F13838" t="s">
        <v>80</v>
      </c>
      <c r="G13838">
        <v>43000</v>
      </c>
      <c r="H13838">
        <v>22.54</v>
      </c>
      <c r="I13838">
        <v>969220</v>
      </c>
      <c r="J13838" t="s">
        <v>81</v>
      </c>
      <c r="K13838">
        <v>2.8914574366828871E-2</v>
      </c>
      <c r="L13838">
        <v>2.8915000000000002</v>
      </c>
      <c r="M13838" t="s">
        <v>82</v>
      </c>
    </row>
    <row r="13839" spans="1:13">
      <c r="A13839" t="s">
        <v>6834</v>
      </c>
      <c r="B13839" t="s">
        <v>6835</v>
      </c>
      <c r="C13839" t="str">
        <f>TEXT(D13839, "mmm")</f>
        <v>Nov</v>
      </c>
      <c r="D13839" s="1">
        <v>45604</v>
      </c>
      <c r="E13839" t="s">
        <v>6836</v>
      </c>
      <c r="F13839" t="s">
        <v>80</v>
      </c>
      <c r="G13839">
        <v>5000</v>
      </c>
      <c r="H13839">
        <v>2.4900000000000002</v>
      </c>
      <c r="I13839">
        <v>12450</v>
      </c>
      <c r="J13839" t="s">
        <v>81</v>
      </c>
      <c r="K13839">
        <v>-4.3478219897133193E-2</v>
      </c>
      <c r="L13839">
        <v>-4.3478000000000003</v>
      </c>
      <c r="M13839" t="s">
        <v>82</v>
      </c>
    </row>
    <row r="13840" spans="1:13">
      <c r="A13840" t="s">
        <v>2598</v>
      </c>
      <c r="B13840" t="s">
        <v>2599</v>
      </c>
      <c r="C13840" t="str">
        <f>TEXT(D13840, "mmm")</f>
        <v>Nov</v>
      </c>
      <c r="D13840" s="1">
        <v>45604</v>
      </c>
      <c r="E13840" t="s">
        <v>3930</v>
      </c>
      <c r="F13840" t="s">
        <v>101</v>
      </c>
      <c r="G13840">
        <v>340000</v>
      </c>
      <c r="H13840">
        <v>34.58</v>
      </c>
      <c r="I13840">
        <v>11757200</v>
      </c>
      <c r="J13840" t="s">
        <v>86</v>
      </c>
      <c r="K13840">
        <v>1.782103156435277E-2</v>
      </c>
      <c r="L13840">
        <v>1.7821</v>
      </c>
      <c r="M13840" t="s">
        <v>82</v>
      </c>
    </row>
    <row r="13841" spans="1:13">
      <c r="A13841" t="s">
        <v>3387</v>
      </c>
      <c r="B13841" t="s">
        <v>3388</v>
      </c>
      <c r="C13841" t="str">
        <f>TEXT(D13841, "mmm")</f>
        <v>Nov</v>
      </c>
      <c r="D13841" s="1">
        <v>45604</v>
      </c>
      <c r="E13841" t="s">
        <v>3389</v>
      </c>
      <c r="F13841" t="s">
        <v>128</v>
      </c>
      <c r="G13841">
        <v>6809</v>
      </c>
      <c r="H13841">
        <v>111.59</v>
      </c>
      <c r="I13841">
        <v>759816.31</v>
      </c>
      <c r="J13841" t="s">
        <v>81</v>
      </c>
      <c r="K13841">
        <v>2.8533314065439349E-2</v>
      </c>
      <c r="L13841">
        <v>2.8532999999999999</v>
      </c>
      <c r="M13841" t="s">
        <v>82</v>
      </c>
    </row>
    <row r="13842" spans="1:13">
      <c r="A13842" t="s">
        <v>1439</v>
      </c>
      <c r="B13842" t="s">
        <v>1440</v>
      </c>
      <c r="C13842" t="str">
        <f>TEXT(D13842, "mmm")</f>
        <v>Nov</v>
      </c>
      <c r="D13842" s="1">
        <v>45604</v>
      </c>
      <c r="E13842" t="s">
        <v>3141</v>
      </c>
      <c r="F13842" t="s">
        <v>3142</v>
      </c>
      <c r="G13842">
        <v>35960</v>
      </c>
      <c r="H13842">
        <v>11.97</v>
      </c>
      <c r="I13842">
        <v>430441.2</v>
      </c>
      <c r="J13842" t="s">
        <v>81</v>
      </c>
      <c r="K13842">
        <v>3.169312895159293E-2</v>
      </c>
      <c r="L13842">
        <v>3.1692999999999998</v>
      </c>
      <c r="M13842" t="s">
        <v>82</v>
      </c>
    </row>
    <row r="13843" spans="1:13">
      <c r="A13843" t="s">
        <v>200</v>
      </c>
      <c r="B13843" t="s">
        <v>201</v>
      </c>
      <c r="C13843" t="str">
        <f>TEXT(D13843, "mmm")</f>
        <v>Nov</v>
      </c>
      <c r="D13843" s="1">
        <v>45604</v>
      </c>
      <c r="E13843" t="s">
        <v>220</v>
      </c>
      <c r="F13843" t="s">
        <v>101</v>
      </c>
      <c r="G13843">
        <v>280183</v>
      </c>
      <c r="H13843">
        <v>1.5</v>
      </c>
      <c r="I13843">
        <v>420274.5</v>
      </c>
      <c r="J13843" t="s">
        <v>81</v>
      </c>
      <c r="K13843">
        <v>3.9473725487981559E-2</v>
      </c>
      <c r="L13843">
        <v>3.9474</v>
      </c>
      <c r="M13843" t="s">
        <v>82</v>
      </c>
    </row>
    <row r="13844" spans="1:13">
      <c r="A13844" t="s">
        <v>200</v>
      </c>
      <c r="B13844" t="s">
        <v>201</v>
      </c>
      <c r="C13844" t="str">
        <f>TEXT(D13844, "mmm")</f>
        <v>Nov</v>
      </c>
      <c r="D13844" s="1">
        <v>45604</v>
      </c>
      <c r="E13844" t="s">
        <v>219</v>
      </c>
      <c r="F13844" t="s">
        <v>217</v>
      </c>
      <c r="G13844">
        <v>280183</v>
      </c>
      <c r="H13844">
        <v>1.5</v>
      </c>
      <c r="I13844">
        <v>420274.5</v>
      </c>
      <c r="J13844" t="s">
        <v>81</v>
      </c>
      <c r="K13844">
        <v>3.9473725487981559E-2</v>
      </c>
      <c r="L13844">
        <v>3.9474</v>
      </c>
      <c r="M13844" t="s">
        <v>82</v>
      </c>
    </row>
    <row r="13845" spans="1:13">
      <c r="A13845" t="s">
        <v>3452</v>
      </c>
      <c r="B13845" t="s">
        <v>3453</v>
      </c>
      <c r="C13845" t="str">
        <f>TEXT(D13845, "mmm")</f>
        <v>Nov</v>
      </c>
      <c r="D13845" s="1">
        <v>45604</v>
      </c>
      <c r="E13845" t="s">
        <v>6840</v>
      </c>
      <c r="F13845" t="s">
        <v>80</v>
      </c>
      <c r="G13845">
        <v>1350</v>
      </c>
      <c r="H13845">
        <v>9.6300000000000008</v>
      </c>
      <c r="I13845">
        <v>13000.5</v>
      </c>
      <c r="J13845" t="s">
        <v>81</v>
      </c>
      <c r="K13845">
        <v>5.1546499136652768E-2</v>
      </c>
      <c r="L13845">
        <v>5.1546000000000003</v>
      </c>
      <c r="M13845" t="s">
        <v>82</v>
      </c>
    </row>
    <row r="13846" spans="1:13">
      <c r="A13846" t="s">
        <v>6841</v>
      </c>
      <c r="B13846" t="s">
        <v>6842</v>
      </c>
      <c r="C13846" t="str">
        <f>TEXT(D13846, "mmm")</f>
        <v>Nov</v>
      </c>
      <c r="D13846" s="1">
        <v>45604</v>
      </c>
      <c r="E13846" t="s">
        <v>6843</v>
      </c>
      <c r="F13846" t="s">
        <v>118</v>
      </c>
      <c r="G13846">
        <v>21300</v>
      </c>
      <c r="H13846">
        <v>7.19</v>
      </c>
      <c r="I13846">
        <v>153147</v>
      </c>
      <c r="J13846" t="s">
        <v>86</v>
      </c>
      <c r="K13846">
        <v>0</v>
      </c>
      <c r="L13846">
        <v>0</v>
      </c>
      <c r="M13846" t="s">
        <v>82</v>
      </c>
    </row>
    <row r="13847" spans="1:13">
      <c r="A13847" t="s">
        <v>6844</v>
      </c>
      <c r="B13847" t="s">
        <v>6845</v>
      </c>
      <c r="C13847" t="str">
        <f>TEXT(D13847, "mmm")</f>
        <v>Nov</v>
      </c>
      <c r="D13847" s="1">
        <v>45604</v>
      </c>
      <c r="E13847" t="s">
        <v>6846</v>
      </c>
      <c r="F13847" t="s">
        <v>80</v>
      </c>
      <c r="G13847">
        <v>10000</v>
      </c>
      <c r="H13847">
        <v>16.489999999999998</v>
      </c>
      <c r="I13847">
        <v>164900</v>
      </c>
      <c r="J13847" t="s">
        <v>81</v>
      </c>
      <c r="K13847">
        <v>-3.2987225891469851E-2</v>
      </c>
      <c r="L13847">
        <v>-3.2987000000000002</v>
      </c>
      <c r="M13847" t="s">
        <v>82</v>
      </c>
    </row>
    <row r="13848" spans="1:13">
      <c r="A13848" t="s">
        <v>6844</v>
      </c>
      <c r="B13848" t="s">
        <v>6845</v>
      </c>
      <c r="C13848" t="str">
        <f>TEXT(D13848, "mmm")</f>
        <v>Nov</v>
      </c>
      <c r="D13848" s="1">
        <v>45604</v>
      </c>
      <c r="E13848" t="s">
        <v>6846</v>
      </c>
      <c r="F13848" t="s">
        <v>80</v>
      </c>
      <c r="G13848">
        <v>10000</v>
      </c>
      <c r="H13848">
        <v>17.47</v>
      </c>
      <c r="I13848">
        <v>174700</v>
      </c>
      <c r="J13848" t="s">
        <v>86</v>
      </c>
      <c r="K13848">
        <v>-3.2987225891469851E-2</v>
      </c>
      <c r="L13848">
        <v>-3.2987000000000002</v>
      </c>
      <c r="M13848" t="s">
        <v>82</v>
      </c>
    </row>
    <row r="13849" spans="1:13">
      <c r="A13849" t="s">
        <v>5698</v>
      </c>
      <c r="B13849" t="s">
        <v>5699</v>
      </c>
      <c r="C13849" t="str">
        <f>TEXT(D13849, "mmm")</f>
        <v>Nov</v>
      </c>
      <c r="D13849" s="1">
        <v>45604</v>
      </c>
      <c r="E13849" t="s">
        <v>6847</v>
      </c>
      <c r="F13849" t="s">
        <v>128</v>
      </c>
      <c r="G13849">
        <v>43000</v>
      </c>
      <c r="H13849">
        <v>1.73</v>
      </c>
      <c r="I13849">
        <v>74390</v>
      </c>
      <c r="J13849" t="s">
        <v>81</v>
      </c>
      <c r="K13849">
        <v>0.216374197254422</v>
      </c>
      <c r="L13849">
        <v>21.6374</v>
      </c>
      <c r="M13849" t="s">
        <v>82</v>
      </c>
    </row>
    <row r="13850" spans="1:13">
      <c r="A13850" t="s">
        <v>2127</v>
      </c>
      <c r="B13850" t="s">
        <v>2128</v>
      </c>
      <c r="C13850" t="str">
        <f>TEXT(D13850, "mmm")</f>
        <v>Nov</v>
      </c>
      <c r="D13850" s="1">
        <v>45604</v>
      </c>
      <c r="E13850" t="s">
        <v>470</v>
      </c>
      <c r="F13850" t="s">
        <v>222</v>
      </c>
      <c r="G13850">
        <v>135123</v>
      </c>
      <c r="H13850">
        <v>10.94</v>
      </c>
      <c r="I13850">
        <v>1478245.62</v>
      </c>
      <c r="J13850" t="s">
        <v>86</v>
      </c>
      <c r="K13850">
        <v>-6.1467899058907149E-2</v>
      </c>
      <c r="L13850">
        <v>-6.1467999999999998</v>
      </c>
      <c r="M13850" t="s">
        <v>82</v>
      </c>
    </row>
    <row r="13851" spans="1:13">
      <c r="A13851" t="s">
        <v>2127</v>
      </c>
      <c r="B13851" t="s">
        <v>2128</v>
      </c>
      <c r="C13851" t="str">
        <f>TEXT(D13851, "mmm")</f>
        <v>Nov</v>
      </c>
      <c r="D13851" s="1">
        <v>45604</v>
      </c>
      <c r="E13851" t="s">
        <v>471</v>
      </c>
      <c r="F13851" t="s">
        <v>222</v>
      </c>
      <c r="G13851">
        <v>135123</v>
      </c>
      <c r="H13851">
        <v>10.94</v>
      </c>
      <c r="I13851">
        <v>1478245.62</v>
      </c>
      <c r="J13851" t="s">
        <v>86</v>
      </c>
      <c r="K13851">
        <v>-6.1467899058907149E-2</v>
      </c>
      <c r="L13851">
        <v>-6.1467999999999998</v>
      </c>
      <c r="M13851" t="s">
        <v>82</v>
      </c>
    </row>
    <row r="13852" spans="1:13">
      <c r="A13852" t="s">
        <v>1748</v>
      </c>
      <c r="B13852" t="s">
        <v>1749</v>
      </c>
      <c r="C13852" t="str">
        <f>TEXT(D13852, "mmm")</f>
        <v>Nov</v>
      </c>
      <c r="D13852" s="1">
        <v>45604</v>
      </c>
      <c r="E13852" t="s">
        <v>1750</v>
      </c>
      <c r="F13852" t="s">
        <v>118</v>
      </c>
      <c r="G13852">
        <v>1000</v>
      </c>
      <c r="H13852">
        <v>11.25</v>
      </c>
      <c r="I13852">
        <v>11250</v>
      </c>
      <c r="J13852" t="s">
        <v>81</v>
      </c>
      <c r="K13852">
        <v>4.0636082819967889E-2</v>
      </c>
      <c r="L13852">
        <v>4.0636000000000001</v>
      </c>
      <c r="M13852" t="s">
        <v>82</v>
      </c>
    </row>
    <row r="13853" spans="1:13">
      <c r="A13853" t="s">
        <v>6816</v>
      </c>
      <c r="B13853" t="s">
        <v>6817</v>
      </c>
      <c r="C13853" t="str">
        <f>TEXT(D13853, "mmm")</f>
        <v>Nov</v>
      </c>
      <c r="D13853" s="1">
        <v>45604</v>
      </c>
      <c r="E13853" t="s">
        <v>6818</v>
      </c>
      <c r="F13853" t="s">
        <v>101</v>
      </c>
      <c r="G13853">
        <v>23910</v>
      </c>
      <c r="H13853">
        <v>68.760000000000005</v>
      </c>
      <c r="I13853">
        <v>1644051.6</v>
      </c>
      <c r="J13853" t="s">
        <v>86</v>
      </c>
      <c r="K13853">
        <v>4.0121572952920292E-2</v>
      </c>
      <c r="L13853">
        <v>4.0122</v>
      </c>
      <c r="M13853" t="s">
        <v>82</v>
      </c>
    </row>
    <row r="13854" spans="1:13">
      <c r="A13854" t="s">
        <v>6816</v>
      </c>
      <c r="B13854" t="s">
        <v>6817</v>
      </c>
      <c r="C13854" t="str">
        <f>TEXT(D13854, "mmm")</f>
        <v>Nov</v>
      </c>
      <c r="D13854" s="1">
        <v>45604</v>
      </c>
      <c r="E13854" t="s">
        <v>6819</v>
      </c>
      <c r="F13854" t="s">
        <v>101</v>
      </c>
      <c r="G13854">
        <v>23910</v>
      </c>
      <c r="H13854">
        <v>68.760000000000005</v>
      </c>
      <c r="I13854">
        <v>1644051.6</v>
      </c>
      <c r="J13854" t="s">
        <v>86</v>
      </c>
      <c r="K13854">
        <v>4.0121572952920292E-2</v>
      </c>
      <c r="L13854">
        <v>4.0122</v>
      </c>
      <c r="M13854" t="s">
        <v>82</v>
      </c>
    </row>
    <row r="13855" spans="1:13">
      <c r="A13855" t="s">
        <v>6816</v>
      </c>
      <c r="B13855" t="s">
        <v>6817</v>
      </c>
      <c r="C13855" t="str">
        <f>TEXT(D13855, "mmm")</f>
        <v>Nov</v>
      </c>
      <c r="D13855" s="1">
        <v>45604</v>
      </c>
      <c r="E13855" t="s">
        <v>6820</v>
      </c>
      <c r="F13855" t="s">
        <v>101</v>
      </c>
      <c r="G13855">
        <v>23910</v>
      </c>
      <c r="H13855">
        <v>68.760000000000005</v>
      </c>
      <c r="I13855">
        <v>1644051.6</v>
      </c>
      <c r="J13855" t="s">
        <v>86</v>
      </c>
      <c r="K13855">
        <v>4.0121572952920292E-2</v>
      </c>
      <c r="L13855">
        <v>4.0122</v>
      </c>
      <c r="M13855" t="s">
        <v>82</v>
      </c>
    </row>
    <row r="13856" spans="1:13">
      <c r="A13856" t="s">
        <v>6841</v>
      </c>
      <c r="B13856" t="s">
        <v>6842</v>
      </c>
      <c r="C13856" t="str">
        <f>TEXT(D13856, "mmm")</f>
        <v>Nov</v>
      </c>
      <c r="D13856" s="1">
        <v>45604</v>
      </c>
      <c r="E13856" t="s">
        <v>6848</v>
      </c>
      <c r="F13856" t="s">
        <v>118</v>
      </c>
      <c r="G13856">
        <v>1500</v>
      </c>
      <c r="H13856">
        <v>6.98</v>
      </c>
      <c r="I13856">
        <v>10470</v>
      </c>
      <c r="J13856" t="s">
        <v>81</v>
      </c>
      <c r="K13856">
        <v>0</v>
      </c>
      <c r="L13856">
        <v>0</v>
      </c>
      <c r="M13856" t="s">
        <v>82</v>
      </c>
    </row>
    <row r="13857" spans="1:13">
      <c r="A13857" t="s">
        <v>3492</v>
      </c>
      <c r="B13857" t="s">
        <v>3493</v>
      </c>
      <c r="C13857" t="str">
        <f>TEXT(D13857, "mmm")</f>
        <v>Nov</v>
      </c>
      <c r="D13857" s="1">
        <v>45604</v>
      </c>
      <c r="E13857" t="s">
        <v>3495</v>
      </c>
      <c r="F13857" t="s">
        <v>80</v>
      </c>
      <c r="G13857">
        <v>750000</v>
      </c>
      <c r="H13857">
        <v>24.01</v>
      </c>
      <c r="I13857">
        <v>18007500</v>
      </c>
      <c r="J13857" t="s">
        <v>86</v>
      </c>
      <c r="K13857">
        <v>6.2060247437647487E-3</v>
      </c>
      <c r="L13857">
        <v>0.62060000000000004</v>
      </c>
      <c r="M13857" t="s">
        <v>82</v>
      </c>
    </row>
    <row r="13858" spans="1:13">
      <c r="A13858" t="s">
        <v>2127</v>
      </c>
      <c r="B13858" t="s">
        <v>2128</v>
      </c>
      <c r="C13858" t="str">
        <f>TEXT(D13858, "mmm")</f>
        <v>Nov</v>
      </c>
      <c r="D13858" s="1">
        <v>45604</v>
      </c>
      <c r="E13858" t="s">
        <v>473</v>
      </c>
      <c r="F13858" t="s">
        <v>101</v>
      </c>
      <c r="G13858">
        <v>135123</v>
      </c>
      <c r="H13858">
        <v>10.94</v>
      </c>
      <c r="I13858">
        <v>1478245.62</v>
      </c>
      <c r="J13858" t="s">
        <v>86</v>
      </c>
      <c r="K13858">
        <v>-6.1467899058907149E-2</v>
      </c>
      <c r="L13858">
        <v>-6.1467999999999998</v>
      </c>
      <c r="M13858" t="s">
        <v>82</v>
      </c>
    </row>
    <row r="13859" spans="1:13">
      <c r="A13859" t="s">
        <v>3492</v>
      </c>
      <c r="B13859" t="s">
        <v>3493</v>
      </c>
      <c r="C13859" t="str">
        <f>TEXT(D13859, "mmm")</f>
        <v>Nov</v>
      </c>
      <c r="D13859" s="1">
        <v>45604</v>
      </c>
      <c r="E13859" t="s">
        <v>3494</v>
      </c>
      <c r="F13859" t="s">
        <v>426</v>
      </c>
      <c r="G13859">
        <v>750000</v>
      </c>
      <c r="H13859">
        <v>24.01</v>
      </c>
      <c r="I13859">
        <v>18007500</v>
      </c>
      <c r="J13859" t="s">
        <v>86</v>
      </c>
      <c r="K13859">
        <v>6.2060247437647487E-3</v>
      </c>
      <c r="L13859">
        <v>0.62060000000000004</v>
      </c>
      <c r="M13859" t="s">
        <v>82</v>
      </c>
    </row>
    <row r="13860" spans="1:13">
      <c r="A13860" t="s">
        <v>361</v>
      </c>
      <c r="B13860" t="s">
        <v>362</v>
      </c>
      <c r="C13860" t="str">
        <f>TEXT(D13860, "mmm")</f>
        <v>Nov</v>
      </c>
      <c r="D13860" s="1">
        <v>45604</v>
      </c>
      <c r="E13860" t="s">
        <v>363</v>
      </c>
      <c r="F13860" t="s">
        <v>101</v>
      </c>
      <c r="G13860">
        <v>2000</v>
      </c>
      <c r="H13860">
        <v>55.7</v>
      </c>
      <c r="I13860">
        <v>111400</v>
      </c>
      <c r="J13860" t="s">
        <v>86</v>
      </c>
      <c r="K13860">
        <v>1.470330964234901E-2</v>
      </c>
      <c r="L13860">
        <v>1.4702999999999999</v>
      </c>
      <c r="M13860" t="s">
        <v>82</v>
      </c>
    </row>
    <row r="13861" spans="1:13">
      <c r="A13861" t="s">
        <v>6849</v>
      </c>
      <c r="B13861" t="s">
        <v>6850</v>
      </c>
      <c r="C13861" t="str">
        <f>TEXT(D13861, "mmm")</f>
        <v>Nov</v>
      </c>
      <c r="D13861" s="1">
        <v>45604</v>
      </c>
      <c r="E13861" t="s">
        <v>6851</v>
      </c>
      <c r="F13861" t="s">
        <v>128</v>
      </c>
      <c r="G13861">
        <v>319952</v>
      </c>
      <c r="H13861">
        <v>2.41</v>
      </c>
      <c r="I13861">
        <v>771084.32000000007</v>
      </c>
      <c r="J13861" t="s">
        <v>86</v>
      </c>
      <c r="K13861">
        <v>-0.24568963346739239</v>
      </c>
      <c r="L13861">
        <v>-24.568999999999999</v>
      </c>
      <c r="M13861" t="s">
        <v>82</v>
      </c>
    </row>
    <row r="13862" spans="1:13">
      <c r="A13862" t="s">
        <v>129</v>
      </c>
      <c r="B13862" t="s">
        <v>130</v>
      </c>
      <c r="C13862" t="str">
        <f>TEXT(D13862, "mmm")</f>
        <v>Nov</v>
      </c>
      <c r="D13862" s="1">
        <v>45604</v>
      </c>
      <c r="E13862" t="s">
        <v>109</v>
      </c>
      <c r="F13862" t="s">
        <v>101</v>
      </c>
      <c r="G13862">
        <v>62000</v>
      </c>
      <c r="H13862">
        <v>7</v>
      </c>
      <c r="I13862">
        <v>434000</v>
      </c>
      <c r="J13862" t="s">
        <v>86</v>
      </c>
      <c r="K13862">
        <v>-5.571426664079937E-2</v>
      </c>
      <c r="L13862">
        <v>-5.5713999999999997</v>
      </c>
      <c r="M13862" t="s">
        <v>82</v>
      </c>
    </row>
    <row r="13863" spans="1:13">
      <c r="A13863" t="s">
        <v>2016</v>
      </c>
      <c r="B13863" t="s">
        <v>2017</v>
      </c>
      <c r="C13863" t="str">
        <f>TEXT(D13863, "mmm")</f>
        <v>Nov</v>
      </c>
      <c r="D13863" s="1">
        <v>45604</v>
      </c>
      <c r="E13863" t="s">
        <v>6852</v>
      </c>
      <c r="F13863" t="s">
        <v>80</v>
      </c>
      <c r="G13863">
        <v>18512</v>
      </c>
      <c r="H13863">
        <v>27.42</v>
      </c>
      <c r="I13863">
        <v>507599.04</v>
      </c>
      <c r="J13863" t="s">
        <v>86</v>
      </c>
      <c r="K13863">
        <v>0.73277066996826656</v>
      </c>
      <c r="L13863">
        <v>73.277100000000004</v>
      </c>
      <c r="M13863" t="s">
        <v>82</v>
      </c>
    </row>
    <row r="13864" spans="1:13">
      <c r="A13864" t="s">
        <v>6706</v>
      </c>
      <c r="B13864" t="s">
        <v>6707</v>
      </c>
      <c r="C13864" t="str">
        <f>TEXT(D13864, "mmm")</f>
        <v>Nov</v>
      </c>
      <c r="D13864" s="1">
        <v>45604</v>
      </c>
      <c r="E13864" t="s">
        <v>281</v>
      </c>
      <c r="F13864" t="s">
        <v>251</v>
      </c>
      <c r="G13864">
        <v>1220681</v>
      </c>
      <c r="H13864">
        <v>16.25</v>
      </c>
      <c r="I13864">
        <v>19836066.25</v>
      </c>
      <c r="J13864" t="s">
        <v>86</v>
      </c>
      <c r="K13864">
        <v>-1.7380550964448242E-2</v>
      </c>
      <c r="L13864">
        <v>-1.7381</v>
      </c>
      <c r="M13864" t="s">
        <v>82</v>
      </c>
    </row>
    <row r="13865" spans="1:13">
      <c r="A13865" t="s">
        <v>6706</v>
      </c>
      <c r="B13865" t="s">
        <v>6707</v>
      </c>
      <c r="C13865" t="str">
        <f>TEXT(D13865, "mmm")</f>
        <v>Nov</v>
      </c>
      <c r="D13865" s="1">
        <v>45604</v>
      </c>
      <c r="E13865" t="s">
        <v>284</v>
      </c>
      <c r="F13865" t="s">
        <v>251</v>
      </c>
      <c r="G13865">
        <v>1220681</v>
      </c>
      <c r="H13865">
        <v>16.25</v>
      </c>
      <c r="I13865">
        <v>19836066.25</v>
      </c>
      <c r="J13865" t="s">
        <v>86</v>
      </c>
      <c r="K13865">
        <v>-1.7380550964448242E-2</v>
      </c>
      <c r="L13865">
        <v>-1.7381</v>
      </c>
      <c r="M13865" t="s">
        <v>82</v>
      </c>
    </row>
    <row r="13866" spans="1:13">
      <c r="A13866" t="s">
        <v>6706</v>
      </c>
      <c r="B13866" t="s">
        <v>6707</v>
      </c>
      <c r="C13866" t="str">
        <f>TEXT(D13866, "mmm")</f>
        <v>Nov</v>
      </c>
      <c r="D13866" s="1">
        <v>45604</v>
      </c>
      <c r="E13866" t="s">
        <v>280</v>
      </c>
      <c r="F13866" t="s">
        <v>251</v>
      </c>
      <c r="G13866">
        <v>1220681</v>
      </c>
      <c r="H13866">
        <v>16.25</v>
      </c>
      <c r="I13866">
        <v>19836066.25</v>
      </c>
      <c r="J13866" t="s">
        <v>86</v>
      </c>
      <c r="K13866">
        <v>-1.7380550964448242E-2</v>
      </c>
      <c r="L13866">
        <v>-1.7381</v>
      </c>
      <c r="M13866" t="s">
        <v>82</v>
      </c>
    </row>
    <row r="13867" spans="1:13">
      <c r="A13867" t="s">
        <v>6706</v>
      </c>
      <c r="B13867" t="s">
        <v>6707</v>
      </c>
      <c r="C13867" t="str">
        <f>TEXT(D13867, "mmm")</f>
        <v>Nov</v>
      </c>
      <c r="D13867" s="1">
        <v>45604</v>
      </c>
      <c r="E13867" t="s">
        <v>282</v>
      </c>
      <c r="F13867" t="s">
        <v>251</v>
      </c>
      <c r="G13867">
        <v>1220681</v>
      </c>
      <c r="H13867">
        <v>16.25</v>
      </c>
      <c r="I13867">
        <v>19836066.25</v>
      </c>
      <c r="J13867" t="s">
        <v>86</v>
      </c>
      <c r="K13867">
        <v>-1.7380550964448242E-2</v>
      </c>
      <c r="L13867">
        <v>-1.7381</v>
      </c>
      <c r="M13867" t="s">
        <v>82</v>
      </c>
    </row>
    <row r="13868" spans="1:13">
      <c r="A13868" t="s">
        <v>6706</v>
      </c>
      <c r="B13868" t="s">
        <v>6707</v>
      </c>
      <c r="C13868" t="str">
        <f>TEXT(D13868, "mmm")</f>
        <v>Nov</v>
      </c>
      <c r="D13868" s="1">
        <v>45604</v>
      </c>
      <c r="E13868" t="s">
        <v>283</v>
      </c>
      <c r="F13868" t="s">
        <v>251</v>
      </c>
      <c r="G13868">
        <v>1220681</v>
      </c>
      <c r="H13868">
        <v>16.25</v>
      </c>
      <c r="I13868">
        <v>19836066.25</v>
      </c>
      <c r="J13868" t="s">
        <v>86</v>
      </c>
      <c r="K13868">
        <v>-1.7380550964448242E-2</v>
      </c>
      <c r="L13868">
        <v>-1.7381</v>
      </c>
      <c r="M13868" t="s">
        <v>82</v>
      </c>
    </row>
    <row r="13869" spans="1:13">
      <c r="A13869" t="s">
        <v>2889</v>
      </c>
      <c r="B13869" t="s">
        <v>2890</v>
      </c>
      <c r="C13869" t="str">
        <f>TEXT(D13869, "mmm")</f>
        <v>Nov</v>
      </c>
      <c r="D13869" s="1">
        <v>45604</v>
      </c>
      <c r="E13869" t="s">
        <v>2892</v>
      </c>
      <c r="F13869" t="s">
        <v>101</v>
      </c>
      <c r="G13869">
        <v>14000000</v>
      </c>
      <c r="H13869">
        <v>0.05</v>
      </c>
      <c r="I13869">
        <v>700000</v>
      </c>
      <c r="J13869" t="s">
        <v>86</v>
      </c>
      <c r="K13869">
        <v>0</v>
      </c>
      <c r="L13869">
        <v>0</v>
      </c>
      <c r="M13869" t="s">
        <v>82</v>
      </c>
    </row>
    <row r="13870" spans="1:13">
      <c r="A13870" t="s">
        <v>5127</v>
      </c>
      <c r="B13870" t="s">
        <v>5128</v>
      </c>
      <c r="C13870" t="str">
        <f>TEXT(D13870, "mmm")</f>
        <v>Nov</v>
      </c>
      <c r="D13870" s="1">
        <v>45604</v>
      </c>
      <c r="E13870" t="s">
        <v>5129</v>
      </c>
      <c r="F13870" t="s">
        <v>128</v>
      </c>
      <c r="G13870">
        <v>5000</v>
      </c>
      <c r="H13870">
        <v>47.39</v>
      </c>
      <c r="I13870">
        <v>236950</v>
      </c>
      <c r="J13870" t="s">
        <v>81</v>
      </c>
      <c r="K13870">
        <v>-1.707132574944736E-2</v>
      </c>
      <c r="L13870">
        <v>-1.7071000000000001</v>
      </c>
      <c r="M13870" t="s">
        <v>82</v>
      </c>
    </row>
    <row r="13871" spans="1:13">
      <c r="A13871" t="s">
        <v>6853</v>
      </c>
      <c r="B13871" t="s">
        <v>6854</v>
      </c>
      <c r="C13871" t="str">
        <f>TEXT(D13871, "mmm")</f>
        <v>Nov</v>
      </c>
      <c r="D13871" s="1">
        <v>45604</v>
      </c>
      <c r="E13871" t="s">
        <v>6855</v>
      </c>
      <c r="F13871" t="s">
        <v>80</v>
      </c>
      <c r="G13871">
        <v>2832</v>
      </c>
      <c r="H13871">
        <v>180</v>
      </c>
      <c r="I13871">
        <v>509760</v>
      </c>
      <c r="J13871" t="s">
        <v>81</v>
      </c>
      <c r="K13871">
        <v>2.3804744717785601E-2</v>
      </c>
      <c r="L13871">
        <v>2.3805000000000001</v>
      </c>
      <c r="M13871" t="s">
        <v>82</v>
      </c>
    </row>
    <row r="13872" spans="1:13">
      <c r="A13872" t="s">
        <v>2889</v>
      </c>
      <c r="B13872" t="s">
        <v>2890</v>
      </c>
      <c r="C13872" t="str">
        <f>TEXT(D13872, "mmm")</f>
        <v>Nov</v>
      </c>
      <c r="D13872" s="1">
        <v>45604</v>
      </c>
      <c r="E13872" t="s">
        <v>2891</v>
      </c>
      <c r="F13872" t="s">
        <v>251</v>
      </c>
      <c r="G13872">
        <v>14000000</v>
      </c>
      <c r="H13872">
        <v>0.05</v>
      </c>
      <c r="I13872">
        <v>700000</v>
      </c>
      <c r="J13872" t="s">
        <v>86</v>
      </c>
      <c r="K13872">
        <v>0</v>
      </c>
      <c r="L13872">
        <v>0</v>
      </c>
      <c r="M13872" t="s">
        <v>82</v>
      </c>
    </row>
    <row r="13873" spans="1:13">
      <c r="A13873" t="s">
        <v>129</v>
      </c>
      <c r="B13873" t="s">
        <v>130</v>
      </c>
      <c r="C13873" t="str">
        <f>TEXT(D13873, "mmm")</f>
        <v>Nov</v>
      </c>
      <c r="D13873" s="1">
        <v>45604</v>
      </c>
      <c r="E13873" t="s">
        <v>111</v>
      </c>
      <c r="F13873" t="s">
        <v>101</v>
      </c>
      <c r="G13873">
        <v>62000</v>
      </c>
      <c r="H13873">
        <v>7</v>
      </c>
      <c r="I13873">
        <v>434000</v>
      </c>
      <c r="J13873" t="s">
        <v>86</v>
      </c>
      <c r="K13873">
        <v>-5.571426664079937E-2</v>
      </c>
      <c r="L13873">
        <v>-5.5713999999999997</v>
      </c>
      <c r="M13873" t="s">
        <v>82</v>
      </c>
    </row>
    <row r="13874" spans="1:13">
      <c r="A13874" t="s">
        <v>129</v>
      </c>
      <c r="B13874" t="s">
        <v>130</v>
      </c>
      <c r="C13874" t="str">
        <f>TEXT(D13874, "mmm")</f>
        <v>Nov</v>
      </c>
      <c r="D13874" s="1">
        <v>45604</v>
      </c>
      <c r="E13874" t="s">
        <v>110</v>
      </c>
      <c r="F13874" t="s">
        <v>101</v>
      </c>
      <c r="G13874">
        <v>62000</v>
      </c>
      <c r="H13874">
        <v>7</v>
      </c>
      <c r="I13874">
        <v>434000</v>
      </c>
      <c r="J13874" t="s">
        <v>86</v>
      </c>
      <c r="K13874">
        <v>-5.571426664079937E-2</v>
      </c>
      <c r="L13874">
        <v>-5.5713999999999997</v>
      </c>
      <c r="M13874" t="s">
        <v>82</v>
      </c>
    </row>
    <row r="13875" spans="1:13">
      <c r="A13875" t="s">
        <v>6834</v>
      </c>
      <c r="B13875" t="s">
        <v>6835</v>
      </c>
      <c r="C13875" t="str">
        <f>TEXT(D13875, "mmm")</f>
        <v>Nov</v>
      </c>
      <c r="D13875" s="1">
        <v>45604</v>
      </c>
      <c r="E13875" t="s">
        <v>6856</v>
      </c>
      <c r="F13875" t="s">
        <v>80</v>
      </c>
      <c r="G13875">
        <v>15000</v>
      </c>
      <c r="H13875">
        <v>2.58</v>
      </c>
      <c r="I13875">
        <v>38700</v>
      </c>
      <c r="J13875" t="s">
        <v>81</v>
      </c>
      <c r="K13875">
        <v>-4.3478219897133193E-2</v>
      </c>
      <c r="L13875">
        <v>-4.3478000000000003</v>
      </c>
      <c r="M13875" t="s">
        <v>82</v>
      </c>
    </row>
    <row r="13876" spans="1:13">
      <c r="A13876" t="s">
        <v>6849</v>
      </c>
      <c r="B13876" t="s">
        <v>6850</v>
      </c>
      <c r="C13876" t="str">
        <f>TEXT(D13876, "mmm")</f>
        <v>Nov</v>
      </c>
      <c r="D13876" s="1">
        <v>45604</v>
      </c>
      <c r="E13876" t="s">
        <v>6851</v>
      </c>
      <c r="F13876" t="s">
        <v>128</v>
      </c>
      <c r="G13876">
        <v>319952</v>
      </c>
      <c r="H13876">
        <v>2.41</v>
      </c>
      <c r="I13876">
        <v>771084.32000000007</v>
      </c>
      <c r="J13876" t="s">
        <v>86</v>
      </c>
      <c r="K13876">
        <v>-0.24568963346739239</v>
      </c>
      <c r="L13876">
        <v>-24.568999999999999</v>
      </c>
      <c r="M13876" t="s">
        <v>82</v>
      </c>
    </row>
    <row r="13877" spans="1:13">
      <c r="A13877" t="s">
        <v>332</v>
      </c>
      <c r="B13877" t="s">
        <v>333</v>
      </c>
      <c r="C13877" t="str">
        <f>TEXT(D13877, "mmm")</f>
        <v>Nov</v>
      </c>
      <c r="D13877" s="1">
        <v>45604</v>
      </c>
      <c r="E13877" t="s">
        <v>334</v>
      </c>
      <c r="F13877" t="s">
        <v>251</v>
      </c>
      <c r="G13877">
        <v>3968253</v>
      </c>
      <c r="H13877">
        <v>1.26</v>
      </c>
      <c r="I13877">
        <v>4999998.78</v>
      </c>
      <c r="J13877" t="s">
        <v>86</v>
      </c>
      <c r="K13877">
        <v>6.3492098032422284E-2</v>
      </c>
      <c r="L13877">
        <v>6.3491999999999997</v>
      </c>
      <c r="M13877" t="s">
        <v>82</v>
      </c>
    </row>
    <row r="13878" spans="1:13">
      <c r="A13878" t="s">
        <v>3345</v>
      </c>
      <c r="B13878" t="s">
        <v>3346</v>
      </c>
      <c r="C13878" t="str">
        <f>TEXT(D13878, "mmm")</f>
        <v>Nov</v>
      </c>
      <c r="D13878" s="1">
        <v>45604</v>
      </c>
      <c r="E13878" t="s">
        <v>6857</v>
      </c>
      <c r="F13878" t="s">
        <v>80</v>
      </c>
      <c r="G13878">
        <v>1400</v>
      </c>
      <c r="H13878">
        <v>13.95</v>
      </c>
      <c r="I13878">
        <v>19530</v>
      </c>
      <c r="J13878" t="s">
        <v>81</v>
      </c>
      <c r="K13878">
        <v>7.157746409986232E-2</v>
      </c>
      <c r="L13878">
        <v>7.1577000000000002</v>
      </c>
      <c r="M13878" t="s">
        <v>82</v>
      </c>
    </row>
    <row r="13879" spans="1:13">
      <c r="A13879" t="s">
        <v>5859</v>
      </c>
      <c r="B13879" t="s">
        <v>5860</v>
      </c>
      <c r="C13879" t="str">
        <f>TEXT(D13879, "mmm")</f>
        <v>Nov</v>
      </c>
      <c r="D13879" s="1">
        <v>45604</v>
      </c>
      <c r="E13879" t="s">
        <v>5861</v>
      </c>
      <c r="F13879" t="s">
        <v>217</v>
      </c>
      <c r="G13879">
        <v>17262</v>
      </c>
      <c r="H13879">
        <v>14.03</v>
      </c>
      <c r="I13879">
        <v>242185.86</v>
      </c>
      <c r="J13879" t="s">
        <v>81</v>
      </c>
      <c r="K13879">
        <v>9.2058976494501454E-2</v>
      </c>
      <c r="L13879">
        <v>9.2058999999999997</v>
      </c>
      <c r="M13879" t="s">
        <v>82</v>
      </c>
    </row>
    <row r="13880" spans="1:13">
      <c r="A13880" t="s">
        <v>5816</v>
      </c>
      <c r="B13880" t="s">
        <v>5817</v>
      </c>
      <c r="C13880" t="str">
        <f>TEXT(D13880, "mmm")</f>
        <v>Nov</v>
      </c>
      <c r="D13880" s="1">
        <v>45604</v>
      </c>
      <c r="E13880" t="s">
        <v>5818</v>
      </c>
      <c r="F13880" t="s">
        <v>80</v>
      </c>
      <c r="G13880">
        <v>5000</v>
      </c>
      <c r="H13880">
        <v>9.73</v>
      </c>
      <c r="I13880">
        <v>48650</v>
      </c>
      <c r="J13880" t="s">
        <v>81</v>
      </c>
      <c r="K13880">
        <v>6.3916455381392012E-3</v>
      </c>
      <c r="L13880">
        <v>0.63919999999999999</v>
      </c>
      <c r="M13880" t="s">
        <v>82</v>
      </c>
    </row>
    <row r="13881" spans="1:13">
      <c r="A13881" t="s">
        <v>4233</v>
      </c>
      <c r="B13881" t="s">
        <v>4234</v>
      </c>
      <c r="C13881" t="str">
        <f>TEXT(D13881, "mmm")</f>
        <v>Nov</v>
      </c>
      <c r="D13881" s="1">
        <v>45604</v>
      </c>
      <c r="E13881" t="s">
        <v>4235</v>
      </c>
      <c r="F13881" t="s">
        <v>80</v>
      </c>
      <c r="G13881">
        <v>5000</v>
      </c>
      <c r="H13881">
        <v>11.3</v>
      </c>
      <c r="I13881">
        <v>56500</v>
      </c>
      <c r="J13881" t="s">
        <v>86</v>
      </c>
      <c r="K13881">
        <v>-6.1081757932993641E-3</v>
      </c>
      <c r="L13881">
        <v>-0.61080000000000001</v>
      </c>
      <c r="M13881" t="s">
        <v>82</v>
      </c>
    </row>
    <row r="13882" spans="1:13">
      <c r="A13882" t="s">
        <v>6858</v>
      </c>
      <c r="B13882" t="s">
        <v>6859</v>
      </c>
      <c r="C13882" t="str">
        <f>TEXT(D13882, "mmm")</f>
        <v>Nov</v>
      </c>
      <c r="D13882" s="1">
        <v>45604</v>
      </c>
      <c r="E13882" t="s">
        <v>6860</v>
      </c>
      <c r="F13882" t="s">
        <v>128</v>
      </c>
      <c r="G13882">
        <v>2779</v>
      </c>
      <c r="H13882">
        <v>15.82</v>
      </c>
      <c r="I13882">
        <v>43963.78</v>
      </c>
      <c r="J13882" t="s">
        <v>86</v>
      </c>
      <c r="K13882">
        <v>1.45385428406013E-2</v>
      </c>
      <c r="L13882">
        <v>1.4539</v>
      </c>
      <c r="M13882" t="s">
        <v>82</v>
      </c>
    </row>
    <row r="13883" spans="1:13">
      <c r="A13883" t="s">
        <v>6861</v>
      </c>
      <c r="B13883" t="s">
        <v>6862</v>
      </c>
      <c r="C13883" t="str">
        <f>TEXT(D13883, "mmm")</f>
        <v>Nov</v>
      </c>
      <c r="D13883" s="1">
        <v>45604</v>
      </c>
      <c r="E13883" t="s">
        <v>6863</v>
      </c>
      <c r="F13883" t="s">
        <v>128</v>
      </c>
      <c r="G13883">
        <v>4117</v>
      </c>
      <c r="H13883">
        <v>60.8</v>
      </c>
      <c r="I13883">
        <v>250313.60000000001</v>
      </c>
      <c r="J13883" t="s">
        <v>81</v>
      </c>
      <c r="K13883">
        <v>3.6574796413131332E-3</v>
      </c>
      <c r="L13883">
        <v>0.36570000000000003</v>
      </c>
      <c r="M13883" t="s">
        <v>82</v>
      </c>
    </row>
    <row r="13884" spans="1:13">
      <c r="A13884" t="s">
        <v>2889</v>
      </c>
      <c r="B13884" t="s">
        <v>2890</v>
      </c>
      <c r="C13884" t="str">
        <f>TEXT(D13884, "mmm")</f>
        <v>Nov</v>
      </c>
      <c r="D13884" s="1">
        <v>45604</v>
      </c>
      <c r="E13884" t="s">
        <v>6864</v>
      </c>
      <c r="F13884" t="s">
        <v>118</v>
      </c>
      <c r="G13884">
        <v>2222222</v>
      </c>
      <c r="H13884">
        <v>0.05</v>
      </c>
      <c r="I13884">
        <v>111111.1</v>
      </c>
      <c r="J13884" t="s">
        <v>86</v>
      </c>
      <c r="K13884">
        <v>0</v>
      </c>
      <c r="L13884">
        <v>0</v>
      </c>
      <c r="M13884" t="s">
        <v>82</v>
      </c>
    </row>
    <row r="13885" spans="1:13">
      <c r="A13885" t="s">
        <v>1270</v>
      </c>
      <c r="B13885" t="s">
        <v>1271</v>
      </c>
      <c r="C13885" t="str">
        <f>TEXT(D13885, "mmm")</f>
        <v>Nov</v>
      </c>
      <c r="D13885" s="1">
        <v>45604</v>
      </c>
      <c r="E13885" t="s">
        <v>2108</v>
      </c>
      <c r="F13885" t="s">
        <v>80</v>
      </c>
      <c r="G13885">
        <v>2500</v>
      </c>
      <c r="H13885">
        <v>8.49</v>
      </c>
      <c r="I13885">
        <v>21225</v>
      </c>
      <c r="J13885" t="s">
        <v>81</v>
      </c>
      <c r="K13885">
        <v>-1.057581083046766E-2</v>
      </c>
      <c r="L13885">
        <v>-1.0576000000000001</v>
      </c>
      <c r="M13885" t="s">
        <v>82</v>
      </c>
    </row>
    <row r="13886" spans="1:13">
      <c r="A13886" t="s">
        <v>291</v>
      </c>
      <c r="B13886" t="s">
        <v>292</v>
      </c>
      <c r="C13886" t="str">
        <f>TEXT(D13886, "mmm")</f>
        <v>Nov</v>
      </c>
      <c r="D13886" s="1">
        <v>45604</v>
      </c>
      <c r="E13886" t="s">
        <v>100</v>
      </c>
      <c r="F13886" t="s">
        <v>101</v>
      </c>
      <c r="G13886">
        <v>79091</v>
      </c>
      <c r="H13886">
        <v>7.74</v>
      </c>
      <c r="I13886">
        <v>612164.34</v>
      </c>
      <c r="J13886" t="s">
        <v>81</v>
      </c>
      <c r="K13886">
        <v>2.5500334947210709E-2</v>
      </c>
      <c r="L13886">
        <v>2.5499999999999998</v>
      </c>
      <c r="M13886" t="s">
        <v>82</v>
      </c>
    </row>
    <row r="13887" spans="1:13">
      <c r="A13887" t="s">
        <v>291</v>
      </c>
      <c r="B13887" t="s">
        <v>292</v>
      </c>
      <c r="C13887" t="str">
        <f>TEXT(D13887, "mmm")</f>
        <v>Nov</v>
      </c>
      <c r="D13887" s="1">
        <v>45604</v>
      </c>
      <c r="E13887" t="s">
        <v>102</v>
      </c>
      <c r="F13887" t="s">
        <v>101</v>
      </c>
      <c r="G13887">
        <v>79091</v>
      </c>
      <c r="H13887">
        <v>7.74</v>
      </c>
      <c r="I13887">
        <v>612164.34</v>
      </c>
      <c r="J13887" t="s">
        <v>81</v>
      </c>
      <c r="K13887">
        <v>2.5500334947210709E-2</v>
      </c>
      <c r="L13887">
        <v>2.5499999999999998</v>
      </c>
      <c r="M13887" t="s">
        <v>82</v>
      </c>
    </row>
    <row r="13888" spans="1:13">
      <c r="A13888" t="s">
        <v>1209</v>
      </c>
      <c r="B13888" t="s">
        <v>1210</v>
      </c>
      <c r="C13888" t="str">
        <f>TEXT(D13888, "mmm")</f>
        <v>Nov</v>
      </c>
      <c r="D13888" s="1">
        <v>45604</v>
      </c>
      <c r="E13888" t="s">
        <v>1211</v>
      </c>
      <c r="F13888" t="s">
        <v>128</v>
      </c>
      <c r="G13888">
        <v>67869</v>
      </c>
      <c r="H13888">
        <v>10.84</v>
      </c>
      <c r="I13888">
        <v>735699.96</v>
      </c>
      <c r="J13888" t="s">
        <v>81</v>
      </c>
      <c r="K13888">
        <v>0.11008313371394809</v>
      </c>
      <c r="L13888">
        <v>11.0083</v>
      </c>
      <c r="M13888" t="s">
        <v>82</v>
      </c>
    </row>
    <row r="13889" spans="1:13">
      <c r="A13889" t="s">
        <v>3345</v>
      </c>
      <c r="B13889" t="s">
        <v>3346</v>
      </c>
      <c r="C13889" t="str">
        <f>TEXT(D13889, "mmm")</f>
        <v>Nov</v>
      </c>
      <c r="D13889" s="1">
        <v>45604</v>
      </c>
      <c r="E13889" t="s">
        <v>6865</v>
      </c>
      <c r="F13889" t="s">
        <v>118</v>
      </c>
      <c r="G13889">
        <v>3500</v>
      </c>
      <c r="H13889">
        <v>14.13</v>
      </c>
      <c r="I13889">
        <v>49455</v>
      </c>
      <c r="J13889" t="s">
        <v>86</v>
      </c>
      <c r="K13889">
        <v>7.157746409986232E-2</v>
      </c>
      <c r="L13889">
        <v>7.1577000000000002</v>
      </c>
      <c r="M13889" t="s">
        <v>82</v>
      </c>
    </row>
    <row r="13890" spans="1:13">
      <c r="A13890" t="s">
        <v>2127</v>
      </c>
      <c r="B13890" t="s">
        <v>2128</v>
      </c>
      <c r="C13890" t="str">
        <f>TEXT(D13890, "mmm")</f>
        <v>Nov</v>
      </c>
      <c r="D13890" s="1">
        <v>45605</v>
      </c>
      <c r="E13890" t="s">
        <v>470</v>
      </c>
      <c r="F13890" t="s">
        <v>222</v>
      </c>
      <c r="G13890">
        <v>43179</v>
      </c>
      <c r="H13890">
        <v>10.72</v>
      </c>
      <c r="I13890">
        <v>462878.88</v>
      </c>
      <c r="J13890" t="s">
        <v>81</v>
      </c>
      <c r="K13890">
        <v>-2.795892356562224E-2</v>
      </c>
      <c r="L13890">
        <v>-2.7959000000000001</v>
      </c>
      <c r="M13890" t="s">
        <v>82</v>
      </c>
    </row>
    <row r="13891" spans="1:13">
      <c r="A13891" t="s">
        <v>2127</v>
      </c>
      <c r="B13891" t="s">
        <v>2128</v>
      </c>
      <c r="C13891" t="str">
        <f>TEXT(D13891, "mmm")</f>
        <v>Nov</v>
      </c>
      <c r="D13891" s="1">
        <v>45605</v>
      </c>
      <c r="E13891" t="s">
        <v>471</v>
      </c>
      <c r="F13891" t="s">
        <v>222</v>
      </c>
      <c r="G13891">
        <v>43179</v>
      </c>
      <c r="H13891">
        <v>10.72</v>
      </c>
      <c r="I13891">
        <v>462878.88</v>
      </c>
      <c r="J13891" t="s">
        <v>81</v>
      </c>
      <c r="K13891">
        <v>-2.795892356562224E-2</v>
      </c>
      <c r="L13891">
        <v>-2.7959000000000001</v>
      </c>
      <c r="M13891" t="s">
        <v>82</v>
      </c>
    </row>
    <row r="13892" spans="1:13">
      <c r="A13892" t="s">
        <v>2127</v>
      </c>
      <c r="B13892" t="s">
        <v>2128</v>
      </c>
      <c r="C13892" t="str">
        <f>TEXT(D13892, "mmm")</f>
        <v>Nov</v>
      </c>
      <c r="D13892" s="1">
        <v>45605</v>
      </c>
      <c r="E13892" t="s">
        <v>473</v>
      </c>
      <c r="F13892" t="s">
        <v>101</v>
      </c>
      <c r="G13892">
        <v>43179</v>
      </c>
      <c r="H13892">
        <v>10.72</v>
      </c>
      <c r="I13892">
        <v>462878.88</v>
      </c>
      <c r="J13892" t="s">
        <v>81</v>
      </c>
      <c r="K13892">
        <v>-2.795892356562224E-2</v>
      </c>
      <c r="L13892">
        <v>-2.7959000000000001</v>
      </c>
      <c r="M13892" t="s">
        <v>82</v>
      </c>
    </row>
    <row r="13893" spans="1:13">
      <c r="A13893" t="s">
        <v>6866</v>
      </c>
      <c r="B13893" t="s">
        <v>6867</v>
      </c>
      <c r="C13893" t="str">
        <f>TEXT(D13893, "mmm")</f>
        <v>Nov</v>
      </c>
      <c r="D13893" s="1">
        <v>45607</v>
      </c>
      <c r="E13893" t="s">
        <v>6868</v>
      </c>
      <c r="F13893" t="s">
        <v>118</v>
      </c>
      <c r="G13893">
        <v>2710</v>
      </c>
      <c r="H13893">
        <v>7.37</v>
      </c>
      <c r="I13893">
        <v>19972.7</v>
      </c>
      <c r="J13893" t="s">
        <v>81</v>
      </c>
      <c r="K13893">
        <v>-0.1132332786282494</v>
      </c>
      <c r="L13893">
        <v>-11.3233</v>
      </c>
      <c r="M13893" t="s">
        <v>82</v>
      </c>
    </row>
    <row r="13894" spans="1:13">
      <c r="A13894" t="s">
        <v>3574</v>
      </c>
      <c r="B13894" t="s">
        <v>3575</v>
      </c>
      <c r="C13894" t="str">
        <f>TEXT(D13894, "mmm")</f>
        <v>Nov</v>
      </c>
      <c r="D13894" s="1">
        <v>45607</v>
      </c>
      <c r="E13894" t="s">
        <v>3576</v>
      </c>
      <c r="F13894" t="s">
        <v>118</v>
      </c>
      <c r="G13894">
        <v>58000</v>
      </c>
      <c r="H13894">
        <v>9.24</v>
      </c>
      <c r="I13894">
        <v>535920</v>
      </c>
      <c r="J13894" t="s">
        <v>81</v>
      </c>
      <c r="K13894">
        <v>0.1146837838771595</v>
      </c>
      <c r="L13894">
        <v>11.468400000000001</v>
      </c>
      <c r="M13894" t="s">
        <v>82</v>
      </c>
    </row>
    <row r="13895" spans="1:13">
      <c r="A13895" t="s">
        <v>223</v>
      </c>
      <c r="B13895" t="s">
        <v>224</v>
      </c>
      <c r="C13895" t="str">
        <f>TEXT(D13895, "mmm")</f>
        <v>Nov</v>
      </c>
      <c r="D13895" s="1">
        <v>45607</v>
      </c>
      <c r="E13895" t="s">
        <v>102</v>
      </c>
      <c r="F13895" t="s">
        <v>101</v>
      </c>
      <c r="G13895">
        <v>3563</v>
      </c>
      <c r="H13895">
        <v>9.65</v>
      </c>
      <c r="I13895">
        <v>34382.949999999997</v>
      </c>
      <c r="J13895" t="s">
        <v>81</v>
      </c>
      <c r="K13895">
        <v>3.798147943314123E-2</v>
      </c>
      <c r="L13895">
        <v>3.7980999999999998</v>
      </c>
      <c r="M13895" t="s">
        <v>82</v>
      </c>
    </row>
    <row r="13896" spans="1:13">
      <c r="A13896" t="s">
        <v>223</v>
      </c>
      <c r="B13896" t="s">
        <v>224</v>
      </c>
      <c r="C13896" t="str">
        <f>TEXT(D13896, "mmm")</f>
        <v>Nov</v>
      </c>
      <c r="D13896" s="1">
        <v>45607</v>
      </c>
      <c r="E13896" t="s">
        <v>100</v>
      </c>
      <c r="F13896" t="s">
        <v>101</v>
      </c>
      <c r="G13896">
        <v>3563</v>
      </c>
      <c r="H13896">
        <v>9.65</v>
      </c>
      <c r="I13896">
        <v>34382.949999999997</v>
      </c>
      <c r="J13896" t="s">
        <v>81</v>
      </c>
      <c r="K13896">
        <v>3.798147943314123E-2</v>
      </c>
      <c r="L13896">
        <v>3.7980999999999998</v>
      </c>
      <c r="M13896" t="s">
        <v>82</v>
      </c>
    </row>
    <row r="13897" spans="1:13">
      <c r="A13897" t="s">
        <v>1128</v>
      </c>
      <c r="B13897" t="s">
        <v>1129</v>
      </c>
      <c r="C13897" t="str">
        <f>TEXT(D13897, "mmm")</f>
        <v>Nov</v>
      </c>
      <c r="D13897" s="1">
        <v>45607</v>
      </c>
      <c r="E13897" t="s">
        <v>6869</v>
      </c>
      <c r="F13897" t="s">
        <v>118</v>
      </c>
      <c r="G13897">
        <v>6145</v>
      </c>
      <c r="H13897">
        <v>274.63</v>
      </c>
      <c r="I13897">
        <v>1687601.35</v>
      </c>
      <c r="J13897" t="s">
        <v>86</v>
      </c>
      <c r="K13897">
        <v>8.0101271410655484E-2</v>
      </c>
      <c r="L13897">
        <v>8.0100999999999996</v>
      </c>
      <c r="M13897" t="s">
        <v>82</v>
      </c>
    </row>
    <row r="13898" spans="1:13">
      <c r="A13898" t="s">
        <v>6816</v>
      </c>
      <c r="B13898" t="s">
        <v>6817</v>
      </c>
      <c r="C13898" t="str">
        <f>TEXT(D13898, "mmm")</f>
        <v>Nov</v>
      </c>
      <c r="D13898" s="1">
        <v>45607</v>
      </c>
      <c r="E13898" t="s">
        <v>6819</v>
      </c>
      <c r="F13898" t="s">
        <v>101</v>
      </c>
      <c r="G13898">
        <v>10697</v>
      </c>
      <c r="H13898">
        <v>71.819999999999993</v>
      </c>
      <c r="I13898">
        <v>768258.53999999992</v>
      </c>
      <c r="J13898" t="s">
        <v>86</v>
      </c>
      <c r="K13898">
        <v>-5.8543059450316681E-3</v>
      </c>
      <c r="L13898">
        <v>-0.58540000000000003</v>
      </c>
      <c r="M13898" t="s">
        <v>82</v>
      </c>
    </row>
    <row r="13899" spans="1:13">
      <c r="A13899" t="s">
        <v>6816</v>
      </c>
      <c r="B13899" t="s">
        <v>6817</v>
      </c>
      <c r="C13899" t="str">
        <f>TEXT(D13899, "mmm")</f>
        <v>Nov</v>
      </c>
      <c r="D13899" s="1">
        <v>45607</v>
      </c>
      <c r="E13899" t="s">
        <v>6820</v>
      </c>
      <c r="F13899" t="s">
        <v>101</v>
      </c>
      <c r="G13899">
        <v>10697</v>
      </c>
      <c r="H13899">
        <v>71.819999999999993</v>
      </c>
      <c r="I13899">
        <v>768258.53999999992</v>
      </c>
      <c r="J13899" t="s">
        <v>86</v>
      </c>
      <c r="K13899">
        <v>-5.8543059450316681E-3</v>
      </c>
      <c r="L13899">
        <v>-0.58540000000000003</v>
      </c>
      <c r="M13899" t="s">
        <v>82</v>
      </c>
    </row>
    <row r="13900" spans="1:13">
      <c r="A13900" t="s">
        <v>6816</v>
      </c>
      <c r="B13900" t="s">
        <v>6817</v>
      </c>
      <c r="C13900" t="str">
        <f>TEXT(D13900, "mmm")</f>
        <v>Nov</v>
      </c>
      <c r="D13900" s="1">
        <v>45607</v>
      </c>
      <c r="E13900" t="s">
        <v>6818</v>
      </c>
      <c r="F13900" t="s">
        <v>101</v>
      </c>
      <c r="G13900">
        <v>10697</v>
      </c>
      <c r="H13900">
        <v>71.819999999999993</v>
      </c>
      <c r="I13900">
        <v>768258.53999999992</v>
      </c>
      <c r="J13900" t="s">
        <v>86</v>
      </c>
      <c r="K13900">
        <v>-5.8543059450316681E-3</v>
      </c>
      <c r="L13900">
        <v>-0.58540000000000003</v>
      </c>
      <c r="M13900" t="s">
        <v>82</v>
      </c>
    </row>
    <row r="13901" spans="1:13">
      <c r="A13901" t="s">
        <v>4348</v>
      </c>
      <c r="B13901" t="s">
        <v>4349</v>
      </c>
      <c r="C13901" t="str">
        <f>TEXT(D13901, "mmm")</f>
        <v>Nov</v>
      </c>
      <c r="D13901" s="1">
        <v>45607</v>
      </c>
      <c r="E13901" t="s">
        <v>6772</v>
      </c>
      <c r="F13901" t="s">
        <v>80</v>
      </c>
      <c r="G13901">
        <v>24954</v>
      </c>
      <c r="H13901">
        <v>11.36</v>
      </c>
      <c r="I13901">
        <v>283477.44</v>
      </c>
      <c r="J13901" t="s">
        <v>81</v>
      </c>
      <c r="K13901">
        <v>3.7818798977218737E-2</v>
      </c>
      <c r="L13901">
        <v>3.7818999999999998</v>
      </c>
      <c r="M13901" t="s">
        <v>82</v>
      </c>
    </row>
    <row r="13902" spans="1:13">
      <c r="A13902" t="s">
        <v>4348</v>
      </c>
      <c r="B13902" t="s">
        <v>4349</v>
      </c>
      <c r="C13902" t="str">
        <f>TEXT(D13902, "mmm")</f>
        <v>Nov</v>
      </c>
      <c r="D13902" s="1">
        <v>45607</v>
      </c>
      <c r="E13902" t="s">
        <v>6772</v>
      </c>
      <c r="F13902" t="s">
        <v>80</v>
      </c>
      <c r="G13902">
        <v>49907</v>
      </c>
      <c r="H13902">
        <v>11.36</v>
      </c>
      <c r="I13902">
        <v>566943.52</v>
      </c>
      <c r="J13902" t="s">
        <v>86</v>
      </c>
      <c r="K13902">
        <v>3.7818798977218737E-2</v>
      </c>
      <c r="L13902">
        <v>3.7818999999999998</v>
      </c>
      <c r="M13902" t="s">
        <v>82</v>
      </c>
    </row>
    <row r="13903" spans="1:13">
      <c r="A13903" t="s">
        <v>5095</v>
      </c>
      <c r="B13903" t="s">
        <v>5096</v>
      </c>
      <c r="C13903" t="str">
        <f>TEXT(D13903, "mmm")</f>
        <v>Nov</v>
      </c>
      <c r="D13903" s="1">
        <v>45607</v>
      </c>
      <c r="E13903" t="s">
        <v>5097</v>
      </c>
      <c r="F13903" t="s">
        <v>101</v>
      </c>
      <c r="G13903">
        <v>8170</v>
      </c>
      <c r="H13903">
        <v>15.95</v>
      </c>
      <c r="I13903">
        <v>130311.5</v>
      </c>
      <c r="J13903" t="s">
        <v>81</v>
      </c>
      <c r="K13903">
        <v>2.452847982247475E-2</v>
      </c>
      <c r="L13903">
        <v>2.4527999999999999</v>
      </c>
      <c r="M13903" t="s">
        <v>82</v>
      </c>
    </row>
    <row r="13904" spans="1:13">
      <c r="A13904" t="s">
        <v>1720</v>
      </c>
      <c r="B13904" t="s">
        <v>1721</v>
      </c>
      <c r="C13904" t="str">
        <f>TEXT(D13904, "mmm")</f>
        <v>Nov</v>
      </c>
      <c r="D13904" s="1">
        <v>45607</v>
      </c>
      <c r="E13904" t="s">
        <v>1722</v>
      </c>
      <c r="F13904" t="s">
        <v>426</v>
      </c>
      <c r="G13904">
        <v>156000</v>
      </c>
      <c r="H13904">
        <v>13.65</v>
      </c>
      <c r="I13904">
        <v>2129400</v>
      </c>
      <c r="J13904" t="s">
        <v>86</v>
      </c>
      <c r="K13904">
        <v>6.5789583757420722E-3</v>
      </c>
      <c r="L13904">
        <v>0.65790000000000004</v>
      </c>
      <c r="M13904" t="s">
        <v>82</v>
      </c>
    </row>
    <row r="13905" spans="1:13">
      <c r="A13905" t="s">
        <v>6462</v>
      </c>
      <c r="B13905" t="s">
        <v>6463</v>
      </c>
      <c r="C13905" t="str">
        <f>TEXT(D13905, "mmm")</f>
        <v>Nov</v>
      </c>
      <c r="D13905" s="1">
        <v>45607</v>
      </c>
      <c r="E13905" t="s">
        <v>4925</v>
      </c>
      <c r="F13905" t="s">
        <v>101</v>
      </c>
      <c r="G13905">
        <v>100000</v>
      </c>
      <c r="H13905">
        <v>7.72</v>
      </c>
      <c r="I13905">
        <v>772000</v>
      </c>
      <c r="J13905" t="s">
        <v>81</v>
      </c>
      <c r="K13905">
        <v>-2.0725365574272289E-2</v>
      </c>
      <c r="L13905">
        <v>-2.0724999999999998</v>
      </c>
      <c r="M13905" t="s">
        <v>82</v>
      </c>
    </row>
    <row r="13906" spans="1:13">
      <c r="A13906" t="s">
        <v>6462</v>
      </c>
      <c r="B13906" t="s">
        <v>6463</v>
      </c>
      <c r="C13906" t="str">
        <f>TEXT(D13906, "mmm")</f>
        <v>Nov</v>
      </c>
      <c r="D13906" s="1">
        <v>45607</v>
      </c>
      <c r="E13906" t="s">
        <v>4921</v>
      </c>
      <c r="F13906" t="s">
        <v>101</v>
      </c>
      <c r="G13906">
        <v>100000</v>
      </c>
      <c r="H13906">
        <v>7.72</v>
      </c>
      <c r="I13906">
        <v>772000</v>
      </c>
      <c r="J13906" t="s">
        <v>81</v>
      </c>
      <c r="K13906">
        <v>-2.0725365574272289E-2</v>
      </c>
      <c r="L13906">
        <v>-2.0724999999999998</v>
      </c>
      <c r="M13906" t="s">
        <v>82</v>
      </c>
    </row>
    <row r="13907" spans="1:13">
      <c r="A13907" t="s">
        <v>6866</v>
      </c>
      <c r="B13907" t="s">
        <v>6867</v>
      </c>
      <c r="C13907" t="str">
        <f>TEXT(D13907, "mmm")</f>
        <v>Nov</v>
      </c>
      <c r="D13907" s="1">
        <v>45607</v>
      </c>
      <c r="E13907" t="s">
        <v>6870</v>
      </c>
      <c r="F13907" t="s">
        <v>128</v>
      </c>
      <c r="G13907">
        <v>5000</v>
      </c>
      <c r="H13907">
        <v>7.34</v>
      </c>
      <c r="I13907">
        <v>36700</v>
      </c>
      <c r="J13907" t="s">
        <v>81</v>
      </c>
      <c r="K13907">
        <v>-0.1132332786282494</v>
      </c>
      <c r="L13907">
        <v>-11.3233</v>
      </c>
      <c r="M13907" t="s">
        <v>82</v>
      </c>
    </row>
    <row r="13908" spans="1:13">
      <c r="A13908" t="s">
        <v>2459</v>
      </c>
      <c r="B13908" t="s">
        <v>2460</v>
      </c>
      <c r="C13908" t="str">
        <f>TEXT(D13908, "mmm")</f>
        <v>Nov</v>
      </c>
      <c r="D13908" s="1">
        <v>45607</v>
      </c>
      <c r="E13908" t="s">
        <v>2461</v>
      </c>
      <c r="F13908" t="s">
        <v>118</v>
      </c>
      <c r="G13908">
        <v>9000</v>
      </c>
      <c r="H13908">
        <v>5.73</v>
      </c>
      <c r="I13908">
        <v>51570.000000000007</v>
      </c>
      <c r="J13908" t="s">
        <v>81</v>
      </c>
      <c r="K13908">
        <v>0.20695653169051459</v>
      </c>
      <c r="L13908">
        <v>20.695699999999999</v>
      </c>
      <c r="M13908" t="s">
        <v>82</v>
      </c>
    </row>
    <row r="13909" spans="1:13">
      <c r="A13909" t="s">
        <v>4263</v>
      </c>
      <c r="B13909" t="s">
        <v>4264</v>
      </c>
      <c r="C13909" t="str">
        <f>TEXT(D13909, "mmm")</f>
        <v>Nov</v>
      </c>
      <c r="D13909" s="1">
        <v>45607</v>
      </c>
      <c r="E13909" t="s">
        <v>4265</v>
      </c>
      <c r="F13909" t="s">
        <v>128</v>
      </c>
      <c r="G13909">
        <v>34000</v>
      </c>
      <c r="H13909">
        <v>1.52</v>
      </c>
      <c r="I13909">
        <v>51680</v>
      </c>
      <c r="J13909" t="s">
        <v>81</v>
      </c>
      <c r="K13909">
        <v>0.28387101339127979</v>
      </c>
      <c r="L13909">
        <v>28.3871</v>
      </c>
      <c r="M13909" t="s">
        <v>82</v>
      </c>
    </row>
    <row r="13910" spans="1:13">
      <c r="A13910" t="s">
        <v>2598</v>
      </c>
      <c r="B13910" t="s">
        <v>2599</v>
      </c>
      <c r="C13910" t="str">
        <f>TEXT(D13910, "mmm")</f>
        <v>Nov</v>
      </c>
      <c r="D13910" s="1">
        <v>45607</v>
      </c>
      <c r="E13910" t="s">
        <v>3930</v>
      </c>
      <c r="F13910" t="s">
        <v>101</v>
      </c>
      <c r="G13910">
        <v>56371</v>
      </c>
      <c r="H13910">
        <v>34.81</v>
      </c>
      <c r="I13910">
        <v>1962274.51</v>
      </c>
      <c r="J13910" t="s">
        <v>81</v>
      </c>
      <c r="K13910">
        <v>-4.5606266532555617E-2</v>
      </c>
      <c r="L13910">
        <v>-4.5606</v>
      </c>
      <c r="M13910" t="s">
        <v>82</v>
      </c>
    </row>
    <row r="13911" spans="1:13">
      <c r="A13911" t="s">
        <v>2598</v>
      </c>
      <c r="B13911" t="s">
        <v>2599</v>
      </c>
      <c r="C13911" t="str">
        <f>TEXT(D13911, "mmm")</f>
        <v>Nov</v>
      </c>
      <c r="D13911" s="1">
        <v>45607</v>
      </c>
      <c r="E13911" t="s">
        <v>3930</v>
      </c>
      <c r="F13911" t="s">
        <v>101</v>
      </c>
      <c r="G13911">
        <v>303629</v>
      </c>
      <c r="H13911">
        <v>35.630000000000003</v>
      </c>
      <c r="I13911">
        <v>10818301.27</v>
      </c>
      <c r="J13911" t="s">
        <v>81</v>
      </c>
      <c r="K13911">
        <v>-4.5606266532555617E-2</v>
      </c>
      <c r="L13911">
        <v>-4.5606</v>
      </c>
      <c r="M13911" t="s">
        <v>82</v>
      </c>
    </row>
    <row r="13912" spans="1:13">
      <c r="A13912" t="s">
        <v>6871</v>
      </c>
      <c r="B13912" t="s">
        <v>6872</v>
      </c>
      <c r="C13912" t="str">
        <f>TEXT(D13912, "mmm")</f>
        <v>Nov</v>
      </c>
      <c r="D13912" s="1">
        <v>45607</v>
      </c>
      <c r="E13912" t="s">
        <v>6873</v>
      </c>
      <c r="F13912" t="s">
        <v>217</v>
      </c>
      <c r="G13912">
        <v>276040</v>
      </c>
      <c r="H13912">
        <v>13.58</v>
      </c>
      <c r="I13912">
        <v>3748623.2</v>
      </c>
      <c r="J13912" t="s">
        <v>81</v>
      </c>
      <c r="K13912">
        <v>0.2210145035202675</v>
      </c>
      <c r="L13912">
        <v>22.101500000000001</v>
      </c>
      <c r="M13912" t="s">
        <v>82</v>
      </c>
    </row>
    <row r="13913" spans="1:13">
      <c r="A13913" t="s">
        <v>6871</v>
      </c>
      <c r="B13913" t="s">
        <v>6872</v>
      </c>
      <c r="C13913" t="str">
        <f>TEXT(D13913, "mmm")</f>
        <v>Nov</v>
      </c>
      <c r="D13913" s="1">
        <v>45607</v>
      </c>
      <c r="E13913" t="s">
        <v>6874</v>
      </c>
      <c r="F13913" t="s">
        <v>251</v>
      </c>
      <c r="G13913">
        <v>276040</v>
      </c>
      <c r="H13913">
        <v>13.58</v>
      </c>
      <c r="I13913">
        <v>3748623.2</v>
      </c>
      <c r="J13913" t="s">
        <v>81</v>
      </c>
      <c r="K13913">
        <v>0.2210145035202675</v>
      </c>
      <c r="L13913">
        <v>22.101500000000001</v>
      </c>
      <c r="M13913" t="s">
        <v>82</v>
      </c>
    </row>
    <row r="13914" spans="1:13">
      <c r="A13914" t="s">
        <v>6871</v>
      </c>
      <c r="B13914" t="s">
        <v>6872</v>
      </c>
      <c r="C13914" t="str">
        <f>TEXT(D13914, "mmm")</f>
        <v>Nov</v>
      </c>
      <c r="D13914" s="1">
        <v>45607</v>
      </c>
      <c r="E13914" t="s">
        <v>6875</v>
      </c>
      <c r="F13914" t="s">
        <v>251</v>
      </c>
      <c r="G13914">
        <v>276040</v>
      </c>
      <c r="H13914">
        <v>13.58</v>
      </c>
      <c r="I13914">
        <v>3748623.2</v>
      </c>
      <c r="J13914" t="s">
        <v>81</v>
      </c>
      <c r="K13914">
        <v>0.2210145035202675</v>
      </c>
      <c r="L13914">
        <v>22.101500000000001</v>
      </c>
      <c r="M13914" t="s">
        <v>82</v>
      </c>
    </row>
    <row r="13915" spans="1:13">
      <c r="A13915" t="s">
        <v>6871</v>
      </c>
      <c r="B13915" t="s">
        <v>6872</v>
      </c>
      <c r="C13915" t="str">
        <f>TEXT(D13915, "mmm")</f>
        <v>Nov</v>
      </c>
      <c r="D13915" s="1">
        <v>45607</v>
      </c>
      <c r="E13915" t="s">
        <v>6876</v>
      </c>
      <c r="F13915" t="s">
        <v>251</v>
      </c>
      <c r="G13915">
        <v>276040</v>
      </c>
      <c r="H13915">
        <v>13.58</v>
      </c>
      <c r="I13915">
        <v>3748623.2</v>
      </c>
      <c r="J13915" t="s">
        <v>81</v>
      </c>
      <c r="K13915">
        <v>0.2210145035202675</v>
      </c>
      <c r="L13915">
        <v>22.101500000000001</v>
      </c>
      <c r="M13915" t="s">
        <v>82</v>
      </c>
    </row>
    <row r="13916" spans="1:13">
      <c r="A13916" t="s">
        <v>6871</v>
      </c>
      <c r="B13916" t="s">
        <v>6872</v>
      </c>
      <c r="C13916" t="str">
        <f>TEXT(D13916, "mmm")</f>
        <v>Nov</v>
      </c>
      <c r="D13916" s="1">
        <v>45607</v>
      </c>
      <c r="E13916" t="s">
        <v>6877</v>
      </c>
      <c r="F13916" t="s">
        <v>251</v>
      </c>
      <c r="G13916">
        <v>276040</v>
      </c>
      <c r="H13916">
        <v>13.58</v>
      </c>
      <c r="I13916">
        <v>3748623.2</v>
      </c>
      <c r="J13916" t="s">
        <v>81</v>
      </c>
      <c r="K13916">
        <v>0.2210145035202675</v>
      </c>
      <c r="L13916">
        <v>22.101500000000001</v>
      </c>
      <c r="M13916" t="s">
        <v>82</v>
      </c>
    </row>
    <row r="13917" spans="1:13">
      <c r="A13917" t="s">
        <v>5144</v>
      </c>
      <c r="B13917" t="s">
        <v>5145</v>
      </c>
      <c r="C13917" t="str">
        <f>TEXT(D13917, "mmm")</f>
        <v>Nov</v>
      </c>
      <c r="D13917" s="1">
        <v>45607</v>
      </c>
      <c r="E13917" t="s">
        <v>5146</v>
      </c>
      <c r="F13917" t="s">
        <v>101</v>
      </c>
      <c r="G13917">
        <v>17499</v>
      </c>
      <c r="H13917">
        <v>4.67</v>
      </c>
      <c r="I13917">
        <v>81720.33</v>
      </c>
      <c r="J13917" t="s">
        <v>81</v>
      </c>
      <c r="K13917">
        <v>0.16595749818345329</v>
      </c>
      <c r="L13917">
        <v>16.595700000000001</v>
      </c>
      <c r="M13917" t="s">
        <v>82</v>
      </c>
    </row>
    <row r="13918" spans="1:13">
      <c r="A13918" t="s">
        <v>2339</v>
      </c>
      <c r="B13918" t="s">
        <v>2340</v>
      </c>
      <c r="C13918" t="str">
        <f>TEXT(D13918, "mmm")</f>
        <v>Nov</v>
      </c>
      <c r="D13918" s="1">
        <v>45607</v>
      </c>
      <c r="E13918" t="s">
        <v>3351</v>
      </c>
      <c r="F13918" t="s">
        <v>128</v>
      </c>
      <c r="G13918">
        <v>3950</v>
      </c>
      <c r="H13918">
        <v>12.53</v>
      </c>
      <c r="I13918">
        <v>49493.5</v>
      </c>
      <c r="J13918" t="s">
        <v>81</v>
      </c>
      <c r="K13918">
        <v>1.2155560508547939E-2</v>
      </c>
      <c r="L13918">
        <v>1.2156</v>
      </c>
      <c r="M13918" t="s">
        <v>82</v>
      </c>
    </row>
    <row r="13919" spans="1:13">
      <c r="A13919" t="s">
        <v>5144</v>
      </c>
      <c r="B13919" t="s">
        <v>5145</v>
      </c>
      <c r="C13919" t="str">
        <f>TEXT(D13919, "mmm")</f>
        <v>Nov</v>
      </c>
      <c r="D13919" s="1">
        <v>45607</v>
      </c>
      <c r="E13919" t="s">
        <v>5147</v>
      </c>
      <c r="F13919" t="s">
        <v>222</v>
      </c>
      <c r="G13919">
        <v>17499</v>
      </c>
      <c r="H13919">
        <v>4.67</v>
      </c>
      <c r="I13919">
        <v>81720.33</v>
      </c>
      <c r="J13919" t="s">
        <v>81</v>
      </c>
      <c r="K13919">
        <v>0.16595749818345329</v>
      </c>
      <c r="L13919">
        <v>16.595700000000001</v>
      </c>
      <c r="M13919" t="s">
        <v>82</v>
      </c>
    </row>
    <row r="13920" spans="1:13">
      <c r="A13920" t="s">
        <v>6878</v>
      </c>
      <c r="B13920" t="s">
        <v>6879</v>
      </c>
      <c r="C13920" t="str">
        <f>TEXT(D13920, "mmm")</f>
        <v>Nov</v>
      </c>
      <c r="D13920" s="1">
        <v>45607</v>
      </c>
      <c r="E13920" t="s">
        <v>6880</v>
      </c>
      <c r="F13920" t="s">
        <v>80</v>
      </c>
      <c r="G13920">
        <v>2500</v>
      </c>
      <c r="H13920">
        <v>144.88999999999999</v>
      </c>
      <c r="I13920">
        <v>362224.99999999988</v>
      </c>
      <c r="J13920" t="s">
        <v>86</v>
      </c>
      <c r="K13920">
        <v>3.3849953433409352E-2</v>
      </c>
      <c r="L13920">
        <v>3.3849999999999998</v>
      </c>
      <c r="M13920" t="s">
        <v>82</v>
      </c>
    </row>
    <row r="13921" spans="1:13">
      <c r="A13921" t="s">
        <v>6841</v>
      </c>
      <c r="B13921" t="s">
        <v>6842</v>
      </c>
      <c r="C13921" t="str">
        <f>TEXT(D13921, "mmm")</f>
        <v>Nov</v>
      </c>
      <c r="D13921" s="1">
        <v>45607</v>
      </c>
      <c r="E13921" t="s">
        <v>6848</v>
      </c>
      <c r="F13921" t="s">
        <v>118</v>
      </c>
      <c r="G13921">
        <v>2000</v>
      </c>
      <c r="H13921">
        <v>5.7</v>
      </c>
      <c r="I13921">
        <v>11400</v>
      </c>
      <c r="J13921" t="s">
        <v>81</v>
      </c>
      <c r="K13921">
        <v>0</v>
      </c>
      <c r="L13921">
        <v>0</v>
      </c>
      <c r="M13921" t="s">
        <v>82</v>
      </c>
    </row>
    <row r="13922" spans="1:13">
      <c r="A13922" t="s">
        <v>3316</v>
      </c>
      <c r="B13922" t="s">
        <v>3317</v>
      </c>
      <c r="C13922" t="str">
        <f>TEXT(D13922, "mmm")</f>
        <v>Nov</v>
      </c>
      <c r="D13922" s="1">
        <v>45607</v>
      </c>
      <c r="E13922" t="s">
        <v>6881</v>
      </c>
      <c r="F13922" t="s">
        <v>80</v>
      </c>
      <c r="G13922">
        <v>10000</v>
      </c>
      <c r="H13922">
        <v>3.63</v>
      </c>
      <c r="I13922">
        <v>36300</v>
      </c>
      <c r="J13922" t="s">
        <v>81</v>
      </c>
      <c r="K13922">
        <v>2.4523136866033909E-2</v>
      </c>
      <c r="L13922">
        <v>2.4523000000000001</v>
      </c>
      <c r="M13922" t="s">
        <v>82</v>
      </c>
    </row>
    <row r="13923" spans="1:13">
      <c r="A13923" t="s">
        <v>789</v>
      </c>
      <c r="B13923" t="s">
        <v>790</v>
      </c>
      <c r="C13923" t="str">
        <f>TEXT(D13923, "mmm")</f>
        <v>Nov</v>
      </c>
      <c r="D13923" s="1">
        <v>45607</v>
      </c>
      <c r="E13923" t="s">
        <v>6882</v>
      </c>
      <c r="F13923" t="s">
        <v>128</v>
      </c>
      <c r="G13923">
        <v>6456</v>
      </c>
      <c r="H13923">
        <v>2.2799999999999998</v>
      </c>
      <c r="I13923">
        <v>14719.68</v>
      </c>
      <c r="J13923" t="s">
        <v>81</v>
      </c>
      <c r="K13923">
        <v>-5.6521686398914313E-2</v>
      </c>
      <c r="L13923">
        <v>-5.6521999999999997</v>
      </c>
      <c r="M13923" t="s">
        <v>82</v>
      </c>
    </row>
    <row r="13924" spans="1:13">
      <c r="A13924" t="s">
        <v>361</v>
      </c>
      <c r="B13924" t="s">
        <v>362</v>
      </c>
      <c r="C13924" t="str">
        <f>TEXT(D13924, "mmm")</f>
        <v>Nov</v>
      </c>
      <c r="D13924" s="1">
        <v>45607</v>
      </c>
      <c r="E13924" t="s">
        <v>363</v>
      </c>
      <c r="F13924" t="s">
        <v>101</v>
      </c>
      <c r="G13924">
        <v>1000</v>
      </c>
      <c r="H13924">
        <v>57.15</v>
      </c>
      <c r="I13924">
        <v>57150</v>
      </c>
      <c r="J13924" t="s">
        <v>81</v>
      </c>
      <c r="K13924">
        <v>-8.3145777638584661E-3</v>
      </c>
      <c r="L13924">
        <v>-0.83150000000000002</v>
      </c>
      <c r="M13924" t="s">
        <v>82</v>
      </c>
    </row>
    <row r="13925" spans="1:13">
      <c r="A13925" t="s">
        <v>311</v>
      </c>
      <c r="B13925" t="s">
        <v>312</v>
      </c>
      <c r="C13925" t="str">
        <f>TEXT(D13925, "mmm")</f>
        <v>Nov</v>
      </c>
      <c r="D13925" s="1">
        <v>45607</v>
      </c>
      <c r="E13925" t="s">
        <v>313</v>
      </c>
      <c r="F13925" t="s">
        <v>314</v>
      </c>
      <c r="G13925">
        <v>40000</v>
      </c>
      <c r="H13925">
        <v>29.98</v>
      </c>
      <c r="I13925">
        <v>1199200</v>
      </c>
      <c r="J13925" t="s">
        <v>81</v>
      </c>
      <c r="K13925">
        <v>4.0653039238999433E-2</v>
      </c>
      <c r="L13925">
        <v>4.0652999999999997</v>
      </c>
      <c r="M13925" t="s">
        <v>82</v>
      </c>
    </row>
    <row r="13926" spans="1:13">
      <c r="A13926" t="s">
        <v>1821</v>
      </c>
      <c r="B13926" t="s">
        <v>1822</v>
      </c>
      <c r="C13926" t="str">
        <f>TEXT(D13926, "mmm")</f>
        <v>Nov</v>
      </c>
      <c r="D13926" s="1">
        <v>45607</v>
      </c>
      <c r="E13926" t="s">
        <v>1823</v>
      </c>
      <c r="F13926" t="s">
        <v>128</v>
      </c>
      <c r="G13926">
        <v>16633</v>
      </c>
      <c r="H13926">
        <v>3.3</v>
      </c>
      <c r="I13926">
        <v>54888.899999999987</v>
      </c>
      <c r="J13926" t="s">
        <v>81</v>
      </c>
      <c r="K13926">
        <v>9.0909077773080771E-2</v>
      </c>
      <c r="L13926">
        <v>9.0908999999999995</v>
      </c>
      <c r="M13926" t="s">
        <v>82</v>
      </c>
    </row>
    <row r="13927" spans="1:13">
      <c r="A13927" t="s">
        <v>3492</v>
      </c>
      <c r="B13927" t="s">
        <v>3493</v>
      </c>
      <c r="C13927" t="str">
        <f>TEXT(D13927, "mmm")</f>
        <v>Nov</v>
      </c>
      <c r="D13927" s="1">
        <v>45607</v>
      </c>
      <c r="E13927" t="s">
        <v>3495</v>
      </c>
      <c r="F13927" t="s">
        <v>80</v>
      </c>
      <c r="G13927">
        <v>687700</v>
      </c>
      <c r="H13927">
        <v>24.08</v>
      </c>
      <c r="I13927">
        <v>16559816</v>
      </c>
      <c r="J13927" t="s">
        <v>86</v>
      </c>
      <c r="K13927">
        <v>3.7344381920519698E-2</v>
      </c>
      <c r="L13927">
        <v>3.7343999999999999</v>
      </c>
      <c r="M13927" t="s">
        <v>82</v>
      </c>
    </row>
    <row r="13928" spans="1:13">
      <c r="A13928" t="s">
        <v>3492</v>
      </c>
      <c r="B13928" t="s">
        <v>3493</v>
      </c>
      <c r="C13928" t="str">
        <f>TEXT(D13928, "mmm")</f>
        <v>Nov</v>
      </c>
      <c r="D13928" s="1">
        <v>45607</v>
      </c>
      <c r="E13928" t="s">
        <v>3494</v>
      </c>
      <c r="F13928" t="s">
        <v>426</v>
      </c>
      <c r="G13928">
        <v>687700</v>
      </c>
      <c r="H13928">
        <v>24.08</v>
      </c>
      <c r="I13928">
        <v>16559816</v>
      </c>
      <c r="J13928" t="s">
        <v>86</v>
      </c>
      <c r="K13928">
        <v>3.7344381920519698E-2</v>
      </c>
      <c r="L13928">
        <v>3.7343999999999999</v>
      </c>
      <c r="M13928" t="s">
        <v>82</v>
      </c>
    </row>
    <row r="13929" spans="1:13">
      <c r="A13929" t="s">
        <v>6841</v>
      </c>
      <c r="B13929" t="s">
        <v>6842</v>
      </c>
      <c r="C13929" t="str">
        <f>TEXT(D13929, "mmm")</f>
        <v>Nov</v>
      </c>
      <c r="D13929" s="1">
        <v>45607</v>
      </c>
      <c r="E13929" t="s">
        <v>6883</v>
      </c>
      <c r="F13929" t="s">
        <v>118</v>
      </c>
      <c r="G13929">
        <v>2800</v>
      </c>
      <c r="H13929">
        <v>6.81</v>
      </c>
      <c r="I13929">
        <v>19068</v>
      </c>
      <c r="J13929" t="s">
        <v>81</v>
      </c>
      <c r="K13929">
        <v>0</v>
      </c>
      <c r="L13929">
        <v>0</v>
      </c>
      <c r="M13929" t="s">
        <v>82</v>
      </c>
    </row>
    <row r="13930" spans="1:13">
      <c r="A13930" t="s">
        <v>129</v>
      </c>
      <c r="B13930" t="s">
        <v>130</v>
      </c>
      <c r="C13930" t="str">
        <f>TEXT(D13930, "mmm")</f>
        <v>Nov</v>
      </c>
      <c r="D13930" s="1">
        <v>45607</v>
      </c>
      <c r="E13930" t="s">
        <v>109</v>
      </c>
      <c r="F13930" t="s">
        <v>101</v>
      </c>
      <c r="G13930">
        <v>13500</v>
      </c>
      <c r="H13930">
        <v>7</v>
      </c>
      <c r="I13930">
        <v>94500</v>
      </c>
      <c r="J13930" t="s">
        <v>81</v>
      </c>
      <c r="K13930">
        <v>-5.4597717292842018E-2</v>
      </c>
      <c r="L13930">
        <v>-5.4598000000000004</v>
      </c>
      <c r="M13930" t="s">
        <v>82</v>
      </c>
    </row>
    <row r="13931" spans="1:13">
      <c r="A13931" t="s">
        <v>129</v>
      </c>
      <c r="B13931" t="s">
        <v>130</v>
      </c>
      <c r="C13931" t="str">
        <f>TEXT(D13931, "mmm")</f>
        <v>Nov</v>
      </c>
      <c r="D13931" s="1">
        <v>45607</v>
      </c>
      <c r="E13931" t="s">
        <v>111</v>
      </c>
      <c r="F13931" t="s">
        <v>101</v>
      </c>
      <c r="G13931">
        <v>13500</v>
      </c>
      <c r="H13931">
        <v>7</v>
      </c>
      <c r="I13931">
        <v>94500</v>
      </c>
      <c r="J13931" t="s">
        <v>81</v>
      </c>
      <c r="K13931">
        <v>-5.4597717292842018E-2</v>
      </c>
      <c r="L13931">
        <v>-5.4598000000000004</v>
      </c>
      <c r="M13931" t="s">
        <v>82</v>
      </c>
    </row>
    <row r="13932" spans="1:13">
      <c r="A13932" t="s">
        <v>129</v>
      </c>
      <c r="B13932" t="s">
        <v>130</v>
      </c>
      <c r="C13932" t="str">
        <f>TEXT(D13932, "mmm")</f>
        <v>Nov</v>
      </c>
      <c r="D13932" s="1">
        <v>45607</v>
      </c>
      <c r="E13932" t="s">
        <v>110</v>
      </c>
      <c r="F13932" t="s">
        <v>101</v>
      </c>
      <c r="G13932">
        <v>13500</v>
      </c>
      <c r="H13932">
        <v>7</v>
      </c>
      <c r="I13932">
        <v>94500</v>
      </c>
      <c r="J13932" t="s">
        <v>81</v>
      </c>
      <c r="K13932">
        <v>-5.4597717292842018E-2</v>
      </c>
      <c r="L13932">
        <v>-5.4598000000000004</v>
      </c>
      <c r="M13932" t="s">
        <v>82</v>
      </c>
    </row>
    <row r="13933" spans="1:13">
      <c r="A13933" t="s">
        <v>1184</v>
      </c>
      <c r="B13933" t="s">
        <v>1185</v>
      </c>
      <c r="C13933" t="str">
        <f>TEXT(D13933, "mmm")</f>
        <v>Nov</v>
      </c>
      <c r="D13933" s="1">
        <v>45607</v>
      </c>
      <c r="E13933" t="s">
        <v>3512</v>
      </c>
      <c r="F13933" t="s">
        <v>118</v>
      </c>
      <c r="G13933">
        <v>2500</v>
      </c>
      <c r="H13933">
        <v>7.46</v>
      </c>
      <c r="I13933">
        <v>18650</v>
      </c>
      <c r="J13933" t="s">
        <v>81</v>
      </c>
      <c r="K13933">
        <v>0.1834482653387661</v>
      </c>
      <c r="L13933">
        <v>18.344799999999999</v>
      </c>
      <c r="M13933" t="s">
        <v>82</v>
      </c>
    </row>
    <row r="13934" spans="1:13">
      <c r="A13934" t="s">
        <v>6884</v>
      </c>
      <c r="B13934" t="s">
        <v>6885</v>
      </c>
      <c r="C13934" t="str">
        <f>TEXT(D13934, "mmm")</f>
        <v>Nov</v>
      </c>
      <c r="D13934" s="1">
        <v>45607</v>
      </c>
      <c r="E13934" t="s">
        <v>6886</v>
      </c>
      <c r="F13934" t="s">
        <v>128</v>
      </c>
      <c r="G13934">
        <v>11500</v>
      </c>
      <c r="H13934">
        <v>26.82</v>
      </c>
      <c r="I13934">
        <v>308430</v>
      </c>
      <c r="J13934" t="s">
        <v>86</v>
      </c>
      <c r="K13934">
        <v>7.3636031003112556E-2</v>
      </c>
      <c r="L13934">
        <v>7.3635999999999999</v>
      </c>
      <c r="M13934" t="s">
        <v>82</v>
      </c>
    </row>
    <row r="13935" spans="1:13">
      <c r="A13935" t="s">
        <v>5867</v>
      </c>
      <c r="B13935" t="s">
        <v>5868</v>
      </c>
      <c r="C13935" t="str">
        <f>TEXT(D13935, "mmm")</f>
        <v>Nov</v>
      </c>
      <c r="D13935" s="1">
        <v>45607</v>
      </c>
      <c r="E13935" t="s">
        <v>5869</v>
      </c>
      <c r="F13935" t="s">
        <v>80</v>
      </c>
      <c r="G13935">
        <v>30000</v>
      </c>
      <c r="H13935">
        <v>16.5</v>
      </c>
      <c r="I13935">
        <v>495000</v>
      </c>
      <c r="J13935" t="s">
        <v>86</v>
      </c>
      <c r="K13935">
        <v>2.7811436340941631E-2</v>
      </c>
      <c r="L13935">
        <v>2.7810999999999999</v>
      </c>
      <c r="M13935" t="s">
        <v>82</v>
      </c>
    </row>
    <row r="13936" spans="1:13">
      <c r="A13936" t="s">
        <v>5260</v>
      </c>
      <c r="B13936" t="s">
        <v>5261</v>
      </c>
      <c r="C13936" t="str">
        <f>TEXT(D13936, "mmm")</f>
        <v>Nov</v>
      </c>
      <c r="D13936" s="1">
        <v>45607</v>
      </c>
      <c r="E13936" t="s">
        <v>6713</v>
      </c>
      <c r="F13936" t="s">
        <v>101</v>
      </c>
      <c r="G13936">
        <v>25325</v>
      </c>
      <c r="H13936">
        <v>14.9</v>
      </c>
      <c r="I13936">
        <v>377342.5</v>
      </c>
      <c r="J13936" t="s">
        <v>81</v>
      </c>
      <c r="K13936">
        <v>-6.7289875091125495E-4</v>
      </c>
      <c r="L13936">
        <v>-6.7299999999999999E-2</v>
      </c>
      <c r="M13936" t="s">
        <v>82</v>
      </c>
    </row>
    <row r="13937" spans="1:13">
      <c r="A13937" t="s">
        <v>5260</v>
      </c>
      <c r="B13937" t="s">
        <v>5261</v>
      </c>
      <c r="C13937" t="str">
        <f>TEXT(D13937, "mmm")</f>
        <v>Nov</v>
      </c>
      <c r="D13937" s="1">
        <v>45607</v>
      </c>
      <c r="E13937" t="s">
        <v>6712</v>
      </c>
      <c r="F13937" t="s">
        <v>222</v>
      </c>
      <c r="G13937">
        <v>25325</v>
      </c>
      <c r="H13937">
        <v>14.9</v>
      </c>
      <c r="I13937">
        <v>377342.5</v>
      </c>
      <c r="J13937" t="s">
        <v>81</v>
      </c>
      <c r="K13937">
        <v>-6.7289875091125495E-4</v>
      </c>
      <c r="L13937">
        <v>-6.7299999999999999E-2</v>
      </c>
      <c r="M13937" t="s">
        <v>82</v>
      </c>
    </row>
    <row r="13938" spans="1:13">
      <c r="A13938" t="s">
        <v>5260</v>
      </c>
      <c r="B13938" t="s">
        <v>5261</v>
      </c>
      <c r="C13938" t="str">
        <f>TEXT(D13938, "mmm")</f>
        <v>Nov</v>
      </c>
      <c r="D13938" s="1">
        <v>45607</v>
      </c>
      <c r="E13938" t="s">
        <v>6715</v>
      </c>
      <c r="F13938" t="s">
        <v>222</v>
      </c>
      <c r="G13938">
        <v>25325</v>
      </c>
      <c r="H13938">
        <v>14.9</v>
      </c>
      <c r="I13938">
        <v>377342.5</v>
      </c>
      <c r="J13938" t="s">
        <v>81</v>
      </c>
      <c r="K13938">
        <v>-6.7289875091125495E-4</v>
      </c>
      <c r="L13938">
        <v>-6.7299999999999999E-2</v>
      </c>
      <c r="M13938" t="s">
        <v>82</v>
      </c>
    </row>
    <row r="13939" spans="1:13">
      <c r="A13939" t="s">
        <v>5260</v>
      </c>
      <c r="B13939" t="s">
        <v>5261</v>
      </c>
      <c r="C13939" t="str">
        <f>TEXT(D13939, "mmm")</f>
        <v>Nov</v>
      </c>
      <c r="D13939" s="1">
        <v>45607</v>
      </c>
      <c r="E13939" t="s">
        <v>6716</v>
      </c>
      <c r="F13939" t="s">
        <v>101</v>
      </c>
      <c r="G13939">
        <v>25325</v>
      </c>
      <c r="H13939">
        <v>14.9</v>
      </c>
      <c r="I13939">
        <v>377342.5</v>
      </c>
      <c r="J13939" t="s">
        <v>81</v>
      </c>
      <c r="K13939">
        <v>-6.7289875091125495E-4</v>
      </c>
      <c r="L13939">
        <v>-6.7299999999999999E-2</v>
      </c>
      <c r="M13939" t="s">
        <v>82</v>
      </c>
    </row>
    <row r="13940" spans="1:13">
      <c r="A13940" t="s">
        <v>5260</v>
      </c>
      <c r="B13940" t="s">
        <v>5261</v>
      </c>
      <c r="C13940" t="str">
        <f>TEXT(D13940, "mmm")</f>
        <v>Nov</v>
      </c>
      <c r="D13940" s="1">
        <v>45607</v>
      </c>
      <c r="E13940" t="s">
        <v>6714</v>
      </c>
      <c r="F13940" t="s">
        <v>101</v>
      </c>
      <c r="G13940">
        <v>25325</v>
      </c>
      <c r="H13940">
        <v>14.9</v>
      </c>
      <c r="I13940">
        <v>377342.5</v>
      </c>
      <c r="J13940" t="s">
        <v>81</v>
      </c>
      <c r="K13940">
        <v>-6.7289875091125495E-4</v>
      </c>
      <c r="L13940">
        <v>-6.7299999999999999E-2</v>
      </c>
      <c r="M13940" t="s">
        <v>82</v>
      </c>
    </row>
    <row r="13941" spans="1:13">
      <c r="A13941" t="s">
        <v>6887</v>
      </c>
      <c r="B13941" t="s">
        <v>6888</v>
      </c>
      <c r="C13941" t="str">
        <f>TEXT(D13941, "mmm")</f>
        <v>Nov</v>
      </c>
      <c r="D13941" s="1">
        <v>45607</v>
      </c>
      <c r="E13941" t="s">
        <v>6889</v>
      </c>
      <c r="F13941" t="s">
        <v>128</v>
      </c>
      <c r="G13941">
        <v>175000</v>
      </c>
      <c r="H13941">
        <v>5.64</v>
      </c>
      <c r="I13941">
        <v>987000</v>
      </c>
      <c r="J13941" t="s">
        <v>86</v>
      </c>
      <c r="K13941">
        <v>-8.4775126326780748E-2</v>
      </c>
      <c r="L13941">
        <v>-8.4774999999999991</v>
      </c>
      <c r="M13941" t="s">
        <v>82</v>
      </c>
    </row>
    <row r="13942" spans="1:13">
      <c r="A13942" t="s">
        <v>6890</v>
      </c>
      <c r="B13942" t="s">
        <v>6891</v>
      </c>
      <c r="C13942" t="str">
        <f>TEXT(D13942, "mmm")</f>
        <v>Nov</v>
      </c>
      <c r="D13942" s="1">
        <v>45607</v>
      </c>
      <c r="E13942" t="s">
        <v>6892</v>
      </c>
      <c r="F13942" t="s">
        <v>217</v>
      </c>
      <c r="G13942">
        <v>525</v>
      </c>
      <c r="H13942">
        <v>201.81</v>
      </c>
      <c r="I13942">
        <v>105950.25</v>
      </c>
      <c r="J13942" t="s">
        <v>86</v>
      </c>
      <c r="K13942">
        <v>-2.4781000117879431E-4</v>
      </c>
      <c r="L13942">
        <v>-2.4799999999999999E-2</v>
      </c>
      <c r="M13942" t="s">
        <v>82</v>
      </c>
    </row>
    <row r="13943" spans="1:13">
      <c r="A13943" t="s">
        <v>6893</v>
      </c>
      <c r="B13943" t="s">
        <v>6894</v>
      </c>
      <c r="C13943" t="str">
        <f>TEXT(D13943, "mmm")</f>
        <v>Nov</v>
      </c>
      <c r="D13943" s="1">
        <v>45607</v>
      </c>
      <c r="E13943" t="s">
        <v>6895</v>
      </c>
      <c r="F13943" t="s">
        <v>118</v>
      </c>
      <c r="G13943">
        <v>3500</v>
      </c>
      <c r="H13943">
        <v>28.71</v>
      </c>
      <c r="I13943">
        <v>100485</v>
      </c>
      <c r="J13943" t="s">
        <v>86</v>
      </c>
      <c r="K13943">
        <v>4.249485626164784E-2</v>
      </c>
      <c r="L13943">
        <v>4.2495000000000003</v>
      </c>
      <c r="M13943" t="s">
        <v>82</v>
      </c>
    </row>
    <row r="13944" spans="1:13">
      <c r="A13944" t="s">
        <v>4233</v>
      </c>
      <c r="B13944" t="s">
        <v>4234</v>
      </c>
      <c r="C13944" t="str">
        <f>TEXT(D13944, "mmm")</f>
        <v>Nov</v>
      </c>
      <c r="D13944" s="1">
        <v>45607</v>
      </c>
      <c r="E13944" t="s">
        <v>4235</v>
      </c>
      <c r="F13944" t="s">
        <v>80</v>
      </c>
      <c r="G13944">
        <v>5000</v>
      </c>
      <c r="H13944">
        <v>11.64</v>
      </c>
      <c r="I13944">
        <v>58200</v>
      </c>
      <c r="J13944" t="s">
        <v>86</v>
      </c>
      <c r="K13944">
        <v>1.489921810406525E-2</v>
      </c>
      <c r="L13944">
        <v>1.4899</v>
      </c>
      <c r="M13944" t="s">
        <v>82</v>
      </c>
    </row>
    <row r="13945" spans="1:13">
      <c r="A13945" t="s">
        <v>6793</v>
      </c>
      <c r="B13945" t="s">
        <v>6794</v>
      </c>
      <c r="C13945" t="str">
        <f>TEXT(D13945, "mmm")</f>
        <v>Nov</v>
      </c>
      <c r="D13945" s="1">
        <v>45607</v>
      </c>
      <c r="E13945" t="s">
        <v>100</v>
      </c>
      <c r="F13945" t="s">
        <v>101</v>
      </c>
      <c r="G13945">
        <v>29233</v>
      </c>
      <c r="H13945">
        <v>9.32</v>
      </c>
      <c r="I13945">
        <v>272451.56</v>
      </c>
      <c r="J13945" t="s">
        <v>81</v>
      </c>
      <c r="K13945">
        <v>1.0925052651472139E-2</v>
      </c>
      <c r="L13945">
        <v>1.0925</v>
      </c>
      <c r="M13945" t="s">
        <v>82</v>
      </c>
    </row>
    <row r="13946" spans="1:13">
      <c r="A13946" t="s">
        <v>6793</v>
      </c>
      <c r="B13946" t="s">
        <v>6794</v>
      </c>
      <c r="C13946" t="str">
        <f>TEXT(D13946, "mmm")</f>
        <v>Nov</v>
      </c>
      <c r="D13946" s="1">
        <v>45607</v>
      </c>
      <c r="E13946" t="s">
        <v>102</v>
      </c>
      <c r="F13946" t="s">
        <v>101</v>
      </c>
      <c r="G13946">
        <v>29233</v>
      </c>
      <c r="H13946">
        <v>9.32</v>
      </c>
      <c r="I13946">
        <v>272451.56</v>
      </c>
      <c r="J13946" t="s">
        <v>81</v>
      </c>
      <c r="K13946">
        <v>1.0925052651472139E-2</v>
      </c>
      <c r="L13946">
        <v>1.0925</v>
      </c>
      <c r="M13946" t="s">
        <v>82</v>
      </c>
    </row>
    <row r="13947" spans="1:13">
      <c r="A13947" t="s">
        <v>6896</v>
      </c>
      <c r="B13947" t="s">
        <v>6897</v>
      </c>
      <c r="C13947" t="str">
        <f>TEXT(D13947, "mmm")</f>
        <v>Nov</v>
      </c>
      <c r="D13947" s="1">
        <v>45607</v>
      </c>
      <c r="E13947" t="s">
        <v>6898</v>
      </c>
      <c r="F13947" t="s">
        <v>80</v>
      </c>
      <c r="G13947">
        <v>100000</v>
      </c>
      <c r="H13947">
        <v>1.41</v>
      </c>
      <c r="I13947">
        <v>141000</v>
      </c>
      <c r="J13947" t="s">
        <v>86</v>
      </c>
      <c r="K13947">
        <v>6.4285739222351701E-2</v>
      </c>
      <c r="L13947">
        <v>6.4286000000000003</v>
      </c>
      <c r="M13947" t="s">
        <v>82</v>
      </c>
    </row>
    <row r="13948" spans="1:13">
      <c r="A13948" t="s">
        <v>291</v>
      </c>
      <c r="B13948" t="s">
        <v>292</v>
      </c>
      <c r="C13948" t="str">
        <f>TEXT(D13948, "mmm")</f>
        <v>Nov</v>
      </c>
      <c r="D13948" s="1">
        <v>45607</v>
      </c>
      <c r="E13948" t="s">
        <v>100</v>
      </c>
      <c r="F13948" t="s">
        <v>101</v>
      </c>
      <c r="G13948">
        <v>22616</v>
      </c>
      <c r="H13948">
        <v>7.83</v>
      </c>
      <c r="I13948">
        <v>177083.28</v>
      </c>
      <c r="J13948" t="s">
        <v>81</v>
      </c>
      <c r="K13948">
        <v>2.7914868600992682E-2</v>
      </c>
      <c r="L13948">
        <v>2.7915000000000001</v>
      </c>
      <c r="M13948" t="s">
        <v>82</v>
      </c>
    </row>
    <row r="13949" spans="1:13">
      <c r="A13949" t="s">
        <v>291</v>
      </c>
      <c r="B13949" t="s">
        <v>292</v>
      </c>
      <c r="C13949" t="str">
        <f>TEXT(D13949, "mmm")</f>
        <v>Nov</v>
      </c>
      <c r="D13949" s="1">
        <v>45607</v>
      </c>
      <c r="E13949" t="s">
        <v>102</v>
      </c>
      <c r="F13949" t="s">
        <v>101</v>
      </c>
      <c r="G13949">
        <v>22616</v>
      </c>
      <c r="H13949">
        <v>7.83</v>
      </c>
      <c r="I13949">
        <v>177083.28</v>
      </c>
      <c r="J13949" t="s">
        <v>81</v>
      </c>
      <c r="K13949">
        <v>2.7914868600992682E-2</v>
      </c>
      <c r="L13949">
        <v>2.7915000000000001</v>
      </c>
      <c r="M13949" t="s">
        <v>82</v>
      </c>
    </row>
    <row r="13950" spans="1:13">
      <c r="A13950" t="s">
        <v>780</v>
      </c>
      <c r="B13950" t="s">
        <v>781</v>
      </c>
      <c r="C13950" t="str">
        <f>TEXT(D13950, "mmm")</f>
        <v>Nov</v>
      </c>
      <c r="D13950" s="1">
        <v>45608</v>
      </c>
      <c r="E13950" t="s">
        <v>6899</v>
      </c>
      <c r="F13950" t="s">
        <v>80</v>
      </c>
      <c r="G13950">
        <v>1800</v>
      </c>
      <c r="H13950">
        <v>27.89</v>
      </c>
      <c r="I13950">
        <v>50202</v>
      </c>
      <c r="J13950" t="s">
        <v>81</v>
      </c>
      <c r="K13950">
        <v>0.1107913672026317</v>
      </c>
      <c r="L13950">
        <v>11.0791</v>
      </c>
      <c r="M13950" t="s">
        <v>82</v>
      </c>
    </row>
    <row r="13951" spans="1:13">
      <c r="A13951" t="s">
        <v>5388</v>
      </c>
      <c r="B13951" t="s">
        <v>5389</v>
      </c>
      <c r="C13951" t="str">
        <f>TEXT(D13951, "mmm")</f>
        <v>Nov</v>
      </c>
      <c r="D13951" s="1">
        <v>45608</v>
      </c>
      <c r="E13951" t="s">
        <v>5390</v>
      </c>
      <c r="F13951" t="s">
        <v>128</v>
      </c>
      <c r="G13951">
        <v>13790</v>
      </c>
      <c r="H13951">
        <v>18.149999999999999</v>
      </c>
      <c r="I13951">
        <v>250288.5</v>
      </c>
      <c r="J13951" t="s">
        <v>81</v>
      </c>
      <c r="K13951">
        <v>-3.9803682451623128E-2</v>
      </c>
      <c r="L13951">
        <v>-3.9803999999999999</v>
      </c>
      <c r="M13951" t="s">
        <v>82</v>
      </c>
    </row>
    <row r="13952" spans="1:13">
      <c r="A13952" t="s">
        <v>2218</v>
      </c>
      <c r="B13952" t="s">
        <v>2219</v>
      </c>
      <c r="C13952" t="str">
        <f>TEXT(D13952, "mmm")</f>
        <v>Nov</v>
      </c>
      <c r="D13952" s="1">
        <v>45608</v>
      </c>
      <c r="E13952" t="s">
        <v>5724</v>
      </c>
      <c r="F13952" t="s">
        <v>128</v>
      </c>
      <c r="G13952">
        <v>2817</v>
      </c>
      <c r="H13952">
        <v>7.17</v>
      </c>
      <c r="I13952">
        <v>20197.89</v>
      </c>
      <c r="J13952" t="s">
        <v>81</v>
      </c>
      <c r="K13952">
        <v>2.4113417710286189E-2</v>
      </c>
      <c r="L13952">
        <v>2.4113000000000002</v>
      </c>
      <c r="M13952" t="s">
        <v>82</v>
      </c>
    </row>
    <row r="13953" spans="1:13">
      <c r="A13953" t="s">
        <v>1374</v>
      </c>
      <c r="B13953" t="s">
        <v>1375</v>
      </c>
      <c r="C13953" t="str">
        <f>TEXT(D13953, "mmm")</f>
        <v>Nov</v>
      </c>
      <c r="D13953" s="1">
        <v>45608</v>
      </c>
      <c r="E13953" t="s">
        <v>5380</v>
      </c>
      <c r="F13953" t="s">
        <v>118</v>
      </c>
      <c r="G13953">
        <v>360</v>
      </c>
      <c r="H13953">
        <v>40.75</v>
      </c>
      <c r="I13953">
        <v>14670</v>
      </c>
      <c r="J13953" t="s">
        <v>81</v>
      </c>
      <c r="K13953">
        <v>0.15946687649542771</v>
      </c>
      <c r="L13953">
        <v>15.9467</v>
      </c>
      <c r="M13953" t="s">
        <v>82</v>
      </c>
    </row>
    <row r="13954" spans="1:13">
      <c r="A13954" t="s">
        <v>1587</v>
      </c>
      <c r="B13954" t="s">
        <v>1588</v>
      </c>
      <c r="C13954" t="str">
        <f>TEXT(D13954, "mmm")</f>
        <v>Nov</v>
      </c>
      <c r="D13954" s="1">
        <v>45608</v>
      </c>
      <c r="E13954" t="s">
        <v>6900</v>
      </c>
      <c r="F13954" t="s">
        <v>80</v>
      </c>
      <c r="G13954">
        <v>87300</v>
      </c>
      <c r="H13954">
        <v>1.1499999999999999</v>
      </c>
      <c r="I13954">
        <v>100395</v>
      </c>
      <c r="J13954" t="s">
        <v>86</v>
      </c>
      <c r="K13954">
        <v>-8.6956440613714658E-3</v>
      </c>
      <c r="L13954">
        <v>-0.86960000000000004</v>
      </c>
      <c r="M13954" t="s">
        <v>82</v>
      </c>
    </row>
    <row r="13955" spans="1:13">
      <c r="A13955" t="s">
        <v>291</v>
      </c>
      <c r="B13955" t="s">
        <v>292</v>
      </c>
      <c r="C13955" t="str">
        <f>TEXT(D13955, "mmm")</f>
        <v>Nov</v>
      </c>
      <c r="D13955" s="1">
        <v>45608</v>
      </c>
      <c r="E13955" t="s">
        <v>102</v>
      </c>
      <c r="F13955" t="s">
        <v>101</v>
      </c>
      <c r="G13955">
        <v>104967</v>
      </c>
      <c r="H13955">
        <v>7.73</v>
      </c>
      <c r="I13955">
        <v>811394.91</v>
      </c>
      <c r="J13955" t="s">
        <v>81</v>
      </c>
      <c r="K13955">
        <v>4.37662934086398E-2</v>
      </c>
      <c r="L13955">
        <v>4.3765999999999998</v>
      </c>
      <c r="M13955" t="s">
        <v>82</v>
      </c>
    </row>
    <row r="13956" spans="1:13">
      <c r="A13956" t="s">
        <v>1875</v>
      </c>
      <c r="B13956" t="s">
        <v>1876</v>
      </c>
      <c r="C13956" t="str">
        <f>TEXT(D13956, "mmm")</f>
        <v>Nov</v>
      </c>
      <c r="D13956" s="1">
        <v>45608</v>
      </c>
      <c r="E13956" t="s">
        <v>1877</v>
      </c>
      <c r="F13956" t="s">
        <v>101</v>
      </c>
      <c r="G13956">
        <v>460</v>
      </c>
      <c r="H13956">
        <v>897.76</v>
      </c>
      <c r="I13956">
        <v>412969.6</v>
      </c>
      <c r="J13956" t="s">
        <v>81</v>
      </c>
      <c r="K13956">
        <v>0.1152685215402887</v>
      </c>
      <c r="L13956">
        <v>11.526899999999999</v>
      </c>
      <c r="M13956" t="s">
        <v>82</v>
      </c>
    </row>
    <row r="13957" spans="1:13">
      <c r="A13957" t="s">
        <v>1875</v>
      </c>
      <c r="B13957" t="s">
        <v>1876</v>
      </c>
      <c r="C13957" t="str">
        <f>TEXT(D13957, "mmm")</f>
        <v>Nov</v>
      </c>
      <c r="D13957" s="1">
        <v>45608</v>
      </c>
      <c r="E13957" t="s">
        <v>1878</v>
      </c>
      <c r="F13957" t="s">
        <v>101</v>
      </c>
      <c r="G13957">
        <v>460</v>
      </c>
      <c r="H13957">
        <v>897.76</v>
      </c>
      <c r="I13957">
        <v>412969.6</v>
      </c>
      <c r="J13957" t="s">
        <v>81</v>
      </c>
      <c r="K13957">
        <v>0.1152685215402887</v>
      </c>
      <c r="L13957">
        <v>11.526899999999999</v>
      </c>
      <c r="M13957" t="s">
        <v>82</v>
      </c>
    </row>
    <row r="13958" spans="1:13">
      <c r="A13958" t="s">
        <v>1875</v>
      </c>
      <c r="B13958" t="s">
        <v>1876</v>
      </c>
      <c r="C13958" t="str">
        <f>TEXT(D13958, "mmm")</f>
        <v>Nov</v>
      </c>
      <c r="D13958" s="1">
        <v>45608</v>
      </c>
      <c r="E13958" t="s">
        <v>1879</v>
      </c>
      <c r="F13958" t="s">
        <v>217</v>
      </c>
      <c r="G13958">
        <v>460</v>
      </c>
      <c r="H13958">
        <v>897.76</v>
      </c>
      <c r="I13958">
        <v>412969.6</v>
      </c>
      <c r="J13958" t="s">
        <v>81</v>
      </c>
      <c r="K13958">
        <v>0.1152685215402887</v>
      </c>
      <c r="L13958">
        <v>11.526899999999999</v>
      </c>
      <c r="M13958" t="s">
        <v>82</v>
      </c>
    </row>
    <row r="13959" spans="1:13">
      <c r="A13959" t="s">
        <v>1875</v>
      </c>
      <c r="B13959" t="s">
        <v>1876</v>
      </c>
      <c r="C13959" t="str">
        <f>TEXT(D13959, "mmm")</f>
        <v>Nov</v>
      </c>
      <c r="D13959" s="1">
        <v>45608</v>
      </c>
      <c r="E13959" t="s">
        <v>1877</v>
      </c>
      <c r="F13959" t="s">
        <v>101</v>
      </c>
      <c r="G13959">
        <v>4534</v>
      </c>
      <c r="H13959">
        <v>181.34</v>
      </c>
      <c r="I13959">
        <v>822195.56</v>
      </c>
      <c r="J13959" t="s">
        <v>86</v>
      </c>
      <c r="K13959">
        <v>0.1152685215402887</v>
      </c>
      <c r="L13959">
        <v>11.526899999999999</v>
      </c>
      <c r="M13959" t="s">
        <v>82</v>
      </c>
    </row>
    <row r="13960" spans="1:13">
      <c r="A13960" t="s">
        <v>1875</v>
      </c>
      <c r="B13960" t="s">
        <v>1876</v>
      </c>
      <c r="C13960" t="str">
        <f>TEXT(D13960, "mmm")</f>
        <v>Nov</v>
      </c>
      <c r="D13960" s="1">
        <v>45608</v>
      </c>
      <c r="E13960" t="s">
        <v>1878</v>
      </c>
      <c r="F13960" t="s">
        <v>101</v>
      </c>
      <c r="G13960">
        <v>4534</v>
      </c>
      <c r="H13960">
        <v>181.34</v>
      </c>
      <c r="I13960">
        <v>822195.56</v>
      </c>
      <c r="J13960" t="s">
        <v>86</v>
      </c>
      <c r="K13960">
        <v>0.1152685215402887</v>
      </c>
      <c r="L13960">
        <v>11.526899999999999</v>
      </c>
      <c r="M13960" t="s">
        <v>82</v>
      </c>
    </row>
    <row r="13961" spans="1:13">
      <c r="A13961" t="s">
        <v>1875</v>
      </c>
      <c r="B13961" t="s">
        <v>1876</v>
      </c>
      <c r="C13961" t="str">
        <f>TEXT(D13961, "mmm")</f>
        <v>Nov</v>
      </c>
      <c r="D13961" s="1">
        <v>45608</v>
      </c>
      <c r="E13961" t="s">
        <v>1879</v>
      </c>
      <c r="F13961" t="s">
        <v>217</v>
      </c>
      <c r="G13961">
        <v>4534</v>
      </c>
      <c r="H13961">
        <v>181.34</v>
      </c>
      <c r="I13961">
        <v>822195.56</v>
      </c>
      <c r="J13961" t="s">
        <v>86</v>
      </c>
      <c r="K13961">
        <v>0.1152685215402887</v>
      </c>
      <c r="L13961">
        <v>11.526899999999999</v>
      </c>
      <c r="M13961" t="s">
        <v>82</v>
      </c>
    </row>
    <row r="13962" spans="1:13">
      <c r="A13962" t="s">
        <v>6816</v>
      </c>
      <c r="B13962" t="s">
        <v>6817</v>
      </c>
      <c r="C13962" t="str">
        <f>TEXT(D13962, "mmm")</f>
        <v>Nov</v>
      </c>
      <c r="D13962" s="1">
        <v>45608</v>
      </c>
      <c r="E13962" t="s">
        <v>6819</v>
      </c>
      <c r="F13962" t="s">
        <v>101</v>
      </c>
      <c r="G13962">
        <v>8708</v>
      </c>
      <c r="H13962">
        <v>71.260000000000005</v>
      </c>
      <c r="I13962">
        <v>620532.08000000007</v>
      </c>
      <c r="J13962" t="s">
        <v>81</v>
      </c>
      <c r="K13962">
        <v>-2.2942216827215641E-2</v>
      </c>
      <c r="L13962">
        <v>-2.2942</v>
      </c>
      <c r="M13962" t="s">
        <v>82</v>
      </c>
    </row>
    <row r="13963" spans="1:13">
      <c r="A13963" t="s">
        <v>6887</v>
      </c>
      <c r="B13963" t="s">
        <v>6888</v>
      </c>
      <c r="C13963" t="str">
        <f>TEXT(D13963, "mmm")</f>
        <v>Nov</v>
      </c>
      <c r="D13963" s="1">
        <v>45608</v>
      </c>
      <c r="E13963" t="s">
        <v>6901</v>
      </c>
      <c r="F13963" t="s">
        <v>80</v>
      </c>
      <c r="G13963">
        <v>17500</v>
      </c>
      <c r="H13963">
        <v>5.75</v>
      </c>
      <c r="I13963">
        <v>100625</v>
      </c>
      <c r="J13963" t="s">
        <v>81</v>
      </c>
      <c r="K13963">
        <v>-1.403507480404087E-2</v>
      </c>
      <c r="L13963">
        <v>-1.4035</v>
      </c>
      <c r="M13963" t="s">
        <v>82</v>
      </c>
    </row>
    <row r="13964" spans="1:13">
      <c r="A13964" t="s">
        <v>5932</v>
      </c>
      <c r="B13964" t="s">
        <v>5933</v>
      </c>
      <c r="C13964" t="str">
        <f>TEXT(D13964, "mmm")</f>
        <v>Nov</v>
      </c>
      <c r="D13964" s="1">
        <v>45608</v>
      </c>
      <c r="E13964" t="s">
        <v>5934</v>
      </c>
      <c r="F13964" t="s">
        <v>80</v>
      </c>
      <c r="G13964">
        <v>2000</v>
      </c>
      <c r="H13964">
        <v>7.44</v>
      </c>
      <c r="I13964">
        <v>14880</v>
      </c>
      <c r="J13964" t="s">
        <v>81</v>
      </c>
      <c r="K13964">
        <v>0.1145685888419434</v>
      </c>
      <c r="L13964">
        <v>11.456899999999999</v>
      </c>
      <c r="M13964" t="s">
        <v>82</v>
      </c>
    </row>
    <row r="13965" spans="1:13">
      <c r="A13965" t="s">
        <v>5932</v>
      </c>
      <c r="B13965" t="s">
        <v>5933</v>
      </c>
      <c r="C13965" t="str">
        <f>TEXT(D13965, "mmm")</f>
        <v>Nov</v>
      </c>
      <c r="D13965" s="1">
        <v>45608</v>
      </c>
      <c r="E13965" t="s">
        <v>5934</v>
      </c>
      <c r="F13965" t="s">
        <v>80</v>
      </c>
      <c r="G13965">
        <v>3000</v>
      </c>
      <c r="H13965">
        <v>7.64</v>
      </c>
      <c r="I13965">
        <v>22920</v>
      </c>
      <c r="J13965" t="s">
        <v>81</v>
      </c>
      <c r="K13965">
        <v>0.1145685888419434</v>
      </c>
      <c r="L13965">
        <v>11.456899999999999</v>
      </c>
      <c r="M13965" t="s">
        <v>82</v>
      </c>
    </row>
    <row r="13966" spans="1:13">
      <c r="A13966" t="s">
        <v>5932</v>
      </c>
      <c r="B13966" t="s">
        <v>5933</v>
      </c>
      <c r="C13966" t="str">
        <f>TEXT(D13966, "mmm")</f>
        <v>Nov</v>
      </c>
      <c r="D13966" s="1">
        <v>45608</v>
      </c>
      <c r="E13966" t="s">
        <v>5934</v>
      </c>
      <c r="F13966" t="s">
        <v>80</v>
      </c>
      <c r="G13966">
        <v>2000</v>
      </c>
      <c r="H13966">
        <v>7.54</v>
      </c>
      <c r="I13966">
        <v>15080</v>
      </c>
      <c r="J13966" t="s">
        <v>81</v>
      </c>
      <c r="K13966">
        <v>0.1145685888419434</v>
      </c>
      <c r="L13966">
        <v>11.456899999999999</v>
      </c>
      <c r="M13966" t="s">
        <v>82</v>
      </c>
    </row>
    <row r="13967" spans="1:13">
      <c r="A13967" t="s">
        <v>291</v>
      </c>
      <c r="B13967" t="s">
        <v>292</v>
      </c>
      <c r="C13967" t="str">
        <f>TEXT(D13967, "mmm")</f>
        <v>Nov</v>
      </c>
      <c r="D13967" s="1">
        <v>45608</v>
      </c>
      <c r="E13967" t="s">
        <v>100</v>
      </c>
      <c r="F13967" t="s">
        <v>101</v>
      </c>
      <c r="G13967">
        <v>104967</v>
      </c>
      <c r="H13967">
        <v>7.73</v>
      </c>
      <c r="I13967">
        <v>811394.91</v>
      </c>
      <c r="J13967" t="s">
        <v>81</v>
      </c>
      <c r="K13967">
        <v>4.37662934086398E-2</v>
      </c>
      <c r="L13967">
        <v>4.3765999999999998</v>
      </c>
      <c r="M13967" t="s">
        <v>82</v>
      </c>
    </row>
    <row r="13968" spans="1:13">
      <c r="A13968" t="s">
        <v>1128</v>
      </c>
      <c r="B13968" t="s">
        <v>1129</v>
      </c>
      <c r="C13968" t="str">
        <f>TEXT(D13968, "mmm")</f>
        <v>Nov</v>
      </c>
      <c r="D13968" s="1">
        <v>45608</v>
      </c>
      <c r="E13968" t="s">
        <v>6869</v>
      </c>
      <c r="F13968" t="s">
        <v>118</v>
      </c>
      <c r="G13968">
        <v>1128</v>
      </c>
      <c r="H13968">
        <v>277.75</v>
      </c>
      <c r="I13968">
        <v>313302</v>
      </c>
      <c r="J13968" t="s">
        <v>81</v>
      </c>
      <c r="K13968">
        <v>7.0106686745535551E-2</v>
      </c>
      <c r="L13968">
        <v>7.0106999999999999</v>
      </c>
      <c r="M13968" t="s">
        <v>82</v>
      </c>
    </row>
    <row r="13969" spans="1:13">
      <c r="A13969" t="s">
        <v>6816</v>
      </c>
      <c r="B13969" t="s">
        <v>6817</v>
      </c>
      <c r="C13969" t="str">
        <f>TEXT(D13969, "mmm")</f>
        <v>Nov</v>
      </c>
      <c r="D13969" s="1">
        <v>45608</v>
      </c>
      <c r="E13969" t="s">
        <v>6820</v>
      </c>
      <c r="F13969" t="s">
        <v>101</v>
      </c>
      <c r="G13969">
        <v>8708</v>
      </c>
      <c r="H13969">
        <v>71.260000000000005</v>
      </c>
      <c r="I13969">
        <v>620532.08000000007</v>
      </c>
      <c r="J13969" t="s">
        <v>81</v>
      </c>
      <c r="K13969">
        <v>-2.2942216827215641E-2</v>
      </c>
      <c r="L13969">
        <v>-2.2942</v>
      </c>
      <c r="M13969" t="s">
        <v>82</v>
      </c>
    </row>
    <row r="13970" spans="1:13">
      <c r="A13970" t="s">
        <v>6816</v>
      </c>
      <c r="B13970" t="s">
        <v>6817</v>
      </c>
      <c r="C13970" t="str">
        <f>TEXT(D13970, "mmm")</f>
        <v>Nov</v>
      </c>
      <c r="D13970" s="1">
        <v>45608</v>
      </c>
      <c r="E13970" t="s">
        <v>6818</v>
      </c>
      <c r="F13970" t="s">
        <v>101</v>
      </c>
      <c r="G13970">
        <v>8708</v>
      </c>
      <c r="H13970">
        <v>71.260000000000005</v>
      </c>
      <c r="I13970">
        <v>620532.08000000007</v>
      </c>
      <c r="J13970" t="s">
        <v>81</v>
      </c>
      <c r="K13970">
        <v>-2.2942216827215641E-2</v>
      </c>
      <c r="L13970">
        <v>-2.2942</v>
      </c>
      <c r="M13970" t="s">
        <v>82</v>
      </c>
    </row>
    <row r="13971" spans="1:13">
      <c r="A13971" t="s">
        <v>6902</v>
      </c>
      <c r="B13971" t="s">
        <v>6903</v>
      </c>
      <c r="C13971" t="str">
        <f>TEXT(D13971, "mmm")</f>
        <v>Nov</v>
      </c>
      <c r="D13971" s="1">
        <v>45608</v>
      </c>
      <c r="E13971" t="s">
        <v>6904</v>
      </c>
      <c r="F13971" t="s">
        <v>128</v>
      </c>
      <c r="G13971">
        <v>37000</v>
      </c>
      <c r="H13971">
        <v>1.36</v>
      </c>
      <c r="I13971">
        <v>50320</v>
      </c>
      <c r="J13971" t="s">
        <v>86</v>
      </c>
      <c r="K13971">
        <v>3.6764670434089153E-2</v>
      </c>
      <c r="L13971">
        <v>3.6764999999999999</v>
      </c>
      <c r="M13971" t="s">
        <v>82</v>
      </c>
    </row>
    <row r="13972" spans="1:13">
      <c r="A13972" t="s">
        <v>1201</v>
      </c>
      <c r="B13972" t="s">
        <v>1202</v>
      </c>
      <c r="C13972" t="str">
        <f>TEXT(D13972, "mmm")</f>
        <v>Nov</v>
      </c>
      <c r="D13972" s="1">
        <v>45608</v>
      </c>
      <c r="E13972" t="s">
        <v>1204</v>
      </c>
      <c r="F13972" t="s">
        <v>80</v>
      </c>
      <c r="G13972">
        <v>20000</v>
      </c>
      <c r="H13972">
        <v>2.65</v>
      </c>
      <c r="I13972">
        <v>53000</v>
      </c>
      <c r="J13972" t="s">
        <v>81</v>
      </c>
      <c r="K13972">
        <v>0.12992123175675441</v>
      </c>
      <c r="L13972">
        <v>12.992100000000001</v>
      </c>
      <c r="M13972" t="s">
        <v>82</v>
      </c>
    </row>
    <row r="13973" spans="1:13">
      <c r="A13973" t="s">
        <v>3330</v>
      </c>
      <c r="B13973" t="s">
        <v>3331</v>
      </c>
      <c r="C13973" t="str">
        <f>TEXT(D13973, "mmm")</f>
        <v>Nov</v>
      </c>
      <c r="D13973" s="1">
        <v>45608</v>
      </c>
      <c r="E13973" t="s">
        <v>6839</v>
      </c>
      <c r="F13973" t="s">
        <v>118</v>
      </c>
      <c r="G13973">
        <v>13343</v>
      </c>
      <c r="H13973">
        <v>7.12</v>
      </c>
      <c r="I13973">
        <v>95002.16</v>
      </c>
      <c r="J13973" t="s">
        <v>81</v>
      </c>
      <c r="K13973">
        <v>5.9238373378686537E-2</v>
      </c>
      <c r="L13973">
        <v>5.9238</v>
      </c>
      <c r="M13973" t="s">
        <v>82</v>
      </c>
    </row>
    <row r="13974" spans="1:13">
      <c r="A13974" t="s">
        <v>3515</v>
      </c>
      <c r="B13974" t="s">
        <v>3516</v>
      </c>
      <c r="C13974" t="str">
        <f>TEXT(D13974, "mmm")</f>
        <v>Nov</v>
      </c>
      <c r="D13974" s="1">
        <v>45608</v>
      </c>
      <c r="E13974" t="s">
        <v>3517</v>
      </c>
      <c r="F13974" t="s">
        <v>80</v>
      </c>
      <c r="G13974">
        <v>3000</v>
      </c>
      <c r="H13974">
        <v>7.6</v>
      </c>
      <c r="I13974">
        <v>22800</v>
      </c>
      <c r="J13974" t="s">
        <v>81</v>
      </c>
      <c r="K13974">
        <v>1.314027840898291E-3</v>
      </c>
      <c r="L13974">
        <v>0.13139999999999999</v>
      </c>
      <c r="M13974" t="s">
        <v>82</v>
      </c>
    </row>
    <row r="13975" spans="1:13">
      <c r="A13975" t="s">
        <v>3227</v>
      </c>
      <c r="B13975" t="s">
        <v>3228</v>
      </c>
      <c r="C13975" t="str">
        <f>TEXT(D13975, "mmm")</f>
        <v>Nov</v>
      </c>
      <c r="D13975" s="1">
        <v>45608</v>
      </c>
      <c r="E13975" t="s">
        <v>6824</v>
      </c>
      <c r="F13975" t="s">
        <v>80</v>
      </c>
      <c r="G13975">
        <v>300</v>
      </c>
      <c r="H13975">
        <v>34</v>
      </c>
      <c r="I13975">
        <v>10200</v>
      </c>
      <c r="J13975" t="s">
        <v>81</v>
      </c>
      <c r="K13975">
        <v>5.5373711801657732E-2</v>
      </c>
      <c r="L13975">
        <v>5.5373999999999999</v>
      </c>
      <c r="M13975" t="s">
        <v>82</v>
      </c>
    </row>
    <row r="13976" spans="1:13">
      <c r="A13976" t="s">
        <v>1146</v>
      </c>
      <c r="B13976" t="s">
        <v>1147</v>
      </c>
      <c r="C13976" t="str">
        <f>TEXT(D13976, "mmm")</f>
        <v>Nov</v>
      </c>
      <c r="D13976" s="1">
        <v>45608</v>
      </c>
      <c r="E13976" t="s">
        <v>6905</v>
      </c>
      <c r="F13976" t="s">
        <v>80</v>
      </c>
      <c r="G13976">
        <v>11111</v>
      </c>
      <c r="H13976">
        <v>45.37</v>
      </c>
      <c r="I13976">
        <v>504106.06999999989</v>
      </c>
      <c r="J13976" t="s">
        <v>86</v>
      </c>
      <c r="K13976">
        <v>1.319846680382564E-2</v>
      </c>
      <c r="L13976">
        <v>1.3198000000000001</v>
      </c>
      <c r="M13976" t="s">
        <v>82</v>
      </c>
    </row>
    <row r="13977" spans="1:13">
      <c r="A13977" t="s">
        <v>5095</v>
      </c>
      <c r="B13977" t="s">
        <v>5096</v>
      </c>
      <c r="C13977" t="str">
        <f>TEXT(D13977, "mmm")</f>
        <v>Nov</v>
      </c>
      <c r="D13977" s="1">
        <v>45608</v>
      </c>
      <c r="E13977" t="s">
        <v>5097</v>
      </c>
      <c r="F13977" t="s">
        <v>101</v>
      </c>
      <c r="G13977">
        <v>8400</v>
      </c>
      <c r="H13977">
        <v>15.94</v>
      </c>
      <c r="I13977">
        <v>133896</v>
      </c>
      <c r="J13977" t="s">
        <v>81</v>
      </c>
      <c r="K13977">
        <v>3.3962260375119957E-2</v>
      </c>
      <c r="L13977">
        <v>3.3961999999999999</v>
      </c>
      <c r="M13977" t="s">
        <v>82</v>
      </c>
    </row>
    <row r="13978" spans="1:13">
      <c r="A13978" t="s">
        <v>4348</v>
      </c>
      <c r="B13978" t="s">
        <v>4349</v>
      </c>
      <c r="C13978" t="str">
        <f>TEXT(D13978, "mmm")</f>
        <v>Nov</v>
      </c>
      <c r="D13978" s="1">
        <v>45608</v>
      </c>
      <c r="E13978" t="s">
        <v>6772</v>
      </c>
      <c r="F13978" t="s">
        <v>80</v>
      </c>
      <c r="G13978">
        <v>38108</v>
      </c>
      <c r="H13978">
        <v>11.41</v>
      </c>
      <c r="I13978">
        <v>434812.28</v>
      </c>
      <c r="J13978" t="s">
        <v>86</v>
      </c>
      <c r="K13978">
        <v>3.7752392077695651E-2</v>
      </c>
      <c r="L13978">
        <v>3.7751999999999999</v>
      </c>
      <c r="M13978" t="s">
        <v>82</v>
      </c>
    </row>
    <row r="13979" spans="1:13">
      <c r="A13979" t="s">
        <v>4348</v>
      </c>
      <c r="B13979" t="s">
        <v>4349</v>
      </c>
      <c r="C13979" t="str">
        <f>TEXT(D13979, "mmm")</f>
        <v>Nov</v>
      </c>
      <c r="D13979" s="1">
        <v>45608</v>
      </c>
      <c r="E13979" t="s">
        <v>6772</v>
      </c>
      <c r="F13979" t="s">
        <v>80</v>
      </c>
      <c r="G13979">
        <v>19054</v>
      </c>
      <c r="H13979">
        <v>11.41</v>
      </c>
      <c r="I13979">
        <v>217406.14</v>
      </c>
      <c r="J13979" t="s">
        <v>81</v>
      </c>
      <c r="K13979">
        <v>3.7752392077695651E-2</v>
      </c>
      <c r="L13979">
        <v>3.7751999999999999</v>
      </c>
      <c r="M13979" t="s">
        <v>82</v>
      </c>
    </row>
    <row r="13980" spans="1:13">
      <c r="A13980" t="s">
        <v>2137</v>
      </c>
      <c r="B13980" t="s">
        <v>2138</v>
      </c>
      <c r="C13980" t="str">
        <f>TEXT(D13980, "mmm")</f>
        <v>Nov</v>
      </c>
      <c r="D13980" s="1">
        <v>45608</v>
      </c>
      <c r="E13980" t="s">
        <v>2139</v>
      </c>
      <c r="F13980" t="s">
        <v>118</v>
      </c>
      <c r="G13980">
        <v>9400</v>
      </c>
      <c r="H13980">
        <v>4.29</v>
      </c>
      <c r="I13980">
        <v>40326</v>
      </c>
      <c r="J13980" t="s">
        <v>81</v>
      </c>
      <c r="K13980">
        <v>0.12055389070691321</v>
      </c>
      <c r="L13980">
        <v>12.055400000000001</v>
      </c>
      <c r="M13980" t="s">
        <v>82</v>
      </c>
    </row>
    <row r="13981" spans="1:13">
      <c r="A13981" t="s">
        <v>2137</v>
      </c>
      <c r="B13981" t="s">
        <v>2138</v>
      </c>
      <c r="C13981" t="str">
        <f>TEXT(D13981, "mmm")</f>
        <v>Nov</v>
      </c>
      <c r="D13981" s="1">
        <v>45608</v>
      </c>
      <c r="E13981" t="s">
        <v>2139</v>
      </c>
      <c r="F13981" t="s">
        <v>118</v>
      </c>
      <c r="G13981">
        <v>5800</v>
      </c>
      <c r="H13981">
        <v>4.29</v>
      </c>
      <c r="I13981">
        <v>24882</v>
      </c>
      <c r="J13981" t="s">
        <v>81</v>
      </c>
      <c r="K13981">
        <v>0.12055389070691321</v>
      </c>
      <c r="L13981">
        <v>12.055400000000001</v>
      </c>
      <c r="M13981" t="s">
        <v>82</v>
      </c>
    </row>
    <row r="13982" spans="1:13">
      <c r="A13982" t="s">
        <v>4357</v>
      </c>
      <c r="B13982" t="s">
        <v>4358</v>
      </c>
      <c r="C13982" t="str">
        <f>TEXT(D13982, "mmm")</f>
        <v>Nov</v>
      </c>
      <c r="D13982" s="1">
        <v>45608</v>
      </c>
      <c r="E13982" t="s">
        <v>6906</v>
      </c>
      <c r="F13982" t="s">
        <v>80</v>
      </c>
      <c r="G13982">
        <v>2500</v>
      </c>
      <c r="H13982">
        <v>7.91</v>
      </c>
      <c r="I13982">
        <v>19775</v>
      </c>
      <c r="J13982" t="s">
        <v>86</v>
      </c>
      <c r="K13982">
        <v>-2.375000715255737E-2</v>
      </c>
      <c r="L13982">
        <v>-2.375</v>
      </c>
      <c r="M13982" t="s">
        <v>82</v>
      </c>
    </row>
    <row r="13983" spans="1:13">
      <c r="A13983" t="s">
        <v>6907</v>
      </c>
      <c r="B13983" t="s">
        <v>6908</v>
      </c>
      <c r="C13983" t="str">
        <f>TEXT(D13983, "mmm")</f>
        <v>Nov</v>
      </c>
      <c r="D13983" s="1">
        <v>45608</v>
      </c>
      <c r="E13983" t="s">
        <v>6909</v>
      </c>
      <c r="F13983" t="s">
        <v>80</v>
      </c>
      <c r="G13983">
        <v>1635</v>
      </c>
      <c r="H13983">
        <v>43.01</v>
      </c>
      <c r="I13983">
        <v>70321.349999999991</v>
      </c>
      <c r="J13983" t="s">
        <v>86</v>
      </c>
      <c r="K13983">
        <v>1.828806351670265E-2</v>
      </c>
      <c r="L13983">
        <v>1.8288</v>
      </c>
      <c r="M13983" t="s">
        <v>82</v>
      </c>
    </row>
    <row r="13984" spans="1:13">
      <c r="A13984" t="s">
        <v>6871</v>
      </c>
      <c r="B13984" t="s">
        <v>6872</v>
      </c>
      <c r="C13984" t="str">
        <f>TEXT(D13984, "mmm")</f>
        <v>Nov</v>
      </c>
      <c r="D13984" s="1">
        <v>45608</v>
      </c>
      <c r="E13984" t="s">
        <v>6873</v>
      </c>
      <c r="F13984" t="s">
        <v>217</v>
      </c>
      <c r="G13984">
        <v>420819</v>
      </c>
      <c r="H13984">
        <v>13.68</v>
      </c>
      <c r="I13984">
        <v>5756803.9199999999</v>
      </c>
      <c r="J13984" t="s">
        <v>86</v>
      </c>
      <c r="K13984">
        <v>0.20058998398657099</v>
      </c>
      <c r="L13984">
        <v>20.059000000000001</v>
      </c>
      <c r="M13984" t="s">
        <v>82</v>
      </c>
    </row>
    <row r="13985" spans="1:13">
      <c r="A13985" t="s">
        <v>6871</v>
      </c>
      <c r="B13985" t="s">
        <v>6872</v>
      </c>
      <c r="C13985" t="str">
        <f>TEXT(D13985, "mmm")</f>
        <v>Nov</v>
      </c>
      <c r="D13985" s="1">
        <v>45608</v>
      </c>
      <c r="E13985" t="s">
        <v>6874</v>
      </c>
      <c r="F13985" t="s">
        <v>251</v>
      </c>
      <c r="G13985">
        <v>420819</v>
      </c>
      <c r="H13985">
        <v>13.68</v>
      </c>
      <c r="I13985">
        <v>5756803.9199999999</v>
      </c>
      <c r="J13985" t="s">
        <v>86</v>
      </c>
      <c r="K13985">
        <v>0.20058998398657099</v>
      </c>
      <c r="L13985">
        <v>20.059000000000001</v>
      </c>
      <c r="M13985" t="s">
        <v>82</v>
      </c>
    </row>
    <row r="13986" spans="1:13">
      <c r="A13986" t="s">
        <v>6871</v>
      </c>
      <c r="B13986" t="s">
        <v>6872</v>
      </c>
      <c r="C13986" t="str">
        <f>TEXT(D13986, "mmm")</f>
        <v>Nov</v>
      </c>
      <c r="D13986" s="1">
        <v>45608</v>
      </c>
      <c r="E13986" t="s">
        <v>6875</v>
      </c>
      <c r="F13986" t="s">
        <v>251</v>
      </c>
      <c r="G13986">
        <v>420819</v>
      </c>
      <c r="H13986">
        <v>13.68</v>
      </c>
      <c r="I13986">
        <v>5756803.9199999999</v>
      </c>
      <c r="J13986" t="s">
        <v>86</v>
      </c>
      <c r="K13986">
        <v>0.20058998398657099</v>
      </c>
      <c r="L13986">
        <v>20.059000000000001</v>
      </c>
      <c r="M13986" t="s">
        <v>82</v>
      </c>
    </row>
    <row r="13987" spans="1:13">
      <c r="A13987" t="s">
        <v>6871</v>
      </c>
      <c r="B13987" t="s">
        <v>6872</v>
      </c>
      <c r="C13987" t="str">
        <f>TEXT(D13987, "mmm")</f>
        <v>Nov</v>
      </c>
      <c r="D13987" s="1">
        <v>45608</v>
      </c>
      <c r="E13987" t="s">
        <v>6876</v>
      </c>
      <c r="F13987" t="s">
        <v>251</v>
      </c>
      <c r="G13987">
        <v>420819</v>
      </c>
      <c r="H13987">
        <v>13.68</v>
      </c>
      <c r="I13987">
        <v>5756803.9199999999</v>
      </c>
      <c r="J13987" t="s">
        <v>86</v>
      </c>
      <c r="K13987">
        <v>0.20058998398657099</v>
      </c>
      <c r="L13987">
        <v>20.059000000000001</v>
      </c>
      <c r="M13987" t="s">
        <v>82</v>
      </c>
    </row>
    <row r="13988" spans="1:13">
      <c r="A13988" t="s">
        <v>6871</v>
      </c>
      <c r="B13988" t="s">
        <v>6872</v>
      </c>
      <c r="C13988" t="str">
        <f>TEXT(D13988, "mmm")</f>
        <v>Nov</v>
      </c>
      <c r="D13988" s="1">
        <v>45608</v>
      </c>
      <c r="E13988" t="s">
        <v>6877</v>
      </c>
      <c r="F13988" t="s">
        <v>251</v>
      </c>
      <c r="G13988">
        <v>420819</v>
      </c>
      <c r="H13988">
        <v>13.68</v>
      </c>
      <c r="I13988">
        <v>5756803.9199999999</v>
      </c>
      <c r="J13988" t="s">
        <v>86</v>
      </c>
      <c r="K13988">
        <v>0.20058998398657099</v>
      </c>
      <c r="L13988">
        <v>20.059000000000001</v>
      </c>
      <c r="M13988" t="s">
        <v>82</v>
      </c>
    </row>
    <row r="13989" spans="1:13">
      <c r="A13989" t="s">
        <v>3671</v>
      </c>
      <c r="B13989" t="s">
        <v>3672</v>
      </c>
      <c r="C13989" t="str">
        <f>TEXT(D13989, "mmm")</f>
        <v>Nov</v>
      </c>
      <c r="D13989" s="1">
        <v>45608</v>
      </c>
      <c r="E13989" t="s">
        <v>6910</v>
      </c>
      <c r="F13989" t="s">
        <v>80</v>
      </c>
      <c r="G13989">
        <v>1200</v>
      </c>
      <c r="H13989">
        <v>14.53</v>
      </c>
      <c r="I13989">
        <v>17436</v>
      </c>
      <c r="J13989" t="s">
        <v>81</v>
      </c>
      <c r="K13989">
        <v>9.4471698331867415E-2</v>
      </c>
      <c r="L13989">
        <v>9.4472000000000005</v>
      </c>
      <c r="M13989" t="s">
        <v>82</v>
      </c>
    </row>
    <row r="13990" spans="1:13">
      <c r="A13990" t="s">
        <v>223</v>
      </c>
      <c r="B13990" t="s">
        <v>224</v>
      </c>
      <c r="C13990" t="str">
        <f>TEXT(D13990, "mmm")</f>
        <v>Nov</v>
      </c>
      <c r="D13990" s="1">
        <v>45608</v>
      </c>
      <c r="E13990" t="s">
        <v>100</v>
      </c>
      <c r="F13990" t="s">
        <v>101</v>
      </c>
      <c r="G13990">
        <v>4176</v>
      </c>
      <c r="H13990">
        <v>9.59</v>
      </c>
      <c r="I13990">
        <v>40047.839999999997</v>
      </c>
      <c r="J13990" t="s">
        <v>81</v>
      </c>
      <c r="K13990">
        <v>3.4565763076525258E-2</v>
      </c>
      <c r="L13990">
        <v>3.4565999999999999</v>
      </c>
      <c r="M13990" t="s">
        <v>82</v>
      </c>
    </row>
    <row r="13991" spans="1:13">
      <c r="A13991" t="s">
        <v>223</v>
      </c>
      <c r="B13991" t="s">
        <v>224</v>
      </c>
      <c r="C13991" t="str">
        <f>TEXT(D13991, "mmm")</f>
        <v>Nov</v>
      </c>
      <c r="D13991" s="1">
        <v>45608</v>
      </c>
      <c r="E13991" t="s">
        <v>102</v>
      </c>
      <c r="F13991" t="s">
        <v>101</v>
      </c>
      <c r="G13991">
        <v>4176</v>
      </c>
      <c r="H13991">
        <v>9.59</v>
      </c>
      <c r="I13991">
        <v>40047.839999999997</v>
      </c>
      <c r="J13991" t="s">
        <v>81</v>
      </c>
      <c r="K13991">
        <v>3.4565763076525258E-2</v>
      </c>
      <c r="L13991">
        <v>3.4565999999999999</v>
      </c>
      <c r="M13991" t="s">
        <v>82</v>
      </c>
    </row>
    <row r="13992" spans="1:13">
      <c r="A13992" t="s">
        <v>2568</v>
      </c>
      <c r="B13992" t="s">
        <v>2569</v>
      </c>
      <c r="C13992" t="str">
        <f>TEXT(D13992, "mmm")</f>
        <v>Nov</v>
      </c>
      <c r="D13992" s="1">
        <v>45608</v>
      </c>
      <c r="E13992" t="s">
        <v>2570</v>
      </c>
      <c r="F13992" t="s">
        <v>118</v>
      </c>
      <c r="G13992">
        <v>2000</v>
      </c>
      <c r="H13992">
        <v>11.41</v>
      </c>
      <c r="I13992">
        <v>22820</v>
      </c>
      <c r="J13992" t="s">
        <v>81</v>
      </c>
      <c r="K13992">
        <v>3.1578999934082752E-2</v>
      </c>
      <c r="L13992">
        <v>3.1579000000000002</v>
      </c>
      <c r="M13992" t="s">
        <v>82</v>
      </c>
    </row>
    <row r="13993" spans="1:13">
      <c r="A13993" t="s">
        <v>5144</v>
      </c>
      <c r="B13993" t="s">
        <v>5145</v>
      </c>
      <c r="C13993" t="str">
        <f>TEXT(D13993, "mmm")</f>
        <v>Nov</v>
      </c>
      <c r="D13993" s="1">
        <v>45608</v>
      </c>
      <c r="E13993" t="s">
        <v>5146</v>
      </c>
      <c r="F13993" t="s">
        <v>101</v>
      </c>
      <c r="G13993">
        <v>32501</v>
      </c>
      <c r="H13993">
        <v>4.8600000000000003</v>
      </c>
      <c r="I13993">
        <v>157954.85999999999</v>
      </c>
      <c r="J13993" t="s">
        <v>81</v>
      </c>
      <c r="K13993">
        <v>0.15157890319824219</v>
      </c>
      <c r="L13993">
        <v>15.1579</v>
      </c>
      <c r="M13993" t="s">
        <v>82</v>
      </c>
    </row>
    <row r="13994" spans="1:13">
      <c r="A13994" t="s">
        <v>5144</v>
      </c>
      <c r="B13994" t="s">
        <v>5145</v>
      </c>
      <c r="C13994" t="str">
        <f>TEXT(D13994, "mmm")</f>
        <v>Nov</v>
      </c>
      <c r="D13994" s="1">
        <v>45608</v>
      </c>
      <c r="E13994" t="s">
        <v>5147</v>
      </c>
      <c r="F13994" t="s">
        <v>222</v>
      </c>
      <c r="G13994">
        <v>32501</v>
      </c>
      <c r="H13994">
        <v>4.8600000000000003</v>
      </c>
      <c r="I13994">
        <v>157954.85999999999</v>
      </c>
      <c r="J13994" t="s">
        <v>81</v>
      </c>
      <c r="K13994">
        <v>0.15157890319824219</v>
      </c>
      <c r="L13994">
        <v>15.1579</v>
      </c>
      <c r="M13994" t="s">
        <v>82</v>
      </c>
    </row>
    <row r="13995" spans="1:13">
      <c r="A13995" t="s">
        <v>6841</v>
      </c>
      <c r="B13995" t="s">
        <v>6842</v>
      </c>
      <c r="C13995" t="str">
        <f>TEXT(D13995, "mmm")</f>
        <v>Nov</v>
      </c>
      <c r="D13995" s="1">
        <v>45608</v>
      </c>
      <c r="E13995" t="s">
        <v>6848</v>
      </c>
      <c r="F13995" t="s">
        <v>118</v>
      </c>
      <c r="G13995">
        <v>2500</v>
      </c>
      <c r="H13995">
        <v>6.32</v>
      </c>
      <c r="I13995">
        <v>15800</v>
      </c>
      <c r="J13995" t="s">
        <v>81</v>
      </c>
      <c r="K13995">
        <v>0</v>
      </c>
      <c r="L13995">
        <v>0</v>
      </c>
      <c r="M13995" t="s">
        <v>82</v>
      </c>
    </row>
    <row r="13996" spans="1:13">
      <c r="A13996" t="s">
        <v>5932</v>
      </c>
      <c r="B13996" t="s">
        <v>5933</v>
      </c>
      <c r="C13996" t="str">
        <f>TEXT(D13996, "mmm")</f>
        <v>Nov</v>
      </c>
      <c r="D13996" s="1">
        <v>45608</v>
      </c>
      <c r="E13996" t="s">
        <v>6911</v>
      </c>
      <c r="F13996" t="s">
        <v>118</v>
      </c>
      <c r="G13996">
        <v>25000</v>
      </c>
      <c r="H13996">
        <v>7.54</v>
      </c>
      <c r="I13996">
        <v>188500</v>
      </c>
      <c r="J13996" t="s">
        <v>86</v>
      </c>
      <c r="K13996">
        <v>0.1145685888419434</v>
      </c>
      <c r="L13996">
        <v>11.456899999999999</v>
      </c>
      <c r="M13996" t="s">
        <v>82</v>
      </c>
    </row>
    <row r="13997" spans="1:13">
      <c r="A13997" t="s">
        <v>311</v>
      </c>
      <c r="B13997" t="s">
        <v>312</v>
      </c>
      <c r="C13997" t="str">
        <f>TEXT(D13997, "mmm")</f>
        <v>Nov</v>
      </c>
      <c r="D13997" s="1">
        <v>45608</v>
      </c>
      <c r="E13997" t="s">
        <v>313</v>
      </c>
      <c r="F13997" t="s">
        <v>314</v>
      </c>
      <c r="G13997">
        <v>40000</v>
      </c>
      <c r="H13997">
        <v>30.09</v>
      </c>
      <c r="I13997">
        <v>1203600</v>
      </c>
      <c r="J13997" t="s">
        <v>81</v>
      </c>
      <c r="K13997">
        <v>5.815315708973845E-2</v>
      </c>
      <c r="L13997">
        <v>5.8152999999999997</v>
      </c>
      <c r="M13997" t="s">
        <v>82</v>
      </c>
    </row>
    <row r="13998" spans="1:13">
      <c r="A13998" t="s">
        <v>1821</v>
      </c>
      <c r="B13998" t="s">
        <v>1822</v>
      </c>
      <c r="C13998" t="str">
        <f>TEXT(D13998, "mmm")</f>
        <v>Nov</v>
      </c>
      <c r="D13998" s="1">
        <v>45608</v>
      </c>
      <c r="E13998" t="s">
        <v>1823</v>
      </c>
      <c r="F13998" t="s">
        <v>128</v>
      </c>
      <c r="G13998">
        <v>18367</v>
      </c>
      <c r="H13998">
        <v>3.3</v>
      </c>
      <c r="I13998">
        <v>60611.1</v>
      </c>
      <c r="J13998" t="s">
        <v>86</v>
      </c>
      <c r="K13998">
        <v>7.738994540757349E-2</v>
      </c>
      <c r="L13998">
        <v>7.7389999999999999</v>
      </c>
      <c r="M13998" t="s">
        <v>82</v>
      </c>
    </row>
    <row r="13999" spans="1:13">
      <c r="A13999" t="s">
        <v>3492</v>
      </c>
      <c r="B13999" t="s">
        <v>3493</v>
      </c>
      <c r="C13999" t="str">
        <f>TEXT(D13999, "mmm")</f>
        <v>Nov</v>
      </c>
      <c r="D13999" s="1">
        <v>45608</v>
      </c>
      <c r="E13999" t="s">
        <v>3495</v>
      </c>
      <c r="F13999" t="s">
        <v>80</v>
      </c>
      <c r="G13999">
        <v>200000</v>
      </c>
      <c r="H13999">
        <v>24.46</v>
      </c>
      <c r="I13999">
        <v>4892000</v>
      </c>
      <c r="J13999" t="s">
        <v>81</v>
      </c>
      <c r="K13999">
        <v>2.8559724563607339E-2</v>
      </c>
      <c r="L13999">
        <v>2.8559999999999999</v>
      </c>
      <c r="M13999" t="s">
        <v>82</v>
      </c>
    </row>
    <row r="14000" spans="1:13">
      <c r="A14000" t="s">
        <v>3492</v>
      </c>
      <c r="B14000" t="s">
        <v>3493</v>
      </c>
      <c r="C14000" t="str">
        <f>TEXT(D14000, "mmm")</f>
        <v>Nov</v>
      </c>
      <c r="D14000" s="1">
        <v>45608</v>
      </c>
      <c r="E14000" t="s">
        <v>3494</v>
      </c>
      <c r="F14000" t="s">
        <v>426</v>
      </c>
      <c r="G14000">
        <v>200000</v>
      </c>
      <c r="H14000">
        <v>24.46</v>
      </c>
      <c r="I14000">
        <v>4892000</v>
      </c>
      <c r="J14000" t="s">
        <v>81</v>
      </c>
      <c r="K14000">
        <v>2.8559724563607339E-2</v>
      </c>
      <c r="L14000">
        <v>2.8559999999999999</v>
      </c>
      <c r="M14000" t="s">
        <v>82</v>
      </c>
    </row>
    <row r="14001" spans="1:13">
      <c r="A14001" t="s">
        <v>2385</v>
      </c>
      <c r="B14001" t="s">
        <v>2386</v>
      </c>
      <c r="C14001" t="str">
        <f>TEXT(D14001, "mmm")</f>
        <v>Nov</v>
      </c>
      <c r="D14001" s="1">
        <v>45608</v>
      </c>
      <c r="E14001" t="s">
        <v>5419</v>
      </c>
      <c r="F14001" t="s">
        <v>251</v>
      </c>
      <c r="G14001">
        <v>8000</v>
      </c>
      <c r="H14001">
        <v>3.08</v>
      </c>
      <c r="I14001">
        <v>24640</v>
      </c>
      <c r="J14001" t="s">
        <v>81</v>
      </c>
      <c r="K14001">
        <v>9.415583410277506E-2</v>
      </c>
      <c r="L14001">
        <v>9.4155999999999995</v>
      </c>
      <c r="M14001" t="s">
        <v>82</v>
      </c>
    </row>
    <row r="14002" spans="1:13">
      <c r="A14002" t="s">
        <v>1998</v>
      </c>
      <c r="B14002" t="s">
        <v>1999</v>
      </c>
      <c r="C14002" t="str">
        <f>TEXT(D14002, "mmm")</f>
        <v>Nov</v>
      </c>
      <c r="D14002" s="1">
        <v>45608</v>
      </c>
      <c r="E14002" t="s">
        <v>6912</v>
      </c>
      <c r="F14002" t="s">
        <v>217</v>
      </c>
      <c r="G14002">
        <v>1551355</v>
      </c>
      <c r="H14002">
        <v>28.04</v>
      </c>
      <c r="I14002">
        <v>43499994.200000003</v>
      </c>
      <c r="J14002" t="s">
        <v>86</v>
      </c>
      <c r="K14002">
        <v>9.2706528520769771E-2</v>
      </c>
      <c r="L14002">
        <v>9.2706999999999997</v>
      </c>
      <c r="M14002" t="s">
        <v>82</v>
      </c>
    </row>
    <row r="14003" spans="1:13">
      <c r="A14003" t="s">
        <v>4177</v>
      </c>
      <c r="B14003" t="s">
        <v>4178</v>
      </c>
      <c r="C14003" t="str">
        <f>TEXT(D14003, "mmm")</f>
        <v>Nov</v>
      </c>
      <c r="D14003" s="1">
        <v>45608</v>
      </c>
      <c r="E14003" t="s">
        <v>6913</v>
      </c>
      <c r="F14003" t="s">
        <v>128</v>
      </c>
      <c r="G14003">
        <v>11306</v>
      </c>
      <c r="H14003">
        <v>17.72</v>
      </c>
      <c r="I14003">
        <v>200342.32</v>
      </c>
      <c r="J14003" t="s">
        <v>86</v>
      </c>
      <c r="K14003">
        <v>7.9909827348513707E-2</v>
      </c>
      <c r="L14003">
        <v>7.9909999999999997</v>
      </c>
      <c r="M14003" t="s">
        <v>82</v>
      </c>
    </row>
    <row r="14004" spans="1:13">
      <c r="A14004" t="s">
        <v>129</v>
      </c>
      <c r="B14004" t="s">
        <v>130</v>
      </c>
      <c r="C14004" t="str">
        <f>TEXT(D14004, "mmm")</f>
        <v>Nov</v>
      </c>
      <c r="D14004" s="1">
        <v>45608</v>
      </c>
      <c r="E14004" t="s">
        <v>109</v>
      </c>
      <c r="F14004" t="s">
        <v>101</v>
      </c>
      <c r="G14004">
        <v>24500</v>
      </c>
      <c r="H14004">
        <v>6.93</v>
      </c>
      <c r="I14004">
        <v>169785</v>
      </c>
      <c r="J14004" t="s">
        <v>81</v>
      </c>
      <c r="K14004">
        <v>-6.5997069606391734E-2</v>
      </c>
      <c r="L14004">
        <v>-6.5997000000000003</v>
      </c>
      <c r="M14004" t="s">
        <v>82</v>
      </c>
    </row>
    <row r="14005" spans="1:13">
      <c r="A14005" t="s">
        <v>129</v>
      </c>
      <c r="B14005" t="s">
        <v>130</v>
      </c>
      <c r="C14005" t="str">
        <f>TEXT(D14005, "mmm")</f>
        <v>Nov</v>
      </c>
      <c r="D14005" s="1">
        <v>45608</v>
      </c>
      <c r="E14005" t="s">
        <v>111</v>
      </c>
      <c r="F14005" t="s">
        <v>101</v>
      </c>
      <c r="G14005">
        <v>24500</v>
      </c>
      <c r="H14005">
        <v>6.93</v>
      </c>
      <c r="I14005">
        <v>169785</v>
      </c>
      <c r="J14005" t="s">
        <v>81</v>
      </c>
      <c r="K14005">
        <v>-6.5997069606391734E-2</v>
      </c>
      <c r="L14005">
        <v>-6.5997000000000003</v>
      </c>
      <c r="M14005" t="s">
        <v>82</v>
      </c>
    </row>
    <row r="14006" spans="1:13">
      <c r="A14006" t="s">
        <v>129</v>
      </c>
      <c r="B14006" t="s">
        <v>130</v>
      </c>
      <c r="C14006" t="str">
        <f>TEXT(D14006, "mmm")</f>
        <v>Nov</v>
      </c>
      <c r="D14006" s="1">
        <v>45608</v>
      </c>
      <c r="E14006" t="s">
        <v>110</v>
      </c>
      <c r="F14006" t="s">
        <v>101</v>
      </c>
      <c r="G14006">
        <v>24500</v>
      </c>
      <c r="H14006">
        <v>6.93</v>
      </c>
      <c r="I14006">
        <v>169785</v>
      </c>
      <c r="J14006" t="s">
        <v>81</v>
      </c>
      <c r="K14006">
        <v>-6.5997069606391734E-2</v>
      </c>
      <c r="L14006">
        <v>-6.5997000000000003</v>
      </c>
      <c r="M14006" t="s">
        <v>82</v>
      </c>
    </row>
    <row r="14007" spans="1:13">
      <c r="A14007" t="s">
        <v>5867</v>
      </c>
      <c r="B14007" t="s">
        <v>5868</v>
      </c>
      <c r="C14007" t="str">
        <f>TEXT(D14007, "mmm")</f>
        <v>Nov</v>
      </c>
      <c r="D14007" s="1">
        <v>45608</v>
      </c>
      <c r="E14007" t="s">
        <v>5869</v>
      </c>
      <c r="F14007" t="s">
        <v>80</v>
      </c>
      <c r="G14007">
        <v>35000</v>
      </c>
      <c r="H14007">
        <v>16.64</v>
      </c>
      <c r="I14007">
        <v>582400</v>
      </c>
      <c r="J14007" t="s">
        <v>86</v>
      </c>
      <c r="K14007">
        <v>5.0091621478271842E-2</v>
      </c>
      <c r="L14007">
        <v>5.0091999999999999</v>
      </c>
      <c r="M14007" t="s">
        <v>82</v>
      </c>
    </row>
    <row r="14008" spans="1:13">
      <c r="A14008" t="s">
        <v>1439</v>
      </c>
      <c r="B14008" t="s">
        <v>1440</v>
      </c>
      <c r="C14008" t="str">
        <f>TEXT(D14008, "mmm")</f>
        <v>Nov</v>
      </c>
      <c r="D14008" s="1">
        <v>45608</v>
      </c>
      <c r="E14008" t="s">
        <v>3141</v>
      </c>
      <c r="F14008" t="s">
        <v>3142</v>
      </c>
      <c r="G14008">
        <v>1683</v>
      </c>
      <c r="H14008">
        <v>11.99</v>
      </c>
      <c r="I14008">
        <v>20179.169999999998</v>
      </c>
      <c r="J14008" t="s">
        <v>81</v>
      </c>
      <c r="K14008">
        <v>6.3644590607720994E-3</v>
      </c>
      <c r="L14008">
        <v>0.63639999999999997</v>
      </c>
      <c r="M14008" t="s">
        <v>82</v>
      </c>
    </row>
    <row r="14009" spans="1:13">
      <c r="A14009" t="s">
        <v>5282</v>
      </c>
      <c r="B14009" t="s">
        <v>5283</v>
      </c>
      <c r="C14009" t="str">
        <f>TEXT(D14009, "mmm")</f>
        <v>Nov</v>
      </c>
      <c r="D14009" s="1">
        <v>45608</v>
      </c>
      <c r="E14009" t="s">
        <v>5284</v>
      </c>
      <c r="F14009" t="s">
        <v>80</v>
      </c>
      <c r="G14009">
        <v>50000</v>
      </c>
      <c r="H14009">
        <v>4.37</v>
      </c>
      <c r="I14009">
        <v>218500</v>
      </c>
      <c r="J14009" t="s">
        <v>81</v>
      </c>
      <c r="K14009">
        <v>2.6180897270322578E-2</v>
      </c>
      <c r="L14009">
        <v>2.6181000000000001</v>
      </c>
      <c r="M14009" t="s">
        <v>82</v>
      </c>
    </row>
    <row r="14010" spans="1:13">
      <c r="A14010" t="s">
        <v>5260</v>
      </c>
      <c r="B14010" t="s">
        <v>5261</v>
      </c>
      <c r="C14010" t="str">
        <f>TEXT(D14010, "mmm")</f>
        <v>Nov</v>
      </c>
      <c r="D14010" s="1">
        <v>45608</v>
      </c>
      <c r="E14010" t="s">
        <v>6713</v>
      </c>
      <c r="F14010" t="s">
        <v>101</v>
      </c>
      <c r="G14010">
        <v>29860</v>
      </c>
      <c r="H14010">
        <v>14.23</v>
      </c>
      <c r="I14010">
        <v>424907.8</v>
      </c>
      <c r="J14010" t="s">
        <v>81</v>
      </c>
      <c r="K14010">
        <v>-8.5166702810178796E-3</v>
      </c>
      <c r="L14010">
        <v>-0.85170000000000001</v>
      </c>
      <c r="M14010" t="s">
        <v>82</v>
      </c>
    </row>
    <row r="14011" spans="1:13">
      <c r="A14011" t="s">
        <v>5260</v>
      </c>
      <c r="B14011" t="s">
        <v>5261</v>
      </c>
      <c r="C14011" t="str">
        <f>TEXT(D14011, "mmm")</f>
        <v>Nov</v>
      </c>
      <c r="D14011" s="1">
        <v>45608</v>
      </c>
      <c r="E14011" t="s">
        <v>6712</v>
      </c>
      <c r="F14011" t="s">
        <v>222</v>
      </c>
      <c r="G14011">
        <v>29860</v>
      </c>
      <c r="H14011">
        <v>14.23</v>
      </c>
      <c r="I14011">
        <v>424907.8</v>
      </c>
      <c r="J14011" t="s">
        <v>81</v>
      </c>
      <c r="K14011">
        <v>-8.5166702810178796E-3</v>
      </c>
      <c r="L14011">
        <v>-0.85170000000000001</v>
      </c>
      <c r="M14011" t="s">
        <v>82</v>
      </c>
    </row>
    <row r="14012" spans="1:13">
      <c r="A14012" t="s">
        <v>5260</v>
      </c>
      <c r="B14012" t="s">
        <v>5261</v>
      </c>
      <c r="C14012" t="str">
        <f>TEXT(D14012, "mmm")</f>
        <v>Nov</v>
      </c>
      <c r="D14012" s="1">
        <v>45608</v>
      </c>
      <c r="E14012" t="s">
        <v>6715</v>
      </c>
      <c r="F14012" t="s">
        <v>222</v>
      </c>
      <c r="G14012">
        <v>29860</v>
      </c>
      <c r="H14012">
        <v>14.23</v>
      </c>
      <c r="I14012">
        <v>424907.8</v>
      </c>
      <c r="J14012" t="s">
        <v>81</v>
      </c>
      <c r="K14012">
        <v>-8.5166702810178796E-3</v>
      </c>
      <c r="L14012">
        <v>-0.85170000000000001</v>
      </c>
      <c r="M14012" t="s">
        <v>82</v>
      </c>
    </row>
    <row r="14013" spans="1:13">
      <c r="A14013" t="s">
        <v>5260</v>
      </c>
      <c r="B14013" t="s">
        <v>5261</v>
      </c>
      <c r="C14013" t="str">
        <f>TEXT(D14013, "mmm")</f>
        <v>Nov</v>
      </c>
      <c r="D14013" s="1">
        <v>45608</v>
      </c>
      <c r="E14013" t="s">
        <v>6716</v>
      </c>
      <c r="F14013" t="s">
        <v>101</v>
      </c>
      <c r="G14013">
        <v>29860</v>
      </c>
      <c r="H14013">
        <v>14.23</v>
      </c>
      <c r="I14013">
        <v>424907.8</v>
      </c>
      <c r="J14013" t="s">
        <v>81</v>
      </c>
      <c r="K14013">
        <v>-8.5166702810178796E-3</v>
      </c>
      <c r="L14013">
        <v>-0.85170000000000001</v>
      </c>
      <c r="M14013" t="s">
        <v>82</v>
      </c>
    </row>
    <row r="14014" spans="1:13">
      <c r="A14014" t="s">
        <v>5260</v>
      </c>
      <c r="B14014" t="s">
        <v>5261</v>
      </c>
      <c r="C14014" t="str">
        <f>TEXT(D14014, "mmm")</f>
        <v>Nov</v>
      </c>
      <c r="D14014" s="1">
        <v>45608</v>
      </c>
      <c r="E14014" t="s">
        <v>6714</v>
      </c>
      <c r="F14014" t="s">
        <v>101</v>
      </c>
      <c r="G14014">
        <v>29860</v>
      </c>
      <c r="H14014">
        <v>14.23</v>
      </c>
      <c r="I14014">
        <v>424907.8</v>
      </c>
      <c r="J14014" t="s">
        <v>81</v>
      </c>
      <c r="K14014">
        <v>-8.5166702810178796E-3</v>
      </c>
      <c r="L14014">
        <v>-0.85170000000000001</v>
      </c>
      <c r="M14014" t="s">
        <v>82</v>
      </c>
    </row>
    <row r="14015" spans="1:13">
      <c r="A14015" t="s">
        <v>2159</v>
      </c>
      <c r="B14015" t="s">
        <v>2160</v>
      </c>
      <c r="C14015" t="str">
        <f>TEXT(D14015, "mmm")</f>
        <v>Nov</v>
      </c>
      <c r="D14015" s="1">
        <v>45608</v>
      </c>
      <c r="E14015" t="s">
        <v>2161</v>
      </c>
      <c r="F14015" t="s">
        <v>217</v>
      </c>
      <c r="G14015">
        <v>7838206</v>
      </c>
      <c r="H14015">
        <v>0.89</v>
      </c>
      <c r="I14015">
        <v>6976003.3399999999</v>
      </c>
      <c r="J14015" t="s">
        <v>86</v>
      </c>
      <c r="K14015">
        <v>0.63333340839103625</v>
      </c>
      <c r="L14015">
        <v>63.333300000000001</v>
      </c>
      <c r="M14015" t="s">
        <v>82</v>
      </c>
    </row>
    <row r="14016" spans="1:13">
      <c r="A14016" t="s">
        <v>2159</v>
      </c>
      <c r="B14016" t="s">
        <v>2160</v>
      </c>
      <c r="C14016" t="str">
        <f>TEXT(D14016, "mmm")</f>
        <v>Nov</v>
      </c>
      <c r="D14016" s="1">
        <v>45608</v>
      </c>
      <c r="E14016" t="s">
        <v>2161</v>
      </c>
      <c r="F14016" t="s">
        <v>217</v>
      </c>
      <c r="G14016">
        <v>250000</v>
      </c>
      <c r="H14016">
        <v>1</v>
      </c>
      <c r="I14016">
        <v>250000</v>
      </c>
      <c r="J14016" t="s">
        <v>81</v>
      </c>
      <c r="K14016">
        <v>0.63333340839103625</v>
      </c>
      <c r="L14016">
        <v>63.333300000000001</v>
      </c>
      <c r="M14016" t="s">
        <v>82</v>
      </c>
    </row>
    <row r="14017" spans="1:13">
      <c r="A14017" t="s">
        <v>2159</v>
      </c>
      <c r="B14017" t="s">
        <v>2160</v>
      </c>
      <c r="C14017" t="str">
        <f>TEXT(D14017, "mmm")</f>
        <v>Nov</v>
      </c>
      <c r="D14017" s="1">
        <v>45608</v>
      </c>
      <c r="E14017" t="s">
        <v>2161</v>
      </c>
      <c r="F14017" t="s">
        <v>217</v>
      </c>
      <c r="G14017">
        <v>250000</v>
      </c>
      <c r="H14017">
        <v>1</v>
      </c>
      <c r="I14017">
        <v>250000</v>
      </c>
      <c r="J14017" t="s">
        <v>81</v>
      </c>
      <c r="K14017">
        <v>0.63333340839103625</v>
      </c>
      <c r="L14017">
        <v>63.333300000000001</v>
      </c>
      <c r="M14017" t="s">
        <v>82</v>
      </c>
    </row>
    <row r="14018" spans="1:13">
      <c r="A14018" t="s">
        <v>683</v>
      </c>
      <c r="B14018" t="s">
        <v>684</v>
      </c>
      <c r="C14018" t="str">
        <f>TEXT(D14018, "mmm")</f>
        <v>Nov</v>
      </c>
      <c r="D14018" s="1">
        <v>45608</v>
      </c>
      <c r="E14018" t="s">
        <v>686</v>
      </c>
      <c r="F14018" t="s">
        <v>426</v>
      </c>
      <c r="G14018">
        <v>29000</v>
      </c>
      <c r="H14018">
        <v>32</v>
      </c>
      <c r="I14018">
        <v>928000</v>
      </c>
      <c r="J14018" t="s">
        <v>86</v>
      </c>
      <c r="K14018">
        <v>7.3323331018309901E-2</v>
      </c>
      <c r="L14018">
        <v>7.3323</v>
      </c>
      <c r="M14018" t="s">
        <v>82</v>
      </c>
    </row>
    <row r="14019" spans="1:13">
      <c r="A14019" t="s">
        <v>683</v>
      </c>
      <c r="B14019" t="s">
        <v>684</v>
      </c>
      <c r="C14019" t="str">
        <f>TEXT(D14019, "mmm")</f>
        <v>Nov</v>
      </c>
      <c r="D14019" s="1">
        <v>45608</v>
      </c>
      <c r="E14019" t="s">
        <v>688</v>
      </c>
      <c r="F14019" t="s">
        <v>426</v>
      </c>
      <c r="G14019">
        <v>29000</v>
      </c>
      <c r="H14019">
        <v>32</v>
      </c>
      <c r="I14019">
        <v>928000</v>
      </c>
      <c r="J14019" t="s">
        <v>86</v>
      </c>
      <c r="K14019">
        <v>7.3323331018309901E-2</v>
      </c>
      <c r="L14019">
        <v>7.3323</v>
      </c>
      <c r="M14019" t="s">
        <v>82</v>
      </c>
    </row>
    <row r="14020" spans="1:13">
      <c r="A14020" t="s">
        <v>683</v>
      </c>
      <c r="B14020" t="s">
        <v>684</v>
      </c>
      <c r="C14020" t="str">
        <f>TEXT(D14020, "mmm")</f>
        <v>Nov</v>
      </c>
      <c r="D14020" s="1">
        <v>45608</v>
      </c>
      <c r="E14020" t="s">
        <v>689</v>
      </c>
      <c r="F14020" t="s">
        <v>80</v>
      </c>
      <c r="G14020">
        <v>29000</v>
      </c>
      <c r="H14020">
        <v>32</v>
      </c>
      <c r="I14020">
        <v>928000</v>
      </c>
      <c r="J14020" t="s">
        <v>86</v>
      </c>
      <c r="K14020">
        <v>7.3323331018309901E-2</v>
      </c>
      <c r="L14020">
        <v>7.3323</v>
      </c>
      <c r="M14020" t="s">
        <v>82</v>
      </c>
    </row>
    <row r="14021" spans="1:13">
      <c r="A14021" t="s">
        <v>3884</v>
      </c>
      <c r="B14021" t="s">
        <v>3885</v>
      </c>
      <c r="C14021" t="str">
        <f>TEXT(D14021, "mmm")</f>
        <v>Nov</v>
      </c>
      <c r="D14021" s="1">
        <v>45608</v>
      </c>
      <c r="E14021" t="s">
        <v>6914</v>
      </c>
      <c r="F14021" t="s">
        <v>80</v>
      </c>
      <c r="G14021">
        <v>4000</v>
      </c>
      <c r="H14021">
        <v>26.94</v>
      </c>
      <c r="I14021">
        <v>107760</v>
      </c>
      <c r="J14021" t="s">
        <v>81</v>
      </c>
      <c r="K14021">
        <v>0.1494941810145993</v>
      </c>
      <c r="L14021">
        <v>14.949400000000001</v>
      </c>
      <c r="M14021" t="s">
        <v>82</v>
      </c>
    </row>
    <row r="14022" spans="1:13">
      <c r="A14022" t="s">
        <v>5911</v>
      </c>
      <c r="B14022" t="s">
        <v>5912</v>
      </c>
      <c r="C14022" t="str">
        <f>TEXT(D14022, "mmm")</f>
        <v>Nov</v>
      </c>
      <c r="D14022" s="1">
        <v>45608</v>
      </c>
      <c r="E14022" t="s">
        <v>6915</v>
      </c>
      <c r="F14022" t="s">
        <v>118</v>
      </c>
      <c r="G14022">
        <v>10000</v>
      </c>
      <c r="H14022">
        <v>1.48</v>
      </c>
      <c r="I14022">
        <v>14800</v>
      </c>
      <c r="J14022" t="s">
        <v>81</v>
      </c>
      <c r="K14022">
        <v>0.25850339308556941</v>
      </c>
      <c r="L14022">
        <v>25.850300000000001</v>
      </c>
      <c r="M14022" t="s">
        <v>82</v>
      </c>
    </row>
    <row r="14023" spans="1:13">
      <c r="A14023" t="s">
        <v>6793</v>
      </c>
      <c r="B14023" t="s">
        <v>6794</v>
      </c>
      <c r="C14023" t="str">
        <f>TEXT(D14023, "mmm")</f>
        <v>Nov</v>
      </c>
      <c r="D14023" s="1">
        <v>45608</v>
      </c>
      <c r="E14023" t="s">
        <v>100</v>
      </c>
      <c r="F14023" t="s">
        <v>101</v>
      </c>
      <c r="G14023">
        <v>54121</v>
      </c>
      <c r="H14023">
        <v>9.32</v>
      </c>
      <c r="I14023">
        <v>504407.72</v>
      </c>
      <c r="J14023" t="s">
        <v>86</v>
      </c>
      <c r="K14023">
        <v>1.3070896243646549E-2</v>
      </c>
      <c r="L14023">
        <v>1.3070999999999999</v>
      </c>
      <c r="M14023" t="s">
        <v>82</v>
      </c>
    </row>
    <row r="14024" spans="1:13">
      <c r="A14024" t="s">
        <v>6793</v>
      </c>
      <c r="B14024" t="s">
        <v>6794</v>
      </c>
      <c r="C14024" t="str">
        <f>TEXT(D14024, "mmm")</f>
        <v>Nov</v>
      </c>
      <c r="D14024" s="1">
        <v>45608</v>
      </c>
      <c r="E14024" t="s">
        <v>102</v>
      </c>
      <c r="F14024" t="s">
        <v>101</v>
      </c>
      <c r="G14024">
        <v>54121</v>
      </c>
      <c r="H14024">
        <v>9.32</v>
      </c>
      <c r="I14024">
        <v>504407.72</v>
      </c>
      <c r="J14024" t="s">
        <v>86</v>
      </c>
      <c r="K14024">
        <v>1.3070896243646549E-2</v>
      </c>
      <c r="L14024">
        <v>1.3070999999999999</v>
      </c>
      <c r="M14024" t="s">
        <v>82</v>
      </c>
    </row>
    <row r="14025" spans="1:13">
      <c r="A14025" t="s">
        <v>1374</v>
      </c>
      <c r="B14025" t="s">
        <v>1375</v>
      </c>
      <c r="C14025" t="str">
        <f>TEXT(D14025, "mmm")</f>
        <v>Nov</v>
      </c>
      <c r="D14025" s="1">
        <v>45608</v>
      </c>
      <c r="E14025" t="s">
        <v>3411</v>
      </c>
      <c r="F14025" t="s">
        <v>118</v>
      </c>
      <c r="G14025">
        <v>5310</v>
      </c>
      <c r="H14025">
        <v>41.42</v>
      </c>
      <c r="I14025">
        <v>219940.2</v>
      </c>
      <c r="J14025" t="s">
        <v>86</v>
      </c>
      <c r="K14025">
        <v>0.15946687649542771</v>
      </c>
      <c r="L14025">
        <v>15.9467</v>
      </c>
      <c r="M14025" t="s">
        <v>82</v>
      </c>
    </row>
    <row r="14026" spans="1:13">
      <c r="A14026" t="s">
        <v>1374</v>
      </c>
      <c r="B14026" t="s">
        <v>1375</v>
      </c>
      <c r="C14026" t="str">
        <f>TEXT(D14026, "mmm")</f>
        <v>Nov</v>
      </c>
      <c r="D14026" s="1">
        <v>45608</v>
      </c>
      <c r="E14026" t="s">
        <v>2241</v>
      </c>
      <c r="F14026" t="s">
        <v>128</v>
      </c>
      <c r="G14026">
        <v>1199</v>
      </c>
      <c r="H14026">
        <v>40.950000000000003</v>
      </c>
      <c r="I14026">
        <v>49099.05</v>
      </c>
      <c r="J14026" t="s">
        <v>81</v>
      </c>
      <c r="K14026">
        <v>0.15946687649542771</v>
      </c>
      <c r="L14026">
        <v>15.9467</v>
      </c>
      <c r="M14026" t="s">
        <v>82</v>
      </c>
    </row>
    <row r="14027" spans="1:13">
      <c r="A14027" t="s">
        <v>1374</v>
      </c>
      <c r="B14027" t="s">
        <v>1375</v>
      </c>
      <c r="C14027" t="str">
        <f>TEXT(D14027, "mmm")</f>
        <v>Nov</v>
      </c>
      <c r="D14027" s="1">
        <v>45608</v>
      </c>
      <c r="E14027" t="s">
        <v>2241</v>
      </c>
      <c r="F14027" t="s">
        <v>128</v>
      </c>
      <c r="G14027">
        <v>491</v>
      </c>
      <c r="H14027">
        <v>40.57</v>
      </c>
      <c r="I14027">
        <v>19919.87</v>
      </c>
      <c r="J14027" t="s">
        <v>81</v>
      </c>
      <c r="K14027">
        <v>0.15946687649542771</v>
      </c>
      <c r="L14027">
        <v>15.9467</v>
      </c>
      <c r="M14027" t="s">
        <v>82</v>
      </c>
    </row>
    <row r="14028" spans="1:13">
      <c r="A14028" t="s">
        <v>6916</v>
      </c>
      <c r="B14028" t="s">
        <v>6917</v>
      </c>
      <c r="C14028" t="str">
        <f>TEXT(D14028, "mmm")</f>
        <v>Nov</v>
      </c>
      <c r="D14028" s="1">
        <v>45609</v>
      </c>
      <c r="E14028" t="s">
        <v>6918</v>
      </c>
      <c r="F14028" t="s">
        <v>80</v>
      </c>
      <c r="G14028">
        <v>4347</v>
      </c>
      <c r="H14028">
        <v>5.75</v>
      </c>
      <c r="I14028">
        <v>24995.25</v>
      </c>
      <c r="J14028" t="s">
        <v>81</v>
      </c>
      <c r="K14028">
        <v>0.16202096555042461</v>
      </c>
      <c r="L14028">
        <v>16.202100000000002</v>
      </c>
      <c r="M14028" t="s">
        <v>82</v>
      </c>
    </row>
    <row r="14029" spans="1:13">
      <c r="A14029" t="s">
        <v>6919</v>
      </c>
      <c r="B14029" t="s">
        <v>6920</v>
      </c>
      <c r="C14029" t="str">
        <f>TEXT(D14029, "mmm")</f>
        <v>Nov</v>
      </c>
      <c r="D14029" s="1">
        <v>45609</v>
      </c>
      <c r="E14029" t="s">
        <v>6921</v>
      </c>
      <c r="F14029" t="s">
        <v>80</v>
      </c>
      <c r="G14029">
        <v>2542</v>
      </c>
      <c r="H14029">
        <v>80.239999999999995</v>
      </c>
      <c r="I14029">
        <v>203970.08</v>
      </c>
      <c r="J14029" t="s">
        <v>86</v>
      </c>
      <c r="K14029">
        <v>3.9814583841707663E-2</v>
      </c>
      <c r="L14029">
        <v>3.9815</v>
      </c>
      <c r="M14029" t="s">
        <v>82</v>
      </c>
    </row>
    <row r="14030" spans="1:13">
      <c r="A14030" t="s">
        <v>5140</v>
      </c>
      <c r="B14030" t="s">
        <v>5141</v>
      </c>
      <c r="C14030" t="str">
        <f>TEXT(D14030, "mmm")</f>
        <v>Nov</v>
      </c>
      <c r="D14030" s="1">
        <v>45609</v>
      </c>
      <c r="E14030" t="s">
        <v>5142</v>
      </c>
      <c r="F14030" t="s">
        <v>101</v>
      </c>
      <c r="G14030">
        <v>13515</v>
      </c>
      <c r="H14030">
        <v>37.14</v>
      </c>
      <c r="I14030">
        <v>501947.1</v>
      </c>
      <c r="J14030" t="s">
        <v>86</v>
      </c>
      <c r="K14030">
        <v>-1.908909144246906E-3</v>
      </c>
      <c r="L14030">
        <v>-0.19089999999999999</v>
      </c>
      <c r="M14030" t="s">
        <v>82</v>
      </c>
    </row>
    <row r="14031" spans="1:13">
      <c r="A14031" t="s">
        <v>6861</v>
      </c>
      <c r="B14031" t="s">
        <v>6862</v>
      </c>
      <c r="C14031" t="str">
        <f>TEXT(D14031, "mmm")</f>
        <v>Nov</v>
      </c>
      <c r="D14031" s="1">
        <v>45609</v>
      </c>
      <c r="E14031" t="s">
        <v>6922</v>
      </c>
      <c r="F14031" t="s">
        <v>118</v>
      </c>
      <c r="G14031">
        <v>17200</v>
      </c>
      <c r="H14031">
        <v>58.14</v>
      </c>
      <c r="I14031">
        <v>1000008</v>
      </c>
      <c r="J14031" t="s">
        <v>86</v>
      </c>
      <c r="K14031">
        <v>3.2563738108811968E-2</v>
      </c>
      <c r="L14031">
        <v>3.2564000000000002</v>
      </c>
      <c r="M14031" t="s">
        <v>82</v>
      </c>
    </row>
    <row r="14032" spans="1:13">
      <c r="A14032" t="s">
        <v>6923</v>
      </c>
      <c r="B14032" t="s">
        <v>6924</v>
      </c>
      <c r="C14032" t="str">
        <f>TEXT(D14032, "mmm")</f>
        <v>Nov</v>
      </c>
      <c r="D14032" s="1">
        <v>45609</v>
      </c>
      <c r="E14032" t="s">
        <v>6921</v>
      </c>
      <c r="F14032" t="s">
        <v>80</v>
      </c>
      <c r="G14032">
        <v>936</v>
      </c>
      <c r="H14032">
        <v>210.62</v>
      </c>
      <c r="I14032">
        <v>197140.32</v>
      </c>
      <c r="J14032" t="s">
        <v>86</v>
      </c>
      <c r="K14032">
        <v>7.5858009762146184E-2</v>
      </c>
      <c r="L14032">
        <v>7.5857999999999999</v>
      </c>
      <c r="M14032" t="s">
        <v>82</v>
      </c>
    </row>
    <row r="14033" spans="1:13">
      <c r="A14033" t="s">
        <v>6728</v>
      </c>
      <c r="B14033" t="s">
        <v>6729</v>
      </c>
      <c r="C14033" t="str">
        <f>TEXT(D14033, "mmm")</f>
        <v>Nov</v>
      </c>
      <c r="D14033" s="1">
        <v>45609</v>
      </c>
      <c r="E14033" t="s">
        <v>6730</v>
      </c>
      <c r="F14033" t="s">
        <v>118</v>
      </c>
      <c r="G14033">
        <v>10000</v>
      </c>
      <c r="H14033">
        <v>35</v>
      </c>
      <c r="I14033">
        <v>350000</v>
      </c>
      <c r="J14033" t="s">
        <v>86</v>
      </c>
      <c r="K14033">
        <v>7.4691133914060126E-2</v>
      </c>
      <c r="L14033">
        <v>7.4691000000000001</v>
      </c>
      <c r="M14033" t="s">
        <v>82</v>
      </c>
    </row>
    <row r="14034" spans="1:13">
      <c r="A14034" t="s">
        <v>129</v>
      </c>
      <c r="B14034" t="s">
        <v>130</v>
      </c>
      <c r="C14034" t="str">
        <f>TEXT(D14034, "mmm")</f>
        <v>Nov</v>
      </c>
      <c r="D14034" s="1">
        <v>45609</v>
      </c>
      <c r="E14034" t="s">
        <v>109</v>
      </c>
      <c r="F14034" t="s">
        <v>101</v>
      </c>
      <c r="G14034">
        <v>5000</v>
      </c>
      <c r="H14034">
        <v>6.93</v>
      </c>
      <c r="I14034">
        <v>34650</v>
      </c>
      <c r="J14034" t="s">
        <v>81</v>
      </c>
      <c r="K14034">
        <v>-5.3545570727856373E-2</v>
      </c>
      <c r="L14034">
        <v>-5.3545999999999996</v>
      </c>
      <c r="M14034" t="s">
        <v>82</v>
      </c>
    </row>
    <row r="14035" spans="1:13">
      <c r="A14035" t="s">
        <v>129</v>
      </c>
      <c r="B14035" t="s">
        <v>130</v>
      </c>
      <c r="C14035" t="str">
        <f>TEXT(D14035, "mmm")</f>
        <v>Nov</v>
      </c>
      <c r="D14035" s="1">
        <v>45609</v>
      </c>
      <c r="E14035" t="s">
        <v>111</v>
      </c>
      <c r="F14035" t="s">
        <v>101</v>
      </c>
      <c r="G14035">
        <v>5000</v>
      </c>
      <c r="H14035">
        <v>6.93</v>
      </c>
      <c r="I14035">
        <v>34650</v>
      </c>
      <c r="J14035" t="s">
        <v>81</v>
      </c>
      <c r="K14035">
        <v>-5.3545570727856373E-2</v>
      </c>
      <c r="L14035">
        <v>-5.3545999999999996</v>
      </c>
      <c r="M14035" t="s">
        <v>82</v>
      </c>
    </row>
    <row r="14036" spans="1:13">
      <c r="A14036" t="s">
        <v>129</v>
      </c>
      <c r="B14036" t="s">
        <v>130</v>
      </c>
      <c r="C14036" t="str">
        <f>TEXT(D14036, "mmm")</f>
        <v>Nov</v>
      </c>
      <c r="D14036" s="1">
        <v>45609</v>
      </c>
      <c r="E14036" t="s">
        <v>110</v>
      </c>
      <c r="F14036" t="s">
        <v>101</v>
      </c>
      <c r="G14036">
        <v>5000</v>
      </c>
      <c r="H14036">
        <v>6.93</v>
      </c>
      <c r="I14036">
        <v>34650</v>
      </c>
      <c r="J14036" t="s">
        <v>81</v>
      </c>
      <c r="K14036">
        <v>-5.3545570727856373E-2</v>
      </c>
      <c r="L14036">
        <v>-5.3545999999999996</v>
      </c>
      <c r="M14036" t="s">
        <v>82</v>
      </c>
    </row>
    <row r="14037" spans="1:13">
      <c r="A14037" t="s">
        <v>6728</v>
      </c>
      <c r="B14037" t="s">
        <v>6729</v>
      </c>
      <c r="C14037" t="str">
        <f>TEXT(D14037, "mmm")</f>
        <v>Nov</v>
      </c>
      <c r="D14037" s="1">
        <v>45609</v>
      </c>
      <c r="E14037" t="s">
        <v>6730</v>
      </c>
      <c r="F14037" t="s">
        <v>118</v>
      </c>
      <c r="G14037">
        <v>5000</v>
      </c>
      <c r="H14037">
        <v>34.5</v>
      </c>
      <c r="I14037">
        <v>172500</v>
      </c>
      <c r="J14037" t="s">
        <v>86</v>
      </c>
      <c r="K14037">
        <v>7.4691133914060126E-2</v>
      </c>
      <c r="L14037">
        <v>7.4691000000000001</v>
      </c>
      <c r="M14037" t="s">
        <v>82</v>
      </c>
    </row>
    <row r="14038" spans="1:13">
      <c r="A14038" t="s">
        <v>1875</v>
      </c>
      <c r="B14038" t="s">
        <v>1876</v>
      </c>
      <c r="C14038" t="str">
        <f>TEXT(D14038, "mmm")</f>
        <v>Nov</v>
      </c>
      <c r="D14038" s="1">
        <v>45609</v>
      </c>
      <c r="E14038" t="s">
        <v>1877</v>
      </c>
      <c r="F14038" t="s">
        <v>101</v>
      </c>
      <c r="G14038">
        <v>1630</v>
      </c>
      <c r="H14038">
        <v>997.72</v>
      </c>
      <c r="I14038">
        <v>1626283.6</v>
      </c>
      <c r="J14038" t="s">
        <v>86</v>
      </c>
      <c r="K14038">
        <v>5.3921568627451011E-2</v>
      </c>
      <c r="L14038">
        <v>5.3921999999999999</v>
      </c>
      <c r="M14038" t="s">
        <v>82</v>
      </c>
    </row>
    <row r="14039" spans="1:13">
      <c r="A14039" t="s">
        <v>1875</v>
      </c>
      <c r="B14039" t="s">
        <v>1876</v>
      </c>
      <c r="C14039" t="str">
        <f>TEXT(D14039, "mmm")</f>
        <v>Nov</v>
      </c>
      <c r="D14039" s="1">
        <v>45609</v>
      </c>
      <c r="E14039" t="s">
        <v>1878</v>
      </c>
      <c r="F14039" t="s">
        <v>101</v>
      </c>
      <c r="G14039">
        <v>1630</v>
      </c>
      <c r="H14039">
        <v>997.72</v>
      </c>
      <c r="I14039">
        <v>1626283.6</v>
      </c>
      <c r="J14039" t="s">
        <v>86</v>
      </c>
      <c r="K14039">
        <v>5.3921568627451011E-2</v>
      </c>
      <c r="L14039">
        <v>5.3921999999999999</v>
      </c>
      <c r="M14039" t="s">
        <v>82</v>
      </c>
    </row>
    <row r="14040" spans="1:13">
      <c r="A14040" t="s">
        <v>1875</v>
      </c>
      <c r="B14040" t="s">
        <v>1876</v>
      </c>
      <c r="C14040" t="str">
        <f>TEXT(D14040, "mmm")</f>
        <v>Nov</v>
      </c>
      <c r="D14040" s="1">
        <v>45609</v>
      </c>
      <c r="E14040" t="s">
        <v>1879</v>
      </c>
      <c r="F14040" t="s">
        <v>217</v>
      </c>
      <c r="G14040">
        <v>1630</v>
      </c>
      <c r="H14040">
        <v>997.72</v>
      </c>
      <c r="I14040">
        <v>1626283.6</v>
      </c>
      <c r="J14040" t="s">
        <v>86</v>
      </c>
      <c r="K14040">
        <v>5.3921568627451011E-2</v>
      </c>
      <c r="L14040">
        <v>5.3921999999999999</v>
      </c>
      <c r="M14040" t="s">
        <v>82</v>
      </c>
    </row>
    <row r="14041" spans="1:13">
      <c r="A14041" t="s">
        <v>1875</v>
      </c>
      <c r="B14041" t="s">
        <v>1876</v>
      </c>
      <c r="C14041" t="str">
        <f>TEXT(D14041, "mmm")</f>
        <v>Nov</v>
      </c>
      <c r="D14041" s="1">
        <v>45609</v>
      </c>
      <c r="E14041" t="s">
        <v>1877</v>
      </c>
      <c r="F14041" t="s">
        <v>101</v>
      </c>
      <c r="G14041">
        <v>6928</v>
      </c>
      <c r="H14041">
        <v>199</v>
      </c>
      <c r="I14041">
        <v>1378672</v>
      </c>
      <c r="J14041" t="s">
        <v>86</v>
      </c>
      <c r="K14041">
        <v>5.3921568627451011E-2</v>
      </c>
      <c r="L14041">
        <v>5.3921999999999999</v>
      </c>
      <c r="M14041" t="s">
        <v>82</v>
      </c>
    </row>
    <row r="14042" spans="1:13">
      <c r="A14042" t="s">
        <v>1875</v>
      </c>
      <c r="B14042" t="s">
        <v>1876</v>
      </c>
      <c r="C14042" t="str">
        <f>TEXT(D14042, "mmm")</f>
        <v>Nov</v>
      </c>
      <c r="D14042" s="1">
        <v>45609</v>
      </c>
      <c r="E14042" t="s">
        <v>1878</v>
      </c>
      <c r="F14042" t="s">
        <v>101</v>
      </c>
      <c r="G14042">
        <v>6928</v>
      </c>
      <c r="H14042">
        <v>199</v>
      </c>
      <c r="I14042">
        <v>1378672</v>
      </c>
      <c r="J14042" t="s">
        <v>86</v>
      </c>
      <c r="K14042">
        <v>5.3921568627451011E-2</v>
      </c>
      <c r="L14042">
        <v>5.3921999999999999</v>
      </c>
      <c r="M14042" t="s">
        <v>82</v>
      </c>
    </row>
    <row r="14043" spans="1:13">
      <c r="A14043" t="s">
        <v>1875</v>
      </c>
      <c r="B14043" t="s">
        <v>1876</v>
      </c>
      <c r="C14043" t="str">
        <f>TEXT(D14043, "mmm")</f>
        <v>Nov</v>
      </c>
      <c r="D14043" s="1">
        <v>45609</v>
      </c>
      <c r="E14043" t="s">
        <v>1879</v>
      </c>
      <c r="F14043" t="s">
        <v>217</v>
      </c>
      <c r="G14043">
        <v>6928</v>
      </c>
      <c r="H14043">
        <v>199</v>
      </c>
      <c r="I14043">
        <v>1378672</v>
      </c>
      <c r="J14043" t="s">
        <v>86</v>
      </c>
      <c r="K14043">
        <v>5.3921568627451011E-2</v>
      </c>
      <c r="L14043">
        <v>5.3921999999999999</v>
      </c>
      <c r="M14043" t="s">
        <v>82</v>
      </c>
    </row>
    <row r="14044" spans="1:13">
      <c r="A14044" t="s">
        <v>291</v>
      </c>
      <c r="B14044" t="s">
        <v>292</v>
      </c>
      <c r="C14044" t="str">
        <f>TEXT(D14044, "mmm")</f>
        <v>Nov</v>
      </c>
      <c r="D14044" s="1">
        <v>45609</v>
      </c>
      <c r="E14044" t="s">
        <v>100</v>
      </c>
      <c r="F14044" t="s">
        <v>101</v>
      </c>
      <c r="G14044">
        <v>94406</v>
      </c>
      <c r="H14044">
        <v>7.82</v>
      </c>
      <c r="I14044">
        <v>738254.92</v>
      </c>
      <c r="J14044" t="s">
        <v>81</v>
      </c>
      <c r="K14044">
        <v>2.8022481845195291E-2</v>
      </c>
      <c r="L14044">
        <v>2.8022</v>
      </c>
      <c r="M14044" t="s">
        <v>82</v>
      </c>
    </row>
    <row r="14045" spans="1:13">
      <c r="A14045" t="s">
        <v>291</v>
      </c>
      <c r="B14045" t="s">
        <v>292</v>
      </c>
      <c r="C14045" t="str">
        <f>TEXT(D14045, "mmm")</f>
        <v>Nov</v>
      </c>
      <c r="D14045" s="1">
        <v>45609</v>
      </c>
      <c r="E14045" t="s">
        <v>102</v>
      </c>
      <c r="F14045" t="s">
        <v>101</v>
      </c>
      <c r="G14045">
        <v>94406</v>
      </c>
      <c r="H14045">
        <v>7.82</v>
      </c>
      <c r="I14045">
        <v>738254.92</v>
      </c>
      <c r="J14045" t="s">
        <v>81</v>
      </c>
      <c r="K14045">
        <v>2.8022481845195291E-2</v>
      </c>
      <c r="L14045">
        <v>2.8022</v>
      </c>
      <c r="M14045" t="s">
        <v>82</v>
      </c>
    </row>
    <row r="14046" spans="1:13">
      <c r="A14046" t="s">
        <v>6816</v>
      </c>
      <c r="B14046" t="s">
        <v>6817</v>
      </c>
      <c r="C14046" t="str">
        <f>TEXT(D14046, "mmm")</f>
        <v>Nov</v>
      </c>
      <c r="D14046" s="1">
        <v>45609</v>
      </c>
      <c r="E14046" t="s">
        <v>6819</v>
      </c>
      <c r="F14046" t="s">
        <v>101</v>
      </c>
      <c r="G14046">
        <v>7927</v>
      </c>
      <c r="H14046">
        <v>71.510000000000005</v>
      </c>
      <c r="I14046">
        <v>566859.77</v>
      </c>
      <c r="J14046" t="s">
        <v>81</v>
      </c>
      <c r="K14046">
        <v>6.3886571531323488E-2</v>
      </c>
      <c r="L14046">
        <v>6.3887</v>
      </c>
      <c r="M14046" t="s">
        <v>82</v>
      </c>
    </row>
    <row r="14047" spans="1:13">
      <c r="A14047" t="s">
        <v>6816</v>
      </c>
      <c r="B14047" t="s">
        <v>6817</v>
      </c>
      <c r="C14047" t="str">
        <f>TEXT(D14047, "mmm")</f>
        <v>Nov</v>
      </c>
      <c r="D14047" s="1">
        <v>45609</v>
      </c>
      <c r="E14047" t="s">
        <v>6820</v>
      </c>
      <c r="F14047" t="s">
        <v>101</v>
      </c>
      <c r="G14047">
        <v>7927</v>
      </c>
      <c r="H14047">
        <v>71.510000000000005</v>
      </c>
      <c r="I14047">
        <v>566859.77</v>
      </c>
      <c r="J14047" t="s">
        <v>81</v>
      </c>
      <c r="K14047">
        <v>6.3886571531323488E-2</v>
      </c>
      <c r="L14047">
        <v>6.3887</v>
      </c>
      <c r="M14047" t="s">
        <v>82</v>
      </c>
    </row>
    <row r="14048" spans="1:13">
      <c r="A14048" t="s">
        <v>6816</v>
      </c>
      <c r="B14048" t="s">
        <v>6817</v>
      </c>
      <c r="C14048" t="str">
        <f>TEXT(D14048, "mmm")</f>
        <v>Nov</v>
      </c>
      <c r="D14048" s="1">
        <v>45609</v>
      </c>
      <c r="E14048" t="s">
        <v>6818</v>
      </c>
      <c r="F14048" t="s">
        <v>101</v>
      </c>
      <c r="G14048">
        <v>7927</v>
      </c>
      <c r="H14048">
        <v>71.510000000000005</v>
      </c>
      <c r="I14048">
        <v>566859.77</v>
      </c>
      <c r="J14048" t="s">
        <v>81</v>
      </c>
      <c r="K14048">
        <v>6.3886571531323488E-2</v>
      </c>
      <c r="L14048">
        <v>6.3887</v>
      </c>
      <c r="M14048" t="s">
        <v>82</v>
      </c>
    </row>
    <row r="14049" spans="1:13">
      <c r="A14049" t="s">
        <v>6925</v>
      </c>
      <c r="B14049" t="s">
        <v>6926</v>
      </c>
      <c r="C14049" t="str">
        <f>TEXT(D14049, "mmm")</f>
        <v>Nov</v>
      </c>
      <c r="D14049" s="1">
        <v>45609</v>
      </c>
      <c r="E14049" t="s">
        <v>6927</v>
      </c>
      <c r="F14049" t="s">
        <v>128</v>
      </c>
      <c r="G14049">
        <v>5000</v>
      </c>
      <c r="H14049">
        <v>2.02</v>
      </c>
      <c r="I14049">
        <v>10100</v>
      </c>
      <c r="J14049" t="s">
        <v>86</v>
      </c>
      <c r="K14049">
        <v>3.6697211585436477E-2</v>
      </c>
      <c r="L14049">
        <v>3.6697000000000002</v>
      </c>
      <c r="M14049" t="s">
        <v>82</v>
      </c>
    </row>
    <row r="14050" spans="1:13">
      <c r="A14050" t="s">
        <v>6928</v>
      </c>
      <c r="B14050" t="s">
        <v>6929</v>
      </c>
      <c r="C14050" t="str">
        <f>TEXT(D14050, "mmm")</f>
        <v>Nov</v>
      </c>
      <c r="D14050" s="1">
        <v>45609</v>
      </c>
      <c r="E14050" t="s">
        <v>6930</v>
      </c>
      <c r="F14050" t="s">
        <v>217</v>
      </c>
      <c r="G14050">
        <v>25000</v>
      </c>
      <c r="H14050">
        <v>26.54</v>
      </c>
      <c r="I14050">
        <v>663500</v>
      </c>
      <c r="J14050" t="s">
        <v>86</v>
      </c>
      <c r="K14050">
        <v>8.561643611917269E-2</v>
      </c>
      <c r="L14050">
        <v>8.5616000000000003</v>
      </c>
      <c r="M14050" t="s">
        <v>82</v>
      </c>
    </row>
    <row r="14051" spans="1:13">
      <c r="A14051" t="s">
        <v>1146</v>
      </c>
      <c r="B14051" t="s">
        <v>1147</v>
      </c>
      <c r="C14051" t="str">
        <f>TEXT(D14051, "mmm")</f>
        <v>Nov</v>
      </c>
      <c r="D14051" s="1">
        <v>45609</v>
      </c>
      <c r="E14051" t="s">
        <v>6905</v>
      </c>
      <c r="F14051" t="s">
        <v>80</v>
      </c>
      <c r="G14051">
        <v>5570</v>
      </c>
      <c r="H14051">
        <v>45</v>
      </c>
      <c r="I14051">
        <v>250650</v>
      </c>
      <c r="J14051" t="s">
        <v>81</v>
      </c>
      <c r="K14051">
        <v>3.9193727663944473E-2</v>
      </c>
      <c r="L14051">
        <v>3.9194</v>
      </c>
      <c r="M14051" t="s">
        <v>82</v>
      </c>
    </row>
    <row r="14052" spans="1:13">
      <c r="A14052" t="s">
        <v>1146</v>
      </c>
      <c r="B14052" t="s">
        <v>1147</v>
      </c>
      <c r="C14052" t="str">
        <f>TEXT(D14052, "mmm")</f>
        <v>Nov</v>
      </c>
      <c r="D14052" s="1">
        <v>45609</v>
      </c>
      <c r="E14052" t="s">
        <v>6905</v>
      </c>
      <c r="F14052" t="s">
        <v>80</v>
      </c>
      <c r="G14052">
        <v>1705</v>
      </c>
      <c r="H14052">
        <v>44.5</v>
      </c>
      <c r="I14052">
        <v>75872.5</v>
      </c>
      <c r="J14052" t="s">
        <v>81</v>
      </c>
      <c r="K14052">
        <v>3.9193727663944473E-2</v>
      </c>
      <c r="L14052">
        <v>3.9194</v>
      </c>
      <c r="M14052" t="s">
        <v>82</v>
      </c>
    </row>
    <row r="14053" spans="1:13">
      <c r="A14053" t="s">
        <v>1146</v>
      </c>
      <c r="B14053" t="s">
        <v>1147</v>
      </c>
      <c r="C14053" t="str">
        <f>TEXT(D14053, "mmm")</f>
        <v>Nov</v>
      </c>
      <c r="D14053" s="1">
        <v>45609</v>
      </c>
      <c r="E14053" t="s">
        <v>6905</v>
      </c>
      <c r="F14053" t="s">
        <v>80</v>
      </c>
      <c r="G14053">
        <v>4090</v>
      </c>
      <c r="H14053">
        <v>44.98</v>
      </c>
      <c r="I14053">
        <v>183968.2</v>
      </c>
      <c r="J14053" t="s">
        <v>81</v>
      </c>
      <c r="K14053">
        <v>3.9193727663944473E-2</v>
      </c>
      <c r="L14053">
        <v>3.9194</v>
      </c>
      <c r="M14053" t="s">
        <v>82</v>
      </c>
    </row>
    <row r="14054" spans="1:13">
      <c r="A14054" t="s">
        <v>5095</v>
      </c>
      <c r="B14054" t="s">
        <v>5096</v>
      </c>
      <c r="C14054" t="str">
        <f>TEXT(D14054, "mmm")</f>
        <v>Nov</v>
      </c>
      <c r="D14054" s="1">
        <v>45609</v>
      </c>
      <c r="E14054" t="s">
        <v>5097</v>
      </c>
      <c r="F14054" t="s">
        <v>101</v>
      </c>
      <c r="G14054">
        <v>8100</v>
      </c>
      <c r="H14054">
        <v>15.93</v>
      </c>
      <c r="I14054">
        <v>129033</v>
      </c>
      <c r="J14054" t="s">
        <v>81</v>
      </c>
      <c r="K14054">
        <v>3.3983506605380187E-2</v>
      </c>
      <c r="L14054">
        <v>3.3984000000000001</v>
      </c>
      <c r="M14054" t="s">
        <v>82</v>
      </c>
    </row>
    <row r="14055" spans="1:13">
      <c r="A14055" t="s">
        <v>4348</v>
      </c>
      <c r="B14055" t="s">
        <v>4349</v>
      </c>
      <c r="C14055" t="str">
        <f>TEXT(D14055, "mmm")</f>
        <v>Nov</v>
      </c>
      <c r="D14055" s="1">
        <v>45609</v>
      </c>
      <c r="E14055" t="s">
        <v>6772</v>
      </c>
      <c r="F14055" t="s">
        <v>80</v>
      </c>
      <c r="G14055">
        <v>31730</v>
      </c>
      <c r="H14055">
        <v>11.6</v>
      </c>
      <c r="I14055">
        <v>368068</v>
      </c>
      <c r="J14055" t="s">
        <v>81</v>
      </c>
      <c r="K14055">
        <v>1.9810518724439952E-2</v>
      </c>
      <c r="L14055">
        <v>1.9811000000000001</v>
      </c>
      <c r="M14055" t="s">
        <v>82</v>
      </c>
    </row>
    <row r="14056" spans="1:13">
      <c r="A14056" t="s">
        <v>4348</v>
      </c>
      <c r="B14056" t="s">
        <v>4349</v>
      </c>
      <c r="C14056" t="str">
        <f>TEXT(D14056, "mmm")</f>
        <v>Nov</v>
      </c>
      <c r="D14056" s="1">
        <v>45609</v>
      </c>
      <c r="E14056" t="s">
        <v>6772</v>
      </c>
      <c r="F14056" t="s">
        <v>80</v>
      </c>
      <c r="G14056">
        <v>63461</v>
      </c>
      <c r="H14056">
        <v>11.6</v>
      </c>
      <c r="I14056">
        <v>736147.6</v>
      </c>
      <c r="J14056" t="s">
        <v>86</v>
      </c>
      <c r="K14056">
        <v>1.9810518724439952E-2</v>
      </c>
      <c r="L14056">
        <v>1.9811000000000001</v>
      </c>
      <c r="M14056" t="s">
        <v>82</v>
      </c>
    </row>
    <row r="14057" spans="1:13">
      <c r="A14057" t="s">
        <v>5610</v>
      </c>
      <c r="B14057" t="s">
        <v>5611</v>
      </c>
      <c r="C14057" t="str">
        <f>TEXT(D14057, "mmm")</f>
        <v>Nov</v>
      </c>
      <c r="D14057" s="1">
        <v>45609</v>
      </c>
      <c r="E14057" t="s">
        <v>6931</v>
      </c>
      <c r="F14057" t="s">
        <v>80</v>
      </c>
      <c r="G14057">
        <v>1000</v>
      </c>
      <c r="H14057">
        <v>10.63</v>
      </c>
      <c r="I14057">
        <v>10630</v>
      </c>
      <c r="J14057" t="s">
        <v>81</v>
      </c>
      <c r="K14057">
        <v>1.414704985297455E-2</v>
      </c>
      <c r="L14057">
        <v>1.4147000000000001</v>
      </c>
      <c r="M14057" t="s">
        <v>82</v>
      </c>
    </row>
    <row r="14058" spans="1:13">
      <c r="A14058" t="s">
        <v>933</v>
      </c>
      <c r="B14058" t="s">
        <v>934</v>
      </c>
      <c r="C14058" t="str">
        <f>TEXT(D14058, "mmm")</f>
        <v>Nov</v>
      </c>
      <c r="D14058" s="1">
        <v>45609</v>
      </c>
      <c r="E14058" t="s">
        <v>6932</v>
      </c>
      <c r="F14058" t="s">
        <v>80</v>
      </c>
      <c r="G14058">
        <v>27320</v>
      </c>
      <c r="H14058">
        <v>63.71</v>
      </c>
      <c r="I14058">
        <v>1740557.2</v>
      </c>
      <c r="J14058" t="s">
        <v>81</v>
      </c>
      <c r="K14058">
        <v>0.176582949008802</v>
      </c>
      <c r="L14058">
        <v>17.658300000000001</v>
      </c>
      <c r="M14058" t="s">
        <v>82</v>
      </c>
    </row>
    <row r="14059" spans="1:13">
      <c r="A14059" t="s">
        <v>933</v>
      </c>
      <c r="B14059" t="s">
        <v>934</v>
      </c>
      <c r="C14059" t="str">
        <f>TEXT(D14059, "mmm")</f>
        <v>Nov</v>
      </c>
      <c r="D14059" s="1">
        <v>45609</v>
      </c>
      <c r="E14059" t="s">
        <v>6932</v>
      </c>
      <c r="F14059" t="s">
        <v>80</v>
      </c>
      <c r="G14059">
        <v>51680</v>
      </c>
      <c r="H14059">
        <v>63.18</v>
      </c>
      <c r="I14059">
        <v>3265142.4</v>
      </c>
      <c r="J14059" t="s">
        <v>81</v>
      </c>
      <c r="K14059">
        <v>0.176582949008802</v>
      </c>
      <c r="L14059">
        <v>17.658300000000001</v>
      </c>
      <c r="M14059" t="s">
        <v>82</v>
      </c>
    </row>
    <row r="14060" spans="1:13">
      <c r="A14060" t="s">
        <v>6916</v>
      </c>
      <c r="B14060" t="s">
        <v>6917</v>
      </c>
      <c r="C14060" t="str">
        <f>TEXT(D14060, "mmm")</f>
        <v>Nov</v>
      </c>
      <c r="D14060" s="1">
        <v>45609</v>
      </c>
      <c r="E14060" t="s">
        <v>6933</v>
      </c>
      <c r="F14060" t="s">
        <v>80</v>
      </c>
      <c r="G14060">
        <v>8695</v>
      </c>
      <c r="H14060">
        <v>5.75</v>
      </c>
      <c r="I14060">
        <v>49996.25</v>
      </c>
      <c r="J14060" t="s">
        <v>86</v>
      </c>
      <c r="K14060">
        <v>0.16202096555042461</v>
      </c>
      <c r="L14060">
        <v>16.202100000000002</v>
      </c>
      <c r="M14060" t="s">
        <v>82</v>
      </c>
    </row>
    <row r="14061" spans="1:13">
      <c r="A14061" t="s">
        <v>5395</v>
      </c>
      <c r="B14061" t="s">
        <v>5396</v>
      </c>
      <c r="C14061" t="str">
        <f>TEXT(D14061, "mmm")</f>
        <v>Nov</v>
      </c>
      <c r="D14061" s="1">
        <v>45609</v>
      </c>
      <c r="E14061" t="s">
        <v>6934</v>
      </c>
      <c r="F14061" t="s">
        <v>80</v>
      </c>
      <c r="G14061">
        <v>1000</v>
      </c>
      <c r="H14061">
        <v>55.56</v>
      </c>
      <c r="I14061">
        <v>55560</v>
      </c>
      <c r="J14061" t="s">
        <v>81</v>
      </c>
      <c r="K14061">
        <v>3.7899277227604333E-2</v>
      </c>
      <c r="L14061">
        <v>3.7898999999999998</v>
      </c>
      <c r="M14061" t="s">
        <v>82</v>
      </c>
    </row>
    <row r="14062" spans="1:13">
      <c r="A14062" t="s">
        <v>6871</v>
      </c>
      <c r="B14062" t="s">
        <v>6872</v>
      </c>
      <c r="C14062" t="str">
        <f>TEXT(D14062, "mmm")</f>
        <v>Nov</v>
      </c>
      <c r="D14062" s="1">
        <v>45609</v>
      </c>
      <c r="E14062" t="s">
        <v>6873</v>
      </c>
      <c r="F14062" t="s">
        <v>217</v>
      </c>
      <c r="G14062">
        <v>358619</v>
      </c>
      <c r="H14062">
        <v>13.74</v>
      </c>
      <c r="I14062">
        <v>4927425.0600000015</v>
      </c>
      <c r="J14062" t="s">
        <v>86</v>
      </c>
      <c r="K14062">
        <v>0.24851635721301821</v>
      </c>
      <c r="L14062">
        <v>24.851600000000001</v>
      </c>
      <c r="M14062" t="s">
        <v>82</v>
      </c>
    </row>
    <row r="14063" spans="1:13">
      <c r="A14063" t="s">
        <v>6871</v>
      </c>
      <c r="B14063" t="s">
        <v>6872</v>
      </c>
      <c r="C14063" t="str">
        <f>TEXT(D14063, "mmm")</f>
        <v>Nov</v>
      </c>
      <c r="D14063" s="1">
        <v>45609</v>
      </c>
      <c r="E14063" t="s">
        <v>6874</v>
      </c>
      <c r="F14063" t="s">
        <v>251</v>
      </c>
      <c r="G14063">
        <v>358619</v>
      </c>
      <c r="H14063">
        <v>13.74</v>
      </c>
      <c r="I14063">
        <v>4927425.0600000015</v>
      </c>
      <c r="J14063" t="s">
        <v>86</v>
      </c>
      <c r="K14063">
        <v>0.24851635721301821</v>
      </c>
      <c r="L14063">
        <v>24.851600000000001</v>
      </c>
      <c r="M14063" t="s">
        <v>82</v>
      </c>
    </row>
    <row r="14064" spans="1:13">
      <c r="A14064" t="s">
        <v>6871</v>
      </c>
      <c r="B14064" t="s">
        <v>6872</v>
      </c>
      <c r="C14064" t="str">
        <f>TEXT(D14064, "mmm")</f>
        <v>Nov</v>
      </c>
      <c r="D14064" s="1">
        <v>45609</v>
      </c>
      <c r="E14064" t="s">
        <v>6875</v>
      </c>
      <c r="F14064" t="s">
        <v>251</v>
      </c>
      <c r="G14064">
        <v>358619</v>
      </c>
      <c r="H14064">
        <v>13.74</v>
      </c>
      <c r="I14064">
        <v>4927425.0600000015</v>
      </c>
      <c r="J14064" t="s">
        <v>86</v>
      </c>
      <c r="K14064">
        <v>0.24851635721301821</v>
      </c>
      <c r="L14064">
        <v>24.851600000000001</v>
      </c>
      <c r="M14064" t="s">
        <v>82</v>
      </c>
    </row>
    <row r="14065" spans="1:13">
      <c r="A14065" t="s">
        <v>6871</v>
      </c>
      <c r="B14065" t="s">
        <v>6872</v>
      </c>
      <c r="C14065" t="str">
        <f>TEXT(D14065, "mmm")</f>
        <v>Nov</v>
      </c>
      <c r="D14065" s="1">
        <v>45609</v>
      </c>
      <c r="E14065" t="s">
        <v>6876</v>
      </c>
      <c r="F14065" t="s">
        <v>251</v>
      </c>
      <c r="G14065">
        <v>358619</v>
      </c>
      <c r="H14065">
        <v>13.74</v>
      </c>
      <c r="I14065">
        <v>4927425.0600000015</v>
      </c>
      <c r="J14065" t="s">
        <v>86</v>
      </c>
      <c r="K14065">
        <v>0.24851635721301821</v>
      </c>
      <c r="L14065">
        <v>24.851600000000001</v>
      </c>
      <c r="M14065" t="s">
        <v>82</v>
      </c>
    </row>
    <row r="14066" spans="1:13">
      <c r="A14066" t="s">
        <v>6871</v>
      </c>
      <c r="B14066" t="s">
        <v>6872</v>
      </c>
      <c r="C14066" t="str">
        <f>TEXT(D14066, "mmm")</f>
        <v>Nov</v>
      </c>
      <c r="D14066" s="1">
        <v>45609</v>
      </c>
      <c r="E14066" t="s">
        <v>6877</v>
      </c>
      <c r="F14066" t="s">
        <v>251</v>
      </c>
      <c r="G14066">
        <v>358619</v>
      </c>
      <c r="H14066">
        <v>13.74</v>
      </c>
      <c r="I14066">
        <v>4927425.0600000015</v>
      </c>
      <c r="J14066" t="s">
        <v>86</v>
      </c>
      <c r="K14066">
        <v>0.24851635721301821</v>
      </c>
      <c r="L14066">
        <v>24.851600000000001</v>
      </c>
      <c r="M14066" t="s">
        <v>82</v>
      </c>
    </row>
    <row r="14067" spans="1:13">
      <c r="A14067" t="s">
        <v>223</v>
      </c>
      <c r="B14067" t="s">
        <v>224</v>
      </c>
      <c r="C14067" t="str">
        <f>TEXT(D14067, "mmm")</f>
        <v>Nov</v>
      </c>
      <c r="D14067" s="1">
        <v>45609</v>
      </c>
      <c r="E14067" t="s">
        <v>100</v>
      </c>
      <c r="F14067" t="s">
        <v>101</v>
      </c>
      <c r="G14067">
        <v>18683</v>
      </c>
      <c r="H14067">
        <v>9.67</v>
      </c>
      <c r="I14067">
        <v>180664.61</v>
      </c>
      <c r="J14067" t="s">
        <v>86</v>
      </c>
      <c r="K14067">
        <v>2.6046914995888178E-2</v>
      </c>
      <c r="L14067">
        <v>2.6046999999999998</v>
      </c>
      <c r="M14067" t="s">
        <v>82</v>
      </c>
    </row>
    <row r="14068" spans="1:13">
      <c r="A14068" t="s">
        <v>223</v>
      </c>
      <c r="B14068" t="s">
        <v>224</v>
      </c>
      <c r="C14068" t="str">
        <f>TEXT(D14068, "mmm")</f>
        <v>Nov</v>
      </c>
      <c r="D14068" s="1">
        <v>45609</v>
      </c>
      <c r="E14068" t="s">
        <v>102</v>
      </c>
      <c r="F14068" t="s">
        <v>101</v>
      </c>
      <c r="G14068">
        <v>18683</v>
      </c>
      <c r="H14068">
        <v>9.67</v>
      </c>
      <c r="I14068">
        <v>180664.61</v>
      </c>
      <c r="J14068" t="s">
        <v>86</v>
      </c>
      <c r="K14068">
        <v>2.6046914995888178E-2</v>
      </c>
      <c r="L14068">
        <v>2.6046999999999998</v>
      </c>
      <c r="M14068" t="s">
        <v>82</v>
      </c>
    </row>
    <row r="14069" spans="1:13">
      <c r="A14069" t="s">
        <v>4217</v>
      </c>
      <c r="B14069" t="s">
        <v>4218</v>
      </c>
      <c r="C14069" t="str">
        <f>TEXT(D14069, "mmm")</f>
        <v>Nov</v>
      </c>
      <c r="D14069" s="1">
        <v>45609</v>
      </c>
      <c r="E14069" t="s">
        <v>6306</v>
      </c>
      <c r="F14069" t="s">
        <v>128</v>
      </c>
      <c r="G14069">
        <v>10000</v>
      </c>
      <c r="H14069">
        <v>1.64</v>
      </c>
      <c r="I14069">
        <v>16400</v>
      </c>
      <c r="J14069" t="s">
        <v>81</v>
      </c>
      <c r="K14069">
        <v>0.36473427882519821</v>
      </c>
      <c r="L14069">
        <v>36.473399999999998</v>
      </c>
      <c r="M14069" t="s">
        <v>82</v>
      </c>
    </row>
    <row r="14070" spans="1:13">
      <c r="A14070" t="s">
        <v>2373</v>
      </c>
      <c r="B14070" t="s">
        <v>2374</v>
      </c>
      <c r="C14070" t="str">
        <f>TEXT(D14070, "mmm")</f>
        <v>Nov</v>
      </c>
      <c r="D14070" s="1">
        <v>45609</v>
      </c>
      <c r="E14070" t="s">
        <v>6935</v>
      </c>
      <c r="F14070" t="s">
        <v>118</v>
      </c>
      <c r="G14070">
        <v>1000</v>
      </c>
      <c r="H14070">
        <v>99.7</v>
      </c>
      <c r="I14070">
        <v>99700</v>
      </c>
      <c r="J14070" t="s">
        <v>81</v>
      </c>
      <c r="K14070">
        <v>6.7097811753014547E-2</v>
      </c>
      <c r="L14070">
        <v>6.7098000000000004</v>
      </c>
      <c r="M14070" t="s">
        <v>82</v>
      </c>
    </row>
    <row r="14071" spans="1:13">
      <c r="A14071" t="s">
        <v>3762</v>
      </c>
      <c r="B14071" t="s">
        <v>3763</v>
      </c>
      <c r="C14071" t="str">
        <f>TEXT(D14071, "mmm")</f>
        <v>Nov</v>
      </c>
      <c r="D14071" s="1">
        <v>45609</v>
      </c>
      <c r="E14071" t="s">
        <v>6936</v>
      </c>
      <c r="F14071" t="s">
        <v>80</v>
      </c>
      <c r="G14071">
        <v>371</v>
      </c>
      <c r="H14071">
        <v>26.96</v>
      </c>
      <c r="I14071">
        <v>10002.16</v>
      </c>
      <c r="J14071" t="s">
        <v>81</v>
      </c>
      <c r="K14071">
        <v>5.7701630007757743E-2</v>
      </c>
      <c r="L14071">
        <v>5.7702</v>
      </c>
      <c r="M14071" t="s">
        <v>82</v>
      </c>
    </row>
    <row r="14072" spans="1:13">
      <c r="A14072" t="s">
        <v>6916</v>
      </c>
      <c r="B14072" t="s">
        <v>6917</v>
      </c>
      <c r="C14072" t="str">
        <f>TEXT(D14072, "mmm")</f>
        <v>Nov</v>
      </c>
      <c r="D14072" s="1">
        <v>45609</v>
      </c>
      <c r="E14072" t="s">
        <v>6937</v>
      </c>
      <c r="F14072" t="s">
        <v>128</v>
      </c>
      <c r="G14072">
        <v>2608</v>
      </c>
      <c r="H14072">
        <v>5.75</v>
      </c>
      <c r="I14072">
        <v>14996</v>
      </c>
      <c r="J14072" t="s">
        <v>81</v>
      </c>
      <c r="K14072">
        <v>0.16202096555042461</v>
      </c>
      <c r="L14072">
        <v>16.202100000000002</v>
      </c>
      <c r="M14072" t="s">
        <v>82</v>
      </c>
    </row>
    <row r="14073" spans="1:13">
      <c r="A14073" t="s">
        <v>1201</v>
      </c>
      <c r="B14073" t="s">
        <v>1202</v>
      </c>
      <c r="C14073" t="str">
        <f>TEXT(D14073, "mmm")</f>
        <v>Nov</v>
      </c>
      <c r="D14073" s="1">
        <v>45609</v>
      </c>
      <c r="E14073" t="s">
        <v>1203</v>
      </c>
      <c r="F14073" t="s">
        <v>128</v>
      </c>
      <c r="G14073">
        <v>80000</v>
      </c>
      <c r="H14073">
        <v>2.66</v>
      </c>
      <c r="I14073">
        <v>212800</v>
      </c>
      <c r="J14073" t="s">
        <v>86</v>
      </c>
      <c r="K14073">
        <v>9.7744354163079583E-2</v>
      </c>
      <c r="L14073">
        <v>9.7744</v>
      </c>
      <c r="M14073" t="s">
        <v>82</v>
      </c>
    </row>
    <row r="14074" spans="1:13">
      <c r="A14074" t="s">
        <v>2333</v>
      </c>
      <c r="B14074" t="s">
        <v>2334</v>
      </c>
      <c r="C14074" t="str">
        <f>TEXT(D14074, "mmm")</f>
        <v>Nov</v>
      </c>
      <c r="D14074" s="1">
        <v>45609</v>
      </c>
      <c r="E14074" t="s">
        <v>2420</v>
      </c>
      <c r="F14074" t="s">
        <v>118</v>
      </c>
      <c r="G14074">
        <v>5000</v>
      </c>
      <c r="H14074">
        <v>6.55</v>
      </c>
      <c r="I14074">
        <v>32750</v>
      </c>
      <c r="J14074" t="s">
        <v>81</v>
      </c>
      <c r="K14074">
        <v>3.06273964061532E-3</v>
      </c>
      <c r="L14074">
        <v>0.30630000000000002</v>
      </c>
      <c r="M14074" t="s">
        <v>82</v>
      </c>
    </row>
    <row r="14075" spans="1:13">
      <c r="A14075" t="s">
        <v>6902</v>
      </c>
      <c r="B14075" t="s">
        <v>6903</v>
      </c>
      <c r="C14075" t="str">
        <f>TEXT(D14075, "mmm")</f>
        <v>Nov</v>
      </c>
      <c r="D14075" s="1">
        <v>45609</v>
      </c>
      <c r="E14075" t="s">
        <v>2347</v>
      </c>
      <c r="F14075" t="s">
        <v>80</v>
      </c>
      <c r="G14075">
        <v>25000</v>
      </c>
      <c r="H14075">
        <v>1.34</v>
      </c>
      <c r="I14075">
        <v>33500</v>
      </c>
      <c r="J14075" t="s">
        <v>81</v>
      </c>
      <c r="K14075">
        <v>0.129771056274431</v>
      </c>
      <c r="L14075">
        <v>12.9771</v>
      </c>
      <c r="M14075" t="s">
        <v>82</v>
      </c>
    </row>
    <row r="14076" spans="1:13">
      <c r="A14076" t="s">
        <v>2016</v>
      </c>
      <c r="B14076" t="s">
        <v>2017</v>
      </c>
      <c r="C14076" t="str">
        <f>TEXT(D14076, "mmm")</f>
        <v>Nov</v>
      </c>
      <c r="D14076" s="1">
        <v>45609</v>
      </c>
      <c r="E14076" t="s">
        <v>6852</v>
      </c>
      <c r="F14076" t="s">
        <v>80</v>
      </c>
      <c r="G14076">
        <v>15042</v>
      </c>
      <c r="H14076">
        <v>33.229999999999997</v>
      </c>
      <c r="I14076">
        <v>499845.66</v>
      </c>
      <c r="J14076" t="s">
        <v>86</v>
      </c>
      <c r="K14076">
        <v>0.53673023442143619</v>
      </c>
      <c r="L14076">
        <v>53.673000000000002</v>
      </c>
      <c r="M14076" t="s">
        <v>82</v>
      </c>
    </row>
    <row r="14077" spans="1:13">
      <c r="A14077" t="s">
        <v>3548</v>
      </c>
      <c r="B14077" t="s">
        <v>3549</v>
      </c>
      <c r="C14077" t="str">
        <f>TEXT(D14077, "mmm")</f>
        <v>Nov</v>
      </c>
      <c r="D14077" s="1">
        <v>45609</v>
      </c>
      <c r="E14077" t="s">
        <v>6938</v>
      </c>
      <c r="F14077" t="s">
        <v>118</v>
      </c>
      <c r="G14077">
        <v>7500</v>
      </c>
      <c r="H14077">
        <v>6.36</v>
      </c>
      <c r="I14077">
        <v>47700</v>
      </c>
      <c r="J14077" t="s">
        <v>81</v>
      </c>
      <c r="K14077">
        <v>6.2003225303751019E-2</v>
      </c>
      <c r="L14077">
        <v>6.2003000000000004</v>
      </c>
      <c r="M14077" t="s">
        <v>82</v>
      </c>
    </row>
    <row r="14078" spans="1:13">
      <c r="A14078" t="s">
        <v>6866</v>
      </c>
      <c r="B14078" t="s">
        <v>6867</v>
      </c>
      <c r="C14078" t="str">
        <f>TEXT(D14078, "mmm")</f>
        <v>Nov</v>
      </c>
      <c r="D14078" s="1">
        <v>45609</v>
      </c>
      <c r="E14078" t="s">
        <v>6870</v>
      </c>
      <c r="F14078" t="s">
        <v>128</v>
      </c>
      <c r="G14078">
        <v>5000</v>
      </c>
      <c r="H14078">
        <v>7.36</v>
      </c>
      <c r="I14078">
        <v>36800</v>
      </c>
      <c r="J14078" t="s">
        <v>86</v>
      </c>
      <c r="K14078">
        <v>-8.1491670497609858E-2</v>
      </c>
      <c r="L14078">
        <v>-8.1492000000000004</v>
      </c>
      <c r="M14078" t="s">
        <v>82</v>
      </c>
    </row>
    <row r="14079" spans="1:13">
      <c r="A14079" t="s">
        <v>4217</v>
      </c>
      <c r="B14079" t="s">
        <v>4218</v>
      </c>
      <c r="C14079" t="str">
        <f>TEXT(D14079, "mmm")</f>
        <v>Nov</v>
      </c>
      <c r="D14079" s="1">
        <v>45609</v>
      </c>
      <c r="E14079" t="s">
        <v>4219</v>
      </c>
      <c r="F14079" t="s">
        <v>80</v>
      </c>
      <c r="G14079">
        <v>11000</v>
      </c>
      <c r="H14079">
        <v>1.64</v>
      </c>
      <c r="I14079">
        <v>18040</v>
      </c>
      <c r="J14079" t="s">
        <v>81</v>
      </c>
      <c r="K14079">
        <v>0.36473427882519821</v>
      </c>
      <c r="L14079">
        <v>36.473399999999998</v>
      </c>
      <c r="M14079" t="s">
        <v>82</v>
      </c>
    </row>
    <row r="14080" spans="1:13">
      <c r="A14080" t="s">
        <v>2116</v>
      </c>
      <c r="B14080" t="s">
        <v>2117</v>
      </c>
      <c r="C14080" t="str">
        <f>TEXT(D14080, "mmm")</f>
        <v>Nov</v>
      </c>
      <c r="D14080" s="1">
        <v>45609</v>
      </c>
      <c r="E14080" t="s">
        <v>6939</v>
      </c>
      <c r="F14080" t="s">
        <v>80</v>
      </c>
      <c r="G14080">
        <v>5000</v>
      </c>
      <c r="H14080">
        <v>9.35</v>
      </c>
      <c r="I14080">
        <v>46750</v>
      </c>
      <c r="J14080" t="s">
        <v>81</v>
      </c>
      <c r="K14080">
        <v>7.7618577545086609E-3</v>
      </c>
      <c r="L14080">
        <v>0.7762</v>
      </c>
      <c r="M14080" t="s">
        <v>82</v>
      </c>
    </row>
    <row r="14081" spans="1:13">
      <c r="A14081" t="s">
        <v>5282</v>
      </c>
      <c r="B14081" t="s">
        <v>5283</v>
      </c>
      <c r="C14081" t="str">
        <f>TEXT(D14081, "mmm")</f>
        <v>Nov</v>
      </c>
      <c r="D14081" s="1">
        <v>45609</v>
      </c>
      <c r="E14081" t="s">
        <v>5284</v>
      </c>
      <c r="F14081" t="s">
        <v>80</v>
      </c>
      <c r="G14081">
        <v>50000</v>
      </c>
      <c r="H14081">
        <v>4.4800000000000004</v>
      </c>
      <c r="I14081">
        <v>224000</v>
      </c>
      <c r="J14081" t="s">
        <v>86</v>
      </c>
      <c r="K14081">
        <v>5.5892210131215148E-2</v>
      </c>
      <c r="L14081">
        <v>5.5891999999999999</v>
      </c>
      <c r="M14081" t="s">
        <v>82</v>
      </c>
    </row>
    <row r="14082" spans="1:13">
      <c r="A14082" t="s">
        <v>5260</v>
      </c>
      <c r="B14082" t="s">
        <v>5261</v>
      </c>
      <c r="C14082" t="str">
        <f>TEXT(D14082, "mmm")</f>
        <v>Nov</v>
      </c>
      <c r="D14082" s="1">
        <v>45609</v>
      </c>
      <c r="E14082" t="s">
        <v>6713</v>
      </c>
      <c r="F14082" t="s">
        <v>101</v>
      </c>
      <c r="G14082">
        <v>22000</v>
      </c>
      <c r="H14082">
        <v>13.86</v>
      </c>
      <c r="I14082">
        <v>304920</v>
      </c>
      <c r="J14082" t="s">
        <v>81</v>
      </c>
      <c r="K14082">
        <v>9.6960939376123045E-2</v>
      </c>
      <c r="L14082">
        <v>9.6960999999999995</v>
      </c>
      <c r="M14082" t="s">
        <v>82</v>
      </c>
    </row>
    <row r="14083" spans="1:13">
      <c r="A14083" t="s">
        <v>5260</v>
      </c>
      <c r="B14083" t="s">
        <v>5261</v>
      </c>
      <c r="C14083" t="str">
        <f>TEXT(D14083, "mmm")</f>
        <v>Nov</v>
      </c>
      <c r="D14083" s="1">
        <v>45609</v>
      </c>
      <c r="E14083" t="s">
        <v>6712</v>
      </c>
      <c r="F14083" t="s">
        <v>222</v>
      </c>
      <c r="G14083">
        <v>22000</v>
      </c>
      <c r="H14083">
        <v>13.86</v>
      </c>
      <c r="I14083">
        <v>304920</v>
      </c>
      <c r="J14083" t="s">
        <v>81</v>
      </c>
      <c r="K14083">
        <v>9.6960939376123045E-2</v>
      </c>
      <c r="L14083">
        <v>9.6960999999999995</v>
      </c>
      <c r="M14083" t="s">
        <v>82</v>
      </c>
    </row>
    <row r="14084" spans="1:13">
      <c r="A14084" t="s">
        <v>5260</v>
      </c>
      <c r="B14084" t="s">
        <v>5261</v>
      </c>
      <c r="C14084" t="str">
        <f>TEXT(D14084, "mmm")</f>
        <v>Nov</v>
      </c>
      <c r="D14084" s="1">
        <v>45609</v>
      </c>
      <c r="E14084" t="s">
        <v>6715</v>
      </c>
      <c r="F14084" t="s">
        <v>222</v>
      </c>
      <c r="G14084">
        <v>22000</v>
      </c>
      <c r="H14084">
        <v>13.86</v>
      </c>
      <c r="I14084">
        <v>304920</v>
      </c>
      <c r="J14084" t="s">
        <v>81</v>
      </c>
      <c r="K14084">
        <v>9.6960939376123045E-2</v>
      </c>
      <c r="L14084">
        <v>9.6960999999999995</v>
      </c>
      <c r="M14084" t="s">
        <v>82</v>
      </c>
    </row>
    <row r="14085" spans="1:13">
      <c r="A14085" t="s">
        <v>5260</v>
      </c>
      <c r="B14085" t="s">
        <v>5261</v>
      </c>
      <c r="C14085" t="str">
        <f>TEXT(D14085, "mmm")</f>
        <v>Nov</v>
      </c>
      <c r="D14085" s="1">
        <v>45609</v>
      </c>
      <c r="E14085" t="s">
        <v>6716</v>
      </c>
      <c r="F14085" t="s">
        <v>101</v>
      </c>
      <c r="G14085">
        <v>22000</v>
      </c>
      <c r="H14085">
        <v>13.86</v>
      </c>
      <c r="I14085">
        <v>304920</v>
      </c>
      <c r="J14085" t="s">
        <v>81</v>
      </c>
      <c r="K14085">
        <v>9.6960939376123045E-2</v>
      </c>
      <c r="L14085">
        <v>9.6960999999999995</v>
      </c>
      <c r="M14085" t="s">
        <v>82</v>
      </c>
    </row>
    <row r="14086" spans="1:13">
      <c r="A14086" t="s">
        <v>5260</v>
      </c>
      <c r="B14086" t="s">
        <v>5261</v>
      </c>
      <c r="C14086" t="str">
        <f>TEXT(D14086, "mmm")</f>
        <v>Nov</v>
      </c>
      <c r="D14086" s="1">
        <v>45609</v>
      </c>
      <c r="E14086" t="s">
        <v>6714</v>
      </c>
      <c r="F14086" t="s">
        <v>101</v>
      </c>
      <c r="G14086">
        <v>22000</v>
      </c>
      <c r="H14086">
        <v>13.86</v>
      </c>
      <c r="I14086">
        <v>304920</v>
      </c>
      <c r="J14086" t="s">
        <v>81</v>
      </c>
      <c r="K14086">
        <v>9.6960939376123045E-2</v>
      </c>
      <c r="L14086">
        <v>9.6960999999999995</v>
      </c>
      <c r="M14086" t="s">
        <v>82</v>
      </c>
    </row>
    <row r="14087" spans="1:13">
      <c r="A14087" t="s">
        <v>311</v>
      </c>
      <c r="B14087" t="s">
        <v>312</v>
      </c>
      <c r="C14087" t="str">
        <f>TEXT(D14087, "mmm")</f>
        <v>Nov</v>
      </c>
      <c r="D14087" s="1">
        <v>45609</v>
      </c>
      <c r="E14087" t="s">
        <v>313</v>
      </c>
      <c r="F14087" t="s">
        <v>314</v>
      </c>
      <c r="G14087">
        <v>40000</v>
      </c>
      <c r="H14087">
        <v>29.49</v>
      </c>
      <c r="I14087">
        <v>1179600</v>
      </c>
      <c r="J14087" t="s">
        <v>81</v>
      </c>
      <c r="K14087">
        <v>3.4607813526483573E-2</v>
      </c>
      <c r="L14087">
        <v>3.4607999999999999</v>
      </c>
      <c r="M14087" t="s">
        <v>82</v>
      </c>
    </row>
    <row r="14088" spans="1:13">
      <c r="A14088" t="s">
        <v>1934</v>
      </c>
      <c r="B14088" t="s">
        <v>1935</v>
      </c>
      <c r="C14088" t="str">
        <f>TEXT(D14088, "mmm")</f>
        <v>Nov</v>
      </c>
      <c r="D14088" s="1">
        <v>45609</v>
      </c>
      <c r="E14088" t="s">
        <v>6940</v>
      </c>
      <c r="F14088" t="s">
        <v>251</v>
      </c>
      <c r="G14088">
        <v>1017163</v>
      </c>
      <c r="H14088">
        <v>69.16</v>
      </c>
      <c r="I14088">
        <v>70346993.079999998</v>
      </c>
      <c r="J14088" t="s">
        <v>86</v>
      </c>
      <c r="K14088">
        <v>2.104210145805974E-2</v>
      </c>
      <c r="L14088">
        <v>2.1042000000000001</v>
      </c>
      <c r="M14088" t="s">
        <v>82</v>
      </c>
    </row>
    <row r="14089" spans="1:13">
      <c r="A14089" t="s">
        <v>1934</v>
      </c>
      <c r="B14089" t="s">
        <v>1935</v>
      </c>
      <c r="C14089" t="str">
        <f>TEXT(D14089, "mmm")</f>
        <v>Nov</v>
      </c>
      <c r="D14089" s="1">
        <v>45609</v>
      </c>
      <c r="E14089" t="s">
        <v>6941</v>
      </c>
      <c r="F14089" t="s">
        <v>251</v>
      </c>
      <c r="G14089">
        <v>1017163</v>
      </c>
      <c r="H14089">
        <v>69.16</v>
      </c>
      <c r="I14089">
        <v>70346993.079999998</v>
      </c>
      <c r="J14089" t="s">
        <v>86</v>
      </c>
      <c r="K14089">
        <v>2.104210145805974E-2</v>
      </c>
      <c r="L14089">
        <v>2.1042000000000001</v>
      </c>
      <c r="M14089" t="s">
        <v>82</v>
      </c>
    </row>
    <row r="14090" spans="1:13">
      <c r="A14090" t="s">
        <v>1934</v>
      </c>
      <c r="B14090" t="s">
        <v>1935</v>
      </c>
      <c r="C14090" t="str">
        <f>TEXT(D14090, "mmm")</f>
        <v>Nov</v>
      </c>
      <c r="D14090" s="1">
        <v>45609</v>
      </c>
      <c r="E14090" t="s">
        <v>6942</v>
      </c>
      <c r="F14090" t="s">
        <v>251</v>
      </c>
      <c r="G14090">
        <v>1017163</v>
      </c>
      <c r="H14090">
        <v>69.16</v>
      </c>
      <c r="I14090">
        <v>70346993.079999998</v>
      </c>
      <c r="J14090" t="s">
        <v>86</v>
      </c>
      <c r="K14090">
        <v>2.104210145805974E-2</v>
      </c>
      <c r="L14090">
        <v>2.1042000000000001</v>
      </c>
      <c r="M14090" t="s">
        <v>82</v>
      </c>
    </row>
    <row r="14091" spans="1:13">
      <c r="A14091" t="s">
        <v>1934</v>
      </c>
      <c r="B14091" t="s">
        <v>1935</v>
      </c>
      <c r="C14091" t="str">
        <f>TEXT(D14091, "mmm")</f>
        <v>Nov</v>
      </c>
      <c r="D14091" s="1">
        <v>45609</v>
      </c>
      <c r="E14091" t="s">
        <v>6943</v>
      </c>
      <c r="F14091" t="s">
        <v>251</v>
      </c>
      <c r="G14091">
        <v>1017163</v>
      </c>
      <c r="H14091">
        <v>69.16</v>
      </c>
      <c r="I14091">
        <v>70346993.079999998</v>
      </c>
      <c r="J14091" t="s">
        <v>86</v>
      </c>
      <c r="K14091">
        <v>2.104210145805974E-2</v>
      </c>
      <c r="L14091">
        <v>2.1042000000000001</v>
      </c>
      <c r="M14091" t="s">
        <v>82</v>
      </c>
    </row>
    <row r="14092" spans="1:13">
      <c r="A14092" t="s">
        <v>1593</v>
      </c>
      <c r="B14092" t="s">
        <v>1594</v>
      </c>
      <c r="C14092" t="str">
        <f>TEXT(D14092, "mmm")</f>
        <v>Nov</v>
      </c>
      <c r="D14092" s="1">
        <v>45609</v>
      </c>
      <c r="E14092" t="s">
        <v>6944</v>
      </c>
      <c r="F14092" t="s">
        <v>118</v>
      </c>
      <c r="G14092">
        <v>4985</v>
      </c>
      <c r="H14092">
        <v>20.059999999999999</v>
      </c>
      <c r="I14092">
        <v>99999.099999999991</v>
      </c>
      <c r="J14092" t="s">
        <v>81</v>
      </c>
      <c r="K14092">
        <v>6.5065601147997754E-3</v>
      </c>
      <c r="L14092">
        <v>0.65069999999999995</v>
      </c>
      <c r="M14092" t="s">
        <v>82</v>
      </c>
    </row>
    <row r="14093" spans="1:13">
      <c r="A14093" t="s">
        <v>62</v>
      </c>
      <c r="B14093" t="s">
        <v>6945</v>
      </c>
      <c r="C14093" t="str">
        <f>TEXT(D14093, "mmm")</f>
        <v>Nov</v>
      </c>
      <c r="D14093" s="1">
        <v>45609</v>
      </c>
      <c r="E14093" t="s">
        <v>6946</v>
      </c>
      <c r="F14093" t="s">
        <v>80</v>
      </c>
      <c r="G14093">
        <v>100000</v>
      </c>
      <c r="H14093">
        <v>0.15</v>
      </c>
      <c r="I14093">
        <v>15000</v>
      </c>
      <c r="J14093" t="s">
        <v>86</v>
      </c>
      <c r="K14093">
        <v>1.4666666004392861</v>
      </c>
      <c r="L14093">
        <v>146.66669999999999</v>
      </c>
      <c r="M14093" t="s">
        <v>82</v>
      </c>
    </row>
    <row r="14094" spans="1:13">
      <c r="A14094" t="s">
        <v>6947</v>
      </c>
      <c r="B14094" t="s">
        <v>6948</v>
      </c>
      <c r="C14094" t="str">
        <f>TEXT(D14094, "mmm")</f>
        <v>Nov</v>
      </c>
      <c r="D14094" s="1">
        <v>45609</v>
      </c>
      <c r="E14094" t="s">
        <v>6949</v>
      </c>
      <c r="F14094" t="s">
        <v>80</v>
      </c>
      <c r="G14094">
        <v>215868</v>
      </c>
      <c r="H14094">
        <v>4.62</v>
      </c>
      <c r="I14094">
        <v>997310.16</v>
      </c>
      <c r="J14094" t="s">
        <v>86</v>
      </c>
      <c r="K14094">
        <v>0.2644444571601019</v>
      </c>
      <c r="L14094">
        <v>26.444400000000002</v>
      </c>
      <c r="M14094" t="s">
        <v>82</v>
      </c>
    </row>
    <row r="14095" spans="1:13">
      <c r="A14095" t="s">
        <v>1720</v>
      </c>
      <c r="B14095" t="s">
        <v>1721</v>
      </c>
      <c r="C14095" t="str">
        <f>TEXT(D14095, "mmm")</f>
        <v>Nov</v>
      </c>
      <c r="D14095" s="1">
        <v>45609</v>
      </c>
      <c r="E14095" t="s">
        <v>6950</v>
      </c>
      <c r="F14095" t="s">
        <v>80</v>
      </c>
      <c r="G14095">
        <v>18400</v>
      </c>
      <c r="H14095">
        <v>11.37</v>
      </c>
      <c r="I14095">
        <v>209208</v>
      </c>
      <c r="J14095" t="s">
        <v>81</v>
      </c>
      <c r="K14095">
        <v>0.228099106462365</v>
      </c>
      <c r="L14095">
        <v>22.809899999999999</v>
      </c>
      <c r="M14095" t="s">
        <v>82</v>
      </c>
    </row>
    <row r="14096" spans="1:13">
      <c r="A14096" t="s">
        <v>1720</v>
      </c>
      <c r="B14096" t="s">
        <v>1721</v>
      </c>
      <c r="C14096" t="str">
        <f>TEXT(D14096, "mmm")</f>
        <v>Nov</v>
      </c>
      <c r="D14096" s="1">
        <v>45609</v>
      </c>
      <c r="E14096" t="s">
        <v>6950</v>
      </c>
      <c r="F14096" t="s">
        <v>80</v>
      </c>
      <c r="G14096">
        <v>1600</v>
      </c>
      <c r="H14096">
        <v>12.15</v>
      </c>
      <c r="I14096">
        <v>19440</v>
      </c>
      <c r="J14096" t="s">
        <v>81</v>
      </c>
      <c r="K14096">
        <v>0.228099106462365</v>
      </c>
      <c r="L14096">
        <v>22.809899999999999</v>
      </c>
      <c r="M14096" t="s">
        <v>82</v>
      </c>
    </row>
    <row r="14097" spans="1:13">
      <c r="A14097" t="s">
        <v>6793</v>
      </c>
      <c r="B14097" t="s">
        <v>6794</v>
      </c>
      <c r="C14097" t="str">
        <f>TEXT(D14097, "mmm")</f>
        <v>Nov</v>
      </c>
      <c r="D14097" s="1">
        <v>45609</v>
      </c>
      <c r="E14097" t="s">
        <v>100</v>
      </c>
      <c r="F14097" t="s">
        <v>101</v>
      </c>
      <c r="G14097">
        <v>11337</v>
      </c>
      <c r="H14097">
        <v>9.35</v>
      </c>
      <c r="I14097">
        <v>106000.95</v>
      </c>
      <c r="J14097" t="s">
        <v>81</v>
      </c>
      <c r="K14097">
        <v>1.7349891736160531E-2</v>
      </c>
      <c r="L14097">
        <v>1.7350000000000001</v>
      </c>
      <c r="M14097" t="s">
        <v>82</v>
      </c>
    </row>
    <row r="14098" spans="1:13">
      <c r="A14098" t="s">
        <v>6793</v>
      </c>
      <c r="B14098" t="s">
        <v>6794</v>
      </c>
      <c r="C14098" t="str">
        <f>TEXT(D14098, "mmm")</f>
        <v>Nov</v>
      </c>
      <c r="D14098" s="1">
        <v>45609</v>
      </c>
      <c r="E14098" t="s">
        <v>102</v>
      </c>
      <c r="F14098" t="s">
        <v>101</v>
      </c>
      <c r="G14098">
        <v>11337</v>
      </c>
      <c r="H14098">
        <v>9.35</v>
      </c>
      <c r="I14098">
        <v>106000.95</v>
      </c>
      <c r="J14098" t="s">
        <v>81</v>
      </c>
      <c r="K14098">
        <v>1.7349891736160531E-2</v>
      </c>
      <c r="L14098">
        <v>1.7350000000000001</v>
      </c>
      <c r="M14098" t="s">
        <v>82</v>
      </c>
    </row>
    <row r="14099" spans="1:13">
      <c r="A14099" t="s">
        <v>4210</v>
      </c>
      <c r="B14099" t="s">
        <v>4211</v>
      </c>
      <c r="C14099" t="str">
        <f>TEXT(D14099, "mmm")</f>
        <v>Nov</v>
      </c>
      <c r="D14099" s="1">
        <v>45609</v>
      </c>
      <c r="E14099" t="s">
        <v>6951</v>
      </c>
      <c r="F14099" t="s">
        <v>118</v>
      </c>
      <c r="G14099">
        <v>10000</v>
      </c>
      <c r="H14099">
        <v>5.1100000000000003</v>
      </c>
      <c r="I14099">
        <v>51100</v>
      </c>
      <c r="J14099" t="s">
        <v>81</v>
      </c>
      <c r="K14099">
        <v>3.5785298614839922E-2</v>
      </c>
      <c r="L14099">
        <v>3.5785</v>
      </c>
      <c r="M14099" t="s">
        <v>82</v>
      </c>
    </row>
    <row r="14100" spans="1:13">
      <c r="A14100" t="s">
        <v>6952</v>
      </c>
      <c r="B14100" t="s">
        <v>6953</v>
      </c>
      <c r="C14100" t="str">
        <f>TEXT(D14100, "mmm")</f>
        <v>Nov</v>
      </c>
      <c r="D14100" s="1">
        <v>45609</v>
      </c>
      <c r="E14100" t="s">
        <v>6954</v>
      </c>
      <c r="F14100" t="s">
        <v>128</v>
      </c>
      <c r="G14100">
        <v>19500</v>
      </c>
      <c r="H14100">
        <v>51.35</v>
      </c>
      <c r="I14100">
        <v>1001325</v>
      </c>
      <c r="J14100" t="s">
        <v>86</v>
      </c>
      <c r="K14100">
        <v>0.2160457162107341</v>
      </c>
      <c r="L14100">
        <v>21.604600000000001</v>
      </c>
      <c r="M14100" t="s">
        <v>82</v>
      </c>
    </row>
    <row r="14101" spans="1:13">
      <c r="A14101" t="s">
        <v>6955</v>
      </c>
      <c r="B14101" t="s">
        <v>6956</v>
      </c>
      <c r="C14101" t="str">
        <f>TEXT(D14101, "mmm")</f>
        <v>Nov</v>
      </c>
      <c r="D14101" s="1">
        <v>45610</v>
      </c>
      <c r="E14101" t="s">
        <v>2846</v>
      </c>
      <c r="F14101" t="s">
        <v>101</v>
      </c>
      <c r="G14101">
        <v>1931</v>
      </c>
      <c r="H14101">
        <v>23.04</v>
      </c>
      <c r="I14101">
        <v>44490.239999999998</v>
      </c>
      <c r="J14101" t="s">
        <v>81</v>
      </c>
      <c r="K14101">
        <v>5.5800744642381377E-2</v>
      </c>
      <c r="L14101">
        <v>5.5800999999999998</v>
      </c>
      <c r="M14101" t="s">
        <v>82</v>
      </c>
    </row>
    <row r="14102" spans="1:13">
      <c r="A14102" t="s">
        <v>6955</v>
      </c>
      <c r="B14102" t="s">
        <v>6956</v>
      </c>
      <c r="C14102" t="str">
        <f>TEXT(D14102, "mmm")</f>
        <v>Nov</v>
      </c>
      <c r="D14102" s="1">
        <v>45610</v>
      </c>
      <c r="E14102" t="s">
        <v>6957</v>
      </c>
      <c r="F14102" t="s">
        <v>101</v>
      </c>
      <c r="G14102">
        <v>1931</v>
      </c>
      <c r="H14102">
        <v>23.04</v>
      </c>
      <c r="I14102">
        <v>44490.239999999998</v>
      </c>
      <c r="J14102" t="s">
        <v>81</v>
      </c>
      <c r="K14102">
        <v>5.5800744642381377E-2</v>
      </c>
      <c r="L14102">
        <v>5.5800999999999998</v>
      </c>
      <c r="M14102" t="s">
        <v>82</v>
      </c>
    </row>
    <row r="14103" spans="1:13">
      <c r="A14103" t="s">
        <v>6955</v>
      </c>
      <c r="B14103" t="s">
        <v>6956</v>
      </c>
      <c r="C14103" t="str">
        <f>TEXT(D14103, "mmm")</f>
        <v>Nov</v>
      </c>
      <c r="D14103" s="1">
        <v>45610</v>
      </c>
      <c r="E14103" t="s">
        <v>2847</v>
      </c>
      <c r="F14103" t="s">
        <v>101</v>
      </c>
      <c r="G14103">
        <v>1931</v>
      </c>
      <c r="H14103">
        <v>23.04</v>
      </c>
      <c r="I14103">
        <v>44490.239999999998</v>
      </c>
      <c r="J14103" t="s">
        <v>81</v>
      </c>
      <c r="K14103">
        <v>5.5800744642381377E-2</v>
      </c>
      <c r="L14103">
        <v>5.5800999999999998</v>
      </c>
      <c r="M14103" t="s">
        <v>82</v>
      </c>
    </row>
    <row r="14104" spans="1:13">
      <c r="A14104" t="s">
        <v>6955</v>
      </c>
      <c r="B14104" t="s">
        <v>6956</v>
      </c>
      <c r="C14104" t="str">
        <f>TEXT(D14104, "mmm")</f>
        <v>Nov</v>
      </c>
      <c r="D14104" s="1">
        <v>45610</v>
      </c>
      <c r="E14104" t="s">
        <v>2849</v>
      </c>
      <c r="F14104" t="s">
        <v>101</v>
      </c>
      <c r="G14104">
        <v>1931</v>
      </c>
      <c r="H14104">
        <v>23.04</v>
      </c>
      <c r="I14104">
        <v>44490.239999999998</v>
      </c>
      <c r="J14104" t="s">
        <v>81</v>
      </c>
      <c r="K14104">
        <v>5.5800744642381377E-2</v>
      </c>
      <c r="L14104">
        <v>5.5800999999999998</v>
      </c>
      <c r="M14104" t="s">
        <v>82</v>
      </c>
    </row>
    <row r="14105" spans="1:13">
      <c r="A14105" t="s">
        <v>6955</v>
      </c>
      <c r="B14105" t="s">
        <v>6956</v>
      </c>
      <c r="C14105" t="str">
        <f>TEXT(D14105, "mmm")</f>
        <v>Nov</v>
      </c>
      <c r="D14105" s="1">
        <v>45610</v>
      </c>
      <c r="E14105" t="s">
        <v>2848</v>
      </c>
      <c r="F14105" t="s">
        <v>101</v>
      </c>
      <c r="G14105">
        <v>1931</v>
      </c>
      <c r="H14105">
        <v>23.04</v>
      </c>
      <c r="I14105">
        <v>44490.239999999998</v>
      </c>
      <c r="J14105" t="s">
        <v>81</v>
      </c>
      <c r="K14105">
        <v>5.5800744642381377E-2</v>
      </c>
      <c r="L14105">
        <v>5.5800999999999998</v>
      </c>
      <c r="M14105" t="s">
        <v>82</v>
      </c>
    </row>
    <row r="14106" spans="1:13">
      <c r="A14106" t="s">
        <v>6955</v>
      </c>
      <c r="B14106" t="s">
        <v>6956</v>
      </c>
      <c r="C14106" t="str">
        <f>TEXT(D14106, "mmm")</f>
        <v>Nov</v>
      </c>
      <c r="D14106" s="1">
        <v>45610</v>
      </c>
      <c r="E14106" t="s">
        <v>2846</v>
      </c>
      <c r="F14106" t="s">
        <v>101</v>
      </c>
      <c r="G14106">
        <v>1500</v>
      </c>
      <c r="H14106">
        <v>22.95</v>
      </c>
      <c r="I14106">
        <v>34425</v>
      </c>
      <c r="J14106" t="s">
        <v>81</v>
      </c>
      <c r="K14106">
        <v>5.5800744642381377E-2</v>
      </c>
      <c r="L14106">
        <v>5.5800999999999998</v>
      </c>
      <c r="M14106" t="s">
        <v>82</v>
      </c>
    </row>
    <row r="14107" spans="1:13">
      <c r="A14107" t="s">
        <v>6955</v>
      </c>
      <c r="B14107" t="s">
        <v>6956</v>
      </c>
      <c r="C14107" t="str">
        <f>TEXT(D14107, "mmm")</f>
        <v>Nov</v>
      </c>
      <c r="D14107" s="1">
        <v>45610</v>
      </c>
      <c r="E14107" t="s">
        <v>6957</v>
      </c>
      <c r="F14107" t="s">
        <v>101</v>
      </c>
      <c r="G14107">
        <v>1500</v>
      </c>
      <c r="H14107">
        <v>22.95</v>
      </c>
      <c r="I14107">
        <v>34425</v>
      </c>
      <c r="J14107" t="s">
        <v>81</v>
      </c>
      <c r="K14107">
        <v>5.5800744642381377E-2</v>
      </c>
      <c r="L14107">
        <v>5.5800999999999998</v>
      </c>
      <c r="M14107" t="s">
        <v>82</v>
      </c>
    </row>
    <row r="14108" spans="1:13">
      <c r="A14108" t="s">
        <v>6955</v>
      </c>
      <c r="B14108" t="s">
        <v>6956</v>
      </c>
      <c r="C14108" t="str">
        <f>TEXT(D14108, "mmm")</f>
        <v>Nov</v>
      </c>
      <c r="D14108" s="1">
        <v>45610</v>
      </c>
      <c r="E14108" t="s">
        <v>2847</v>
      </c>
      <c r="F14108" t="s">
        <v>101</v>
      </c>
      <c r="G14108">
        <v>1500</v>
      </c>
      <c r="H14108">
        <v>22.95</v>
      </c>
      <c r="I14108">
        <v>34425</v>
      </c>
      <c r="J14108" t="s">
        <v>81</v>
      </c>
      <c r="K14108">
        <v>5.5800744642381377E-2</v>
      </c>
      <c r="L14108">
        <v>5.5800999999999998</v>
      </c>
      <c r="M14108" t="s">
        <v>82</v>
      </c>
    </row>
    <row r="14109" spans="1:13">
      <c r="A14109" t="s">
        <v>6955</v>
      </c>
      <c r="B14109" t="s">
        <v>6956</v>
      </c>
      <c r="C14109" t="str">
        <f>TEXT(D14109, "mmm")</f>
        <v>Nov</v>
      </c>
      <c r="D14109" s="1">
        <v>45610</v>
      </c>
      <c r="E14109" t="s">
        <v>2849</v>
      </c>
      <c r="F14109" t="s">
        <v>101</v>
      </c>
      <c r="G14109">
        <v>1500</v>
      </c>
      <c r="H14109">
        <v>22.95</v>
      </c>
      <c r="I14109">
        <v>34425</v>
      </c>
      <c r="J14109" t="s">
        <v>81</v>
      </c>
      <c r="K14109">
        <v>5.5800744642381377E-2</v>
      </c>
      <c r="L14109">
        <v>5.5800999999999998</v>
      </c>
      <c r="M14109" t="s">
        <v>82</v>
      </c>
    </row>
    <row r="14110" spans="1:13">
      <c r="A14110" t="s">
        <v>6955</v>
      </c>
      <c r="B14110" t="s">
        <v>6956</v>
      </c>
      <c r="C14110" t="str">
        <f>TEXT(D14110, "mmm")</f>
        <v>Nov</v>
      </c>
      <c r="D14110" s="1">
        <v>45610</v>
      </c>
      <c r="E14110" t="s">
        <v>2848</v>
      </c>
      <c r="F14110" t="s">
        <v>101</v>
      </c>
      <c r="G14110">
        <v>1500</v>
      </c>
      <c r="H14110">
        <v>22.95</v>
      </c>
      <c r="I14110">
        <v>34425</v>
      </c>
      <c r="J14110" t="s">
        <v>81</v>
      </c>
      <c r="K14110">
        <v>5.5800744642381377E-2</v>
      </c>
      <c r="L14110">
        <v>5.5800999999999998</v>
      </c>
      <c r="M14110" t="s">
        <v>82</v>
      </c>
    </row>
    <row r="14111" spans="1:13">
      <c r="A14111" t="s">
        <v>2137</v>
      </c>
      <c r="B14111" t="s">
        <v>2138</v>
      </c>
      <c r="C14111" t="str">
        <f>TEXT(D14111, "mmm")</f>
        <v>Nov</v>
      </c>
      <c r="D14111" s="1">
        <v>45610</v>
      </c>
      <c r="E14111" t="s">
        <v>5917</v>
      </c>
      <c r="F14111" t="s">
        <v>128</v>
      </c>
      <c r="G14111">
        <v>4505</v>
      </c>
      <c r="H14111">
        <v>4.33</v>
      </c>
      <c r="I14111">
        <v>19506.650000000001</v>
      </c>
      <c r="J14111" t="s">
        <v>81</v>
      </c>
      <c r="K14111">
        <v>0.1016306067559223</v>
      </c>
      <c r="L14111">
        <v>10.1631</v>
      </c>
      <c r="M14111" t="s">
        <v>82</v>
      </c>
    </row>
    <row r="14112" spans="1:13">
      <c r="A14112" t="s">
        <v>513</v>
      </c>
      <c r="B14112" t="s">
        <v>514</v>
      </c>
      <c r="C14112" t="str">
        <f>TEXT(D14112, "mmm")</f>
        <v>Nov</v>
      </c>
      <c r="D14112" s="1">
        <v>45610</v>
      </c>
      <c r="E14112" t="s">
        <v>3818</v>
      </c>
      <c r="F14112" t="s">
        <v>118</v>
      </c>
      <c r="G14112">
        <v>3218</v>
      </c>
      <c r="H14112">
        <v>32.6</v>
      </c>
      <c r="I14112">
        <v>104906.8</v>
      </c>
      <c r="J14112" t="s">
        <v>86</v>
      </c>
      <c r="K14112">
        <v>4.6994384152744928E-2</v>
      </c>
      <c r="L14112">
        <v>4.6993999999999998</v>
      </c>
      <c r="M14112" t="s">
        <v>82</v>
      </c>
    </row>
    <row r="14113" spans="1:13">
      <c r="A14113" t="s">
        <v>4099</v>
      </c>
      <c r="B14113" t="s">
        <v>4100</v>
      </c>
      <c r="C14113" t="str">
        <f>TEXT(D14113, "mmm")</f>
        <v>Nov</v>
      </c>
      <c r="D14113" s="1">
        <v>45610</v>
      </c>
      <c r="E14113" t="s">
        <v>4101</v>
      </c>
      <c r="F14113" t="s">
        <v>128</v>
      </c>
      <c r="G14113">
        <v>26000</v>
      </c>
      <c r="H14113">
        <v>12.48</v>
      </c>
      <c r="I14113">
        <v>324480</v>
      </c>
      <c r="J14113" t="s">
        <v>86</v>
      </c>
      <c r="K14113">
        <v>0.12693234515052751</v>
      </c>
      <c r="L14113">
        <v>12.693199999999999</v>
      </c>
      <c r="M14113" t="s">
        <v>82</v>
      </c>
    </row>
    <row r="14114" spans="1:13">
      <c r="A14114" t="s">
        <v>677</v>
      </c>
      <c r="B14114" t="s">
        <v>678</v>
      </c>
      <c r="C14114" t="str">
        <f>TEXT(D14114, "mmm")</f>
        <v>Nov</v>
      </c>
      <c r="D14114" s="1">
        <v>45610</v>
      </c>
      <c r="E14114" t="s">
        <v>180</v>
      </c>
      <c r="F14114" t="s">
        <v>101</v>
      </c>
      <c r="G14114">
        <v>5000</v>
      </c>
      <c r="H14114">
        <v>18</v>
      </c>
      <c r="I14114">
        <v>90000</v>
      </c>
      <c r="J14114" t="s">
        <v>86</v>
      </c>
      <c r="K14114">
        <v>5.5562200937298023E-4</v>
      </c>
      <c r="L14114">
        <v>5.5599999999999997E-2</v>
      </c>
      <c r="M14114" t="s">
        <v>82</v>
      </c>
    </row>
    <row r="14115" spans="1:13">
      <c r="A14115" t="s">
        <v>677</v>
      </c>
      <c r="B14115" t="s">
        <v>678</v>
      </c>
      <c r="C14115" t="str">
        <f>TEXT(D14115, "mmm")</f>
        <v>Nov</v>
      </c>
      <c r="D14115" s="1">
        <v>45610</v>
      </c>
      <c r="E14115" t="s">
        <v>179</v>
      </c>
      <c r="F14115" t="s">
        <v>101</v>
      </c>
      <c r="G14115">
        <v>5000</v>
      </c>
      <c r="H14115">
        <v>18</v>
      </c>
      <c r="I14115">
        <v>90000</v>
      </c>
      <c r="J14115" t="s">
        <v>86</v>
      </c>
      <c r="K14115">
        <v>5.5562200937298023E-4</v>
      </c>
      <c r="L14115">
        <v>5.5599999999999997E-2</v>
      </c>
      <c r="M14115" t="s">
        <v>82</v>
      </c>
    </row>
    <row r="14116" spans="1:13">
      <c r="A14116" t="s">
        <v>677</v>
      </c>
      <c r="B14116" t="s">
        <v>678</v>
      </c>
      <c r="C14116" t="str">
        <f>TEXT(D14116, "mmm")</f>
        <v>Nov</v>
      </c>
      <c r="D14116" s="1">
        <v>45610</v>
      </c>
      <c r="E14116" t="s">
        <v>181</v>
      </c>
      <c r="F14116" t="s">
        <v>101</v>
      </c>
      <c r="G14116">
        <v>5000</v>
      </c>
      <c r="H14116">
        <v>18</v>
      </c>
      <c r="I14116">
        <v>90000</v>
      </c>
      <c r="J14116" t="s">
        <v>86</v>
      </c>
      <c r="K14116">
        <v>5.5562200937298023E-4</v>
      </c>
      <c r="L14116">
        <v>5.5599999999999997E-2</v>
      </c>
      <c r="M14116" t="s">
        <v>82</v>
      </c>
    </row>
    <row r="14117" spans="1:13">
      <c r="A14117" t="s">
        <v>677</v>
      </c>
      <c r="B14117" t="s">
        <v>678</v>
      </c>
      <c r="C14117" t="str">
        <f>TEXT(D14117, "mmm")</f>
        <v>Nov</v>
      </c>
      <c r="D14117" s="1">
        <v>45610</v>
      </c>
      <c r="E14117" t="s">
        <v>182</v>
      </c>
      <c r="F14117" t="s">
        <v>101</v>
      </c>
      <c r="G14117">
        <v>5000</v>
      </c>
      <c r="H14117">
        <v>18</v>
      </c>
      <c r="I14117">
        <v>90000</v>
      </c>
      <c r="J14117" t="s">
        <v>86</v>
      </c>
      <c r="K14117">
        <v>5.5562200937298023E-4</v>
      </c>
      <c r="L14117">
        <v>5.5599999999999997E-2</v>
      </c>
      <c r="M14117" t="s">
        <v>82</v>
      </c>
    </row>
    <row r="14118" spans="1:13">
      <c r="A14118" t="s">
        <v>677</v>
      </c>
      <c r="B14118" t="s">
        <v>678</v>
      </c>
      <c r="C14118" t="str">
        <f>TEXT(D14118, "mmm")</f>
        <v>Nov</v>
      </c>
      <c r="D14118" s="1">
        <v>45610</v>
      </c>
      <c r="E14118" t="s">
        <v>178</v>
      </c>
      <c r="F14118" t="s">
        <v>101</v>
      </c>
      <c r="G14118">
        <v>5000</v>
      </c>
      <c r="H14118">
        <v>18</v>
      </c>
      <c r="I14118">
        <v>90000</v>
      </c>
      <c r="J14118" t="s">
        <v>86</v>
      </c>
      <c r="K14118">
        <v>5.5562200937298023E-4</v>
      </c>
      <c r="L14118">
        <v>5.5599999999999997E-2</v>
      </c>
      <c r="M14118" t="s">
        <v>82</v>
      </c>
    </row>
    <row r="14119" spans="1:13">
      <c r="A14119" t="s">
        <v>1891</v>
      </c>
      <c r="B14119" t="s">
        <v>1892</v>
      </c>
      <c r="C14119" t="str">
        <f>TEXT(D14119, "mmm")</f>
        <v>Nov</v>
      </c>
      <c r="D14119" s="1">
        <v>45610</v>
      </c>
      <c r="E14119" t="s">
        <v>4499</v>
      </c>
      <c r="F14119" t="s">
        <v>251</v>
      </c>
      <c r="G14119">
        <v>50000</v>
      </c>
      <c r="H14119">
        <v>6.86</v>
      </c>
      <c r="I14119">
        <v>343000</v>
      </c>
      <c r="J14119" t="s">
        <v>86</v>
      </c>
      <c r="K14119">
        <v>4.1428565979003913E-2</v>
      </c>
      <c r="L14119">
        <v>4.1429</v>
      </c>
      <c r="M14119" t="s">
        <v>82</v>
      </c>
    </row>
    <row r="14120" spans="1:13">
      <c r="A14120" t="s">
        <v>3768</v>
      </c>
      <c r="B14120" t="s">
        <v>3769</v>
      </c>
      <c r="C14120" t="str">
        <f>TEXT(D14120, "mmm")</f>
        <v>Nov</v>
      </c>
      <c r="D14120" s="1">
        <v>45610</v>
      </c>
      <c r="E14120" t="s">
        <v>3770</v>
      </c>
      <c r="F14120" t="s">
        <v>128</v>
      </c>
      <c r="G14120">
        <v>24305</v>
      </c>
      <c r="H14120">
        <v>2.81</v>
      </c>
      <c r="I14120">
        <v>68297.05</v>
      </c>
      <c r="J14120" t="s">
        <v>81</v>
      </c>
      <c r="K14120">
        <v>0.36896548208810609</v>
      </c>
      <c r="L14120">
        <v>36.896500000000003</v>
      </c>
      <c r="M14120" t="s">
        <v>82</v>
      </c>
    </row>
    <row r="14121" spans="1:13">
      <c r="A14121" t="s">
        <v>129</v>
      </c>
      <c r="B14121" t="s">
        <v>130</v>
      </c>
      <c r="C14121" t="str">
        <f>TEXT(D14121, "mmm")</f>
        <v>Nov</v>
      </c>
      <c r="D14121" s="1">
        <v>45610</v>
      </c>
      <c r="E14121" t="s">
        <v>109</v>
      </c>
      <c r="F14121" t="s">
        <v>101</v>
      </c>
      <c r="G14121">
        <v>20000</v>
      </c>
      <c r="H14121">
        <v>6.43</v>
      </c>
      <c r="I14121">
        <v>128600</v>
      </c>
      <c r="J14121" t="s">
        <v>81</v>
      </c>
      <c r="K14121">
        <v>2.4729571783267179E-2</v>
      </c>
      <c r="L14121">
        <v>2.4729999999999999</v>
      </c>
      <c r="M14121" t="s">
        <v>82</v>
      </c>
    </row>
    <row r="14122" spans="1:13">
      <c r="A14122" t="s">
        <v>129</v>
      </c>
      <c r="B14122" t="s">
        <v>130</v>
      </c>
      <c r="C14122" t="str">
        <f>TEXT(D14122, "mmm")</f>
        <v>Nov</v>
      </c>
      <c r="D14122" s="1">
        <v>45610</v>
      </c>
      <c r="E14122" t="s">
        <v>111</v>
      </c>
      <c r="F14122" t="s">
        <v>101</v>
      </c>
      <c r="G14122">
        <v>20000</v>
      </c>
      <c r="H14122">
        <v>6.43</v>
      </c>
      <c r="I14122">
        <v>128600</v>
      </c>
      <c r="J14122" t="s">
        <v>81</v>
      </c>
      <c r="K14122">
        <v>2.4729571783267179E-2</v>
      </c>
      <c r="L14122">
        <v>2.4729999999999999</v>
      </c>
      <c r="M14122" t="s">
        <v>82</v>
      </c>
    </row>
    <row r="14123" spans="1:13">
      <c r="A14123" t="s">
        <v>129</v>
      </c>
      <c r="B14123" t="s">
        <v>130</v>
      </c>
      <c r="C14123" t="str">
        <f>TEXT(D14123, "mmm")</f>
        <v>Nov</v>
      </c>
      <c r="D14123" s="1">
        <v>45610</v>
      </c>
      <c r="E14123" t="s">
        <v>110</v>
      </c>
      <c r="F14123" t="s">
        <v>101</v>
      </c>
      <c r="G14123">
        <v>20000</v>
      </c>
      <c r="H14123">
        <v>6.43</v>
      </c>
      <c r="I14123">
        <v>128600</v>
      </c>
      <c r="J14123" t="s">
        <v>81</v>
      </c>
      <c r="K14123">
        <v>2.4729571783267179E-2</v>
      </c>
      <c r="L14123">
        <v>2.4729999999999999</v>
      </c>
      <c r="M14123" t="s">
        <v>82</v>
      </c>
    </row>
    <row r="14124" spans="1:13">
      <c r="A14124" t="s">
        <v>129</v>
      </c>
      <c r="B14124" t="s">
        <v>130</v>
      </c>
      <c r="C14124" t="str">
        <f>TEXT(D14124, "mmm")</f>
        <v>Nov</v>
      </c>
      <c r="D14124" s="1">
        <v>45610</v>
      </c>
      <c r="E14124" t="s">
        <v>109</v>
      </c>
      <c r="F14124" t="s">
        <v>101</v>
      </c>
      <c r="G14124">
        <v>15000</v>
      </c>
      <c r="H14124">
        <v>6.47</v>
      </c>
      <c r="I14124">
        <v>97050</v>
      </c>
      <c r="J14124" t="s">
        <v>81</v>
      </c>
      <c r="K14124">
        <v>2.4729571783267179E-2</v>
      </c>
      <c r="L14124">
        <v>2.4729999999999999</v>
      </c>
      <c r="M14124" t="s">
        <v>82</v>
      </c>
    </row>
    <row r="14125" spans="1:13">
      <c r="A14125" t="s">
        <v>6793</v>
      </c>
      <c r="B14125" t="s">
        <v>6794</v>
      </c>
      <c r="C14125" t="str">
        <f>TEXT(D14125, "mmm")</f>
        <v>Nov</v>
      </c>
      <c r="D14125" s="1">
        <v>45610</v>
      </c>
      <c r="E14125" t="s">
        <v>100</v>
      </c>
      <c r="F14125" t="s">
        <v>101</v>
      </c>
      <c r="G14125">
        <v>15847</v>
      </c>
      <c r="H14125">
        <v>9.35</v>
      </c>
      <c r="I14125">
        <v>148169.45000000001</v>
      </c>
      <c r="J14125" t="s">
        <v>81</v>
      </c>
      <c r="K14125">
        <v>7.6535149113454706E-3</v>
      </c>
      <c r="L14125">
        <v>0.76539999999999997</v>
      </c>
      <c r="M14125" t="s">
        <v>82</v>
      </c>
    </row>
    <row r="14126" spans="1:13">
      <c r="A14126" t="s">
        <v>129</v>
      </c>
      <c r="B14126" t="s">
        <v>130</v>
      </c>
      <c r="C14126" t="str">
        <f>TEXT(D14126, "mmm")</f>
        <v>Nov</v>
      </c>
      <c r="D14126" s="1">
        <v>45610</v>
      </c>
      <c r="E14126" t="s">
        <v>111</v>
      </c>
      <c r="F14126" t="s">
        <v>101</v>
      </c>
      <c r="G14126">
        <v>15000</v>
      </c>
      <c r="H14126">
        <v>6.47</v>
      </c>
      <c r="I14126">
        <v>97050</v>
      </c>
      <c r="J14126" t="s">
        <v>81</v>
      </c>
      <c r="K14126">
        <v>2.4729571783267179E-2</v>
      </c>
      <c r="L14126">
        <v>2.4729999999999999</v>
      </c>
      <c r="M14126" t="s">
        <v>82</v>
      </c>
    </row>
    <row r="14127" spans="1:13">
      <c r="A14127" t="s">
        <v>129</v>
      </c>
      <c r="B14127" t="s">
        <v>130</v>
      </c>
      <c r="C14127" t="str">
        <f>TEXT(D14127, "mmm")</f>
        <v>Nov</v>
      </c>
      <c r="D14127" s="1">
        <v>45610</v>
      </c>
      <c r="E14127" t="s">
        <v>110</v>
      </c>
      <c r="F14127" t="s">
        <v>101</v>
      </c>
      <c r="G14127">
        <v>15000</v>
      </c>
      <c r="H14127">
        <v>6.47</v>
      </c>
      <c r="I14127">
        <v>97050</v>
      </c>
      <c r="J14127" t="s">
        <v>81</v>
      </c>
      <c r="K14127">
        <v>2.4729571783267179E-2</v>
      </c>
      <c r="L14127">
        <v>2.4729999999999999</v>
      </c>
      <c r="M14127" t="s">
        <v>82</v>
      </c>
    </row>
    <row r="14128" spans="1:13">
      <c r="A14128" t="s">
        <v>6793</v>
      </c>
      <c r="B14128" t="s">
        <v>6794</v>
      </c>
      <c r="C14128" t="str">
        <f>TEXT(D14128, "mmm")</f>
        <v>Nov</v>
      </c>
      <c r="D14128" s="1">
        <v>45610</v>
      </c>
      <c r="E14128" t="s">
        <v>102</v>
      </c>
      <c r="F14128" t="s">
        <v>101</v>
      </c>
      <c r="G14128">
        <v>15847</v>
      </c>
      <c r="H14128">
        <v>9.35</v>
      </c>
      <c r="I14128">
        <v>148169.45000000001</v>
      </c>
      <c r="J14128" t="s">
        <v>81</v>
      </c>
      <c r="K14128">
        <v>7.6535149113454706E-3</v>
      </c>
      <c r="L14128">
        <v>0.76539999999999997</v>
      </c>
      <c r="M14128" t="s">
        <v>82</v>
      </c>
    </row>
    <row r="14129" spans="1:13">
      <c r="A14129" t="s">
        <v>5853</v>
      </c>
      <c r="B14129" t="s">
        <v>5854</v>
      </c>
      <c r="C14129" t="str">
        <f>TEXT(D14129, "mmm")</f>
        <v>Nov</v>
      </c>
      <c r="D14129" s="1">
        <v>45610</v>
      </c>
      <c r="E14129" t="s">
        <v>6958</v>
      </c>
      <c r="F14129" t="s">
        <v>80</v>
      </c>
      <c r="G14129">
        <v>45191</v>
      </c>
      <c r="H14129">
        <v>0.97</v>
      </c>
      <c r="I14129">
        <v>43835.27</v>
      </c>
      <c r="J14129" t="s">
        <v>81</v>
      </c>
      <c r="K14129">
        <v>0.86825056247860566</v>
      </c>
      <c r="L14129">
        <v>86.825100000000006</v>
      </c>
      <c r="M14129" t="s">
        <v>82</v>
      </c>
    </row>
    <row r="14130" spans="1:13">
      <c r="A14130" t="s">
        <v>3559</v>
      </c>
      <c r="B14130" t="s">
        <v>3560</v>
      </c>
      <c r="C14130" t="str">
        <f>TEXT(D14130, "mmm")</f>
        <v>Nov</v>
      </c>
      <c r="D14130" s="1">
        <v>45610</v>
      </c>
      <c r="E14130" t="s">
        <v>6959</v>
      </c>
      <c r="F14130" t="s">
        <v>128</v>
      </c>
      <c r="G14130">
        <v>54000</v>
      </c>
      <c r="H14130">
        <v>9.1999999999999993</v>
      </c>
      <c r="I14130">
        <v>496799.99999999988</v>
      </c>
      <c r="J14130" t="s">
        <v>86</v>
      </c>
      <c r="K14130">
        <v>0.13879787002304461</v>
      </c>
      <c r="L14130">
        <v>13.879799999999999</v>
      </c>
      <c r="M14130" t="s">
        <v>82</v>
      </c>
    </row>
    <row r="14131" spans="1:13">
      <c r="A14131" t="s">
        <v>1875</v>
      </c>
      <c r="B14131" t="s">
        <v>1876</v>
      </c>
      <c r="C14131" t="str">
        <f>TEXT(D14131, "mmm")</f>
        <v>Nov</v>
      </c>
      <c r="D14131" s="1">
        <v>45610</v>
      </c>
      <c r="E14131" t="s">
        <v>1877</v>
      </c>
      <c r="F14131" t="s">
        <v>101</v>
      </c>
      <c r="G14131">
        <v>671</v>
      </c>
      <c r="H14131">
        <v>1032.57</v>
      </c>
      <c r="I14131">
        <v>692854.47</v>
      </c>
      <c r="J14131" t="s">
        <v>86</v>
      </c>
      <c r="K14131">
        <v>-8.1542748702219114E-3</v>
      </c>
      <c r="L14131">
        <v>-0.81540000000000001</v>
      </c>
      <c r="M14131" t="s">
        <v>82</v>
      </c>
    </row>
    <row r="14132" spans="1:13">
      <c r="A14132" t="s">
        <v>1875</v>
      </c>
      <c r="B14132" t="s">
        <v>1876</v>
      </c>
      <c r="C14132" t="str">
        <f>TEXT(D14132, "mmm")</f>
        <v>Nov</v>
      </c>
      <c r="D14132" s="1">
        <v>45610</v>
      </c>
      <c r="E14132" t="s">
        <v>1878</v>
      </c>
      <c r="F14132" t="s">
        <v>101</v>
      </c>
      <c r="G14132">
        <v>671</v>
      </c>
      <c r="H14132">
        <v>1032.57</v>
      </c>
      <c r="I14132">
        <v>692854.47</v>
      </c>
      <c r="J14132" t="s">
        <v>86</v>
      </c>
      <c r="K14132">
        <v>-8.1542748702219114E-3</v>
      </c>
      <c r="L14132">
        <v>-0.81540000000000001</v>
      </c>
      <c r="M14132" t="s">
        <v>82</v>
      </c>
    </row>
    <row r="14133" spans="1:13">
      <c r="A14133" t="s">
        <v>1875</v>
      </c>
      <c r="B14133" t="s">
        <v>1876</v>
      </c>
      <c r="C14133" t="str">
        <f>TEXT(D14133, "mmm")</f>
        <v>Nov</v>
      </c>
      <c r="D14133" s="1">
        <v>45610</v>
      </c>
      <c r="E14133" t="s">
        <v>1879</v>
      </c>
      <c r="F14133" t="s">
        <v>217</v>
      </c>
      <c r="G14133">
        <v>671</v>
      </c>
      <c r="H14133">
        <v>1032.57</v>
      </c>
      <c r="I14133">
        <v>692854.47</v>
      </c>
      <c r="J14133" t="s">
        <v>86</v>
      </c>
      <c r="K14133">
        <v>-8.1542748702219114E-3</v>
      </c>
      <c r="L14133">
        <v>-0.81540000000000001</v>
      </c>
      <c r="M14133" t="s">
        <v>82</v>
      </c>
    </row>
    <row r="14134" spans="1:13">
      <c r="A14134" t="s">
        <v>1875</v>
      </c>
      <c r="B14134" t="s">
        <v>1876</v>
      </c>
      <c r="C14134" t="str">
        <f>TEXT(D14134, "mmm")</f>
        <v>Nov</v>
      </c>
      <c r="D14134" s="1">
        <v>45610</v>
      </c>
      <c r="E14134" t="s">
        <v>1877</v>
      </c>
      <c r="F14134" t="s">
        <v>101</v>
      </c>
      <c r="G14134">
        <v>3992</v>
      </c>
      <c r="H14134">
        <v>210.13</v>
      </c>
      <c r="I14134">
        <v>838838.96</v>
      </c>
      <c r="J14134" t="s">
        <v>86</v>
      </c>
      <c r="K14134">
        <v>-8.1542748702219114E-3</v>
      </c>
      <c r="L14134">
        <v>-0.81540000000000001</v>
      </c>
      <c r="M14134" t="s">
        <v>82</v>
      </c>
    </row>
    <row r="14135" spans="1:13">
      <c r="A14135" t="s">
        <v>1875</v>
      </c>
      <c r="B14135" t="s">
        <v>1876</v>
      </c>
      <c r="C14135" t="str">
        <f>TEXT(D14135, "mmm")</f>
        <v>Nov</v>
      </c>
      <c r="D14135" s="1">
        <v>45610</v>
      </c>
      <c r="E14135" t="s">
        <v>1878</v>
      </c>
      <c r="F14135" t="s">
        <v>101</v>
      </c>
      <c r="G14135">
        <v>3992</v>
      </c>
      <c r="H14135">
        <v>210.13</v>
      </c>
      <c r="I14135">
        <v>838838.96</v>
      </c>
      <c r="J14135" t="s">
        <v>86</v>
      </c>
      <c r="K14135">
        <v>-8.1542748702219114E-3</v>
      </c>
      <c r="L14135">
        <v>-0.81540000000000001</v>
      </c>
      <c r="M14135" t="s">
        <v>82</v>
      </c>
    </row>
    <row r="14136" spans="1:13">
      <c r="A14136" t="s">
        <v>1875</v>
      </c>
      <c r="B14136" t="s">
        <v>1876</v>
      </c>
      <c r="C14136" t="str">
        <f>TEXT(D14136, "mmm")</f>
        <v>Nov</v>
      </c>
      <c r="D14136" s="1">
        <v>45610</v>
      </c>
      <c r="E14136" t="s">
        <v>1879</v>
      </c>
      <c r="F14136" t="s">
        <v>217</v>
      </c>
      <c r="G14136">
        <v>3992</v>
      </c>
      <c r="H14136">
        <v>210.13</v>
      </c>
      <c r="I14136">
        <v>838838.96</v>
      </c>
      <c r="J14136" t="s">
        <v>86</v>
      </c>
      <c r="K14136">
        <v>-8.1542748702219114E-3</v>
      </c>
      <c r="L14136">
        <v>-0.81540000000000001</v>
      </c>
      <c r="M14136" t="s">
        <v>82</v>
      </c>
    </row>
    <row r="14137" spans="1:13">
      <c r="A14137" t="s">
        <v>1567</v>
      </c>
      <c r="B14137" t="s">
        <v>1568</v>
      </c>
      <c r="C14137" t="str">
        <f>TEXT(D14137, "mmm")</f>
        <v>Nov</v>
      </c>
      <c r="D14137" s="1">
        <v>45610</v>
      </c>
      <c r="E14137" t="s">
        <v>1569</v>
      </c>
      <c r="F14137" t="s">
        <v>128</v>
      </c>
      <c r="G14137">
        <v>23076</v>
      </c>
      <c r="H14137">
        <v>6.66</v>
      </c>
      <c r="I14137">
        <v>153686.16</v>
      </c>
      <c r="J14137" t="s">
        <v>81</v>
      </c>
      <c r="K14137">
        <v>6.5849895026457217E-2</v>
      </c>
      <c r="L14137">
        <v>6.585</v>
      </c>
      <c r="M14137" t="s">
        <v>82</v>
      </c>
    </row>
    <row r="14138" spans="1:13">
      <c r="A14138" t="s">
        <v>4570</v>
      </c>
      <c r="B14138" t="s">
        <v>4571</v>
      </c>
      <c r="C14138" t="str">
        <f>TEXT(D14138, "mmm")</f>
        <v>Nov</v>
      </c>
      <c r="D14138" s="1">
        <v>45610</v>
      </c>
      <c r="E14138" t="s">
        <v>6267</v>
      </c>
      <c r="F14138" t="s">
        <v>80</v>
      </c>
      <c r="G14138">
        <v>401117</v>
      </c>
      <c r="H14138">
        <v>0.03</v>
      </c>
      <c r="I14138">
        <v>12033.51</v>
      </c>
      <c r="J14138" t="s">
        <v>81</v>
      </c>
      <c r="K14138">
        <v>0.33333333333333331</v>
      </c>
      <c r="L14138">
        <v>33.333300000000001</v>
      </c>
      <c r="M14138" t="s">
        <v>82</v>
      </c>
    </row>
    <row r="14139" spans="1:13">
      <c r="A14139" t="s">
        <v>6749</v>
      </c>
      <c r="B14139" t="s">
        <v>6750</v>
      </c>
      <c r="C14139" t="str">
        <f>TEXT(D14139, "mmm")</f>
        <v>Nov</v>
      </c>
      <c r="D14139" s="1">
        <v>45610</v>
      </c>
      <c r="E14139" t="s">
        <v>6960</v>
      </c>
      <c r="F14139" t="s">
        <v>80</v>
      </c>
      <c r="G14139">
        <v>1190</v>
      </c>
      <c r="H14139">
        <v>27.58</v>
      </c>
      <c r="I14139">
        <v>32820.199999999997</v>
      </c>
      <c r="J14139" t="s">
        <v>81</v>
      </c>
      <c r="K14139">
        <v>6.1772490908140743E-3</v>
      </c>
      <c r="L14139">
        <v>0.61770000000000003</v>
      </c>
      <c r="M14139" t="s">
        <v>82</v>
      </c>
    </row>
    <row r="14140" spans="1:13">
      <c r="A14140" t="s">
        <v>3595</v>
      </c>
      <c r="B14140" t="s">
        <v>3596</v>
      </c>
      <c r="C14140" t="str">
        <f>TEXT(D14140, "mmm")</f>
        <v>Nov</v>
      </c>
      <c r="D14140" s="1">
        <v>45610</v>
      </c>
      <c r="E14140" t="s">
        <v>3797</v>
      </c>
      <c r="F14140" t="s">
        <v>80</v>
      </c>
      <c r="G14140">
        <v>20000</v>
      </c>
      <c r="H14140">
        <v>1.95</v>
      </c>
      <c r="I14140">
        <v>39000</v>
      </c>
      <c r="J14140" t="s">
        <v>86</v>
      </c>
      <c r="K14140">
        <v>5.9459466425670682E-2</v>
      </c>
      <c r="L14140">
        <v>5.9459</v>
      </c>
      <c r="M14140" t="s">
        <v>82</v>
      </c>
    </row>
    <row r="14141" spans="1:13">
      <c r="A14141" t="s">
        <v>6816</v>
      </c>
      <c r="B14141" t="s">
        <v>6817</v>
      </c>
      <c r="C14141" t="str">
        <f>TEXT(D14141, "mmm")</f>
        <v>Nov</v>
      </c>
      <c r="D14141" s="1">
        <v>45610</v>
      </c>
      <c r="E14141" t="s">
        <v>6820</v>
      </c>
      <c r="F14141" t="s">
        <v>101</v>
      </c>
      <c r="G14141">
        <v>4163</v>
      </c>
      <c r="H14141">
        <v>72.25</v>
      </c>
      <c r="I14141">
        <v>300776.75</v>
      </c>
      <c r="J14141" t="s">
        <v>81</v>
      </c>
      <c r="K14141">
        <v>0.1283185675470726</v>
      </c>
      <c r="L14141">
        <v>12.831899999999999</v>
      </c>
      <c r="M14141" t="s">
        <v>82</v>
      </c>
    </row>
    <row r="14142" spans="1:13">
      <c r="A14142" t="s">
        <v>6816</v>
      </c>
      <c r="B14142" t="s">
        <v>6817</v>
      </c>
      <c r="C14142" t="str">
        <f>TEXT(D14142, "mmm")</f>
        <v>Nov</v>
      </c>
      <c r="D14142" s="1">
        <v>45610</v>
      </c>
      <c r="E14142" t="s">
        <v>6818</v>
      </c>
      <c r="F14142" t="s">
        <v>101</v>
      </c>
      <c r="G14142">
        <v>4163</v>
      </c>
      <c r="H14142">
        <v>72.25</v>
      </c>
      <c r="I14142">
        <v>300776.75</v>
      </c>
      <c r="J14142" t="s">
        <v>81</v>
      </c>
      <c r="K14142">
        <v>0.1283185675470726</v>
      </c>
      <c r="L14142">
        <v>12.831899999999999</v>
      </c>
      <c r="M14142" t="s">
        <v>82</v>
      </c>
    </row>
    <row r="14143" spans="1:13">
      <c r="A14143" t="s">
        <v>6816</v>
      </c>
      <c r="B14143" t="s">
        <v>6817</v>
      </c>
      <c r="C14143" t="str">
        <f>TEXT(D14143, "mmm")</f>
        <v>Nov</v>
      </c>
      <c r="D14143" s="1">
        <v>45610</v>
      </c>
      <c r="E14143" t="s">
        <v>6819</v>
      </c>
      <c r="F14143" t="s">
        <v>101</v>
      </c>
      <c r="G14143">
        <v>4163</v>
      </c>
      <c r="H14143">
        <v>72.25</v>
      </c>
      <c r="I14143">
        <v>300776.75</v>
      </c>
      <c r="J14143" t="s">
        <v>81</v>
      </c>
      <c r="K14143">
        <v>0.1283185675470726</v>
      </c>
      <c r="L14143">
        <v>12.831899999999999</v>
      </c>
      <c r="M14143" t="s">
        <v>82</v>
      </c>
    </row>
    <row r="14144" spans="1:13">
      <c r="A14144" t="s">
        <v>4585</v>
      </c>
      <c r="B14144" t="s">
        <v>4586</v>
      </c>
      <c r="C14144" t="str">
        <f>TEXT(D14144, "mmm")</f>
        <v>Nov</v>
      </c>
      <c r="D14144" s="1">
        <v>45610</v>
      </c>
      <c r="E14144" t="s">
        <v>4606</v>
      </c>
      <c r="F14144" t="s">
        <v>128</v>
      </c>
      <c r="G14144">
        <v>1000</v>
      </c>
      <c r="H14144">
        <v>20.420000000000002</v>
      </c>
      <c r="I14144">
        <v>20420</v>
      </c>
      <c r="J14144" t="s">
        <v>81</v>
      </c>
      <c r="K14144">
        <v>2.0301190201140521E-2</v>
      </c>
      <c r="L14144">
        <v>2.0301</v>
      </c>
      <c r="M14144" t="s">
        <v>82</v>
      </c>
    </row>
    <row r="14145" spans="1:13">
      <c r="A14145" t="s">
        <v>6871</v>
      </c>
      <c r="B14145" t="s">
        <v>6872</v>
      </c>
      <c r="C14145" t="str">
        <f>TEXT(D14145, "mmm")</f>
        <v>Nov</v>
      </c>
      <c r="D14145" s="1">
        <v>45610</v>
      </c>
      <c r="E14145" t="s">
        <v>6873</v>
      </c>
      <c r="F14145" t="s">
        <v>217</v>
      </c>
      <c r="G14145">
        <v>158732</v>
      </c>
      <c r="H14145">
        <v>15.61</v>
      </c>
      <c r="I14145">
        <v>2477806.52</v>
      </c>
      <c r="J14145" t="s">
        <v>81</v>
      </c>
      <c r="K14145">
        <v>0.12240935198754931</v>
      </c>
      <c r="L14145">
        <v>12.2409</v>
      </c>
      <c r="M14145" t="s">
        <v>82</v>
      </c>
    </row>
    <row r="14146" spans="1:13">
      <c r="A14146" t="s">
        <v>6871</v>
      </c>
      <c r="B14146" t="s">
        <v>6872</v>
      </c>
      <c r="C14146" t="str">
        <f>TEXT(D14146, "mmm")</f>
        <v>Nov</v>
      </c>
      <c r="D14146" s="1">
        <v>45610</v>
      </c>
      <c r="E14146" t="s">
        <v>6873</v>
      </c>
      <c r="F14146" t="s">
        <v>217</v>
      </c>
      <c r="G14146">
        <v>185790</v>
      </c>
      <c r="H14146">
        <v>15.97</v>
      </c>
      <c r="I14146">
        <v>2967066.3</v>
      </c>
      <c r="J14146" t="s">
        <v>81</v>
      </c>
      <c r="K14146">
        <v>0.12240935198754931</v>
      </c>
      <c r="L14146">
        <v>12.2409</v>
      </c>
      <c r="M14146" t="s">
        <v>82</v>
      </c>
    </row>
    <row r="14147" spans="1:13">
      <c r="A14147" t="s">
        <v>1094</v>
      </c>
      <c r="B14147" t="s">
        <v>1095</v>
      </c>
      <c r="C14147" t="str">
        <f>TEXT(D14147, "mmm")</f>
        <v>Nov</v>
      </c>
      <c r="D14147" s="1">
        <v>45610</v>
      </c>
      <c r="E14147" t="s">
        <v>1511</v>
      </c>
      <c r="F14147" t="s">
        <v>80</v>
      </c>
      <c r="G14147">
        <v>300</v>
      </c>
      <c r="H14147">
        <v>39</v>
      </c>
      <c r="I14147">
        <v>11700</v>
      </c>
      <c r="J14147" t="s">
        <v>81</v>
      </c>
      <c r="K14147">
        <v>-3.076809483009257E-3</v>
      </c>
      <c r="L14147">
        <v>-0.30769999999999997</v>
      </c>
      <c r="M14147" t="s">
        <v>82</v>
      </c>
    </row>
    <row r="14148" spans="1:13">
      <c r="A14148" t="s">
        <v>1094</v>
      </c>
      <c r="B14148" t="s">
        <v>1095</v>
      </c>
      <c r="C14148" t="str">
        <f>TEXT(D14148, "mmm")</f>
        <v>Nov</v>
      </c>
      <c r="D14148" s="1">
        <v>45610</v>
      </c>
      <c r="E14148" t="s">
        <v>1511</v>
      </c>
      <c r="F14148" t="s">
        <v>80</v>
      </c>
      <c r="G14148">
        <v>300</v>
      </c>
      <c r="H14148">
        <v>39</v>
      </c>
      <c r="I14148">
        <v>11700</v>
      </c>
      <c r="J14148" t="s">
        <v>81</v>
      </c>
      <c r="K14148">
        <v>-3.076809483009257E-3</v>
      </c>
      <c r="L14148">
        <v>-0.30769999999999997</v>
      </c>
      <c r="M14148" t="s">
        <v>82</v>
      </c>
    </row>
    <row r="14149" spans="1:13">
      <c r="A14149" t="s">
        <v>933</v>
      </c>
      <c r="B14149" t="s">
        <v>934</v>
      </c>
      <c r="C14149" t="str">
        <f>TEXT(D14149, "mmm")</f>
        <v>Nov</v>
      </c>
      <c r="D14149" s="1">
        <v>45610</v>
      </c>
      <c r="E14149" t="s">
        <v>6932</v>
      </c>
      <c r="F14149" t="s">
        <v>80</v>
      </c>
      <c r="G14149">
        <v>19229</v>
      </c>
      <c r="H14149">
        <v>64.989999999999995</v>
      </c>
      <c r="I14149">
        <v>1249692.71</v>
      </c>
      <c r="J14149" t="s">
        <v>81</v>
      </c>
      <c r="K14149">
        <v>0.1177373367200869</v>
      </c>
      <c r="L14149">
        <v>11.7737</v>
      </c>
      <c r="M14149" t="s">
        <v>82</v>
      </c>
    </row>
    <row r="14150" spans="1:13">
      <c r="A14150" t="s">
        <v>933</v>
      </c>
      <c r="B14150" t="s">
        <v>934</v>
      </c>
      <c r="C14150" t="str">
        <f>TEXT(D14150, "mmm")</f>
        <v>Nov</v>
      </c>
      <c r="D14150" s="1">
        <v>45610</v>
      </c>
      <c r="E14150" t="s">
        <v>6932</v>
      </c>
      <c r="F14150" t="s">
        <v>80</v>
      </c>
      <c r="G14150">
        <v>58771</v>
      </c>
      <c r="H14150">
        <v>64.489999999999995</v>
      </c>
      <c r="I14150">
        <v>3790141.79</v>
      </c>
      <c r="J14150" t="s">
        <v>86</v>
      </c>
      <c r="K14150">
        <v>0.1177373367200869</v>
      </c>
      <c r="L14150">
        <v>11.7737</v>
      </c>
      <c r="M14150" t="s">
        <v>82</v>
      </c>
    </row>
    <row r="14151" spans="1:13">
      <c r="A14151" t="s">
        <v>3726</v>
      </c>
      <c r="B14151" t="s">
        <v>3727</v>
      </c>
      <c r="C14151" t="str">
        <f>TEXT(D14151, "mmm")</f>
        <v>Nov</v>
      </c>
      <c r="D14151" s="1">
        <v>45610</v>
      </c>
      <c r="E14151" t="s">
        <v>3728</v>
      </c>
      <c r="F14151" t="s">
        <v>118</v>
      </c>
      <c r="G14151">
        <v>100000</v>
      </c>
      <c r="H14151">
        <v>1.73</v>
      </c>
      <c r="I14151">
        <v>173000</v>
      </c>
      <c r="J14151" t="s">
        <v>81</v>
      </c>
      <c r="K14151">
        <v>9.6385595811990799E-2</v>
      </c>
      <c r="L14151">
        <v>9.6386000000000003</v>
      </c>
      <c r="M14151" t="s">
        <v>82</v>
      </c>
    </row>
    <row r="14152" spans="1:13">
      <c r="A14152" t="s">
        <v>933</v>
      </c>
      <c r="B14152" t="s">
        <v>934</v>
      </c>
      <c r="C14152" t="str">
        <f>TEXT(D14152, "mmm")</f>
        <v>Nov</v>
      </c>
      <c r="D14152" s="1">
        <v>45610</v>
      </c>
      <c r="E14152" t="s">
        <v>6961</v>
      </c>
      <c r="F14152" t="s">
        <v>118</v>
      </c>
      <c r="G14152">
        <v>1000</v>
      </c>
      <c r="H14152">
        <v>65</v>
      </c>
      <c r="I14152">
        <v>65000</v>
      </c>
      <c r="J14152" t="s">
        <v>81</v>
      </c>
      <c r="K14152">
        <v>0.1177373367200869</v>
      </c>
      <c r="L14152">
        <v>11.7737</v>
      </c>
      <c r="M14152" t="s">
        <v>82</v>
      </c>
    </row>
    <row r="14153" spans="1:13">
      <c r="A14153" t="s">
        <v>1891</v>
      </c>
      <c r="B14153" t="s">
        <v>1892</v>
      </c>
      <c r="C14153" t="str">
        <f>TEXT(D14153, "mmm")</f>
        <v>Nov</v>
      </c>
      <c r="D14153" s="1">
        <v>45610</v>
      </c>
      <c r="E14153" t="s">
        <v>4500</v>
      </c>
      <c r="F14153" t="s">
        <v>251</v>
      </c>
      <c r="G14153">
        <v>50000</v>
      </c>
      <c r="H14153">
        <v>6.86</v>
      </c>
      <c r="I14153">
        <v>343000</v>
      </c>
      <c r="J14153" t="s">
        <v>86</v>
      </c>
      <c r="K14153">
        <v>4.1428565979003913E-2</v>
      </c>
      <c r="L14153">
        <v>4.1429</v>
      </c>
      <c r="M14153" t="s">
        <v>82</v>
      </c>
    </row>
    <row r="14154" spans="1:13">
      <c r="A14154" t="s">
        <v>3595</v>
      </c>
      <c r="B14154" t="s">
        <v>3596</v>
      </c>
      <c r="C14154" t="str">
        <f>TEXT(D14154, "mmm")</f>
        <v>Nov</v>
      </c>
      <c r="D14154" s="1">
        <v>45610</v>
      </c>
      <c r="E14154" t="s">
        <v>6962</v>
      </c>
      <c r="F14154" t="s">
        <v>128</v>
      </c>
      <c r="G14154">
        <v>29500</v>
      </c>
      <c r="H14154">
        <v>1.94</v>
      </c>
      <c r="I14154">
        <v>57230</v>
      </c>
      <c r="J14154" t="s">
        <v>86</v>
      </c>
      <c r="K14154">
        <v>5.9459466425670682E-2</v>
      </c>
      <c r="L14154">
        <v>5.9459</v>
      </c>
      <c r="M14154" t="s">
        <v>82</v>
      </c>
    </row>
    <row r="14155" spans="1:13">
      <c r="A14155" t="s">
        <v>4152</v>
      </c>
      <c r="B14155" t="s">
        <v>4153</v>
      </c>
      <c r="C14155" t="str">
        <f>TEXT(D14155, "mmm")</f>
        <v>Nov</v>
      </c>
      <c r="D14155" s="1">
        <v>45610</v>
      </c>
      <c r="E14155" t="s">
        <v>4154</v>
      </c>
      <c r="F14155" t="s">
        <v>80</v>
      </c>
      <c r="G14155">
        <v>1000</v>
      </c>
      <c r="H14155">
        <v>37.340000000000003</v>
      </c>
      <c r="I14155">
        <v>37340</v>
      </c>
      <c r="J14155" t="s">
        <v>81</v>
      </c>
      <c r="K14155">
        <v>4.9692731510913253E-2</v>
      </c>
      <c r="L14155">
        <v>4.9692999999999996</v>
      </c>
      <c r="M14155" t="s">
        <v>82</v>
      </c>
    </row>
    <row r="14156" spans="1:13">
      <c r="A14156" t="s">
        <v>5095</v>
      </c>
      <c r="B14156" t="s">
        <v>5096</v>
      </c>
      <c r="C14156" t="str">
        <f>TEXT(D14156, "mmm")</f>
        <v>Nov</v>
      </c>
      <c r="D14156" s="1">
        <v>45610</v>
      </c>
      <c r="E14156" t="s">
        <v>5097</v>
      </c>
      <c r="F14156" t="s">
        <v>101</v>
      </c>
      <c r="G14156">
        <v>8500</v>
      </c>
      <c r="H14156">
        <v>15.7</v>
      </c>
      <c r="I14156">
        <v>133450</v>
      </c>
      <c r="J14156" t="s">
        <v>81</v>
      </c>
      <c r="K14156">
        <v>5.050503845752341E-2</v>
      </c>
      <c r="L14156">
        <v>5.0505000000000004</v>
      </c>
      <c r="M14156" t="s">
        <v>82</v>
      </c>
    </row>
    <row r="14157" spans="1:13">
      <c r="A14157" t="s">
        <v>5095</v>
      </c>
      <c r="B14157" t="s">
        <v>5096</v>
      </c>
      <c r="C14157" t="str">
        <f>TEXT(D14157, "mmm")</f>
        <v>Nov</v>
      </c>
      <c r="D14157" s="1">
        <v>45610</v>
      </c>
      <c r="E14157" t="s">
        <v>5097</v>
      </c>
      <c r="F14157" t="s">
        <v>101</v>
      </c>
      <c r="G14157">
        <v>30000</v>
      </c>
      <c r="H14157">
        <v>15.82</v>
      </c>
      <c r="I14157">
        <v>474600</v>
      </c>
      <c r="J14157" t="s">
        <v>86</v>
      </c>
      <c r="K14157">
        <v>5.050503845752341E-2</v>
      </c>
      <c r="L14157">
        <v>5.0505000000000004</v>
      </c>
      <c r="M14157" t="s">
        <v>82</v>
      </c>
    </row>
    <row r="14158" spans="1:13">
      <c r="A14158" t="s">
        <v>6866</v>
      </c>
      <c r="B14158" t="s">
        <v>6867</v>
      </c>
      <c r="C14158" t="str">
        <f>TEXT(D14158, "mmm")</f>
        <v>Nov</v>
      </c>
      <c r="D14158" s="1">
        <v>45610</v>
      </c>
      <c r="E14158" t="s">
        <v>6963</v>
      </c>
      <c r="F14158" t="s">
        <v>118</v>
      </c>
      <c r="G14158">
        <v>1800</v>
      </c>
      <c r="H14158">
        <v>7.19</v>
      </c>
      <c r="I14158">
        <v>12942</v>
      </c>
      <c r="J14158" t="s">
        <v>81</v>
      </c>
      <c r="K14158">
        <v>-4.2584429411120062E-2</v>
      </c>
      <c r="L14158">
        <v>-4.2584</v>
      </c>
      <c r="M14158" t="s">
        <v>82</v>
      </c>
    </row>
    <row r="14159" spans="1:13">
      <c r="A14159" t="s">
        <v>6385</v>
      </c>
      <c r="B14159" t="s">
        <v>6386</v>
      </c>
      <c r="C14159" t="str">
        <f>TEXT(D14159, "mmm")</f>
        <v>Nov</v>
      </c>
      <c r="D14159" s="1">
        <v>45610</v>
      </c>
      <c r="E14159" t="s">
        <v>6964</v>
      </c>
      <c r="F14159" t="s">
        <v>80</v>
      </c>
      <c r="G14159">
        <v>23400</v>
      </c>
      <c r="H14159">
        <v>10.74</v>
      </c>
      <c r="I14159">
        <v>251316</v>
      </c>
      <c r="J14159" t="s">
        <v>86</v>
      </c>
      <c r="K14159">
        <v>-5.6785383358246011E-2</v>
      </c>
      <c r="L14159">
        <v>-5.6784999999999997</v>
      </c>
      <c r="M14159" t="s">
        <v>82</v>
      </c>
    </row>
    <row r="14160" spans="1:13">
      <c r="A14160" t="s">
        <v>3762</v>
      </c>
      <c r="B14160" t="s">
        <v>3763</v>
      </c>
      <c r="C14160" t="str">
        <f>TEXT(D14160, "mmm")</f>
        <v>Nov</v>
      </c>
      <c r="D14160" s="1">
        <v>45610</v>
      </c>
      <c r="E14160" t="s">
        <v>6936</v>
      </c>
      <c r="F14160" t="s">
        <v>80</v>
      </c>
      <c r="G14160">
        <v>800</v>
      </c>
      <c r="H14160">
        <v>27.46</v>
      </c>
      <c r="I14160">
        <v>21968</v>
      </c>
      <c r="J14160" t="s">
        <v>81</v>
      </c>
      <c r="K14160">
        <v>2.0248655611915471E-2</v>
      </c>
      <c r="L14160">
        <v>2.0249000000000001</v>
      </c>
      <c r="M14160" t="s">
        <v>82</v>
      </c>
    </row>
    <row r="14161" spans="1:13">
      <c r="A14161" t="s">
        <v>3390</v>
      </c>
      <c r="B14161" t="s">
        <v>3391</v>
      </c>
      <c r="C14161" t="str">
        <f>TEXT(D14161, "mmm")</f>
        <v>Nov</v>
      </c>
      <c r="D14161" s="1">
        <v>45610</v>
      </c>
      <c r="E14161" t="s">
        <v>3406</v>
      </c>
      <c r="F14161" t="s">
        <v>118</v>
      </c>
      <c r="G14161">
        <v>1000</v>
      </c>
      <c r="H14161">
        <v>12.67</v>
      </c>
      <c r="I14161">
        <v>12670</v>
      </c>
      <c r="J14161" t="s">
        <v>81</v>
      </c>
      <c r="K14161">
        <v>1.7557144437774671E-2</v>
      </c>
      <c r="L14161">
        <v>1.7557</v>
      </c>
      <c r="M14161" t="s">
        <v>82</v>
      </c>
    </row>
    <row r="14162" spans="1:13">
      <c r="A14162" t="s">
        <v>1891</v>
      </c>
      <c r="B14162" t="s">
        <v>1892</v>
      </c>
      <c r="C14162" t="str">
        <f>TEXT(D14162, "mmm")</f>
        <v>Nov</v>
      </c>
      <c r="D14162" s="1">
        <v>45610</v>
      </c>
      <c r="E14162" t="s">
        <v>4526</v>
      </c>
      <c r="F14162" t="s">
        <v>251</v>
      </c>
      <c r="G14162">
        <v>50000</v>
      </c>
      <c r="H14162">
        <v>6.86</v>
      </c>
      <c r="I14162">
        <v>343000</v>
      </c>
      <c r="J14162" t="s">
        <v>86</v>
      </c>
      <c r="K14162">
        <v>4.1428565979003913E-2</v>
      </c>
      <c r="L14162">
        <v>4.1429</v>
      </c>
      <c r="M14162" t="s">
        <v>82</v>
      </c>
    </row>
    <row r="14163" spans="1:13">
      <c r="A14163" t="s">
        <v>3598</v>
      </c>
      <c r="B14163" t="s">
        <v>3599</v>
      </c>
      <c r="C14163" t="str">
        <f>TEXT(D14163, "mmm")</f>
        <v>Nov</v>
      </c>
      <c r="D14163" s="1">
        <v>45610</v>
      </c>
      <c r="E14163" t="s">
        <v>3600</v>
      </c>
      <c r="F14163" t="s">
        <v>222</v>
      </c>
      <c r="G14163">
        <v>5000</v>
      </c>
      <c r="H14163">
        <v>49.25</v>
      </c>
      <c r="I14163">
        <v>246250</v>
      </c>
      <c r="J14163" t="s">
        <v>81</v>
      </c>
      <c r="K14163">
        <v>0.13741691024729061</v>
      </c>
      <c r="L14163">
        <v>13.7417</v>
      </c>
      <c r="M14163" t="s">
        <v>82</v>
      </c>
    </row>
    <row r="14164" spans="1:13">
      <c r="A14164" t="s">
        <v>5492</v>
      </c>
      <c r="B14164" t="s">
        <v>5493</v>
      </c>
      <c r="C14164" t="str">
        <f>TEXT(D14164, "mmm")</f>
        <v>Nov</v>
      </c>
      <c r="D14164" s="1">
        <v>45610</v>
      </c>
      <c r="E14164" t="s">
        <v>5494</v>
      </c>
      <c r="F14164" t="s">
        <v>217</v>
      </c>
      <c r="G14164">
        <v>40000</v>
      </c>
      <c r="H14164">
        <v>3.5</v>
      </c>
      <c r="I14164">
        <v>140000</v>
      </c>
      <c r="J14164" t="s">
        <v>81</v>
      </c>
      <c r="K14164">
        <v>5.170896942092007E-2</v>
      </c>
      <c r="L14164">
        <v>5.1708999999999996</v>
      </c>
      <c r="M14164" t="s">
        <v>82</v>
      </c>
    </row>
    <row r="14165" spans="1:13">
      <c r="A14165" t="s">
        <v>200</v>
      </c>
      <c r="B14165" t="s">
        <v>201</v>
      </c>
      <c r="C14165" t="str">
        <f>TEXT(D14165, "mmm")</f>
        <v>Nov</v>
      </c>
      <c r="D14165" s="1">
        <v>45610</v>
      </c>
      <c r="E14165" t="s">
        <v>220</v>
      </c>
      <c r="F14165" t="s">
        <v>101</v>
      </c>
      <c r="G14165">
        <v>100000</v>
      </c>
      <c r="H14165">
        <v>1.62</v>
      </c>
      <c r="I14165">
        <v>162000</v>
      </c>
      <c r="J14165" t="s">
        <v>81</v>
      </c>
      <c r="K14165">
        <v>-4.9382742394980861E-2</v>
      </c>
      <c r="L14165">
        <v>-4.9382999999999999</v>
      </c>
      <c r="M14165" t="s">
        <v>82</v>
      </c>
    </row>
    <row r="14166" spans="1:13">
      <c r="A14166" t="s">
        <v>2137</v>
      </c>
      <c r="B14166" t="s">
        <v>2138</v>
      </c>
      <c r="C14166" t="str">
        <f>TEXT(D14166, "mmm")</f>
        <v>Nov</v>
      </c>
      <c r="D14166" s="1">
        <v>45610</v>
      </c>
      <c r="E14166" t="s">
        <v>3539</v>
      </c>
      <c r="F14166" t="s">
        <v>217</v>
      </c>
      <c r="G14166">
        <v>1000000</v>
      </c>
      <c r="H14166">
        <v>4.37</v>
      </c>
      <c r="I14166">
        <v>4370000</v>
      </c>
      <c r="J14166" t="s">
        <v>86</v>
      </c>
      <c r="K14166">
        <v>0.1016306067559223</v>
      </c>
      <c r="L14166">
        <v>10.1631</v>
      </c>
      <c r="M14166" t="s">
        <v>82</v>
      </c>
    </row>
    <row r="14167" spans="1:13">
      <c r="A14167" t="s">
        <v>5060</v>
      </c>
      <c r="B14167" t="s">
        <v>5061</v>
      </c>
      <c r="C14167" t="str">
        <f>TEXT(D14167, "mmm")</f>
        <v>Nov</v>
      </c>
      <c r="D14167" s="1">
        <v>45610</v>
      </c>
      <c r="E14167" t="s">
        <v>102</v>
      </c>
      <c r="F14167" t="s">
        <v>101</v>
      </c>
      <c r="G14167">
        <v>92819</v>
      </c>
      <c r="H14167">
        <v>24.79</v>
      </c>
      <c r="I14167">
        <v>2300983.0099999998</v>
      </c>
      <c r="J14167" t="s">
        <v>86</v>
      </c>
      <c r="K14167">
        <v>8.1297729021432064E-2</v>
      </c>
      <c r="L14167">
        <v>8.1297999999999995</v>
      </c>
      <c r="M14167" t="s">
        <v>82</v>
      </c>
    </row>
    <row r="14168" spans="1:13">
      <c r="A14168" t="s">
        <v>5060</v>
      </c>
      <c r="B14168" t="s">
        <v>5061</v>
      </c>
      <c r="C14168" t="str">
        <f>TEXT(D14168, "mmm")</f>
        <v>Nov</v>
      </c>
      <c r="D14168" s="1">
        <v>45610</v>
      </c>
      <c r="E14168" t="s">
        <v>100</v>
      </c>
      <c r="F14168" t="s">
        <v>101</v>
      </c>
      <c r="G14168">
        <v>92819</v>
      </c>
      <c r="H14168">
        <v>24.79</v>
      </c>
      <c r="I14168">
        <v>2300983.0099999998</v>
      </c>
      <c r="J14168" t="s">
        <v>86</v>
      </c>
      <c r="K14168">
        <v>8.1297729021432064E-2</v>
      </c>
      <c r="L14168">
        <v>8.1297999999999995</v>
      </c>
      <c r="M14168" t="s">
        <v>82</v>
      </c>
    </row>
    <row r="14169" spans="1:13">
      <c r="A14169" t="s">
        <v>200</v>
      </c>
      <c r="B14169" t="s">
        <v>201</v>
      </c>
      <c r="C14169" t="str">
        <f>TEXT(D14169, "mmm")</f>
        <v>Nov</v>
      </c>
      <c r="D14169" s="1">
        <v>45610</v>
      </c>
      <c r="E14169" t="s">
        <v>219</v>
      </c>
      <c r="F14169" t="s">
        <v>217</v>
      </c>
      <c r="G14169">
        <v>100000</v>
      </c>
      <c r="H14169">
        <v>1.62</v>
      </c>
      <c r="I14169">
        <v>162000</v>
      </c>
      <c r="J14169" t="s">
        <v>81</v>
      </c>
      <c r="K14169">
        <v>-4.9382742394980861E-2</v>
      </c>
      <c r="L14169">
        <v>-4.9382999999999999</v>
      </c>
      <c r="M14169" t="s">
        <v>82</v>
      </c>
    </row>
    <row r="14170" spans="1:13">
      <c r="A14170" t="s">
        <v>5938</v>
      </c>
      <c r="B14170" t="s">
        <v>5939</v>
      </c>
      <c r="C14170" t="str">
        <f>TEXT(D14170, "mmm")</f>
        <v>Nov</v>
      </c>
      <c r="D14170" s="1">
        <v>45610</v>
      </c>
      <c r="E14170" t="s">
        <v>6965</v>
      </c>
      <c r="F14170" t="s">
        <v>80</v>
      </c>
      <c r="G14170">
        <v>300</v>
      </c>
      <c r="H14170">
        <v>38.06</v>
      </c>
      <c r="I14170">
        <v>11418</v>
      </c>
      <c r="J14170" t="s">
        <v>81</v>
      </c>
      <c r="K14170">
        <v>1.306236249545312E-2</v>
      </c>
      <c r="L14170">
        <v>1.3062</v>
      </c>
      <c r="M14170" t="s">
        <v>82</v>
      </c>
    </row>
    <row r="14171" spans="1:13">
      <c r="A14171" t="s">
        <v>2278</v>
      </c>
      <c r="B14171" t="s">
        <v>2279</v>
      </c>
      <c r="C14171" t="str">
        <f>TEXT(D14171, "mmm")</f>
        <v>Nov</v>
      </c>
      <c r="D14171" s="1">
        <v>45610</v>
      </c>
      <c r="E14171" t="s">
        <v>2280</v>
      </c>
      <c r="F14171" t="s">
        <v>251</v>
      </c>
      <c r="G14171">
        <v>22242</v>
      </c>
      <c r="H14171">
        <v>16.97</v>
      </c>
      <c r="I14171">
        <v>377446.74</v>
      </c>
      <c r="J14171" t="s">
        <v>81</v>
      </c>
      <c r="K14171">
        <v>0.1063454416722269</v>
      </c>
      <c r="L14171">
        <v>10.634499999999999</v>
      </c>
      <c r="M14171" t="s">
        <v>82</v>
      </c>
    </row>
    <row r="14172" spans="1:13">
      <c r="A14172" t="s">
        <v>2278</v>
      </c>
      <c r="B14172" t="s">
        <v>2279</v>
      </c>
      <c r="C14172" t="str">
        <f>TEXT(D14172, "mmm")</f>
        <v>Nov</v>
      </c>
      <c r="D14172" s="1">
        <v>45610</v>
      </c>
      <c r="E14172" t="s">
        <v>2280</v>
      </c>
      <c r="F14172" t="s">
        <v>251</v>
      </c>
      <c r="G14172">
        <v>74157</v>
      </c>
      <c r="H14172">
        <v>16.190000000000001</v>
      </c>
      <c r="I14172">
        <v>1200601.83</v>
      </c>
      <c r="J14172" t="s">
        <v>86</v>
      </c>
      <c r="K14172">
        <v>0.1063454416722269</v>
      </c>
      <c r="L14172">
        <v>10.634499999999999</v>
      </c>
      <c r="M14172" t="s">
        <v>82</v>
      </c>
    </row>
    <row r="14173" spans="1:13">
      <c r="A14173" t="s">
        <v>6966</v>
      </c>
      <c r="B14173" t="s">
        <v>6967</v>
      </c>
      <c r="C14173" t="str">
        <f>TEXT(D14173, "mmm")</f>
        <v>Nov</v>
      </c>
      <c r="D14173" s="1">
        <v>45610</v>
      </c>
      <c r="E14173" t="s">
        <v>6968</v>
      </c>
      <c r="F14173" t="s">
        <v>80</v>
      </c>
      <c r="G14173">
        <v>10000</v>
      </c>
      <c r="H14173">
        <v>3.62</v>
      </c>
      <c r="I14173">
        <v>36200</v>
      </c>
      <c r="J14173" t="s">
        <v>81</v>
      </c>
      <c r="K14173">
        <v>5.1020358513416131E-3</v>
      </c>
      <c r="L14173">
        <v>0.51019999999999999</v>
      </c>
      <c r="M14173" t="s">
        <v>82</v>
      </c>
    </row>
    <row r="14174" spans="1:13">
      <c r="A14174" t="s">
        <v>5260</v>
      </c>
      <c r="B14174" t="s">
        <v>5261</v>
      </c>
      <c r="C14174" t="str">
        <f>TEXT(D14174, "mmm")</f>
        <v>Nov</v>
      </c>
      <c r="D14174" s="1">
        <v>45610</v>
      </c>
      <c r="E14174" t="s">
        <v>6716</v>
      </c>
      <c r="F14174" t="s">
        <v>101</v>
      </c>
      <c r="G14174">
        <v>16600</v>
      </c>
      <c r="H14174">
        <v>13.73</v>
      </c>
      <c r="I14174">
        <v>227918</v>
      </c>
      <c r="J14174" t="s">
        <v>81</v>
      </c>
      <c r="K14174">
        <v>9.8901129611539407E-2</v>
      </c>
      <c r="L14174">
        <v>9.8901000000000003</v>
      </c>
      <c r="M14174" t="s">
        <v>82</v>
      </c>
    </row>
    <row r="14175" spans="1:13">
      <c r="A14175" t="s">
        <v>5260</v>
      </c>
      <c r="B14175" t="s">
        <v>5261</v>
      </c>
      <c r="C14175" t="str">
        <f>TEXT(D14175, "mmm")</f>
        <v>Nov</v>
      </c>
      <c r="D14175" s="1">
        <v>45610</v>
      </c>
      <c r="E14175" t="s">
        <v>6714</v>
      </c>
      <c r="F14175" t="s">
        <v>101</v>
      </c>
      <c r="G14175">
        <v>16600</v>
      </c>
      <c r="H14175">
        <v>13.73</v>
      </c>
      <c r="I14175">
        <v>227918</v>
      </c>
      <c r="J14175" t="s">
        <v>81</v>
      </c>
      <c r="K14175">
        <v>9.8901129611539407E-2</v>
      </c>
      <c r="L14175">
        <v>9.8901000000000003</v>
      </c>
      <c r="M14175" t="s">
        <v>82</v>
      </c>
    </row>
    <row r="14176" spans="1:13">
      <c r="A14176" t="s">
        <v>5260</v>
      </c>
      <c r="B14176" t="s">
        <v>5261</v>
      </c>
      <c r="C14176" t="str">
        <f>TEXT(D14176, "mmm")</f>
        <v>Nov</v>
      </c>
      <c r="D14176" s="1">
        <v>45610</v>
      </c>
      <c r="E14176" t="s">
        <v>6715</v>
      </c>
      <c r="F14176" t="s">
        <v>222</v>
      </c>
      <c r="G14176">
        <v>16600</v>
      </c>
      <c r="H14176">
        <v>13.73</v>
      </c>
      <c r="I14176">
        <v>227918</v>
      </c>
      <c r="J14176" t="s">
        <v>81</v>
      </c>
      <c r="K14176">
        <v>9.8901129611539407E-2</v>
      </c>
      <c r="L14176">
        <v>9.8901000000000003</v>
      </c>
      <c r="M14176" t="s">
        <v>82</v>
      </c>
    </row>
    <row r="14177" spans="1:13">
      <c r="A14177" t="s">
        <v>5260</v>
      </c>
      <c r="B14177" t="s">
        <v>5261</v>
      </c>
      <c r="C14177" t="str">
        <f>TEXT(D14177, "mmm")</f>
        <v>Nov</v>
      </c>
      <c r="D14177" s="1">
        <v>45610</v>
      </c>
      <c r="E14177" t="s">
        <v>6712</v>
      </c>
      <c r="F14177" t="s">
        <v>222</v>
      </c>
      <c r="G14177">
        <v>16600</v>
      </c>
      <c r="H14177">
        <v>13.73</v>
      </c>
      <c r="I14177">
        <v>227918</v>
      </c>
      <c r="J14177" t="s">
        <v>81</v>
      </c>
      <c r="K14177">
        <v>9.8901129611539407E-2</v>
      </c>
      <c r="L14177">
        <v>9.8901000000000003</v>
      </c>
      <c r="M14177" t="s">
        <v>82</v>
      </c>
    </row>
    <row r="14178" spans="1:13">
      <c r="A14178" t="s">
        <v>5260</v>
      </c>
      <c r="B14178" t="s">
        <v>5261</v>
      </c>
      <c r="C14178" t="str">
        <f>TEXT(D14178, "mmm")</f>
        <v>Nov</v>
      </c>
      <c r="D14178" s="1">
        <v>45610</v>
      </c>
      <c r="E14178" t="s">
        <v>6713</v>
      </c>
      <c r="F14178" t="s">
        <v>101</v>
      </c>
      <c r="G14178">
        <v>16600</v>
      </c>
      <c r="H14178">
        <v>13.73</v>
      </c>
      <c r="I14178">
        <v>227918</v>
      </c>
      <c r="J14178" t="s">
        <v>81</v>
      </c>
      <c r="K14178">
        <v>9.8901129611539407E-2</v>
      </c>
      <c r="L14178">
        <v>9.8901000000000003</v>
      </c>
      <c r="M14178" t="s">
        <v>82</v>
      </c>
    </row>
    <row r="14179" spans="1:13">
      <c r="A14179" t="s">
        <v>2159</v>
      </c>
      <c r="B14179" t="s">
        <v>2160</v>
      </c>
      <c r="C14179" t="str">
        <f>TEXT(D14179, "mmm")</f>
        <v>Nov</v>
      </c>
      <c r="D14179" s="1">
        <v>45610</v>
      </c>
      <c r="E14179" t="s">
        <v>2161</v>
      </c>
      <c r="F14179" t="s">
        <v>217</v>
      </c>
      <c r="G14179">
        <v>208726</v>
      </c>
      <c r="H14179">
        <v>0.87</v>
      </c>
      <c r="I14179">
        <v>181591.62</v>
      </c>
      <c r="J14179" t="s">
        <v>81</v>
      </c>
      <c r="K14179">
        <v>0.87871581973146151</v>
      </c>
      <c r="L14179">
        <v>87.871600000000001</v>
      </c>
      <c r="M14179" t="s">
        <v>82</v>
      </c>
    </row>
    <row r="14180" spans="1:13">
      <c r="A14180" t="s">
        <v>4348</v>
      </c>
      <c r="B14180" t="s">
        <v>4349</v>
      </c>
      <c r="C14180" t="str">
        <f>TEXT(D14180, "mmm")</f>
        <v>Nov</v>
      </c>
      <c r="D14180" s="1">
        <v>45610</v>
      </c>
      <c r="E14180" t="s">
        <v>6772</v>
      </c>
      <c r="F14180" t="s">
        <v>80</v>
      </c>
      <c r="G14180">
        <v>15083</v>
      </c>
      <c r="H14180">
        <v>11.55</v>
      </c>
      <c r="I14180">
        <v>174208.65</v>
      </c>
      <c r="J14180" t="s">
        <v>81</v>
      </c>
      <c r="K14180">
        <v>3.826099231269886E-2</v>
      </c>
      <c r="L14180">
        <v>3.8260999999999998</v>
      </c>
      <c r="M14180" t="s">
        <v>82</v>
      </c>
    </row>
    <row r="14181" spans="1:13">
      <c r="A14181" t="s">
        <v>4348</v>
      </c>
      <c r="B14181" t="s">
        <v>4349</v>
      </c>
      <c r="C14181" t="str">
        <f>TEXT(D14181, "mmm")</f>
        <v>Nov</v>
      </c>
      <c r="D14181" s="1">
        <v>45610</v>
      </c>
      <c r="E14181" t="s">
        <v>6772</v>
      </c>
      <c r="F14181" t="s">
        <v>80</v>
      </c>
      <c r="G14181">
        <v>30167</v>
      </c>
      <c r="H14181">
        <v>11.55</v>
      </c>
      <c r="I14181">
        <v>348428.85</v>
      </c>
      <c r="J14181" t="s">
        <v>81</v>
      </c>
      <c r="K14181">
        <v>3.826099231269886E-2</v>
      </c>
      <c r="L14181">
        <v>3.8260999999999998</v>
      </c>
      <c r="M14181" t="s">
        <v>82</v>
      </c>
    </row>
    <row r="14182" spans="1:13">
      <c r="A14182" t="s">
        <v>1837</v>
      </c>
      <c r="B14182" t="s">
        <v>6260</v>
      </c>
      <c r="C14182" t="str">
        <f>TEXT(D14182, "mmm")</f>
        <v>Nov</v>
      </c>
      <c r="D14182" s="1">
        <v>45610</v>
      </c>
      <c r="E14182" t="s">
        <v>1839</v>
      </c>
      <c r="F14182" t="s">
        <v>128</v>
      </c>
      <c r="G14182">
        <v>5000</v>
      </c>
      <c r="H14182">
        <v>35.409999999999997</v>
      </c>
      <c r="I14182">
        <v>177050</v>
      </c>
      <c r="J14182" t="s">
        <v>81</v>
      </c>
      <c r="K14182">
        <v>9.3196124297674876E-2</v>
      </c>
      <c r="L14182">
        <v>9.3195999999999994</v>
      </c>
      <c r="M14182" t="s">
        <v>82</v>
      </c>
    </row>
    <row r="14183" spans="1:13">
      <c r="A14183" t="s">
        <v>2116</v>
      </c>
      <c r="B14183" t="s">
        <v>2117</v>
      </c>
      <c r="C14183" t="str">
        <f>TEXT(D14183, "mmm")</f>
        <v>Nov</v>
      </c>
      <c r="D14183" s="1">
        <v>45610</v>
      </c>
      <c r="E14183" t="s">
        <v>6939</v>
      </c>
      <c r="F14183" t="s">
        <v>80</v>
      </c>
      <c r="G14183">
        <v>4500</v>
      </c>
      <c r="H14183">
        <v>9.1999999999999993</v>
      </c>
      <c r="I14183">
        <v>41400</v>
      </c>
      <c r="J14183" t="s">
        <v>81</v>
      </c>
      <c r="K14183">
        <v>2.7502832780262221E-2</v>
      </c>
      <c r="L14183">
        <v>2.7503000000000002</v>
      </c>
      <c r="M14183" t="s">
        <v>82</v>
      </c>
    </row>
    <row r="14184" spans="1:13">
      <c r="A14184" t="s">
        <v>5710</v>
      </c>
      <c r="B14184" t="s">
        <v>5711</v>
      </c>
      <c r="C14184" t="str">
        <f>TEXT(D14184, "mmm")</f>
        <v>Nov</v>
      </c>
      <c r="D14184" s="1">
        <v>45610</v>
      </c>
      <c r="E14184" t="s">
        <v>6969</v>
      </c>
      <c r="F14184" t="s">
        <v>128</v>
      </c>
      <c r="G14184">
        <v>710.27</v>
      </c>
      <c r="H14184">
        <v>38.72</v>
      </c>
      <c r="I14184">
        <v>27501.654399999999</v>
      </c>
      <c r="J14184" t="s">
        <v>81</v>
      </c>
      <c r="K14184">
        <v>4.0226931790876552E-2</v>
      </c>
      <c r="L14184">
        <v>4.0227000000000004</v>
      </c>
      <c r="M14184" t="s">
        <v>82</v>
      </c>
    </row>
    <row r="14185" spans="1:13">
      <c r="A14185" t="s">
        <v>6871</v>
      </c>
      <c r="B14185" t="s">
        <v>6872</v>
      </c>
      <c r="C14185" t="str">
        <f>TEXT(D14185, "mmm")</f>
        <v>Nov</v>
      </c>
      <c r="D14185" s="1">
        <v>45610</v>
      </c>
      <c r="E14185" t="s">
        <v>6876</v>
      </c>
      <c r="F14185" t="s">
        <v>251</v>
      </c>
      <c r="G14185">
        <v>158732</v>
      </c>
      <c r="H14185">
        <v>15.61</v>
      </c>
      <c r="I14185">
        <v>2477806.52</v>
      </c>
      <c r="J14185" t="s">
        <v>81</v>
      </c>
      <c r="K14185">
        <v>0.12240935198754931</v>
      </c>
      <c r="L14185">
        <v>12.2409</v>
      </c>
      <c r="M14185" t="s">
        <v>82</v>
      </c>
    </row>
    <row r="14186" spans="1:13">
      <c r="A14186" t="s">
        <v>6871</v>
      </c>
      <c r="B14186" t="s">
        <v>6872</v>
      </c>
      <c r="C14186" t="str">
        <f>TEXT(D14186, "mmm")</f>
        <v>Nov</v>
      </c>
      <c r="D14186" s="1">
        <v>45610</v>
      </c>
      <c r="E14186" t="s">
        <v>6877</v>
      </c>
      <c r="F14186" t="s">
        <v>251</v>
      </c>
      <c r="G14186">
        <v>158732</v>
      </c>
      <c r="H14186">
        <v>15.61</v>
      </c>
      <c r="I14186">
        <v>2477806.52</v>
      </c>
      <c r="J14186" t="s">
        <v>81</v>
      </c>
      <c r="K14186">
        <v>0.12240935198754931</v>
      </c>
      <c r="L14186">
        <v>12.2409</v>
      </c>
      <c r="M14186" t="s">
        <v>82</v>
      </c>
    </row>
    <row r="14187" spans="1:13">
      <c r="A14187" t="s">
        <v>6871</v>
      </c>
      <c r="B14187" t="s">
        <v>6872</v>
      </c>
      <c r="C14187" t="str">
        <f>TEXT(D14187, "mmm")</f>
        <v>Nov</v>
      </c>
      <c r="D14187" s="1">
        <v>45610</v>
      </c>
      <c r="E14187" t="s">
        <v>6875</v>
      </c>
      <c r="F14187" t="s">
        <v>251</v>
      </c>
      <c r="G14187">
        <v>158732</v>
      </c>
      <c r="H14187">
        <v>15.61</v>
      </c>
      <c r="I14187">
        <v>2477806.52</v>
      </c>
      <c r="J14187" t="s">
        <v>81</v>
      </c>
      <c r="K14187">
        <v>0.12240935198754931</v>
      </c>
      <c r="L14187">
        <v>12.2409</v>
      </c>
      <c r="M14187" t="s">
        <v>82</v>
      </c>
    </row>
    <row r="14188" spans="1:13">
      <c r="A14188" t="s">
        <v>6871</v>
      </c>
      <c r="B14188" t="s">
        <v>6872</v>
      </c>
      <c r="C14188" t="str">
        <f>TEXT(D14188, "mmm")</f>
        <v>Nov</v>
      </c>
      <c r="D14188" s="1">
        <v>45610</v>
      </c>
      <c r="E14188" t="s">
        <v>6874</v>
      </c>
      <c r="F14188" t="s">
        <v>251</v>
      </c>
      <c r="G14188">
        <v>158732</v>
      </c>
      <c r="H14188">
        <v>15.61</v>
      </c>
      <c r="I14188">
        <v>2477806.52</v>
      </c>
      <c r="J14188" t="s">
        <v>81</v>
      </c>
      <c r="K14188">
        <v>0.12240935198754931</v>
      </c>
      <c r="L14188">
        <v>12.2409</v>
      </c>
      <c r="M14188" t="s">
        <v>82</v>
      </c>
    </row>
    <row r="14189" spans="1:13">
      <c r="A14189" t="s">
        <v>6871</v>
      </c>
      <c r="B14189" t="s">
        <v>6872</v>
      </c>
      <c r="C14189" t="str">
        <f>TEXT(D14189, "mmm")</f>
        <v>Nov</v>
      </c>
      <c r="D14189" s="1">
        <v>45610</v>
      </c>
      <c r="E14189" t="s">
        <v>6876</v>
      </c>
      <c r="F14189" t="s">
        <v>251</v>
      </c>
      <c r="G14189">
        <v>185790</v>
      </c>
      <c r="H14189">
        <v>15.97</v>
      </c>
      <c r="I14189">
        <v>2967066.3</v>
      </c>
      <c r="J14189" t="s">
        <v>81</v>
      </c>
      <c r="K14189">
        <v>0.12240935198754931</v>
      </c>
      <c r="L14189">
        <v>12.2409</v>
      </c>
      <c r="M14189" t="s">
        <v>82</v>
      </c>
    </row>
    <row r="14190" spans="1:13">
      <c r="A14190" t="s">
        <v>6871</v>
      </c>
      <c r="B14190" t="s">
        <v>6872</v>
      </c>
      <c r="C14190" t="str">
        <f>TEXT(D14190, "mmm")</f>
        <v>Nov</v>
      </c>
      <c r="D14190" s="1">
        <v>45610</v>
      </c>
      <c r="E14190" t="s">
        <v>6877</v>
      </c>
      <c r="F14190" t="s">
        <v>251</v>
      </c>
      <c r="G14190">
        <v>185790</v>
      </c>
      <c r="H14190">
        <v>15.97</v>
      </c>
      <c r="I14190">
        <v>2967066.3</v>
      </c>
      <c r="J14190" t="s">
        <v>81</v>
      </c>
      <c r="K14190">
        <v>0.12240935198754931</v>
      </c>
      <c r="L14190">
        <v>12.2409</v>
      </c>
      <c r="M14190" t="s">
        <v>82</v>
      </c>
    </row>
    <row r="14191" spans="1:13">
      <c r="A14191" t="s">
        <v>6871</v>
      </c>
      <c r="B14191" t="s">
        <v>6872</v>
      </c>
      <c r="C14191" t="str">
        <f>TEXT(D14191, "mmm")</f>
        <v>Nov</v>
      </c>
      <c r="D14191" s="1">
        <v>45610</v>
      </c>
      <c r="E14191" t="s">
        <v>6875</v>
      </c>
      <c r="F14191" t="s">
        <v>251</v>
      </c>
      <c r="G14191">
        <v>185790</v>
      </c>
      <c r="H14191">
        <v>15.97</v>
      </c>
      <c r="I14191">
        <v>2967066.3</v>
      </c>
      <c r="J14191" t="s">
        <v>81</v>
      </c>
      <c r="K14191">
        <v>0.12240935198754931</v>
      </c>
      <c r="L14191">
        <v>12.2409</v>
      </c>
      <c r="M14191" t="s">
        <v>82</v>
      </c>
    </row>
    <row r="14192" spans="1:13">
      <c r="A14192" t="s">
        <v>6871</v>
      </c>
      <c r="B14192" t="s">
        <v>6872</v>
      </c>
      <c r="C14192" t="str">
        <f>TEXT(D14192, "mmm")</f>
        <v>Nov</v>
      </c>
      <c r="D14192" s="1">
        <v>45610</v>
      </c>
      <c r="E14192" t="s">
        <v>6874</v>
      </c>
      <c r="F14192" t="s">
        <v>251</v>
      </c>
      <c r="G14192">
        <v>185790</v>
      </c>
      <c r="H14192">
        <v>15.97</v>
      </c>
      <c r="I14192">
        <v>2967066.3</v>
      </c>
      <c r="J14192" t="s">
        <v>81</v>
      </c>
      <c r="K14192">
        <v>0.12240935198754931</v>
      </c>
      <c r="L14192">
        <v>12.2409</v>
      </c>
      <c r="M14192" t="s">
        <v>82</v>
      </c>
    </row>
    <row r="14193" spans="1:13">
      <c r="A14193" t="s">
        <v>223</v>
      </c>
      <c r="B14193" t="s">
        <v>224</v>
      </c>
      <c r="C14193" t="str">
        <f>TEXT(D14193, "mmm")</f>
        <v>Nov</v>
      </c>
      <c r="D14193" s="1">
        <v>45610</v>
      </c>
      <c r="E14193" t="s">
        <v>102</v>
      </c>
      <c r="F14193" t="s">
        <v>101</v>
      </c>
      <c r="G14193">
        <v>4981</v>
      </c>
      <c r="H14193">
        <v>9.7100000000000009</v>
      </c>
      <c r="I14193">
        <v>48365.51</v>
      </c>
      <c r="J14193" t="s">
        <v>81</v>
      </c>
      <c r="K14193">
        <v>2.0774322969732362E-2</v>
      </c>
      <c r="L14193">
        <v>2.0773999999999999</v>
      </c>
      <c r="M14193" t="s">
        <v>82</v>
      </c>
    </row>
    <row r="14194" spans="1:13">
      <c r="A14194" t="s">
        <v>223</v>
      </c>
      <c r="B14194" t="s">
        <v>224</v>
      </c>
      <c r="C14194" t="str">
        <f>TEXT(D14194, "mmm")</f>
        <v>Nov</v>
      </c>
      <c r="D14194" s="1">
        <v>45610</v>
      </c>
      <c r="E14194" t="s">
        <v>100</v>
      </c>
      <c r="F14194" t="s">
        <v>101</v>
      </c>
      <c r="G14194">
        <v>4981</v>
      </c>
      <c r="H14194">
        <v>9.7100000000000009</v>
      </c>
      <c r="I14194">
        <v>48365.51</v>
      </c>
      <c r="J14194" t="s">
        <v>81</v>
      </c>
      <c r="K14194">
        <v>2.0774322969732362E-2</v>
      </c>
      <c r="L14194">
        <v>2.0773999999999999</v>
      </c>
      <c r="M14194" t="s">
        <v>82</v>
      </c>
    </row>
    <row r="14195" spans="1:13">
      <c r="A14195" t="s">
        <v>311</v>
      </c>
      <c r="B14195" t="s">
        <v>312</v>
      </c>
      <c r="C14195" t="str">
        <f>TEXT(D14195, "mmm")</f>
        <v>Nov</v>
      </c>
      <c r="D14195" s="1">
        <v>45610</v>
      </c>
      <c r="E14195" t="s">
        <v>313</v>
      </c>
      <c r="F14195" t="s">
        <v>314</v>
      </c>
      <c r="G14195">
        <v>115000</v>
      </c>
      <c r="H14195">
        <v>29.99</v>
      </c>
      <c r="I14195">
        <v>3448850</v>
      </c>
      <c r="J14195" t="s">
        <v>81</v>
      </c>
      <c r="K14195">
        <v>1.059046003284347E-2</v>
      </c>
      <c r="L14195">
        <v>1.0589999999999999</v>
      </c>
      <c r="M14195" t="s">
        <v>82</v>
      </c>
    </row>
    <row r="14196" spans="1:13">
      <c r="A14196" t="s">
        <v>5219</v>
      </c>
      <c r="B14196" t="s">
        <v>5220</v>
      </c>
      <c r="C14196" t="str">
        <f>TEXT(D14196, "mmm")</f>
        <v>Nov</v>
      </c>
      <c r="D14196" s="1">
        <v>45610</v>
      </c>
      <c r="E14196" t="s">
        <v>5221</v>
      </c>
      <c r="F14196" t="s">
        <v>80</v>
      </c>
      <c r="G14196">
        <v>2740</v>
      </c>
      <c r="H14196">
        <v>91.8</v>
      </c>
      <c r="I14196">
        <v>251532</v>
      </c>
      <c r="J14196" t="s">
        <v>86</v>
      </c>
      <c r="K14196">
        <v>9.9750062310464571E-2</v>
      </c>
      <c r="L14196">
        <v>9.9749999999999996</v>
      </c>
      <c r="M14196" t="s">
        <v>82</v>
      </c>
    </row>
    <row r="14197" spans="1:13">
      <c r="A14197" t="s">
        <v>3884</v>
      </c>
      <c r="B14197" t="s">
        <v>3885</v>
      </c>
      <c r="C14197" t="str">
        <f>TEXT(D14197, "mmm")</f>
        <v>Nov</v>
      </c>
      <c r="D14197" s="1">
        <v>45610</v>
      </c>
      <c r="E14197" t="s">
        <v>6914</v>
      </c>
      <c r="F14197" t="s">
        <v>80</v>
      </c>
      <c r="G14197">
        <v>1000</v>
      </c>
      <c r="H14197">
        <v>24.5</v>
      </c>
      <c r="I14197">
        <v>24500</v>
      </c>
      <c r="J14197" t="s">
        <v>81</v>
      </c>
      <c r="K14197">
        <v>0.54532377128100196</v>
      </c>
      <c r="L14197">
        <v>54.532400000000003</v>
      </c>
      <c r="M14197" t="s">
        <v>82</v>
      </c>
    </row>
    <row r="14198" spans="1:13">
      <c r="A14198" t="s">
        <v>1640</v>
      </c>
      <c r="B14198" t="s">
        <v>1641</v>
      </c>
      <c r="C14198" t="str">
        <f>TEXT(D14198, "mmm")</f>
        <v>Nov</v>
      </c>
      <c r="D14198" s="1">
        <v>45610</v>
      </c>
      <c r="E14198" t="s">
        <v>1642</v>
      </c>
      <c r="F14198" t="s">
        <v>128</v>
      </c>
      <c r="G14198">
        <v>5000</v>
      </c>
      <c r="H14198">
        <v>60.38</v>
      </c>
      <c r="I14198">
        <v>301900</v>
      </c>
      <c r="J14198" t="s">
        <v>86</v>
      </c>
      <c r="K14198">
        <v>0.12256131108429399</v>
      </c>
      <c r="L14198">
        <v>12.2561</v>
      </c>
      <c r="M14198" t="s">
        <v>82</v>
      </c>
    </row>
    <row r="14199" spans="1:13">
      <c r="A14199" t="s">
        <v>6955</v>
      </c>
      <c r="B14199" t="s">
        <v>6956</v>
      </c>
      <c r="C14199" t="str">
        <f>TEXT(D14199, "mmm")</f>
        <v>Nov</v>
      </c>
      <c r="D14199" s="1">
        <v>45611</v>
      </c>
      <c r="E14199" t="s">
        <v>2846</v>
      </c>
      <c r="F14199" t="s">
        <v>101</v>
      </c>
      <c r="G14199">
        <v>3500</v>
      </c>
      <c r="H14199">
        <v>25.42</v>
      </c>
      <c r="I14199">
        <v>88970</v>
      </c>
      <c r="J14199" t="s">
        <v>81</v>
      </c>
      <c r="K14199">
        <v>1.7510433058889111E-2</v>
      </c>
      <c r="L14199">
        <v>1.7509999999999999</v>
      </c>
      <c r="M14199" t="s">
        <v>82</v>
      </c>
    </row>
    <row r="14200" spans="1:13">
      <c r="A14200" t="s">
        <v>6955</v>
      </c>
      <c r="B14200" t="s">
        <v>6956</v>
      </c>
      <c r="C14200" t="str">
        <f>TEXT(D14200, "mmm")</f>
        <v>Nov</v>
      </c>
      <c r="D14200" s="1">
        <v>45611</v>
      </c>
      <c r="E14200" t="s">
        <v>6957</v>
      </c>
      <c r="F14200" t="s">
        <v>101</v>
      </c>
      <c r="G14200">
        <v>3500</v>
      </c>
      <c r="H14200">
        <v>25.42</v>
      </c>
      <c r="I14200">
        <v>88970</v>
      </c>
      <c r="J14200" t="s">
        <v>81</v>
      </c>
      <c r="K14200">
        <v>1.7510433058889111E-2</v>
      </c>
      <c r="L14200">
        <v>1.7509999999999999</v>
      </c>
      <c r="M14200" t="s">
        <v>82</v>
      </c>
    </row>
    <row r="14201" spans="1:13">
      <c r="A14201" t="s">
        <v>6955</v>
      </c>
      <c r="B14201" t="s">
        <v>6956</v>
      </c>
      <c r="C14201" t="str">
        <f>TEXT(D14201, "mmm")</f>
        <v>Nov</v>
      </c>
      <c r="D14201" s="1">
        <v>45611</v>
      </c>
      <c r="E14201" t="s">
        <v>2847</v>
      </c>
      <c r="F14201" t="s">
        <v>101</v>
      </c>
      <c r="G14201">
        <v>3500</v>
      </c>
      <c r="H14201">
        <v>25.42</v>
      </c>
      <c r="I14201">
        <v>88970</v>
      </c>
      <c r="J14201" t="s">
        <v>81</v>
      </c>
      <c r="K14201">
        <v>1.7510433058889111E-2</v>
      </c>
      <c r="L14201">
        <v>1.7509999999999999</v>
      </c>
      <c r="M14201" t="s">
        <v>82</v>
      </c>
    </row>
    <row r="14202" spans="1:13">
      <c r="A14202" t="s">
        <v>6955</v>
      </c>
      <c r="B14202" t="s">
        <v>6956</v>
      </c>
      <c r="C14202" t="str">
        <f>TEXT(D14202, "mmm")</f>
        <v>Nov</v>
      </c>
      <c r="D14202" s="1">
        <v>45611</v>
      </c>
      <c r="E14202" t="s">
        <v>2849</v>
      </c>
      <c r="F14202" t="s">
        <v>101</v>
      </c>
      <c r="G14202">
        <v>3500</v>
      </c>
      <c r="H14202">
        <v>25.42</v>
      </c>
      <c r="I14202">
        <v>88970</v>
      </c>
      <c r="J14202" t="s">
        <v>81</v>
      </c>
      <c r="K14202">
        <v>1.7510433058889111E-2</v>
      </c>
      <c r="L14202">
        <v>1.7509999999999999</v>
      </c>
      <c r="M14202" t="s">
        <v>82</v>
      </c>
    </row>
    <row r="14203" spans="1:13">
      <c r="A14203" t="s">
        <v>6955</v>
      </c>
      <c r="B14203" t="s">
        <v>6956</v>
      </c>
      <c r="C14203" t="str">
        <f>TEXT(D14203, "mmm")</f>
        <v>Nov</v>
      </c>
      <c r="D14203" s="1">
        <v>45611</v>
      </c>
      <c r="E14203" t="s">
        <v>2848</v>
      </c>
      <c r="F14203" t="s">
        <v>101</v>
      </c>
      <c r="G14203">
        <v>3500</v>
      </c>
      <c r="H14203">
        <v>25.42</v>
      </c>
      <c r="I14203">
        <v>88970</v>
      </c>
      <c r="J14203" t="s">
        <v>81</v>
      </c>
      <c r="K14203">
        <v>1.7510433058889111E-2</v>
      </c>
      <c r="L14203">
        <v>1.7509999999999999</v>
      </c>
      <c r="M14203" t="s">
        <v>82</v>
      </c>
    </row>
    <row r="14204" spans="1:13">
      <c r="A14204" t="s">
        <v>6955</v>
      </c>
      <c r="B14204" t="s">
        <v>6956</v>
      </c>
      <c r="C14204" t="str">
        <f>TEXT(D14204, "mmm")</f>
        <v>Nov</v>
      </c>
      <c r="D14204" s="1">
        <v>45611</v>
      </c>
      <c r="E14204" t="s">
        <v>2846</v>
      </c>
      <c r="F14204" t="s">
        <v>101</v>
      </c>
      <c r="G14204">
        <v>8069</v>
      </c>
      <c r="H14204">
        <v>25.64</v>
      </c>
      <c r="I14204">
        <v>206889.16</v>
      </c>
      <c r="J14204" t="s">
        <v>86</v>
      </c>
      <c r="K14204">
        <v>1.7510433058889111E-2</v>
      </c>
      <c r="L14204">
        <v>1.7509999999999999</v>
      </c>
      <c r="M14204" t="s">
        <v>82</v>
      </c>
    </row>
    <row r="14205" spans="1:13">
      <c r="A14205" t="s">
        <v>6955</v>
      </c>
      <c r="B14205" t="s">
        <v>6956</v>
      </c>
      <c r="C14205" t="str">
        <f>TEXT(D14205, "mmm")</f>
        <v>Nov</v>
      </c>
      <c r="D14205" s="1">
        <v>45611</v>
      </c>
      <c r="E14205" t="s">
        <v>6957</v>
      </c>
      <c r="F14205" t="s">
        <v>101</v>
      </c>
      <c r="G14205">
        <v>8069</v>
      </c>
      <c r="H14205">
        <v>25.64</v>
      </c>
      <c r="I14205">
        <v>206889.16</v>
      </c>
      <c r="J14205" t="s">
        <v>86</v>
      </c>
      <c r="K14205">
        <v>1.7510433058889111E-2</v>
      </c>
      <c r="L14205">
        <v>1.7509999999999999</v>
      </c>
      <c r="M14205" t="s">
        <v>82</v>
      </c>
    </row>
    <row r="14206" spans="1:13">
      <c r="A14206" t="s">
        <v>6955</v>
      </c>
      <c r="B14206" t="s">
        <v>6956</v>
      </c>
      <c r="C14206" t="str">
        <f>TEXT(D14206, "mmm")</f>
        <v>Nov</v>
      </c>
      <c r="D14206" s="1">
        <v>45611</v>
      </c>
      <c r="E14206" t="s">
        <v>2847</v>
      </c>
      <c r="F14206" t="s">
        <v>101</v>
      </c>
      <c r="G14206">
        <v>8069</v>
      </c>
      <c r="H14206">
        <v>25.64</v>
      </c>
      <c r="I14206">
        <v>206889.16</v>
      </c>
      <c r="J14206" t="s">
        <v>86</v>
      </c>
      <c r="K14206">
        <v>1.7510433058889111E-2</v>
      </c>
      <c r="L14206">
        <v>1.7509999999999999</v>
      </c>
      <c r="M14206" t="s">
        <v>82</v>
      </c>
    </row>
    <row r="14207" spans="1:13">
      <c r="A14207" t="s">
        <v>6955</v>
      </c>
      <c r="B14207" t="s">
        <v>6956</v>
      </c>
      <c r="C14207" t="str">
        <f>TEXT(D14207, "mmm")</f>
        <v>Nov</v>
      </c>
      <c r="D14207" s="1">
        <v>45611</v>
      </c>
      <c r="E14207" t="s">
        <v>2849</v>
      </c>
      <c r="F14207" t="s">
        <v>101</v>
      </c>
      <c r="G14207">
        <v>8069</v>
      </c>
      <c r="H14207">
        <v>25.64</v>
      </c>
      <c r="I14207">
        <v>206889.16</v>
      </c>
      <c r="J14207" t="s">
        <v>86</v>
      </c>
      <c r="K14207">
        <v>1.7510433058889111E-2</v>
      </c>
      <c r="L14207">
        <v>1.7509999999999999</v>
      </c>
      <c r="M14207" t="s">
        <v>82</v>
      </c>
    </row>
    <row r="14208" spans="1:13">
      <c r="A14208" t="s">
        <v>6955</v>
      </c>
      <c r="B14208" t="s">
        <v>6956</v>
      </c>
      <c r="C14208" t="str">
        <f>TEXT(D14208, "mmm")</f>
        <v>Nov</v>
      </c>
      <c r="D14208" s="1">
        <v>45611</v>
      </c>
      <c r="E14208" t="s">
        <v>2848</v>
      </c>
      <c r="F14208" t="s">
        <v>101</v>
      </c>
      <c r="G14208">
        <v>8069</v>
      </c>
      <c r="H14208">
        <v>25.64</v>
      </c>
      <c r="I14208">
        <v>206889.16</v>
      </c>
      <c r="J14208" t="s">
        <v>86</v>
      </c>
      <c r="K14208">
        <v>1.7510433058889111E-2</v>
      </c>
      <c r="L14208">
        <v>1.7509999999999999</v>
      </c>
      <c r="M14208" t="s">
        <v>82</v>
      </c>
    </row>
    <row r="14209" spans="1:13">
      <c r="A14209" t="s">
        <v>4210</v>
      </c>
      <c r="B14209" t="s">
        <v>4211</v>
      </c>
      <c r="C14209" t="str">
        <f>TEXT(D14209, "mmm")</f>
        <v>Nov</v>
      </c>
      <c r="D14209" s="1">
        <v>45611</v>
      </c>
      <c r="E14209" t="s">
        <v>6970</v>
      </c>
      <c r="F14209" t="s">
        <v>80</v>
      </c>
      <c r="G14209">
        <v>10000</v>
      </c>
      <c r="H14209">
        <v>5.0999999999999996</v>
      </c>
      <c r="I14209">
        <v>51000</v>
      </c>
      <c r="J14209" t="s">
        <v>81</v>
      </c>
      <c r="K14209">
        <v>3.3203256357953632E-2</v>
      </c>
      <c r="L14209">
        <v>3.3203</v>
      </c>
      <c r="M14209" t="s">
        <v>82</v>
      </c>
    </row>
    <row r="14210" spans="1:13">
      <c r="A14210" t="s">
        <v>2123</v>
      </c>
      <c r="B14210" t="s">
        <v>2124</v>
      </c>
      <c r="C14210" t="str">
        <f>TEXT(D14210, "mmm")</f>
        <v>Nov</v>
      </c>
      <c r="D14210" s="1">
        <v>45611</v>
      </c>
      <c r="E14210" t="s">
        <v>3675</v>
      </c>
      <c r="F14210" t="s">
        <v>118</v>
      </c>
      <c r="G14210">
        <v>1100</v>
      </c>
      <c r="H14210">
        <v>12.27</v>
      </c>
      <c r="I14210">
        <v>13497</v>
      </c>
      <c r="J14210" t="s">
        <v>81</v>
      </c>
      <c r="K14210">
        <v>-8.1301257738829458E-3</v>
      </c>
      <c r="L14210">
        <v>-0.81299999999999994</v>
      </c>
      <c r="M14210" t="s">
        <v>82</v>
      </c>
    </row>
    <row r="14211" spans="1:13">
      <c r="A14211" t="s">
        <v>6971</v>
      </c>
      <c r="B14211" t="s">
        <v>6972</v>
      </c>
      <c r="C14211" t="str">
        <f>TEXT(D14211, "mmm")</f>
        <v>Nov</v>
      </c>
      <c r="D14211" s="1">
        <v>45611</v>
      </c>
      <c r="E14211" t="s">
        <v>6973</v>
      </c>
      <c r="F14211" t="s">
        <v>80</v>
      </c>
      <c r="G14211">
        <v>1500</v>
      </c>
      <c r="H14211">
        <v>16</v>
      </c>
      <c r="I14211">
        <v>24000</v>
      </c>
      <c r="J14211" t="s">
        <v>86</v>
      </c>
      <c r="K14211">
        <v>0</v>
      </c>
      <c r="L14211">
        <v>0</v>
      </c>
      <c r="M14211" t="s">
        <v>82</v>
      </c>
    </row>
    <row r="14212" spans="1:13">
      <c r="A14212" t="s">
        <v>1837</v>
      </c>
      <c r="B14212" t="s">
        <v>6260</v>
      </c>
      <c r="C14212" t="str">
        <f>TEXT(D14212, "mmm")</f>
        <v>Nov</v>
      </c>
      <c r="D14212" s="1">
        <v>45611</v>
      </c>
      <c r="E14212" t="s">
        <v>6974</v>
      </c>
      <c r="F14212" t="s">
        <v>80</v>
      </c>
      <c r="G14212">
        <v>5000</v>
      </c>
      <c r="H14212">
        <v>34.31</v>
      </c>
      <c r="I14212">
        <v>171550</v>
      </c>
      <c r="J14212" t="s">
        <v>81</v>
      </c>
      <c r="K14212">
        <v>0.1114019270081774</v>
      </c>
      <c r="L14212">
        <v>11.1402</v>
      </c>
      <c r="M14212" t="s">
        <v>82</v>
      </c>
    </row>
    <row r="14213" spans="1:13">
      <c r="A14213" t="s">
        <v>3992</v>
      </c>
      <c r="B14213" t="s">
        <v>3993</v>
      </c>
      <c r="C14213" t="str">
        <f>TEXT(D14213, "mmm")</f>
        <v>Nov</v>
      </c>
      <c r="D14213" s="1">
        <v>45611</v>
      </c>
      <c r="E14213" t="s">
        <v>6975</v>
      </c>
      <c r="F14213" t="s">
        <v>80</v>
      </c>
      <c r="G14213">
        <v>10000</v>
      </c>
      <c r="H14213">
        <v>2.58</v>
      </c>
      <c r="I14213">
        <v>25800</v>
      </c>
      <c r="J14213" t="s">
        <v>86</v>
      </c>
      <c r="K14213">
        <v>0.13207543095731089</v>
      </c>
      <c r="L14213">
        <v>13.2075</v>
      </c>
      <c r="M14213" t="s">
        <v>82</v>
      </c>
    </row>
    <row r="14214" spans="1:13">
      <c r="A14214" t="s">
        <v>6976</v>
      </c>
      <c r="B14214" t="s">
        <v>6977</v>
      </c>
      <c r="C14214" t="str">
        <f>TEXT(D14214, "mmm")</f>
        <v>Nov</v>
      </c>
      <c r="D14214" s="1">
        <v>45611</v>
      </c>
      <c r="E14214" t="s">
        <v>6978</v>
      </c>
      <c r="F14214" t="s">
        <v>128</v>
      </c>
      <c r="G14214">
        <v>1778</v>
      </c>
      <c r="H14214">
        <v>16.88</v>
      </c>
      <c r="I14214">
        <v>30012.639999999999</v>
      </c>
      <c r="J14214" t="s">
        <v>81</v>
      </c>
      <c r="K14214">
        <v>-0.1017241116605762</v>
      </c>
      <c r="L14214">
        <v>-10.1724</v>
      </c>
      <c r="M14214" t="s">
        <v>82</v>
      </c>
    </row>
    <row r="14215" spans="1:13">
      <c r="A14215" t="s">
        <v>6976</v>
      </c>
      <c r="B14215" t="s">
        <v>6977</v>
      </c>
      <c r="C14215" t="str">
        <f>TEXT(D14215, "mmm")</f>
        <v>Nov</v>
      </c>
      <c r="D14215" s="1">
        <v>45611</v>
      </c>
      <c r="E14215" t="s">
        <v>6978</v>
      </c>
      <c r="F14215" t="s">
        <v>128</v>
      </c>
      <c r="G14215">
        <v>1378</v>
      </c>
      <c r="H14215">
        <v>16.350000000000001</v>
      </c>
      <c r="I14215">
        <v>22530.3</v>
      </c>
      <c r="J14215" t="s">
        <v>81</v>
      </c>
      <c r="K14215">
        <v>-0.1017241116605762</v>
      </c>
      <c r="L14215">
        <v>-10.1724</v>
      </c>
      <c r="M14215" t="s">
        <v>82</v>
      </c>
    </row>
    <row r="14216" spans="1:13">
      <c r="A14216" t="s">
        <v>2137</v>
      </c>
      <c r="B14216" t="s">
        <v>2138</v>
      </c>
      <c r="C14216" t="str">
        <f>TEXT(D14216, "mmm")</f>
        <v>Nov</v>
      </c>
      <c r="D14216" s="1">
        <v>45611</v>
      </c>
      <c r="E14216" t="s">
        <v>5917</v>
      </c>
      <c r="F14216" t="s">
        <v>128</v>
      </c>
      <c r="G14216">
        <v>5000</v>
      </c>
      <c r="H14216">
        <v>4.38</v>
      </c>
      <c r="I14216">
        <v>21900</v>
      </c>
      <c r="J14216" t="s">
        <v>81</v>
      </c>
      <c r="K14216">
        <v>4.5984679470896461E-2</v>
      </c>
      <c r="L14216">
        <v>4.5984999999999996</v>
      </c>
      <c r="M14216" t="s">
        <v>82</v>
      </c>
    </row>
    <row r="14217" spans="1:13">
      <c r="A14217" t="s">
        <v>1358</v>
      </c>
      <c r="B14217" t="s">
        <v>1359</v>
      </c>
      <c r="C14217" t="str">
        <f>TEXT(D14217, "mmm")</f>
        <v>Nov</v>
      </c>
      <c r="D14217" s="1">
        <v>45611</v>
      </c>
      <c r="E14217" t="s">
        <v>1360</v>
      </c>
      <c r="F14217" t="s">
        <v>251</v>
      </c>
      <c r="G14217">
        <v>1000</v>
      </c>
      <c r="H14217">
        <v>20.6</v>
      </c>
      <c r="I14217">
        <v>20600</v>
      </c>
      <c r="J14217" t="s">
        <v>81</v>
      </c>
      <c r="K14217">
        <v>2.84611078652055E-2</v>
      </c>
      <c r="L14217">
        <v>2.8460999999999999</v>
      </c>
      <c r="M14217" t="s">
        <v>82</v>
      </c>
    </row>
    <row r="14218" spans="1:13">
      <c r="A14218" t="s">
        <v>1837</v>
      </c>
      <c r="B14218" t="s">
        <v>6260</v>
      </c>
      <c r="C14218" t="str">
        <f>TEXT(D14218, "mmm")</f>
        <v>Nov</v>
      </c>
      <c r="D14218" s="1">
        <v>45611</v>
      </c>
      <c r="E14218" t="s">
        <v>6979</v>
      </c>
      <c r="F14218" t="s">
        <v>80</v>
      </c>
      <c r="G14218">
        <v>5000</v>
      </c>
      <c r="H14218">
        <v>35.340000000000003</v>
      </c>
      <c r="I14218">
        <v>176700</v>
      </c>
      <c r="J14218" t="s">
        <v>81</v>
      </c>
      <c r="K14218">
        <v>0.1114019270081774</v>
      </c>
      <c r="L14218">
        <v>11.1402</v>
      </c>
      <c r="M14218" t="s">
        <v>82</v>
      </c>
    </row>
    <row r="14219" spans="1:13">
      <c r="A14219" t="s">
        <v>4177</v>
      </c>
      <c r="B14219" t="s">
        <v>4178</v>
      </c>
      <c r="C14219" t="str">
        <f>TEXT(D14219, "mmm")</f>
        <v>Nov</v>
      </c>
      <c r="D14219" s="1">
        <v>45611</v>
      </c>
      <c r="E14219" t="s">
        <v>4179</v>
      </c>
      <c r="F14219" t="s">
        <v>80</v>
      </c>
      <c r="G14219">
        <v>1000</v>
      </c>
      <c r="H14219">
        <v>18.28</v>
      </c>
      <c r="I14219">
        <v>18280</v>
      </c>
      <c r="J14219" t="s">
        <v>81</v>
      </c>
      <c r="K14219">
        <v>8.4245102533647476E-2</v>
      </c>
      <c r="L14219">
        <v>8.4245000000000001</v>
      </c>
      <c r="M14219" t="s">
        <v>82</v>
      </c>
    </row>
    <row r="14220" spans="1:13">
      <c r="A14220" t="s">
        <v>129</v>
      </c>
      <c r="B14220" t="s">
        <v>130</v>
      </c>
      <c r="C14220" t="str">
        <f>TEXT(D14220, "mmm")</f>
        <v>Nov</v>
      </c>
      <c r="D14220" s="1">
        <v>45611</v>
      </c>
      <c r="E14220" t="s">
        <v>109</v>
      </c>
      <c r="F14220" t="s">
        <v>101</v>
      </c>
      <c r="G14220">
        <v>2000</v>
      </c>
      <c r="H14220">
        <v>6.39</v>
      </c>
      <c r="I14220">
        <v>12780</v>
      </c>
      <c r="J14220" t="s">
        <v>81</v>
      </c>
      <c r="K14220">
        <v>3.410856954023278E-2</v>
      </c>
      <c r="L14220">
        <v>3.4108999999999998</v>
      </c>
      <c r="M14220" t="s">
        <v>82</v>
      </c>
    </row>
    <row r="14221" spans="1:13">
      <c r="A14221" t="s">
        <v>129</v>
      </c>
      <c r="B14221" t="s">
        <v>130</v>
      </c>
      <c r="C14221" t="str">
        <f>TEXT(D14221, "mmm")</f>
        <v>Nov</v>
      </c>
      <c r="D14221" s="1">
        <v>45611</v>
      </c>
      <c r="E14221" t="s">
        <v>111</v>
      </c>
      <c r="F14221" t="s">
        <v>101</v>
      </c>
      <c r="G14221">
        <v>2000</v>
      </c>
      <c r="H14221">
        <v>6.39</v>
      </c>
      <c r="I14221">
        <v>12780</v>
      </c>
      <c r="J14221" t="s">
        <v>81</v>
      </c>
      <c r="K14221">
        <v>3.410856954023278E-2</v>
      </c>
      <c r="L14221">
        <v>3.4108999999999998</v>
      </c>
      <c r="M14221" t="s">
        <v>82</v>
      </c>
    </row>
    <row r="14222" spans="1:13">
      <c r="A14222" t="s">
        <v>129</v>
      </c>
      <c r="B14222" t="s">
        <v>130</v>
      </c>
      <c r="C14222" t="str">
        <f>TEXT(D14222, "mmm")</f>
        <v>Nov</v>
      </c>
      <c r="D14222" s="1">
        <v>45611</v>
      </c>
      <c r="E14222" t="s">
        <v>110</v>
      </c>
      <c r="F14222" t="s">
        <v>101</v>
      </c>
      <c r="G14222">
        <v>2000</v>
      </c>
      <c r="H14222">
        <v>6.39</v>
      </c>
      <c r="I14222">
        <v>12780</v>
      </c>
      <c r="J14222" t="s">
        <v>81</v>
      </c>
      <c r="K14222">
        <v>3.410856954023278E-2</v>
      </c>
      <c r="L14222">
        <v>3.4108999999999998</v>
      </c>
      <c r="M14222" t="s">
        <v>82</v>
      </c>
    </row>
    <row r="14223" spans="1:13">
      <c r="A14223" t="s">
        <v>129</v>
      </c>
      <c r="B14223" t="s">
        <v>130</v>
      </c>
      <c r="C14223" t="str">
        <f>TEXT(D14223, "mmm")</f>
        <v>Nov</v>
      </c>
      <c r="D14223" s="1">
        <v>45611</v>
      </c>
      <c r="E14223" t="s">
        <v>109</v>
      </c>
      <c r="F14223" t="s">
        <v>101</v>
      </c>
      <c r="G14223">
        <v>115599</v>
      </c>
      <c r="H14223">
        <v>6.4</v>
      </c>
      <c r="I14223">
        <v>739833.60000000009</v>
      </c>
      <c r="J14223" t="s">
        <v>86</v>
      </c>
      <c r="K14223">
        <v>3.410856954023278E-2</v>
      </c>
      <c r="L14223">
        <v>3.4108999999999998</v>
      </c>
      <c r="M14223" t="s">
        <v>82</v>
      </c>
    </row>
    <row r="14224" spans="1:13">
      <c r="A14224" t="s">
        <v>129</v>
      </c>
      <c r="B14224" t="s">
        <v>130</v>
      </c>
      <c r="C14224" t="str">
        <f>TEXT(D14224, "mmm")</f>
        <v>Nov</v>
      </c>
      <c r="D14224" s="1">
        <v>45611</v>
      </c>
      <c r="E14224" t="s">
        <v>111</v>
      </c>
      <c r="F14224" t="s">
        <v>101</v>
      </c>
      <c r="G14224">
        <v>115599</v>
      </c>
      <c r="H14224">
        <v>6.4</v>
      </c>
      <c r="I14224">
        <v>739833.60000000009</v>
      </c>
      <c r="J14224" t="s">
        <v>86</v>
      </c>
      <c r="K14224">
        <v>3.410856954023278E-2</v>
      </c>
      <c r="L14224">
        <v>3.4108999999999998</v>
      </c>
      <c r="M14224" t="s">
        <v>82</v>
      </c>
    </row>
    <row r="14225" spans="1:13">
      <c r="A14225" t="s">
        <v>129</v>
      </c>
      <c r="B14225" t="s">
        <v>130</v>
      </c>
      <c r="C14225" t="str">
        <f>TEXT(D14225, "mmm")</f>
        <v>Nov</v>
      </c>
      <c r="D14225" s="1">
        <v>45611</v>
      </c>
      <c r="E14225" t="s">
        <v>110</v>
      </c>
      <c r="F14225" t="s">
        <v>101</v>
      </c>
      <c r="G14225">
        <v>115599</v>
      </c>
      <c r="H14225">
        <v>6.4</v>
      </c>
      <c r="I14225">
        <v>739833.60000000009</v>
      </c>
      <c r="J14225" t="s">
        <v>86</v>
      </c>
      <c r="K14225">
        <v>3.410856954023278E-2</v>
      </c>
      <c r="L14225">
        <v>3.4108999999999998</v>
      </c>
      <c r="M14225" t="s">
        <v>82</v>
      </c>
    </row>
    <row r="14226" spans="1:13">
      <c r="A14226" t="s">
        <v>303</v>
      </c>
      <c r="B14226" t="s">
        <v>304</v>
      </c>
      <c r="C14226" t="str">
        <f>TEXT(D14226, "mmm")</f>
        <v>Nov</v>
      </c>
      <c r="D14226" s="1">
        <v>45611</v>
      </c>
      <c r="E14226" t="s">
        <v>310</v>
      </c>
      <c r="F14226" t="s">
        <v>118</v>
      </c>
      <c r="G14226">
        <v>26000</v>
      </c>
      <c r="H14226">
        <v>1.36</v>
      </c>
      <c r="I14226">
        <v>35360</v>
      </c>
      <c r="J14226" t="s">
        <v>81</v>
      </c>
      <c r="K14226">
        <v>-7.4074356644241446E-3</v>
      </c>
      <c r="L14226">
        <v>-0.74070000000000003</v>
      </c>
      <c r="M14226" t="s">
        <v>82</v>
      </c>
    </row>
    <row r="14227" spans="1:13">
      <c r="A14227" t="s">
        <v>2333</v>
      </c>
      <c r="B14227" t="s">
        <v>2334</v>
      </c>
      <c r="C14227" t="str">
        <f>TEXT(D14227, "mmm")</f>
        <v>Nov</v>
      </c>
      <c r="D14227" s="1">
        <v>45611</v>
      </c>
      <c r="E14227" t="s">
        <v>2417</v>
      </c>
      <c r="F14227" t="s">
        <v>118</v>
      </c>
      <c r="G14227">
        <v>5000</v>
      </c>
      <c r="H14227">
        <v>6.5</v>
      </c>
      <c r="I14227">
        <v>32500</v>
      </c>
      <c r="J14227" t="s">
        <v>81</v>
      </c>
      <c r="K14227">
        <v>2.0259059924003561E-2</v>
      </c>
      <c r="L14227">
        <v>2.0259</v>
      </c>
      <c r="M14227" t="s">
        <v>82</v>
      </c>
    </row>
    <row r="14228" spans="1:13">
      <c r="A14228" t="s">
        <v>2568</v>
      </c>
      <c r="B14228" t="s">
        <v>2569</v>
      </c>
      <c r="C14228" t="str">
        <f>TEXT(D14228, "mmm")</f>
        <v>Nov</v>
      </c>
      <c r="D14228" s="1">
        <v>45611</v>
      </c>
      <c r="E14228" t="s">
        <v>5440</v>
      </c>
      <c r="F14228" t="s">
        <v>80</v>
      </c>
      <c r="G14228">
        <v>1000</v>
      </c>
      <c r="H14228">
        <v>11.34</v>
      </c>
      <c r="I14228">
        <v>11340</v>
      </c>
      <c r="J14228" t="s">
        <v>81</v>
      </c>
      <c r="K14228">
        <v>3.433568179739388E-2</v>
      </c>
      <c r="L14228">
        <v>3.4336000000000002</v>
      </c>
      <c r="M14228" t="s">
        <v>82</v>
      </c>
    </row>
    <row r="14229" spans="1:13">
      <c r="A14229" t="s">
        <v>5853</v>
      </c>
      <c r="B14229" t="s">
        <v>5854</v>
      </c>
      <c r="C14229" t="str">
        <f>TEXT(D14229, "mmm")</f>
        <v>Nov</v>
      </c>
      <c r="D14229" s="1">
        <v>45611</v>
      </c>
      <c r="E14229" t="s">
        <v>6958</v>
      </c>
      <c r="F14229" t="s">
        <v>80</v>
      </c>
      <c r="G14229">
        <v>24133</v>
      </c>
      <c r="H14229">
        <v>0.92</v>
      </c>
      <c r="I14229">
        <v>22202.36</v>
      </c>
      <c r="J14229" t="s">
        <v>81</v>
      </c>
      <c r="K14229">
        <v>0.88043476922863628</v>
      </c>
      <c r="L14229">
        <v>88.043499999999995</v>
      </c>
      <c r="M14229" t="s">
        <v>82</v>
      </c>
    </row>
    <row r="14230" spans="1:13">
      <c r="A14230" t="s">
        <v>1560</v>
      </c>
      <c r="B14230" t="s">
        <v>1561</v>
      </c>
      <c r="C14230" t="str">
        <f>TEXT(D14230, "mmm")</f>
        <v>Nov</v>
      </c>
      <c r="D14230" s="1">
        <v>45611</v>
      </c>
      <c r="E14230" t="s">
        <v>6980</v>
      </c>
      <c r="F14230" t="s">
        <v>80</v>
      </c>
      <c r="G14230">
        <v>2500</v>
      </c>
      <c r="H14230">
        <v>12.45</v>
      </c>
      <c r="I14230">
        <v>31125</v>
      </c>
      <c r="J14230" t="s">
        <v>81</v>
      </c>
      <c r="K14230">
        <v>0.1245321940147215</v>
      </c>
      <c r="L14230">
        <v>12.453200000000001</v>
      </c>
      <c r="M14230" t="s">
        <v>82</v>
      </c>
    </row>
    <row r="14231" spans="1:13">
      <c r="A14231" t="s">
        <v>3768</v>
      </c>
      <c r="B14231" t="s">
        <v>3769</v>
      </c>
      <c r="C14231" t="str">
        <f>TEXT(D14231, "mmm")</f>
        <v>Nov</v>
      </c>
      <c r="D14231" s="1">
        <v>45611</v>
      </c>
      <c r="E14231" t="s">
        <v>6981</v>
      </c>
      <c r="F14231" t="s">
        <v>118</v>
      </c>
      <c r="G14231">
        <v>22298</v>
      </c>
      <c r="H14231">
        <v>2.98</v>
      </c>
      <c r="I14231">
        <v>66448.039999999994</v>
      </c>
      <c r="J14231" t="s">
        <v>81</v>
      </c>
      <c r="K14231">
        <v>0.40604027865851311</v>
      </c>
      <c r="L14231">
        <v>40.603999999999999</v>
      </c>
      <c r="M14231" t="s">
        <v>82</v>
      </c>
    </row>
    <row r="14232" spans="1:13">
      <c r="A14232" t="s">
        <v>6841</v>
      </c>
      <c r="B14232" t="s">
        <v>6842</v>
      </c>
      <c r="C14232" t="str">
        <f>TEXT(D14232, "mmm")</f>
        <v>Nov</v>
      </c>
      <c r="D14232" s="1">
        <v>45611</v>
      </c>
      <c r="E14232" t="s">
        <v>6982</v>
      </c>
      <c r="F14232" t="s">
        <v>80</v>
      </c>
      <c r="G14232">
        <v>7500</v>
      </c>
      <c r="H14232">
        <v>6.65</v>
      </c>
      <c r="I14232">
        <v>49875</v>
      </c>
      <c r="J14232" t="s">
        <v>86</v>
      </c>
      <c r="K14232">
        <v>0</v>
      </c>
      <c r="L14232">
        <v>0</v>
      </c>
      <c r="M14232" t="s">
        <v>82</v>
      </c>
    </row>
    <row r="14233" spans="1:13">
      <c r="A14233" t="s">
        <v>617</v>
      </c>
      <c r="B14233" t="s">
        <v>618</v>
      </c>
      <c r="C14233" t="str">
        <f>TEXT(D14233, "mmm")</f>
        <v>Nov</v>
      </c>
      <c r="D14233" s="1">
        <v>45611</v>
      </c>
      <c r="E14233" t="s">
        <v>3509</v>
      </c>
      <c r="F14233" t="s">
        <v>80</v>
      </c>
      <c r="G14233">
        <v>3652</v>
      </c>
      <c r="H14233">
        <v>68.56</v>
      </c>
      <c r="I14233">
        <v>250381.12</v>
      </c>
      <c r="J14233" t="s">
        <v>86</v>
      </c>
      <c r="K14233">
        <v>2.165697761329621E-2</v>
      </c>
      <c r="L14233">
        <v>2.1657000000000002</v>
      </c>
      <c r="M14233" t="s">
        <v>82</v>
      </c>
    </row>
    <row r="14234" spans="1:13">
      <c r="A14234" t="s">
        <v>3694</v>
      </c>
      <c r="B14234" t="s">
        <v>3695</v>
      </c>
      <c r="C14234" t="str">
        <f>TEXT(D14234, "mmm")</f>
        <v>Nov</v>
      </c>
      <c r="D14234" s="1">
        <v>45611</v>
      </c>
      <c r="E14234" t="s">
        <v>3696</v>
      </c>
      <c r="F14234" t="s">
        <v>80</v>
      </c>
      <c r="G14234">
        <v>12000</v>
      </c>
      <c r="H14234">
        <v>5.97</v>
      </c>
      <c r="I14234">
        <v>71640</v>
      </c>
      <c r="J14234" t="s">
        <v>81</v>
      </c>
      <c r="K14234">
        <v>1.155118355154139E-2</v>
      </c>
      <c r="L14234">
        <v>1.1551</v>
      </c>
      <c r="M14234" t="s">
        <v>82</v>
      </c>
    </row>
    <row r="14235" spans="1:13">
      <c r="A14235" t="s">
        <v>6360</v>
      </c>
      <c r="B14235" t="s">
        <v>6361</v>
      </c>
      <c r="C14235" t="str">
        <f>TEXT(D14235, "mmm")</f>
        <v>Nov</v>
      </c>
      <c r="D14235" s="1">
        <v>45611</v>
      </c>
      <c r="E14235" t="s">
        <v>6362</v>
      </c>
      <c r="F14235" t="s">
        <v>101</v>
      </c>
      <c r="G14235">
        <v>2500</v>
      </c>
      <c r="H14235">
        <v>6.98</v>
      </c>
      <c r="I14235">
        <v>17450</v>
      </c>
      <c r="J14235" t="s">
        <v>81</v>
      </c>
      <c r="K14235">
        <v>0.17944786498721491</v>
      </c>
      <c r="L14235">
        <v>17.944800000000001</v>
      </c>
      <c r="M14235" t="s">
        <v>82</v>
      </c>
    </row>
    <row r="14236" spans="1:13">
      <c r="A14236" t="s">
        <v>6360</v>
      </c>
      <c r="B14236" t="s">
        <v>6361</v>
      </c>
      <c r="C14236" t="str">
        <f>TEXT(D14236, "mmm")</f>
        <v>Nov</v>
      </c>
      <c r="D14236" s="1">
        <v>45611</v>
      </c>
      <c r="E14236" t="s">
        <v>6364</v>
      </c>
      <c r="F14236" t="s">
        <v>101</v>
      </c>
      <c r="G14236">
        <v>2500</v>
      </c>
      <c r="H14236">
        <v>6.98</v>
      </c>
      <c r="I14236">
        <v>17450</v>
      </c>
      <c r="J14236" t="s">
        <v>81</v>
      </c>
      <c r="K14236">
        <v>0.17944786498721491</v>
      </c>
      <c r="L14236">
        <v>17.944800000000001</v>
      </c>
      <c r="M14236" t="s">
        <v>82</v>
      </c>
    </row>
    <row r="14237" spans="1:13">
      <c r="A14237" t="s">
        <v>6360</v>
      </c>
      <c r="B14237" t="s">
        <v>6361</v>
      </c>
      <c r="C14237" t="str">
        <f>TEXT(D14237, "mmm")</f>
        <v>Nov</v>
      </c>
      <c r="D14237" s="1">
        <v>45611</v>
      </c>
      <c r="E14237" t="s">
        <v>6363</v>
      </c>
      <c r="F14237" t="s">
        <v>101</v>
      </c>
      <c r="G14237">
        <v>2500</v>
      </c>
      <c r="H14237">
        <v>6.98</v>
      </c>
      <c r="I14237">
        <v>17450</v>
      </c>
      <c r="J14237" t="s">
        <v>81</v>
      </c>
      <c r="K14237">
        <v>0.17944786498721491</v>
      </c>
      <c r="L14237">
        <v>17.944800000000001</v>
      </c>
      <c r="M14237" t="s">
        <v>82</v>
      </c>
    </row>
    <row r="14238" spans="1:13">
      <c r="A14238" t="s">
        <v>2348</v>
      </c>
      <c r="B14238" t="s">
        <v>2349</v>
      </c>
      <c r="C14238" t="str">
        <f>TEXT(D14238, "mmm")</f>
        <v>Nov</v>
      </c>
      <c r="D14238" s="1">
        <v>45611</v>
      </c>
      <c r="E14238" t="s">
        <v>6983</v>
      </c>
      <c r="F14238" t="s">
        <v>128</v>
      </c>
      <c r="G14238">
        <v>2000</v>
      </c>
      <c r="H14238">
        <v>18.489999999999998</v>
      </c>
      <c r="I14238">
        <v>36980</v>
      </c>
      <c r="J14238" t="s">
        <v>81</v>
      </c>
      <c r="K14238">
        <v>2.3939076593064709E-2</v>
      </c>
      <c r="L14238">
        <v>2.3938999999999999</v>
      </c>
      <c r="M14238" t="s">
        <v>82</v>
      </c>
    </row>
    <row r="14239" spans="1:13">
      <c r="A14239" t="s">
        <v>5911</v>
      </c>
      <c r="B14239" t="s">
        <v>5912</v>
      </c>
      <c r="C14239" t="str">
        <f>TEXT(D14239, "mmm")</f>
        <v>Nov</v>
      </c>
      <c r="D14239" s="1">
        <v>45611</v>
      </c>
      <c r="E14239" t="s">
        <v>4057</v>
      </c>
      <c r="F14239" t="s">
        <v>80</v>
      </c>
      <c r="G14239">
        <v>50000</v>
      </c>
      <c r="H14239">
        <v>1.49</v>
      </c>
      <c r="I14239">
        <v>74500</v>
      </c>
      <c r="J14239" t="s">
        <v>81</v>
      </c>
      <c r="K14239">
        <v>0.20138885439546159</v>
      </c>
      <c r="L14239">
        <v>20.1389</v>
      </c>
      <c r="M14239" t="s">
        <v>82</v>
      </c>
    </row>
    <row r="14240" spans="1:13">
      <c r="A14240" t="s">
        <v>6816</v>
      </c>
      <c r="B14240" t="s">
        <v>6817</v>
      </c>
      <c r="C14240" t="str">
        <f>TEXT(D14240, "mmm")</f>
        <v>Nov</v>
      </c>
      <c r="D14240" s="1">
        <v>45611</v>
      </c>
      <c r="E14240" t="s">
        <v>6820</v>
      </c>
      <c r="F14240" t="s">
        <v>101</v>
      </c>
      <c r="G14240">
        <v>4593</v>
      </c>
      <c r="H14240">
        <v>72.760000000000005</v>
      </c>
      <c r="I14240">
        <v>334186.68000000011</v>
      </c>
      <c r="J14240" t="s">
        <v>81</v>
      </c>
      <c r="K14240">
        <v>0.1239462457345588</v>
      </c>
      <c r="L14240">
        <v>12.394600000000001</v>
      </c>
      <c r="M14240" t="s">
        <v>82</v>
      </c>
    </row>
    <row r="14241" spans="1:13">
      <c r="A14241" t="s">
        <v>6816</v>
      </c>
      <c r="B14241" t="s">
        <v>6817</v>
      </c>
      <c r="C14241" t="str">
        <f>TEXT(D14241, "mmm")</f>
        <v>Nov</v>
      </c>
      <c r="D14241" s="1">
        <v>45611</v>
      </c>
      <c r="E14241" t="s">
        <v>6818</v>
      </c>
      <c r="F14241" t="s">
        <v>101</v>
      </c>
      <c r="G14241">
        <v>4593</v>
      </c>
      <c r="H14241">
        <v>72.760000000000005</v>
      </c>
      <c r="I14241">
        <v>334186.68000000011</v>
      </c>
      <c r="J14241" t="s">
        <v>81</v>
      </c>
      <c r="K14241">
        <v>0.1239462457345588</v>
      </c>
      <c r="L14241">
        <v>12.394600000000001</v>
      </c>
      <c r="M14241" t="s">
        <v>82</v>
      </c>
    </row>
    <row r="14242" spans="1:13">
      <c r="A14242" t="s">
        <v>6816</v>
      </c>
      <c r="B14242" t="s">
        <v>6817</v>
      </c>
      <c r="C14242" t="str">
        <f>TEXT(D14242, "mmm")</f>
        <v>Nov</v>
      </c>
      <c r="D14242" s="1">
        <v>45611</v>
      </c>
      <c r="E14242" t="s">
        <v>6819</v>
      </c>
      <c r="F14242" t="s">
        <v>101</v>
      </c>
      <c r="G14242">
        <v>4593</v>
      </c>
      <c r="H14242">
        <v>72.760000000000005</v>
      </c>
      <c r="I14242">
        <v>334186.68000000011</v>
      </c>
      <c r="J14242" t="s">
        <v>81</v>
      </c>
      <c r="K14242">
        <v>0.1239462457345588</v>
      </c>
      <c r="L14242">
        <v>12.394600000000001</v>
      </c>
      <c r="M14242" t="s">
        <v>82</v>
      </c>
    </row>
    <row r="14243" spans="1:13">
      <c r="A14243" t="s">
        <v>4585</v>
      </c>
      <c r="B14243" t="s">
        <v>4586</v>
      </c>
      <c r="C14243" t="str">
        <f>TEXT(D14243, "mmm")</f>
        <v>Nov</v>
      </c>
      <c r="D14243" s="1">
        <v>45611</v>
      </c>
      <c r="E14243" t="s">
        <v>4606</v>
      </c>
      <c r="F14243" t="s">
        <v>128</v>
      </c>
      <c r="G14243">
        <v>8000</v>
      </c>
      <c r="H14243">
        <v>19.850000000000001</v>
      </c>
      <c r="I14243">
        <v>158800</v>
      </c>
      <c r="J14243" t="s">
        <v>86</v>
      </c>
      <c r="K14243">
        <v>3.8344961384583882E-2</v>
      </c>
      <c r="L14243">
        <v>3.8344999999999998</v>
      </c>
      <c r="M14243" t="s">
        <v>82</v>
      </c>
    </row>
    <row r="14244" spans="1:13">
      <c r="A14244" t="s">
        <v>3152</v>
      </c>
      <c r="B14244" t="s">
        <v>3153</v>
      </c>
      <c r="C14244" t="str">
        <f>TEXT(D14244, "mmm")</f>
        <v>Nov</v>
      </c>
      <c r="D14244" s="1">
        <v>45611</v>
      </c>
      <c r="E14244" t="s">
        <v>3154</v>
      </c>
      <c r="F14244" t="s">
        <v>217</v>
      </c>
      <c r="G14244">
        <v>10000</v>
      </c>
      <c r="H14244">
        <v>2.12</v>
      </c>
      <c r="I14244">
        <v>21200</v>
      </c>
      <c r="J14244" t="s">
        <v>81</v>
      </c>
      <c r="K14244">
        <v>-0.32227487268051758</v>
      </c>
      <c r="L14244">
        <v>-32.227499999999999</v>
      </c>
      <c r="M14244" t="s">
        <v>82</v>
      </c>
    </row>
    <row r="14245" spans="1:13">
      <c r="A14245" t="s">
        <v>5095</v>
      </c>
      <c r="B14245" t="s">
        <v>5096</v>
      </c>
      <c r="C14245" t="str">
        <f>TEXT(D14245, "mmm")</f>
        <v>Nov</v>
      </c>
      <c r="D14245" s="1">
        <v>45611</v>
      </c>
      <c r="E14245" t="s">
        <v>5097</v>
      </c>
      <c r="F14245" t="s">
        <v>101</v>
      </c>
      <c r="G14245">
        <v>8500</v>
      </c>
      <c r="H14245">
        <v>15.83</v>
      </c>
      <c r="I14245">
        <v>134555</v>
      </c>
      <c r="J14245" t="s">
        <v>81</v>
      </c>
      <c r="K14245">
        <v>6.2697856389298368E-2</v>
      </c>
      <c r="L14245">
        <v>6.2698</v>
      </c>
      <c r="M14245" t="s">
        <v>82</v>
      </c>
    </row>
    <row r="14246" spans="1:13">
      <c r="A14246" t="s">
        <v>3452</v>
      </c>
      <c r="B14246" t="s">
        <v>3453</v>
      </c>
      <c r="C14246" t="str">
        <f>TEXT(D14246, "mmm")</f>
        <v>Nov</v>
      </c>
      <c r="D14246" s="1">
        <v>45611</v>
      </c>
      <c r="E14246" t="s">
        <v>6840</v>
      </c>
      <c r="F14246" t="s">
        <v>80</v>
      </c>
      <c r="G14246">
        <v>13565</v>
      </c>
      <c r="H14246">
        <v>9.9499999999999993</v>
      </c>
      <c r="I14246">
        <v>134971.75</v>
      </c>
      <c r="J14246" t="s">
        <v>86</v>
      </c>
      <c r="K14246">
        <v>3.8191116941479031E-2</v>
      </c>
      <c r="L14246">
        <v>3.8191000000000002</v>
      </c>
      <c r="M14246" t="s">
        <v>82</v>
      </c>
    </row>
    <row r="14247" spans="1:13">
      <c r="A14247" t="s">
        <v>3548</v>
      </c>
      <c r="B14247" t="s">
        <v>3549</v>
      </c>
      <c r="C14247" t="str">
        <f>TEXT(D14247, "mmm")</f>
        <v>Nov</v>
      </c>
      <c r="D14247" s="1">
        <v>45611</v>
      </c>
      <c r="E14247" t="s">
        <v>6984</v>
      </c>
      <c r="F14247" t="s">
        <v>118</v>
      </c>
      <c r="G14247">
        <v>5000</v>
      </c>
      <c r="H14247">
        <v>6.25</v>
      </c>
      <c r="I14247">
        <v>31250</v>
      </c>
      <c r="J14247" t="s">
        <v>81</v>
      </c>
      <c r="K14247">
        <v>0.106280215513014</v>
      </c>
      <c r="L14247">
        <v>10.628</v>
      </c>
      <c r="M14247" t="s">
        <v>82</v>
      </c>
    </row>
    <row r="14248" spans="1:13">
      <c r="A14248" t="s">
        <v>1094</v>
      </c>
      <c r="B14248" t="s">
        <v>1095</v>
      </c>
      <c r="C14248" t="str">
        <f>TEXT(D14248, "mmm")</f>
        <v>Nov</v>
      </c>
      <c r="D14248" s="1">
        <v>45611</v>
      </c>
      <c r="E14248" t="s">
        <v>1511</v>
      </c>
      <c r="F14248" t="s">
        <v>80</v>
      </c>
      <c r="G14248">
        <v>300</v>
      </c>
      <c r="H14248">
        <v>39</v>
      </c>
      <c r="I14248">
        <v>11700</v>
      </c>
      <c r="J14248" t="s">
        <v>81</v>
      </c>
      <c r="K14248">
        <v>-3.076809483009257E-3</v>
      </c>
      <c r="L14248">
        <v>-0.30769999999999997</v>
      </c>
      <c r="M14248" t="s">
        <v>82</v>
      </c>
    </row>
    <row r="14249" spans="1:13">
      <c r="A14249" t="s">
        <v>6985</v>
      </c>
      <c r="B14249" t="s">
        <v>6986</v>
      </c>
      <c r="C14249" t="str">
        <f>TEXT(D14249, "mmm")</f>
        <v>Nov</v>
      </c>
      <c r="D14249" s="1">
        <v>45611</v>
      </c>
      <c r="E14249" t="s">
        <v>1204</v>
      </c>
      <c r="F14249" t="s">
        <v>128</v>
      </c>
      <c r="G14249">
        <v>10000</v>
      </c>
      <c r="H14249">
        <v>12.4</v>
      </c>
      <c r="I14249">
        <v>124000</v>
      </c>
      <c r="J14249" t="s">
        <v>86</v>
      </c>
      <c r="K14249">
        <v>3.4511771335231423E-2</v>
      </c>
      <c r="L14249">
        <v>3.4512</v>
      </c>
      <c r="M14249" t="s">
        <v>82</v>
      </c>
    </row>
    <row r="14250" spans="1:13">
      <c r="A14250" t="s">
        <v>617</v>
      </c>
      <c r="B14250" t="s">
        <v>618</v>
      </c>
      <c r="C14250" t="str">
        <f>TEXT(D14250, "mmm")</f>
        <v>Nov</v>
      </c>
      <c r="D14250" s="1">
        <v>45611</v>
      </c>
      <c r="E14250" t="s">
        <v>3509</v>
      </c>
      <c r="F14250" t="s">
        <v>80</v>
      </c>
      <c r="G14250">
        <v>3652</v>
      </c>
      <c r="H14250">
        <v>68.56</v>
      </c>
      <c r="I14250">
        <v>250381.12</v>
      </c>
      <c r="J14250" t="s">
        <v>86</v>
      </c>
      <c r="K14250">
        <v>2.165697761329621E-2</v>
      </c>
      <c r="L14250">
        <v>2.1657000000000002</v>
      </c>
      <c r="M14250" t="s">
        <v>82</v>
      </c>
    </row>
    <row r="14251" spans="1:13">
      <c r="A14251" t="s">
        <v>6987</v>
      </c>
      <c r="B14251" t="s">
        <v>6988</v>
      </c>
      <c r="C14251" t="str">
        <f>TEXT(D14251, "mmm")</f>
        <v>Nov</v>
      </c>
      <c r="D14251" s="1">
        <v>45611</v>
      </c>
      <c r="E14251" t="s">
        <v>6989</v>
      </c>
      <c r="F14251" t="s">
        <v>80</v>
      </c>
      <c r="G14251">
        <v>1250</v>
      </c>
      <c r="H14251">
        <v>18</v>
      </c>
      <c r="I14251">
        <v>22500</v>
      </c>
      <c r="J14251" t="s">
        <v>86</v>
      </c>
      <c r="K14251">
        <v>0.19343687626161429</v>
      </c>
      <c r="L14251">
        <v>19.343699999999998</v>
      </c>
      <c r="M14251" t="s">
        <v>82</v>
      </c>
    </row>
    <row r="14252" spans="1:13">
      <c r="A14252" t="s">
        <v>2137</v>
      </c>
      <c r="B14252" t="s">
        <v>2138</v>
      </c>
      <c r="C14252" t="str">
        <f>TEXT(D14252, "mmm")</f>
        <v>Nov</v>
      </c>
      <c r="D14252" s="1">
        <v>45611</v>
      </c>
      <c r="E14252" t="s">
        <v>3539</v>
      </c>
      <c r="F14252" t="s">
        <v>217</v>
      </c>
      <c r="G14252">
        <v>205900</v>
      </c>
      <c r="H14252">
        <v>4.4000000000000004</v>
      </c>
      <c r="I14252">
        <v>905960.00000000012</v>
      </c>
      <c r="J14252" t="s">
        <v>81</v>
      </c>
      <c r="K14252">
        <v>4.5984679470896461E-2</v>
      </c>
      <c r="L14252">
        <v>4.5984999999999996</v>
      </c>
      <c r="M14252" t="s">
        <v>82</v>
      </c>
    </row>
    <row r="14253" spans="1:13">
      <c r="A14253" t="s">
        <v>6728</v>
      </c>
      <c r="B14253" t="s">
        <v>6729</v>
      </c>
      <c r="C14253" t="str">
        <f>TEXT(D14253, "mmm")</f>
        <v>Nov</v>
      </c>
      <c r="D14253" s="1">
        <v>45611</v>
      </c>
      <c r="E14253" t="s">
        <v>6730</v>
      </c>
      <c r="F14253" t="s">
        <v>118</v>
      </c>
      <c r="G14253">
        <v>5000</v>
      </c>
      <c r="H14253">
        <v>34</v>
      </c>
      <c r="I14253">
        <v>170000</v>
      </c>
      <c r="J14253" t="s">
        <v>81</v>
      </c>
      <c r="K14253">
        <v>0.19487779493661561</v>
      </c>
      <c r="L14253">
        <v>19.4878</v>
      </c>
      <c r="M14253" t="s">
        <v>82</v>
      </c>
    </row>
    <row r="14254" spans="1:13">
      <c r="A14254" t="s">
        <v>6728</v>
      </c>
      <c r="B14254" t="s">
        <v>6729</v>
      </c>
      <c r="C14254" t="str">
        <f>TEXT(D14254, "mmm")</f>
        <v>Nov</v>
      </c>
      <c r="D14254" s="1">
        <v>45611</v>
      </c>
      <c r="E14254" t="s">
        <v>6730</v>
      </c>
      <c r="F14254" t="s">
        <v>118</v>
      </c>
      <c r="G14254">
        <v>5000</v>
      </c>
      <c r="H14254">
        <v>33.5</v>
      </c>
      <c r="I14254">
        <v>167500</v>
      </c>
      <c r="J14254" t="s">
        <v>81</v>
      </c>
      <c r="K14254">
        <v>0.19487779493661561</v>
      </c>
      <c r="L14254">
        <v>19.4878</v>
      </c>
      <c r="M14254" t="s">
        <v>82</v>
      </c>
    </row>
    <row r="14255" spans="1:13">
      <c r="A14255" t="s">
        <v>1875</v>
      </c>
      <c r="B14255" t="s">
        <v>1876</v>
      </c>
      <c r="C14255" t="str">
        <f>TEXT(D14255, "mmm")</f>
        <v>Nov</v>
      </c>
      <c r="D14255" s="1">
        <v>45611</v>
      </c>
      <c r="E14255" t="s">
        <v>1879</v>
      </c>
      <c r="F14255" t="s">
        <v>217</v>
      </c>
      <c r="G14255">
        <v>5152</v>
      </c>
      <c r="H14255">
        <v>209.97</v>
      </c>
      <c r="I14255">
        <v>1081765.44</v>
      </c>
      <c r="J14255" t="s">
        <v>86</v>
      </c>
      <c r="K14255">
        <v>2.876187279110853E-2</v>
      </c>
      <c r="L14255">
        <v>2.8761999999999999</v>
      </c>
      <c r="M14255" t="s">
        <v>82</v>
      </c>
    </row>
    <row r="14256" spans="1:13">
      <c r="A14256" t="s">
        <v>1875</v>
      </c>
      <c r="B14256" t="s">
        <v>1876</v>
      </c>
      <c r="C14256" t="str">
        <f>TEXT(D14256, "mmm")</f>
        <v>Nov</v>
      </c>
      <c r="D14256" s="1">
        <v>45611</v>
      </c>
      <c r="E14256" t="s">
        <v>1878</v>
      </c>
      <c r="F14256" t="s">
        <v>101</v>
      </c>
      <c r="G14256">
        <v>5152</v>
      </c>
      <c r="H14256">
        <v>209.97</v>
      </c>
      <c r="I14256">
        <v>1081765.44</v>
      </c>
      <c r="J14256" t="s">
        <v>86</v>
      </c>
      <c r="K14256">
        <v>2.876187279110853E-2</v>
      </c>
      <c r="L14256">
        <v>2.8761999999999999</v>
      </c>
      <c r="M14256" t="s">
        <v>82</v>
      </c>
    </row>
    <row r="14257" spans="1:13">
      <c r="A14257" t="s">
        <v>1875</v>
      </c>
      <c r="B14257" t="s">
        <v>1876</v>
      </c>
      <c r="C14257" t="str">
        <f>TEXT(D14257, "mmm")</f>
        <v>Nov</v>
      </c>
      <c r="D14257" s="1">
        <v>45611</v>
      </c>
      <c r="E14257" t="s">
        <v>1877</v>
      </c>
      <c r="F14257" t="s">
        <v>101</v>
      </c>
      <c r="G14257">
        <v>5152</v>
      </c>
      <c r="H14257">
        <v>209.97</v>
      </c>
      <c r="I14257">
        <v>1081765.44</v>
      </c>
      <c r="J14257" t="s">
        <v>86</v>
      </c>
      <c r="K14257">
        <v>2.876187279110853E-2</v>
      </c>
      <c r="L14257">
        <v>2.8761999999999999</v>
      </c>
      <c r="M14257" t="s">
        <v>82</v>
      </c>
    </row>
    <row r="14258" spans="1:13">
      <c r="A14258" t="s">
        <v>1875</v>
      </c>
      <c r="B14258" t="s">
        <v>1876</v>
      </c>
      <c r="C14258" t="str">
        <f>TEXT(D14258, "mmm")</f>
        <v>Nov</v>
      </c>
      <c r="D14258" s="1">
        <v>45611</v>
      </c>
      <c r="E14258" t="s">
        <v>1879</v>
      </c>
      <c r="F14258" t="s">
        <v>217</v>
      </c>
      <c r="G14258">
        <v>782</v>
      </c>
      <c r="H14258">
        <v>1049.52</v>
      </c>
      <c r="I14258">
        <v>820724.64</v>
      </c>
      <c r="J14258" t="s">
        <v>86</v>
      </c>
      <c r="K14258">
        <v>2.876187279110853E-2</v>
      </c>
      <c r="L14258">
        <v>2.8761999999999999</v>
      </c>
      <c r="M14258" t="s">
        <v>82</v>
      </c>
    </row>
    <row r="14259" spans="1:13">
      <c r="A14259" t="s">
        <v>1875</v>
      </c>
      <c r="B14259" t="s">
        <v>1876</v>
      </c>
      <c r="C14259" t="str">
        <f>TEXT(D14259, "mmm")</f>
        <v>Nov</v>
      </c>
      <c r="D14259" s="1">
        <v>45611</v>
      </c>
      <c r="E14259" t="s">
        <v>1878</v>
      </c>
      <c r="F14259" t="s">
        <v>101</v>
      </c>
      <c r="G14259">
        <v>782</v>
      </c>
      <c r="H14259">
        <v>1049.52</v>
      </c>
      <c r="I14259">
        <v>820724.64</v>
      </c>
      <c r="J14259" t="s">
        <v>86</v>
      </c>
      <c r="K14259">
        <v>2.876187279110853E-2</v>
      </c>
      <c r="L14259">
        <v>2.8761999999999999</v>
      </c>
      <c r="M14259" t="s">
        <v>82</v>
      </c>
    </row>
    <row r="14260" spans="1:13">
      <c r="A14260" t="s">
        <v>1875</v>
      </c>
      <c r="B14260" t="s">
        <v>1876</v>
      </c>
      <c r="C14260" t="str">
        <f>TEXT(D14260, "mmm")</f>
        <v>Nov</v>
      </c>
      <c r="D14260" s="1">
        <v>45611</v>
      </c>
      <c r="E14260" t="s">
        <v>1877</v>
      </c>
      <c r="F14260" t="s">
        <v>101</v>
      </c>
      <c r="G14260">
        <v>782</v>
      </c>
      <c r="H14260">
        <v>1049.52</v>
      </c>
      <c r="I14260">
        <v>820724.64</v>
      </c>
      <c r="J14260" t="s">
        <v>86</v>
      </c>
      <c r="K14260">
        <v>2.876187279110853E-2</v>
      </c>
      <c r="L14260">
        <v>2.8761999999999999</v>
      </c>
      <c r="M14260" t="s">
        <v>82</v>
      </c>
    </row>
    <row r="14261" spans="1:13">
      <c r="A14261" t="s">
        <v>1837</v>
      </c>
      <c r="B14261" t="s">
        <v>6260</v>
      </c>
      <c r="C14261" t="str">
        <f>TEXT(D14261, "mmm")</f>
        <v>Nov</v>
      </c>
      <c r="D14261" s="1">
        <v>45611</v>
      </c>
      <c r="E14261" t="s">
        <v>6990</v>
      </c>
      <c r="F14261" t="s">
        <v>118</v>
      </c>
      <c r="G14261">
        <v>5000</v>
      </c>
      <c r="H14261">
        <v>34.26</v>
      </c>
      <c r="I14261">
        <v>171300</v>
      </c>
      <c r="J14261" t="s">
        <v>81</v>
      </c>
      <c r="K14261">
        <v>0.1114019270081774</v>
      </c>
      <c r="L14261">
        <v>11.1402</v>
      </c>
      <c r="M14261" t="s">
        <v>82</v>
      </c>
    </row>
    <row r="14262" spans="1:13">
      <c r="A14262" t="s">
        <v>718</v>
      </c>
      <c r="B14262" t="s">
        <v>719</v>
      </c>
      <c r="C14262" t="str">
        <f>TEXT(D14262, "mmm")</f>
        <v>Nov</v>
      </c>
      <c r="D14262" s="1">
        <v>45611</v>
      </c>
      <c r="E14262" t="s">
        <v>6991</v>
      </c>
      <c r="F14262" t="s">
        <v>118</v>
      </c>
      <c r="G14262">
        <v>2000</v>
      </c>
      <c r="H14262">
        <v>22</v>
      </c>
      <c r="I14262">
        <v>44000</v>
      </c>
      <c r="J14262" t="s">
        <v>81</v>
      </c>
      <c r="K14262">
        <v>0.18831175667255759</v>
      </c>
      <c r="L14262">
        <v>18.831199999999999</v>
      </c>
      <c r="M14262" t="s">
        <v>82</v>
      </c>
    </row>
    <row r="14263" spans="1:13">
      <c r="A14263" t="s">
        <v>6500</v>
      </c>
      <c r="B14263" t="s">
        <v>6501</v>
      </c>
      <c r="C14263" t="str">
        <f>TEXT(D14263, "mmm")</f>
        <v>Nov</v>
      </c>
      <c r="D14263" s="1">
        <v>45611</v>
      </c>
      <c r="E14263" t="s">
        <v>6502</v>
      </c>
      <c r="F14263" t="s">
        <v>118</v>
      </c>
      <c r="G14263">
        <v>1000</v>
      </c>
      <c r="H14263">
        <v>18.600000000000001</v>
      </c>
      <c r="I14263">
        <v>18600</v>
      </c>
      <c r="J14263" t="s">
        <v>81</v>
      </c>
      <c r="K14263">
        <v>5.4586403102740988E-4</v>
      </c>
      <c r="L14263">
        <v>5.4600000000000003E-2</v>
      </c>
      <c r="M14263" t="s">
        <v>82</v>
      </c>
    </row>
    <row r="14264" spans="1:13">
      <c r="A14264" t="s">
        <v>2174</v>
      </c>
      <c r="B14264" t="s">
        <v>2175</v>
      </c>
      <c r="C14264" t="str">
        <f>TEXT(D14264, "mmm")</f>
        <v>Nov</v>
      </c>
      <c r="D14264" s="1">
        <v>45611</v>
      </c>
      <c r="E14264" t="s">
        <v>6992</v>
      </c>
      <c r="F14264" t="s">
        <v>80</v>
      </c>
      <c r="G14264">
        <v>1082</v>
      </c>
      <c r="H14264">
        <v>15.24</v>
      </c>
      <c r="I14264">
        <v>16489.68</v>
      </c>
      <c r="J14264" t="s">
        <v>81</v>
      </c>
      <c r="K14264">
        <v>0.14635862362354171</v>
      </c>
      <c r="L14264">
        <v>14.635899999999999</v>
      </c>
      <c r="M14264" t="s">
        <v>82</v>
      </c>
    </row>
    <row r="14265" spans="1:13">
      <c r="A14265" t="s">
        <v>6993</v>
      </c>
      <c r="B14265" t="s">
        <v>6994</v>
      </c>
      <c r="C14265" t="str">
        <f>TEXT(D14265, "mmm")</f>
        <v>Nov</v>
      </c>
      <c r="D14265" s="1">
        <v>45611</v>
      </c>
      <c r="E14265" t="s">
        <v>6995</v>
      </c>
      <c r="F14265" t="s">
        <v>118</v>
      </c>
      <c r="G14265">
        <v>90294</v>
      </c>
      <c r="H14265">
        <v>1.01</v>
      </c>
      <c r="I14265">
        <v>91196.94</v>
      </c>
      <c r="J14265" t="s">
        <v>81</v>
      </c>
      <c r="K14265">
        <v>8.4905696449947055E-2</v>
      </c>
      <c r="L14265">
        <v>8.4906000000000006</v>
      </c>
      <c r="M14265" t="s">
        <v>82</v>
      </c>
    </row>
    <row r="14266" spans="1:13">
      <c r="A14266" t="s">
        <v>933</v>
      </c>
      <c r="B14266" t="s">
        <v>934</v>
      </c>
      <c r="C14266" t="str">
        <f>TEXT(D14266, "mmm")</f>
        <v>Nov</v>
      </c>
      <c r="D14266" s="1">
        <v>45611</v>
      </c>
      <c r="E14266" t="s">
        <v>6932</v>
      </c>
      <c r="F14266" t="s">
        <v>80</v>
      </c>
      <c r="G14266">
        <v>1300</v>
      </c>
      <c r="H14266">
        <v>64.56</v>
      </c>
      <c r="I14266">
        <v>83928</v>
      </c>
      <c r="J14266" t="s">
        <v>81</v>
      </c>
      <c r="K14266">
        <v>0.1975101585662653</v>
      </c>
      <c r="L14266">
        <v>19.751000000000001</v>
      </c>
      <c r="M14266" t="s">
        <v>82</v>
      </c>
    </row>
    <row r="14267" spans="1:13">
      <c r="A14267" t="s">
        <v>933</v>
      </c>
      <c r="B14267" t="s">
        <v>934</v>
      </c>
      <c r="C14267" t="str">
        <f>TEXT(D14267, "mmm")</f>
        <v>Nov</v>
      </c>
      <c r="D14267" s="1">
        <v>45611</v>
      </c>
      <c r="E14267" t="s">
        <v>6932</v>
      </c>
      <c r="F14267" t="s">
        <v>80</v>
      </c>
      <c r="G14267">
        <v>76200</v>
      </c>
      <c r="H14267">
        <v>64</v>
      </c>
      <c r="I14267">
        <v>4876800</v>
      </c>
      <c r="J14267" t="s">
        <v>86</v>
      </c>
      <c r="K14267">
        <v>0.1975101585662653</v>
      </c>
      <c r="L14267">
        <v>19.751000000000001</v>
      </c>
      <c r="M14267" t="s">
        <v>82</v>
      </c>
    </row>
    <row r="14268" spans="1:13">
      <c r="A14268" t="s">
        <v>6996</v>
      </c>
      <c r="B14268" t="s">
        <v>6997</v>
      </c>
      <c r="C14268" t="str">
        <f>TEXT(D14268, "mmm")</f>
        <v>Nov</v>
      </c>
      <c r="D14268" s="1">
        <v>45611</v>
      </c>
      <c r="E14268" t="s">
        <v>6998</v>
      </c>
      <c r="F14268" t="s">
        <v>80</v>
      </c>
      <c r="G14268">
        <v>2500</v>
      </c>
      <c r="H14268">
        <v>10.95</v>
      </c>
      <c r="I14268">
        <v>27375</v>
      </c>
      <c r="J14268" t="s">
        <v>81</v>
      </c>
      <c r="K14268">
        <v>0.43561638911186118</v>
      </c>
      <c r="L14268">
        <v>43.561599999999999</v>
      </c>
      <c r="M14268" t="s">
        <v>82</v>
      </c>
    </row>
    <row r="14269" spans="1:13">
      <c r="A14269" t="s">
        <v>3535</v>
      </c>
      <c r="B14269" t="s">
        <v>3536</v>
      </c>
      <c r="C14269" t="str">
        <f>TEXT(D14269, "mmm")</f>
        <v>Nov</v>
      </c>
      <c r="D14269" s="1">
        <v>45611</v>
      </c>
      <c r="E14269" t="s">
        <v>3537</v>
      </c>
      <c r="F14269" t="s">
        <v>128</v>
      </c>
      <c r="G14269">
        <v>303</v>
      </c>
      <c r="H14269">
        <v>164.35</v>
      </c>
      <c r="I14269">
        <v>49798.05</v>
      </c>
      <c r="J14269" t="s">
        <v>81</v>
      </c>
      <c r="K14269">
        <v>0.16078979391328899</v>
      </c>
      <c r="L14269">
        <v>16.079000000000001</v>
      </c>
      <c r="M14269" t="s">
        <v>82</v>
      </c>
    </row>
    <row r="14270" spans="1:13">
      <c r="A14270" t="s">
        <v>6999</v>
      </c>
      <c r="B14270" t="s">
        <v>7000</v>
      </c>
      <c r="C14270" t="str">
        <f>TEXT(D14270, "mmm")</f>
        <v>Nov</v>
      </c>
      <c r="D14270" s="1">
        <v>45611</v>
      </c>
      <c r="E14270" t="s">
        <v>7001</v>
      </c>
      <c r="F14270" t="s">
        <v>118</v>
      </c>
      <c r="G14270">
        <v>532</v>
      </c>
      <c r="H14270">
        <v>23.24</v>
      </c>
      <c r="I14270">
        <v>12363.68</v>
      </c>
      <c r="J14270" t="s">
        <v>86</v>
      </c>
      <c r="K14270">
        <v>0.18910015142980671</v>
      </c>
      <c r="L14270">
        <v>18.91</v>
      </c>
      <c r="M14270" t="s">
        <v>82</v>
      </c>
    </row>
    <row r="14271" spans="1:13">
      <c r="A14271" t="s">
        <v>7002</v>
      </c>
      <c r="B14271" t="s">
        <v>7003</v>
      </c>
      <c r="C14271" t="str">
        <f>TEXT(D14271, "mmm")</f>
        <v>Nov</v>
      </c>
      <c r="D14271" s="1">
        <v>45611</v>
      </c>
      <c r="E14271" t="s">
        <v>7004</v>
      </c>
      <c r="F14271" t="s">
        <v>128</v>
      </c>
      <c r="G14271">
        <v>9135</v>
      </c>
      <c r="H14271">
        <v>6.93</v>
      </c>
      <c r="I14271">
        <v>63305.55</v>
      </c>
      <c r="J14271" t="s">
        <v>86</v>
      </c>
      <c r="K14271">
        <v>-2.4817529731493319E-2</v>
      </c>
      <c r="L14271">
        <v>-2.4817999999999998</v>
      </c>
      <c r="M14271" t="s">
        <v>82</v>
      </c>
    </row>
    <row r="14272" spans="1:13">
      <c r="A14272" t="s">
        <v>7002</v>
      </c>
      <c r="B14272" t="s">
        <v>7003</v>
      </c>
      <c r="C14272" t="str">
        <f>TEXT(D14272, "mmm")</f>
        <v>Nov</v>
      </c>
      <c r="D14272" s="1">
        <v>45611</v>
      </c>
      <c r="E14272" t="s">
        <v>7004</v>
      </c>
      <c r="F14272" t="s">
        <v>128</v>
      </c>
      <c r="G14272">
        <v>4299</v>
      </c>
      <c r="H14272">
        <v>6.94</v>
      </c>
      <c r="I14272">
        <v>29835.06</v>
      </c>
      <c r="J14272" t="s">
        <v>81</v>
      </c>
      <c r="K14272">
        <v>-2.4817529731493319E-2</v>
      </c>
      <c r="L14272">
        <v>-2.4817999999999998</v>
      </c>
      <c r="M14272" t="s">
        <v>82</v>
      </c>
    </row>
    <row r="14273" spans="1:13">
      <c r="A14273" t="s">
        <v>2159</v>
      </c>
      <c r="B14273" t="s">
        <v>2160</v>
      </c>
      <c r="C14273" t="str">
        <f>TEXT(D14273, "mmm")</f>
        <v>Nov</v>
      </c>
      <c r="D14273" s="1">
        <v>45611</v>
      </c>
      <c r="E14273" t="s">
        <v>2161</v>
      </c>
      <c r="F14273" t="s">
        <v>217</v>
      </c>
      <c r="G14273">
        <v>22303</v>
      </c>
      <c r="H14273">
        <v>0.9</v>
      </c>
      <c r="I14273">
        <v>20072.7</v>
      </c>
      <c r="J14273" t="s">
        <v>81</v>
      </c>
      <c r="K14273">
        <v>0.60041842960709935</v>
      </c>
      <c r="L14273">
        <v>60.041800000000002</v>
      </c>
      <c r="M14273" t="s">
        <v>82</v>
      </c>
    </row>
    <row r="14274" spans="1:13">
      <c r="A14274" t="s">
        <v>3598</v>
      </c>
      <c r="B14274" t="s">
        <v>3599</v>
      </c>
      <c r="C14274" t="str">
        <f>TEXT(D14274, "mmm")</f>
        <v>Nov</v>
      </c>
      <c r="D14274" s="1">
        <v>45611</v>
      </c>
      <c r="E14274" t="s">
        <v>3600</v>
      </c>
      <c r="F14274" t="s">
        <v>222</v>
      </c>
      <c r="G14274">
        <v>5000</v>
      </c>
      <c r="H14274">
        <v>49.51</v>
      </c>
      <c r="I14274">
        <v>247550</v>
      </c>
      <c r="J14274" t="s">
        <v>81</v>
      </c>
      <c r="K14274">
        <v>0.12944268980130319</v>
      </c>
      <c r="L14274">
        <v>12.9443</v>
      </c>
      <c r="M14274" t="s">
        <v>82</v>
      </c>
    </row>
    <row r="14275" spans="1:13">
      <c r="A14275" t="s">
        <v>6841</v>
      </c>
      <c r="B14275" t="s">
        <v>6842</v>
      </c>
      <c r="C14275" t="str">
        <f>TEXT(D14275, "mmm")</f>
        <v>Nov</v>
      </c>
      <c r="D14275" s="1">
        <v>45611</v>
      </c>
      <c r="E14275" t="s">
        <v>7005</v>
      </c>
      <c r="F14275" t="s">
        <v>217</v>
      </c>
      <c r="G14275">
        <v>7400</v>
      </c>
      <c r="H14275">
        <v>6.65</v>
      </c>
      <c r="I14275">
        <v>49210</v>
      </c>
      <c r="J14275" t="s">
        <v>86</v>
      </c>
      <c r="K14275">
        <v>0</v>
      </c>
      <c r="L14275">
        <v>0</v>
      </c>
      <c r="M14275" t="s">
        <v>82</v>
      </c>
    </row>
    <row r="14276" spans="1:13">
      <c r="A14276" t="s">
        <v>4099</v>
      </c>
      <c r="B14276" t="s">
        <v>4100</v>
      </c>
      <c r="C14276" t="str">
        <f>TEXT(D14276, "mmm")</f>
        <v>Nov</v>
      </c>
      <c r="D14276" s="1">
        <v>45611</v>
      </c>
      <c r="E14276" t="s">
        <v>4101</v>
      </c>
      <c r="F14276" t="s">
        <v>128</v>
      </c>
      <c r="G14276">
        <v>5000</v>
      </c>
      <c r="H14276">
        <v>12.07</v>
      </c>
      <c r="I14276">
        <v>60350</v>
      </c>
      <c r="J14276" t="s">
        <v>81</v>
      </c>
      <c r="K14276">
        <v>0.1410992352818832</v>
      </c>
      <c r="L14276">
        <v>14.1099</v>
      </c>
      <c r="M14276" t="s">
        <v>82</v>
      </c>
    </row>
    <row r="14277" spans="1:13">
      <c r="A14277" t="s">
        <v>4099</v>
      </c>
      <c r="B14277" t="s">
        <v>4100</v>
      </c>
      <c r="C14277" t="str">
        <f>TEXT(D14277, "mmm")</f>
        <v>Nov</v>
      </c>
      <c r="D14277" s="1">
        <v>45611</v>
      </c>
      <c r="E14277" t="s">
        <v>4101</v>
      </c>
      <c r="F14277" t="s">
        <v>128</v>
      </c>
      <c r="G14277">
        <v>2000</v>
      </c>
      <c r="H14277">
        <v>12.02</v>
      </c>
      <c r="I14277">
        <v>24040</v>
      </c>
      <c r="J14277" t="s">
        <v>81</v>
      </c>
      <c r="K14277">
        <v>0.1410992352818832</v>
      </c>
      <c r="L14277">
        <v>14.1099</v>
      </c>
      <c r="M14277" t="s">
        <v>82</v>
      </c>
    </row>
    <row r="14278" spans="1:13">
      <c r="A14278" t="s">
        <v>2621</v>
      </c>
      <c r="B14278" t="s">
        <v>2622</v>
      </c>
      <c r="C14278" t="str">
        <f>TEXT(D14278, "mmm")</f>
        <v>Nov</v>
      </c>
      <c r="D14278" s="1">
        <v>45611</v>
      </c>
      <c r="E14278" t="s">
        <v>2623</v>
      </c>
      <c r="F14278" t="s">
        <v>80</v>
      </c>
      <c r="G14278">
        <v>110000</v>
      </c>
      <c r="H14278">
        <v>18.25</v>
      </c>
      <c r="I14278">
        <v>2007500</v>
      </c>
      <c r="J14278" t="s">
        <v>86</v>
      </c>
      <c r="K14278">
        <v>0.1212121147252025</v>
      </c>
      <c r="L14278">
        <v>12.1212</v>
      </c>
      <c r="M14278" t="s">
        <v>82</v>
      </c>
    </row>
    <row r="14279" spans="1:13">
      <c r="A14279" t="s">
        <v>5492</v>
      </c>
      <c r="B14279" t="s">
        <v>5493</v>
      </c>
      <c r="C14279" t="str">
        <f>TEXT(D14279, "mmm")</f>
        <v>Nov</v>
      </c>
      <c r="D14279" s="1">
        <v>45611</v>
      </c>
      <c r="E14279" t="s">
        <v>5494</v>
      </c>
      <c r="F14279" t="s">
        <v>217</v>
      </c>
      <c r="G14279">
        <v>30000</v>
      </c>
      <c r="H14279">
        <v>3.47</v>
      </c>
      <c r="I14279">
        <v>104100</v>
      </c>
      <c r="J14279" t="s">
        <v>81</v>
      </c>
      <c r="K14279">
        <v>8.4548092189164148E-2</v>
      </c>
      <c r="L14279">
        <v>8.4548000000000005</v>
      </c>
      <c r="M14279" t="s">
        <v>82</v>
      </c>
    </row>
    <row r="14280" spans="1:13">
      <c r="A14280" t="s">
        <v>5060</v>
      </c>
      <c r="B14280" t="s">
        <v>5061</v>
      </c>
      <c r="C14280" t="str">
        <f>TEXT(D14280, "mmm")</f>
        <v>Nov</v>
      </c>
      <c r="D14280" s="1">
        <v>45611</v>
      </c>
      <c r="E14280" t="s">
        <v>102</v>
      </c>
      <c r="F14280" t="s">
        <v>101</v>
      </c>
      <c r="G14280">
        <v>56798</v>
      </c>
      <c r="H14280">
        <v>25.18</v>
      </c>
      <c r="I14280">
        <v>1430173.64</v>
      </c>
      <c r="J14280" t="s">
        <v>81</v>
      </c>
      <c r="K14280">
        <v>5.3969507493205393E-2</v>
      </c>
      <c r="L14280">
        <v>5.3970000000000002</v>
      </c>
      <c r="M14280" t="s">
        <v>82</v>
      </c>
    </row>
    <row r="14281" spans="1:13">
      <c r="A14281" t="s">
        <v>5060</v>
      </c>
      <c r="B14281" t="s">
        <v>5061</v>
      </c>
      <c r="C14281" t="str">
        <f>TEXT(D14281, "mmm")</f>
        <v>Nov</v>
      </c>
      <c r="D14281" s="1">
        <v>45611</v>
      </c>
      <c r="E14281" t="s">
        <v>100</v>
      </c>
      <c r="F14281" t="s">
        <v>101</v>
      </c>
      <c r="G14281">
        <v>56798</v>
      </c>
      <c r="H14281">
        <v>25.18</v>
      </c>
      <c r="I14281">
        <v>1430173.64</v>
      </c>
      <c r="J14281" t="s">
        <v>81</v>
      </c>
      <c r="K14281">
        <v>5.3969507493205393E-2</v>
      </c>
      <c r="L14281">
        <v>5.3970000000000002</v>
      </c>
      <c r="M14281" t="s">
        <v>82</v>
      </c>
    </row>
    <row r="14282" spans="1:13">
      <c r="A14282" t="s">
        <v>3715</v>
      </c>
      <c r="B14282" t="s">
        <v>3716</v>
      </c>
      <c r="C14282" t="str">
        <f>TEXT(D14282, "mmm")</f>
        <v>Nov</v>
      </c>
      <c r="D14282" s="1">
        <v>45611</v>
      </c>
      <c r="E14282" t="s">
        <v>3720</v>
      </c>
      <c r="F14282" t="s">
        <v>80</v>
      </c>
      <c r="G14282">
        <v>1000</v>
      </c>
      <c r="H14282">
        <v>13.95</v>
      </c>
      <c r="I14282">
        <v>13950</v>
      </c>
      <c r="J14282" t="s">
        <v>81</v>
      </c>
      <c r="K14282">
        <v>2.5604533869878269E-2</v>
      </c>
      <c r="L14282">
        <v>2.5605000000000002</v>
      </c>
      <c r="M14282" t="s">
        <v>82</v>
      </c>
    </row>
    <row r="14283" spans="1:13">
      <c r="A14283" t="s">
        <v>2488</v>
      </c>
      <c r="B14283" t="s">
        <v>2489</v>
      </c>
      <c r="C14283" t="str">
        <f>TEXT(D14283, "mmm")</f>
        <v>Nov</v>
      </c>
      <c r="D14283" s="1">
        <v>45611</v>
      </c>
      <c r="E14283" t="s">
        <v>2490</v>
      </c>
      <c r="F14283" t="s">
        <v>217</v>
      </c>
      <c r="G14283">
        <v>20000</v>
      </c>
      <c r="H14283">
        <v>4.92</v>
      </c>
      <c r="I14283">
        <v>98400</v>
      </c>
      <c r="J14283" t="s">
        <v>86</v>
      </c>
      <c r="K14283">
        <v>-6.0605523489192237E-3</v>
      </c>
      <c r="L14283">
        <v>-0.60609999999999997</v>
      </c>
      <c r="M14283" t="s">
        <v>82</v>
      </c>
    </row>
    <row r="14284" spans="1:13">
      <c r="A14284" t="s">
        <v>6928</v>
      </c>
      <c r="B14284" t="s">
        <v>6929</v>
      </c>
      <c r="C14284" t="str">
        <f>TEXT(D14284, "mmm")</f>
        <v>Nov</v>
      </c>
      <c r="D14284" s="1">
        <v>45611</v>
      </c>
      <c r="E14284" t="s">
        <v>7006</v>
      </c>
      <c r="F14284" t="s">
        <v>80</v>
      </c>
      <c r="G14284">
        <v>5000</v>
      </c>
      <c r="H14284">
        <v>26.66</v>
      </c>
      <c r="I14284">
        <v>133300</v>
      </c>
      <c r="J14284" t="s">
        <v>81</v>
      </c>
      <c r="K14284">
        <v>0.12632402284298799</v>
      </c>
      <c r="L14284">
        <v>12.632400000000001</v>
      </c>
      <c r="M14284" t="s">
        <v>82</v>
      </c>
    </row>
    <row r="14285" spans="1:13">
      <c r="A14285" t="s">
        <v>6928</v>
      </c>
      <c r="B14285" t="s">
        <v>6929</v>
      </c>
      <c r="C14285" t="str">
        <f>TEXT(D14285, "mmm")</f>
        <v>Nov</v>
      </c>
      <c r="D14285" s="1">
        <v>45611</v>
      </c>
      <c r="E14285" t="s">
        <v>7006</v>
      </c>
      <c r="F14285" t="s">
        <v>80</v>
      </c>
      <c r="G14285">
        <v>10000</v>
      </c>
      <c r="H14285">
        <v>26</v>
      </c>
      <c r="I14285">
        <v>260000</v>
      </c>
      <c r="J14285" t="s">
        <v>81</v>
      </c>
      <c r="K14285">
        <v>0.12632402284298799</v>
      </c>
      <c r="L14285">
        <v>12.632400000000001</v>
      </c>
      <c r="M14285" t="s">
        <v>82</v>
      </c>
    </row>
    <row r="14286" spans="1:13">
      <c r="A14286" t="s">
        <v>718</v>
      </c>
      <c r="B14286" t="s">
        <v>719</v>
      </c>
      <c r="C14286" t="str">
        <f>TEXT(D14286, "mmm")</f>
        <v>Nov</v>
      </c>
      <c r="D14286" s="1">
        <v>45611</v>
      </c>
      <c r="E14286" t="s">
        <v>5628</v>
      </c>
      <c r="F14286" t="s">
        <v>80</v>
      </c>
      <c r="G14286">
        <v>4300</v>
      </c>
      <c r="H14286">
        <v>22.1</v>
      </c>
      <c r="I14286">
        <v>95030</v>
      </c>
      <c r="J14286" t="s">
        <v>81</v>
      </c>
      <c r="K14286">
        <v>0.18831175667255759</v>
      </c>
      <c r="L14286">
        <v>18.831199999999999</v>
      </c>
      <c r="M14286" t="s">
        <v>82</v>
      </c>
    </row>
    <row r="14287" spans="1:13">
      <c r="A14287" t="s">
        <v>718</v>
      </c>
      <c r="B14287" t="s">
        <v>719</v>
      </c>
      <c r="C14287" t="str">
        <f>TEXT(D14287, "mmm")</f>
        <v>Nov</v>
      </c>
      <c r="D14287" s="1">
        <v>45611</v>
      </c>
      <c r="E14287" t="s">
        <v>5628</v>
      </c>
      <c r="F14287" t="s">
        <v>80</v>
      </c>
      <c r="G14287">
        <v>700</v>
      </c>
      <c r="H14287">
        <v>22.85</v>
      </c>
      <c r="I14287">
        <v>15995</v>
      </c>
      <c r="J14287" t="s">
        <v>81</v>
      </c>
      <c r="K14287">
        <v>0.18831175667255759</v>
      </c>
      <c r="L14287">
        <v>18.831199999999999</v>
      </c>
      <c r="M14287" t="s">
        <v>82</v>
      </c>
    </row>
    <row r="14288" spans="1:13">
      <c r="A14288" t="s">
        <v>6996</v>
      </c>
      <c r="B14288" t="s">
        <v>6997</v>
      </c>
      <c r="C14288" t="str">
        <f>TEXT(D14288, "mmm")</f>
        <v>Nov</v>
      </c>
      <c r="D14288" s="1">
        <v>45611</v>
      </c>
      <c r="E14288" t="s">
        <v>7007</v>
      </c>
      <c r="F14288" t="s">
        <v>118</v>
      </c>
      <c r="G14288">
        <v>1000</v>
      </c>
      <c r="H14288">
        <v>11.12</v>
      </c>
      <c r="I14288">
        <v>11120</v>
      </c>
      <c r="J14288" t="s">
        <v>81</v>
      </c>
      <c r="K14288">
        <v>0.43561638911186118</v>
      </c>
      <c r="L14288">
        <v>43.561599999999999</v>
      </c>
      <c r="M14288" t="s">
        <v>82</v>
      </c>
    </row>
    <row r="14289" spans="1:13">
      <c r="A14289" t="s">
        <v>5698</v>
      </c>
      <c r="B14289" t="s">
        <v>5699</v>
      </c>
      <c r="C14289" t="str">
        <f>TEXT(D14289, "mmm")</f>
        <v>Nov</v>
      </c>
      <c r="D14289" s="1">
        <v>45611</v>
      </c>
      <c r="E14289" t="s">
        <v>5700</v>
      </c>
      <c r="F14289" t="s">
        <v>80</v>
      </c>
      <c r="G14289">
        <v>25128</v>
      </c>
      <c r="H14289">
        <v>1.76</v>
      </c>
      <c r="I14289">
        <v>44225.279999999999</v>
      </c>
      <c r="J14289" t="s">
        <v>81</v>
      </c>
      <c r="K14289">
        <v>0.1999999455043249</v>
      </c>
      <c r="L14289">
        <v>20</v>
      </c>
      <c r="M14289" t="s">
        <v>82</v>
      </c>
    </row>
    <row r="14290" spans="1:13">
      <c r="A14290" t="s">
        <v>1803</v>
      </c>
      <c r="B14290" t="s">
        <v>1804</v>
      </c>
      <c r="C14290" t="str">
        <f>TEXT(D14290, "mmm")</f>
        <v>Nov</v>
      </c>
      <c r="D14290" s="1">
        <v>45611</v>
      </c>
      <c r="E14290" t="s">
        <v>1805</v>
      </c>
      <c r="F14290" t="s">
        <v>128</v>
      </c>
      <c r="G14290">
        <v>10000</v>
      </c>
      <c r="H14290">
        <v>25.83</v>
      </c>
      <c r="I14290">
        <v>258300</v>
      </c>
      <c r="J14290" t="s">
        <v>86</v>
      </c>
      <c r="K14290">
        <v>4.1111903608896723E-2</v>
      </c>
      <c r="L14290">
        <v>4.1112000000000002</v>
      </c>
      <c r="M14290" t="s">
        <v>82</v>
      </c>
    </row>
    <row r="14291" spans="1:13">
      <c r="A14291" t="s">
        <v>2278</v>
      </c>
      <c r="B14291" t="s">
        <v>2279</v>
      </c>
      <c r="C14291" t="str">
        <f>TEXT(D14291, "mmm")</f>
        <v>Nov</v>
      </c>
      <c r="D14291" s="1">
        <v>45611</v>
      </c>
      <c r="E14291" t="s">
        <v>2280</v>
      </c>
      <c r="F14291" t="s">
        <v>251</v>
      </c>
      <c r="G14291">
        <v>277246</v>
      </c>
      <c r="H14291">
        <v>17.09</v>
      </c>
      <c r="I14291">
        <v>4738134.1399999997</v>
      </c>
      <c r="J14291" t="s">
        <v>86</v>
      </c>
      <c r="K14291">
        <v>0.12925561344371531</v>
      </c>
      <c r="L14291">
        <v>12.925599999999999</v>
      </c>
      <c r="M14291" t="s">
        <v>82</v>
      </c>
    </row>
    <row r="14292" spans="1:13">
      <c r="A14292" t="s">
        <v>5260</v>
      </c>
      <c r="B14292" t="s">
        <v>5261</v>
      </c>
      <c r="C14292" t="str">
        <f>TEXT(D14292, "mmm")</f>
        <v>Nov</v>
      </c>
      <c r="D14292" s="1">
        <v>45611</v>
      </c>
      <c r="E14292" t="s">
        <v>6716</v>
      </c>
      <c r="F14292" t="s">
        <v>101</v>
      </c>
      <c r="G14292">
        <v>9740</v>
      </c>
      <c r="H14292">
        <v>12.56</v>
      </c>
      <c r="I14292">
        <v>122334.39999999999</v>
      </c>
      <c r="J14292" t="s">
        <v>81</v>
      </c>
      <c r="K14292">
        <v>0.26985412338165182</v>
      </c>
      <c r="L14292">
        <v>26.985399999999998</v>
      </c>
      <c r="M14292" t="s">
        <v>82</v>
      </c>
    </row>
    <row r="14293" spans="1:13">
      <c r="A14293" t="s">
        <v>5260</v>
      </c>
      <c r="B14293" t="s">
        <v>5261</v>
      </c>
      <c r="C14293" t="str">
        <f>TEXT(D14293, "mmm")</f>
        <v>Nov</v>
      </c>
      <c r="D14293" s="1">
        <v>45611</v>
      </c>
      <c r="E14293" t="s">
        <v>6714</v>
      </c>
      <c r="F14293" t="s">
        <v>101</v>
      </c>
      <c r="G14293">
        <v>9740</v>
      </c>
      <c r="H14293">
        <v>12.56</v>
      </c>
      <c r="I14293">
        <v>122334.39999999999</v>
      </c>
      <c r="J14293" t="s">
        <v>81</v>
      </c>
      <c r="K14293">
        <v>0.26985412338165182</v>
      </c>
      <c r="L14293">
        <v>26.985399999999998</v>
      </c>
      <c r="M14293" t="s">
        <v>82</v>
      </c>
    </row>
    <row r="14294" spans="1:13">
      <c r="A14294" t="s">
        <v>5260</v>
      </c>
      <c r="B14294" t="s">
        <v>5261</v>
      </c>
      <c r="C14294" t="str">
        <f>TEXT(D14294, "mmm")</f>
        <v>Nov</v>
      </c>
      <c r="D14294" s="1">
        <v>45611</v>
      </c>
      <c r="E14294" t="s">
        <v>6715</v>
      </c>
      <c r="F14294" t="s">
        <v>222</v>
      </c>
      <c r="G14294">
        <v>9740</v>
      </c>
      <c r="H14294">
        <v>12.56</v>
      </c>
      <c r="I14294">
        <v>122334.39999999999</v>
      </c>
      <c r="J14294" t="s">
        <v>81</v>
      </c>
      <c r="K14294">
        <v>0.26985412338165182</v>
      </c>
      <c r="L14294">
        <v>26.985399999999998</v>
      </c>
      <c r="M14294" t="s">
        <v>82</v>
      </c>
    </row>
    <row r="14295" spans="1:13">
      <c r="A14295" t="s">
        <v>5260</v>
      </c>
      <c r="B14295" t="s">
        <v>5261</v>
      </c>
      <c r="C14295" t="str">
        <f>TEXT(D14295, "mmm")</f>
        <v>Nov</v>
      </c>
      <c r="D14295" s="1">
        <v>45611</v>
      </c>
      <c r="E14295" t="s">
        <v>6712</v>
      </c>
      <c r="F14295" t="s">
        <v>222</v>
      </c>
      <c r="G14295">
        <v>9740</v>
      </c>
      <c r="H14295">
        <v>12.56</v>
      </c>
      <c r="I14295">
        <v>122334.39999999999</v>
      </c>
      <c r="J14295" t="s">
        <v>81</v>
      </c>
      <c r="K14295">
        <v>0.26985412338165182</v>
      </c>
      <c r="L14295">
        <v>26.985399999999998</v>
      </c>
      <c r="M14295" t="s">
        <v>82</v>
      </c>
    </row>
    <row r="14296" spans="1:13">
      <c r="A14296" t="s">
        <v>5260</v>
      </c>
      <c r="B14296" t="s">
        <v>5261</v>
      </c>
      <c r="C14296" t="str">
        <f>TEXT(D14296, "mmm")</f>
        <v>Nov</v>
      </c>
      <c r="D14296" s="1">
        <v>45611</v>
      </c>
      <c r="E14296" t="s">
        <v>6713</v>
      </c>
      <c r="F14296" t="s">
        <v>101</v>
      </c>
      <c r="G14296">
        <v>9740</v>
      </c>
      <c r="H14296">
        <v>12.56</v>
      </c>
      <c r="I14296">
        <v>122334.39999999999</v>
      </c>
      <c r="J14296" t="s">
        <v>81</v>
      </c>
      <c r="K14296">
        <v>0.26985412338165182</v>
      </c>
      <c r="L14296">
        <v>26.985399999999998</v>
      </c>
      <c r="M14296" t="s">
        <v>82</v>
      </c>
    </row>
    <row r="14297" spans="1:13">
      <c r="A14297" t="s">
        <v>5260</v>
      </c>
      <c r="B14297" t="s">
        <v>5261</v>
      </c>
      <c r="C14297" t="str">
        <f>TEXT(D14297, "mmm")</f>
        <v>Nov</v>
      </c>
      <c r="D14297" s="1">
        <v>45611</v>
      </c>
      <c r="E14297" t="s">
        <v>6716</v>
      </c>
      <c r="F14297" t="s">
        <v>101</v>
      </c>
      <c r="G14297">
        <v>1800</v>
      </c>
      <c r="H14297">
        <v>13.51</v>
      </c>
      <c r="I14297">
        <v>24318</v>
      </c>
      <c r="J14297" t="s">
        <v>81</v>
      </c>
      <c r="K14297">
        <v>0.26985412338165182</v>
      </c>
      <c r="L14297">
        <v>26.985399999999998</v>
      </c>
      <c r="M14297" t="s">
        <v>82</v>
      </c>
    </row>
    <row r="14298" spans="1:13">
      <c r="A14298" t="s">
        <v>5260</v>
      </c>
      <c r="B14298" t="s">
        <v>5261</v>
      </c>
      <c r="C14298" t="str">
        <f>TEXT(D14298, "mmm")</f>
        <v>Nov</v>
      </c>
      <c r="D14298" s="1">
        <v>45611</v>
      </c>
      <c r="E14298" t="s">
        <v>6714</v>
      </c>
      <c r="F14298" t="s">
        <v>101</v>
      </c>
      <c r="G14298">
        <v>1800</v>
      </c>
      <c r="H14298">
        <v>13.51</v>
      </c>
      <c r="I14298">
        <v>24318</v>
      </c>
      <c r="J14298" t="s">
        <v>81</v>
      </c>
      <c r="K14298">
        <v>0.26985412338165182</v>
      </c>
      <c r="L14298">
        <v>26.985399999999998</v>
      </c>
      <c r="M14298" t="s">
        <v>82</v>
      </c>
    </row>
    <row r="14299" spans="1:13">
      <c r="A14299" t="s">
        <v>5260</v>
      </c>
      <c r="B14299" t="s">
        <v>5261</v>
      </c>
      <c r="C14299" t="str">
        <f>TEXT(D14299, "mmm")</f>
        <v>Nov</v>
      </c>
      <c r="D14299" s="1">
        <v>45611</v>
      </c>
      <c r="E14299" t="s">
        <v>6715</v>
      </c>
      <c r="F14299" t="s">
        <v>222</v>
      </c>
      <c r="G14299">
        <v>1800</v>
      </c>
      <c r="H14299">
        <v>13.51</v>
      </c>
      <c r="I14299">
        <v>24318</v>
      </c>
      <c r="J14299" t="s">
        <v>81</v>
      </c>
      <c r="K14299">
        <v>0.26985412338165182</v>
      </c>
      <c r="L14299">
        <v>26.985399999999998</v>
      </c>
      <c r="M14299" t="s">
        <v>82</v>
      </c>
    </row>
    <row r="14300" spans="1:13">
      <c r="A14300" t="s">
        <v>5260</v>
      </c>
      <c r="B14300" t="s">
        <v>5261</v>
      </c>
      <c r="C14300" t="str">
        <f>TEXT(D14300, "mmm")</f>
        <v>Nov</v>
      </c>
      <c r="D14300" s="1">
        <v>45611</v>
      </c>
      <c r="E14300" t="s">
        <v>6712</v>
      </c>
      <c r="F14300" t="s">
        <v>222</v>
      </c>
      <c r="G14300">
        <v>1800</v>
      </c>
      <c r="H14300">
        <v>13.51</v>
      </c>
      <c r="I14300">
        <v>24318</v>
      </c>
      <c r="J14300" t="s">
        <v>81</v>
      </c>
      <c r="K14300">
        <v>0.26985412338165182</v>
      </c>
      <c r="L14300">
        <v>26.985399999999998</v>
      </c>
      <c r="M14300" t="s">
        <v>82</v>
      </c>
    </row>
    <row r="14301" spans="1:13">
      <c r="A14301" t="s">
        <v>5260</v>
      </c>
      <c r="B14301" t="s">
        <v>5261</v>
      </c>
      <c r="C14301" t="str">
        <f>TEXT(D14301, "mmm")</f>
        <v>Nov</v>
      </c>
      <c r="D14301" s="1">
        <v>45611</v>
      </c>
      <c r="E14301" t="s">
        <v>6713</v>
      </c>
      <c r="F14301" t="s">
        <v>101</v>
      </c>
      <c r="G14301">
        <v>1800</v>
      </c>
      <c r="H14301">
        <v>13.51</v>
      </c>
      <c r="I14301">
        <v>24318</v>
      </c>
      <c r="J14301" t="s">
        <v>81</v>
      </c>
      <c r="K14301">
        <v>0.26985412338165182</v>
      </c>
      <c r="L14301">
        <v>26.985399999999998</v>
      </c>
      <c r="M14301" t="s">
        <v>82</v>
      </c>
    </row>
    <row r="14302" spans="1:13">
      <c r="A14302" t="s">
        <v>4348</v>
      </c>
      <c r="B14302" t="s">
        <v>4349</v>
      </c>
      <c r="C14302" t="str">
        <f>TEXT(D14302, "mmm")</f>
        <v>Nov</v>
      </c>
      <c r="D14302" s="1">
        <v>45611</v>
      </c>
      <c r="E14302" t="s">
        <v>6772</v>
      </c>
      <c r="F14302" t="s">
        <v>80</v>
      </c>
      <c r="G14302">
        <v>17253</v>
      </c>
      <c r="H14302">
        <v>11.56</v>
      </c>
      <c r="I14302">
        <v>199444.68</v>
      </c>
      <c r="J14302" t="s">
        <v>81</v>
      </c>
      <c r="K14302">
        <v>2.8620889936179509E-2</v>
      </c>
      <c r="L14302">
        <v>2.8620999999999999</v>
      </c>
      <c r="M14302" t="s">
        <v>82</v>
      </c>
    </row>
    <row r="14303" spans="1:13">
      <c r="A14303" t="s">
        <v>4348</v>
      </c>
      <c r="B14303" t="s">
        <v>4349</v>
      </c>
      <c r="C14303" t="str">
        <f>TEXT(D14303, "mmm")</f>
        <v>Nov</v>
      </c>
      <c r="D14303" s="1">
        <v>45611</v>
      </c>
      <c r="E14303" t="s">
        <v>6772</v>
      </c>
      <c r="F14303" t="s">
        <v>80</v>
      </c>
      <c r="G14303">
        <v>34505</v>
      </c>
      <c r="H14303">
        <v>11.56</v>
      </c>
      <c r="I14303">
        <v>398877.8</v>
      </c>
      <c r="J14303" t="s">
        <v>81</v>
      </c>
      <c r="K14303">
        <v>2.8620889936179509E-2</v>
      </c>
      <c r="L14303">
        <v>2.8620999999999999</v>
      </c>
      <c r="M14303" t="s">
        <v>82</v>
      </c>
    </row>
    <row r="14304" spans="1:13">
      <c r="A14304" t="s">
        <v>718</v>
      </c>
      <c r="B14304" t="s">
        <v>719</v>
      </c>
      <c r="C14304" t="str">
        <f>TEXT(D14304, "mmm")</f>
        <v>Nov</v>
      </c>
      <c r="D14304" s="1">
        <v>45611</v>
      </c>
      <c r="E14304" t="s">
        <v>2988</v>
      </c>
      <c r="F14304" t="s">
        <v>128</v>
      </c>
      <c r="G14304">
        <v>4000</v>
      </c>
      <c r="H14304">
        <v>22.68</v>
      </c>
      <c r="I14304">
        <v>90720</v>
      </c>
      <c r="J14304" t="s">
        <v>81</v>
      </c>
      <c r="K14304">
        <v>0.18831175667255759</v>
      </c>
      <c r="L14304">
        <v>18.831199999999999</v>
      </c>
      <c r="M14304" t="s">
        <v>82</v>
      </c>
    </row>
    <row r="14305" spans="1:13">
      <c r="A14305" t="s">
        <v>2348</v>
      </c>
      <c r="B14305" t="s">
        <v>2349</v>
      </c>
      <c r="C14305" t="str">
        <f>TEXT(D14305, "mmm")</f>
        <v>Nov</v>
      </c>
      <c r="D14305" s="1">
        <v>45611</v>
      </c>
      <c r="E14305" t="s">
        <v>7008</v>
      </c>
      <c r="F14305" t="s">
        <v>80</v>
      </c>
      <c r="G14305">
        <v>5000</v>
      </c>
      <c r="H14305">
        <v>18.39</v>
      </c>
      <c r="I14305">
        <v>91950</v>
      </c>
      <c r="J14305" t="s">
        <v>86</v>
      </c>
      <c r="K14305">
        <v>2.3939076593064709E-2</v>
      </c>
      <c r="L14305">
        <v>2.3938999999999999</v>
      </c>
      <c r="M14305" t="s">
        <v>82</v>
      </c>
    </row>
    <row r="14306" spans="1:13">
      <c r="A14306" t="s">
        <v>7009</v>
      </c>
      <c r="B14306" t="s">
        <v>7010</v>
      </c>
      <c r="C14306" t="str">
        <f>TEXT(D14306, "mmm")</f>
        <v>Nov</v>
      </c>
      <c r="D14306" s="1">
        <v>45611</v>
      </c>
      <c r="E14306" t="s">
        <v>7011</v>
      </c>
      <c r="F14306" t="s">
        <v>118</v>
      </c>
      <c r="G14306">
        <v>250000</v>
      </c>
      <c r="H14306">
        <v>1.72</v>
      </c>
      <c r="I14306">
        <v>430000</v>
      </c>
      <c r="J14306" t="s">
        <v>86</v>
      </c>
      <c r="K14306">
        <v>0.1511626952786691</v>
      </c>
      <c r="L14306">
        <v>15.116300000000001</v>
      </c>
      <c r="M14306" t="s">
        <v>82</v>
      </c>
    </row>
    <row r="14307" spans="1:13">
      <c r="A14307" t="s">
        <v>2123</v>
      </c>
      <c r="B14307" t="s">
        <v>2124</v>
      </c>
      <c r="C14307" t="str">
        <f>TEXT(D14307, "mmm")</f>
        <v>Nov</v>
      </c>
      <c r="D14307" s="1">
        <v>45611</v>
      </c>
      <c r="E14307" t="s">
        <v>2134</v>
      </c>
      <c r="F14307" t="s">
        <v>217</v>
      </c>
      <c r="G14307">
        <v>20917</v>
      </c>
      <c r="H14307">
        <v>12.29</v>
      </c>
      <c r="I14307">
        <v>257069.93</v>
      </c>
      <c r="J14307" t="s">
        <v>86</v>
      </c>
      <c r="K14307">
        <v>-8.1301257738829458E-3</v>
      </c>
      <c r="L14307">
        <v>-0.81299999999999994</v>
      </c>
      <c r="M14307" t="s">
        <v>82</v>
      </c>
    </row>
    <row r="14308" spans="1:13">
      <c r="A14308" t="s">
        <v>223</v>
      </c>
      <c r="B14308" t="s">
        <v>224</v>
      </c>
      <c r="C14308" t="str">
        <f>TEXT(D14308, "mmm")</f>
        <v>Nov</v>
      </c>
      <c r="D14308" s="1">
        <v>45611</v>
      </c>
      <c r="E14308" t="s">
        <v>102</v>
      </c>
      <c r="F14308" t="s">
        <v>101</v>
      </c>
      <c r="G14308">
        <v>9499</v>
      </c>
      <c r="H14308">
        <v>9.7200000000000006</v>
      </c>
      <c r="I14308">
        <v>92330.28</v>
      </c>
      <c r="J14308" t="s">
        <v>81</v>
      </c>
      <c r="K14308">
        <v>2.5934775086985828E-2</v>
      </c>
      <c r="L14308">
        <v>2.5935000000000001</v>
      </c>
      <c r="M14308" t="s">
        <v>82</v>
      </c>
    </row>
    <row r="14309" spans="1:13">
      <c r="A14309" t="s">
        <v>223</v>
      </c>
      <c r="B14309" t="s">
        <v>224</v>
      </c>
      <c r="C14309" t="str">
        <f>TEXT(D14309, "mmm")</f>
        <v>Nov</v>
      </c>
      <c r="D14309" s="1">
        <v>45611</v>
      </c>
      <c r="E14309" t="s">
        <v>100</v>
      </c>
      <c r="F14309" t="s">
        <v>101</v>
      </c>
      <c r="G14309">
        <v>9499</v>
      </c>
      <c r="H14309">
        <v>9.7200000000000006</v>
      </c>
      <c r="I14309">
        <v>92330.28</v>
      </c>
      <c r="J14309" t="s">
        <v>81</v>
      </c>
      <c r="K14309">
        <v>2.5934775086985828E-2</v>
      </c>
      <c r="L14309">
        <v>2.5935000000000001</v>
      </c>
      <c r="M14309" t="s">
        <v>82</v>
      </c>
    </row>
    <row r="14310" spans="1:13">
      <c r="A14310" t="s">
        <v>6955</v>
      </c>
      <c r="B14310" t="s">
        <v>6956</v>
      </c>
      <c r="C14310" t="str">
        <f>TEXT(D14310, "mmm")</f>
        <v>Nov</v>
      </c>
      <c r="D14310" s="1">
        <v>45614</v>
      </c>
      <c r="E14310" t="s">
        <v>2846</v>
      </c>
      <c r="F14310" t="s">
        <v>101</v>
      </c>
      <c r="G14310">
        <v>2567</v>
      </c>
      <c r="H14310">
        <v>26.25</v>
      </c>
      <c r="I14310">
        <v>67383.75</v>
      </c>
      <c r="J14310" t="s">
        <v>81</v>
      </c>
      <c r="K14310">
        <v>4.5714605422246812E-3</v>
      </c>
      <c r="L14310">
        <v>0.45710000000000001</v>
      </c>
      <c r="M14310" t="s">
        <v>82</v>
      </c>
    </row>
    <row r="14311" spans="1:13">
      <c r="A14311" t="s">
        <v>6955</v>
      </c>
      <c r="B14311" t="s">
        <v>6956</v>
      </c>
      <c r="C14311" t="str">
        <f>TEXT(D14311, "mmm")</f>
        <v>Nov</v>
      </c>
      <c r="D14311" s="1">
        <v>45614</v>
      </c>
      <c r="E14311" t="s">
        <v>6957</v>
      </c>
      <c r="F14311" t="s">
        <v>101</v>
      </c>
      <c r="G14311">
        <v>2567</v>
      </c>
      <c r="H14311">
        <v>26.25</v>
      </c>
      <c r="I14311">
        <v>67383.75</v>
      </c>
      <c r="J14311" t="s">
        <v>81</v>
      </c>
      <c r="K14311">
        <v>4.5714605422246812E-3</v>
      </c>
      <c r="L14311">
        <v>0.45710000000000001</v>
      </c>
      <c r="M14311" t="s">
        <v>82</v>
      </c>
    </row>
    <row r="14312" spans="1:13">
      <c r="A14312" t="s">
        <v>6955</v>
      </c>
      <c r="B14312" t="s">
        <v>6956</v>
      </c>
      <c r="C14312" t="str">
        <f>TEXT(D14312, "mmm")</f>
        <v>Nov</v>
      </c>
      <c r="D14312" s="1">
        <v>45614</v>
      </c>
      <c r="E14312" t="s">
        <v>2847</v>
      </c>
      <c r="F14312" t="s">
        <v>101</v>
      </c>
      <c r="G14312">
        <v>2567</v>
      </c>
      <c r="H14312">
        <v>26.25</v>
      </c>
      <c r="I14312">
        <v>67383.75</v>
      </c>
      <c r="J14312" t="s">
        <v>81</v>
      </c>
      <c r="K14312">
        <v>4.5714605422246812E-3</v>
      </c>
      <c r="L14312">
        <v>0.45710000000000001</v>
      </c>
      <c r="M14312" t="s">
        <v>82</v>
      </c>
    </row>
    <row r="14313" spans="1:13">
      <c r="A14313" t="s">
        <v>6955</v>
      </c>
      <c r="B14313" t="s">
        <v>6956</v>
      </c>
      <c r="C14313" t="str">
        <f>TEXT(D14313, "mmm")</f>
        <v>Nov</v>
      </c>
      <c r="D14313" s="1">
        <v>45614</v>
      </c>
      <c r="E14313" t="s">
        <v>2849</v>
      </c>
      <c r="F14313" t="s">
        <v>101</v>
      </c>
      <c r="G14313">
        <v>2567</v>
      </c>
      <c r="H14313">
        <v>26.25</v>
      </c>
      <c r="I14313">
        <v>67383.75</v>
      </c>
      <c r="J14313" t="s">
        <v>81</v>
      </c>
      <c r="K14313">
        <v>4.5714605422246812E-3</v>
      </c>
      <c r="L14313">
        <v>0.45710000000000001</v>
      </c>
      <c r="M14313" t="s">
        <v>82</v>
      </c>
    </row>
    <row r="14314" spans="1:13">
      <c r="A14314" t="s">
        <v>6955</v>
      </c>
      <c r="B14314" t="s">
        <v>6956</v>
      </c>
      <c r="C14314" t="str">
        <f>TEXT(D14314, "mmm")</f>
        <v>Nov</v>
      </c>
      <c r="D14314" s="1">
        <v>45614</v>
      </c>
      <c r="E14314" t="s">
        <v>2848</v>
      </c>
      <c r="F14314" t="s">
        <v>101</v>
      </c>
      <c r="G14314">
        <v>2567</v>
      </c>
      <c r="H14314">
        <v>26.25</v>
      </c>
      <c r="I14314">
        <v>67383.75</v>
      </c>
      <c r="J14314" t="s">
        <v>81</v>
      </c>
      <c r="K14314">
        <v>4.5714605422246812E-3</v>
      </c>
      <c r="L14314">
        <v>0.45710000000000001</v>
      </c>
      <c r="M14314" t="s">
        <v>82</v>
      </c>
    </row>
    <row r="14315" spans="1:13">
      <c r="A14315" t="s">
        <v>6955</v>
      </c>
      <c r="B14315" t="s">
        <v>6956</v>
      </c>
      <c r="C14315" t="str">
        <f>TEXT(D14315, "mmm")</f>
        <v>Nov</v>
      </c>
      <c r="D14315" s="1">
        <v>45614</v>
      </c>
      <c r="E14315" t="s">
        <v>2846</v>
      </c>
      <c r="F14315" t="s">
        <v>101</v>
      </c>
      <c r="G14315">
        <v>2674</v>
      </c>
      <c r="H14315">
        <v>26</v>
      </c>
      <c r="I14315">
        <v>69524</v>
      </c>
      <c r="J14315" t="s">
        <v>81</v>
      </c>
      <c r="K14315">
        <v>4.5714605422246812E-3</v>
      </c>
      <c r="L14315">
        <v>0.45710000000000001</v>
      </c>
      <c r="M14315" t="s">
        <v>82</v>
      </c>
    </row>
    <row r="14316" spans="1:13">
      <c r="A14316" t="s">
        <v>6955</v>
      </c>
      <c r="B14316" t="s">
        <v>6956</v>
      </c>
      <c r="C14316" t="str">
        <f>TEXT(D14316, "mmm")</f>
        <v>Nov</v>
      </c>
      <c r="D14316" s="1">
        <v>45614</v>
      </c>
      <c r="E14316" t="s">
        <v>6957</v>
      </c>
      <c r="F14316" t="s">
        <v>101</v>
      </c>
      <c r="G14316">
        <v>2674</v>
      </c>
      <c r="H14316">
        <v>26</v>
      </c>
      <c r="I14316">
        <v>69524</v>
      </c>
      <c r="J14316" t="s">
        <v>81</v>
      </c>
      <c r="K14316">
        <v>4.5714605422246812E-3</v>
      </c>
      <c r="L14316">
        <v>0.45710000000000001</v>
      </c>
      <c r="M14316" t="s">
        <v>82</v>
      </c>
    </row>
    <row r="14317" spans="1:13">
      <c r="A14317" t="s">
        <v>6955</v>
      </c>
      <c r="B14317" t="s">
        <v>6956</v>
      </c>
      <c r="C14317" t="str">
        <f>TEXT(D14317, "mmm")</f>
        <v>Nov</v>
      </c>
      <c r="D14317" s="1">
        <v>45614</v>
      </c>
      <c r="E14317" t="s">
        <v>2847</v>
      </c>
      <c r="F14317" t="s">
        <v>101</v>
      </c>
      <c r="G14317">
        <v>2674</v>
      </c>
      <c r="H14317">
        <v>26</v>
      </c>
      <c r="I14317">
        <v>69524</v>
      </c>
      <c r="J14317" t="s">
        <v>81</v>
      </c>
      <c r="K14317">
        <v>4.5714605422246812E-3</v>
      </c>
      <c r="L14317">
        <v>0.45710000000000001</v>
      </c>
      <c r="M14317" t="s">
        <v>82</v>
      </c>
    </row>
    <row r="14318" spans="1:13">
      <c r="A14318" t="s">
        <v>6955</v>
      </c>
      <c r="B14318" t="s">
        <v>6956</v>
      </c>
      <c r="C14318" t="str">
        <f>TEXT(D14318, "mmm")</f>
        <v>Nov</v>
      </c>
      <c r="D14318" s="1">
        <v>45614</v>
      </c>
      <c r="E14318" t="s">
        <v>2849</v>
      </c>
      <c r="F14318" t="s">
        <v>101</v>
      </c>
      <c r="G14318">
        <v>2674</v>
      </c>
      <c r="H14318">
        <v>26</v>
      </c>
      <c r="I14318">
        <v>69524</v>
      </c>
      <c r="J14318" t="s">
        <v>81</v>
      </c>
      <c r="K14318">
        <v>4.5714605422246812E-3</v>
      </c>
      <c r="L14318">
        <v>0.45710000000000001</v>
      </c>
      <c r="M14318" t="s">
        <v>82</v>
      </c>
    </row>
    <row r="14319" spans="1:13">
      <c r="A14319" t="s">
        <v>6955</v>
      </c>
      <c r="B14319" t="s">
        <v>6956</v>
      </c>
      <c r="C14319" t="str">
        <f>TEXT(D14319, "mmm")</f>
        <v>Nov</v>
      </c>
      <c r="D14319" s="1">
        <v>45614</v>
      </c>
      <c r="E14319" t="s">
        <v>2848</v>
      </c>
      <c r="F14319" t="s">
        <v>101</v>
      </c>
      <c r="G14319">
        <v>2674</v>
      </c>
      <c r="H14319">
        <v>26</v>
      </c>
      <c r="I14319">
        <v>69524</v>
      </c>
      <c r="J14319" t="s">
        <v>81</v>
      </c>
      <c r="K14319">
        <v>4.5714605422246812E-3</v>
      </c>
      <c r="L14319">
        <v>0.45710000000000001</v>
      </c>
      <c r="M14319" t="s">
        <v>82</v>
      </c>
    </row>
    <row r="14320" spans="1:13">
      <c r="A14320" t="s">
        <v>2159</v>
      </c>
      <c r="B14320" t="s">
        <v>2160</v>
      </c>
      <c r="C14320" t="str">
        <f>TEXT(D14320, "mmm")</f>
        <v>Nov</v>
      </c>
      <c r="D14320" s="1">
        <v>45614</v>
      </c>
      <c r="E14320" t="s">
        <v>2161</v>
      </c>
      <c r="F14320" t="s">
        <v>217</v>
      </c>
      <c r="G14320">
        <v>796096</v>
      </c>
      <c r="H14320">
        <v>0.98</v>
      </c>
      <c r="I14320">
        <v>780174.08</v>
      </c>
      <c r="J14320" t="s">
        <v>86</v>
      </c>
      <c r="K14320">
        <v>0.49000000953674322</v>
      </c>
      <c r="L14320">
        <v>49</v>
      </c>
      <c r="M14320" t="s">
        <v>82</v>
      </c>
    </row>
    <row r="14321" spans="1:13">
      <c r="A14321" t="s">
        <v>4348</v>
      </c>
      <c r="B14321" t="s">
        <v>4349</v>
      </c>
      <c r="C14321" t="str">
        <f>TEXT(D14321, "mmm")</f>
        <v>Nov</v>
      </c>
      <c r="D14321" s="1">
        <v>45614</v>
      </c>
      <c r="E14321" t="s">
        <v>6772</v>
      </c>
      <c r="F14321" t="s">
        <v>80</v>
      </c>
      <c r="G14321">
        <v>30307</v>
      </c>
      <c r="H14321">
        <v>11.52</v>
      </c>
      <c r="I14321">
        <v>349136.64000000001</v>
      </c>
      <c r="J14321" t="s">
        <v>81</v>
      </c>
      <c r="K14321">
        <v>2.4348065884092E-2</v>
      </c>
      <c r="L14321">
        <v>2.4348000000000001</v>
      </c>
      <c r="M14321" t="s">
        <v>82</v>
      </c>
    </row>
    <row r="14322" spans="1:13">
      <c r="A14322" t="s">
        <v>4348</v>
      </c>
      <c r="B14322" t="s">
        <v>4349</v>
      </c>
      <c r="C14322" t="str">
        <f>TEXT(D14322, "mmm")</f>
        <v>Nov</v>
      </c>
      <c r="D14322" s="1">
        <v>45614</v>
      </c>
      <c r="E14322" t="s">
        <v>6772</v>
      </c>
      <c r="F14322" t="s">
        <v>80</v>
      </c>
      <c r="G14322">
        <v>15154</v>
      </c>
      <c r="H14322">
        <v>11.52</v>
      </c>
      <c r="I14322">
        <v>174574.07999999999</v>
      </c>
      <c r="J14322" t="s">
        <v>81</v>
      </c>
      <c r="K14322">
        <v>2.4348065884092E-2</v>
      </c>
      <c r="L14322">
        <v>2.4348000000000001</v>
      </c>
      <c r="M14322" t="s">
        <v>82</v>
      </c>
    </row>
    <row r="14323" spans="1:13">
      <c r="A14323" t="s">
        <v>7012</v>
      </c>
      <c r="B14323" t="s">
        <v>7013</v>
      </c>
      <c r="C14323" t="str">
        <f>TEXT(D14323, "mmm")</f>
        <v>Nov</v>
      </c>
      <c r="D14323" s="1">
        <v>45614</v>
      </c>
      <c r="E14323" t="s">
        <v>7014</v>
      </c>
      <c r="F14323" t="s">
        <v>80</v>
      </c>
      <c r="G14323">
        <v>66369</v>
      </c>
      <c r="H14323">
        <v>3.11</v>
      </c>
      <c r="I14323">
        <v>206407.59</v>
      </c>
      <c r="J14323" t="s">
        <v>81</v>
      </c>
      <c r="K14323">
        <v>0.2683705697944847</v>
      </c>
      <c r="L14323">
        <v>26.8371</v>
      </c>
      <c r="M14323" t="s">
        <v>82</v>
      </c>
    </row>
    <row r="14324" spans="1:13">
      <c r="A14324" t="s">
        <v>2137</v>
      </c>
      <c r="B14324" t="s">
        <v>2138</v>
      </c>
      <c r="C14324" t="str">
        <f>TEXT(D14324, "mmm")</f>
        <v>Nov</v>
      </c>
      <c r="D14324" s="1">
        <v>45614</v>
      </c>
      <c r="E14324" t="s">
        <v>5917</v>
      </c>
      <c r="F14324" t="s">
        <v>128</v>
      </c>
      <c r="G14324">
        <v>5000</v>
      </c>
      <c r="H14324">
        <v>4.46</v>
      </c>
      <c r="I14324">
        <v>22300</v>
      </c>
      <c r="J14324" t="s">
        <v>81</v>
      </c>
      <c r="K14324">
        <v>1.8396586265633449E-2</v>
      </c>
      <c r="L14324">
        <v>1.8396999999999999</v>
      </c>
      <c r="M14324" t="s">
        <v>82</v>
      </c>
    </row>
    <row r="14325" spans="1:13">
      <c r="A14325" t="s">
        <v>7015</v>
      </c>
      <c r="B14325" t="s">
        <v>7016</v>
      </c>
      <c r="C14325" t="str">
        <f>TEXT(D14325, "mmm")</f>
        <v>Nov</v>
      </c>
      <c r="D14325" s="1">
        <v>45614</v>
      </c>
      <c r="E14325" t="s">
        <v>7017</v>
      </c>
      <c r="F14325" t="s">
        <v>217</v>
      </c>
      <c r="G14325">
        <v>69866</v>
      </c>
      <c r="H14325">
        <v>49.82</v>
      </c>
      <c r="I14325">
        <v>3480724.12</v>
      </c>
      <c r="J14325" t="s">
        <v>86</v>
      </c>
      <c r="K14325">
        <v>0.16574978163117479</v>
      </c>
      <c r="L14325">
        <v>16.574999999999999</v>
      </c>
      <c r="M14325" t="s">
        <v>82</v>
      </c>
    </row>
    <row r="14326" spans="1:13">
      <c r="A14326" t="s">
        <v>7015</v>
      </c>
      <c r="B14326" t="s">
        <v>7016</v>
      </c>
      <c r="C14326" t="str">
        <f>TEXT(D14326, "mmm")</f>
        <v>Nov</v>
      </c>
      <c r="D14326" s="1">
        <v>45614</v>
      </c>
      <c r="E14326" t="s">
        <v>7017</v>
      </c>
      <c r="F14326" t="s">
        <v>217</v>
      </c>
      <c r="G14326">
        <v>3583</v>
      </c>
      <c r="H14326">
        <v>51.36</v>
      </c>
      <c r="I14326">
        <v>184022.88</v>
      </c>
      <c r="J14326" t="s">
        <v>81</v>
      </c>
      <c r="K14326">
        <v>0.16574978163117479</v>
      </c>
      <c r="L14326">
        <v>16.574999999999999</v>
      </c>
      <c r="M14326" t="s">
        <v>82</v>
      </c>
    </row>
    <row r="14327" spans="1:13">
      <c r="A14327" t="s">
        <v>7015</v>
      </c>
      <c r="B14327" t="s">
        <v>7016</v>
      </c>
      <c r="C14327" t="str">
        <f>TEXT(D14327, "mmm")</f>
        <v>Nov</v>
      </c>
      <c r="D14327" s="1">
        <v>45614</v>
      </c>
      <c r="E14327" t="s">
        <v>7017</v>
      </c>
      <c r="F14327" t="s">
        <v>217</v>
      </c>
      <c r="G14327">
        <v>26551</v>
      </c>
      <c r="H14327">
        <v>50.82</v>
      </c>
      <c r="I14327">
        <v>1349321.82</v>
      </c>
      <c r="J14327" t="s">
        <v>81</v>
      </c>
      <c r="K14327">
        <v>0.16574978163117479</v>
      </c>
      <c r="L14327">
        <v>16.574999999999999</v>
      </c>
      <c r="M14327" t="s">
        <v>82</v>
      </c>
    </row>
    <row r="14328" spans="1:13">
      <c r="A14328" t="s">
        <v>7018</v>
      </c>
      <c r="B14328" t="s">
        <v>7019</v>
      </c>
      <c r="C14328" t="str">
        <f>TEXT(D14328, "mmm")</f>
        <v>Nov</v>
      </c>
      <c r="D14328" s="1">
        <v>45614</v>
      </c>
      <c r="E14328" t="s">
        <v>7020</v>
      </c>
      <c r="F14328" t="s">
        <v>80</v>
      </c>
      <c r="G14328">
        <v>8010</v>
      </c>
      <c r="H14328">
        <v>18.55</v>
      </c>
      <c r="I14328">
        <v>148585.5</v>
      </c>
      <c r="J14328" t="s">
        <v>81</v>
      </c>
      <c r="K14328">
        <v>0.22216549532275831</v>
      </c>
      <c r="L14328">
        <v>22.2165</v>
      </c>
      <c r="M14328" t="s">
        <v>82</v>
      </c>
    </row>
    <row r="14329" spans="1:13">
      <c r="A14329" t="s">
        <v>7018</v>
      </c>
      <c r="B14329" t="s">
        <v>7019</v>
      </c>
      <c r="C14329" t="str">
        <f>TEXT(D14329, "mmm")</f>
        <v>Nov</v>
      </c>
      <c r="D14329" s="1">
        <v>45614</v>
      </c>
      <c r="E14329" t="s">
        <v>7021</v>
      </c>
      <c r="F14329" t="s">
        <v>118</v>
      </c>
      <c r="G14329">
        <v>7975</v>
      </c>
      <c r="H14329">
        <v>18.8</v>
      </c>
      <c r="I14329">
        <v>149930</v>
      </c>
      <c r="J14329" t="s">
        <v>81</v>
      </c>
      <c r="K14329">
        <v>0.22216549532275831</v>
      </c>
      <c r="L14329">
        <v>22.2165</v>
      </c>
      <c r="M14329" t="s">
        <v>82</v>
      </c>
    </row>
    <row r="14330" spans="1:13">
      <c r="A14330" t="s">
        <v>7022</v>
      </c>
      <c r="B14330" t="s">
        <v>7023</v>
      </c>
      <c r="C14330" t="str">
        <f>TEXT(D14330, "mmm")</f>
        <v>Nov</v>
      </c>
      <c r="D14330" s="1">
        <v>45614</v>
      </c>
      <c r="E14330" t="s">
        <v>7024</v>
      </c>
      <c r="F14330" t="s">
        <v>80</v>
      </c>
      <c r="G14330">
        <v>40000</v>
      </c>
      <c r="H14330">
        <v>1.25</v>
      </c>
      <c r="I14330">
        <v>50000</v>
      </c>
      <c r="J14330" t="s">
        <v>81</v>
      </c>
      <c r="K14330">
        <v>-4.8543644373911683E-2</v>
      </c>
      <c r="L14330">
        <v>-4.8544</v>
      </c>
      <c r="M14330" t="s">
        <v>82</v>
      </c>
    </row>
    <row r="14331" spans="1:13">
      <c r="A14331" t="s">
        <v>7025</v>
      </c>
      <c r="B14331" t="s">
        <v>7026</v>
      </c>
      <c r="C14331" t="str">
        <f>TEXT(D14331, "mmm")</f>
        <v>Nov</v>
      </c>
      <c r="D14331" s="1">
        <v>45614</v>
      </c>
      <c r="E14331" t="s">
        <v>7027</v>
      </c>
      <c r="F14331" t="s">
        <v>118</v>
      </c>
      <c r="G14331">
        <v>34000</v>
      </c>
      <c r="H14331">
        <v>57.29</v>
      </c>
      <c r="I14331">
        <v>1947860</v>
      </c>
      <c r="J14331" t="s">
        <v>86</v>
      </c>
      <c r="K14331">
        <v>4.8547160615453062E-2</v>
      </c>
      <c r="L14331">
        <v>4.8547000000000002</v>
      </c>
      <c r="M14331" t="s">
        <v>82</v>
      </c>
    </row>
    <row r="14332" spans="1:13">
      <c r="A14332" t="s">
        <v>2351</v>
      </c>
      <c r="B14332" t="s">
        <v>2352</v>
      </c>
      <c r="C14332" t="str">
        <f>TEXT(D14332, "mmm")</f>
        <v>Nov</v>
      </c>
      <c r="D14332" s="1">
        <v>45614</v>
      </c>
      <c r="E14332" t="s">
        <v>2353</v>
      </c>
      <c r="F14332" t="s">
        <v>128</v>
      </c>
      <c r="G14332">
        <v>7556</v>
      </c>
      <c r="H14332">
        <v>10.119999999999999</v>
      </c>
      <c r="I14332">
        <v>76466.720000000001</v>
      </c>
      <c r="J14332" t="s">
        <v>81</v>
      </c>
      <c r="K14332">
        <v>2.5717122149650159E-2</v>
      </c>
      <c r="L14332">
        <v>2.5716999999999999</v>
      </c>
      <c r="M14332" t="s">
        <v>82</v>
      </c>
    </row>
    <row r="14333" spans="1:13">
      <c r="A14333" t="s">
        <v>1358</v>
      </c>
      <c r="B14333" t="s">
        <v>1359</v>
      </c>
      <c r="C14333" t="str">
        <f>TEXT(D14333, "mmm")</f>
        <v>Nov</v>
      </c>
      <c r="D14333" s="1">
        <v>45614</v>
      </c>
      <c r="E14333" t="s">
        <v>1360</v>
      </c>
      <c r="F14333" t="s">
        <v>251</v>
      </c>
      <c r="G14333">
        <v>1000</v>
      </c>
      <c r="H14333">
        <v>20.8</v>
      </c>
      <c r="I14333">
        <v>20800</v>
      </c>
      <c r="J14333" t="s">
        <v>81</v>
      </c>
      <c r="K14333">
        <v>3.8461615461637511E-2</v>
      </c>
      <c r="L14333">
        <v>3.8462000000000001</v>
      </c>
      <c r="M14333" t="s">
        <v>82</v>
      </c>
    </row>
    <row r="14334" spans="1:13">
      <c r="A14334" t="s">
        <v>2450</v>
      </c>
      <c r="B14334" t="s">
        <v>2451</v>
      </c>
      <c r="C14334" t="str">
        <f>TEXT(D14334, "mmm")</f>
        <v>Nov</v>
      </c>
      <c r="D14334" s="1">
        <v>45614</v>
      </c>
      <c r="E14334" t="s">
        <v>7028</v>
      </c>
      <c r="F14334" t="s">
        <v>80</v>
      </c>
      <c r="G14334">
        <v>2650</v>
      </c>
      <c r="H14334">
        <v>38.53</v>
      </c>
      <c r="I14334">
        <v>102104.5</v>
      </c>
      <c r="J14334" t="s">
        <v>81</v>
      </c>
      <c r="K14334">
        <v>6.3606873707559686E-2</v>
      </c>
      <c r="L14334">
        <v>6.3606999999999996</v>
      </c>
      <c r="M14334" t="s">
        <v>82</v>
      </c>
    </row>
    <row r="14335" spans="1:13">
      <c r="A14335" t="s">
        <v>6976</v>
      </c>
      <c r="B14335" t="s">
        <v>6977</v>
      </c>
      <c r="C14335" t="str">
        <f>TEXT(D14335, "mmm")</f>
        <v>Nov</v>
      </c>
      <c r="D14335" s="1">
        <v>45614</v>
      </c>
      <c r="E14335" t="s">
        <v>6978</v>
      </c>
      <c r="F14335" t="s">
        <v>128</v>
      </c>
      <c r="G14335">
        <v>1844</v>
      </c>
      <c r="H14335">
        <v>16.96</v>
      </c>
      <c r="I14335">
        <v>31274.240000000002</v>
      </c>
      <c r="J14335" t="s">
        <v>86</v>
      </c>
      <c r="K14335">
        <v>-3.4319522887450549E-2</v>
      </c>
      <c r="L14335">
        <v>-3.4319999999999999</v>
      </c>
      <c r="M14335" t="s">
        <v>82</v>
      </c>
    </row>
    <row r="14336" spans="1:13">
      <c r="A14336" t="s">
        <v>7029</v>
      </c>
      <c r="B14336" t="s">
        <v>7030</v>
      </c>
      <c r="C14336" t="str">
        <f>TEXT(D14336, "mmm")</f>
        <v>Nov</v>
      </c>
      <c r="D14336" s="1">
        <v>45614</v>
      </c>
      <c r="E14336" t="s">
        <v>7031</v>
      </c>
      <c r="F14336" t="s">
        <v>128</v>
      </c>
      <c r="G14336">
        <v>12716.98</v>
      </c>
      <c r="H14336">
        <v>39.479999999999997</v>
      </c>
      <c r="I14336">
        <v>502066.37040000001</v>
      </c>
      <c r="J14336" t="s">
        <v>86</v>
      </c>
      <c r="K14336">
        <v>0.16348779944122291</v>
      </c>
      <c r="L14336">
        <v>16.348800000000001</v>
      </c>
      <c r="M14336" t="s">
        <v>82</v>
      </c>
    </row>
    <row r="14337" spans="1:13">
      <c r="A14337" t="s">
        <v>3179</v>
      </c>
      <c r="B14337" t="s">
        <v>3180</v>
      </c>
      <c r="C14337" t="str">
        <f>TEXT(D14337, "mmm")</f>
        <v>Nov</v>
      </c>
      <c r="D14337" s="1">
        <v>45614</v>
      </c>
      <c r="E14337" t="s">
        <v>7032</v>
      </c>
      <c r="F14337" t="s">
        <v>80</v>
      </c>
      <c r="G14337">
        <v>501</v>
      </c>
      <c r="H14337">
        <v>24.31</v>
      </c>
      <c r="I14337">
        <v>12179.31</v>
      </c>
      <c r="J14337" t="s">
        <v>81</v>
      </c>
      <c r="K14337">
        <v>-7.8665613050072358E-2</v>
      </c>
      <c r="L14337">
        <v>-7.8666</v>
      </c>
      <c r="M14337" t="s">
        <v>82</v>
      </c>
    </row>
    <row r="14338" spans="1:13">
      <c r="A14338" t="s">
        <v>1439</v>
      </c>
      <c r="B14338" t="s">
        <v>1440</v>
      </c>
      <c r="C14338" t="str">
        <f>TEXT(D14338, "mmm")</f>
        <v>Nov</v>
      </c>
      <c r="D14338" s="1">
        <v>45614</v>
      </c>
      <c r="E14338" t="s">
        <v>1443</v>
      </c>
      <c r="F14338" t="s">
        <v>314</v>
      </c>
      <c r="G14338">
        <v>49506</v>
      </c>
      <c r="H14338">
        <v>12.24</v>
      </c>
      <c r="I14338">
        <v>605953.44000000006</v>
      </c>
      <c r="J14338" t="s">
        <v>81</v>
      </c>
      <c r="K14338">
        <v>1.8760113780397211E-2</v>
      </c>
      <c r="L14338">
        <v>1.8759999999999999</v>
      </c>
      <c r="M14338" t="s">
        <v>82</v>
      </c>
    </row>
    <row r="14339" spans="1:13">
      <c r="A14339" t="s">
        <v>1439</v>
      </c>
      <c r="B14339" t="s">
        <v>1440</v>
      </c>
      <c r="C14339" t="str">
        <f>TEXT(D14339, "mmm")</f>
        <v>Nov</v>
      </c>
      <c r="D14339" s="1">
        <v>45614</v>
      </c>
      <c r="E14339" t="s">
        <v>1442</v>
      </c>
      <c r="F14339" t="s">
        <v>101</v>
      </c>
      <c r="G14339">
        <v>49506</v>
      </c>
      <c r="H14339">
        <v>12.24</v>
      </c>
      <c r="I14339">
        <v>605953.44000000006</v>
      </c>
      <c r="J14339" t="s">
        <v>81</v>
      </c>
      <c r="K14339">
        <v>1.8760113780397211E-2</v>
      </c>
      <c r="L14339">
        <v>1.8759999999999999</v>
      </c>
      <c r="M14339" t="s">
        <v>82</v>
      </c>
    </row>
    <row r="14340" spans="1:13">
      <c r="A14340" t="s">
        <v>1439</v>
      </c>
      <c r="B14340" t="s">
        <v>1440</v>
      </c>
      <c r="C14340" t="str">
        <f>TEXT(D14340, "mmm")</f>
        <v>Nov</v>
      </c>
      <c r="D14340" s="1">
        <v>45614</v>
      </c>
      <c r="E14340" t="s">
        <v>1441</v>
      </c>
      <c r="F14340" t="s">
        <v>222</v>
      </c>
      <c r="G14340">
        <v>49506</v>
      </c>
      <c r="H14340">
        <v>12.24</v>
      </c>
      <c r="I14340">
        <v>605953.44000000006</v>
      </c>
      <c r="J14340" t="s">
        <v>81</v>
      </c>
      <c r="K14340">
        <v>1.8760113780397211E-2</v>
      </c>
      <c r="L14340">
        <v>1.8759999999999999</v>
      </c>
      <c r="M14340" t="s">
        <v>82</v>
      </c>
    </row>
    <row r="14341" spans="1:13">
      <c r="A14341" t="s">
        <v>1439</v>
      </c>
      <c r="B14341" t="s">
        <v>1440</v>
      </c>
      <c r="C14341" t="str">
        <f>TEXT(D14341, "mmm")</f>
        <v>Nov</v>
      </c>
      <c r="D14341" s="1">
        <v>45614</v>
      </c>
      <c r="E14341" t="s">
        <v>1444</v>
      </c>
      <c r="F14341" t="s">
        <v>222</v>
      </c>
      <c r="G14341">
        <v>49506</v>
      </c>
      <c r="H14341">
        <v>12.24</v>
      </c>
      <c r="I14341">
        <v>605953.44000000006</v>
      </c>
      <c r="J14341" t="s">
        <v>81</v>
      </c>
      <c r="K14341">
        <v>1.8760113780397211E-2</v>
      </c>
      <c r="L14341">
        <v>1.8759999999999999</v>
      </c>
      <c r="M14341" t="s">
        <v>82</v>
      </c>
    </row>
    <row r="14342" spans="1:13">
      <c r="A14342" t="s">
        <v>5613</v>
      </c>
      <c r="B14342" t="s">
        <v>5614</v>
      </c>
      <c r="C14342" t="str">
        <f>TEXT(D14342, "mmm")</f>
        <v>Nov</v>
      </c>
      <c r="D14342" s="1">
        <v>45614</v>
      </c>
      <c r="E14342" t="s">
        <v>5615</v>
      </c>
      <c r="F14342" t="s">
        <v>80</v>
      </c>
      <c r="G14342">
        <v>50000</v>
      </c>
      <c r="H14342">
        <v>0.56999999999999995</v>
      </c>
      <c r="I14342">
        <v>28500</v>
      </c>
      <c r="J14342" t="s">
        <v>81</v>
      </c>
      <c r="K14342">
        <v>0.71929830065064215</v>
      </c>
      <c r="L14342">
        <v>71.9298</v>
      </c>
      <c r="M14342" t="s">
        <v>82</v>
      </c>
    </row>
    <row r="14343" spans="1:13">
      <c r="A14343" t="s">
        <v>5853</v>
      </c>
      <c r="B14343" t="s">
        <v>5854</v>
      </c>
      <c r="C14343" t="str">
        <f>TEXT(D14343, "mmm")</f>
        <v>Nov</v>
      </c>
      <c r="D14343" s="1">
        <v>45614</v>
      </c>
      <c r="E14343" t="s">
        <v>6958</v>
      </c>
      <c r="F14343" t="s">
        <v>80</v>
      </c>
      <c r="G14343">
        <v>45897</v>
      </c>
      <c r="H14343">
        <v>1</v>
      </c>
      <c r="I14343">
        <v>45897</v>
      </c>
      <c r="J14343" t="s">
        <v>81</v>
      </c>
      <c r="K14343">
        <v>0.71287132218683191</v>
      </c>
      <c r="L14343">
        <v>71.287099999999995</v>
      </c>
      <c r="M14343" t="s">
        <v>82</v>
      </c>
    </row>
    <row r="14344" spans="1:13">
      <c r="A14344" t="s">
        <v>5548</v>
      </c>
      <c r="B14344" t="s">
        <v>5549</v>
      </c>
      <c r="C14344" t="str">
        <f>TEXT(D14344, "mmm")</f>
        <v>Nov</v>
      </c>
      <c r="D14344" s="1">
        <v>45614</v>
      </c>
      <c r="E14344" t="s">
        <v>7033</v>
      </c>
      <c r="F14344" t="s">
        <v>128</v>
      </c>
      <c r="G14344">
        <v>50000</v>
      </c>
      <c r="H14344">
        <v>1</v>
      </c>
      <c r="I14344">
        <v>50000</v>
      </c>
      <c r="J14344" t="s">
        <v>86</v>
      </c>
      <c r="K14344">
        <v>0.5</v>
      </c>
      <c r="L14344">
        <v>50</v>
      </c>
      <c r="M14344" t="s">
        <v>82</v>
      </c>
    </row>
    <row r="14345" spans="1:13">
      <c r="A14345" t="s">
        <v>4177</v>
      </c>
      <c r="B14345" t="s">
        <v>4178</v>
      </c>
      <c r="C14345" t="str">
        <f>TEXT(D14345, "mmm")</f>
        <v>Nov</v>
      </c>
      <c r="D14345" s="1">
        <v>45614</v>
      </c>
      <c r="E14345" t="s">
        <v>4179</v>
      </c>
      <c r="F14345" t="s">
        <v>80</v>
      </c>
      <c r="G14345">
        <v>5000</v>
      </c>
      <c r="H14345">
        <v>18.37</v>
      </c>
      <c r="I14345">
        <v>91850</v>
      </c>
      <c r="J14345" t="s">
        <v>81</v>
      </c>
      <c r="K14345">
        <v>5.037921548184654E-2</v>
      </c>
      <c r="L14345">
        <v>5.0378999999999996</v>
      </c>
      <c r="M14345" t="s">
        <v>82</v>
      </c>
    </row>
    <row r="14346" spans="1:13">
      <c r="A14346" t="s">
        <v>5776</v>
      </c>
      <c r="B14346" t="s">
        <v>5777</v>
      </c>
      <c r="C14346" t="str">
        <f>TEXT(D14346, "mmm")</f>
        <v>Nov</v>
      </c>
      <c r="D14346" s="1">
        <v>45614</v>
      </c>
      <c r="E14346" t="s">
        <v>7034</v>
      </c>
      <c r="F14346" t="s">
        <v>80</v>
      </c>
      <c r="G14346">
        <v>10000</v>
      </c>
      <c r="H14346">
        <v>3.13</v>
      </c>
      <c r="I14346">
        <v>31300</v>
      </c>
      <c r="J14346" t="s">
        <v>86</v>
      </c>
      <c r="K14346">
        <v>0.19303793624279941</v>
      </c>
      <c r="L14346">
        <v>19.303799999999999</v>
      </c>
      <c r="M14346" t="s">
        <v>82</v>
      </c>
    </row>
    <row r="14347" spans="1:13">
      <c r="A14347" t="s">
        <v>1358</v>
      </c>
      <c r="B14347" t="s">
        <v>1359</v>
      </c>
      <c r="C14347" t="str">
        <f>TEXT(D14347, "mmm")</f>
        <v>Nov</v>
      </c>
      <c r="D14347" s="1">
        <v>45614</v>
      </c>
      <c r="E14347" t="s">
        <v>1360</v>
      </c>
      <c r="F14347" t="s">
        <v>251</v>
      </c>
      <c r="G14347">
        <v>3174</v>
      </c>
      <c r="H14347">
        <v>20.7</v>
      </c>
      <c r="I14347">
        <v>65701.8</v>
      </c>
      <c r="J14347" t="s">
        <v>86</v>
      </c>
      <c r="K14347">
        <v>3.8461615461637511E-2</v>
      </c>
      <c r="L14347">
        <v>3.8462000000000001</v>
      </c>
      <c r="M14347" t="s">
        <v>82</v>
      </c>
    </row>
    <row r="14348" spans="1:13">
      <c r="A14348" t="s">
        <v>1358</v>
      </c>
      <c r="B14348" t="s">
        <v>1359</v>
      </c>
      <c r="C14348" t="str">
        <f>TEXT(D14348, "mmm")</f>
        <v>Nov</v>
      </c>
      <c r="D14348" s="1">
        <v>45614</v>
      </c>
      <c r="E14348" t="s">
        <v>1360</v>
      </c>
      <c r="F14348" t="s">
        <v>251</v>
      </c>
      <c r="G14348">
        <v>4000</v>
      </c>
      <c r="H14348">
        <v>20.75</v>
      </c>
      <c r="I14348">
        <v>83000</v>
      </c>
      <c r="J14348" t="s">
        <v>86</v>
      </c>
      <c r="K14348">
        <v>3.8461615461637511E-2</v>
      </c>
      <c r="L14348">
        <v>3.8462000000000001</v>
      </c>
      <c r="M14348" t="s">
        <v>82</v>
      </c>
    </row>
    <row r="14349" spans="1:13">
      <c r="A14349" t="s">
        <v>7022</v>
      </c>
      <c r="B14349" t="s">
        <v>7023</v>
      </c>
      <c r="C14349" t="str">
        <f>TEXT(D14349, "mmm")</f>
        <v>Nov</v>
      </c>
      <c r="D14349" s="1">
        <v>45614</v>
      </c>
      <c r="E14349" t="s">
        <v>7035</v>
      </c>
      <c r="F14349" t="s">
        <v>251</v>
      </c>
      <c r="G14349">
        <v>32000</v>
      </c>
      <c r="H14349">
        <v>1.25</v>
      </c>
      <c r="I14349">
        <v>40000</v>
      </c>
      <c r="J14349" t="s">
        <v>81</v>
      </c>
      <c r="K14349">
        <v>-4.8543644373911683E-2</v>
      </c>
      <c r="L14349">
        <v>-4.8544</v>
      </c>
      <c r="M14349" t="s">
        <v>82</v>
      </c>
    </row>
    <row r="14350" spans="1:13">
      <c r="A14350" t="s">
        <v>5492</v>
      </c>
      <c r="B14350" t="s">
        <v>5493</v>
      </c>
      <c r="C14350" t="str">
        <f>TEXT(D14350, "mmm")</f>
        <v>Nov</v>
      </c>
      <c r="D14350" s="1">
        <v>45614</v>
      </c>
      <c r="E14350" t="s">
        <v>5494</v>
      </c>
      <c r="F14350" t="s">
        <v>217</v>
      </c>
      <c r="G14350">
        <v>20420</v>
      </c>
      <c r="H14350">
        <v>3.49</v>
      </c>
      <c r="I14350">
        <v>71265.8</v>
      </c>
      <c r="J14350" t="s">
        <v>81</v>
      </c>
      <c r="K14350">
        <v>9.7345107225411898E-2</v>
      </c>
      <c r="L14350">
        <v>9.7345000000000006</v>
      </c>
      <c r="M14350" t="s">
        <v>82</v>
      </c>
    </row>
    <row r="14351" spans="1:13">
      <c r="A14351" t="s">
        <v>7022</v>
      </c>
      <c r="B14351" t="s">
        <v>7023</v>
      </c>
      <c r="C14351" t="str">
        <f>TEXT(D14351, "mmm")</f>
        <v>Nov</v>
      </c>
      <c r="D14351" s="1">
        <v>45614</v>
      </c>
      <c r="E14351" t="s">
        <v>7036</v>
      </c>
      <c r="F14351" t="s">
        <v>80</v>
      </c>
      <c r="G14351">
        <v>250000</v>
      </c>
      <c r="H14351">
        <v>1.25</v>
      </c>
      <c r="I14351">
        <v>312500</v>
      </c>
      <c r="J14351" t="s">
        <v>86</v>
      </c>
      <c r="K14351">
        <v>-4.8543644373911683E-2</v>
      </c>
      <c r="L14351">
        <v>-4.8544</v>
      </c>
      <c r="M14351" t="s">
        <v>82</v>
      </c>
    </row>
    <row r="14352" spans="1:13">
      <c r="A14352" t="s">
        <v>6805</v>
      </c>
      <c r="B14352" t="s">
        <v>6806</v>
      </c>
      <c r="C14352" t="str">
        <f>TEXT(D14352, "mmm")</f>
        <v>Nov</v>
      </c>
      <c r="D14352" s="1">
        <v>45614</v>
      </c>
      <c r="E14352" t="s">
        <v>7037</v>
      </c>
      <c r="F14352" t="s">
        <v>118</v>
      </c>
      <c r="G14352">
        <v>15000</v>
      </c>
      <c r="H14352">
        <v>19</v>
      </c>
      <c r="I14352">
        <v>285000</v>
      </c>
      <c r="J14352" t="s">
        <v>86</v>
      </c>
      <c r="K14352">
        <v>0.1372141071234021</v>
      </c>
      <c r="L14352">
        <v>13.721399999999999</v>
      </c>
      <c r="M14352" t="s">
        <v>82</v>
      </c>
    </row>
    <row r="14353" spans="1:13">
      <c r="A14353" t="s">
        <v>617</v>
      </c>
      <c r="B14353" t="s">
        <v>618</v>
      </c>
      <c r="C14353" t="str">
        <f>TEXT(D14353, "mmm")</f>
        <v>Nov</v>
      </c>
      <c r="D14353" s="1">
        <v>45614</v>
      </c>
      <c r="E14353" t="s">
        <v>3509</v>
      </c>
      <c r="F14353" t="s">
        <v>80</v>
      </c>
      <c r="G14353">
        <v>1548</v>
      </c>
      <c r="H14353">
        <v>68.5</v>
      </c>
      <c r="I14353">
        <v>106038</v>
      </c>
      <c r="J14353" t="s">
        <v>81</v>
      </c>
      <c r="K14353">
        <v>2.558801234824171E-2</v>
      </c>
      <c r="L14353">
        <v>2.5588000000000002</v>
      </c>
      <c r="M14353" t="s">
        <v>82</v>
      </c>
    </row>
    <row r="14354" spans="1:13">
      <c r="A14354" t="s">
        <v>5373</v>
      </c>
      <c r="B14354" t="s">
        <v>5374</v>
      </c>
      <c r="C14354" t="str">
        <f>TEXT(D14354, "mmm")</f>
        <v>Nov</v>
      </c>
      <c r="D14354" s="1">
        <v>45614</v>
      </c>
      <c r="E14354" t="s">
        <v>7038</v>
      </c>
      <c r="F14354" t="s">
        <v>80</v>
      </c>
      <c r="G14354">
        <v>9800</v>
      </c>
      <c r="H14354">
        <v>1.05</v>
      </c>
      <c r="I14354">
        <v>10290</v>
      </c>
      <c r="J14354" t="s">
        <v>81</v>
      </c>
      <c r="K14354">
        <v>0</v>
      </c>
      <c r="L14354">
        <v>0</v>
      </c>
      <c r="M14354" t="s">
        <v>82</v>
      </c>
    </row>
    <row r="14355" spans="1:13">
      <c r="A14355" t="s">
        <v>4836</v>
      </c>
      <c r="B14355" t="s">
        <v>4837</v>
      </c>
      <c r="C14355" t="str">
        <f>TEXT(D14355, "mmm")</f>
        <v>Nov</v>
      </c>
      <c r="D14355" s="1">
        <v>45614</v>
      </c>
      <c r="E14355" t="s">
        <v>4871</v>
      </c>
      <c r="F14355" t="s">
        <v>128</v>
      </c>
      <c r="G14355">
        <v>1081414</v>
      </c>
      <c r="H14355">
        <v>1.68</v>
      </c>
      <c r="I14355">
        <v>1816775.52</v>
      </c>
      <c r="J14355" t="s">
        <v>86</v>
      </c>
      <c r="K14355">
        <v>0.243654828478409</v>
      </c>
      <c r="L14355">
        <v>24.365500000000001</v>
      </c>
      <c r="M14355" t="s">
        <v>82</v>
      </c>
    </row>
    <row r="14356" spans="1:13">
      <c r="A14356" t="s">
        <v>5911</v>
      </c>
      <c r="B14356" t="s">
        <v>5912</v>
      </c>
      <c r="C14356" t="str">
        <f>TEXT(D14356, "mmm")</f>
        <v>Nov</v>
      </c>
      <c r="D14356" s="1">
        <v>45614</v>
      </c>
      <c r="E14356" t="s">
        <v>4057</v>
      </c>
      <c r="F14356" t="s">
        <v>80</v>
      </c>
      <c r="G14356">
        <v>48204</v>
      </c>
      <c r="H14356">
        <v>1.45</v>
      </c>
      <c r="I14356">
        <v>69895.8</v>
      </c>
      <c r="J14356" t="s">
        <v>81</v>
      </c>
      <c r="K14356">
        <v>0.1874999793039436</v>
      </c>
      <c r="L14356">
        <v>18.75</v>
      </c>
      <c r="M14356" t="s">
        <v>82</v>
      </c>
    </row>
    <row r="14357" spans="1:13">
      <c r="A14357" t="s">
        <v>6816</v>
      </c>
      <c r="B14357" t="s">
        <v>6817</v>
      </c>
      <c r="C14357" t="str">
        <f>TEXT(D14357, "mmm")</f>
        <v>Nov</v>
      </c>
      <c r="D14357" s="1">
        <v>45614</v>
      </c>
      <c r="E14357" t="s">
        <v>6820</v>
      </c>
      <c r="F14357" t="s">
        <v>101</v>
      </c>
      <c r="G14357">
        <v>5215</v>
      </c>
      <c r="H14357">
        <v>71.92</v>
      </c>
      <c r="I14357">
        <v>375062.8</v>
      </c>
      <c r="J14357" t="s">
        <v>81</v>
      </c>
      <c r="K14357">
        <v>0.12833027705776059</v>
      </c>
      <c r="L14357">
        <v>12.833</v>
      </c>
      <c r="M14357" t="s">
        <v>82</v>
      </c>
    </row>
    <row r="14358" spans="1:13">
      <c r="A14358" t="s">
        <v>6816</v>
      </c>
      <c r="B14358" t="s">
        <v>6817</v>
      </c>
      <c r="C14358" t="str">
        <f>TEXT(D14358, "mmm")</f>
        <v>Nov</v>
      </c>
      <c r="D14358" s="1">
        <v>45614</v>
      </c>
      <c r="E14358" t="s">
        <v>6818</v>
      </c>
      <c r="F14358" t="s">
        <v>101</v>
      </c>
      <c r="G14358">
        <v>5215</v>
      </c>
      <c r="H14358">
        <v>71.92</v>
      </c>
      <c r="I14358">
        <v>375062.8</v>
      </c>
      <c r="J14358" t="s">
        <v>81</v>
      </c>
      <c r="K14358">
        <v>0.12833027705776059</v>
      </c>
      <c r="L14358">
        <v>12.833</v>
      </c>
      <c r="M14358" t="s">
        <v>82</v>
      </c>
    </row>
    <row r="14359" spans="1:13">
      <c r="A14359" t="s">
        <v>6816</v>
      </c>
      <c r="B14359" t="s">
        <v>6817</v>
      </c>
      <c r="C14359" t="str">
        <f>TEXT(D14359, "mmm")</f>
        <v>Nov</v>
      </c>
      <c r="D14359" s="1">
        <v>45614</v>
      </c>
      <c r="E14359" t="s">
        <v>6819</v>
      </c>
      <c r="F14359" t="s">
        <v>101</v>
      </c>
      <c r="G14359">
        <v>5215</v>
      </c>
      <c r="H14359">
        <v>71.92</v>
      </c>
      <c r="I14359">
        <v>375062.8</v>
      </c>
      <c r="J14359" t="s">
        <v>81</v>
      </c>
      <c r="K14359">
        <v>0.12833027705776059</v>
      </c>
      <c r="L14359">
        <v>12.833</v>
      </c>
      <c r="M14359" t="s">
        <v>82</v>
      </c>
    </row>
    <row r="14360" spans="1:13">
      <c r="A14360" t="s">
        <v>6195</v>
      </c>
      <c r="B14360" t="s">
        <v>6196</v>
      </c>
      <c r="C14360" t="str">
        <f>TEXT(D14360, "mmm")</f>
        <v>Nov</v>
      </c>
      <c r="D14360" s="1">
        <v>45614</v>
      </c>
      <c r="E14360" t="s">
        <v>6272</v>
      </c>
      <c r="F14360" t="s">
        <v>128</v>
      </c>
      <c r="G14360">
        <v>7500</v>
      </c>
      <c r="H14360">
        <v>15</v>
      </c>
      <c r="I14360">
        <v>112500</v>
      </c>
      <c r="J14360" t="s">
        <v>81</v>
      </c>
      <c r="K14360">
        <v>-0.28893310578289388</v>
      </c>
      <c r="L14360">
        <v>-28.8933</v>
      </c>
      <c r="M14360" t="s">
        <v>82</v>
      </c>
    </row>
    <row r="14361" spans="1:13">
      <c r="A14361" t="s">
        <v>7039</v>
      </c>
      <c r="B14361" t="s">
        <v>7040</v>
      </c>
      <c r="C14361" t="str">
        <f>TEXT(D14361, "mmm")</f>
        <v>Nov</v>
      </c>
      <c r="D14361" s="1">
        <v>45614</v>
      </c>
      <c r="E14361" t="s">
        <v>7041</v>
      </c>
      <c r="F14361" t="s">
        <v>80</v>
      </c>
      <c r="G14361">
        <v>5030</v>
      </c>
      <c r="H14361">
        <v>29.64</v>
      </c>
      <c r="I14361">
        <v>149089.20000000001</v>
      </c>
      <c r="J14361" t="s">
        <v>86</v>
      </c>
      <c r="K14361">
        <v>9.660054150525399E-2</v>
      </c>
      <c r="L14361">
        <v>9.6600999999999999</v>
      </c>
      <c r="M14361" t="s">
        <v>82</v>
      </c>
    </row>
    <row r="14362" spans="1:13">
      <c r="A14362" t="s">
        <v>7022</v>
      </c>
      <c r="B14362" t="s">
        <v>7023</v>
      </c>
      <c r="C14362" t="str">
        <f>TEXT(D14362, "mmm")</f>
        <v>Nov</v>
      </c>
      <c r="D14362" s="1">
        <v>45614</v>
      </c>
      <c r="E14362" t="s">
        <v>7042</v>
      </c>
      <c r="F14362" t="s">
        <v>80</v>
      </c>
      <c r="G14362">
        <v>24000</v>
      </c>
      <c r="H14362">
        <v>1.25</v>
      </c>
      <c r="I14362">
        <v>30000</v>
      </c>
      <c r="J14362" t="s">
        <v>81</v>
      </c>
      <c r="K14362">
        <v>-4.8543644373911683E-2</v>
      </c>
      <c r="L14362">
        <v>-4.8544</v>
      </c>
      <c r="M14362" t="s">
        <v>82</v>
      </c>
    </row>
    <row r="14363" spans="1:13">
      <c r="A14363" t="s">
        <v>5095</v>
      </c>
      <c r="B14363" t="s">
        <v>5096</v>
      </c>
      <c r="C14363" t="str">
        <f>TEXT(D14363, "mmm")</f>
        <v>Nov</v>
      </c>
      <c r="D14363" s="1">
        <v>45614</v>
      </c>
      <c r="E14363" t="s">
        <v>5097</v>
      </c>
      <c r="F14363" t="s">
        <v>101</v>
      </c>
      <c r="G14363">
        <v>6622</v>
      </c>
      <c r="H14363">
        <v>15.85</v>
      </c>
      <c r="I14363">
        <v>104958.7</v>
      </c>
      <c r="J14363" t="s">
        <v>81</v>
      </c>
      <c r="K14363">
        <v>6.1862180876810717E-2</v>
      </c>
      <c r="L14363">
        <v>6.1862000000000004</v>
      </c>
      <c r="M14363" t="s">
        <v>82</v>
      </c>
    </row>
    <row r="14364" spans="1:13">
      <c r="A14364" t="s">
        <v>5095</v>
      </c>
      <c r="B14364" t="s">
        <v>5096</v>
      </c>
      <c r="C14364" t="str">
        <f>TEXT(D14364, "mmm")</f>
        <v>Nov</v>
      </c>
      <c r="D14364" s="1">
        <v>45614</v>
      </c>
      <c r="E14364" t="s">
        <v>5097</v>
      </c>
      <c r="F14364" t="s">
        <v>101</v>
      </c>
      <c r="G14364">
        <v>10000</v>
      </c>
      <c r="H14364">
        <v>15.86</v>
      </c>
      <c r="I14364">
        <v>158600</v>
      </c>
      <c r="J14364" t="s">
        <v>86</v>
      </c>
      <c r="K14364">
        <v>6.1862180876810717E-2</v>
      </c>
      <c r="L14364">
        <v>6.1862000000000004</v>
      </c>
      <c r="M14364" t="s">
        <v>82</v>
      </c>
    </row>
    <row r="14365" spans="1:13">
      <c r="A14365" t="s">
        <v>718</v>
      </c>
      <c r="B14365" t="s">
        <v>719</v>
      </c>
      <c r="C14365" t="str">
        <f>TEXT(D14365, "mmm")</f>
        <v>Nov</v>
      </c>
      <c r="D14365" s="1">
        <v>45614</v>
      </c>
      <c r="E14365" t="s">
        <v>7043</v>
      </c>
      <c r="F14365" t="s">
        <v>118</v>
      </c>
      <c r="G14365">
        <v>4166</v>
      </c>
      <c r="H14365">
        <v>21.63</v>
      </c>
      <c r="I14365">
        <v>90110.58</v>
      </c>
      <c r="J14365" t="s">
        <v>81</v>
      </c>
      <c r="K14365">
        <v>0.16535064340014441</v>
      </c>
      <c r="L14365">
        <v>16.5351</v>
      </c>
      <c r="M14365" t="s">
        <v>82</v>
      </c>
    </row>
    <row r="14366" spans="1:13">
      <c r="A14366" t="s">
        <v>7018</v>
      </c>
      <c r="B14366" t="s">
        <v>7019</v>
      </c>
      <c r="C14366" t="str">
        <f>TEXT(D14366, "mmm")</f>
        <v>Nov</v>
      </c>
      <c r="D14366" s="1">
        <v>45614</v>
      </c>
      <c r="E14366" t="s">
        <v>7044</v>
      </c>
      <c r="F14366" t="s">
        <v>118</v>
      </c>
      <c r="G14366">
        <v>13250</v>
      </c>
      <c r="H14366">
        <v>18.55</v>
      </c>
      <c r="I14366">
        <v>245787.5</v>
      </c>
      <c r="J14366" t="s">
        <v>81</v>
      </c>
      <c r="K14366">
        <v>0.22216549532275831</v>
      </c>
      <c r="L14366">
        <v>22.2165</v>
      </c>
      <c r="M14366" t="s">
        <v>82</v>
      </c>
    </row>
    <row r="14367" spans="1:13">
      <c r="A14367" t="s">
        <v>617</v>
      </c>
      <c r="B14367" t="s">
        <v>618</v>
      </c>
      <c r="C14367" t="str">
        <f>TEXT(D14367, "mmm")</f>
        <v>Nov</v>
      </c>
      <c r="D14367" s="1">
        <v>45614</v>
      </c>
      <c r="E14367" t="s">
        <v>3509</v>
      </c>
      <c r="F14367" t="s">
        <v>80</v>
      </c>
      <c r="G14367">
        <v>1548</v>
      </c>
      <c r="H14367">
        <v>68.5</v>
      </c>
      <c r="I14367">
        <v>106038</v>
      </c>
      <c r="J14367" t="s">
        <v>81</v>
      </c>
      <c r="K14367">
        <v>2.558801234824171E-2</v>
      </c>
      <c r="L14367">
        <v>2.5588000000000002</v>
      </c>
      <c r="M14367" t="s">
        <v>82</v>
      </c>
    </row>
    <row r="14368" spans="1:13">
      <c r="A14368" t="s">
        <v>5548</v>
      </c>
      <c r="B14368" t="s">
        <v>5549</v>
      </c>
      <c r="C14368" t="str">
        <f>TEXT(D14368, "mmm")</f>
        <v>Nov</v>
      </c>
      <c r="D14368" s="1">
        <v>45614</v>
      </c>
      <c r="E14368" t="s">
        <v>7045</v>
      </c>
      <c r="F14368" t="s">
        <v>80</v>
      </c>
      <c r="G14368">
        <v>20000</v>
      </c>
      <c r="H14368">
        <v>1</v>
      </c>
      <c r="I14368">
        <v>20000</v>
      </c>
      <c r="J14368" t="s">
        <v>81</v>
      </c>
      <c r="K14368">
        <v>0.5</v>
      </c>
      <c r="L14368">
        <v>50</v>
      </c>
      <c r="M14368" t="s">
        <v>82</v>
      </c>
    </row>
    <row r="14369" spans="1:13">
      <c r="A14369" t="s">
        <v>5124</v>
      </c>
      <c r="B14369" t="s">
        <v>5125</v>
      </c>
      <c r="C14369" t="str">
        <f>TEXT(D14369, "mmm")</f>
        <v>Nov</v>
      </c>
      <c r="D14369" s="1">
        <v>45614</v>
      </c>
      <c r="E14369" t="s">
        <v>7046</v>
      </c>
      <c r="F14369" t="s">
        <v>80</v>
      </c>
      <c r="G14369">
        <v>40000</v>
      </c>
      <c r="H14369">
        <v>25</v>
      </c>
      <c r="I14369">
        <v>1000000</v>
      </c>
      <c r="J14369" t="s">
        <v>86</v>
      </c>
      <c r="K14369">
        <v>1.290832143976872E-2</v>
      </c>
      <c r="L14369">
        <v>1.2907999999999999</v>
      </c>
      <c r="M14369" t="s">
        <v>82</v>
      </c>
    </row>
    <row r="14370" spans="1:13">
      <c r="A14370" t="s">
        <v>5124</v>
      </c>
      <c r="B14370" t="s">
        <v>5125</v>
      </c>
      <c r="C14370" t="str">
        <f>TEXT(D14370, "mmm")</f>
        <v>Nov</v>
      </c>
      <c r="D14370" s="1">
        <v>45614</v>
      </c>
      <c r="E14370" t="s">
        <v>7046</v>
      </c>
      <c r="F14370" t="s">
        <v>80</v>
      </c>
      <c r="G14370">
        <v>40000</v>
      </c>
      <c r="H14370">
        <v>25</v>
      </c>
      <c r="I14370">
        <v>1000000</v>
      </c>
      <c r="J14370" t="s">
        <v>86</v>
      </c>
      <c r="K14370">
        <v>1.290832143976872E-2</v>
      </c>
      <c r="L14370">
        <v>1.2907999999999999</v>
      </c>
      <c r="M14370" t="s">
        <v>82</v>
      </c>
    </row>
    <row r="14371" spans="1:13">
      <c r="A14371" t="s">
        <v>5124</v>
      </c>
      <c r="B14371" t="s">
        <v>5125</v>
      </c>
      <c r="C14371" t="str">
        <f>TEXT(D14371, "mmm")</f>
        <v>Nov</v>
      </c>
      <c r="D14371" s="1">
        <v>45614</v>
      </c>
      <c r="E14371" t="s">
        <v>7047</v>
      </c>
      <c r="F14371" t="s">
        <v>80</v>
      </c>
      <c r="G14371">
        <v>2000</v>
      </c>
      <c r="H14371">
        <v>25</v>
      </c>
      <c r="I14371">
        <v>50000</v>
      </c>
      <c r="J14371" t="s">
        <v>81</v>
      </c>
      <c r="K14371">
        <v>1.290832143976872E-2</v>
      </c>
      <c r="L14371">
        <v>1.2907999999999999</v>
      </c>
      <c r="M14371" t="s">
        <v>82</v>
      </c>
    </row>
    <row r="14372" spans="1:13">
      <c r="A14372" t="s">
        <v>7022</v>
      </c>
      <c r="B14372" t="s">
        <v>7023</v>
      </c>
      <c r="C14372" t="str">
        <f>TEXT(D14372, "mmm")</f>
        <v>Nov</v>
      </c>
      <c r="D14372" s="1">
        <v>45614</v>
      </c>
      <c r="E14372" t="s">
        <v>7048</v>
      </c>
      <c r="F14372" t="s">
        <v>128</v>
      </c>
      <c r="G14372">
        <v>120000</v>
      </c>
      <c r="H14372">
        <v>1.25</v>
      </c>
      <c r="I14372">
        <v>150000</v>
      </c>
      <c r="J14372" t="s">
        <v>86</v>
      </c>
      <c r="K14372">
        <v>-4.8543644373911683E-2</v>
      </c>
      <c r="L14372">
        <v>-4.8544</v>
      </c>
      <c r="M14372" t="s">
        <v>82</v>
      </c>
    </row>
    <row r="14373" spans="1:13">
      <c r="A14373" t="s">
        <v>1875</v>
      </c>
      <c r="B14373" t="s">
        <v>1876</v>
      </c>
      <c r="C14373" t="str">
        <f>TEXT(D14373, "mmm")</f>
        <v>Nov</v>
      </c>
      <c r="D14373" s="1">
        <v>45614</v>
      </c>
      <c r="E14373" t="s">
        <v>1879</v>
      </c>
      <c r="F14373" t="s">
        <v>217</v>
      </c>
      <c r="G14373">
        <v>4948</v>
      </c>
      <c r="H14373">
        <v>208.78</v>
      </c>
      <c r="I14373">
        <v>1033043.44</v>
      </c>
      <c r="J14373" t="s">
        <v>86</v>
      </c>
      <c r="K14373">
        <v>6.6666666666666652E-2</v>
      </c>
      <c r="L14373">
        <v>6.6666999999999996</v>
      </c>
      <c r="M14373" t="s">
        <v>82</v>
      </c>
    </row>
    <row r="14374" spans="1:13">
      <c r="A14374" t="s">
        <v>1875</v>
      </c>
      <c r="B14374" t="s">
        <v>1876</v>
      </c>
      <c r="C14374" t="str">
        <f>TEXT(D14374, "mmm")</f>
        <v>Nov</v>
      </c>
      <c r="D14374" s="1">
        <v>45614</v>
      </c>
      <c r="E14374" t="s">
        <v>1878</v>
      </c>
      <c r="F14374" t="s">
        <v>101</v>
      </c>
      <c r="G14374">
        <v>4948</v>
      </c>
      <c r="H14374">
        <v>208.78</v>
      </c>
      <c r="I14374">
        <v>1033043.44</v>
      </c>
      <c r="J14374" t="s">
        <v>86</v>
      </c>
      <c r="K14374">
        <v>6.6666666666666652E-2</v>
      </c>
      <c r="L14374">
        <v>6.6666999999999996</v>
      </c>
      <c r="M14374" t="s">
        <v>82</v>
      </c>
    </row>
    <row r="14375" spans="1:13">
      <c r="A14375" t="s">
        <v>1875</v>
      </c>
      <c r="B14375" t="s">
        <v>1876</v>
      </c>
      <c r="C14375" t="str">
        <f>TEXT(D14375, "mmm")</f>
        <v>Nov</v>
      </c>
      <c r="D14375" s="1">
        <v>45614</v>
      </c>
      <c r="E14375" t="s">
        <v>1877</v>
      </c>
      <c r="F14375" t="s">
        <v>101</v>
      </c>
      <c r="G14375">
        <v>4948</v>
      </c>
      <c r="H14375">
        <v>208.78</v>
      </c>
      <c r="I14375">
        <v>1033043.44</v>
      </c>
      <c r="J14375" t="s">
        <v>86</v>
      </c>
      <c r="K14375">
        <v>6.6666666666666652E-2</v>
      </c>
      <c r="L14375">
        <v>6.6666999999999996</v>
      </c>
      <c r="M14375" t="s">
        <v>82</v>
      </c>
    </row>
    <row r="14376" spans="1:13">
      <c r="A14376" t="s">
        <v>1875</v>
      </c>
      <c r="B14376" t="s">
        <v>1876</v>
      </c>
      <c r="C14376" t="str">
        <f>TEXT(D14376, "mmm")</f>
        <v>Nov</v>
      </c>
      <c r="D14376" s="1">
        <v>45614</v>
      </c>
      <c r="E14376" t="s">
        <v>1879</v>
      </c>
      <c r="F14376" t="s">
        <v>217</v>
      </c>
      <c r="G14376">
        <v>197</v>
      </c>
      <c r="H14376">
        <v>1049.29</v>
      </c>
      <c r="I14376">
        <v>206710.13</v>
      </c>
      <c r="J14376" t="s">
        <v>81</v>
      </c>
      <c r="K14376">
        <v>6.6666666666666652E-2</v>
      </c>
      <c r="L14376">
        <v>6.6666999999999996</v>
      </c>
      <c r="M14376" t="s">
        <v>82</v>
      </c>
    </row>
    <row r="14377" spans="1:13">
      <c r="A14377" t="s">
        <v>1875</v>
      </c>
      <c r="B14377" t="s">
        <v>1876</v>
      </c>
      <c r="C14377" t="str">
        <f>TEXT(D14377, "mmm")</f>
        <v>Nov</v>
      </c>
      <c r="D14377" s="1">
        <v>45614</v>
      </c>
      <c r="E14377" t="s">
        <v>1878</v>
      </c>
      <c r="F14377" t="s">
        <v>101</v>
      </c>
      <c r="G14377">
        <v>197</v>
      </c>
      <c r="H14377">
        <v>1049.29</v>
      </c>
      <c r="I14377">
        <v>206710.13</v>
      </c>
      <c r="J14377" t="s">
        <v>81</v>
      </c>
      <c r="K14377">
        <v>6.6666666666666652E-2</v>
      </c>
      <c r="L14377">
        <v>6.6666999999999996</v>
      </c>
      <c r="M14377" t="s">
        <v>82</v>
      </c>
    </row>
    <row r="14378" spans="1:13">
      <c r="A14378" t="s">
        <v>1875</v>
      </c>
      <c r="B14378" t="s">
        <v>1876</v>
      </c>
      <c r="C14378" t="str">
        <f>TEXT(D14378, "mmm")</f>
        <v>Nov</v>
      </c>
      <c r="D14378" s="1">
        <v>45614</v>
      </c>
      <c r="E14378" t="s">
        <v>1877</v>
      </c>
      <c r="F14378" t="s">
        <v>101</v>
      </c>
      <c r="G14378">
        <v>197</v>
      </c>
      <c r="H14378">
        <v>1049.29</v>
      </c>
      <c r="I14378">
        <v>206710.13</v>
      </c>
      <c r="J14378" t="s">
        <v>81</v>
      </c>
      <c r="K14378">
        <v>6.6666666666666652E-2</v>
      </c>
      <c r="L14378">
        <v>6.6666999999999996</v>
      </c>
      <c r="M14378" t="s">
        <v>82</v>
      </c>
    </row>
    <row r="14379" spans="1:13">
      <c r="A14379" t="s">
        <v>129</v>
      </c>
      <c r="B14379" t="s">
        <v>130</v>
      </c>
      <c r="C14379" t="str">
        <f>TEXT(D14379, "mmm")</f>
        <v>Nov</v>
      </c>
      <c r="D14379" s="1">
        <v>45614</v>
      </c>
      <c r="E14379" t="s">
        <v>109</v>
      </c>
      <c r="F14379" t="s">
        <v>101</v>
      </c>
      <c r="G14379">
        <v>23500</v>
      </c>
      <c r="H14379">
        <v>6.3</v>
      </c>
      <c r="I14379">
        <v>148050</v>
      </c>
      <c r="J14379" t="s">
        <v>81</v>
      </c>
      <c r="K14379">
        <v>5.5910525852342692E-2</v>
      </c>
      <c r="L14379">
        <v>5.5911</v>
      </c>
      <c r="M14379" t="s">
        <v>82</v>
      </c>
    </row>
    <row r="14380" spans="1:13">
      <c r="A14380" t="s">
        <v>129</v>
      </c>
      <c r="B14380" t="s">
        <v>130</v>
      </c>
      <c r="C14380" t="str">
        <f>TEXT(D14380, "mmm")</f>
        <v>Nov</v>
      </c>
      <c r="D14380" s="1">
        <v>45614</v>
      </c>
      <c r="E14380" t="s">
        <v>110</v>
      </c>
      <c r="F14380" t="s">
        <v>101</v>
      </c>
      <c r="G14380">
        <v>23500</v>
      </c>
      <c r="H14380">
        <v>6.3</v>
      </c>
      <c r="I14380">
        <v>148050</v>
      </c>
      <c r="J14380" t="s">
        <v>81</v>
      </c>
      <c r="K14380">
        <v>5.5910525852342692E-2</v>
      </c>
      <c r="L14380">
        <v>5.5911</v>
      </c>
      <c r="M14380" t="s">
        <v>82</v>
      </c>
    </row>
    <row r="14381" spans="1:13">
      <c r="A14381" t="s">
        <v>129</v>
      </c>
      <c r="B14381" t="s">
        <v>130</v>
      </c>
      <c r="C14381" t="str">
        <f>TEXT(D14381, "mmm")</f>
        <v>Nov</v>
      </c>
      <c r="D14381" s="1">
        <v>45614</v>
      </c>
      <c r="E14381" t="s">
        <v>111</v>
      </c>
      <c r="F14381" t="s">
        <v>101</v>
      </c>
      <c r="G14381">
        <v>23500</v>
      </c>
      <c r="H14381">
        <v>6.3</v>
      </c>
      <c r="I14381">
        <v>148050</v>
      </c>
      <c r="J14381" t="s">
        <v>81</v>
      </c>
      <c r="K14381">
        <v>5.5910525852342692E-2</v>
      </c>
      <c r="L14381">
        <v>5.5911</v>
      </c>
      <c r="M14381" t="s">
        <v>82</v>
      </c>
    </row>
    <row r="14382" spans="1:13">
      <c r="A14382" t="s">
        <v>7049</v>
      </c>
      <c r="B14382" t="s">
        <v>7050</v>
      </c>
      <c r="C14382" t="str">
        <f>TEXT(D14382, "mmm")</f>
        <v>Nov</v>
      </c>
      <c r="D14382" s="1">
        <v>45614</v>
      </c>
      <c r="E14382" t="s">
        <v>7051</v>
      </c>
      <c r="F14382" t="s">
        <v>80</v>
      </c>
      <c r="G14382">
        <v>100000</v>
      </c>
      <c r="H14382">
        <v>2.88</v>
      </c>
      <c r="I14382">
        <v>288000</v>
      </c>
      <c r="J14382" t="s">
        <v>86</v>
      </c>
      <c r="K14382">
        <v>0.18581079230681241</v>
      </c>
      <c r="L14382">
        <v>18.581099999999999</v>
      </c>
      <c r="M14382" t="s">
        <v>82</v>
      </c>
    </row>
    <row r="14383" spans="1:13">
      <c r="A14383" t="s">
        <v>7018</v>
      </c>
      <c r="B14383" t="s">
        <v>7019</v>
      </c>
      <c r="C14383" t="str">
        <f>TEXT(D14383, "mmm")</f>
        <v>Nov</v>
      </c>
      <c r="D14383" s="1">
        <v>45614</v>
      </c>
      <c r="E14383" t="s">
        <v>7052</v>
      </c>
      <c r="F14383" t="s">
        <v>80</v>
      </c>
      <c r="G14383">
        <v>55000</v>
      </c>
      <c r="H14383">
        <v>18.96</v>
      </c>
      <c r="I14383">
        <v>1042800</v>
      </c>
      <c r="J14383" t="s">
        <v>86</v>
      </c>
      <c r="K14383">
        <v>0.22216549532275831</v>
      </c>
      <c r="L14383">
        <v>22.2165</v>
      </c>
      <c r="M14383" t="s">
        <v>82</v>
      </c>
    </row>
    <row r="14384" spans="1:13">
      <c r="A14384" t="s">
        <v>7018</v>
      </c>
      <c r="B14384" t="s">
        <v>7019</v>
      </c>
      <c r="C14384" t="str">
        <f>TEXT(D14384, "mmm")</f>
        <v>Nov</v>
      </c>
      <c r="D14384" s="1">
        <v>45614</v>
      </c>
      <c r="E14384" t="s">
        <v>7053</v>
      </c>
      <c r="F14384" t="s">
        <v>101</v>
      </c>
      <c r="G14384">
        <v>53676</v>
      </c>
      <c r="H14384">
        <v>19.239999999999998</v>
      </c>
      <c r="I14384">
        <v>1032726.24</v>
      </c>
      <c r="J14384" t="s">
        <v>86</v>
      </c>
      <c r="K14384">
        <v>0.22216549532275831</v>
      </c>
      <c r="L14384">
        <v>22.2165</v>
      </c>
      <c r="M14384" t="s">
        <v>82</v>
      </c>
    </row>
    <row r="14385" spans="1:13">
      <c r="A14385" t="s">
        <v>7018</v>
      </c>
      <c r="B14385" t="s">
        <v>7019</v>
      </c>
      <c r="C14385" t="str">
        <f>TEXT(D14385, "mmm")</f>
        <v>Nov</v>
      </c>
      <c r="D14385" s="1">
        <v>45614</v>
      </c>
      <c r="E14385" t="s">
        <v>7054</v>
      </c>
      <c r="F14385" t="s">
        <v>217</v>
      </c>
      <c r="G14385">
        <v>53676</v>
      </c>
      <c r="H14385">
        <v>19.239999999999998</v>
      </c>
      <c r="I14385">
        <v>1032726.24</v>
      </c>
      <c r="J14385" t="s">
        <v>86</v>
      </c>
      <c r="K14385">
        <v>0.22216549532275831</v>
      </c>
      <c r="L14385">
        <v>22.2165</v>
      </c>
      <c r="M14385" t="s">
        <v>82</v>
      </c>
    </row>
    <row r="14386" spans="1:13">
      <c r="A14386" t="s">
        <v>7029</v>
      </c>
      <c r="B14386" t="s">
        <v>7030</v>
      </c>
      <c r="C14386" t="str">
        <f>TEXT(D14386, "mmm")</f>
        <v>Nov</v>
      </c>
      <c r="D14386" s="1">
        <v>45614</v>
      </c>
      <c r="E14386" t="s">
        <v>7055</v>
      </c>
      <c r="F14386" t="s">
        <v>80</v>
      </c>
      <c r="G14386">
        <v>12500</v>
      </c>
      <c r="H14386">
        <v>39.6</v>
      </c>
      <c r="I14386">
        <v>495000</v>
      </c>
      <c r="J14386" t="s">
        <v>86</v>
      </c>
      <c r="K14386">
        <v>0.16348779944122291</v>
      </c>
      <c r="L14386">
        <v>16.348800000000001</v>
      </c>
      <c r="M14386" t="s">
        <v>82</v>
      </c>
    </row>
    <row r="14387" spans="1:13">
      <c r="A14387" t="s">
        <v>933</v>
      </c>
      <c r="B14387" t="s">
        <v>934</v>
      </c>
      <c r="C14387" t="str">
        <f>TEXT(D14387, "mmm")</f>
        <v>Nov</v>
      </c>
      <c r="D14387" s="1">
        <v>45614</v>
      </c>
      <c r="E14387" t="s">
        <v>6932</v>
      </c>
      <c r="F14387" t="s">
        <v>80</v>
      </c>
      <c r="G14387">
        <v>15641</v>
      </c>
      <c r="H14387">
        <v>65.569999999999993</v>
      </c>
      <c r="I14387">
        <v>1025580.37</v>
      </c>
      <c r="J14387" t="s">
        <v>81</v>
      </c>
      <c r="K14387">
        <v>0.20564361484054519</v>
      </c>
      <c r="L14387">
        <v>20.564399999999999</v>
      </c>
      <c r="M14387" t="s">
        <v>82</v>
      </c>
    </row>
    <row r="14388" spans="1:13">
      <c r="A14388" t="s">
        <v>933</v>
      </c>
      <c r="B14388" t="s">
        <v>934</v>
      </c>
      <c r="C14388" t="str">
        <f>TEXT(D14388, "mmm")</f>
        <v>Nov</v>
      </c>
      <c r="D14388" s="1">
        <v>45614</v>
      </c>
      <c r="E14388" t="s">
        <v>6932</v>
      </c>
      <c r="F14388" t="s">
        <v>80</v>
      </c>
      <c r="G14388">
        <v>59859</v>
      </c>
      <c r="H14388">
        <v>64.760000000000005</v>
      </c>
      <c r="I14388">
        <v>3876468.84</v>
      </c>
      <c r="J14388" t="s">
        <v>86</v>
      </c>
      <c r="K14388">
        <v>0.20564361484054519</v>
      </c>
      <c r="L14388">
        <v>20.564399999999999</v>
      </c>
      <c r="M14388" t="s">
        <v>82</v>
      </c>
    </row>
    <row r="14389" spans="1:13">
      <c r="A14389" t="s">
        <v>4280</v>
      </c>
      <c r="B14389" t="s">
        <v>4281</v>
      </c>
      <c r="C14389" t="str">
        <f>TEXT(D14389, "mmm")</f>
        <v>Nov</v>
      </c>
      <c r="D14389" s="1">
        <v>45614</v>
      </c>
      <c r="E14389" t="s">
        <v>4282</v>
      </c>
      <c r="F14389" t="s">
        <v>80</v>
      </c>
      <c r="G14389">
        <v>75000</v>
      </c>
      <c r="H14389">
        <v>0.8</v>
      </c>
      <c r="I14389">
        <v>60000</v>
      </c>
      <c r="J14389" t="s">
        <v>86</v>
      </c>
      <c r="K14389">
        <v>0.19047622764462099</v>
      </c>
      <c r="L14389">
        <v>19.047599999999999</v>
      </c>
      <c r="M14389" t="s">
        <v>82</v>
      </c>
    </row>
    <row r="14390" spans="1:13">
      <c r="A14390" t="s">
        <v>7056</v>
      </c>
      <c r="B14390" t="s">
        <v>7057</v>
      </c>
      <c r="C14390" t="str">
        <f>TEXT(D14390, "mmm")</f>
        <v>Nov</v>
      </c>
      <c r="D14390" s="1">
        <v>45614</v>
      </c>
      <c r="E14390" t="s">
        <v>7058</v>
      </c>
      <c r="F14390" t="s">
        <v>80</v>
      </c>
      <c r="G14390">
        <v>400</v>
      </c>
      <c r="H14390">
        <v>138.38</v>
      </c>
      <c r="I14390">
        <v>55352</v>
      </c>
      <c r="J14390" t="s">
        <v>86</v>
      </c>
      <c r="K14390">
        <v>8.1329549471109708E-4</v>
      </c>
      <c r="L14390">
        <v>8.1299999999999997E-2</v>
      </c>
      <c r="M14390" t="s">
        <v>82</v>
      </c>
    </row>
    <row r="14391" spans="1:13">
      <c r="A14391" t="s">
        <v>5925</v>
      </c>
      <c r="B14391" t="s">
        <v>5926</v>
      </c>
      <c r="C14391" t="str">
        <f>TEXT(D14391, "mmm")</f>
        <v>Nov</v>
      </c>
      <c r="D14391" s="1">
        <v>45614</v>
      </c>
      <c r="E14391" t="s">
        <v>5927</v>
      </c>
      <c r="F14391" t="s">
        <v>101</v>
      </c>
      <c r="G14391">
        <v>10000</v>
      </c>
      <c r="H14391">
        <v>2.59</v>
      </c>
      <c r="I14391">
        <v>25900</v>
      </c>
      <c r="J14391" t="s">
        <v>86</v>
      </c>
      <c r="K14391">
        <v>0.26022306051807909</v>
      </c>
      <c r="L14391">
        <v>26.022300000000001</v>
      </c>
      <c r="M14391" t="s">
        <v>82</v>
      </c>
    </row>
    <row r="14392" spans="1:13">
      <c r="A14392" t="s">
        <v>2137</v>
      </c>
      <c r="B14392" t="s">
        <v>2138</v>
      </c>
      <c r="C14392" t="str">
        <f>TEXT(D14392, "mmm")</f>
        <v>Nov</v>
      </c>
      <c r="D14392" s="1">
        <v>45614</v>
      </c>
      <c r="E14392" t="s">
        <v>3539</v>
      </c>
      <c r="F14392" t="s">
        <v>217</v>
      </c>
      <c r="G14392">
        <v>837273</v>
      </c>
      <c r="H14392">
        <v>4.47</v>
      </c>
      <c r="I14392">
        <v>3742610.31</v>
      </c>
      <c r="J14392" t="s">
        <v>81</v>
      </c>
      <c r="K14392">
        <v>1.8396586265633449E-2</v>
      </c>
      <c r="L14392">
        <v>1.8396999999999999</v>
      </c>
      <c r="M14392" t="s">
        <v>82</v>
      </c>
    </row>
    <row r="14393" spans="1:13">
      <c r="A14393" t="s">
        <v>2493</v>
      </c>
      <c r="B14393" t="s">
        <v>2494</v>
      </c>
      <c r="C14393" t="str">
        <f>TEXT(D14393, "mmm")</f>
        <v>Nov</v>
      </c>
      <c r="D14393" s="1">
        <v>45614</v>
      </c>
      <c r="E14393" t="s">
        <v>835</v>
      </c>
      <c r="F14393" t="s">
        <v>101</v>
      </c>
      <c r="G14393">
        <v>27366</v>
      </c>
      <c r="H14393">
        <v>10.96</v>
      </c>
      <c r="I14393">
        <v>299931.36</v>
      </c>
      <c r="J14393" t="s">
        <v>81</v>
      </c>
      <c r="K14393">
        <v>0.20529197008838801</v>
      </c>
      <c r="L14393">
        <v>20.529199999999999</v>
      </c>
      <c r="M14393" t="s">
        <v>82</v>
      </c>
    </row>
    <row r="14394" spans="1:13">
      <c r="A14394" t="s">
        <v>2493</v>
      </c>
      <c r="B14394" t="s">
        <v>2494</v>
      </c>
      <c r="C14394" t="str">
        <f>TEXT(D14394, "mmm")</f>
        <v>Nov</v>
      </c>
      <c r="D14394" s="1">
        <v>45614</v>
      </c>
      <c r="E14394" t="s">
        <v>834</v>
      </c>
      <c r="F14394" t="s">
        <v>101</v>
      </c>
      <c r="G14394">
        <v>27366</v>
      </c>
      <c r="H14394">
        <v>10.96</v>
      </c>
      <c r="I14394">
        <v>299931.36</v>
      </c>
      <c r="J14394" t="s">
        <v>81</v>
      </c>
      <c r="K14394">
        <v>0.20529197008838801</v>
      </c>
      <c r="L14394">
        <v>20.529199999999999</v>
      </c>
      <c r="M14394" t="s">
        <v>82</v>
      </c>
    </row>
    <row r="14395" spans="1:13">
      <c r="A14395" t="s">
        <v>2493</v>
      </c>
      <c r="B14395" t="s">
        <v>2494</v>
      </c>
      <c r="C14395" t="str">
        <f>TEXT(D14395, "mmm")</f>
        <v>Nov</v>
      </c>
      <c r="D14395" s="1">
        <v>45614</v>
      </c>
      <c r="E14395" t="s">
        <v>833</v>
      </c>
      <c r="F14395" t="s">
        <v>101</v>
      </c>
      <c r="G14395">
        <v>27366</v>
      </c>
      <c r="H14395">
        <v>10.96</v>
      </c>
      <c r="I14395">
        <v>299931.36</v>
      </c>
      <c r="J14395" t="s">
        <v>81</v>
      </c>
      <c r="K14395">
        <v>0.20529197008838801</v>
      </c>
      <c r="L14395">
        <v>20.529199999999999</v>
      </c>
      <c r="M14395" t="s">
        <v>82</v>
      </c>
    </row>
    <row r="14396" spans="1:13">
      <c r="A14396" t="s">
        <v>3545</v>
      </c>
      <c r="B14396" t="s">
        <v>3546</v>
      </c>
      <c r="C14396" t="str">
        <f>TEXT(D14396, "mmm")</f>
        <v>Nov</v>
      </c>
      <c r="D14396" s="1">
        <v>45614</v>
      </c>
      <c r="E14396" t="s">
        <v>7059</v>
      </c>
      <c r="F14396" t="s">
        <v>80</v>
      </c>
      <c r="G14396">
        <v>4000</v>
      </c>
      <c r="H14396">
        <v>3.35</v>
      </c>
      <c r="I14396">
        <v>13400</v>
      </c>
      <c r="J14396" t="s">
        <v>81</v>
      </c>
      <c r="K14396">
        <v>1.8461520855243441E-2</v>
      </c>
      <c r="L14396">
        <v>1.8462000000000001</v>
      </c>
      <c r="M14396" t="s">
        <v>82</v>
      </c>
    </row>
    <row r="14397" spans="1:13">
      <c r="A14397" t="s">
        <v>5060</v>
      </c>
      <c r="B14397" t="s">
        <v>5061</v>
      </c>
      <c r="C14397" t="str">
        <f>TEXT(D14397, "mmm")</f>
        <v>Nov</v>
      </c>
      <c r="D14397" s="1">
        <v>45614</v>
      </c>
      <c r="E14397" t="s">
        <v>102</v>
      </c>
      <c r="F14397" t="s">
        <v>101</v>
      </c>
      <c r="G14397">
        <v>117561</v>
      </c>
      <c r="H14397">
        <v>25.85</v>
      </c>
      <c r="I14397">
        <v>3038951.85</v>
      </c>
      <c r="J14397" t="s">
        <v>86</v>
      </c>
      <c r="K14397">
        <v>3.6377855079684718E-2</v>
      </c>
      <c r="L14397">
        <v>3.6377999999999999</v>
      </c>
      <c r="M14397" t="s">
        <v>82</v>
      </c>
    </row>
    <row r="14398" spans="1:13">
      <c r="A14398" t="s">
        <v>5060</v>
      </c>
      <c r="B14398" t="s">
        <v>5061</v>
      </c>
      <c r="C14398" t="str">
        <f>TEXT(D14398, "mmm")</f>
        <v>Nov</v>
      </c>
      <c r="D14398" s="1">
        <v>45614</v>
      </c>
      <c r="E14398" t="s">
        <v>100</v>
      </c>
      <c r="F14398" t="s">
        <v>101</v>
      </c>
      <c r="G14398">
        <v>117561</v>
      </c>
      <c r="H14398">
        <v>25.85</v>
      </c>
      <c r="I14398">
        <v>3038951.85</v>
      </c>
      <c r="J14398" t="s">
        <v>86</v>
      </c>
      <c r="K14398">
        <v>3.6377855079684718E-2</v>
      </c>
      <c r="L14398">
        <v>3.6377999999999999</v>
      </c>
      <c r="M14398" t="s">
        <v>82</v>
      </c>
    </row>
    <row r="14399" spans="1:13">
      <c r="A14399" t="s">
        <v>7018</v>
      </c>
      <c r="B14399" t="s">
        <v>7019</v>
      </c>
      <c r="C14399" t="str">
        <f>TEXT(D14399, "mmm")</f>
        <v>Nov</v>
      </c>
      <c r="D14399" s="1">
        <v>45614</v>
      </c>
      <c r="E14399" t="s">
        <v>7060</v>
      </c>
      <c r="F14399" t="s">
        <v>80</v>
      </c>
      <c r="G14399">
        <v>30000</v>
      </c>
      <c r="H14399">
        <v>18.62</v>
      </c>
      <c r="I14399">
        <v>558600</v>
      </c>
      <c r="J14399" t="s">
        <v>81</v>
      </c>
      <c r="K14399">
        <v>0.22216549532275831</v>
      </c>
      <c r="L14399">
        <v>22.2165</v>
      </c>
      <c r="M14399" t="s">
        <v>82</v>
      </c>
    </row>
    <row r="14400" spans="1:13">
      <c r="A14400" t="s">
        <v>7022</v>
      </c>
      <c r="B14400" t="s">
        <v>7023</v>
      </c>
      <c r="C14400" t="str">
        <f>TEXT(D14400, "mmm")</f>
        <v>Nov</v>
      </c>
      <c r="D14400" s="1">
        <v>45614</v>
      </c>
      <c r="E14400" t="s">
        <v>7061</v>
      </c>
      <c r="F14400" t="s">
        <v>80</v>
      </c>
      <c r="G14400">
        <v>20000</v>
      </c>
      <c r="H14400">
        <v>1.25</v>
      </c>
      <c r="I14400">
        <v>25000</v>
      </c>
      <c r="J14400" t="s">
        <v>81</v>
      </c>
      <c r="K14400">
        <v>-4.8543644373911683E-2</v>
      </c>
      <c r="L14400">
        <v>-4.8544</v>
      </c>
      <c r="M14400" t="s">
        <v>82</v>
      </c>
    </row>
    <row r="14401" spans="1:13">
      <c r="A14401" t="s">
        <v>7022</v>
      </c>
      <c r="B14401" t="s">
        <v>7023</v>
      </c>
      <c r="C14401" t="str">
        <f>TEXT(D14401, "mmm")</f>
        <v>Nov</v>
      </c>
      <c r="D14401" s="1">
        <v>45614</v>
      </c>
      <c r="E14401" t="s">
        <v>7062</v>
      </c>
      <c r="F14401" t="s">
        <v>118</v>
      </c>
      <c r="G14401">
        <v>10000</v>
      </c>
      <c r="H14401">
        <v>1.25</v>
      </c>
      <c r="I14401">
        <v>12500</v>
      </c>
      <c r="J14401" t="s">
        <v>81</v>
      </c>
      <c r="K14401">
        <v>-4.8543644373911683E-2</v>
      </c>
      <c r="L14401">
        <v>-4.8544</v>
      </c>
      <c r="M14401" t="s">
        <v>82</v>
      </c>
    </row>
    <row r="14402" spans="1:13">
      <c r="A14402" t="s">
        <v>2082</v>
      </c>
      <c r="B14402" t="s">
        <v>2083</v>
      </c>
      <c r="C14402" t="str">
        <f>TEXT(D14402, "mmm")</f>
        <v>Nov</v>
      </c>
      <c r="D14402" s="1">
        <v>45614</v>
      </c>
      <c r="E14402" t="s">
        <v>2091</v>
      </c>
      <c r="F14402" t="s">
        <v>128</v>
      </c>
      <c r="G14402">
        <v>35000</v>
      </c>
      <c r="H14402">
        <v>1.38</v>
      </c>
      <c r="I14402">
        <v>48299.999999999993</v>
      </c>
      <c r="J14402" t="s">
        <v>86</v>
      </c>
      <c r="K14402">
        <v>9.5588230782520434E-2</v>
      </c>
      <c r="L14402">
        <v>9.5587999999999997</v>
      </c>
      <c r="M14402" t="s">
        <v>82</v>
      </c>
    </row>
    <row r="14403" spans="1:13">
      <c r="A14403" t="s">
        <v>3598</v>
      </c>
      <c r="B14403" t="s">
        <v>3599</v>
      </c>
      <c r="C14403" t="str">
        <f>TEXT(D14403, "mmm")</f>
        <v>Nov</v>
      </c>
      <c r="D14403" s="1">
        <v>45614</v>
      </c>
      <c r="E14403" t="s">
        <v>3600</v>
      </c>
      <c r="F14403" t="s">
        <v>222</v>
      </c>
      <c r="G14403">
        <v>5000</v>
      </c>
      <c r="H14403">
        <v>50.76</v>
      </c>
      <c r="I14403">
        <v>253800</v>
      </c>
      <c r="J14403" t="s">
        <v>81</v>
      </c>
      <c r="K14403">
        <v>0.10195771899452551</v>
      </c>
      <c r="L14403">
        <v>10.1958</v>
      </c>
      <c r="M14403" t="s">
        <v>82</v>
      </c>
    </row>
    <row r="14404" spans="1:13">
      <c r="A14404" t="s">
        <v>7063</v>
      </c>
      <c r="B14404" t="s">
        <v>7064</v>
      </c>
      <c r="C14404" t="str">
        <f>TEXT(D14404, "mmm")</f>
        <v>Nov</v>
      </c>
      <c r="D14404" s="1">
        <v>45614</v>
      </c>
      <c r="E14404" t="s">
        <v>7065</v>
      </c>
      <c r="F14404" t="s">
        <v>118</v>
      </c>
      <c r="G14404">
        <v>10000</v>
      </c>
      <c r="H14404">
        <v>8.99</v>
      </c>
      <c r="I14404">
        <v>89900</v>
      </c>
      <c r="J14404" t="s">
        <v>86</v>
      </c>
      <c r="K14404">
        <v>3.4521358613559538E-2</v>
      </c>
      <c r="L14404">
        <v>3.4521000000000002</v>
      </c>
      <c r="M14404" t="s">
        <v>82</v>
      </c>
    </row>
    <row r="14405" spans="1:13">
      <c r="A14405" t="s">
        <v>7018</v>
      </c>
      <c r="B14405" t="s">
        <v>7019</v>
      </c>
      <c r="C14405" t="str">
        <f>TEXT(D14405, "mmm")</f>
        <v>Nov</v>
      </c>
      <c r="D14405" s="1">
        <v>45614</v>
      </c>
      <c r="E14405" t="s">
        <v>7066</v>
      </c>
      <c r="F14405" t="s">
        <v>80</v>
      </c>
      <c r="G14405">
        <v>1260</v>
      </c>
      <c r="H14405">
        <v>19.73</v>
      </c>
      <c r="I14405">
        <v>24859.8</v>
      </c>
      <c r="J14405" t="s">
        <v>81</v>
      </c>
      <c r="K14405">
        <v>0.22216549532275831</v>
      </c>
      <c r="L14405">
        <v>22.2165</v>
      </c>
      <c r="M14405" t="s">
        <v>82</v>
      </c>
    </row>
    <row r="14406" spans="1:13">
      <c r="A14406" t="s">
        <v>718</v>
      </c>
      <c r="B14406" t="s">
        <v>719</v>
      </c>
      <c r="C14406" t="str">
        <f>TEXT(D14406, "mmm")</f>
        <v>Nov</v>
      </c>
      <c r="D14406" s="1">
        <v>45614</v>
      </c>
      <c r="E14406" t="s">
        <v>5628</v>
      </c>
      <c r="F14406" t="s">
        <v>80</v>
      </c>
      <c r="G14406">
        <v>500</v>
      </c>
      <c r="H14406">
        <v>21.4</v>
      </c>
      <c r="I14406">
        <v>10700</v>
      </c>
      <c r="J14406" t="s">
        <v>81</v>
      </c>
      <c r="K14406">
        <v>0.16535064340014441</v>
      </c>
      <c r="L14406">
        <v>16.5351</v>
      </c>
      <c r="M14406" t="s">
        <v>82</v>
      </c>
    </row>
    <row r="14407" spans="1:13">
      <c r="A14407" t="s">
        <v>5698</v>
      </c>
      <c r="B14407" t="s">
        <v>5699</v>
      </c>
      <c r="C14407" t="str">
        <f>TEXT(D14407, "mmm")</f>
        <v>Nov</v>
      </c>
      <c r="D14407" s="1">
        <v>45614</v>
      </c>
      <c r="E14407" t="s">
        <v>5700</v>
      </c>
      <c r="F14407" t="s">
        <v>80</v>
      </c>
      <c r="G14407">
        <v>51697</v>
      </c>
      <c r="H14407">
        <v>1.75</v>
      </c>
      <c r="I14407">
        <v>90469.75</v>
      </c>
      <c r="J14407" t="s">
        <v>81</v>
      </c>
      <c r="K14407">
        <v>0.20348831326204711</v>
      </c>
      <c r="L14407">
        <v>20.348800000000001</v>
      </c>
      <c r="M14407" t="s">
        <v>82</v>
      </c>
    </row>
    <row r="14408" spans="1:13">
      <c r="A14408" t="s">
        <v>2278</v>
      </c>
      <c r="B14408" t="s">
        <v>2279</v>
      </c>
      <c r="C14408" t="str">
        <f>TEXT(D14408, "mmm")</f>
        <v>Nov</v>
      </c>
      <c r="D14408" s="1">
        <v>45614</v>
      </c>
      <c r="E14408" t="s">
        <v>2280</v>
      </c>
      <c r="F14408" t="s">
        <v>251</v>
      </c>
      <c r="G14408">
        <v>38114</v>
      </c>
      <c r="H14408">
        <v>17.96</v>
      </c>
      <c r="I14408">
        <v>684527.44000000006</v>
      </c>
      <c r="J14408" t="s">
        <v>86</v>
      </c>
      <c r="K14408">
        <v>8.131396088836218E-2</v>
      </c>
      <c r="L14408">
        <v>8.1313999999999993</v>
      </c>
      <c r="M14408" t="s">
        <v>82</v>
      </c>
    </row>
    <row r="14409" spans="1:13">
      <c r="A14409" t="s">
        <v>2278</v>
      </c>
      <c r="B14409" t="s">
        <v>2279</v>
      </c>
      <c r="C14409" t="str">
        <f>TEXT(D14409, "mmm")</f>
        <v>Nov</v>
      </c>
      <c r="D14409" s="1">
        <v>45614</v>
      </c>
      <c r="E14409" t="s">
        <v>2280</v>
      </c>
      <c r="F14409" t="s">
        <v>251</v>
      </c>
      <c r="G14409">
        <v>20181</v>
      </c>
      <c r="H14409">
        <v>18.420000000000002</v>
      </c>
      <c r="I14409">
        <v>371734.02</v>
      </c>
      <c r="J14409" t="s">
        <v>81</v>
      </c>
      <c r="K14409">
        <v>8.131396088836218E-2</v>
      </c>
      <c r="L14409">
        <v>8.1313999999999993</v>
      </c>
      <c r="M14409" t="s">
        <v>82</v>
      </c>
    </row>
    <row r="14410" spans="1:13">
      <c r="A14410" t="s">
        <v>6966</v>
      </c>
      <c r="B14410" t="s">
        <v>6967</v>
      </c>
      <c r="C14410" t="str">
        <f>TEXT(D14410, "mmm")</f>
        <v>Nov</v>
      </c>
      <c r="D14410" s="1">
        <v>45614</v>
      </c>
      <c r="E14410" t="s">
        <v>6968</v>
      </c>
      <c r="F14410" t="s">
        <v>80</v>
      </c>
      <c r="G14410">
        <v>10000</v>
      </c>
      <c r="H14410">
        <v>3.78</v>
      </c>
      <c r="I14410">
        <v>37800</v>
      </c>
      <c r="J14410" t="s">
        <v>86</v>
      </c>
      <c r="K14410">
        <v>2.5000043047800121E-2</v>
      </c>
      <c r="L14410">
        <v>2.5</v>
      </c>
      <c r="M14410" t="s">
        <v>82</v>
      </c>
    </row>
    <row r="14411" spans="1:13">
      <c r="A14411" t="s">
        <v>5260</v>
      </c>
      <c r="B14411" t="s">
        <v>5261</v>
      </c>
      <c r="C14411" t="str">
        <f>TEXT(D14411, "mmm")</f>
        <v>Nov</v>
      </c>
      <c r="D14411" s="1">
        <v>45614</v>
      </c>
      <c r="E14411" t="s">
        <v>6716</v>
      </c>
      <c r="F14411" t="s">
        <v>101</v>
      </c>
      <c r="G14411">
        <v>15000</v>
      </c>
      <c r="H14411">
        <v>12.12</v>
      </c>
      <c r="I14411">
        <v>181800</v>
      </c>
      <c r="J14411" t="s">
        <v>81</v>
      </c>
      <c r="K14411">
        <v>0.35057474144308309</v>
      </c>
      <c r="L14411">
        <v>35.057499999999997</v>
      </c>
      <c r="M14411" t="s">
        <v>82</v>
      </c>
    </row>
    <row r="14412" spans="1:13">
      <c r="A14412" t="s">
        <v>5260</v>
      </c>
      <c r="B14412" t="s">
        <v>5261</v>
      </c>
      <c r="C14412" t="str">
        <f>TEXT(D14412, "mmm")</f>
        <v>Nov</v>
      </c>
      <c r="D14412" s="1">
        <v>45614</v>
      </c>
      <c r="E14412" t="s">
        <v>6714</v>
      </c>
      <c r="F14412" t="s">
        <v>101</v>
      </c>
      <c r="G14412">
        <v>15000</v>
      </c>
      <c r="H14412">
        <v>12.12</v>
      </c>
      <c r="I14412">
        <v>181800</v>
      </c>
      <c r="J14412" t="s">
        <v>81</v>
      </c>
      <c r="K14412">
        <v>0.35057474144308309</v>
      </c>
      <c r="L14412">
        <v>35.057499999999997</v>
      </c>
      <c r="M14412" t="s">
        <v>82</v>
      </c>
    </row>
    <row r="14413" spans="1:13">
      <c r="A14413" t="s">
        <v>5260</v>
      </c>
      <c r="B14413" t="s">
        <v>5261</v>
      </c>
      <c r="C14413" t="str">
        <f>TEXT(D14413, "mmm")</f>
        <v>Nov</v>
      </c>
      <c r="D14413" s="1">
        <v>45614</v>
      </c>
      <c r="E14413" t="s">
        <v>6715</v>
      </c>
      <c r="F14413" t="s">
        <v>222</v>
      </c>
      <c r="G14413">
        <v>15000</v>
      </c>
      <c r="H14413">
        <v>12.12</v>
      </c>
      <c r="I14413">
        <v>181800</v>
      </c>
      <c r="J14413" t="s">
        <v>81</v>
      </c>
      <c r="K14413">
        <v>0.35057474144308309</v>
      </c>
      <c r="L14413">
        <v>35.057499999999997</v>
      </c>
      <c r="M14413" t="s">
        <v>82</v>
      </c>
    </row>
    <row r="14414" spans="1:13">
      <c r="A14414" t="s">
        <v>5260</v>
      </c>
      <c r="B14414" t="s">
        <v>5261</v>
      </c>
      <c r="C14414" t="str">
        <f>TEXT(D14414, "mmm")</f>
        <v>Nov</v>
      </c>
      <c r="D14414" s="1">
        <v>45614</v>
      </c>
      <c r="E14414" t="s">
        <v>6712</v>
      </c>
      <c r="F14414" t="s">
        <v>222</v>
      </c>
      <c r="G14414">
        <v>15000</v>
      </c>
      <c r="H14414">
        <v>12.12</v>
      </c>
      <c r="I14414">
        <v>181800</v>
      </c>
      <c r="J14414" t="s">
        <v>81</v>
      </c>
      <c r="K14414">
        <v>0.35057474144308309</v>
      </c>
      <c r="L14414">
        <v>35.057499999999997</v>
      </c>
      <c r="M14414" t="s">
        <v>82</v>
      </c>
    </row>
    <row r="14415" spans="1:13">
      <c r="A14415" t="s">
        <v>5260</v>
      </c>
      <c r="B14415" t="s">
        <v>5261</v>
      </c>
      <c r="C14415" t="str">
        <f>TEXT(D14415, "mmm")</f>
        <v>Nov</v>
      </c>
      <c r="D14415" s="1">
        <v>45614</v>
      </c>
      <c r="E14415" t="s">
        <v>6713</v>
      </c>
      <c r="F14415" t="s">
        <v>101</v>
      </c>
      <c r="G14415">
        <v>15000</v>
      </c>
      <c r="H14415">
        <v>12.12</v>
      </c>
      <c r="I14415">
        <v>181800</v>
      </c>
      <c r="J14415" t="s">
        <v>81</v>
      </c>
      <c r="K14415">
        <v>0.35057474144308309</v>
      </c>
      <c r="L14415">
        <v>35.057499999999997</v>
      </c>
      <c r="M14415" t="s">
        <v>82</v>
      </c>
    </row>
    <row r="14416" spans="1:13">
      <c r="A14416" t="s">
        <v>2795</v>
      </c>
      <c r="B14416" t="s">
        <v>2796</v>
      </c>
      <c r="C14416" t="str">
        <f>TEXT(D14416, "mmm")</f>
        <v>Nov</v>
      </c>
      <c r="D14416" s="1">
        <v>45614</v>
      </c>
      <c r="E14416" t="s">
        <v>6969</v>
      </c>
      <c r="F14416" t="s">
        <v>128</v>
      </c>
      <c r="G14416">
        <v>672.05</v>
      </c>
      <c r="H14416">
        <v>18.97</v>
      </c>
      <c r="I14416">
        <v>12748.788500000001</v>
      </c>
      <c r="J14416" t="s">
        <v>81</v>
      </c>
      <c r="K14416">
        <v>2.304390915782872E-2</v>
      </c>
      <c r="L14416">
        <v>2.3043999999999998</v>
      </c>
      <c r="M14416" t="s">
        <v>82</v>
      </c>
    </row>
    <row r="14417" spans="1:13">
      <c r="A14417" t="s">
        <v>2351</v>
      </c>
      <c r="B14417" t="s">
        <v>2352</v>
      </c>
      <c r="C14417" t="str">
        <f>TEXT(D14417, "mmm")</f>
        <v>Nov</v>
      </c>
      <c r="D14417" s="1">
        <v>45614</v>
      </c>
      <c r="E14417" t="s">
        <v>2364</v>
      </c>
      <c r="F14417" t="s">
        <v>118</v>
      </c>
      <c r="G14417">
        <v>7556</v>
      </c>
      <c r="H14417">
        <v>10.119999999999999</v>
      </c>
      <c r="I14417">
        <v>76466.720000000001</v>
      </c>
      <c r="J14417" t="s">
        <v>81</v>
      </c>
      <c r="K14417">
        <v>2.5717122149650159E-2</v>
      </c>
      <c r="L14417">
        <v>2.5716999999999999</v>
      </c>
      <c r="M14417" t="s">
        <v>82</v>
      </c>
    </row>
    <row r="14418" spans="1:13">
      <c r="A14418" t="s">
        <v>7022</v>
      </c>
      <c r="B14418" t="s">
        <v>7023</v>
      </c>
      <c r="C14418" t="str">
        <f>TEXT(D14418, "mmm")</f>
        <v>Nov</v>
      </c>
      <c r="D14418" s="1">
        <v>45614</v>
      </c>
      <c r="E14418" t="s">
        <v>7067</v>
      </c>
      <c r="F14418" t="s">
        <v>118</v>
      </c>
      <c r="G14418">
        <v>10800</v>
      </c>
      <c r="H14418">
        <v>1.25</v>
      </c>
      <c r="I14418">
        <v>13500</v>
      </c>
      <c r="J14418" t="s">
        <v>81</v>
      </c>
      <c r="K14418">
        <v>-4.8543644373911683E-2</v>
      </c>
      <c r="L14418">
        <v>-4.8544</v>
      </c>
      <c r="M14418" t="s">
        <v>82</v>
      </c>
    </row>
    <row r="14419" spans="1:13">
      <c r="A14419" t="s">
        <v>7029</v>
      </c>
      <c r="B14419" t="s">
        <v>7030</v>
      </c>
      <c r="C14419" t="str">
        <f>TEXT(D14419, "mmm")</f>
        <v>Nov</v>
      </c>
      <c r="D14419" s="1">
        <v>45614</v>
      </c>
      <c r="E14419" t="s">
        <v>7068</v>
      </c>
      <c r="F14419" t="s">
        <v>80</v>
      </c>
      <c r="G14419">
        <v>1000</v>
      </c>
      <c r="H14419">
        <v>39.5</v>
      </c>
      <c r="I14419">
        <v>39500</v>
      </c>
      <c r="J14419" t="s">
        <v>81</v>
      </c>
      <c r="K14419">
        <v>0.16348779944122291</v>
      </c>
      <c r="L14419">
        <v>16.348800000000001</v>
      </c>
      <c r="M14419" t="s">
        <v>82</v>
      </c>
    </row>
    <row r="14420" spans="1:13">
      <c r="A14420" t="s">
        <v>7069</v>
      </c>
      <c r="B14420" t="s">
        <v>7070</v>
      </c>
      <c r="C14420" t="str">
        <f>TEXT(D14420, "mmm")</f>
        <v>Nov</v>
      </c>
      <c r="D14420" s="1">
        <v>45614</v>
      </c>
      <c r="E14420" t="s">
        <v>7071</v>
      </c>
      <c r="F14420" t="s">
        <v>118</v>
      </c>
      <c r="G14420">
        <v>4000</v>
      </c>
      <c r="H14420">
        <v>33.6</v>
      </c>
      <c r="I14420">
        <v>134400</v>
      </c>
      <c r="J14420" t="s">
        <v>86</v>
      </c>
      <c r="K14420">
        <v>2.3738869274469779E-2</v>
      </c>
      <c r="L14420">
        <v>2.3738999999999999</v>
      </c>
      <c r="M14420" t="s">
        <v>82</v>
      </c>
    </row>
    <row r="14421" spans="1:13">
      <c r="A14421" t="s">
        <v>4297</v>
      </c>
      <c r="B14421" t="s">
        <v>4298</v>
      </c>
      <c r="C14421" t="str">
        <f>TEXT(D14421, "mmm")</f>
        <v>Nov</v>
      </c>
      <c r="D14421" s="1">
        <v>45615</v>
      </c>
      <c r="E14421" t="s">
        <v>4299</v>
      </c>
      <c r="F14421" t="s">
        <v>101</v>
      </c>
      <c r="G14421">
        <v>435000</v>
      </c>
      <c r="H14421">
        <v>1.19</v>
      </c>
      <c r="I14421">
        <v>517650</v>
      </c>
      <c r="J14421" t="s">
        <v>81</v>
      </c>
      <c r="K14421">
        <v>0.30508477144698981</v>
      </c>
      <c r="L14421">
        <v>30.508500000000002</v>
      </c>
      <c r="M14421" t="s">
        <v>82</v>
      </c>
    </row>
    <row r="14422" spans="1:13">
      <c r="A14422" t="s">
        <v>4348</v>
      </c>
      <c r="B14422" t="s">
        <v>4349</v>
      </c>
      <c r="C14422" t="str">
        <f>TEXT(D14422, "mmm")</f>
        <v>Nov</v>
      </c>
      <c r="D14422" s="1">
        <v>45615</v>
      </c>
      <c r="E14422" t="s">
        <v>6772</v>
      </c>
      <c r="F14422" t="s">
        <v>80</v>
      </c>
      <c r="G14422">
        <v>36541</v>
      </c>
      <c r="H14422">
        <v>11.63</v>
      </c>
      <c r="I14422">
        <v>424971.83</v>
      </c>
      <c r="J14422" t="s">
        <v>86</v>
      </c>
      <c r="K14422">
        <v>2.1533075774986091E-2</v>
      </c>
      <c r="L14422">
        <v>2.1533000000000002</v>
      </c>
      <c r="M14422" t="s">
        <v>82</v>
      </c>
    </row>
    <row r="14423" spans="1:13">
      <c r="A14423" t="s">
        <v>4348</v>
      </c>
      <c r="B14423" t="s">
        <v>4349</v>
      </c>
      <c r="C14423" t="str">
        <f>TEXT(D14423, "mmm")</f>
        <v>Nov</v>
      </c>
      <c r="D14423" s="1">
        <v>45615</v>
      </c>
      <c r="E14423" t="s">
        <v>6772</v>
      </c>
      <c r="F14423" t="s">
        <v>80</v>
      </c>
      <c r="G14423">
        <v>18270</v>
      </c>
      <c r="H14423">
        <v>11.63</v>
      </c>
      <c r="I14423">
        <v>212480.1</v>
      </c>
      <c r="J14423" t="s">
        <v>81</v>
      </c>
      <c r="K14423">
        <v>2.1533075774986091E-2</v>
      </c>
      <c r="L14423">
        <v>2.1533000000000002</v>
      </c>
      <c r="M14423" t="s">
        <v>82</v>
      </c>
    </row>
    <row r="14424" spans="1:13">
      <c r="A14424" t="s">
        <v>6996</v>
      </c>
      <c r="B14424" t="s">
        <v>6997</v>
      </c>
      <c r="C14424" t="str">
        <f>TEXT(D14424, "mmm")</f>
        <v>Nov</v>
      </c>
      <c r="D14424" s="1">
        <v>45615</v>
      </c>
      <c r="E14424" t="s">
        <v>7072</v>
      </c>
      <c r="F14424" t="s">
        <v>80</v>
      </c>
      <c r="G14424">
        <v>5112</v>
      </c>
      <c r="H14424">
        <v>11.94</v>
      </c>
      <c r="I14424">
        <v>61037.279999999999</v>
      </c>
      <c r="J14424" t="s">
        <v>81</v>
      </c>
      <c r="K14424">
        <v>0.24905945743202371</v>
      </c>
      <c r="L14424">
        <v>24.905899999999999</v>
      </c>
      <c r="M14424" t="s">
        <v>82</v>
      </c>
    </row>
    <row r="14425" spans="1:13">
      <c r="A14425" t="s">
        <v>5095</v>
      </c>
      <c r="B14425" t="s">
        <v>5096</v>
      </c>
      <c r="C14425" t="str">
        <f>TEXT(D14425, "mmm")</f>
        <v>Nov</v>
      </c>
      <c r="D14425" s="1">
        <v>45615</v>
      </c>
      <c r="E14425" t="s">
        <v>5097</v>
      </c>
      <c r="F14425" t="s">
        <v>101</v>
      </c>
      <c r="G14425">
        <v>30000</v>
      </c>
      <c r="H14425">
        <v>15.82</v>
      </c>
      <c r="I14425">
        <v>474600</v>
      </c>
      <c r="J14425" t="s">
        <v>86</v>
      </c>
      <c r="K14425">
        <v>4.4052804994700427E-2</v>
      </c>
      <c r="L14425">
        <v>4.4053000000000004</v>
      </c>
      <c r="M14425" t="s">
        <v>82</v>
      </c>
    </row>
    <row r="14426" spans="1:13">
      <c r="A14426" t="s">
        <v>5095</v>
      </c>
      <c r="B14426" t="s">
        <v>5096</v>
      </c>
      <c r="C14426" t="str">
        <f>TEXT(D14426, "mmm")</f>
        <v>Nov</v>
      </c>
      <c r="D14426" s="1">
        <v>45615</v>
      </c>
      <c r="E14426" t="s">
        <v>5097</v>
      </c>
      <c r="F14426" t="s">
        <v>101</v>
      </c>
      <c r="G14426">
        <v>7748</v>
      </c>
      <c r="H14426">
        <v>15.75</v>
      </c>
      <c r="I14426">
        <v>122031</v>
      </c>
      <c r="J14426" t="s">
        <v>81</v>
      </c>
      <c r="K14426">
        <v>4.4052804994700427E-2</v>
      </c>
      <c r="L14426">
        <v>4.4053000000000004</v>
      </c>
      <c r="M14426" t="s">
        <v>82</v>
      </c>
    </row>
    <row r="14427" spans="1:13">
      <c r="A14427" t="s">
        <v>7073</v>
      </c>
      <c r="B14427" t="s">
        <v>7074</v>
      </c>
      <c r="C14427" t="str">
        <f>TEXT(D14427, "mmm")</f>
        <v>Nov</v>
      </c>
      <c r="D14427" s="1">
        <v>45615</v>
      </c>
      <c r="E14427" t="s">
        <v>7075</v>
      </c>
      <c r="F14427" t="s">
        <v>128</v>
      </c>
      <c r="G14427">
        <v>4500</v>
      </c>
      <c r="H14427">
        <v>5.91</v>
      </c>
      <c r="I14427">
        <v>26595</v>
      </c>
      <c r="J14427" t="s">
        <v>86</v>
      </c>
      <c r="K14427">
        <v>0.1260504242087748</v>
      </c>
      <c r="L14427">
        <v>12.605</v>
      </c>
      <c r="M14427" t="s">
        <v>82</v>
      </c>
    </row>
    <row r="14428" spans="1:13">
      <c r="A14428" t="s">
        <v>7012</v>
      </c>
      <c r="B14428" t="s">
        <v>7013</v>
      </c>
      <c r="C14428" t="str">
        <f>TEXT(D14428, "mmm")</f>
        <v>Nov</v>
      </c>
      <c r="D14428" s="1">
        <v>45615</v>
      </c>
      <c r="E14428" t="s">
        <v>7014</v>
      </c>
      <c r="F14428" t="s">
        <v>80</v>
      </c>
      <c r="G14428">
        <v>148420</v>
      </c>
      <c r="H14428">
        <v>3.17</v>
      </c>
      <c r="I14428">
        <v>470491.4</v>
      </c>
      <c r="J14428" t="s">
        <v>86</v>
      </c>
      <c r="K14428">
        <v>0.26031743124348988</v>
      </c>
      <c r="L14428">
        <v>26.031700000000001</v>
      </c>
      <c r="M14428" t="s">
        <v>82</v>
      </c>
    </row>
    <row r="14429" spans="1:13">
      <c r="A14429" t="s">
        <v>6896</v>
      </c>
      <c r="B14429" t="s">
        <v>6897</v>
      </c>
      <c r="C14429" t="str">
        <f>TEXT(D14429, "mmm")</f>
        <v>Nov</v>
      </c>
      <c r="D14429" s="1">
        <v>45615</v>
      </c>
      <c r="E14429" t="s">
        <v>6898</v>
      </c>
      <c r="F14429" t="s">
        <v>80</v>
      </c>
      <c r="G14429">
        <v>20000</v>
      </c>
      <c r="H14429">
        <v>1.23</v>
      </c>
      <c r="I14429">
        <v>24600</v>
      </c>
      <c r="J14429" t="s">
        <v>81</v>
      </c>
      <c r="K14429">
        <v>0.2231404730697357</v>
      </c>
      <c r="L14429">
        <v>22.314</v>
      </c>
      <c r="M14429" t="s">
        <v>82</v>
      </c>
    </row>
    <row r="14430" spans="1:13">
      <c r="A14430" t="s">
        <v>789</v>
      </c>
      <c r="B14430" t="s">
        <v>790</v>
      </c>
      <c r="C14430" t="str">
        <f>TEXT(D14430, "mmm")</f>
        <v>Nov</v>
      </c>
      <c r="D14430" s="1">
        <v>45615</v>
      </c>
      <c r="E14430" t="s">
        <v>791</v>
      </c>
      <c r="F14430" t="s">
        <v>128</v>
      </c>
      <c r="G14430">
        <v>20000</v>
      </c>
      <c r="H14430">
        <v>2.17</v>
      </c>
      <c r="I14430">
        <v>43400</v>
      </c>
      <c r="J14430" t="s">
        <v>86</v>
      </c>
      <c r="K14430">
        <v>-4.5045108901980442E-2</v>
      </c>
      <c r="L14430">
        <v>-4.5045000000000002</v>
      </c>
      <c r="M14430" t="s">
        <v>82</v>
      </c>
    </row>
    <row r="14431" spans="1:13">
      <c r="A14431" t="s">
        <v>789</v>
      </c>
      <c r="B14431" t="s">
        <v>790</v>
      </c>
      <c r="C14431" t="str">
        <f>TEXT(D14431, "mmm")</f>
        <v>Nov</v>
      </c>
      <c r="D14431" s="1">
        <v>45615</v>
      </c>
      <c r="E14431" t="s">
        <v>791</v>
      </c>
      <c r="F14431" t="s">
        <v>128</v>
      </c>
      <c r="G14431">
        <v>15000</v>
      </c>
      <c r="H14431">
        <v>2.16</v>
      </c>
      <c r="I14431">
        <v>32400</v>
      </c>
      <c r="J14431" t="s">
        <v>81</v>
      </c>
      <c r="K14431">
        <v>-4.5045108901980442E-2</v>
      </c>
      <c r="L14431">
        <v>-4.5045000000000002</v>
      </c>
      <c r="M14431" t="s">
        <v>82</v>
      </c>
    </row>
    <row r="14432" spans="1:13">
      <c r="A14432" t="s">
        <v>2351</v>
      </c>
      <c r="B14432" t="s">
        <v>2352</v>
      </c>
      <c r="C14432" t="str">
        <f>TEXT(D14432, "mmm")</f>
        <v>Nov</v>
      </c>
      <c r="D14432" s="1">
        <v>45615</v>
      </c>
      <c r="E14432" t="s">
        <v>2353</v>
      </c>
      <c r="F14432" t="s">
        <v>128</v>
      </c>
      <c r="G14432">
        <v>13187</v>
      </c>
      <c r="H14432">
        <v>10.1</v>
      </c>
      <c r="I14432">
        <v>133188.70000000001</v>
      </c>
      <c r="J14432" t="s">
        <v>86</v>
      </c>
      <c r="K14432">
        <v>1.9531211616963251E-2</v>
      </c>
      <c r="L14432">
        <v>1.9531000000000001</v>
      </c>
      <c r="M14432" t="s">
        <v>82</v>
      </c>
    </row>
    <row r="14433" spans="1:13">
      <c r="A14433" t="s">
        <v>7029</v>
      </c>
      <c r="B14433" t="s">
        <v>7030</v>
      </c>
      <c r="C14433" t="str">
        <f>TEXT(D14433, "mmm")</f>
        <v>Nov</v>
      </c>
      <c r="D14433" s="1">
        <v>45615</v>
      </c>
      <c r="E14433" t="s">
        <v>7031</v>
      </c>
      <c r="F14433" t="s">
        <v>128</v>
      </c>
      <c r="G14433">
        <v>1250</v>
      </c>
      <c r="H14433">
        <v>40.67</v>
      </c>
      <c r="I14433">
        <v>50837.5</v>
      </c>
      <c r="J14433" t="s">
        <v>81</v>
      </c>
      <c r="K14433">
        <v>0.1471522972431516</v>
      </c>
      <c r="L14433">
        <v>14.715199999999999</v>
      </c>
      <c r="M14433" t="s">
        <v>82</v>
      </c>
    </row>
    <row r="14434" spans="1:13">
      <c r="A14434" t="s">
        <v>6793</v>
      </c>
      <c r="B14434" t="s">
        <v>6794</v>
      </c>
      <c r="C14434" t="str">
        <f>TEXT(D14434, "mmm")</f>
        <v>Nov</v>
      </c>
      <c r="D14434" s="1">
        <v>45615</v>
      </c>
      <c r="E14434" t="s">
        <v>100</v>
      </c>
      <c r="F14434" t="s">
        <v>101</v>
      </c>
      <c r="G14434">
        <v>33387</v>
      </c>
      <c r="H14434">
        <v>9.3800000000000008</v>
      </c>
      <c r="I14434">
        <v>313170.06</v>
      </c>
      <c r="J14434" t="s">
        <v>81</v>
      </c>
      <c r="K14434">
        <v>1.729478189086597E-2</v>
      </c>
      <c r="L14434">
        <v>1.7295</v>
      </c>
      <c r="M14434" t="s">
        <v>82</v>
      </c>
    </row>
    <row r="14435" spans="1:13">
      <c r="A14435" t="s">
        <v>6793</v>
      </c>
      <c r="B14435" t="s">
        <v>6794</v>
      </c>
      <c r="C14435" t="str">
        <f>TEXT(D14435, "mmm")</f>
        <v>Nov</v>
      </c>
      <c r="D14435" s="1">
        <v>45615</v>
      </c>
      <c r="E14435" t="s">
        <v>102</v>
      </c>
      <c r="F14435" t="s">
        <v>101</v>
      </c>
      <c r="G14435">
        <v>33387</v>
      </c>
      <c r="H14435">
        <v>9.3800000000000008</v>
      </c>
      <c r="I14435">
        <v>313170.06</v>
      </c>
      <c r="J14435" t="s">
        <v>81</v>
      </c>
      <c r="K14435">
        <v>1.729478189086597E-2</v>
      </c>
      <c r="L14435">
        <v>1.7295</v>
      </c>
      <c r="M14435" t="s">
        <v>82</v>
      </c>
    </row>
    <row r="14436" spans="1:13">
      <c r="A14436" t="s">
        <v>7029</v>
      </c>
      <c r="B14436" t="s">
        <v>7030</v>
      </c>
      <c r="C14436" t="str">
        <f>TEXT(D14436, "mmm")</f>
        <v>Nov</v>
      </c>
      <c r="D14436" s="1">
        <v>45615</v>
      </c>
      <c r="E14436" t="s">
        <v>4574</v>
      </c>
      <c r="F14436" t="s">
        <v>80</v>
      </c>
      <c r="G14436">
        <v>4940</v>
      </c>
      <c r="H14436">
        <v>40.770000000000003</v>
      </c>
      <c r="I14436">
        <v>201403.8</v>
      </c>
      <c r="J14436" t="s">
        <v>81</v>
      </c>
      <c r="K14436">
        <v>0.1471522972431516</v>
      </c>
      <c r="L14436">
        <v>14.715199999999999</v>
      </c>
      <c r="M14436" t="s">
        <v>82</v>
      </c>
    </row>
    <row r="14437" spans="1:13">
      <c r="A14437" t="s">
        <v>3762</v>
      </c>
      <c r="B14437" t="s">
        <v>3763</v>
      </c>
      <c r="C14437" t="str">
        <f>TEXT(D14437, "mmm")</f>
        <v>Nov</v>
      </c>
      <c r="D14437" s="1">
        <v>45615</v>
      </c>
      <c r="E14437" t="s">
        <v>6936</v>
      </c>
      <c r="F14437" t="s">
        <v>80</v>
      </c>
      <c r="G14437">
        <v>1000</v>
      </c>
      <c r="H14437">
        <v>27.38</v>
      </c>
      <c r="I14437">
        <v>27380</v>
      </c>
      <c r="J14437" t="s">
        <v>86</v>
      </c>
      <c r="K14437">
        <v>6.9104201921090569E-2</v>
      </c>
      <c r="L14437">
        <v>6.9104000000000001</v>
      </c>
      <c r="M14437" t="s">
        <v>82</v>
      </c>
    </row>
    <row r="14438" spans="1:13">
      <c r="A14438" t="s">
        <v>5492</v>
      </c>
      <c r="B14438" t="s">
        <v>5493</v>
      </c>
      <c r="C14438" t="str">
        <f>TEXT(D14438, "mmm")</f>
        <v>Nov</v>
      </c>
      <c r="D14438" s="1">
        <v>45615</v>
      </c>
      <c r="E14438" t="s">
        <v>5494</v>
      </c>
      <c r="F14438" t="s">
        <v>217</v>
      </c>
      <c r="G14438">
        <v>5398</v>
      </c>
      <c r="H14438">
        <v>3.52</v>
      </c>
      <c r="I14438">
        <v>19000.96</v>
      </c>
      <c r="J14438" t="s">
        <v>81</v>
      </c>
      <c r="K14438">
        <v>4.2523997860315799E-2</v>
      </c>
      <c r="L14438">
        <v>4.2523999999999997</v>
      </c>
      <c r="M14438" t="s">
        <v>82</v>
      </c>
    </row>
    <row r="14439" spans="1:13">
      <c r="A14439" t="s">
        <v>5149</v>
      </c>
      <c r="B14439" t="s">
        <v>5150</v>
      </c>
      <c r="C14439" t="str">
        <f>TEXT(D14439, "mmm")</f>
        <v>Nov</v>
      </c>
      <c r="D14439" s="1">
        <v>45615</v>
      </c>
      <c r="E14439" t="s">
        <v>5151</v>
      </c>
      <c r="F14439" t="s">
        <v>222</v>
      </c>
      <c r="G14439">
        <v>11939</v>
      </c>
      <c r="H14439">
        <v>19.420000000000002</v>
      </c>
      <c r="I14439">
        <v>231855.38</v>
      </c>
      <c r="J14439" t="s">
        <v>86</v>
      </c>
      <c r="K14439">
        <v>8.5194773488230569E-2</v>
      </c>
      <c r="L14439">
        <v>8.5195000000000007</v>
      </c>
      <c r="M14439" t="s">
        <v>82</v>
      </c>
    </row>
    <row r="14440" spans="1:13">
      <c r="A14440" t="s">
        <v>5149</v>
      </c>
      <c r="B14440" t="s">
        <v>5150</v>
      </c>
      <c r="C14440" t="str">
        <f>TEXT(D14440, "mmm")</f>
        <v>Nov</v>
      </c>
      <c r="D14440" s="1">
        <v>45615</v>
      </c>
      <c r="E14440" t="s">
        <v>5152</v>
      </c>
      <c r="F14440" t="s">
        <v>222</v>
      </c>
      <c r="G14440">
        <v>11939</v>
      </c>
      <c r="H14440">
        <v>19.420000000000002</v>
      </c>
      <c r="I14440">
        <v>231855.38</v>
      </c>
      <c r="J14440" t="s">
        <v>86</v>
      </c>
      <c r="K14440">
        <v>8.5194773488230569E-2</v>
      </c>
      <c r="L14440">
        <v>8.5195000000000007</v>
      </c>
      <c r="M14440" t="s">
        <v>82</v>
      </c>
    </row>
    <row r="14441" spans="1:13">
      <c r="A14441" t="s">
        <v>5149</v>
      </c>
      <c r="B14441" t="s">
        <v>5150</v>
      </c>
      <c r="C14441" t="str">
        <f>TEXT(D14441, "mmm")</f>
        <v>Nov</v>
      </c>
      <c r="D14441" s="1">
        <v>45615</v>
      </c>
      <c r="E14441" t="s">
        <v>5156</v>
      </c>
      <c r="F14441" t="s">
        <v>222</v>
      </c>
      <c r="G14441">
        <v>11939</v>
      </c>
      <c r="H14441">
        <v>19.420000000000002</v>
      </c>
      <c r="I14441">
        <v>231855.38</v>
      </c>
      <c r="J14441" t="s">
        <v>86</v>
      </c>
      <c r="K14441">
        <v>8.5194773488230569E-2</v>
      </c>
      <c r="L14441">
        <v>8.5195000000000007</v>
      </c>
      <c r="M14441" t="s">
        <v>82</v>
      </c>
    </row>
    <row r="14442" spans="1:13">
      <c r="A14442" t="s">
        <v>5149</v>
      </c>
      <c r="B14442" t="s">
        <v>5150</v>
      </c>
      <c r="C14442" t="str">
        <f>TEXT(D14442, "mmm")</f>
        <v>Nov</v>
      </c>
      <c r="D14442" s="1">
        <v>45615</v>
      </c>
      <c r="E14442" t="s">
        <v>5153</v>
      </c>
      <c r="F14442" t="s">
        <v>222</v>
      </c>
      <c r="G14442">
        <v>11939</v>
      </c>
      <c r="H14442">
        <v>19.420000000000002</v>
      </c>
      <c r="I14442">
        <v>231855.38</v>
      </c>
      <c r="J14442" t="s">
        <v>86</v>
      </c>
      <c r="K14442">
        <v>8.5194773488230569E-2</v>
      </c>
      <c r="L14442">
        <v>8.5195000000000007</v>
      </c>
      <c r="M14442" t="s">
        <v>82</v>
      </c>
    </row>
    <row r="14443" spans="1:13">
      <c r="A14443" t="s">
        <v>5149</v>
      </c>
      <c r="B14443" t="s">
        <v>5150</v>
      </c>
      <c r="C14443" t="str">
        <f>TEXT(D14443, "mmm")</f>
        <v>Nov</v>
      </c>
      <c r="D14443" s="1">
        <v>45615</v>
      </c>
      <c r="E14443" t="s">
        <v>5155</v>
      </c>
      <c r="F14443" t="s">
        <v>276</v>
      </c>
      <c r="G14443">
        <v>11939</v>
      </c>
      <c r="H14443">
        <v>19.420000000000002</v>
      </c>
      <c r="I14443">
        <v>231855.38</v>
      </c>
      <c r="J14443" t="s">
        <v>86</v>
      </c>
      <c r="K14443">
        <v>8.5194773488230569E-2</v>
      </c>
      <c r="L14443">
        <v>8.5195000000000007</v>
      </c>
      <c r="M14443" t="s">
        <v>82</v>
      </c>
    </row>
    <row r="14444" spans="1:13">
      <c r="A14444" t="s">
        <v>5149</v>
      </c>
      <c r="B14444" t="s">
        <v>5150</v>
      </c>
      <c r="C14444" t="str">
        <f>TEXT(D14444, "mmm")</f>
        <v>Nov</v>
      </c>
      <c r="D14444" s="1">
        <v>45615</v>
      </c>
      <c r="E14444" t="s">
        <v>5154</v>
      </c>
      <c r="F14444" t="s">
        <v>222</v>
      </c>
      <c r="G14444">
        <v>11939</v>
      </c>
      <c r="H14444">
        <v>19.420000000000002</v>
      </c>
      <c r="I14444">
        <v>231855.38</v>
      </c>
      <c r="J14444" t="s">
        <v>86</v>
      </c>
      <c r="K14444">
        <v>8.5194773488230569E-2</v>
      </c>
      <c r="L14444">
        <v>8.5195000000000007</v>
      </c>
      <c r="M14444" t="s">
        <v>82</v>
      </c>
    </row>
    <row r="14445" spans="1:13">
      <c r="A14445" t="s">
        <v>7076</v>
      </c>
      <c r="B14445" t="s">
        <v>7077</v>
      </c>
      <c r="C14445" t="str">
        <f>TEXT(D14445, "mmm")</f>
        <v>Nov</v>
      </c>
      <c r="D14445" s="1">
        <v>45615</v>
      </c>
      <c r="E14445" t="s">
        <v>7078</v>
      </c>
      <c r="F14445" t="s">
        <v>80</v>
      </c>
      <c r="G14445">
        <v>3500</v>
      </c>
      <c r="H14445">
        <v>5.57</v>
      </c>
      <c r="I14445">
        <v>19495</v>
      </c>
      <c r="J14445" t="s">
        <v>86</v>
      </c>
      <c r="K14445">
        <v>0.18345318532041999</v>
      </c>
      <c r="L14445">
        <v>18.345300000000002</v>
      </c>
      <c r="M14445" t="s">
        <v>82</v>
      </c>
    </row>
    <row r="14446" spans="1:13">
      <c r="A14446" t="s">
        <v>5095</v>
      </c>
      <c r="B14446" t="s">
        <v>5096</v>
      </c>
      <c r="C14446" t="str">
        <f>TEXT(D14446, "mmm")</f>
        <v>Nov</v>
      </c>
      <c r="D14446" s="1">
        <v>45615</v>
      </c>
      <c r="E14446" t="s">
        <v>7079</v>
      </c>
      <c r="F14446" t="s">
        <v>80</v>
      </c>
      <c r="G14446">
        <v>5000</v>
      </c>
      <c r="H14446">
        <v>15.6</v>
      </c>
      <c r="I14446">
        <v>78000</v>
      </c>
      <c r="J14446" t="s">
        <v>81</v>
      </c>
      <c r="K14446">
        <v>4.4052804994700427E-2</v>
      </c>
      <c r="L14446">
        <v>4.4053000000000004</v>
      </c>
      <c r="M14446" t="s">
        <v>82</v>
      </c>
    </row>
    <row r="14447" spans="1:13">
      <c r="A14447" t="s">
        <v>5890</v>
      </c>
      <c r="B14447" t="s">
        <v>5891</v>
      </c>
      <c r="C14447" t="str">
        <f>TEXT(D14447, "mmm")</f>
        <v>Nov</v>
      </c>
      <c r="D14447" s="1">
        <v>45615</v>
      </c>
      <c r="E14447" t="s">
        <v>5892</v>
      </c>
      <c r="F14447" t="s">
        <v>217</v>
      </c>
      <c r="G14447">
        <v>5000</v>
      </c>
      <c r="H14447">
        <v>3.23</v>
      </c>
      <c r="I14447">
        <v>16150</v>
      </c>
      <c r="J14447" t="s">
        <v>81</v>
      </c>
      <c r="K14447">
        <v>-0.1343283050972186</v>
      </c>
      <c r="L14447">
        <v>-13.4328</v>
      </c>
      <c r="M14447" t="s">
        <v>82</v>
      </c>
    </row>
    <row r="14448" spans="1:13">
      <c r="A14448" t="s">
        <v>353</v>
      </c>
      <c r="B14448" t="s">
        <v>354</v>
      </c>
      <c r="C14448" t="str">
        <f>TEXT(D14448, "mmm")</f>
        <v>Nov</v>
      </c>
      <c r="D14448" s="1">
        <v>45615</v>
      </c>
      <c r="E14448" t="s">
        <v>7080</v>
      </c>
      <c r="F14448" t="s">
        <v>80</v>
      </c>
      <c r="G14448">
        <v>8605</v>
      </c>
      <c r="H14448">
        <v>29.77</v>
      </c>
      <c r="I14448">
        <v>256170.85</v>
      </c>
      <c r="J14448" t="s">
        <v>86</v>
      </c>
      <c r="K14448">
        <v>7.7612009603421406E-2</v>
      </c>
      <c r="L14448">
        <v>7.7611999999999997</v>
      </c>
      <c r="M14448" t="s">
        <v>82</v>
      </c>
    </row>
    <row r="14449" spans="1:13">
      <c r="A14449" t="s">
        <v>7081</v>
      </c>
      <c r="B14449" t="s">
        <v>7082</v>
      </c>
      <c r="C14449" t="str">
        <f>TEXT(D14449, "mmm")</f>
        <v>Nov</v>
      </c>
      <c r="D14449" s="1">
        <v>45615</v>
      </c>
      <c r="E14449" t="s">
        <v>7083</v>
      </c>
      <c r="F14449" t="s">
        <v>217</v>
      </c>
      <c r="G14449">
        <v>33333</v>
      </c>
      <c r="H14449">
        <v>0.75</v>
      </c>
      <c r="I14449">
        <v>24999.75</v>
      </c>
      <c r="J14449" t="s">
        <v>86</v>
      </c>
      <c r="K14449">
        <v>0.19577734615320549</v>
      </c>
      <c r="L14449">
        <v>19.5777</v>
      </c>
      <c r="M14449" t="s">
        <v>82</v>
      </c>
    </row>
    <row r="14450" spans="1:13">
      <c r="A14450" t="s">
        <v>7073</v>
      </c>
      <c r="B14450" t="s">
        <v>7074</v>
      </c>
      <c r="C14450" t="str">
        <f>TEXT(D14450, "mmm")</f>
        <v>Nov</v>
      </c>
      <c r="D14450" s="1">
        <v>45615</v>
      </c>
      <c r="E14450" t="s">
        <v>7084</v>
      </c>
      <c r="F14450" t="s">
        <v>80</v>
      </c>
      <c r="G14450">
        <v>3000</v>
      </c>
      <c r="H14450">
        <v>5.88</v>
      </c>
      <c r="I14450">
        <v>17640</v>
      </c>
      <c r="J14450" t="s">
        <v>81</v>
      </c>
      <c r="K14450">
        <v>0.1260504242087748</v>
      </c>
      <c r="L14450">
        <v>12.605</v>
      </c>
      <c r="M14450" t="s">
        <v>82</v>
      </c>
    </row>
    <row r="14451" spans="1:13">
      <c r="A14451" t="s">
        <v>6195</v>
      </c>
      <c r="B14451" t="s">
        <v>6196</v>
      </c>
      <c r="C14451" t="str">
        <f>TEXT(D14451, "mmm")</f>
        <v>Nov</v>
      </c>
      <c r="D14451" s="1">
        <v>45615</v>
      </c>
      <c r="E14451" t="s">
        <v>6272</v>
      </c>
      <c r="F14451" t="s">
        <v>128</v>
      </c>
      <c r="G14451">
        <v>2500</v>
      </c>
      <c r="H14451">
        <v>14.57</v>
      </c>
      <c r="I14451">
        <v>36425</v>
      </c>
      <c r="J14451" t="s">
        <v>81</v>
      </c>
      <c r="K14451">
        <v>-0.3213792998215248</v>
      </c>
      <c r="L14451">
        <v>-32.137900000000002</v>
      </c>
      <c r="M14451" t="s">
        <v>82</v>
      </c>
    </row>
    <row r="14452" spans="1:13">
      <c r="A14452" t="s">
        <v>5890</v>
      </c>
      <c r="B14452" t="s">
        <v>5891</v>
      </c>
      <c r="C14452" t="str">
        <f>TEXT(D14452, "mmm")</f>
        <v>Nov</v>
      </c>
      <c r="D14452" s="1">
        <v>45615</v>
      </c>
      <c r="E14452" t="s">
        <v>5892</v>
      </c>
      <c r="F14452" t="s">
        <v>217</v>
      </c>
      <c r="G14452">
        <v>5000</v>
      </c>
      <c r="H14452">
        <v>3.25</v>
      </c>
      <c r="I14452">
        <v>16250</v>
      </c>
      <c r="J14452" t="s">
        <v>81</v>
      </c>
      <c r="K14452">
        <v>-0.1343283050972186</v>
      </c>
      <c r="L14452">
        <v>-13.4328</v>
      </c>
      <c r="M14452" t="s">
        <v>82</v>
      </c>
    </row>
    <row r="14453" spans="1:13">
      <c r="A14453" t="s">
        <v>6171</v>
      </c>
      <c r="B14453" t="s">
        <v>6172</v>
      </c>
      <c r="C14453" t="str">
        <f>TEXT(D14453, "mmm")</f>
        <v>Nov</v>
      </c>
      <c r="D14453" s="1">
        <v>45615</v>
      </c>
      <c r="E14453" t="s">
        <v>6173</v>
      </c>
      <c r="F14453" t="s">
        <v>118</v>
      </c>
      <c r="G14453">
        <v>25000</v>
      </c>
      <c r="H14453">
        <v>3.98</v>
      </c>
      <c r="I14453">
        <v>99500</v>
      </c>
      <c r="J14453" t="s">
        <v>81</v>
      </c>
      <c r="K14453">
        <v>0.54285719593734738</v>
      </c>
      <c r="L14453">
        <v>54.285699999999999</v>
      </c>
      <c r="M14453" t="s">
        <v>82</v>
      </c>
    </row>
    <row r="14454" spans="1:13">
      <c r="A14454" t="s">
        <v>1777</v>
      </c>
      <c r="B14454" t="s">
        <v>1778</v>
      </c>
      <c r="C14454" t="str">
        <f>TEXT(D14454, "mmm")</f>
        <v>Nov</v>
      </c>
      <c r="D14454" s="1">
        <v>45615</v>
      </c>
      <c r="E14454" t="s">
        <v>7085</v>
      </c>
      <c r="F14454" t="s">
        <v>80</v>
      </c>
      <c r="G14454">
        <v>666666</v>
      </c>
      <c r="H14454">
        <v>2.25</v>
      </c>
      <c r="I14454">
        <v>1499998.5</v>
      </c>
      <c r="J14454" t="s">
        <v>86</v>
      </c>
      <c r="K14454">
        <v>-0.18082791602014889</v>
      </c>
      <c r="L14454">
        <v>-18.082799999999999</v>
      </c>
      <c r="M14454" t="s">
        <v>82</v>
      </c>
    </row>
    <row r="14455" spans="1:13">
      <c r="A14455" t="s">
        <v>5495</v>
      </c>
      <c r="B14455" t="s">
        <v>5496</v>
      </c>
      <c r="C14455" t="str">
        <f>TEXT(D14455, "mmm")</f>
        <v>Nov</v>
      </c>
      <c r="D14455" s="1">
        <v>45615</v>
      </c>
      <c r="E14455" t="s">
        <v>5497</v>
      </c>
      <c r="F14455" t="s">
        <v>128</v>
      </c>
      <c r="G14455">
        <v>58476</v>
      </c>
      <c r="H14455">
        <v>1.74</v>
      </c>
      <c r="I14455">
        <v>101748.24</v>
      </c>
      <c r="J14455" t="s">
        <v>86</v>
      </c>
      <c r="K14455">
        <v>0.12571430206298831</v>
      </c>
      <c r="L14455">
        <v>12.571400000000001</v>
      </c>
      <c r="M14455" t="s">
        <v>82</v>
      </c>
    </row>
    <row r="14456" spans="1:13">
      <c r="A14456" t="s">
        <v>5776</v>
      </c>
      <c r="B14456" t="s">
        <v>5777</v>
      </c>
      <c r="C14456" t="str">
        <f>TEXT(D14456, "mmm")</f>
        <v>Nov</v>
      </c>
      <c r="D14456" s="1">
        <v>45615</v>
      </c>
      <c r="E14456" t="s">
        <v>7086</v>
      </c>
      <c r="F14456" t="s">
        <v>80</v>
      </c>
      <c r="G14456">
        <v>5000</v>
      </c>
      <c r="H14456">
        <v>3.37</v>
      </c>
      <c r="I14456">
        <v>16850</v>
      </c>
      <c r="J14456" t="s">
        <v>81</v>
      </c>
      <c r="K14456">
        <v>1.095889337202904E-2</v>
      </c>
      <c r="L14456">
        <v>1.0959000000000001</v>
      </c>
      <c r="M14456" t="s">
        <v>82</v>
      </c>
    </row>
    <row r="14457" spans="1:13">
      <c r="A14457" t="s">
        <v>2159</v>
      </c>
      <c r="B14457" t="s">
        <v>2160</v>
      </c>
      <c r="C14457" t="str">
        <f>TEXT(D14457, "mmm")</f>
        <v>Nov</v>
      </c>
      <c r="D14457" s="1">
        <v>45615</v>
      </c>
      <c r="E14457" t="s">
        <v>2161</v>
      </c>
      <c r="F14457" t="s">
        <v>217</v>
      </c>
      <c r="G14457">
        <v>1501500</v>
      </c>
      <c r="H14457">
        <v>1.21</v>
      </c>
      <c r="I14457">
        <v>1816815</v>
      </c>
      <c r="J14457" t="s">
        <v>86</v>
      </c>
      <c r="K14457">
        <v>0.21428570076992171</v>
      </c>
      <c r="L14457">
        <v>21.428599999999999</v>
      </c>
      <c r="M14457" t="s">
        <v>82</v>
      </c>
    </row>
    <row r="14458" spans="1:13">
      <c r="A14458" t="s">
        <v>3762</v>
      </c>
      <c r="B14458" t="s">
        <v>3763</v>
      </c>
      <c r="C14458" t="str">
        <f>TEXT(D14458, "mmm")</f>
        <v>Nov</v>
      </c>
      <c r="D14458" s="1">
        <v>45615</v>
      </c>
      <c r="E14458" t="s">
        <v>6936</v>
      </c>
      <c r="F14458" t="s">
        <v>80</v>
      </c>
      <c r="G14458">
        <v>1000</v>
      </c>
      <c r="H14458">
        <v>27.38</v>
      </c>
      <c r="I14458">
        <v>27380</v>
      </c>
      <c r="J14458" t="s">
        <v>86</v>
      </c>
      <c r="K14458">
        <v>6.9104201921090569E-2</v>
      </c>
      <c r="L14458">
        <v>6.9104000000000001</v>
      </c>
      <c r="M14458" t="s">
        <v>82</v>
      </c>
    </row>
    <row r="14459" spans="1:13">
      <c r="A14459" t="s">
        <v>5495</v>
      </c>
      <c r="B14459" t="s">
        <v>5496</v>
      </c>
      <c r="C14459" t="str">
        <f>TEXT(D14459, "mmm")</f>
        <v>Nov</v>
      </c>
      <c r="D14459" s="1">
        <v>45615</v>
      </c>
      <c r="E14459" t="s">
        <v>5498</v>
      </c>
      <c r="F14459" t="s">
        <v>128</v>
      </c>
      <c r="G14459">
        <v>57467</v>
      </c>
      <c r="H14459">
        <v>1.75</v>
      </c>
      <c r="I14459">
        <v>100567.25</v>
      </c>
      <c r="J14459" t="s">
        <v>81</v>
      </c>
      <c r="K14459">
        <v>0.12571430206298831</v>
      </c>
      <c r="L14459">
        <v>12.571400000000001</v>
      </c>
      <c r="M14459" t="s">
        <v>82</v>
      </c>
    </row>
    <row r="14460" spans="1:13">
      <c r="A14460" t="s">
        <v>1875</v>
      </c>
      <c r="B14460" t="s">
        <v>1876</v>
      </c>
      <c r="C14460" t="str">
        <f>TEXT(D14460, "mmm")</f>
        <v>Nov</v>
      </c>
      <c r="D14460" s="1">
        <v>45615</v>
      </c>
      <c r="E14460" t="s">
        <v>1879</v>
      </c>
      <c r="F14460" t="s">
        <v>217</v>
      </c>
      <c r="G14460">
        <v>3965</v>
      </c>
      <c r="H14460">
        <v>209.77</v>
      </c>
      <c r="I14460">
        <v>831738.05</v>
      </c>
      <c r="J14460" t="s">
        <v>86</v>
      </c>
      <c r="K14460">
        <v>7.2477606013290119E-2</v>
      </c>
      <c r="L14460">
        <v>7.2477999999999998</v>
      </c>
      <c r="M14460" t="s">
        <v>82</v>
      </c>
    </row>
    <row r="14461" spans="1:13">
      <c r="A14461" t="s">
        <v>1875</v>
      </c>
      <c r="B14461" t="s">
        <v>1876</v>
      </c>
      <c r="C14461" t="str">
        <f>TEXT(D14461, "mmm")</f>
        <v>Nov</v>
      </c>
      <c r="D14461" s="1">
        <v>45615</v>
      </c>
      <c r="E14461" t="s">
        <v>1878</v>
      </c>
      <c r="F14461" t="s">
        <v>101</v>
      </c>
      <c r="G14461">
        <v>3965</v>
      </c>
      <c r="H14461">
        <v>209.77</v>
      </c>
      <c r="I14461">
        <v>831738.05</v>
      </c>
      <c r="J14461" t="s">
        <v>86</v>
      </c>
      <c r="K14461">
        <v>7.2477606013290119E-2</v>
      </c>
      <c r="L14461">
        <v>7.2477999999999998</v>
      </c>
      <c r="M14461" t="s">
        <v>82</v>
      </c>
    </row>
    <row r="14462" spans="1:13">
      <c r="A14462" t="s">
        <v>1875</v>
      </c>
      <c r="B14462" t="s">
        <v>1876</v>
      </c>
      <c r="C14462" t="str">
        <f>TEXT(D14462, "mmm")</f>
        <v>Nov</v>
      </c>
      <c r="D14462" s="1">
        <v>45615</v>
      </c>
      <c r="E14462" t="s">
        <v>1877</v>
      </c>
      <c r="F14462" t="s">
        <v>101</v>
      </c>
      <c r="G14462">
        <v>3965</v>
      </c>
      <c r="H14462">
        <v>209.77</v>
      </c>
      <c r="I14462">
        <v>831738.05</v>
      </c>
      <c r="J14462" t="s">
        <v>86</v>
      </c>
      <c r="K14462">
        <v>7.2477606013290119E-2</v>
      </c>
      <c r="L14462">
        <v>7.2477999999999998</v>
      </c>
      <c r="M14462" t="s">
        <v>82</v>
      </c>
    </row>
    <row r="14463" spans="1:13">
      <c r="A14463" t="s">
        <v>1875</v>
      </c>
      <c r="B14463" t="s">
        <v>1876</v>
      </c>
      <c r="C14463" t="str">
        <f>TEXT(D14463, "mmm")</f>
        <v>Nov</v>
      </c>
      <c r="D14463" s="1">
        <v>45615</v>
      </c>
      <c r="E14463" t="s">
        <v>1879</v>
      </c>
      <c r="F14463" t="s">
        <v>217</v>
      </c>
      <c r="G14463">
        <v>151</v>
      </c>
      <c r="H14463">
        <v>1045.0999999999999</v>
      </c>
      <c r="I14463">
        <v>157810.1</v>
      </c>
      <c r="J14463" t="s">
        <v>81</v>
      </c>
      <c r="K14463">
        <v>7.2477606013290119E-2</v>
      </c>
      <c r="L14463">
        <v>7.2477999999999998</v>
      </c>
      <c r="M14463" t="s">
        <v>82</v>
      </c>
    </row>
    <row r="14464" spans="1:13">
      <c r="A14464" t="s">
        <v>1875</v>
      </c>
      <c r="B14464" t="s">
        <v>1876</v>
      </c>
      <c r="C14464" t="str">
        <f>TEXT(D14464, "mmm")</f>
        <v>Nov</v>
      </c>
      <c r="D14464" s="1">
        <v>45615</v>
      </c>
      <c r="E14464" t="s">
        <v>1878</v>
      </c>
      <c r="F14464" t="s">
        <v>101</v>
      </c>
      <c r="G14464">
        <v>151</v>
      </c>
      <c r="H14464">
        <v>1045.0999999999999</v>
      </c>
      <c r="I14464">
        <v>157810.1</v>
      </c>
      <c r="J14464" t="s">
        <v>81</v>
      </c>
      <c r="K14464">
        <v>7.2477606013290119E-2</v>
      </c>
      <c r="L14464">
        <v>7.2477999999999998</v>
      </c>
      <c r="M14464" t="s">
        <v>82</v>
      </c>
    </row>
    <row r="14465" spans="1:13">
      <c r="A14465" t="s">
        <v>1875</v>
      </c>
      <c r="B14465" t="s">
        <v>1876</v>
      </c>
      <c r="C14465" t="str">
        <f>TEXT(D14465, "mmm")</f>
        <v>Nov</v>
      </c>
      <c r="D14465" s="1">
        <v>45615</v>
      </c>
      <c r="E14465" t="s">
        <v>1877</v>
      </c>
      <c r="F14465" t="s">
        <v>101</v>
      </c>
      <c r="G14465">
        <v>151</v>
      </c>
      <c r="H14465">
        <v>1045.0999999999999</v>
      </c>
      <c r="I14465">
        <v>157810.1</v>
      </c>
      <c r="J14465" t="s">
        <v>81</v>
      </c>
      <c r="K14465">
        <v>7.2477606013290119E-2</v>
      </c>
      <c r="L14465">
        <v>7.2477999999999998</v>
      </c>
      <c r="M14465" t="s">
        <v>82</v>
      </c>
    </row>
    <row r="14466" spans="1:13">
      <c r="A14466" t="s">
        <v>129</v>
      </c>
      <c r="B14466" t="s">
        <v>130</v>
      </c>
      <c r="C14466" t="str">
        <f>TEXT(D14466, "mmm")</f>
        <v>Nov</v>
      </c>
      <c r="D14466" s="1">
        <v>45615</v>
      </c>
      <c r="E14466" t="s">
        <v>109</v>
      </c>
      <c r="F14466" t="s">
        <v>101</v>
      </c>
      <c r="G14466">
        <v>19500</v>
      </c>
      <c r="H14466">
        <v>6.25</v>
      </c>
      <c r="I14466">
        <v>121875</v>
      </c>
      <c r="J14466" t="s">
        <v>81</v>
      </c>
      <c r="K14466">
        <v>4.319999694824217E-2</v>
      </c>
      <c r="L14466">
        <v>4.32</v>
      </c>
      <c r="M14466" t="s">
        <v>82</v>
      </c>
    </row>
    <row r="14467" spans="1:13">
      <c r="A14467" t="s">
        <v>129</v>
      </c>
      <c r="B14467" t="s">
        <v>130</v>
      </c>
      <c r="C14467" t="str">
        <f>TEXT(D14467, "mmm")</f>
        <v>Nov</v>
      </c>
      <c r="D14467" s="1">
        <v>45615</v>
      </c>
      <c r="E14467" t="s">
        <v>110</v>
      </c>
      <c r="F14467" t="s">
        <v>101</v>
      </c>
      <c r="G14467">
        <v>19500</v>
      </c>
      <c r="H14467">
        <v>6.25</v>
      </c>
      <c r="I14467">
        <v>121875</v>
      </c>
      <c r="J14467" t="s">
        <v>81</v>
      </c>
      <c r="K14467">
        <v>4.319999694824217E-2</v>
      </c>
      <c r="L14467">
        <v>4.32</v>
      </c>
      <c r="M14467" t="s">
        <v>82</v>
      </c>
    </row>
    <row r="14468" spans="1:13">
      <c r="A14468" t="s">
        <v>129</v>
      </c>
      <c r="B14468" t="s">
        <v>130</v>
      </c>
      <c r="C14468" t="str">
        <f>TEXT(D14468, "mmm")</f>
        <v>Nov</v>
      </c>
      <c r="D14468" s="1">
        <v>45615</v>
      </c>
      <c r="E14468" t="s">
        <v>111</v>
      </c>
      <c r="F14468" t="s">
        <v>101</v>
      </c>
      <c r="G14468">
        <v>19500</v>
      </c>
      <c r="H14468">
        <v>6.25</v>
      </c>
      <c r="I14468">
        <v>121875</v>
      </c>
      <c r="J14468" t="s">
        <v>81</v>
      </c>
      <c r="K14468">
        <v>4.319999694824217E-2</v>
      </c>
      <c r="L14468">
        <v>4.32</v>
      </c>
      <c r="M14468" t="s">
        <v>82</v>
      </c>
    </row>
    <row r="14469" spans="1:13">
      <c r="A14469" t="s">
        <v>942</v>
      </c>
      <c r="B14469" t="s">
        <v>943</v>
      </c>
      <c r="C14469" t="str">
        <f>TEXT(D14469, "mmm")</f>
        <v>Nov</v>
      </c>
      <c r="D14469" s="1">
        <v>45615</v>
      </c>
      <c r="E14469" t="s">
        <v>3408</v>
      </c>
      <c r="F14469" t="s">
        <v>80</v>
      </c>
      <c r="G14469">
        <v>250</v>
      </c>
      <c r="H14469">
        <v>40.799999999999997</v>
      </c>
      <c r="I14469">
        <v>10200</v>
      </c>
      <c r="J14469" t="s">
        <v>81</v>
      </c>
      <c r="K14469">
        <v>9.2796650609454634E-3</v>
      </c>
      <c r="L14469">
        <v>0.92800000000000005</v>
      </c>
      <c r="M14469" t="s">
        <v>82</v>
      </c>
    </row>
    <row r="14470" spans="1:13">
      <c r="A14470" t="s">
        <v>1837</v>
      </c>
      <c r="B14470" t="s">
        <v>6260</v>
      </c>
      <c r="C14470" t="str">
        <f>TEXT(D14470, "mmm")</f>
        <v>Nov</v>
      </c>
      <c r="D14470" s="1">
        <v>45615</v>
      </c>
      <c r="E14470" t="s">
        <v>7087</v>
      </c>
      <c r="F14470" t="s">
        <v>80</v>
      </c>
      <c r="G14470">
        <v>5000</v>
      </c>
      <c r="H14470">
        <v>34.99</v>
      </c>
      <c r="I14470">
        <v>174950</v>
      </c>
      <c r="J14470" t="s">
        <v>81</v>
      </c>
      <c r="K14470">
        <v>0.11582245683067779</v>
      </c>
      <c r="L14470">
        <v>11.5822</v>
      </c>
      <c r="M14470" t="s">
        <v>82</v>
      </c>
    </row>
    <row r="14471" spans="1:13">
      <c r="A14471" t="s">
        <v>5925</v>
      </c>
      <c r="B14471" t="s">
        <v>5926</v>
      </c>
      <c r="C14471" t="str">
        <f>TEXT(D14471, "mmm")</f>
        <v>Nov</v>
      </c>
      <c r="D14471" s="1">
        <v>45615</v>
      </c>
      <c r="E14471" t="s">
        <v>5927</v>
      </c>
      <c r="F14471" t="s">
        <v>101</v>
      </c>
      <c r="G14471">
        <v>5000</v>
      </c>
      <c r="H14471">
        <v>2.65</v>
      </c>
      <c r="I14471">
        <v>13250</v>
      </c>
      <c r="J14471" t="s">
        <v>81</v>
      </c>
      <c r="K14471">
        <v>0.29803921751955847</v>
      </c>
      <c r="L14471">
        <v>29.803899999999999</v>
      </c>
      <c r="M14471" t="s">
        <v>82</v>
      </c>
    </row>
    <row r="14472" spans="1:13">
      <c r="A14472" t="s">
        <v>6380</v>
      </c>
      <c r="B14472" t="s">
        <v>6381</v>
      </c>
      <c r="C14472" t="str">
        <f>TEXT(D14472, "mmm")</f>
        <v>Nov</v>
      </c>
      <c r="D14472" s="1">
        <v>45615</v>
      </c>
      <c r="E14472" t="s">
        <v>6382</v>
      </c>
      <c r="F14472" t="s">
        <v>80</v>
      </c>
      <c r="G14472">
        <v>7000</v>
      </c>
      <c r="H14472">
        <v>21.22</v>
      </c>
      <c r="I14472">
        <v>148540</v>
      </c>
      <c r="J14472" t="s">
        <v>86</v>
      </c>
      <c r="K14472">
        <v>0.14888687714914009</v>
      </c>
      <c r="L14472">
        <v>14.8887</v>
      </c>
      <c r="M14472" t="s">
        <v>82</v>
      </c>
    </row>
    <row r="14473" spans="1:13">
      <c r="A14473" t="s">
        <v>2137</v>
      </c>
      <c r="B14473" t="s">
        <v>2138</v>
      </c>
      <c r="C14473" t="str">
        <f>TEXT(D14473, "mmm")</f>
        <v>Nov</v>
      </c>
      <c r="D14473" s="1">
        <v>45615</v>
      </c>
      <c r="E14473" t="s">
        <v>3539</v>
      </c>
      <c r="F14473" t="s">
        <v>217</v>
      </c>
      <c r="G14473">
        <v>1000000</v>
      </c>
      <c r="H14473">
        <v>4.63</v>
      </c>
      <c r="I14473">
        <v>4630000</v>
      </c>
      <c r="J14473" t="s">
        <v>86</v>
      </c>
      <c r="K14473">
        <v>-3.6093203371884148E-3</v>
      </c>
      <c r="L14473">
        <v>-0.3609</v>
      </c>
      <c r="M14473" t="s">
        <v>82</v>
      </c>
    </row>
    <row r="14474" spans="1:13">
      <c r="A14474" t="s">
        <v>1640</v>
      </c>
      <c r="B14474" t="s">
        <v>1641</v>
      </c>
      <c r="C14474" t="str">
        <f>TEXT(D14474, "mmm")</f>
        <v>Nov</v>
      </c>
      <c r="D14474" s="1">
        <v>45615</v>
      </c>
      <c r="E14474" t="s">
        <v>1642</v>
      </c>
      <c r="F14474" t="s">
        <v>128</v>
      </c>
      <c r="G14474">
        <v>2564</v>
      </c>
      <c r="H14474">
        <v>61.1</v>
      </c>
      <c r="I14474">
        <v>156660.4</v>
      </c>
      <c r="J14474" t="s">
        <v>81</v>
      </c>
      <c r="K14474">
        <v>0.19165583473358899</v>
      </c>
      <c r="L14474">
        <v>19.165600000000001</v>
      </c>
      <c r="M14474" t="s">
        <v>82</v>
      </c>
    </row>
    <row r="14475" spans="1:13">
      <c r="A14475" t="s">
        <v>6896</v>
      </c>
      <c r="B14475" t="s">
        <v>6897</v>
      </c>
      <c r="C14475" t="str">
        <f>TEXT(D14475, "mmm")</f>
        <v>Nov</v>
      </c>
      <c r="D14475" s="1">
        <v>45615</v>
      </c>
      <c r="E14475" t="s">
        <v>7088</v>
      </c>
      <c r="F14475" t="s">
        <v>128</v>
      </c>
      <c r="G14475">
        <v>100000</v>
      </c>
      <c r="H14475">
        <v>1.22</v>
      </c>
      <c r="I14475">
        <v>122000</v>
      </c>
      <c r="J14475" t="s">
        <v>81</v>
      </c>
      <c r="K14475">
        <v>0.2231404730697357</v>
      </c>
      <c r="L14475">
        <v>22.314</v>
      </c>
      <c r="M14475" t="s">
        <v>82</v>
      </c>
    </row>
    <row r="14476" spans="1:13">
      <c r="A14476" t="s">
        <v>4173</v>
      </c>
      <c r="B14476" t="s">
        <v>4174</v>
      </c>
      <c r="C14476" t="str">
        <f>TEXT(D14476, "mmm")</f>
        <v>Nov</v>
      </c>
      <c r="D14476" s="1">
        <v>45615</v>
      </c>
      <c r="E14476" t="s">
        <v>4175</v>
      </c>
      <c r="F14476" t="s">
        <v>80</v>
      </c>
      <c r="G14476">
        <v>34843</v>
      </c>
      <c r="H14476">
        <v>14.23</v>
      </c>
      <c r="I14476">
        <v>495815.89</v>
      </c>
      <c r="J14476" t="s">
        <v>86</v>
      </c>
      <c r="K14476">
        <v>5.6683024617143918E-2</v>
      </c>
      <c r="L14476">
        <v>5.6683000000000003</v>
      </c>
      <c r="M14476" t="s">
        <v>82</v>
      </c>
    </row>
    <row r="14477" spans="1:13">
      <c r="A14477" t="s">
        <v>933</v>
      </c>
      <c r="B14477" t="s">
        <v>934</v>
      </c>
      <c r="C14477" t="str">
        <f>TEXT(D14477, "mmm")</f>
        <v>Nov</v>
      </c>
      <c r="D14477" s="1">
        <v>45615</v>
      </c>
      <c r="E14477" t="s">
        <v>6932</v>
      </c>
      <c r="F14477" t="s">
        <v>80</v>
      </c>
      <c r="G14477">
        <v>57485</v>
      </c>
      <c r="H14477">
        <v>64.349999999999994</v>
      </c>
      <c r="I14477">
        <v>3699159.75</v>
      </c>
      <c r="J14477" t="s">
        <v>81</v>
      </c>
      <c r="K14477">
        <v>0.22961871225837949</v>
      </c>
      <c r="L14477">
        <v>22.9619</v>
      </c>
      <c r="M14477" t="s">
        <v>82</v>
      </c>
    </row>
    <row r="14478" spans="1:13">
      <c r="A14478" t="s">
        <v>933</v>
      </c>
      <c r="B14478" t="s">
        <v>934</v>
      </c>
      <c r="C14478" t="str">
        <f>TEXT(D14478, "mmm")</f>
        <v>Nov</v>
      </c>
      <c r="D14478" s="1">
        <v>45615</v>
      </c>
      <c r="E14478" t="s">
        <v>6932</v>
      </c>
      <c r="F14478" t="s">
        <v>80</v>
      </c>
      <c r="G14478">
        <v>20315</v>
      </c>
      <c r="H14478">
        <v>64.83</v>
      </c>
      <c r="I14478">
        <v>1317021.45</v>
      </c>
      <c r="J14478" t="s">
        <v>81</v>
      </c>
      <c r="K14478">
        <v>0.22961871225837949</v>
      </c>
      <c r="L14478">
        <v>22.9619</v>
      </c>
      <c r="M14478" t="s">
        <v>82</v>
      </c>
    </row>
    <row r="14479" spans="1:13">
      <c r="A14479" t="s">
        <v>5548</v>
      </c>
      <c r="B14479" t="s">
        <v>5549</v>
      </c>
      <c r="C14479" t="str">
        <f>TEXT(D14479, "mmm")</f>
        <v>Nov</v>
      </c>
      <c r="D14479" s="1">
        <v>45615</v>
      </c>
      <c r="E14479" t="s">
        <v>7089</v>
      </c>
      <c r="F14479" t="s">
        <v>80</v>
      </c>
      <c r="G14479">
        <v>75000</v>
      </c>
      <c r="H14479">
        <v>1.04</v>
      </c>
      <c r="I14479">
        <v>78000</v>
      </c>
      <c r="J14479" t="s">
        <v>86</v>
      </c>
      <c r="K14479">
        <v>0.40566046223516983</v>
      </c>
      <c r="L14479">
        <v>40.566000000000003</v>
      </c>
      <c r="M14479" t="s">
        <v>82</v>
      </c>
    </row>
    <row r="14480" spans="1:13">
      <c r="A14480" t="s">
        <v>5548</v>
      </c>
      <c r="B14480" t="s">
        <v>5549</v>
      </c>
      <c r="C14480" t="str">
        <f>TEXT(D14480, "mmm")</f>
        <v>Nov</v>
      </c>
      <c r="D14480" s="1">
        <v>45615</v>
      </c>
      <c r="E14480" t="s">
        <v>7089</v>
      </c>
      <c r="F14480" t="s">
        <v>80</v>
      </c>
      <c r="G14480">
        <v>75000</v>
      </c>
      <c r="H14480">
        <v>1.03</v>
      </c>
      <c r="I14480">
        <v>77250</v>
      </c>
      <c r="J14480" t="s">
        <v>86</v>
      </c>
      <c r="K14480">
        <v>0.40566046223516983</v>
      </c>
      <c r="L14480">
        <v>40.566000000000003</v>
      </c>
      <c r="M14480" t="s">
        <v>82</v>
      </c>
    </row>
    <row r="14481" spans="1:13">
      <c r="A14481" t="s">
        <v>6816</v>
      </c>
      <c r="B14481" t="s">
        <v>6817</v>
      </c>
      <c r="C14481" t="str">
        <f>TEXT(D14481, "mmm")</f>
        <v>Nov</v>
      </c>
      <c r="D14481" s="1">
        <v>45615</v>
      </c>
      <c r="E14481" t="s">
        <v>6820</v>
      </c>
      <c r="F14481" t="s">
        <v>101</v>
      </c>
      <c r="G14481">
        <v>6106</v>
      </c>
      <c r="H14481">
        <v>71.41</v>
      </c>
      <c r="I14481">
        <v>436029.46</v>
      </c>
      <c r="J14481" t="s">
        <v>81</v>
      </c>
      <c r="K14481">
        <v>0.1038015753285295</v>
      </c>
      <c r="L14481">
        <v>10.3802</v>
      </c>
      <c r="M14481" t="s">
        <v>82</v>
      </c>
    </row>
    <row r="14482" spans="1:13">
      <c r="A14482" t="s">
        <v>6816</v>
      </c>
      <c r="B14482" t="s">
        <v>6817</v>
      </c>
      <c r="C14482" t="str">
        <f>TEXT(D14482, "mmm")</f>
        <v>Nov</v>
      </c>
      <c r="D14482" s="1">
        <v>45615</v>
      </c>
      <c r="E14482" t="s">
        <v>6819</v>
      </c>
      <c r="F14482" t="s">
        <v>101</v>
      </c>
      <c r="G14482">
        <v>6106</v>
      </c>
      <c r="H14482">
        <v>71.41</v>
      </c>
      <c r="I14482">
        <v>436029.46</v>
      </c>
      <c r="J14482" t="s">
        <v>81</v>
      </c>
      <c r="K14482">
        <v>0.1038015753285295</v>
      </c>
      <c r="L14482">
        <v>10.3802</v>
      </c>
      <c r="M14482" t="s">
        <v>82</v>
      </c>
    </row>
    <row r="14483" spans="1:13">
      <c r="A14483" t="s">
        <v>6816</v>
      </c>
      <c r="B14483" t="s">
        <v>6817</v>
      </c>
      <c r="C14483" t="str">
        <f>TEXT(D14483, "mmm")</f>
        <v>Nov</v>
      </c>
      <c r="D14483" s="1">
        <v>45615</v>
      </c>
      <c r="E14483" t="s">
        <v>6818</v>
      </c>
      <c r="F14483" t="s">
        <v>101</v>
      </c>
      <c r="G14483">
        <v>6106</v>
      </c>
      <c r="H14483">
        <v>71.41</v>
      </c>
      <c r="I14483">
        <v>436029.46</v>
      </c>
      <c r="J14483" t="s">
        <v>81</v>
      </c>
      <c r="K14483">
        <v>0.1038015753285295</v>
      </c>
      <c r="L14483">
        <v>10.3802</v>
      </c>
      <c r="M14483" t="s">
        <v>82</v>
      </c>
    </row>
    <row r="14484" spans="1:13">
      <c r="A14484" t="s">
        <v>2137</v>
      </c>
      <c r="B14484" t="s">
        <v>2138</v>
      </c>
      <c r="C14484" t="str">
        <f>TEXT(D14484, "mmm")</f>
        <v>Nov</v>
      </c>
      <c r="D14484" s="1">
        <v>45615</v>
      </c>
      <c r="E14484" t="s">
        <v>5917</v>
      </c>
      <c r="F14484" t="s">
        <v>128</v>
      </c>
      <c r="G14484">
        <v>5000</v>
      </c>
      <c r="H14484">
        <v>4.5</v>
      </c>
      <c r="I14484">
        <v>22500</v>
      </c>
      <c r="J14484" t="s">
        <v>81</v>
      </c>
      <c r="K14484">
        <v>-3.6093203371884148E-3</v>
      </c>
      <c r="L14484">
        <v>-0.3609</v>
      </c>
      <c r="M14484" t="s">
        <v>82</v>
      </c>
    </row>
    <row r="14485" spans="1:13">
      <c r="A14485" t="s">
        <v>5060</v>
      </c>
      <c r="B14485" t="s">
        <v>5061</v>
      </c>
      <c r="C14485" t="str">
        <f>TEXT(D14485, "mmm")</f>
        <v>Nov</v>
      </c>
      <c r="D14485" s="1">
        <v>45615</v>
      </c>
      <c r="E14485" t="s">
        <v>100</v>
      </c>
      <c r="F14485" t="s">
        <v>101</v>
      </c>
      <c r="G14485">
        <v>74805</v>
      </c>
      <c r="H14485">
        <v>25.9</v>
      </c>
      <c r="I14485">
        <v>1937449.5</v>
      </c>
      <c r="J14485" t="s">
        <v>86</v>
      </c>
      <c r="K14485">
        <v>3.1177890975474298E-2</v>
      </c>
      <c r="L14485">
        <v>3.1177999999999999</v>
      </c>
      <c r="M14485" t="s">
        <v>82</v>
      </c>
    </row>
    <row r="14486" spans="1:13">
      <c r="A14486" t="s">
        <v>5060</v>
      </c>
      <c r="B14486" t="s">
        <v>5061</v>
      </c>
      <c r="C14486" t="str">
        <f>TEXT(D14486, "mmm")</f>
        <v>Nov</v>
      </c>
      <c r="D14486" s="1">
        <v>45615</v>
      </c>
      <c r="E14486" t="s">
        <v>102</v>
      </c>
      <c r="F14486" t="s">
        <v>101</v>
      </c>
      <c r="G14486">
        <v>74805</v>
      </c>
      <c r="H14486">
        <v>25.9</v>
      </c>
      <c r="I14486">
        <v>1937449.5</v>
      </c>
      <c r="J14486" t="s">
        <v>86</v>
      </c>
      <c r="K14486">
        <v>3.1177890975474298E-2</v>
      </c>
      <c r="L14486">
        <v>3.1177999999999999</v>
      </c>
      <c r="M14486" t="s">
        <v>82</v>
      </c>
    </row>
    <row r="14487" spans="1:13">
      <c r="A14487" t="s">
        <v>291</v>
      </c>
      <c r="B14487" t="s">
        <v>292</v>
      </c>
      <c r="C14487" t="str">
        <f>TEXT(D14487, "mmm")</f>
        <v>Nov</v>
      </c>
      <c r="D14487" s="1">
        <v>45615</v>
      </c>
      <c r="E14487" t="s">
        <v>102</v>
      </c>
      <c r="F14487" t="s">
        <v>101</v>
      </c>
      <c r="G14487">
        <v>92376</v>
      </c>
      <c r="H14487">
        <v>7.6</v>
      </c>
      <c r="I14487">
        <v>702057.6</v>
      </c>
      <c r="J14487" t="s">
        <v>81</v>
      </c>
      <c r="K14487">
        <v>5.9055041841550082E-2</v>
      </c>
      <c r="L14487">
        <v>5.9055</v>
      </c>
      <c r="M14487" t="s">
        <v>82</v>
      </c>
    </row>
    <row r="14488" spans="1:13">
      <c r="A14488" t="s">
        <v>291</v>
      </c>
      <c r="B14488" t="s">
        <v>292</v>
      </c>
      <c r="C14488" t="str">
        <f>TEXT(D14488, "mmm")</f>
        <v>Nov</v>
      </c>
      <c r="D14488" s="1">
        <v>45615</v>
      </c>
      <c r="E14488" t="s">
        <v>100</v>
      </c>
      <c r="F14488" t="s">
        <v>101</v>
      </c>
      <c r="G14488">
        <v>92376</v>
      </c>
      <c r="H14488">
        <v>7.6</v>
      </c>
      <c r="I14488">
        <v>702057.6</v>
      </c>
      <c r="J14488" t="s">
        <v>81</v>
      </c>
      <c r="K14488">
        <v>5.9055041841550082E-2</v>
      </c>
      <c r="L14488">
        <v>5.9055</v>
      </c>
      <c r="M14488" t="s">
        <v>82</v>
      </c>
    </row>
    <row r="14489" spans="1:13">
      <c r="A14489" t="s">
        <v>4173</v>
      </c>
      <c r="B14489" t="s">
        <v>4174</v>
      </c>
      <c r="C14489" t="str">
        <f>TEXT(D14489, "mmm")</f>
        <v>Nov</v>
      </c>
      <c r="D14489" s="1">
        <v>45615</v>
      </c>
      <c r="E14489" t="s">
        <v>4175</v>
      </c>
      <c r="F14489" t="s">
        <v>80</v>
      </c>
      <c r="G14489">
        <v>34843</v>
      </c>
      <c r="H14489">
        <v>14.23</v>
      </c>
      <c r="I14489">
        <v>495815.89</v>
      </c>
      <c r="J14489" t="s">
        <v>86</v>
      </c>
      <c r="K14489">
        <v>5.6683024617143918E-2</v>
      </c>
      <c r="L14489">
        <v>5.6683000000000003</v>
      </c>
      <c r="M14489" t="s">
        <v>82</v>
      </c>
    </row>
    <row r="14490" spans="1:13">
      <c r="A14490" t="s">
        <v>311</v>
      </c>
      <c r="B14490" t="s">
        <v>312</v>
      </c>
      <c r="C14490" t="str">
        <f>TEXT(D14490, "mmm")</f>
        <v>Nov</v>
      </c>
      <c r="D14490" s="1">
        <v>45615</v>
      </c>
      <c r="E14490" t="s">
        <v>313</v>
      </c>
      <c r="F14490" t="s">
        <v>314</v>
      </c>
      <c r="G14490">
        <v>100000</v>
      </c>
      <c r="H14490">
        <v>31.28</v>
      </c>
      <c r="I14490">
        <v>3128000</v>
      </c>
      <c r="J14490" t="s">
        <v>81</v>
      </c>
      <c r="K14490">
        <v>-7.9238755986786868E-3</v>
      </c>
      <c r="L14490">
        <v>-0.79239999999999999</v>
      </c>
      <c r="M14490" t="s">
        <v>82</v>
      </c>
    </row>
    <row r="14491" spans="1:13">
      <c r="A14491" t="s">
        <v>6841</v>
      </c>
      <c r="B14491" t="s">
        <v>6842</v>
      </c>
      <c r="C14491" t="str">
        <f>TEXT(D14491, "mmm")</f>
        <v>Nov</v>
      </c>
      <c r="D14491" s="1">
        <v>45615</v>
      </c>
      <c r="E14491" t="s">
        <v>7090</v>
      </c>
      <c r="F14491" t="s">
        <v>80</v>
      </c>
      <c r="G14491">
        <v>8000</v>
      </c>
      <c r="H14491">
        <v>6.12</v>
      </c>
      <c r="I14491">
        <v>48960</v>
      </c>
      <c r="J14491" t="s">
        <v>81</v>
      </c>
      <c r="K14491">
        <v>0</v>
      </c>
      <c r="L14491">
        <v>0</v>
      </c>
      <c r="M14491" t="s">
        <v>82</v>
      </c>
    </row>
    <row r="14492" spans="1:13">
      <c r="A14492" t="s">
        <v>4585</v>
      </c>
      <c r="B14492" t="s">
        <v>4586</v>
      </c>
      <c r="C14492" t="str">
        <f>TEXT(D14492, "mmm")</f>
        <v>Nov</v>
      </c>
      <c r="D14492" s="1">
        <v>45615</v>
      </c>
      <c r="E14492" t="s">
        <v>4606</v>
      </c>
      <c r="F14492" t="s">
        <v>128</v>
      </c>
      <c r="G14492">
        <v>1000</v>
      </c>
      <c r="H14492">
        <v>20.32</v>
      </c>
      <c r="I14492">
        <v>20320</v>
      </c>
      <c r="J14492" t="s">
        <v>81</v>
      </c>
      <c r="K14492">
        <v>8.8582976216449172E-3</v>
      </c>
      <c r="L14492">
        <v>0.88580000000000003</v>
      </c>
      <c r="M14492" t="s">
        <v>82</v>
      </c>
    </row>
    <row r="14493" spans="1:13">
      <c r="A14493" t="s">
        <v>7091</v>
      </c>
      <c r="B14493" t="s">
        <v>7092</v>
      </c>
      <c r="C14493" t="str">
        <f>TEXT(D14493, "mmm")</f>
        <v>Nov</v>
      </c>
      <c r="D14493" s="1">
        <v>45615</v>
      </c>
      <c r="E14493" t="s">
        <v>7093</v>
      </c>
      <c r="F14493" t="s">
        <v>101</v>
      </c>
      <c r="G14493">
        <v>1570</v>
      </c>
      <c r="H14493">
        <v>9.73</v>
      </c>
      <c r="I14493">
        <v>15276.1</v>
      </c>
      <c r="J14493" t="s">
        <v>81</v>
      </c>
      <c r="K14493">
        <v>-3.0364101845852249E-3</v>
      </c>
      <c r="L14493">
        <v>-0.30359999999999998</v>
      </c>
      <c r="M14493" t="s">
        <v>82</v>
      </c>
    </row>
    <row r="14494" spans="1:13">
      <c r="A14494" t="s">
        <v>7091</v>
      </c>
      <c r="B14494" t="s">
        <v>7092</v>
      </c>
      <c r="C14494" t="str">
        <f>TEXT(D14494, "mmm")</f>
        <v>Nov</v>
      </c>
      <c r="D14494" s="1">
        <v>45615</v>
      </c>
      <c r="E14494" t="s">
        <v>7094</v>
      </c>
      <c r="F14494" t="s">
        <v>251</v>
      </c>
      <c r="G14494">
        <v>1570</v>
      </c>
      <c r="H14494">
        <v>9.73</v>
      </c>
      <c r="I14494">
        <v>15276.1</v>
      </c>
      <c r="J14494" t="s">
        <v>81</v>
      </c>
      <c r="K14494">
        <v>-3.0364101845852249E-3</v>
      </c>
      <c r="L14494">
        <v>-0.30359999999999998</v>
      </c>
      <c r="M14494" t="s">
        <v>82</v>
      </c>
    </row>
    <row r="14495" spans="1:13">
      <c r="A14495" t="s">
        <v>7091</v>
      </c>
      <c r="B14495" t="s">
        <v>7092</v>
      </c>
      <c r="C14495" t="str">
        <f>TEXT(D14495, "mmm")</f>
        <v>Nov</v>
      </c>
      <c r="D14495" s="1">
        <v>45615</v>
      </c>
      <c r="E14495" t="s">
        <v>7095</v>
      </c>
      <c r="F14495" t="s">
        <v>251</v>
      </c>
      <c r="G14495">
        <v>1570</v>
      </c>
      <c r="H14495">
        <v>9.73</v>
      </c>
      <c r="I14495">
        <v>15276.1</v>
      </c>
      <c r="J14495" t="s">
        <v>81</v>
      </c>
      <c r="K14495">
        <v>-3.0364101845852249E-3</v>
      </c>
      <c r="L14495">
        <v>-0.30359999999999998</v>
      </c>
      <c r="M14495" t="s">
        <v>82</v>
      </c>
    </row>
    <row r="14496" spans="1:13">
      <c r="A14496" t="s">
        <v>7091</v>
      </c>
      <c r="B14496" t="s">
        <v>7092</v>
      </c>
      <c r="C14496" t="str">
        <f>TEXT(D14496, "mmm")</f>
        <v>Nov</v>
      </c>
      <c r="D14496" s="1">
        <v>45615</v>
      </c>
      <c r="E14496" t="s">
        <v>7096</v>
      </c>
      <c r="F14496" t="s">
        <v>251</v>
      </c>
      <c r="G14496">
        <v>1570</v>
      </c>
      <c r="H14496">
        <v>9.73</v>
      </c>
      <c r="I14496">
        <v>15276.1</v>
      </c>
      <c r="J14496" t="s">
        <v>81</v>
      </c>
      <c r="K14496">
        <v>-3.0364101845852249E-3</v>
      </c>
      <c r="L14496">
        <v>-0.30359999999999998</v>
      </c>
      <c r="M14496" t="s">
        <v>82</v>
      </c>
    </row>
    <row r="14497" spans="1:13">
      <c r="A14497" t="s">
        <v>7091</v>
      </c>
      <c r="B14497" t="s">
        <v>7092</v>
      </c>
      <c r="C14497" t="str">
        <f>TEXT(D14497, "mmm")</f>
        <v>Nov</v>
      </c>
      <c r="D14497" s="1">
        <v>45615</v>
      </c>
      <c r="E14497" t="s">
        <v>7093</v>
      </c>
      <c r="F14497" t="s">
        <v>101</v>
      </c>
      <c r="G14497">
        <v>12430</v>
      </c>
      <c r="H14497">
        <v>9.73</v>
      </c>
      <c r="I14497">
        <v>120943.9</v>
      </c>
      <c r="J14497" t="s">
        <v>81</v>
      </c>
      <c r="K14497">
        <v>-3.0364101845852249E-3</v>
      </c>
      <c r="L14497">
        <v>-0.30359999999999998</v>
      </c>
      <c r="M14497" t="s">
        <v>82</v>
      </c>
    </row>
    <row r="14498" spans="1:13">
      <c r="A14498" t="s">
        <v>7091</v>
      </c>
      <c r="B14498" t="s">
        <v>7092</v>
      </c>
      <c r="C14498" t="str">
        <f>TEXT(D14498, "mmm")</f>
        <v>Nov</v>
      </c>
      <c r="D14498" s="1">
        <v>45615</v>
      </c>
      <c r="E14498" t="s">
        <v>7094</v>
      </c>
      <c r="F14498" t="s">
        <v>251</v>
      </c>
      <c r="G14498">
        <v>12430</v>
      </c>
      <c r="H14498">
        <v>9.73</v>
      </c>
      <c r="I14498">
        <v>120943.9</v>
      </c>
      <c r="J14498" t="s">
        <v>81</v>
      </c>
      <c r="K14498">
        <v>-3.0364101845852249E-3</v>
      </c>
      <c r="L14498">
        <v>-0.30359999999999998</v>
      </c>
      <c r="M14498" t="s">
        <v>82</v>
      </c>
    </row>
    <row r="14499" spans="1:13">
      <c r="A14499" t="s">
        <v>7091</v>
      </c>
      <c r="B14499" t="s">
        <v>7092</v>
      </c>
      <c r="C14499" t="str">
        <f>TEXT(D14499, "mmm")</f>
        <v>Nov</v>
      </c>
      <c r="D14499" s="1">
        <v>45615</v>
      </c>
      <c r="E14499" t="s">
        <v>7095</v>
      </c>
      <c r="F14499" t="s">
        <v>251</v>
      </c>
      <c r="G14499">
        <v>12430</v>
      </c>
      <c r="H14499">
        <v>9.73</v>
      </c>
      <c r="I14499">
        <v>120943.9</v>
      </c>
      <c r="J14499" t="s">
        <v>81</v>
      </c>
      <c r="K14499">
        <v>-3.0364101845852249E-3</v>
      </c>
      <c r="L14499">
        <v>-0.30359999999999998</v>
      </c>
      <c r="M14499" t="s">
        <v>82</v>
      </c>
    </row>
    <row r="14500" spans="1:13">
      <c r="A14500" t="s">
        <v>7091</v>
      </c>
      <c r="B14500" t="s">
        <v>7092</v>
      </c>
      <c r="C14500" t="str">
        <f>TEXT(D14500, "mmm")</f>
        <v>Nov</v>
      </c>
      <c r="D14500" s="1">
        <v>45615</v>
      </c>
      <c r="E14500" t="s">
        <v>7096</v>
      </c>
      <c r="F14500" t="s">
        <v>251</v>
      </c>
      <c r="G14500">
        <v>12430</v>
      </c>
      <c r="H14500">
        <v>9.73</v>
      </c>
      <c r="I14500">
        <v>120943.9</v>
      </c>
      <c r="J14500" t="s">
        <v>81</v>
      </c>
      <c r="K14500">
        <v>-3.0364101845852249E-3</v>
      </c>
      <c r="L14500">
        <v>-0.30359999999999998</v>
      </c>
      <c r="M14500" t="s">
        <v>82</v>
      </c>
    </row>
    <row r="14501" spans="1:13">
      <c r="A14501" t="s">
        <v>223</v>
      </c>
      <c r="B14501" t="s">
        <v>224</v>
      </c>
      <c r="C14501" t="str">
        <f>TEXT(D14501, "mmm")</f>
        <v>Nov</v>
      </c>
      <c r="D14501" s="1">
        <v>45615</v>
      </c>
      <c r="E14501" t="s">
        <v>100</v>
      </c>
      <c r="F14501" t="s">
        <v>101</v>
      </c>
      <c r="G14501">
        <v>2926</v>
      </c>
      <c r="H14501">
        <v>9.75</v>
      </c>
      <c r="I14501">
        <v>28528.5</v>
      </c>
      <c r="J14501" t="s">
        <v>81</v>
      </c>
      <c r="K14501">
        <v>2.7435634619615849E-2</v>
      </c>
      <c r="L14501">
        <v>2.7435999999999998</v>
      </c>
      <c r="M14501" t="s">
        <v>82</v>
      </c>
    </row>
    <row r="14502" spans="1:13">
      <c r="A14502" t="s">
        <v>223</v>
      </c>
      <c r="B14502" t="s">
        <v>224</v>
      </c>
      <c r="C14502" t="str">
        <f>TEXT(D14502, "mmm")</f>
        <v>Nov</v>
      </c>
      <c r="D14502" s="1">
        <v>45615</v>
      </c>
      <c r="E14502" t="s">
        <v>102</v>
      </c>
      <c r="F14502" t="s">
        <v>101</v>
      </c>
      <c r="G14502">
        <v>2926</v>
      </c>
      <c r="H14502">
        <v>9.75</v>
      </c>
      <c r="I14502">
        <v>28528.5</v>
      </c>
      <c r="J14502" t="s">
        <v>81</v>
      </c>
      <c r="K14502">
        <v>2.7435634619615849E-2</v>
      </c>
      <c r="L14502">
        <v>2.7435999999999998</v>
      </c>
      <c r="M14502" t="s">
        <v>82</v>
      </c>
    </row>
    <row r="14503" spans="1:13">
      <c r="A14503" t="s">
        <v>3598</v>
      </c>
      <c r="B14503" t="s">
        <v>3599</v>
      </c>
      <c r="C14503" t="str">
        <f>TEXT(D14503, "mmm")</f>
        <v>Nov</v>
      </c>
      <c r="D14503" s="1">
        <v>45615</v>
      </c>
      <c r="E14503" t="s">
        <v>3600</v>
      </c>
      <c r="F14503" t="s">
        <v>222</v>
      </c>
      <c r="G14503">
        <v>5000</v>
      </c>
      <c r="H14503">
        <v>51.81</v>
      </c>
      <c r="I14503">
        <v>259050</v>
      </c>
      <c r="J14503" t="s">
        <v>81</v>
      </c>
      <c r="K14503">
        <v>8.5851804429439627E-2</v>
      </c>
      <c r="L14503">
        <v>8.5852000000000004</v>
      </c>
      <c r="M14503" t="s">
        <v>82</v>
      </c>
    </row>
    <row r="14504" spans="1:13">
      <c r="A14504" t="s">
        <v>2351</v>
      </c>
      <c r="B14504" t="s">
        <v>2352</v>
      </c>
      <c r="C14504" t="str">
        <f>TEXT(D14504, "mmm")</f>
        <v>Nov</v>
      </c>
      <c r="D14504" s="1">
        <v>45615</v>
      </c>
      <c r="E14504" t="s">
        <v>2364</v>
      </c>
      <c r="F14504" t="s">
        <v>118</v>
      </c>
      <c r="G14504">
        <v>13187</v>
      </c>
      <c r="H14504">
        <v>10.1</v>
      </c>
      <c r="I14504">
        <v>133188.70000000001</v>
      </c>
      <c r="J14504" t="s">
        <v>86</v>
      </c>
      <c r="K14504">
        <v>1.9531211616963251E-2</v>
      </c>
      <c r="L14504">
        <v>1.9531000000000001</v>
      </c>
      <c r="M14504" t="s">
        <v>82</v>
      </c>
    </row>
    <row r="14505" spans="1:13">
      <c r="A14505" t="s">
        <v>7049</v>
      </c>
      <c r="B14505" t="s">
        <v>7050</v>
      </c>
      <c r="C14505" t="str">
        <f>TEXT(D14505, "mmm")</f>
        <v>Nov</v>
      </c>
      <c r="D14505" s="1">
        <v>45615</v>
      </c>
      <c r="E14505" t="s">
        <v>7097</v>
      </c>
      <c r="F14505" t="s">
        <v>80</v>
      </c>
      <c r="G14505">
        <v>20000</v>
      </c>
      <c r="H14505">
        <v>2.95</v>
      </c>
      <c r="I14505">
        <v>59000</v>
      </c>
      <c r="J14505" t="s">
        <v>81</v>
      </c>
      <c r="K14505">
        <v>0.16666666666666671</v>
      </c>
      <c r="L14505">
        <v>16.666699999999999</v>
      </c>
      <c r="M14505" t="s">
        <v>82</v>
      </c>
    </row>
    <row r="14506" spans="1:13">
      <c r="A14506" t="s">
        <v>1369</v>
      </c>
      <c r="B14506" t="s">
        <v>1370</v>
      </c>
      <c r="C14506" t="str">
        <f>TEXT(D14506, "mmm")</f>
        <v>Nov</v>
      </c>
      <c r="D14506" s="1">
        <v>45615</v>
      </c>
      <c r="E14506" t="s">
        <v>1371</v>
      </c>
      <c r="F14506" t="s">
        <v>80</v>
      </c>
      <c r="G14506">
        <v>50000</v>
      </c>
      <c r="H14506">
        <v>0.92</v>
      </c>
      <c r="I14506">
        <v>46000</v>
      </c>
      <c r="J14506" t="s">
        <v>81</v>
      </c>
      <c r="K14506">
        <v>-7.2847729609126444E-2</v>
      </c>
      <c r="L14506">
        <v>-7.2847999999999997</v>
      </c>
      <c r="M14506" t="s">
        <v>82</v>
      </c>
    </row>
    <row r="14507" spans="1:13">
      <c r="A14507" t="s">
        <v>1369</v>
      </c>
      <c r="B14507" t="s">
        <v>1370</v>
      </c>
      <c r="C14507" t="str">
        <f>TEXT(D14507, "mmm")</f>
        <v>Nov</v>
      </c>
      <c r="D14507" s="1">
        <v>45615</v>
      </c>
      <c r="E14507" t="s">
        <v>1371</v>
      </c>
      <c r="F14507" t="s">
        <v>80</v>
      </c>
      <c r="G14507">
        <v>25000</v>
      </c>
      <c r="H14507">
        <v>0.94</v>
      </c>
      <c r="I14507">
        <v>23500</v>
      </c>
      <c r="J14507" t="s">
        <v>81</v>
      </c>
      <c r="K14507">
        <v>-7.2847729609126444E-2</v>
      </c>
      <c r="L14507">
        <v>-7.2847999999999997</v>
      </c>
      <c r="M14507" t="s">
        <v>82</v>
      </c>
    </row>
    <row r="14508" spans="1:13">
      <c r="A14508" t="s">
        <v>3164</v>
      </c>
      <c r="B14508" t="s">
        <v>3165</v>
      </c>
      <c r="C14508" t="str">
        <f>TEXT(D14508, "mmm")</f>
        <v>Nov</v>
      </c>
      <c r="D14508" s="1">
        <v>45615</v>
      </c>
      <c r="E14508" t="s">
        <v>3166</v>
      </c>
      <c r="F14508" t="s">
        <v>217</v>
      </c>
      <c r="G14508">
        <v>153975</v>
      </c>
      <c r="H14508">
        <v>0.15</v>
      </c>
      <c r="I14508">
        <v>23096.25</v>
      </c>
      <c r="J14508" t="s">
        <v>86</v>
      </c>
      <c r="K14508">
        <v>-0.24374998719431429</v>
      </c>
      <c r="L14508">
        <v>-24.375</v>
      </c>
      <c r="M14508" t="s">
        <v>82</v>
      </c>
    </row>
    <row r="14509" spans="1:13">
      <c r="A14509" t="s">
        <v>3960</v>
      </c>
      <c r="B14509" t="s">
        <v>7098</v>
      </c>
      <c r="C14509" t="str">
        <f>TEXT(D14509, "mmm")</f>
        <v>Nov</v>
      </c>
      <c r="D14509" s="1">
        <v>45616</v>
      </c>
      <c r="E14509" t="s">
        <v>7099</v>
      </c>
      <c r="F14509" t="s">
        <v>80</v>
      </c>
      <c r="G14509">
        <v>16471</v>
      </c>
      <c r="H14509">
        <v>1.84</v>
      </c>
      <c r="I14509">
        <v>30306.639999999999</v>
      </c>
      <c r="J14509" t="s">
        <v>81</v>
      </c>
      <c r="K14509">
        <v>1.6216200542241269E-2</v>
      </c>
      <c r="L14509">
        <v>1.6215999999999999</v>
      </c>
      <c r="M14509" t="s">
        <v>82</v>
      </c>
    </row>
    <row r="14510" spans="1:13">
      <c r="A14510" t="s">
        <v>4297</v>
      </c>
      <c r="B14510" t="s">
        <v>4298</v>
      </c>
      <c r="C14510" t="str">
        <f>TEXT(D14510, "mmm")</f>
        <v>Nov</v>
      </c>
      <c r="D14510" s="1">
        <v>45616</v>
      </c>
      <c r="E14510" t="s">
        <v>4299</v>
      </c>
      <c r="F14510" t="s">
        <v>101</v>
      </c>
      <c r="G14510">
        <v>265000</v>
      </c>
      <c r="H14510">
        <v>1.21</v>
      </c>
      <c r="I14510">
        <v>320650</v>
      </c>
      <c r="J14510" t="s">
        <v>81</v>
      </c>
      <c r="K14510">
        <v>0.22881365435386189</v>
      </c>
      <c r="L14510">
        <v>22.881399999999999</v>
      </c>
      <c r="M14510" t="s">
        <v>82</v>
      </c>
    </row>
    <row r="14511" spans="1:13">
      <c r="A14511" t="s">
        <v>2159</v>
      </c>
      <c r="B14511" t="s">
        <v>2160</v>
      </c>
      <c r="C14511" t="str">
        <f>TEXT(D14511, "mmm")</f>
        <v>Nov</v>
      </c>
      <c r="D14511" s="1">
        <v>45616</v>
      </c>
      <c r="E14511" t="s">
        <v>2161</v>
      </c>
      <c r="F14511" t="s">
        <v>217</v>
      </c>
      <c r="G14511">
        <v>746335</v>
      </c>
      <c r="H14511">
        <v>1.23</v>
      </c>
      <c r="I14511">
        <v>917992.04999999993</v>
      </c>
      <c r="J14511" t="s">
        <v>86</v>
      </c>
      <c r="K14511">
        <v>0.2399999618530273</v>
      </c>
      <c r="L14511">
        <v>24</v>
      </c>
      <c r="M14511" t="s">
        <v>82</v>
      </c>
    </row>
    <row r="14512" spans="1:13">
      <c r="A14512" t="s">
        <v>7100</v>
      </c>
      <c r="B14512" t="s">
        <v>7101</v>
      </c>
      <c r="C14512" t="str">
        <f>TEXT(D14512, "mmm")</f>
        <v>Nov</v>
      </c>
      <c r="D14512" s="1">
        <v>45616</v>
      </c>
      <c r="E14512" t="s">
        <v>7102</v>
      </c>
      <c r="F14512" t="s">
        <v>80</v>
      </c>
      <c r="G14512">
        <v>2000</v>
      </c>
      <c r="H14512">
        <v>32.75</v>
      </c>
      <c r="I14512">
        <v>65500</v>
      </c>
      <c r="J14512" t="s">
        <v>81</v>
      </c>
      <c r="K14512">
        <v>3.567099229634163E-2</v>
      </c>
      <c r="L14512">
        <v>3.5670999999999999</v>
      </c>
      <c r="M14512" t="s">
        <v>82</v>
      </c>
    </row>
    <row r="14513" spans="1:13">
      <c r="A14513" t="s">
        <v>4585</v>
      </c>
      <c r="B14513" t="s">
        <v>4586</v>
      </c>
      <c r="C14513" t="str">
        <f>TEXT(D14513, "mmm")</f>
        <v>Nov</v>
      </c>
      <c r="D14513" s="1">
        <v>45616</v>
      </c>
      <c r="E14513" t="s">
        <v>7103</v>
      </c>
      <c r="F14513" t="s">
        <v>80</v>
      </c>
      <c r="G14513">
        <v>500</v>
      </c>
      <c r="H14513">
        <v>20.260000000000002</v>
      </c>
      <c r="I14513">
        <v>10130</v>
      </c>
      <c r="J14513" t="s">
        <v>81</v>
      </c>
      <c r="K14513">
        <v>3.422855080751797E-3</v>
      </c>
      <c r="L14513">
        <v>0.34229999999999999</v>
      </c>
      <c r="M14513" t="s">
        <v>82</v>
      </c>
    </row>
    <row r="14514" spans="1:13">
      <c r="A14514" t="s">
        <v>4488</v>
      </c>
      <c r="B14514" t="s">
        <v>4489</v>
      </c>
      <c r="C14514" t="str">
        <f>TEXT(D14514, "mmm")</f>
        <v>Nov</v>
      </c>
      <c r="D14514" s="1">
        <v>45616</v>
      </c>
      <c r="E14514" t="s">
        <v>4714</v>
      </c>
      <c r="F14514" t="s">
        <v>80</v>
      </c>
      <c r="G14514">
        <v>2000</v>
      </c>
      <c r="H14514">
        <v>13.72</v>
      </c>
      <c r="I14514">
        <v>27440</v>
      </c>
      <c r="J14514" t="s">
        <v>81</v>
      </c>
      <c r="K14514">
        <v>0.20970035838512091</v>
      </c>
      <c r="L14514">
        <v>20.97</v>
      </c>
      <c r="M14514" t="s">
        <v>82</v>
      </c>
    </row>
    <row r="14515" spans="1:13">
      <c r="A14515" t="s">
        <v>6841</v>
      </c>
      <c r="B14515" t="s">
        <v>6842</v>
      </c>
      <c r="C14515" t="str">
        <f>TEXT(D14515, "mmm")</f>
        <v>Nov</v>
      </c>
      <c r="D14515" s="1">
        <v>45616</v>
      </c>
      <c r="E14515" t="s">
        <v>7104</v>
      </c>
      <c r="F14515" t="s">
        <v>80</v>
      </c>
      <c r="G14515">
        <v>3968</v>
      </c>
      <c r="H14515">
        <v>6.3</v>
      </c>
      <c r="I14515">
        <v>24998.400000000001</v>
      </c>
      <c r="J14515" t="s">
        <v>81</v>
      </c>
      <c r="K14515">
        <v>0</v>
      </c>
      <c r="L14515">
        <v>0</v>
      </c>
      <c r="M14515" t="s">
        <v>82</v>
      </c>
    </row>
    <row r="14516" spans="1:13">
      <c r="A14516" t="s">
        <v>7105</v>
      </c>
      <c r="B14516" t="s">
        <v>7106</v>
      </c>
      <c r="C14516" t="str">
        <f>TEXT(D14516, "mmm")</f>
        <v>Nov</v>
      </c>
      <c r="D14516" s="1">
        <v>45616</v>
      </c>
      <c r="E14516" t="s">
        <v>7107</v>
      </c>
      <c r="F14516" t="s">
        <v>118</v>
      </c>
      <c r="G14516">
        <v>800</v>
      </c>
      <c r="H14516">
        <v>36.71</v>
      </c>
      <c r="I14516">
        <v>29368</v>
      </c>
      <c r="J14516" t="s">
        <v>86</v>
      </c>
      <c r="K14516">
        <v>2.7515503564362831E-2</v>
      </c>
      <c r="L14516">
        <v>2.7515999999999998</v>
      </c>
      <c r="M14516" t="s">
        <v>82</v>
      </c>
    </row>
    <row r="14517" spans="1:13">
      <c r="A14517" t="s">
        <v>6996</v>
      </c>
      <c r="B14517" t="s">
        <v>6997</v>
      </c>
      <c r="C14517" t="str">
        <f>TEXT(D14517, "mmm")</f>
        <v>Nov</v>
      </c>
      <c r="D14517" s="1">
        <v>45616</v>
      </c>
      <c r="E14517" t="s">
        <v>7072</v>
      </c>
      <c r="F14517" t="s">
        <v>80</v>
      </c>
      <c r="G14517">
        <v>5000</v>
      </c>
      <c r="H14517">
        <v>13.25</v>
      </c>
      <c r="I14517">
        <v>66250</v>
      </c>
      <c r="J14517" t="s">
        <v>86</v>
      </c>
      <c r="K14517">
        <v>0.21726634029803901</v>
      </c>
      <c r="L14517">
        <v>21.726600000000001</v>
      </c>
      <c r="M14517" t="s">
        <v>82</v>
      </c>
    </row>
    <row r="14518" spans="1:13">
      <c r="A14518" t="s">
        <v>5095</v>
      </c>
      <c r="B14518" t="s">
        <v>5096</v>
      </c>
      <c r="C14518" t="str">
        <f>TEXT(D14518, "mmm")</f>
        <v>Nov</v>
      </c>
      <c r="D14518" s="1">
        <v>45616</v>
      </c>
      <c r="E14518" t="s">
        <v>5097</v>
      </c>
      <c r="F14518" t="s">
        <v>101</v>
      </c>
      <c r="G14518">
        <v>8500</v>
      </c>
      <c r="H14518">
        <v>15.8</v>
      </c>
      <c r="I14518">
        <v>134300</v>
      </c>
      <c r="J14518" t="s">
        <v>81</v>
      </c>
      <c r="K14518">
        <v>5.0314580256769707E-2</v>
      </c>
      <c r="L14518">
        <v>5.0315000000000003</v>
      </c>
      <c r="M14518" t="s">
        <v>82</v>
      </c>
    </row>
    <row r="14519" spans="1:13">
      <c r="A14519" t="s">
        <v>7108</v>
      </c>
      <c r="B14519" t="s">
        <v>7109</v>
      </c>
      <c r="C14519" t="str">
        <f>TEXT(D14519, "mmm")</f>
        <v>Nov</v>
      </c>
      <c r="D14519" s="1">
        <v>45616</v>
      </c>
      <c r="E14519" t="s">
        <v>7110</v>
      </c>
      <c r="F14519" t="s">
        <v>222</v>
      </c>
      <c r="G14519">
        <v>2500</v>
      </c>
      <c r="H14519">
        <v>15.79</v>
      </c>
      <c r="I14519">
        <v>39475</v>
      </c>
      <c r="J14519" t="s">
        <v>86</v>
      </c>
      <c r="K14519">
        <v>2.3581883849920219E-2</v>
      </c>
      <c r="L14519">
        <v>2.3582000000000001</v>
      </c>
      <c r="M14519" t="s">
        <v>82</v>
      </c>
    </row>
    <row r="14520" spans="1:13">
      <c r="A14520" t="s">
        <v>7111</v>
      </c>
      <c r="B14520" t="s">
        <v>7112</v>
      </c>
      <c r="C14520" t="str">
        <f>TEXT(D14520, "mmm")</f>
        <v>Nov</v>
      </c>
      <c r="D14520" s="1">
        <v>45616</v>
      </c>
      <c r="E14520" t="s">
        <v>7113</v>
      </c>
      <c r="F14520" t="s">
        <v>128</v>
      </c>
      <c r="G14520">
        <v>124660</v>
      </c>
      <c r="H14520">
        <v>1.61</v>
      </c>
      <c r="I14520">
        <v>200702.6</v>
      </c>
      <c r="J14520" t="s">
        <v>86</v>
      </c>
      <c r="K14520">
        <v>-0.17469874395218171</v>
      </c>
      <c r="L14520">
        <v>-17.469899999999999</v>
      </c>
      <c r="M14520" t="s">
        <v>82</v>
      </c>
    </row>
    <row r="14521" spans="1:13">
      <c r="A14521" t="s">
        <v>7114</v>
      </c>
      <c r="B14521" t="s">
        <v>4967</v>
      </c>
      <c r="C14521" t="str">
        <f>TEXT(D14521, "mmm")</f>
        <v>Nov</v>
      </c>
      <c r="D14521" s="1">
        <v>45616</v>
      </c>
      <c r="E14521" t="s">
        <v>7115</v>
      </c>
      <c r="F14521" t="s">
        <v>80</v>
      </c>
      <c r="G14521">
        <v>45413.26</v>
      </c>
      <c r="H14521">
        <v>11.01</v>
      </c>
      <c r="I14521">
        <v>499999.9926</v>
      </c>
      <c r="J14521" t="s">
        <v>86</v>
      </c>
      <c r="K14521">
        <v>6.3579830489288716E-3</v>
      </c>
      <c r="L14521">
        <v>0.63580000000000003</v>
      </c>
      <c r="M14521" t="s">
        <v>82</v>
      </c>
    </row>
    <row r="14522" spans="1:13">
      <c r="A14522" t="s">
        <v>4959</v>
      </c>
      <c r="B14522" t="s">
        <v>4960</v>
      </c>
      <c r="C14522" t="str">
        <f>TEXT(D14522, "mmm")</f>
        <v>Nov</v>
      </c>
      <c r="D14522" s="1">
        <v>45616</v>
      </c>
      <c r="E14522" t="s">
        <v>7115</v>
      </c>
      <c r="F14522" t="s">
        <v>80</v>
      </c>
      <c r="G14522">
        <v>27803.52</v>
      </c>
      <c r="H14522">
        <v>10.79</v>
      </c>
      <c r="I14522">
        <v>299999.98080000002</v>
      </c>
      <c r="J14522" t="s">
        <v>81</v>
      </c>
      <c r="K14522">
        <v>5.5607188039163979E-3</v>
      </c>
      <c r="L14522">
        <v>0.55610000000000004</v>
      </c>
      <c r="M14522" t="s">
        <v>82</v>
      </c>
    </row>
    <row r="14523" spans="1:13">
      <c r="A14523" t="s">
        <v>6871</v>
      </c>
      <c r="B14523" t="s">
        <v>6872</v>
      </c>
      <c r="C14523" t="str">
        <f>TEXT(D14523, "mmm")</f>
        <v>Nov</v>
      </c>
      <c r="D14523" s="1">
        <v>45616</v>
      </c>
      <c r="E14523" t="s">
        <v>6873</v>
      </c>
      <c r="F14523" t="s">
        <v>217</v>
      </c>
      <c r="G14523">
        <v>88395</v>
      </c>
      <c r="H14523">
        <v>16.97</v>
      </c>
      <c r="I14523">
        <v>1500063.15</v>
      </c>
      <c r="J14523" t="s">
        <v>81</v>
      </c>
      <c r="K14523">
        <v>-3.5294140086454477E-2</v>
      </c>
      <c r="L14523">
        <v>-3.5293999999999999</v>
      </c>
      <c r="M14523" t="s">
        <v>82</v>
      </c>
    </row>
    <row r="14524" spans="1:13">
      <c r="A14524" t="s">
        <v>1435</v>
      </c>
      <c r="B14524" t="s">
        <v>1436</v>
      </c>
      <c r="C14524" t="str">
        <f>TEXT(D14524, "mmm")</f>
        <v>Nov</v>
      </c>
      <c r="D14524" s="1">
        <v>45616</v>
      </c>
      <c r="E14524" t="s">
        <v>1437</v>
      </c>
      <c r="F14524" t="s">
        <v>128</v>
      </c>
      <c r="G14524">
        <v>592</v>
      </c>
      <c r="H14524">
        <v>23.79</v>
      </c>
      <c r="I14524">
        <v>14083.68</v>
      </c>
      <c r="J14524" t="s">
        <v>86</v>
      </c>
      <c r="K14524">
        <v>-4.2157272499054876E-3</v>
      </c>
      <c r="L14524">
        <v>-0.42159999999999997</v>
      </c>
      <c r="M14524" t="s">
        <v>82</v>
      </c>
    </row>
    <row r="14525" spans="1:13">
      <c r="A14525" t="s">
        <v>7116</v>
      </c>
      <c r="B14525" t="s">
        <v>7117</v>
      </c>
      <c r="C14525" t="str">
        <f>TEXT(D14525, "mmm")</f>
        <v>Nov</v>
      </c>
      <c r="D14525" s="1">
        <v>45616</v>
      </c>
      <c r="E14525" t="s">
        <v>7118</v>
      </c>
      <c r="F14525" t="s">
        <v>80</v>
      </c>
      <c r="G14525">
        <v>10000</v>
      </c>
      <c r="H14525">
        <v>14.65</v>
      </c>
      <c r="I14525">
        <v>146500</v>
      </c>
      <c r="J14525" t="s">
        <v>86</v>
      </c>
      <c r="K14525">
        <v>6.4797022827550732E-2</v>
      </c>
      <c r="L14525">
        <v>6.4797000000000002</v>
      </c>
      <c r="M14525" t="s">
        <v>82</v>
      </c>
    </row>
    <row r="14526" spans="1:13">
      <c r="A14526" t="s">
        <v>6793</v>
      </c>
      <c r="B14526" t="s">
        <v>6794</v>
      </c>
      <c r="C14526" t="str">
        <f>TEXT(D14526, "mmm")</f>
        <v>Nov</v>
      </c>
      <c r="D14526" s="1">
        <v>45616</v>
      </c>
      <c r="E14526" t="s">
        <v>100</v>
      </c>
      <c r="F14526" t="s">
        <v>101</v>
      </c>
      <c r="G14526">
        <v>21179</v>
      </c>
      <c r="H14526">
        <v>9.34</v>
      </c>
      <c r="I14526">
        <v>197811.86</v>
      </c>
      <c r="J14526" t="s">
        <v>81</v>
      </c>
      <c r="K14526">
        <v>1.8891615854569999E-2</v>
      </c>
      <c r="L14526">
        <v>1.8892</v>
      </c>
      <c r="M14526" t="s">
        <v>82</v>
      </c>
    </row>
    <row r="14527" spans="1:13">
      <c r="A14527" t="s">
        <v>6793</v>
      </c>
      <c r="B14527" t="s">
        <v>6794</v>
      </c>
      <c r="C14527" t="str">
        <f>TEXT(D14527, "mmm")</f>
        <v>Nov</v>
      </c>
      <c r="D14527" s="1">
        <v>45616</v>
      </c>
      <c r="E14527" t="s">
        <v>102</v>
      </c>
      <c r="F14527" t="s">
        <v>101</v>
      </c>
      <c r="G14527">
        <v>21179</v>
      </c>
      <c r="H14527">
        <v>9.34</v>
      </c>
      <c r="I14527">
        <v>197811.86</v>
      </c>
      <c r="J14527" t="s">
        <v>81</v>
      </c>
      <c r="K14527">
        <v>1.8891615854569999E-2</v>
      </c>
      <c r="L14527">
        <v>1.8892</v>
      </c>
      <c r="M14527" t="s">
        <v>82</v>
      </c>
    </row>
    <row r="14528" spans="1:13">
      <c r="A14528" t="s">
        <v>3830</v>
      </c>
      <c r="B14528" t="s">
        <v>3831</v>
      </c>
      <c r="C14528" t="str">
        <f>TEXT(D14528, "mmm")</f>
        <v>Nov</v>
      </c>
      <c r="D14528" s="1">
        <v>45616</v>
      </c>
      <c r="E14528" t="s">
        <v>7119</v>
      </c>
      <c r="F14528" t="s">
        <v>128</v>
      </c>
      <c r="G14528">
        <v>300000</v>
      </c>
      <c r="H14528">
        <v>1</v>
      </c>
      <c r="I14528">
        <v>300000</v>
      </c>
      <c r="J14528" t="s">
        <v>86</v>
      </c>
      <c r="K14528">
        <v>0.17475735122043701</v>
      </c>
      <c r="L14528">
        <v>17.4757</v>
      </c>
      <c r="M14528" t="s">
        <v>82</v>
      </c>
    </row>
    <row r="14529" spans="1:13">
      <c r="A14529" t="s">
        <v>3762</v>
      </c>
      <c r="B14529" t="s">
        <v>3763</v>
      </c>
      <c r="C14529" t="str">
        <f>TEXT(D14529, "mmm")</f>
        <v>Nov</v>
      </c>
      <c r="D14529" s="1">
        <v>45616</v>
      </c>
      <c r="E14529" t="s">
        <v>6936</v>
      </c>
      <c r="F14529" t="s">
        <v>80</v>
      </c>
      <c r="G14529">
        <v>407</v>
      </c>
      <c r="H14529">
        <v>30</v>
      </c>
      <c r="I14529">
        <v>12210</v>
      </c>
      <c r="J14529" t="s">
        <v>81</v>
      </c>
      <c r="K14529">
        <v>3.5093979178755008E-2</v>
      </c>
      <c r="L14529">
        <v>3.5093999999999999</v>
      </c>
      <c r="M14529" t="s">
        <v>82</v>
      </c>
    </row>
    <row r="14530" spans="1:13">
      <c r="A14530" t="s">
        <v>4585</v>
      </c>
      <c r="B14530" t="s">
        <v>4586</v>
      </c>
      <c r="C14530" t="str">
        <f>TEXT(D14530, "mmm")</f>
        <v>Nov</v>
      </c>
      <c r="D14530" s="1">
        <v>45616</v>
      </c>
      <c r="E14530" t="s">
        <v>7120</v>
      </c>
      <c r="F14530" t="s">
        <v>80</v>
      </c>
      <c r="G14530">
        <v>492</v>
      </c>
      <c r="H14530">
        <v>20.45</v>
      </c>
      <c r="I14530">
        <v>10061.4</v>
      </c>
      <c r="J14530" t="s">
        <v>81</v>
      </c>
      <c r="K14530">
        <v>3.422855080751797E-3</v>
      </c>
      <c r="L14530">
        <v>0.34229999999999999</v>
      </c>
      <c r="M14530" t="s">
        <v>82</v>
      </c>
    </row>
    <row r="14531" spans="1:13">
      <c r="A14531" t="s">
        <v>5492</v>
      </c>
      <c r="B14531" t="s">
        <v>5493</v>
      </c>
      <c r="C14531" t="str">
        <f>TEXT(D14531, "mmm")</f>
        <v>Nov</v>
      </c>
      <c r="D14531" s="1">
        <v>45616</v>
      </c>
      <c r="E14531" t="s">
        <v>5494</v>
      </c>
      <c r="F14531" t="s">
        <v>217</v>
      </c>
      <c r="G14531">
        <v>4182</v>
      </c>
      <c r="H14531">
        <v>3.7</v>
      </c>
      <c r="I14531">
        <v>15473.4</v>
      </c>
      <c r="J14531" t="s">
        <v>81</v>
      </c>
      <c r="K14531">
        <v>-5.2356034340015227E-2</v>
      </c>
      <c r="L14531">
        <v>-5.2355999999999998</v>
      </c>
      <c r="M14531" t="s">
        <v>82</v>
      </c>
    </row>
    <row r="14532" spans="1:13">
      <c r="A14532" t="s">
        <v>5149</v>
      </c>
      <c r="B14532" t="s">
        <v>5150</v>
      </c>
      <c r="C14532" t="str">
        <f>TEXT(D14532, "mmm")</f>
        <v>Nov</v>
      </c>
      <c r="D14532" s="1">
        <v>45616</v>
      </c>
      <c r="E14532" t="s">
        <v>5151</v>
      </c>
      <c r="F14532" t="s">
        <v>222</v>
      </c>
      <c r="G14532">
        <v>11579</v>
      </c>
      <c r="H14532">
        <v>18.739999999999998</v>
      </c>
      <c r="I14532">
        <v>216990.46</v>
      </c>
      <c r="J14532" t="s">
        <v>81</v>
      </c>
      <c r="K14532">
        <v>8.7049912883058411E-2</v>
      </c>
      <c r="L14532">
        <v>8.7050000000000001</v>
      </c>
      <c r="M14532" t="s">
        <v>82</v>
      </c>
    </row>
    <row r="14533" spans="1:13">
      <c r="A14533" t="s">
        <v>5149</v>
      </c>
      <c r="B14533" t="s">
        <v>5150</v>
      </c>
      <c r="C14533" t="str">
        <f>TEXT(D14533, "mmm")</f>
        <v>Nov</v>
      </c>
      <c r="D14533" s="1">
        <v>45616</v>
      </c>
      <c r="E14533" t="s">
        <v>5152</v>
      </c>
      <c r="F14533" t="s">
        <v>222</v>
      </c>
      <c r="G14533">
        <v>11579</v>
      </c>
      <c r="H14533">
        <v>18.739999999999998</v>
      </c>
      <c r="I14533">
        <v>216990.46</v>
      </c>
      <c r="J14533" t="s">
        <v>81</v>
      </c>
      <c r="K14533">
        <v>8.7049912883058411E-2</v>
      </c>
      <c r="L14533">
        <v>8.7050000000000001</v>
      </c>
      <c r="M14533" t="s">
        <v>82</v>
      </c>
    </row>
    <row r="14534" spans="1:13">
      <c r="A14534" t="s">
        <v>5149</v>
      </c>
      <c r="B14534" t="s">
        <v>5150</v>
      </c>
      <c r="C14534" t="str">
        <f>TEXT(D14534, "mmm")</f>
        <v>Nov</v>
      </c>
      <c r="D14534" s="1">
        <v>45616</v>
      </c>
      <c r="E14534" t="s">
        <v>5156</v>
      </c>
      <c r="F14534" t="s">
        <v>222</v>
      </c>
      <c r="G14534">
        <v>11579</v>
      </c>
      <c r="H14534">
        <v>18.739999999999998</v>
      </c>
      <c r="I14534">
        <v>216990.46</v>
      </c>
      <c r="J14534" t="s">
        <v>81</v>
      </c>
      <c r="K14534">
        <v>8.7049912883058411E-2</v>
      </c>
      <c r="L14534">
        <v>8.7050000000000001</v>
      </c>
      <c r="M14534" t="s">
        <v>82</v>
      </c>
    </row>
    <row r="14535" spans="1:13">
      <c r="A14535" t="s">
        <v>5149</v>
      </c>
      <c r="B14535" t="s">
        <v>5150</v>
      </c>
      <c r="C14535" t="str">
        <f>TEXT(D14535, "mmm")</f>
        <v>Nov</v>
      </c>
      <c r="D14535" s="1">
        <v>45616</v>
      </c>
      <c r="E14535" t="s">
        <v>5153</v>
      </c>
      <c r="F14535" t="s">
        <v>222</v>
      </c>
      <c r="G14535">
        <v>11579</v>
      </c>
      <c r="H14535">
        <v>18.739999999999998</v>
      </c>
      <c r="I14535">
        <v>216990.46</v>
      </c>
      <c r="J14535" t="s">
        <v>81</v>
      </c>
      <c r="K14535">
        <v>8.7049912883058411E-2</v>
      </c>
      <c r="L14535">
        <v>8.7050000000000001</v>
      </c>
      <c r="M14535" t="s">
        <v>82</v>
      </c>
    </row>
    <row r="14536" spans="1:13">
      <c r="A14536" t="s">
        <v>5149</v>
      </c>
      <c r="B14536" t="s">
        <v>5150</v>
      </c>
      <c r="C14536" t="str">
        <f>TEXT(D14536, "mmm")</f>
        <v>Nov</v>
      </c>
      <c r="D14536" s="1">
        <v>45616</v>
      </c>
      <c r="E14536" t="s">
        <v>5155</v>
      </c>
      <c r="F14536" t="s">
        <v>276</v>
      </c>
      <c r="G14536">
        <v>11579</v>
      </c>
      <c r="H14536">
        <v>18.739999999999998</v>
      </c>
      <c r="I14536">
        <v>216990.46</v>
      </c>
      <c r="J14536" t="s">
        <v>81</v>
      </c>
      <c r="K14536">
        <v>8.7049912883058411E-2</v>
      </c>
      <c r="L14536">
        <v>8.7050000000000001</v>
      </c>
      <c r="M14536" t="s">
        <v>82</v>
      </c>
    </row>
    <row r="14537" spans="1:13">
      <c r="A14537" t="s">
        <v>5149</v>
      </c>
      <c r="B14537" t="s">
        <v>5150</v>
      </c>
      <c r="C14537" t="str">
        <f>TEXT(D14537, "mmm")</f>
        <v>Nov</v>
      </c>
      <c r="D14537" s="1">
        <v>45616</v>
      </c>
      <c r="E14537" t="s">
        <v>5154</v>
      </c>
      <c r="F14537" t="s">
        <v>222</v>
      </c>
      <c r="G14537">
        <v>11579</v>
      </c>
      <c r="H14537">
        <v>18.739999999999998</v>
      </c>
      <c r="I14537">
        <v>216990.46</v>
      </c>
      <c r="J14537" t="s">
        <v>81</v>
      </c>
      <c r="K14537">
        <v>8.7049912883058411E-2</v>
      </c>
      <c r="L14537">
        <v>8.7050000000000001</v>
      </c>
      <c r="M14537" t="s">
        <v>82</v>
      </c>
    </row>
    <row r="14538" spans="1:13">
      <c r="A14538" t="s">
        <v>3762</v>
      </c>
      <c r="B14538" t="s">
        <v>3763</v>
      </c>
      <c r="C14538" t="str">
        <f>TEXT(D14538, "mmm")</f>
        <v>Nov</v>
      </c>
      <c r="D14538" s="1">
        <v>45616</v>
      </c>
      <c r="E14538" t="s">
        <v>7121</v>
      </c>
      <c r="F14538" t="s">
        <v>118</v>
      </c>
      <c r="G14538">
        <v>500</v>
      </c>
      <c r="H14538">
        <v>27.45</v>
      </c>
      <c r="I14538">
        <v>13725</v>
      </c>
      <c r="J14538" t="s">
        <v>81</v>
      </c>
      <c r="K14538">
        <v>3.5093979178755008E-2</v>
      </c>
      <c r="L14538">
        <v>3.5093999999999999</v>
      </c>
      <c r="M14538" t="s">
        <v>82</v>
      </c>
    </row>
    <row r="14539" spans="1:13">
      <c r="A14539" t="s">
        <v>7122</v>
      </c>
      <c r="B14539" t="s">
        <v>7123</v>
      </c>
      <c r="C14539" t="str">
        <f>TEXT(D14539, "mmm")</f>
        <v>Nov</v>
      </c>
      <c r="D14539" s="1">
        <v>45616</v>
      </c>
      <c r="E14539" t="s">
        <v>7124</v>
      </c>
      <c r="F14539" t="s">
        <v>118</v>
      </c>
      <c r="G14539">
        <v>3500</v>
      </c>
      <c r="H14539">
        <v>13.88</v>
      </c>
      <c r="I14539">
        <v>48580</v>
      </c>
      <c r="J14539" t="s">
        <v>86</v>
      </c>
      <c r="K14539">
        <v>1.7191958199098249E-2</v>
      </c>
      <c r="L14539">
        <v>1.7192000000000001</v>
      </c>
      <c r="M14539" t="s">
        <v>82</v>
      </c>
    </row>
    <row r="14540" spans="1:13">
      <c r="A14540" t="s">
        <v>4348</v>
      </c>
      <c r="B14540" t="s">
        <v>4349</v>
      </c>
      <c r="C14540" t="str">
        <f>TEXT(D14540, "mmm")</f>
        <v>Nov</v>
      </c>
      <c r="D14540" s="1">
        <v>45616</v>
      </c>
      <c r="E14540" t="s">
        <v>6772</v>
      </c>
      <c r="F14540" t="s">
        <v>80</v>
      </c>
      <c r="G14540">
        <v>23245</v>
      </c>
      <c r="H14540">
        <v>11.51</v>
      </c>
      <c r="I14540">
        <v>267549.95</v>
      </c>
      <c r="J14540" t="s">
        <v>81</v>
      </c>
      <c r="K14540">
        <v>1.9965100297864021E-2</v>
      </c>
      <c r="L14540">
        <v>1.9964999999999999</v>
      </c>
      <c r="M14540" t="s">
        <v>82</v>
      </c>
    </row>
    <row r="14541" spans="1:13">
      <c r="A14541" t="s">
        <v>4348</v>
      </c>
      <c r="B14541" t="s">
        <v>4349</v>
      </c>
      <c r="C14541" t="str">
        <f>TEXT(D14541, "mmm")</f>
        <v>Nov</v>
      </c>
      <c r="D14541" s="1">
        <v>45616</v>
      </c>
      <c r="E14541" t="s">
        <v>6772</v>
      </c>
      <c r="F14541" t="s">
        <v>80</v>
      </c>
      <c r="G14541">
        <v>11622</v>
      </c>
      <c r="H14541">
        <v>11.51</v>
      </c>
      <c r="I14541">
        <v>133769.22</v>
      </c>
      <c r="J14541" t="s">
        <v>81</v>
      </c>
      <c r="K14541">
        <v>1.9965100297864021E-2</v>
      </c>
      <c r="L14541">
        <v>1.9964999999999999</v>
      </c>
      <c r="M14541" t="s">
        <v>82</v>
      </c>
    </row>
    <row r="14542" spans="1:13">
      <c r="A14542" t="s">
        <v>2137</v>
      </c>
      <c r="B14542" t="s">
        <v>2138</v>
      </c>
      <c r="C14542" t="str">
        <f>TEXT(D14542, "mmm")</f>
        <v>Nov</v>
      </c>
      <c r="D14542" s="1">
        <v>45616</v>
      </c>
      <c r="E14542" t="s">
        <v>3539</v>
      </c>
      <c r="F14542" t="s">
        <v>217</v>
      </c>
      <c r="G14542">
        <v>1000000</v>
      </c>
      <c r="H14542">
        <v>4.59</v>
      </c>
      <c r="I14542">
        <v>4590000</v>
      </c>
      <c r="J14542" t="s">
        <v>86</v>
      </c>
      <c r="K14542">
        <v>-5.9507412709403074E-3</v>
      </c>
      <c r="L14542">
        <v>-0.59509999999999996</v>
      </c>
      <c r="M14542" t="s">
        <v>82</v>
      </c>
    </row>
    <row r="14543" spans="1:13">
      <c r="A14543" t="s">
        <v>6787</v>
      </c>
      <c r="B14543" t="s">
        <v>6788</v>
      </c>
      <c r="C14543" t="str">
        <f>TEXT(D14543, "mmm")</f>
        <v>Nov</v>
      </c>
      <c r="D14543" s="1">
        <v>45616</v>
      </c>
      <c r="E14543" t="s">
        <v>6789</v>
      </c>
      <c r="F14543" t="s">
        <v>251</v>
      </c>
      <c r="G14543">
        <v>200000</v>
      </c>
      <c r="H14543">
        <v>1.17</v>
      </c>
      <c r="I14543">
        <v>234000</v>
      </c>
      <c r="J14543" t="s">
        <v>86</v>
      </c>
      <c r="K14543">
        <v>0.10084040347958111</v>
      </c>
      <c r="L14543">
        <v>10.084</v>
      </c>
      <c r="M14543" t="s">
        <v>82</v>
      </c>
    </row>
    <row r="14544" spans="1:13">
      <c r="A14544" t="s">
        <v>2333</v>
      </c>
      <c r="B14544" t="s">
        <v>2334</v>
      </c>
      <c r="C14544" t="str">
        <f>TEXT(D14544, "mmm")</f>
        <v>Nov</v>
      </c>
      <c r="D14544" s="1">
        <v>45616</v>
      </c>
      <c r="E14544" t="s">
        <v>2335</v>
      </c>
      <c r="F14544" t="s">
        <v>80</v>
      </c>
      <c r="G14544">
        <v>18173</v>
      </c>
      <c r="H14544">
        <v>6.49</v>
      </c>
      <c r="I14544">
        <v>117942.77</v>
      </c>
      <c r="J14544" t="s">
        <v>86</v>
      </c>
      <c r="K14544">
        <v>-2.6597571141596329E-2</v>
      </c>
      <c r="L14544">
        <v>-2.6598000000000002</v>
      </c>
      <c r="M14544" t="s">
        <v>82</v>
      </c>
    </row>
    <row r="14545" spans="1:13">
      <c r="A14545" t="s">
        <v>2137</v>
      </c>
      <c r="B14545" t="s">
        <v>2138</v>
      </c>
      <c r="C14545" t="str">
        <f>TEXT(D14545, "mmm")</f>
        <v>Nov</v>
      </c>
      <c r="D14545" s="1">
        <v>45616</v>
      </c>
      <c r="E14545" t="s">
        <v>5917</v>
      </c>
      <c r="F14545" t="s">
        <v>128</v>
      </c>
      <c r="G14545">
        <v>5000</v>
      </c>
      <c r="H14545">
        <v>4.6500000000000004</v>
      </c>
      <c r="I14545">
        <v>23250</v>
      </c>
      <c r="J14545" t="s">
        <v>81</v>
      </c>
      <c r="K14545">
        <v>-5.9507412709403074E-3</v>
      </c>
      <c r="L14545">
        <v>-0.59509999999999996</v>
      </c>
      <c r="M14545" t="s">
        <v>82</v>
      </c>
    </row>
    <row r="14546" spans="1:13">
      <c r="A14546" t="s">
        <v>1875</v>
      </c>
      <c r="B14546" t="s">
        <v>1876</v>
      </c>
      <c r="C14546" t="str">
        <f>TEXT(D14546, "mmm")</f>
        <v>Nov</v>
      </c>
      <c r="D14546" s="1">
        <v>45616</v>
      </c>
      <c r="E14546" t="s">
        <v>1877</v>
      </c>
      <c r="F14546" t="s">
        <v>101</v>
      </c>
      <c r="G14546">
        <v>856</v>
      </c>
      <c r="H14546">
        <v>210</v>
      </c>
      <c r="I14546">
        <v>179760</v>
      </c>
      <c r="J14546" t="s">
        <v>81</v>
      </c>
      <c r="K14546">
        <v>9.2065900638411691E-2</v>
      </c>
      <c r="L14546">
        <v>9.2065999999999999</v>
      </c>
      <c r="M14546" t="s">
        <v>82</v>
      </c>
    </row>
    <row r="14547" spans="1:13">
      <c r="A14547" t="s">
        <v>1875</v>
      </c>
      <c r="B14547" t="s">
        <v>1876</v>
      </c>
      <c r="C14547" t="str">
        <f>TEXT(D14547, "mmm")</f>
        <v>Nov</v>
      </c>
      <c r="D14547" s="1">
        <v>45616</v>
      </c>
      <c r="E14547" t="s">
        <v>1879</v>
      </c>
      <c r="F14547" t="s">
        <v>217</v>
      </c>
      <c r="G14547">
        <v>856</v>
      </c>
      <c r="H14547">
        <v>210</v>
      </c>
      <c r="I14547">
        <v>179760</v>
      </c>
      <c r="J14547" t="s">
        <v>81</v>
      </c>
      <c r="K14547">
        <v>9.2065900638411691E-2</v>
      </c>
      <c r="L14547">
        <v>9.2065999999999999</v>
      </c>
      <c r="M14547" t="s">
        <v>82</v>
      </c>
    </row>
    <row r="14548" spans="1:13">
      <c r="A14548" t="s">
        <v>1875</v>
      </c>
      <c r="B14548" t="s">
        <v>1876</v>
      </c>
      <c r="C14548" t="str">
        <f>TEXT(D14548, "mmm")</f>
        <v>Nov</v>
      </c>
      <c r="D14548" s="1">
        <v>45616</v>
      </c>
      <c r="E14548" t="s">
        <v>1878</v>
      </c>
      <c r="F14548" t="s">
        <v>101</v>
      </c>
      <c r="G14548">
        <v>856</v>
      </c>
      <c r="H14548">
        <v>210</v>
      </c>
      <c r="I14548">
        <v>179760</v>
      </c>
      <c r="J14548" t="s">
        <v>81</v>
      </c>
      <c r="K14548">
        <v>9.2065900638411691E-2</v>
      </c>
      <c r="L14548">
        <v>9.2065999999999999</v>
      </c>
      <c r="M14548" t="s">
        <v>82</v>
      </c>
    </row>
    <row r="14549" spans="1:13">
      <c r="A14549" t="s">
        <v>5330</v>
      </c>
      <c r="B14549" t="s">
        <v>5331</v>
      </c>
      <c r="C14549" t="str">
        <f>TEXT(D14549, "mmm")</f>
        <v>Nov</v>
      </c>
      <c r="D14549" s="1">
        <v>45616</v>
      </c>
      <c r="E14549" t="s">
        <v>7125</v>
      </c>
      <c r="F14549" t="s">
        <v>80</v>
      </c>
      <c r="G14549">
        <v>1500000</v>
      </c>
      <c r="H14549">
        <v>5.1100000000000003</v>
      </c>
      <c r="I14549">
        <v>7665000.0000000009</v>
      </c>
      <c r="J14549" t="s">
        <v>86</v>
      </c>
      <c r="K14549">
        <v>0.12180743948383931</v>
      </c>
      <c r="L14549">
        <v>12.1807</v>
      </c>
      <c r="M14549" t="s">
        <v>82</v>
      </c>
    </row>
    <row r="14550" spans="1:13">
      <c r="A14550" t="s">
        <v>3762</v>
      </c>
      <c r="B14550" t="s">
        <v>3763</v>
      </c>
      <c r="C14550" t="str">
        <f>TEXT(D14550, "mmm")</f>
        <v>Nov</v>
      </c>
      <c r="D14550" s="1">
        <v>45616</v>
      </c>
      <c r="E14550" t="s">
        <v>6936</v>
      </c>
      <c r="F14550" t="s">
        <v>80</v>
      </c>
      <c r="G14550">
        <v>407</v>
      </c>
      <c r="H14550">
        <v>27</v>
      </c>
      <c r="I14550">
        <v>10989</v>
      </c>
      <c r="J14550" t="s">
        <v>81</v>
      </c>
      <c r="K14550">
        <v>3.5093979178755008E-2</v>
      </c>
      <c r="L14550">
        <v>3.5093999999999999</v>
      </c>
      <c r="M14550" t="s">
        <v>82</v>
      </c>
    </row>
    <row r="14551" spans="1:13">
      <c r="A14551" t="s">
        <v>7126</v>
      </c>
      <c r="B14551" t="s">
        <v>7127</v>
      </c>
      <c r="C14551" t="str">
        <f>TEXT(D14551, "mmm")</f>
        <v>Nov</v>
      </c>
      <c r="D14551" s="1">
        <v>45616</v>
      </c>
      <c r="E14551" t="s">
        <v>7128</v>
      </c>
      <c r="F14551" t="s">
        <v>128</v>
      </c>
      <c r="G14551">
        <v>6386</v>
      </c>
      <c r="H14551">
        <v>1.76</v>
      </c>
      <c r="I14551">
        <v>11239.36</v>
      </c>
      <c r="J14551" t="s">
        <v>86</v>
      </c>
      <c r="K14551">
        <v>8.1081002711205219E-3</v>
      </c>
      <c r="L14551">
        <v>0.81079999999999997</v>
      </c>
      <c r="M14551" t="s">
        <v>82</v>
      </c>
    </row>
    <row r="14552" spans="1:13">
      <c r="A14552" t="s">
        <v>129</v>
      </c>
      <c r="B14552" t="s">
        <v>130</v>
      </c>
      <c r="C14552" t="str">
        <f>TEXT(D14552, "mmm")</f>
        <v>Nov</v>
      </c>
      <c r="D14552" s="1">
        <v>45616</v>
      </c>
      <c r="E14552" t="s">
        <v>109</v>
      </c>
      <c r="F14552" t="s">
        <v>101</v>
      </c>
      <c r="G14552">
        <v>9476</v>
      </c>
      <c r="H14552">
        <v>6.26</v>
      </c>
      <c r="I14552">
        <v>59319.759999999987</v>
      </c>
      <c r="J14552" t="s">
        <v>81</v>
      </c>
      <c r="K14552">
        <v>5.2715640837124988E-2</v>
      </c>
      <c r="L14552">
        <v>5.2716000000000003</v>
      </c>
      <c r="M14552" t="s">
        <v>82</v>
      </c>
    </row>
    <row r="14553" spans="1:13">
      <c r="A14553" t="s">
        <v>129</v>
      </c>
      <c r="B14553" t="s">
        <v>130</v>
      </c>
      <c r="C14553" t="str">
        <f>TEXT(D14553, "mmm")</f>
        <v>Nov</v>
      </c>
      <c r="D14553" s="1">
        <v>45616</v>
      </c>
      <c r="E14553" t="s">
        <v>110</v>
      </c>
      <c r="F14553" t="s">
        <v>101</v>
      </c>
      <c r="G14553">
        <v>9476</v>
      </c>
      <c r="H14553">
        <v>6.26</v>
      </c>
      <c r="I14553">
        <v>59319.759999999987</v>
      </c>
      <c r="J14553" t="s">
        <v>81</v>
      </c>
      <c r="K14553">
        <v>5.2715640837124988E-2</v>
      </c>
      <c r="L14553">
        <v>5.2716000000000003</v>
      </c>
      <c r="M14553" t="s">
        <v>82</v>
      </c>
    </row>
    <row r="14554" spans="1:13">
      <c r="A14554" t="s">
        <v>129</v>
      </c>
      <c r="B14554" t="s">
        <v>130</v>
      </c>
      <c r="C14554" t="str">
        <f>TEXT(D14554, "mmm")</f>
        <v>Nov</v>
      </c>
      <c r="D14554" s="1">
        <v>45616</v>
      </c>
      <c r="E14554" t="s">
        <v>111</v>
      </c>
      <c r="F14554" t="s">
        <v>101</v>
      </c>
      <c r="G14554">
        <v>9476</v>
      </c>
      <c r="H14554">
        <v>6.26</v>
      </c>
      <c r="I14554">
        <v>59319.759999999987</v>
      </c>
      <c r="J14554" t="s">
        <v>81</v>
      </c>
      <c r="K14554">
        <v>5.2715640837124988E-2</v>
      </c>
      <c r="L14554">
        <v>5.2716000000000003</v>
      </c>
      <c r="M14554" t="s">
        <v>82</v>
      </c>
    </row>
    <row r="14555" spans="1:13">
      <c r="A14555" t="s">
        <v>789</v>
      </c>
      <c r="B14555" t="s">
        <v>790</v>
      </c>
      <c r="C14555" t="str">
        <f>TEXT(D14555, "mmm")</f>
        <v>Nov</v>
      </c>
      <c r="D14555" s="1">
        <v>45616</v>
      </c>
      <c r="E14555" t="s">
        <v>791</v>
      </c>
      <c r="F14555" t="s">
        <v>128</v>
      </c>
      <c r="G14555">
        <v>15000</v>
      </c>
      <c r="H14555">
        <v>2.2200000000000002</v>
      </c>
      <c r="I14555">
        <v>33300</v>
      </c>
      <c r="J14555" t="s">
        <v>86</v>
      </c>
      <c r="K14555">
        <v>1.363635033615385E-2</v>
      </c>
      <c r="L14555">
        <v>1.3635999999999999</v>
      </c>
      <c r="M14555" t="s">
        <v>82</v>
      </c>
    </row>
    <row r="14556" spans="1:13">
      <c r="A14556" t="s">
        <v>6871</v>
      </c>
      <c r="B14556" t="s">
        <v>6872</v>
      </c>
      <c r="C14556" t="str">
        <f>TEXT(D14556, "mmm")</f>
        <v>Nov</v>
      </c>
      <c r="D14556" s="1">
        <v>45616</v>
      </c>
      <c r="E14556" t="s">
        <v>6876</v>
      </c>
      <c r="F14556" t="s">
        <v>251</v>
      </c>
      <c r="G14556">
        <v>88395</v>
      </c>
      <c r="H14556">
        <v>16.97</v>
      </c>
      <c r="I14556">
        <v>1500063.15</v>
      </c>
      <c r="J14556" t="s">
        <v>81</v>
      </c>
      <c r="K14556">
        <v>-3.5294140086454477E-2</v>
      </c>
      <c r="L14556">
        <v>-3.5293999999999999</v>
      </c>
      <c r="M14556" t="s">
        <v>82</v>
      </c>
    </row>
    <row r="14557" spans="1:13">
      <c r="A14557" t="s">
        <v>6871</v>
      </c>
      <c r="B14557" t="s">
        <v>6872</v>
      </c>
      <c r="C14557" t="str">
        <f>TEXT(D14557, "mmm")</f>
        <v>Nov</v>
      </c>
      <c r="D14557" s="1">
        <v>45616</v>
      </c>
      <c r="E14557" t="s">
        <v>6875</v>
      </c>
      <c r="F14557" t="s">
        <v>251</v>
      </c>
      <c r="G14557">
        <v>88395</v>
      </c>
      <c r="H14557">
        <v>16.97</v>
      </c>
      <c r="I14557">
        <v>1500063.15</v>
      </c>
      <c r="J14557" t="s">
        <v>81</v>
      </c>
      <c r="K14557">
        <v>-3.5294140086454477E-2</v>
      </c>
      <c r="L14557">
        <v>-3.5293999999999999</v>
      </c>
      <c r="M14557" t="s">
        <v>82</v>
      </c>
    </row>
    <row r="14558" spans="1:13">
      <c r="A14558" t="s">
        <v>6871</v>
      </c>
      <c r="B14558" t="s">
        <v>6872</v>
      </c>
      <c r="C14558" t="str">
        <f>TEXT(D14558, "mmm")</f>
        <v>Nov</v>
      </c>
      <c r="D14558" s="1">
        <v>45616</v>
      </c>
      <c r="E14558" t="s">
        <v>6874</v>
      </c>
      <c r="F14558" t="s">
        <v>251</v>
      </c>
      <c r="G14558">
        <v>88395</v>
      </c>
      <c r="H14558">
        <v>16.97</v>
      </c>
      <c r="I14558">
        <v>1500063.15</v>
      </c>
      <c r="J14558" t="s">
        <v>81</v>
      </c>
      <c r="K14558">
        <v>-3.5294140086454477E-2</v>
      </c>
      <c r="L14558">
        <v>-3.5293999999999999</v>
      </c>
      <c r="M14558" t="s">
        <v>82</v>
      </c>
    </row>
    <row r="14559" spans="1:13">
      <c r="A14559" t="s">
        <v>6871</v>
      </c>
      <c r="B14559" t="s">
        <v>6872</v>
      </c>
      <c r="C14559" t="str">
        <f>TEXT(D14559, "mmm")</f>
        <v>Nov</v>
      </c>
      <c r="D14559" s="1">
        <v>45616</v>
      </c>
      <c r="E14559" t="s">
        <v>6877</v>
      </c>
      <c r="F14559" t="s">
        <v>251</v>
      </c>
      <c r="G14559">
        <v>88395</v>
      </c>
      <c r="H14559">
        <v>16.97</v>
      </c>
      <c r="I14559">
        <v>1500063.15</v>
      </c>
      <c r="J14559" t="s">
        <v>81</v>
      </c>
      <c r="K14559">
        <v>-3.5294140086454477E-2</v>
      </c>
      <c r="L14559">
        <v>-3.5293999999999999</v>
      </c>
      <c r="M14559" t="s">
        <v>82</v>
      </c>
    </row>
    <row r="14560" spans="1:13">
      <c r="A14560" t="s">
        <v>789</v>
      </c>
      <c r="B14560" t="s">
        <v>790</v>
      </c>
      <c r="C14560" t="str">
        <f>TEXT(D14560, "mmm")</f>
        <v>Nov</v>
      </c>
      <c r="D14560" s="1">
        <v>45616</v>
      </c>
      <c r="E14560" t="s">
        <v>791</v>
      </c>
      <c r="F14560" t="s">
        <v>128</v>
      </c>
      <c r="G14560">
        <v>5000</v>
      </c>
      <c r="H14560">
        <v>2.1800000000000002</v>
      </c>
      <c r="I14560">
        <v>10900</v>
      </c>
      <c r="J14560" t="s">
        <v>81</v>
      </c>
      <c r="K14560">
        <v>1.363635033615385E-2</v>
      </c>
      <c r="L14560">
        <v>1.3635999999999999</v>
      </c>
      <c r="M14560" t="s">
        <v>82</v>
      </c>
    </row>
    <row r="14561" spans="1:13">
      <c r="A14561" t="s">
        <v>339</v>
      </c>
      <c r="B14561" t="s">
        <v>340</v>
      </c>
      <c r="C14561" t="str">
        <f>TEXT(D14561, "mmm")</f>
        <v>Nov</v>
      </c>
      <c r="D14561" s="1">
        <v>45616</v>
      </c>
      <c r="E14561" t="s">
        <v>7129</v>
      </c>
      <c r="F14561" t="s">
        <v>80</v>
      </c>
      <c r="G14561">
        <v>50000</v>
      </c>
      <c r="H14561">
        <v>0.43</v>
      </c>
      <c r="I14561">
        <v>21500</v>
      </c>
      <c r="J14561" t="s">
        <v>86</v>
      </c>
      <c r="K14561">
        <v>-1.6999989494681511E-2</v>
      </c>
      <c r="L14561">
        <v>-1.7</v>
      </c>
      <c r="M14561" t="s">
        <v>82</v>
      </c>
    </row>
    <row r="14562" spans="1:13">
      <c r="A14562" t="s">
        <v>2351</v>
      </c>
      <c r="B14562" t="s">
        <v>2352</v>
      </c>
      <c r="C14562" t="str">
        <f>TEXT(D14562, "mmm")</f>
        <v>Nov</v>
      </c>
      <c r="D14562" s="1">
        <v>45616</v>
      </c>
      <c r="E14562" t="s">
        <v>2353</v>
      </c>
      <c r="F14562" t="s">
        <v>128</v>
      </c>
      <c r="G14562">
        <v>8803</v>
      </c>
      <c r="H14562">
        <v>10.18</v>
      </c>
      <c r="I14562">
        <v>89614.54</v>
      </c>
      <c r="J14562" t="s">
        <v>81</v>
      </c>
      <c r="K14562">
        <v>3.9214963039417849E-3</v>
      </c>
      <c r="L14562">
        <v>0.3921</v>
      </c>
      <c r="M14562" t="s">
        <v>82</v>
      </c>
    </row>
    <row r="14563" spans="1:13">
      <c r="A14563" t="s">
        <v>3887</v>
      </c>
      <c r="B14563" t="s">
        <v>3888</v>
      </c>
      <c r="C14563" t="str">
        <f>TEXT(D14563, "mmm")</f>
        <v>Nov</v>
      </c>
      <c r="D14563" s="1">
        <v>45616</v>
      </c>
      <c r="E14563" t="s">
        <v>5312</v>
      </c>
      <c r="F14563" t="s">
        <v>118</v>
      </c>
      <c r="G14563">
        <v>1000</v>
      </c>
      <c r="H14563">
        <v>20.53</v>
      </c>
      <c r="I14563">
        <v>20530</v>
      </c>
      <c r="J14563" t="s">
        <v>81</v>
      </c>
      <c r="K14563">
        <v>5.228788033975218E-2</v>
      </c>
      <c r="L14563">
        <v>5.2287999999999997</v>
      </c>
      <c r="M14563" t="s">
        <v>82</v>
      </c>
    </row>
    <row r="14564" spans="1:13">
      <c r="A14564" t="s">
        <v>7012</v>
      </c>
      <c r="B14564" t="s">
        <v>7013</v>
      </c>
      <c r="C14564" t="str">
        <f>TEXT(D14564, "mmm")</f>
        <v>Nov</v>
      </c>
      <c r="D14564" s="1">
        <v>45616</v>
      </c>
      <c r="E14564" t="s">
        <v>7014</v>
      </c>
      <c r="F14564" t="s">
        <v>80</v>
      </c>
      <c r="G14564">
        <v>23095</v>
      </c>
      <c r="H14564">
        <v>3.18</v>
      </c>
      <c r="I14564">
        <v>73442.100000000006</v>
      </c>
      <c r="J14564" t="s">
        <v>81</v>
      </c>
      <c r="K14564">
        <v>0.1909091283467195</v>
      </c>
      <c r="L14564">
        <v>19.090900000000001</v>
      </c>
      <c r="M14564" t="s">
        <v>82</v>
      </c>
    </row>
    <row r="14565" spans="1:13">
      <c r="A14565" t="s">
        <v>7130</v>
      </c>
      <c r="B14565" t="s">
        <v>7131</v>
      </c>
      <c r="C14565" t="str">
        <f>TEXT(D14565, "mmm")</f>
        <v>Nov</v>
      </c>
      <c r="D14565" s="1">
        <v>45616</v>
      </c>
      <c r="E14565" t="s">
        <v>7132</v>
      </c>
      <c r="F14565" t="s">
        <v>80</v>
      </c>
      <c r="G14565">
        <v>22689</v>
      </c>
      <c r="H14565">
        <v>7.8</v>
      </c>
      <c r="I14565">
        <v>176974.2</v>
      </c>
      <c r="J14565" t="s">
        <v>86</v>
      </c>
      <c r="K14565">
        <v>3.5952071841474087E-2</v>
      </c>
      <c r="L14565">
        <v>3.5952000000000002</v>
      </c>
      <c r="M14565" t="s">
        <v>82</v>
      </c>
    </row>
    <row r="14566" spans="1:13">
      <c r="A14566" t="s">
        <v>7130</v>
      </c>
      <c r="B14566" t="s">
        <v>7131</v>
      </c>
      <c r="C14566" t="str">
        <f>TEXT(D14566, "mmm")</f>
        <v>Nov</v>
      </c>
      <c r="D14566" s="1">
        <v>45616</v>
      </c>
      <c r="E14566" t="s">
        <v>7132</v>
      </c>
      <c r="F14566" t="s">
        <v>80</v>
      </c>
      <c r="G14566">
        <v>1800</v>
      </c>
      <c r="H14566">
        <v>7.8</v>
      </c>
      <c r="I14566">
        <v>14040</v>
      </c>
      <c r="J14566" t="s">
        <v>81</v>
      </c>
      <c r="K14566">
        <v>3.5952071841474087E-2</v>
      </c>
      <c r="L14566">
        <v>3.5952000000000002</v>
      </c>
      <c r="M14566" t="s">
        <v>82</v>
      </c>
    </row>
    <row r="14567" spans="1:13">
      <c r="A14567" t="s">
        <v>7130</v>
      </c>
      <c r="B14567" t="s">
        <v>7131</v>
      </c>
      <c r="C14567" t="str">
        <f>TEXT(D14567, "mmm")</f>
        <v>Nov</v>
      </c>
      <c r="D14567" s="1">
        <v>45616</v>
      </c>
      <c r="E14567" t="s">
        <v>7132</v>
      </c>
      <c r="F14567" t="s">
        <v>80</v>
      </c>
      <c r="G14567">
        <v>3700</v>
      </c>
      <c r="H14567">
        <v>7.77</v>
      </c>
      <c r="I14567">
        <v>28749</v>
      </c>
      <c r="J14567" t="s">
        <v>81</v>
      </c>
      <c r="K14567">
        <v>3.5952071841474087E-2</v>
      </c>
      <c r="L14567">
        <v>3.5952000000000002</v>
      </c>
      <c r="M14567" t="s">
        <v>82</v>
      </c>
    </row>
    <row r="14568" spans="1:13">
      <c r="A14568" t="s">
        <v>5925</v>
      </c>
      <c r="B14568" t="s">
        <v>5926</v>
      </c>
      <c r="C14568" t="str">
        <f>TEXT(D14568, "mmm")</f>
        <v>Nov</v>
      </c>
      <c r="D14568" s="1">
        <v>45616</v>
      </c>
      <c r="E14568" t="s">
        <v>5927</v>
      </c>
      <c r="F14568" t="s">
        <v>101</v>
      </c>
      <c r="G14568">
        <v>7289</v>
      </c>
      <c r="H14568">
        <v>2.75</v>
      </c>
      <c r="I14568">
        <v>20044.75</v>
      </c>
      <c r="J14568" t="s">
        <v>81</v>
      </c>
      <c r="K14568">
        <v>3.039510814347945E-3</v>
      </c>
      <c r="L14568">
        <v>0.30399999999999999</v>
      </c>
      <c r="M14568" t="s">
        <v>82</v>
      </c>
    </row>
    <row r="14569" spans="1:13">
      <c r="A14569" t="s">
        <v>339</v>
      </c>
      <c r="B14569" t="s">
        <v>340</v>
      </c>
      <c r="C14569" t="str">
        <f>TEXT(D14569, "mmm")</f>
        <v>Nov</v>
      </c>
      <c r="D14569" s="1">
        <v>45616</v>
      </c>
      <c r="E14569" t="s">
        <v>7129</v>
      </c>
      <c r="F14569" t="s">
        <v>80</v>
      </c>
      <c r="G14569">
        <v>30000</v>
      </c>
      <c r="H14569">
        <v>0.4</v>
      </c>
      <c r="I14569">
        <v>12000</v>
      </c>
      <c r="J14569" t="s">
        <v>81</v>
      </c>
      <c r="K14569">
        <v>-1.6999989494681511E-2</v>
      </c>
      <c r="L14569">
        <v>-1.7</v>
      </c>
      <c r="M14569" t="s">
        <v>82</v>
      </c>
    </row>
    <row r="14570" spans="1:13">
      <c r="A14570" t="s">
        <v>1640</v>
      </c>
      <c r="B14570" t="s">
        <v>1641</v>
      </c>
      <c r="C14570" t="str">
        <f>TEXT(D14570, "mmm")</f>
        <v>Nov</v>
      </c>
      <c r="D14570" s="1">
        <v>45616</v>
      </c>
      <c r="E14570" t="s">
        <v>1642</v>
      </c>
      <c r="F14570" t="s">
        <v>128</v>
      </c>
      <c r="G14570">
        <v>2436</v>
      </c>
      <c r="H14570">
        <v>62.42</v>
      </c>
      <c r="I14570">
        <v>152055.12</v>
      </c>
      <c r="J14570" t="s">
        <v>81</v>
      </c>
      <c r="K14570">
        <v>0.1098137449113545</v>
      </c>
      <c r="L14570">
        <v>10.981400000000001</v>
      </c>
      <c r="M14570" t="s">
        <v>82</v>
      </c>
    </row>
    <row r="14571" spans="1:13">
      <c r="A14571" t="s">
        <v>7133</v>
      </c>
      <c r="B14571" t="s">
        <v>7134</v>
      </c>
      <c r="C14571" t="str">
        <f>TEXT(D14571, "mmm")</f>
        <v>Nov</v>
      </c>
      <c r="D14571" s="1">
        <v>45616</v>
      </c>
      <c r="E14571" t="s">
        <v>7135</v>
      </c>
      <c r="F14571" t="s">
        <v>314</v>
      </c>
      <c r="G14571">
        <v>18912</v>
      </c>
      <c r="H14571">
        <v>3.58</v>
      </c>
      <c r="I14571">
        <v>67704.960000000006</v>
      </c>
      <c r="J14571" t="s">
        <v>86</v>
      </c>
      <c r="K14571">
        <v>4.3478218616745952E-2</v>
      </c>
      <c r="L14571">
        <v>4.3478000000000003</v>
      </c>
      <c r="M14571" t="s">
        <v>82</v>
      </c>
    </row>
    <row r="14572" spans="1:13">
      <c r="A14572" t="s">
        <v>7133</v>
      </c>
      <c r="B14572" t="s">
        <v>7134</v>
      </c>
      <c r="C14572" t="str">
        <f>TEXT(D14572, "mmm")</f>
        <v>Nov</v>
      </c>
      <c r="D14572" s="1">
        <v>45616</v>
      </c>
      <c r="E14572" t="s">
        <v>7136</v>
      </c>
      <c r="F14572" t="s">
        <v>314</v>
      </c>
      <c r="G14572">
        <v>18912</v>
      </c>
      <c r="H14572">
        <v>3.58</v>
      </c>
      <c r="I14572">
        <v>67704.960000000006</v>
      </c>
      <c r="J14572" t="s">
        <v>86</v>
      </c>
      <c r="K14572">
        <v>4.3478218616745952E-2</v>
      </c>
      <c r="L14572">
        <v>4.3478000000000003</v>
      </c>
      <c r="M14572" t="s">
        <v>82</v>
      </c>
    </row>
    <row r="14573" spans="1:13">
      <c r="A14573" t="s">
        <v>5548</v>
      </c>
      <c r="B14573" t="s">
        <v>5549</v>
      </c>
      <c r="C14573" t="str">
        <f>TEXT(D14573, "mmm")</f>
        <v>Nov</v>
      </c>
      <c r="D14573" s="1">
        <v>45616</v>
      </c>
      <c r="E14573" t="s">
        <v>7089</v>
      </c>
      <c r="F14573" t="s">
        <v>80</v>
      </c>
      <c r="G14573">
        <v>25000</v>
      </c>
      <c r="H14573">
        <v>1.1499999999999999</v>
      </c>
      <c r="I14573">
        <v>28750</v>
      </c>
      <c r="J14573" t="s">
        <v>81</v>
      </c>
      <c r="K14573">
        <v>0.1153846929764635</v>
      </c>
      <c r="L14573">
        <v>11.538500000000001</v>
      </c>
      <c r="M14573" t="s">
        <v>82</v>
      </c>
    </row>
    <row r="14574" spans="1:13">
      <c r="A14574" t="s">
        <v>5548</v>
      </c>
      <c r="B14574" t="s">
        <v>5549</v>
      </c>
      <c r="C14574" t="str">
        <f>TEXT(D14574, "mmm")</f>
        <v>Nov</v>
      </c>
      <c r="D14574" s="1">
        <v>45616</v>
      </c>
      <c r="E14574" t="s">
        <v>7089</v>
      </c>
      <c r="F14574" t="s">
        <v>80</v>
      </c>
      <c r="G14574">
        <v>25000</v>
      </c>
      <c r="H14574">
        <v>1.1599999999999999</v>
      </c>
      <c r="I14574">
        <v>29000</v>
      </c>
      <c r="J14574" t="s">
        <v>81</v>
      </c>
      <c r="K14574">
        <v>0.1153846929764635</v>
      </c>
      <c r="L14574">
        <v>11.538500000000001</v>
      </c>
      <c r="M14574" t="s">
        <v>82</v>
      </c>
    </row>
    <row r="14575" spans="1:13">
      <c r="A14575" t="s">
        <v>6816</v>
      </c>
      <c r="B14575" t="s">
        <v>6817</v>
      </c>
      <c r="C14575" t="str">
        <f>TEXT(D14575, "mmm")</f>
        <v>Nov</v>
      </c>
      <c r="D14575" s="1">
        <v>45616</v>
      </c>
      <c r="E14575" t="s">
        <v>6820</v>
      </c>
      <c r="F14575" t="s">
        <v>101</v>
      </c>
      <c r="G14575">
        <v>3068</v>
      </c>
      <c r="H14575">
        <v>71.19</v>
      </c>
      <c r="I14575">
        <v>218410.92</v>
      </c>
      <c r="J14575" t="s">
        <v>81</v>
      </c>
      <c r="K14575">
        <v>9.8461709044297852E-2</v>
      </c>
      <c r="L14575">
        <v>9.8461999999999996</v>
      </c>
      <c r="M14575" t="s">
        <v>82</v>
      </c>
    </row>
    <row r="14576" spans="1:13">
      <c r="A14576" t="s">
        <v>6816</v>
      </c>
      <c r="B14576" t="s">
        <v>6817</v>
      </c>
      <c r="C14576" t="str">
        <f>TEXT(D14576, "mmm")</f>
        <v>Nov</v>
      </c>
      <c r="D14576" s="1">
        <v>45616</v>
      </c>
      <c r="E14576" t="s">
        <v>6819</v>
      </c>
      <c r="F14576" t="s">
        <v>101</v>
      </c>
      <c r="G14576">
        <v>3068</v>
      </c>
      <c r="H14576">
        <v>71.19</v>
      </c>
      <c r="I14576">
        <v>218410.92</v>
      </c>
      <c r="J14576" t="s">
        <v>81</v>
      </c>
      <c r="K14576">
        <v>9.8461709044297852E-2</v>
      </c>
      <c r="L14576">
        <v>9.8461999999999996</v>
      </c>
      <c r="M14576" t="s">
        <v>82</v>
      </c>
    </row>
    <row r="14577" spans="1:13">
      <c r="A14577" t="s">
        <v>6816</v>
      </c>
      <c r="B14577" t="s">
        <v>6817</v>
      </c>
      <c r="C14577" t="str">
        <f>TEXT(D14577, "mmm")</f>
        <v>Nov</v>
      </c>
      <c r="D14577" s="1">
        <v>45616</v>
      </c>
      <c r="E14577" t="s">
        <v>6818</v>
      </c>
      <c r="F14577" t="s">
        <v>101</v>
      </c>
      <c r="G14577">
        <v>3068</v>
      </c>
      <c r="H14577">
        <v>71.19</v>
      </c>
      <c r="I14577">
        <v>218410.92</v>
      </c>
      <c r="J14577" t="s">
        <v>81</v>
      </c>
      <c r="K14577">
        <v>9.8461709044297852E-2</v>
      </c>
      <c r="L14577">
        <v>9.8461999999999996</v>
      </c>
      <c r="M14577" t="s">
        <v>82</v>
      </c>
    </row>
    <row r="14578" spans="1:13">
      <c r="A14578" t="s">
        <v>5149</v>
      </c>
      <c r="B14578" t="s">
        <v>5150</v>
      </c>
      <c r="C14578" t="str">
        <f>TEXT(D14578, "mmm")</f>
        <v>Nov</v>
      </c>
      <c r="D14578" s="1">
        <v>45616</v>
      </c>
      <c r="E14578" t="s">
        <v>7137</v>
      </c>
      <c r="F14578" t="s">
        <v>80</v>
      </c>
      <c r="G14578">
        <v>2500</v>
      </c>
      <c r="H14578">
        <v>19.05</v>
      </c>
      <c r="I14578">
        <v>47625</v>
      </c>
      <c r="J14578" t="s">
        <v>81</v>
      </c>
      <c r="K14578">
        <v>8.7049912883058411E-2</v>
      </c>
      <c r="L14578">
        <v>8.7050000000000001</v>
      </c>
      <c r="M14578" t="s">
        <v>82</v>
      </c>
    </row>
    <row r="14579" spans="1:13">
      <c r="A14579" t="s">
        <v>7138</v>
      </c>
      <c r="B14579" t="s">
        <v>7139</v>
      </c>
      <c r="C14579" t="str">
        <f>TEXT(D14579, "mmm")</f>
        <v>Nov</v>
      </c>
      <c r="D14579" s="1">
        <v>45616</v>
      </c>
      <c r="E14579" t="s">
        <v>7140</v>
      </c>
      <c r="F14579" t="s">
        <v>80</v>
      </c>
      <c r="G14579">
        <v>106</v>
      </c>
      <c r="H14579">
        <v>402</v>
      </c>
      <c r="I14579">
        <v>42612</v>
      </c>
      <c r="J14579" t="s">
        <v>86</v>
      </c>
      <c r="K14579">
        <v>-4.3576259510195607E-2</v>
      </c>
      <c r="L14579">
        <v>-4.3575999999999997</v>
      </c>
      <c r="M14579" t="s">
        <v>82</v>
      </c>
    </row>
    <row r="14580" spans="1:13">
      <c r="A14580" t="s">
        <v>5060</v>
      </c>
      <c r="B14580" t="s">
        <v>5061</v>
      </c>
      <c r="C14580" t="str">
        <f>TEXT(D14580, "mmm")</f>
        <v>Nov</v>
      </c>
      <c r="D14580" s="1">
        <v>45616</v>
      </c>
      <c r="E14580" t="s">
        <v>100</v>
      </c>
      <c r="F14580" t="s">
        <v>101</v>
      </c>
      <c r="G14580">
        <v>74823</v>
      </c>
      <c r="H14580">
        <v>26.15</v>
      </c>
      <c r="I14580">
        <v>1956621.45</v>
      </c>
      <c r="J14580" t="s">
        <v>86</v>
      </c>
      <c r="K14580">
        <v>1.13894958799865E-2</v>
      </c>
      <c r="L14580">
        <v>1.1389</v>
      </c>
      <c r="M14580" t="s">
        <v>82</v>
      </c>
    </row>
    <row r="14581" spans="1:13">
      <c r="A14581" t="s">
        <v>5060</v>
      </c>
      <c r="B14581" t="s">
        <v>5061</v>
      </c>
      <c r="C14581" t="str">
        <f>TEXT(D14581, "mmm")</f>
        <v>Nov</v>
      </c>
      <c r="D14581" s="1">
        <v>45616</v>
      </c>
      <c r="E14581" t="s">
        <v>102</v>
      </c>
      <c r="F14581" t="s">
        <v>101</v>
      </c>
      <c r="G14581">
        <v>74823</v>
      </c>
      <c r="H14581">
        <v>26.15</v>
      </c>
      <c r="I14581">
        <v>1956621.45</v>
      </c>
      <c r="J14581" t="s">
        <v>86</v>
      </c>
      <c r="K14581">
        <v>1.13894958799865E-2</v>
      </c>
      <c r="L14581">
        <v>1.1389</v>
      </c>
      <c r="M14581" t="s">
        <v>82</v>
      </c>
    </row>
    <row r="14582" spans="1:13">
      <c r="A14582" t="s">
        <v>291</v>
      </c>
      <c r="B14582" t="s">
        <v>292</v>
      </c>
      <c r="C14582" t="str">
        <f>TEXT(D14582, "mmm")</f>
        <v>Nov</v>
      </c>
      <c r="D14582" s="1">
        <v>45616</v>
      </c>
      <c r="E14582" t="s">
        <v>102</v>
      </c>
      <c r="F14582" t="s">
        <v>101</v>
      </c>
      <c r="G14582">
        <v>82254</v>
      </c>
      <c r="H14582">
        <v>7.64</v>
      </c>
      <c r="I14582">
        <v>628420.55999999994</v>
      </c>
      <c r="J14582" t="s">
        <v>81</v>
      </c>
      <c r="K14582">
        <v>5.208340056512295E-2</v>
      </c>
      <c r="L14582">
        <v>5.2083000000000004</v>
      </c>
      <c r="M14582" t="s">
        <v>82</v>
      </c>
    </row>
    <row r="14583" spans="1:13">
      <c r="A14583" t="s">
        <v>291</v>
      </c>
      <c r="B14583" t="s">
        <v>292</v>
      </c>
      <c r="C14583" t="str">
        <f>TEXT(D14583, "mmm")</f>
        <v>Nov</v>
      </c>
      <c r="D14583" s="1">
        <v>45616</v>
      </c>
      <c r="E14583" t="s">
        <v>100</v>
      </c>
      <c r="F14583" t="s">
        <v>101</v>
      </c>
      <c r="G14583">
        <v>82254</v>
      </c>
      <c r="H14583">
        <v>7.64</v>
      </c>
      <c r="I14583">
        <v>628420.55999999994</v>
      </c>
      <c r="J14583" t="s">
        <v>81</v>
      </c>
      <c r="K14583">
        <v>5.208340056512295E-2</v>
      </c>
      <c r="L14583">
        <v>5.2083000000000004</v>
      </c>
      <c r="M14583" t="s">
        <v>82</v>
      </c>
    </row>
    <row r="14584" spans="1:13">
      <c r="A14584" t="s">
        <v>2394</v>
      </c>
      <c r="B14584" t="s">
        <v>2395</v>
      </c>
      <c r="C14584" t="str">
        <f>TEXT(D14584, "mmm")</f>
        <v>Nov</v>
      </c>
      <c r="D14584" s="1">
        <v>45616</v>
      </c>
      <c r="E14584" t="s">
        <v>2439</v>
      </c>
      <c r="F14584" t="s">
        <v>80</v>
      </c>
      <c r="G14584">
        <v>81953</v>
      </c>
      <c r="H14584">
        <v>0.19</v>
      </c>
      <c r="I14584">
        <v>15571.07</v>
      </c>
      <c r="J14584" t="s">
        <v>81</v>
      </c>
      <c r="K14584">
        <v>5.0000000000000037E-2</v>
      </c>
      <c r="L14584">
        <v>5</v>
      </c>
      <c r="M14584" t="s">
        <v>82</v>
      </c>
    </row>
    <row r="14585" spans="1:13">
      <c r="A14585" t="s">
        <v>7141</v>
      </c>
      <c r="B14585" t="s">
        <v>7142</v>
      </c>
      <c r="C14585" t="str">
        <f>TEXT(D14585, "mmm")</f>
        <v>Nov</v>
      </c>
      <c r="D14585" s="1">
        <v>45616</v>
      </c>
      <c r="E14585" t="s">
        <v>7143</v>
      </c>
      <c r="F14585" t="s">
        <v>80</v>
      </c>
      <c r="G14585">
        <v>5000</v>
      </c>
      <c r="H14585">
        <v>12.21</v>
      </c>
      <c r="I14585">
        <v>61050.000000000007</v>
      </c>
      <c r="J14585" t="s">
        <v>86</v>
      </c>
      <c r="K14585">
        <v>1.640695404627435E-2</v>
      </c>
      <c r="L14585">
        <v>1.6407</v>
      </c>
      <c r="M14585" t="s">
        <v>82</v>
      </c>
    </row>
    <row r="14586" spans="1:13">
      <c r="A14586" t="s">
        <v>4474</v>
      </c>
      <c r="B14586" t="s">
        <v>4475</v>
      </c>
      <c r="C14586" t="str">
        <f>TEXT(D14586, "mmm")</f>
        <v>Nov</v>
      </c>
      <c r="D14586" s="1">
        <v>45616</v>
      </c>
      <c r="E14586" t="s">
        <v>7144</v>
      </c>
      <c r="F14586" t="s">
        <v>80</v>
      </c>
      <c r="G14586">
        <v>50000</v>
      </c>
      <c r="H14586">
        <v>2.95</v>
      </c>
      <c r="I14586">
        <v>147500</v>
      </c>
      <c r="J14586" t="s">
        <v>86</v>
      </c>
      <c r="K14586">
        <v>0.1168384550312669</v>
      </c>
      <c r="L14586">
        <v>11.6838</v>
      </c>
      <c r="M14586" t="s">
        <v>82</v>
      </c>
    </row>
    <row r="14587" spans="1:13">
      <c r="A14587" t="s">
        <v>4173</v>
      </c>
      <c r="B14587" t="s">
        <v>4174</v>
      </c>
      <c r="C14587" t="str">
        <f>TEXT(D14587, "mmm")</f>
        <v>Nov</v>
      </c>
      <c r="D14587" s="1">
        <v>45616</v>
      </c>
      <c r="E14587" t="s">
        <v>4175</v>
      </c>
      <c r="F14587" t="s">
        <v>80</v>
      </c>
      <c r="G14587">
        <v>18750</v>
      </c>
      <c r="H14587">
        <v>14.19</v>
      </c>
      <c r="I14587">
        <v>266062.5</v>
      </c>
      <c r="J14587" t="s">
        <v>81</v>
      </c>
      <c r="K14587">
        <v>7.549860559093613E-2</v>
      </c>
      <c r="L14587">
        <v>7.5499000000000001</v>
      </c>
      <c r="M14587" t="s">
        <v>82</v>
      </c>
    </row>
    <row r="14588" spans="1:13">
      <c r="A14588" t="s">
        <v>4173</v>
      </c>
      <c r="B14588" t="s">
        <v>4174</v>
      </c>
      <c r="C14588" t="str">
        <f>TEXT(D14588, "mmm")</f>
        <v>Nov</v>
      </c>
      <c r="D14588" s="1">
        <v>45616</v>
      </c>
      <c r="E14588" t="s">
        <v>4175</v>
      </c>
      <c r="F14588" t="s">
        <v>80</v>
      </c>
      <c r="G14588">
        <v>18750</v>
      </c>
      <c r="H14588">
        <v>14.19</v>
      </c>
      <c r="I14588">
        <v>266062.5</v>
      </c>
      <c r="J14588" t="s">
        <v>81</v>
      </c>
      <c r="K14588">
        <v>7.549860559093613E-2</v>
      </c>
      <c r="L14588">
        <v>7.5499000000000001</v>
      </c>
      <c r="M14588" t="s">
        <v>82</v>
      </c>
    </row>
    <row r="14589" spans="1:13">
      <c r="A14589" t="s">
        <v>5158</v>
      </c>
      <c r="B14589" t="s">
        <v>5159</v>
      </c>
      <c r="C14589" t="str">
        <f>TEXT(D14589, "mmm")</f>
        <v>Nov</v>
      </c>
      <c r="D14589" s="1">
        <v>45616</v>
      </c>
      <c r="E14589" t="s">
        <v>7145</v>
      </c>
      <c r="F14589" t="s">
        <v>80</v>
      </c>
      <c r="G14589">
        <v>2000</v>
      </c>
      <c r="H14589">
        <v>161.13</v>
      </c>
      <c r="I14589">
        <v>322260</v>
      </c>
      <c r="J14589" t="s">
        <v>86</v>
      </c>
      <c r="K14589">
        <v>9.9288352169391025E-3</v>
      </c>
      <c r="L14589">
        <v>0.9929</v>
      </c>
      <c r="M14589" t="s">
        <v>82</v>
      </c>
    </row>
    <row r="14590" spans="1:13">
      <c r="A14590" t="s">
        <v>311</v>
      </c>
      <c r="B14590" t="s">
        <v>312</v>
      </c>
      <c r="C14590" t="str">
        <f>TEXT(D14590, "mmm")</f>
        <v>Nov</v>
      </c>
      <c r="D14590" s="1">
        <v>45616</v>
      </c>
      <c r="E14590" t="s">
        <v>313</v>
      </c>
      <c r="F14590" t="s">
        <v>314</v>
      </c>
      <c r="G14590">
        <v>150000</v>
      </c>
      <c r="H14590">
        <v>31.38</v>
      </c>
      <c r="I14590">
        <v>4707000</v>
      </c>
      <c r="J14590" t="s">
        <v>81</v>
      </c>
      <c r="K14590">
        <v>-2.6240887893478341E-2</v>
      </c>
      <c r="L14590">
        <v>-2.6240999999999999</v>
      </c>
      <c r="M14590" t="s">
        <v>82</v>
      </c>
    </row>
    <row r="14591" spans="1:13">
      <c r="A14591" t="s">
        <v>2385</v>
      </c>
      <c r="B14591" t="s">
        <v>2386</v>
      </c>
      <c r="C14591" t="str">
        <f>TEXT(D14591, "mmm")</f>
        <v>Nov</v>
      </c>
      <c r="D14591" s="1">
        <v>45616</v>
      </c>
      <c r="E14591" t="s">
        <v>5419</v>
      </c>
      <c r="F14591" t="s">
        <v>251</v>
      </c>
      <c r="G14591">
        <v>3800</v>
      </c>
      <c r="H14591">
        <v>3.07</v>
      </c>
      <c r="I14591">
        <v>11666</v>
      </c>
      <c r="J14591" t="s">
        <v>81</v>
      </c>
      <c r="K14591">
        <v>7.7669908156376977E-2</v>
      </c>
      <c r="L14591">
        <v>7.7670000000000003</v>
      </c>
      <c r="M14591" t="s">
        <v>82</v>
      </c>
    </row>
    <row r="14592" spans="1:13">
      <c r="A14592" t="s">
        <v>1774</v>
      </c>
      <c r="B14592" t="s">
        <v>1775</v>
      </c>
      <c r="C14592" t="str">
        <f>TEXT(D14592, "mmm")</f>
        <v>Nov</v>
      </c>
      <c r="D14592" s="1">
        <v>45616</v>
      </c>
      <c r="E14592" t="s">
        <v>1776</v>
      </c>
      <c r="F14592" t="s">
        <v>80</v>
      </c>
      <c r="G14592">
        <v>9090</v>
      </c>
      <c r="H14592">
        <v>2.75</v>
      </c>
      <c r="I14592">
        <v>24997.5</v>
      </c>
      <c r="J14592" t="s">
        <v>81</v>
      </c>
      <c r="K14592">
        <v>2.4242473721395541E-2</v>
      </c>
      <c r="L14592">
        <v>2.4241999999999999</v>
      </c>
      <c r="M14592" t="s">
        <v>82</v>
      </c>
    </row>
    <row r="14593" spans="1:13">
      <c r="A14593" t="s">
        <v>1774</v>
      </c>
      <c r="B14593" t="s">
        <v>1775</v>
      </c>
      <c r="C14593" t="str">
        <f>TEXT(D14593, "mmm")</f>
        <v>Nov</v>
      </c>
      <c r="D14593" s="1">
        <v>45616</v>
      </c>
      <c r="E14593" t="s">
        <v>1802</v>
      </c>
      <c r="F14593" t="s">
        <v>118</v>
      </c>
      <c r="G14593">
        <v>17500</v>
      </c>
      <c r="H14593">
        <v>2.75</v>
      </c>
      <c r="I14593">
        <v>48125</v>
      </c>
      <c r="J14593" t="s">
        <v>86</v>
      </c>
      <c r="K14593">
        <v>2.4242473721395541E-2</v>
      </c>
      <c r="L14593">
        <v>2.4241999999999999</v>
      </c>
      <c r="M14593" t="s">
        <v>82</v>
      </c>
    </row>
    <row r="14594" spans="1:13">
      <c r="A14594" t="s">
        <v>4585</v>
      </c>
      <c r="B14594" t="s">
        <v>4586</v>
      </c>
      <c r="C14594" t="str">
        <f>TEXT(D14594, "mmm")</f>
        <v>Nov</v>
      </c>
      <c r="D14594" s="1">
        <v>45616</v>
      </c>
      <c r="E14594" t="s">
        <v>4606</v>
      </c>
      <c r="F14594" t="s">
        <v>128</v>
      </c>
      <c r="G14594">
        <v>2000</v>
      </c>
      <c r="H14594">
        <v>20.38</v>
      </c>
      <c r="I14594">
        <v>40760</v>
      </c>
      <c r="J14594" t="s">
        <v>81</v>
      </c>
      <c r="K14594">
        <v>3.422855080751797E-3</v>
      </c>
      <c r="L14594">
        <v>0.34229999999999999</v>
      </c>
      <c r="M14594" t="s">
        <v>82</v>
      </c>
    </row>
    <row r="14595" spans="1:13">
      <c r="A14595" t="s">
        <v>7091</v>
      </c>
      <c r="B14595" t="s">
        <v>7092</v>
      </c>
      <c r="C14595" t="str">
        <f>TEXT(D14595, "mmm")</f>
        <v>Nov</v>
      </c>
      <c r="D14595" s="1">
        <v>45616</v>
      </c>
      <c r="E14595" t="s">
        <v>7093</v>
      </c>
      <c r="F14595" t="s">
        <v>101</v>
      </c>
      <c r="G14595">
        <v>3076</v>
      </c>
      <c r="H14595">
        <v>10.220000000000001</v>
      </c>
      <c r="I14595">
        <v>31436.720000000001</v>
      </c>
      <c r="J14595" t="s">
        <v>81</v>
      </c>
      <c r="K14595">
        <v>-8.2551606663911259E-2</v>
      </c>
      <c r="L14595">
        <v>-8.2552000000000003</v>
      </c>
      <c r="M14595" t="s">
        <v>82</v>
      </c>
    </row>
    <row r="14596" spans="1:13">
      <c r="A14596" t="s">
        <v>7091</v>
      </c>
      <c r="B14596" t="s">
        <v>7092</v>
      </c>
      <c r="C14596" t="str">
        <f>TEXT(D14596, "mmm")</f>
        <v>Nov</v>
      </c>
      <c r="D14596" s="1">
        <v>45616</v>
      </c>
      <c r="E14596" t="s">
        <v>7094</v>
      </c>
      <c r="F14596" t="s">
        <v>251</v>
      </c>
      <c r="G14596">
        <v>3076</v>
      </c>
      <c r="H14596">
        <v>10.220000000000001</v>
      </c>
      <c r="I14596">
        <v>31436.720000000001</v>
      </c>
      <c r="J14596" t="s">
        <v>81</v>
      </c>
      <c r="K14596">
        <v>-8.2551606663911259E-2</v>
      </c>
      <c r="L14596">
        <v>-8.2552000000000003</v>
      </c>
      <c r="M14596" t="s">
        <v>82</v>
      </c>
    </row>
    <row r="14597" spans="1:13">
      <c r="A14597" t="s">
        <v>7091</v>
      </c>
      <c r="B14597" t="s">
        <v>7092</v>
      </c>
      <c r="C14597" t="str">
        <f>TEXT(D14597, "mmm")</f>
        <v>Nov</v>
      </c>
      <c r="D14597" s="1">
        <v>45616</v>
      </c>
      <c r="E14597" t="s">
        <v>7095</v>
      </c>
      <c r="F14597" t="s">
        <v>251</v>
      </c>
      <c r="G14597">
        <v>3076</v>
      </c>
      <c r="H14597">
        <v>10.220000000000001</v>
      </c>
      <c r="I14597">
        <v>31436.720000000001</v>
      </c>
      <c r="J14597" t="s">
        <v>81</v>
      </c>
      <c r="K14597">
        <v>-8.2551606663911259E-2</v>
      </c>
      <c r="L14597">
        <v>-8.2552000000000003</v>
      </c>
      <c r="M14597" t="s">
        <v>82</v>
      </c>
    </row>
    <row r="14598" spans="1:13">
      <c r="A14598" t="s">
        <v>7091</v>
      </c>
      <c r="B14598" t="s">
        <v>7092</v>
      </c>
      <c r="C14598" t="str">
        <f>TEXT(D14598, "mmm")</f>
        <v>Nov</v>
      </c>
      <c r="D14598" s="1">
        <v>45616</v>
      </c>
      <c r="E14598" t="s">
        <v>7096</v>
      </c>
      <c r="F14598" t="s">
        <v>251</v>
      </c>
      <c r="G14598">
        <v>3076</v>
      </c>
      <c r="H14598">
        <v>10.220000000000001</v>
      </c>
      <c r="I14598">
        <v>31436.720000000001</v>
      </c>
      <c r="J14598" t="s">
        <v>81</v>
      </c>
      <c r="K14598">
        <v>-8.2551606663911259E-2</v>
      </c>
      <c r="L14598">
        <v>-8.2552000000000003</v>
      </c>
      <c r="M14598" t="s">
        <v>82</v>
      </c>
    </row>
    <row r="14599" spans="1:13">
      <c r="A14599" t="s">
        <v>7091</v>
      </c>
      <c r="B14599" t="s">
        <v>7092</v>
      </c>
      <c r="C14599" t="str">
        <f>TEXT(D14599, "mmm")</f>
        <v>Nov</v>
      </c>
      <c r="D14599" s="1">
        <v>45616</v>
      </c>
      <c r="E14599" t="s">
        <v>7093</v>
      </c>
      <c r="F14599" t="s">
        <v>101</v>
      </c>
      <c r="G14599">
        <v>24360</v>
      </c>
      <c r="H14599">
        <v>10.220000000000001</v>
      </c>
      <c r="I14599">
        <v>248959.2</v>
      </c>
      <c r="J14599" t="s">
        <v>86</v>
      </c>
      <c r="K14599">
        <v>-8.2551606663911259E-2</v>
      </c>
      <c r="L14599">
        <v>-8.2552000000000003</v>
      </c>
      <c r="M14599" t="s">
        <v>82</v>
      </c>
    </row>
    <row r="14600" spans="1:13">
      <c r="A14600" t="s">
        <v>7091</v>
      </c>
      <c r="B14600" t="s">
        <v>7092</v>
      </c>
      <c r="C14600" t="str">
        <f>TEXT(D14600, "mmm")</f>
        <v>Nov</v>
      </c>
      <c r="D14600" s="1">
        <v>45616</v>
      </c>
      <c r="E14600" t="s">
        <v>7094</v>
      </c>
      <c r="F14600" t="s">
        <v>251</v>
      </c>
      <c r="G14600">
        <v>24360</v>
      </c>
      <c r="H14600">
        <v>10.220000000000001</v>
      </c>
      <c r="I14600">
        <v>248959.2</v>
      </c>
      <c r="J14600" t="s">
        <v>86</v>
      </c>
      <c r="K14600">
        <v>-8.2551606663911259E-2</v>
      </c>
      <c r="L14600">
        <v>-8.2552000000000003</v>
      </c>
      <c r="M14600" t="s">
        <v>82</v>
      </c>
    </row>
    <row r="14601" spans="1:13">
      <c r="A14601" t="s">
        <v>7091</v>
      </c>
      <c r="B14601" t="s">
        <v>7092</v>
      </c>
      <c r="C14601" t="str">
        <f>TEXT(D14601, "mmm")</f>
        <v>Nov</v>
      </c>
      <c r="D14601" s="1">
        <v>45616</v>
      </c>
      <c r="E14601" t="s">
        <v>7095</v>
      </c>
      <c r="F14601" t="s">
        <v>251</v>
      </c>
      <c r="G14601">
        <v>24360</v>
      </c>
      <c r="H14601">
        <v>10.220000000000001</v>
      </c>
      <c r="I14601">
        <v>248959.2</v>
      </c>
      <c r="J14601" t="s">
        <v>86</v>
      </c>
      <c r="K14601">
        <v>-8.2551606663911259E-2</v>
      </c>
      <c r="L14601">
        <v>-8.2552000000000003</v>
      </c>
      <c r="M14601" t="s">
        <v>82</v>
      </c>
    </row>
    <row r="14602" spans="1:13">
      <c r="A14602" t="s">
        <v>7091</v>
      </c>
      <c r="B14602" t="s">
        <v>7092</v>
      </c>
      <c r="C14602" t="str">
        <f>TEXT(D14602, "mmm")</f>
        <v>Nov</v>
      </c>
      <c r="D14602" s="1">
        <v>45616</v>
      </c>
      <c r="E14602" t="s">
        <v>7096</v>
      </c>
      <c r="F14602" t="s">
        <v>251</v>
      </c>
      <c r="G14602">
        <v>24360</v>
      </c>
      <c r="H14602">
        <v>10.220000000000001</v>
      </c>
      <c r="I14602">
        <v>248959.2</v>
      </c>
      <c r="J14602" t="s">
        <v>86</v>
      </c>
      <c r="K14602">
        <v>-8.2551606663911259E-2</v>
      </c>
      <c r="L14602">
        <v>-8.2552000000000003</v>
      </c>
      <c r="M14602" t="s">
        <v>82</v>
      </c>
    </row>
    <row r="14603" spans="1:13">
      <c r="A14603" t="s">
        <v>223</v>
      </c>
      <c r="B14603" t="s">
        <v>224</v>
      </c>
      <c r="C14603" t="str">
        <f>TEXT(D14603, "mmm")</f>
        <v>Nov</v>
      </c>
      <c r="D14603" s="1">
        <v>45616</v>
      </c>
      <c r="E14603" t="s">
        <v>100</v>
      </c>
      <c r="F14603" t="s">
        <v>101</v>
      </c>
      <c r="G14603">
        <v>4369</v>
      </c>
      <c r="H14603">
        <v>9.74</v>
      </c>
      <c r="I14603">
        <v>42554.06</v>
      </c>
      <c r="J14603" t="s">
        <v>81</v>
      </c>
      <c r="K14603">
        <v>1.3454947434133E-2</v>
      </c>
      <c r="L14603">
        <v>1.3454999999999999</v>
      </c>
      <c r="M14603" t="s">
        <v>82</v>
      </c>
    </row>
    <row r="14604" spans="1:13">
      <c r="A14604" t="s">
        <v>223</v>
      </c>
      <c r="B14604" t="s">
        <v>224</v>
      </c>
      <c r="C14604" t="str">
        <f>TEXT(D14604, "mmm")</f>
        <v>Nov</v>
      </c>
      <c r="D14604" s="1">
        <v>45616</v>
      </c>
      <c r="E14604" t="s">
        <v>102</v>
      </c>
      <c r="F14604" t="s">
        <v>101</v>
      </c>
      <c r="G14604">
        <v>4369</v>
      </c>
      <c r="H14604">
        <v>9.74</v>
      </c>
      <c r="I14604">
        <v>42554.06</v>
      </c>
      <c r="J14604" t="s">
        <v>81</v>
      </c>
      <c r="K14604">
        <v>1.3454947434133E-2</v>
      </c>
      <c r="L14604">
        <v>1.3454999999999999</v>
      </c>
      <c r="M14604" t="s">
        <v>82</v>
      </c>
    </row>
    <row r="14605" spans="1:13">
      <c r="A14605" t="s">
        <v>2394</v>
      </c>
      <c r="B14605" t="s">
        <v>2395</v>
      </c>
      <c r="C14605" t="str">
        <f>TEXT(D14605, "mmm")</f>
        <v>Nov</v>
      </c>
      <c r="D14605" s="1">
        <v>45616</v>
      </c>
      <c r="E14605" t="s">
        <v>2397</v>
      </c>
      <c r="F14605" t="s">
        <v>128</v>
      </c>
      <c r="G14605">
        <v>85000</v>
      </c>
      <c r="H14605">
        <v>0.2</v>
      </c>
      <c r="I14605">
        <v>17000</v>
      </c>
      <c r="J14605" t="s">
        <v>81</v>
      </c>
      <c r="K14605">
        <v>5.0000000000000037E-2</v>
      </c>
      <c r="L14605">
        <v>5</v>
      </c>
      <c r="M14605" t="s">
        <v>82</v>
      </c>
    </row>
    <row r="14606" spans="1:13">
      <c r="A14606" t="s">
        <v>5853</v>
      </c>
      <c r="B14606" t="s">
        <v>5854</v>
      </c>
      <c r="C14606" t="str">
        <f>TEXT(D14606, "mmm")</f>
        <v>Nov</v>
      </c>
      <c r="D14606" s="1">
        <v>45616</v>
      </c>
      <c r="E14606" t="s">
        <v>6958</v>
      </c>
      <c r="F14606" t="s">
        <v>80</v>
      </c>
      <c r="G14606">
        <v>30000</v>
      </c>
      <c r="H14606">
        <v>1.21</v>
      </c>
      <c r="I14606">
        <v>36300</v>
      </c>
      <c r="J14606" t="s">
        <v>81</v>
      </c>
      <c r="K14606">
        <v>0.3809523989734378</v>
      </c>
      <c r="L14606">
        <v>38.095199999999998</v>
      </c>
      <c r="M14606" t="s">
        <v>82</v>
      </c>
    </row>
    <row r="14607" spans="1:13">
      <c r="A14607" t="s">
        <v>3598</v>
      </c>
      <c r="B14607" t="s">
        <v>3599</v>
      </c>
      <c r="C14607" t="str">
        <f>TEXT(D14607, "mmm")</f>
        <v>Nov</v>
      </c>
      <c r="D14607" s="1">
        <v>45616</v>
      </c>
      <c r="E14607" t="s">
        <v>3600</v>
      </c>
      <c r="F14607" t="s">
        <v>222</v>
      </c>
      <c r="G14607">
        <v>5000</v>
      </c>
      <c r="H14607">
        <v>50.9</v>
      </c>
      <c r="I14607">
        <v>254500</v>
      </c>
      <c r="J14607" t="s">
        <v>81</v>
      </c>
      <c r="K14607">
        <v>0.12856022485022511</v>
      </c>
      <c r="L14607">
        <v>12.856</v>
      </c>
      <c r="M14607" t="s">
        <v>82</v>
      </c>
    </row>
    <row r="14608" spans="1:13">
      <c r="A14608" t="s">
        <v>2394</v>
      </c>
      <c r="B14608" t="s">
        <v>2395</v>
      </c>
      <c r="C14608" t="str">
        <f>TEXT(D14608, "mmm")</f>
        <v>Nov</v>
      </c>
      <c r="D14608" s="1">
        <v>45616</v>
      </c>
      <c r="E14608" t="s">
        <v>2397</v>
      </c>
      <c r="F14608" t="s">
        <v>128</v>
      </c>
      <c r="G14608">
        <v>60110</v>
      </c>
      <c r="H14608">
        <v>0.18</v>
      </c>
      <c r="I14608">
        <v>10819.8</v>
      </c>
      <c r="J14608" t="s">
        <v>81</v>
      </c>
      <c r="K14608">
        <v>5.0000000000000037E-2</v>
      </c>
      <c r="L14608">
        <v>5</v>
      </c>
      <c r="M14608" t="s">
        <v>82</v>
      </c>
    </row>
    <row r="14609" spans="1:13">
      <c r="A14609" t="s">
        <v>2351</v>
      </c>
      <c r="B14609" t="s">
        <v>2352</v>
      </c>
      <c r="C14609" t="str">
        <f>TEXT(D14609, "mmm")</f>
        <v>Nov</v>
      </c>
      <c r="D14609" s="1">
        <v>45616</v>
      </c>
      <c r="E14609" t="s">
        <v>2364</v>
      </c>
      <c r="F14609" t="s">
        <v>118</v>
      </c>
      <c r="G14609">
        <v>8803</v>
      </c>
      <c r="H14609">
        <v>10.18</v>
      </c>
      <c r="I14609">
        <v>89614.54</v>
      </c>
      <c r="J14609" t="s">
        <v>81</v>
      </c>
      <c r="K14609">
        <v>3.9214963039417849E-3</v>
      </c>
      <c r="L14609">
        <v>0.3921</v>
      </c>
      <c r="M14609" t="s">
        <v>82</v>
      </c>
    </row>
    <row r="14610" spans="1:13">
      <c r="A14610" t="s">
        <v>1279</v>
      </c>
      <c r="B14610" t="s">
        <v>1280</v>
      </c>
      <c r="C14610" t="str">
        <f>TEXT(D14610, "mmm")</f>
        <v>Nov</v>
      </c>
      <c r="D14610" s="1">
        <v>45617</v>
      </c>
      <c r="E14610" t="s">
        <v>1286</v>
      </c>
      <c r="F14610" t="s">
        <v>222</v>
      </c>
      <c r="G14610">
        <v>166666</v>
      </c>
      <c r="H14610">
        <v>1.5</v>
      </c>
      <c r="I14610">
        <v>249999</v>
      </c>
      <c r="J14610" t="s">
        <v>81</v>
      </c>
      <c r="K14610">
        <v>-0.12886597558053081</v>
      </c>
      <c r="L14610">
        <v>-12.8866</v>
      </c>
      <c r="M14610" t="s">
        <v>82</v>
      </c>
    </row>
    <row r="14611" spans="1:13">
      <c r="A14611" t="s">
        <v>1279</v>
      </c>
      <c r="B14611" t="s">
        <v>1280</v>
      </c>
      <c r="C14611" t="str">
        <f>TEXT(D14611, "mmm")</f>
        <v>Nov</v>
      </c>
      <c r="D14611" s="1">
        <v>45617</v>
      </c>
      <c r="E14611" t="s">
        <v>1282</v>
      </c>
      <c r="F14611" t="s">
        <v>1283</v>
      </c>
      <c r="G14611">
        <v>166666</v>
      </c>
      <c r="H14611">
        <v>1.5</v>
      </c>
      <c r="I14611">
        <v>249999</v>
      </c>
      <c r="J14611" t="s">
        <v>81</v>
      </c>
      <c r="K14611">
        <v>-0.12886597558053081</v>
      </c>
      <c r="L14611">
        <v>-12.8866</v>
      </c>
      <c r="M14611" t="s">
        <v>82</v>
      </c>
    </row>
    <row r="14612" spans="1:13">
      <c r="A14612" t="s">
        <v>1279</v>
      </c>
      <c r="B14612" t="s">
        <v>1280</v>
      </c>
      <c r="C14612" t="str">
        <f>TEXT(D14612, "mmm")</f>
        <v>Nov</v>
      </c>
      <c r="D14612" s="1">
        <v>45617</v>
      </c>
      <c r="E14612" t="s">
        <v>1285</v>
      </c>
      <c r="F14612" t="s">
        <v>314</v>
      </c>
      <c r="G14612">
        <v>166666</v>
      </c>
      <c r="H14612">
        <v>1.5</v>
      </c>
      <c r="I14612">
        <v>249999</v>
      </c>
      <c r="J14612" t="s">
        <v>81</v>
      </c>
      <c r="K14612">
        <v>-0.12886597558053081</v>
      </c>
      <c r="L14612">
        <v>-12.8866</v>
      </c>
      <c r="M14612" t="s">
        <v>82</v>
      </c>
    </row>
    <row r="14613" spans="1:13">
      <c r="A14613" t="s">
        <v>1279</v>
      </c>
      <c r="B14613" t="s">
        <v>1280</v>
      </c>
      <c r="C14613" t="str">
        <f>TEXT(D14613, "mmm")</f>
        <v>Nov</v>
      </c>
      <c r="D14613" s="1">
        <v>45617</v>
      </c>
      <c r="E14613" t="s">
        <v>1281</v>
      </c>
      <c r="F14613" t="s">
        <v>222</v>
      </c>
      <c r="G14613">
        <v>166666</v>
      </c>
      <c r="H14613">
        <v>1.5</v>
      </c>
      <c r="I14613">
        <v>249999</v>
      </c>
      <c r="J14613" t="s">
        <v>81</v>
      </c>
      <c r="K14613">
        <v>-0.12886597558053081</v>
      </c>
      <c r="L14613">
        <v>-12.8866</v>
      </c>
      <c r="M14613" t="s">
        <v>82</v>
      </c>
    </row>
    <row r="14614" spans="1:13">
      <c r="A14614" t="s">
        <v>1279</v>
      </c>
      <c r="B14614" t="s">
        <v>1280</v>
      </c>
      <c r="C14614" t="str">
        <f>TEXT(D14614, "mmm")</f>
        <v>Nov</v>
      </c>
      <c r="D14614" s="1">
        <v>45617</v>
      </c>
      <c r="E14614" t="s">
        <v>1284</v>
      </c>
      <c r="F14614" t="s">
        <v>1309</v>
      </c>
      <c r="G14614">
        <v>166666</v>
      </c>
      <c r="H14614">
        <v>1.5</v>
      </c>
      <c r="I14614">
        <v>249999</v>
      </c>
      <c r="J14614" t="s">
        <v>81</v>
      </c>
      <c r="K14614">
        <v>-0.12886597558053081</v>
      </c>
      <c r="L14614">
        <v>-12.8866</v>
      </c>
      <c r="M14614" t="s">
        <v>82</v>
      </c>
    </row>
    <row r="14615" spans="1:13">
      <c r="A14615" t="s">
        <v>2159</v>
      </c>
      <c r="B14615" t="s">
        <v>2160</v>
      </c>
      <c r="C14615" t="str">
        <f>TEXT(D14615, "mmm")</f>
        <v>Nov</v>
      </c>
      <c r="D14615" s="1">
        <v>45617</v>
      </c>
      <c r="E14615" t="s">
        <v>6151</v>
      </c>
      <c r="F14615" t="s">
        <v>80</v>
      </c>
      <c r="G14615">
        <v>20000</v>
      </c>
      <c r="H14615">
        <v>1.39</v>
      </c>
      <c r="I14615">
        <v>27800</v>
      </c>
      <c r="J14615" t="s">
        <v>81</v>
      </c>
      <c r="K14615">
        <v>0.21969693206777621</v>
      </c>
      <c r="L14615">
        <v>21.9697</v>
      </c>
      <c r="M14615" t="s">
        <v>82</v>
      </c>
    </row>
    <row r="14616" spans="1:13">
      <c r="A14616" t="s">
        <v>4297</v>
      </c>
      <c r="B14616" t="s">
        <v>4298</v>
      </c>
      <c r="C14616" t="str">
        <f>TEXT(D14616, "mmm")</f>
        <v>Nov</v>
      </c>
      <c r="D14616" s="1">
        <v>45617</v>
      </c>
      <c r="E14616" t="s">
        <v>4299</v>
      </c>
      <c r="F14616" t="s">
        <v>101</v>
      </c>
      <c r="G14616">
        <v>260000</v>
      </c>
      <c r="H14616">
        <v>1.24</v>
      </c>
      <c r="I14616">
        <v>322400</v>
      </c>
      <c r="J14616" t="s">
        <v>81</v>
      </c>
      <c r="K14616">
        <v>3.1746001710937222E-2</v>
      </c>
      <c r="L14616">
        <v>3.1745999999999999</v>
      </c>
      <c r="M14616" t="s">
        <v>82</v>
      </c>
    </row>
    <row r="14617" spans="1:13">
      <c r="A14617" t="s">
        <v>7146</v>
      </c>
      <c r="B14617" t="s">
        <v>7147</v>
      </c>
      <c r="C14617" t="str">
        <f>TEXT(D14617, "mmm")</f>
        <v>Nov</v>
      </c>
      <c r="D14617" s="1">
        <v>45617</v>
      </c>
      <c r="E14617" t="s">
        <v>7148</v>
      </c>
      <c r="F14617" t="s">
        <v>118</v>
      </c>
      <c r="G14617">
        <v>22514</v>
      </c>
      <c r="H14617">
        <v>5.55</v>
      </c>
      <c r="I14617">
        <v>124952.7</v>
      </c>
      <c r="J14617" t="s">
        <v>86</v>
      </c>
      <c r="K14617">
        <v>0.79028129062376573</v>
      </c>
      <c r="L14617">
        <v>79.028099999999995</v>
      </c>
      <c r="M14617" t="s">
        <v>82</v>
      </c>
    </row>
    <row r="14618" spans="1:13">
      <c r="A14618" t="s">
        <v>6469</v>
      </c>
      <c r="B14618" t="s">
        <v>6470</v>
      </c>
      <c r="C14618" t="str">
        <f>TEXT(D14618, "mmm")</f>
        <v>Nov</v>
      </c>
      <c r="D14618" s="1">
        <v>45617</v>
      </c>
      <c r="E14618" t="s">
        <v>6556</v>
      </c>
      <c r="F14618" t="s">
        <v>128</v>
      </c>
      <c r="G14618">
        <v>6352</v>
      </c>
      <c r="H14618">
        <v>18.41</v>
      </c>
      <c r="I14618">
        <v>116940.32</v>
      </c>
      <c r="J14618" t="s">
        <v>81</v>
      </c>
      <c r="K14618">
        <v>2.886161646969709E-2</v>
      </c>
      <c r="L14618">
        <v>2.8862000000000001</v>
      </c>
      <c r="M14618" t="s">
        <v>82</v>
      </c>
    </row>
    <row r="14619" spans="1:13">
      <c r="A14619" t="s">
        <v>7149</v>
      </c>
      <c r="B14619" t="s">
        <v>7150</v>
      </c>
      <c r="C14619" t="str">
        <f>TEXT(D14619, "mmm")</f>
        <v>Nov</v>
      </c>
      <c r="D14619" s="1">
        <v>45617</v>
      </c>
      <c r="E14619" t="s">
        <v>7151</v>
      </c>
      <c r="F14619" t="s">
        <v>128</v>
      </c>
      <c r="G14619">
        <v>22300</v>
      </c>
      <c r="H14619">
        <v>4.55</v>
      </c>
      <c r="I14619">
        <v>101465</v>
      </c>
      <c r="J14619" t="s">
        <v>86</v>
      </c>
      <c r="K14619">
        <v>2.9545479914373059E-2</v>
      </c>
      <c r="L14619">
        <v>2.9544999999999999</v>
      </c>
      <c r="M14619" t="s">
        <v>82</v>
      </c>
    </row>
    <row r="14620" spans="1:13">
      <c r="A14620" t="s">
        <v>882</v>
      </c>
      <c r="B14620" t="s">
        <v>883</v>
      </c>
      <c r="C14620" t="str">
        <f>TEXT(D14620, "mmm")</f>
        <v>Nov</v>
      </c>
      <c r="D14620" s="1">
        <v>45617</v>
      </c>
      <c r="E14620" t="s">
        <v>4014</v>
      </c>
      <c r="F14620" t="s">
        <v>128</v>
      </c>
      <c r="G14620">
        <v>40000</v>
      </c>
      <c r="H14620">
        <v>0.6</v>
      </c>
      <c r="I14620">
        <v>24000</v>
      </c>
      <c r="J14620" t="s">
        <v>81</v>
      </c>
      <c r="K14620">
        <v>-1.666674945089219E-2</v>
      </c>
      <c r="L14620">
        <v>-1.6667000000000001</v>
      </c>
      <c r="M14620" t="s">
        <v>82</v>
      </c>
    </row>
    <row r="14621" spans="1:13">
      <c r="A14621" t="s">
        <v>6996</v>
      </c>
      <c r="B14621" t="s">
        <v>6997</v>
      </c>
      <c r="C14621" t="str">
        <f>TEXT(D14621, "mmm")</f>
        <v>Nov</v>
      </c>
      <c r="D14621" s="1">
        <v>45617</v>
      </c>
      <c r="E14621" t="s">
        <v>7072</v>
      </c>
      <c r="F14621" t="s">
        <v>80</v>
      </c>
      <c r="G14621">
        <v>5000</v>
      </c>
      <c r="H14621">
        <v>13.45</v>
      </c>
      <c r="I14621">
        <v>67250</v>
      </c>
      <c r="J14621" t="s">
        <v>86</v>
      </c>
      <c r="K14621">
        <v>0.18872032773636199</v>
      </c>
      <c r="L14621">
        <v>18.872</v>
      </c>
      <c r="M14621" t="s">
        <v>82</v>
      </c>
    </row>
    <row r="14622" spans="1:13">
      <c r="A14622" t="s">
        <v>4357</v>
      </c>
      <c r="B14622" t="s">
        <v>4358</v>
      </c>
      <c r="C14622" t="str">
        <f>TEXT(D14622, "mmm")</f>
        <v>Nov</v>
      </c>
      <c r="D14622" s="1">
        <v>45617</v>
      </c>
      <c r="E14622" t="s">
        <v>7152</v>
      </c>
      <c r="F14622" t="s">
        <v>128</v>
      </c>
      <c r="G14622">
        <v>1500</v>
      </c>
      <c r="H14622">
        <v>7.25</v>
      </c>
      <c r="I14622">
        <v>10875</v>
      </c>
      <c r="J14622" t="s">
        <v>81</v>
      </c>
      <c r="K14622">
        <v>3.5519090976423813E-2</v>
      </c>
      <c r="L14622">
        <v>3.5518999999999998</v>
      </c>
      <c r="M14622" t="s">
        <v>82</v>
      </c>
    </row>
    <row r="14623" spans="1:13">
      <c r="A14623" t="s">
        <v>5853</v>
      </c>
      <c r="B14623" t="s">
        <v>5854</v>
      </c>
      <c r="C14623" t="str">
        <f>TEXT(D14623, "mmm")</f>
        <v>Nov</v>
      </c>
      <c r="D14623" s="1">
        <v>45617</v>
      </c>
      <c r="E14623" t="s">
        <v>6958</v>
      </c>
      <c r="F14623" t="s">
        <v>80</v>
      </c>
      <c r="G14623">
        <v>30000</v>
      </c>
      <c r="H14623">
        <v>1.31</v>
      </c>
      <c r="I14623">
        <v>39300</v>
      </c>
      <c r="J14623" t="s">
        <v>81</v>
      </c>
      <c r="K14623">
        <v>0.29850743745849351</v>
      </c>
      <c r="L14623">
        <v>29.8507</v>
      </c>
      <c r="M14623" t="s">
        <v>82</v>
      </c>
    </row>
    <row r="14624" spans="1:13">
      <c r="A14624" t="s">
        <v>6871</v>
      </c>
      <c r="B14624" t="s">
        <v>6872</v>
      </c>
      <c r="C14624" t="str">
        <f>TEXT(D14624, "mmm")</f>
        <v>Nov</v>
      </c>
      <c r="D14624" s="1">
        <v>45617</v>
      </c>
      <c r="E14624" t="s">
        <v>6873</v>
      </c>
      <c r="F14624" t="s">
        <v>217</v>
      </c>
      <c r="G14624">
        <v>100000</v>
      </c>
      <c r="H14624">
        <v>16.86</v>
      </c>
      <c r="I14624">
        <v>1686000</v>
      </c>
      <c r="J14624" t="s">
        <v>81</v>
      </c>
      <c r="K14624">
        <v>-4.2918444646600773E-2</v>
      </c>
      <c r="L14624">
        <v>-4.2918000000000003</v>
      </c>
      <c r="M14624" t="s">
        <v>82</v>
      </c>
    </row>
    <row r="14625" spans="1:13">
      <c r="A14625" t="s">
        <v>2137</v>
      </c>
      <c r="B14625" t="s">
        <v>2138</v>
      </c>
      <c r="C14625" t="str">
        <f>TEXT(D14625, "mmm")</f>
        <v>Nov</v>
      </c>
      <c r="D14625" s="1">
        <v>45617</v>
      </c>
      <c r="E14625" t="s">
        <v>3539</v>
      </c>
      <c r="F14625" t="s">
        <v>217</v>
      </c>
      <c r="G14625">
        <v>1000000</v>
      </c>
      <c r="H14625">
        <v>4.6399999999999997</v>
      </c>
      <c r="I14625">
        <v>4640000</v>
      </c>
      <c r="J14625" t="s">
        <v>86</v>
      </c>
      <c r="K14625">
        <v>-1.6606637669203232E-2</v>
      </c>
      <c r="L14625">
        <v>-1.6607000000000001</v>
      </c>
      <c r="M14625" t="s">
        <v>82</v>
      </c>
    </row>
    <row r="14626" spans="1:13">
      <c r="A14626" t="s">
        <v>7153</v>
      </c>
      <c r="B14626" t="s">
        <v>7154</v>
      </c>
      <c r="C14626" t="str">
        <f>TEXT(D14626, "mmm")</f>
        <v>Nov</v>
      </c>
      <c r="D14626" s="1">
        <v>45617</v>
      </c>
      <c r="E14626" t="s">
        <v>7155</v>
      </c>
      <c r="F14626" t="s">
        <v>251</v>
      </c>
      <c r="G14626">
        <v>551802</v>
      </c>
      <c r="H14626">
        <v>3.73</v>
      </c>
      <c r="I14626">
        <v>2058221.46</v>
      </c>
      <c r="J14626" t="s">
        <v>86</v>
      </c>
      <c r="K14626">
        <v>2.92552913230919E-2</v>
      </c>
      <c r="L14626">
        <v>2.9255</v>
      </c>
      <c r="M14626" t="s">
        <v>82</v>
      </c>
    </row>
    <row r="14627" spans="1:13">
      <c r="A14627" t="s">
        <v>6084</v>
      </c>
      <c r="B14627" t="s">
        <v>6085</v>
      </c>
      <c r="C14627" t="str">
        <f>TEXT(D14627, "mmm")</f>
        <v>Nov</v>
      </c>
      <c r="D14627" s="1">
        <v>45617</v>
      </c>
      <c r="E14627" t="s">
        <v>7156</v>
      </c>
      <c r="F14627" t="s">
        <v>251</v>
      </c>
      <c r="G14627">
        <v>8687</v>
      </c>
      <c r="H14627">
        <v>4.4400000000000004</v>
      </c>
      <c r="I14627">
        <v>38570.280000000013</v>
      </c>
      <c r="J14627" t="s">
        <v>81</v>
      </c>
      <c r="K14627">
        <v>6.7720135972865636E-2</v>
      </c>
      <c r="L14627">
        <v>6.7720000000000002</v>
      </c>
      <c r="M14627" t="s">
        <v>82</v>
      </c>
    </row>
    <row r="14628" spans="1:13">
      <c r="A14628" t="s">
        <v>5124</v>
      </c>
      <c r="B14628" t="s">
        <v>5125</v>
      </c>
      <c r="C14628" t="str">
        <f>TEXT(D14628, "mmm")</f>
        <v>Nov</v>
      </c>
      <c r="D14628" s="1">
        <v>45617</v>
      </c>
      <c r="E14628" t="s">
        <v>5126</v>
      </c>
      <c r="F14628" t="s">
        <v>118</v>
      </c>
      <c r="G14628">
        <v>2700</v>
      </c>
      <c r="H14628">
        <v>39.21</v>
      </c>
      <c r="I14628">
        <v>105867</v>
      </c>
      <c r="J14628" t="s">
        <v>81</v>
      </c>
      <c r="K14628">
        <v>-1.0152333966609859E-2</v>
      </c>
      <c r="L14628">
        <v>-1.0152000000000001</v>
      </c>
      <c r="M14628" t="s">
        <v>82</v>
      </c>
    </row>
    <row r="14629" spans="1:13">
      <c r="A14629" t="s">
        <v>2130</v>
      </c>
      <c r="B14629" t="s">
        <v>2131</v>
      </c>
      <c r="C14629" t="str">
        <f>TEXT(D14629, "mmm")</f>
        <v>Nov</v>
      </c>
      <c r="D14629" s="1">
        <v>45617</v>
      </c>
      <c r="E14629" t="s">
        <v>2136</v>
      </c>
      <c r="F14629" t="s">
        <v>217</v>
      </c>
      <c r="G14629">
        <v>3954</v>
      </c>
      <c r="H14629">
        <v>7.9</v>
      </c>
      <c r="I14629">
        <v>31236.6</v>
      </c>
      <c r="J14629" t="s">
        <v>81</v>
      </c>
      <c r="K14629">
        <v>5.4123727609195697E-2</v>
      </c>
      <c r="L14629">
        <v>5.4123999999999999</v>
      </c>
      <c r="M14629" t="s">
        <v>82</v>
      </c>
    </row>
    <row r="14630" spans="1:13">
      <c r="A14630" t="s">
        <v>5060</v>
      </c>
      <c r="B14630" t="s">
        <v>5061</v>
      </c>
      <c r="C14630" t="str">
        <f>TEXT(D14630, "mmm")</f>
        <v>Nov</v>
      </c>
      <c r="D14630" s="1">
        <v>45617</v>
      </c>
      <c r="E14630" t="s">
        <v>100</v>
      </c>
      <c r="F14630" t="s">
        <v>101</v>
      </c>
      <c r="G14630">
        <v>37181</v>
      </c>
      <c r="H14630">
        <v>26.23</v>
      </c>
      <c r="I14630">
        <v>975257.63</v>
      </c>
      <c r="J14630" t="s">
        <v>81</v>
      </c>
      <c r="K14630">
        <v>1.6813091935898639E-2</v>
      </c>
      <c r="L14630">
        <v>1.6813</v>
      </c>
      <c r="M14630" t="s">
        <v>82</v>
      </c>
    </row>
    <row r="14631" spans="1:13">
      <c r="A14631" t="s">
        <v>5060</v>
      </c>
      <c r="B14631" t="s">
        <v>5061</v>
      </c>
      <c r="C14631" t="str">
        <f>TEXT(D14631, "mmm")</f>
        <v>Nov</v>
      </c>
      <c r="D14631" s="1">
        <v>45617</v>
      </c>
      <c r="E14631" t="s">
        <v>102</v>
      </c>
      <c r="F14631" t="s">
        <v>101</v>
      </c>
      <c r="G14631">
        <v>37181</v>
      </c>
      <c r="H14631">
        <v>26.23</v>
      </c>
      <c r="I14631">
        <v>975257.63</v>
      </c>
      <c r="J14631" t="s">
        <v>81</v>
      </c>
      <c r="K14631">
        <v>1.6813091935898639E-2</v>
      </c>
      <c r="L14631">
        <v>1.6813</v>
      </c>
      <c r="M14631" t="s">
        <v>82</v>
      </c>
    </row>
    <row r="14632" spans="1:13">
      <c r="A14632" t="s">
        <v>4348</v>
      </c>
      <c r="B14632" t="s">
        <v>4349</v>
      </c>
      <c r="C14632" t="str">
        <f>TEXT(D14632, "mmm")</f>
        <v>Nov</v>
      </c>
      <c r="D14632" s="1">
        <v>45617</v>
      </c>
      <c r="E14632" t="s">
        <v>6772</v>
      </c>
      <c r="F14632" t="s">
        <v>80</v>
      </c>
      <c r="G14632">
        <v>36118</v>
      </c>
      <c r="H14632">
        <v>11.59</v>
      </c>
      <c r="I14632">
        <v>418607.62</v>
      </c>
      <c r="J14632" t="s">
        <v>81</v>
      </c>
      <c r="K14632">
        <v>2.3417176641959969E-2</v>
      </c>
      <c r="L14632">
        <v>2.3416999999999999</v>
      </c>
      <c r="M14632" t="s">
        <v>82</v>
      </c>
    </row>
    <row r="14633" spans="1:13">
      <c r="A14633" t="s">
        <v>4348</v>
      </c>
      <c r="B14633" t="s">
        <v>4349</v>
      </c>
      <c r="C14633" t="str">
        <f>TEXT(D14633, "mmm")</f>
        <v>Nov</v>
      </c>
      <c r="D14633" s="1">
        <v>45617</v>
      </c>
      <c r="E14633" t="s">
        <v>6772</v>
      </c>
      <c r="F14633" t="s">
        <v>80</v>
      </c>
      <c r="G14633">
        <v>18059</v>
      </c>
      <c r="H14633">
        <v>11.59</v>
      </c>
      <c r="I14633">
        <v>209303.81</v>
      </c>
      <c r="J14633" t="s">
        <v>81</v>
      </c>
      <c r="K14633">
        <v>2.3417176641959969E-2</v>
      </c>
      <c r="L14633">
        <v>2.3416999999999999</v>
      </c>
      <c r="M14633" t="s">
        <v>82</v>
      </c>
    </row>
    <row r="14634" spans="1:13">
      <c r="A14634" t="s">
        <v>7157</v>
      </c>
      <c r="B14634" t="s">
        <v>7158</v>
      </c>
      <c r="C14634" t="str">
        <f>TEXT(D14634, "mmm")</f>
        <v>Nov</v>
      </c>
      <c r="D14634" s="1">
        <v>45617</v>
      </c>
      <c r="E14634" t="s">
        <v>7159</v>
      </c>
      <c r="F14634" t="s">
        <v>128</v>
      </c>
      <c r="G14634">
        <v>200000</v>
      </c>
      <c r="H14634">
        <v>0.13</v>
      </c>
      <c r="I14634">
        <v>26000</v>
      </c>
      <c r="J14634" t="s">
        <v>86</v>
      </c>
      <c r="K14634">
        <v>0</v>
      </c>
      <c r="L14634">
        <v>0</v>
      </c>
      <c r="M14634" t="s">
        <v>82</v>
      </c>
    </row>
    <row r="14635" spans="1:13">
      <c r="A14635" t="s">
        <v>6787</v>
      </c>
      <c r="B14635" t="s">
        <v>6788</v>
      </c>
      <c r="C14635" t="str">
        <f>TEXT(D14635, "mmm")</f>
        <v>Nov</v>
      </c>
      <c r="D14635" s="1">
        <v>45617</v>
      </c>
      <c r="E14635" t="s">
        <v>6800</v>
      </c>
      <c r="F14635" t="s">
        <v>251</v>
      </c>
      <c r="G14635">
        <v>35000</v>
      </c>
      <c r="H14635">
        <v>1.1599999999999999</v>
      </c>
      <c r="I14635">
        <v>40600</v>
      </c>
      <c r="J14635" t="s">
        <v>81</v>
      </c>
      <c r="K14635">
        <v>0.125</v>
      </c>
      <c r="L14635">
        <v>12.5</v>
      </c>
      <c r="M14635" t="s">
        <v>82</v>
      </c>
    </row>
    <row r="14636" spans="1:13">
      <c r="A14636" t="s">
        <v>3843</v>
      </c>
      <c r="B14636" t="s">
        <v>3844</v>
      </c>
      <c r="C14636" t="str">
        <f>TEXT(D14636, "mmm")</f>
        <v>Nov</v>
      </c>
      <c r="D14636" s="1">
        <v>45617</v>
      </c>
      <c r="E14636" t="s">
        <v>3845</v>
      </c>
      <c r="F14636" t="s">
        <v>128</v>
      </c>
      <c r="G14636">
        <v>66057</v>
      </c>
      <c r="H14636">
        <v>9.5399999999999991</v>
      </c>
      <c r="I14636">
        <v>630183.77999999991</v>
      </c>
      <c r="J14636" t="s">
        <v>86</v>
      </c>
      <c r="K14636">
        <v>0.45753709458971059</v>
      </c>
      <c r="L14636">
        <v>45.753700000000002</v>
      </c>
      <c r="M14636" t="s">
        <v>82</v>
      </c>
    </row>
    <row r="14637" spans="1:13">
      <c r="A14637" t="s">
        <v>2333</v>
      </c>
      <c r="B14637" t="s">
        <v>2334</v>
      </c>
      <c r="C14637" t="str">
        <f>TEXT(D14637, "mmm")</f>
        <v>Nov</v>
      </c>
      <c r="D14637" s="1">
        <v>45617</v>
      </c>
      <c r="E14637" t="s">
        <v>2335</v>
      </c>
      <c r="F14637" t="s">
        <v>80</v>
      </c>
      <c r="G14637">
        <v>20327</v>
      </c>
      <c r="H14637">
        <v>6.6</v>
      </c>
      <c r="I14637">
        <v>134158.20000000001</v>
      </c>
      <c r="J14637" t="s">
        <v>86</v>
      </c>
      <c r="K14637">
        <v>-5.0622013709106788E-2</v>
      </c>
      <c r="L14637">
        <v>-5.0621999999999998</v>
      </c>
      <c r="M14637" t="s">
        <v>82</v>
      </c>
    </row>
    <row r="14638" spans="1:13">
      <c r="A14638" t="s">
        <v>6793</v>
      </c>
      <c r="B14638" t="s">
        <v>7160</v>
      </c>
      <c r="C14638" t="str">
        <f>TEXT(D14638, "mmm")</f>
        <v>Nov</v>
      </c>
      <c r="D14638" s="1">
        <v>45617</v>
      </c>
      <c r="E14638" t="s">
        <v>102</v>
      </c>
      <c r="F14638" t="s">
        <v>101</v>
      </c>
      <c r="G14638">
        <v>63495</v>
      </c>
      <c r="H14638">
        <v>9.35</v>
      </c>
      <c r="I14638">
        <v>593678.25</v>
      </c>
      <c r="J14638" t="s">
        <v>86</v>
      </c>
      <c r="K14638">
        <v>2.5668596662840049E-2</v>
      </c>
      <c r="L14638">
        <v>2.5669</v>
      </c>
      <c r="M14638" t="s">
        <v>82</v>
      </c>
    </row>
    <row r="14639" spans="1:13">
      <c r="A14639" t="s">
        <v>6793</v>
      </c>
      <c r="B14639" t="s">
        <v>7160</v>
      </c>
      <c r="C14639" t="str">
        <f>TEXT(D14639, "mmm")</f>
        <v>Nov</v>
      </c>
      <c r="D14639" s="1">
        <v>45617</v>
      </c>
      <c r="E14639" t="s">
        <v>100</v>
      </c>
      <c r="F14639" t="s">
        <v>101</v>
      </c>
      <c r="G14639">
        <v>63495</v>
      </c>
      <c r="H14639">
        <v>9.35</v>
      </c>
      <c r="I14639">
        <v>593678.25</v>
      </c>
      <c r="J14639" t="s">
        <v>86</v>
      </c>
      <c r="K14639">
        <v>2.5668596662840049E-2</v>
      </c>
      <c r="L14639">
        <v>2.5669</v>
      </c>
      <c r="M14639" t="s">
        <v>82</v>
      </c>
    </row>
    <row r="14640" spans="1:13">
      <c r="A14640" t="s">
        <v>4488</v>
      </c>
      <c r="B14640" t="s">
        <v>4489</v>
      </c>
      <c r="C14640" t="str">
        <f>TEXT(D14640, "mmm")</f>
        <v>Nov</v>
      </c>
      <c r="D14640" s="1">
        <v>45617</v>
      </c>
      <c r="E14640" t="s">
        <v>4490</v>
      </c>
      <c r="F14640" t="s">
        <v>128</v>
      </c>
      <c r="G14640">
        <v>2000</v>
      </c>
      <c r="H14640">
        <v>13.5</v>
      </c>
      <c r="I14640">
        <v>27000</v>
      </c>
      <c r="J14640" t="s">
        <v>81</v>
      </c>
      <c r="K14640">
        <v>0.30309724786853759</v>
      </c>
      <c r="L14640">
        <v>30.309699999999999</v>
      </c>
      <c r="M14640" t="s">
        <v>82</v>
      </c>
    </row>
    <row r="14641" spans="1:13">
      <c r="A14641" t="s">
        <v>1409</v>
      </c>
      <c r="B14641" t="s">
        <v>1410</v>
      </c>
      <c r="C14641" t="str">
        <f>TEXT(D14641, "mmm")</f>
        <v>Nov</v>
      </c>
      <c r="D14641" s="1">
        <v>45617</v>
      </c>
      <c r="E14641" t="s">
        <v>1411</v>
      </c>
      <c r="F14641" t="s">
        <v>217</v>
      </c>
      <c r="G14641">
        <v>50000</v>
      </c>
      <c r="H14641">
        <v>1.51</v>
      </c>
      <c r="I14641">
        <v>75500</v>
      </c>
      <c r="J14641" t="s">
        <v>86</v>
      </c>
      <c r="K14641">
        <v>-0.109677395041601</v>
      </c>
      <c r="L14641">
        <v>-10.967700000000001</v>
      </c>
      <c r="M14641" t="s">
        <v>82</v>
      </c>
    </row>
    <row r="14642" spans="1:13">
      <c r="A14642" t="s">
        <v>3843</v>
      </c>
      <c r="B14642" t="s">
        <v>3844</v>
      </c>
      <c r="C14642" t="str">
        <f>TEXT(D14642, "mmm")</f>
        <v>Nov</v>
      </c>
      <c r="D14642" s="1">
        <v>45617</v>
      </c>
      <c r="E14642" t="s">
        <v>7161</v>
      </c>
      <c r="F14642" t="s">
        <v>118</v>
      </c>
      <c r="G14642">
        <v>15805</v>
      </c>
      <c r="H14642">
        <v>9.48</v>
      </c>
      <c r="I14642">
        <v>149831.4</v>
      </c>
      <c r="J14642" t="s">
        <v>81</v>
      </c>
      <c r="K14642">
        <v>0.45753709458971059</v>
      </c>
      <c r="L14642">
        <v>45.753700000000002</v>
      </c>
      <c r="M14642" t="s">
        <v>82</v>
      </c>
    </row>
    <row r="14643" spans="1:13">
      <c r="A14643" t="s">
        <v>1267</v>
      </c>
      <c r="B14643" t="s">
        <v>1268</v>
      </c>
      <c r="C14643" t="str">
        <f>TEXT(D14643, "mmm")</f>
        <v>Nov</v>
      </c>
      <c r="D14643" s="1">
        <v>45617</v>
      </c>
      <c r="E14643" t="s">
        <v>4944</v>
      </c>
      <c r="F14643" t="s">
        <v>118</v>
      </c>
      <c r="G14643">
        <v>1000</v>
      </c>
      <c r="H14643">
        <v>12.91</v>
      </c>
      <c r="I14643">
        <v>12910</v>
      </c>
      <c r="J14643" t="s">
        <v>81</v>
      </c>
      <c r="K14643">
        <v>5.3199658147838003E-2</v>
      </c>
      <c r="L14643">
        <v>5.32</v>
      </c>
      <c r="M14643" t="s">
        <v>82</v>
      </c>
    </row>
    <row r="14644" spans="1:13">
      <c r="A14644" t="s">
        <v>1950</v>
      </c>
      <c r="B14644" t="s">
        <v>1951</v>
      </c>
      <c r="C14644" t="str">
        <f>TEXT(D14644, "mmm")</f>
        <v>Nov</v>
      </c>
      <c r="D14644" s="1">
        <v>45617</v>
      </c>
      <c r="E14644" t="s">
        <v>7162</v>
      </c>
      <c r="F14644" t="s">
        <v>314</v>
      </c>
      <c r="G14644">
        <v>10000</v>
      </c>
      <c r="H14644">
        <v>13.65</v>
      </c>
      <c r="I14644">
        <v>136500</v>
      </c>
      <c r="J14644" t="s">
        <v>86</v>
      </c>
      <c r="K14644">
        <v>-2.4060108163688091E-2</v>
      </c>
      <c r="L14644">
        <v>-2.4060000000000001</v>
      </c>
      <c r="M14644" t="s">
        <v>82</v>
      </c>
    </row>
    <row r="14645" spans="1:13">
      <c r="A14645" t="s">
        <v>1950</v>
      </c>
      <c r="B14645" t="s">
        <v>1951</v>
      </c>
      <c r="C14645" t="str">
        <f>TEXT(D14645, "mmm")</f>
        <v>Nov</v>
      </c>
      <c r="D14645" s="1">
        <v>45617</v>
      </c>
      <c r="E14645" t="s">
        <v>7163</v>
      </c>
      <c r="F14645" t="s">
        <v>314</v>
      </c>
      <c r="G14645">
        <v>10000</v>
      </c>
      <c r="H14645">
        <v>13.65</v>
      </c>
      <c r="I14645">
        <v>136500</v>
      </c>
      <c r="J14645" t="s">
        <v>86</v>
      </c>
      <c r="K14645">
        <v>-2.4060108163688091E-2</v>
      </c>
      <c r="L14645">
        <v>-2.4060000000000001</v>
      </c>
      <c r="M14645" t="s">
        <v>82</v>
      </c>
    </row>
    <row r="14646" spans="1:13">
      <c r="A14646" t="s">
        <v>1950</v>
      </c>
      <c r="B14646" t="s">
        <v>1951</v>
      </c>
      <c r="C14646" t="str">
        <f>TEXT(D14646, "mmm")</f>
        <v>Nov</v>
      </c>
      <c r="D14646" s="1">
        <v>45617</v>
      </c>
      <c r="E14646" t="s">
        <v>7164</v>
      </c>
      <c r="F14646" t="s">
        <v>314</v>
      </c>
      <c r="G14646">
        <v>10000</v>
      </c>
      <c r="H14646">
        <v>13.65</v>
      </c>
      <c r="I14646">
        <v>136500</v>
      </c>
      <c r="J14646" t="s">
        <v>86</v>
      </c>
      <c r="K14646">
        <v>-2.4060108163688091E-2</v>
      </c>
      <c r="L14646">
        <v>-2.4060000000000001</v>
      </c>
      <c r="M14646" t="s">
        <v>82</v>
      </c>
    </row>
    <row r="14647" spans="1:13">
      <c r="A14647" t="s">
        <v>1950</v>
      </c>
      <c r="B14647" t="s">
        <v>1951</v>
      </c>
      <c r="C14647" t="str">
        <f>TEXT(D14647, "mmm")</f>
        <v>Nov</v>
      </c>
      <c r="D14647" s="1">
        <v>45617</v>
      </c>
      <c r="E14647" t="s">
        <v>7165</v>
      </c>
      <c r="F14647" t="s">
        <v>314</v>
      </c>
      <c r="G14647">
        <v>10000</v>
      </c>
      <c r="H14647">
        <v>13.65</v>
      </c>
      <c r="I14647">
        <v>136500</v>
      </c>
      <c r="J14647" t="s">
        <v>86</v>
      </c>
      <c r="K14647">
        <v>-2.4060108163688091E-2</v>
      </c>
      <c r="L14647">
        <v>-2.4060000000000001</v>
      </c>
      <c r="M14647" t="s">
        <v>82</v>
      </c>
    </row>
    <row r="14648" spans="1:13">
      <c r="A14648" t="s">
        <v>1950</v>
      </c>
      <c r="B14648" t="s">
        <v>1951</v>
      </c>
      <c r="C14648" t="str">
        <f>TEXT(D14648, "mmm")</f>
        <v>Nov</v>
      </c>
      <c r="D14648" s="1">
        <v>45617</v>
      </c>
      <c r="E14648" t="s">
        <v>7166</v>
      </c>
      <c r="F14648" t="s">
        <v>314</v>
      </c>
      <c r="G14648">
        <v>10000</v>
      </c>
      <c r="H14648">
        <v>13.65</v>
      </c>
      <c r="I14648">
        <v>136500</v>
      </c>
      <c r="J14648" t="s">
        <v>86</v>
      </c>
      <c r="K14648">
        <v>-2.4060108163688091E-2</v>
      </c>
      <c r="L14648">
        <v>-2.4060000000000001</v>
      </c>
      <c r="M14648" t="s">
        <v>82</v>
      </c>
    </row>
    <row r="14649" spans="1:13">
      <c r="A14649" t="s">
        <v>1950</v>
      </c>
      <c r="B14649" t="s">
        <v>1951</v>
      </c>
      <c r="C14649" t="str">
        <f>TEXT(D14649, "mmm")</f>
        <v>Nov</v>
      </c>
      <c r="D14649" s="1">
        <v>45617</v>
      </c>
      <c r="E14649" t="s">
        <v>7167</v>
      </c>
      <c r="F14649" t="s">
        <v>314</v>
      </c>
      <c r="G14649">
        <v>10000</v>
      </c>
      <c r="H14649">
        <v>13.65</v>
      </c>
      <c r="I14649">
        <v>136500</v>
      </c>
      <c r="J14649" t="s">
        <v>86</v>
      </c>
      <c r="K14649">
        <v>-2.4060108163688091E-2</v>
      </c>
      <c r="L14649">
        <v>-2.4060000000000001</v>
      </c>
      <c r="M14649" t="s">
        <v>82</v>
      </c>
    </row>
    <row r="14650" spans="1:13">
      <c r="A14650" t="s">
        <v>1875</v>
      </c>
      <c r="B14650" t="s">
        <v>1876</v>
      </c>
      <c r="C14650" t="str">
        <f>TEXT(D14650, "mmm")</f>
        <v>Nov</v>
      </c>
      <c r="D14650" s="1">
        <v>45617</v>
      </c>
      <c r="E14650" t="s">
        <v>1877</v>
      </c>
      <c r="F14650" t="s">
        <v>101</v>
      </c>
      <c r="G14650">
        <v>1186</v>
      </c>
      <c r="H14650">
        <v>207.46</v>
      </c>
      <c r="I14650">
        <v>246047.56</v>
      </c>
      <c r="J14650" t="s">
        <v>81</v>
      </c>
      <c r="K14650">
        <v>0.1015347634002173</v>
      </c>
      <c r="L14650">
        <v>10.153499999999999</v>
      </c>
      <c r="M14650" t="s">
        <v>82</v>
      </c>
    </row>
    <row r="14651" spans="1:13">
      <c r="A14651" t="s">
        <v>1875</v>
      </c>
      <c r="B14651" t="s">
        <v>1876</v>
      </c>
      <c r="C14651" t="str">
        <f>TEXT(D14651, "mmm")</f>
        <v>Nov</v>
      </c>
      <c r="D14651" s="1">
        <v>45617</v>
      </c>
      <c r="E14651" t="s">
        <v>1879</v>
      </c>
      <c r="F14651" t="s">
        <v>217</v>
      </c>
      <c r="G14651">
        <v>1186</v>
      </c>
      <c r="H14651">
        <v>207.46</v>
      </c>
      <c r="I14651">
        <v>246047.56</v>
      </c>
      <c r="J14651" t="s">
        <v>81</v>
      </c>
      <c r="K14651">
        <v>0.1015347634002173</v>
      </c>
      <c r="L14651">
        <v>10.153499999999999</v>
      </c>
      <c r="M14651" t="s">
        <v>82</v>
      </c>
    </row>
    <row r="14652" spans="1:13">
      <c r="A14652" t="s">
        <v>1875</v>
      </c>
      <c r="B14652" t="s">
        <v>1876</v>
      </c>
      <c r="C14652" t="str">
        <f>TEXT(D14652, "mmm")</f>
        <v>Nov</v>
      </c>
      <c r="D14652" s="1">
        <v>45617</v>
      </c>
      <c r="E14652" t="s">
        <v>1878</v>
      </c>
      <c r="F14652" t="s">
        <v>101</v>
      </c>
      <c r="G14652">
        <v>1186</v>
      </c>
      <c r="H14652">
        <v>207.46</v>
      </c>
      <c r="I14652">
        <v>246047.56</v>
      </c>
      <c r="J14652" t="s">
        <v>81</v>
      </c>
      <c r="K14652">
        <v>0.1015347634002173</v>
      </c>
      <c r="L14652">
        <v>10.153499999999999</v>
      </c>
      <c r="M14652" t="s">
        <v>82</v>
      </c>
    </row>
    <row r="14653" spans="1:13">
      <c r="A14653" t="s">
        <v>5330</v>
      </c>
      <c r="B14653" t="s">
        <v>5331</v>
      </c>
      <c r="C14653" t="str">
        <f>TEXT(D14653, "mmm")</f>
        <v>Nov</v>
      </c>
      <c r="D14653" s="1">
        <v>45617</v>
      </c>
      <c r="E14653" t="s">
        <v>7125</v>
      </c>
      <c r="F14653" t="s">
        <v>80</v>
      </c>
      <c r="G14653">
        <v>1200000</v>
      </c>
      <c r="H14653">
        <v>5.19</v>
      </c>
      <c r="I14653">
        <v>6228000.0000000009</v>
      </c>
      <c r="J14653" t="s">
        <v>86</v>
      </c>
      <c r="K14653">
        <v>0.1128404550139845</v>
      </c>
      <c r="L14653">
        <v>11.284000000000001</v>
      </c>
      <c r="M14653" t="s">
        <v>82</v>
      </c>
    </row>
    <row r="14654" spans="1:13">
      <c r="A14654" t="s">
        <v>129</v>
      </c>
      <c r="B14654" t="s">
        <v>130</v>
      </c>
      <c r="C14654" t="str">
        <f>TEXT(D14654, "mmm")</f>
        <v>Nov</v>
      </c>
      <c r="D14654" s="1">
        <v>45617</v>
      </c>
      <c r="E14654" t="s">
        <v>109</v>
      </c>
      <c r="F14654" t="s">
        <v>101</v>
      </c>
      <c r="G14654">
        <v>15000</v>
      </c>
      <c r="H14654">
        <v>6.39</v>
      </c>
      <c r="I14654">
        <v>95850</v>
      </c>
      <c r="J14654" t="s">
        <v>81</v>
      </c>
      <c r="K14654">
        <v>4.9459069866816467E-2</v>
      </c>
      <c r="L14654">
        <v>4.9459</v>
      </c>
      <c r="M14654" t="s">
        <v>82</v>
      </c>
    </row>
    <row r="14655" spans="1:13">
      <c r="A14655" t="s">
        <v>129</v>
      </c>
      <c r="B14655" t="s">
        <v>130</v>
      </c>
      <c r="C14655" t="str">
        <f>TEXT(D14655, "mmm")</f>
        <v>Nov</v>
      </c>
      <c r="D14655" s="1">
        <v>45617</v>
      </c>
      <c r="E14655" t="s">
        <v>111</v>
      </c>
      <c r="F14655" t="s">
        <v>101</v>
      </c>
      <c r="G14655">
        <v>15000</v>
      </c>
      <c r="H14655">
        <v>6.39</v>
      </c>
      <c r="I14655">
        <v>95850</v>
      </c>
      <c r="J14655" t="s">
        <v>81</v>
      </c>
      <c r="K14655">
        <v>4.9459069866816467E-2</v>
      </c>
      <c r="L14655">
        <v>4.9459</v>
      </c>
      <c r="M14655" t="s">
        <v>82</v>
      </c>
    </row>
    <row r="14656" spans="1:13">
      <c r="A14656" t="s">
        <v>129</v>
      </c>
      <c r="B14656" t="s">
        <v>130</v>
      </c>
      <c r="C14656" t="str">
        <f>TEXT(D14656, "mmm")</f>
        <v>Nov</v>
      </c>
      <c r="D14656" s="1">
        <v>45617</v>
      </c>
      <c r="E14656" t="s">
        <v>110</v>
      </c>
      <c r="F14656" t="s">
        <v>101</v>
      </c>
      <c r="G14656">
        <v>15000</v>
      </c>
      <c r="H14656">
        <v>6.39</v>
      </c>
      <c r="I14656">
        <v>95850</v>
      </c>
      <c r="J14656" t="s">
        <v>81</v>
      </c>
      <c r="K14656">
        <v>4.9459069866816467E-2</v>
      </c>
      <c r="L14656">
        <v>4.9459</v>
      </c>
      <c r="M14656" t="s">
        <v>82</v>
      </c>
    </row>
    <row r="14657" spans="1:13">
      <c r="A14657" t="s">
        <v>6871</v>
      </c>
      <c r="B14657" t="s">
        <v>6872</v>
      </c>
      <c r="C14657" t="str">
        <f>TEXT(D14657, "mmm")</f>
        <v>Nov</v>
      </c>
      <c r="D14657" s="1">
        <v>45617</v>
      </c>
      <c r="E14657" t="s">
        <v>6876</v>
      </c>
      <c r="F14657" t="s">
        <v>251</v>
      </c>
      <c r="G14657">
        <v>100000</v>
      </c>
      <c r="H14657">
        <v>16.86</v>
      </c>
      <c r="I14657">
        <v>1686000</v>
      </c>
      <c r="J14657" t="s">
        <v>81</v>
      </c>
      <c r="K14657">
        <v>-4.2918444646600773E-2</v>
      </c>
      <c r="L14657">
        <v>-4.2918000000000003</v>
      </c>
      <c r="M14657" t="s">
        <v>82</v>
      </c>
    </row>
    <row r="14658" spans="1:13">
      <c r="A14658" t="s">
        <v>6871</v>
      </c>
      <c r="B14658" t="s">
        <v>6872</v>
      </c>
      <c r="C14658" t="str">
        <f>TEXT(D14658, "mmm")</f>
        <v>Nov</v>
      </c>
      <c r="D14658" s="1">
        <v>45617</v>
      </c>
      <c r="E14658" t="s">
        <v>6875</v>
      </c>
      <c r="F14658" t="s">
        <v>251</v>
      </c>
      <c r="G14658">
        <v>100000</v>
      </c>
      <c r="H14658">
        <v>16.86</v>
      </c>
      <c r="I14658">
        <v>1686000</v>
      </c>
      <c r="J14658" t="s">
        <v>81</v>
      </c>
      <c r="K14658">
        <v>-4.2918444646600773E-2</v>
      </c>
      <c r="L14658">
        <v>-4.2918000000000003</v>
      </c>
      <c r="M14658" t="s">
        <v>82</v>
      </c>
    </row>
    <row r="14659" spans="1:13">
      <c r="A14659" t="s">
        <v>6871</v>
      </c>
      <c r="B14659" t="s">
        <v>6872</v>
      </c>
      <c r="C14659" t="str">
        <f>TEXT(D14659, "mmm")</f>
        <v>Nov</v>
      </c>
      <c r="D14659" s="1">
        <v>45617</v>
      </c>
      <c r="E14659" t="s">
        <v>6874</v>
      </c>
      <c r="F14659" t="s">
        <v>251</v>
      </c>
      <c r="G14659">
        <v>100000</v>
      </c>
      <c r="H14659">
        <v>16.86</v>
      </c>
      <c r="I14659">
        <v>1686000</v>
      </c>
      <c r="J14659" t="s">
        <v>81</v>
      </c>
      <c r="K14659">
        <v>-4.2918444646600773E-2</v>
      </c>
      <c r="L14659">
        <v>-4.2918000000000003</v>
      </c>
      <c r="M14659" t="s">
        <v>82</v>
      </c>
    </row>
    <row r="14660" spans="1:13">
      <c r="A14660" t="s">
        <v>6871</v>
      </c>
      <c r="B14660" t="s">
        <v>6872</v>
      </c>
      <c r="C14660" t="str">
        <f>TEXT(D14660, "mmm")</f>
        <v>Nov</v>
      </c>
      <c r="D14660" s="1">
        <v>45617</v>
      </c>
      <c r="E14660" t="s">
        <v>6877</v>
      </c>
      <c r="F14660" t="s">
        <v>251</v>
      </c>
      <c r="G14660">
        <v>100000</v>
      </c>
      <c r="H14660">
        <v>16.86</v>
      </c>
      <c r="I14660">
        <v>1686000</v>
      </c>
      <c r="J14660" t="s">
        <v>81</v>
      </c>
      <c r="K14660">
        <v>-4.2918444646600773E-2</v>
      </c>
      <c r="L14660">
        <v>-4.2918000000000003</v>
      </c>
      <c r="M14660" t="s">
        <v>82</v>
      </c>
    </row>
    <row r="14661" spans="1:13">
      <c r="A14661" t="s">
        <v>789</v>
      </c>
      <c r="B14661" t="s">
        <v>790</v>
      </c>
      <c r="C14661" t="str">
        <f>TEXT(D14661, "mmm")</f>
        <v>Nov</v>
      </c>
      <c r="D14661" s="1">
        <v>45617</v>
      </c>
      <c r="E14661" t="s">
        <v>791</v>
      </c>
      <c r="F14661" t="s">
        <v>128</v>
      </c>
      <c r="G14661">
        <v>5000</v>
      </c>
      <c r="H14661">
        <v>2.21</v>
      </c>
      <c r="I14661">
        <v>11050</v>
      </c>
      <c r="J14661" t="s">
        <v>81</v>
      </c>
      <c r="K14661">
        <v>-1.333332061767578E-2</v>
      </c>
      <c r="L14661">
        <v>-1.3332999999999999</v>
      </c>
      <c r="M14661" t="s">
        <v>82</v>
      </c>
    </row>
    <row r="14662" spans="1:13">
      <c r="A14662" t="s">
        <v>789</v>
      </c>
      <c r="B14662" t="s">
        <v>790</v>
      </c>
      <c r="C14662" t="str">
        <f>TEXT(D14662, "mmm")</f>
        <v>Nov</v>
      </c>
      <c r="D14662" s="1">
        <v>45617</v>
      </c>
      <c r="E14662" t="s">
        <v>791</v>
      </c>
      <c r="F14662" t="s">
        <v>128</v>
      </c>
      <c r="G14662">
        <v>15000</v>
      </c>
      <c r="H14662">
        <v>2.21</v>
      </c>
      <c r="I14662">
        <v>33150</v>
      </c>
      <c r="J14662" t="s">
        <v>86</v>
      </c>
      <c r="K14662">
        <v>-1.333332061767578E-2</v>
      </c>
      <c r="L14662">
        <v>-1.3332999999999999</v>
      </c>
      <c r="M14662" t="s">
        <v>82</v>
      </c>
    </row>
    <row r="14663" spans="1:13">
      <c r="A14663" t="s">
        <v>7168</v>
      </c>
      <c r="B14663" t="s">
        <v>7169</v>
      </c>
      <c r="C14663" t="str">
        <f>TEXT(D14663, "mmm")</f>
        <v>Nov</v>
      </c>
      <c r="D14663" s="1">
        <v>45617</v>
      </c>
      <c r="E14663" t="s">
        <v>7170</v>
      </c>
      <c r="F14663" t="s">
        <v>118</v>
      </c>
      <c r="G14663">
        <v>3000</v>
      </c>
      <c r="H14663">
        <v>6.76</v>
      </c>
      <c r="I14663">
        <v>20280</v>
      </c>
      <c r="J14663" t="s">
        <v>81</v>
      </c>
      <c r="K14663">
        <v>-9.8461517920860886E-2</v>
      </c>
      <c r="L14663">
        <v>-9.8461999999999996</v>
      </c>
      <c r="M14663" t="s">
        <v>82</v>
      </c>
    </row>
    <row r="14664" spans="1:13">
      <c r="A14664" t="s">
        <v>2159</v>
      </c>
      <c r="B14664" t="s">
        <v>2160</v>
      </c>
      <c r="C14664" t="str">
        <f>TEXT(D14664, "mmm")</f>
        <v>Nov</v>
      </c>
      <c r="D14664" s="1">
        <v>45617</v>
      </c>
      <c r="E14664" t="s">
        <v>2161</v>
      </c>
      <c r="F14664" t="s">
        <v>217</v>
      </c>
      <c r="G14664">
        <v>136753</v>
      </c>
      <c r="H14664">
        <v>1.28</v>
      </c>
      <c r="I14664">
        <v>175043.84</v>
      </c>
      <c r="J14664" t="s">
        <v>81</v>
      </c>
      <c r="K14664">
        <v>0.21969693206777621</v>
      </c>
      <c r="L14664">
        <v>21.9697</v>
      </c>
      <c r="M14664" t="s">
        <v>82</v>
      </c>
    </row>
    <row r="14665" spans="1:13">
      <c r="A14665" t="s">
        <v>2137</v>
      </c>
      <c r="B14665" t="s">
        <v>2138</v>
      </c>
      <c r="C14665" t="str">
        <f>TEXT(D14665, "mmm")</f>
        <v>Nov</v>
      </c>
      <c r="D14665" s="1">
        <v>45617</v>
      </c>
      <c r="E14665" t="s">
        <v>5917</v>
      </c>
      <c r="F14665" t="s">
        <v>128</v>
      </c>
      <c r="G14665">
        <v>5000</v>
      </c>
      <c r="H14665">
        <v>4.5999999999999996</v>
      </c>
      <c r="I14665">
        <v>23000</v>
      </c>
      <c r="J14665" t="s">
        <v>81</v>
      </c>
      <c r="K14665">
        <v>-1.6606637669203232E-2</v>
      </c>
      <c r="L14665">
        <v>-1.6607000000000001</v>
      </c>
      <c r="M14665" t="s">
        <v>82</v>
      </c>
    </row>
    <row r="14666" spans="1:13">
      <c r="A14666" t="s">
        <v>7171</v>
      </c>
      <c r="B14666" t="s">
        <v>7172</v>
      </c>
      <c r="C14666" t="str">
        <f>TEXT(D14666, "mmm")</f>
        <v>Nov</v>
      </c>
      <c r="D14666" s="1">
        <v>45617</v>
      </c>
      <c r="E14666" t="s">
        <v>7173</v>
      </c>
      <c r="F14666" t="s">
        <v>128</v>
      </c>
      <c r="G14666">
        <v>32000</v>
      </c>
      <c r="H14666">
        <v>4.32</v>
      </c>
      <c r="I14666">
        <v>138240</v>
      </c>
      <c r="J14666" t="s">
        <v>86</v>
      </c>
      <c r="K14666">
        <v>0.15844159704534341</v>
      </c>
      <c r="L14666">
        <v>15.844200000000001</v>
      </c>
      <c r="M14666" t="s">
        <v>82</v>
      </c>
    </row>
    <row r="14667" spans="1:13">
      <c r="A14667" t="s">
        <v>3843</v>
      </c>
      <c r="B14667" t="s">
        <v>3844</v>
      </c>
      <c r="C14667" t="str">
        <f>TEXT(D14667, "mmm")</f>
        <v>Nov</v>
      </c>
      <c r="D14667" s="1">
        <v>45617</v>
      </c>
      <c r="E14667" t="s">
        <v>7174</v>
      </c>
      <c r="F14667" t="s">
        <v>118</v>
      </c>
      <c r="G14667">
        <v>21000</v>
      </c>
      <c r="H14667">
        <v>9.43</v>
      </c>
      <c r="I14667">
        <v>198030</v>
      </c>
      <c r="J14667" t="s">
        <v>81</v>
      </c>
      <c r="K14667">
        <v>0.45753709458971059</v>
      </c>
      <c r="L14667">
        <v>45.753700000000002</v>
      </c>
      <c r="M14667" t="s">
        <v>82</v>
      </c>
    </row>
    <row r="14668" spans="1:13">
      <c r="A14668" t="s">
        <v>5095</v>
      </c>
      <c r="B14668" t="s">
        <v>5096</v>
      </c>
      <c r="C14668" t="str">
        <f>TEXT(D14668, "mmm")</f>
        <v>Nov</v>
      </c>
      <c r="D14668" s="1">
        <v>45617</v>
      </c>
      <c r="E14668" t="s">
        <v>5097</v>
      </c>
      <c r="F14668" t="s">
        <v>101</v>
      </c>
      <c r="G14668">
        <v>8500</v>
      </c>
      <c r="H14668">
        <v>15.97</v>
      </c>
      <c r="I14668">
        <v>135745</v>
      </c>
      <c r="J14668" t="s">
        <v>81</v>
      </c>
      <c r="K14668">
        <v>3.4504454004686817E-2</v>
      </c>
      <c r="L14668">
        <v>3.4504000000000001</v>
      </c>
      <c r="M14668" t="s">
        <v>82</v>
      </c>
    </row>
    <row r="14669" spans="1:13">
      <c r="A14669" t="s">
        <v>6816</v>
      </c>
      <c r="B14669" t="s">
        <v>6817</v>
      </c>
      <c r="C14669" t="str">
        <f>TEXT(D14669, "mmm")</f>
        <v>Nov</v>
      </c>
      <c r="D14669" s="1">
        <v>45617</v>
      </c>
      <c r="E14669" t="s">
        <v>6820</v>
      </c>
      <c r="F14669" t="s">
        <v>101</v>
      </c>
      <c r="G14669">
        <v>10000</v>
      </c>
      <c r="H14669">
        <v>71.959999999999994</v>
      </c>
      <c r="I14669">
        <v>719599.99999999988</v>
      </c>
      <c r="J14669" t="s">
        <v>86</v>
      </c>
      <c r="K14669">
        <v>7.6654541119714592E-2</v>
      </c>
      <c r="L14669">
        <v>7.6654999999999998</v>
      </c>
      <c r="M14669" t="s">
        <v>82</v>
      </c>
    </row>
    <row r="14670" spans="1:13">
      <c r="A14670" t="s">
        <v>6816</v>
      </c>
      <c r="B14670" t="s">
        <v>6817</v>
      </c>
      <c r="C14670" t="str">
        <f>TEXT(D14670, "mmm")</f>
        <v>Nov</v>
      </c>
      <c r="D14670" s="1">
        <v>45617</v>
      </c>
      <c r="E14670" t="s">
        <v>6819</v>
      </c>
      <c r="F14670" t="s">
        <v>101</v>
      </c>
      <c r="G14670">
        <v>10000</v>
      </c>
      <c r="H14670">
        <v>71.959999999999994</v>
      </c>
      <c r="I14670">
        <v>719599.99999999988</v>
      </c>
      <c r="J14670" t="s">
        <v>86</v>
      </c>
      <c r="K14670">
        <v>7.6654541119714592E-2</v>
      </c>
      <c r="L14670">
        <v>7.6654999999999998</v>
      </c>
      <c r="M14670" t="s">
        <v>82</v>
      </c>
    </row>
    <row r="14671" spans="1:13">
      <c r="A14671" t="s">
        <v>6816</v>
      </c>
      <c r="B14671" t="s">
        <v>6817</v>
      </c>
      <c r="C14671" t="str">
        <f>TEXT(D14671, "mmm")</f>
        <v>Nov</v>
      </c>
      <c r="D14671" s="1">
        <v>45617</v>
      </c>
      <c r="E14671" t="s">
        <v>6818</v>
      </c>
      <c r="F14671" t="s">
        <v>101</v>
      </c>
      <c r="G14671">
        <v>10000</v>
      </c>
      <c r="H14671">
        <v>71.959999999999994</v>
      </c>
      <c r="I14671">
        <v>719599.99999999988</v>
      </c>
      <c r="J14671" t="s">
        <v>86</v>
      </c>
      <c r="K14671">
        <v>7.6654541119714592E-2</v>
      </c>
      <c r="L14671">
        <v>7.6654999999999998</v>
      </c>
      <c r="M14671" t="s">
        <v>82</v>
      </c>
    </row>
    <row r="14672" spans="1:13">
      <c r="A14672" t="s">
        <v>1912</v>
      </c>
      <c r="B14672" t="s">
        <v>1913</v>
      </c>
      <c r="C14672" t="str">
        <f>TEXT(D14672, "mmm")</f>
        <v>Nov</v>
      </c>
      <c r="D14672" s="1">
        <v>45617</v>
      </c>
      <c r="E14672" t="s">
        <v>7175</v>
      </c>
      <c r="F14672" t="s">
        <v>128</v>
      </c>
      <c r="G14672">
        <v>19762</v>
      </c>
      <c r="H14672">
        <v>5.12</v>
      </c>
      <c r="I14672">
        <v>101181.44</v>
      </c>
      <c r="J14672" t="s">
        <v>81</v>
      </c>
      <c r="K14672">
        <v>0.43252585335904947</v>
      </c>
      <c r="L14672">
        <v>43.252600000000001</v>
      </c>
      <c r="M14672" t="s">
        <v>82</v>
      </c>
    </row>
    <row r="14673" spans="1:13">
      <c r="A14673" t="s">
        <v>6841</v>
      </c>
      <c r="B14673" t="s">
        <v>6842</v>
      </c>
      <c r="C14673" t="str">
        <f>TEXT(D14673, "mmm")</f>
        <v>Nov</v>
      </c>
      <c r="D14673" s="1">
        <v>45617</v>
      </c>
      <c r="E14673" t="s">
        <v>7176</v>
      </c>
      <c r="F14673" t="s">
        <v>80</v>
      </c>
      <c r="G14673">
        <v>8130</v>
      </c>
      <c r="H14673">
        <v>6.05</v>
      </c>
      <c r="I14673">
        <v>49186.5</v>
      </c>
      <c r="J14673" t="s">
        <v>81</v>
      </c>
      <c r="K14673">
        <v>0</v>
      </c>
      <c r="L14673">
        <v>0</v>
      </c>
      <c r="M14673" t="s">
        <v>82</v>
      </c>
    </row>
    <row r="14674" spans="1:13">
      <c r="A14674" t="s">
        <v>4585</v>
      </c>
      <c r="B14674" t="s">
        <v>4586</v>
      </c>
      <c r="C14674" t="str">
        <f>TEXT(D14674, "mmm")</f>
        <v>Nov</v>
      </c>
      <c r="D14674" s="1">
        <v>45617</v>
      </c>
      <c r="E14674" t="s">
        <v>7177</v>
      </c>
      <c r="F14674" t="s">
        <v>80</v>
      </c>
      <c r="G14674">
        <v>1000</v>
      </c>
      <c r="H14674">
        <v>20.25</v>
      </c>
      <c r="I14674">
        <v>20250</v>
      </c>
      <c r="J14674" t="s">
        <v>81</v>
      </c>
      <c r="K14674">
        <v>6.1335254368564129E-3</v>
      </c>
      <c r="L14674">
        <v>0.61339999999999995</v>
      </c>
      <c r="M14674" t="s">
        <v>82</v>
      </c>
    </row>
    <row r="14675" spans="1:13">
      <c r="A14675" t="s">
        <v>6080</v>
      </c>
      <c r="B14675" t="s">
        <v>6081</v>
      </c>
      <c r="C14675" t="str">
        <f>TEXT(D14675, "mmm")</f>
        <v>Nov</v>
      </c>
      <c r="D14675" s="1">
        <v>45617</v>
      </c>
      <c r="E14675" t="s">
        <v>7178</v>
      </c>
      <c r="F14675" t="s">
        <v>118</v>
      </c>
      <c r="G14675">
        <v>773</v>
      </c>
      <c r="H14675">
        <v>41.8</v>
      </c>
      <c r="I14675">
        <v>32311.4</v>
      </c>
      <c r="J14675" t="s">
        <v>86</v>
      </c>
      <c r="K14675">
        <v>2.1228935826181239E-2</v>
      </c>
      <c r="L14675">
        <v>2.1229</v>
      </c>
      <c r="M14675" t="s">
        <v>82</v>
      </c>
    </row>
    <row r="14676" spans="1:13">
      <c r="A14676" t="s">
        <v>4875</v>
      </c>
      <c r="B14676" t="s">
        <v>4876</v>
      </c>
      <c r="C14676" t="str">
        <f>TEXT(D14676, "mmm")</f>
        <v>Nov</v>
      </c>
      <c r="D14676" s="1">
        <v>45617</v>
      </c>
      <c r="E14676" t="s">
        <v>2782</v>
      </c>
      <c r="F14676" t="s">
        <v>426</v>
      </c>
      <c r="G14676">
        <v>4000</v>
      </c>
      <c r="H14676">
        <v>10.14</v>
      </c>
      <c r="I14676">
        <v>40560</v>
      </c>
      <c r="J14676" t="s">
        <v>81</v>
      </c>
      <c r="K14676">
        <v>2.9702860439828619E-2</v>
      </c>
      <c r="L14676">
        <v>2.9702999999999999</v>
      </c>
      <c r="M14676" t="s">
        <v>82</v>
      </c>
    </row>
    <row r="14677" spans="1:13">
      <c r="A14677" t="s">
        <v>4099</v>
      </c>
      <c r="B14677" t="s">
        <v>4100</v>
      </c>
      <c r="C14677" t="str">
        <f>TEXT(D14677, "mmm")</f>
        <v>Nov</v>
      </c>
      <c r="D14677" s="1">
        <v>45617</v>
      </c>
      <c r="E14677" t="s">
        <v>4101</v>
      </c>
      <c r="F14677" t="s">
        <v>128</v>
      </c>
      <c r="G14677">
        <v>13000</v>
      </c>
      <c r="H14677">
        <v>12.68</v>
      </c>
      <c r="I14677">
        <v>164840</v>
      </c>
      <c r="J14677" t="s">
        <v>81</v>
      </c>
      <c r="K14677">
        <v>0.12153847388454769</v>
      </c>
      <c r="L14677">
        <v>12.1538</v>
      </c>
      <c r="M14677" t="s">
        <v>82</v>
      </c>
    </row>
    <row r="14678" spans="1:13">
      <c r="A14678" t="s">
        <v>4585</v>
      </c>
      <c r="B14678" t="s">
        <v>4586</v>
      </c>
      <c r="C14678" t="str">
        <f>TEXT(D14678, "mmm")</f>
        <v>Nov</v>
      </c>
      <c r="D14678" s="1">
        <v>45617</v>
      </c>
      <c r="E14678" t="s">
        <v>4606</v>
      </c>
      <c r="F14678" t="s">
        <v>128</v>
      </c>
      <c r="G14678">
        <v>4000</v>
      </c>
      <c r="H14678">
        <v>20.32</v>
      </c>
      <c r="I14678">
        <v>81280</v>
      </c>
      <c r="J14678" t="s">
        <v>81</v>
      </c>
      <c r="K14678">
        <v>6.1335254368564129E-3</v>
      </c>
      <c r="L14678">
        <v>0.61339999999999995</v>
      </c>
      <c r="M14678" t="s">
        <v>82</v>
      </c>
    </row>
    <row r="14679" spans="1:13">
      <c r="A14679" t="s">
        <v>6787</v>
      </c>
      <c r="B14679" t="s">
        <v>6788</v>
      </c>
      <c r="C14679" t="str">
        <f>TEXT(D14679, "mmm")</f>
        <v>Nov</v>
      </c>
      <c r="D14679" s="1">
        <v>45617</v>
      </c>
      <c r="E14679" t="s">
        <v>6789</v>
      </c>
      <c r="F14679" t="s">
        <v>251</v>
      </c>
      <c r="G14679">
        <v>100000</v>
      </c>
      <c r="H14679">
        <v>1.23</v>
      </c>
      <c r="I14679">
        <v>123000</v>
      </c>
      <c r="J14679" t="s">
        <v>86</v>
      </c>
      <c r="K14679">
        <v>0.125</v>
      </c>
      <c r="L14679">
        <v>12.5</v>
      </c>
      <c r="M14679" t="s">
        <v>82</v>
      </c>
    </row>
    <row r="14680" spans="1:13">
      <c r="A14680" t="s">
        <v>3595</v>
      </c>
      <c r="B14680" t="s">
        <v>3596</v>
      </c>
      <c r="C14680" t="str">
        <f>TEXT(D14680, "mmm")</f>
        <v>Nov</v>
      </c>
      <c r="D14680" s="1">
        <v>45618</v>
      </c>
      <c r="E14680" t="s">
        <v>3597</v>
      </c>
      <c r="F14680" t="s">
        <v>80</v>
      </c>
      <c r="G14680">
        <v>18914</v>
      </c>
      <c r="H14680">
        <v>1.84</v>
      </c>
      <c r="I14680">
        <v>34801.760000000002</v>
      </c>
      <c r="J14680" t="s">
        <v>81</v>
      </c>
      <c r="K14680">
        <v>8.1081067148658814E-2</v>
      </c>
      <c r="L14680">
        <v>8.1081000000000003</v>
      </c>
      <c r="M14680" t="s">
        <v>82</v>
      </c>
    </row>
    <row r="14681" spans="1:13">
      <c r="A14681" t="s">
        <v>377</v>
      </c>
      <c r="B14681" t="s">
        <v>378</v>
      </c>
      <c r="C14681" t="str">
        <f>TEXT(D14681, "mmm")</f>
        <v>Nov</v>
      </c>
      <c r="D14681" s="1">
        <v>45618</v>
      </c>
      <c r="E14681" t="s">
        <v>379</v>
      </c>
      <c r="F14681" t="s">
        <v>101</v>
      </c>
      <c r="G14681">
        <v>17024</v>
      </c>
      <c r="H14681">
        <v>14.87</v>
      </c>
      <c r="I14681">
        <v>253146.88</v>
      </c>
      <c r="J14681" t="s">
        <v>86</v>
      </c>
      <c r="K14681">
        <v>0.11037239396920211</v>
      </c>
      <c r="L14681">
        <v>11.0372</v>
      </c>
      <c r="M14681" t="s">
        <v>82</v>
      </c>
    </row>
    <row r="14682" spans="1:13">
      <c r="A14682" t="s">
        <v>5955</v>
      </c>
      <c r="B14682" t="s">
        <v>5956</v>
      </c>
      <c r="C14682" t="str">
        <f>TEXT(D14682, "mmm")</f>
        <v>Nov</v>
      </c>
      <c r="D14682" s="1">
        <v>45618</v>
      </c>
      <c r="E14682" t="s">
        <v>5957</v>
      </c>
      <c r="F14682" t="s">
        <v>128</v>
      </c>
      <c r="G14682">
        <v>500</v>
      </c>
      <c r="H14682">
        <v>103.98</v>
      </c>
      <c r="I14682">
        <v>51990</v>
      </c>
      <c r="J14682" t="s">
        <v>86</v>
      </c>
      <c r="K14682">
        <v>-1.319536204643346E-2</v>
      </c>
      <c r="L14682">
        <v>-1.3194999999999999</v>
      </c>
      <c r="M14682" t="s">
        <v>82</v>
      </c>
    </row>
    <row r="14683" spans="1:13">
      <c r="A14683" t="s">
        <v>2159</v>
      </c>
      <c r="B14683" t="s">
        <v>2160</v>
      </c>
      <c r="C14683" t="str">
        <f>TEXT(D14683, "mmm")</f>
        <v>Nov</v>
      </c>
      <c r="D14683" s="1">
        <v>45618</v>
      </c>
      <c r="E14683" t="s">
        <v>6151</v>
      </c>
      <c r="F14683" t="s">
        <v>80</v>
      </c>
      <c r="G14683">
        <v>20000</v>
      </c>
      <c r="H14683">
        <v>1.32</v>
      </c>
      <c r="I14683">
        <v>26400</v>
      </c>
      <c r="J14683" t="s">
        <v>81</v>
      </c>
      <c r="K14683">
        <v>0.17142858115994211</v>
      </c>
      <c r="L14683">
        <v>17.142900000000001</v>
      </c>
      <c r="M14683" t="s">
        <v>82</v>
      </c>
    </row>
    <row r="14684" spans="1:13">
      <c r="A14684" t="s">
        <v>1369</v>
      </c>
      <c r="B14684" t="s">
        <v>1370</v>
      </c>
      <c r="C14684" t="str">
        <f>TEXT(D14684, "mmm")</f>
        <v>Nov</v>
      </c>
      <c r="D14684" s="1">
        <v>45618</v>
      </c>
      <c r="E14684" t="s">
        <v>1371</v>
      </c>
      <c r="F14684" t="s">
        <v>80</v>
      </c>
      <c r="G14684">
        <v>25000</v>
      </c>
      <c r="H14684">
        <v>0.95</v>
      </c>
      <c r="I14684">
        <v>23750</v>
      </c>
      <c r="J14684" t="s">
        <v>81</v>
      </c>
      <c r="K14684">
        <v>-0.1400000188225197</v>
      </c>
      <c r="L14684">
        <v>-14</v>
      </c>
      <c r="M14684" t="s">
        <v>82</v>
      </c>
    </row>
    <row r="14685" spans="1:13">
      <c r="A14685" t="s">
        <v>7179</v>
      </c>
      <c r="B14685" t="s">
        <v>7180</v>
      </c>
      <c r="C14685" t="str">
        <f>TEXT(D14685, "mmm")</f>
        <v>Nov</v>
      </c>
      <c r="D14685" s="1">
        <v>45618</v>
      </c>
      <c r="E14685" t="s">
        <v>7181</v>
      </c>
      <c r="F14685" t="s">
        <v>217</v>
      </c>
      <c r="G14685">
        <v>48544</v>
      </c>
      <c r="H14685">
        <v>23.51</v>
      </c>
      <c r="I14685">
        <v>1141269.44</v>
      </c>
      <c r="J14685" t="s">
        <v>86</v>
      </c>
      <c r="K14685">
        <v>-2.323613161334059E-2</v>
      </c>
      <c r="L14685">
        <v>-2.3235999999999999</v>
      </c>
      <c r="M14685" t="s">
        <v>82</v>
      </c>
    </row>
    <row r="14686" spans="1:13">
      <c r="A14686" t="s">
        <v>2159</v>
      </c>
      <c r="B14686" t="s">
        <v>2160</v>
      </c>
      <c r="C14686" t="str">
        <f>TEXT(D14686, "mmm")</f>
        <v>Nov</v>
      </c>
      <c r="D14686" s="1">
        <v>45618</v>
      </c>
      <c r="E14686" t="s">
        <v>2161</v>
      </c>
      <c r="F14686" t="s">
        <v>217</v>
      </c>
      <c r="G14686">
        <v>421796</v>
      </c>
      <c r="H14686">
        <v>1.4</v>
      </c>
      <c r="I14686">
        <v>590514.39999999991</v>
      </c>
      <c r="J14686" t="s">
        <v>81</v>
      </c>
      <c r="K14686">
        <v>0.17142858115994211</v>
      </c>
      <c r="L14686">
        <v>17.142900000000001</v>
      </c>
      <c r="M14686" t="s">
        <v>82</v>
      </c>
    </row>
    <row r="14687" spans="1:13">
      <c r="A14687" t="s">
        <v>6955</v>
      </c>
      <c r="B14687" t="s">
        <v>6956</v>
      </c>
      <c r="C14687" t="str">
        <f>TEXT(D14687, "mmm")</f>
        <v>Nov</v>
      </c>
      <c r="D14687" s="1">
        <v>45618</v>
      </c>
      <c r="E14687" t="s">
        <v>2849</v>
      </c>
      <c r="F14687" t="s">
        <v>101</v>
      </c>
      <c r="G14687">
        <v>3936</v>
      </c>
      <c r="H14687">
        <v>25.23</v>
      </c>
      <c r="I14687">
        <v>99305.279999999999</v>
      </c>
      <c r="J14687" t="s">
        <v>81</v>
      </c>
      <c r="K14687">
        <v>6.9713519482288433E-3</v>
      </c>
      <c r="L14687">
        <v>0.69710000000000005</v>
      </c>
      <c r="M14687" t="s">
        <v>82</v>
      </c>
    </row>
    <row r="14688" spans="1:13">
      <c r="A14688" t="s">
        <v>6955</v>
      </c>
      <c r="B14688" t="s">
        <v>6956</v>
      </c>
      <c r="C14688" t="str">
        <f>TEXT(D14688, "mmm")</f>
        <v>Nov</v>
      </c>
      <c r="D14688" s="1">
        <v>45618</v>
      </c>
      <c r="E14688" t="s">
        <v>2848</v>
      </c>
      <c r="F14688" t="s">
        <v>101</v>
      </c>
      <c r="G14688">
        <v>3936</v>
      </c>
      <c r="H14688">
        <v>25.23</v>
      </c>
      <c r="I14688">
        <v>99305.279999999999</v>
      </c>
      <c r="J14688" t="s">
        <v>81</v>
      </c>
      <c r="K14688">
        <v>6.9713519482288433E-3</v>
      </c>
      <c r="L14688">
        <v>0.69710000000000005</v>
      </c>
      <c r="M14688" t="s">
        <v>82</v>
      </c>
    </row>
    <row r="14689" spans="1:13">
      <c r="A14689" t="s">
        <v>6955</v>
      </c>
      <c r="B14689" t="s">
        <v>6956</v>
      </c>
      <c r="C14689" t="str">
        <f>TEXT(D14689, "mmm")</f>
        <v>Nov</v>
      </c>
      <c r="D14689" s="1">
        <v>45618</v>
      </c>
      <c r="E14689" t="s">
        <v>2846</v>
      </c>
      <c r="F14689" t="s">
        <v>101</v>
      </c>
      <c r="G14689">
        <v>3936</v>
      </c>
      <c r="H14689">
        <v>25.23</v>
      </c>
      <c r="I14689">
        <v>99305.279999999999</v>
      </c>
      <c r="J14689" t="s">
        <v>81</v>
      </c>
      <c r="K14689">
        <v>6.9713519482288433E-3</v>
      </c>
      <c r="L14689">
        <v>0.69710000000000005</v>
      </c>
      <c r="M14689" t="s">
        <v>82</v>
      </c>
    </row>
    <row r="14690" spans="1:13">
      <c r="A14690" t="s">
        <v>6955</v>
      </c>
      <c r="B14690" t="s">
        <v>6956</v>
      </c>
      <c r="C14690" t="str">
        <f>TEXT(D14690, "mmm")</f>
        <v>Nov</v>
      </c>
      <c r="D14690" s="1">
        <v>45618</v>
      </c>
      <c r="E14690" t="s">
        <v>2847</v>
      </c>
      <c r="F14690" t="s">
        <v>101</v>
      </c>
      <c r="G14690">
        <v>3936</v>
      </c>
      <c r="H14690">
        <v>25.23</v>
      </c>
      <c r="I14690">
        <v>99305.279999999999</v>
      </c>
      <c r="J14690" t="s">
        <v>81</v>
      </c>
      <c r="K14690">
        <v>6.9713519482288433E-3</v>
      </c>
      <c r="L14690">
        <v>0.69710000000000005</v>
      </c>
      <c r="M14690" t="s">
        <v>82</v>
      </c>
    </row>
    <row r="14691" spans="1:13">
      <c r="A14691" t="s">
        <v>6955</v>
      </c>
      <c r="B14691" t="s">
        <v>6956</v>
      </c>
      <c r="C14691" t="str">
        <f>TEXT(D14691, "mmm")</f>
        <v>Nov</v>
      </c>
      <c r="D14691" s="1">
        <v>45618</v>
      </c>
      <c r="E14691" t="s">
        <v>6957</v>
      </c>
      <c r="F14691" t="s">
        <v>101</v>
      </c>
      <c r="G14691">
        <v>3936</v>
      </c>
      <c r="H14691">
        <v>25.23</v>
      </c>
      <c r="I14691">
        <v>99305.279999999999</v>
      </c>
      <c r="J14691" t="s">
        <v>81</v>
      </c>
      <c r="K14691">
        <v>6.9713519482288433E-3</v>
      </c>
      <c r="L14691">
        <v>0.69710000000000005</v>
      </c>
      <c r="M14691" t="s">
        <v>82</v>
      </c>
    </row>
    <row r="14692" spans="1:13">
      <c r="A14692" t="s">
        <v>6955</v>
      </c>
      <c r="B14692" t="s">
        <v>6956</v>
      </c>
      <c r="C14692" t="str">
        <f>TEXT(D14692, "mmm")</f>
        <v>Nov</v>
      </c>
      <c r="D14692" s="1">
        <v>45618</v>
      </c>
      <c r="E14692" t="s">
        <v>2849</v>
      </c>
      <c r="F14692" t="s">
        <v>101</v>
      </c>
      <c r="G14692">
        <v>1797</v>
      </c>
      <c r="H14692">
        <v>25.3</v>
      </c>
      <c r="I14692">
        <v>45464.1</v>
      </c>
      <c r="J14692" t="s">
        <v>81</v>
      </c>
      <c r="K14692">
        <v>6.9713519482288433E-3</v>
      </c>
      <c r="L14692">
        <v>0.69710000000000005</v>
      </c>
      <c r="M14692" t="s">
        <v>82</v>
      </c>
    </row>
    <row r="14693" spans="1:13">
      <c r="A14693" t="s">
        <v>6955</v>
      </c>
      <c r="B14693" t="s">
        <v>6956</v>
      </c>
      <c r="C14693" t="str">
        <f>TEXT(D14693, "mmm")</f>
        <v>Nov</v>
      </c>
      <c r="D14693" s="1">
        <v>45618</v>
      </c>
      <c r="E14693" t="s">
        <v>2848</v>
      </c>
      <c r="F14693" t="s">
        <v>101</v>
      </c>
      <c r="G14693">
        <v>1797</v>
      </c>
      <c r="H14693">
        <v>25.3</v>
      </c>
      <c r="I14693">
        <v>45464.1</v>
      </c>
      <c r="J14693" t="s">
        <v>81</v>
      </c>
      <c r="K14693">
        <v>6.9713519482288433E-3</v>
      </c>
      <c r="L14693">
        <v>0.69710000000000005</v>
      </c>
      <c r="M14693" t="s">
        <v>82</v>
      </c>
    </row>
    <row r="14694" spans="1:13">
      <c r="A14694" t="s">
        <v>6955</v>
      </c>
      <c r="B14694" t="s">
        <v>6956</v>
      </c>
      <c r="C14694" t="str">
        <f>TEXT(D14694, "mmm")</f>
        <v>Nov</v>
      </c>
      <c r="D14694" s="1">
        <v>45618</v>
      </c>
      <c r="E14694" t="s">
        <v>2846</v>
      </c>
      <c r="F14694" t="s">
        <v>101</v>
      </c>
      <c r="G14694">
        <v>1797</v>
      </c>
      <c r="H14694">
        <v>25.3</v>
      </c>
      <c r="I14694">
        <v>45464.1</v>
      </c>
      <c r="J14694" t="s">
        <v>81</v>
      </c>
      <c r="K14694">
        <v>6.9713519482288433E-3</v>
      </c>
      <c r="L14694">
        <v>0.69710000000000005</v>
      </c>
      <c r="M14694" t="s">
        <v>82</v>
      </c>
    </row>
    <row r="14695" spans="1:13">
      <c r="A14695" t="s">
        <v>6955</v>
      </c>
      <c r="B14695" t="s">
        <v>6956</v>
      </c>
      <c r="C14695" t="str">
        <f>TEXT(D14695, "mmm")</f>
        <v>Nov</v>
      </c>
      <c r="D14695" s="1">
        <v>45618</v>
      </c>
      <c r="E14695" t="s">
        <v>2847</v>
      </c>
      <c r="F14695" t="s">
        <v>101</v>
      </c>
      <c r="G14695">
        <v>1797</v>
      </c>
      <c r="H14695">
        <v>25.3</v>
      </c>
      <c r="I14695">
        <v>45464.1</v>
      </c>
      <c r="J14695" t="s">
        <v>81</v>
      </c>
      <c r="K14695">
        <v>6.9713519482288433E-3</v>
      </c>
      <c r="L14695">
        <v>0.69710000000000005</v>
      </c>
      <c r="M14695" t="s">
        <v>82</v>
      </c>
    </row>
    <row r="14696" spans="1:13">
      <c r="A14696" t="s">
        <v>6955</v>
      </c>
      <c r="B14696" t="s">
        <v>6956</v>
      </c>
      <c r="C14696" t="str">
        <f>TEXT(D14696, "mmm")</f>
        <v>Nov</v>
      </c>
      <c r="D14696" s="1">
        <v>45618</v>
      </c>
      <c r="E14696" t="s">
        <v>6957</v>
      </c>
      <c r="F14696" t="s">
        <v>101</v>
      </c>
      <c r="G14696">
        <v>1797</v>
      </c>
      <c r="H14696">
        <v>25.3</v>
      </c>
      <c r="I14696">
        <v>45464.1</v>
      </c>
      <c r="J14696" t="s">
        <v>81</v>
      </c>
      <c r="K14696">
        <v>6.9713519482288433E-3</v>
      </c>
      <c r="L14696">
        <v>0.69710000000000005</v>
      </c>
      <c r="M14696" t="s">
        <v>82</v>
      </c>
    </row>
    <row r="14697" spans="1:13">
      <c r="A14697" t="s">
        <v>6084</v>
      </c>
      <c r="B14697" t="s">
        <v>6085</v>
      </c>
      <c r="C14697" t="str">
        <f>TEXT(D14697, "mmm")</f>
        <v>Nov</v>
      </c>
      <c r="D14697" s="1">
        <v>45618</v>
      </c>
      <c r="E14697" t="s">
        <v>7156</v>
      </c>
      <c r="F14697" t="s">
        <v>251</v>
      </c>
      <c r="G14697">
        <v>5000</v>
      </c>
      <c r="H14697">
        <v>4.55</v>
      </c>
      <c r="I14697">
        <v>22750</v>
      </c>
      <c r="J14697" t="s">
        <v>81</v>
      </c>
      <c r="K14697">
        <v>-7.7262773787936334E-2</v>
      </c>
      <c r="L14697">
        <v>-7.7263000000000002</v>
      </c>
      <c r="M14697" t="s">
        <v>82</v>
      </c>
    </row>
    <row r="14698" spans="1:13">
      <c r="A14698" t="s">
        <v>1891</v>
      </c>
      <c r="B14698" t="s">
        <v>1892</v>
      </c>
      <c r="C14698" t="str">
        <f>TEXT(D14698, "mmm")</f>
        <v>Nov</v>
      </c>
      <c r="D14698" s="1">
        <v>45618</v>
      </c>
      <c r="E14698" t="s">
        <v>1574</v>
      </c>
      <c r="F14698" t="s">
        <v>80</v>
      </c>
      <c r="G14698">
        <v>7000</v>
      </c>
      <c r="H14698">
        <v>6.77</v>
      </c>
      <c r="I14698">
        <v>47390</v>
      </c>
      <c r="J14698" t="s">
        <v>81</v>
      </c>
      <c r="K14698">
        <v>0.18722135935716391</v>
      </c>
      <c r="L14698">
        <v>18.722100000000001</v>
      </c>
      <c r="M14698" t="s">
        <v>82</v>
      </c>
    </row>
    <row r="14699" spans="1:13">
      <c r="A14699" t="s">
        <v>882</v>
      </c>
      <c r="B14699" t="s">
        <v>883</v>
      </c>
      <c r="C14699" t="str">
        <f>TEXT(D14699, "mmm")</f>
        <v>Nov</v>
      </c>
      <c r="D14699" s="1">
        <v>45618</v>
      </c>
      <c r="E14699" t="s">
        <v>7182</v>
      </c>
      <c r="F14699" t="s">
        <v>80</v>
      </c>
      <c r="G14699">
        <v>40000</v>
      </c>
      <c r="H14699">
        <v>0.56999999999999995</v>
      </c>
      <c r="I14699">
        <v>22800</v>
      </c>
      <c r="J14699" t="s">
        <v>81</v>
      </c>
      <c r="K14699">
        <v>0.20000004768371579</v>
      </c>
      <c r="L14699">
        <v>20</v>
      </c>
      <c r="M14699" t="s">
        <v>82</v>
      </c>
    </row>
    <row r="14700" spans="1:13">
      <c r="A14700" t="s">
        <v>6197</v>
      </c>
      <c r="B14700" t="s">
        <v>6198</v>
      </c>
      <c r="C14700" t="str">
        <f>TEXT(D14700, "mmm")</f>
        <v>Nov</v>
      </c>
      <c r="D14700" s="1">
        <v>45618</v>
      </c>
      <c r="E14700" t="s">
        <v>6199</v>
      </c>
      <c r="F14700" t="s">
        <v>217</v>
      </c>
      <c r="G14700">
        <v>150000</v>
      </c>
      <c r="H14700">
        <v>1.57</v>
      </c>
      <c r="I14700">
        <v>235500</v>
      </c>
      <c r="J14700" t="s">
        <v>81</v>
      </c>
      <c r="K14700">
        <v>0.11320751180453099</v>
      </c>
      <c r="L14700">
        <v>11.3208</v>
      </c>
      <c r="M14700" t="s">
        <v>82</v>
      </c>
    </row>
    <row r="14701" spans="1:13">
      <c r="A14701" t="s">
        <v>5853</v>
      </c>
      <c r="B14701" t="s">
        <v>5854</v>
      </c>
      <c r="C14701" t="str">
        <f>TEXT(D14701, "mmm")</f>
        <v>Nov</v>
      </c>
      <c r="D14701" s="1">
        <v>45618</v>
      </c>
      <c r="E14701" t="s">
        <v>6958</v>
      </c>
      <c r="F14701" t="s">
        <v>80</v>
      </c>
      <c r="G14701">
        <v>29891</v>
      </c>
      <c r="H14701">
        <v>1.45</v>
      </c>
      <c r="I14701">
        <v>43341.95</v>
      </c>
      <c r="J14701" t="s">
        <v>81</v>
      </c>
      <c r="K14701">
        <v>0.14193550669563981</v>
      </c>
      <c r="L14701">
        <v>14.1936</v>
      </c>
      <c r="M14701" t="s">
        <v>82</v>
      </c>
    </row>
    <row r="14702" spans="1:13">
      <c r="A14702" t="s">
        <v>1880</v>
      </c>
      <c r="B14702" t="s">
        <v>1881</v>
      </c>
      <c r="C14702" t="str">
        <f>TEXT(D14702, "mmm")</f>
        <v>Nov</v>
      </c>
      <c r="D14702" s="1">
        <v>45618</v>
      </c>
      <c r="E14702" t="s">
        <v>7183</v>
      </c>
      <c r="F14702" t="s">
        <v>128</v>
      </c>
      <c r="G14702">
        <v>10000</v>
      </c>
      <c r="H14702">
        <v>8.35</v>
      </c>
      <c r="I14702">
        <v>83500</v>
      </c>
      <c r="J14702" t="s">
        <v>81</v>
      </c>
      <c r="K14702">
        <v>-8.333338776679744E-2</v>
      </c>
      <c r="L14702">
        <v>-8.3332999999999995</v>
      </c>
      <c r="M14702" t="s">
        <v>82</v>
      </c>
    </row>
    <row r="14703" spans="1:13">
      <c r="A14703" t="s">
        <v>5925</v>
      </c>
      <c r="B14703" t="s">
        <v>5926</v>
      </c>
      <c r="C14703" t="str">
        <f>TEXT(D14703, "mmm")</f>
        <v>Nov</v>
      </c>
      <c r="D14703" s="1">
        <v>45618</v>
      </c>
      <c r="E14703" t="s">
        <v>5927</v>
      </c>
      <c r="F14703" t="s">
        <v>101</v>
      </c>
      <c r="G14703">
        <v>10508</v>
      </c>
      <c r="H14703">
        <v>4</v>
      </c>
      <c r="I14703">
        <v>42032</v>
      </c>
      <c r="J14703" t="s">
        <v>86</v>
      </c>
      <c r="K14703">
        <v>-0.25</v>
      </c>
      <c r="L14703">
        <v>-25</v>
      </c>
      <c r="M14703" t="s">
        <v>82</v>
      </c>
    </row>
    <row r="14704" spans="1:13">
      <c r="A14704" t="s">
        <v>200</v>
      </c>
      <c r="B14704" t="s">
        <v>201</v>
      </c>
      <c r="C14704" t="str">
        <f>TEXT(D14704, "mmm")</f>
        <v>Nov</v>
      </c>
      <c r="D14704" s="1">
        <v>45618</v>
      </c>
      <c r="E14704" t="s">
        <v>219</v>
      </c>
      <c r="F14704" t="s">
        <v>217</v>
      </c>
      <c r="G14704">
        <v>100000</v>
      </c>
      <c r="H14704">
        <v>1.59</v>
      </c>
      <c r="I14704">
        <v>159000</v>
      </c>
      <c r="J14704" t="s">
        <v>81</v>
      </c>
      <c r="K14704">
        <v>0</v>
      </c>
      <c r="L14704">
        <v>0</v>
      </c>
      <c r="M14704" t="s">
        <v>82</v>
      </c>
    </row>
    <row r="14705" spans="1:13">
      <c r="A14705" t="s">
        <v>200</v>
      </c>
      <c r="B14705" t="s">
        <v>201</v>
      </c>
      <c r="C14705" t="str">
        <f>TEXT(D14705, "mmm")</f>
        <v>Nov</v>
      </c>
      <c r="D14705" s="1">
        <v>45618</v>
      </c>
      <c r="E14705" t="s">
        <v>220</v>
      </c>
      <c r="F14705" t="s">
        <v>101</v>
      </c>
      <c r="G14705">
        <v>100000</v>
      </c>
      <c r="H14705">
        <v>1.59</v>
      </c>
      <c r="I14705">
        <v>159000</v>
      </c>
      <c r="J14705" t="s">
        <v>81</v>
      </c>
      <c r="K14705">
        <v>0</v>
      </c>
      <c r="L14705">
        <v>0</v>
      </c>
      <c r="M14705" t="s">
        <v>82</v>
      </c>
    </row>
    <row r="14706" spans="1:13">
      <c r="A14706" t="s">
        <v>2778</v>
      </c>
      <c r="B14706" t="s">
        <v>2779</v>
      </c>
      <c r="C14706" t="str">
        <f>TEXT(D14706, "mmm")</f>
        <v>Nov</v>
      </c>
      <c r="D14706" s="1">
        <v>45618</v>
      </c>
      <c r="E14706" t="s">
        <v>2780</v>
      </c>
      <c r="F14706" t="s">
        <v>101</v>
      </c>
      <c r="G14706">
        <v>300</v>
      </c>
      <c r="H14706">
        <v>41.5</v>
      </c>
      <c r="I14706">
        <v>12450</v>
      </c>
      <c r="J14706" t="s">
        <v>81</v>
      </c>
      <c r="K14706">
        <v>-4.5271011646414996E-3</v>
      </c>
      <c r="L14706">
        <v>-0.45269999999999999</v>
      </c>
      <c r="M14706" t="s">
        <v>82</v>
      </c>
    </row>
    <row r="14707" spans="1:13">
      <c r="A14707" t="s">
        <v>2778</v>
      </c>
      <c r="B14707" t="s">
        <v>2779</v>
      </c>
      <c r="C14707" t="str">
        <f>TEXT(D14707, "mmm")</f>
        <v>Nov</v>
      </c>
      <c r="D14707" s="1">
        <v>45618</v>
      </c>
      <c r="E14707" t="s">
        <v>2781</v>
      </c>
      <c r="F14707" t="s">
        <v>101</v>
      </c>
      <c r="G14707">
        <v>300</v>
      </c>
      <c r="H14707">
        <v>41.5</v>
      </c>
      <c r="I14707">
        <v>12450</v>
      </c>
      <c r="J14707" t="s">
        <v>81</v>
      </c>
      <c r="K14707">
        <v>-4.5271011646414996E-3</v>
      </c>
      <c r="L14707">
        <v>-0.45269999999999999</v>
      </c>
      <c r="M14707" t="s">
        <v>82</v>
      </c>
    </row>
    <row r="14708" spans="1:13">
      <c r="A14708" t="s">
        <v>7184</v>
      </c>
      <c r="B14708" t="s">
        <v>7185</v>
      </c>
      <c r="C14708" t="str">
        <f>TEXT(D14708, "mmm")</f>
        <v>Nov</v>
      </c>
      <c r="D14708" s="1">
        <v>45618</v>
      </c>
      <c r="E14708" t="s">
        <v>7186</v>
      </c>
      <c r="F14708" t="s">
        <v>128</v>
      </c>
      <c r="G14708">
        <v>47500</v>
      </c>
      <c r="H14708">
        <v>20.399999999999999</v>
      </c>
      <c r="I14708">
        <v>968999.99999999988</v>
      </c>
      <c r="J14708" t="s">
        <v>86</v>
      </c>
      <c r="K14708">
        <v>0.14827587891661831</v>
      </c>
      <c r="L14708">
        <v>14.8276</v>
      </c>
      <c r="M14708" t="s">
        <v>82</v>
      </c>
    </row>
    <row r="14709" spans="1:13">
      <c r="A14709" t="s">
        <v>2778</v>
      </c>
      <c r="B14709" t="s">
        <v>2779</v>
      </c>
      <c r="C14709" t="str">
        <f>TEXT(D14709, "mmm")</f>
        <v>Nov</v>
      </c>
      <c r="D14709" s="1">
        <v>45618</v>
      </c>
      <c r="E14709" t="s">
        <v>2782</v>
      </c>
      <c r="F14709" t="s">
        <v>101</v>
      </c>
      <c r="G14709">
        <v>300</v>
      </c>
      <c r="H14709">
        <v>41.5</v>
      </c>
      <c r="I14709">
        <v>12450</v>
      </c>
      <c r="J14709" t="s">
        <v>81</v>
      </c>
      <c r="K14709">
        <v>-4.5271011646414996E-3</v>
      </c>
      <c r="L14709">
        <v>-0.45269999999999999</v>
      </c>
      <c r="M14709" t="s">
        <v>82</v>
      </c>
    </row>
    <row r="14710" spans="1:13">
      <c r="A14710" t="s">
        <v>2778</v>
      </c>
      <c r="B14710" t="s">
        <v>2779</v>
      </c>
      <c r="C14710" t="str">
        <f>TEXT(D14710, "mmm")</f>
        <v>Nov</v>
      </c>
      <c r="D14710" s="1">
        <v>45618</v>
      </c>
      <c r="E14710" t="s">
        <v>2783</v>
      </c>
      <c r="F14710" t="s">
        <v>101</v>
      </c>
      <c r="G14710">
        <v>300</v>
      </c>
      <c r="H14710">
        <v>41.5</v>
      </c>
      <c r="I14710">
        <v>12450</v>
      </c>
      <c r="J14710" t="s">
        <v>81</v>
      </c>
      <c r="K14710">
        <v>-4.5271011646414996E-3</v>
      </c>
      <c r="L14710">
        <v>-0.45269999999999999</v>
      </c>
      <c r="M14710" t="s">
        <v>82</v>
      </c>
    </row>
    <row r="14711" spans="1:13">
      <c r="A14711" t="s">
        <v>3960</v>
      </c>
      <c r="B14711" t="s">
        <v>7098</v>
      </c>
      <c r="C14711" t="str">
        <f>TEXT(D14711, "mmm")</f>
        <v>Nov</v>
      </c>
      <c r="D14711" s="1">
        <v>45618</v>
      </c>
      <c r="E14711" t="s">
        <v>7099</v>
      </c>
      <c r="F14711" t="s">
        <v>80</v>
      </c>
      <c r="G14711">
        <v>16907</v>
      </c>
      <c r="H14711">
        <v>1.83</v>
      </c>
      <c r="I14711">
        <v>30939.81</v>
      </c>
      <c r="J14711" t="s">
        <v>81</v>
      </c>
      <c r="K14711">
        <v>5.2355971926774103E-3</v>
      </c>
      <c r="L14711">
        <v>0.52359999999999995</v>
      </c>
      <c r="M14711" t="s">
        <v>82</v>
      </c>
    </row>
    <row r="14712" spans="1:13">
      <c r="A14712" t="s">
        <v>5060</v>
      </c>
      <c r="B14712" t="s">
        <v>5061</v>
      </c>
      <c r="C14712" t="str">
        <f>TEXT(D14712, "mmm")</f>
        <v>Nov</v>
      </c>
      <c r="D14712" s="1">
        <v>45618</v>
      </c>
      <c r="E14712" t="s">
        <v>100</v>
      </c>
      <c r="F14712" t="s">
        <v>101</v>
      </c>
      <c r="G14712">
        <v>44092</v>
      </c>
      <c r="H14712">
        <v>26.19</v>
      </c>
      <c r="I14712">
        <v>1154769.48</v>
      </c>
      <c r="J14712" t="s">
        <v>81</v>
      </c>
      <c r="K14712">
        <v>0</v>
      </c>
      <c r="L14712">
        <v>0</v>
      </c>
      <c r="M14712" t="s">
        <v>82</v>
      </c>
    </row>
    <row r="14713" spans="1:13">
      <c r="A14713" t="s">
        <v>5060</v>
      </c>
      <c r="B14713" t="s">
        <v>5061</v>
      </c>
      <c r="C14713" t="str">
        <f>TEXT(D14713, "mmm")</f>
        <v>Nov</v>
      </c>
      <c r="D14713" s="1">
        <v>45618</v>
      </c>
      <c r="E14713" t="s">
        <v>102</v>
      </c>
      <c r="F14713" t="s">
        <v>101</v>
      </c>
      <c r="G14713">
        <v>44092</v>
      </c>
      <c r="H14713">
        <v>26.19</v>
      </c>
      <c r="I14713">
        <v>1154769.48</v>
      </c>
      <c r="J14713" t="s">
        <v>81</v>
      </c>
      <c r="K14713">
        <v>0</v>
      </c>
      <c r="L14713">
        <v>0</v>
      </c>
      <c r="M14713" t="s">
        <v>82</v>
      </c>
    </row>
    <row r="14714" spans="1:13">
      <c r="A14714" t="s">
        <v>5476</v>
      </c>
      <c r="B14714" t="s">
        <v>5477</v>
      </c>
      <c r="C14714" t="str">
        <f>TEXT(D14714, "mmm")</f>
        <v>Nov</v>
      </c>
      <c r="D14714" s="1">
        <v>45618</v>
      </c>
      <c r="E14714" t="s">
        <v>5478</v>
      </c>
      <c r="F14714" t="s">
        <v>80</v>
      </c>
      <c r="G14714">
        <v>6750</v>
      </c>
      <c r="H14714">
        <v>17.34</v>
      </c>
      <c r="I14714">
        <v>117045</v>
      </c>
      <c r="J14714" t="s">
        <v>81</v>
      </c>
      <c r="K14714">
        <v>4.6820912302317108E-2</v>
      </c>
      <c r="L14714">
        <v>4.6821000000000002</v>
      </c>
      <c r="M14714" t="s">
        <v>82</v>
      </c>
    </row>
    <row r="14715" spans="1:13">
      <c r="A14715" t="s">
        <v>5476</v>
      </c>
      <c r="B14715" t="s">
        <v>5477</v>
      </c>
      <c r="C14715" t="str">
        <f>TEXT(D14715, "mmm")</f>
        <v>Nov</v>
      </c>
      <c r="D14715" s="1">
        <v>45618</v>
      </c>
      <c r="E14715" t="s">
        <v>5478</v>
      </c>
      <c r="F14715" t="s">
        <v>80</v>
      </c>
      <c r="G14715">
        <v>1000</v>
      </c>
      <c r="H14715">
        <v>17.75</v>
      </c>
      <c r="I14715">
        <v>17750</v>
      </c>
      <c r="J14715" t="s">
        <v>81</v>
      </c>
      <c r="K14715">
        <v>4.6820912302317108E-2</v>
      </c>
      <c r="L14715">
        <v>4.6821000000000002</v>
      </c>
      <c r="M14715" t="s">
        <v>82</v>
      </c>
    </row>
    <row r="14716" spans="1:13">
      <c r="A14716" t="s">
        <v>7187</v>
      </c>
      <c r="B14716" t="s">
        <v>7188</v>
      </c>
      <c r="C14716" t="str">
        <f>TEXT(D14716, "mmm")</f>
        <v>Nov</v>
      </c>
      <c r="D14716" s="1">
        <v>45618</v>
      </c>
      <c r="E14716" t="s">
        <v>7189</v>
      </c>
      <c r="F14716" t="s">
        <v>80</v>
      </c>
      <c r="G14716">
        <v>18241</v>
      </c>
      <c r="H14716">
        <v>7.54</v>
      </c>
      <c r="I14716">
        <v>137537.14000000001</v>
      </c>
      <c r="J14716" t="s">
        <v>86</v>
      </c>
      <c r="K14716">
        <v>3.5761534911718851E-2</v>
      </c>
      <c r="L14716">
        <v>3.5762</v>
      </c>
      <c r="M14716" t="s">
        <v>82</v>
      </c>
    </row>
    <row r="14717" spans="1:13">
      <c r="A14717" t="s">
        <v>2299</v>
      </c>
      <c r="B14717" t="s">
        <v>2300</v>
      </c>
      <c r="C14717" t="str">
        <f>TEXT(D14717, "mmm")</f>
        <v>Nov</v>
      </c>
      <c r="D14717" s="1">
        <v>45618</v>
      </c>
      <c r="E14717" t="s">
        <v>7190</v>
      </c>
      <c r="F14717" t="s">
        <v>80</v>
      </c>
      <c r="G14717">
        <v>36882</v>
      </c>
      <c r="H14717">
        <v>1.45</v>
      </c>
      <c r="I14717">
        <v>53478.9</v>
      </c>
      <c r="J14717" t="s">
        <v>81</v>
      </c>
      <c r="K14717">
        <v>-0.1333333651224772</v>
      </c>
      <c r="L14717">
        <v>-13.333299999999999</v>
      </c>
      <c r="M14717" t="s">
        <v>82</v>
      </c>
    </row>
    <row r="14718" spans="1:13">
      <c r="A14718" t="s">
        <v>3843</v>
      </c>
      <c r="B14718" t="s">
        <v>3844</v>
      </c>
      <c r="C14718" t="str">
        <f>TEXT(D14718, "mmm")</f>
        <v>Nov</v>
      </c>
      <c r="D14718" s="1">
        <v>45618</v>
      </c>
      <c r="E14718" t="s">
        <v>3845</v>
      </c>
      <c r="F14718" t="s">
        <v>128</v>
      </c>
      <c r="G14718">
        <v>33943</v>
      </c>
      <c r="H14718">
        <v>9.7799999999999994</v>
      </c>
      <c r="I14718">
        <v>331962.53999999998</v>
      </c>
      <c r="J14718" t="s">
        <v>81</v>
      </c>
      <c r="K14718">
        <v>0.47963342001216658</v>
      </c>
      <c r="L14718">
        <v>47.963299999999997</v>
      </c>
      <c r="M14718" t="s">
        <v>82</v>
      </c>
    </row>
    <row r="14719" spans="1:13">
      <c r="A14719" t="s">
        <v>349</v>
      </c>
      <c r="B14719" t="s">
        <v>350</v>
      </c>
      <c r="C14719" t="str">
        <f>TEXT(D14719, "mmm")</f>
        <v>Nov</v>
      </c>
      <c r="D14719" s="1">
        <v>45618</v>
      </c>
      <c r="E14719" t="s">
        <v>7191</v>
      </c>
      <c r="F14719" t="s">
        <v>80</v>
      </c>
      <c r="G14719">
        <v>100000</v>
      </c>
      <c r="H14719">
        <v>0.71</v>
      </c>
      <c r="I14719">
        <v>71000</v>
      </c>
      <c r="J14719" t="s">
        <v>81</v>
      </c>
      <c r="K14719">
        <v>0.93406586784655032</v>
      </c>
      <c r="L14719">
        <v>93.406599999999997</v>
      </c>
      <c r="M14719" t="s">
        <v>82</v>
      </c>
    </row>
    <row r="14720" spans="1:13">
      <c r="A14720" t="s">
        <v>2137</v>
      </c>
      <c r="B14720" t="s">
        <v>2138</v>
      </c>
      <c r="C14720" t="str">
        <f>TEXT(D14720, "mmm")</f>
        <v>Nov</v>
      </c>
      <c r="D14720" s="1">
        <v>45618</v>
      </c>
      <c r="E14720" t="s">
        <v>5917</v>
      </c>
      <c r="F14720" t="s">
        <v>128</v>
      </c>
      <c r="G14720">
        <v>5000</v>
      </c>
      <c r="H14720">
        <v>4.72</v>
      </c>
      <c r="I14720">
        <v>23600</v>
      </c>
      <c r="J14720" t="s">
        <v>81</v>
      </c>
      <c r="K14720">
        <v>-7.2064018713198341E-2</v>
      </c>
      <c r="L14720">
        <v>-7.2064000000000004</v>
      </c>
      <c r="M14720" t="s">
        <v>82</v>
      </c>
    </row>
    <row r="14721" spans="1:13">
      <c r="A14721" t="s">
        <v>6793</v>
      </c>
      <c r="B14721" t="s">
        <v>7160</v>
      </c>
      <c r="C14721" t="str">
        <f>TEXT(D14721, "mmm")</f>
        <v>Nov</v>
      </c>
      <c r="D14721" s="1">
        <v>45618</v>
      </c>
      <c r="E14721" t="s">
        <v>102</v>
      </c>
      <c r="F14721" t="s">
        <v>101</v>
      </c>
      <c r="G14721">
        <v>94696</v>
      </c>
      <c r="H14721">
        <v>9.35</v>
      </c>
      <c r="I14721">
        <v>885407.6</v>
      </c>
      <c r="J14721" t="s">
        <v>86</v>
      </c>
      <c r="K14721">
        <v>3.2085505526884939E-2</v>
      </c>
      <c r="L14721">
        <v>3.2086000000000001</v>
      </c>
      <c r="M14721" t="s">
        <v>82</v>
      </c>
    </row>
    <row r="14722" spans="1:13">
      <c r="A14722" t="s">
        <v>6793</v>
      </c>
      <c r="B14722" t="s">
        <v>7160</v>
      </c>
      <c r="C14722" t="str">
        <f>TEXT(D14722, "mmm")</f>
        <v>Nov</v>
      </c>
      <c r="D14722" s="1">
        <v>45618</v>
      </c>
      <c r="E14722" t="s">
        <v>100</v>
      </c>
      <c r="F14722" t="s">
        <v>101</v>
      </c>
      <c r="G14722">
        <v>94696</v>
      </c>
      <c r="H14722">
        <v>9.35</v>
      </c>
      <c r="I14722">
        <v>885407.6</v>
      </c>
      <c r="J14722" t="s">
        <v>86</v>
      </c>
      <c r="K14722">
        <v>3.2085505526884939E-2</v>
      </c>
      <c r="L14722">
        <v>3.2086000000000001</v>
      </c>
      <c r="M14722" t="s">
        <v>82</v>
      </c>
    </row>
    <row r="14723" spans="1:13">
      <c r="A14723" t="s">
        <v>4348</v>
      </c>
      <c r="B14723" t="s">
        <v>4349</v>
      </c>
      <c r="C14723" t="str">
        <f>TEXT(D14723, "mmm")</f>
        <v>Nov</v>
      </c>
      <c r="D14723" s="1">
        <v>45618</v>
      </c>
      <c r="E14723" t="s">
        <v>6772</v>
      </c>
      <c r="F14723" t="s">
        <v>80</v>
      </c>
      <c r="G14723">
        <v>24480</v>
      </c>
      <c r="H14723">
        <v>11.71</v>
      </c>
      <c r="I14723">
        <v>286660.8</v>
      </c>
      <c r="J14723" t="s">
        <v>81</v>
      </c>
      <c r="K14723">
        <v>1.020415448911405E-2</v>
      </c>
      <c r="L14723">
        <v>1.0204</v>
      </c>
      <c r="M14723" t="s">
        <v>82</v>
      </c>
    </row>
    <row r="14724" spans="1:13">
      <c r="A14724" t="s">
        <v>5867</v>
      </c>
      <c r="B14724" t="s">
        <v>5868</v>
      </c>
      <c r="C14724" t="str">
        <f>TEXT(D14724, "mmm")</f>
        <v>Nov</v>
      </c>
      <c r="D14724" s="1">
        <v>45618</v>
      </c>
      <c r="E14724" t="s">
        <v>5869</v>
      </c>
      <c r="F14724" t="s">
        <v>80</v>
      </c>
      <c r="G14724">
        <v>3801</v>
      </c>
      <c r="H14724">
        <v>16.79</v>
      </c>
      <c r="I14724">
        <v>63818.789999999994</v>
      </c>
      <c r="J14724" t="s">
        <v>81</v>
      </c>
      <c r="K14724">
        <v>4.1542876038348719E-2</v>
      </c>
      <c r="L14724">
        <v>4.1543000000000001</v>
      </c>
      <c r="M14724" t="s">
        <v>82</v>
      </c>
    </row>
    <row r="14725" spans="1:13">
      <c r="A14725" t="s">
        <v>4348</v>
      </c>
      <c r="B14725" t="s">
        <v>4349</v>
      </c>
      <c r="C14725" t="str">
        <f>TEXT(D14725, "mmm")</f>
        <v>Nov</v>
      </c>
      <c r="D14725" s="1">
        <v>45618</v>
      </c>
      <c r="E14725" t="s">
        <v>6772</v>
      </c>
      <c r="F14725" t="s">
        <v>80</v>
      </c>
      <c r="G14725">
        <v>12241</v>
      </c>
      <c r="H14725">
        <v>11.71</v>
      </c>
      <c r="I14725">
        <v>143342.10999999999</v>
      </c>
      <c r="J14725" t="s">
        <v>81</v>
      </c>
      <c r="K14725">
        <v>1.020415448911405E-2</v>
      </c>
      <c r="L14725">
        <v>1.0204</v>
      </c>
      <c r="M14725" t="s">
        <v>82</v>
      </c>
    </row>
    <row r="14726" spans="1:13">
      <c r="A14726" t="s">
        <v>1875</v>
      </c>
      <c r="B14726" t="s">
        <v>1876</v>
      </c>
      <c r="C14726" t="str">
        <f>TEXT(D14726, "mmm")</f>
        <v>Nov</v>
      </c>
      <c r="D14726" s="1">
        <v>45618</v>
      </c>
      <c r="E14726" t="s">
        <v>1877</v>
      </c>
      <c r="F14726" t="s">
        <v>101</v>
      </c>
      <c r="G14726">
        <v>384</v>
      </c>
      <c r="H14726">
        <v>207.95</v>
      </c>
      <c r="I14726">
        <v>79852.799999999988</v>
      </c>
      <c r="J14726" t="s">
        <v>81</v>
      </c>
      <c r="K14726">
        <v>9.6410026371882784E-2</v>
      </c>
      <c r="L14726">
        <v>9.641</v>
      </c>
      <c r="M14726" t="s">
        <v>82</v>
      </c>
    </row>
    <row r="14727" spans="1:13">
      <c r="A14727" t="s">
        <v>1875</v>
      </c>
      <c r="B14727" t="s">
        <v>1876</v>
      </c>
      <c r="C14727" t="str">
        <f>TEXT(D14727, "mmm")</f>
        <v>Nov</v>
      </c>
      <c r="D14727" s="1">
        <v>45618</v>
      </c>
      <c r="E14727" t="s">
        <v>1879</v>
      </c>
      <c r="F14727" t="s">
        <v>217</v>
      </c>
      <c r="G14727">
        <v>384</v>
      </c>
      <c r="H14727">
        <v>207.95</v>
      </c>
      <c r="I14727">
        <v>79852.799999999988</v>
      </c>
      <c r="J14727" t="s">
        <v>81</v>
      </c>
      <c r="K14727">
        <v>9.6410026371882784E-2</v>
      </c>
      <c r="L14727">
        <v>9.641</v>
      </c>
      <c r="M14727" t="s">
        <v>82</v>
      </c>
    </row>
    <row r="14728" spans="1:13">
      <c r="A14728" t="s">
        <v>1875</v>
      </c>
      <c r="B14728" t="s">
        <v>1876</v>
      </c>
      <c r="C14728" t="str">
        <f>TEXT(D14728, "mmm")</f>
        <v>Nov</v>
      </c>
      <c r="D14728" s="1">
        <v>45618</v>
      </c>
      <c r="E14728" t="s">
        <v>1878</v>
      </c>
      <c r="F14728" t="s">
        <v>101</v>
      </c>
      <c r="G14728">
        <v>384</v>
      </c>
      <c r="H14728">
        <v>207.95</v>
      </c>
      <c r="I14728">
        <v>79852.799999999988</v>
      </c>
      <c r="J14728" t="s">
        <v>81</v>
      </c>
      <c r="K14728">
        <v>9.6410026371882784E-2</v>
      </c>
      <c r="L14728">
        <v>9.641</v>
      </c>
      <c r="M14728" t="s">
        <v>82</v>
      </c>
    </row>
    <row r="14729" spans="1:13">
      <c r="A14729" t="s">
        <v>5330</v>
      </c>
      <c r="B14729" t="s">
        <v>5331</v>
      </c>
      <c r="C14729" t="str">
        <f>TEXT(D14729, "mmm")</f>
        <v>Nov</v>
      </c>
      <c r="D14729" s="1">
        <v>45618</v>
      </c>
      <c r="E14729" t="s">
        <v>7125</v>
      </c>
      <c r="F14729" t="s">
        <v>80</v>
      </c>
      <c r="G14729">
        <v>765000</v>
      </c>
      <c r="H14729">
        <v>5.19</v>
      </c>
      <c r="I14729">
        <v>3970350</v>
      </c>
      <c r="J14729" t="s">
        <v>81</v>
      </c>
      <c r="K14729">
        <v>7.6190494355701244E-2</v>
      </c>
      <c r="L14729">
        <v>7.6189999999999998</v>
      </c>
      <c r="M14729" t="s">
        <v>82</v>
      </c>
    </row>
    <row r="14730" spans="1:13">
      <c r="A14730" t="s">
        <v>2137</v>
      </c>
      <c r="B14730" t="s">
        <v>2138</v>
      </c>
      <c r="C14730" t="str">
        <f>TEXT(D14730, "mmm")</f>
        <v>Nov</v>
      </c>
      <c r="D14730" s="1">
        <v>45618</v>
      </c>
      <c r="E14730" t="s">
        <v>3539</v>
      </c>
      <c r="F14730" t="s">
        <v>217</v>
      </c>
      <c r="G14730">
        <v>1000000</v>
      </c>
      <c r="H14730">
        <v>4.78</v>
      </c>
      <c r="I14730">
        <v>4780000</v>
      </c>
      <c r="J14730" t="s">
        <v>86</v>
      </c>
      <c r="K14730">
        <v>-7.2064018713198341E-2</v>
      </c>
      <c r="L14730">
        <v>-7.2064000000000004</v>
      </c>
      <c r="M14730" t="s">
        <v>82</v>
      </c>
    </row>
    <row r="14731" spans="1:13">
      <c r="A14731" t="s">
        <v>7192</v>
      </c>
      <c r="B14731" t="s">
        <v>7193</v>
      </c>
      <c r="C14731" t="str">
        <f>TEXT(D14731, "mmm")</f>
        <v>Nov</v>
      </c>
      <c r="D14731" s="1">
        <v>45618</v>
      </c>
      <c r="E14731" t="s">
        <v>7194</v>
      </c>
      <c r="F14731" t="s">
        <v>80</v>
      </c>
      <c r="G14731">
        <v>25000</v>
      </c>
      <c r="H14731">
        <v>0.91</v>
      </c>
      <c r="I14731">
        <v>22750</v>
      </c>
      <c r="J14731" t="s">
        <v>86</v>
      </c>
      <c r="K14731">
        <v>-1.984565222891466E-2</v>
      </c>
      <c r="L14731">
        <v>-1.9845999999999999</v>
      </c>
      <c r="M14731" t="s">
        <v>82</v>
      </c>
    </row>
    <row r="14732" spans="1:13">
      <c r="A14732" t="s">
        <v>129</v>
      </c>
      <c r="B14732" t="s">
        <v>130</v>
      </c>
      <c r="C14732" t="str">
        <f>TEXT(D14732, "mmm")</f>
        <v>Nov</v>
      </c>
      <c r="D14732" s="1">
        <v>45618</v>
      </c>
      <c r="E14732" t="s">
        <v>109</v>
      </c>
      <c r="F14732" t="s">
        <v>101</v>
      </c>
      <c r="G14732">
        <v>3500</v>
      </c>
      <c r="H14732">
        <v>6.6</v>
      </c>
      <c r="I14732">
        <v>23100</v>
      </c>
      <c r="J14732" t="s">
        <v>81</v>
      </c>
      <c r="K14732">
        <v>3.4795766176664238E-2</v>
      </c>
      <c r="L14732">
        <v>3.4796</v>
      </c>
      <c r="M14732" t="s">
        <v>82</v>
      </c>
    </row>
    <row r="14733" spans="1:13">
      <c r="A14733" t="s">
        <v>129</v>
      </c>
      <c r="B14733" t="s">
        <v>130</v>
      </c>
      <c r="C14733" t="str">
        <f>TEXT(D14733, "mmm")</f>
        <v>Nov</v>
      </c>
      <c r="D14733" s="1">
        <v>45618</v>
      </c>
      <c r="E14733" t="s">
        <v>111</v>
      </c>
      <c r="F14733" t="s">
        <v>101</v>
      </c>
      <c r="G14733">
        <v>3500</v>
      </c>
      <c r="H14733">
        <v>6.6</v>
      </c>
      <c r="I14733">
        <v>23100</v>
      </c>
      <c r="J14733" t="s">
        <v>81</v>
      </c>
      <c r="K14733">
        <v>3.4795766176664238E-2</v>
      </c>
      <c r="L14733">
        <v>3.4796</v>
      </c>
      <c r="M14733" t="s">
        <v>82</v>
      </c>
    </row>
    <row r="14734" spans="1:13">
      <c r="A14734" t="s">
        <v>129</v>
      </c>
      <c r="B14734" t="s">
        <v>130</v>
      </c>
      <c r="C14734" t="str">
        <f>TEXT(D14734, "mmm")</f>
        <v>Nov</v>
      </c>
      <c r="D14734" s="1">
        <v>45618</v>
      </c>
      <c r="E14734" t="s">
        <v>110</v>
      </c>
      <c r="F14734" t="s">
        <v>101</v>
      </c>
      <c r="G14734">
        <v>3500</v>
      </c>
      <c r="H14734">
        <v>6.6</v>
      </c>
      <c r="I14734">
        <v>23100</v>
      </c>
      <c r="J14734" t="s">
        <v>81</v>
      </c>
      <c r="K14734">
        <v>3.4795766176664238E-2</v>
      </c>
      <c r="L14734">
        <v>3.4796</v>
      </c>
      <c r="M14734" t="s">
        <v>82</v>
      </c>
    </row>
    <row r="14735" spans="1:13">
      <c r="A14735" t="s">
        <v>7195</v>
      </c>
      <c r="B14735" t="s">
        <v>7196</v>
      </c>
      <c r="C14735" t="str">
        <f>TEXT(D14735, "mmm")</f>
        <v>Nov</v>
      </c>
      <c r="D14735" s="1">
        <v>45618</v>
      </c>
      <c r="E14735" t="s">
        <v>7197</v>
      </c>
      <c r="F14735" t="s">
        <v>80</v>
      </c>
      <c r="G14735">
        <v>2000</v>
      </c>
      <c r="H14735">
        <v>147.13</v>
      </c>
      <c r="I14735">
        <v>294260</v>
      </c>
      <c r="J14735" t="s">
        <v>86</v>
      </c>
      <c r="K14735">
        <v>-5.6426763370316158E-2</v>
      </c>
      <c r="L14735">
        <v>-5.6426999999999996</v>
      </c>
      <c r="M14735" t="s">
        <v>82</v>
      </c>
    </row>
    <row r="14736" spans="1:13">
      <c r="A14736" t="s">
        <v>7198</v>
      </c>
      <c r="B14736" t="s">
        <v>7199</v>
      </c>
      <c r="C14736" t="str">
        <f>TEXT(D14736, "mmm")</f>
        <v>Nov</v>
      </c>
      <c r="D14736" s="1">
        <v>45618</v>
      </c>
      <c r="E14736" t="s">
        <v>7200</v>
      </c>
      <c r="F14736" t="s">
        <v>80</v>
      </c>
      <c r="G14736">
        <v>125000</v>
      </c>
      <c r="H14736">
        <v>0.09</v>
      </c>
      <c r="I14736">
        <v>11250</v>
      </c>
      <c r="J14736" t="s">
        <v>86</v>
      </c>
      <c r="K14736">
        <v>0.80199992951750865</v>
      </c>
      <c r="L14736">
        <v>80.2</v>
      </c>
      <c r="M14736" t="s">
        <v>82</v>
      </c>
    </row>
    <row r="14737" spans="1:13">
      <c r="A14737" t="s">
        <v>6816</v>
      </c>
      <c r="B14737" t="s">
        <v>6817</v>
      </c>
      <c r="C14737" t="str">
        <f>TEXT(D14737, "mmm")</f>
        <v>Nov</v>
      </c>
      <c r="D14737" s="1">
        <v>45618</v>
      </c>
      <c r="E14737" t="s">
        <v>6818</v>
      </c>
      <c r="F14737" t="s">
        <v>101</v>
      </c>
      <c r="G14737">
        <v>2500</v>
      </c>
      <c r="H14737">
        <v>72.36</v>
      </c>
      <c r="I14737">
        <v>180900</v>
      </c>
      <c r="J14737" t="s">
        <v>81</v>
      </c>
      <c r="K14737">
        <v>7.6033903272987757E-2</v>
      </c>
      <c r="L14737">
        <v>7.6033999999999997</v>
      </c>
      <c r="M14737" t="s">
        <v>82</v>
      </c>
    </row>
    <row r="14738" spans="1:13">
      <c r="A14738" t="s">
        <v>6816</v>
      </c>
      <c r="B14738" t="s">
        <v>6817</v>
      </c>
      <c r="C14738" t="str">
        <f>TEXT(D14738, "mmm")</f>
        <v>Nov</v>
      </c>
      <c r="D14738" s="1">
        <v>45618</v>
      </c>
      <c r="E14738" t="s">
        <v>6820</v>
      </c>
      <c r="F14738" t="s">
        <v>101</v>
      </c>
      <c r="G14738">
        <v>2500</v>
      </c>
      <c r="H14738">
        <v>72.36</v>
      </c>
      <c r="I14738">
        <v>180900</v>
      </c>
      <c r="J14738" t="s">
        <v>81</v>
      </c>
      <c r="K14738">
        <v>7.6033903272987757E-2</v>
      </c>
      <c r="L14738">
        <v>7.6033999999999997</v>
      </c>
      <c r="M14738" t="s">
        <v>82</v>
      </c>
    </row>
    <row r="14739" spans="1:13">
      <c r="A14739" t="s">
        <v>6816</v>
      </c>
      <c r="B14739" t="s">
        <v>6817</v>
      </c>
      <c r="C14739" t="str">
        <f>TEXT(D14739, "mmm")</f>
        <v>Nov</v>
      </c>
      <c r="D14739" s="1">
        <v>45618</v>
      </c>
      <c r="E14739" t="s">
        <v>6819</v>
      </c>
      <c r="F14739" t="s">
        <v>101</v>
      </c>
      <c r="G14739">
        <v>2500</v>
      </c>
      <c r="H14739">
        <v>72.36</v>
      </c>
      <c r="I14739">
        <v>180900</v>
      </c>
      <c r="J14739" t="s">
        <v>81</v>
      </c>
      <c r="K14739">
        <v>7.6033903272987757E-2</v>
      </c>
      <c r="L14739">
        <v>7.6033999999999997</v>
      </c>
      <c r="M14739" t="s">
        <v>82</v>
      </c>
    </row>
    <row r="14740" spans="1:13">
      <c r="A14740" t="s">
        <v>7201</v>
      </c>
      <c r="B14740" t="s">
        <v>7202</v>
      </c>
      <c r="C14740" t="str">
        <f>TEXT(D14740, "mmm")</f>
        <v>Nov</v>
      </c>
      <c r="D14740" s="1">
        <v>45618</v>
      </c>
      <c r="E14740" t="s">
        <v>7203</v>
      </c>
      <c r="F14740" t="s">
        <v>80</v>
      </c>
      <c r="G14740">
        <v>1900</v>
      </c>
      <c r="H14740">
        <v>11.64</v>
      </c>
      <c r="I14740">
        <v>22116</v>
      </c>
      <c r="J14740" t="s">
        <v>81</v>
      </c>
      <c r="K14740">
        <v>-8.5830691287014371E-4</v>
      </c>
      <c r="L14740">
        <v>-8.5800000000000001E-2</v>
      </c>
      <c r="M14740" t="s">
        <v>82</v>
      </c>
    </row>
    <row r="14741" spans="1:13">
      <c r="A14741" t="s">
        <v>7184</v>
      </c>
      <c r="B14741" t="s">
        <v>7185</v>
      </c>
      <c r="C14741" t="str">
        <f>TEXT(D14741, "mmm")</f>
        <v>Nov</v>
      </c>
      <c r="D14741" s="1">
        <v>45618</v>
      </c>
      <c r="E14741" t="s">
        <v>7204</v>
      </c>
      <c r="F14741" t="s">
        <v>118</v>
      </c>
      <c r="G14741">
        <v>24000</v>
      </c>
      <c r="H14741">
        <v>20.48</v>
      </c>
      <c r="I14741">
        <v>491520</v>
      </c>
      <c r="J14741" t="s">
        <v>81</v>
      </c>
      <c r="K14741">
        <v>0.14827587891661831</v>
      </c>
      <c r="L14741">
        <v>14.8276</v>
      </c>
      <c r="M14741" t="s">
        <v>82</v>
      </c>
    </row>
    <row r="14742" spans="1:13">
      <c r="A14742" t="s">
        <v>291</v>
      </c>
      <c r="B14742" t="s">
        <v>292</v>
      </c>
      <c r="C14742" t="str">
        <f>TEXT(D14742, "mmm")</f>
        <v>Nov</v>
      </c>
      <c r="D14742" s="1">
        <v>45618</v>
      </c>
      <c r="E14742" t="s">
        <v>102</v>
      </c>
      <c r="F14742" t="s">
        <v>101</v>
      </c>
      <c r="G14742">
        <v>68422</v>
      </c>
      <c r="H14742">
        <v>7.86</v>
      </c>
      <c r="I14742">
        <v>537796.92000000004</v>
      </c>
      <c r="J14742" t="s">
        <v>81</v>
      </c>
      <c r="K14742">
        <v>1.6539514442656559E-2</v>
      </c>
      <c r="L14742">
        <v>1.6539999999999999</v>
      </c>
      <c r="M14742" t="s">
        <v>82</v>
      </c>
    </row>
    <row r="14743" spans="1:13">
      <c r="A14743" t="s">
        <v>291</v>
      </c>
      <c r="B14743" t="s">
        <v>292</v>
      </c>
      <c r="C14743" t="str">
        <f>TEXT(D14743, "mmm")</f>
        <v>Nov</v>
      </c>
      <c r="D14743" s="1">
        <v>45618</v>
      </c>
      <c r="E14743" t="s">
        <v>100</v>
      </c>
      <c r="F14743" t="s">
        <v>101</v>
      </c>
      <c r="G14743">
        <v>68422</v>
      </c>
      <c r="H14743">
        <v>7.86</v>
      </c>
      <c r="I14743">
        <v>537796.92000000004</v>
      </c>
      <c r="J14743" t="s">
        <v>81</v>
      </c>
      <c r="K14743">
        <v>1.6539514442656559E-2</v>
      </c>
      <c r="L14743">
        <v>1.6539999999999999</v>
      </c>
      <c r="M14743" t="s">
        <v>82</v>
      </c>
    </row>
    <row r="14744" spans="1:13">
      <c r="A14744" t="s">
        <v>5095</v>
      </c>
      <c r="B14744" t="s">
        <v>5096</v>
      </c>
      <c r="C14744" t="str">
        <f>TEXT(D14744, "mmm")</f>
        <v>Nov</v>
      </c>
      <c r="D14744" s="1">
        <v>45618</v>
      </c>
      <c r="E14744" t="s">
        <v>5097</v>
      </c>
      <c r="F14744" t="s">
        <v>101</v>
      </c>
      <c r="G14744">
        <v>8500</v>
      </c>
      <c r="H14744">
        <v>15.96</v>
      </c>
      <c r="I14744">
        <v>135660</v>
      </c>
      <c r="J14744" t="s">
        <v>81</v>
      </c>
      <c r="K14744">
        <v>2.3153985104819471E-2</v>
      </c>
      <c r="L14744">
        <v>2.3153999999999999</v>
      </c>
      <c r="M14744" t="s">
        <v>82</v>
      </c>
    </row>
    <row r="14745" spans="1:13">
      <c r="A14745" t="s">
        <v>7205</v>
      </c>
      <c r="B14745" t="s">
        <v>7206</v>
      </c>
      <c r="C14745" t="str">
        <f>TEXT(D14745, "mmm")</f>
        <v>Nov</v>
      </c>
      <c r="D14745" s="1">
        <v>45618</v>
      </c>
      <c r="E14745" t="s">
        <v>7207</v>
      </c>
      <c r="F14745" t="s">
        <v>128</v>
      </c>
      <c r="G14745">
        <v>10000</v>
      </c>
      <c r="H14745">
        <v>2.58</v>
      </c>
      <c r="I14745">
        <v>25800</v>
      </c>
      <c r="J14745" t="s">
        <v>86</v>
      </c>
      <c r="K14745">
        <v>6.2745251713895112E-2</v>
      </c>
      <c r="L14745">
        <v>6.2744999999999997</v>
      </c>
      <c r="M14745" t="s">
        <v>82</v>
      </c>
    </row>
    <row r="14746" spans="1:13">
      <c r="A14746" t="s">
        <v>7208</v>
      </c>
      <c r="B14746" t="s">
        <v>7209</v>
      </c>
      <c r="C14746" t="str">
        <f>TEXT(D14746, "mmm")</f>
        <v>Nov</v>
      </c>
      <c r="D14746" s="1">
        <v>45618</v>
      </c>
      <c r="E14746" t="s">
        <v>7210</v>
      </c>
      <c r="F14746" t="s">
        <v>128</v>
      </c>
      <c r="G14746">
        <v>238248</v>
      </c>
      <c r="H14746">
        <v>1.83</v>
      </c>
      <c r="I14746">
        <v>435993.84</v>
      </c>
      <c r="J14746" t="s">
        <v>81</v>
      </c>
      <c r="K14746">
        <v>0.62702700090373531</v>
      </c>
      <c r="L14746">
        <v>62.7027</v>
      </c>
      <c r="M14746" t="s">
        <v>82</v>
      </c>
    </row>
    <row r="14747" spans="1:13">
      <c r="A14747" t="s">
        <v>4875</v>
      </c>
      <c r="B14747" t="s">
        <v>4876</v>
      </c>
      <c r="C14747" t="str">
        <f>TEXT(D14747, "mmm")</f>
        <v>Nov</v>
      </c>
      <c r="D14747" s="1">
        <v>45618</v>
      </c>
      <c r="E14747" t="s">
        <v>100</v>
      </c>
      <c r="F14747" t="s">
        <v>101</v>
      </c>
      <c r="G14747">
        <v>4876</v>
      </c>
      <c r="H14747">
        <v>10.16</v>
      </c>
      <c r="I14747">
        <v>49540.160000000003</v>
      </c>
      <c r="J14747" t="s">
        <v>81</v>
      </c>
      <c r="K14747">
        <v>1.9723859536348479E-2</v>
      </c>
      <c r="L14747">
        <v>1.9723999999999999</v>
      </c>
      <c r="M14747" t="s">
        <v>82</v>
      </c>
    </row>
    <row r="14748" spans="1:13">
      <c r="A14748" t="s">
        <v>4875</v>
      </c>
      <c r="B14748" t="s">
        <v>4876</v>
      </c>
      <c r="C14748" t="str">
        <f>TEXT(D14748, "mmm")</f>
        <v>Nov</v>
      </c>
      <c r="D14748" s="1">
        <v>45618</v>
      </c>
      <c r="E14748" t="s">
        <v>102</v>
      </c>
      <c r="F14748" t="s">
        <v>101</v>
      </c>
      <c r="G14748">
        <v>4876</v>
      </c>
      <c r="H14748">
        <v>10.16</v>
      </c>
      <c r="I14748">
        <v>49540.160000000003</v>
      </c>
      <c r="J14748" t="s">
        <v>81</v>
      </c>
      <c r="K14748">
        <v>1.9723859536348479E-2</v>
      </c>
      <c r="L14748">
        <v>1.9723999999999999</v>
      </c>
      <c r="M14748" t="s">
        <v>82</v>
      </c>
    </row>
    <row r="14749" spans="1:13">
      <c r="A14749" t="s">
        <v>7149</v>
      </c>
      <c r="B14749" t="s">
        <v>7150</v>
      </c>
      <c r="C14749" t="str">
        <f>TEXT(D14749, "mmm")</f>
        <v>Nov</v>
      </c>
      <c r="D14749" s="1">
        <v>45618</v>
      </c>
      <c r="E14749" t="s">
        <v>7211</v>
      </c>
      <c r="F14749" t="s">
        <v>118</v>
      </c>
      <c r="G14749">
        <v>15000</v>
      </c>
      <c r="H14749">
        <v>4.71</v>
      </c>
      <c r="I14749">
        <v>70650</v>
      </c>
      <c r="J14749" t="s">
        <v>81</v>
      </c>
      <c r="K14749">
        <v>-3.1055920856482459E-2</v>
      </c>
      <c r="L14749">
        <v>-3.1055999999999999</v>
      </c>
      <c r="M14749" t="s">
        <v>82</v>
      </c>
    </row>
    <row r="14750" spans="1:13">
      <c r="A14750" t="s">
        <v>7212</v>
      </c>
      <c r="B14750" t="s">
        <v>7213</v>
      </c>
      <c r="C14750" t="str">
        <f>TEXT(D14750, "mmm")</f>
        <v>Nov</v>
      </c>
      <c r="D14750" s="1">
        <v>45618</v>
      </c>
      <c r="E14750" t="s">
        <v>7214</v>
      </c>
      <c r="F14750" t="s">
        <v>80</v>
      </c>
      <c r="G14750">
        <v>8475</v>
      </c>
      <c r="H14750">
        <v>23.68</v>
      </c>
      <c r="I14750">
        <v>200688</v>
      </c>
      <c r="J14750" t="s">
        <v>86</v>
      </c>
      <c r="K14750">
        <v>-1.7632241813602009E-2</v>
      </c>
      <c r="L14750">
        <v>-1.7632000000000001</v>
      </c>
      <c r="M14750" t="s">
        <v>82</v>
      </c>
    </row>
    <row r="14751" spans="1:13">
      <c r="A14751" t="s">
        <v>677</v>
      </c>
      <c r="B14751" t="s">
        <v>678</v>
      </c>
      <c r="C14751" t="str">
        <f>TEXT(D14751, "mmm")</f>
        <v>Nov</v>
      </c>
      <c r="D14751" s="1">
        <v>45618</v>
      </c>
      <c r="E14751" t="s">
        <v>178</v>
      </c>
      <c r="F14751" t="s">
        <v>101</v>
      </c>
      <c r="G14751">
        <v>600</v>
      </c>
      <c r="H14751">
        <v>18</v>
      </c>
      <c r="I14751">
        <v>10800</v>
      </c>
      <c r="J14751" t="s">
        <v>81</v>
      </c>
      <c r="K14751">
        <v>7.6195290465988164E-2</v>
      </c>
      <c r="L14751">
        <v>7.6195000000000004</v>
      </c>
      <c r="M14751" t="s">
        <v>82</v>
      </c>
    </row>
    <row r="14752" spans="1:13">
      <c r="A14752" t="s">
        <v>677</v>
      </c>
      <c r="B14752" t="s">
        <v>678</v>
      </c>
      <c r="C14752" t="str">
        <f>TEXT(D14752, "mmm")</f>
        <v>Nov</v>
      </c>
      <c r="D14752" s="1">
        <v>45618</v>
      </c>
      <c r="E14752" t="s">
        <v>180</v>
      </c>
      <c r="F14752" t="s">
        <v>101</v>
      </c>
      <c r="G14752">
        <v>600</v>
      </c>
      <c r="H14752">
        <v>18</v>
      </c>
      <c r="I14752">
        <v>10800</v>
      </c>
      <c r="J14752" t="s">
        <v>81</v>
      </c>
      <c r="K14752">
        <v>7.6195290465988164E-2</v>
      </c>
      <c r="L14752">
        <v>7.6195000000000004</v>
      </c>
      <c r="M14752" t="s">
        <v>82</v>
      </c>
    </row>
    <row r="14753" spans="1:13">
      <c r="A14753" t="s">
        <v>677</v>
      </c>
      <c r="B14753" t="s">
        <v>678</v>
      </c>
      <c r="C14753" t="str">
        <f>TEXT(D14753, "mmm")</f>
        <v>Nov</v>
      </c>
      <c r="D14753" s="1">
        <v>45618</v>
      </c>
      <c r="E14753" t="s">
        <v>181</v>
      </c>
      <c r="F14753" t="s">
        <v>101</v>
      </c>
      <c r="G14753">
        <v>600</v>
      </c>
      <c r="H14753">
        <v>18</v>
      </c>
      <c r="I14753">
        <v>10800</v>
      </c>
      <c r="J14753" t="s">
        <v>81</v>
      </c>
      <c r="K14753">
        <v>7.6195290465988164E-2</v>
      </c>
      <c r="L14753">
        <v>7.6195000000000004</v>
      </c>
      <c r="M14753" t="s">
        <v>82</v>
      </c>
    </row>
    <row r="14754" spans="1:13">
      <c r="A14754" t="s">
        <v>677</v>
      </c>
      <c r="B14754" t="s">
        <v>678</v>
      </c>
      <c r="C14754" t="str">
        <f>TEXT(D14754, "mmm")</f>
        <v>Nov</v>
      </c>
      <c r="D14754" s="1">
        <v>45618</v>
      </c>
      <c r="E14754" t="s">
        <v>179</v>
      </c>
      <c r="F14754" t="s">
        <v>101</v>
      </c>
      <c r="G14754">
        <v>600</v>
      </c>
      <c r="H14754">
        <v>18</v>
      </c>
      <c r="I14754">
        <v>10800</v>
      </c>
      <c r="J14754" t="s">
        <v>81</v>
      </c>
      <c r="K14754">
        <v>7.6195290465988164E-2</v>
      </c>
      <c r="L14754">
        <v>7.6195000000000004</v>
      </c>
      <c r="M14754" t="s">
        <v>82</v>
      </c>
    </row>
    <row r="14755" spans="1:13">
      <c r="A14755" t="s">
        <v>677</v>
      </c>
      <c r="B14755" t="s">
        <v>678</v>
      </c>
      <c r="C14755" t="str">
        <f>TEXT(D14755, "mmm")</f>
        <v>Nov</v>
      </c>
      <c r="D14755" s="1">
        <v>45618</v>
      </c>
      <c r="E14755" t="s">
        <v>182</v>
      </c>
      <c r="F14755" t="s">
        <v>101</v>
      </c>
      <c r="G14755">
        <v>600</v>
      </c>
      <c r="H14755">
        <v>18</v>
      </c>
      <c r="I14755">
        <v>10800</v>
      </c>
      <c r="J14755" t="s">
        <v>81</v>
      </c>
      <c r="K14755">
        <v>7.6195290465988164E-2</v>
      </c>
      <c r="L14755">
        <v>7.6195000000000004</v>
      </c>
      <c r="M14755" t="s">
        <v>82</v>
      </c>
    </row>
    <row r="14756" spans="1:13">
      <c r="A14756" t="s">
        <v>5476</v>
      </c>
      <c r="B14756" t="s">
        <v>5477</v>
      </c>
      <c r="C14756" t="str">
        <f>TEXT(D14756, "mmm")</f>
        <v>Nov</v>
      </c>
      <c r="D14756" s="1">
        <v>45618</v>
      </c>
      <c r="E14756" t="s">
        <v>5478</v>
      </c>
      <c r="F14756" t="s">
        <v>80</v>
      </c>
      <c r="G14756">
        <v>4000</v>
      </c>
      <c r="H14756">
        <v>17.2</v>
      </c>
      <c r="I14756">
        <v>68800</v>
      </c>
      <c r="J14756" t="s">
        <v>81</v>
      </c>
      <c r="K14756">
        <v>4.6820912302317108E-2</v>
      </c>
      <c r="L14756">
        <v>4.6821000000000002</v>
      </c>
      <c r="M14756" t="s">
        <v>82</v>
      </c>
    </row>
    <row r="14757" spans="1:13">
      <c r="A14757" t="s">
        <v>7215</v>
      </c>
      <c r="B14757" t="s">
        <v>7216</v>
      </c>
      <c r="C14757" t="str">
        <f>TEXT(D14757, "mmm")</f>
        <v>Nov</v>
      </c>
      <c r="D14757" s="1">
        <v>45621</v>
      </c>
      <c r="E14757" t="s">
        <v>7217</v>
      </c>
      <c r="F14757" t="s">
        <v>118</v>
      </c>
      <c r="G14757">
        <v>26946</v>
      </c>
      <c r="H14757">
        <v>1.67</v>
      </c>
      <c r="I14757">
        <v>44999.82</v>
      </c>
      <c r="J14757" t="s">
        <v>86</v>
      </c>
      <c r="K14757">
        <v>6.5868273731661375E-2</v>
      </c>
      <c r="L14757">
        <v>6.5868000000000002</v>
      </c>
      <c r="M14757" t="s">
        <v>82</v>
      </c>
    </row>
    <row r="14758" spans="1:13">
      <c r="A14758" t="s">
        <v>5095</v>
      </c>
      <c r="B14758" t="s">
        <v>5096</v>
      </c>
      <c r="C14758" t="str">
        <f>TEXT(D14758, "mmm")</f>
        <v>Nov</v>
      </c>
      <c r="D14758" s="1">
        <v>45621</v>
      </c>
      <c r="E14758" t="s">
        <v>5097</v>
      </c>
      <c r="F14758" t="s">
        <v>101</v>
      </c>
      <c r="G14758">
        <v>8500</v>
      </c>
      <c r="H14758">
        <v>16.190000000000001</v>
      </c>
      <c r="I14758">
        <v>137615</v>
      </c>
      <c r="J14758" t="s">
        <v>81</v>
      </c>
      <c r="K14758">
        <v>-1.8417557456974489E-3</v>
      </c>
      <c r="L14758">
        <v>-0.1842</v>
      </c>
      <c r="M14758" t="s">
        <v>82</v>
      </c>
    </row>
    <row r="14759" spans="1:13">
      <c r="A14759" t="s">
        <v>2159</v>
      </c>
      <c r="B14759" t="s">
        <v>2160</v>
      </c>
      <c r="C14759" t="str">
        <f>TEXT(D14759, "mmm")</f>
        <v>Nov</v>
      </c>
      <c r="D14759" s="1">
        <v>45621</v>
      </c>
      <c r="E14759" t="s">
        <v>2161</v>
      </c>
      <c r="F14759" t="s">
        <v>217</v>
      </c>
      <c r="G14759">
        <v>300000</v>
      </c>
      <c r="H14759">
        <v>1.44</v>
      </c>
      <c r="I14759">
        <v>432000</v>
      </c>
      <c r="J14759" t="s">
        <v>81</v>
      </c>
      <c r="K14759">
        <v>0.2230216296253098</v>
      </c>
      <c r="L14759">
        <v>22.302199999999999</v>
      </c>
      <c r="M14759" t="s">
        <v>82</v>
      </c>
    </row>
    <row r="14760" spans="1:13">
      <c r="A14760" t="s">
        <v>311</v>
      </c>
      <c r="B14760" t="s">
        <v>312</v>
      </c>
      <c r="C14760" t="str">
        <f>TEXT(D14760, "mmm")</f>
        <v>Nov</v>
      </c>
      <c r="D14760" s="1">
        <v>45621</v>
      </c>
      <c r="E14760" t="s">
        <v>313</v>
      </c>
      <c r="F14760" t="s">
        <v>314</v>
      </c>
      <c r="G14760">
        <v>57000</v>
      </c>
      <c r="H14760">
        <v>31.7</v>
      </c>
      <c r="I14760">
        <v>1806900</v>
      </c>
      <c r="J14760" t="s">
        <v>81</v>
      </c>
      <c r="K14760">
        <v>-4.2794214971467633E-2</v>
      </c>
      <c r="L14760">
        <v>-4.2793999999999999</v>
      </c>
      <c r="M14760" t="s">
        <v>82</v>
      </c>
    </row>
    <row r="14761" spans="1:13">
      <c r="A14761" t="s">
        <v>377</v>
      </c>
      <c r="B14761" t="s">
        <v>378</v>
      </c>
      <c r="C14761" t="str">
        <f>TEXT(D14761, "mmm")</f>
        <v>Nov</v>
      </c>
      <c r="D14761" s="1">
        <v>45621</v>
      </c>
      <c r="E14761" t="s">
        <v>379</v>
      </c>
      <c r="F14761" t="s">
        <v>101</v>
      </c>
      <c r="G14761">
        <v>2976</v>
      </c>
      <c r="H14761">
        <v>15</v>
      </c>
      <c r="I14761">
        <v>44640</v>
      </c>
      <c r="J14761" t="s">
        <v>81</v>
      </c>
      <c r="K14761">
        <v>8.7778538413337159E-2</v>
      </c>
      <c r="L14761">
        <v>8.7779000000000007</v>
      </c>
      <c r="M14761" t="s">
        <v>82</v>
      </c>
    </row>
    <row r="14762" spans="1:13">
      <c r="A14762" t="s">
        <v>377</v>
      </c>
      <c r="B14762" t="s">
        <v>378</v>
      </c>
      <c r="C14762" t="str">
        <f>TEXT(D14762, "mmm")</f>
        <v>Nov</v>
      </c>
      <c r="D14762" s="1">
        <v>45621</v>
      </c>
      <c r="E14762" t="s">
        <v>379</v>
      </c>
      <c r="F14762" t="s">
        <v>101</v>
      </c>
      <c r="G14762">
        <v>5000</v>
      </c>
      <c r="H14762">
        <v>14.85</v>
      </c>
      <c r="I14762">
        <v>74250</v>
      </c>
      <c r="J14762" t="s">
        <v>81</v>
      </c>
      <c r="K14762">
        <v>8.7778538413337159E-2</v>
      </c>
      <c r="L14762">
        <v>8.7779000000000007</v>
      </c>
      <c r="M14762" t="s">
        <v>82</v>
      </c>
    </row>
    <row r="14763" spans="1:13">
      <c r="A14763" t="s">
        <v>7218</v>
      </c>
      <c r="B14763" t="s">
        <v>7219</v>
      </c>
      <c r="C14763" t="str">
        <f>TEXT(D14763, "mmm")</f>
        <v>Nov</v>
      </c>
      <c r="D14763" s="1">
        <v>45621</v>
      </c>
      <c r="E14763" t="s">
        <v>7220</v>
      </c>
      <c r="F14763" t="s">
        <v>101</v>
      </c>
      <c r="G14763">
        <v>259998</v>
      </c>
      <c r="H14763">
        <v>0.56000000000000005</v>
      </c>
      <c r="I14763">
        <v>145598.88</v>
      </c>
      <c r="J14763" t="s">
        <v>81</v>
      </c>
      <c r="K14763">
        <v>0.27697258931175273</v>
      </c>
      <c r="L14763">
        <v>27.697299999999998</v>
      </c>
      <c r="M14763" t="s">
        <v>82</v>
      </c>
    </row>
    <row r="14764" spans="1:13">
      <c r="A14764" t="s">
        <v>7218</v>
      </c>
      <c r="B14764" t="s">
        <v>7219</v>
      </c>
      <c r="C14764" t="str">
        <f>TEXT(D14764, "mmm")</f>
        <v>Nov</v>
      </c>
      <c r="D14764" s="1">
        <v>45621</v>
      </c>
      <c r="E14764" t="s">
        <v>7221</v>
      </c>
      <c r="F14764" t="s">
        <v>101</v>
      </c>
      <c r="G14764">
        <v>259998</v>
      </c>
      <c r="H14764">
        <v>0.56000000000000005</v>
      </c>
      <c r="I14764">
        <v>145598.88</v>
      </c>
      <c r="J14764" t="s">
        <v>81</v>
      </c>
      <c r="K14764">
        <v>0.27697258931175273</v>
      </c>
      <c r="L14764">
        <v>27.697299999999998</v>
      </c>
      <c r="M14764" t="s">
        <v>82</v>
      </c>
    </row>
    <row r="14765" spans="1:13">
      <c r="A14765" t="s">
        <v>7179</v>
      </c>
      <c r="B14765" t="s">
        <v>7180</v>
      </c>
      <c r="C14765" t="str">
        <f>TEXT(D14765, "mmm")</f>
        <v>Nov</v>
      </c>
      <c r="D14765" s="1">
        <v>45621</v>
      </c>
      <c r="E14765" t="s">
        <v>7181</v>
      </c>
      <c r="F14765" t="s">
        <v>217</v>
      </c>
      <c r="G14765">
        <v>40000</v>
      </c>
      <c r="H14765">
        <v>24.06</v>
      </c>
      <c r="I14765">
        <v>962400</v>
      </c>
      <c r="J14765" t="s">
        <v>81</v>
      </c>
      <c r="K14765">
        <v>-2.7893424792895471E-2</v>
      </c>
      <c r="L14765">
        <v>-2.7892999999999999</v>
      </c>
      <c r="M14765" t="s">
        <v>82</v>
      </c>
    </row>
    <row r="14766" spans="1:13">
      <c r="A14766" t="s">
        <v>6955</v>
      </c>
      <c r="B14766" t="s">
        <v>6956</v>
      </c>
      <c r="C14766" t="str">
        <f>TEXT(D14766, "mmm")</f>
        <v>Nov</v>
      </c>
      <c r="D14766" s="1">
        <v>45621</v>
      </c>
      <c r="E14766" t="s">
        <v>2849</v>
      </c>
      <c r="F14766" t="s">
        <v>101</v>
      </c>
      <c r="G14766">
        <v>1810</v>
      </c>
      <c r="H14766">
        <v>25.01</v>
      </c>
      <c r="I14766">
        <v>45268.100000000013</v>
      </c>
      <c r="J14766" t="s">
        <v>81</v>
      </c>
      <c r="K14766">
        <v>2.053141005430725E-2</v>
      </c>
      <c r="L14766">
        <v>2.0531000000000001</v>
      </c>
      <c r="M14766" t="s">
        <v>82</v>
      </c>
    </row>
    <row r="14767" spans="1:13">
      <c r="A14767" t="s">
        <v>6955</v>
      </c>
      <c r="B14767" t="s">
        <v>6956</v>
      </c>
      <c r="C14767" t="str">
        <f>TEXT(D14767, "mmm")</f>
        <v>Nov</v>
      </c>
      <c r="D14767" s="1">
        <v>45621</v>
      </c>
      <c r="E14767" t="s">
        <v>2848</v>
      </c>
      <c r="F14767" t="s">
        <v>101</v>
      </c>
      <c r="G14767">
        <v>1810</v>
      </c>
      <c r="H14767">
        <v>25.01</v>
      </c>
      <c r="I14767">
        <v>45268.100000000013</v>
      </c>
      <c r="J14767" t="s">
        <v>81</v>
      </c>
      <c r="K14767">
        <v>2.053141005430725E-2</v>
      </c>
      <c r="L14767">
        <v>2.0531000000000001</v>
      </c>
      <c r="M14767" t="s">
        <v>82</v>
      </c>
    </row>
    <row r="14768" spans="1:13">
      <c r="A14768" t="s">
        <v>6955</v>
      </c>
      <c r="B14768" t="s">
        <v>6956</v>
      </c>
      <c r="C14768" t="str">
        <f>TEXT(D14768, "mmm")</f>
        <v>Nov</v>
      </c>
      <c r="D14768" s="1">
        <v>45621</v>
      </c>
      <c r="E14768" t="s">
        <v>2846</v>
      </c>
      <c r="F14768" t="s">
        <v>101</v>
      </c>
      <c r="G14768">
        <v>1810</v>
      </c>
      <c r="H14768">
        <v>25.01</v>
      </c>
      <c r="I14768">
        <v>45268.100000000013</v>
      </c>
      <c r="J14768" t="s">
        <v>81</v>
      </c>
      <c r="K14768">
        <v>2.053141005430725E-2</v>
      </c>
      <c r="L14768">
        <v>2.0531000000000001</v>
      </c>
      <c r="M14768" t="s">
        <v>82</v>
      </c>
    </row>
    <row r="14769" spans="1:13">
      <c r="A14769" t="s">
        <v>6955</v>
      </c>
      <c r="B14769" t="s">
        <v>6956</v>
      </c>
      <c r="C14769" t="str">
        <f>TEXT(D14769, "mmm")</f>
        <v>Nov</v>
      </c>
      <c r="D14769" s="1">
        <v>45621</v>
      </c>
      <c r="E14769" t="s">
        <v>2847</v>
      </c>
      <c r="F14769" t="s">
        <v>101</v>
      </c>
      <c r="G14769">
        <v>1810</v>
      </c>
      <c r="H14769">
        <v>25.01</v>
      </c>
      <c r="I14769">
        <v>45268.100000000013</v>
      </c>
      <c r="J14769" t="s">
        <v>81</v>
      </c>
      <c r="K14769">
        <v>2.053141005430725E-2</v>
      </c>
      <c r="L14769">
        <v>2.0531000000000001</v>
      </c>
      <c r="M14769" t="s">
        <v>82</v>
      </c>
    </row>
    <row r="14770" spans="1:13">
      <c r="A14770" t="s">
        <v>6955</v>
      </c>
      <c r="B14770" t="s">
        <v>6956</v>
      </c>
      <c r="C14770" t="str">
        <f>TEXT(D14770, "mmm")</f>
        <v>Nov</v>
      </c>
      <c r="D14770" s="1">
        <v>45621</v>
      </c>
      <c r="E14770" t="s">
        <v>6957</v>
      </c>
      <c r="F14770" t="s">
        <v>101</v>
      </c>
      <c r="G14770">
        <v>1810</v>
      </c>
      <c r="H14770">
        <v>25.01</v>
      </c>
      <c r="I14770">
        <v>45268.100000000013</v>
      </c>
      <c r="J14770" t="s">
        <v>81</v>
      </c>
      <c r="K14770">
        <v>2.053141005430725E-2</v>
      </c>
      <c r="L14770">
        <v>2.0531000000000001</v>
      </c>
      <c r="M14770" t="s">
        <v>82</v>
      </c>
    </row>
    <row r="14771" spans="1:13">
      <c r="A14771" t="s">
        <v>6955</v>
      </c>
      <c r="B14771" t="s">
        <v>6956</v>
      </c>
      <c r="C14771" t="str">
        <f>TEXT(D14771, "mmm")</f>
        <v>Nov</v>
      </c>
      <c r="D14771" s="1">
        <v>45621</v>
      </c>
      <c r="E14771" t="s">
        <v>2849</v>
      </c>
      <c r="F14771" t="s">
        <v>101</v>
      </c>
      <c r="G14771">
        <v>1300</v>
      </c>
      <c r="H14771">
        <v>25.02</v>
      </c>
      <c r="I14771">
        <v>32526</v>
      </c>
      <c r="J14771" t="s">
        <v>81</v>
      </c>
      <c r="K14771">
        <v>2.053141005430725E-2</v>
      </c>
      <c r="L14771">
        <v>2.0531000000000001</v>
      </c>
      <c r="M14771" t="s">
        <v>82</v>
      </c>
    </row>
    <row r="14772" spans="1:13">
      <c r="A14772" t="s">
        <v>6955</v>
      </c>
      <c r="B14772" t="s">
        <v>6956</v>
      </c>
      <c r="C14772" t="str">
        <f>TEXT(D14772, "mmm")</f>
        <v>Nov</v>
      </c>
      <c r="D14772" s="1">
        <v>45621</v>
      </c>
      <c r="E14772" t="s">
        <v>2848</v>
      </c>
      <c r="F14772" t="s">
        <v>101</v>
      </c>
      <c r="G14772">
        <v>1300</v>
      </c>
      <c r="H14772">
        <v>25.02</v>
      </c>
      <c r="I14772">
        <v>32526</v>
      </c>
      <c r="J14772" t="s">
        <v>81</v>
      </c>
      <c r="K14772">
        <v>2.053141005430725E-2</v>
      </c>
      <c r="L14772">
        <v>2.0531000000000001</v>
      </c>
      <c r="M14772" t="s">
        <v>82</v>
      </c>
    </row>
    <row r="14773" spans="1:13">
      <c r="A14773" t="s">
        <v>6955</v>
      </c>
      <c r="B14773" t="s">
        <v>6956</v>
      </c>
      <c r="C14773" t="str">
        <f>TEXT(D14773, "mmm")</f>
        <v>Nov</v>
      </c>
      <c r="D14773" s="1">
        <v>45621</v>
      </c>
      <c r="E14773" t="s">
        <v>2846</v>
      </c>
      <c r="F14773" t="s">
        <v>101</v>
      </c>
      <c r="G14773">
        <v>1300</v>
      </c>
      <c r="H14773">
        <v>25.02</v>
      </c>
      <c r="I14773">
        <v>32526</v>
      </c>
      <c r="J14773" t="s">
        <v>81</v>
      </c>
      <c r="K14773">
        <v>2.053141005430725E-2</v>
      </c>
      <c r="L14773">
        <v>2.0531000000000001</v>
      </c>
      <c r="M14773" t="s">
        <v>82</v>
      </c>
    </row>
    <row r="14774" spans="1:13">
      <c r="A14774" t="s">
        <v>6955</v>
      </c>
      <c r="B14774" t="s">
        <v>6956</v>
      </c>
      <c r="C14774" t="str">
        <f>TEXT(D14774, "mmm")</f>
        <v>Nov</v>
      </c>
      <c r="D14774" s="1">
        <v>45621</v>
      </c>
      <c r="E14774" t="s">
        <v>2847</v>
      </c>
      <c r="F14774" t="s">
        <v>101</v>
      </c>
      <c r="G14774">
        <v>1300</v>
      </c>
      <c r="H14774">
        <v>25.02</v>
      </c>
      <c r="I14774">
        <v>32526</v>
      </c>
      <c r="J14774" t="s">
        <v>81</v>
      </c>
      <c r="K14774">
        <v>2.053141005430725E-2</v>
      </c>
      <c r="L14774">
        <v>2.0531000000000001</v>
      </c>
      <c r="M14774" t="s">
        <v>82</v>
      </c>
    </row>
    <row r="14775" spans="1:13">
      <c r="A14775" t="s">
        <v>6955</v>
      </c>
      <c r="B14775" t="s">
        <v>6956</v>
      </c>
      <c r="C14775" t="str">
        <f>TEXT(D14775, "mmm")</f>
        <v>Nov</v>
      </c>
      <c r="D14775" s="1">
        <v>45621</v>
      </c>
      <c r="E14775" t="s">
        <v>6957</v>
      </c>
      <c r="F14775" t="s">
        <v>101</v>
      </c>
      <c r="G14775">
        <v>1300</v>
      </c>
      <c r="H14775">
        <v>25.02</v>
      </c>
      <c r="I14775">
        <v>32526</v>
      </c>
      <c r="J14775" t="s">
        <v>81</v>
      </c>
      <c r="K14775">
        <v>2.053141005430725E-2</v>
      </c>
      <c r="L14775">
        <v>2.0531000000000001</v>
      </c>
      <c r="M14775" t="s">
        <v>82</v>
      </c>
    </row>
    <row r="14776" spans="1:13">
      <c r="A14776" t="s">
        <v>1912</v>
      </c>
      <c r="B14776" t="s">
        <v>1913</v>
      </c>
      <c r="C14776" t="str">
        <f>TEXT(D14776, "mmm")</f>
        <v>Nov</v>
      </c>
      <c r="D14776" s="1">
        <v>45621</v>
      </c>
      <c r="E14776" t="s">
        <v>2457</v>
      </c>
      <c r="F14776" t="s">
        <v>80</v>
      </c>
      <c r="G14776">
        <v>5150</v>
      </c>
      <c r="H14776">
        <v>7.48</v>
      </c>
      <c r="I14776">
        <v>38522</v>
      </c>
      <c r="J14776" t="s">
        <v>81</v>
      </c>
      <c r="K14776">
        <v>3.2085530816334362E-2</v>
      </c>
      <c r="L14776">
        <v>3.2086000000000001</v>
      </c>
      <c r="M14776" t="s">
        <v>82</v>
      </c>
    </row>
    <row r="14777" spans="1:13">
      <c r="A14777" t="s">
        <v>7222</v>
      </c>
      <c r="B14777" t="s">
        <v>7223</v>
      </c>
      <c r="C14777" t="str">
        <f>TEXT(D14777, "mmm")</f>
        <v>Nov</v>
      </c>
      <c r="D14777" s="1">
        <v>45621</v>
      </c>
      <c r="E14777" t="s">
        <v>7224</v>
      </c>
      <c r="F14777" t="s">
        <v>217</v>
      </c>
      <c r="G14777">
        <v>236785</v>
      </c>
      <c r="H14777">
        <v>0.18</v>
      </c>
      <c r="I14777">
        <v>42621.3</v>
      </c>
      <c r="J14777" t="s">
        <v>86</v>
      </c>
      <c r="K14777">
        <v>0.22905033216104201</v>
      </c>
      <c r="L14777">
        <v>22.905000000000001</v>
      </c>
      <c r="M14777" t="s">
        <v>82</v>
      </c>
    </row>
    <row r="14778" spans="1:13">
      <c r="A14778" t="s">
        <v>2137</v>
      </c>
      <c r="B14778" t="s">
        <v>2138</v>
      </c>
      <c r="C14778" t="str">
        <f>TEXT(D14778, "mmm")</f>
        <v>Nov</v>
      </c>
      <c r="D14778" s="1">
        <v>45621</v>
      </c>
      <c r="E14778" t="s">
        <v>5917</v>
      </c>
      <c r="F14778" t="s">
        <v>128</v>
      </c>
      <c r="G14778">
        <v>5000</v>
      </c>
      <c r="H14778">
        <v>4.83</v>
      </c>
      <c r="I14778">
        <v>24150</v>
      </c>
      <c r="J14778" t="s">
        <v>81</v>
      </c>
      <c r="K14778">
        <v>-7.4501575087148275E-2</v>
      </c>
      <c r="L14778">
        <v>-7.4501999999999997</v>
      </c>
      <c r="M14778" t="s">
        <v>82</v>
      </c>
    </row>
    <row r="14779" spans="1:13">
      <c r="A14779" t="s">
        <v>7215</v>
      </c>
      <c r="B14779" t="s">
        <v>7216</v>
      </c>
      <c r="C14779" t="str">
        <f>TEXT(D14779, "mmm")</f>
        <v>Nov</v>
      </c>
      <c r="D14779" s="1">
        <v>45621</v>
      </c>
      <c r="E14779" t="s">
        <v>7225</v>
      </c>
      <c r="F14779" t="s">
        <v>80</v>
      </c>
      <c r="G14779">
        <v>11976</v>
      </c>
      <c r="H14779">
        <v>1.67</v>
      </c>
      <c r="I14779">
        <v>19999.919999999998</v>
      </c>
      <c r="J14779" t="s">
        <v>81</v>
      </c>
      <c r="K14779">
        <v>6.5868273731661375E-2</v>
      </c>
      <c r="L14779">
        <v>6.5868000000000002</v>
      </c>
      <c r="M14779" t="s">
        <v>82</v>
      </c>
    </row>
    <row r="14780" spans="1:13">
      <c r="A14780" t="s">
        <v>1358</v>
      </c>
      <c r="B14780" t="s">
        <v>1359</v>
      </c>
      <c r="C14780" t="str">
        <f>TEXT(D14780, "mmm")</f>
        <v>Nov</v>
      </c>
      <c r="D14780" s="1">
        <v>45621</v>
      </c>
      <c r="E14780" t="s">
        <v>6812</v>
      </c>
      <c r="F14780" t="s">
        <v>128</v>
      </c>
      <c r="G14780">
        <v>1700</v>
      </c>
      <c r="H14780">
        <v>21.39</v>
      </c>
      <c r="I14780">
        <v>36363</v>
      </c>
      <c r="J14780" t="s">
        <v>81</v>
      </c>
      <c r="K14780">
        <v>1.88500392101747E-2</v>
      </c>
      <c r="L14780">
        <v>1.885</v>
      </c>
      <c r="M14780" t="s">
        <v>82</v>
      </c>
    </row>
    <row r="14781" spans="1:13">
      <c r="A14781" t="s">
        <v>488</v>
      </c>
      <c r="B14781" t="s">
        <v>489</v>
      </c>
      <c r="C14781" t="str">
        <f>TEXT(D14781, "mmm")</f>
        <v>Nov</v>
      </c>
      <c r="D14781" s="1">
        <v>45621</v>
      </c>
      <c r="E14781" t="s">
        <v>494</v>
      </c>
      <c r="F14781" t="s">
        <v>80</v>
      </c>
      <c r="G14781">
        <v>3647</v>
      </c>
      <c r="H14781">
        <v>3.62</v>
      </c>
      <c r="I14781">
        <v>13202.14</v>
      </c>
      <c r="J14781" t="s">
        <v>81</v>
      </c>
      <c r="K14781">
        <v>-1.084009789505469E-2</v>
      </c>
      <c r="L14781">
        <v>-1.0840000000000001</v>
      </c>
      <c r="M14781" t="s">
        <v>82</v>
      </c>
    </row>
    <row r="14782" spans="1:13">
      <c r="A14782" t="s">
        <v>1358</v>
      </c>
      <c r="B14782" t="s">
        <v>1359</v>
      </c>
      <c r="C14782" t="str">
        <f>TEXT(D14782, "mmm")</f>
        <v>Nov</v>
      </c>
      <c r="D14782" s="1">
        <v>45621</v>
      </c>
      <c r="E14782" t="s">
        <v>6812</v>
      </c>
      <c r="F14782" t="s">
        <v>128</v>
      </c>
      <c r="G14782">
        <v>1300</v>
      </c>
      <c r="H14782">
        <v>21.5</v>
      </c>
      <c r="I14782">
        <v>27950</v>
      </c>
      <c r="J14782" t="s">
        <v>81</v>
      </c>
      <c r="K14782">
        <v>1.88500392101747E-2</v>
      </c>
      <c r="L14782">
        <v>1.885</v>
      </c>
      <c r="M14782" t="s">
        <v>82</v>
      </c>
    </row>
    <row r="14783" spans="1:13">
      <c r="A14783" t="s">
        <v>4875</v>
      </c>
      <c r="B14783" t="s">
        <v>4876</v>
      </c>
      <c r="C14783" t="str">
        <f>TEXT(D14783, "mmm")</f>
        <v>Nov</v>
      </c>
      <c r="D14783" s="1">
        <v>45621</v>
      </c>
      <c r="E14783" t="s">
        <v>2782</v>
      </c>
      <c r="F14783" t="s">
        <v>426</v>
      </c>
      <c r="G14783">
        <v>3000</v>
      </c>
      <c r="H14783">
        <v>10.18</v>
      </c>
      <c r="I14783">
        <v>30540</v>
      </c>
      <c r="J14783" t="s">
        <v>81</v>
      </c>
      <c r="K14783">
        <v>7.7972084355419913E-3</v>
      </c>
      <c r="L14783">
        <v>0.77969999999999995</v>
      </c>
      <c r="M14783" t="s">
        <v>82</v>
      </c>
    </row>
    <row r="14784" spans="1:13">
      <c r="A14784" t="s">
        <v>5853</v>
      </c>
      <c r="B14784" t="s">
        <v>5854</v>
      </c>
      <c r="C14784" t="str">
        <f>TEXT(D14784, "mmm")</f>
        <v>Nov</v>
      </c>
      <c r="D14784" s="1">
        <v>45621</v>
      </c>
      <c r="E14784" t="s">
        <v>6958</v>
      </c>
      <c r="F14784" t="s">
        <v>80</v>
      </c>
      <c r="G14784">
        <v>30000</v>
      </c>
      <c r="H14784">
        <v>1.67</v>
      </c>
      <c r="I14784">
        <v>50100</v>
      </c>
      <c r="J14784" t="s">
        <v>81</v>
      </c>
      <c r="K14784">
        <v>0.1187499594874686</v>
      </c>
      <c r="L14784">
        <v>11.875</v>
      </c>
      <c r="M14784" t="s">
        <v>82</v>
      </c>
    </row>
    <row r="14785" spans="1:13">
      <c r="A14785" t="s">
        <v>488</v>
      </c>
      <c r="B14785" t="s">
        <v>489</v>
      </c>
      <c r="C14785" t="str">
        <f>TEXT(D14785, "mmm")</f>
        <v>Nov</v>
      </c>
      <c r="D14785" s="1">
        <v>45621</v>
      </c>
      <c r="E14785" t="s">
        <v>4514</v>
      </c>
      <c r="F14785" t="s">
        <v>128</v>
      </c>
      <c r="G14785">
        <v>6600</v>
      </c>
      <c r="H14785">
        <v>3.8</v>
      </c>
      <c r="I14785">
        <v>25080</v>
      </c>
      <c r="J14785" t="s">
        <v>81</v>
      </c>
      <c r="K14785">
        <v>-1.084009789505469E-2</v>
      </c>
      <c r="L14785">
        <v>-1.0840000000000001</v>
      </c>
      <c r="M14785" t="s">
        <v>82</v>
      </c>
    </row>
    <row r="14786" spans="1:13">
      <c r="A14786" t="s">
        <v>488</v>
      </c>
      <c r="B14786" t="s">
        <v>489</v>
      </c>
      <c r="C14786" t="str">
        <f>TEXT(D14786, "mmm")</f>
        <v>Nov</v>
      </c>
      <c r="D14786" s="1">
        <v>45621</v>
      </c>
      <c r="E14786" t="s">
        <v>4514</v>
      </c>
      <c r="F14786" t="s">
        <v>128</v>
      </c>
      <c r="G14786">
        <v>14500</v>
      </c>
      <c r="H14786">
        <v>3.78</v>
      </c>
      <c r="I14786">
        <v>54810</v>
      </c>
      <c r="J14786" t="s">
        <v>86</v>
      </c>
      <c r="K14786">
        <v>-1.084009789505469E-2</v>
      </c>
      <c r="L14786">
        <v>-1.0840000000000001</v>
      </c>
      <c r="M14786" t="s">
        <v>82</v>
      </c>
    </row>
    <row r="14787" spans="1:13">
      <c r="A14787" t="s">
        <v>488</v>
      </c>
      <c r="B14787" t="s">
        <v>489</v>
      </c>
      <c r="C14787" t="str">
        <f>TEXT(D14787, "mmm")</f>
        <v>Nov</v>
      </c>
      <c r="D14787" s="1">
        <v>45621</v>
      </c>
      <c r="E14787" t="s">
        <v>4514</v>
      </c>
      <c r="F14787" t="s">
        <v>128</v>
      </c>
      <c r="G14787">
        <v>5400</v>
      </c>
      <c r="H14787">
        <v>3.8</v>
      </c>
      <c r="I14787">
        <v>20520</v>
      </c>
      <c r="J14787" t="s">
        <v>81</v>
      </c>
      <c r="K14787">
        <v>-1.084009789505469E-2</v>
      </c>
      <c r="L14787">
        <v>-1.0840000000000001</v>
      </c>
      <c r="M14787" t="s">
        <v>82</v>
      </c>
    </row>
    <row r="14788" spans="1:13">
      <c r="A14788" t="s">
        <v>6158</v>
      </c>
      <c r="B14788" t="s">
        <v>6159</v>
      </c>
      <c r="C14788" t="str">
        <f>TEXT(D14788, "mmm")</f>
        <v>Nov</v>
      </c>
      <c r="D14788" s="1">
        <v>45621</v>
      </c>
      <c r="E14788" t="s">
        <v>7226</v>
      </c>
      <c r="F14788" t="s">
        <v>80</v>
      </c>
      <c r="G14788">
        <v>12500</v>
      </c>
      <c r="H14788">
        <v>2.2799999999999998</v>
      </c>
      <c r="I14788">
        <v>28500</v>
      </c>
      <c r="J14788" t="s">
        <v>81</v>
      </c>
      <c r="K14788">
        <v>-7.0796498453918777E-2</v>
      </c>
      <c r="L14788">
        <v>-7.0796000000000001</v>
      </c>
      <c r="M14788" t="s">
        <v>82</v>
      </c>
    </row>
    <row r="14789" spans="1:13">
      <c r="A14789" t="s">
        <v>2116</v>
      </c>
      <c r="B14789" t="s">
        <v>2117</v>
      </c>
      <c r="C14789" t="str">
        <f>TEXT(D14789, "mmm")</f>
        <v>Nov</v>
      </c>
      <c r="D14789" s="1">
        <v>45621</v>
      </c>
      <c r="E14789" t="s">
        <v>2118</v>
      </c>
      <c r="F14789" t="s">
        <v>128</v>
      </c>
      <c r="G14789">
        <v>8000</v>
      </c>
      <c r="H14789">
        <v>9.31</v>
      </c>
      <c r="I14789">
        <v>74480</v>
      </c>
      <c r="J14789" t="s">
        <v>81</v>
      </c>
      <c r="K14789">
        <v>1.079873927646968E-2</v>
      </c>
      <c r="L14789">
        <v>1.0799000000000001</v>
      </c>
      <c r="M14789" t="s">
        <v>82</v>
      </c>
    </row>
    <row r="14790" spans="1:13">
      <c r="A14790" t="s">
        <v>7227</v>
      </c>
      <c r="B14790" t="s">
        <v>7228</v>
      </c>
      <c r="C14790" t="str">
        <f>TEXT(D14790, "mmm")</f>
        <v>Nov</v>
      </c>
      <c r="D14790" s="1">
        <v>45621</v>
      </c>
      <c r="E14790" t="s">
        <v>7229</v>
      </c>
      <c r="F14790" t="s">
        <v>80</v>
      </c>
      <c r="G14790">
        <v>10000</v>
      </c>
      <c r="H14790">
        <v>39.5</v>
      </c>
      <c r="I14790">
        <v>395000</v>
      </c>
      <c r="J14790" t="s">
        <v>86</v>
      </c>
      <c r="K14790">
        <v>-1.51940670399453E-3</v>
      </c>
      <c r="L14790">
        <v>-0.15190000000000001</v>
      </c>
      <c r="M14790" t="s">
        <v>82</v>
      </c>
    </row>
    <row r="14791" spans="1:13">
      <c r="A14791" t="s">
        <v>1891</v>
      </c>
      <c r="B14791" t="s">
        <v>1892</v>
      </c>
      <c r="C14791" t="str">
        <f>TEXT(D14791, "mmm")</f>
        <v>Nov</v>
      </c>
      <c r="D14791" s="1">
        <v>45621</v>
      </c>
      <c r="E14791" t="s">
        <v>4601</v>
      </c>
      <c r="F14791" t="s">
        <v>80</v>
      </c>
      <c r="G14791">
        <v>5000</v>
      </c>
      <c r="H14791">
        <v>7.02</v>
      </c>
      <c r="I14791">
        <v>35100</v>
      </c>
      <c r="J14791" t="s">
        <v>81</v>
      </c>
      <c r="K14791">
        <v>0.13304725831586281</v>
      </c>
      <c r="L14791">
        <v>13.3047</v>
      </c>
      <c r="M14791" t="s">
        <v>82</v>
      </c>
    </row>
    <row r="14792" spans="1:13">
      <c r="A14792" t="s">
        <v>291</v>
      </c>
      <c r="B14792" t="s">
        <v>292</v>
      </c>
      <c r="C14792" t="str">
        <f>TEXT(D14792, "mmm")</f>
        <v>Nov</v>
      </c>
      <c r="D14792" s="1">
        <v>45621</v>
      </c>
      <c r="E14792" t="s">
        <v>100</v>
      </c>
      <c r="F14792" t="s">
        <v>101</v>
      </c>
      <c r="G14792">
        <v>266732</v>
      </c>
      <c r="H14792">
        <v>7.96</v>
      </c>
      <c r="I14792">
        <v>2123186.7200000002</v>
      </c>
      <c r="J14792" t="s">
        <v>86</v>
      </c>
      <c r="K14792">
        <v>-1.3801610292663359E-2</v>
      </c>
      <c r="L14792">
        <v>-1.3802000000000001</v>
      </c>
      <c r="M14792" t="s">
        <v>82</v>
      </c>
    </row>
    <row r="14793" spans="1:13">
      <c r="A14793" t="s">
        <v>291</v>
      </c>
      <c r="B14793" t="s">
        <v>292</v>
      </c>
      <c r="C14793" t="str">
        <f>TEXT(D14793, "mmm")</f>
        <v>Nov</v>
      </c>
      <c r="D14793" s="1">
        <v>45621</v>
      </c>
      <c r="E14793" t="s">
        <v>102</v>
      </c>
      <c r="F14793" t="s">
        <v>101</v>
      </c>
      <c r="G14793">
        <v>266732</v>
      </c>
      <c r="H14793">
        <v>7.96</v>
      </c>
      <c r="I14793">
        <v>2123186.7200000002</v>
      </c>
      <c r="J14793" t="s">
        <v>86</v>
      </c>
      <c r="K14793">
        <v>-1.3801610292663359E-2</v>
      </c>
      <c r="L14793">
        <v>-1.3802000000000001</v>
      </c>
      <c r="M14793" t="s">
        <v>82</v>
      </c>
    </row>
    <row r="14794" spans="1:13">
      <c r="A14794" t="s">
        <v>2123</v>
      </c>
      <c r="B14794" t="s">
        <v>2124</v>
      </c>
      <c r="C14794" t="str">
        <f>TEXT(D14794, "mmm")</f>
        <v>Nov</v>
      </c>
      <c r="D14794" s="1">
        <v>45621</v>
      </c>
      <c r="E14794" t="s">
        <v>7230</v>
      </c>
      <c r="F14794" t="s">
        <v>222</v>
      </c>
      <c r="G14794">
        <v>1000</v>
      </c>
      <c r="H14794">
        <v>12.31</v>
      </c>
      <c r="I14794">
        <v>12310</v>
      </c>
      <c r="J14794" t="s">
        <v>81</v>
      </c>
      <c r="K14794">
        <v>-5.1193425029200101E-3</v>
      </c>
      <c r="L14794">
        <v>-0.51190000000000002</v>
      </c>
      <c r="M14794" t="s">
        <v>82</v>
      </c>
    </row>
    <row r="14795" spans="1:13">
      <c r="A14795" t="s">
        <v>6725</v>
      </c>
      <c r="B14795" t="s">
        <v>6726</v>
      </c>
      <c r="C14795" t="str">
        <f>TEXT(D14795, "mmm")</f>
        <v>Nov</v>
      </c>
      <c r="D14795" s="1">
        <v>45621</v>
      </c>
      <c r="E14795" t="s">
        <v>7231</v>
      </c>
      <c r="F14795" t="s">
        <v>80</v>
      </c>
      <c r="G14795">
        <v>3644315</v>
      </c>
      <c r="H14795">
        <v>1.37</v>
      </c>
      <c r="I14795">
        <v>4992711.5500000007</v>
      </c>
      <c r="J14795" t="s">
        <v>86</v>
      </c>
      <c r="K14795">
        <v>0.14864863384544999</v>
      </c>
      <c r="L14795">
        <v>14.8649</v>
      </c>
      <c r="M14795" t="s">
        <v>82</v>
      </c>
    </row>
    <row r="14796" spans="1:13">
      <c r="A14796" t="s">
        <v>1430</v>
      </c>
      <c r="B14796" t="s">
        <v>1431</v>
      </c>
      <c r="C14796" t="str">
        <f>TEXT(D14796, "mmm")</f>
        <v>Nov</v>
      </c>
      <c r="D14796" s="1">
        <v>45621</v>
      </c>
      <c r="E14796" t="s">
        <v>7232</v>
      </c>
      <c r="F14796" t="s">
        <v>128</v>
      </c>
      <c r="G14796">
        <v>50000</v>
      </c>
      <c r="H14796">
        <v>3.53</v>
      </c>
      <c r="I14796">
        <v>176500</v>
      </c>
      <c r="J14796" t="s">
        <v>81</v>
      </c>
      <c r="K14796">
        <v>-5.013921064909288E-2</v>
      </c>
      <c r="L14796">
        <v>-5.0138999999999996</v>
      </c>
      <c r="M14796" t="s">
        <v>82</v>
      </c>
    </row>
    <row r="14797" spans="1:13">
      <c r="A14797" t="s">
        <v>4875</v>
      </c>
      <c r="B14797" t="s">
        <v>4876</v>
      </c>
      <c r="C14797" t="str">
        <f>TEXT(D14797, "mmm")</f>
        <v>Nov</v>
      </c>
      <c r="D14797" s="1">
        <v>45621</v>
      </c>
      <c r="E14797" t="s">
        <v>102</v>
      </c>
      <c r="F14797" t="s">
        <v>101</v>
      </c>
      <c r="G14797">
        <v>4341</v>
      </c>
      <c r="H14797">
        <v>10.24</v>
      </c>
      <c r="I14797">
        <v>44451.839999999997</v>
      </c>
      <c r="J14797" t="s">
        <v>81</v>
      </c>
      <c r="K14797">
        <v>7.7972084355419913E-3</v>
      </c>
      <c r="L14797">
        <v>0.77969999999999995</v>
      </c>
      <c r="M14797" t="s">
        <v>82</v>
      </c>
    </row>
    <row r="14798" spans="1:13">
      <c r="A14798" t="s">
        <v>7215</v>
      </c>
      <c r="B14798" t="s">
        <v>7216</v>
      </c>
      <c r="C14798" t="str">
        <f>TEXT(D14798, "mmm")</f>
        <v>Nov</v>
      </c>
      <c r="D14798" s="1">
        <v>45621</v>
      </c>
      <c r="E14798" t="s">
        <v>7233</v>
      </c>
      <c r="F14798" t="s">
        <v>80</v>
      </c>
      <c r="G14798">
        <v>59880</v>
      </c>
      <c r="H14798">
        <v>1.67</v>
      </c>
      <c r="I14798">
        <v>99999.599999999991</v>
      </c>
      <c r="J14798" t="s">
        <v>86</v>
      </c>
      <c r="K14798">
        <v>6.5868273731661375E-2</v>
      </c>
      <c r="L14798">
        <v>6.5868000000000002</v>
      </c>
      <c r="M14798" t="s">
        <v>82</v>
      </c>
    </row>
    <row r="14799" spans="1:13">
      <c r="A14799" t="s">
        <v>7215</v>
      </c>
      <c r="B14799" t="s">
        <v>7216</v>
      </c>
      <c r="C14799" t="str">
        <f>TEXT(D14799, "mmm")</f>
        <v>Nov</v>
      </c>
      <c r="D14799" s="1">
        <v>45621</v>
      </c>
      <c r="E14799" t="s">
        <v>7234</v>
      </c>
      <c r="F14799" t="s">
        <v>80</v>
      </c>
      <c r="G14799">
        <v>8982</v>
      </c>
      <c r="H14799">
        <v>1.67</v>
      </c>
      <c r="I14799">
        <v>14999.94</v>
      </c>
      <c r="J14799" t="s">
        <v>81</v>
      </c>
      <c r="K14799">
        <v>6.5868273731661375E-2</v>
      </c>
      <c r="L14799">
        <v>6.5868000000000002</v>
      </c>
      <c r="M14799" t="s">
        <v>82</v>
      </c>
    </row>
    <row r="14800" spans="1:13">
      <c r="A14800" t="s">
        <v>3598</v>
      </c>
      <c r="B14800" t="s">
        <v>3599</v>
      </c>
      <c r="C14800" t="str">
        <f>TEXT(D14800, "mmm")</f>
        <v>Nov</v>
      </c>
      <c r="D14800" s="1">
        <v>45621</v>
      </c>
      <c r="E14800" t="s">
        <v>3600</v>
      </c>
      <c r="F14800" t="s">
        <v>222</v>
      </c>
      <c r="G14800">
        <v>5000</v>
      </c>
      <c r="H14800">
        <v>52.66</v>
      </c>
      <c r="I14800">
        <v>263300</v>
      </c>
      <c r="J14800" t="s">
        <v>81</v>
      </c>
      <c r="K14800">
        <v>2.159907000139594E-2</v>
      </c>
      <c r="L14800">
        <v>2.1598999999999999</v>
      </c>
      <c r="M14800" t="s">
        <v>82</v>
      </c>
    </row>
    <row r="14801" spans="1:13">
      <c r="A14801" t="s">
        <v>4875</v>
      </c>
      <c r="B14801" t="s">
        <v>4876</v>
      </c>
      <c r="C14801" t="str">
        <f>TEXT(D14801, "mmm")</f>
        <v>Nov</v>
      </c>
      <c r="D14801" s="1">
        <v>45621</v>
      </c>
      <c r="E14801" t="s">
        <v>100</v>
      </c>
      <c r="F14801" t="s">
        <v>101</v>
      </c>
      <c r="G14801">
        <v>4341</v>
      </c>
      <c r="H14801">
        <v>10.24</v>
      </c>
      <c r="I14801">
        <v>44451.839999999997</v>
      </c>
      <c r="J14801" t="s">
        <v>81</v>
      </c>
      <c r="K14801">
        <v>7.7972084355419913E-3</v>
      </c>
      <c r="L14801">
        <v>0.77969999999999995</v>
      </c>
      <c r="M14801" t="s">
        <v>82</v>
      </c>
    </row>
    <row r="14802" spans="1:13">
      <c r="A14802" t="s">
        <v>3983</v>
      </c>
      <c r="B14802" t="s">
        <v>3984</v>
      </c>
      <c r="C14802" t="str">
        <f>TEXT(D14802, "mmm")</f>
        <v>Nov</v>
      </c>
      <c r="D14802" s="1">
        <v>45621</v>
      </c>
      <c r="E14802" t="s">
        <v>7235</v>
      </c>
      <c r="F14802" t="s">
        <v>80</v>
      </c>
      <c r="G14802">
        <v>1500</v>
      </c>
      <c r="H14802">
        <v>11.63</v>
      </c>
      <c r="I14802">
        <v>17445</v>
      </c>
      <c r="J14802" t="s">
        <v>81</v>
      </c>
      <c r="K14802">
        <v>8.2117025028371371E-2</v>
      </c>
      <c r="L14802">
        <v>8.2117000000000004</v>
      </c>
      <c r="M14802" t="s">
        <v>82</v>
      </c>
    </row>
    <row r="14803" spans="1:13">
      <c r="A14803" t="s">
        <v>129</v>
      </c>
      <c r="B14803" t="s">
        <v>130</v>
      </c>
      <c r="C14803" t="str">
        <f>TEXT(D14803, "mmm")</f>
        <v>Nov</v>
      </c>
      <c r="D14803" s="1">
        <v>45621</v>
      </c>
      <c r="E14803" t="s">
        <v>109</v>
      </c>
      <c r="F14803" t="s">
        <v>101</v>
      </c>
      <c r="G14803">
        <v>2000</v>
      </c>
      <c r="H14803">
        <v>6.76</v>
      </c>
      <c r="I14803">
        <v>13520</v>
      </c>
      <c r="J14803" t="s">
        <v>81</v>
      </c>
      <c r="K14803">
        <v>3.1914899784481143E-2</v>
      </c>
      <c r="L14803">
        <v>3.1915</v>
      </c>
      <c r="M14803" t="s">
        <v>82</v>
      </c>
    </row>
    <row r="14804" spans="1:13">
      <c r="A14804" t="s">
        <v>129</v>
      </c>
      <c r="B14804" t="s">
        <v>130</v>
      </c>
      <c r="C14804" t="str">
        <f>TEXT(D14804, "mmm")</f>
        <v>Nov</v>
      </c>
      <c r="D14804" s="1">
        <v>45621</v>
      </c>
      <c r="E14804" t="s">
        <v>111</v>
      </c>
      <c r="F14804" t="s">
        <v>101</v>
      </c>
      <c r="G14804">
        <v>2000</v>
      </c>
      <c r="H14804">
        <v>6.76</v>
      </c>
      <c r="I14804">
        <v>13520</v>
      </c>
      <c r="J14804" t="s">
        <v>81</v>
      </c>
      <c r="K14804">
        <v>3.1914899784481143E-2</v>
      </c>
      <c r="L14804">
        <v>3.1915</v>
      </c>
      <c r="M14804" t="s">
        <v>82</v>
      </c>
    </row>
    <row r="14805" spans="1:13">
      <c r="A14805" t="s">
        <v>129</v>
      </c>
      <c r="B14805" t="s">
        <v>130</v>
      </c>
      <c r="C14805" t="str">
        <f>TEXT(D14805, "mmm")</f>
        <v>Nov</v>
      </c>
      <c r="D14805" s="1">
        <v>45621</v>
      </c>
      <c r="E14805" t="s">
        <v>110</v>
      </c>
      <c r="F14805" t="s">
        <v>101</v>
      </c>
      <c r="G14805">
        <v>2000</v>
      </c>
      <c r="H14805">
        <v>6.76</v>
      </c>
      <c r="I14805">
        <v>13520</v>
      </c>
      <c r="J14805" t="s">
        <v>81</v>
      </c>
      <c r="K14805">
        <v>3.1914899784481143E-2</v>
      </c>
      <c r="L14805">
        <v>3.1915</v>
      </c>
      <c r="M14805" t="s">
        <v>82</v>
      </c>
    </row>
    <row r="14806" spans="1:13">
      <c r="A14806" t="s">
        <v>5015</v>
      </c>
      <c r="B14806" t="s">
        <v>5016</v>
      </c>
      <c r="C14806" t="str">
        <f>TEXT(D14806, "mmm")</f>
        <v>Nov</v>
      </c>
      <c r="D14806" s="1">
        <v>45621</v>
      </c>
      <c r="E14806" t="s">
        <v>5017</v>
      </c>
      <c r="F14806" t="s">
        <v>128</v>
      </c>
      <c r="G14806">
        <v>34180</v>
      </c>
      <c r="H14806">
        <v>48.56</v>
      </c>
      <c r="I14806">
        <v>1659780.8</v>
      </c>
      <c r="J14806" t="s">
        <v>81</v>
      </c>
      <c r="K14806">
        <v>-3.4095513044798298E-2</v>
      </c>
      <c r="L14806">
        <v>-3.4096000000000002</v>
      </c>
      <c r="M14806" t="s">
        <v>82</v>
      </c>
    </row>
    <row r="14807" spans="1:13">
      <c r="A14807" t="s">
        <v>7215</v>
      </c>
      <c r="B14807" t="s">
        <v>7216</v>
      </c>
      <c r="C14807" t="str">
        <f>TEXT(D14807, "mmm")</f>
        <v>Nov</v>
      </c>
      <c r="D14807" s="1">
        <v>45621</v>
      </c>
      <c r="E14807" t="s">
        <v>7236</v>
      </c>
      <c r="F14807" t="s">
        <v>80</v>
      </c>
      <c r="G14807">
        <v>8982</v>
      </c>
      <c r="H14807">
        <v>1.67</v>
      </c>
      <c r="I14807">
        <v>14999.94</v>
      </c>
      <c r="J14807" t="s">
        <v>81</v>
      </c>
      <c r="K14807">
        <v>6.5868273731661375E-2</v>
      </c>
      <c r="L14807">
        <v>6.5868000000000002</v>
      </c>
      <c r="M14807" t="s">
        <v>82</v>
      </c>
    </row>
    <row r="14808" spans="1:13">
      <c r="A14808" t="s">
        <v>3960</v>
      </c>
      <c r="B14808" t="s">
        <v>7098</v>
      </c>
      <c r="C14808" t="str">
        <f>TEXT(D14808, "mmm")</f>
        <v>Nov</v>
      </c>
      <c r="D14808" s="1">
        <v>45621</v>
      </c>
      <c r="E14808" t="s">
        <v>7099</v>
      </c>
      <c r="F14808" t="s">
        <v>80</v>
      </c>
      <c r="G14808">
        <v>21622</v>
      </c>
      <c r="H14808">
        <v>2.0299999999999998</v>
      </c>
      <c r="I14808">
        <v>43892.66</v>
      </c>
      <c r="J14808" t="s">
        <v>86</v>
      </c>
      <c r="K14808">
        <v>-9.6618326050432524E-2</v>
      </c>
      <c r="L14808">
        <v>-9.6617999999999995</v>
      </c>
      <c r="M14808" t="s">
        <v>82</v>
      </c>
    </row>
    <row r="14809" spans="1:13">
      <c r="A14809" t="s">
        <v>3110</v>
      </c>
      <c r="B14809" t="s">
        <v>3111</v>
      </c>
      <c r="C14809" t="str">
        <f>TEXT(D14809, "mmm")</f>
        <v>Nov</v>
      </c>
      <c r="D14809" s="1">
        <v>45621</v>
      </c>
      <c r="E14809" t="s">
        <v>3802</v>
      </c>
      <c r="F14809" t="s">
        <v>128</v>
      </c>
      <c r="G14809">
        <v>58845</v>
      </c>
      <c r="H14809">
        <v>7.75</v>
      </c>
      <c r="I14809">
        <v>456048.75</v>
      </c>
      <c r="J14809" t="s">
        <v>81</v>
      </c>
      <c r="K14809">
        <v>3.811970806174791E-3</v>
      </c>
      <c r="L14809">
        <v>0.38119999999999998</v>
      </c>
      <c r="M14809" t="s">
        <v>82</v>
      </c>
    </row>
    <row r="14810" spans="1:13">
      <c r="A14810" t="s">
        <v>4390</v>
      </c>
      <c r="B14810" t="s">
        <v>4391</v>
      </c>
      <c r="C14810" t="str">
        <f>TEXT(D14810, "mmm")</f>
        <v>Nov</v>
      </c>
      <c r="D14810" s="1">
        <v>45621</v>
      </c>
      <c r="E14810" t="s">
        <v>7237</v>
      </c>
      <c r="F14810" t="s">
        <v>80</v>
      </c>
      <c r="G14810">
        <v>600</v>
      </c>
      <c r="H14810">
        <v>34.03</v>
      </c>
      <c r="I14810">
        <v>20418</v>
      </c>
      <c r="J14810" t="s">
        <v>81</v>
      </c>
      <c r="K14810">
        <v>-5.0314475468262947E-2</v>
      </c>
      <c r="L14810">
        <v>-5.0313999999999997</v>
      </c>
      <c r="M14810" t="s">
        <v>82</v>
      </c>
    </row>
    <row r="14811" spans="1:13">
      <c r="A14811" t="s">
        <v>728</v>
      </c>
      <c r="B14811" t="s">
        <v>729</v>
      </c>
      <c r="C14811" t="str">
        <f>TEXT(D14811, "mmm")</f>
        <v>Nov</v>
      </c>
      <c r="D14811" s="1">
        <v>45621</v>
      </c>
      <c r="E14811" t="s">
        <v>3296</v>
      </c>
      <c r="F14811" t="s">
        <v>80</v>
      </c>
      <c r="G14811">
        <v>36585</v>
      </c>
      <c r="H14811">
        <v>2.8</v>
      </c>
      <c r="I14811">
        <v>102438</v>
      </c>
      <c r="J14811" t="s">
        <v>86</v>
      </c>
      <c r="K14811">
        <v>1.666671019389088E-2</v>
      </c>
      <c r="L14811">
        <v>1.6667000000000001</v>
      </c>
      <c r="M14811" t="s">
        <v>82</v>
      </c>
    </row>
    <row r="14812" spans="1:13">
      <c r="A14812" t="s">
        <v>6793</v>
      </c>
      <c r="B14812" t="s">
        <v>7160</v>
      </c>
      <c r="C14812" t="str">
        <f>TEXT(D14812, "mmm")</f>
        <v>Nov</v>
      </c>
      <c r="D14812" s="1">
        <v>45621</v>
      </c>
      <c r="E14812" t="s">
        <v>100</v>
      </c>
      <c r="F14812" t="s">
        <v>101</v>
      </c>
      <c r="G14812">
        <v>16404</v>
      </c>
      <c r="H14812">
        <v>9.39</v>
      </c>
      <c r="I14812">
        <v>154033.56</v>
      </c>
      <c r="J14812" t="s">
        <v>81</v>
      </c>
      <c r="K14812">
        <v>2.238792940822765E-2</v>
      </c>
      <c r="L14812">
        <v>2.2387999999999999</v>
      </c>
      <c r="M14812" t="s">
        <v>82</v>
      </c>
    </row>
    <row r="14813" spans="1:13">
      <c r="A14813" t="s">
        <v>6816</v>
      </c>
      <c r="B14813" t="s">
        <v>6817</v>
      </c>
      <c r="C14813" t="str">
        <f>TEXT(D14813, "mmm")</f>
        <v>Nov</v>
      </c>
      <c r="D14813" s="1">
        <v>45621</v>
      </c>
      <c r="E14813" t="s">
        <v>6818</v>
      </c>
      <c r="F14813" t="s">
        <v>101</v>
      </c>
      <c r="G14813">
        <v>10000</v>
      </c>
      <c r="H14813">
        <v>71.55</v>
      </c>
      <c r="I14813">
        <v>715500</v>
      </c>
      <c r="J14813" t="s">
        <v>86</v>
      </c>
      <c r="K14813">
        <v>8.4267946269342531E-2</v>
      </c>
      <c r="L14813">
        <v>8.4268000000000001</v>
      </c>
      <c r="M14813" t="s">
        <v>82</v>
      </c>
    </row>
    <row r="14814" spans="1:13">
      <c r="A14814" t="s">
        <v>6816</v>
      </c>
      <c r="B14814" t="s">
        <v>6817</v>
      </c>
      <c r="C14814" t="str">
        <f>TEXT(D14814, "mmm")</f>
        <v>Nov</v>
      </c>
      <c r="D14814" s="1">
        <v>45621</v>
      </c>
      <c r="E14814" t="s">
        <v>6820</v>
      </c>
      <c r="F14814" t="s">
        <v>101</v>
      </c>
      <c r="G14814">
        <v>10000</v>
      </c>
      <c r="H14814">
        <v>71.55</v>
      </c>
      <c r="I14814">
        <v>715500</v>
      </c>
      <c r="J14814" t="s">
        <v>86</v>
      </c>
      <c r="K14814">
        <v>8.4267946269342531E-2</v>
      </c>
      <c r="L14814">
        <v>8.4268000000000001</v>
      </c>
      <c r="M14814" t="s">
        <v>82</v>
      </c>
    </row>
    <row r="14815" spans="1:13">
      <c r="A14815" t="s">
        <v>6816</v>
      </c>
      <c r="B14815" t="s">
        <v>6817</v>
      </c>
      <c r="C14815" t="str">
        <f>TEXT(D14815, "mmm")</f>
        <v>Nov</v>
      </c>
      <c r="D14815" s="1">
        <v>45621</v>
      </c>
      <c r="E14815" t="s">
        <v>6819</v>
      </c>
      <c r="F14815" t="s">
        <v>101</v>
      </c>
      <c r="G14815">
        <v>10000</v>
      </c>
      <c r="H14815">
        <v>71.55</v>
      </c>
      <c r="I14815">
        <v>715500</v>
      </c>
      <c r="J14815" t="s">
        <v>86</v>
      </c>
      <c r="K14815">
        <v>8.4267946269342531E-2</v>
      </c>
      <c r="L14815">
        <v>8.4268000000000001</v>
      </c>
      <c r="M14815" t="s">
        <v>82</v>
      </c>
    </row>
    <row r="14816" spans="1:13">
      <c r="A14816" t="s">
        <v>7238</v>
      </c>
      <c r="B14816" t="s">
        <v>7239</v>
      </c>
      <c r="C14816" t="str">
        <f>TEXT(D14816, "mmm")</f>
        <v>Nov</v>
      </c>
      <c r="D14816" s="1">
        <v>45621</v>
      </c>
      <c r="E14816" t="s">
        <v>7240</v>
      </c>
      <c r="F14816" t="s">
        <v>80</v>
      </c>
      <c r="G14816">
        <v>15000</v>
      </c>
      <c r="H14816">
        <v>6.99</v>
      </c>
      <c r="I14816">
        <v>104850</v>
      </c>
      <c r="J14816" t="s">
        <v>86</v>
      </c>
      <c r="K14816">
        <v>0.15629317214698529</v>
      </c>
      <c r="L14816">
        <v>15.629300000000001</v>
      </c>
      <c r="M14816" t="s">
        <v>82</v>
      </c>
    </row>
    <row r="14817" spans="1:13">
      <c r="A14817" t="s">
        <v>6793</v>
      </c>
      <c r="B14817" t="s">
        <v>7160</v>
      </c>
      <c r="C14817" t="str">
        <f>TEXT(D14817, "mmm")</f>
        <v>Nov</v>
      </c>
      <c r="D14817" s="1">
        <v>45621</v>
      </c>
      <c r="E14817" t="s">
        <v>102</v>
      </c>
      <c r="F14817" t="s">
        <v>101</v>
      </c>
      <c r="G14817">
        <v>16404</v>
      </c>
      <c r="H14817">
        <v>9.39</v>
      </c>
      <c r="I14817">
        <v>154033.56</v>
      </c>
      <c r="J14817" t="s">
        <v>81</v>
      </c>
      <c r="K14817">
        <v>2.238792940822765E-2</v>
      </c>
      <c r="L14817">
        <v>2.2387999999999999</v>
      </c>
      <c r="M14817" t="s">
        <v>82</v>
      </c>
    </row>
    <row r="14818" spans="1:13">
      <c r="A14818" t="s">
        <v>984</v>
      </c>
      <c r="B14818" t="s">
        <v>985</v>
      </c>
      <c r="C14818" t="str">
        <f>TEXT(D14818, "mmm")</f>
        <v>Nov</v>
      </c>
      <c r="D14818" s="1">
        <v>45621</v>
      </c>
      <c r="E14818" t="s">
        <v>7241</v>
      </c>
      <c r="F14818" t="s">
        <v>80</v>
      </c>
      <c r="G14818">
        <v>3000</v>
      </c>
      <c r="H14818">
        <v>16.940000000000001</v>
      </c>
      <c r="I14818">
        <v>50820.000000000007</v>
      </c>
      <c r="J14818" t="s">
        <v>81</v>
      </c>
      <c r="K14818">
        <v>3.1268676832501452E-2</v>
      </c>
      <c r="L14818">
        <v>3.1269</v>
      </c>
      <c r="M14818" t="s">
        <v>82</v>
      </c>
    </row>
    <row r="14819" spans="1:13">
      <c r="A14819" t="s">
        <v>2072</v>
      </c>
      <c r="B14819" t="s">
        <v>2073</v>
      </c>
      <c r="C14819" t="str">
        <f>TEXT(D14819, "mmm")</f>
        <v>Nov</v>
      </c>
      <c r="D14819" s="1">
        <v>45621</v>
      </c>
      <c r="E14819" t="s">
        <v>7242</v>
      </c>
      <c r="F14819" t="s">
        <v>80</v>
      </c>
      <c r="G14819">
        <v>2500</v>
      </c>
      <c r="H14819">
        <v>16.809999999999999</v>
      </c>
      <c r="I14819">
        <v>42025</v>
      </c>
      <c r="J14819" t="s">
        <v>81</v>
      </c>
      <c r="K14819">
        <v>6.8517414441952473E-2</v>
      </c>
      <c r="L14819">
        <v>6.8517000000000001</v>
      </c>
      <c r="M14819" t="s">
        <v>82</v>
      </c>
    </row>
    <row r="14820" spans="1:13">
      <c r="A14820" t="s">
        <v>488</v>
      </c>
      <c r="B14820" t="s">
        <v>489</v>
      </c>
      <c r="C14820" t="str">
        <f>TEXT(D14820, "mmm")</f>
        <v>Nov</v>
      </c>
      <c r="D14820" s="1">
        <v>45621</v>
      </c>
      <c r="E14820" t="s">
        <v>4172</v>
      </c>
      <c r="F14820" t="s">
        <v>118</v>
      </c>
      <c r="G14820">
        <v>10000</v>
      </c>
      <c r="H14820">
        <v>3.88</v>
      </c>
      <c r="I14820">
        <v>38800</v>
      </c>
      <c r="J14820" t="s">
        <v>81</v>
      </c>
      <c r="K14820">
        <v>-1.084009789505469E-2</v>
      </c>
      <c r="L14820">
        <v>-1.0840000000000001</v>
      </c>
      <c r="M14820" t="s">
        <v>82</v>
      </c>
    </row>
    <row r="14821" spans="1:13">
      <c r="A14821" t="s">
        <v>6336</v>
      </c>
      <c r="B14821" t="s">
        <v>6337</v>
      </c>
      <c r="C14821" t="str">
        <f>TEXT(D14821, "mmm")</f>
        <v>Nov</v>
      </c>
      <c r="D14821" s="1">
        <v>45621</v>
      </c>
      <c r="E14821" t="s">
        <v>4005</v>
      </c>
      <c r="F14821" t="s">
        <v>101</v>
      </c>
      <c r="G14821">
        <v>4411764</v>
      </c>
      <c r="H14821">
        <v>0.68</v>
      </c>
      <c r="I14821">
        <v>2999999.52</v>
      </c>
      <c r="J14821" t="s">
        <v>81</v>
      </c>
      <c r="K14821">
        <v>0.12159701844381821</v>
      </c>
      <c r="L14821">
        <v>12.159700000000001</v>
      </c>
      <c r="M14821" t="s">
        <v>82</v>
      </c>
    </row>
    <row r="14822" spans="1:13">
      <c r="A14822" t="s">
        <v>7208</v>
      </c>
      <c r="B14822" t="s">
        <v>7209</v>
      </c>
      <c r="C14822" t="str">
        <f>TEXT(D14822, "mmm")</f>
        <v>Nov</v>
      </c>
      <c r="D14822" s="1">
        <v>45621</v>
      </c>
      <c r="E14822" t="s">
        <v>7210</v>
      </c>
      <c r="F14822" t="s">
        <v>128</v>
      </c>
      <c r="G14822">
        <v>261752</v>
      </c>
      <c r="H14822">
        <v>2.0099999999999998</v>
      </c>
      <c r="I14822">
        <v>526121.5199999999</v>
      </c>
      <c r="J14822" t="s">
        <v>86</v>
      </c>
      <c r="K14822">
        <v>0.34951458670369639</v>
      </c>
      <c r="L14822">
        <v>34.951500000000003</v>
      </c>
      <c r="M14822" t="s">
        <v>82</v>
      </c>
    </row>
    <row r="14823" spans="1:13">
      <c r="A14823" t="s">
        <v>6336</v>
      </c>
      <c r="B14823" t="s">
        <v>6337</v>
      </c>
      <c r="C14823" t="str">
        <f>TEXT(D14823, "mmm")</f>
        <v>Nov</v>
      </c>
      <c r="D14823" s="1">
        <v>45621</v>
      </c>
      <c r="E14823" t="s">
        <v>4006</v>
      </c>
      <c r="F14823" t="s">
        <v>251</v>
      </c>
      <c r="G14823">
        <v>4411764</v>
      </c>
      <c r="H14823">
        <v>0.68</v>
      </c>
      <c r="I14823">
        <v>2999999.52</v>
      </c>
      <c r="J14823" t="s">
        <v>81</v>
      </c>
      <c r="K14823">
        <v>0.12159701844381821</v>
      </c>
      <c r="L14823">
        <v>12.159700000000001</v>
      </c>
      <c r="M14823" t="s">
        <v>82</v>
      </c>
    </row>
    <row r="14824" spans="1:13">
      <c r="A14824" t="s">
        <v>1358</v>
      </c>
      <c r="B14824" t="s">
        <v>1359</v>
      </c>
      <c r="C14824" t="str">
        <f>TEXT(D14824, "mmm")</f>
        <v>Nov</v>
      </c>
      <c r="D14824" s="1">
        <v>45621</v>
      </c>
      <c r="E14824" t="s">
        <v>1360</v>
      </c>
      <c r="F14824" t="s">
        <v>251</v>
      </c>
      <c r="G14824">
        <v>1000</v>
      </c>
      <c r="H14824">
        <v>21.45</v>
      </c>
      <c r="I14824">
        <v>21450</v>
      </c>
      <c r="J14824" t="s">
        <v>81</v>
      </c>
      <c r="K14824">
        <v>1.88500392101747E-2</v>
      </c>
      <c r="L14824">
        <v>1.885</v>
      </c>
      <c r="M14824" t="s">
        <v>82</v>
      </c>
    </row>
    <row r="14825" spans="1:13">
      <c r="A14825" t="s">
        <v>1358</v>
      </c>
      <c r="B14825" t="s">
        <v>1359</v>
      </c>
      <c r="C14825" t="str">
        <f>TEXT(D14825, "mmm")</f>
        <v>Nov</v>
      </c>
      <c r="D14825" s="1">
        <v>45621</v>
      </c>
      <c r="E14825" t="s">
        <v>1360</v>
      </c>
      <c r="F14825" t="s">
        <v>251</v>
      </c>
      <c r="G14825">
        <v>1000</v>
      </c>
      <c r="H14825">
        <v>21.43</v>
      </c>
      <c r="I14825">
        <v>21430</v>
      </c>
      <c r="J14825" t="s">
        <v>81</v>
      </c>
      <c r="K14825">
        <v>1.88500392101747E-2</v>
      </c>
      <c r="L14825">
        <v>1.885</v>
      </c>
      <c r="M14825" t="s">
        <v>82</v>
      </c>
    </row>
    <row r="14826" spans="1:13">
      <c r="A14826" t="s">
        <v>1358</v>
      </c>
      <c r="B14826" t="s">
        <v>1359</v>
      </c>
      <c r="C14826" t="str">
        <f>TEXT(D14826, "mmm")</f>
        <v>Nov</v>
      </c>
      <c r="D14826" s="1">
        <v>45621</v>
      </c>
      <c r="E14826" t="s">
        <v>1360</v>
      </c>
      <c r="F14826" t="s">
        <v>251</v>
      </c>
      <c r="G14826">
        <v>3000</v>
      </c>
      <c r="H14826">
        <v>21.46</v>
      </c>
      <c r="I14826">
        <v>64380</v>
      </c>
      <c r="J14826" t="s">
        <v>86</v>
      </c>
      <c r="K14826">
        <v>1.88500392101747E-2</v>
      </c>
      <c r="L14826">
        <v>1.885</v>
      </c>
      <c r="M14826" t="s">
        <v>82</v>
      </c>
    </row>
    <row r="14827" spans="1:13">
      <c r="A14827" t="s">
        <v>1358</v>
      </c>
      <c r="B14827" t="s">
        <v>1359</v>
      </c>
      <c r="C14827" t="str">
        <f>TEXT(D14827, "mmm")</f>
        <v>Nov</v>
      </c>
      <c r="D14827" s="1">
        <v>45621</v>
      </c>
      <c r="E14827" t="s">
        <v>1360</v>
      </c>
      <c r="F14827" t="s">
        <v>251</v>
      </c>
      <c r="G14827">
        <v>1000</v>
      </c>
      <c r="H14827">
        <v>21.47</v>
      </c>
      <c r="I14827">
        <v>21470</v>
      </c>
      <c r="J14827" t="s">
        <v>81</v>
      </c>
      <c r="K14827">
        <v>1.88500392101747E-2</v>
      </c>
      <c r="L14827">
        <v>1.885</v>
      </c>
      <c r="M14827" t="s">
        <v>82</v>
      </c>
    </row>
    <row r="14828" spans="1:13">
      <c r="A14828" t="s">
        <v>1358</v>
      </c>
      <c r="B14828" t="s">
        <v>1359</v>
      </c>
      <c r="C14828" t="str">
        <f>TEXT(D14828, "mmm")</f>
        <v>Nov</v>
      </c>
      <c r="D14828" s="1">
        <v>45621</v>
      </c>
      <c r="E14828" t="s">
        <v>1360</v>
      </c>
      <c r="F14828" t="s">
        <v>251</v>
      </c>
      <c r="G14828">
        <v>1000</v>
      </c>
      <c r="H14828">
        <v>21.46</v>
      </c>
      <c r="I14828">
        <v>21460</v>
      </c>
      <c r="J14828" t="s">
        <v>81</v>
      </c>
      <c r="K14828">
        <v>1.88500392101747E-2</v>
      </c>
      <c r="L14828">
        <v>1.885</v>
      </c>
      <c r="M14828" t="s">
        <v>82</v>
      </c>
    </row>
    <row r="14829" spans="1:13">
      <c r="A14829" t="s">
        <v>1358</v>
      </c>
      <c r="B14829" t="s">
        <v>1359</v>
      </c>
      <c r="C14829" t="str">
        <f>TEXT(D14829, "mmm")</f>
        <v>Nov</v>
      </c>
      <c r="D14829" s="1">
        <v>45621</v>
      </c>
      <c r="E14829" t="s">
        <v>1360</v>
      </c>
      <c r="F14829" t="s">
        <v>251</v>
      </c>
      <c r="G14829">
        <v>1000</v>
      </c>
      <c r="H14829">
        <v>21.46</v>
      </c>
      <c r="I14829">
        <v>21460</v>
      </c>
      <c r="J14829" t="s">
        <v>81</v>
      </c>
      <c r="K14829">
        <v>1.88500392101747E-2</v>
      </c>
      <c r="L14829">
        <v>1.885</v>
      </c>
      <c r="M14829" t="s">
        <v>82</v>
      </c>
    </row>
    <row r="14830" spans="1:13">
      <c r="A14830" t="s">
        <v>5548</v>
      </c>
      <c r="B14830" t="s">
        <v>5549</v>
      </c>
      <c r="C14830" t="str">
        <f>TEXT(D14830, "mmm")</f>
        <v>Nov</v>
      </c>
      <c r="D14830" s="1">
        <v>45622</v>
      </c>
      <c r="E14830" t="s">
        <v>7089</v>
      </c>
      <c r="F14830" t="s">
        <v>80</v>
      </c>
      <c r="G14830">
        <v>12500</v>
      </c>
      <c r="H14830">
        <v>1.39</v>
      </c>
      <c r="I14830">
        <v>17375</v>
      </c>
      <c r="J14830" t="s">
        <v>81</v>
      </c>
      <c r="K14830">
        <v>0.1151078908403098</v>
      </c>
      <c r="L14830">
        <v>11.5108</v>
      </c>
      <c r="M14830" t="s">
        <v>82</v>
      </c>
    </row>
    <row r="14831" spans="1:13">
      <c r="A14831" t="s">
        <v>5548</v>
      </c>
      <c r="B14831" t="s">
        <v>5549</v>
      </c>
      <c r="C14831" t="str">
        <f>TEXT(D14831, "mmm")</f>
        <v>Nov</v>
      </c>
      <c r="D14831" s="1">
        <v>45622</v>
      </c>
      <c r="E14831" t="s">
        <v>7089</v>
      </c>
      <c r="F14831" t="s">
        <v>80</v>
      </c>
      <c r="G14831">
        <v>12500</v>
      </c>
      <c r="H14831">
        <v>1.39</v>
      </c>
      <c r="I14831">
        <v>17375</v>
      </c>
      <c r="J14831" t="s">
        <v>81</v>
      </c>
      <c r="K14831">
        <v>0.1151078908403098</v>
      </c>
      <c r="L14831">
        <v>11.5108</v>
      </c>
      <c r="M14831" t="s">
        <v>82</v>
      </c>
    </row>
    <row r="14832" spans="1:13">
      <c r="A14832" t="s">
        <v>5095</v>
      </c>
      <c r="B14832" t="s">
        <v>5096</v>
      </c>
      <c r="C14832" t="str">
        <f>TEXT(D14832, "mmm")</f>
        <v>Nov</v>
      </c>
      <c r="D14832" s="1">
        <v>45622</v>
      </c>
      <c r="E14832" t="s">
        <v>5097</v>
      </c>
      <c r="F14832" t="s">
        <v>101</v>
      </c>
      <c r="G14832">
        <v>8312</v>
      </c>
      <c r="H14832">
        <v>16.45</v>
      </c>
      <c r="I14832">
        <v>136732.4</v>
      </c>
      <c r="J14832" t="s">
        <v>81</v>
      </c>
      <c r="K14832">
        <v>1.824891245626681E-3</v>
      </c>
      <c r="L14832">
        <v>0.1825</v>
      </c>
      <c r="M14832" t="s">
        <v>82</v>
      </c>
    </row>
    <row r="14833" spans="1:13">
      <c r="A14833" t="s">
        <v>291</v>
      </c>
      <c r="B14833" t="s">
        <v>292</v>
      </c>
      <c r="C14833" t="str">
        <f>TEXT(D14833, "mmm")</f>
        <v>Nov</v>
      </c>
      <c r="D14833" s="1">
        <v>45622</v>
      </c>
      <c r="E14833" t="s">
        <v>102</v>
      </c>
      <c r="F14833" t="s">
        <v>101</v>
      </c>
      <c r="G14833">
        <v>15801</v>
      </c>
      <c r="H14833">
        <v>8.01</v>
      </c>
      <c r="I14833">
        <v>126566.01</v>
      </c>
      <c r="J14833" t="s">
        <v>81</v>
      </c>
      <c r="K14833">
        <v>-9.9999972764481804E-3</v>
      </c>
      <c r="L14833">
        <v>-1</v>
      </c>
      <c r="M14833" t="s">
        <v>82</v>
      </c>
    </row>
    <row r="14834" spans="1:13">
      <c r="A14834" t="s">
        <v>291</v>
      </c>
      <c r="B14834" t="s">
        <v>292</v>
      </c>
      <c r="C14834" t="str">
        <f>TEXT(D14834, "mmm")</f>
        <v>Nov</v>
      </c>
      <c r="D14834" s="1">
        <v>45622</v>
      </c>
      <c r="E14834" t="s">
        <v>100</v>
      </c>
      <c r="F14834" t="s">
        <v>101</v>
      </c>
      <c r="G14834">
        <v>15801</v>
      </c>
      <c r="H14834">
        <v>8.01</v>
      </c>
      <c r="I14834">
        <v>126566.01</v>
      </c>
      <c r="J14834" t="s">
        <v>81</v>
      </c>
      <c r="K14834">
        <v>-9.9999972764481804E-3</v>
      </c>
      <c r="L14834">
        <v>-1</v>
      </c>
      <c r="M14834" t="s">
        <v>82</v>
      </c>
    </row>
    <row r="14835" spans="1:13">
      <c r="A14835" t="s">
        <v>311</v>
      </c>
      <c r="B14835" t="s">
        <v>312</v>
      </c>
      <c r="C14835" t="str">
        <f>TEXT(D14835, "mmm")</f>
        <v>Nov</v>
      </c>
      <c r="D14835" s="1">
        <v>45622</v>
      </c>
      <c r="E14835" t="s">
        <v>313</v>
      </c>
      <c r="F14835" t="s">
        <v>314</v>
      </c>
      <c r="G14835">
        <v>220000</v>
      </c>
      <c r="H14835">
        <v>31.45</v>
      </c>
      <c r="I14835">
        <v>6919000</v>
      </c>
      <c r="J14835" t="s">
        <v>81</v>
      </c>
      <c r="K14835">
        <v>-2.7241103032690121E-2</v>
      </c>
      <c r="L14835">
        <v>-2.7241</v>
      </c>
      <c r="M14835" t="s">
        <v>82</v>
      </c>
    </row>
    <row r="14836" spans="1:13">
      <c r="A14836" t="s">
        <v>5149</v>
      </c>
      <c r="B14836" t="s">
        <v>5150</v>
      </c>
      <c r="C14836" t="str">
        <f>TEXT(D14836, "mmm")</f>
        <v>Nov</v>
      </c>
      <c r="D14836" s="1">
        <v>45622</v>
      </c>
      <c r="E14836" t="s">
        <v>5155</v>
      </c>
      <c r="F14836" t="s">
        <v>276</v>
      </c>
      <c r="G14836">
        <v>1046</v>
      </c>
      <c r="H14836">
        <v>20.85</v>
      </c>
      <c r="I14836">
        <v>21809.1</v>
      </c>
      <c r="J14836" t="s">
        <v>81</v>
      </c>
      <c r="K14836">
        <v>-3.0190501864780891E-2</v>
      </c>
      <c r="L14836">
        <v>-3.0190999999999999</v>
      </c>
      <c r="M14836" t="s">
        <v>82</v>
      </c>
    </row>
    <row r="14837" spans="1:13">
      <c r="A14837" t="s">
        <v>5149</v>
      </c>
      <c r="B14837" t="s">
        <v>5150</v>
      </c>
      <c r="C14837" t="str">
        <f>TEXT(D14837, "mmm")</f>
        <v>Nov</v>
      </c>
      <c r="D14837" s="1">
        <v>45622</v>
      </c>
      <c r="E14837" t="s">
        <v>5153</v>
      </c>
      <c r="F14837" t="s">
        <v>222</v>
      </c>
      <c r="G14837">
        <v>1046</v>
      </c>
      <c r="H14837">
        <v>20.85</v>
      </c>
      <c r="I14837">
        <v>21809.1</v>
      </c>
      <c r="J14837" t="s">
        <v>81</v>
      </c>
      <c r="K14837">
        <v>-3.0190501864780891E-2</v>
      </c>
      <c r="L14837">
        <v>-3.0190999999999999</v>
      </c>
      <c r="M14837" t="s">
        <v>82</v>
      </c>
    </row>
    <row r="14838" spans="1:13">
      <c r="A14838" t="s">
        <v>5149</v>
      </c>
      <c r="B14838" t="s">
        <v>5150</v>
      </c>
      <c r="C14838" t="str">
        <f>TEXT(D14838, "mmm")</f>
        <v>Nov</v>
      </c>
      <c r="D14838" s="1">
        <v>45622</v>
      </c>
      <c r="E14838" t="s">
        <v>5154</v>
      </c>
      <c r="F14838" t="s">
        <v>222</v>
      </c>
      <c r="G14838">
        <v>1046</v>
      </c>
      <c r="H14838">
        <v>20.85</v>
      </c>
      <c r="I14838">
        <v>21809.1</v>
      </c>
      <c r="J14838" t="s">
        <v>81</v>
      </c>
      <c r="K14838">
        <v>-3.0190501864780891E-2</v>
      </c>
      <c r="L14838">
        <v>-3.0190999999999999</v>
      </c>
      <c r="M14838" t="s">
        <v>82</v>
      </c>
    </row>
    <row r="14839" spans="1:13">
      <c r="A14839" t="s">
        <v>5149</v>
      </c>
      <c r="B14839" t="s">
        <v>5150</v>
      </c>
      <c r="C14839" t="str">
        <f>TEXT(D14839, "mmm")</f>
        <v>Nov</v>
      </c>
      <c r="D14839" s="1">
        <v>45622</v>
      </c>
      <c r="E14839" t="s">
        <v>5152</v>
      </c>
      <c r="F14839" t="s">
        <v>222</v>
      </c>
      <c r="G14839">
        <v>1046</v>
      </c>
      <c r="H14839">
        <v>20.85</v>
      </c>
      <c r="I14839">
        <v>21809.1</v>
      </c>
      <c r="J14839" t="s">
        <v>81</v>
      </c>
      <c r="K14839">
        <v>-3.0190501864780891E-2</v>
      </c>
      <c r="L14839">
        <v>-3.0190999999999999</v>
      </c>
      <c r="M14839" t="s">
        <v>82</v>
      </c>
    </row>
    <row r="14840" spans="1:13">
      <c r="A14840" t="s">
        <v>5149</v>
      </c>
      <c r="B14840" t="s">
        <v>5150</v>
      </c>
      <c r="C14840" t="str">
        <f>TEXT(D14840, "mmm")</f>
        <v>Nov</v>
      </c>
      <c r="D14840" s="1">
        <v>45622</v>
      </c>
      <c r="E14840" t="s">
        <v>5151</v>
      </c>
      <c r="F14840" t="s">
        <v>222</v>
      </c>
      <c r="G14840">
        <v>1046</v>
      </c>
      <c r="H14840">
        <v>20.85</v>
      </c>
      <c r="I14840">
        <v>21809.1</v>
      </c>
      <c r="J14840" t="s">
        <v>81</v>
      </c>
      <c r="K14840">
        <v>-3.0190501864780891E-2</v>
      </c>
      <c r="L14840">
        <v>-3.0190999999999999</v>
      </c>
      <c r="M14840" t="s">
        <v>82</v>
      </c>
    </row>
    <row r="14841" spans="1:13">
      <c r="A14841" t="s">
        <v>5149</v>
      </c>
      <c r="B14841" t="s">
        <v>5150</v>
      </c>
      <c r="C14841" t="str">
        <f>TEXT(D14841, "mmm")</f>
        <v>Nov</v>
      </c>
      <c r="D14841" s="1">
        <v>45622</v>
      </c>
      <c r="E14841" t="s">
        <v>5156</v>
      </c>
      <c r="F14841" t="s">
        <v>222</v>
      </c>
      <c r="G14841">
        <v>1046</v>
      </c>
      <c r="H14841">
        <v>20.85</v>
      </c>
      <c r="I14841">
        <v>21809.1</v>
      </c>
      <c r="J14841" t="s">
        <v>81</v>
      </c>
      <c r="K14841">
        <v>-3.0190501864780891E-2</v>
      </c>
      <c r="L14841">
        <v>-3.0190999999999999</v>
      </c>
      <c r="M14841" t="s">
        <v>82</v>
      </c>
    </row>
    <row r="14842" spans="1:13">
      <c r="A14842" t="s">
        <v>3595</v>
      </c>
      <c r="B14842" t="s">
        <v>3596</v>
      </c>
      <c r="C14842" t="str">
        <f>TEXT(D14842, "mmm")</f>
        <v>Nov</v>
      </c>
      <c r="D14842" s="1">
        <v>45622</v>
      </c>
      <c r="E14842" t="s">
        <v>3597</v>
      </c>
      <c r="F14842" t="s">
        <v>80</v>
      </c>
      <c r="G14842">
        <v>20000</v>
      </c>
      <c r="H14842">
        <v>1.95</v>
      </c>
      <c r="I14842">
        <v>39000</v>
      </c>
      <c r="J14842" t="s">
        <v>86</v>
      </c>
      <c r="K14842">
        <v>5.72916753978161E-2</v>
      </c>
      <c r="L14842">
        <v>5.7291999999999996</v>
      </c>
      <c r="M14842" t="s">
        <v>82</v>
      </c>
    </row>
    <row r="14843" spans="1:13">
      <c r="A14843" t="s">
        <v>1875</v>
      </c>
      <c r="B14843" t="s">
        <v>1876</v>
      </c>
      <c r="C14843" t="str">
        <f>TEXT(D14843, "mmm")</f>
        <v>Nov</v>
      </c>
      <c r="D14843" s="1">
        <v>45622</v>
      </c>
      <c r="E14843" t="s">
        <v>1877</v>
      </c>
      <c r="F14843" t="s">
        <v>101</v>
      </c>
      <c r="G14843">
        <v>130</v>
      </c>
      <c r="H14843">
        <v>1030.0999999999999</v>
      </c>
      <c r="I14843">
        <v>133913</v>
      </c>
      <c r="J14843" t="s">
        <v>81</v>
      </c>
      <c r="K14843">
        <v>0.11568206809037269</v>
      </c>
      <c r="L14843">
        <v>11.568199999999999</v>
      </c>
      <c r="M14843" t="s">
        <v>82</v>
      </c>
    </row>
    <row r="14844" spans="1:13">
      <c r="A14844" t="s">
        <v>1875</v>
      </c>
      <c r="B14844" t="s">
        <v>1876</v>
      </c>
      <c r="C14844" t="str">
        <f>TEXT(D14844, "mmm")</f>
        <v>Nov</v>
      </c>
      <c r="D14844" s="1">
        <v>45622</v>
      </c>
      <c r="E14844" t="s">
        <v>1879</v>
      </c>
      <c r="F14844" t="s">
        <v>217</v>
      </c>
      <c r="G14844">
        <v>130</v>
      </c>
      <c r="H14844">
        <v>1030.0999999999999</v>
      </c>
      <c r="I14844">
        <v>133913</v>
      </c>
      <c r="J14844" t="s">
        <v>81</v>
      </c>
      <c r="K14844">
        <v>0.11568206809037269</v>
      </c>
      <c r="L14844">
        <v>11.568199999999999</v>
      </c>
      <c r="M14844" t="s">
        <v>82</v>
      </c>
    </row>
    <row r="14845" spans="1:13">
      <c r="A14845" t="s">
        <v>1875</v>
      </c>
      <c r="B14845" t="s">
        <v>1876</v>
      </c>
      <c r="C14845" t="str">
        <f>TEXT(D14845, "mmm")</f>
        <v>Nov</v>
      </c>
      <c r="D14845" s="1">
        <v>45622</v>
      </c>
      <c r="E14845" t="s">
        <v>1878</v>
      </c>
      <c r="F14845" t="s">
        <v>101</v>
      </c>
      <c r="G14845">
        <v>130</v>
      </c>
      <c r="H14845">
        <v>1030.0999999999999</v>
      </c>
      <c r="I14845">
        <v>133913</v>
      </c>
      <c r="J14845" t="s">
        <v>81</v>
      </c>
      <c r="K14845">
        <v>0.11568206809037269</v>
      </c>
      <c r="L14845">
        <v>11.568199999999999</v>
      </c>
      <c r="M14845" t="s">
        <v>82</v>
      </c>
    </row>
    <row r="14846" spans="1:13">
      <c r="A14846" t="s">
        <v>1875</v>
      </c>
      <c r="B14846" t="s">
        <v>1876</v>
      </c>
      <c r="C14846" t="str">
        <f>TEXT(D14846, "mmm")</f>
        <v>Nov</v>
      </c>
      <c r="D14846" s="1">
        <v>45622</v>
      </c>
      <c r="E14846" t="s">
        <v>1877</v>
      </c>
      <c r="F14846" t="s">
        <v>101</v>
      </c>
      <c r="G14846">
        <v>798</v>
      </c>
      <c r="H14846">
        <v>206.95</v>
      </c>
      <c r="I14846">
        <v>165146.1</v>
      </c>
      <c r="J14846" t="s">
        <v>81</v>
      </c>
      <c r="K14846">
        <v>0.11568206809037269</v>
      </c>
      <c r="L14846">
        <v>11.568199999999999</v>
      </c>
      <c r="M14846" t="s">
        <v>82</v>
      </c>
    </row>
    <row r="14847" spans="1:13">
      <c r="A14847" t="s">
        <v>1875</v>
      </c>
      <c r="B14847" t="s">
        <v>1876</v>
      </c>
      <c r="C14847" t="str">
        <f>TEXT(D14847, "mmm")</f>
        <v>Nov</v>
      </c>
      <c r="D14847" s="1">
        <v>45622</v>
      </c>
      <c r="E14847" t="s">
        <v>1879</v>
      </c>
      <c r="F14847" t="s">
        <v>217</v>
      </c>
      <c r="G14847">
        <v>798</v>
      </c>
      <c r="H14847">
        <v>206.95</v>
      </c>
      <c r="I14847">
        <v>165146.1</v>
      </c>
      <c r="J14847" t="s">
        <v>81</v>
      </c>
      <c r="K14847">
        <v>0.11568206809037269</v>
      </c>
      <c r="L14847">
        <v>11.568199999999999</v>
      </c>
      <c r="M14847" t="s">
        <v>82</v>
      </c>
    </row>
    <row r="14848" spans="1:13">
      <c r="A14848" t="s">
        <v>1875</v>
      </c>
      <c r="B14848" t="s">
        <v>1876</v>
      </c>
      <c r="C14848" t="str">
        <f>TEXT(D14848, "mmm")</f>
        <v>Nov</v>
      </c>
      <c r="D14848" s="1">
        <v>45622</v>
      </c>
      <c r="E14848" t="s">
        <v>1878</v>
      </c>
      <c r="F14848" t="s">
        <v>101</v>
      </c>
      <c r="G14848">
        <v>798</v>
      </c>
      <c r="H14848">
        <v>206.95</v>
      </c>
      <c r="I14848">
        <v>165146.1</v>
      </c>
      <c r="J14848" t="s">
        <v>81</v>
      </c>
      <c r="K14848">
        <v>0.11568206809037269</v>
      </c>
      <c r="L14848">
        <v>11.568199999999999</v>
      </c>
      <c r="M14848" t="s">
        <v>82</v>
      </c>
    </row>
    <row r="14849" spans="1:13">
      <c r="A14849" t="s">
        <v>7218</v>
      </c>
      <c r="B14849" t="s">
        <v>7219</v>
      </c>
      <c r="C14849" t="str">
        <f>TEXT(D14849, "mmm")</f>
        <v>Nov</v>
      </c>
      <c r="D14849" s="1">
        <v>45622</v>
      </c>
      <c r="E14849" t="s">
        <v>7220</v>
      </c>
      <c r="F14849" t="s">
        <v>101</v>
      </c>
      <c r="G14849">
        <v>167055</v>
      </c>
      <c r="H14849">
        <v>0.71</v>
      </c>
      <c r="I14849">
        <v>118609.05</v>
      </c>
      <c r="J14849" t="s">
        <v>81</v>
      </c>
      <c r="K14849">
        <v>9.320864539393181E-3</v>
      </c>
      <c r="L14849">
        <v>0.93210000000000004</v>
      </c>
      <c r="M14849" t="s">
        <v>82</v>
      </c>
    </row>
    <row r="14850" spans="1:13">
      <c r="A14850" t="s">
        <v>7218</v>
      </c>
      <c r="B14850" t="s">
        <v>7219</v>
      </c>
      <c r="C14850" t="str">
        <f>TEXT(D14850, "mmm")</f>
        <v>Nov</v>
      </c>
      <c r="D14850" s="1">
        <v>45622</v>
      </c>
      <c r="E14850" t="s">
        <v>7221</v>
      </c>
      <c r="F14850" t="s">
        <v>101</v>
      </c>
      <c r="G14850">
        <v>167055</v>
      </c>
      <c r="H14850">
        <v>0.71</v>
      </c>
      <c r="I14850">
        <v>118609.05</v>
      </c>
      <c r="J14850" t="s">
        <v>81</v>
      </c>
      <c r="K14850">
        <v>9.320864539393181E-3</v>
      </c>
      <c r="L14850">
        <v>0.93210000000000004</v>
      </c>
      <c r="M14850" t="s">
        <v>82</v>
      </c>
    </row>
    <row r="14851" spans="1:13">
      <c r="A14851" t="s">
        <v>2874</v>
      </c>
      <c r="B14851" t="s">
        <v>2875</v>
      </c>
      <c r="C14851" t="str">
        <f>TEXT(D14851, "mmm")</f>
        <v>Nov</v>
      </c>
      <c r="D14851" s="1">
        <v>45622</v>
      </c>
      <c r="E14851" t="s">
        <v>2876</v>
      </c>
      <c r="F14851" t="s">
        <v>118</v>
      </c>
      <c r="G14851">
        <v>1500</v>
      </c>
      <c r="H14851">
        <v>12.32</v>
      </c>
      <c r="I14851">
        <v>18480</v>
      </c>
      <c r="J14851" t="s">
        <v>81</v>
      </c>
      <c r="K14851">
        <v>-3.7512114157133181E-2</v>
      </c>
      <c r="L14851">
        <v>-3.7511999999999999</v>
      </c>
      <c r="M14851" t="s">
        <v>82</v>
      </c>
    </row>
    <row r="14852" spans="1:13">
      <c r="A14852" t="s">
        <v>1567</v>
      </c>
      <c r="B14852" t="s">
        <v>1568</v>
      </c>
      <c r="C14852" t="str">
        <f>TEXT(D14852, "mmm")</f>
        <v>Nov</v>
      </c>
      <c r="D14852" s="1">
        <v>45622</v>
      </c>
      <c r="E14852" t="s">
        <v>4665</v>
      </c>
      <c r="F14852" t="s">
        <v>80</v>
      </c>
      <c r="G14852">
        <v>35475</v>
      </c>
      <c r="H14852">
        <v>7.04</v>
      </c>
      <c r="I14852">
        <v>249744</v>
      </c>
      <c r="J14852" t="s">
        <v>81</v>
      </c>
      <c r="K14852">
        <v>-1.9773992654552489E-2</v>
      </c>
      <c r="L14852">
        <v>-1.9774</v>
      </c>
      <c r="M14852" t="s">
        <v>82</v>
      </c>
    </row>
    <row r="14853" spans="1:13">
      <c r="A14853" t="s">
        <v>4037</v>
      </c>
      <c r="B14853" t="s">
        <v>4038</v>
      </c>
      <c r="C14853" t="str">
        <f>TEXT(D14853, "mmm")</f>
        <v>Nov</v>
      </c>
      <c r="D14853" s="1">
        <v>45622</v>
      </c>
      <c r="E14853" t="s">
        <v>7243</v>
      </c>
      <c r="F14853" t="s">
        <v>118</v>
      </c>
      <c r="G14853">
        <v>15000</v>
      </c>
      <c r="H14853">
        <v>9.1</v>
      </c>
      <c r="I14853">
        <v>136500</v>
      </c>
      <c r="J14853" t="s">
        <v>86</v>
      </c>
      <c r="K14853">
        <v>2.393896565580422E-2</v>
      </c>
      <c r="L14853">
        <v>2.3938999999999999</v>
      </c>
      <c r="M14853" t="s">
        <v>82</v>
      </c>
    </row>
    <row r="14854" spans="1:13">
      <c r="A14854" t="s">
        <v>2235</v>
      </c>
      <c r="B14854" t="s">
        <v>7244</v>
      </c>
      <c r="C14854" t="str">
        <f>TEXT(D14854, "mmm")</f>
        <v>Nov</v>
      </c>
      <c r="D14854" s="1">
        <v>45622</v>
      </c>
      <c r="E14854" t="s">
        <v>2237</v>
      </c>
      <c r="F14854" t="s">
        <v>217</v>
      </c>
      <c r="G14854">
        <v>43786800</v>
      </c>
      <c r="H14854">
        <v>0.02</v>
      </c>
      <c r="I14854">
        <v>875736</v>
      </c>
      <c r="J14854" t="s">
        <v>86</v>
      </c>
      <c r="K14854">
        <v>0.4959016433488741</v>
      </c>
      <c r="L14854">
        <v>49.590200000000003</v>
      </c>
      <c r="M14854" t="s">
        <v>82</v>
      </c>
    </row>
    <row r="14855" spans="1:13">
      <c r="A14855" t="s">
        <v>913</v>
      </c>
      <c r="B14855" t="s">
        <v>914</v>
      </c>
      <c r="C14855" t="str">
        <f>TEXT(D14855, "mmm")</f>
        <v>Nov</v>
      </c>
      <c r="D14855" s="1">
        <v>45622</v>
      </c>
      <c r="E14855" t="s">
        <v>915</v>
      </c>
      <c r="F14855" t="s">
        <v>217</v>
      </c>
      <c r="G14855">
        <v>20111</v>
      </c>
      <c r="H14855">
        <v>0.62</v>
      </c>
      <c r="I14855">
        <v>12468.82</v>
      </c>
      <c r="J14855" t="s">
        <v>81</v>
      </c>
      <c r="K14855">
        <v>3.2786853209006539E-2</v>
      </c>
      <c r="L14855">
        <v>3.2787000000000002</v>
      </c>
      <c r="M14855" t="s">
        <v>82</v>
      </c>
    </row>
    <row r="14856" spans="1:13">
      <c r="A14856" t="s">
        <v>5743</v>
      </c>
      <c r="B14856" t="s">
        <v>5744</v>
      </c>
      <c r="C14856" t="str">
        <f>TEXT(D14856, "mmm")</f>
        <v>Nov</v>
      </c>
      <c r="D14856" s="1">
        <v>45622</v>
      </c>
      <c r="E14856" t="s">
        <v>5745</v>
      </c>
      <c r="F14856" t="s">
        <v>128</v>
      </c>
      <c r="G14856">
        <v>10000</v>
      </c>
      <c r="H14856">
        <v>5.03</v>
      </c>
      <c r="I14856">
        <v>50300</v>
      </c>
      <c r="J14856" t="s">
        <v>81</v>
      </c>
      <c r="K14856">
        <v>0.24297196711551369</v>
      </c>
      <c r="L14856">
        <v>24.2972</v>
      </c>
      <c r="M14856" t="s">
        <v>82</v>
      </c>
    </row>
    <row r="14857" spans="1:13">
      <c r="A14857" t="s">
        <v>2333</v>
      </c>
      <c r="B14857" t="s">
        <v>2334</v>
      </c>
      <c r="C14857" t="str">
        <f>TEXT(D14857, "mmm")</f>
        <v>Nov</v>
      </c>
      <c r="D14857" s="1">
        <v>45622</v>
      </c>
      <c r="E14857" t="s">
        <v>2417</v>
      </c>
      <c r="F14857" t="s">
        <v>118</v>
      </c>
      <c r="G14857">
        <v>2500</v>
      </c>
      <c r="H14857">
        <v>6.57</v>
      </c>
      <c r="I14857">
        <v>16425</v>
      </c>
      <c r="J14857" t="s">
        <v>81</v>
      </c>
      <c r="K14857">
        <v>-4.3756886906305748E-2</v>
      </c>
      <c r="L14857">
        <v>-4.3757000000000001</v>
      </c>
      <c r="M14857" t="s">
        <v>82</v>
      </c>
    </row>
    <row r="14858" spans="1:13">
      <c r="A14858" t="s">
        <v>3715</v>
      </c>
      <c r="B14858" t="s">
        <v>3716</v>
      </c>
      <c r="C14858" t="str">
        <f>TEXT(D14858, "mmm")</f>
        <v>Nov</v>
      </c>
      <c r="D14858" s="1">
        <v>45622</v>
      </c>
      <c r="E14858" t="s">
        <v>3717</v>
      </c>
      <c r="F14858" t="s">
        <v>128</v>
      </c>
      <c r="G14858">
        <v>3000</v>
      </c>
      <c r="H14858">
        <v>14.75</v>
      </c>
      <c r="I14858">
        <v>44250</v>
      </c>
      <c r="J14858" t="s">
        <v>81</v>
      </c>
      <c r="K14858">
        <v>-8.3507490551806285E-3</v>
      </c>
      <c r="L14858">
        <v>-0.83509999999999995</v>
      </c>
      <c r="M14858" t="s">
        <v>82</v>
      </c>
    </row>
    <row r="14859" spans="1:13">
      <c r="A14859" t="s">
        <v>129</v>
      </c>
      <c r="B14859" t="s">
        <v>130</v>
      </c>
      <c r="C14859" t="str">
        <f>TEXT(D14859, "mmm")</f>
        <v>Nov</v>
      </c>
      <c r="D14859" s="1">
        <v>45622</v>
      </c>
      <c r="E14859" t="s">
        <v>111</v>
      </c>
      <c r="F14859" t="s">
        <v>101</v>
      </c>
      <c r="G14859">
        <v>2000</v>
      </c>
      <c r="H14859">
        <v>6.52</v>
      </c>
      <c r="I14859">
        <v>13040</v>
      </c>
      <c r="J14859" t="s">
        <v>81</v>
      </c>
      <c r="K14859">
        <v>6.4516065236594811E-2</v>
      </c>
      <c r="L14859">
        <v>6.4516</v>
      </c>
      <c r="M14859" t="s">
        <v>82</v>
      </c>
    </row>
    <row r="14860" spans="1:13">
      <c r="A14860" t="s">
        <v>2924</v>
      </c>
      <c r="B14860" t="s">
        <v>2925</v>
      </c>
      <c r="C14860" t="str">
        <f>TEXT(D14860, "mmm")</f>
        <v>Nov</v>
      </c>
      <c r="D14860" s="1">
        <v>45622</v>
      </c>
      <c r="E14860" t="s">
        <v>7245</v>
      </c>
      <c r="F14860" t="s">
        <v>128</v>
      </c>
      <c r="G14860">
        <v>52157</v>
      </c>
      <c r="H14860">
        <v>1.03</v>
      </c>
      <c r="I14860">
        <v>53721.71</v>
      </c>
      <c r="J14860" t="s">
        <v>86</v>
      </c>
      <c r="K14860">
        <v>1.9607771842881091E-2</v>
      </c>
      <c r="L14860">
        <v>1.9608000000000001</v>
      </c>
      <c r="M14860" t="s">
        <v>82</v>
      </c>
    </row>
    <row r="14861" spans="1:13">
      <c r="A14861" t="s">
        <v>129</v>
      </c>
      <c r="B14861" t="s">
        <v>130</v>
      </c>
      <c r="C14861" t="str">
        <f>TEXT(D14861, "mmm")</f>
        <v>Nov</v>
      </c>
      <c r="D14861" s="1">
        <v>45622</v>
      </c>
      <c r="E14861" t="s">
        <v>109</v>
      </c>
      <c r="F14861" t="s">
        <v>101</v>
      </c>
      <c r="G14861">
        <v>2000</v>
      </c>
      <c r="H14861">
        <v>6.52</v>
      </c>
      <c r="I14861">
        <v>13040</v>
      </c>
      <c r="J14861" t="s">
        <v>81</v>
      </c>
      <c r="K14861">
        <v>6.4516065236594811E-2</v>
      </c>
      <c r="L14861">
        <v>6.4516</v>
      </c>
      <c r="M14861" t="s">
        <v>82</v>
      </c>
    </row>
    <row r="14862" spans="1:13">
      <c r="A14862" t="s">
        <v>129</v>
      </c>
      <c r="B14862" t="s">
        <v>130</v>
      </c>
      <c r="C14862" t="str">
        <f>TEXT(D14862, "mmm")</f>
        <v>Nov</v>
      </c>
      <c r="D14862" s="1">
        <v>45622</v>
      </c>
      <c r="E14862" t="s">
        <v>110</v>
      </c>
      <c r="F14862" t="s">
        <v>101</v>
      </c>
      <c r="G14862">
        <v>2000</v>
      </c>
      <c r="H14862">
        <v>6.52</v>
      </c>
      <c r="I14862">
        <v>13040</v>
      </c>
      <c r="J14862" t="s">
        <v>81</v>
      </c>
      <c r="K14862">
        <v>6.4516065236594811E-2</v>
      </c>
      <c r="L14862">
        <v>6.4516</v>
      </c>
      <c r="M14862" t="s">
        <v>82</v>
      </c>
    </row>
    <row r="14863" spans="1:13">
      <c r="A14863" t="s">
        <v>1891</v>
      </c>
      <c r="B14863" t="s">
        <v>1892</v>
      </c>
      <c r="C14863" t="str">
        <f>TEXT(D14863, "mmm")</f>
        <v>Nov</v>
      </c>
      <c r="D14863" s="1">
        <v>45622</v>
      </c>
      <c r="E14863" t="s">
        <v>1893</v>
      </c>
      <c r="F14863" t="s">
        <v>80</v>
      </c>
      <c r="G14863">
        <v>2000</v>
      </c>
      <c r="H14863">
        <v>6.83</v>
      </c>
      <c r="I14863">
        <v>13660</v>
      </c>
      <c r="J14863" t="s">
        <v>81</v>
      </c>
      <c r="K14863">
        <v>0.15859029849936321</v>
      </c>
      <c r="L14863">
        <v>15.859</v>
      </c>
      <c r="M14863" t="s">
        <v>82</v>
      </c>
    </row>
    <row r="14864" spans="1:13">
      <c r="A14864" t="s">
        <v>2299</v>
      </c>
      <c r="B14864" t="s">
        <v>2300</v>
      </c>
      <c r="C14864" t="str">
        <f>TEXT(D14864, "mmm")</f>
        <v>Nov</v>
      </c>
      <c r="D14864" s="1">
        <v>45622</v>
      </c>
      <c r="E14864" t="s">
        <v>7190</v>
      </c>
      <c r="F14864" t="s">
        <v>80</v>
      </c>
      <c r="G14864">
        <v>24018</v>
      </c>
      <c r="H14864">
        <v>1.51</v>
      </c>
      <c r="I14864">
        <v>36267.18</v>
      </c>
      <c r="J14864" t="s">
        <v>81</v>
      </c>
      <c r="K14864">
        <v>-0.1095890970206823</v>
      </c>
      <c r="L14864">
        <v>-10.9589</v>
      </c>
      <c r="M14864" t="s">
        <v>82</v>
      </c>
    </row>
    <row r="14865" spans="1:13">
      <c r="A14865" t="s">
        <v>7246</v>
      </c>
      <c r="B14865" t="s">
        <v>7247</v>
      </c>
      <c r="C14865" t="str">
        <f>TEXT(D14865, "mmm")</f>
        <v>Nov</v>
      </c>
      <c r="D14865" s="1">
        <v>45622</v>
      </c>
      <c r="E14865" t="s">
        <v>7248</v>
      </c>
      <c r="F14865" t="s">
        <v>80</v>
      </c>
      <c r="G14865">
        <v>9100</v>
      </c>
      <c r="H14865">
        <v>1.1000000000000001</v>
      </c>
      <c r="I14865">
        <v>10010</v>
      </c>
      <c r="J14865" t="s">
        <v>81</v>
      </c>
      <c r="K14865">
        <v>0.18181811285413141</v>
      </c>
      <c r="L14865">
        <v>18.181799999999999</v>
      </c>
      <c r="M14865" t="s">
        <v>82</v>
      </c>
    </row>
    <row r="14866" spans="1:13">
      <c r="A14866" t="s">
        <v>4348</v>
      </c>
      <c r="B14866" t="s">
        <v>4349</v>
      </c>
      <c r="C14866" t="str">
        <f>TEXT(D14866, "mmm")</f>
        <v>Nov</v>
      </c>
      <c r="D14866" s="1">
        <v>45622</v>
      </c>
      <c r="E14866" t="s">
        <v>6772</v>
      </c>
      <c r="F14866" t="s">
        <v>80</v>
      </c>
      <c r="G14866">
        <v>1600</v>
      </c>
      <c r="H14866">
        <v>11.74</v>
      </c>
      <c r="I14866">
        <v>18784</v>
      </c>
      <c r="J14866" t="s">
        <v>81</v>
      </c>
      <c r="K14866">
        <v>-1.6920442953317629E-3</v>
      </c>
      <c r="L14866">
        <v>-0.16919999999999999</v>
      </c>
      <c r="M14866" t="s">
        <v>82</v>
      </c>
    </row>
    <row r="14867" spans="1:13">
      <c r="A14867" t="s">
        <v>4951</v>
      </c>
      <c r="B14867" t="s">
        <v>4952</v>
      </c>
      <c r="C14867" t="str">
        <f>TEXT(D14867, "mmm")</f>
        <v>Nov</v>
      </c>
      <c r="D14867" s="1">
        <v>45622</v>
      </c>
      <c r="E14867" t="s">
        <v>4956</v>
      </c>
      <c r="F14867" t="s">
        <v>118</v>
      </c>
      <c r="G14867">
        <v>950</v>
      </c>
      <c r="H14867">
        <v>33.53</v>
      </c>
      <c r="I14867">
        <v>31853.5</v>
      </c>
      <c r="J14867" t="s">
        <v>81</v>
      </c>
      <c r="K14867">
        <v>-0.1053099772611898</v>
      </c>
      <c r="L14867">
        <v>-10.531000000000001</v>
      </c>
      <c r="M14867" t="s">
        <v>82</v>
      </c>
    </row>
    <row r="14868" spans="1:13">
      <c r="A14868" t="s">
        <v>5853</v>
      </c>
      <c r="B14868" t="s">
        <v>5854</v>
      </c>
      <c r="C14868" t="str">
        <f>TEXT(D14868, "mmm")</f>
        <v>Nov</v>
      </c>
      <c r="D14868" s="1">
        <v>45622</v>
      </c>
      <c r="E14868" t="s">
        <v>6958</v>
      </c>
      <c r="F14868" t="s">
        <v>80</v>
      </c>
      <c r="G14868">
        <v>35000</v>
      </c>
      <c r="H14868">
        <v>1.62</v>
      </c>
      <c r="I14868">
        <v>56700.000000000007</v>
      </c>
      <c r="J14868" t="s">
        <v>86</v>
      </c>
      <c r="K14868">
        <v>0.18421050980480719</v>
      </c>
      <c r="L14868">
        <v>18.421099999999999</v>
      </c>
      <c r="M14868" t="s">
        <v>82</v>
      </c>
    </row>
    <row r="14869" spans="1:13">
      <c r="A14869" t="s">
        <v>7249</v>
      </c>
      <c r="B14869" t="s">
        <v>7250</v>
      </c>
      <c r="C14869" t="str">
        <f>TEXT(D14869, "mmm")</f>
        <v>Nov</v>
      </c>
      <c r="D14869" s="1">
        <v>45622</v>
      </c>
      <c r="E14869" t="s">
        <v>7251</v>
      </c>
      <c r="F14869" t="s">
        <v>128</v>
      </c>
      <c r="G14869">
        <v>111175</v>
      </c>
      <c r="H14869">
        <v>1.37</v>
      </c>
      <c r="I14869">
        <v>152309.75</v>
      </c>
      <c r="J14869" t="s">
        <v>81</v>
      </c>
      <c r="K14869">
        <v>0.35915493371585527</v>
      </c>
      <c r="L14869">
        <v>35.915500000000002</v>
      </c>
      <c r="M14869" t="s">
        <v>82</v>
      </c>
    </row>
    <row r="14870" spans="1:13">
      <c r="A14870" t="s">
        <v>2137</v>
      </c>
      <c r="B14870" t="s">
        <v>2138</v>
      </c>
      <c r="C14870" t="str">
        <f>TEXT(D14870, "mmm")</f>
        <v>Nov</v>
      </c>
      <c r="D14870" s="1">
        <v>45622</v>
      </c>
      <c r="E14870" t="s">
        <v>5917</v>
      </c>
      <c r="F14870" t="s">
        <v>128</v>
      </c>
      <c r="G14870">
        <v>5000</v>
      </c>
      <c r="H14870">
        <v>4.72</v>
      </c>
      <c r="I14870">
        <v>23600</v>
      </c>
      <c r="J14870" t="s">
        <v>81</v>
      </c>
      <c r="K14870">
        <v>-6.3291165419931628E-2</v>
      </c>
      <c r="L14870">
        <v>-6.3291000000000004</v>
      </c>
      <c r="M14870" t="s">
        <v>82</v>
      </c>
    </row>
    <row r="14871" spans="1:13">
      <c r="A14871" t="s">
        <v>7252</v>
      </c>
      <c r="B14871" t="s">
        <v>7253</v>
      </c>
      <c r="C14871" t="str">
        <f>TEXT(D14871, "mmm")</f>
        <v>Nov</v>
      </c>
      <c r="D14871" s="1">
        <v>45622</v>
      </c>
      <c r="E14871" t="s">
        <v>7254</v>
      </c>
      <c r="F14871" t="s">
        <v>118</v>
      </c>
      <c r="G14871">
        <v>5450</v>
      </c>
      <c r="H14871">
        <v>2</v>
      </c>
      <c r="I14871">
        <v>10900</v>
      </c>
      <c r="J14871" t="s">
        <v>81</v>
      </c>
      <c r="K14871">
        <v>-8.4745750155106769E-2</v>
      </c>
      <c r="L14871">
        <v>-8.4746000000000006</v>
      </c>
      <c r="M14871" t="s">
        <v>82</v>
      </c>
    </row>
    <row r="14872" spans="1:13">
      <c r="A14872" t="s">
        <v>7252</v>
      </c>
      <c r="B14872" t="s">
        <v>7253</v>
      </c>
      <c r="C14872" t="str">
        <f>TEXT(D14872, "mmm")</f>
        <v>Nov</v>
      </c>
      <c r="D14872" s="1">
        <v>45622</v>
      </c>
      <c r="E14872" t="s">
        <v>7254</v>
      </c>
      <c r="F14872" t="s">
        <v>118</v>
      </c>
      <c r="G14872">
        <v>83400</v>
      </c>
      <c r="H14872">
        <v>1.96</v>
      </c>
      <c r="I14872">
        <v>163464</v>
      </c>
      <c r="J14872" t="s">
        <v>86</v>
      </c>
      <c r="K14872">
        <v>-8.4745750155106769E-2</v>
      </c>
      <c r="L14872">
        <v>-8.4746000000000006</v>
      </c>
      <c r="M14872" t="s">
        <v>82</v>
      </c>
    </row>
    <row r="14873" spans="1:13">
      <c r="A14873" t="s">
        <v>7255</v>
      </c>
      <c r="B14873" t="s">
        <v>7256</v>
      </c>
      <c r="C14873" t="str">
        <f>TEXT(D14873, "mmm")</f>
        <v>Nov</v>
      </c>
      <c r="D14873" s="1">
        <v>45622</v>
      </c>
      <c r="E14873" t="s">
        <v>7257</v>
      </c>
      <c r="F14873" t="s">
        <v>80</v>
      </c>
      <c r="G14873">
        <v>250000</v>
      </c>
      <c r="H14873">
        <v>0.17</v>
      </c>
      <c r="I14873">
        <v>42500</v>
      </c>
      <c r="J14873" t="s">
        <v>86</v>
      </c>
      <c r="K14873">
        <v>0.27167634538756918</v>
      </c>
      <c r="L14873">
        <v>27.1676</v>
      </c>
      <c r="M14873" t="s">
        <v>82</v>
      </c>
    </row>
    <row r="14874" spans="1:13">
      <c r="A14874" t="s">
        <v>4875</v>
      </c>
      <c r="B14874" t="s">
        <v>4876</v>
      </c>
      <c r="C14874" t="str">
        <f>TEXT(D14874, "mmm")</f>
        <v>Nov</v>
      </c>
      <c r="D14874" s="1">
        <v>45622</v>
      </c>
      <c r="E14874" t="s">
        <v>100</v>
      </c>
      <c r="F14874" t="s">
        <v>101</v>
      </c>
      <c r="G14874">
        <v>5923</v>
      </c>
      <c r="H14874">
        <v>10.24</v>
      </c>
      <c r="I14874">
        <v>60651.519999999997</v>
      </c>
      <c r="J14874" t="s">
        <v>81</v>
      </c>
      <c r="K14874">
        <v>1.0742214995723479E-2</v>
      </c>
      <c r="L14874">
        <v>1.0742</v>
      </c>
      <c r="M14874" t="s">
        <v>82</v>
      </c>
    </row>
    <row r="14875" spans="1:13">
      <c r="A14875" t="s">
        <v>4875</v>
      </c>
      <c r="B14875" t="s">
        <v>4876</v>
      </c>
      <c r="C14875" t="str">
        <f>TEXT(D14875, "mmm")</f>
        <v>Nov</v>
      </c>
      <c r="D14875" s="1">
        <v>45622</v>
      </c>
      <c r="E14875" t="s">
        <v>102</v>
      </c>
      <c r="F14875" t="s">
        <v>101</v>
      </c>
      <c r="G14875">
        <v>5923</v>
      </c>
      <c r="H14875">
        <v>10.24</v>
      </c>
      <c r="I14875">
        <v>60651.519999999997</v>
      </c>
      <c r="J14875" t="s">
        <v>81</v>
      </c>
      <c r="K14875">
        <v>1.0742214995723479E-2</v>
      </c>
      <c r="L14875">
        <v>1.0742</v>
      </c>
      <c r="M14875" t="s">
        <v>82</v>
      </c>
    </row>
    <row r="14876" spans="1:13">
      <c r="A14876" t="s">
        <v>2450</v>
      </c>
      <c r="B14876" t="s">
        <v>2451</v>
      </c>
      <c r="C14876" t="str">
        <f>TEXT(D14876, "mmm")</f>
        <v>Nov</v>
      </c>
      <c r="D14876" s="1">
        <v>45622</v>
      </c>
      <c r="E14876" t="s">
        <v>4227</v>
      </c>
      <c r="F14876" t="s">
        <v>118</v>
      </c>
      <c r="G14876">
        <v>925</v>
      </c>
      <c r="H14876">
        <v>43.12</v>
      </c>
      <c r="I14876">
        <v>39886</v>
      </c>
      <c r="J14876" t="s">
        <v>81</v>
      </c>
      <c r="K14876">
        <v>3.8777427193430247E-2</v>
      </c>
      <c r="L14876">
        <v>3.8776999999999999</v>
      </c>
      <c r="M14876" t="s">
        <v>82</v>
      </c>
    </row>
    <row r="14877" spans="1:13">
      <c r="A14877" t="s">
        <v>7184</v>
      </c>
      <c r="B14877" t="s">
        <v>7185</v>
      </c>
      <c r="C14877" t="str">
        <f>TEXT(D14877, "mmm")</f>
        <v>Nov</v>
      </c>
      <c r="D14877" s="1">
        <v>45622</v>
      </c>
      <c r="E14877" t="s">
        <v>1133</v>
      </c>
      <c r="F14877" t="s">
        <v>101</v>
      </c>
      <c r="G14877">
        <v>2000</v>
      </c>
      <c r="H14877">
        <v>27.5</v>
      </c>
      <c r="I14877">
        <v>55000</v>
      </c>
      <c r="J14877" t="s">
        <v>81</v>
      </c>
      <c r="K14877">
        <v>-0.13658354900143169</v>
      </c>
      <c r="L14877">
        <v>-13.6584</v>
      </c>
      <c r="M14877" t="s">
        <v>82</v>
      </c>
    </row>
    <row r="14878" spans="1:13">
      <c r="A14878" t="s">
        <v>7184</v>
      </c>
      <c r="B14878" t="s">
        <v>7185</v>
      </c>
      <c r="C14878" t="str">
        <f>TEXT(D14878, "mmm")</f>
        <v>Nov</v>
      </c>
      <c r="D14878" s="1">
        <v>45622</v>
      </c>
      <c r="E14878" t="s">
        <v>1134</v>
      </c>
      <c r="F14878" t="s">
        <v>101</v>
      </c>
      <c r="G14878">
        <v>2000</v>
      </c>
      <c r="H14878">
        <v>27.5</v>
      </c>
      <c r="I14878">
        <v>55000</v>
      </c>
      <c r="J14878" t="s">
        <v>81</v>
      </c>
      <c r="K14878">
        <v>-0.13658354900143169</v>
      </c>
      <c r="L14878">
        <v>-13.6584</v>
      </c>
      <c r="M14878" t="s">
        <v>82</v>
      </c>
    </row>
    <row r="14879" spans="1:13">
      <c r="A14879" t="s">
        <v>7184</v>
      </c>
      <c r="B14879" t="s">
        <v>7185</v>
      </c>
      <c r="C14879" t="str">
        <f>TEXT(D14879, "mmm")</f>
        <v>Nov</v>
      </c>
      <c r="D14879" s="1">
        <v>45622</v>
      </c>
      <c r="E14879" t="s">
        <v>4782</v>
      </c>
      <c r="F14879" t="s">
        <v>101</v>
      </c>
      <c r="G14879">
        <v>2000</v>
      </c>
      <c r="H14879">
        <v>27.5</v>
      </c>
      <c r="I14879">
        <v>55000</v>
      </c>
      <c r="J14879" t="s">
        <v>81</v>
      </c>
      <c r="K14879">
        <v>-0.13658354900143169</v>
      </c>
      <c r="L14879">
        <v>-13.6584</v>
      </c>
      <c r="M14879" t="s">
        <v>82</v>
      </c>
    </row>
    <row r="14880" spans="1:13">
      <c r="A14880" t="s">
        <v>7184</v>
      </c>
      <c r="B14880" t="s">
        <v>7185</v>
      </c>
      <c r="C14880" t="str">
        <f>TEXT(D14880, "mmm")</f>
        <v>Nov</v>
      </c>
      <c r="D14880" s="1">
        <v>45622</v>
      </c>
      <c r="E14880" t="s">
        <v>1133</v>
      </c>
      <c r="F14880" t="s">
        <v>101</v>
      </c>
      <c r="G14880">
        <v>15219</v>
      </c>
      <c r="H14880">
        <v>26.73</v>
      </c>
      <c r="I14880">
        <v>406803.87</v>
      </c>
      <c r="J14880" t="s">
        <v>81</v>
      </c>
      <c r="K14880">
        <v>-0.13658354900143169</v>
      </c>
      <c r="L14880">
        <v>-13.6584</v>
      </c>
      <c r="M14880" t="s">
        <v>82</v>
      </c>
    </row>
    <row r="14881" spans="1:13">
      <c r="A14881" t="s">
        <v>7184</v>
      </c>
      <c r="B14881" t="s">
        <v>7185</v>
      </c>
      <c r="C14881" t="str">
        <f>TEXT(D14881, "mmm")</f>
        <v>Nov</v>
      </c>
      <c r="D14881" s="1">
        <v>45622</v>
      </c>
      <c r="E14881" t="s">
        <v>1134</v>
      </c>
      <c r="F14881" t="s">
        <v>101</v>
      </c>
      <c r="G14881">
        <v>15219</v>
      </c>
      <c r="H14881">
        <v>26.73</v>
      </c>
      <c r="I14881">
        <v>406803.87</v>
      </c>
      <c r="J14881" t="s">
        <v>81</v>
      </c>
      <c r="K14881">
        <v>-0.13658354900143169</v>
      </c>
      <c r="L14881">
        <v>-13.6584</v>
      </c>
      <c r="M14881" t="s">
        <v>82</v>
      </c>
    </row>
    <row r="14882" spans="1:13">
      <c r="A14882" t="s">
        <v>7184</v>
      </c>
      <c r="B14882" t="s">
        <v>7185</v>
      </c>
      <c r="C14882" t="str">
        <f>TEXT(D14882, "mmm")</f>
        <v>Nov</v>
      </c>
      <c r="D14882" s="1">
        <v>45622</v>
      </c>
      <c r="E14882" t="s">
        <v>4782</v>
      </c>
      <c r="F14882" t="s">
        <v>101</v>
      </c>
      <c r="G14882">
        <v>15219</v>
      </c>
      <c r="H14882">
        <v>26.73</v>
      </c>
      <c r="I14882">
        <v>406803.87</v>
      </c>
      <c r="J14882" t="s">
        <v>81</v>
      </c>
      <c r="K14882">
        <v>-0.13658354900143169</v>
      </c>
      <c r="L14882">
        <v>-13.6584</v>
      </c>
      <c r="M14882" t="s">
        <v>82</v>
      </c>
    </row>
    <row r="14883" spans="1:13">
      <c r="A14883" t="s">
        <v>7184</v>
      </c>
      <c r="B14883" t="s">
        <v>7185</v>
      </c>
      <c r="C14883" t="str">
        <f>TEXT(D14883, "mmm")</f>
        <v>Nov</v>
      </c>
      <c r="D14883" s="1">
        <v>45622</v>
      </c>
      <c r="E14883" t="s">
        <v>1133</v>
      </c>
      <c r="F14883" t="s">
        <v>101</v>
      </c>
      <c r="G14883">
        <v>10803</v>
      </c>
      <c r="H14883">
        <v>26.01</v>
      </c>
      <c r="I14883">
        <v>280986.03000000003</v>
      </c>
      <c r="J14883" t="s">
        <v>81</v>
      </c>
      <c r="K14883">
        <v>-0.13658354900143169</v>
      </c>
      <c r="L14883">
        <v>-13.6584</v>
      </c>
      <c r="M14883" t="s">
        <v>82</v>
      </c>
    </row>
    <row r="14884" spans="1:13">
      <c r="A14884" t="s">
        <v>7184</v>
      </c>
      <c r="B14884" t="s">
        <v>7185</v>
      </c>
      <c r="C14884" t="str">
        <f>TEXT(D14884, "mmm")</f>
        <v>Nov</v>
      </c>
      <c r="D14884" s="1">
        <v>45622</v>
      </c>
      <c r="E14884" t="s">
        <v>1134</v>
      </c>
      <c r="F14884" t="s">
        <v>101</v>
      </c>
      <c r="G14884">
        <v>10803</v>
      </c>
      <c r="H14884">
        <v>26.01</v>
      </c>
      <c r="I14884">
        <v>280986.03000000003</v>
      </c>
      <c r="J14884" t="s">
        <v>81</v>
      </c>
      <c r="K14884">
        <v>-0.13658354900143169</v>
      </c>
      <c r="L14884">
        <v>-13.6584</v>
      </c>
      <c r="M14884" t="s">
        <v>82</v>
      </c>
    </row>
    <row r="14885" spans="1:13">
      <c r="A14885" t="s">
        <v>7184</v>
      </c>
      <c r="B14885" t="s">
        <v>7185</v>
      </c>
      <c r="C14885" t="str">
        <f>TEXT(D14885, "mmm")</f>
        <v>Nov</v>
      </c>
      <c r="D14885" s="1">
        <v>45622</v>
      </c>
      <c r="E14885" t="s">
        <v>4782</v>
      </c>
      <c r="F14885" t="s">
        <v>101</v>
      </c>
      <c r="G14885">
        <v>10803</v>
      </c>
      <c r="H14885">
        <v>26.01</v>
      </c>
      <c r="I14885">
        <v>280986.03000000003</v>
      </c>
      <c r="J14885" t="s">
        <v>81</v>
      </c>
      <c r="K14885">
        <v>-0.13658354900143169</v>
      </c>
      <c r="L14885">
        <v>-13.6584</v>
      </c>
      <c r="M14885" t="s">
        <v>82</v>
      </c>
    </row>
    <row r="14886" spans="1:13">
      <c r="A14886" t="s">
        <v>7184</v>
      </c>
      <c r="B14886" t="s">
        <v>7185</v>
      </c>
      <c r="C14886" t="str">
        <f>TEXT(D14886, "mmm")</f>
        <v>Nov</v>
      </c>
      <c r="D14886" s="1">
        <v>45622</v>
      </c>
      <c r="E14886" t="s">
        <v>1133</v>
      </c>
      <c r="F14886" t="s">
        <v>101</v>
      </c>
      <c r="G14886">
        <v>20748</v>
      </c>
      <c r="H14886">
        <v>24.91</v>
      </c>
      <c r="I14886">
        <v>516832.68</v>
      </c>
      <c r="J14886" t="s">
        <v>86</v>
      </c>
      <c r="K14886">
        <v>-0.13658354900143169</v>
      </c>
      <c r="L14886">
        <v>-13.6584</v>
      </c>
      <c r="M14886" t="s">
        <v>82</v>
      </c>
    </row>
    <row r="14887" spans="1:13">
      <c r="A14887" t="s">
        <v>7184</v>
      </c>
      <c r="B14887" t="s">
        <v>7185</v>
      </c>
      <c r="C14887" t="str">
        <f>TEXT(D14887, "mmm")</f>
        <v>Nov</v>
      </c>
      <c r="D14887" s="1">
        <v>45622</v>
      </c>
      <c r="E14887" t="s">
        <v>1134</v>
      </c>
      <c r="F14887" t="s">
        <v>101</v>
      </c>
      <c r="G14887">
        <v>20748</v>
      </c>
      <c r="H14887">
        <v>24.91</v>
      </c>
      <c r="I14887">
        <v>516832.68</v>
      </c>
      <c r="J14887" t="s">
        <v>86</v>
      </c>
      <c r="K14887">
        <v>-0.13658354900143169</v>
      </c>
      <c r="L14887">
        <v>-13.6584</v>
      </c>
      <c r="M14887" t="s">
        <v>82</v>
      </c>
    </row>
    <row r="14888" spans="1:13">
      <c r="A14888" t="s">
        <v>7184</v>
      </c>
      <c r="B14888" t="s">
        <v>7185</v>
      </c>
      <c r="C14888" t="str">
        <f>TEXT(D14888, "mmm")</f>
        <v>Nov</v>
      </c>
      <c r="D14888" s="1">
        <v>45622</v>
      </c>
      <c r="E14888" t="s">
        <v>4782</v>
      </c>
      <c r="F14888" t="s">
        <v>101</v>
      </c>
      <c r="G14888">
        <v>20748</v>
      </c>
      <c r="H14888">
        <v>24.91</v>
      </c>
      <c r="I14888">
        <v>516832.68</v>
      </c>
      <c r="J14888" t="s">
        <v>86</v>
      </c>
      <c r="K14888">
        <v>-0.13658354900143169</v>
      </c>
      <c r="L14888">
        <v>-13.6584</v>
      </c>
      <c r="M14888" t="s">
        <v>82</v>
      </c>
    </row>
    <row r="14889" spans="1:13">
      <c r="A14889" t="s">
        <v>4847</v>
      </c>
      <c r="B14889" t="s">
        <v>4848</v>
      </c>
      <c r="C14889" t="str">
        <f>TEXT(D14889, "mmm")</f>
        <v>Nov</v>
      </c>
      <c r="D14889" s="1">
        <v>45622</v>
      </c>
      <c r="E14889" t="s">
        <v>2876</v>
      </c>
      <c r="F14889" t="s">
        <v>118</v>
      </c>
      <c r="G14889">
        <v>2000</v>
      </c>
      <c r="H14889">
        <v>9.6</v>
      </c>
      <c r="I14889">
        <v>19200</v>
      </c>
      <c r="J14889" t="s">
        <v>81</v>
      </c>
      <c r="K14889">
        <v>-2.048555092179782E-2</v>
      </c>
      <c r="L14889">
        <v>-2.0486</v>
      </c>
      <c r="M14889" t="s">
        <v>82</v>
      </c>
    </row>
    <row r="14890" spans="1:13">
      <c r="A14890" t="s">
        <v>3110</v>
      </c>
      <c r="B14890" t="s">
        <v>3111</v>
      </c>
      <c r="C14890" t="str">
        <f>TEXT(D14890, "mmm")</f>
        <v>Nov</v>
      </c>
      <c r="D14890" s="1">
        <v>45622</v>
      </c>
      <c r="E14890" t="s">
        <v>3802</v>
      </c>
      <c r="F14890" t="s">
        <v>128</v>
      </c>
      <c r="G14890">
        <v>21115</v>
      </c>
      <c r="H14890">
        <v>7.91</v>
      </c>
      <c r="I14890">
        <v>167019.65</v>
      </c>
      <c r="J14890" t="s">
        <v>81</v>
      </c>
      <c r="K14890">
        <v>-4.857818338819031E-2</v>
      </c>
      <c r="L14890">
        <v>-4.8578000000000001</v>
      </c>
      <c r="M14890" t="s">
        <v>82</v>
      </c>
    </row>
    <row r="14891" spans="1:13">
      <c r="A14891" t="s">
        <v>6816</v>
      </c>
      <c r="B14891" t="s">
        <v>6817</v>
      </c>
      <c r="C14891" t="str">
        <f>TEXT(D14891, "mmm")</f>
        <v>Nov</v>
      </c>
      <c r="D14891" s="1">
        <v>45622</v>
      </c>
      <c r="E14891" t="s">
        <v>6818</v>
      </c>
      <c r="F14891" t="s">
        <v>101</v>
      </c>
      <c r="G14891">
        <v>13315</v>
      </c>
      <c r="H14891">
        <v>70.72</v>
      </c>
      <c r="I14891">
        <v>941636.79999999993</v>
      </c>
      <c r="J14891" t="s">
        <v>86</v>
      </c>
      <c r="K14891">
        <v>8.8088803658429748E-2</v>
      </c>
      <c r="L14891">
        <v>8.8088999999999995</v>
      </c>
      <c r="M14891" t="s">
        <v>82</v>
      </c>
    </row>
    <row r="14892" spans="1:13">
      <c r="A14892" t="s">
        <v>6816</v>
      </c>
      <c r="B14892" t="s">
        <v>6817</v>
      </c>
      <c r="C14892" t="str">
        <f>TEXT(D14892, "mmm")</f>
        <v>Nov</v>
      </c>
      <c r="D14892" s="1">
        <v>45622</v>
      </c>
      <c r="E14892" t="s">
        <v>6820</v>
      </c>
      <c r="F14892" t="s">
        <v>101</v>
      </c>
      <c r="G14892">
        <v>13315</v>
      </c>
      <c r="H14892">
        <v>70.72</v>
      </c>
      <c r="I14892">
        <v>941636.79999999993</v>
      </c>
      <c r="J14892" t="s">
        <v>86</v>
      </c>
      <c r="K14892">
        <v>8.8088803658429748E-2</v>
      </c>
      <c r="L14892">
        <v>8.8088999999999995</v>
      </c>
      <c r="M14892" t="s">
        <v>82</v>
      </c>
    </row>
    <row r="14893" spans="1:13">
      <c r="A14893" t="s">
        <v>6816</v>
      </c>
      <c r="B14893" t="s">
        <v>6817</v>
      </c>
      <c r="C14893" t="str">
        <f>TEXT(D14893, "mmm")</f>
        <v>Nov</v>
      </c>
      <c r="D14893" s="1">
        <v>45622</v>
      </c>
      <c r="E14893" t="s">
        <v>6819</v>
      </c>
      <c r="F14893" t="s">
        <v>101</v>
      </c>
      <c r="G14893">
        <v>13315</v>
      </c>
      <c r="H14893">
        <v>70.72</v>
      </c>
      <c r="I14893">
        <v>941636.79999999993</v>
      </c>
      <c r="J14893" t="s">
        <v>86</v>
      </c>
      <c r="K14893">
        <v>8.8088803658429748E-2</v>
      </c>
      <c r="L14893">
        <v>8.8088999999999995</v>
      </c>
      <c r="M14893" t="s">
        <v>82</v>
      </c>
    </row>
    <row r="14894" spans="1:13">
      <c r="A14894" t="s">
        <v>2322</v>
      </c>
      <c r="B14894" t="s">
        <v>2323</v>
      </c>
      <c r="C14894" t="str">
        <f>TEXT(D14894, "mmm")</f>
        <v>Nov</v>
      </c>
      <c r="D14894" s="1">
        <v>45622</v>
      </c>
      <c r="E14894" t="s">
        <v>2324</v>
      </c>
      <c r="F14894" t="s">
        <v>80</v>
      </c>
      <c r="G14894">
        <v>660</v>
      </c>
      <c r="H14894">
        <v>75.760000000000005</v>
      </c>
      <c r="I14894">
        <v>50001.600000000013</v>
      </c>
      <c r="J14894" t="s">
        <v>86</v>
      </c>
      <c r="K14894">
        <v>-3.4862362452352753E-2</v>
      </c>
      <c r="L14894">
        <v>-3.4862000000000002</v>
      </c>
      <c r="M14894" t="s">
        <v>82</v>
      </c>
    </row>
    <row r="14895" spans="1:13">
      <c r="A14895" t="s">
        <v>1201</v>
      </c>
      <c r="B14895" t="s">
        <v>1202</v>
      </c>
      <c r="C14895" t="str">
        <f>TEXT(D14895, "mmm")</f>
        <v>Nov</v>
      </c>
      <c r="D14895" s="1">
        <v>45622</v>
      </c>
      <c r="E14895" t="s">
        <v>7258</v>
      </c>
      <c r="F14895" t="s">
        <v>80</v>
      </c>
      <c r="G14895">
        <v>15000</v>
      </c>
      <c r="H14895">
        <v>2.9</v>
      </c>
      <c r="I14895">
        <v>43500</v>
      </c>
      <c r="J14895" t="s">
        <v>81</v>
      </c>
      <c r="K14895">
        <v>0.25783973485859207</v>
      </c>
      <c r="L14895">
        <v>25.783999999999999</v>
      </c>
      <c r="M14895" t="s">
        <v>82</v>
      </c>
    </row>
    <row r="14896" spans="1:13">
      <c r="A14896" t="s">
        <v>5548</v>
      </c>
      <c r="B14896" t="s">
        <v>5549</v>
      </c>
      <c r="C14896" t="str">
        <f>TEXT(D14896, "mmm")</f>
        <v>Nov</v>
      </c>
      <c r="D14896" s="1">
        <v>45623</v>
      </c>
      <c r="E14896" t="s">
        <v>7089</v>
      </c>
      <c r="F14896" t="s">
        <v>80</v>
      </c>
      <c r="G14896">
        <v>25000</v>
      </c>
      <c r="H14896">
        <v>1.42</v>
      </c>
      <c r="I14896">
        <v>35500</v>
      </c>
      <c r="J14896" t="s">
        <v>81</v>
      </c>
      <c r="K14896">
        <v>8.0291980965147891E-2</v>
      </c>
      <c r="L14896">
        <v>8.0291999999999994</v>
      </c>
      <c r="M14896" t="s">
        <v>82</v>
      </c>
    </row>
    <row r="14897" spans="1:13">
      <c r="A14897" t="s">
        <v>7259</v>
      </c>
      <c r="B14897" t="s">
        <v>7260</v>
      </c>
      <c r="C14897" t="str">
        <f>TEXT(D14897, "mmm")</f>
        <v>Nov</v>
      </c>
      <c r="D14897" s="1">
        <v>45623</v>
      </c>
      <c r="E14897" t="s">
        <v>7261</v>
      </c>
      <c r="F14897" t="s">
        <v>80</v>
      </c>
      <c r="G14897">
        <v>11440</v>
      </c>
      <c r="H14897">
        <v>2.39</v>
      </c>
      <c r="I14897">
        <v>27341.599999999999</v>
      </c>
      <c r="J14897" t="s">
        <v>81</v>
      </c>
      <c r="K14897">
        <v>0.11249998758236621</v>
      </c>
      <c r="L14897">
        <v>11.25</v>
      </c>
      <c r="M14897" t="s">
        <v>82</v>
      </c>
    </row>
    <row r="14898" spans="1:13">
      <c r="A14898" t="s">
        <v>5548</v>
      </c>
      <c r="B14898" t="s">
        <v>5549</v>
      </c>
      <c r="C14898" t="str">
        <f>TEXT(D14898, "mmm")</f>
        <v>Nov</v>
      </c>
      <c r="D14898" s="1">
        <v>45623</v>
      </c>
      <c r="E14898" t="s">
        <v>7089</v>
      </c>
      <c r="F14898" t="s">
        <v>80</v>
      </c>
      <c r="G14898">
        <v>25000</v>
      </c>
      <c r="H14898">
        <v>1.42</v>
      </c>
      <c r="I14898">
        <v>35500</v>
      </c>
      <c r="J14898" t="s">
        <v>81</v>
      </c>
      <c r="K14898">
        <v>8.0291980965147891E-2</v>
      </c>
      <c r="L14898">
        <v>8.0291999999999994</v>
      </c>
      <c r="M14898" t="s">
        <v>82</v>
      </c>
    </row>
    <row r="14899" spans="1:13">
      <c r="A14899" t="s">
        <v>3983</v>
      </c>
      <c r="B14899" t="s">
        <v>3984</v>
      </c>
      <c r="C14899" t="str">
        <f>TEXT(D14899, "mmm")</f>
        <v>Nov</v>
      </c>
      <c r="D14899" s="1">
        <v>45623</v>
      </c>
      <c r="E14899" t="s">
        <v>7262</v>
      </c>
      <c r="F14899" t="s">
        <v>80</v>
      </c>
      <c r="G14899">
        <v>1000</v>
      </c>
      <c r="H14899">
        <v>11.6</v>
      </c>
      <c r="I14899">
        <v>11600</v>
      </c>
      <c r="J14899" t="s">
        <v>81</v>
      </c>
      <c r="K14899">
        <v>5.5513188014072679E-2</v>
      </c>
      <c r="L14899">
        <v>5.5513000000000003</v>
      </c>
      <c r="M14899" t="s">
        <v>82</v>
      </c>
    </row>
    <row r="14900" spans="1:13">
      <c r="A14900" t="s">
        <v>3983</v>
      </c>
      <c r="B14900" t="s">
        <v>3984</v>
      </c>
      <c r="C14900" t="str">
        <f>TEXT(D14900, "mmm")</f>
        <v>Nov</v>
      </c>
      <c r="D14900" s="1">
        <v>45623</v>
      </c>
      <c r="E14900" t="s">
        <v>1574</v>
      </c>
      <c r="F14900" t="s">
        <v>80</v>
      </c>
      <c r="G14900">
        <v>7000</v>
      </c>
      <c r="H14900">
        <v>11.68</v>
      </c>
      <c r="I14900">
        <v>81760</v>
      </c>
      <c r="J14900" t="s">
        <v>86</v>
      </c>
      <c r="K14900">
        <v>5.5513188014072679E-2</v>
      </c>
      <c r="L14900">
        <v>5.5513000000000003</v>
      </c>
      <c r="M14900" t="s">
        <v>82</v>
      </c>
    </row>
    <row r="14901" spans="1:13">
      <c r="A14901" t="s">
        <v>7259</v>
      </c>
      <c r="B14901" t="s">
        <v>7260</v>
      </c>
      <c r="C14901" t="str">
        <f>TEXT(D14901, "mmm")</f>
        <v>Nov</v>
      </c>
      <c r="D14901" s="1">
        <v>45623</v>
      </c>
      <c r="E14901" t="s">
        <v>7263</v>
      </c>
      <c r="F14901" t="s">
        <v>80</v>
      </c>
      <c r="G14901">
        <v>10000</v>
      </c>
      <c r="H14901">
        <v>2.37</v>
      </c>
      <c r="I14901">
        <v>23700</v>
      </c>
      <c r="J14901" t="s">
        <v>81</v>
      </c>
      <c r="K14901">
        <v>0.11249998758236621</v>
      </c>
      <c r="L14901">
        <v>11.25</v>
      </c>
      <c r="M14901" t="s">
        <v>82</v>
      </c>
    </row>
    <row r="14902" spans="1:13">
      <c r="A14902" t="s">
        <v>7264</v>
      </c>
      <c r="B14902" t="s">
        <v>7265</v>
      </c>
      <c r="C14902" t="str">
        <f>TEXT(D14902, "mmm")</f>
        <v>Nov</v>
      </c>
      <c r="D14902" s="1">
        <v>45623</v>
      </c>
      <c r="E14902" t="s">
        <v>7266</v>
      </c>
      <c r="F14902" t="s">
        <v>128</v>
      </c>
      <c r="G14902">
        <v>3700</v>
      </c>
      <c r="H14902">
        <v>5.9</v>
      </c>
      <c r="I14902">
        <v>21830</v>
      </c>
      <c r="J14902" t="s">
        <v>86</v>
      </c>
      <c r="K14902">
        <v>1.487597899394455E-2</v>
      </c>
      <c r="L14902">
        <v>1.4876</v>
      </c>
      <c r="M14902" t="s">
        <v>82</v>
      </c>
    </row>
    <row r="14903" spans="1:13">
      <c r="A14903" t="s">
        <v>5095</v>
      </c>
      <c r="B14903" t="s">
        <v>5096</v>
      </c>
      <c r="C14903" t="str">
        <f>TEXT(D14903, "mmm")</f>
        <v>Nov</v>
      </c>
      <c r="D14903" s="1">
        <v>45623</v>
      </c>
      <c r="E14903" t="s">
        <v>5097</v>
      </c>
      <c r="F14903" t="s">
        <v>101</v>
      </c>
      <c r="G14903">
        <v>8500</v>
      </c>
      <c r="H14903">
        <v>16.47</v>
      </c>
      <c r="I14903">
        <v>139995</v>
      </c>
      <c r="J14903" t="s">
        <v>81</v>
      </c>
      <c r="K14903">
        <v>0</v>
      </c>
      <c r="L14903">
        <v>0</v>
      </c>
      <c r="M14903" t="s">
        <v>82</v>
      </c>
    </row>
    <row r="14904" spans="1:13">
      <c r="A14904" t="s">
        <v>1875</v>
      </c>
      <c r="B14904" t="s">
        <v>1876</v>
      </c>
      <c r="C14904" t="str">
        <f>TEXT(D14904, "mmm")</f>
        <v>Nov</v>
      </c>
      <c r="D14904" s="1">
        <v>45623</v>
      </c>
      <c r="E14904" t="s">
        <v>1877</v>
      </c>
      <c r="F14904" t="s">
        <v>101</v>
      </c>
      <c r="G14904">
        <v>327</v>
      </c>
      <c r="H14904">
        <v>1068.21</v>
      </c>
      <c r="I14904">
        <v>349304.67</v>
      </c>
      <c r="J14904" t="s">
        <v>81</v>
      </c>
      <c r="K14904">
        <v>9.8139563272165775E-2</v>
      </c>
      <c r="L14904">
        <v>9.8140000000000001</v>
      </c>
      <c r="M14904" t="s">
        <v>82</v>
      </c>
    </row>
    <row r="14905" spans="1:13">
      <c r="A14905" t="s">
        <v>1875</v>
      </c>
      <c r="B14905" t="s">
        <v>1876</v>
      </c>
      <c r="C14905" t="str">
        <f>TEXT(D14905, "mmm")</f>
        <v>Nov</v>
      </c>
      <c r="D14905" s="1">
        <v>45623</v>
      </c>
      <c r="E14905" t="s">
        <v>1879</v>
      </c>
      <c r="F14905" t="s">
        <v>217</v>
      </c>
      <c r="G14905">
        <v>327</v>
      </c>
      <c r="H14905">
        <v>1068.21</v>
      </c>
      <c r="I14905">
        <v>349304.67</v>
      </c>
      <c r="J14905" t="s">
        <v>81</v>
      </c>
      <c r="K14905">
        <v>9.8139563272165775E-2</v>
      </c>
      <c r="L14905">
        <v>9.8140000000000001</v>
      </c>
      <c r="M14905" t="s">
        <v>82</v>
      </c>
    </row>
    <row r="14906" spans="1:13">
      <c r="A14906" t="s">
        <v>1875</v>
      </c>
      <c r="B14906" t="s">
        <v>1876</v>
      </c>
      <c r="C14906" t="str">
        <f>TEXT(D14906, "mmm")</f>
        <v>Nov</v>
      </c>
      <c r="D14906" s="1">
        <v>45623</v>
      </c>
      <c r="E14906" t="s">
        <v>1878</v>
      </c>
      <c r="F14906" t="s">
        <v>101</v>
      </c>
      <c r="G14906">
        <v>327</v>
      </c>
      <c r="H14906">
        <v>1068.21</v>
      </c>
      <c r="I14906">
        <v>349304.67</v>
      </c>
      <c r="J14906" t="s">
        <v>81</v>
      </c>
      <c r="K14906">
        <v>9.8139563272165775E-2</v>
      </c>
      <c r="L14906">
        <v>9.8140000000000001</v>
      </c>
      <c r="M14906" t="s">
        <v>82</v>
      </c>
    </row>
    <row r="14907" spans="1:13">
      <c r="A14907" t="s">
        <v>1875</v>
      </c>
      <c r="B14907" t="s">
        <v>1876</v>
      </c>
      <c r="C14907" t="str">
        <f>TEXT(D14907, "mmm")</f>
        <v>Nov</v>
      </c>
      <c r="D14907" s="1">
        <v>45623</v>
      </c>
      <c r="E14907" t="s">
        <v>1877</v>
      </c>
      <c r="F14907" t="s">
        <v>101</v>
      </c>
      <c r="G14907">
        <v>2095</v>
      </c>
      <c r="H14907">
        <v>212.54</v>
      </c>
      <c r="I14907">
        <v>445271.3</v>
      </c>
      <c r="J14907" t="s">
        <v>81</v>
      </c>
      <c r="K14907">
        <v>9.8139563272165775E-2</v>
      </c>
      <c r="L14907">
        <v>9.8140000000000001</v>
      </c>
      <c r="M14907" t="s">
        <v>82</v>
      </c>
    </row>
    <row r="14908" spans="1:13">
      <c r="A14908" t="s">
        <v>1875</v>
      </c>
      <c r="B14908" t="s">
        <v>1876</v>
      </c>
      <c r="C14908" t="str">
        <f>TEXT(D14908, "mmm")</f>
        <v>Nov</v>
      </c>
      <c r="D14908" s="1">
        <v>45623</v>
      </c>
      <c r="E14908" t="s">
        <v>1879</v>
      </c>
      <c r="F14908" t="s">
        <v>217</v>
      </c>
      <c r="G14908">
        <v>2095</v>
      </c>
      <c r="H14908">
        <v>212.54</v>
      </c>
      <c r="I14908">
        <v>445271.3</v>
      </c>
      <c r="J14908" t="s">
        <v>81</v>
      </c>
      <c r="K14908">
        <v>9.8139563272165775E-2</v>
      </c>
      <c r="L14908">
        <v>9.8140000000000001</v>
      </c>
      <c r="M14908" t="s">
        <v>82</v>
      </c>
    </row>
    <row r="14909" spans="1:13">
      <c r="A14909" t="s">
        <v>1875</v>
      </c>
      <c r="B14909" t="s">
        <v>1876</v>
      </c>
      <c r="C14909" t="str">
        <f>TEXT(D14909, "mmm")</f>
        <v>Nov</v>
      </c>
      <c r="D14909" s="1">
        <v>45623</v>
      </c>
      <c r="E14909" t="s">
        <v>1878</v>
      </c>
      <c r="F14909" t="s">
        <v>101</v>
      </c>
      <c r="G14909">
        <v>2095</v>
      </c>
      <c r="H14909">
        <v>212.54</v>
      </c>
      <c r="I14909">
        <v>445271.3</v>
      </c>
      <c r="J14909" t="s">
        <v>81</v>
      </c>
      <c r="K14909">
        <v>9.8139563272165775E-2</v>
      </c>
      <c r="L14909">
        <v>9.8140000000000001</v>
      </c>
      <c r="M14909" t="s">
        <v>82</v>
      </c>
    </row>
    <row r="14910" spans="1:13">
      <c r="A14910" t="s">
        <v>7218</v>
      </c>
      <c r="B14910" t="s">
        <v>7219</v>
      </c>
      <c r="C14910" t="str">
        <f>TEXT(D14910, "mmm")</f>
        <v>Nov</v>
      </c>
      <c r="D14910" s="1">
        <v>45623</v>
      </c>
      <c r="E14910" t="s">
        <v>7220</v>
      </c>
      <c r="F14910" t="s">
        <v>101</v>
      </c>
      <c r="G14910">
        <v>29300</v>
      </c>
      <c r="H14910">
        <v>0.67</v>
      </c>
      <c r="I14910">
        <v>19631</v>
      </c>
      <c r="J14910" t="s">
        <v>81</v>
      </c>
      <c r="K14910">
        <v>0.17391301861223371</v>
      </c>
      <c r="L14910">
        <v>17.391300000000001</v>
      </c>
      <c r="M14910" t="s">
        <v>82</v>
      </c>
    </row>
    <row r="14911" spans="1:13">
      <c r="A14911" t="s">
        <v>7218</v>
      </c>
      <c r="B14911" t="s">
        <v>7219</v>
      </c>
      <c r="C14911" t="str">
        <f>TEXT(D14911, "mmm")</f>
        <v>Nov</v>
      </c>
      <c r="D14911" s="1">
        <v>45623</v>
      </c>
      <c r="E14911" t="s">
        <v>7221</v>
      </c>
      <c r="F14911" t="s">
        <v>101</v>
      </c>
      <c r="G14911">
        <v>29300</v>
      </c>
      <c r="H14911">
        <v>0.67</v>
      </c>
      <c r="I14911">
        <v>19631</v>
      </c>
      <c r="J14911" t="s">
        <v>81</v>
      </c>
      <c r="K14911">
        <v>0.17391301861223371</v>
      </c>
      <c r="L14911">
        <v>17.391300000000001</v>
      </c>
      <c r="M14911" t="s">
        <v>82</v>
      </c>
    </row>
    <row r="14912" spans="1:13">
      <c r="A14912" t="s">
        <v>7267</v>
      </c>
      <c r="B14912" t="s">
        <v>7268</v>
      </c>
      <c r="C14912" t="str">
        <f>TEXT(D14912, "mmm")</f>
        <v>Nov</v>
      </c>
      <c r="D14912" s="1">
        <v>45623</v>
      </c>
      <c r="E14912" t="s">
        <v>7269</v>
      </c>
      <c r="F14912" t="s">
        <v>118</v>
      </c>
      <c r="G14912">
        <v>24700</v>
      </c>
      <c r="H14912">
        <v>3.91</v>
      </c>
      <c r="I14912">
        <v>96577</v>
      </c>
      <c r="J14912" t="s">
        <v>86</v>
      </c>
      <c r="K14912">
        <v>-2.025320535667996E-2</v>
      </c>
      <c r="L14912">
        <v>-2.0253000000000001</v>
      </c>
      <c r="M14912" t="s">
        <v>82</v>
      </c>
    </row>
    <row r="14913" spans="1:13">
      <c r="A14913" t="s">
        <v>1567</v>
      </c>
      <c r="B14913" t="s">
        <v>1568</v>
      </c>
      <c r="C14913" t="str">
        <f>TEXT(D14913, "mmm")</f>
        <v>Nov</v>
      </c>
      <c r="D14913" s="1">
        <v>45623</v>
      </c>
      <c r="E14913" t="s">
        <v>4665</v>
      </c>
      <c r="F14913" t="s">
        <v>80</v>
      </c>
      <c r="G14913">
        <v>64525</v>
      </c>
      <c r="H14913">
        <v>7.15</v>
      </c>
      <c r="I14913">
        <v>461353.75</v>
      </c>
      <c r="J14913" t="s">
        <v>81</v>
      </c>
      <c r="K14913">
        <v>-4.1076482181790719E-2</v>
      </c>
      <c r="L14913">
        <v>-4.1075999999999997</v>
      </c>
      <c r="M14913" t="s">
        <v>82</v>
      </c>
    </row>
    <row r="14914" spans="1:13">
      <c r="A14914" t="s">
        <v>871</v>
      </c>
      <c r="B14914" t="s">
        <v>872</v>
      </c>
      <c r="C14914" t="str">
        <f>TEXT(D14914, "mmm")</f>
        <v>Nov</v>
      </c>
      <c r="D14914" s="1">
        <v>45623</v>
      </c>
      <c r="E14914" t="s">
        <v>873</v>
      </c>
      <c r="F14914" t="s">
        <v>80</v>
      </c>
      <c r="G14914">
        <v>1471.45</v>
      </c>
      <c r="H14914">
        <v>9.7899999999999991</v>
      </c>
      <c r="I14914">
        <v>14405.495500000001</v>
      </c>
      <c r="J14914" t="s">
        <v>81</v>
      </c>
      <c r="K14914">
        <v>5.4247693132881469E-2</v>
      </c>
      <c r="L14914">
        <v>5.4248000000000003</v>
      </c>
      <c r="M14914" t="s">
        <v>82</v>
      </c>
    </row>
    <row r="14915" spans="1:13">
      <c r="A14915" t="s">
        <v>3345</v>
      </c>
      <c r="B14915" t="s">
        <v>3346</v>
      </c>
      <c r="C14915" t="str">
        <f>TEXT(D14915, "mmm")</f>
        <v>Nov</v>
      </c>
      <c r="D14915" s="1">
        <v>45623</v>
      </c>
      <c r="E14915" t="s">
        <v>7270</v>
      </c>
      <c r="F14915" t="s">
        <v>80</v>
      </c>
      <c r="G14915">
        <v>900</v>
      </c>
      <c r="H14915">
        <v>15.85</v>
      </c>
      <c r="I14915">
        <v>14265</v>
      </c>
      <c r="J14915" t="s">
        <v>81</v>
      </c>
      <c r="K14915">
        <v>0.1416719401752253</v>
      </c>
      <c r="L14915">
        <v>14.167199999999999</v>
      </c>
      <c r="M14915" t="s">
        <v>82</v>
      </c>
    </row>
    <row r="14916" spans="1:13">
      <c r="A14916" t="s">
        <v>5060</v>
      </c>
      <c r="B14916" t="s">
        <v>5061</v>
      </c>
      <c r="C14916" t="str">
        <f>TEXT(D14916, "mmm")</f>
        <v>Nov</v>
      </c>
      <c r="D14916" s="1">
        <v>45623</v>
      </c>
      <c r="E14916" t="s">
        <v>102</v>
      </c>
      <c r="F14916" t="s">
        <v>101</v>
      </c>
      <c r="G14916">
        <v>500</v>
      </c>
      <c r="H14916">
        <v>26.65</v>
      </c>
      <c r="I14916">
        <v>13325</v>
      </c>
      <c r="J14916" t="s">
        <v>81</v>
      </c>
      <c r="K14916">
        <v>3.459290569704399E-3</v>
      </c>
      <c r="L14916">
        <v>0.34589999999999999</v>
      </c>
      <c r="M14916" t="s">
        <v>82</v>
      </c>
    </row>
    <row r="14917" spans="1:13">
      <c r="A14917" t="s">
        <v>5060</v>
      </c>
      <c r="B14917" t="s">
        <v>5061</v>
      </c>
      <c r="C14917" t="str">
        <f>TEXT(D14917, "mmm")</f>
        <v>Nov</v>
      </c>
      <c r="D14917" s="1">
        <v>45623</v>
      </c>
      <c r="E14917" t="s">
        <v>100</v>
      </c>
      <c r="F14917" t="s">
        <v>101</v>
      </c>
      <c r="G14917">
        <v>500</v>
      </c>
      <c r="H14917">
        <v>26.65</v>
      </c>
      <c r="I14917">
        <v>13325</v>
      </c>
      <c r="J14917" t="s">
        <v>81</v>
      </c>
      <c r="K14917">
        <v>3.459290569704399E-3</v>
      </c>
      <c r="L14917">
        <v>0.34589999999999999</v>
      </c>
      <c r="M14917" t="s">
        <v>82</v>
      </c>
    </row>
    <row r="14918" spans="1:13">
      <c r="A14918" t="s">
        <v>3595</v>
      </c>
      <c r="B14918" t="s">
        <v>3596</v>
      </c>
      <c r="C14918" t="str">
        <f>TEXT(D14918, "mmm")</f>
        <v>Nov</v>
      </c>
      <c r="D14918" s="1">
        <v>45623</v>
      </c>
      <c r="E14918" t="s">
        <v>3597</v>
      </c>
      <c r="F14918" t="s">
        <v>80</v>
      </c>
      <c r="G14918">
        <v>20000</v>
      </c>
      <c r="H14918">
        <v>1.95</v>
      </c>
      <c r="I14918">
        <v>39000</v>
      </c>
      <c r="J14918" t="s">
        <v>86</v>
      </c>
      <c r="K14918">
        <v>-1.030932966283438E-2</v>
      </c>
      <c r="L14918">
        <v>-1.0308999999999999</v>
      </c>
      <c r="M14918" t="s">
        <v>82</v>
      </c>
    </row>
    <row r="14919" spans="1:13">
      <c r="A14919" t="s">
        <v>7271</v>
      </c>
      <c r="B14919" t="s">
        <v>7272</v>
      </c>
      <c r="C14919" t="str">
        <f>TEXT(D14919, "mmm")</f>
        <v>Nov</v>
      </c>
      <c r="D14919" s="1">
        <v>45623</v>
      </c>
      <c r="E14919" t="s">
        <v>7273</v>
      </c>
      <c r="F14919" t="s">
        <v>80</v>
      </c>
      <c r="G14919">
        <v>5446</v>
      </c>
      <c r="H14919">
        <v>91.81</v>
      </c>
      <c r="I14919">
        <v>499997.26</v>
      </c>
      <c r="J14919" t="s">
        <v>86</v>
      </c>
      <c r="K14919">
        <v>2.4053031017628349E-2</v>
      </c>
      <c r="L14919">
        <v>2.4053</v>
      </c>
      <c r="M14919" t="s">
        <v>82</v>
      </c>
    </row>
    <row r="14920" spans="1:13">
      <c r="A14920" t="s">
        <v>5743</v>
      </c>
      <c r="B14920" t="s">
        <v>5744</v>
      </c>
      <c r="C14920" t="str">
        <f>TEXT(D14920, "mmm")</f>
        <v>Nov</v>
      </c>
      <c r="D14920" s="1">
        <v>45623</v>
      </c>
      <c r="E14920" t="s">
        <v>5745</v>
      </c>
      <c r="F14920" t="s">
        <v>128</v>
      </c>
      <c r="G14920">
        <v>32257</v>
      </c>
      <c r="H14920">
        <v>5.0999999999999996</v>
      </c>
      <c r="I14920">
        <v>164510.70000000001</v>
      </c>
      <c r="J14920" t="s">
        <v>86</v>
      </c>
      <c r="K14920">
        <v>0.24557974348195091</v>
      </c>
      <c r="L14920">
        <v>24.558</v>
      </c>
      <c r="M14920" t="s">
        <v>82</v>
      </c>
    </row>
    <row r="14921" spans="1:13">
      <c r="A14921" t="s">
        <v>7267</v>
      </c>
      <c r="B14921" t="s">
        <v>7268</v>
      </c>
      <c r="C14921" t="str">
        <f>TEXT(D14921, "mmm")</f>
        <v>Nov</v>
      </c>
      <c r="D14921" s="1">
        <v>45623</v>
      </c>
      <c r="E14921" t="s">
        <v>7274</v>
      </c>
      <c r="F14921" t="s">
        <v>128</v>
      </c>
      <c r="G14921">
        <v>8844</v>
      </c>
      <c r="H14921">
        <v>3.86</v>
      </c>
      <c r="I14921">
        <v>34137.839999999997</v>
      </c>
      <c r="J14921" t="s">
        <v>81</v>
      </c>
      <c r="K14921">
        <v>-2.025320535667996E-2</v>
      </c>
      <c r="L14921">
        <v>-2.0253000000000001</v>
      </c>
      <c r="M14921" t="s">
        <v>82</v>
      </c>
    </row>
    <row r="14922" spans="1:13">
      <c r="A14922" t="s">
        <v>1554</v>
      </c>
      <c r="B14922" t="s">
        <v>1555</v>
      </c>
      <c r="C14922" t="str">
        <f>TEXT(D14922, "mmm")</f>
        <v>Nov</v>
      </c>
      <c r="D14922" s="1">
        <v>45623</v>
      </c>
      <c r="E14922" t="s">
        <v>3397</v>
      </c>
      <c r="F14922" t="s">
        <v>80</v>
      </c>
      <c r="G14922">
        <v>663</v>
      </c>
      <c r="H14922">
        <v>24.43</v>
      </c>
      <c r="I14922">
        <v>16197.09</v>
      </c>
      <c r="J14922" t="s">
        <v>81</v>
      </c>
      <c r="K14922">
        <v>-1.7089669048455321E-2</v>
      </c>
      <c r="L14922">
        <v>-1.7090000000000001</v>
      </c>
      <c r="M14922" t="s">
        <v>82</v>
      </c>
    </row>
    <row r="14923" spans="1:13">
      <c r="A14923" t="s">
        <v>6896</v>
      </c>
      <c r="B14923" t="s">
        <v>6897</v>
      </c>
      <c r="C14923" t="str">
        <f>TEXT(D14923, "mmm")</f>
        <v>Nov</v>
      </c>
      <c r="D14923" s="1">
        <v>45623</v>
      </c>
      <c r="E14923" t="s">
        <v>7275</v>
      </c>
      <c r="F14923" t="s">
        <v>80</v>
      </c>
      <c r="G14923">
        <v>7000</v>
      </c>
      <c r="H14923">
        <v>1.43</v>
      </c>
      <c r="I14923">
        <v>10010</v>
      </c>
      <c r="J14923" t="s">
        <v>81</v>
      </c>
      <c r="K14923">
        <v>-6.9930005804575979E-3</v>
      </c>
      <c r="L14923">
        <v>-0.69930000000000003</v>
      </c>
      <c r="M14923" t="s">
        <v>82</v>
      </c>
    </row>
    <row r="14924" spans="1:13">
      <c r="A14924" t="s">
        <v>7227</v>
      </c>
      <c r="B14924" t="s">
        <v>7228</v>
      </c>
      <c r="C14924" t="str">
        <f>TEXT(D14924, "mmm")</f>
        <v>Nov</v>
      </c>
      <c r="D14924" s="1">
        <v>45623</v>
      </c>
      <c r="E14924" t="s">
        <v>7276</v>
      </c>
      <c r="F14924" t="s">
        <v>128</v>
      </c>
      <c r="G14924">
        <v>2500</v>
      </c>
      <c r="H14924">
        <v>39.64</v>
      </c>
      <c r="I14924">
        <v>99100</v>
      </c>
      <c r="J14924" t="s">
        <v>81</v>
      </c>
      <c r="K14924">
        <v>-3.0174541908113531E-2</v>
      </c>
      <c r="L14924">
        <v>-3.0175000000000001</v>
      </c>
      <c r="M14924" t="s">
        <v>82</v>
      </c>
    </row>
    <row r="14925" spans="1:13">
      <c r="A14925" t="s">
        <v>129</v>
      </c>
      <c r="B14925" t="s">
        <v>130</v>
      </c>
      <c r="C14925" t="str">
        <f>TEXT(D14925, "mmm")</f>
        <v>Nov</v>
      </c>
      <c r="D14925" s="1">
        <v>45623</v>
      </c>
      <c r="E14925" t="s">
        <v>111</v>
      </c>
      <c r="F14925" t="s">
        <v>101</v>
      </c>
      <c r="G14925">
        <v>26000</v>
      </c>
      <c r="H14925">
        <v>6.55</v>
      </c>
      <c r="I14925">
        <v>170300</v>
      </c>
      <c r="J14925" t="s">
        <v>81</v>
      </c>
      <c r="K14925">
        <v>5.6574906378783478E-2</v>
      </c>
      <c r="L14925">
        <v>5.6574999999999998</v>
      </c>
      <c r="M14925" t="s">
        <v>82</v>
      </c>
    </row>
    <row r="14926" spans="1:13">
      <c r="A14926" t="s">
        <v>129</v>
      </c>
      <c r="B14926" t="s">
        <v>130</v>
      </c>
      <c r="C14926" t="str">
        <f>TEXT(D14926, "mmm")</f>
        <v>Nov</v>
      </c>
      <c r="D14926" s="1">
        <v>45623</v>
      </c>
      <c r="E14926" t="s">
        <v>109</v>
      </c>
      <c r="F14926" t="s">
        <v>101</v>
      </c>
      <c r="G14926">
        <v>26000</v>
      </c>
      <c r="H14926">
        <v>6.55</v>
      </c>
      <c r="I14926">
        <v>170300</v>
      </c>
      <c r="J14926" t="s">
        <v>81</v>
      </c>
      <c r="K14926">
        <v>5.6574906378783478E-2</v>
      </c>
      <c r="L14926">
        <v>5.6574999999999998</v>
      </c>
      <c r="M14926" t="s">
        <v>82</v>
      </c>
    </row>
    <row r="14927" spans="1:13">
      <c r="A14927" t="s">
        <v>129</v>
      </c>
      <c r="B14927" t="s">
        <v>130</v>
      </c>
      <c r="C14927" t="str">
        <f>TEXT(D14927, "mmm")</f>
        <v>Nov</v>
      </c>
      <c r="D14927" s="1">
        <v>45623</v>
      </c>
      <c r="E14927" t="s">
        <v>110</v>
      </c>
      <c r="F14927" t="s">
        <v>101</v>
      </c>
      <c r="G14927">
        <v>26000</v>
      </c>
      <c r="H14927">
        <v>6.55</v>
      </c>
      <c r="I14927">
        <v>170300</v>
      </c>
      <c r="J14927" t="s">
        <v>81</v>
      </c>
      <c r="K14927">
        <v>5.6574906378783478E-2</v>
      </c>
      <c r="L14927">
        <v>5.6574999999999998</v>
      </c>
      <c r="M14927" t="s">
        <v>82</v>
      </c>
    </row>
    <row r="14928" spans="1:13">
      <c r="A14928" t="s">
        <v>5853</v>
      </c>
      <c r="B14928" t="s">
        <v>5854</v>
      </c>
      <c r="C14928" t="str">
        <f>TEXT(D14928, "mmm")</f>
        <v>Nov</v>
      </c>
      <c r="D14928" s="1">
        <v>45623</v>
      </c>
      <c r="E14928" t="s">
        <v>6026</v>
      </c>
      <c r="F14928" t="s">
        <v>80</v>
      </c>
      <c r="G14928">
        <v>50000</v>
      </c>
      <c r="H14928">
        <v>1.52</v>
      </c>
      <c r="I14928">
        <v>76000</v>
      </c>
      <c r="J14928" t="s">
        <v>86</v>
      </c>
      <c r="K14928">
        <v>2.9605313722777641E-2</v>
      </c>
      <c r="L14928">
        <v>2.9605000000000001</v>
      </c>
      <c r="M14928" t="s">
        <v>82</v>
      </c>
    </row>
    <row r="14929" spans="1:13">
      <c r="A14929" t="s">
        <v>3983</v>
      </c>
      <c r="B14929" t="s">
        <v>3984</v>
      </c>
      <c r="C14929" t="str">
        <f>TEXT(D14929, "mmm")</f>
        <v>Nov</v>
      </c>
      <c r="D14929" s="1">
        <v>45623</v>
      </c>
      <c r="E14929" t="s">
        <v>7277</v>
      </c>
      <c r="F14929" t="s">
        <v>80</v>
      </c>
      <c r="G14929">
        <v>1000</v>
      </c>
      <c r="H14929">
        <v>11.59</v>
      </c>
      <c r="I14929">
        <v>11590</v>
      </c>
      <c r="J14929" t="s">
        <v>81</v>
      </c>
      <c r="K14929">
        <v>5.5513188014072679E-2</v>
      </c>
      <c r="L14929">
        <v>5.5513000000000003</v>
      </c>
      <c r="M14929" t="s">
        <v>82</v>
      </c>
    </row>
    <row r="14930" spans="1:13">
      <c r="A14930" t="s">
        <v>3914</v>
      </c>
      <c r="B14930" t="s">
        <v>3915</v>
      </c>
      <c r="C14930" t="str">
        <f>TEXT(D14930, "mmm")</f>
        <v>Nov</v>
      </c>
      <c r="D14930" s="1">
        <v>45623</v>
      </c>
      <c r="E14930" t="s">
        <v>7278</v>
      </c>
      <c r="F14930" t="s">
        <v>118</v>
      </c>
      <c r="G14930">
        <v>7500</v>
      </c>
      <c r="H14930">
        <v>58</v>
      </c>
      <c r="I14930">
        <v>435000</v>
      </c>
      <c r="J14930" t="s">
        <v>81</v>
      </c>
      <c r="K14930">
        <v>-4.8041810386214127E-2</v>
      </c>
      <c r="L14930">
        <v>-4.8041999999999998</v>
      </c>
      <c r="M14930" t="s">
        <v>82</v>
      </c>
    </row>
    <row r="14931" spans="1:13">
      <c r="A14931" t="s">
        <v>5853</v>
      </c>
      <c r="B14931" t="s">
        <v>5854</v>
      </c>
      <c r="C14931" t="str">
        <f>TEXT(D14931, "mmm")</f>
        <v>Nov</v>
      </c>
      <c r="D14931" s="1">
        <v>45623</v>
      </c>
      <c r="E14931" t="s">
        <v>6958</v>
      </c>
      <c r="F14931" t="s">
        <v>80</v>
      </c>
      <c r="G14931">
        <v>24897</v>
      </c>
      <c r="H14931">
        <v>1.47</v>
      </c>
      <c r="I14931">
        <v>36598.589999999997</v>
      </c>
      <c r="J14931" t="s">
        <v>81</v>
      </c>
      <c r="K14931">
        <v>2.9605313722777641E-2</v>
      </c>
      <c r="L14931">
        <v>2.9605000000000001</v>
      </c>
      <c r="M14931" t="s">
        <v>82</v>
      </c>
    </row>
    <row r="14932" spans="1:13">
      <c r="A14932" t="s">
        <v>5272</v>
      </c>
      <c r="B14932" t="s">
        <v>5273</v>
      </c>
      <c r="C14932" t="str">
        <f>TEXT(D14932, "mmm")</f>
        <v>Nov</v>
      </c>
      <c r="D14932" s="1">
        <v>45623</v>
      </c>
      <c r="E14932" t="s">
        <v>7279</v>
      </c>
      <c r="F14932" t="s">
        <v>80</v>
      </c>
      <c r="G14932">
        <v>19892</v>
      </c>
      <c r="H14932">
        <v>1.05</v>
      </c>
      <c r="I14932">
        <v>20886.599999999999</v>
      </c>
      <c r="J14932" t="s">
        <v>81</v>
      </c>
      <c r="K14932">
        <v>3.030300111189765E-2</v>
      </c>
      <c r="L14932">
        <v>3.0303</v>
      </c>
      <c r="M14932" t="s">
        <v>82</v>
      </c>
    </row>
    <row r="14933" spans="1:13">
      <c r="A14933" t="s">
        <v>1067</v>
      </c>
      <c r="B14933" t="s">
        <v>1068</v>
      </c>
      <c r="C14933" t="str">
        <f>TEXT(D14933, "mmm")</f>
        <v>Nov</v>
      </c>
      <c r="D14933" s="1">
        <v>45623</v>
      </c>
      <c r="E14933" t="s">
        <v>1069</v>
      </c>
      <c r="F14933" t="s">
        <v>80</v>
      </c>
      <c r="G14933">
        <v>3675</v>
      </c>
      <c r="H14933">
        <v>6.8</v>
      </c>
      <c r="I14933">
        <v>24990</v>
      </c>
      <c r="J14933" t="s">
        <v>81</v>
      </c>
      <c r="K14933">
        <v>2.814814200892846E-2</v>
      </c>
      <c r="L14933">
        <v>2.8148</v>
      </c>
      <c r="M14933" t="s">
        <v>82</v>
      </c>
    </row>
    <row r="14934" spans="1:13">
      <c r="A14934" t="s">
        <v>5361</v>
      </c>
      <c r="B14934" t="s">
        <v>5362</v>
      </c>
      <c r="C14934" t="str">
        <f>TEXT(D14934, "mmm")</f>
        <v>Nov</v>
      </c>
      <c r="D14934" s="1">
        <v>45623</v>
      </c>
      <c r="E14934" t="s">
        <v>7280</v>
      </c>
      <c r="F14934" t="s">
        <v>80</v>
      </c>
      <c r="G14934">
        <v>585</v>
      </c>
      <c r="H14934">
        <v>30.46</v>
      </c>
      <c r="I14934">
        <v>17819.099999999999</v>
      </c>
      <c r="J14934" t="s">
        <v>81</v>
      </c>
      <c r="K14934">
        <v>0.1023879980164073</v>
      </c>
      <c r="L14934">
        <v>10.238799999999999</v>
      </c>
      <c r="M14934" t="s">
        <v>82</v>
      </c>
    </row>
    <row r="14935" spans="1:13">
      <c r="A14935" t="s">
        <v>7281</v>
      </c>
      <c r="B14935" t="s">
        <v>7282</v>
      </c>
      <c r="C14935" t="str">
        <f>TEXT(D14935, "mmm")</f>
        <v>Nov</v>
      </c>
      <c r="D14935" s="1">
        <v>45623</v>
      </c>
      <c r="E14935" t="s">
        <v>7283</v>
      </c>
      <c r="F14935" t="s">
        <v>80</v>
      </c>
      <c r="G14935">
        <v>9498</v>
      </c>
      <c r="H14935">
        <v>42.15</v>
      </c>
      <c r="I14935">
        <v>400340.7</v>
      </c>
      <c r="J14935" t="s">
        <v>86</v>
      </c>
      <c r="K14935">
        <v>-1.1417851871797559E-2</v>
      </c>
      <c r="L14935">
        <v>-1.1417999999999999</v>
      </c>
      <c r="M14935" t="s">
        <v>82</v>
      </c>
    </row>
    <row r="14936" spans="1:13">
      <c r="A14936" t="s">
        <v>7249</v>
      </c>
      <c r="B14936" t="s">
        <v>7250</v>
      </c>
      <c r="C14936" t="str">
        <f>TEXT(D14936, "mmm")</f>
        <v>Nov</v>
      </c>
      <c r="D14936" s="1">
        <v>45623</v>
      </c>
      <c r="E14936" t="s">
        <v>7251</v>
      </c>
      <c r="F14936" t="s">
        <v>128</v>
      </c>
      <c r="G14936">
        <v>138825</v>
      </c>
      <c r="H14936">
        <v>1.49</v>
      </c>
      <c r="I14936">
        <v>206849.25</v>
      </c>
      <c r="J14936" t="s">
        <v>86</v>
      </c>
      <c r="K14936">
        <v>0.26174495516690671</v>
      </c>
      <c r="L14936">
        <v>26.174499999999998</v>
      </c>
      <c r="M14936" t="s">
        <v>82</v>
      </c>
    </row>
    <row r="14937" spans="1:13">
      <c r="A14937" t="s">
        <v>311</v>
      </c>
      <c r="B14937" t="s">
        <v>312</v>
      </c>
      <c r="C14937" t="str">
        <f>TEXT(D14937, "mmm")</f>
        <v>Nov</v>
      </c>
      <c r="D14937" s="1">
        <v>45623</v>
      </c>
      <c r="E14937" t="s">
        <v>313</v>
      </c>
      <c r="F14937" t="s">
        <v>314</v>
      </c>
      <c r="G14937">
        <v>409000</v>
      </c>
      <c r="H14937">
        <v>31.58</v>
      </c>
      <c r="I14937">
        <v>12916220</v>
      </c>
      <c r="J14937" t="s">
        <v>86</v>
      </c>
      <c r="K14937">
        <v>-5.3201695906774371E-2</v>
      </c>
      <c r="L14937">
        <v>-5.3201999999999998</v>
      </c>
      <c r="M14937" t="s">
        <v>82</v>
      </c>
    </row>
    <row r="14938" spans="1:13">
      <c r="A14938" t="s">
        <v>4875</v>
      </c>
      <c r="B14938" t="s">
        <v>4876</v>
      </c>
      <c r="C14938" t="str">
        <f>TEXT(D14938, "mmm")</f>
        <v>Nov</v>
      </c>
      <c r="D14938" s="1">
        <v>45623</v>
      </c>
      <c r="E14938" t="s">
        <v>100</v>
      </c>
      <c r="F14938" t="s">
        <v>101</v>
      </c>
      <c r="G14938">
        <v>2869</v>
      </c>
      <c r="H14938">
        <v>10.42</v>
      </c>
      <c r="I14938">
        <v>29894.98</v>
      </c>
      <c r="J14938" t="s">
        <v>81</v>
      </c>
      <c r="K14938">
        <v>1.941806342798946E-3</v>
      </c>
      <c r="L14938">
        <v>0.19420000000000001</v>
      </c>
      <c r="M14938" t="s">
        <v>82</v>
      </c>
    </row>
    <row r="14939" spans="1:13">
      <c r="A14939" t="s">
        <v>4875</v>
      </c>
      <c r="B14939" t="s">
        <v>4876</v>
      </c>
      <c r="C14939" t="str">
        <f>TEXT(D14939, "mmm")</f>
        <v>Nov</v>
      </c>
      <c r="D14939" s="1">
        <v>45623</v>
      </c>
      <c r="E14939" t="s">
        <v>102</v>
      </c>
      <c r="F14939" t="s">
        <v>101</v>
      </c>
      <c r="G14939">
        <v>2869</v>
      </c>
      <c r="H14939">
        <v>10.42</v>
      </c>
      <c r="I14939">
        <v>29894.98</v>
      </c>
      <c r="J14939" t="s">
        <v>81</v>
      </c>
      <c r="K14939">
        <v>1.941806342798946E-3</v>
      </c>
      <c r="L14939">
        <v>0.19420000000000001</v>
      </c>
      <c r="M14939" t="s">
        <v>82</v>
      </c>
    </row>
    <row r="14940" spans="1:13">
      <c r="A14940" t="s">
        <v>1279</v>
      </c>
      <c r="B14940" t="s">
        <v>1280</v>
      </c>
      <c r="C14940" t="str">
        <f>TEXT(D14940, "mmm")</f>
        <v>Nov</v>
      </c>
      <c r="D14940" s="1">
        <v>45623</v>
      </c>
      <c r="E14940" t="s">
        <v>1281</v>
      </c>
      <c r="F14940" t="s">
        <v>314</v>
      </c>
      <c r="G14940">
        <v>100000</v>
      </c>
      <c r="H14940">
        <v>1.69</v>
      </c>
      <c r="I14940">
        <v>169000</v>
      </c>
      <c r="J14940" t="s">
        <v>81</v>
      </c>
      <c r="K14940">
        <v>-1.2195110427418389E-2</v>
      </c>
      <c r="L14940">
        <v>-1.2195</v>
      </c>
      <c r="M14940" t="s">
        <v>82</v>
      </c>
    </row>
    <row r="14941" spans="1:13">
      <c r="A14941" t="s">
        <v>1279</v>
      </c>
      <c r="B14941" t="s">
        <v>1280</v>
      </c>
      <c r="C14941" t="str">
        <f>TEXT(D14941, "mmm")</f>
        <v>Nov</v>
      </c>
      <c r="D14941" s="1">
        <v>45623</v>
      </c>
      <c r="E14941" t="s">
        <v>1282</v>
      </c>
      <c r="F14941" t="s">
        <v>1283</v>
      </c>
      <c r="G14941">
        <v>100000</v>
      </c>
      <c r="H14941">
        <v>1.69</v>
      </c>
      <c r="I14941">
        <v>169000</v>
      </c>
      <c r="J14941" t="s">
        <v>81</v>
      </c>
      <c r="K14941">
        <v>-1.2195110427418389E-2</v>
      </c>
      <c r="L14941">
        <v>-1.2195</v>
      </c>
      <c r="M14941" t="s">
        <v>82</v>
      </c>
    </row>
    <row r="14942" spans="1:13">
      <c r="A14942" t="s">
        <v>1279</v>
      </c>
      <c r="B14942" t="s">
        <v>1280</v>
      </c>
      <c r="C14942" t="str">
        <f>TEXT(D14942, "mmm")</f>
        <v>Nov</v>
      </c>
      <c r="D14942" s="1">
        <v>45623</v>
      </c>
      <c r="E14942" t="s">
        <v>6594</v>
      </c>
      <c r="F14942" t="s">
        <v>251</v>
      </c>
      <c r="G14942">
        <v>100000</v>
      </c>
      <c r="H14942">
        <v>1.69</v>
      </c>
      <c r="I14942">
        <v>169000</v>
      </c>
      <c r="J14942" t="s">
        <v>81</v>
      </c>
      <c r="K14942">
        <v>-1.2195110427418389E-2</v>
      </c>
      <c r="L14942">
        <v>-1.2195</v>
      </c>
      <c r="M14942" t="s">
        <v>82</v>
      </c>
    </row>
    <row r="14943" spans="1:13">
      <c r="A14943" t="s">
        <v>1279</v>
      </c>
      <c r="B14943" t="s">
        <v>1280</v>
      </c>
      <c r="C14943" t="str">
        <f>TEXT(D14943, "mmm")</f>
        <v>Nov</v>
      </c>
      <c r="D14943" s="1">
        <v>45623</v>
      </c>
      <c r="E14943" t="s">
        <v>1284</v>
      </c>
      <c r="F14943" t="s">
        <v>314</v>
      </c>
      <c r="G14943">
        <v>100000</v>
      </c>
      <c r="H14943">
        <v>1.69</v>
      </c>
      <c r="I14943">
        <v>169000</v>
      </c>
      <c r="J14943" t="s">
        <v>81</v>
      </c>
      <c r="K14943">
        <v>-1.2195110427418389E-2</v>
      </c>
      <c r="L14943">
        <v>-1.2195</v>
      </c>
      <c r="M14943" t="s">
        <v>82</v>
      </c>
    </row>
    <row r="14944" spans="1:13">
      <c r="A14944" t="s">
        <v>1279</v>
      </c>
      <c r="B14944" t="s">
        <v>1280</v>
      </c>
      <c r="C14944" t="str">
        <f>TEXT(D14944, "mmm")</f>
        <v>Nov</v>
      </c>
      <c r="D14944" s="1">
        <v>45623</v>
      </c>
      <c r="E14944" t="s">
        <v>1285</v>
      </c>
      <c r="F14944" t="s">
        <v>314</v>
      </c>
      <c r="G14944">
        <v>100000</v>
      </c>
      <c r="H14944">
        <v>1.69</v>
      </c>
      <c r="I14944">
        <v>169000</v>
      </c>
      <c r="J14944" t="s">
        <v>81</v>
      </c>
      <c r="K14944">
        <v>-1.2195110427418389E-2</v>
      </c>
      <c r="L14944">
        <v>-1.2195</v>
      </c>
      <c r="M14944" t="s">
        <v>82</v>
      </c>
    </row>
    <row r="14945" spans="1:13">
      <c r="A14945" t="s">
        <v>1279</v>
      </c>
      <c r="B14945" t="s">
        <v>1280</v>
      </c>
      <c r="C14945" t="str">
        <f>TEXT(D14945, "mmm")</f>
        <v>Nov</v>
      </c>
      <c r="D14945" s="1">
        <v>45623</v>
      </c>
      <c r="E14945" t="s">
        <v>1286</v>
      </c>
      <c r="F14945" t="s">
        <v>222</v>
      </c>
      <c r="G14945">
        <v>100000</v>
      </c>
      <c r="H14945">
        <v>1.69</v>
      </c>
      <c r="I14945">
        <v>169000</v>
      </c>
      <c r="J14945" t="s">
        <v>81</v>
      </c>
      <c r="K14945">
        <v>-1.2195110427418389E-2</v>
      </c>
      <c r="L14945">
        <v>-1.2195</v>
      </c>
      <c r="M14945" t="s">
        <v>82</v>
      </c>
    </row>
    <row r="14946" spans="1:13">
      <c r="A14946" t="s">
        <v>2137</v>
      </c>
      <c r="B14946" t="s">
        <v>2138</v>
      </c>
      <c r="C14946" t="str">
        <f>TEXT(D14946, "mmm")</f>
        <v>Nov</v>
      </c>
      <c r="D14946" s="1">
        <v>45623</v>
      </c>
      <c r="E14946" t="s">
        <v>5917</v>
      </c>
      <c r="F14946" t="s">
        <v>128</v>
      </c>
      <c r="G14946">
        <v>210000</v>
      </c>
      <c r="H14946">
        <v>4.79</v>
      </c>
      <c r="I14946">
        <v>1005900</v>
      </c>
      <c r="J14946" t="s">
        <v>81</v>
      </c>
      <c r="K14946">
        <v>-5.6842272230883673E-2</v>
      </c>
      <c r="L14946">
        <v>-5.6841999999999997</v>
      </c>
      <c r="M14946" t="s">
        <v>82</v>
      </c>
    </row>
    <row r="14947" spans="1:13">
      <c r="A14947" t="s">
        <v>553</v>
      </c>
      <c r="B14947" t="s">
        <v>554</v>
      </c>
      <c r="C14947" t="str">
        <f>TEXT(D14947, "mmm")</f>
        <v>Nov</v>
      </c>
      <c r="D14947" s="1">
        <v>45623</v>
      </c>
      <c r="E14947" t="s">
        <v>7284</v>
      </c>
      <c r="F14947" t="s">
        <v>128</v>
      </c>
      <c r="G14947">
        <v>10000</v>
      </c>
      <c r="H14947">
        <v>17.350000000000001</v>
      </c>
      <c r="I14947">
        <v>173500</v>
      </c>
      <c r="J14947" t="s">
        <v>81</v>
      </c>
      <c r="K14947">
        <v>-3.478169584069768E-3</v>
      </c>
      <c r="L14947">
        <v>-0.3478</v>
      </c>
      <c r="M14947" t="s">
        <v>82</v>
      </c>
    </row>
    <row r="14948" spans="1:13">
      <c r="A14948" t="s">
        <v>553</v>
      </c>
      <c r="B14948" t="s">
        <v>554</v>
      </c>
      <c r="C14948" t="str">
        <f>TEXT(D14948, "mmm")</f>
        <v>Nov</v>
      </c>
      <c r="D14948" s="1">
        <v>45623</v>
      </c>
      <c r="E14948" t="s">
        <v>7284</v>
      </c>
      <c r="F14948" t="s">
        <v>128</v>
      </c>
      <c r="G14948">
        <v>10000</v>
      </c>
      <c r="H14948">
        <v>17.350000000000001</v>
      </c>
      <c r="I14948">
        <v>173500</v>
      </c>
      <c r="J14948" t="s">
        <v>81</v>
      </c>
      <c r="K14948">
        <v>-3.478169584069768E-3</v>
      </c>
      <c r="L14948">
        <v>-0.3478</v>
      </c>
      <c r="M14948" t="s">
        <v>82</v>
      </c>
    </row>
    <row r="14949" spans="1:13">
      <c r="A14949" t="s">
        <v>6793</v>
      </c>
      <c r="B14949" t="s">
        <v>7160</v>
      </c>
      <c r="C14949" t="str">
        <f>TEXT(D14949, "mmm")</f>
        <v>Nov</v>
      </c>
      <c r="D14949" s="1">
        <v>45623</v>
      </c>
      <c r="E14949" t="s">
        <v>102</v>
      </c>
      <c r="F14949" t="s">
        <v>101</v>
      </c>
      <c r="G14949">
        <v>29206</v>
      </c>
      <c r="H14949">
        <v>9.4499999999999993</v>
      </c>
      <c r="I14949">
        <v>275996.7</v>
      </c>
      <c r="J14949" t="s">
        <v>81</v>
      </c>
      <c r="K14949">
        <v>3.1678505245269491E-3</v>
      </c>
      <c r="L14949">
        <v>0.31680000000000003</v>
      </c>
      <c r="M14949" t="s">
        <v>82</v>
      </c>
    </row>
    <row r="14950" spans="1:13">
      <c r="A14950" t="s">
        <v>6793</v>
      </c>
      <c r="B14950" t="s">
        <v>7160</v>
      </c>
      <c r="C14950" t="str">
        <f>TEXT(D14950, "mmm")</f>
        <v>Nov</v>
      </c>
      <c r="D14950" s="1">
        <v>45623</v>
      </c>
      <c r="E14950" t="s">
        <v>100</v>
      </c>
      <c r="F14950" t="s">
        <v>101</v>
      </c>
      <c r="G14950">
        <v>29206</v>
      </c>
      <c r="H14950">
        <v>9.4499999999999993</v>
      </c>
      <c r="I14950">
        <v>275996.7</v>
      </c>
      <c r="J14950" t="s">
        <v>81</v>
      </c>
      <c r="K14950">
        <v>3.1678505245269491E-3</v>
      </c>
      <c r="L14950">
        <v>0.31680000000000003</v>
      </c>
      <c r="M14950" t="s">
        <v>82</v>
      </c>
    </row>
    <row r="14951" spans="1:13">
      <c r="A14951" t="s">
        <v>4037</v>
      </c>
      <c r="B14951" t="s">
        <v>4038</v>
      </c>
      <c r="C14951" t="str">
        <f>TEXT(D14951, "mmm")</f>
        <v>Nov</v>
      </c>
      <c r="D14951" s="1">
        <v>45623</v>
      </c>
      <c r="E14951" t="s">
        <v>7285</v>
      </c>
      <c r="F14951" t="s">
        <v>118</v>
      </c>
      <c r="G14951">
        <v>4500</v>
      </c>
      <c r="H14951">
        <v>9.3000000000000007</v>
      </c>
      <c r="I14951">
        <v>41850</v>
      </c>
      <c r="J14951" t="s">
        <v>81</v>
      </c>
      <c r="K14951">
        <v>3.0237590975352061E-2</v>
      </c>
      <c r="L14951">
        <v>3.0238</v>
      </c>
      <c r="M14951" t="s">
        <v>82</v>
      </c>
    </row>
    <row r="14952" spans="1:13">
      <c r="A14952" t="s">
        <v>3164</v>
      </c>
      <c r="B14952" t="s">
        <v>3165</v>
      </c>
      <c r="C14952" t="str">
        <f>TEXT(D14952, "mmm")</f>
        <v>Nov</v>
      </c>
      <c r="D14952" s="1">
        <v>45623</v>
      </c>
      <c r="E14952" t="s">
        <v>3166</v>
      </c>
      <c r="F14952" t="s">
        <v>217</v>
      </c>
      <c r="G14952">
        <v>100000</v>
      </c>
      <c r="H14952">
        <v>0.15</v>
      </c>
      <c r="I14952">
        <v>15000</v>
      </c>
      <c r="J14952" t="s">
        <v>81</v>
      </c>
      <c r="K14952">
        <v>-0.25066667792532138</v>
      </c>
      <c r="L14952">
        <v>-25.066700000000001</v>
      </c>
      <c r="M14952" t="s">
        <v>82</v>
      </c>
    </row>
    <row r="14953" spans="1:13">
      <c r="A14953" t="s">
        <v>1358</v>
      </c>
      <c r="B14953" t="s">
        <v>1359</v>
      </c>
      <c r="C14953" t="str">
        <f>TEXT(D14953, "mmm")</f>
        <v>Nov</v>
      </c>
      <c r="D14953" s="1">
        <v>45625</v>
      </c>
      <c r="E14953" t="s">
        <v>7286</v>
      </c>
      <c r="F14953" t="s">
        <v>80</v>
      </c>
      <c r="G14953">
        <v>1650</v>
      </c>
      <c r="H14953">
        <v>21.31</v>
      </c>
      <c r="I14953">
        <v>35161.5</v>
      </c>
      <c r="J14953" t="s">
        <v>81</v>
      </c>
      <c r="K14953">
        <v>5.5841472152389224E-3</v>
      </c>
      <c r="L14953">
        <v>0.55840000000000001</v>
      </c>
      <c r="M14953" t="s">
        <v>82</v>
      </c>
    </row>
    <row r="14954" spans="1:13">
      <c r="A14954" t="s">
        <v>1358</v>
      </c>
      <c r="B14954" t="s">
        <v>1359</v>
      </c>
      <c r="C14954" t="str">
        <f>TEXT(D14954, "mmm")</f>
        <v>Nov</v>
      </c>
      <c r="D14954" s="1">
        <v>45625</v>
      </c>
      <c r="E14954" t="s">
        <v>7286</v>
      </c>
      <c r="F14954" t="s">
        <v>80</v>
      </c>
      <c r="G14954">
        <v>3000</v>
      </c>
      <c r="H14954">
        <v>21.06</v>
      </c>
      <c r="I14954">
        <v>63179.999999999993</v>
      </c>
      <c r="J14954" t="s">
        <v>86</v>
      </c>
      <c r="K14954">
        <v>5.5841472152389224E-3</v>
      </c>
      <c r="L14954">
        <v>0.55840000000000001</v>
      </c>
      <c r="M14954" t="s">
        <v>82</v>
      </c>
    </row>
    <row r="14955" spans="1:13">
      <c r="A14955" t="s">
        <v>1358</v>
      </c>
      <c r="B14955" t="s">
        <v>1359</v>
      </c>
      <c r="C14955" t="str">
        <f>TEXT(D14955, "mmm")</f>
        <v>Nov</v>
      </c>
      <c r="D14955" s="1">
        <v>45625</v>
      </c>
      <c r="E14955" t="s">
        <v>7286</v>
      </c>
      <c r="F14955" t="s">
        <v>80</v>
      </c>
      <c r="G14955">
        <v>2650</v>
      </c>
      <c r="H14955">
        <v>21.35</v>
      </c>
      <c r="I14955">
        <v>56577.500000000007</v>
      </c>
      <c r="J14955" t="s">
        <v>81</v>
      </c>
      <c r="K14955">
        <v>5.5841472152389224E-3</v>
      </c>
      <c r="L14955">
        <v>0.55840000000000001</v>
      </c>
      <c r="M14955" t="s">
        <v>82</v>
      </c>
    </row>
    <row r="14956" spans="1:13">
      <c r="A14956" t="s">
        <v>5095</v>
      </c>
      <c r="B14956" t="s">
        <v>5096</v>
      </c>
      <c r="C14956" t="str">
        <f>TEXT(D14956, "mmm")</f>
        <v>Nov</v>
      </c>
      <c r="D14956" s="1">
        <v>45625</v>
      </c>
      <c r="E14956" t="s">
        <v>5097</v>
      </c>
      <c r="F14956" t="s">
        <v>101</v>
      </c>
      <c r="G14956">
        <v>8300</v>
      </c>
      <c r="H14956">
        <v>16.59</v>
      </c>
      <c r="I14956">
        <v>137697</v>
      </c>
      <c r="J14956" t="s">
        <v>81</v>
      </c>
      <c r="K14956">
        <v>-1.8629763126700501E-2</v>
      </c>
      <c r="L14956">
        <v>-1.863</v>
      </c>
      <c r="M14956" t="s">
        <v>82</v>
      </c>
    </row>
    <row r="14957" spans="1:13">
      <c r="A14957" t="s">
        <v>1567</v>
      </c>
      <c r="B14957" t="s">
        <v>1568</v>
      </c>
      <c r="C14957" t="str">
        <f>TEXT(D14957, "mmm")</f>
        <v>Nov</v>
      </c>
      <c r="D14957" s="1">
        <v>45625</v>
      </c>
      <c r="E14957" t="s">
        <v>4665</v>
      </c>
      <c r="F14957" t="s">
        <v>80</v>
      </c>
      <c r="G14957">
        <v>5053</v>
      </c>
      <c r="H14957">
        <v>6.93</v>
      </c>
      <c r="I14957">
        <v>35017.29</v>
      </c>
      <c r="J14957" t="s">
        <v>81</v>
      </c>
      <c r="K14957">
        <v>-3.5919540033014119E-2</v>
      </c>
      <c r="L14957">
        <v>-3.5920000000000001</v>
      </c>
      <c r="M14957" t="s">
        <v>82</v>
      </c>
    </row>
    <row r="14958" spans="1:13">
      <c r="A14958" t="s">
        <v>5060</v>
      </c>
      <c r="B14958" t="s">
        <v>5061</v>
      </c>
      <c r="C14958" t="str">
        <f>TEXT(D14958, "mmm")</f>
        <v>Nov</v>
      </c>
      <c r="D14958" s="1">
        <v>45625</v>
      </c>
      <c r="E14958" t="s">
        <v>102</v>
      </c>
      <c r="F14958" t="s">
        <v>101</v>
      </c>
      <c r="G14958">
        <v>3768</v>
      </c>
      <c r="H14958">
        <v>26.92</v>
      </c>
      <c r="I14958">
        <v>101434.56</v>
      </c>
      <c r="J14958" t="s">
        <v>81</v>
      </c>
      <c r="K14958">
        <v>-2.3310611746789282E-2</v>
      </c>
      <c r="L14958">
        <v>-2.3311000000000002</v>
      </c>
      <c r="M14958" t="s">
        <v>82</v>
      </c>
    </row>
    <row r="14959" spans="1:13">
      <c r="A14959" t="s">
        <v>5060</v>
      </c>
      <c r="B14959" t="s">
        <v>5061</v>
      </c>
      <c r="C14959" t="str">
        <f>TEXT(D14959, "mmm")</f>
        <v>Nov</v>
      </c>
      <c r="D14959" s="1">
        <v>45625</v>
      </c>
      <c r="E14959" t="s">
        <v>100</v>
      </c>
      <c r="F14959" t="s">
        <v>101</v>
      </c>
      <c r="G14959">
        <v>3768</v>
      </c>
      <c r="H14959">
        <v>26.92</v>
      </c>
      <c r="I14959">
        <v>101434.56</v>
      </c>
      <c r="J14959" t="s">
        <v>81</v>
      </c>
      <c r="K14959">
        <v>-2.3310611746789282E-2</v>
      </c>
      <c r="L14959">
        <v>-2.3311000000000002</v>
      </c>
      <c r="M14959" t="s">
        <v>82</v>
      </c>
    </row>
    <row r="14960" spans="1:13">
      <c r="A14960" t="s">
        <v>129</v>
      </c>
      <c r="B14960" t="s">
        <v>130</v>
      </c>
      <c r="C14960" t="str">
        <f>TEXT(D14960, "mmm")</f>
        <v>Nov</v>
      </c>
      <c r="D14960" s="1">
        <v>45625</v>
      </c>
      <c r="E14960" t="s">
        <v>111</v>
      </c>
      <c r="F14960" t="s">
        <v>101</v>
      </c>
      <c r="G14960">
        <v>6500</v>
      </c>
      <c r="H14960">
        <v>6.64</v>
      </c>
      <c r="I14960">
        <v>43160</v>
      </c>
      <c r="J14960" t="s">
        <v>81</v>
      </c>
      <c r="K14960">
        <v>3.9215648198612778E-2</v>
      </c>
      <c r="L14960">
        <v>3.9216000000000002</v>
      </c>
      <c r="M14960" t="s">
        <v>82</v>
      </c>
    </row>
    <row r="14961" spans="1:13">
      <c r="A14961" t="s">
        <v>129</v>
      </c>
      <c r="B14961" t="s">
        <v>130</v>
      </c>
      <c r="C14961" t="str">
        <f>TEXT(D14961, "mmm")</f>
        <v>Nov</v>
      </c>
      <c r="D14961" s="1">
        <v>45625</v>
      </c>
      <c r="E14961" t="s">
        <v>109</v>
      </c>
      <c r="F14961" t="s">
        <v>101</v>
      </c>
      <c r="G14961">
        <v>6500</v>
      </c>
      <c r="H14961">
        <v>6.64</v>
      </c>
      <c r="I14961">
        <v>43160</v>
      </c>
      <c r="J14961" t="s">
        <v>81</v>
      </c>
      <c r="K14961">
        <v>3.9215648198612778E-2</v>
      </c>
      <c r="L14961">
        <v>3.9216000000000002</v>
      </c>
      <c r="M14961" t="s">
        <v>82</v>
      </c>
    </row>
    <row r="14962" spans="1:13">
      <c r="A14962" t="s">
        <v>129</v>
      </c>
      <c r="B14962" t="s">
        <v>130</v>
      </c>
      <c r="C14962" t="str">
        <f>TEXT(D14962, "mmm")</f>
        <v>Nov</v>
      </c>
      <c r="D14962" s="1">
        <v>45625</v>
      </c>
      <c r="E14962" t="s">
        <v>110</v>
      </c>
      <c r="F14962" t="s">
        <v>101</v>
      </c>
      <c r="G14962">
        <v>6500</v>
      </c>
      <c r="H14962">
        <v>6.64</v>
      </c>
      <c r="I14962">
        <v>43160</v>
      </c>
      <c r="J14962" t="s">
        <v>81</v>
      </c>
      <c r="K14962">
        <v>3.9215648198612778E-2</v>
      </c>
      <c r="L14962">
        <v>3.9216000000000002</v>
      </c>
      <c r="M14962" t="s">
        <v>82</v>
      </c>
    </row>
    <row r="14963" spans="1:13">
      <c r="A14963" t="s">
        <v>2137</v>
      </c>
      <c r="B14963" t="s">
        <v>2138</v>
      </c>
      <c r="C14963" t="str">
        <f>TEXT(D14963, "mmm")</f>
        <v>Nov</v>
      </c>
      <c r="D14963" s="1">
        <v>45625</v>
      </c>
      <c r="E14963" t="s">
        <v>5917</v>
      </c>
      <c r="F14963" t="s">
        <v>128</v>
      </c>
      <c r="G14963">
        <v>210000</v>
      </c>
      <c r="H14963">
        <v>4.8099999999999996</v>
      </c>
      <c r="I14963">
        <v>1010100</v>
      </c>
      <c r="J14963" t="s">
        <v>81</v>
      </c>
      <c r="K14963">
        <v>-5.8577525256727658E-2</v>
      </c>
      <c r="L14963">
        <v>-5.8578000000000001</v>
      </c>
      <c r="M14963" t="s">
        <v>82</v>
      </c>
    </row>
    <row r="14964" spans="1:13">
      <c r="A14964" t="s">
        <v>5743</v>
      </c>
      <c r="B14964" t="s">
        <v>5744</v>
      </c>
      <c r="C14964" t="str">
        <f>TEXT(D14964, "mmm")</f>
        <v>Nov</v>
      </c>
      <c r="D14964" s="1">
        <v>45625</v>
      </c>
      <c r="E14964" t="s">
        <v>5745</v>
      </c>
      <c r="F14964" t="s">
        <v>128</v>
      </c>
      <c r="G14964">
        <v>39000</v>
      </c>
      <c r="H14964">
        <v>5.2</v>
      </c>
      <c r="I14964">
        <v>202800</v>
      </c>
      <c r="J14964" t="s">
        <v>86</v>
      </c>
      <c r="K14964">
        <v>0.20377356370565641</v>
      </c>
      <c r="L14964">
        <v>20.377400000000002</v>
      </c>
      <c r="M14964" t="s">
        <v>82</v>
      </c>
    </row>
    <row r="14965" spans="1:13">
      <c r="A14965" t="s">
        <v>7153</v>
      </c>
      <c r="B14965" t="s">
        <v>7154</v>
      </c>
      <c r="C14965" t="str">
        <f>TEXT(D14965, "mmm")</f>
        <v>Nov</v>
      </c>
      <c r="D14965" s="1">
        <v>45625</v>
      </c>
      <c r="E14965" t="s">
        <v>7287</v>
      </c>
      <c r="F14965" t="s">
        <v>118</v>
      </c>
      <c r="G14965">
        <v>4624</v>
      </c>
      <c r="H14965">
        <v>3.99</v>
      </c>
      <c r="I14965">
        <v>18449.759999999998</v>
      </c>
      <c r="J14965" t="s">
        <v>81</v>
      </c>
      <c r="K14965">
        <v>-0.1027569134964216</v>
      </c>
      <c r="L14965">
        <v>-10.275700000000001</v>
      </c>
      <c r="M14965" t="s">
        <v>82</v>
      </c>
    </row>
    <row r="14966" spans="1:13">
      <c r="A14966" t="s">
        <v>4875</v>
      </c>
      <c r="B14966" t="s">
        <v>4876</v>
      </c>
      <c r="C14966" t="str">
        <f>TEXT(D14966, "mmm")</f>
        <v>Nov</v>
      </c>
      <c r="D14966" s="1">
        <v>45625</v>
      </c>
      <c r="E14966" t="s">
        <v>102</v>
      </c>
      <c r="F14966" t="s">
        <v>101</v>
      </c>
      <c r="G14966">
        <v>5153</v>
      </c>
      <c r="H14966">
        <v>10.4</v>
      </c>
      <c r="I14966">
        <v>53591.199999999997</v>
      </c>
      <c r="J14966" t="s">
        <v>81</v>
      </c>
      <c r="K14966">
        <v>-2.0309226803932209E-2</v>
      </c>
      <c r="L14966">
        <v>-2.0308999999999999</v>
      </c>
      <c r="M14966" t="s">
        <v>82</v>
      </c>
    </row>
    <row r="14967" spans="1:13">
      <c r="A14967" t="s">
        <v>4875</v>
      </c>
      <c r="B14967" t="s">
        <v>4876</v>
      </c>
      <c r="C14967" t="str">
        <f>TEXT(D14967, "mmm")</f>
        <v>Nov</v>
      </c>
      <c r="D14967" s="1">
        <v>45625</v>
      </c>
      <c r="E14967" t="s">
        <v>100</v>
      </c>
      <c r="F14967" t="s">
        <v>101</v>
      </c>
      <c r="G14967">
        <v>5153</v>
      </c>
      <c r="H14967">
        <v>10.4</v>
      </c>
      <c r="I14967">
        <v>53591.199999999997</v>
      </c>
      <c r="J14967" t="s">
        <v>81</v>
      </c>
      <c r="K14967">
        <v>-2.0309226803932209E-2</v>
      </c>
      <c r="L14967">
        <v>-2.0308999999999999</v>
      </c>
      <c r="M14967" t="s">
        <v>82</v>
      </c>
    </row>
    <row r="14968" spans="1:13">
      <c r="A14968" t="s">
        <v>200</v>
      </c>
      <c r="B14968" t="s">
        <v>201</v>
      </c>
      <c r="C14968" t="str">
        <f>TEXT(D14968, "mmm")</f>
        <v>Nov</v>
      </c>
      <c r="D14968" s="1">
        <v>45625</v>
      </c>
      <c r="E14968" t="s">
        <v>219</v>
      </c>
      <c r="F14968" t="s">
        <v>217</v>
      </c>
      <c r="G14968">
        <v>199072</v>
      </c>
      <c r="H14968">
        <v>1.53</v>
      </c>
      <c r="I14968">
        <v>304580.15999999997</v>
      </c>
      <c r="J14968" t="s">
        <v>81</v>
      </c>
      <c r="K14968">
        <v>3.2467579716956907E-2</v>
      </c>
      <c r="L14968">
        <v>3.2467999999999999</v>
      </c>
      <c r="M14968" t="s">
        <v>82</v>
      </c>
    </row>
    <row r="14969" spans="1:13">
      <c r="A14969" t="s">
        <v>200</v>
      </c>
      <c r="B14969" t="s">
        <v>201</v>
      </c>
      <c r="C14969" t="str">
        <f>TEXT(D14969, "mmm")</f>
        <v>Nov</v>
      </c>
      <c r="D14969" s="1">
        <v>45625</v>
      </c>
      <c r="E14969" t="s">
        <v>220</v>
      </c>
      <c r="F14969" t="s">
        <v>101</v>
      </c>
      <c r="G14969">
        <v>199072</v>
      </c>
      <c r="H14969">
        <v>1.53</v>
      </c>
      <c r="I14969">
        <v>304580.15999999997</v>
      </c>
      <c r="J14969" t="s">
        <v>81</v>
      </c>
      <c r="K14969">
        <v>3.2467579716956907E-2</v>
      </c>
      <c r="L14969">
        <v>3.2467999999999999</v>
      </c>
      <c r="M14969" t="s">
        <v>82</v>
      </c>
    </row>
    <row r="14970" spans="1:13">
      <c r="A14970" t="s">
        <v>6793</v>
      </c>
      <c r="B14970" t="s">
        <v>7160</v>
      </c>
      <c r="C14970" t="str">
        <f>TEXT(D14970, "mmm")</f>
        <v>Nov</v>
      </c>
      <c r="D14970" s="1">
        <v>45625</v>
      </c>
      <c r="E14970" t="s">
        <v>100</v>
      </c>
      <c r="F14970" t="s">
        <v>101</v>
      </c>
      <c r="G14970">
        <v>8127</v>
      </c>
      <c r="H14970">
        <v>9.4700000000000006</v>
      </c>
      <c r="I14970">
        <v>76962.69</v>
      </c>
      <c r="J14970" t="s">
        <v>81</v>
      </c>
      <c r="K14970">
        <v>-5.2853330372054641E-3</v>
      </c>
      <c r="L14970">
        <v>-0.52849999999999997</v>
      </c>
      <c r="M14970" t="s">
        <v>82</v>
      </c>
    </row>
    <row r="14971" spans="1:13">
      <c r="A14971" t="s">
        <v>6793</v>
      </c>
      <c r="B14971" t="s">
        <v>7160</v>
      </c>
      <c r="C14971" t="str">
        <f>TEXT(D14971, "mmm")</f>
        <v>Nov</v>
      </c>
      <c r="D14971" s="1">
        <v>45625</v>
      </c>
      <c r="E14971" t="s">
        <v>102</v>
      </c>
      <c r="F14971" t="s">
        <v>101</v>
      </c>
      <c r="G14971">
        <v>8127</v>
      </c>
      <c r="H14971">
        <v>9.4700000000000006</v>
      </c>
      <c r="I14971">
        <v>76962.69</v>
      </c>
      <c r="J14971" t="s">
        <v>81</v>
      </c>
      <c r="K14971">
        <v>-5.2853330372054641E-3</v>
      </c>
      <c r="L14971">
        <v>-0.52849999999999997</v>
      </c>
      <c r="M14971" t="s">
        <v>82</v>
      </c>
    </row>
    <row r="14972" spans="1:13">
      <c r="A14972" t="s">
        <v>311</v>
      </c>
      <c r="B14972" t="s">
        <v>312</v>
      </c>
      <c r="C14972" t="str">
        <f>TEXT(D14972, "mmm")</f>
        <v>Nov</v>
      </c>
      <c r="D14972" s="1">
        <v>45625</v>
      </c>
      <c r="E14972" t="s">
        <v>313</v>
      </c>
      <c r="F14972" t="s">
        <v>314</v>
      </c>
      <c r="G14972">
        <v>195000</v>
      </c>
      <c r="H14972">
        <v>31.12</v>
      </c>
      <c r="I14972">
        <v>6068400</v>
      </c>
      <c r="J14972" t="s">
        <v>81</v>
      </c>
      <c r="K14972">
        <v>-7.0816091679713811E-2</v>
      </c>
      <c r="L14972">
        <v>-7.0815999999999999</v>
      </c>
      <c r="M14972" t="s">
        <v>82</v>
      </c>
    </row>
    <row r="14973" spans="1:13">
      <c r="A14973" t="s">
        <v>2159</v>
      </c>
      <c r="B14973" t="s">
        <v>2160</v>
      </c>
      <c r="C14973" t="str">
        <f>TEXT(D14973, "mmm")</f>
        <v>Nov</v>
      </c>
      <c r="D14973" s="1">
        <v>45625</v>
      </c>
      <c r="E14973" t="s">
        <v>2161</v>
      </c>
      <c r="F14973" t="s">
        <v>217</v>
      </c>
      <c r="G14973">
        <v>39629</v>
      </c>
      <c r="H14973">
        <v>1.51</v>
      </c>
      <c r="I14973">
        <v>59839.79</v>
      </c>
      <c r="J14973" t="s">
        <v>81</v>
      </c>
      <c r="K14973">
        <v>0.101265798908571</v>
      </c>
      <c r="L14973">
        <v>10.1266</v>
      </c>
      <c r="M14973" t="s">
        <v>82</v>
      </c>
    </row>
    <row r="14974" spans="1:13">
      <c r="A14974" t="s">
        <v>4165</v>
      </c>
      <c r="B14974" t="s">
        <v>4166</v>
      </c>
      <c r="C14974" t="str">
        <f>TEXT(D14974, "mmm")</f>
        <v>Nov</v>
      </c>
      <c r="D14974" s="1">
        <v>45626</v>
      </c>
      <c r="E14974" t="s">
        <v>4183</v>
      </c>
      <c r="F14974" t="s">
        <v>128</v>
      </c>
      <c r="G14974">
        <v>705</v>
      </c>
      <c r="H14974">
        <v>15.3</v>
      </c>
      <c r="I14974">
        <v>10786.5</v>
      </c>
      <c r="J14974" t="s">
        <v>81</v>
      </c>
      <c r="K14974">
        <v>-3.0390698247870659E-2</v>
      </c>
      <c r="L14974">
        <v>-3.0390999999999999</v>
      </c>
      <c r="M14974" t="s">
        <v>82</v>
      </c>
    </row>
    <row r="14975" spans="1:13">
      <c r="A14975" t="s">
        <v>1872</v>
      </c>
      <c r="B14975" t="s">
        <v>1873</v>
      </c>
      <c r="C14975" t="str">
        <f>TEXT(D14975, "mmm")</f>
        <v>Nov</v>
      </c>
      <c r="D14975" s="1">
        <v>45626</v>
      </c>
      <c r="E14975" t="s">
        <v>7288</v>
      </c>
      <c r="F14975" t="s">
        <v>118</v>
      </c>
      <c r="G14975">
        <v>1657</v>
      </c>
      <c r="H14975">
        <v>7.11</v>
      </c>
      <c r="I14975">
        <v>11781.27</v>
      </c>
      <c r="J14975" t="s">
        <v>81</v>
      </c>
      <c r="K14975">
        <v>9.3032600605727156E-2</v>
      </c>
      <c r="L14975">
        <v>9.3033000000000001</v>
      </c>
      <c r="M14975" t="s">
        <v>82</v>
      </c>
    </row>
    <row r="14976" spans="1:13">
      <c r="A14976" t="s">
        <v>1872</v>
      </c>
      <c r="B14976" t="s">
        <v>1873</v>
      </c>
      <c r="C14976" t="str">
        <f>TEXT(D14976, "mmm")</f>
        <v>Nov</v>
      </c>
      <c r="D14976" s="1">
        <v>45626</v>
      </c>
      <c r="E14976" t="s">
        <v>7289</v>
      </c>
      <c r="F14976" t="s">
        <v>128</v>
      </c>
      <c r="G14976">
        <v>2038</v>
      </c>
      <c r="H14976">
        <v>7.11</v>
      </c>
      <c r="I14976">
        <v>14490.18</v>
      </c>
      <c r="J14976" t="s">
        <v>81</v>
      </c>
      <c r="K14976">
        <v>9.3032600605727156E-2</v>
      </c>
      <c r="L14976">
        <v>9.3033000000000001</v>
      </c>
      <c r="M14976" t="s">
        <v>82</v>
      </c>
    </row>
    <row r="14977" spans="1:13">
      <c r="A14977" t="s">
        <v>5932</v>
      </c>
      <c r="B14977" t="s">
        <v>5933</v>
      </c>
      <c r="C14977" t="str">
        <f>TEXT(D14977, "mmm")</f>
        <v>Dec</v>
      </c>
      <c r="D14977" s="1">
        <v>45628</v>
      </c>
      <c r="E14977" t="s">
        <v>7290</v>
      </c>
      <c r="F14977" t="s">
        <v>80</v>
      </c>
      <c r="G14977">
        <v>62735</v>
      </c>
      <c r="H14977">
        <v>8.07</v>
      </c>
      <c r="I14977">
        <v>506271.45</v>
      </c>
      <c r="J14977" t="s">
        <v>86</v>
      </c>
      <c r="K14977">
        <v>-0.14164649441569441</v>
      </c>
      <c r="L14977">
        <v>-14.1646</v>
      </c>
      <c r="M14977" t="s">
        <v>82</v>
      </c>
    </row>
    <row r="14978" spans="1:13">
      <c r="A14978" t="s">
        <v>6955</v>
      </c>
      <c r="B14978" t="s">
        <v>6956</v>
      </c>
      <c r="C14978" t="str">
        <f>TEXT(D14978, "mmm")</f>
        <v>Dec</v>
      </c>
      <c r="D14978" s="1">
        <v>45628</v>
      </c>
      <c r="E14978" t="s">
        <v>2847</v>
      </c>
      <c r="F14978" t="s">
        <v>101</v>
      </c>
      <c r="G14978">
        <v>3200</v>
      </c>
      <c r="H14978">
        <v>26.21</v>
      </c>
      <c r="I14978">
        <v>83872</v>
      </c>
      <c r="J14978" t="s">
        <v>81</v>
      </c>
      <c r="K14978">
        <v>-9.2405512744271556E-2</v>
      </c>
      <c r="L14978">
        <v>-9.2406000000000006</v>
      </c>
      <c r="M14978" t="s">
        <v>82</v>
      </c>
    </row>
    <row r="14979" spans="1:13">
      <c r="A14979" t="s">
        <v>6955</v>
      </c>
      <c r="B14979" t="s">
        <v>6956</v>
      </c>
      <c r="C14979" t="str">
        <f>TEXT(D14979, "mmm")</f>
        <v>Dec</v>
      </c>
      <c r="D14979" s="1">
        <v>45628</v>
      </c>
      <c r="E14979" t="s">
        <v>2846</v>
      </c>
      <c r="F14979" t="s">
        <v>101</v>
      </c>
      <c r="G14979">
        <v>3200</v>
      </c>
      <c r="H14979">
        <v>26.21</v>
      </c>
      <c r="I14979">
        <v>83872</v>
      </c>
      <c r="J14979" t="s">
        <v>81</v>
      </c>
      <c r="K14979">
        <v>-9.2405512744271556E-2</v>
      </c>
      <c r="L14979">
        <v>-9.2406000000000006</v>
      </c>
      <c r="M14979" t="s">
        <v>82</v>
      </c>
    </row>
    <row r="14980" spans="1:13">
      <c r="A14980" t="s">
        <v>6955</v>
      </c>
      <c r="B14980" t="s">
        <v>6956</v>
      </c>
      <c r="C14980" t="str">
        <f>TEXT(D14980, "mmm")</f>
        <v>Dec</v>
      </c>
      <c r="D14980" s="1">
        <v>45628</v>
      </c>
      <c r="E14980" t="s">
        <v>2848</v>
      </c>
      <c r="F14980" t="s">
        <v>101</v>
      </c>
      <c r="G14980">
        <v>3200</v>
      </c>
      <c r="H14980">
        <v>26.21</v>
      </c>
      <c r="I14980">
        <v>83872</v>
      </c>
      <c r="J14980" t="s">
        <v>81</v>
      </c>
      <c r="K14980">
        <v>-9.2405512744271556E-2</v>
      </c>
      <c r="L14980">
        <v>-9.2406000000000006</v>
      </c>
      <c r="M14980" t="s">
        <v>82</v>
      </c>
    </row>
    <row r="14981" spans="1:13">
      <c r="A14981" t="s">
        <v>6955</v>
      </c>
      <c r="B14981" t="s">
        <v>6956</v>
      </c>
      <c r="C14981" t="str">
        <f>TEXT(D14981, "mmm")</f>
        <v>Dec</v>
      </c>
      <c r="D14981" s="1">
        <v>45628</v>
      </c>
      <c r="E14981" t="s">
        <v>2849</v>
      </c>
      <c r="F14981" t="s">
        <v>101</v>
      </c>
      <c r="G14981">
        <v>3200</v>
      </c>
      <c r="H14981">
        <v>26.21</v>
      </c>
      <c r="I14981">
        <v>83872</v>
      </c>
      <c r="J14981" t="s">
        <v>81</v>
      </c>
      <c r="K14981">
        <v>-9.2405512744271556E-2</v>
      </c>
      <c r="L14981">
        <v>-9.2406000000000006</v>
      </c>
      <c r="M14981" t="s">
        <v>82</v>
      </c>
    </row>
    <row r="14982" spans="1:13">
      <c r="A14982" t="s">
        <v>6955</v>
      </c>
      <c r="B14982" t="s">
        <v>6956</v>
      </c>
      <c r="C14982" t="str">
        <f>TEXT(D14982, "mmm")</f>
        <v>Dec</v>
      </c>
      <c r="D14982" s="1">
        <v>45628</v>
      </c>
      <c r="E14982" t="s">
        <v>6957</v>
      </c>
      <c r="F14982" t="s">
        <v>101</v>
      </c>
      <c r="G14982">
        <v>3200</v>
      </c>
      <c r="H14982">
        <v>26.21</v>
      </c>
      <c r="I14982">
        <v>83872</v>
      </c>
      <c r="J14982" t="s">
        <v>81</v>
      </c>
      <c r="K14982">
        <v>-9.2405512744271556E-2</v>
      </c>
      <c r="L14982">
        <v>-9.2406000000000006</v>
      </c>
      <c r="M14982" t="s">
        <v>82</v>
      </c>
    </row>
    <row r="14983" spans="1:13">
      <c r="A14983" t="s">
        <v>6955</v>
      </c>
      <c r="B14983" t="s">
        <v>6956</v>
      </c>
      <c r="C14983" t="str">
        <f>TEXT(D14983, "mmm")</f>
        <v>Dec</v>
      </c>
      <c r="D14983" s="1">
        <v>45628</v>
      </c>
      <c r="E14983" t="s">
        <v>2847</v>
      </c>
      <c r="F14983" t="s">
        <v>101</v>
      </c>
      <c r="G14983">
        <v>4150</v>
      </c>
      <c r="H14983">
        <v>26.14</v>
      </c>
      <c r="I14983">
        <v>108481</v>
      </c>
      <c r="J14983" t="s">
        <v>86</v>
      </c>
      <c r="K14983">
        <v>-9.2405512744271556E-2</v>
      </c>
      <c r="L14983">
        <v>-9.2406000000000006</v>
      </c>
      <c r="M14983" t="s">
        <v>82</v>
      </c>
    </row>
    <row r="14984" spans="1:13">
      <c r="A14984" t="s">
        <v>6955</v>
      </c>
      <c r="B14984" t="s">
        <v>6956</v>
      </c>
      <c r="C14984" t="str">
        <f>TEXT(D14984, "mmm")</f>
        <v>Dec</v>
      </c>
      <c r="D14984" s="1">
        <v>45628</v>
      </c>
      <c r="E14984" t="s">
        <v>2846</v>
      </c>
      <c r="F14984" t="s">
        <v>101</v>
      </c>
      <c r="G14984">
        <v>4150</v>
      </c>
      <c r="H14984">
        <v>26.14</v>
      </c>
      <c r="I14984">
        <v>108481</v>
      </c>
      <c r="J14984" t="s">
        <v>86</v>
      </c>
      <c r="K14984">
        <v>-9.2405512744271556E-2</v>
      </c>
      <c r="L14984">
        <v>-9.2406000000000006</v>
      </c>
      <c r="M14984" t="s">
        <v>82</v>
      </c>
    </row>
    <row r="14985" spans="1:13">
      <c r="A14985" t="s">
        <v>6955</v>
      </c>
      <c r="B14985" t="s">
        <v>6956</v>
      </c>
      <c r="C14985" t="str">
        <f>TEXT(D14985, "mmm")</f>
        <v>Dec</v>
      </c>
      <c r="D14985" s="1">
        <v>45628</v>
      </c>
      <c r="E14985" t="s">
        <v>2848</v>
      </c>
      <c r="F14985" t="s">
        <v>101</v>
      </c>
      <c r="G14985">
        <v>4150</v>
      </c>
      <c r="H14985">
        <v>26.14</v>
      </c>
      <c r="I14985">
        <v>108481</v>
      </c>
      <c r="J14985" t="s">
        <v>86</v>
      </c>
      <c r="K14985">
        <v>-9.2405512744271556E-2</v>
      </c>
      <c r="L14985">
        <v>-9.2406000000000006</v>
      </c>
      <c r="M14985" t="s">
        <v>82</v>
      </c>
    </row>
    <row r="14986" spans="1:13">
      <c r="A14986" t="s">
        <v>6955</v>
      </c>
      <c r="B14986" t="s">
        <v>6956</v>
      </c>
      <c r="C14986" t="str">
        <f>TEXT(D14986, "mmm")</f>
        <v>Dec</v>
      </c>
      <c r="D14986" s="1">
        <v>45628</v>
      </c>
      <c r="E14986" t="s">
        <v>2849</v>
      </c>
      <c r="F14986" t="s">
        <v>101</v>
      </c>
      <c r="G14986">
        <v>4150</v>
      </c>
      <c r="H14986">
        <v>26.14</v>
      </c>
      <c r="I14986">
        <v>108481</v>
      </c>
      <c r="J14986" t="s">
        <v>86</v>
      </c>
      <c r="K14986">
        <v>-9.2405512744271556E-2</v>
      </c>
      <c r="L14986">
        <v>-9.2406000000000006</v>
      </c>
      <c r="M14986" t="s">
        <v>82</v>
      </c>
    </row>
    <row r="14987" spans="1:13">
      <c r="A14987" t="s">
        <v>6955</v>
      </c>
      <c r="B14987" t="s">
        <v>6956</v>
      </c>
      <c r="C14987" t="str">
        <f>TEXT(D14987, "mmm")</f>
        <v>Dec</v>
      </c>
      <c r="D14987" s="1">
        <v>45628</v>
      </c>
      <c r="E14987" t="s">
        <v>6957</v>
      </c>
      <c r="F14987" t="s">
        <v>101</v>
      </c>
      <c r="G14987">
        <v>4150</v>
      </c>
      <c r="H14987">
        <v>26.14</v>
      </c>
      <c r="I14987">
        <v>108481</v>
      </c>
      <c r="J14987" t="s">
        <v>86</v>
      </c>
      <c r="K14987">
        <v>-9.2405512744271556E-2</v>
      </c>
      <c r="L14987">
        <v>-9.2406000000000006</v>
      </c>
      <c r="M14987" t="s">
        <v>82</v>
      </c>
    </row>
    <row r="14988" spans="1:13">
      <c r="A14988" t="s">
        <v>2354</v>
      </c>
      <c r="B14988" t="s">
        <v>2355</v>
      </c>
      <c r="C14988" t="str">
        <f>TEXT(D14988, "mmm")</f>
        <v>Dec</v>
      </c>
      <c r="D14988" s="1">
        <v>45628</v>
      </c>
      <c r="E14988" t="s">
        <v>7291</v>
      </c>
      <c r="F14988" t="s">
        <v>80</v>
      </c>
      <c r="G14988">
        <v>30000</v>
      </c>
      <c r="H14988">
        <v>1.55</v>
      </c>
      <c r="I14988">
        <v>46500</v>
      </c>
      <c r="J14988" t="s">
        <v>81</v>
      </c>
      <c r="K14988">
        <v>-7.2289160952579867E-2</v>
      </c>
      <c r="L14988">
        <v>-7.2289000000000003</v>
      </c>
      <c r="M14988" t="s">
        <v>82</v>
      </c>
    </row>
    <row r="14989" spans="1:13">
      <c r="A14989" t="s">
        <v>6793</v>
      </c>
      <c r="B14989" t="s">
        <v>7160</v>
      </c>
      <c r="C14989" t="str">
        <f>TEXT(D14989, "mmm")</f>
        <v>Dec</v>
      </c>
      <c r="D14989" s="1">
        <v>45628</v>
      </c>
      <c r="E14989" t="s">
        <v>102</v>
      </c>
      <c r="F14989" t="s">
        <v>101</v>
      </c>
      <c r="G14989">
        <v>8171</v>
      </c>
      <c r="H14989">
        <v>9.4700000000000006</v>
      </c>
      <c r="I14989">
        <v>77379.37000000001</v>
      </c>
      <c r="J14989" t="s">
        <v>81</v>
      </c>
      <c r="K14989">
        <v>-8.4120704895217502E-3</v>
      </c>
      <c r="L14989">
        <v>-0.84119999999999995</v>
      </c>
      <c r="M14989" t="s">
        <v>82</v>
      </c>
    </row>
    <row r="14990" spans="1:13">
      <c r="A14990" t="s">
        <v>6793</v>
      </c>
      <c r="B14990" t="s">
        <v>7160</v>
      </c>
      <c r="C14990" t="str">
        <f>TEXT(D14990, "mmm")</f>
        <v>Dec</v>
      </c>
      <c r="D14990" s="1">
        <v>45628</v>
      </c>
      <c r="E14990" t="s">
        <v>100</v>
      </c>
      <c r="F14990" t="s">
        <v>101</v>
      </c>
      <c r="G14990">
        <v>8171</v>
      </c>
      <c r="H14990">
        <v>9.4700000000000006</v>
      </c>
      <c r="I14990">
        <v>77379.37000000001</v>
      </c>
      <c r="J14990" t="s">
        <v>81</v>
      </c>
      <c r="K14990">
        <v>-8.4120704895217502E-3</v>
      </c>
      <c r="L14990">
        <v>-0.84119999999999995</v>
      </c>
      <c r="M14990" t="s">
        <v>82</v>
      </c>
    </row>
    <row r="14991" spans="1:13">
      <c r="A14991" t="s">
        <v>5955</v>
      </c>
      <c r="B14991" t="s">
        <v>5956</v>
      </c>
      <c r="C14991" t="str">
        <f>TEXT(D14991, "mmm")</f>
        <v>Dec</v>
      </c>
      <c r="D14991" s="1">
        <v>45628</v>
      </c>
      <c r="E14991" t="s">
        <v>5957</v>
      </c>
      <c r="F14991" t="s">
        <v>128</v>
      </c>
      <c r="G14991">
        <v>500</v>
      </c>
      <c r="H14991">
        <v>102.72</v>
      </c>
      <c r="I14991">
        <v>51360</v>
      </c>
      <c r="J14991" t="s">
        <v>81</v>
      </c>
      <c r="K14991">
        <v>4.0822192775695543E-2</v>
      </c>
      <c r="L14991">
        <v>4.0822000000000003</v>
      </c>
      <c r="M14991" t="s">
        <v>82</v>
      </c>
    </row>
    <row r="14992" spans="1:13">
      <c r="A14992" t="s">
        <v>5743</v>
      </c>
      <c r="B14992" t="s">
        <v>5744</v>
      </c>
      <c r="C14992" t="str">
        <f>TEXT(D14992, "mmm")</f>
        <v>Dec</v>
      </c>
      <c r="D14992" s="1">
        <v>45628</v>
      </c>
      <c r="E14992" t="s">
        <v>7292</v>
      </c>
      <c r="F14992" t="s">
        <v>118</v>
      </c>
      <c r="G14992">
        <v>9100</v>
      </c>
      <c r="H14992">
        <v>5.48</v>
      </c>
      <c r="I14992">
        <v>49868.000000000007</v>
      </c>
      <c r="J14992" t="s">
        <v>81</v>
      </c>
      <c r="K14992">
        <v>0.1045872001392698</v>
      </c>
      <c r="L14992">
        <v>10.4587</v>
      </c>
      <c r="M14992" t="s">
        <v>82</v>
      </c>
    </row>
    <row r="14993" spans="1:13">
      <c r="A14993" t="s">
        <v>129</v>
      </c>
      <c r="B14993" t="s">
        <v>130</v>
      </c>
      <c r="C14993" t="str">
        <f>TEXT(D14993, "mmm")</f>
        <v>Dec</v>
      </c>
      <c r="D14993" s="1">
        <v>45628</v>
      </c>
      <c r="E14993" t="s">
        <v>111</v>
      </c>
      <c r="F14993" t="s">
        <v>101</v>
      </c>
      <c r="G14993">
        <v>3000</v>
      </c>
      <c r="H14993">
        <v>6.69</v>
      </c>
      <c r="I14993">
        <v>20070</v>
      </c>
      <c r="J14993" t="s">
        <v>81</v>
      </c>
      <c r="K14993">
        <v>2.998497855734095E-2</v>
      </c>
      <c r="L14993">
        <v>2.9984999999999999</v>
      </c>
      <c r="M14993" t="s">
        <v>82</v>
      </c>
    </row>
    <row r="14994" spans="1:13">
      <c r="A14994" t="s">
        <v>129</v>
      </c>
      <c r="B14994" t="s">
        <v>130</v>
      </c>
      <c r="C14994" t="str">
        <f>TEXT(D14994, "mmm")</f>
        <v>Dec</v>
      </c>
      <c r="D14994" s="1">
        <v>45628</v>
      </c>
      <c r="E14994" t="s">
        <v>109</v>
      </c>
      <c r="F14994" t="s">
        <v>101</v>
      </c>
      <c r="G14994">
        <v>3000</v>
      </c>
      <c r="H14994">
        <v>6.69</v>
      </c>
      <c r="I14994">
        <v>20070</v>
      </c>
      <c r="J14994" t="s">
        <v>81</v>
      </c>
      <c r="K14994">
        <v>2.998497855734095E-2</v>
      </c>
      <c r="L14994">
        <v>2.9984999999999999</v>
      </c>
      <c r="M14994" t="s">
        <v>82</v>
      </c>
    </row>
    <row r="14995" spans="1:13">
      <c r="A14995" t="s">
        <v>129</v>
      </c>
      <c r="B14995" t="s">
        <v>130</v>
      </c>
      <c r="C14995" t="str">
        <f>TEXT(D14995, "mmm")</f>
        <v>Dec</v>
      </c>
      <c r="D14995" s="1">
        <v>45628</v>
      </c>
      <c r="E14995" t="s">
        <v>110</v>
      </c>
      <c r="F14995" t="s">
        <v>101</v>
      </c>
      <c r="G14995">
        <v>3000</v>
      </c>
      <c r="H14995">
        <v>6.69</v>
      </c>
      <c r="I14995">
        <v>20070</v>
      </c>
      <c r="J14995" t="s">
        <v>81</v>
      </c>
      <c r="K14995">
        <v>2.998497855734095E-2</v>
      </c>
      <c r="L14995">
        <v>2.9984999999999999</v>
      </c>
      <c r="M14995" t="s">
        <v>82</v>
      </c>
    </row>
    <row r="14996" spans="1:13">
      <c r="A14996" t="s">
        <v>7293</v>
      </c>
      <c r="B14996" t="s">
        <v>7294</v>
      </c>
      <c r="C14996" t="str">
        <f>TEXT(D14996, "mmm")</f>
        <v>Dec</v>
      </c>
      <c r="D14996" s="1">
        <v>45628</v>
      </c>
      <c r="E14996" t="s">
        <v>7295</v>
      </c>
      <c r="F14996" t="s">
        <v>118</v>
      </c>
      <c r="G14996">
        <v>22828</v>
      </c>
      <c r="H14996">
        <v>2.2400000000000002</v>
      </c>
      <c r="I14996">
        <v>51134.720000000008</v>
      </c>
      <c r="J14996" t="s">
        <v>81</v>
      </c>
      <c r="K14996">
        <v>-3.5714251502436227E-2</v>
      </c>
      <c r="L14996">
        <v>-3.5714000000000001</v>
      </c>
      <c r="M14996" t="s">
        <v>82</v>
      </c>
    </row>
    <row r="14997" spans="1:13">
      <c r="A14997" t="s">
        <v>7201</v>
      </c>
      <c r="B14997" t="s">
        <v>7202</v>
      </c>
      <c r="C14997" t="str">
        <f>TEXT(D14997, "mmm")</f>
        <v>Dec</v>
      </c>
      <c r="D14997" s="1">
        <v>45628</v>
      </c>
      <c r="E14997" t="s">
        <v>7296</v>
      </c>
      <c r="F14997" t="s">
        <v>128</v>
      </c>
      <c r="G14997">
        <v>8333</v>
      </c>
      <c r="H14997">
        <v>11.79</v>
      </c>
      <c r="I14997">
        <v>98246.069999999992</v>
      </c>
      <c r="J14997" t="s">
        <v>86</v>
      </c>
      <c r="K14997">
        <v>-1.3559308883548841E-2</v>
      </c>
      <c r="L14997">
        <v>-1.3559000000000001</v>
      </c>
      <c r="M14997" t="s">
        <v>82</v>
      </c>
    </row>
    <row r="14998" spans="1:13">
      <c r="A14998" t="s">
        <v>5095</v>
      </c>
      <c r="B14998" t="s">
        <v>5096</v>
      </c>
      <c r="C14998" t="str">
        <f>TEXT(D14998, "mmm")</f>
        <v>Dec</v>
      </c>
      <c r="D14998" s="1">
        <v>45628</v>
      </c>
      <c r="E14998" t="s">
        <v>5097</v>
      </c>
      <c r="F14998" t="s">
        <v>101</v>
      </c>
      <c r="G14998">
        <v>8354</v>
      </c>
      <c r="H14998">
        <v>16.73</v>
      </c>
      <c r="I14998">
        <v>139762.42000000001</v>
      </c>
      <c r="J14998" t="s">
        <v>81</v>
      </c>
      <c r="K14998">
        <v>-2.38378968261963E-2</v>
      </c>
      <c r="L14998">
        <v>-2.3837999999999999</v>
      </c>
      <c r="M14998" t="s">
        <v>82</v>
      </c>
    </row>
    <row r="14999" spans="1:13">
      <c r="A14999" t="s">
        <v>3983</v>
      </c>
      <c r="B14999" t="s">
        <v>3984</v>
      </c>
      <c r="C14999" t="str">
        <f>TEXT(D14999, "mmm")</f>
        <v>Dec</v>
      </c>
      <c r="D14999" s="1">
        <v>45628</v>
      </c>
      <c r="E14999" t="s">
        <v>7297</v>
      </c>
      <c r="F14999" t="s">
        <v>80</v>
      </c>
      <c r="G14999">
        <v>1000</v>
      </c>
      <c r="H14999">
        <v>12.03</v>
      </c>
      <c r="I14999">
        <v>12030</v>
      </c>
      <c r="J14999" t="s">
        <v>81</v>
      </c>
      <c r="K14999">
        <v>2.7322374402359632E-2</v>
      </c>
      <c r="L14999">
        <v>2.7322000000000002</v>
      </c>
      <c r="M14999" t="s">
        <v>82</v>
      </c>
    </row>
    <row r="15000" spans="1:13">
      <c r="A15000" t="s">
        <v>223</v>
      </c>
      <c r="B15000" t="s">
        <v>7298</v>
      </c>
      <c r="C15000" t="str">
        <f>TEXT(D15000, "mmm")</f>
        <v>Dec</v>
      </c>
      <c r="D15000" s="1">
        <v>45628</v>
      </c>
      <c r="E15000" t="s">
        <v>100</v>
      </c>
      <c r="F15000" t="s">
        <v>101</v>
      </c>
      <c r="G15000">
        <v>5827</v>
      </c>
      <c r="H15000">
        <v>9.8699999999999992</v>
      </c>
      <c r="I15000">
        <v>57512.49</v>
      </c>
      <c r="J15000" t="s">
        <v>81</v>
      </c>
      <c r="K15000">
        <v>-1.408436156112325E-2</v>
      </c>
      <c r="L15000">
        <v>-1.4084000000000001</v>
      </c>
      <c r="M15000" t="s">
        <v>82</v>
      </c>
    </row>
    <row r="15001" spans="1:13">
      <c r="A15001" t="s">
        <v>223</v>
      </c>
      <c r="B15001" t="s">
        <v>7298</v>
      </c>
      <c r="C15001" t="str">
        <f>TEXT(D15001, "mmm")</f>
        <v>Dec</v>
      </c>
      <c r="D15001" s="1">
        <v>45628</v>
      </c>
      <c r="E15001" t="s">
        <v>102</v>
      </c>
      <c r="F15001" t="s">
        <v>101</v>
      </c>
      <c r="G15001">
        <v>5827</v>
      </c>
      <c r="H15001">
        <v>9.8699999999999992</v>
      </c>
      <c r="I15001">
        <v>57512.49</v>
      </c>
      <c r="J15001" t="s">
        <v>81</v>
      </c>
      <c r="K15001">
        <v>-1.408436156112325E-2</v>
      </c>
      <c r="L15001">
        <v>-1.4084000000000001</v>
      </c>
      <c r="M15001" t="s">
        <v>82</v>
      </c>
    </row>
    <row r="15002" spans="1:13">
      <c r="A15002" t="s">
        <v>291</v>
      </c>
      <c r="B15002" t="s">
        <v>292</v>
      </c>
      <c r="C15002" t="str">
        <f>TEXT(D15002, "mmm")</f>
        <v>Dec</v>
      </c>
      <c r="D15002" s="1">
        <v>45628</v>
      </c>
      <c r="E15002" t="s">
        <v>102</v>
      </c>
      <c r="F15002" t="s">
        <v>101</v>
      </c>
      <c r="G15002">
        <v>94924</v>
      </c>
      <c r="H15002">
        <v>7.98</v>
      </c>
      <c r="I15002">
        <v>757493.52</v>
      </c>
      <c r="J15002" t="s">
        <v>81</v>
      </c>
      <c r="K15002">
        <v>-2.735777235467252E-3</v>
      </c>
      <c r="L15002">
        <v>-0.27360000000000001</v>
      </c>
      <c r="M15002" t="s">
        <v>82</v>
      </c>
    </row>
    <row r="15003" spans="1:13">
      <c r="A15003" t="s">
        <v>291</v>
      </c>
      <c r="B15003" t="s">
        <v>292</v>
      </c>
      <c r="C15003" t="str">
        <f>TEXT(D15003, "mmm")</f>
        <v>Dec</v>
      </c>
      <c r="D15003" s="1">
        <v>45628</v>
      </c>
      <c r="E15003" t="s">
        <v>100</v>
      </c>
      <c r="F15003" t="s">
        <v>101</v>
      </c>
      <c r="G15003">
        <v>94924</v>
      </c>
      <c r="H15003">
        <v>7.98</v>
      </c>
      <c r="I15003">
        <v>757493.52</v>
      </c>
      <c r="J15003" t="s">
        <v>81</v>
      </c>
      <c r="K15003">
        <v>-2.735777235467252E-3</v>
      </c>
      <c r="L15003">
        <v>-0.27360000000000001</v>
      </c>
      <c r="M15003" t="s">
        <v>82</v>
      </c>
    </row>
    <row r="15004" spans="1:13">
      <c r="A15004" t="s">
        <v>5840</v>
      </c>
      <c r="B15004" t="s">
        <v>5841</v>
      </c>
      <c r="C15004" t="str">
        <f>TEXT(D15004, "mmm")</f>
        <v>Dec</v>
      </c>
      <c r="D15004" s="1">
        <v>45628</v>
      </c>
      <c r="E15004" t="s">
        <v>5842</v>
      </c>
      <c r="F15004" t="s">
        <v>128</v>
      </c>
      <c r="G15004">
        <v>16500</v>
      </c>
      <c r="H15004">
        <v>1.1399999999999999</v>
      </c>
      <c r="I15004">
        <v>18810</v>
      </c>
      <c r="J15004" t="s">
        <v>86</v>
      </c>
      <c r="K15004">
        <v>-0.13599996566772471</v>
      </c>
      <c r="L15004">
        <v>-13.6</v>
      </c>
      <c r="M15004" t="s">
        <v>82</v>
      </c>
    </row>
    <row r="15005" spans="1:13">
      <c r="A15005" t="s">
        <v>1567</v>
      </c>
      <c r="B15005" t="s">
        <v>1568</v>
      </c>
      <c r="C15005" t="str">
        <f>TEXT(D15005, "mmm")</f>
        <v>Dec</v>
      </c>
      <c r="D15005" s="1">
        <v>45628</v>
      </c>
      <c r="E15005" t="s">
        <v>4665</v>
      </c>
      <c r="F15005" t="s">
        <v>80</v>
      </c>
      <c r="G15005">
        <v>8582</v>
      </c>
      <c r="H15005">
        <v>6.98</v>
      </c>
      <c r="I15005">
        <v>59902.36</v>
      </c>
      <c r="J15005" t="s">
        <v>81</v>
      </c>
      <c r="K15005">
        <v>-6.3559295778859659E-2</v>
      </c>
      <c r="L15005">
        <v>-6.3559000000000001</v>
      </c>
      <c r="M15005" t="s">
        <v>82</v>
      </c>
    </row>
    <row r="15006" spans="1:13">
      <c r="A15006" t="s">
        <v>1567</v>
      </c>
      <c r="B15006" t="s">
        <v>1568</v>
      </c>
      <c r="C15006" t="str">
        <f>TEXT(D15006, "mmm")</f>
        <v>Dec</v>
      </c>
      <c r="D15006" s="1">
        <v>45628</v>
      </c>
      <c r="E15006" t="s">
        <v>4665</v>
      </c>
      <c r="F15006" t="s">
        <v>80</v>
      </c>
      <c r="G15006">
        <v>25674</v>
      </c>
      <c r="H15006">
        <v>6.98</v>
      </c>
      <c r="I15006">
        <v>179204.52</v>
      </c>
      <c r="J15006" t="s">
        <v>81</v>
      </c>
      <c r="K15006">
        <v>-6.3559295778859659E-2</v>
      </c>
      <c r="L15006">
        <v>-6.3559000000000001</v>
      </c>
      <c r="M15006" t="s">
        <v>82</v>
      </c>
    </row>
    <row r="15007" spans="1:13">
      <c r="A15007" t="s">
        <v>1875</v>
      </c>
      <c r="B15007" t="s">
        <v>1876</v>
      </c>
      <c r="C15007" t="str">
        <f>TEXT(D15007, "mmm")</f>
        <v>Dec</v>
      </c>
      <c r="D15007" s="1">
        <v>45628</v>
      </c>
      <c r="E15007" t="s">
        <v>1877</v>
      </c>
      <c r="F15007" t="s">
        <v>101</v>
      </c>
      <c r="G15007">
        <v>144</v>
      </c>
      <c r="H15007">
        <v>1078.01</v>
      </c>
      <c r="I15007">
        <v>155233.44</v>
      </c>
      <c r="J15007" t="s">
        <v>81</v>
      </c>
      <c r="K15007">
        <v>9.3501262890142156E-2</v>
      </c>
      <c r="L15007">
        <v>9.3500999999999994</v>
      </c>
      <c r="M15007" t="s">
        <v>82</v>
      </c>
    </row>
    <row r="15008" spans="1:13">
      <c r="A15008" t="s">
        <v>1875</v>
      </c>
      <c r="B15008" t="s">
        <v>1876</v>
      </c>
      <c r="C15008" t="str">
        <f>TEXT(D15008, "mmm")</f>
        <v>Dec</v>
      </c>
      <c r="D15008" s="1">
        <v>45628</v>
      </c>
      <c r="E15008" t="s">
        <v>1879</v>
      </c>
      <c r="F15008" t="s">
        <v>217</v>
      </c>
      <c r="G15008">
        <v>144</v>
      </c>
      <c r="H15008">
        <v>1078.01</v>
      </c>
      <c r="I15008">
        <v>155233.44</v>
      </c>
      <c r="J15008" t="s">
        <v>81</v>
      </c>
      <c r="K15008">
        <v>9.3501262890142156E-2</v>
      </c>
      <c r="L15008">
        <v>9.3500999999999994</v>
      </c>
      <c r="M15008" t="s">
        <v>82</v>
      </c>
    </row>
    <row r="15009" spans="1:13">
      <c r="A15009" t="s">
        <v>1875</v>
      </c>
      <c r="B15009" t="s">
        <v>1876</v>
      </c>
      <c r="C15009" t="str">
        <f>TEXT(D15009, "mmm")</f>
        <v>Dec</v>
      </c>
      <c r="D15009" s="1">
        <v>45628</v>
      </c>
      <c r="E15009" t="s">
        <v>1878</v>
      </c>
      <c r="F15009" t="s">
        <v>101</v>
      </c>
      <c r="G15009">
        <v>144</v>
      </c>
      <c r="H15009">
        <v>1078.01</v>
      </c>
      <c r="I15009">
        <v>155233.44</v>
      </c>
      <c r="J15009" t="s">
        <v>81</v>
      </c>
      <c r="K15009">
        <v>9.3501262890142156E-2</v>
      </c>
      <c r="L15009">
        <v>9.3500999999999994</v>
      </c>
      <c r="M15009" t="s">
        <v>82</v>
      </c>
    </row>
    <row r="15010" spans="1:13">
      <c r="A15010" t="s">
        <v>1875</v>
      </c>
      <c r="B15010" t="s">
        <v>1876</v>
      </c>
      <c r="C15010" t="str">
        <f>TEXT(D15010, "mmm")</f>
        <v>Dec</v>
      </c>
      <c r="D15010" s="1">
        <v>45628</v>
      </c>
      <c r="E15010" t="s">
        <v>1877</v>
      </c>
      <c r="F15010" t="s">
        <v>101</v>
      </c>
      <c r="G15010">
        <v>1591</v>
      </c>
      <c r="H15010">
        <v>217.16</v>
      </c>
      <c r="I15010">
        <v>345501.56</v>
      </c>
      <c r="J15010" t="s">
        <v>81</v>
      </c>
      <c r="K15010">
        <v>9.3501262890142156E-2</v>
      </c>
      <c r="L15010">
        <v>9.3500999999999994</v>
      </c>
      <c r="M15010" t="s">
        <v>82</v>
      </c>
    </row>
    <row r="15011" spans="1:13">
      <c r="A15011" t="s">
        <v>1875</v>
      </c>
      <c r="B15011" t="s">
        <v>1876</v>
      </c>
      <c r="C15011" t="str">
        <f>TEXT(D15011, "mmm")</f>
        <v>Dec</v>
      </c>
      <c r="D15011" s="1">
        <v>45628</v>
      </c>
      <c r="E15011" t="s">
        <v>1879</v>
      </c>
      <c r="F15011" t="s">
        <v>217</v>
      </c>
      <c r="G15011">
        <v>1591</v>
      </c>
      <c r="H15011">
        <v>217.16</v>
      </c>
      <c r="I15011">
        <v>345501.56</v>
      </c>
      <c r="J15011" t="s">
        <v>81</v>
      </c>
      <c r="K15011">
        <v>9.3501262890142156E-2</v>
      </c>
      <c r="L15011">
        <v>9.3500999999999994</v>
      </c>
      <c r="M15011" t="s">
        <v>82</v>
      </c>
    </row>
    <row r="15012" spans="1:13">
      <c r="A15012" t="s">
        <v>1875</v>
      </c>
      <c r="B15012" t="s">
        <v>1876</v>
      </c>
      <c r="C15012" t="str">
        <f>TEXT(D15012, "mmm")</f>
        <v>Dec</v>
      </c>
      <c r="D15012" s="1">
        <v>45628</v>
      </c>
      <c r="E15012" t="s">
        <v>1878</v>
      </c>
      <c r="F15012" t="s">
        <v>101</v>
      </c>
      <c r="G15012">
        <v>1591</v>
      </c>
      <c r="H15012">
        <v>217.16</v>
      </c>
      <c r="I15012">
        <v>345501.56</v>
      </c>
      <c r="J15012" t="s">
        <v>81</v>
      </c>
      <c r="K15012">
        <v>9.3501262890142156E-2</v>
      </c>
      <c r="L15012">
        <v>9.3500999999999994</v>
      </c>
      <c r="M15012" t="s">
        <v>82</v>
      </c>
    </row>
    <row r="15013" spans="1:13">
      <c r="A15013" t="s">
        <v>2453</v>
      </c>
      <c r="B15013" t="s">
        <v>2454</v>
      </c>
      <c r="C15013" t="str">
        <f>TEXT(D15013, "mmm")</f>
        <v>Dec</v>
      </c>
      <c r="D15013" s="1">
        <v>45628</v>
      </c>
      <c r="E15013" t="s">
        <v>7299</v>
      </c>
      <c r="F15013" t="s">
        <v>80</v>
      </c>
      <c r="G15013">
        <v>230</v>
      </c>
      <c r="H15013">
        <v>215.05</v>
      </c>
      <c r="I15013">
        <v>49461.5</v>
      </c>
      <c r="J15013" t="s">
        <v>81</v>
      </c>
      <c r="K15013">
        <v>4.7613073284746399E-2</v>
      </c>
      <c r="L15013">
        <v>4.7613000000000003</v>
      </c>
      <c r="M15013" t="s">
        <v>82</v>
      </c>
    </row>
    <row r="15014" spans="1:13">
      <c r="A15014" t="s">
        <v>5361</v>
      </c>
      <c r="B15014" t="s">
        <v>5362</v>
      </c>
      <c r="C15014" t="str">
        <f>TEXT(D15014, "mmm")</f>
        <v>Dec</v>
      </c>
      <c r="D15014" s="1">
        <v>45628</v>
      </c>
      <c r="E15014" t="s">
        <v>7300</v>
      </c>
      <c r="F15014" t="s">
        <v>80</v>
      </c>
      <c r="G15014">
        <v>2000</v>
      </c>
      <c r="H15014">
        <v>32.51</v>
      </c>
      <c r="I15014">
        <v>65019.999999999993</v>
      </c>
      <c r="J15014" t="s">
        <v>86</v>
      </c>
      <c r="K15014">
        <v>6.1504879668508483E-2</v>
      </c>
      <c r="L15014">
        <v>6.1505000000000001</v>
      </c>
      <c r="M15014" t="s">
        <v>82</v>
      </c>
    </row>
    <row r="15015" spans="1:13">
      <c r="A15015" t="s">
        <v>7259</v>
      </c>
      <c r="B15015" t="s">
        <v>7260</v>
      </c>
      <c r="C15015" t="str">
        <f>TEXT(D15015, "mmm")</f>
        <v>Dec</v>
      </c>
      <c r="D15015" s="1">
        <v>45628</v>
      </c>
      <c r="E15015" t="s">
        <v>7301</v>
      </c>
      <c r="F15015" t="s">
        <v>80</v>
      </c>
      <c r="G15015">
        <v>20000</v>
      </c>
      <c r="H15015">
        <v>2.62</v>
      </c>
      <c r="I15015">
        <v>52400</v>
      </c>
      <c r="J15015" t="s">
        <v>86</v>
      </c>
      <c r="K15015">
        <v>0.11155377388590849</v>
      </c>
      <c r="L15015">
        <v>11.1554</v>
      </c>
      <c r="M15015" t="s">
        <v>82</v>
      </c>
    </row>
    <row r="15016" spans="1:13">
      <c r="A15016" t="s">
        <v>2841</v>
      </c>
      <c r="B15016" t="s">
        <v>2842</v>
      </c>
      <c r="C15016" t="str">
        <f>TEXT(D15016, "mmm")</f>
        <v>Dec</v>
      </c>
      <c r="D15016" s="1">
        <v>45628</v>
      </c>
      <c r="E15016" t="s">
        <v>2843</v>
      </c>
      <c r="F15016" t="s">
        <v>80</v>
      </c>
      <c r="G15016">
        <v>3200</v>
      </c>
      <c r="H15016">
        <v>5.33</v>
      </c>
      <c r="I15016">
        <v>17056</v>
      </c>
      <c r="J15016" t="s">
        <v>81</v>
      </c>
      <c r="K15016">
        <v>-3.9848204726189107E-2</v>
      </c>
      <c r="L15016">
        <v>-3.9847999999999999</v>
      </c>
      <c r="M15016" t="s">
        <v>82</v>
      </c>
    </row>
    <row r="15017" spans="1:13">
      <c r="A15017" t="s">
        <v>812</v>
      </c>
      <c r="B15017" t="s">
        <v>813</v>
      </c>
      <c r="C15017" t="str">
        <f>TEXT(D15017, "mmm")</f>
        <v>Dec</v>
      </c>
      <c r="D15017" s="1">
        <v>45628</v>
      </c>
      <c r="E15017" t="s">
        <v>814</v>
      </c>
      <c r="F15017" t="s">
        <v>80</v>
      </c>
      <c r="G15017">
        <v>1000</v>
      </c>
      <c r="H15017">
        <v>73.61</v>
      </c>
      <c r="I15017">
        <v>73610</v>
      </c>
      <c r="J15017" t="s">
        <v>81</v>
      </c>
      <c r="K15017">
        <v>-5.2070452565469723E-2</v>
      </c>
      <c r="L15017">
        <v>-5.2069999999999999</v>
      </c>
      <c r="M15017" t="s">
        <v>82</v>
      </c>
    </row>
    <row r="15018" spans="1:13">
      <c r="A15018" t="s">
        <v>1413</v>
      </c>
      <c r="B15018" t="s">
        <v>1414</v>
      </c>
      <c r="C15018" t="str">
        <f>TEXT(D15018, "mmm")</f>
        <v>Dec</v>
      </c>
      <c r="D15018" s="1">
        <v>45628</v>
      </c>
      <c r="E15018" t="s">
        <v>7302</v>
      </c>
      <c r="F15018" t="s">
        <v>80</v>
      </c>
      <c r="G15018">
        <v>8338</v>
      </c>
      <c r="H15018">
        <v>6.87</v>
      </c>
      <c r="I15018">
        <v>57282.06</v>
      </c>
      <c r="J15018" t="s">
        <v>86</v>
      </c>
      <c r="K15018">
        <v>-1.4793024428476411E-2</v>
      </c>
      <c r="L15018">
        <v>-1.4793000000000001</v>
      </c>
      <c r="M15018" t="s">
        <v>82</v>
      </c>
    </row>
    <row r="15019" spans="1:13">
      <c r="A15019" t="s">
        <v>1413</v>
      </c>
      <c r="B15019" t="s">
        <v>1414</v>
      </c>
      <c r="C15019" t="str">
        <f>TEXT(D15019, "mmm")</f>
        <v>Dec</v>
      </c>
      <c r="D15019" s="1">
        <v>45628</v>
      </c>
      <c r="E15019" t="s">
        <v>7302</v>
      </c>
      <c r="F15019" t="s">
        <v>80</v>
      </c>
      <c r="G15019">
        <v>6662</v>
      </c>
      <c r="H15019">
        <v>6.81</v>
      </c>
      <c r="I15019">
        <v>45368.219999999987</v>
      </c>
      <c r="J15019" t="s">
        <v>81</v>
      </c>
      <c r="K15019">
        <v>-1.4793024428476411E-2</v>
      </c>
      <c r="L15019">
        <v>-1.4793000000000001</v>
      </c>
      <c r="M15019" t="s">
        <v>82</v>
      </c>
    </row>
    <row r="15020" spans="1:13">
      <c r="A15020" t="s">
        <v>777</v>
      </c>
      <c r="B15020" t="s">
        <v>778</v>
      </c>
      <c r="C15020" t="str">
        <f>TEXT(D15020, "mmm")</f>
        <v>Dec</v>
      </c>
      <c r="D15020" s="1">
        <v>45628</v>
      </c>
      <c r="E15020" t="s">
        <v>5026</v>
      </c>
      <c r="F15020" t="s">
        <v>128</v>
      </c>
      <c r="G15020">
        <v>11715.09</v>
      </c>
      <c r="H15020">
        <v>10.67</v>
      </c>
      <c r="I15020">
        <v>125000.01029999999</v>
      </c>
      <c r="J15020" t="s">
        <v>86</v>
      </c>
      <c r="K15020">
        <v>4.6861820051478098E-3</v>
      </c>
      <c r="L15020">
        <v>0.46860000000000002</v>
      </c>
      <c r="M15020" t="s">
        <v>82</v>
      </c>
    </row>
    <row r="15021" spans="1:13">
      <c r="A15021" t="s">
        <v>4875</v>
      </c>
      <c r="B15021" t="s">
        <v>4876</v>
      </c>
      <c r="C15021" t="str">
        <f>TEXT(D15021, "mmm")</f>
        <v>Dec</v>
      </c>
      <c r="D15021" s="1">
        <v>45628</v>
      </c>
      <c r="E15021" t="s">
        <v>102</v>
      </c>
      <c r="F15021" t="s">
        <v>101</v>
      </c>
      <c r="G15021">
        <v>1312</v>
      </c>
      <c r="H15021">
        <v>10.46</v>
      </c>
      <c r="I15021">
        <v>13723.52</v>
      </c>
      <c r="J15021" t="s">
        <v>81</v>
      </c>
      <c r="K15021">
        <v>-2.785467202029468E-2</v>
      </c>
      <c r="L15021">
        <v>-2.7854999999999999</v>
      </c>
      <c r="M15021" t="s">
        <v>82</v>
      </c>
    </row>
    <row r="15022" spans="1:13">
      <c r="A15022" t="s">
        <v>4875</v>
      </c>
      <c r="B15022" t="s">
        <v>4876</v>
      </c>
      <c r="C15022" t="str">
        <f>TEXT(D15022, "mmm")</f>
        <v>Dec</v>
      </c>
      <c r="D15022" s="1">
        <v>45628</v>
      </c>
      <c r="E15022" t="s">
        <v>100</v>
      </c>
      <c r="F15022" t="s">
        <v>101</v>
      </c>
      <c r="G15022">
        <v>1312</v>
      </c>
      <c r="H15022">
        <v>10.46</v>
      </c>
      <c r="I15022">
        <v>13723.52</v>
      </c>
      <c r="J15022" t="s">
        <v>81</v>
      </c>
      <c r="K15022">
        <v>-2.785467202029468E-2</v>
      </c>
      <c r="L15022">
        <v>-2.7854999999999999</v>
      </c>
      <c r="M15022" t="s">
        <v>82</v>
      </c>
    </row>
    <row r="15023" spans="1:13">
      <c r="A15023" t="s">
        <v>553</v>
      </c>
      <c r="B15023" t="s">
        <v>554</v>
      </c>
      <c r="C15023" t="str">
        <f>TEXT(D15023, "mmm")</f>
        <v>Dec</v>
      </c>
      <c r="D15023" s="1">
        <v>45628</v>
      </c>
      <c r="E15023" t="s">
        <v>7284</v>
      </c>
      <c r="F15023" t="s">
        <v>128</v>
      </c>
      <c r="G15023">
        <v>10000</v>
      </c>
      <c r="H15023">
        <v>17.37</v>
      </c>
      <c r="I15023">
        <v>173700</v>
      </c>
      <c r="J15023" t="s">
        <v>86</v>
      </c>
      <c r="K15023">
        <v>-1.3800982335404719E-2</v>
      </c>
      <c r="L15023">
        <v>-1.3801000000000001</v>
      </c>
      <c r="M15023" t="s">
        <v>82</v>
      </c>
    </row>
    <row r="15024" spans="1:13">
      <c r="A15024" t="s">
        <v>553</v>
      </c>
      <c r="B15024" t="s">
        <v>554</v>
      </c>
      <c r="C15024" t="str">
        <f>TEXT(D15024, "mmm")</f>
        <v>Dec</v>
      </c>
      <c r="D15024" s="1">
        <v>45628</v>
      </c>
      <c r="E15024" t="s">
        <v>7284</v>
      </c>
      <c r="F15024" t="s">
        <v>128</v>
      </c>
      <c r="G15024">
        <v>10000</v>
      </c>
      <c r="H15024">
        <v>17.37</v>
      </c>
      <c r="I15024">
        <v>173700</v>
      </c>
      <c r="J15024" t="s">
        <v>86</v>
      </c>
      <c r="K15024">
        <v>-1.3800982335404719E-2</v>
      </c>
      <c r="L15024">
        <v>-1.3801000000000001</v>
      </c>
      <c r="M15024" t="s">
        <v>82</v>
      </c>
    </row>
    <row r="15025" spans="1:13">
      <c r="A15025" t="s">
        <v>5060</v>
      </c>
      <c r="B15025" t="s">
        <v>5061</v>
      </c>
      <c r="C15025" t="str">
        <f>TEXT(D15025, "mmm")</f>
        <v>Dec</v>
      </c>
      <c r="D15025" s="1">
        <v>45628</v>
      </c>
      <c r="E15025" t="s">
        <v>102</v>
      </c>
      <c r="F15025" t="s">
        <v>101</v>
      </c>
      <c r="G15025">
        <v>400</v>
      </c>
      <c r="H15025">
        <v>26.91</v>
      </c>
      <c r="I15025">
        <v>10764</v>
      </c>
      <c r="J15025" t="s">
        <v>81</v>
      </c>
      <c r="K15025">
        <v>-4.7209545067735108E-2</v>
      </c>
      <c r="L15025">
        <v>-4.7210000000000001</v>
      </c>
      <c r="M15025" t="s">
        <v>82</v>
      </c>
    </row>
    <row r="15026" spans="1:13">
      <c r="A15026" t="s">
        <v>5060</v>
      </c>
      <c r="B15026" t="s">
        <v>5061</v>
      </c>
      <c r="C15026" t="str">
        <f>TEXT(D15026, "mmm")</f>
        <v>Dec</v>
      </c>
      <c r="D15026" s="1">
        <v>45628</v>
      </c>
      <c r="E15026" t="s">
        <v>100</v>
      </c>
      <c r="F15026" t="s">
        <v>101</v>
      </c>
      <c r="G15026">
        <v>400</v>
      </c>
      <c r="H15026">
        <v>26.91</v>
      </c>
      <c r="I15026">
        <v>10764</v>
      </c>
      <c r="J15026" t="s">
        <v>81</v>
      </c>
      <c r="K15026">
        <v>-4.7209545067735108E-2</v>
      </c>
      <c r="L15026">
        <v>-4.7210000000000001</v>
      </c>
      <c r="M15026" t="s">
        <v>82</v>
      </c>
    </row>
    <row r="15027" spans="1:13">
      <c r="A15027" t="s">
        <v>7153</v>
      </c>
      <c r="B15027" t="s">
        <v>7154</v>
      </c>
      <c r="C15027" t="str">
        <f>TEXT(D15027, "mmm")</f>
        <v>Dec</v>
      </c>
      <c r="D15027" s="1">
        <v>45629</v>
      </c>
      <c r="E15027" t="s">
        <v>7287</v>
      </c>
      <c r="F15027" t="s">
        <v>118</v>
      </c>
      <c r="G15027">
        <v>3376</v>
      </c>
      <c r="H15027">
        <v>3.89</v>
      </c>
      <c r="I15027">
        <v>13132.64</v>
      </c>
      <c r="J15027" t="s">
        <v>81</v>
      </c>
      <c r="K15027">
        <v>-6.2176169963544803E-2</v>
      </c>
      <c r="L15027">
        <v>-6.2176</v>
      </c>
      <c r="M15027" t="s">
        <v>82</v>
      </c>
    </row>
    <row r="15028" spans="1:13">
      <c r="A15028" t="s">
        <v>5272</v>
      </c>
      <c r="B15028" t="s">
        <v>5273</v>
      </c>
      <c r="C15028" t="str">
        <f>TEXT(D15028, "mmm")</f>
        <v>Dec</v>
      </c>
      <c r="D15028" s="1">
        <v>45629</v>
      </c>
      <c r="E15028" t="s">
        <v>7279</v>
      </c>
      <c r="F15028" t="s">
        <v>80</v>
      </c>
      <c r="G15028">
        <v>10880</v>
      </c>
      <c r="H15028">
        <v>1</v>
      </c>
      <c r="I15028">
        <v>10880</v>
      </c>
      <c r="J15028" t="s">
        <v>81</v>
      </c>
      <c r="K15028">
        <v>1.92307515962582E-2</v>
      </c>
      <c r="L15028">
        <v>1.9231</v>
      </c>
      <c r="M15028" t="s">
        <v>82</v>
      </c>
    </row>
    <row r="15029" spans="1:13">
      <c r="A15029" t="s">
        <v>6955</v>
      </c>
      <c r="B15029" t="s">
        <v>6956</v>
      </c>
      <c r="C15029" t="str">
        <f>TEXT(D15029, "mmm")</f>
        <v>Dec</v>
      </c>
      <c r="D15029" s="1">
        <v>45629</v>
      </c>
      <c r="E15029" t="s">
        <v>2847</v>
      </c>
      <c r="F15029" t="s">
        <v>101</v>
      </c>
      <c r="G15029">
        <v>1350</v>
      </c>
      <c r="H15029">
        <v>26.49</v>
      </c>
      <c r="I15029">
        <v>35761.5</v>
      </c>
      <c r="J15029" t="s">
        <v>81</v>
      </c>
      <c r="K15029">
        <v>-6.6780490362898903E-2</v>
      </c>
      <c r="L15029">
        <v>-6.6779999999999999</v>
      </c>
      <c r="M15029" t="s">
        <v>82</v>
      </c>
    </row>
    <row r="15030" spans="1:13">
      <c r="A15030" t="s">
        <v>6955</v>
      </c>
      <c r="B15030" t="s">
        <v>6956</v>
      </c>
      <c r="C15030" t="str">
        <f>TEXT(D15030, "mmm")</f>
        <v>Dec</v>
      </c>
      <c r="D15030" s="1">
        <v>45629</v>
      </c>
      <c r="E15030" t="s">
        <v>2846</v>
      </c>
      <c r="F15030" t="s">
        <v>101</v>
      </c>
      <c r="G15030">
        <v>1350</v>
      </c>
      <c r="H15030">
        <v>26.49</v>
      </c>
      <c r="I15030">
        <v>35761.5</v>
      </c>
      <c r="J15030" t="s">
        <v>81</v>
      </c>
      <c r="K15030">
        <v>-6.6780490362898903E-2</v>
      </c>
      <c r="L15030">
        <v>-6.6779999999999999</v>
      </c>
      <c r="M15030" t="s">
        <v>82</v>
      </c>
    </row>
    <row r="15031" spans="1:13">
      <c r="A15031" t="s">
        <v>6955</v>
      </c>
      <c r="B15031" t="s">
        <v>6956</v>
      </c>
      <c r="C15031" t="str">
        <f>TEXT(D15031, "mmm")</f>
        <v>Dec</v>
      </c>
      <c r="D15031" s="1">
        <v>45629</v>
      </c>
      <c r="E15031" t="s">
        <v>2848</v>
      </c>
      <c r="F15031" t="s">
        <v>101</v>
      </c>
      <c r="G15031">
        <v>1350</v>
      </c>
      <c r="H15031">
        <v>26.49</v>
      </c>
      <c r="I15031">
        <v>35761.5</v>
      </c>
      <c r="J15031" t="s">
        <v>81</v>
      </c>
      <c r="K15031">
        <v>-6.6780490362898903E-2</v>
      </c>
      <c r="L15031">
        <v>-6.6779999999999999</v>
      </c>
      <c r="M15031" t="s">
        <v>82</v>
      </c>
    </row>
    <row r="15032" spans="1:13">
      <c r="A15032" t="s">
        <v>6955</v>
      </c>
      <c r="B15032" t="s">
        <v>6956</v>
      </c>
      <c r="C15032" t="str">
        <f>TEXT(D15032, "mmm")</f>
        <v>Dec</v>
      </c>
      <c r="D15032" s="1">
        <v>45629</v>
      </c>
      <c r="E15032" t="s">
        <v>2849</v>
      </c>
      <c r="F15032" t="s">
        <v>101</v>
      </c>
      <c r="G15032">
        <v>1350</v>
      </c>
      <c r="H15032">
        <v>26.49</v>
      </c>
      <c r="I15032">
        <v>35761.5</v>
      </c>
      <c r="J15032" t="s">
        <v>81</v>
      </c>
      <c r="K15032">
        <v>-6.6780490362898903E-2</v>
      </c>
      <c r="L15032">
        <v>-6.6779999999999999</v>
      </c>
      <c r="M15032" t="s">
        <v>82</v>
      </c>
    </row>
    <row r="15033" spans="1:13">
      <c r="A15033" t="s">
        <v>6955</v>
      </c>
      <c r="B15033" t="s">
        <v>6956</v>
      </c>
      <c r="C15033" t="str">
        <f>TEXT(D15033, "mmm")</f>
        <v>Dec</v>
      </c>
      <c r="D15033" s="1">
        <v>45629</v>
      </c>
      <c r="E15033" t="s">
        <v>6957</v>
      </c>
      <c r="F15033" t="s">
        <v>101</v>
      </c>
      <c r="G15033">
        <v>1350</v>
      </c>
      <c r="H15033">
        <v>26.49</v>
      </c>
      <c r="I15033">
        <v>35761.5</v>
      </c>
      <c r="J15033" t="s">
        <v>81</v>
      </c>
      <c r="K15033">
        <v>-6.6780490362898903E-2</v>
      </c>
      <c r="L15033">
        <v>-6.6779999999999999</v>
      </c>
      <c r="M15033" t="s">
        <v>82</v>
      </c>
    </row>
    <row r="15034" spans="1:13">
      <c r="A15034" t="s">
        <v>4875</v>
      </c>
      <c r="B15034" t="s">
        <v>4876</v>
      </c>
      <c r="C15034" t="str">
        <f>TEXT(D15034, "mmm")</f>
        <v>Dec</v>
      </c>
      <c r="D15034" s="1">
        <v>45629</v>
      </c>
      <c r="E15034" t="s">
        <v>2782</v>
      </c>
      <c r="F15034" t="s">
        <v>426</v>
      </c>
      <c r="G15034">
        <v>7863</v>
      </c>
      <c r="H15034">
        <v>10.5</v>
      </c>
      <c r="I15034">
        <v>82561.5</v>
      </c>
      <c r="J15034" t="s">
        <v>81</v>
      </c>
      <c r="K15034">
        <v>-5.2900755330040683E-2</v>
      </c>
      <c r="L15034">
        <v>-5.2900999999999998</v>
      </c>
      <c r="M15034" t="s">
        <v>82</v>
      </c>
    </row>
    <row r="15035" spans="1:13">
      <c r="A15035" t="s">
        <v>3174</v>
      </c>
      <c r="B15035" t="s">
        <v>3175</v>
      </c>
      <c r="C15035" t="str">
        <f>TEXT(D15035, "mmm")</f>
        <v>Dec</v>
      </c>
      <c r="D15035" s="1">
        <v>45629</v>
      </c>
      <c r="E15035" t="s">
        <v>3190</v>
      </c>
      <c r="F15035" t="s">
        <v>80</v>
      </c>
      <c r="G15035">
        <v>1000</v>
      </c>
      <c r="H15035">
        <v>157.19</v>
      </c>
      <c r="I15035">
        <v>157190</v>
      </c>
      <c r="J15035" t="s">
        <v>81</v>
      </c>
      <c r="K15035">
        <v>-5.5530677337675582E-2</v>
      </c>
      <c r="L15035">
        <v>-5.5530999999999997</v>
      </c>
      <c r="M15035" t="s">
        <v>82</v>
      </c>
    </row>
    <row r="15036" spans="1:13">
      <c r="A15036" t="s">
        <v>7091</v>
      </c>
      <c r="B15036" t="s">
        <v>7092</v>
      </c>
      <c r="C15036" t="str">
        <f>TEXT(D15036, "mmm")</f>
        <v>Dec</v>
      </c>
      <c r="D15036" s="1">
        <v>45629</v>
      </c>
      <c r="E15036" t="s">
        <v>7093</v>
      </c>
      <c r="F15036" t="s">
        <v>101</v>
      </c>
      <c r="G15036">
        <v>4810</v>
      </c>
      <c r="H15036">
        <v>9.6</v>
      </c>
      <c r="I15036">
        <v>46176</v>
      </c>
      <c r="J15036" t="s">
        <v>81</v>
      </c>
      <c r="K15036">
        <v>0.27700004577636728</v>
      </c>
      <c r="L15036">
        <v>27.7</v>
      </c>
      <c r="M15036" t="s">
        <v>82</v>
      </c>
    </row>
    <row r="15037" spans="1:13">
      <c r="A15037" t="s">
        <v>7091</v>
      </c>
      <c r="B15037" t="s">
        <v>7092</v>
      </c>
      <c r="C15037" t="str">
        <f>TEXT(D15037, "mmm")</f>
        <v>Dec</v>
      </c>
      <c r="D15037" s="1">
        <v>45629</v>
      </c>
      <c r="E15037" t="s">
        <v>7096</v>
      </c>
      <c r="F15037" t="s">
        <v>251</v>
      </c>
      <c r="G15037">
        <v>4810</v>
      </c>
      <c r="H15037">
        <v>9.6</v>
      </c>
      <c r="I15037">
        <v>46176</v>
      </c>
      <c r="J15037" t="s">
        <v>81</v>
      </c>
      <c r="K15037">
        <v>0.27700004577636728</v>
      </c>
      <c r="L15037">
        <v>27.7</v>
      </c>
      <c r="M15037" t="s">
        <v>82</v>
      </c>
    </row>
    <row r="15038" spans="1:13">
      <c r="A15038" t="s">
        <v>7091</v>
      </c>
      <c r="B15038" t="s">
        <v>7092</v>
      </c>
      <c r="C15038" t="str">
        <f>TEXT(D15038, "mmm")</f>
        <v>Dec</v>
      </c>
      <c r="D15038" s="1">
        <v>45629</v>
      </c>
      <c r="E15038" t="s">
        <v>7095</v>
      </c>
      <c r="F15038" t="s">
        <v>251</v>
      </c>
      <c r="G15038">
        <v>4810</v>
      </c>
      <c r="H15038">
        <v>9.6</v>
      </c>
      <c r="I15038">
        <v>46176</v>
      </c>
      <c r="J15038" t="s">
        <v>81</v>
      </c>
      <c r="K15038">
        <v>0.27700004577636728</v>
      </c>
      <c r="L15038">
        <v>27.7</v>
      </c>
      <c r="M15038" t="s">
        <v>82</v>
      </c>
    </row>
    <row r="15039" spans="1:13">
      <c r="A15039" t="s">
        <v>7091</v>
      </c>
      <c r="B15039" t="s">
        <v>7092</v>
      </c>
      <c r="C15039" t="str">
        <f>TEXT(D15039, "mmm")</f>
        <v>Dec</v>
      </c>
      <c r="D15039" s="1">
        <v>45629</v>
      </c>
      <c r="E15039" t="s">
        <v>7094</v>
      </c>
      <c r="F15039" t="s">
        <v>251</v>
      </c>
      <c r="G15039">
        <v>4810</v>
      </c>
      <c r="H15039">
        <v>9.6</v>
      </c>
      <c r="I15039">
        <v>46176</v>
      </c>
      <c r="J15039" t="s">
        <v>81</v>
      </c>
      <c r="K15039">
        <v>0.27700004577636728</v>
      </c>
      <c r="L15039">
        <v>27.7</v>
      </c>
      <c r="M15039" t="s">
        <v>82</v>
      </c>
    </row>
    <row r="15040" spans="1:13">
      <c r="A15040" t="s">
        <v>1279</v>
      </c>
      <c r="B15040" t="s">
        <v>1280</v>
      </c>
      <c r="C15040" t="str">
        <f>TEXT(D15040, "mmm")</f>
        <v>Dec</v>
      </c>
      <c r="D15040" s="1">
        <v>45629</v>
      </c>
      <c r="E15040" t="s">
        <v>1282</v>
      </c>
      <c r="F15040" t="s">
        <v>1283</v>
      </c>
      <c r="G15040">
        <v>21000</v>
      </c>
      <c r="H15040">
        <v>1.68</v>
      </c>
      <c r="I15040">
        <v>35280</v>
      </c>
      <c r="J15040" t="s">
        <v>81</v>
      </c>
      <c r="K15040">
        <v>-9.5238078343354182E-2</v>
      </c>
      <c r="L15040">
        <v>-9.5237999999999996</v>
      </c>
      <c r="M15040" t="s">
        <v>82</v>
      </c>
    </row>
    <row r="15041" spans="1:13">
      <c r="A15041" t="s">
        <v>1279</v>
      </c>
      <c r="B15041" t="s">
        <v>1280</v>
      </c>
      <c r="C15041" t="str">
        <f>TEXT(D15041, "mmm")</f>
        <v>Dec</v>
      </c>
      <c r="D15041" s="1">
        <v>45629</v>
      </c>
      <c r="E15041" t="s">
        <v>1284</v>
      </c>
      <c r="F15041" t="s">
        <v>314</v>
      </c>
      <c r="G15041">
        <v>21000</v>
      </c>
      <c r="H15041">
        <v>1.68</v>
      </c>
      <c r="I15041">
        <v>35280</v>
      </c>
      <c r="J15041" t="s">
        <v>81</v>
      </c>
      <c r="K15041">
        <v>-9.5238078343354182E-2</v>
      </c>
      <c r="L15041">
        <v>-9.5237999999999996</v>
      </c>
      <c r="M15041" t="s">
        <v>82</v>
      </c>
    </row>
    <row r="15042" spans="1:13">
      <c r="A15042" t="s">
        <v>1279</v>
      </c>
      <c r="B15042" t="s">
        <v>1280</v>
      </c>
      <c r="C15042" t="str">
        <f>TEXT(D15042, "mmm")</f>
        <v>Dec</v>
      </c>
      <c r="D15042" s="1">
        <v>45629</v>
      </c>
      <c r="E15042" t="s">
        <v>1281</v>
      </c>
      <c r="F15042" t="s">
        <v>314</v>
      </c>
      <c r="G15042">
        <v>21000</v>
      </c>
      <c r="H15042">
        <v>1.68</v>
      </c>
      <c r="I15042">
        <v>35280</v>
      </c>
      <c r="J15042" t="s">
        <v>81</v>
      </c>
      <c r="K15042">
        <v>-9.5238078343354182E-2</v>
      </c>
      <c r="L15042">
        <v>-9.5237999999999996</v>
      </c>
      <c r="M15042" t="s">
        <v>82</v>
      </c>
    </row>
    <row r="15043" spans="1:13">
      <c r="A15043" t="s">
        <v>1279</v>
      </c>
      <c r="B15043" t="s">
        <v>1280</v>
      </c>
      <c r="C15043" t="str">
        <f>TEXT(D15043, "mmm")</f>
        <v>Dec</v>
      </c>
      <c r="D15043" s="1">
        <v>45629</v>
      </c>
      <c r="E15043" t="s">
        <v>6594</v>
      </c>
      <c r="F15043" t="s">
        <v>251</v>
      </c>
      <c r="G15043">
        <v>21000</v>
      </c>
      <c r="H15043">
        <v>1.68</v>
      </c>
      <c r="I15043">
        <v>35280</v>
      </c>
      <c r="J15043" t="s">
        <v>81</v>
      </c>
      <c r="K15043">
        <v>-9.5238078343354182E-2</v>
      </c>
      <c r="L15043">
        <v>-9.5237999999999996</v>
      </c>
      <c r="M15043" t="s">
        <v>82</v>
      </c>
    </row>
    <row r="15044" spans="1:13">
      <c r="A15044" t="s">
        <v>1279</v>
      </c>
      <c r="B15044" t="s">
        <v>1280</v>
      </c>
      <c r="C15044" t="str">
        <f>TEXT(D15044, "mmm")</f>
        <v>Dec</v>
      </c>
      <c r="D15044" s="1">
        <v>45629</v>
      </c>
      <c r="E15044" t="s">
        <v>1286</v>
      </c>
      <c r="F15044" t="s">
        <v>222</v>
      </c>
      <c r="G15044">
        <v>21000</v>
      </c>
      <c r="H15044">
        <v>1.68</v>
      </c>
      <c r="I15044">
        <v>35280</v>
      </c>
      <c r="J15044" t="s">
        <v>81</v>
      </c>
      <c r="K15044">
        <v>-9.5238078343354182E-2</v>
      </c>
      <c r="L15044">
        <v>-9.5237999999999996</v>
      </c>
      <c r="M15044" t="s">
        <v>82</v>
      </c>
    </row>
    <row r="15045" spans="1:13">
      <c r="A15045" t="s">
        <v>1279</v>
      </c>
      <c r="B15045" t="s">
        <v>1280</v>
      </c>
      <c r="C15045" t="str">
        <f>TEXT(D15045, "mmm")</f>
        <v>Dec</v>
      </c>
      <c r="D15045" s="1">
        <v>45629</v>
      </c>
      <c r="E15045" t="s">
        <v>1285</v>
      </c>
      <c r="F15045" t="s">
        <v>314</v>
      </c>
      <c r="G15045">
        <v>21000</v>
      </c>
      <c r="H15045">
        <v>1.68</v>
      </c>
      <c r="I15045">
        <v>35280</v>
      </c>
      <c r="J15045" t="s">
        <v>81</v>
      </c>
      <c r="K15045">
        <v>-9.5238078343354182E-2</v>
      </c>
      <c r="L15045">
        <v>-9.5237999999999996</v>
      </c>
      <c r="M15045" t="s">
        <v>82</v>
      </c>
    </row>
    <row r="15046" spans="1:13">
      <c r="A15046" t="s">
        <v>7091</v>
      </c>
      <c r="B15046" t="s">
        <v>7092</v>
      </c>
      <c r="C15046" t="str">
        <f>TEXT(D15046, "mmm")</f>
        <v>Dec</v>
      </c>
      <c r="D15046" s="1">
        <v>45629</v>
      </c>
      <c r="E15046" t="s">
        <v>7093</v>
      </c>
      <c r="F15046" t="s">
        <v>101</v>
      </c>
      <c r="G15046">
        <v>37190</v>
      </c>
      <c r="H15046">
        <v>9.6</v>
      </c>
      <c r="I15046">
        <v>357024</v>
      </c>
      <c r="J15046" t="s">
        <v>86</v>
      </c>
      <c r="K15046">
        <v>0.27700004577636728</v>
      </c>
      <c r="L15046">
        <v>27.7</v>
      </c>
      <c r="M15046" t="s">
        <v>82</v>
      </c>
    </row>
    <row r="15047" spans="1:13">
      <c r="A15047" t="s">
        <v>7091</v>
      </c>
      <c r="B15047" t="s">
        <v>7092</v>
      </c>
      <c r="C15047" t="str">
        <f>TEXT(D15047, "mmm")</f>
        <v>Dec</v>
      </c>
      <c r="D15047" s="1">
        <v>45629</v>
      </c>
      <c r="E15047" t="s">
        <v>7096</v>
      </c>
      <c r="F15047" t="s">
        <v>251</v>
      </c>
      <c r="G15047">
        <v>37190</v>
      </c>
      <c r="H15047">
        <v>9.6</v>
      </c>
      <c r="I15047">
        <v>357024</v>
      </c>
      <c r="J15047" t="s">
        <v>86</v>
      </c>
      <c r="K15047">
        <v>0.27700004577636728</v>
      </c>
      <c r="L15047">
        <v>27.7</v>
      </c>
      <c r="M15047" t="s">
        <v>82</v>
      </c>
    </row>
    <row r="15048" spans="1:13">
      <c r="A15048" t="s">
        <v>7091</v>
      </c>
      <c r="B15048" t="s">
        <v>7092</v>
      </c>
      <c r="C15048" t="str">
        <f>TEXT(D15048, "mmm")</f>
        <v>Dec</v>
      </c>
      <c r="D15048" s="1">
        <v>45629</v>
      </c>
      <c r="E15048" t="s">
        <v>7095</v>
      </c>
      <c r="F15048" t="s">
        <v>251</v>
      </c>
      <c r="G15048">
        <v>37190</v>
      </c>
      <c r="H15048">
        <v>9.6</v>
      </c>
      <c r="I15048">
        <v>357024</v>
      </c>
      <c r="J15048" t="s">
        <v>86</v>
      </c>
      <c r="K15048">
        <v>0.27700004577636728</v>
      </c>
      <c r="L15048">
        <v>27.7</v>
      </c>
      <c r="M15048" t="s">
        <v>82</v>
      </c>
    </row>
    <row r="15049" spans="1:13">
      <c r="A15049" t="s">
        <v>7091</v>
      </c>
      <c r="B15049" t="s">
        <v>7092</v>
      </c>
      <c r="C15049" t="str">
        <f>TEXT(D15049, "mmm")</f>
        <v>Dec</v>
      </c>
      <c r="D15049" s="1">
        <v>45629</v>
      </c>
      <c r="E15049" t="s">
        <v>7094</v>
      </c>
      <c r="F15049" t="s">
        <v>251</v>
      </c>
      <c r="G15049">
        <v>37190</v>
      </c>
      <c r="H15049">
        <v>9.6</v>
      </c>
      <c r="I15049">
        <v>357024</v>
      </c>
      <c r="J15049" t="s">
        <v>86</v>
      </c>
      <c r="K15049">
        <v>0.27700004577636728</v>
      </c>
      <c r="L15049">
        <v>27.7</v>
      </c>
      <c r="M15049" t="s">
        <v>82</v>
      </c>
    </row>
    <row r="15050" spans="1:13">
      <c r="A15050" t="s">
        <v>223</v>
      </c>
      <c r="B15050" t="s">
        <v>7298</v>
      </c>
      <c r="C15050" t="str">
        <f>TEXT(D15050, "mmm")</f>
        <v>Dec</v>
      </c>
      <c r="D15050" s="1">
        <v>45629</v>
      </c>
      <c r="E15050" t="s">
        <v>102</v>
      </c>
      <c r="F15050" t="s">
        <v>101</v>
      </c>
      <c r="G15050">
        <v>2852</v>
      </c>
      <c r="H15050">
        <v>9.93</v>
      </c>
      <c r="I15050">
        <v>28320.36</v>
      </c>
      <c r="J15050" t="s">
        <v>81</v>
      </c>
      <c r="K15050">
        <v>-2.2199684097435109E-2</v>
      </c>
      <c r="L15050">
        <v>-2.2200000000000002</v>
      </c>
      <c r="M15050" t="s">
        <v>82</v>
      </c>
    </row>
    <row r="15051" spans="1:13">
      <c r="A15051" t="s">
        <v>223</v>
      </c>
      <c r="B15051" t="s">
        <v>7298</v>
      </c>
      <c r="C15051" t="str">
        <f>TEXT(D15051, "mmm")</f>
        <v>Dec</v>
      </c>
      <c r="D15051" s="1">
        <v>45629</v>
      </c>
      <c r="E15051" t="s">
        <v>100</v>
      </c>
      <c r="F15051" t="s">
        <v>101</v>
      </c>
      <c r="G15051">
        <v>2852</v>
      </c>
      <c r="H15051">
        <v>9.93</v>
      </c>
      <c r="I15051">
        <v>28320.36</v>
      </c>
      <c r="J15051" t="s">
        <v>81</v>
      </c>
      <c r="K15051">
        <v>-2.2199684097435109E-2</v>
      </c>
      <c r="L15051">
        <v>-2.2200000000000002</v>
      </c>
      <c r="M15051" t="s">
        <v>82</v>
      </c>
    </row>
    <row r="15052" spans="1:13">
      <c r="A15052" t="s">
        <v>291</v>
      </c>
      <c r="B15052" t="s">
        <v>292</v>
      </c>
      <c r="C15052" t="str">
        <f>TEXT(D15052, "mmm")</f>
        <v>Dec</v>
      </c>
      <c r="D15052" s="1">
        <v>45629</v>
      </c>
      <c r="E15052" t="s">
        <v>102</v>
      </c>
      <c r="F15052" t="s">
        <v>101</v>
      </c>
      <c r="G15052">
        <v>25438</v>
      </c>
      <c r="H15052">
        <v>7.97</v>
      </c>
      <c r="I15052">
        <v>202740.86</v>
      </c>
      <c r="J15052" t="s">
        <v>81</v>
      </c>
      <c r="K15052">
        <v>-9.2169804404411693E-3</v>
      </c>
      <c r="L15052">
        <v>-0.92169999999999996</v>
      </c>
      <c r="M15052" t="s">
        <v>82</v>
      </c>
    </row>
    <row r="15053" spans="1:13">
      <c r="A15053" t="s">
        <v>291</v>
      </c>
      <c r="B15053" t="s">
        <v>292</v>
      </c>
      <c r="C15053" t="str">
        <f>TEXT(D15053, "mmm")</f>
        <v>Dec</v>
      </c>
      <c r="D15053" s="1">
        <v>45629</v>
      </c>
      <c r="E15053" t="s">
        <v>100</v>
      </c>
      <c r="F15053" t="s">
        <v>101</v>
      </c>
      <c r="G15053">
        <v>25438</v>
      </c>
      <c r="H15053">
        <v>7.97</v>
      </c>
      <c r="I15053">
        <v>202740.86</v>
      </c>
      <c r="J15053" t="s">
        <v>81</v>
      </c>
      <c r="K15053">
        <v>-9.2169804404411693E-3</v>
      </c>
      <c r="L15053">
        <v>-0.92169999999999996</v>
      </c>
      <c r="M15053" t="s">
        <v>82</v>
      </c>
    </row>
    <row r="15054" spans="1:13">
      <c r="A15054" t="s">
        <v>4979</v>
      </c>
      <c r="B15054" t="s">
        <v>4980</v>
      </c>
      <c r="C15054" t="str">
        <f>TEXT(D15054, "mmm")</f>
        <v>Dec</v>
      </c>
      <c r="D15054" s="1">
        <v>45629</v>
      </c>
      <c r="E15054" t="s">
        <v>4981</v>
      </c>
      <c r="F15054" t="s">
        <v>128</v>
      </c>
      <c r="G15054">
        <v>17600</v>
      </c>
      <c r="H15054">
        <v>11.99</v>
      </c>
      <c r="I15054">
        <v>211024</v>
      </c>
      <c r="J15054" t="s">
        <v>86</v>
      </c>
      <c r="K15054">
        <v>-0.1093446661684789</v>
      </c>
      <c r="L15054">
        <v>-10.9345</v>
      </c>
      <c r="M15054" t="s">
        <v>82</v>
      </c>
    </row>
    <row r="15055" spans="1:13">
      <c r="A15055" t="s">
        <v>129</v>
      </c>
      <c r="B15055" t="s">
        <v>130</v>
      </c>
      <c r="C15055" t="str">
        <f>TEXT(D15055, "mmm")</f>
        <v>Dec</v>
      </c>
      <c r="D15055" s="1">
        <v>45629</v>
      </c>
      <c r="E15055" t="s">
        <v>111</v>
      </c>
      <c r="F15055" t="s">
        <v>101</v>
      </c>
      <c r="G15055">
        <v>14000</v>
      </c>
      <c r="H15055">
        <v>6.67</v>
      </c>
      <c r="I15055">
        <v>93380</v>
      </c>
      <c r="J15055" t="s">
        <v>81</v>
      </c>
      <c r="K15055">
        <v>3.6308587938040038E-2</v>
      </c>
      <c r="L15055">
        <v>3.6309</v>
      </c>
      <c r="M15055" t="s">
        <v>82</v>
      </c>
    </row>
    <row r="15056" spans="1:13">
      <c r="A15056" t="s">
        <v>129</v>
      </c>
      <c r="B15056" t="s">
        <v>130</v>
      </c>
      <c r="C15056" t="str">
        <f>TEXT(D15056, "mmm")</f>
        <v>Dec</v>
      </c>
      <c r="D15056" s="1">
        <v>45629</v>
      </c>
      <c r="E15056" t="s">
        <v>109</v>
      </c>
      <c r="F15056" t="s">
        <v>101</v>
      </c>
      <c r="G15056">
        <v>14000</v>
      </c>
      <c r="H15056">
        <v>6.67</v>
      </c>
      <c r="I15056">
        <v>93380</v>
      </c>
      <c r="J15056" t="s">
        <v>81</v>
      </c>
      <c r="K15056">
        <v>3.6308587938040038E-2</v>
      </c>
      <c r="L15056">
        <v>3.6309</v>
      </c>
      <c r="M15056" t="s">
        <v>82</v>
      </c>
    </row>
    <row r="15057" spans="1:13">
      <c r="A15057" t="s">
        <v>129</v>
      </c>
      <c r="B15057" t="s">
        <v>130</v>
      </c>
      <c r="C15057" t="str">
        <f>TEXT(D15057, "mmm")</f>
        <v>Dec</v>
      </c>
      <c r="D15057" s="1">
        <v>45629</v>
      </c>
      <c r="E15057" t="s">
        <v>110</v>
      </c>
      <c r="F15057" t="s">
        <v>101</v>
      </c>
      <c r="G15057">
        <v>14000</v>
      </c>
      <c r="H15057">
        <v>6.67</v>
      </c>
      <c r="I15057">
        <v>93380</v>
      </c>
      <c r="J15057" t="s">
        <v>81</v>
      </c>
      <c r="K15057">
        <v>3.6308587938040038E-2</v>
      </c>
      <c r="L15057">
        <v>3.6309</v>
      </c>
      <c r="M15057" t="s">
        <v>82</v>
      </c>
    </row>
    <row r="15058" spans="1:13">
      <c r="A15058" t="s">
        <v>7293</v>
      </c>
      <c r="B15058" t="s">
        <v>7294</v>
      </c>
      <c r="C15058" t="str">
        <f>TEXT(D15058, "mmm")</f>
        <v>Dec</v>
      </c>
      <c r="D15058" s="1">
        <v>45629</v>
      </c>
      <c r="E15058" t="s">
        <v>7295</v>
      </c>
      <c r="F15058" t="s">
        <v>118</v>
      </c>
      <c r="G15058">
        <v>27172</v>
      </c>
      <c r="H15058">
        <v>2.4700000000000002</v>
      </c>
      <c r="I15058">
        <v>67114.840000000011</v>
      </c>
      <c r="J15058" t="s">
        <v>86</v>
      </c>
      <c r="K15058">
        <v>-0.22962967149187599</v>
      </c>
      <c r="L15058">
        <v>-22.963000000000001</v>
      </c>
      <c r="M15058" t="s">
        <v>82</v>
      </c>
    </row>
    <row r="15059" spans="1:13">
      <c r="A15059" t="s">
        <v>3983</v>
      </c>
      <c r="B15059" t="s">
        <v>3984</v>
      </c>
      <c r="C15059" t="str">
        <f>TEXT(D15059, "mmm")</f>
        <v>Dec</v>
      </c>
      <c r="D15059" s="1">
        <v>45629</v>
      </c>
      <c r="E15059" t="s">
        <v>7303</v>
      </c>
      <c r="F15059" t="s">
        <v>118</v>
      </c>
      <c r="G15059">
        <v>5000</v>
      </c>
      <c r="H15059">
        <v>11.33</v>
      </c>
      <c r="I15059">
        <v>56650</v>
      </c>
      <c r="J15059" t="s">
        <v>81</v>
      </c>
      <c r="K15059">
        <v>7.0373492758119882E-2</v>
      </c>
      <c r="L15059">
        <v>7.0373000000000001</v>
      </c>
      <c r="M15059" t="s">
        <v>82</v>
      </c>
    </row>
    <row r="15060" spans="1:13">
      <c r="A15060" t="s">
        <v>513</v>
      </c>
      <c r="B15060" t="s">
        <v>514</v>
      </c>
      <c r="C15060" t="str">
        <f>TEXT(D15060, "mmm")</f>
        <v>Dec</v>
      </c>
      <c r="D15060" s="1">
        <v>45629</v>
      </c>
      <c r="E15060" t="s">
        <v>4599</v>
      </c>
      <c r="F15060" t="s">
        <v>118</v>
      </c>
      <c r="G15060">
        <v>14430</v>
      </c>
      <c r="H15060">
        <v>34.409999999999997</v>
      </c>
      <c r="I15060">
        <v>496536.29999999987</v>
      </c>
      <c r="J15060" t="s">
        <v>86</v>
      </c>
      <c r="K15060">
        <v>-5.4054022623871933E-2</v>
      </c>
      <c r="L15060">
        <v>-5.4054000000000002</v>
      </c>
      <c r="M15060" t="s">
        <v>82</v>
      </c>
    </row>
    <row r="15061" spans="1:13">
      <c r="A15061" t="s">
        <v>6195</v>
      </c>
      <c r="B15061" t="s">
        <v>6196</v>
      </c>
      <c r="C15061" t="str">
        <f>TEXT(D15061, "mmm")</f>
        <v>Dec</v>
      </c>
      <c r="D15061" s="1">
        <v>45629</v>
      </c>
      <c r="E15061" t="s">
        <v>6272</v>
      </c>
      <c r="F15061" t="s">
        <v>128</v>
      </c>
      <c r="G15061">
        <v>25000</v>
      </c>
      <c r="H15061">
        <v>10.76</v>
      </c>
      <c r="I15061">
        <v>269000</v>
      </c>
      <c r="J15061" t="s">
        <v>81</v>
      </c>
      <c r="K15061">
        <v>-0.1164958111209273</v>
      </c>
      <c r="L15061">
        <v>-11.6496</v>
      </c>
      <c r="M15061" t="s">
        <v>82</v>
      </c>
    </row>
    <row r="15062" spans="1:13">
      <c r="A15062" t="s">
        <v>5095</v>
      </c>
      <c r="B15062" t="s">
        <v>5096</v>
      </c>
      <c r="C15062" t="str">
        <f>TEXT(D15062, "mmm")</f>
        <v>Dec</v>
      </c>
      <c r="D15062" s="1">
        <v>45629</v>
      </c>
      <c r="E15062" t="s">
        <v>5097</v>
      </c>
      <c r="F15062" t="s">
        <v>101</v>
      </c>
      <c r="G15062">
        <v>10000</v>
      </c>
      <c r="H15062">
        <v>16.760000000000002</v>
      </c>
      <c r="I15062">
        <v>167600</v>
      </c>
      <c r="J15062" t="s">
        <v>86</v>
      </c>
      <c r="K15062">
        <v>-2.8228193328740488E-2</v>
      </c>
      <c r="L15062">
        <v>-2.8228</v>
      </c>
      <c r="M15062" t="s">
        <v>82</v>
      </c>
    </row>
    <row r="15063" spans="1:13">
      <c r="A15063" t="s">
        <v>7201</v>
      </c>
      <c r="B15063" t="s">
        <v>7202</v>
      </c>
      <c r="C15063" t="str">
        <f>TEXT(D15063, "mmm")</f>
        <v>Dec</v>
      </c>
      <c r="D15063" s="1">
        <v>45629</v>
      </c>
      <c r="E15063" t="s">
        <v>7296</v>
      </c>
      <c r="F15063" t="s">
        <v>128</v>
      </c>
      <c r="G15063">
        <v>6250</v>
      </c>
      <c r="H15063">
        <v>11.87</v>
      </c>
      <c r="I15063">
        <v>74187.5</v>
      </c>
      <c r="J15063" t="s">
        <v>81</v>
      </c>
      <c r="K15063">
        <v>-2.605037612435401E-2</v>
      </c>
      <c r="L15063">
        <v>-2.605</v>
      </c>
      <c r="M15063" t="s">
        <v>82</v>
      </c>
    </row>
    <row r="15064" spans="1:13">
      <c r="A15064" t="s">
        <v>7304</v>
      </c>
      <c r="B15064" t="s">
        <v>7305</v>
      </c>
      <c r="C15064" t="str">
        <f>TEXT(D15064, "mmm")</f>
        <v>Dec</v>
      </c>
      <c r="D15064" s="1">
        <v>45629</v>
      </c>
      <c r="E15064" t="s">
        <v>7306</v>
      </c>
      <c r="F15064" t="s">
        <v>80</v>
      </c>
      <c r="G15064">
        <v>4187</v>
      </c>
      <c r="H15064">
        <v>24.33</v>
      </c>
      <c r="I15064">
        <v>101869.71</v>
      </c>
      <c r="J15064" t="s">
        <v>81</v>
      </c>
      <c r="K15064">
        <v>-0.20007912970000399</v>
      </c>
      <c r="L15064">
        <v>-20.007899999999999</v>
      </c>
      <c r="M15064" t="s">
        <v>82</v>
      </c>
    </row>
    <row r="15065" spans="1:13">
      <c r="A15065" t="s">
        <v>7304</v>
      </c>
      <c r="B15065" t="s">
        <v>7305</v>
      </c>
      <c r="C15065" t="str">
        <f>TEXT(D15065, "mmm")</f>
        <v>Dec</v>
      </c>
      <c r="D15065" s="1">
        <v>45629</v>
      </c>
      <c r="E15065" t="s">
        <v>7306</v>
      </c>
      <c r="F15065" t="s">
        <v>80</v>
      </c>
      <c r="G15065">
        <v>3808</v>
      </c>
      <c r="H15065">
        <v>22.35</v>
      </c>
      <c r="I15065">
        <v>85108.800000000003</v>
      </c>
      <c r="J15065" t="s">
        <v>81</v>
      </c>
      <c r="K15065">
        <v>-0.20007912970000399</v>
      </c>
      <c r="L15065">
        <v>-20.007899999999999</v>
      </c>
      <c r="M15065" t="s">
        <v>82</v>
      </c>
    </row>
    <row r="15066" spans="1:13">
      <c r="A15066" t="s">
        <v>7304</v>
      </c>
      <c r="B15066" t="s">
        <v>7305</v>
      </c>
      <c r="C15066" t="str">
        <f>TEXT(D15066, "mmm")</f>
        <v>Dec</v>
      </c>
      <c r="D15066" s="1">
        <v>45629</v>
      </c>
      <c r="E15066" t="s">
        <v>7306</v>
      </c>
      <c r="F15066" t="s">
        <v>80</v>
      </c>
      <c r="G15066">
        <v>34244</v>
      </c>
      <c r="H15066">
        <v>25.33</v>
      </c>
      <c r="I15066">
        <v>867400.5199999999</v>
      </c>
      <c r="J15066" t="s">
        <v>86</v>
      </c>
      <c r="K15066">
        <v>-0.20007912970000399</v>
      </c>
      <c r="L15066">
        <v>-20.007899999999999</v>
      </c>
      <c r="M15066" t="s">
        <v>82</v>
      </c>
    </row>
    <row r="15067" spans="1:13">
      <c r="A15067" t="s">
        <v>513</v>
      </c>
      <c r="B15067" t="s">
        <v>514</v>
      </c>
      <c r="C15067" t="str">
        <f>TEXT(D15067, "mmm")</f>
        <v>Dec</v>
      </c>
      <c r="D15067" s="1">
        <v>45629</v>
      </c>
      <c r="E15067" t="s">
        <v>3818</v>
      </c>
      <c r="F15067" t="s">
        <v>118</v>
      </c>
      <c r="G15067">
        <v>12050</v>
      </c>
      <c r="H15067">
        <v>34.409999999999997</v>
      </c>
      <c r="I15067">
        <v>414640.49999999988</v>
      </c>
      <c r="J15067" t="s">
        <v>86</v>
      </c>
      <c r="K15067">
        <v>-5.4054022623871933E-2</v>
      </c>
      <c r="L15067">
        <v>-5.4054000000000002</v>
      </c>
      <c r="M15067" t="s">
        <v>82</v>
      </c>
    </row>
    <row r="15068" spans="1:13">
      <c r="A15068" t="s">
        <v>1668</v>
      </c>
      <c r="B15068" t="s">
        <v>1669</v>
      </c>
      <c r="C15068" t="str">
        <f>TEXT(D15068, "mmm")</f>
        <v>Dec</v>
      </c>
      <c r="D15068" s="1">
        <v>45629</v>
      </c>
      <c r="E15068" t="s">
        <v>7307</v>
      </c>
      <c r="F15068" t="s">
        <v>118</v>
      </c>
      <c r="G15068">
        <v>5000</v>
      </c>
      <c r="H15068">
        <v>22.08</v>
      </c>
      <c r="I15068">
        <v>110400</v>
      </c>
      <c r="J15068" t="s">
        <v>86</v>
      </c>
      <c r="K15068">
        <v>4.7000389315177138E-4</v>
      </c>
      <c r="L15068">
        <v>4.7E-2</v>
      </c>
      <c r="M15068" t="s">
        <v>82</v>
      </c>
    </row>
    <row r="15069" spans="1:13">
      <c r="A15069" t="s">
        <v>1567</v>
      </c>
      <c r="B15069" t="s">
        <v>1568</v>
      </c>
      <c r="C15069" t="str">
        <f>TEXT(D15069, "mmm")</f>
        <v>Dec</v>
      </c>
      <c r="D15069" s="1">
        <v>45629</v>
      </c>
      <c r="E15069" t="s">
        <v>4665</v>
      </c>
      <c r="F15069" t="s">
        <v>80</v>
      </c>
      <c r="G15069">
        <v>14259</v>
      </c>
      <c r="H15069">
        <v>6.89</v>
      </c>
      <c r="I15069">
        <v>98244.51</v>
      </c>
      <c r="J15069" t="s">
        <v>81</v>
      </c>
      <c r="K15069">
        <v>-5.2857126508440322E-2</v>
      </c>
      <c r="L15069">
        <v>-5.2857000000000003</v>
      </c>
      <c r="M15069" t="s">
        <v>82</v>
      </c>
    </row>
    <row r="15070" spans="1:13">
      <c r="A15070" t="s">
        <v>1567</v>
      </c>
      <c r="B15070" t="s">
        <v>1568</v>
      </c>
      <c r="C15070" t="str">
        <f>TEXT(D15070, "mmm")</f>
        <v>Dec</v>
      </c>
      <c r="D15070" s="1">
        <v>45629</v>
      </c>
      <c r="E15070" t="s">
        <v>4665</v>
      </c>
      <c r="F15070" t="s">
        <v>80</v>
      </c>
      <c r="G15070">
        <v>14468</v>
      </c>
      <c r="H15070">
        <v>6.92</v>
      </c>
      <c r="I15070">
        <v>100118.56</v>
      </c>
      <c r="J15070" t="s">
        <v>81</v>
      </c>
      <c r="K15070">
        <v>-5.2857126508440322E-2</v>
      </c>
      <c r="L15070">
        <v>-5.2857000000000003</v>
      </c>
      <c r="M15070" t="s">
        <v>82</v>
      </c>
    </row>
    <row r="15071" spans="1:13">
      <c r="A15071" t="s">
        <v>3174</v>
      </c>
      <c r="B15071" t="s">
        <v>3175</v>
      </c>
      <c r="C15071" t="str">
        <f>TEXT(D15071, "mmm")</f>
        <v>Dec</v>
      </c>
      <c r="D15071" s="1">
        <v>45629</v>
      </c>
      <c r="E15071" t="s">
        <v>3190</v>
      </c>
      <c r="F15071" t="s">
        <v>80</v>
      </c>
      <c r="G15071">
        <v>1000</v>
      </c>
      <c r="H15071">
        <v>157.19</v>
      </c>
      <c r="I15071">
        <v>157190</v>
      </c>
      <c r="J15071" t="s">
        <v>81</v>
      </c>
      <c r="K15071">
        <v>-5.5530677337675582E-2</v>
      </c>
      <c r="L15071">
        <v>-5.5530999999999997</v>
      </c>
      <c r="M15071" t="s">
        <v>82</v>
      </c>
    </row>
    <row r="15072" spans="1:13">
      <c r="A15072" t="s">
        <v>1875</v>
      </c>
      <c r="B15072" t="s">
        <v>1876</v>
      </c>
      <c r="C15072" t="str">
        <f>TEXT(D15072, "mmm")</f>
        <v>Dec</v>
      </c>
      <c r="D15072" s="1">
        <v>45629</v>
      </c>
      <c r="E15072" t="s">
        <v>1877</v>
      </c>
      <c r="F15072" t="s">
        <v>101</v>
      </c>
      <c r="G15072">
        <v>2667</v>
      </c>
      <c r="H15072">
        <v>223.47</v>
      </c>
      <c r="I15072">
        <v>595994.49</v>
      </c>
      <c r="J15072" t="s">
        <v>81</v>
      </c>
      <c r="K15072">
        <v>0.14593751089913501</v>
      </c>
      <c r="L15072">
        <v>14.5938</v>
      </c>
      <c r="M15072" t="s">
        <v>82</v>
      </c>
    </row>
    <row r="15073" spans="1:13">
      <c r="A15073" t="s">
        <v>1875</v>
      </c>
      <c r="B15073" t="s">
        <v>1876</v>
      </c>
      <c r="C15073" t="str">
        <f>TEXT(D15073, "mmm")</f>
        <v>Dec</v>
      </c>
      <c r="D15073" s="1">
        <v>45629</v>
      </c>
      <c r="E15073" t="s">
        <v>1879</v>
      </c>
      <c r="F15073" t="s">
        <v>217</v>
      </c>
      <c r="G15073">
        <v>2667</v>
      </c>
      <c r="H15073">
        <v>223.47</v>
      </c>
      <c r="I15073">
        <v>595994.49</v>
      </c>
      <c r="J15073" t="s">
        <v>81</v>
      </c>
      <c r="K15073">
        <v>0.14593751089913501</v>
      </c>
      <c r="L15073">
        <v>14.5938</v>
      </c>
      <c r="M15073" t="s">
        <v>82</v>
      </c>
    </row>
    <row r="15074" spans="1:13">
      <c r="A15074" t="s">
        <v>1875</v>
      </c>
      <c r="B15074" t="s">
        <v>1876</v>
      </c>
      <c r="C15074" t="str">
        <f>TEXT(D15074, "mmm")</f>
        <v>Dec</v>
      </c>
      <c r="D15074" s="1">
        <v>45629</v>
      </c>
      <c r="E15074" t="s">
        <v>1878</v>
      </c>
      <c r="F15074" t="s">
        <v>101</v>
      </c>
      <c r="G15074">
        <v>2667</v>
      </c>
      <c r="H15074">
        <v>223.47</v>
      </c>
      <c r="I15074">
        <v>595994.49</v>
      </c>
      <c r="J15074" t="s">
        <v>81</v>
      </c>
      <c r="K15074">
        <v>0.14593751089913501</v>
      </c>
      <c r="L15074">
        <v>14.5938</v>
      </c>
      <c r="M15074" t="s">
        <v>82</v>
      </c>
    </row>
    <row r="15075" spans="1:13">
      <c r="A15075" t="s">
        <v>1875</v>
      </c>
      <c r="B15075" t="s">
        <v>1876</v>
      </c>
      <c r="C15075" t="str">
        <f>TEXT(D15075, "mmm")</f>
        <v>Dec</v>
      </c>
      <c r="D15075" s="1">
        <v>45629</v>
      </c>
      <c r="E15075" t="s">
        <v>1877</v>
      </c>
      <c r="F15075" t="s">
        <v>101</v>
      </c>
      <c r="G15075">
        <v>274</v>
      </c>
      <c r="H15075">
        <v>1108.95</v>
      </c>
      <c r="I15075">
        <v>303852.3</v>
      </c>
      <c r="J15075" t="s">
        <v>81</v>
      </c>
      <c r="K15075">
        <v>0.14593751089913501</v>
      </c>
      <c r="L15075">
        <v>14.5938</v>
      </c>
      <c r="M15075" t="s">
        <v>82</v>
      </c>
    </row>
    <row r="15076" spans="1:13">
      <c r="A15076" t="s">
        <v>1875</v>
      </c>
      <c r="B15076" t="s">
        <v>1876</v>
      </c>
      <c r="C15076" t="str">
        <f>TEXT(D15076, "mmm")</f>
        <v>Dec</v>
      </c>
      <c r="D15076" s="1">
        <v>45629</v>
      </c>
      <c r="E15076" t="s">
        <v>1879</v>
      </c>
      <c r="F15076" t="s">
        <v>217</v>
      </c>
      <c r="G15076">
        <v>274</v>
      </c>
      <c r="H15076">
        <v>1108.95</v>
      </c>
      <c r="I15076">
        <v>303852.3</v>
      </c>
      <c r="J15076" t="s">
        <v>81</v>
      </c>
      <c r="K15076">
        <v>0.14593751089913501</v>
      </c>
      <c r="L15076">
        <v>14.5938</v>
      </c>
      <c r="M15076" t="s">
        <v>82</v>
      </c>
    </row>
    <row r="15077" spans="1:13">
      <c r="A15077" t="s">
        <v>1875</v>
      </c>
      <c r="B15077" t="s">
        <v>1876</v>
      </c>
      <c r="C15077" t="str">
        <f>TEXT(D15077, "mmm")</f>
        <v>Dec</v>
      </c>
      <c r="D15077" s="1">
        <v>45629</v>
      </c>
      <c r="E15077" t="s">
        <v>1878</v>
      </c>
      <c r="F15077" t="s">
        <v>101</v>
      </c>
      <c r="G15077">
        <v>274</v>
      </c>
      <c r="H15077">
        <v>1108.95</v>
      </c>
      <c r="I15077">
        <v>303852.3</v>
      </c>
      <c r="J15077" t="s">
        <v>81</v>
      </c>
      <c r="K15077">
        <v>0.14593751089913501</v>
      </c>
      <c r="L15077">
        <v>14.5938</v>
      </c>
      <c r="M15077" t="s">
        <v>82</v>
      </c>
    </row>
    <row r="15078" spans="1:13">
      <c r="A15078" t="s">
        <v>7105</v>
      </c>
      <c r="B15078" t="s">
        <v>7106</v>
      </c>
      <c r="C15078" t="str">
        <f>TEXT(D15078, "mmm")</f>
        <v>Dec</v>
      </c>
      <c r="D15078" s="1">
        <v>45629</v>
      </c>
      <c r="E15078" t="s">
        <v>7308</v>
      </c>
      <c r="F15078" t="s">
        <v>118</v>
      </c>
      <c r="G15078">
        <v>275</v>
      </c>
      <c r="H15078">
        <v>37.94</v>
      </c>
      <c r="I15078">
        <v>10433.5</v>
      </c>
      <c r="J15078" t="s">
        <v>81</v>
      </c>
      <c r="K15078">
        <v>-1.008218768882208E-2</v>
      </c>
      <c r="L15078">
        <v>-1.0082</v>
      </c>
      <c r="M15078" t="s">
        <v>82</v>
      </c>
    </row>
    <row r="15079" spans="1:13">
      <c r="A15079" t="s">
        <v>1483</v>
      </c>
      <c r="B15079" t="s">
        <v>1484</v>
      </c>
      <c r="C15079" t="str">
        <f>TEXT(D15079, "mmm")</f>
        <v>Dec</v>
      </c>
      <c r="D15079" s="1">
        <v>45629</v>
      </c>
      <c r="E15079" t="s">
        <v>1485</v>
      </c>
      <c r="F15079" t="s">
        <v>128</v>
      </c>
      <c r="G15079">
        <v>7500</v>
      </c>
      <c r="H15079">
        <v>140.69999999999999</v>
      </c>
      <c r="I15079">
        <v>1055250</v>
      </c>
      <c r="J15079" t="s">
        <v>86</v>
      </c>
      <c r="K15079">
        <v>-2.3997544808184279E-2</v>
      </c>
      <c r="L15079">
        <v>-2.3997999999999999</v>
      </c>
      <c r="M15079" t="s">
        <v>82</v>
      </c>
    </row>
    <row r="15080" spans="1:13">
      <c r="A15080" t="s">
        <v>5929</v>
      </c>
      <c r="B15080" t="s">
        <v>5930</v>
      </c>
      <c r="C15080" t="str">
        <f>TEXT(D15080, "mmm")</f>
        <v>Dec</v>
      </c>
      <c r="D15080" s="1">
        <v>45629</v>
      </c>
      <c r="E15080" t="s">
        <v>6566</v>
      </c>
      <c r="F15080" t="s">
        <v>426</v>
      </c>
      <c r="G15080">
        <v>800454</v>
      </c>
      <c r="H15080">
        <v>5.19</v>
      </c>
      <c r="I15080">
        <v>4154356.26</v>
      </c>
      <c r="J15080" t="s">
        <v>86</v>
      </c>
      <c r="K15080">
        <v>-6.1594230754113632E-2</v>
      </c>
      <c r="L15080">
        <v>-6.1593999999999998</v>
      </c>
      <c r="M15080" t="s">
        <v>82</v>
      </c>
    </row>
    <row r="15081" spans="1:13">
      <c r="A15081" t="s">
        <v>5929</v>
      </c>
      <c r="B15081" t="s">
        <v>5930</v>
      </c>
      <c r="C15081" t="str">
        <f>TEXT(D15081, "mmm")</f>
        <v>Dec</v>
      </c>
      <c r="D15081" s="1">
        <v>45629</v>
      </c>
      <c r="E15081" t="s">
        <v>6568</v>
      </c>
      <c r="F15081" t="s">
        <v>222</v>
      </c>
      <c r="G15081">
        <v>800454</v>
      </c>
      <c r="H15081">
        <v>5.19</v>
      </c>
      <c r="I15081">
        <v>4154356.26</v>
      </c>
      <c r="J15081" t="s">
        <v>86</v>
      </c>
      <c r="K15081">
        <v>-6.1594230754113632E-2</v>
      </c>
      <c r="L15081">
        <v>-6.1593999999999998</v>
      </c>
      <c r="M15081" t="s">
        <v>82</v>
      </c>
    </row>
    <row r="15082" spans="1:13">
      <c r="A15082" t="s">
        <v>3658</v>
      </c>
      <c r="B15082" t="s">
        <v>3659</v>
      </c>
      <c r="C15082" t="str">
        <f>TEXT(D15082, "mmm")</f>
        <v>Dec</v>
      </c>
      <c r="D15082" s="1">
        <v>45629</v>
      </c>
      <c r="E15082" t="s">
        <v>7309</v>
      </c>
      <c r="F15082" t="s">
        <v>118</v>
      </c>
      <c r="G15082">
        <v>1270</v>
      </c>
      <c r="H15082">
        <v>9.19</v>
      </c>
      <c r="I15082">
        <v>11671.3</v>
      </c>
      <c r="J15082" t="s">
        <v>86</v>
      </c>
      <c r="K15082">
        <v>0.1097826358501317</v>
      </c>
      <c r="L15082">
        <v>10.978300000000001</v>
      </c>
      <c r="M15082" t="s">
        <v>82</v>
      </c>
    </row>
    <row r="15083" spans="1:13">
      <c r="A15083" t="s">
        <v>4348</v>
      </c>
      <c r="B15083" t="s">
        <v>4349</v>
      </c>
      <c r="C15083" t="str">
        <f>TEXT(D15083, "mmm")</f>
        <v>Dec</v>
      </c>
      <c r="D15083" s="1">
        <v>45629</v>
      </c>
      <c r="E15083" t="s">
        <v>6772</v>
      </c>
      <c r="F15083" t="s">
        <v>80</v>
      </c>
      <c r="G15083">
        <v>4133</v>
      </c>
      <c r="H15083">
        <v>11.75</v>
      </c>
      <c r="I15083">
        <v>48562.75</v>
      </c>
      <c r="J15083" t="s">
        <v>81</v>
      </c>
      <c r="K15083">
        <v>-1.472623907845816E-2</v>
      </c>
      <c r="L15083">
        <v>-1.4725999999999999</v>
      </c>
      <c r="M15083" t="s">
        <v>82</v>
      </c>
    </row>
    <row r="15084" spans="1:13">
      <c r="A15084" t="s">
        <v>4348</v>
      </c>
      <c r="B15084" t="s">
        <v>4349</v>
      </c>
      <c r="C15084" t="str">
        <f>TEXT(D15084, "mmm")</f>
        <v>Dec</v>
      </c>
      <c r="D15084" s="1">
        <v>45629</v>
      </c>
      <c r="E15084" t="s">
        <v>6772</v>
      </c>
      <c r="F15084" t="s">
        <v>80</v>
      </c>
      <c r="G15084">
        <v>2067</v>
      </c>
      <c r="H15084">
        <v>11.75</v>
      </c>
      <c r="I15084">
        <v>24287.25</v>
      </c>
      <c r="J15084" t="s">
        <v>81</v>
      </c>
      <c r="K15084">
        <v>-1.472623907845816E-2</v>
      </c>
      <c r="L15084">
        <v>-1.4725999999999999</v>
      </c>
      <c r="M15084" t="s">
        <v>82</v>
      </c>
    </row>
    <row r="15085" spans="1:13">
      <c r="A15085" t="s">
        <v>6793</v>
      </c>
      <c r="B15085" t="s">
        <v>7160</v>
      </c>
      <c r="C15085" t="str">
        <f>TEXT(D15085, "mmm")</f>
        <v>Dec</v>
      </c>
      <c r="D15085" s="1">
        <v>45629</v>
      </c>
      <c r="E15085" t="s">
        <v>100</v>
      </c>
      <c r="F15085" t="s">
        <v>101</v>
      </c>
      <c r="G15085">
        <v>5242</v>
      </c>
      <c r="H15085">
        <v>9.51</v>
      </c>
      <c r="I15085">
        <v>49851.42</v>
      </c>
      <c r="J15085" t="s">
        <v>81</v>
      </c>
      <c r="K15085">
        <v>-1.4736829270241111E-2</v>
      </c>
      <c r="L15085">
        <v>-1.4737</v>
      </c>
      <c r="M15085" t="s">
        <v>82</v>
      </c>
    </row>
    <row r="15086" spans="1:13">
      <c r="A15086" t="s">
        <v>6793</v>
      </c>
      <c r="B15086" t="s">
        <v>7160</v>
      </c>
      <c r="C15086" t="str">
        <f>TEXT(D15086, "mmm")</f>
        <v>Dec</v>
      </c>
      <c r="D15086" s="1">
        <v>45629</v>
      </c>
      <c r="E15086" t="s">
        <v>102</v>
      </c>
      <c r="F15086" t="s">
        <v>101</v>
      </c>
      <c r="G15086">
        <v>5242</v>
      </c>
      <c r="H15086">
        <v>9.51</v>
      </c>
      <c r="I15086">
        <v>49851.42</v>
      </c>
      <c r="J15086" t="s">
        <v>81</v>
      </c>
      <c r="K15086">
        <v>-1.4736829270241111E-2</v>
      </c>
      <c r="L15086">
        <v>-1.4737</v>
      </c>
      <c r="M15086" t="s">
        <v>82</v>
      </c>
    </row>
    <row r="15087" spans="1:13">
      <c r="A15087" t="s">
        <v>5929</v>
      </c>
      <c r="B15087" t="s">
        <v>5930</v>
      </c>
      <c r="C15087" t="str">
        <f>TEXT(D15087, "mmm")</f>
        <v>Dec</v>
      </c>
      <c r="D15087" s="1">
        <v>45629</v>
      </c>
      <c r="E15087" t="s">
        <v>4938</v>
      </c>
      <c r="F15087" t="s">
        <v>101</v>
      </c>
      <c r="G15087">
        <v>207549</v>
      </c>
      <c r="H15087">
        <v>5.19</v>
      </c>
      <c r="I15087">
        <v>1077179.31</v>
      </c>
      <c r="J15087" t="s">
        <v>86</v>
      </c>
      <c r="K15087">
        <v>-6.1594230754113632E-2</v>
      </c>
      <c r="L15087">
        <v>-6.1593999999999998</v>
      </c>
      <c r="M15087" t="s">
        <v>82</v>
      </c>
    </row>
    <row r="15088" spans="1:13">
      <c r="A15088" t="s">
        <v>5929</v>
      </c>
      <c r="B15088" t="s">
        <v>5930</v>
      </c>
      <c r="C15088" t="str">
        <f>TEXT(D15088, "mmm")</f>
        <v>Dec</v>
      </c>
      <c r="D15088" s="1">
        <v>45629</v>
      </c>
      <c r="E15088" t="s">
        <v>4934</v>
      </c>
      <c r="F15088" t="s">
        <v>101</v>
      </c>
      <c r="G15088">
        <v>207549</v>
      </c>
      <c r="H15088">
        <v>5.19</v>
      </c>
      <c r="I15088">
        <v>1077179.31</v>
      </c>
      <c r="J15088" t="s">
        <v>86</v>
      </c>
      <c r="K15088">
        <v>-6.1594230754113632E-2</v>
      </c>
      <c r="L15088">
        <v>-6.1593999999999998</v>
      </c>
      <c r="M15088" t="s">
        <v>82</v>
      </c>
    </row>
    <row r="15089" spans="1:13">
      <c r="A15089" t="s">
        <v>5929</v>
      </c>
      <c r="B15089" t="s">
        <v>5930</v>
      </c>
      <c r="C15089" t="str">
        <f>TEXT(D15089, "mmm")</f>
        <v>Dec</v>
      </c>
      <c r="D15089" s="1">
        <v>45629</v>
      </c>
      <c r="E15089" t="s">
        <v>4936</v>
      </c>
      <c r="F15089" t="s">
        <v>251</v>
      </c>
      <c r="G15089">
        <v>207549</v>
      </c>
      <c r="H15089">
        <v>5.19</v>
      </c>
      <c r="I15089">
        <v>1077179.31</v>
      </c>
      <c r="J15089" t="s">
        <v>86</v>
      </c>
      <c r="K15089">
        <v>-6.1594230754113632E-2</v>
      </c>
      <c r="L15089">
        <v>-6.1593999999999998</v>
      </c>
      <c r="M15089" t="s">
        <v>82</v>
      </c>
    </row>
    <row r="15090" spans="1:13">
      <c r="A15090" t="s">
        <v>5929</v>
      </c>
      <c r="B15090" t="s">
        <v>5930</v>
      </c>
      <c r="C15090" t="str">
        <f>TEXT(D15090, "mmm")</f>
        <v>Dec</v>
      </c>
      <c r="D15090" s="1">
        <v>45629</v>
      </c>
      <c r="E15090" t="s">
        <v>4935</v>
      </c>
      <c r="F15090" t="s">
        <v>101</v>
      </c>
      <c r="G15090">
        <v>207549</v>
      </c>
      <c r="H15090">
        <v>5.19</v>
      </c>
      <c r="I15090">
        <v>1077179.31</v>
      </c>
      <c r="J15090" t="s">
        <v>86</v>
      </c>
      <c r="K15090">
        <v>-6.1594230754113632E-2</v>
      </c>
      <c r="L15090">
        <v>-6.1593999999999998</v>
      </c>
      <c r="M15090" t="s">
        <v>82</v>
      </c>
    </row>
    <row r="15091" spans="1:13">
      <c r="A15091" t="s">
        <v>5929</v>
      </c>
      <c r="B15091" t="s">
        <v>5930</v>
      </c>
      <c r="C15091" t="str">
        <f>TEXT(D15091, "mmm")</f>
        <v>Dec</v>
      </c>
      <c r="D15091" s="1">
        <v>45629</v>
      </c>
      <c r="E15091" t="s">
        <v>4937</v>
      </c>
      <c r="F15091" t="s">
        <v>101</v>
      </c>
      <c r="G15091">
        <v>207549</v>
      </c>
      <c r="H15091">
        <v>5.19</v>
      </c>
      <c r="I15091">
        <v>1077179.31</v>
      </c>
      <c r="J15091" t="s">
        <v>86</v>
      </c>
      <c r="K15091">
        <v>-6.1594230754113632E-2</v>
      </c>
      <c r="L15091">
        <v>-6.1593999999999998</v>
      </c>
      <c r="M15091" t="s">
        <v>82</v>
      </c>
    </row>
    <row r="15092" spans="1:13">
      <c r="A15092" t="s">
        <v>5929</v>
      </c>
      <c r="B15092" t="s">
        <v>5930</v>
      </c>
      <c r="C15092" t="str">
        <f>TEXT(D15092, "mmm")</f>
        <v>Dec</v>
      </c>
      <c r="D15092" s="1">
        <v>45629</v>
      </c>
      <c r="E15092" t="s">
        <v>4938</v>
      </c>
      <c r="F15092" t="s">
        <v>101</v>
      </c>
      <c r="G15092">
        <v>592906</v>
      </c>
      <c r="H15092">
        <v>5.19</v>
      </c>
      <c r="I15092">
        <v>3077182.14</v>
      </c>
      <c r="J15092" t="s">
        <v>86</v>
      </c>
      <c r="K15092">
        <v>-6.1594230754113632E-2</v>
      </c>
      <c r="L15092">
        <v>-6.1593999999999998</v>
      </c>
      <c r="M15092" t="s">
        <v>82</v>
      </c>
    </row>
    <row r="15093" spans="1:13">
      <c r="A15093" t="s">
        <v>5929</v>
      </c>
      <c r="B15093" t="s">
        <v>5930</v>
      </c>
      <c r="C15093" t="str">
        <f>TEXT(D15093, "mmm")</f>
        <v>Dec</v>
      </c>
      <c r="D15093" s="1">
        <v>45629</v>
      </c>
      <c r="E15093" t="s">
        <v>4934</v>
      </c>
      <c r="F15093" t="s">
        <v>101</v>
      </c>
      <c r="G15093">
        <v>592906</v>
      </c>
      <c r="H15093">
        <v>5.19</v>
      </c>
      <c r="I15093">
        <v>3077182.14</v>
      </c>
      <c r="J15093" t="s">
        <v>86</v>
      </c>
      <c r="K15093">
        <v>-6.1594230754113632E-2</v>
      </c>
      <c r="L15093">
        <v>-6.1593999999999998</v>
      </c>
      <c r="M15093" t="s">
        <v>82</v>
      </c>
    </row>
    <row r="15094" spans="1:13">
      <c r="A15094" t="s">
        <v>5929</v>
      </c>
      <c r="B15094" t="s">
        <v>5930</v>
      </c>
      <c r="C15094" t="str">
        <f>TEXT(D15094, "mmm")</f>
        <v>Dec</v>
      </c>
      <c r="D15094" s="1">
        <v>45629</v>
      </c>
      <c r="E15094" t="s">
        <v>4936</v>
      </c>
      <c r="F15094" t="s">
        <v>251</v>
      </c>
      <c r="G15094">
        <v>592906</v>
      </c>
      <c r="H15094">
        <v>5.19</v>
      </c>
      <c r="I15094">
        <v>3077182.14</v>
      </c>
      <c r="J15094" t="s">
        <v>86</v>
      </c>
      <c r="K15094">
        <v>-6.1594230754113632E-2</v>
      </c>
      <c r="L15094">
        <v>-6.1593999999999998</v>
      </c>
      <c r="M15094" t="s">
        <v>82</v>
      </c>
    </row>
    <row r="15095" spans="1:13">
      <c r="A15095" t="s">
        <v>5929</v>
      </c>
      <c r="B15095" t="s">
        <v>5930</v>
      </c>
      <c r="C15095" t="str">
        <f>TEXT(D15095, "mmm")</f>
        <v>Dec</v>
      </c>
      <c r="D15095" s="1">
        <v>45629</v>
      </c>
      <c r="E15095" t="s">
        <v>4935</v>
      </c>
      <c r="F15095" t="s">
        <v>101</v>
      </c>
      <c r="G15095">
        <v>592906</v>
      </c>
      <c r="H15095">
        <v>5.19</v>
      </c>
      <c r="I15095">
        <v>3077182.14</v>
      </c>
      <c r="J15095" t="s">
        <v>86</v>
      </c>
      <c r="K15095">
        <v>-6.1594230754113632E-2</v>
      </c>
      <c r="L15095">
        <v>-6.1593999999999998</v>
      </c>
      <c r="M15095" t="s">
        <v>82</v>
      </c>
    </row>
    <row r="15096" spans="1:13">
      <c r="A15096" t="s">
        <v>5929</v>
      </c>
      <c r="B15096" t="s">
        <v>5930</v>
      </c>
      <c r="C15096" t="str">
        <f>TEXT(D15096, "mmm")</f>
        <v>Dec</v>
      </c>
      <c r="D15096" s="1">
        <v>45629</v>
      </c>
      <c r="E15096" t="s">
        <v>4937</v>
      </c>
      <c r="F15096" t="s">
        <v>101</v>
      </c>
      <c r="G15096">
        <v>592906</v>
      </c>
      <c r="H15096">
        <v>5.19</v>
      </c>
      <c r="I15096">
        <v>3077182.14</v>
      </c>
      <c r="J15096" t="s">
        <v>86</v>
      </c>
      <c r="K15096">
        <v>-6.1594230754113632E-2</v>
      </c>
      <c r="L15096">
        <v>-6.1593999999999998</v>
      </c>
      <c r="M15096" t="s">
        <v>82</v>
      </c>
    </row>
    <row r="15097" spans="1:13">
      <c r="A15097" t="s">
        <v>6834</v>
      </c>
      <c r="B15097" t="s">
        <v>6835</v>
      </c>
      <c r="C15097" t="str">
        <f>TEXT(D15097, "mmm")</f>
        <v>Dec</v>
      </c>
      <c r="D15097" s="1">
        <v>45629</v>
      </c>
      <c r="E15097" t="s">
        <v>7310</v>
      </c>
      <c r="F15097" t="s">
        <v>80</v>
      </c>
      <c r="G15097">
        <v>19362</v>
      </c>
      <c r="H15097">
        <v>2.42</v>
      </c>
      <c r="I15097">
        <v>46856.04</v>
      </c>
      <c r="J15097" t="s">
        <v>86</v>
      </c>
      <c r="K15097">
        <v>-1.250008692343685E-2</v>
      </c>
      <c r="L15097">
        <v>-1.25</v>
      </c>
      <c r="M15097" t="s">
        <v>82</v>
      </c>
    </row>
    <row r="15098" spans="1:13">
      <c r="A15098" t="s">
        <v>553</v>
      </c>
      <c r="B15098" t="s">
        <v>554</v>
      </c>
      <c r="C15098" t="str">
        <f>TEXT(D15098, "mmm")</f>
        <v>Dec</v>
      </c>
      <c r="D15098" s="1">
        <v>45629</v>
      </c>
      <c r="E15098" t="s">
        <v>7311</v>
      </c>
      <c r="F15098" t="s">
        <v>118</v>
      </c>
      <c r="G15098">
        <v>5000</v>
      </c>
      <c r="H15098">
        <v>17.27</v>
      </c>
      <c r="I15098">
        <v>86350</v>
      </c>
      <c r="J15098" t="s">
        <v>81</v>
      </c>
      <c r="K15098">
        <v>-1.158747210367495E-2</v>
      </c>
      <c r="L15098">
        <v>-1.1587000000000001</v>
      </c>
      <c r="M15098" t="s">
        <v>82</v>
      </c>
    </row>
    <row r="15099" spans="1:13">
      <c r="A15099" t="s">
        <v>2215</v>
      </c>
      <c r="B15099" t="s">
        <v>2216</v>
      </c>
      <c r="C15099" t="str">
        <f>TEXT(D15099, "mmm")</f>
        <v>Dec</v>
      </c>
      <c r="D15099" s="1">
        <v>45630</v>
      </c>
      <c r="E15099" t="s">
        <v>651</v>
      </c>
      <c r="F15099" t="s">
        <v>222</v>
      </c>
      <c r="G15099">
        <v>5045</v>
      </c>
      <c r="H15099">
        <v>2.74</v>
      </c>
      <c r="I15099">
        <v>13823.3</v>
      </c>
      <c r="J15099" t="s">
        <v>81</v>
      </c>
      <c r="K15099">
        <v>4.0145946975534093E-2</v>
      </c>
      <c r="L15099">
        <v>4.0145999999999997</v>
      </c>
      <c r="M15099" t="s">
        <v>82</v>
      </c>
    </row>
    <row r="15100" spans="1:13">
      <c r="A15100" t="s">
        <v>2215</v>
      </c>
      <c r="B15100" t="s">
        <v>2216</v>
      </c>
      <c r="C15100" t="str">
        <f>TEXT(D15100, "mmm")</f>
        <v>Dec</v>
      </c>
      <c r="D15100" s="1">
        <v>45630</v>
      </c>
      <c r="E15100" t="s">
        <v>661</v>
      </c>
      <c r="F15100" t="s">
        <v>222</v>
      </c>
      <c r="G15100">
        <v>5045</v>
      </c>
      <c r="H15100">
        <v>2.74</v>
      </c>
      <c r="I15100">
        <v>13823.3</v>
      </c>
      <c r="J15100" t="s">
        <v>81</v>
      </c>
      <c r="K15100">
        <v>4.0145946975534093E-2</v>
      </c>
      <c r="L15100">
        <v>4.0145999999999997</v>
      </c>
      <c r="M15100" t="s">
        <v>82</v>
      </c>
    </row>
    <row r="15101" spans="1:13">
      <c r="A15101" t="s">
        <v>2215</v>
      </c>
      <c r="B15101" t="s">
        <v>2216</v>
      </c>
      <c r="C15101" t="str">
        <f>TEXT(D15101, "mmm")</f>
        <v>Dec</v>
      </c>
      <c r="D15101" s="1">
        <v>45630</v>
      </c>
      <c r="E15101" t="s">
        <v>659</v>
      </c>
      <c r="F15101" t="s">
        <v>222</v>
      </c>
      <c r="G15101">
        <v>5045</v>
      </c>
      <c r="H15101">
        <v>2.74</v>
      </c>
      <c r="I15101">
        <v>13823.3</v>
      </c>
      <c r="J15101" t="s">
        <v>81</v>
      </c>
      <c r="K15101">
        <v>4.0145946975534093E-2</v>
      </c>
      <c r="L15101">
        <v>4.0145999999999997</v>
      </c>
      <c r="M15101" t="s">
        <v>82</v>
      </c>
    </row>
    <row r="15102" spans="1:13">
      <c r="A15102" t="s">
        <v>2215</v>
      </c>
      <c r="B15102" t="s">
        <v>2216</v>
      </c>
      <c r="C15102" t="str">
        <f>TEXT(D15102, "mmm")</f>
        <v>Dec</v>
      </c>
      <c r="D15102" s="1">
        <v>45630</v>
      </c>
      <c r="E15102" t="s">
        <v>663</v>
      </c>
      <c r="F15102" t="s">
        <v>222</v>
      </c>
      <c r="G15102">
        <v>5045</v>
      </c>
      <c r="H15102">
        <v>2.74</v>
      </c>
      <c r="I15102">
        <v>13823.3</v>
      </c>
      <c r="J15102" t="s">
        <v>81</v>
      </c>
      <c r="K15102">
        <v>4.0145946975534093E-2</v>
      </c>
      <c r="L15102">
        <v>4.0145999999999997</v>
      </c>
      <c r="M15102" t="s">
        <v>82</v>
      </c>
    </row>
    <row r="15103" spans="1:13">
      <c r="A15103" t="s">
        <v>2215</v>
      </c>
      <c r="B15103" t="s">
        <v>2216</v>
      </c>
      <c r="C15103" t="str">
        <f>TEXT(D15103, "mmm")</f>
        <v>Dec</v>
      </c>
      <c r="D15103" s="1">
        <v>45630</v>
      </c>
      <c r="E15103" t="s">
        <v>664</v>
      </c>
      <c r="F15103" t="s">
        <v>101</v>
      </c>
      <c r="G15103">
        <v>5045</v>
      </c>
      <c r="H15103">
        <v>2.74</v>
      </c>
      <c r="I15103">
        <v>13823.3</v>
      </c>
      <c r="J15103" t="s">
        <v>81</v>
      </c>
      <c r="K15103">
        <v>4.0145946975534093E-2</v>
      </c>
      <c r="L15103">
        <v>4.0145999999999997</v>
      </c>
      <c r="M15103" t="s">
        <v>82</v>
      </c>
    </row>
    <row r="15104" spans="1:13">
      <c r="A15104" t="s">
        <v>2215</v>
      </c>
      <c r="B15104" t="s">
        <v>2216</v>
      </c>
      <c r="C15104" t="str">
        <f>TEXT(D15104, "mmm")</f>
        <v>Dec</v>
      </c>
      <c r="D15104" s="1">
        <v>45630</v>
      </c>
      <c r="E15104" t="s">
        <v>660</v>
      </c>
      <c r="F15104" t="s">
        <v>222</v>
      </c>
      <c r="G15104">
        <v>5045</v>
      </c>
      <c r="H15104">
        <v>2.74</v>
      </c>
      <c r="I15104">
        <v>13823.3</v>
      </c>
      <c r="J15104" t="s">
        <v>81</v>
      </c>
      <c r="K15104">
        <v>4.0145946975534093E-2</v>
      </c>
      <c r="L15104">
        <v>4.0145999999999997</v>
      </c>
      <c r="M15104" t="s">
        <v>82</v>
      </c>
    </row>
    <row r="15105" spans="1:13">
      <c r="A15105" t="s">
        <v>311</v>
      </c>
      <c r="B15105" t="s">
        <v>312</v>
      </c>
      <c r="C15105" t="str">
        <f>TEXT(D15105, "mmm")</f>
        <v>Dec</v>
      </c>
      <c r="D15105" s="1">
        <v>45630</v>
      </c>
      <c r="E15105" t="s">
        <v>313</v>
      </c>
      <c r="F15105" t="s">
        <v>314</v>
      </c>
      <c r="G15105">
        <v>300000</v>
      </c>
      <c r="H15105">
        <v>30.82</v>
      </c>
      <c r="I15105">
        <v>9246000</v>
      </c>
      <c r="J15105" t="s">
        <v>81</v>
      </c>
      <c r="K15105">
        <v>-0.15079873559588999</v>
      </c>
      <c r="L15105">
        <v>-15.0799</v>
      </c>
      <c r="M15105" t="s">
        <v>82</v>
      </c>
    </row>
    <row r="15106" spans="1:13">
      <c r="A15106" t="s">
        <v>7312</v>
      </c>
      <c r="B15106" t="s">
        <v>7313</v>
      </c>
      <c r="C15106" t="str">
        <f>TEXT(D15106, "mmm")</f>
        <v>Dec</v>
      </c>
      <c r="D15106" s="1">
        <v>45630</v>
      </c>
      <c r="E15106" t="s">
        <v>7314</v>
      </c>
      <c r="F15106" t="s">
        <v>80</v>
      </c>
      <c r="G15106">
        <v>100000</v>
      </c>
      <c r="H15106">
        <v>0.66</v>
      </c>
      <c r="I15106">
        <v>66000</v>
      </c>
      <c r="J15106" t="s">
        <v>81</v>
      </c>
      <c r="K15106">
        <v>-5.7951521658478167E-2</v>
      </c>
      <c r="L15106">
        <v>-5.7952000000000004</v>
      </c>
      <c r="M15106" t="s">
        <v>82</v>
      </c>
    </row>
    <row r="15107" spans="1:13">
      <c r="A15107" t="s">
        <v>6055</v>
      </c>
      <c r="B15107" t="s">
        <v>6056</v>
      </c>
      <c r="C15107" t="str">
        <f>TEXT(D15107, "mmm")</f>
        <v>Dec</v>
      </c>
      <c r="D15107" s="1">
        <v>45630</v>
      </c>
      <c r="E15107" t="s">
        <v>7315</v>
      </c>
      <c r="F15107" t="s">
        <v>80</v>
      </c>
      <c r="G15107">
        <v>5000</v>
      </c>
      <c r="H15107">
        <v>5.39</v>
      </c>
      <c r="I15107">
        <v>26950</v>
      </c>
      <c r="J15107" t="s">
        <v>81</v>
      </c>
      <c r="K15107">
        <v>-2.5830233305333069E-2</v>
      </c>
      <c r="L15107">
        <v>-2.5830000000000002</v>
      </c>
      <c r="M15107" t="s">
        <v>82</v>
      </c>
    </row>
    <row r="15108" spans="1:13">
      <c r="A15108" t="s">
        <v>6055</v>
      </c>
      <c r="B15108" t="s">
        <v>6056</v>
      </c>
      <c r="C15108" t="str">
        <f>TEXT(D15108, "mmm")</f>
        <v>Dec</v>
      </c>
      <c r="D15108" s="1">
        <v>45630</v>
      </c>
      <c r="E15108" t="s">
        <v>7315</v>
      </c>
      <c r="F15108" t="s">
        <v>80</v>
      </c>
      <c r="G15108">
        <v>5000</v>
      </c>
      <c r="H15108">
        <v>5.36</v>
      </c>
      <c r="I15108">
        <v>26800</v>
      </c>
      <c r="J15108" t="s">
        <v>81</v>
      </c>
      <c r="K15108">
        <v>-2.5830233305333069E-2</v>
      </c>
      <c r="L15108">
        <v>-2.5830000000000002</v>
      </c>
      <c r="M15108" t="s">
        <v>82</v>
      </c>
    </row>
    <row r="15109" spans="1:13">
      <c r="A15109" t="s">
        <v>6055</v>
      </c>
      <c r="B15109" t="s">
        <v>6056</v>
      </c>
      <c r="C15109" t="str">
        <f>TEXT(D15109, "mmm")</f>
        <v>Dec</v>
      </c>
      <c r="D15109" s="1">
        <v>45630</v>
      </c>
      <c r="E15109" t="s">
        <v>7315</v>
      </c>
      <c r="F15109" t="s">
        <v>80</v>
      </c>
      <c r="G15109">
        <v>5000</v>
      </c>
      <c r="H15109">
        <v>5.38</v>
      </c>
      <c r="I15109">
        <v>26900</v>
      </c>
      <c r="J15109" t="s">
        <v>81</v>
      </c>
      <c r="K15109">
        <v>-2.5830233305333069E-2</v>
      </c>
      <c r="L15109">
        <v>-2.5830000000000002</v>
      </c>
      <c r="M15109" t="s">
        <v>82</v>
      </c>
    </row>
    <row r="15110" spans="1:13">
      <c r="A15110" t="s">
        <v>6055</v>
      </c>
      <c r="B15110" t="s">
        <v>6056</v>
      </c>
      <c r="C15110" t="str">
        <f>TEXT(D15110, "mmm")</f>
        <v>Dec</v>
      </c>
      <c r="D15110" s="1">
        <v>45630</v>
      </c>
      <c r="E15110" t="s">
        <v>7315</v>
      </c>
      <c r="F15110" t="s">
        <v>80</v>
      </c>
      <c r="G15110">
        <v>10000</v>
      </c>
      <c r="H15110">
        <v>5.39</v>
      </c>
      <c r="I15110">
        <v>53900</v>
      </c>
      <c r="J15110" t="s">
        <v>81</v>
      </c>
      <c r="K15110">
        <v>-2.5830233305333069E-2</v>
      </c>
      <c r="L15110">
        <v>-2.5830000000000002</v>
      </c>
      <c r="M15110" t="s">
        <v>82</v>
      </c>
    </row>
    <row r="15111" spans="1:13">
      <c r="A15111" t="s">
        <v>6055</v>
      </c>
      <c r="B15111" t="s">
        <v>6056</v>
      </c>
      <c r="C15111" t="str">
        <f>TEXT(D15111, "mmm")</f>
        <v>Dec</v>
      </c>
      <c r="D15111" s="1">
        <v>45630</v>
      </c>
      <c r="E15111" t="s">
        <v>7315</v>
      </c>
      <c r="F15111" t="s">
        <v>80</v>
      </c>
      <c r="G15111">
        <v>5000</v>
      </c>
      <c r="H15111">
        <v>5.42</v>
      </c>
      <c r="I15111">
        <v>27100</v>
      </c>
      <c r="J15111" t="s">
        <v>81</v>
      </c>
      <c r="K15111">
        <v>-2.5830233305333069E-2</v>
      </c>
      <c r="L15111">
        <v>-2.5830000000000002</v>
      </c>
      <c r="M15111" t="s">
        <v>82</v>
      </c>
    </row>
    <row r="15112" spans="1:13">
      <c r="A15112" t="s">
        <v>223</v>
      </c>
      <c r="B15112" t="s">
        <v>7298</v>
      </c>
      <c r="C15112" t="str">
        <f>TEXT(D15112, "mmm")</f>
        <v>Dec</v>
      </c>
      <c r="D15112" s="1">
        <v>45630</v>
      </c>
      <c r="E15112" t="s">
        <v>102</v>
      </c>
      <c r="F15112" t="s">
        <v>101</v>
      </c>
      <c r="G15112">
        <v>3602</v>
      </c>
      <c r="H15112">
        <v>9.94</v>
      </c>
      <c r="I15112">
        <v>35803.879999999997</v>
      </c>
      <c r="J15112" t="s">
        <v>81</v>
      </c>
      <c r="K15112">
        <v>-2.7569124171832549E-2</v>
      </c>
      <c r="L15112">
        <v>-2.7568999999999999</v>
      </c>
      <c r="M15112" t="s">
        <v>82</v>
      </c>
    </row>
    <row r="15113" spans="1:13">
      <c r="A15113" t="s">
        <v>223</v>
      </c>
      <c r="B15113" t="s">
        <v>7298</v>
      </c>
      <c r="C15113" t="str">
        <f>TEXT(D15113, "mmm")</f>
        <v>Dec</v>
      </c>
      <c r="D15113" s="1">
        <v>45630</v>
      </c>
      <c r="E15113" t="s">
        <v>100</v>
      </c>
      <c r="F15113" t="s">
        <v>101</v>
      </c>
      <c r="G15113">
        <v>3602</v>
      </c>
      <c r="H15113">
        <v>9.94</v>
      </c>
      <c r="I15113">
        <v>35803.879999999997</v>
      </c>
      <c r="J15113" t="s">
        <v>81</v>
      </c>
      <c r="K15113">
        <v>-2.7569124171832549E-2</v>
      </c>
      <c r="L15113">
        <v>-2.7568999999999999</v>
      </c>
      <c r="M15113" t="s">
        <v>82</v>
      </c>
    </row>
    <row r="15114" spans="1:13">
      <c r="A15114" t="s">
        <v>291</v>
      </c>
      <c r="B15114" t="s">
        <v>292</v>
      </c>
      <c r="C15114" t="str">
        <f>TEXT(D15114, "mmm")</f>
        <v>Dec</v>
      </c>
      <c r="D15114" s="1">
        <v>45630</v>
      </c>
      <c r="E15114" t="s">
        <v>102</v>
      </c>
      <c r="F15114" t="s">
        <v>101</v>
      </c>
      <c r="G15114">
        <v>185716</v>
      </c>
      <c r="H15114">
        <v>8.07</v>
      </c>
      <c r="I15114">
        <v>1498728.12</v>
      </c>
      <c r="J15114" t="s">
        <v>86</v>
      </c>
      <c r="K15114">
        <v>-6.028554031393818E-2</v>
      </c>
      <c r="L15114">
        <v>-6.0286</v>
      </c>
      <c r="M15114" t="s">
        <v>82</v>
      </c>
    </row>
    <row r="15115" spans="1:13">
      <c r="A15115" t="s">
        <v>291</v>
      </c>
      <c r="B15115" t="s">
        <v>292</v>
      </c>
      <c r="C15115" t="str">
        <f>TEXT(D15115, "mmm")</f>
        <v>Dec</v>
      </c>
      <c r="D15115" s="1">
        <v>45630</v>
      </c>
      <c r="E15115" t="s">
        <v>100</v>
      </c>
      <c r="F15115" t="s">
        <v>101</v>
      </c>
      <c r="G15115">
        <v>185716</v>
      </c>
      <c r="H15115">
        <v>8.07</v>
      </c>
      <c r="I15115">
        <v>1498728.12</v>
      </c>
      <c r="J15115" t="s">
        <v>86</v>
      </c>
      <c r="K15115">
        <v>-6.028554031393818E-2</v>
      </c>
      <c r="L15115">
        <v>-6.0286</v>
      </c>
      <c r="M15115" t="s">
        <v>82</v>
      </c>
    </row>
    <row r="15116" spans="1:13">
      <c r="A15116" t="s">
        <v>1668</v>
      </c>
      <c r="B15116" t="s">
        <v>1669</v>
      </c>
      <c r="C15116" t="str">
        <f>TEXT(D15116, "mmm")</f>
        <v>Dec</v>
      </c>
      <c r="D15116" s="1">
        <v>45630</v>
      </c>
      <c r="E15116" t="s">
        <v>1739</v>
      </c>
      <c r="F15116" t="s">
        <v>80</v>
      </c>
      <c r="G15116">
        <v>1000</v>
      </c>
      <c r="H15116">
        <v>21.23</v>
      </c>
      <c r="I15116">
        <v>21230</v>
      </c>
      <c r="J15116" t="s">
        <v>81</v>
      </c>
      <c r="K15116">
        <v>-1.8717954890615559E-2</v>
      </c>
      <c r="L15116">
        <v>-1.8717999999999999</v>
      </c>
      <c r="M15116" t="s">
        <v>82</v>
      </c>
    </row>
    <row r="15117" spans="1:13">
      <c r="A15117" t="s">
        <v>1460</v>
      </c>
      <c r="B15117" t="s">
        <v>1461</v>
      </c>
      <c r="C15117" t="str">
        <f>TEXT(D15117, "mmm")</f>
        <v>Dec</v>
      </c>
      <c r="D15117" s="1">
        <v>45630</v>
      </c>
      <c r="E15117" t="s">
        <v>6014</v>
      </c>
      <c r="F15117" t="s">
        <v>128</v>
      </c>
      <c r="G15117">
        <v>5000</v>
      </c>
      <c r="H15117">
        <v>9.75</v>
      </c>
      <c r="I15117">
        <v>48750</v>
      </c>
      <c r="J15117" t="s">
        <v>86</v>
      </c>
      <c r="K15117">
        <v>8.5561336318062065E-2</v>
      </c>
      <c r="L15117">
        <v>8.5561000000000007</v>
      </c>
      <c r="M15117" t="s">
        <v>82</v>
      </c>
    </row>
    <row r="15118" spans="1:13">
      <c r="A15118" t="s">
        <v>3565</v>
      </c>
      <c r="B15118" t="s">
        <v>3566</v>
      </c>
      <c r="C15118" t="str">
        <f>TEXT(D15118, "mmm")</f>
        <v>Dec</v>
      </c>
      <c r="D15118" s="1">
        <v>45630</v>
      </c>
      <c r="E15118" t="s">
        <v>7316</v>
      </c>
      <c r="F15118" t="s">
        <v>80</v>
      </c>
      <c r="G15118">
        <v>500</v>
      </c>
      <c r="H15118">
        <v>44.5</v>
      </c>
      <c r="I15118">
        <v>22250</v>
      </c>
      <c r="J15118" t="s">
        <v>81</v>
      </c>
      <c r="K15118">
        <v>-9.4107790286464876E-2</v>
      </c>
      <c r="L15118">
        <v>-9.4108000000000001</v>
      </c>
      <c r="M15118" t="s">
        <v>82</v>
      </c>
    </row>
    <row r="15119" spans="1:13">
      <c r="A15119" t="s">
        <v>4979</v>
      </c>
      <c r="B15119" t="s">
        <v>4980</v>
      </c>
      <c r="C15119" t="str">
        <f>TEXT(D15119, "mmm")</f>
        <v>Dec</v>
      </c>
      <c r="D15119" s="1">
        <v>45630</v>
      </c>
      <c r="E15119" t="s">
        <v>4981</v>
      </c>
      <c r="F15119" t="s">
        <v>128</v>
      </c>
      <c r="G15119">
        <v>120620</v>
      </c>
      <c r="H15119">
        <v>12.11</v>
      </c>
      <c r="I15119">
        <v>1460708.2</v>
      </c>
      <c r="J15119" t="s">
        <v>86</v>
      </c>
      <c r="K15119">
        <v>-0.18462289105481289</v>
      </c>
      <c r="L15119">
        <v>-18.462299999999999</v>
      </c>
      <c r="M15119" t="s">
        <v>82</v>
      </c>
    </row>
    <row r="15120" spans="1:13">
      <c r="A15120" t="s">
        <v>6195</v>
      </c>
      <c r="B15120" t="s">
        <v>6196</v>
      </c>
      <c r="C15120" t="str">
        <f>TEXT(D15120, "mmm")</f>
        <v>Dec</v>
      </c>
      <c r="D15120" s="1">
        <v>45630</v>
      </c>
      <c r="E15120" t="s">
        <v>6272</v>
      </c>
      <c r="F15120" t="s">
        <v>128</v>
      </c>
      <c r="G15120">
        <v>45000</v>
      </c>
      <c r="H15120">
        <v>9.98</v>
      </c>
      <c r="I15120">
        <v>449100</v>
      </c>
      <c r="J15120" t="s">
        <v>81</v>
      </c>
      <c r="K15120">
        <v>-6.4024400881257049E-2</v>
      </c>
      <c r="L15120">
        <v>-6.4024000000000001</v>
      </c>
      <c r="M15120" t="s">
        <v>82</v>
      </c>
    </row>
    <row r="15121" spans="1:13">
      <c r="A15121" t="s">
        <v>4875</v>
      </c>
      <c r="B15121" t="s">
        <v>4876</v>
      </c>
      <c r="C15121" t="str">
        <f>TEXT(D15121, "mmm")</f>
        <v>Dec</v>
      </c>
      <c r="D15121" s="1">
        <v>45630</v>
      </c>
      <c r="E15121" t="s">
        <v>2782</v>
      </c>
      <c r="F15121" t="s">
        <v>426</v>
      </c>
      <c r="G15121">
        <v>2000</v>
      </c>
      <c r="H15121">
        <v>10.5</v>
      </c>
      <c r="I15121">
        <v>21000</v>
      </c>
      <c r="J15121" t="s">
        <v>81</v>
      </c>
      <c r="K15121">
        <v>-7.5922321259098258E-2</v>
      </c>
      <c r="L15121">
        <v>-7.5922000000000001</v>
      </c>
      <c r="M15121" t="s">
        <v>82</v>
      </c>
    </row>
    <row r="15122" spans="1:13">
      <c r="A15122" t="s">
        <v>4875</v>
      </c>
      <c r="B15122" t="s">
        <v>4876</v>
      </c>
      <c r="C15122" t="str">
        <f>TEXT(D15122, "mmm")</f>
        <v>Dec</v>
      </c>
      <c r="D15122" s="1">
        <v>45630</v>
      </c>
      <c r="E15122" t="s">
        <v>2782</v>
      </c>
      <c r="F15122" t="s">
        <v>426</v>
      </c>
      <c r="G15122">
        <v>1000</v>
      </c>
      <c r="H15122">
        <v>10.55</v>
      </c>
      <c r="I15122">
        <v>10550</v>
      </c>
      <c r="J15122" t="s">
        <v>81</v>
      </c>
      <c r="K15122">
        <v>-7.5922321259098258E-2</v>
      </c>
      <c r="L15122">
        <v>-7.5922000000000001</v>
      </c>
      <c r="M15122" t="s">
        <v>82</v>
      </c>
    </row>
    <row r="15123" spans="1:13">
      <c r="A15123" t="s">
        <v>7304</v>
      </c>
      <c r="B15123" t="s">
        <v>7305</v>
      </c>
      <c r="C15123" t="str">
        <f>TEXT(D15123, "mmm")</f>
        <v>Dec</v>
      </c>
      <c r="D15123" s="1">
        <v>45630</v>
      </c>
      <c r="E15123" t="s">
        <v>7306</v>
      </c>
      <c r="F15123" t="s">
        <v>80</v>
      </c>
      <c r="G15123">
        <v>1000</v>
      </c>
      <c r="H15123">
        <v>25.5</v>
      </c>
      <c r="I15123">
        <v>25500</v>
      </c>
      <c r="J15123" t="s">
        <v>81</v>
      </c>
      <c r="K15123">
        <v>-0.1789946580985893</v>
      </c>
      <c r="L15123">
        <v>-17.8995</v>
      </c>
      <c r="M15123" t="s">
        <v>82</v>
      </c>
    </row>
    <row r="15124" spans="1:13">
      <c r="A15124" t="s">
        <v>7304</v>
      </c>
      <c r="B15124" t="s">
        <v>7305</v>
      </c>
      <c r="C15124" t="str">
        <f>TEXT(D15124, "mmm")</f>
        <v>Dec</v>
      </c>
      <c r="D15124" s="1">
        <v>45630</v>
      </c>
      <c r="E15124" t="s">
        <v>7306</v>
      </c>
      <c r="F15124" t="s">
        <v>80</v>
      </c>
      <c r="G15124">
        <v>2294</v>
      </c>
      <c r="H15124">
        <v>25.08</v>
      </c>
      <c r="I15124">
        <v>57533.52</v>
      </c>
      <c r="J15124" t="s">
        <v>81</v>
      </c>
      <c r="K15124">
        <v>-0.1789946580985893</v>
      </c>
      <c r="L15124">
        <v>-17.8995</v>
      </c>
      <c r="M15124" t="s">
        <v>82</v>
      </c>
    </row>
    <row r="15125" spans="1:13">
      <c r="A15125" t="s">
        <v>488</v>
      </c>
      <c r="B15125" t="s">
        <v>489</v>
      </c>
      <c r="C15125" t="str">
        <f>TEXT(D15125, "mmm")</f>
        <v>Dec</v>
      </c>
      <c r="D15125" s="1">
        <v>45630</v>
      </c>
      <c r="E15125" t="s">
        <v>7317</v>
      </c>
      <c r="F15125" t="s">
        <v>80</v>
      </c>
      <c r="G15125">
        <v>25975</v>
      </c>
      <c r="H15125">
        <v>3.85</v>
      </c>
      <c r="I15125">
        <v>100003.75</v>
      </c>
      <c r="J15125" t="s">
        <v>86</v>
      </c>
      <c r="K15125">
        <v>-0.19946091696170171</v>
      </c>
      <c r="L15125">
        <v>-19.946100000000001</v>
      </c>
      <c r="M15125" t="s">
        <v>82</v>
      </c>
    </row>
    <row r="15126" spans="1:13">
      <c r="A15126" t="s">
        <v>7318</v>
      </c>
      <c r="B15126" t="s">
        <v>7319</v>
      </c>
      <c r="C15126" t="str">
        <f>TEXT(D15126, "mmm")</f>
        <v>Dec</v>
      </c>
      <c r="D15126" s="1">
        <v>45630</v>
      </c>
      <c r="E15126" t="s">
        <v>3131</v>
      </c>
      <c r="F15126" t="s">
        <v>80</v>
      </c>
      <c r="G15126">
        <v>6000</v>
      </c>
      <c r="H15126">
        <v>149.61000000000001</v>
      </c>
      <c r="I15126">
        <v>897660.00000000012</v>
      </c>
      <c r="J15126" t="s">
        <v>86</v>
      </c>
      <c r="K15126">
        <v>-0.1019945648972508</v>
      </c>
      <c r="L15126">
        <v>-10.1995</v>
      </c>
      <c r="M15126" t="s">
        <v>82</v>
      </c>
    </row>
    <row r="15127" spans="1:13">
      <c r="A15127" t="s">
        <v>1567</v>
      </c>
      <c r="B15127" t="s">
        <v>1568</v>
      </c>
      <c r="C15127" t="str">
        <f>TEXT(D15127, "mmm")</f>
        <v>Dec</v>
      </c>
      <c r="D15127" s="1">
        <v>45630</v>
      </c>
      <c r="E15127" t="s">
        <v>4665</v>
      </c>
      <c r="F15127" t="s">
        <v>80</v>
      </c>
      <c r="G15127">
        <v>10067</v>
      </c>
      <c r="H15127">
        <v>6.69</v>
      </c>
      <c r="I15127">
        <v>67348.23000000001</v>
      </c>
      <c r="J15127" t="s">
        <v>81</v>
      </c>
      <c r="K15127">
        <v>-5.8479544801777972E-2</v>
      </c>
      <c r="L15127">
        <v>-5.8479999999999999</v>
      </c>
      <c r="M15127" t="s">
        <v>82</v>
      </c>
    </row>
    <row r="15128" spans="1:13">
      <c r="A15128" t="s">
        <v>1567</v>
      </c>
      <c r="B15128" t="s">
        <v>1568</v>
      </c>
      <c r="C15128" t="str">
        <f>TEXT(D15128, "mmm")</f>
        <v>Dec</v>
      </c>
      <c r="D15128" s="1">
        <v>45630</v>
      </c>
      <c r="E15128" t="s">
        <v>4665</v>
      </c>
      <c r="F15128" t="s">
        <v>80</v>
      </c>
      <c r="G15128">
        <v>21447</v>
      </c>
      <c r="H15128">
        <v>6.72</v>
      </c>
      <c r="I15128">
        <v>144123.84</v>
      </c>
      <c r="J15128" t="s">
        <v>81</v>
      </c>
      <c r="K15128">
        <v>-5.8479544801777972E-2</v>
      </c>
      <c r="L15128">
        <v>-5.8479999999999999</v>
      </c>
      <c r="M15128" t="s">
        <v>82</v>
      </c>
    </row>
    <row r="15129" spans="1:13">
      <c r="A15129" t="s">
        <v>7312</v>
      </c>
      <c r="B15129" t="s">
        <v>7313</v>
      </c>
      <c r="C15129" t="str">
        <f>TEXT(D15129, "mmm")</f>
        <v>Dec</v>
      </c>
      <c r="D15129" s="1">
        <v>45630</v>
      </c>
      <c r="E15129" t="s">
        <v>7320</v>
      </c>
      <c r="F15129" t="s">
        <v>80</v>
      </c>
      <c r="G15129">
        <v>100000</v>
      </c>
      <c r="H15129">
        <v>0.66</v>
      </c>
      <c r="I15129">
        <v>66000</v>
      </c>
      <c r="J15129" t="s">
        <v>81</v>
      </c>
      <c r="K15129">
        <v>-5.7951521658478167E-2</v>
      </c>
      <c r="L15129">
        <v>-5.7952000000000004</v>
      </c>
      <c r="M15129" t="s">
        <v>82</v>
      </c>
    </row>
    <row r="15130" spans="1:13">
      <c r="A15130" t="s">
        <v>1875</v>
      </c>
      <c r="B15130" t="s">
        <v>1876</v>
      </c>
      <c r="C15130" t="str">
        <f>TEXT(D15130, "mmm")</f>
        <v>Dec</v>
      </c>
      <c r="D15130" s="1">
        <v>45630</v>
      </c>
      <c r="E15130" t="s">
        <v>1877</v>
      </c>
      <c r="F15130" t="s">
        <v>101</v>
      </c>
      <c r="G15130">
        <v>444</v>
      </c>
      <c r="H15130">
        <v>223.85</v>
      </c>
      <c r="I15130">
        <v>99389.4</v>
      </c>
      <c r="J15130" t="s">
        <v>81</v>
      </c>
      <c r="K15130">
        <v>5.4554426736982187E-2</v>
      </c>
      <c r="L15130">
        <v>5.4554</v>
      </c>
      <c r="M15130" t="s">
        <v>82</v>
      </c>
    </row>
    <row r="15131" spans="1:13">
      <c r="A15131" t="s">
        <v>1875</v>
      </c>
      <c r="B15131" t="s">
        <v>1876</v>
      </c>
      <c r="C15131" t="str">
        <f>TEXT(D15131, "mmm")</f>
        <v>Dec</v>
      </c>
      <c r="D15131" s="1">
        <v>45630</v>
      </c>
      <c r="E15131" t="s">
        <v>1879</v>
      </c>
      <c r="F15131" t="s">
        <v>217</v>
      </c>
      <c r="G15131">
        <v>444</v>
      </c>
      <c r="H15131">
        <v>223.85</v>
      </c>
      <c r="I15131">
        <v>99389.4</v>
      </c>
      <c r="J15131" t="s">
        <v>81</v>
      </c>
      <c r="K15131">
        <v>5.4554426736982187E-2</v>
      </c>
      <c r="L15131">
        <v>5.4554</v>
      </c>
      <c r="M15131" t="s">
        <v>82</v>
      </c>
    </row>
    <row r="15132" spans="1:13">
      <c r="A15132" t="s">
        <v>1875</v>
      </c>
      <c r="B15132" t="s">
        <v>1876</v>
      </c>
      <c r="C15132" t="str">
        <f>TEXT(D15132, "mmm")</f>
        <v>Dec</v>
      </c>
      <c r="D15132" s="1">
        <v>45630</v>
      </c>
      <c r="E15132" t="s">
        <v>1878</v>
      </c>
      <c r="F15132" t="s">
        <v>101</v>
      </c>
      <c r="G15132">
        <v>444</v>
      </c>
      <c r="H15132">
        <v>223.85</v>
      </c>
      <c r="I15132">
        <v>99389.4</v>
      </c>
      <c r="J15132" t="s">
        <v>81</v>
      </c>
      <c r="K15132">
        <v>5.4554426736982187E-2</v>
      </c>
      <c r="L15132">
        <v>5.4554</v>
      </c>
      <c r="M15132" t="s">
        <v>82</v>
      </c>
    </row>
    <row r="15133" spans="1:13">
      <c r="A15133" t="s">
        <v>1493</v>
      </c>
      <c r="B15133" t="s">
        <v>1494</v>
      </c>
      <c r="C15133" t="str">
        <f>TEXT(D15133, "mmm")</f>
        <v>Dec</v>
      </c>
      <c r="D15133" s="1">
        <v>45630</v>
      </c>
      <c r="E15133" t="s">
        <v>3837</v>
      </c>
      <c r="F15133" t="s">
        <v>80</v>
      </c>
      <c r="G15133">
        <v>100</v>
      </c>
      <c r="H15133">
        <v>398.57</v>
      </c>
      <c r="I15133">
        <v>39857</v>
      </c>
      <c r="J15133" t="s">
        <v>81</v>
      </c>
      <c r="K15133">
        <v>-8.9159257296321903E-2</v>
      </c>
      <c r="L15133">
        <v>-8.9159000000000006</v>
      </c>
      <c r="M15133" t="s">
        <v>82</v>
      </c>
    </row>
    <row r="15134" spans="1:13">
      <c r="A15134" t="s">
        <v>4715</v>
      </c>
      <c r="B15134" t="s">
        <v>4716</v>
      </c>
      <c r="C15134" t="str">
        <f>TEXT(D15134, "mmm")</f>
        <v>Dec</v>
      </c>
      <c r="D15134" s="1">
        <v>45630</v>
      </c>
      <c r="E15134" t="s">
        <v>1772</v>
      </c>
      <c r="F15134" t="s">
        <v>251</v>
      </c>
      <c r="G15134">
        <v>133371</v>
      </c>
      <c r="H15134">
        <v>1.25</v>
      </c>
      <c r="I15134">
        <v>166713.75</v>
      </c>
      <c r="J15134" t="s">
        <v>86</v>
      </c>
      <c r="K15134">
        <v>-0.13599996566772471</v>
      </c>
      <c r="L15134">
        <v>-13.6</v>
      </c>
      <c r="M15134" t="s">
        <v>82</v>
      </c>
    </row>
    <row r="15135" spans="1:13">
      <c r="A15135" t="s">
        <v>4715</v>
      </c>
      <c r="B15135" t="s">
        <v>4716</v>
      </c>
      <c r="C15135" t="str">
        <f>TEXT(D15135, "mmm")</f>
        <v>Dec</v>
      </c>
      <c r="D15135" s="1">
        <v>45630</v>
      </c>
      <c r="E15135" t="s">
        <v>1773</v>
      </c>
      <c r="F15135" t="s">
        <v>251</v>
      </c>
      <c r="G15135">
        <v>133371</v>
      </c>
      <c r="H15135">
        <v>1.25</v>
      </c>
      <c r="I15135">
        <v>166713.75</v>
      </c>
      <c r="J15135" t="s">
        <v>86</v>
      </c>
      <c r="K15135">
        <v>-0.13599996566772471</v>
      </c>
      <c r="L15135">
        <v>-13.6</v>
      </c>
      <c r="M15135" t="s">
        <v>82</v>
      </c>
    </row>
    <row r="15136" spans="1:13">
      <c r="A15136" t="s">
        <v>4930</v>
      </c>
      <c r="B15136" t="s">
        <v>4931</v>
      </c>
      <c r="C15136" t="str">
        <f>TEXT(D15136, "mmm")</f>
        <v>Dec</v>
      </c>
      <c r="D15136" s="1">
        <v>45630</v>
      </c>
      <c r="E15136" t="s">
        <v>4932</v>
      </c>
      <c r="F15136" t="s">
        <v>251</v>
      </c>
      <c r="G15136">
        <v>1250000</v>
      </c>
      <c r="H15136">
        <v>1.6</v>
      </c>
      <c r="I15136">
        <v>2000000</v>
      </c>
      <c r="J15136" t="s">
        <v>86</v>
      </c>
      <c r="K15136">
        <v>-1.7341023733535629E-2</v>
      </c>
      <c r="L15136">
        <v>-1.7341</v>
      </c>
      <c r="M15136" t="s">
        <v>82</v>
      </c>
    </row>
    <row r="15137" spans="1:13">
      <c r="A15137" t="s">
        <v>3565</v>
      </c>
      <c r="B15137" t="s">
        <v>3566</v>
      </c>
      <c r="C15137" t="str">
        <f>TEXT(D15137, "mmm")</f>
        <v>Dec</v>
      </c>
      <c r="D15137" s="1">
        <v>45630</v>
      </c>
      <c r="E15137" t="s">
        <v>7321</v>
      </c>
      <c r="F15137" t="s">
        <v>118</v>
      </c>
      <c r="G15137">
        <v>1100</v>
      </c>
      <c r="H15137">
        <v>44.5</v>
      </c>
      <c r="I15137">
        <v>48950</v>
      </c>
      <c r="J15137" t="s">
        <v>81</v>
      </c>
      <c r="K15137">
        <v>-9.4107790286464876E-2</v>
      </c>
      <c r="L15137">
        <v>-9.4108000000000001</v>
      </c>
      <c r="M15137" t="s">
        <v>82</v>
      </c>
    </row>
    <row r="15138" spans="1:13">
      <c r="A15138" t="s">
        <v>3565</v>
      </c>
      <c r="B15138" t="s">
        <v>3566</v>
      </c>
      <c r="C15138" t="str">
        <f>TEXT(D15138, "mmm")</f>
        <v>Dec</v>
      </c>
      <c r="D15138" s="1">
        <v>45630</v>
      </c>
      <c r="E15138" t="s">
        <v>7322</v>
      </c>
      <c r="F15138" t="s">
        <v>80</v>
      </c>
      <c r="G15138">
        <v>4500</v>
      </c>
      <c r="H15138">
        <v>44.5</v>
      </c>
      <c r="I15138">
        <v>200250</v>
      </c>
      <c r="J15138" t="s">
        <v>86</v>
      </c>
      <c r="K15138">
        <v>-9.4107790286464876E-2</v>
      </c>
      <c r="L15138">
        <v>-9.4108000000000001</v>
      </c>
      <c r="M15138" t="s">
        <v>82</v>
      </c>
    </row>
    <row r="15139" spans="1:13">
      <c r="A15139" t="s">
        <v>3737</v>
      </c>
      <c r="B15139" t="s">
        <v>3738</v>
      </c>
      <c r="C15139" t="str">
        <f>TEXT(D15139, "mmm")</f>
        <v>Dec</v>
      </c>
      <c r="D15139" s="1">
        <v>45630</v>
      </c>
      <c r="E15139" t="s">
        <v>5635</v>
      </c>
      <c r="F15139" t="s">
        <v>80</v>
      </c>
      <c r="G15139">
        <v>4600</v>
      </c>
      <c r="H15139">
        <v>4.3899999999999997</v>
      </c>
      <c r="I15139">
        <v>20194</v>
      </c>
      <c r="J15139" t="s">
        <v>81</v>
      </c>
      <c r="K15139">
        <v>-0.20090291218349121</v>
      </c>
      <c r="L15139">
        <v>-20.090299999999999</v>
      </c>
      <c r="M15139" t="s">
        <v>82</v>
      </c>
    </row>
    <row r="15140" spans="1:13">
      <c r="A15140" t="s">
        <v>7312</v>
      </c>
      <c r="B15140" t="s">
        <v>7313</v>
      </c>
      <c r="C15140" t="str">
        <f>TEXT(D15140, "mmm")</f>
        <v>Dec</v>
      </c>
      <c r="D15140" s="1">
        <v>45630</v>
      </c>
      <c r="E15140" t="s">
        <v>7323</v>
      </c>
      <c r="F15140" t="s">
        <v>217</v>
      </c>
      <c r="G15140">
        <v>377002</v>
      </c>
      <c r="H15140">
        <v>0.66</v>
      </c>
      <c r="I15140">
        <v>248821.32</v>
      </c>
      <c r="J15140" t="s">
        <v>86</v>
      </c>
      <c r="K15140">
        <v>-5.7951521658478167E-2</v>
      </c>
      <c r="L15140">
        <v>-5.7952000000000004</v>
      </c>
      <c r="M15140" t="s">
        <v>82</v>
      </c>
    </row>
    <row r="15141" spans="1:13">
      <c r="A15141" t="s">
        <v>5095</v>
      </c>
      <c r="B15141" t="s">
        <v>5096</v>
      </c>
      <c r="C15141" t="str">
        <f>TEXT(D15141, "mmm")</f>
        <v>Dec</v>
      </c>
      <c r="D15141" s="1">
        <v>45630</v>
      </c>
      <c r="E15141" t="s">
        <v>5097</v>
      </c>
      <c r="F15141" t="s">
        <v>101</v>
      </c>
      <c r="G15141">
        <v>9522</v>
      </c>
      <c r="H15141">
        <v>16.54</v>
      </c>
      <c r="I15141">
        <v>157493.88</v>
      </c>
      <c r="J15141" t="s">
        <v>86</v>
      </c>
      <c r="K15141">
        <v>-5.0030081917033842E-2</v>
      </c>
      <c r="L15141">
        <v>-5.0030000000000001</v>
      </c>
      <c r="M15141" t="s">
        <v>82</v>
      </c>
    </row>
    <row r="15142" spans="1:13">
      <c r="A15142" t="s">
        <v>3565</v>
      </c>
      <c r="B15142" t="s">
        <v>3566</v>
      </c>
      <c r="C15142" t="str">
        <f>TEXT(D15142, "mmm")</f>
        <v>Dec</v>
      </c>
      <c r="D15142" s="1">
        <v>45630</v>
      </c>
      <c r="E15142" t="s">
        <v>6161</v>
      </c>
      <c r="F15142" t="s">
        <v>80</v>
      </c>
      <c r="G15142">
        <v>5600</v>
      </c>
      <c r="H15142">
        <v>44.5</v>
      </c>
      <c r="I15142">
        <v>249200</v>
      </c>
      <c r="J15142" t="s">
        <v>86</v>
      </c>
      <c r="K15142">
        <v>-9.4107790286464876E-2</v>
      </c>
      <c r="L15142">
        <v>-9.4108000000000001</v>
      </c>
      <c r="M15142" t="s">
        <v>82</v>
      </c>
    </row>
    <row r="15143" spans="1:13">
      <c r="A15143" t="s">
        <v>3581</v>
      </c>
      <c r="B15143" t="s">
        <v>3582</v>
      </c>
      <c r="C15143" t="str">
        <f>TEXT(D15143, "mmm")</f>
        <v>Dec</v>
      </c>
      <c r="D15143" s="1">
        <v>45630</v>
      </c>
      <c r="E15143" t="s">
        <v>5146</v>
      </c>
      <c r="F15143" t="s">
        <v>80</v>
      </c>
      <c r="G15143">
        <v>2824</v>
      </c>
      <c r="H15143">
        <v>5.7</v>
      </c>
      <c r="I15143">
        <v>16096.8</v>
      </c>
      <c r="J15143" t="s">
        <v>81</v>
      </c>
      <c r="K15143">
        <v>-6.7590964952303434E-2</v>
      </c>
      <c r="L15143">
        <v>-6.7591000000000001</v>
      </c>
      <c r="M15143" t="s">
        <v>82</v>
      </c>
    </row>
    <row r="15144" spans="1:13">
      <c r="A15144" t="s">
        <v>3581</v>
      </c>
      <c r="B15144" t="s">
        <v>3582</v>
      </c>
      <c r="C15144" t="str">
        <f>TEXT(D15144, "mmm")</f>
        <v>Dec</v>
      </c>
      <c r="D15144" s="1">
        <v>45630</v>
      </c>
      <c r="E15144" t="s">
        <v>5146</v>
      </c>
      <c r="F15144" t="s">
        <v>80</v>
      </c>
      <c r="G15144">
        <v>10124</v>
      </c>
      <c r="H15144">
        <v>5.64</v>
      </c>
      <c r="I15144">
        <v>57099.359999999993</v>
      </c>
      <c r="J15144" t="s">
        <v>81</v>
      </c>
      <c r="K15144">
        <v>-6.7590964952303434E-2</v>
      </c>
      <c r="L15144">
        <v>-6.7591000000000001</v>
      </c>
      <c r="M15144" t="s">
        <v>82</v>
      </c>
    </row>
    <row r="15145" spans="1:13">
      <c r="A15145" t="s">
        <v>3581</v>
      </c>
      <c r="B15145" t="s">
        <v>3582</v>
      </c>
      <c r="C15145" t="str">
        <f>TEXT(D15145, "mmm")</f>
        <v>Dec</v>
      </c>
      <c r="D15145" s="1">
        <v>45630</v>
      </c>
      <c r="E15145" t="s">
        <v>5146</v>
      </c>
      <c r="F15145" t="s">
        <v>80</v>
      </c>
      <c r="G15145">
        <v>5853</v>
      </c>
      <c r="H15145">
        <v>5.65</v>
      </c>
      <c r="I15145">
        <v>33069.449999999997</v>
      </c>
      <c r="J15145" t="s">
        <v>81</v>
      </c>
      <c r="K15145">
        <v>-6.7590964952303434E-2</v>
      </c>
      <c r="L15145">
        <v>-6.7591000000000001</v>
      </c>
      <c r="M15145" t="s">
        <v>82</v>
      </c>
    </row>
    <row r="15146" spans="1:13">
      <c r="A15146" t="s">
        <v>3581</v>
      </c>
      <c r="B15146" t="s">
        <v>3582</v>
      </c>
      <c r="C15146" t="str">
        <f>TEXT(D15146, "mmm")</f>
        <v>Dec</v>
      </c>
      <c r="D15146" s="1">
        <v>45630</v>
      </c>
      <c r="E15146" t="s">
        <v>5146</v>
      </c>
      <c r="F15146" t="s">
        <v>80</v>
      </c>
      <c r="G15146">
        <v>16800</v>
      </c>
      <c r="H15146">
        <v>5.66</v>
      </c>
      <c r="I15146">
        <v>95088</v>
      </c>
      <c r="J15146" t="s">
        <v>86</v>
      </c>
      <c r="K15146">
        <v>-6.7590964952303434E-2</v>
      </c>
      <c r="L15146">
        <v>-6.7591000000000001</v>
      </c>
      <c r="M15146" t="s">
        <v>82</v>
      </c>
    </row>
    <row r="15147" spans="1:13">
      <c r="A15147" t="s">
        <v>6793</v>
      </c>
      <c r="B15147" t="s">
        <v>7160</v>
      </c>
      <c r="C15147" t="str">
        <f>TEXT(D15147, "mmm")</f>
        <v>Dec</v>
      </c>
      <c r="D15147" s="1">
        <v>45630</v>
      </c>
      <c r="E15147" t="s">
        <v>100</v>
      </c>
      <c r="F15147" t="s">
        <v>101</v>
      </c>
      <c r="G15147">
        <v>76706</v>
      </c>
      <c r="H15147">
        <v>9.51</v>
      </c>
      <c r="I15147">
        <v>729474.05999999994</v>
      </c>
      <c r="J15147" t="s">
        <v>86</v>
      </c>
      <c r="K15147">
        <v>-1.787585979798512E-2</v>
      </c>
      <c r="L15147">
        <v>-1.7876000000000001</v>
      </c>
      <c r="M15147" t="s">
        <v>82</v>
      </c>
    </row>
    <row r="15148" spans="1:13">
      <c r="A15148" t="s">
        <v>6793</v>
      </c>
      <c r="B15148" t="s">
        <v>7160</v>
      </c>
      <c r="C15148" t="str">
        <f>TEXT(D15148, "mmm")</f>
        <v>Dec</v>
      </c>
      <c r="D15148" s="1">
        <v>45630</v>
      </c>
      <c r="E15148" t="s">
        <v>102</v>
      </c>
      <c r="F15148" t="s">
        <v>101</v>
      </c>
      <c r="G15148">
        <v>76706</v>
      </c>
      <c r="H15148">
        <v>9.51</v>
      </c>
      <c r="I15148">
        <v>729474.05999999994</v>
      </c>
      <c r="J15148" t="s">
        <v>86</v>
      </c>
      <c r="K15148">
        <v>-1.787585979798512E-2</v>
      </c>
      <c r="L15148">
        <v>-1.7876000000000001</v>
      </c>
      <c r="M15148" t="s">
        <v>82</v>
      </c>
    </row>
    <row r="15149" spans="1:13">
      <c r="A15149" t="s">
        <v>488</v>
      </c>
      <c r="B15149" t="s">
        <v>489</v>
      </c>
      <c r="C15149" t="str">
        <f>TEXT(D15149, "mmm")</f>
        <v>Dec</v>
      </c>
      <c r="D15149" s="1">
        <v>45630</v>
      </c>
      <c r="E15149" t="s">
        <v>4514</v>
      </c>
      <c r="F15149" t="s">
        <v>128</v>
      </c>
      <c r="G15149">
        <v>8000</v>
      </c>
      <c r="H15149">
        <v>3.77</v>
      </c>
      <c r="I15149">
        <v>30160</v>
      </c>
      <c r="J15149" t="s">
        <v>81</v>
      </c>
      <c r="K15149">
        <v>-0.19946091696170171</v>
      </c>
      <c r="L15149">
        <v>-19.946100000000001</v>
      </c>
      <c r="M15149" t="s">
        <v>82</v>
      </c>
    </row>
    <row r="15150" spans="1:13">
      <c r="A15150" t="s">
        <v>7100</v>
      </c>
      <c r="B15150" t="s">
        <v>7101</v>
      </c>
      <c r="C15150" t="str">
        <f>TEXT(D15150, "mmm")</f>
        <v>Dec</v>
      </c>
      <c r="D15150" s="1">
        <v>45631</v>
      </c>
      <c r="E15150" t="s">
        <v>7324</v>
      </c>
      <c r="F15150" t="s">
        <v>80</v>
      </c>
      <c r="G15150">
        <v>3500</v>
      </c>
      <c r="H15150">
        <v>34.19</v>
      </c>
      <c r="I15150">
        <v>119665</v>
      </c>
      <c r="J15150" t="s">
        <v>86</v>
      </c>
      <c r="K15150">
        <v>-0.11062461161291449</v>
      </c>
      <c r="L15150">
        <v>-11.0625</v>
      </c>
      <c r="M15150" t="s">
        <v>82</v>
      </c>
    </row>
    <row r="15151" spans="1:13">
      <c r="A15151" t="s">
        <v>2159</v>
      </c>
      <c r="B15151" t="s">
        <v>2160</v>
      </c>
      <c r="C15151" t="str">
        <f>TEXT(D15151, "mmm")</f>
        <v>Dec</v>
      </c>
      <c r="D15151" s="1">
        <v>45631</v>
      </c>
      <c r="E15151" t="s">
        <v>6151</v>
      </c>
      <c r="F15151" t="s">
        <v>80</v>
      </c>
      <c r="G15151">
        <v>33055</v>
      </c>
      <c r="H15151">
        <v>1.47</v>
      </c>
      <c r="I15151">
        <v>48590.85</v>
      </c>
      <c r="J15151" t="s">
        <v>81</v>
      </c>
      <c r="K15151">
        <v>3.2258111654039023E-2</v>
      </c>
      <c r="L15151">
        <v>3.2258</v>
      </c>
      <c r="M15151" t="s">
        <v>82</v>
      </c>
    </row>
    <row r="15152" spans="1:13">
      <c r="A15152" t="s">
        <v>2215</v>
      </c>
      <c r="B15152" t="s">
        <v>2216</v>
      </c>
      <c r="C15152" t="str">
        <f>TEXT(D15152, "mmm")</f>
        <v>Dec</v>
      </c>
      <c r="D15152" s="1">
        <v>45631</v>
      </c>
      <c r="E15152" t="s">
        <v>651</v>
      </c>
      <c r="F15152" t="s">
        <v>222</v>
      </c>
      <c r="G15152">
        <v>14337</v>
      </c>
      <c r="H15152">
        <v>2.69</v>
      </c>
      <c r="I15152">
        <v>38566.53</v>
      </c>
      <c r="J15152" t="s">
        <v>86</v>
      </c>
      <c r="K15152">
        <v>0.1072797781848454</v>
      </c>
      <c r="L15152">
        <v>10.728</v>
      </c>
      <c r="M15152" t="s">
        <v>82</v>
      </c>
    </row>
    <row r="15153" spans="1:13">
      <c r="A15153" t="s">
        <v>2215</v>
      </c>
      <c r="B15153" t="s">
        <v>2216</v>
      </c>
      <c r="C15153" t="str">
        <f>TEXT(D15153, "mmm")</f>
        <v>Dec</v>
      </c>
      <c r="D15153" s="1">
        <v>45631</v>
      </c>
      <c r="E15153" t="s">
        <v>661</v>
      </c>
      <c r="F15153" t="s">
        <v>222</v>
      </c>
      <c r="G15153">
        <v>14337</v>
      </c>
      <c r="H15153">
        <v>2.69</v>
      </c>
      <c r="I15153">
        <v>38566.53</v>
      </c>
      <c r="J15153" t="s">
        <v>86</v>
      </c>
      <c r="K15153">
        <v>0.1072797781848454</v>
      </c>
      <c r="L15153">
        <v>10.728</v>
      </c>
      <c r="M15153" t="s">
        <v>82</v>
      </c>
    </row>
    <row r="15154" spans="1:13">
      <c r="A15154" t="s">
        <v>2215</v>
      </c>
      <c r="B15154" t="s">
        <v>2216</v>
      </c>
      <c r="C15154" t="str">
        <f>TEXT(D15154, "mmm")</f>
        <v>Dec</v>
      </c>
      <c r="D15154" s="1">
        <v>45631</v>
      </c>
      <c r="E15154" t="s">
        <v>659</v>
      </c>
      <c r="F15154" t="s">
        <v>222</v>
      </c>
      <c r="G15154">
        <v>14337</v>
      </c>
      <c r="H15154">
        <v>2.69</v>
      </c>
      <c r="I15154">
        <v>38566.53</v>
      </c>
      <c r="J15154" t="s">
        <v>86</v>
      </c>
      <c r="K15154">
        <v>0.1072797781848454</v>
      </c>
      <c r="L15154">
        <v>10.728</v>
      </c>
      <c r="M15154" t="s">
        <v>82</v>
      </c>
    </row>
    <row r="15155" spans="1:13">
      <c r="A15155" t="s">
        <v>2215</v>
      </c>
      <c r="B15155" t="s">
        <v>2216</v>
      </c>
      <c r="C15155" t="str">
        <f>TEXT(D15155, "mmm")</f>
        <v>Dec</v>
      </c>
      <c r="D15155" s="1">
        <v>45631</v>
      </c>
      <c r="E15155" t="s">
        <v>663</v>
      </c>
      <c r="F15155" t="s">
        <v>222</v>
      </c>
      <c r="G15155">
        <v>14337</v>
      </c>
      <c r="H15155">
        <v>2.69</v>
      </c>
      <c r="I15155">
        <v>38566.53</v>
      </c>
      <c r="J15155" t="s">
        <v>86</v>
      </c>
      <c r="K15155">
        <v>0.1072797781848454</v>
      </c>
      <c r="L15155">
        <v>10.728</v>
      </c>
      <c r="M15155" t="s">
        <v>82</v>
      </c>
    </row>
    <row r="15156" spans="1:13">
      <c r="A15156" t="s">
        <v>2215</v>
      </c>
      <c r="B15156" t="s">
        <v>2216</v>
      </c>
      <c r="C15156" t="str">
        <f>TEXT(D15156, "mmm")</f>
        <v>Dec</v>
      </c>
      <c r="D15156" s="1">
        <v>45631</v>
      </c>
      <c r="E15156" t="s">
        <v>664</v>
      </c>
      <c r="F15156" t="s">
        <v>101</v>
      </c>
      <c r="G15156">
        <v>14337</v>
      </c>
      <c r="H15156">
        <v>2.69</v>
      </c>
      <c r="I15156">
        <v>38566.53</v>
      </c>
      <c r="J15156" t="s">
        <v>86</v>
      </c>
      <c r="K15156">
        <v>0.1072797781848454</v>
      </c>
      <c r="L15156">
        <v>10.728</v>
      </c>
      <c r="M15156" t="s">
        <v>82</v>
      </c>
    </row>
    <row r="15157" spans="1:13">
      <c r="A15157" t="s">
        <v>2215</v>
      </c>
      <c r="B15157" t="s">
        <v>2216</v>
      </c>
      <c r="C15157" t="str">
        <f>TEXT(D15157, "mmm")</f>
        <v>Dec</v>
      </c>
      <c r="D15157" s="1">
        <v>45631</v>
      </c>
      <c r="E15157" t="s">
        <v>660</v>
      </c>
      <c r="F15157" t="s">
        <v>222</v>
      </c>
      <c r="G15157">
        <v>14337</v>
      </c>
      <c r="H15157">
        <v>2.69</v>
      </c>
      <c r="I15157">
        <v>38566.53</v>
      </c>
      <c r="J15157" t="s">
        <v>86</v>
      </c>
      <c r="K15157">
        <v>0.1072797781848454</v>
      </c>
      <c r="L15157">
        <v>10.728</v>
      </c>
      <c r="M15157" t="s">
        <v>82</v>
      </c>
    </row>
    <row r="15158" spans="1:13">
      <c r="A15158" t="s">
        <v>671</v>
      </c>
      <c r="B15158" t="s">
        <v>672</v>
      </c>
      <c r="C15158" t="str">
        <f>TEXT(D15158, "mmm")</f>
        <v>Dec</v>
      </c>
      <c r="D15158" s="1">
        <v>45631</v>
      </c>
      <c r="E15158" t="s">
        <v>7325</v>
      </c>
      <c r="F15158" t="s">
        <v>128</v>
      </c>
      <c r="G15158">
        <v>17549</v>
      </c>
      <c r="H15158">
        <v>1.1100000000000001</v>
      </c>
      <c r="I15158">
        <v>19479.39</v>
      </c>
      <c r="J15158" t="s">
        <v>81</v>
      </c>
      <c r="K15158">
        <v>0.1848740196187644</v>
      </c>
      <c r="L15158">
        <v>18.487400000000001</v>
      </c>
      <c r="M15158" t="s">
        <v>82</v>
      </c>
    </row>
    <row r="15159" spans="1:13">
      <c r="A15159" t="s">
        <v>7326</v>
      </c>
      <c r="B15159" t="s">
        <v>7327</v>
      </c>
      <c r="C15159" t="str">
        <f>TEXT(D15159, "mmm")</f>
        <v>Dec</v>
      </c>
      <c r="D15159" s="1">
        <v>45631</v>
      </c>
      <c r="E15159" t="s">
        <v>7328</v>
      </c>
      <c r="F15159" t="s">
        <v>80</v>
      </c>
      <c r="G15159">
        <v>300000</v>
      </c>
      <c r="H15159">
        <v>8.91</v>
      </c>
      <c r="I15159">
        <v>2673000</v>
      </c>
      <c r="J15159" t="s">
        <v>81</v>
      </c>
      <c r="K15159">
        <v>1.8018000602490151E-2</v>
      </c>
      <c r="L15159">
        <v>1.8018000000000001</v>
      </c>
      <c r="M15159" t="s">
        <v>82</v>
      </c>
    </row>
    <row r="15160" spans="1:13">
      <c r="A15160" t="s">
        <v>1094</v>
      </c>
      <c r="B15160" t="s">
        <v>1095</v>
      </c>
      <c r="C15160" t="str">
        <f>TEXT(D15160, "mmm")</f>
        <v>Dec</v>
      </c>
      <c r="D15160" s="1">
        <v>45631</v>
      </c>
      <c r="E15160" t="s">
        <v>1096</v>
      </c>
      <c r="F15160" t="s">
        <v>128</v>
      </c>
      <c r="G15160">
        <v>500</v>
      </c>
      <c r="H15160">
        <v>39</v>
      </c>
      <c r="I15160">
        <v>19500</v>
      </c>
      <c r="J15160" t="s">
        <v>86</v>
      </c>
      <c r="K15160">
        <v>-2.5641090701930321E-2</v>
      </c>
      <c r="L15160">
        <v>-2.5640999999999998</v>
      </c>
      <c r="M15160" t="s">
        <v>82</v>
      </c>
    </row>
    <row r="15161" spans="1:13">
      <c r="A15161" t="s">
        <v>6055</v>
      </c>
      <c r="B15161" t="s">
        <v>6056</v>
      </c>
      <c r="C15161" t="str">
        <f>TEXT(D15161, "mmm")</f>
        <v>Dec</v>
      </c>
      <c r="D15161" s="1">
        <v>45631</v>
      </c>
      <c r="E15161" t="s">
        <v>7315</v>
      </c>
      <c r="F15161" t="s">
        <v>80</v>
      </c>
      <c r="G15161">
        <v>5000</v>
      </c>
      <c r="H15161">
        <v>5.46</v>
      </c>
      <c r="I15161">
        <v>27300</v>
      </c>
      <c r="J15161" t="s">
        <v>81</v>
      </c>
      <c r="K15161">
        <v>-3.9548030209026197E-2</v>
      </c>
      <c r="L15161">
        <v>-3.9548000000000001</v>
      </c>
      <c r="M15161" t="s">
        <v>82</v>
      </c>
    </row>
    <row r="15162" spans="1:13">
      <c r="A15162" t="s">
        <v>6055</v>
      </c>
      <c r="B15162" t="s">
        <v>6056</v>
      </c>
      <c r="C15162" t="str">
        <f>TEXT(D15162, "mmm")</f>
        <v>Dec</v>
      </c>
      <c r="D15162" s="1">
        <v>45631</v>
      </c>
      <c r="E15162" t="s">
        <v>7315</v>
      </c>
      <c r="F15162" t="s">
        <v>80</v>
      </c>
      <c r="G15162">
        <v>5000</v>
      </c>
      <c r="H15162">
        <v>5.45</v>
      </c>
      <c r="I15162">
        <v>27250</v>
      </c>
      <c r="J15162" t="s">
        <v>81</v>
      </c>
      <c r="K15162">
        <v>-3.9548030209026197E-2</v>
      </c>
      <c r="L15162">
        <v>-3.9548000000000001</v>
      </c>
      <c r="M15162" t="s">
        <v>82</v>
      </c>
    </row>
    <row r="15163" spans="1:13">
      <c r="A15163" t="s">
        <v>6055</v>
      </c>
      <c r="B15163" t="s">
        <v>6056</v>
      </c>
      <c r="C15163" t="str">
        <f>TEXT(D15163, "mmm")</f>
        <v>Dec</v>
      </c>
      <c r="D15163" s="1">
        <v>45631</v>
      </c>
      <c r="E15163" t="s">
        <v>7315</v>
      </c>
      <c r="F15163" t="s">
        <v>80</v>
      </c>
      <c r="G15163">
        <v>5000</v>
      </c>
      <c r="H15163">
        <v>5.42</v>
      </c>
      <c r="I15163">
        <v>27100</v>
      </c>
      <c r="J15163" t="s">
        <v>81</v>
      </c>
      <c r="K15163">
        <v>-3.9548030209026197E-2</v>
      </c>
      <c r="L15163">
        <v>-3.9548000000000001</v>
      </c>
      <c r="M15163" t="s">
        <v>82</v>
      </c>
    </row>
    <row r="15164" spans="1:13">
      <c r="A15164" t="s">
        <v>6055</v>
      </c>
      <c r="B15164" t="s">
        <v>6056</v>
      </c>
      <c r="C15164" t="str">
        <f>TEXT(D15164, "mmm")</f>
        <v>Dec</v>
      </c>
      <c r="D15164" s="1">
        <v>45631</v>
      </c>
      <c r="E15164" t="s">
        <v>7315</v>
      </c>
      <c r="F15164" t="s">
        <v>80</v>
      </c>
      <c r="G15164">
        <v>5000</v>
      </c>
      <c r="H15164">
        <v>5.44</v>
      </c>
      <c r="I15164">
        <v>27200</v>
      </c>
      <c r="J15164" t="s">
        <v>81</v>
      </c>
      <c r="K15164">
        <v>-3.9548030209026197E-2</v>
      </c>
      <c r="L15164">
        <v>-3.9548000000000001</v>
      </c>
      <c r="M15164" t="s">
        <v>82</v>
      </c>
    </row>
    <row r="15165" spans="1:13">
      <c r="A15165" t="s">
        <v>6055</v>
      </c>
      <c r="B15165" t="s">
        <v>6056</v>
      </c>
      <c r="C15165" t="str">
        <f>TEXT(D15165, "mmm")</f>
        <v>Dec</v>
      </c>
      <c r="D15165" s="1">
        <v>45631</v>
      </c>
      <c r="E15165" t="s">
        <v>7315</v>
      </c>
      <c r="F15165" t="s">
        <v>80</v>
      </c>
      <c r="G15165">
        <v>5000</v>
      </c>
      <c r="H15165">
        <v>5.41</v>
      </c>
      <c r="I15165">
        <v>27050</v>
      </c>
      <c r="J15165" t="s">
        <v>81</v>
      </c>
      <c r="K15165">
        <v>-3.9548030209026197E-2</v>
      </c>
      <c r="L15165">
        <v>-3.9548000000000001</v>
      </c>
      <c r="M15165" t="s">
        <v>82</v>
      </c>
    </row>
    <row r="15166" spans="1:13">
      <c r="A15166" t="s">
        <v>6055</v>
      </c>
      <c r="B15166" t="s">
        <v>6056</v>
      </c>
      <c r="C15166" t="str">
        <f>TEXT(D15166, "mmm")</f>
        <v>Dec</v>
      </c>
      <c r="D15166" s="1">
        <v>45631</v>
      </c>
      <c r="E15166" t="s">
        <v>7315</v>
      </c>
      <c r="F15166" t="s">
        <v>80</v>
      </c>
      <c r="G15166">
        <v>5000</v>
      </c>
      <c r="H15166">
        <v>5.42</v>
      </c>
      <c r="I15166">
        <v>27100</v>
      </c>
      <c r="J15166" t="s">
        <v>81</v>
      </c>
      <c r="K15166">
        <v>-3.9548030209026197E-2</v>
      </c>
      <c r="L15166">
        <v>-3.9548000000000001</v>
      </c>
      <c r="M15166" t="s">
        <v>82</v>
      </c>
    </row>
    <row r="15167" spans="1:13">
      <c r="A15167" t="s">
        <v>2245</v>
      </c>
      <c r="B15167" t="s">
        <v>2246</v>
      </c>
      <c r="C15167" t="str">
        <f>TEXT(D15167, "mmm")</f>
        <v>Dec</v>
      </c>
      <c r="D15167" s="1">
        <v>45631</v>
      </c>
      <c r="E15167" t="s">
        <v>2247</v>
      </c>
      <c r="F15167" t="s">
        <v>128</v>
      </c>
      <c r="G15167">
        <v>2290</v>
      </c>
      <c r="H15167">
        <v>23.57</v>
      </c>
      <c r="I15167">
        <v>53975.3</v>
      </c>
      <c r="J15167" t="s">
        <v>86</v>
      </c>
      <c r="K15167">
        <v>-3.9862990666247877E-2</v>
      </c>
      <c r="L15167">
        <v>-3.9863</v>
      </c>
      <c r="M15167" t="s">
        <v>82</v>
      </c>
    </row>
    <row r="15168" spans="1:13">
      <c r="A15168" t="s">
        <v>1668</v>
      </c>
      <c r="B15168" t="s">
        <v>1669</v>
      </c>
      <c r="C15168" t="str">
        <f>TEXT(D15168, "mmm")</f>
        <v>Dec</v>
      </c>
      <c r="D15168" s="1">
        <v>45631</v>
      </c>
      <c r="E15168" t="s">
        <v>1670</v>
      </c>
      <c r="F15168" t="s">
        <v>128</v>
      </c>
      <c r="G15168">
        <v>5000</v>
      </c>
      <c r="H15168">
        <v>21.31</v>
      </c>
      <c r="I15168">
        <v>106550</v>
      </c>
      <c r="J15168" t="s">
        <v>86</v>
      </c>
      <c r="K15168">
        <v>-3.7556643406362329E-3</v>
      </c>
      <c r="L15168">
        <v>-0.37559999999999999</v>
      </c>
      <c r="M15168" t="s">
        <v>82</v>
      </c>
    </row>
    <row r="15169" spans="1:13">
      <c r="A15169" t="s">
        <v>1525</v>
      </c>
      <c r="B15169" t="s">
        <v>1526</v>
      </c>
      <c r="C15169" t="str">
        <f>TEXT(D15169, "mmm")</f>
        <v>Dec</v>
      </c>
      <c r="D15169" s="1">
        <v>45631</v>
      </c>
      <c r="E15169" t="s">
        <v>1527</v>
      </c>
      <c r="F15169" t="s">
        <v>428</v>
      </c>
      <c r="G15169">
        <v>5000</v>
      </c>
      <c r="H15169">
        <v>31</v>
      </c>
      <c r="I15169">
        <v>155000</v>
      </c>
      <c r="J15169" t="s">
        <v>86</v>
      </c>
      <c r="K15169">
        <v>3.1461445263126109E-2</v>
      </c>
      <c r="L15169">
        <v>3.1461000000000001</v>
      </c>
      <c r="M15169" t="s">
        <v>82</v>
      </c>
    </row>
    <row r="15170" spans="1:13">
      <c r="A15170" t="s">
        <v>4348</v>
      </c>
      <c r="B15170" t="s">
        <v>4349</v>
      </c>
      <c r="C15170" t="str">
        <f>TEXT(D15170, "mmm")</f>
        <v>Dec</v>
      </c>
      <c r="D15170" s="1">
        <v>45631</v>
      </c>
      <c r="E15170" t="s">
        <v>6772</v>
      </c>
      <c r="F15170" t="s">
        <v>80</v>
      </c>
      <c r="G15170">
        <v>5542</v>
      </c>
      <c r="H15170">
        <v>11.74</v>
      </c>
      <c r="I15170">
        <v>65063.08</v>
      </c>
      <c r="J15170" t="s">
        <v>81</v>
      </c>
      <c r="K15170">
        <v>-2.0967403105821129E-2</v>
      </c>
      <c r="L15170">
        <v>-2.0966999999999998</v>
      </c>
      <c r="M15170" t="s">
        <v>82</v>
      </c>
    </row>
    <row r="15171" spans="1:13">
      <c r="A15171" t="s">
        <v>4348</v>
      </c>
      <c r="B15171" t="s">
        <v>4349</v>
      </c>
      <c r="C15171" t="str">
        <f>TEXT(D15171, "mmm")</f>
        <v>Dec</v>
      </c>
      <c r="D15171" s="1">
        <v>45631</v>
      </c>
      <c r="E15171" t="s">
        <v>6772</v>
      </c>
      <c r="F15171" t="s">
        <v>80</v>
      </c>
      <c r="G15171">
        <v>11082</v>
      </c>
      <c r="H15171">
        <v>11.74</v>
      </c>
      <c r="I15171">
        <v>130102.68</v>
      </c>
      <c r="J15171" t="s">
        <v>81</v>
      </c>
      <c r="K15171">
        <v>-2.0967403105821129E-2</v>
      </c>
      <c r="L15171">
        <v>-2.0966999999999998</v>
      </c>
      <c r="M15171" t="s">
        <v>82</v>
      </c>
    </row>
    <row r="15172" spans="1:13">
      <c r="A15172" t="s">
        <v>4083</v>
      </c>
      <c r="B15172" t="s">
        <v>4084</v>
      </c>
      <c r="C15172" t="str">
        <f>TEXT(D15172, "mmm")</f>
        <v>Dec</v>
      </c>
      <c r="D15172" s="1">
        <v>45631</v>
      </c>
      <c r="E15172" t="s">
        <v>4085</v>
      </c>
      <c r="F15172" t="s">
        <v>80</v>
      </c>
      <c r="G15172">
        <v>3500</v>
      </c>
      <c r="H15172">
        <v>14.5</v>
      </c>
      <c r="I15172">
        <v>50750</v>
      </c>
      <c r="J15172" t="s">
        <v>81</v>
      </c>
      <c r="K15172">
        <v>9.1954007028835383E-2</v>
      </c>
      <c r="L15172">
        <v>9.1953999999999994</v>
      </c>
      <c r="M15172" t="s">
        <v>82</v>
      </c>
    </row>
    <row r="15173" spans="1:13">
      <c r="A15173" t="s">
        <v>329</v>
      </c>
      <c r="B15173" t="s">
        <v>330</v>
      </c>
      <c r="C15173" t="str">
        <f>TEXT(D15173, "mmm")</f>
        <v>Dec</v>
      </c>
      <c r="D15173" s="1">
        <v>45631</v>
      </c>
      <c r="E15173" t="s">
        <v>331</v>
      </c>
      <c r="F15173" t="s">
        <v>80</v>
      </c>
      <c r="G15173">
        <v>110619</v>
      </c>
      <c r="H15173">
        <v>1.1299999999999999</v>
      </c>
      <c r="I15173">
        <v>124999.47</v>
      </c>
      <c r="J15173" t="s">
        <v>81</v>
      </c>
      <c r="K15173">
        <v>-0.24822697313994821</v>
      </c>
      <c r="L15173">
        <v>-24.822700000000001</v>
      </c>
      <c r="M15173" t="s">
        <v>82</v>
      </c>
    </row>
    <row r="15174" spans="1:13">
      <c r="A15174" t="s">
        <v>6158</v>
      </c>
      <c r="B15174" t="s">
        <v>6159</v>
      </c>
      <c r="C15174" t="str">
        <f>TEXT(D15174, "mmm")</f>
        <v>Dec</v>
      </c>
      <c r="D15174" s="1">
        <v>45631</v>
      </c>
      <c r="E15174" t="s">
        <v>7329</v>
      </c>
      <c r="F15174" t="s">
        <v>80</v>
      </c>
      <c r="G15174">
        <v>45000</v>
      </c>
      <c r="H15174">
        <v>2.1800000000000002</v>
      </c>
      <c r="I15174">
        <v>98100</v>
      </c>
      <c r="J15174" t="s">
        <v>86</v>
      </c>
      <c r="K15174">
        <v>-0.1493212838095879</v>
      </c>
      <c r="L15174">
        <v>-14.9321</v>
      </c>
      <c r="M15174" t="s">
        <v>82</v>
      </c>
    </row>
    <row r="15175" spans="1:13">
      <c r="A15175" t="s">
        <v>4979</v>
      </c>
      <c r="B15175" t="s">
        <v>4980</v>
      </c>
      <c r="C15175" t="str">
        <f>TEXT(D15175, "mmm")</f>
        <v>Dec</v>
      </c>
      <c r="D15175" s="1">
        <v>45631</v>
      </c>
      <c r="E15175" t="s">
        <v>5023</v>
      </c>
      <c r="F15175" t="s">
        <v>80</v>
      </c>
      <c r="G15175">
        <v>5000</v>
      </c>
      <c r="H15175">
        <v>10</v>
      </c>
      <c r="I15175">
        <v>50000</v>
      </c>
      <c r="J15175" t="s">
        <v>81</v>
      </c>
      <c r="K15175">
        <v>9.9985537495510535E-2</v>
      </c>
      <c r="L15175">
        <v>9.9985999999999997</v>
      </c>
      <c r="M15175" t="s">
        <v>82</v>
      </c>
    </row>
    <row r="15176" spans="1:13">
      <c r="A15176" t="s">
        <v>7330</v>
      </c>
      <c r="B15176" t="s">
        <v>7331</v>
      </c>
      <c r="C15176" t="str">
        <f>TEXT(D15176, "mmm")</f>
        <v>Dec</v>
      </c>
      <c r="D15176" s="1">
        <v>45631</v>
      </c>
      <c r="E15176" t="s">
        <v>7332</v>
      </c>
      <c r="F15176" t="s">
        <v>80</v>
      </c>
      <c r="G15176">
        <v>3000</v>
      </c>
      <c r="H15176">
        <v>4.8499999999999996</v>
      </c>
      <c r="I15176">
        <v>14550</v>
      </c>
      <c r="J15176" t="s">
        <v>86</v>
      </c>
      <c r="K15176">
        <v>-0.27937919399933769</v>
      </c>
      <c r="L15176">
        <v>-27.937899999999999</v>
      </c>
      <c r="M15176" t="s">
        <v>82</v>
      </c>
    </row>
    <row r="15177" spans="1:13">
      <c r="A15177" t="s">
        <v>4979</v>
      </c>
      <c r="B15177" t="s">
        <v>4980</v>
      </c>
      <c r="C15177" t="str">
        <f>TEXT(D15177, "mmm")</f>
        <v>Dec</v>
      </c>
      <c r="D15177" s="1">
        <v>45631</v>
      </c>
      <c r="E15177" t="s">
        <v>4981</v>
      </c>
      <c r="F15177" t="s">
        <v>128</v>
      </c>
      <c r="G15177">
        <v>112347</v>
      </c>
      <c r="H15177">
        <v>10</v>
      </c>
      <c r="I15177">
        <v>1123470</v>
      </c>
      <c r="J15177" t="s">
        <v>86</v>
      </c>
      <c r="K15177">
        <v>9.9985537495510535E-2</v>
      </c>
      <c r="L15177">
        <v>9.9985999999999997</v>
      </c>
      <c r="M15177" t="s">
        <v>82</v>
      </c>
    </row>
    <row r="15178" spans="1:13">
      <c r="A15178" t="s">
        <v>3983</v>
      </c>
      <c r="B15178" t="s">
        <v>3984</v>
      </c>
      <c r="C15178" t="str">
        <f>TEXT(D15178, "mmm")</f>
        <v>Dec</v>
      </c>
      <c r="D15178" s="1">
        <v>45631</v>
      </c>
      <c r="E15178" t="s">
        <v>7303</v>
      </c>
      <c r="F15178" t="s">
        <v>118</v>
      </c>
      <c r="G15178">
        <v>5000</v>
      </c>
      <c r="H15178">
        <v>12.13</v>
      </c>
      <c r="I15178">
        <v>60650.000000000007</v>
      </c>
      <c r="J15178" t="s">
        <v>86</v>
      </c>
      <c r="K15178">
        <v>-3.0100337488607409E-2</v>
      </c>
      <c r="L15178">
        <v>-3.01</v>
      </c>
      <c r="M15178" t="s">
        <v>82</v>
      </c>
    </row>
    <row r="15179" spans="1:13">
      <c r="A15179" t="s">
        <v>1875</v>
      </c>
      <c r="B15179" t="s">
        <v>1876</v>
      </c>
      <c r="C15179" t="str">
        <f>TEXT(D15179, "mmm")</f>
        <v>Dec</v>
      </c>
      <c r="D15179" s="1">
        <v>45631</v>
      </c>
      <c r="E15179" t="s">
        <v>1878</v>
      </c>
      <c r="F15179" t="s">
        <v>101</v>
      </c>
      <c r="G15179">
        <v>2167</v>
      </c>
      <c r="H15179">
        <v>228.47</v>
      </c>
      <c r="I15179">
        <v>495094.49</v>
      </c>
      <c r="J15179" t="s">
        <v>81</v>
      </c>
      <c r="K15179">
        <v>5.9565204122792093E-2</v>
      </c>
      <c r="L15179">
        <v>5.9565000000000001</v>
      </c>
      <c r="M15179" t="s">
        <v>82</v>
      </c>
    </row>
    <row r="15180" spans="1:13">
      <c r="A15180" t="s">
        <v>1875</v>
      </c>
      <c r="B15180" t="s">
        <v>1876</v>
      </c>
      <c r="C15180" t="str">
        <f>TEXT(D15180, "mmm")</f>
        <v>Dec</v>
      </c>
      <c r="D15180" s="1">
        <v>45631</v>
      </c>
      <c r="E15180" t="s">
        <v>1877</v>
      </c>
      <c r="F15180" t="s">
        <v>101</v>
      </c>
      <c r="G15180">
        <v>2167</v>
      </c>
      <c r="H15180">
        <v>228.47</v>
      </c>
      <c r="I15180">
        <v>495094.49</v>
      </c>
      <c r="J15180" t="s">
        <v>81</v>
      </c>
      <c r="K15180">
        <v>5.9565204122792093E-2</v>
      </c>
      <c r="L15180">
        <v>5.9565000000000001</v>
      </c>
      <c r="M15180" t="s">
        <v>82</v>
      </c>
    </row>
    <row r="15181" spans="1:13">
      <c r="A15181" t="s">
        <v>1875</v>
      </c>
      <c r="B15181" t="s">
        <v>1876</v>
      </c>
      <c r="C15181" t="str">
        <f>TEXT(D15181, "mmm")</f>
        <v>Dec</v>
      </c>
      <c r="D15181" s="1">
        <v>45631</v>
      </c>
      <c r="E15181" t="s">
        <v>1879</v>
      </c>
      <c r="F15181" t="s">
        <v>217</v>
      </c>
      <c r="G15181">
        <v>2167</v>
      </c>
      <c r="H15181">
        <v>228.47</v>
      </c>
      <c r="I15181">
        <v>495094.49</v>
      </c>
      <c r="J15181" t="s">
        <v>81</v>
      </c>
      <c r="K15181">
        <v>5.9565204122792093E-2</v>
      </c>
      <c r="L15181">
        <v>5.9565000000000001</v>
      </c>
      <c r="M15181" t="s">
        <v>82</v>
      </c>
    </row>
    <row r="15182" spans="1:13">
      <c r="A15182" t="s">
        <v>7333</v>
      </c>
      <c r="B15182" t="s">
        <v>7334</v>
      </c>
      <c r="C15182" t="str">
        <f>TEXT(D15182, "mmm")</f>
        <v>Dec</v>
      </c>
      <c r="D15182" s="1">
        <v>45631</v>
      </c>
      <c r="E15182" t="s">
        <v>7335</v>
      </c>
      <c r="F15182" t="s">
        <v>80</v>
      </c>
      <c r="G15182">
        <v>543478</v>
      </c>
      <c r="H15182">
        <v>46</v>
      </c>
      <c r="I15182">
        <v>24999988</v>
      </c>
      <c r="J15182" t="s">
        <v>81</v>
      </c>
      <c r="K15182">
        <v>-8.4777978566885182E-2</v>
      </c>
      <c r="L15182">
        <v>-8.4778000000000002</v>
      </c>
      <c r="M15182" t="s">
        <v>82</v>
      </c>
    </row>
    <row r="15183" spans="1:13">
      <c r="A15183" t="s">
        <v>7333</v>
      </c>
      <c r="B15183" t="s">
        <v>7334</v>
      </c>
      <c r="C15183" t="str">
        <f>TEXT(D15183, "mmm")</f>
        <v>Dec</v>
      </c>
      <c r="D15183" s="1">
        <v>45631</v>
      </c>
      <c r="E15183" t="s">
        <v>7335</v>
      </c>
      <c r="F15183" t="s">
        <v>80</v>
      </c>
      <c r="G15183">
        <v>760869</v>
      </c>
      <c r="H15183">
        <v>46</v>
      </c>
      <c r="I15183">
        <v>34999974</v>
      </c>
      <c r="J15183" t="s">
        <v>86</v>
      </c>
      <c r="K15183">
        <v>-8.4777978566885182E-2</v>
      </c>
      <c r="L15183">
        <v>-8.4778000000000002</v>
      </c>
      <c r="M15183" t="s">
        <v>82</v>
      </c>
    </row>
    <row r="15184" spans="1:13">
      <c r="A15184" t="s">
        <v>223</v>
      </c>
      <c r="B15184" t="s">
        <v>7298</v>
      </c>
      <c r="C15184" t="str">
        <f>TEXT(D15184, "mmm")</f>
        <v>Dec</v>
      </c>
      <c r="D15184" s="1">
        <v>45631</v>
      </c>
      <c r="E15184" t="s">
        <v>102</v>
      </c>
      <c r="F15184" t="s">
        <v>101</v>
      </c>
      <c r="G15184">
        <v>12342</v>
      </c>
      <c r="H15184">
        <v>9.9</v>
      </c>
      <c r="I15184">
        <v>122185.8</v>
      </c>
      <c r="J15184" t="s">
        <v>81</v>
      </c>
      <c r="K15184">
        <v>-3.3266252714232891E-2</v>
      </c>
      <c r="L15184">
        <v>-3.3266</v>
      </c>
      <c r="M15184" t="s">
        <v>82</v>
      </c>
    </row>
    <row r="15185" spans="1:13">
      <c r="A15185" t="s">
        <v>223</v>
      </c>
      <c r="B15185" t="s">
        <v>7298</v>
      </c>
      <c r="C15185" t="str">
        <f>TEXT(D15185, "mmm")</f>
        <v>Dec</v>
      </c>
      <c r="D15185" s="1">
        <v>45631</v>
      </c>
      <c r="E15185" t="s">
        <v>100</v>
      </c>
      <c r="F15185" t="s">
        <v>101</v>
      </c>
      <c r="G15185">
        <v>12342</v>
      </c>
      <c r="H15185">
        <v>9.9</v>
      </c>
      <c r="I15185">
        <v>122185.8</v>
      </c>
      <c r="J15185" t="s">
        <v>81</v>
      </c>
      <c r="K15185">
        <v>-3.3266252714232891E-2</v>
      </c>
      <c r="L15185">
        <v>-3.3266</v>
      </c>
      <c r="M15185" t="s">
        <v>82</v>
      </c>
    </row>
    <row r="15186" spans="1:13">
      <c r="A15186" t="s">
        <v>291</v>
      </c>
      <c r="B15186" t="s">
        <v>292</v>
      </c>
      <c r="C15186" t="str">
        <f>TEXT(D15186, "mmm")</f>
        <v>Dec</v>
      </c>
      <c r="D15186" s="1">
        <v>45631</v>
      </c>
      <c r="E15186" t="s">
        <v>100</v>
      </c>
      <c r="F15186" t="s">
        <v>101</v>
      </c>
      <c r="G15186">
        <v>159167</v>
      </c>
      <c r="H15186">
        <v>8.07</v>
      </c>
      <c r="I15186">
        <v>1284477.69</v>
      </c>
      <c r="J15186" t="s">
        <v>81</v>
      </c>
      <c r="K15186">
        <v>-6.3951298571503612E-2</v>
      </c>
      <c r="L15186">
        <v>-6.3951000000000002</v>
      </c>
      <c r="M15186" t="s">
        <v>82</v>
      </c>
    </row>
    <row r="15187" spans="1:13">
      <c r="A15187" t="s">
        <v>291</v>
      </c>
      <c r="B15187" t="s">
        <v>292</v>
      </c>
      <c r="C15187" t="str">
        <f>TEXT(D15187, "mmm")</f>
        <v>Dec</v>
      </c>
      <c r="D15187" s="1">
        <v>45631</v>
      </c>
      <c r="E15187" t="s">
        <v>102</v>
      </c>
      <c r="F15187" t="s">
        <v>101</v>
      </c>
      <c r="G15187">
        <v>159167</v>
      </c>
      <c r="H15187">
        <v>8.07</v>
      </c>
      <c r="I15187">
        <v>1284477.69</v>
      </c>
      <c r="J15187" t="s">
        <v>81</v>
      </c>
      <c r="K15187">
        <v>-6.3951298571503612E-2</v>
      </c>
      <c r="L15187">
        <v>-6.3951000000000002</v>
      </c>
      <c r="M15187" t="s">
        <v>82</v>
      </c>
    </row>
    <row r="15188" spans="1:13">
      <c r="A15188" t="s">
        <v>3750</v>
      </c>
      <c r="B15188" t="s">
        <v>3751</v>
      </c>
      <c r="C15188" t="str">
        <f>TEXT(D15188, "mmm")</f>
        <v>Dec</v>
      </c>
      <c r="D15188" s="1">
        <v>45631</v>
      </c>
      <c r="E15188" t="s">
        <v>3752</v>
      </c>
      <c r="F15188" t="s">
        <v>118</v>
      </c>
      <c r="G15188">
        <v>1450</v>
      </c>
      <c r="H15188">
        <v>35.33</v>
      </c>
      <c r="I15188">
        <v>51228.5</v>
      </c>
      <c r="J15188" t="s">
        <v>81</v>
      </c>
      <c r="K15188">
        <v>-4.6438670207343491E-2</v>
      </c>
      <c r="L15188">
        <v>-4.6439000000000004</v>
      </c>
      <c r="M15188" t="s">
        <v>82</v>
      </c>
    </row>
    <row r="15189" spans="1:13">
      <c r="A15189" t="s">
        <v>7336</v>
      </c>
      <c r="B15189" t="s">
        <v>7337</v>
      </c>
      <c r="C15189" t="str">
        <f>TEXT(D15189, "mmm")</f>
        <v>Dec</v>
      </c>
      <c r="D15189" s="1">
        <v>45631</v>
      </c>
      <c r="E15189" t="s">
        <v>7338</v>
      </c>
      <c r="F15189" t="s">
        <v>80</v>
      </c>
      <c r="G15189">
        <v>225</v>
      </c>
      <c r="H15189">
        <v>79.010000000000005</v>
      </c>
      <c r="I15189">
        <v>17777.25</v>
      </c>
      <c r="J15189" t="s">
        <v>86</v>
      </c>
      <c r="K15189">
        <v>-0.13910354174688991</v>
      </c>
      <c r="L15189">
        <v>-13.910399999999999</v>
      </c>
      <c r="M15189" t="s">
        <v>82</v>
      </c>
    </row>
    <row r="15190" spans="1:13">
      <c r="A15190" t="s">
        <v>7304</v>
      </c>
      <c r="B15190" t="s">
        <v>7305</v>
      </c>
      <c r="C15190" t="str">
        <f>TEXT(D15190, "mmm")</f>
        <v>Dec</v>
      </c>
      <c r="D15190" s="1">
        <v>45631</v>
      </c>
      <c r="E15190" t="s">
        <v>7306</v>
      </c>
      <c r="F15190" t="s">
        <v>80</v>
      </c>
      <c r="G15190">
        <v>2000</v>
      </c>
      <c r="H15190">
        <v>25.05</v>
      </c>
      <c r="I15190">
        <v>50100</v>
      </c>
      <c r="J15190" t="s">
        <v>81</v>
      </c>
      <c r="K15190">
        <v>-0.2399103147004048</v>
      </c>
      <c r="L15190">
        <v>-23.991</v>
      </c>
      <c r="M15190" t="s">
        <v>82</v>
      </c>
    </row>
    <row r="15191" spans="1:13">
      <c r="A15191" t="s">
        <v>7304</v>
      </c>
      <c r="B15191" t="s">
        <v>7305</v>
      </c>
      <c r="C15191" t="str">
        <f>TEXT(D15191, "mmm")</f>
        <v>Dec</v>
      </c>
      <c r="D15191" s="1">
        <v>45631</v>
      </c>
      <c r="E15191" t="s">
        <v>7306</v>
      </c>
      <c r="F15191" t="s">
        <v>80</v>
      </c>
      <c r="G15191">
        <v>8000</v>
      </c>
      <c r="H15191">
        <v>26.52</v>
      </c>
      <c r="I15191">
        <v>212160</v>
      </c>
      <c r="J15191" t="s">
        <v>81</v>
      </c>
      <c r="K15191">
        <v>-0.2399103147004048</v>
      </c>
      <c r="L15191">
        <v>-23.991</v>
      </c>
      <c r="M15191" t="s">
        <v>82</v>
      </c>
    </row>
    <row r="15192" spans="1:13">
      <c r="A15192" t="s">
        <v>7304</v>
      </c>
      <c r="B15192" t="s">
        <v>7305</v>
      </c>
      <c r="C15192" t="str">
        <f>TEXT(D15192, "mmm")</f>
        <v>Dec</v>
      </c>
      <c r="D15192" s="1">
        <v>45631</v>
      </c>
      <c r="E15192" t="s">
        <v>7306</v>
      </c>
      <c r="F15192" t="s">
        <v>80</v>
      </c>
      <c r="G15192">
        <v>1000</v>
      </c>
      <c r="H15192">
        <v>27</v>
      </c>
      <c r="I15192">
        <v>27000</v>
      </c>
      <c r="J15192" t="s">
        <v>81</v>
      </c>
      <c r="K15192">
        <v>-0.2399103147004048</v>
      </c>
      <c r="L15192">
        <v>-23.991</v>
      </c>
      <c r="M15192" t="s">
        <v>82</v>
      </c>
    </row>
    <row r="15193" spans="1:13">
      <c r="A15193" t="s">
        <v>5060</v>
      </c>
      <c r="B15193" t="s">
        <v>5061</v>
      </c>
      <c r="C15193" t="str">
        <f>TEXT(D15193, "mmm")</f>
        <v>Dec</v>
      </c>
      <c r="D15193" s="1">
        <v>45631</v>
      </c>
      <c r="E15193" t="s">
        <v>102</v>
      </c>
      <c r="F15193" t="s">
        <v>101</v>
      </c>
      <c r="G15193">
        <v>7386</v>
      </c>
      <c r="H15193">
        <v>26.47</v>
      </c>
      <c r="I15193">
        <v>195507.42</v>
      </c>
      <c r="J15193" t="s">
        <v>81</v>
      </c>
      <c r="K15193">
        <v>-8.0603068469222272E-2</v>
      </c>
      <c r="L15193">
        <v>-8.0602999999999998</v>
      </c>
      <c r="M15193" t="s">
        <v>82</v>
      </c>
    </row>
    <row r="15194" spans="1:13">
      <c r="A15194" t="s">
        <v>5060</v>
      </c>
      <c r="B15194" t="s">
        <v>5061</v>
      </c>
      <c r="C15194" t="str">
        <f>TEXT(D15194, "mmm")</f>
        <v>Dec</v>
      </c>
      <c r="D15194" s="1">
        <v>45631</v>
      </c>
      <c r="E15194" t="s">
        <v>100</v>
      </c>
      <c r="F15194" t="s">
        <v>101</v>
      </c>
      <c r="G15194">
        <v>7386</v>
      </c>
      <c r="H15194">
        <v>26.47</v>
      </c>
      <c r="I15194">
        <v>195507.42</v>
      </c>
      <c r="J15194" t="s">
        <v>81</v>
      </c>
      <c r="K15194">
        <v>-8.0603068469222272E-2</v>
      </c>
      <c r="L15194">
        <v>-8.0602999999999998</v>
      </c>
      <c r="M15194" t="s">
        <v>82</v>
      </c>
    </row>
    <row r="15195" spans="1:13">
      <c r="A15195" t="s">
        <v>3115</v>
      </c>
      <c r="B15195" t="s">
        <v>3116</v>
      </c>
      <c r="C15195" t="str">
        <f>TEXT(D15195, "mmm")</f>
        <v>Dec</v>
      </c>
      <c r="D15195" s="1">
        <v>45631</v>
      </c>
      <c r="E15195" t="s">
        <v>3117</v>
      </c>
      <c r="F15195" t="s">
        <v>128</v>
      </c>
      <c r="G15195">
        <v>1807</v>
      </c>
      <c r="H15195">
        <v>613.38</v>
      </c>
      <c r="I15195">
        <v>1108377.6599999999</v>
      </c>
      <c r="J15195" t="s">
        <v>86</v>
      </c>
      <c r="K15195">
        <v>-1.529728597977487E-2</v>
      </c>
      <c r="L15195">
        <v>-1.5297000000000001</v>
      </c>
      <c r="M15195" t="s">
        <v>82</v>
      </c>
    </row>
    <row r="15196" spans="1:13">
      <c r="A15196" t="s">
        <v>3115</v>
      </c>
      <c r="B15196" t="s">
        <v>3116</v>
      </c>
      <c r="C15196" t="str">
        <f>TEXT(D15196, "mmm")</f>
        <v>Dec</v>
      </c>
      <c r="D15196" s="1">
        <v>45631</v>
      </c>
      <c r="E15196" t="s">
        <v>3117</v>
      </c>
      <c r="F15196" t="s">
        <v>128</v>
      </c>
      <c r="G15196">
        <v>493</v>
      </c>
      <c r="H15196">
        <v>614.08000000000004</v>
      </c>
      <c r="I15196">
        <v>302741.44</v>
      </c>
      <c r="J15196" t="s">
        <v>81</v>
      </c>
      <c r="K15196">
        <v>-1.529728597977487E-2</v>
      </c>
      <c r="L15196">
        <v>-1.5297000000000001</v>
      </c>
      <c r="M15196" t="s">
        <v>82</v>
      </c>
    </row>
    <row r="15197" spans="1:13">
      <c r="A15197" t="s">
        <v>3115</v>
      </c>
      <c r="B15197" t="s">
        <v>3116</v>
      </c>
      <c r="C15197" t="str">
        <f>TEXT(D15197, "mmm")</f>
        <v>Dec</v>
      </c>
      <c r="D15197" s="1">
        <v>45631</v>
      </c>
      <c r="E15197" t="s">
        <v>3117</v>
      </c>
      <c r="F15197" t="s">
        <v>128</v>
      </c>
      <c r="G15197">
        <v>600</v>
      </c>
      <c r="H15197">
        <v>610</v>
      </c>
      <c r="I15197">
        <v>366000</v>
      </c>
      <c r="J15197" t="s">
        <v>81</v>
      </c>
      <c r="K15197">
        <v>-1.529728597977487E-2</v>
      </c>
      <c r="L15197">
        <v>-1.5297000000000001</v>
      </c>
      <c r="M15197" t="s">
        <v>82</v>
      </c>
    </row>
    <row r="15198" spans="1:13">
      <c r="A15198" t="s">
        <v>1880</v>
      </c>
      <c r="B15198" t="s">
        <v>1881</v>
      </c>
      <c r="C15198" t="str">
        <f>TEXT(D15198, "mmm")</f>
        <v>Dec</v>
      </c>
      <c r="D15198" s="1">
        <v>45631</v>
      </c>
      <c r="E15198" t="s">
        <v>7339</v>
      </c>
      <c r="F15198" t="s">
        <v>80</v>
      </c>
      <c r="G15198">
        <v>10000</v>
      </c>
      <c r="H15198">
        <v>8</v>
      </c>
      <c r="I15198">
        <v>80000</v>
      </c>
      <c r="J15198" t="s">
        <v>81</v>
      </c>
      <c r="K15198">
        <v>-0.10899869090369339</v>
      </c>
      <c r="L15198">
        <v>-10.899900000000001</v>
      </c>
      <c r="M15198" t="s">
        <v>82</v>
      </c>
    </row>
    <row r="15199" spans="1:13">
      <c r="A15199" t="s">
        <v>617</v>
      </c>
      <c r="B15199" t="s">
        <v>618</v>
      </c>
      <c r="C15199" t="str">
        <f>TEXT(D15199, "mmm")</f>
        <v>Dec</v>
      </c>
      <c r="D15199" s="1">
        <v>45631</v>
      </c>
      <c r="E15199" t="s">
        <v>670</v>
      </c>
      <c r="F15199" t="s">
        <v>80</v>
      </c>
      <c r="G15199">
        <v>195</v>
      </c>
      <c r="H15199">
        <v>69.5</v>
      </c>
      <c r="I15199">
        <v>13552.5</v>
      </c>
      <c r="J15199" t="s">
        <v>81</v>
      </c>
      <c r="K15199">
        <v>-8.3262066888568298E-2</v>
      </c>
      <c r="L15199">
        <v>-8.3262</v>
      </c>
      <c r="M15199" t="s">
        <v>82</v>
      </c>
    </row>
    <row r="15200" spans="1:13">
      <c r="A15200" t="s">
        <v>2159</v>
      </c>
      <c r="B15200" t="s">
        <v>2160</v>
      </c>
      <c r="C15200" t="str">
        <f>TEXT(D15200, "mmm")</f>
        <v>Dec</v>
      </c>
      <c r="D15200" s="1">
        <v>45631</v>
      </c>
      <c r="E15200" t="s">
        <v>2161</v>
      </c>
      <c r="F15200" t="s">
        <v>217</v>
      </c>
      <c r="G15200">
        <v>426758</v>
      </c>
      <c r="H15200">
        <v>1.54</v>
      </c>
      <c r="I15200">
        <v>657207.32000000007</v>
      </c>
      <c r="J15200" t="s">
        <v>81</v>
      </c>
      <c r="K15200">
        <v>3.2258111654039023E-2</v>
      </c>
      <c r="L15200">
        <v>3.2258</v>
      </c>
      <c r="M15200" t="s">
        <v>82</v>
      </c>
    </row>
    <row r="15201" spans="1:13">
      <c r="A15201" t="s">
        <v>6793</v>
      </c>
      <c r="B15201" t="s">
        <v>7160</v>
      </c>
      <c r="C15201" t="str">
        <f>TEXT(D15201, "mmm")</f>
        <v>Dec</v>
      </c>
      <c r="D15201" s="1">
        <v>45631</v>
      </c>
      <c r="E15201" t="s">
        <v>102</v>
      </c>
      <c r="F15201" t="s">
        <v>101</v>
      </c>
      <c r="G15201">
        <v>36430</v>
      </c>
      <c r="H15201">
        <v>9.52</v>
      </c>
      <c r="I15201">
        <v>346813.6</v>
      </c>
      <c r="J15201" t="s">
        <v>86</v>
      </c>
      <c r="K15201">
        <v>-3.462739240434709E-2</v>
      </c>
      <c r="L15201">
        <v>-3.4626999999999999</v>
      </c>
      <c r="M15201" t="s">
        <v>82</v>
      </c>
    </row>
    <row r="15202" spans="1:13">
      <c r="A15202" t="s">
        <v>6793</v>
      </c>
      <c r="B15202" t="s">
        <v>7160</v>
      </c>
      <c r="C15202" t="str">
        <f>TEXT(D15202, "mmm")</f>
        <v>Dec</v>
      </c>
      <c r="D15202" s="1">
        <v>45631</v>
      </c>
      <c r="E15202" t="s">
        <v>100</v>
      </c>
      <c r="F15202" t="s">
        <v>101</v>
      </c>
      <c r="G15202">
        <v>36430</v>
      </c>
      <c r="H15202">
        <v>9.52</v>
      </c>
      <c r="I15202">
        <v>346813.6</v>
      </c>
      <c r="J15202" t="s">
        <v>86</v>
      </c>
      <c r="K15202">
        <v>-3.462739240434709E-2</v>
      </c>
      <c r="L15202">
        <v>-3.4626999999999999</v>
      </c>
      <c r="M15202" t="s">
        <v>82</v>
      </c>
    </row>
    <row r="15203" spans="1:13">
      <c r="A15203" t="s">
        <v>129</v>
      </c>
      <c r="B15203" t="s">
        <v>130</v>
      </c>
      <c r="C15203" t="str">
        <f>TEXT(D15203, "mmm")</f>
        <v>Dec</v>
      </c>
      <c r="D15203" s="1">
        <v>45631</v>
      </c>
      <c r="E15203" t="s">
        <v>109</v>
      </c>
      <c r="F15203" t="s">
        <v>101</v>
      </c>
      <c r="G15203">
        <v>33000</v>
      </c>
      <c r="H15203">
        <v>6.57</v>
      </c>
      <c r="I15203">
        <v>216810</v>
      </c>
      <c r="J15203" t="s">
        <v>81</v>
      </c>
      <c r="K15203">
        <v>3.9453679214647153E-2</v>
      </c>
      <c r="L15203">
        <v>3.9453999999999998</v>
      </c>
      <c r="M15203" t="s">
        <v>82</v>
      </c>
    </row>
    <row r="15204" spans="1:13">
      <c r="A15204" t="s">
        <v>129</v>
      </c>
      <c r="B15204" t="s">
        <v>130</v>
      </c>
      <c r="C15204" t="str">
        <f>TEXT(D15204, "mmm")</f>
        <v>Dec</v>
      </c>
      <c r="D15204" s="1">
        <v>45631</v>
      </c>
      <c r="E15204" t="s">
        <v>110</v>
      </c>
      <c r="F15204" t="s">
        <v>101</v>
      </c>
      <c r="G15204">
        <v>33000</v>
      </c>
      <c r="H15204">
        <v>6.57</v>
      </c>
      <c r="I15204">
        <v>216810</v>
      </c>
      <c r="J15204" t="s">
        <v>81</v>
      </c>
      <c r="K15204">
        <v>3.9453679214647153E-2</v>
      </c>
      <c r="L15204">
        <v>3.9453999999999998</v>
      </c>
      <c r="M15204" t="s">
        <v>82</v>
      </c>
    </row>
    <row r="15205" spans="1:13">
      <c r="A15205" t="s">
        <v>129</v>
      </c>
      <c r="B15205" t="s">
        <v>130</v>
      </c>
      <c r="C15205" t="str">
        <f>TEXT(D15205, "mmm")</f>
        <v>Dec</v>
      </c>
      <c r="D15205" s="1">
        <v>45631</v>
      </c>
      <c r="E15205" t="s">
        <v>111</v>
      </c>
      <c r="F15205" t="s">
        <v>101</v>
      </c>
      <c r="G15205">
        <v>33000</v>
      </c>
      <c r="H15205">
        <v>6.57</v>
      </c>
      <c r="I15205">
        <v>216810</v>
      </c>
      <c r="J15205" t="s">
        <v>81</v>
      </c>
      <c r="K15205">
        <v>3.9453679214647153E-2</v>
      </c>
      <c r="L15205">
        <v>3.9453999999999998</v>
      </c>
      <c r="M15205" t="s">
        <v>82</v>
      </c>
    </row>
    <row r="15206" spans="1:13">
      <c r="A15206" t="s">
        <v>5149</v>
      </c>
      <c r="B15206" t="s">
        <v>5150</v>
      </c>
      <c r="C15206" t="str">
        <f>TEXT(D15206, "mmm")</f>
        <v>Dec</v>
      </c>
      <c r="D15206" s="1">
        <v>45631</v>
      </c>
      <c r="E15206" t="s">
        <v>5152</v>
      </c>
      <c r="F15206" t="s">
        <v>222</v>
      </c>
      <c r="G15206">
        <v>9582</v>
      </c>
      <c r="H15206">
        <v>20.82</v>
      </c>
      <c r="I15206">
        <v>199497.24</v>
      </c>
      <c r="J15206" t="s">
        <v>81</v>
      </c>
      <c r="K15206">
        <v>-8.8976731477551252E-2</v>
      </c>
      <c r="L15206">
        <v>-8.8977000000000004</v>
      </c>
      <c r="M15206" t="s">
        <v>82</v>
      </c>
    </row>
    <row r="15207" spans="1:13">
      <c r="A15207" t="s">
        <v>5149</v>
      </c>
      <c r="B15207" t="s">
        <v>5150</v>
      </c>
      <c r="C15207" t="str">
        <f>TEXT(D15207, "mmm")</f>
        <v>Dec</v>
      </c>
      <c r="D15207" s="1">
        <v>45631</v>
      </c>
      <c r="E15207" t="s">
        <v>5151</v>
      </c>
      <c r="F15207" t="s">
        <v>222</v>
      </c>
      <c r="G15207">
        <v>9582</v>
      </c>
      <c r="H15207">
        <v>20.82</v>
      </c>
      <c r="I15207">
        <v>199497.24</v>
      </c>
      <c r="J15207" t="s">
        <v>81</v>
      </c>
      <c r="K15207">
        <v>-8.8976731477551252E-2</v>
      </c>
      <c r="L15207">
        <v>-8.8977000000000004</v>
      </c>
      <c r="M15207" t="s">
        <v>82</v>
      </c>
    </row>
    <row r="15208" spans="1:13">
      <c r="A15208" t="s">
        <v>5149</v>
      </c>
      <c r="B15208" t="s">
        <v>5150</v>
      </c>
      <c r="C15208" t="str">
        <f>TEXT(D15208, "mmm")</f>
        <v>Dec</v>
      </c>
      <c r="D15208" s="1">
        <v>45631</v>
      </c>
      <c r="E15208" t="s">
        <v>5156</v>
      </c>
      <c r="F15208" t="s">
        <v>222</v>
      </c>
      <c r="G15208">
        <v>9582</v>
      </c>
      <c r="H15208">
        <v>20.82</v>
      </c>
      <c r="I15208">
        <v>199497.24</v>
      </c>
      <c r="J15208" t="s">
        <v>81</v>
      </c>
      <c r="K15208">
        <v>-8.8976731477551252E-2</v>
      </c>
      <c r="L15208">
        <v>-8.8977000000000004</v>
      </c>
      <c r="M15208" t="s">
        <v>82</v>
      </c>
    </row>
    <row r="15209" spans="1:13">
      <c r="A15209" t="s">
        <v>5149</v>
      </c>
      <c r="B15209" t="s">
        <v>5150</v>
      </c>
      <c r="C15209" t="str">
        <f>TEXT(D15209, "mmm")</f>
        <v>Dec</v>
      </c>
      <c r="D15209" s="1">
        <v>45631</v>
      </c>
      <c r="E15209" t="s">
        <v>5153</v>
      </c>
      <c r="F15209" t="s">
        <v>222</v>
      </c>
      <c r="G15209">
        <v>9582</v>
      </c>
      <c r="H15209">
        <v>20.82</v>
      </c>
      <c r="I15209">
        <v>199497.24</v>
      </c>
      <c r="J15209" t="s">
        <v>81</v>
      </c>
      <c r="K15209">
        <v>-8.8976731477551252E-2</v>
      </c>
      <c r="L15209">
        <v>-8.8977000000000004</v>
      </c>
      <c r="M15209" t="s">
        <v>82</v>
      </c>
    </row>
    <row r="15210" spans="1:13">
      <c r="A15210" t="s">
        <v>5149</v>
      </c>
      <c r="B15210" t="s">
        <v>5150</v>
      </c>
      <c r="C15210" t="str">
        <f>TEXT(D15210, "mmm")</f>
        <v>Dec</v>
      </c>
      <c r="D15210" s="1">
        <v>45631</v>
      </c>
      <c r="E15210" t="s">
        <v>5154</v>
      </c>
      <c r="F15210" t="s">
        <v>222</v>
      </c>
      <c r="G15210">
        <v>9582</v>
      </c>
      <c r="H15210">
        <v>20.82</v>
      </c>
      <c r="I15210">
        <v>199497.24</v>
      </c>
      <c r="J15210" t="s">
        <v>81</v>
      </c>
      <c r="K15210">
        <v>-8.8976731477551252E-2</v>
      </c>
      <c r="L15210">
        <v>-8.8977000000000004</v>
      </c>
      <c r="M15210" t="s">
        <v>82</v>
      </c>
    </row>
    <row r="15211" spans="1:13">
      <c r="A15211" t="s">
        <v>5149</v>
      </c>
      <c r="B15211" t="s">
        <v>5150</v>
      </c>
      <c r="C15211" t="str">
        <f>TEXT(D15211, "mmm")</f>
        <v>Dec</v>
      </c>
      <c r="D15211" s="1">
        <v>45631</v>
      </c>
      <c r="E15211" t="s">
        <v>5155</v>
      </c>
      <c r="F15211" t="s">
        <v>276</v>
      </c>
      <c r="G15211">
        <v>9582</v>
      </c>
      <c r="H15211">
        <v>20.82</v>
      </c>
      <c r="I15211">
        <v>199497.24</v>
      </c>
      <c r="J15211" t="s">
        <v>81</v>
      </c>
      <c r="K15211">
        <v>-8.8976731477551252E-2</v>
      </c>
      <c r="L15211">
        <v>-8.8977000000000004</v>
      </c>
      <c r="M15211" t="s">
        <v>82</v>
      </c>
    </row>
    <row r="15212" spans="1:13">
      <c r="A15212" t="s">
        <v>3581</v>
      </c>
      <c r="B15212" t="s">
        <v>3582</v>
      </c>
      <c r="C15212" t="str">
        <f>TEXT(D15212, "mmm")</f>
        <v>Dec</v>
      </c>
      <c r="D15212" s="1">
        <v>45631</v>
      </c>
      <c r="E15212" t="s">
        <v>5146</v>
      </c>
      <c r="F15212" t="s">
        <v>80</v>
      </c>
      <c r="G15212">
        <v>2853</v>
      </c>
      <c r="H15212">
        <v>5.78</v>
      </c>
      <c r="I15212">
        <v>16490.34</v>
      </c>
      <c r="J15212" t="s">
        <v>81</v>
      </c>
      <c r="K15212">
        <v>-8.6587396197850941E-2</v>
      </c>
      <c r="L15212">
        <v>-8.6586999999999996</v>
      </c>
      <c r="M15212" t="s">
        <v>82</v>
      </c>
    </row>
    <row r="15213" spans="1:13">
      <c r="A15213" t="s">
        <v>3581</v>
      </c>
      <c r="B15213" t="s">
        <v>3582</v>
      </c>
      <c r="C15213" t="str">
        <f>TEXT(D15213, "mmm")</f>
        <v>Dec</v>
      </c>
      <c r="D15213" s="1">
        <v>45631</v>
      </c>
      <c r="E15213" t="s">
        <v>5146</v>
      </c>
      <c r="F15213" t="s">
        <v>80</v>
      </c>
      <c r="G15213">
        <v>3306</v>
      </c>
      <c r="H15213">
        <v>5.8</v>
      </c>
      <c r="I15213">
        <v>19174.8</v>
      </c>
      <c r="J15213" t="s">
        <v>81</v>
      </c>
      <c r="K15213">
        <v>-8.6587396197850941E-2</v>
      </c>
      <c r="L15213">
        <v>-8.6586999999999996</v>
      </c>
      <c r="M15213" t="s">
        <v>82</v>
      </c>
    </row>
    <row r="15214" spans="1:13">
      <c r="A15214" t="s">
        <v>3581</v>
      </c>
      <c r="B15214" t="s">
        <v>3582</v>
      </c>
      <c r="C15214" t="str">
        <f>TEXT(D15214, "mmm")</f>
        <v>Dec</v>
      </c>
      <c r="D15214" s="1">
        <v>45631</v>
      </c>
      <c r="E15214" t="s">
        <v>5146</v>
      </c>
      <c r="F15214" t="s">
        <v>80</v>
      </c>
      <c r="G15214">
        <v>3997</v>
      </c>
      <c r="H15214">
        <v>5.85</v>
      </c>
      <c r="I15214">
        <v>23382.45</v>
      </c>
      <c r="J15214" t="s">
        <v>81</v>
      </c>
      <c r="K15214">
        <v>-8.6587396197850941E-2</v>
      </c>
      <c r="L15214">
        <v>-8.6586999999999996</v>
      </c>
      <c r="M15214" t="s">
        <v>82</v>
      </c>
    </row>
    <row r="15215" spans="1:13">
      <c r="A15215" t="s">
        <v>5095</v>
      </c>
      <c r="B15215" t="s">
        <v>5096</v>
      </c>
      <c r="C15215" t="str">
        <f>TEXT(D15215, "mmm")</f>
        <v>Dec</v>
      </c>
      <c r="D15215" s="1">
        <v>45631</v>
      </c>
      <c r="E15215" t="s">
        <v>5097</v>
      </c>
      <c r="F15215" t="s">
        <v>101</v>
      </c>
      <c r="G15215">
        <v>10000</v>
      </c>
      <c r="H15215">
        <v>16.72</v>
      </c>
      <c r="I15215">
        <v>167200</v>
      </c>
      <c r="J15215" t="s">
        <v>86</v>
      </c>
      <c r="K15215">
        <v>-6.3473090615281724E-2</v>
      </c>
      <c r="L15215">
        <v>-6.3472999999999997</v>
      </c>
      <c r="M15215" t="s">
        <v>82</v>
      </c>
    </row>
    <row r="15216" spans="1:13">
      <c r="A15216" t="s">
        <v>7340</v>
      </c>
      <c r="B15216" t="s">
        <v>7341</v>
      </c>
      <c r="C15216" t="str">
        <f>TEXT(D15216, "mmm")</f>
        <v>Dec</v>
      </c>
      <c r="D15216" s="1">
        <v>45631</v>
      </c>
      <c r="E15216" t="s">
        <v>7342</v>
      </c>
      <c r="F15216" t="s">
        <v>80</v>
      </c>
      <c r="G15216">
        <v>5000</v>
      </c>
      <c r="H15216">
        <v>12.22</v>
      </c>
      <c r="I15216">
        <v>61100</v>
      </c>
      <c r="J15216" t="s">
        <v>81</v>
      </c>
      <c r="K15216">
        <v>-0.15789474509759641</v>
      </c>
      <c r="L15216">
        <v>-15.7895</v>
      </c>
      <c r="M15216" t="s">
        <v>82</v>
      </c>
    </row>
    <row r="15217" spans="1:13">
      <c r="A15217" t="s">
        <v>5813</v>
      </c>
      <c r="B15217" t="s">
        <v>5814</v>
      </c>
      <c r="C15217" t="str">
        <f>TEXT(D15217, "mmm")</f>
        <v>Dec</v>
      </c>
      <c r="D15217" s="1">
        <v>45631</v>
      </c>
      <c r="E15217" t="s">
        <v>5815</v>
      </c>
      <c r="F15217" t="s">
        <v>80</v>
      </c>
      <c r="G15217">
        <v>2500</v>
      </c>
      <c r="H15217">
        <v>7.17</v>
      </c>
      <c r="I15217">
        <v>17925</v>
      </c>
      <c r="J15217" t="s">
        <v>81</v>
      </c>
      <c r="K15217">
        <v>-1.336150003443826E-2</v>
      </c>
      <c r="L15217">
        <v>-1.3362000000000001</v>
      </c>
      <c r="M15217" t="s">
        <v>82</v>
      </c>
    </row>
    <row r="15218" spans="1:13">
      <c r="A15218" t="s">
        <v>4930</v>
      </c>
      <c r="B15218" t="s">
        <v>4931</v>
      </c>
      <c r="C15218" t="str">
        <f>TEXT(D15218, "mmm")</f>
        <v>Dec</v>
      </c>
      <c r="D15218" s="1">
        <v>45631</v>
      </c>
      <c r="E15218" t="s">
        <v>4978</v>
      </c>
      <c r="F15218" t="s">
        <v>80</v>
      </c>
      <c r="G15218">
        <v>31250</v>
      </c>
      <c r="H15218">
        <v>1.6</v>
      </c>
      <c r="I15218">
        <v>50000</v>
      </c>
      <c r="J15218" t="s">
        <v>81</v>
      </c>
      <c r="K15218">
        <v>-5.7142802647182078E-3</v>
      </c>
      <c r="L15218">
        <v>-0.57140000000000002</v>
      </c>
      <c r="M15218" t="s">
        <v>82</v>
      </c>
    </row>
    <row r="15219" spans="1:13">
      <c r="A15219" t="s">
        <v>3983</v>
      </c>
      <c r="B15219" t="s">
        <v>3984</v>
      </c>
      <c r="C15219" t="str">
        <f>TEXT(D15219, "mmm")</f>
        <v>Dec</v>
      </c>
      <c r="D15219" s="1">
        <v>45631</v>
      </c>
      <c r="E15219" t="s">
        <v>7343</v>
      </c>
      <c r="F15219" t="s">
        <v>80</v>
      </c>
      <c r="G15219">
        <v>1000</v>
      </c>
      <c r="H15219">
        <v>12.15</v>
      </c>
      <c r="I15219">
        <v>12150</v>
      </c>
      <c r="J15219" t="s">
        <v>81</v>
      </c>
      <c r="K15219">
        <v>-3.0100337488607409E-2</v>
      </c>
      <c r="L15219">
        <v>-3.01</v>
      </c>
      <c r="M15219" t="s">
        <v>82</v>
      </c>
    </row>
    <row r="15220" spans="1:13">
      <c r="A15220" t="s">
        <v>2513</v>
      </c>
      <c r="B15220" t="s">
        <v>2514</v>
      </c>
      <c r="C15220" t="str">
        <f>TEXT(D15220, "mmm")</f>
        <v>Dec</v>
      </c>
      <c r="D15220" s="1">
        <v>45631</v>
      </c>
      <c r="E15220" t="s">
        <v>2515</v>
      </c>
      <c r="F15220" t="s">
        <v>80</v>
      </c>
      <c r="G15220">
        <v>5258</v>
      </c>
      <c r="H15220">
        <v>14.17</v>
      </c>
      <c r="I15220">
        <v>74505.86</v>
      </c>
      <c r="J15220" t="s">
        <v>86</v>
      </c>
      <c r="K15220">
        <v>-2.0714240218951518E-2</v>
      </c>
      <c r="L15220">
        <v>-2.0714000000000001</v>
      </c>
      <c r="M15220" t="s">
        <v>82</v>
      </c>
    </row>
    <row r="15221" spans="1:13">
      <c r="A15221" t="s">
        <v>7138</v>
      </c>
      <c r="B15221" t="s">
        <v>7139</v>
      </c>
      <c r="C15221" t="str">
        <f>TEXT(D15221, "mmm")</f>
        <v>Dec</v>
      </c>
      <c r="D15221" s="1">
        <v>45631</v>
      </c>
      <c r="E15221" t="s">
        <v>7140</v>
      </c>
      <c r="F15221" t="s">
        <v>80</v>
      </c>
      <c r="G15221">
        <v>110</v>
      </c>
      <c r="H15221">
        <v>360</v>
      </c>
      <c r="I15221">
        <v>39600</v>
      </c>
      <c r="J15221" t="s">
        <v>81</v>
      </c>
      <c r="K15221">
        <v>-0.34787737744314118</v>
      </c>
      <c r="L15221">
        <v>-34.787700000000001</v>
      </c>
      <c r="M15221" t="s">
        <v>82</v>
      </c>
    </row>
    <row r="15222" spans="1:13">
      <c r="A15222" t="s">
        <v>4155</v>
      </c>
      <c r="B15222" t="s">
        <v>4156</v>
      </c>
      <c r="C15222" t="str">
        <f>TEXT(D15222, "mmm")</f>
        <v>Dec</v>
      </c>
      <c r="D15222" s="1">
        <v>45631</v>
      </c>
      <c r="E15222" t="s">
        <v>7344</v>
      </c>
      <c r="F15222" t="s">
        <v>128</v>
      </c>
      <c r="G15222">
        <v>15450</v>
      </c>
      <c r="H15222">
        <v>7.15</v>
      </c>
      <c r="I15222">
        <v>110467.5</v>
      </c>
      <c r="J15222" t="s">
        <v>81</v>
      </c>
      <c r="K15222">
        <v>-6.0558984941053273E-2</v>
      </c>
      <c r="L15222">
        <v>-6.0559000000000003</v>
      </c>
      <c r="M15222" t="s">
        <v>82</v>
      </c>
    </row>
    <row r="15223" spans="1:13">
      <c r="A15223" t="s">
        <v>329</v>
      </c>
      <c r="B15223" t="s">
        <v>330</v>
      </c>
      <c r="C15223" t="str">
        <f>TEXT(D15223, "mmm")</f>
        <v>Dec</v>
      </c>
      <c r="D15223" s="1">
        <v>45631</v>
      </c>
      <c r="E15223" t="s">
        <v>7345</v>
      </c>
      <c r="F15223" t="s">
        <v>118</v>
      </c>
      <c r="G15223">
        <v>10000</v>
      </c>
      <c r="H15223">
        <v>1.1299999999999999</v>
      </c>
      <c r="I15223">
        <v>11300</v>
      </c>
      <c r="J15223" t="s">
        <v>81</v>
      </c>
      <c r="K15223">
        <v>-0.24822697313994821</v>
      </c>
      <c r="L15223">
        <v>-24.822700000000001</v>
      </c>
      <c r="M15223" t="s">
        <v>82</v>
      </c>
    </row>
    <row r="15224" spans="1:13">
      <c r="A15224" t="s">
        <v>1554</v>
      </c>
      <c r="B15224" t="s">
        <v>1555</v>
      </c>
      <c r="C15224" t="str">
        <f>TEXT(D15224, "mmm")</f>
        <v>Dec</v>
      </c>
      <c r="D15224" s="1">
        <v>45631</v>
      </c>
      <c r="E15224" t="s">
        <v>3397</v>
      </c>
      <c r="F15224" t="s">
        <v>80</v>
      </c>
      <c r="G15224">
        <v>3286</v>
      </c>
      <c r="H15224">
        <v>24.49</v>
      </c>
      <c r="I15224">
        <v>80474.14</v>
      </c>
      <c r="J15224" t="s">
        <v>86</v>
      </c>
      <c r="K15224">
        <v>-2.8660063860305281E-2</v>
      </c>
      <c r="L15224">
        <v>-2.8660000000000001</v>
      </c>
      <c r="M15224" t="s">
        <v>82</v>
      </c>
    </row>
    <row r="15225" spans="1:13">
      <c r="A15225" t="s">
        <v>2159</v>
      </c>
      <c r="B15225" t="s">
        <v>2160</v>
      </c>
      <c r="C15225" t="str">
        <f>TEXT(D15225, "mmm")</f>
        <v>Dec</v>
      </c>
      <c r="D15225" s="1">
        <v>45632</v>
      </c>
      <c r="E15225" t="s">
        <v>2161</v>
      </c>
      <c r="F15225" t="s">
        <v>217</v>
      </c>
      <c r="G15225">
        <v>168361</v>
      </c>
      <c r="H15225">
        <v>1.58</v>
      </c>
      <c r="I15225">
        <v>266010.38</v>
      </c>
      <c r="J15225" t="s">
        <v>81</v>
      </c>
      <c r="K15225">
        <v>6.2111815498969707E-2</v>
      </c>
      <c r="L15225">
        <v>6.2111999999999998</v>
      </c>
      <c r="M15225" t="s">
        <v>82</v>
      </c>
    </row>
    <row r="15226" spans="1:13">
      <c r="A15226" t="s">
        <v>1668</v>
      </c>
      <c r="B15226" t="s">
        <v>1669</v>
      </c>
      <c r="C15226" t="str">
        <f>TEXT(D15226, "mmm")</f>
        <v>Dec</v>
      </c>
      <c r="D15226" s="1">
        <v>45632</v>
      </c>
      <c r="E15226" t="s">
        <v>7346</v>
      </c>
      <c r="F15226" t="s">
        <v>80</v>
      </c>
      <c r="G15226">
        <v>500</v>
      </c>
      <c r="H15226">
        <v>21.47</v>
      </c>
      <c r="I15226">
        <v>10735</v>
      </c>
      <c r="J15226" t="s">
        <v>81</v>
      </c>
      <c r="K15226">
        <v>-1.160630178679933E-2</v>
      </c>
      <c r="L15226">
        <v>-1.1606000000000001</v>
      </c>
      <c r="M15226" t="s">
        <v>82</v>
      </c>
    </row>
    <row r="15227" spans="1:13">
      <c r="A15227" t="s">
        <v>455</v>
      </c>
      <c r="B15227" t="s">
        <v>456</v>
      </c>
      <c r="C15227" t="str">
        <f>TEXT(D15227, "mmm")</f>
        <v>Dec</v>
      </c>
      <c r="D15227" s="1">
        <v>45632</v>
      </c>
      <c r="E15227" t="s">
        <v>472</v>
      </c>
      <c r="F15227" t="s">
        <v>251</v>
      </c>
      <c r="G15227">
        <v>4800</v>
      </c>
      <c r="H15227">
        <v>2.65</v>
      </c>
      <c r="I15227">
        <v>12720</v>
      </c>
      <c r="J15227" t="s">
        <v>81</v>
      </c>
      <c r="K15227">
        <v>-3.4965002902287767E-2</v>
      </c>
      <c r="L15227">
        <v>-3.4965000000000002</v>
      </c>
      <c r="M15227" t="s">
        <v>82</v>
      </c>
    </row>
    <row r="15228" spans="1:13">
      <c r="A15228" t="s">
        <v>7347</v>
      </c>
      <c r="B15228" t="s">
        <v>7348</v>
      </c>
      <c r="C15228" t="str">
        <f>TEXT(D15228, "mmm")</f>
        <v>Dec</v>
      </c>
      <c r="D15228" s="1">
        <v>45632</v>
      </c>
      <c r="E15228" t="s">
        <v>7349</v>
      </c>
      <c r="F15228" t="s">
        <v>80</v>
      </c>
      <c r="G15228">
        <v>2285</v>
      </c>
      <c r="H15228">
        <v>8.3699999999999992</v>
      </c>
      <c r="I15228">
        <v>19125.45</v>
      </c>
      <c r="J15228" t="s">
        <v>86</v>
      </c>
      <c r="K15228">
        <v>-5.2256538388788742E-2</v>
      </c>
      <c r="L15228">
        <v>-5.2256999999999998</v>
      </c>
      <c r="M15228" t="s">
        <v>82</v>
      </c>
    </row>
    <row r="15229" spans="1:13">
      <c r="A15229" t="s">
        <v>2485</v>
      </c>
      <c r="B15229" t="s">
        <v>2486</v>
      </c>
      <c r="C15229" t="str">
        <f>TEXT(D15229, "mmm")</f>
        <v>Dec</v>
      </c>
      <c r="D15229" s="1">
        <v>45632</v>
      </c>
      <c r="E15229" t="s">
        <v>7350</v>
      </c>
      <c r="F15229" t="s">
        <v>128</v>
      </c>
      <c r="G15229">
        <v>8900</v>
      </c>
      <c r="H15229">
        <v>2.98</v>
      </c>
      <c r="I15229">
        <v>26522</v>
      </c>
      <c r="J15229" t="s">
        <v>81</v>
      </c>
      <c r="K15229">
        <v>-2.5078420278882518E-2</v>
      </c>
      <c r="L15229">
        <v>-2.5078</v>
      </c>
      <c r="M15229" t="s">
        <v>82</v>
      </c>
    </row>
    <row r="15230" spans="1:13">
      <c r="A15230" t="s">
        <v>671</v>
      </c>
      <c r="B15230" t="s">
        <v>672</v>
      </c>
      <c r="C15230" t="str">
        <f>TEXT(D15230, "mmm")</f>
        <v>Dec</v>
      </c>
      <c r="D15230" s="1">
        <v>45632</v>
      </c>
      <c r="E15230" t="s">
        <v>7325</v>
      </c>
      <c r="F15230" t="s">
        <v>128</v>
      </c>
      <c r="G15230">
        <v>20579</v>
      </c>
      <c r="H15230">
        <v>1.2</v>
      </c>
      <c r="I15230">
        <v>24694.799999999999</v>
      </c>
      <c r="J15230" t="s">
        <v>81</v>
      </c>
      <c r="K15230">
        <v>9.5652207084323981E-2</v>
      </c>
      <c r="L15230">
        <v>9.5652000000000008</v>
      </c>
      <c r="M15230" t="s">
        <v>82</v>
      </c>
    </row>
    <row r="15231" spans="1:13">
      <c r="A15231" t="s">
        <v>7326</v>
      </c>
      <c r="B15231" t="s">
        <v>7327</v>
      </c>
      <c r="C15231" t="str">
        <f>TEXT(D15231, "mmm")</f>
        <v>Dec</v>
      </c>
      <c r="D15231" s="1">
        <v>45632</v>
      </c>
      <c r="E15231" t="s">
        <v>7328</v>
      </c>
      <c r="F15231" t="s">
        <v>80</v>
      </c>
      <c r="G15231">
        <v>400000</v>
      </c>
      <c r="H15231">
        <v>9.01</v>
      </c>
      <c r="I15231">
        <v>3604000</v>
      </c>
      <c r="J15231" t="s">
        <v>81</v>
      </c>
      <c r="K15231">
        <v>1.1198143827324539E-2</v>
      </c>
      <c r="L15231">
        <v>1.1197999999999999</v>
      </c>
      <c r="M15231" t="s">
        <v>82</v>
      </c>
    </row>
    <row r="15232" spans="1:13">
      <c r="A15232" t="s">
        <v>7351</v>
      </c>
      <c r="B15232" t="s">
        <v>7352</v>
      </c>
      <c r="C15232" t="str">
        <f>TEXT(D15232, "mmm")</f>
        <v>Dec</v>
      </c>
      <c r="D15232" s="1">
        <v>45632</v>
      </c>
      <c r="E15232" t="s">
        <v>7353</v>
      </c>
      <c r="F15232" t="s">
        <v>217</v>
      </c>
      <c r="G15232">
        <v>13000</v>
      </c>
      <c r="H15232">
        <v>39.72</v>
      </c>
      <c r="I15232">
        <v>516360</v>
      </c>
      <c r="J15232" t="s">
        <v>86</v>
      </c>
      <c r="K15232">
        <v>1.0974994941972399E-2</v>
      </c>
      <c r="L15232">
        <v>1.0974999999999999</v>
      </c>
      <c r="M15232" t="s">
        <v>82</v>
      </c>
    </row>
    <row r="15233" spans="1:13">
      <c r="A15233" t="s">
        <v>1094</v>
      </c>
      <c r="B15233" t="s">
        <v>1095</v>
      </c>
      <c r="C15233" t="str">
        <f>TEXT(D15233, "mmm")</f>
        <v>Dec</v>
      </c>
      <c r="D15233" s="1">
        <v>45632</v>
      </c>
      <c r="E15233" t="s">
        <v>1096</v>
      </c>
      <c r="F15233" t="s">
        <v>128</v>
      </c>
      <c r="G15233">
        <v>500</v>
      </c>
      <c r="H15233">
        <v>39</v>
      </c>
      <c r="I15233">
        <v>19500</v>
      </c>
      <c r="J15233" t="s">
        <v>86</v>
      </c>
      <c r="K15233">
        <v>-4.0459229509881567E-3</v>
      </c>
      <c r="L15233">
        <v>-0.40460000000000002</v>
      </c>
      <c r="M15233" t="s">
        <v>82</v>
      </c>
    </row>
    <row r="15234" spans="1:13">
      <c r="A15234" t="s">
        <v>1094</v>
      </c>
      <c r="B15234" t="s">
        <v>1095</v>
      </c>
      <c r="C15234" t="str">
        <f>TEXT(D15234, "mmm")</f>
        <v>Dec</v>
      </c>
      <c r="D15234" s="1">
        <v>45632</v>
      </c>
      <c r="E15234" t="s">
        <v>1096</v>
      </c>
      <c r="F15234" t="s">
        <v>128</v>
      </c>
      <c r="G15234">
        <v>500</v>
      </c>
      <c r="H15234">
        <v>38.75</v>
      </c>
      <c r="I15234">
        <v>19375</v>
      </c>
      <c r="J15234" t="s">
        <v>81</v>
      </c>
      <c r="K15234">
        <v>-4.0459229509881567E-3</v>
      </c>
      <c r="L15234">
        <v>-0.40460000000000002</v>
      </c>
      <c r="M15234" t="s">
        <v>82</v>
      </c>
    </row>
    <row r="15235" spans="1:13">
      <c r="A15235" t="s">
        <v>4348</v>
      </c>
      <c r="B15235" t="s">
        <v>4349</v>
      </c>
      <c r="C15235" t="str">
        <f>TEXT(D15235, "mmm")</f>
        <v>Dec</v>
      </c>
      <c r="D15235" s="1">
        <v>45632</v>
      </c>
      <c r="E15235" t="s">
        <v>6772</v>
      </c>
      <c r="F15235" t="s">
        <v>80</v>
      </c>
      <c r="G15235">
        <v>5798</v>
      </c>
      <c r="H15235">
        <v>11.74</v>
      </c>
      <c r="I15235">
        <v>68068.52</v>
      </c>
      <c r="J15235" t="s">
        <v>81</v>
      </c>
      <c r="K15235">
        <v>-1.7268052287844001E-2</v>
      </c>
      <c r="L15235">
        <v>-1.7267999999999999</v>
      </c>
      <c r="M15235" t="s">
        <v>82</v>
      </c>
    </row>
    <row r="15236" spans="1:13">
      <c r="A15236" t="s">
        <v>4348</v>
      </c>
      <c r="B15236" t="s">
        <v>4349</v>
      </c>
      <c r="C15236" t="str">
        <f>TEXT(D15236, "mmm")</f>
        <v>Dec</v>
      </c>
      <c r="D15236" s="1">
        <v>45632</v>
      </c>
      <c r="E15236" t="s">
        <v>6772</v>
      </c>
      <c r="F15236" t="s">
        <v>80</v>
      </c>
      <c r="G15236">
        <v>11596</v>
      </c>
      <c r="H15236">
        <v>11.74</v>
      </c>
      <c r="I15236">
        <v>136137.04</v>
      </c>
      <c r="J15236" t="s">
        <v>81</v>
      </c>
      <c r="K15236">
        <v>-1.7268052287844001E-2</v>
      </c>
      <c r="L15236">
        <v>-1.7267999999999999</v>
      </c>
      <c r="M15236" t="s">
        <v>82</v>
      </c>
    </row>
    <row r="15237" spans="1:13">
      <c r="A15237" t="s">
        <v>7354</v>
      </c>
      <c r="B15237" t="s">
        <v>7355</v>
      </c>
      <c r="C15237" t="str">
        <f>TEXT(D15237, "mmm")</f>
        <v>Dec</v>
      </c>
      <c r="D15237" s="1">
        <v>45632</v>
      </c>
      <c r="E15237" t="s">
        <v>7356</v>
      </c>
      <c r="F15237" t="s">
        <v>101</v>
      </c>
      <c r="G15237">
        <v>285500</v>
      </c>
      <c r="H15237">
        <v>33.909999999999997</v>
      </c>
      <c r="I15237">
        <v>9681304.9999999981</v>
      </c>
      <c r="J15237" t="s">
        <v>86</v>
      </c>
      <c r="K15237">
        <v>2.1822635674306531E-2</v>
      </c>
      <c r="L15237">
        <v>2.1823000000000001</v>
      </c>
      <c r="M15237" t="s">
        <v>82</v>
      </c>
    </row>
    <row r="15238" spans="1:13">
      <c r="A15238" t="s">
        <v>6055</v>
      </c>
      <c r="B15238" t="s">
        <v>6056</v>
      </c>
      <c r="C15238" t="str">
        <f>TEXT(D15238, "mmm")</f>
        <v>Dec</v>
      </c>
      <c r="D15238" s="1">
        <v>45632</v>
      </c>
      <c r="E15238" t="s">
        <v>6057</v>
      </c>
      <c r="F15238" t="s">
        <v>101</v>
      </c>
      <c r="G15238">
        <v>40000</v>
      </c>
      <c r="H15238">
        <v>5.55</v>
      </c>
      <c r="I15238">
        <v>222000</v>
      </c>
      <c r="J15238" t="s">
        <v>86</v>
      </c>
      <c r="K15238">
        <v>-0.13565221040145209</v>
      </c>
      <c r="L15238">
        <v>-13.565200000000001</v>
      </c>
      <c r="M15238" t="s">
        <v>82</v>
      </c>
    </row>
    <row r="15239" spans="1:13">
      <c r="A15239" t="s">
        <v>6055</v>
      </c>
      <c r="B15239" t="s">
        <v>6056</v>
      </c>
      <c r="C15239" t="str">
        <f>TEXT(D15239, "mmm")</f>
        <v>Dec</v>
      </c>
      <c r="D15239" s="1">
        <v>45632</v>
      </c>
      <c r="E15239" t="s">
        <v>6058</v>
      </c>
      <c r="F15239" t="s">
        <v>101</v>
      </c>
      <c r="G15239">
        <v>40000</v>
      </c>
      <c r="H15239">
        <v>5.55</v>
      </c>
      <c r="I15239">
        <v>222000</v>
      </c>
      <c r="J15239" t="s">
        <v>86</v>
      </c>
      <c r="K15239">
        <v>-0.13565221040145209</v>
      </c>
      <c r="L15239">
        <v>-13.565200000000001</v>
      </c>
      <c r="M15239" t="s">
        <v>82</v>
      </c>
    </row>
    <row r="15240" spans="1:13">
      <c r="A15240" t="s">
        <v>6055</v>
      </c>
      <c r="B15240" t="s">
        <v>6056</v>
      </c>
      <c r="C15240" t="str">
        <f>TEXT(D15240, "mmm")</f>
        <v>Dec</v>
      </c>
      <c r="D15240" s="1">
        <v>45632</v>
      </c>
      <c r="E15240" t="s">
        <v>6059</v>
      </c>
      <c r="F15240" t="s">
        <v>101</v>
      </c>
      <c r="G15240">
        <v>40000</v>
      </c>
      <c r="H15240">
        <v>5.55</v>
      </c>
      <c r="I15240">
        <v>222000</v>
      </c>
      <c r="J15240" t="s">
        <v>86</v>
      </c>
      <c r="K15240">
        <v>-0.13565221040145209</v>
      </c>
      <c r="L15240">
        <v>-13.565200000000001</v>
      </c>
      <c r="M15240" t="s">
        <v>82</v>
      </c>
    </row>
    <row r="15241" spans="1:13">
      <c r="A15241" t="s">
        <v>7354</v>
      </c>
      <c r="B15241" t="s">
        <v>7355</v>
      </c>
      <c r="C15241" t="str">
        <f>TEXT(D15241, "mmm")</f>
        <v>Dec</v>
      </c>
      <c r="D15241" s="1">
        <v>45632</v>
      </c>
      <c r="E15241" t="s">
        <v>7357</v>
      </c>
      <c r="F15241" t="s">
        <v>217</v>
      </c>
      <c r="G15241">
        <v>285500</v>
      </c>
      <c r="H15241">
        <v>33.909999999999997</v>
      </c>
      <c r="I15241">
        <v>9681304.9999999981</v>
      </c>
      <c r="J15241" t="s">
        <v>86</v>
      </c>
      <c r="K15241">
        <v>2.1822635674306531E-2</v>
      </c>
      <c r="L15241">
        <v>2.1823000000000001</v>
      </c>
      <c r="M15241" t="s">
        <v>82</v>
      </c>
    </row>
    <row r="15242" spans="1:13">
      <c r="A15242" t="s">
        <v>7358</v>
      </c>
      <c r="B15242" t="s">
        <v>7359</v>
      </c>
      <c r="C15242" t="str">
        <f>TEXT(D15242, "mmm")</f>
        <v>Dec</v>
      </c>
      <c r="D15242" s="1">
        <v>45632</v>
      </c>
      <c r="E15242" t="s">
        <v>7360</v>
      </c>
      <c r="F15242" t="s">
        <v>80</v>
      </c>
      <c r="G15242">
        <v>100000</v>
      </c>
      <c r="H15242">
        <v>4.1399999999999997</v>
      </c>
      <c r="I15242">
        <v>413999.99999999988</v>
      </c>
      <c r="J15242" t="s">
        <v>86</v>
      </c>
      <c r="K15242">
        <v>7.3684203921922986E-2</v>
      </c>
      <c r="L15242">
        <v>7.3684000000000003</v>
      </c>
      <c r="M15242" t="s">
        <v>82</v>
      </c>
    </row>
    <row r="15243" spans="1:13">
      <c r="A15243" t="s">
        <v>4979</v>
      </c>
      <c r="B15243" t="s">
        <v>4980</v>
      </c>
      <c r="C15243" t="str">
        <f>TEXT(D15243, "mmm")</f>
        <v>Dec</v>
      </c>
      <c r="D15243" s="1">
        <v>45632</v>
      </c>
      <c r="E15243" t="s">
        <v>5023</v>
      </c>
      <c r="F15243" t="s">
        <v>80</v>
      </c>
      <c r="G15243">
        <v>1073</v>
      </c>
      <c r="H15243">
        <v>9.5</v>
      </c>
      <c r="I15243">
        <v>10193.5</v>
      </c>
      <c r="J15243" t="s">
        <v>81</v>
      </c>
      <c r="K15243">
        <v>9.8273860003647906E-2</v>
      </c>
      <c r="L15243">
        <v>9.8274000000000008</v>
      </c>
      <c r="M15243" t="s">
        <v>82</v>
      </c>
    </row>
    <row r="15244" spans="1:13">
      <c r="A15244" t="s">
        <v>5095</v>
      </c>
      <c r="B15244" t="s">
        <v>5096</v>
      </c>
      <c r="C15244" t="str">
        <f>TEXT(D15244, "mmm")</f>
        <v>Dec</v>
      </c>
      <c r="D15244" s="1">
        <v>45632</v>
      </c>
      <c r="E15244" t="s">
        <v>5097</v>
      </c>
      <c r="F15244" t="s">
        <v>101</v>
      </c>
      <c r="G15244">
        <v>260000</v>
      </c>
      <c r="H15244">
        <v>16.670000000000002</v>
      </c>
      <c r="I15244">
        <v>4334200</v>
      </c>
      <c r="J15244" t="s">
        <v>86</v>
      </c>
      <c r="K15244">
        <v>-5.6397859752190582E-2</v>
      </c>
      <c r="L15244">
        <v>-5.6398000000000001</v>
      </c>
      <c r="M15244" t="s">
        <v>82</v>
      </c>
    </row>
    <row r="15245" spans="1:13">
      <c r="A15245" t="s">
        <v>5095</v>
      </c>
      <c r="B15245" t="s">
        <v>5096</v>
      </c>
      <c r="C15245" t="str">
        <f>TEXT(D15245, "mmm")</f>
        <v>Dec</v>
      </c>
      <c r="D15245" s="1">
        <v>45632</v>
      </c>
      <c r="E15245" t="s">
        <v>5097</v>
      </c>
      <c r="F15245" t="s">
        <v>101</v>
      </c>
      <c r="G15245">
        <v>10000</v>
      </c>
      <c r="H15245">
        <v>16.399999999999999</v>
      </c>
      <c r="I15245">
        <v>164000</v>
      </c>
      <c r="J15245" t="s">
        <v>86</v>
      </c>
      <c r="K15245">
        <v>-5.6397859752190582E-2</v>
      </c>
      <c r="L15245">
        <v>-5.6398000000000001</v>
      </c>
      <c r="M15245" t="s">
        <v>82</v>
      </c>
    </row>
    <row r="15246" spans="1:13">
      <c r="A15246" t="s">
        <v>4562</v>
      </c>
      <c r="B15246" t="s">
        <v>4563</v>
      </c>
      <c r="C15246" t="str">
        <f>TEXT(D15246, "mmm")</f>
        <v>Dec</v>
      </c>
      <c r="D15246" s="1">
        <v>45632</v>
      </c>
      <c r="E15246" t="s">
        <v>5175</v>
      </c>
      <c r="F15246" t="s">
        <v>128</v>
      </c>
      <c r="G15246">
        <v>2000</v>
      </c>
      <c r="H15246">
        <v>55.18</v>
      </c>
      <c r="I15246">
        <v>110360</v>
      </c>
      <c r="J15246" t="s">
        <v>86</v>
      </c>
      <c r="K15246">
        <v>-4.0325458603763131E-2</v>
      </c>
      <c r="L15246">
        <v>-4.0324999999999998</v>
      </c>
      <c r="M15246" t="s">
        <v>82</v>
      </c>
    </row>
    <row r="15247" spans="1:13">
      <c r="A15247" t="s">
        <v>2333</v>
      </c>
      <c r="B15247" t="s">
        <v>2334</v>
      </c>
      <c r="C15247" t="str">
        <f>TEXT(D15247, "mmm")</f>
        <v>Dec</v>
      </c>
      <c r="D15247" s="1">
        <v>45632</v>
      </c>
      <c r="E15247" t="s">
        <v>4331</v>
      </c>
      <c r="F15247" t="s">
        <v>80</v>
      </c>
      <c r="G15247">
        <v>9440</v>
      </c>
      <c r="H15247">
        <v>6.13</v>
      </c>
      <c r="I15247">
        <v>57867.199999999997</v>
      </c>
      <c r="J15247" t="s">
        <v>86</v>
      </c>
      <c r="K15247">
        <v>3.2414334946790908E-3</v>
      </c>
      <c r="L15247">
        <v>0.3241</v>
      </c>
      <c r="M15247" t="s">
        <v>82</v>
      </c>
    </row>
    <row r="15248" spans="1:13">
      <c r="A15248" t="s">
        <v>223</v>
      </c>
      <c r="B15248" t="s">
        <v>7298</v>
      </c>
      <c r="C15248" t="str">
        <f>TEXT(D15248, "mmm")</f>
        <v>Dec</v>
      </c>
      <c r="D15248" s="1">
        <v>45632</v>
      </c>
      <c r="E15248" t="s">
        <v>102</v>
      </c>
      <c r="F15248" t="s">
        <v>101</v>
      </c>
      <c r="G15248">
        <v>20376</v>
      </c>
      <c r="H15248">
        <v>9.93</v>
      </c>
      <c r="I15248">
        <v>202333.68</v>
      </c>
      <c r="J15248" t="s">
        <v>86</v>
      </c>
      <c r="K15248">
        <v>-4.4132564863396451E-2</v>
      </c>
      <c r="L15248">
        <v>-4.4132999999999996</v>
      </c>
      <c r="M15248" t="s">
        <v>82</v>
      </c>
    </row>
    <row r="15249" spans="1:13">
      <c r="A15249" t="s">
        <v>223</v>
      </c>
      <c r="B15249" t="s">
        <v>7298</v>
      </c>
      <c r="C15249" t="str">
        <f>TEXT(D15249, "mmm")</f>
        <v>Dec</v>
      </c>
      <c r="D15249" s="1">
        <v>45632</v>
      </c>
      <c r="E15249" t="s">
        <v>100</v>
      </c>
      <c r="F15249" t="s">
        <v>101</v>
      </c>
      <c r="G15249">
        <v>20376</v>
      </c>
      <c r="H15249">
        <v>9.93</v>
      </c>
      <c r="I15249">
        <v>202333.68</v>
      </c>
      <c r="J15249" t="s">
        <v>86</v>
      </c>
      <c r="K15249">
        <v>-4.4132564863396451E-2</v>
      </c>
      <c r="L15249">
        <v>-4.4132999999999996</v>
      </c>
      <c r="M15249" t="s">
        <v>82</v>
      </c>
    </row>
    <row r="15250" spans="1:13">
      <c r="A15250" t="s">
        <v>7304</v>
      </c>
      <c r="B15250" t="s">
        <v>7305</v>
      </c>
      <c r="C15250" t="str">
        <f>TEXT(D15250, "mmm")</f>
        <v>Dec</v>
      </c>
      <c r="D15250" s="1">
        <v>45632</v>
      </c>
      <c r="E15250" t="s">
        <v>7306</v>
      </c>
      <c r="F15250" t="s">
        <v>80</v>
      </c>
      <c r="G15250">
        <v>14500</v>
      </c>
      <c r="H15250">
        <v>25.7</v>
      </c>
      <c r="I15250">
        <v>372650</v>
      </c>
      <c r="J15250" t="s">
        <v>86</v>
      </c>
      <c r="K15250">
        <v>-0.2345341215248393</v>
      </c>
      <c r="L15250">
        <v>-23.453399999999998</v>
      </c>
      <c r="M15250" t="s">
        <v>82</v>
      </c>
    </row>
    <row r="15251" spans="1:13">
      <c r="A15251" t="s">
        <v>7304</v>
      </c>
      <c r="B15251" t="s">
        <v>7305</v>
      </c>
      <c r="C15251" t="str">
        <f>TEXT(D15251, "mmm")</f>
        <v>Dec</v>
      </c>
      <c r="D15251" s="1">
        <v>45632</v>
      </c>
      <c r="E15251" t="s">
        <v>7306</v>
      </c>
      <c r="F15251" t="s">
        <v>80</v>
      </c>
      <c r="G15251">
        <v>2000</v>
      </c>
      <c r="H15251">
        <v>26.45</v>
      </c>
      <c r="I15251">
        <v>52900</v>
      </c>
      <c r="J15251" t="s">
        <v>81</v>
      </c>
      <c r="K15251">
        <v>-0.2345341215248393</v>
      </c>
      <c r="L15251">
        <v>-23.453399999999998</v>
      </c>
      <c r="M15251" t="s">
        <v>82</v>
      </c>
    </row>
    <row r="15252" spans="1:13">
      <c r="A15252" t="s">
        <v>2042</v>
      </c>
      <c r="B15252" t="s">
        <v>2043</v>
      </c>
      <c r="C15252" t="str">
        <f>TEXT(D15252, "mmm")</f>
        <v>Dec</v>
      </c>
      <c r="D15252" s="1">
        <v>45632</v>
      </c>
      <c r="E15252" t="s">
        <v>2044</v>
      </c>
      <c r="F15252" t="s">
        <v>80</v>
      </c>
      <c r="G15252">
        <v>355</v>
      </c>
      <c r="H15252">
        <v>98.5</v>
      </c>
      <c r="I15252">
        <v>34967.5</v>
      </c>
      <c r="J15252" t="s">
        <v>86</v>
      </c>
      <c r="K15252">
        <v>-2.0360817071941258E-2</v>
      </c>
      <c r="L15252">
        <v>-2.0360999999999998</v>
      </c>
      <c r="M15252" t="s">
        <v>82</v>
      </c>
    </row>
    <row r="15253" spans="1:13">
      <c r="A15253" t="s">
        <v>7351</v>
      </c>
      <c r="B15253" t="s">
        <v>7352</v>
      </c>
      <c r="C15253" t="str">
        <f>TEXT(D15253, "mmm")</f>
        <v>Dec</v>
      </c>
      <c r="D15253" s="1">
        <v>45632</v>
      </c>
      <c r="E15253" t="s">
        <v>7361</v>
      </c>
      <c r="F15253" t="s">
        <v>118</v>
      </c>
      <c r="G15253">
        <v>1250</v>
      </c>
      <c r="H15253">
        <v>39.19</v>
      </c>
      <c r="I15253">
        <v>48987.5</v>
      </c>
      <c r="J15253" t="s">
        <v>81</v>
      </c>
      <c r="K15253">
        <v>1.0974994941972399E-2</v>
      </c>
      <c r="L15253">
        <v>1.0974999999999999</v>
      </c>
      <c r="M15253" t="s">
        <v>82</v>
      </c>
    </row>
    <row r="15254" spans="1:13">
      <c r="A15254" t="s">
        <v>7351</v>
      </c>
      <c r="B15254" t="s">
        <v>7352</v>
      </c>
      <c r="C15254" t="str">
        <f>TEXT(D15254, "mmm")</f>
        <v>Dec</v>
      </c>
      <c r="D15254" s="1">
        <v>45632</v>
      </c>
      <c r="E15254" t="s">
        <v>7361</v>
      </c>
      <c r="F15254" t="s">
        <v>118</v>
      </c>
      <c r="G15254">
        <v>1250</v>
      </c>
      <c r="H15254">
        <v>38.340000000000003</v>
      </c>
      <c r="I15254">
        <v>47925.000000000007</v>
      </c>
      <c r="J15254" t="s">
        <v>81</v>
      </c>
      <c r="K15254">
        <v>1.0974994941972399E-2</v>
      </c>
      <c r="L15254">
        <v>1.0974999999999999</v>
      </c>
      <c r="M15254" t="s">
        <v>82</v>
      </c>
    </row>
    <row r="15255" spans="1:13">
      <c r="A15255" t="s">
        <v>7351</v>
      </c>
      <c r="B15255" t="s">
        <v>7352</v>
      </c>
      <c r="C15255" t="str">
        <f>TEXT(D15255, "mmm")</f>
        <v>Dec</v>
      </c>
      <c r="D15255" s="1">
        <v>45632</v>
      </c>
      <c r="E15255" t="s">
        <v>7361</v>
      </c>
      <c r="F15255" t="s">
        <v>118</v>
      </c>
      <c r="G15255">
        <v>1250</v>
      </c>
      <c r="H15255">
        <v>38.25</v>
      </c>
      <c r="I15255">
        <v>47812.5</v>
      </c>
      <c r="J15255" t="s">
        <v>81</v>
      </c>
      <c r="K15255">
        <v>1.0974994941972399E-2</v>
      </c>
      <c r="L15255">
        <v>1.0974999999999999</v>
      </c>
      <c r="M15255" t="s">
        <v>82</v>
      </c>
    </row>
    <row r="15256" spans="1:13">
      <c r="A15256" t="s">
        <v>5060</v>
      </c>
      <c r="B15256" t="s">
        <v>5061</v>
      </c>
      <c r="C15256" t="str">
        <f>TEXT(D15256, "mmm")</f>
        <v>Dec</v>
      </c>
      <c r="D15256" s="1">
        <v>45632</v>
      </c>
      <c r="E15256" t="s">
        <v>102</v>
      </c>
      <c r="F15256" t="s">
        <v>101</v>
      </c>
      <c r="G15256">
        <v>597</v>
      </c>
      <c r="H15256">
        <v>26.55</v>
      </c>
      <c r="I15256">
        <v>15850.35</v>
      </c>
      <c r="J15256" t="s">
        <v>81</v>
      </c>
      <c r="K15256">
        <v>-3.8054508282740367E-2</v>
      </c>
      <c r="L15256">
        <v>-3.8054999999999999</v>
      </c>
      <c r="M15256" t="s">
        <v>82</v>
      </c>
    </row>
    <row r="15257" spans="1:13">
      <c r="A15257" t="s">
        <v>5060</v>
      </c>
      <c r="B15257" t="s">
        <v>5061</v>
      </c>
      <c r="C15257" t="str">
        <f>TEXT(D15257, "mmm")</f>
        <v>Dec</v>
      </c>
      <c r="D15257" s="1">
        <v>45632</v>
      </c>
      <c r="E15257" t="s">
        <v>100</v>
      </c>
      <c r="F15257" t="s">
        <v>101</v>
      </c>
      <c r="G15257">
        <v>597</v>
      </c>
      <c r="H15257">
        <v>26.55</v>
      </c>
      <c r="I15257">
        <v>15850.35</v>
      </c>
      <c r="J15257" t="s">
        <v>81</v>
      </c>
      <c r="K15257">
        <v>-3.8054508282740367E-2</v>
      </c>
      <c r="L15257">
        <v>-3.8054999999999999</v>
      </c>
      <c r="M15257" t="s">
        <v>82</v>
      </c>
    </row>
    <row r="15258" spans="1:13">
      <c r="A15258" t="s">
        <v>7153</v>
      </c>
      <c r="B15258" t="s">
        <v>7154</v>
      </c>
      <c r="C15258" t="str">
        <f>TEXT(D15258, "mmm")</f>
        <v>Dec</v>
      </c>
      <c r="D15258" s="1">
        <v>45632</v>
      </c>
      <c r="E15258" t="s">
        <v>7287</v>
      </c>
      <c r="F15258" t="s">
        <v>118</v>
      </c>
      <c r="G15258">
        <v>5000</v>
      </c>
      <c r="H15258">
        <v>3.85</v>
      </c>
      <c r="I15258">
        <v>19250</v>
      </c>
      <c r="J15258" t="s">
        <v>81</v>
      </c>
      <c r="K15258">
        <v>-7.7519369815935879E-2</v>
      </c>
      <c r="L15258">
        <v>-7.7519</v>
      </c>
      <c r="M15258" t="s">
        <v>82</v>
      </c>
    </row>
    <row r="15259" spans="1:13">
      <c r="A15259" t="s">
        <v>5548</v>
      </c>
      <c r="B15259" t="s">
        <v>5549</v>
      </c>
      <c r="C15259" t="str">
        <f>TEXT(D15259, "mmm")</f>
        <v>Dec</v>
      </c>
      <c r="D15259" s="1">
        <v>45632</v>
      </c>
      <c r="E15259" t="s">
        <v>7089</v>
      </c>
      <c r="F15259" t="s">
        <v>80</v>
      </c>
      <c r="G15259">
        <v>12711</v>
      </c>
      <c r="H15259">
        <v>1.45</v>
      </c>
      <c r="I15259">
        <v>18430.95</v>
      </c>
      <c r="J15259" t="s">
        <v>81</v>
      </c>
      <c r="K15259">
        <v>-0.12500004139211271</v>
      </c>
      <c r="L15259">
        <v>-12.5</v>
      </c>
      <c r="M15259" t="s">
        <v>82</v>
      </c>
    </row>
    <row r="15260" spans="1:13">
      <c r="A15260" t="s">
        <v>7358</v>
      </c>
      <c r="B15260" t="s">
        <v>7359</v>
      </c>
      <c r="C15260" t="str">
        <f>TEXT(D15260, "mmm")</f>
        <v>Dec</v>
      </c>
      <c r="D15260" s="1">
        <v>45632</v>
      </c>
      <c r="E15260" t="s">
        <v>2098</v>
      </c>
      <c r="F15260" t="s">
        <v>80</v>
      </c>
      <c r="G15260">
        <v>10000</v>
      </c>
      <c r="H15260">
        <v>3.98</v>
      </c>
      <c r="I15260">
        <v>39800</v>
      </c>
      <c r="J15260" t="s">
        <v>81</v>
      </c>
      <c r="K15260">
        <v>7.3684203921922986E-2</v>
      </c>
      <c r="L15260">
        <v>7.3684000000000003</v>
      </c>
      <c r="M15260" t="s">
        <v>82</v>
      </c>
    </row>
    <row r="15261" spans="1:13">
      <c r="A15261" t="s">
        <v>129</v>
      </c>
      <c r="B15261" t="s">
        <v>130</v>
      </c>
      <c r="C15261" t="str">
        <f>TEXT(D15261, "mmm")</f>
        <v>Dec</v>
      </c>
      <c r="D15261" s="1">
        <v>45632</v>
      </c>
      <c r="E15261" t="s">
        <v>109</v>
      </c>
      <c r="F15261" t="s">
        <v>101</v>
      </c>
      <c r="G15261">
        <v>30500</v>
      </c>
      <c r="H15261">
        <v>6.69</v>
      </c>
      <c r="I15261">
        <v>204045</v>
      </c>
      <c r="J15261" t="s">
        <v>81</v>
      </c>
      <c r="K15261">
        <v>-2.945505307640039E-3</v>
      </c>
      <c r="L15261">
        <v>-0.29459999999999997</v>
      </c>
      <c r="M15261" t="s">
        <v>82</v>
      </c>
    </row>
    <row r="15262" spans="1:13">
      <c r="A15262" t="s">
        <v>129</v>
      </c>
      <c r="B15262" t="s">
        <v>130</v>
      </c>
      <c r="C15262" t="str">
        <f>TEXT(D15262, "mmm")</f>
        <v>Dec</v>
      </c>
      <c r="D15262" s="1">
        <v>45632</v>
      </c>
      <c r="E15262" t="s">
        <v>110</v>
      </c>
      <c r="F15262" t="s">
        <v>101</v>
      </c>
      <c r="G15262">
        <v>30500</v>
      </c>
      <c r="H15262">
        <v>6.69</v>
      </c>
      <c r="I15262">
        <v>204045</v>
      </c>
      <c r="J15262" t="s">
        <v>81</v>
      </c>
      <c r="K15262">
        <v>-2.945505307640039E-3</v>
      </c>
      <c r="L15262">
        <v>-0.29459999999999997</v>
      </c>
      <c r="M15262" t="s">
        <v>82</v>
      </c>
    </row>
    <row r="15263" spans="1:13">
      <c r="A15263" t="s">
        <v>129</v>
      </c>
      <c r="B15263" t="s">
        <v>130</v>
      </c>
      <c r="C15263" t="str">
        <f>TEXT(D15263, "mmm")</f>
        <v>Dec</v>
      </c>
      <c r="D15263" s="1">
        <v>45632</v>
      </c>
      <c r="E15263" t="s">
        <v>111</v>
      </c>
      <c r="F15263" t="s">
        <v>101</v>
      </c>
      <c r="G15263">
        <v>30500</v>
      </c>
      <c r="H15263">
        <v>6.69</v>
      </c>
      <c r="I15263">
        <v>204045</v>
      </c>
      <c r="J15263" t="s">
        <v>81</v>
      </c>
      <c r="K15263">
        <v>-2.945505307640039E-3</v>
      </c>
      <c r="L15263">
        <v>-0.29459999999999997</v>
      </c>
      <c r="M15263" t="s">
        <v>82</v>
      </c>
    </row>
    <row r="15264" spans="1:13">
      <c r="A15264" t="s">
        <v>4592</v>
      </c>
      <c r="B15264" t="s">
        <v>4593</v>
      </c>
      <c r="C15264" t="str">
        <f>TEXT(D15264, "mmm")</f>
        <v>Dec</v>
      </c>
      <c r="D15264" s="1">
        <v>45632</v>
      </c>
      <c r="E15264" t="s">
        <v>7362</v>
      </c>
      <c r="F15264" t="s">
        <v>118</v>
      </c>
      <c r="G15264">
        <v>50000</v>
      </c>
      <c r="H15264">
        <v>14.7</v>
      </c>
      <c r="I15264">
        <v>735000</v>
      </c>
      <c r="J15264" t="s">
        <v>81</v>
      </c>
      <c r="K15264">
        <v>-2.2433746846259539E-2</v>
      </c>
      <c r="L15264">
        <v>-2.2433999999999998</v>
      </c>
      <c r="M15264" t="s">
        <v>82</v>
      </c>
    </row>
    <row r="15265" spans="1:13">
      <c r="A15265" t="s">
        <v>346</v>
      </c>
      <c r="B15265" t="s">
        <v>347</v>
      </c>
      <c r="C15265" t="str">
        <f>TEXT(D15265, "mmm")</f>
        <v>Dec</v>
      </c>
      <c r="D15265" s="1">
        <v>45632</v>
      </c>
      <c r="E15265" t="s">
        <v>7363</v>
      </c>
      <c r="F15265" t="s">
        <v>80</v>
      </c>
      <c r="G15265">
        <v>3000</v>
      </c>
      <c r="H15265">
        <v>10.19</v>
      </c>
      <c r="I15265">
        <v>30570</v>
      </c>
      <c r="J15265" t="s">
        <v>81</v>
      </c>
      <c r="K15265">
        <v>3.100004196166983E-2</v>
      </c>
      <c r="L15265">
        <v>3.1</v>
      </c>
      <c r="M15265" t="s">
        <v>82</v>
      </c>
    </row>
    <row r="15266" spans="1:13">
      <c r="A15266" t="s">
        <v>7364</v>
      </c>
      <c r="B15266" t="s">
        <v>7365</v>
      </c>
      <c r="C15266" t="str">
        <f>TEXT(D15266, "mmm")</f>
        <v>Dec</v>
      </c>
      <c r="D15266" s="1">
        <v>45632</v>
      </c>
      <c r="E15266" t="s">
        <v>7366</v>
      </c>
      <c r="F15266" t="s">
        <v>80</v>
      </c>
      <c r="G15266">
        <v>19455</v>
      </c>
      <c r="H15266">
        <v>2.6</v>
      </c>
      <c r="I15266">
        <v>50583</v>
      </c>
      <c r="J15266" t="s">
        <v>86</v>
      </c>
      <c r="K15266">
        <v>-0.13127410248519619</v>
      </c>
      <c r="L15266">
        <v>-13.1274</v>
      </c>
      <c r="M15266" t="s">
        <v>82</v>
      </c>
    </row>
    <row r="15267" spans="1:13">
      <c r="A15267" t="s">
        <v>2443</v>
      </c>
      <c r="B15267" t="s">
        <v>2444</v>
      </c>
      <c r="C15267" t="str">
        <f>TEXT(D15267, "mmm")</f>
        <v>Dec</v>
      </c>
      <c r="D15267" s="1">
        <v>45632</v>
      </c>
      <c r="E15267" t="s">
        <v>3519</v>
      </c>
      <c r="F15267" t="s">
        <v>118</v>
      </c>
      <c r="G15267">
        <v>4600</v>
      </c>
      <c r="H15267">
        <v>11.99</v>
      </c>
      <c r="I15267">
        <v>55154</v>
      </c>
      <c r="J15267" t="s">
        <v>81</v>
      </c>
      <c r="K15267">
        <v>-5.5833339691162109E-2</v>
      </c>
      <c r="L15267">
        <v>-5.5833000000000004</v>
      </c>
      <c r="M15267" t="s">
        <v>82</v>
      </c>
    </row>
    <row r="15268" spans="1:13">
      <c r="A15268" t="s">
        <v>7340</v>
      </c>
      <c r="B15268" t="s">
        <v>7341</v>
      </c>
      <c r="C15268" t="str">
        <f>TEXT(D15268, "mmm")</f>
        <v>Dec</v>
      </c>
      <c r="D15268" s="1">
        <v>45632</v>
      </c>
      <c r="E15268" t="s">
        <v>7342</v>
      </c>
      <c r="F15268" t="s">
        <v>80</v>
      </c>
      <c r="G15268">
        <v>4992</v>
      </c>
      <c r="H15268">
        <v>11.76</v>
      </c>
      <c r="I15268">
        <v>58705.919999999998</v>
      </c>
      <c r="J15268" t="s">
        <v>81</v>
      </c>
      <c r="K15268">
        <v>-0.10043664957965449</v>
      </c>
      <c r="L15268">
        <v>-10.043699999999999</v>
      </c>
      <c r="M15268" t="s">
        <v>82</v>
      </c>
    </row>
    <row r="15269" spans="1:13">
      <c r="A15269" t="s">
        <v>346</v>
      </c>
      <c r="B15269" t="s">
        <v>347</v>
      </c>
      <c r="C15269" t="str">
        <f>TEXT(D15269, "mmm")</f>
        <v>Dec</v>
      </c>
      <c r="D15269" s="1">
        <v>45632</v>
      </c>
      <c r="E15269" t="s">
        <v>7367</v>
      </c>
      <c r="F15269" t="s">
        <v>128</v>
      </c>
      <c r="G15269">
        <v>9598</v>
      </c>
      <c r="H15269">
        <v>9.98</v>
      </c>
      <c r="I15269">
        <v>95788.040000000008</v>
      </c>
      <c r="J15269" t="s">
        <v>81</v>
      </c>
      <c r="K15269">
        <v>3.100004196166983E-2</v>
      </c>
      <c r="L15269">
        <v>3.1</v>
      </c>
      <c r="M15269" t="s">
        <v>82</v>
      </c>
    </row>
    <row r="15270" spans="1:13">
      <c r="A15270" t="s">
        <v>4730</v>
      </c>
      <c r="B15270" t="s">
        <v>4731</v>
      </c>
      <c r="C15270" t="str">
        <f>TEXT(D15270, "mmm")</f>
        <v>Dec</v>
      </c>
      <c r="D15270" s="1">
        <v>45632</v>
      </c>
      <c r="E15270" t="s">
        <v>7368</v>
      </c>
      <c r="F15270" t="s">
        <v>118</v>
      </c>
      <c r="G15270">
        <v>4904.3999999999996</v>
      </c>
      <c r="H15270">
        <v>32.47</v>
      </c>
      <c r="I15270">
        <v>159245.86799999999</v>
      </c>
      <c r="J15270" t="s">
        <v>86</v>
      </c>
      <c r="K15270">
        <v>-2.4330218081885069E-2</v>
      </c>
      <c r="L15270">
        <v>-2.4329999999999998</v>
      </c>
      <c r="M15270" t="s">
        <v>82</v>
      </c>
    </row>
    <row r="15271" spans="1:13">
      <c r="A15271" t="s">
        <v>7187</v>
      </c>
      <c r="B15271" t="s">
        <v>7188</v>
      </c>
      <c r="C15271" t="str">
        <f>TEXT(D15271, "mmm")</f>
        <v>Dec</v>
      </c>
      <c r="D15271" s="1">
        <v>45632</v>
      </c>
      <c r="E15271" t="s">
        <v>7189</v>
      </c>
      <c r="F15271" t="s">
        <v>80</v>
      </c>
      <c r="G15271">
        <v>2126</v>
      </c>
      <c r="H15271">
        <v>7.93</v>
      </c>
      <c r="I15271">
        <v>16859.18</v>
      </c>
      <c r="J15271" t="s">
        <v>81</v>
      </c>
      <c r="K15271">
        <v>-2.648176526095114E-2</v>
      </c>
      <c r="L15271">
        <v>-2.6482000000000001</v>
      </c>
      <c r="M15271" t="s">
        <v>82</v>
      </c>
    </row>
    <row r="15272" spans="1:13">
      <c r="A15272" t="s">
        <v>2485</v>
      </c>
      <c r="B15272" t="s">
        <v>2486</v>
      </c>
      <c r="C15272" t="str">
        <f>TEXT(D15272, "mmm")</f>
        <v>Dec</v>
      </c>
      <c r="D15272" s="1">
        <v>45632</v>
      </c>
      <c r="E15272" t="s">
        <v>7350</v>
      </c>
      <c r="F15272" t="s">
        <v>128</v>
      </c>
      <c r="G15272">
        <v>8900</v>
      </c>
      <c r="H15272">
        <v>2.98</v>
      </c>
      <c r="I15272">
        <v>26522</v>
      </c>
      <c r="J15272" t="s">
        <v>81</v>
      </c>
      <c r="K15272">
        <v>-2.5078420278882518E-2</v>
      </c>
      <c r="L15272">
        <v>-2.5078</v>
      </c>
      <c r="M15272" t="s">
        <v>82</v>
      </c>
    </row>
    <row r="15273" spans="1:13">
      <c r="A15273" t="s">
        <v>2333</v>
      </c>
      <c r="B15273" t="s">
        <v>2334</v>
      </c>
      <c r="C15273" t="str">
        <f>TEXT(D15273, "mmm")</f>
        <v>Dec</v>
      </c>
      <c r="D15273" s="1">
        <v>45632</v>
      </c>
      <c r="E15273" t="s">
        <v>2335</v>
      </c>
      <c r="F15273" t="s">
        <v>80</v>
      </c>
      <c r="G15273">
        <v>41000</v>
      </c>
      <c r="H15273">
        <v>6.1</v>
      </c>
      <c r="I15273">
        <v>250100</v>
      </c>
      <c r="J15273" t="s">
        <v>86</v>
      </c>
      <c r="K15273">
        <v>3.2414334946790908E-3</v>
      </c>
      <c r="L15273">
        <v>0.3241</v>
      </c>
      <c r="M15273" t="s">
        <v>82</v>
      </c>
    </row>
    <row r="15274" spans="1:13">
      <c r="A15274" t="s">
        <v>311</v>
      </c>
      <c r="B15274" t="s">
        <v>312</v>
      </c>
      <c r="C15274" t="str">
        <f>TEXT(D15274, "mmm")</f>
        <v>Dec</v>
      </c>
      <c r="D15274" s="1">
        <v>45632</v>
      </c>
      <c r="E15274" t="s">
        <v>313</v>
      </c>
      <c r="F15274" t="s">
        <v>314</v>
      </c>
      <c r="G15274">
        <v>137000</v>
      </c>
      <c r="H15274">
        <v>29.93</v>
      </c>
      <c r="I15274">
        <v>4100410</v>
      </c>
      <c r="J15274" t="s">
        <v>81</v>
      </c>
      <c r="K15274">
        <v>-0.16776976693701801</v>
      </c>
      <c r="L15274">
        <v>-16.777000000000001</v>
      </c>
      <c r="M15274" t="s">
        <v>82</v>
      </c>
    </row>
    <row r="15275" spans="1:13">
      <c r="A15275" t="s">
        <v>7195</v>
      </c>
      <c r="B15275" t="s">
        <v>7196</v>
      </c>
      <c r="C15275" t="str">
        <f>TEXT(D15275, "mmm")</f>
        <v>Dec</v>
      </c>
      <c r="D15275" s="1">
        <v>45632</v>
      </c>
      <c r="E15275" t="s">
        <v>7197</v>
      </c>
      <c r="F15275" t="s">
        <v>80</v>
      </c>
      <c r="G15275">
        <v>690</v>
      </c>
      <c r="H15275">
        <v>145.66</v>
      </c>
      <c r="I15275">
        <v>100505.4</v>
      </c>
      <c r="J15275" t="s">
        <v>81</v>
      </c>
      <c r="K15275">
        <v>-9.9835299701262703E-2</v>
      </c>
      <c r="L15275">
        <v>-9.9834999999999994</v>
      </c>
      <c r="M15275" t="s">
        <v>82</v>
      </c>
    </row>
    <row r="15276" spans="1:13">
      <c r="A15276" t="s">
        <v>1880</v>
      </c>
      <c r="B15276" t="s">
        <v>1881</v>
      </c>
      <c r="C15276" t="str">
        <f>TEXT(D15276, "mmm")</f>
        <v>Dec</v>
      </c>
      <c r="D15276" s="1">
        <v>45632</v>
      </c>
      <c r="E15276" t="s">
        <v>7183</v>
      </c>
      <c r="F15276" t="s">
        <v>128</v>
      </c>
      <c r="G15276">
        <v>5000</v>
      </c>
      <c r="H15276">
        <v>7.89</v>
      </c>
      <c r="I15276">
        <v>39450</v>
      </c>
      <c r="J15276" t="s">
        <v>81</v>
      </c>
      <c r="K15276">
        <v>-1.6109001551404819E-2</v>
      </c>
      <c r="L15276">
        <v>-1.6109</v>
      </c>
      <c r="M15276" t="s">
        <v>82</v>
      </c>
    </row>
    <row r="15277" spans="1:13">
      <c r="A15277" t="s">
        <v>6612</v>
      </c>
      <c r="B15277" t="s">
        <v>6613</v>
      </c>
      <c r="C15277" t="str">
        <f>TEXT(D15277, "mmm")</f>
        <v>Dec</v>
      </c>
      <c r="D15277" s="1">
        <v>45632</v>
      </c>
      <c r="E15277" t="s">
        <v>6624</v>
      </c>
      <c r="F15277" t="s">
        <v>118</v>
      </c>
      <c r="G15277">
        <v>2000</v>
      </c>
      <c r="H15277">
        <v>6.16</v>
      </c>
      <c r="I15277">
        <v>12320</v>
      </c>
      <c r="J15277" t="s">
        <v>81</v>
      </c>
      <c r="K15277">
        <v>-0.22038984261085429</v>
      </c>
      <c r="L15277">
        <v>-22.039000000000001</v>
      </c>
      <c r="M15277" t="s">
        <v>82</v>
      </c>
    </row>
    <row r="15278" spans="1:13">
      <c r="A15278" t="s">
        <v>2065</v>
      </c>
      <c r="B15278" t="s">
        <v>2066</v>
      </c>
      <c r="C15278" t="str">
        <f>TEXT(D15278, "mmm")</f>
        <v>Dec</v>
      </c>
      <c r="D15278" s="1">
        <v>45632</v>
      </c>
      <c r="E15278" t="s">
        <v>2067</v>
      </c>
      <c r="F15278" t="s">
        <v>80</v>
      </c>
      <c r="G15278">
        <v>339</v>
      </c>
      <c r="H15278">
        <v>32.9</v>
      </c>
      <c r="I15278">
        <v>11153.1</v>
      </c>
      <c r="J15278" t="s">
        <v>81</v>
      </c>
      <c r="K15278">
        <v>-3.0303092953286481E-2</v>
      </c>
      <c r="L15278">
        <v>-3.0303</v>
      </c>
      <c r="M15278" t="s">
        <v>82</v>
      </c>
    </row>
    <row r="15279" spans="1:13">
      <c r="A15279" t="s">
        <v>3194</v>
      </c>
      <c r="B15279" t="s">
        <v>3195</v>
      </c>
      <c r="C15279" t="str">
        <f>TEXT(D15279, "mmm")</f>
        <v>Dec</v>
      </c>
      <c r="D15279" s="1">
        <v>45635</v>
      </c>
      <c r="E15279" t="s">
        <v>3196</v>
      </c>
      <c r="F15279" t="s">
        <v>80</v>
      </c>
      <c r="G15279">
        <v>18535.68</v>
      </c>
      <c r="H15279">
        <v>10.79</v>
      </c>
      <c r="I15279">
        <v>199999.9872</v>
      </c>
      <c r="J15279" t="s">
        <v>81</v>
      </c>
      <c r="K15279">
        <v>3.7071141009570319E-3</v>
      </c>
      <c r="L15279">
        <v>0.37069999999999997</v>
      </c>
      <c r="M15279" t="s">
        <v>82</v>
      </c>
    </row>
    <row r="15280" spans="1:13">
      <c r="A15280" t="s">
        <v>3598</v>
      </c>
      <c r="B15280" t="s">
        <v>3599</v>
      </c>
      <c r="C15280" t="str">
        <f>TEXT(D15280, "mmm")</f>
        <v>Dec</v>
      </c>
      <c r="D15280" s="1">
        <v>45635</v>
      </c>
      <c r="E15280" t="s">
        <v>3600</v>
      </c>
      <c r="F15280" t="s">
        <v>222</v>
      </c>
      <c r="G15280">
        <v>5000</v>
      </c>
      <c r="H15280">
        <v>56.17</v>
      </c>
      <c r="I15280">
        <v>280850</v>
      </c>
      <c r="J15280" t="s">
        <v>81</v>
      </c>
      <c r="K15280">
        <v>-0.14131991061708429</v>
      </c>
      <c r="L15280">
        <v>-14.132</v>
      </c>
      <c r="M15280" t="s">
        <v>82</v>
      </c>
    </row>
    <row r="15281" spans="1:13">
      <c r="A15281" t="s">
        <v>4839</v>
      </c>
      <c r="B15281" t="s">
        <v>4840</v>
      </c>
      <c r="C15281" t="str">
        <f>TEXT(D15281, "mmm")</f>
        <v>Dec</v>
      </c>
      <c r="D15281" s="1">
        <v>45635</v>
      </c>
      <c r="E15281" t="s">
        <v>7369</v>
      </c>
      <c r="F15281" t="s">
        <v>80</v>
      </c>
      <c r="G15281">
        <v>5000</v>
      </c>
      <c r="H15281">
        <v>4.95</v>
      </c>
      <c r="I15281">
        <v>24750</v>
      </c>
      <c r="J15281" t="s">
        <v>81</v>
      </c>
      <c r="K15281">
        <v>9.7609611517346151E-2</v>
      </c>
      <c r="L15281">
        <v>9.7609999999999992</v>
      </c>
      <c r="M15281" t="s">
        <v>82</v>
      </c>
    </row>
    <row r="15282" spans="1:13">
      <c r="A15282" t="s">
        <v>441</v>
      </c>
      <c r="B15282" t="s">
        <v>442</v>
      </c>
      <c r="C15282" t="str">
        <f>TEXT(D15282, "mmm")</f>
        <v>Dec</v>
      </c>
      <c r="D15282" s="1">
        <v>45635</v>
      </c>
      <c r="E15282" t="s">
        <v>7370</v>
      </c>
      <c r="F15282" t="s">
        <v>128</v>
      </c>
      <c r="G15282">
        <v>4000</v>
      </c>
      <c r="H15282">
        <v>6.48</v>
      </c>
      <c r="I15282">
        <v>25920</v>
      </c>
      <c r="J15282" t="s">
        <v>81</v>
      </c>
      <c r="K15282">
        <v>1.5873000254767341E-2</v>
      </c>
      <c r="L15282">
        <v>1.5872999999999999</v>
      </c>
      <c r="M15282" t="s">
        <v>82</v>
      </c>
    </row>
    <row r="15283" spans="1:13">
      <c r="A15283" t="s">
        <v>6631</v>
      </c>
      <c r="B15283" t="s">
        <v>6632</v>
      </c>
      <c r="C15283" t="str">
        <f>TEXT(D15283, "mmm")</f>
        <v>Dec</v>
      </c>
      <c r="D15283" s="1">
        <v>45635</v>
      </c>
      <c r="E15283" t="s">
        <v>7371</v>
      </c>
      <c r="F15283" t="s">
        <v>217</v>
      </c>
      <c r="G15283">
        <v>2250</v>
      </c>
      <c r="H15283">
        <v>4.45</v>
      </c>
      <c r="I15283">
        <v>10012.5</v>
      </c>
      <c r="J15283" t="s">
        <v>81</v>
      </c>
      <c r="K15283">
        <v>-0.15555556615193691</v>
      </c>
      <c r="L15283">
        <v>-15.5556</v>
      </c>
      <c r="M15283" t="s">
        <v>82</v>
      </c>
    </row>
    <row r="15284" spans="1:13">
      <c r="A15284" t="s">
        <v>2159</v>
      </c>
      <c r="B15284" t="s">
        <v>2160</v>
      </c>
      <c r="C15284" t="str">
        <f>TEXT(D15284, "mmm")</f>
        <v>Dec</v>
      </c>
      <c r="D15284" s="1">
        <v>45635</v>
      </c>
      <c r="E15284" t="s">
        <v>2161</v>
      </c>
      <c r="F15284" t="s">
        <v>217</v>
      </c>
      <c r="G15284">
        <v>150000</v>
      </c>
      <c r="H15284">
        <v>1.78</v>
      </c>
      <c r="I15284">
        <v>267000</v>
      </c>
      <c r="J15284" t="s">
        <v>81</v>
      </c>
      <c r="K15284">
        <v>3.048784875713784E-2</v>
      </c>
      <c r="L15284">
        <v>3.0488</v>
      </c>
      <c r="M15284" t="s">
        <v>82</v>
      </c>
    </row>
    <row r="15285" spans="1:13">
      <c r="A15285" t="s">
        <v>2159</v>
      </c>
      <c r="B15285" t="s">
        <v>2160</v>
      </c>
      <c r="C15285" t="str">
        <f>TEXT(D15285, "mmm")</f>
        <v>Dec</v>
      </c>
      <c r="D15285" s="1">
        <v>45635</v>
      </c>
      <c r="E15285" t="s">
        <v>2161</v>
      </c>
      <c r="F15285" t="s">
        <v>217</v>
      </c>
      <c r="G15285">
        <v>150000</v>
      </c>
      <c r="H15285">
        <v>1.78</v>
      </c>
      <c r="I15285">
        <v>267000</v>
      </c>
      <c r="J15285" t="s">
        <v>81</v>
      </c>
      <c r="K15285">
        <v>3.048784875713784E-2</v>
      </c>
      <c r="L15285">
        <v>3.0488</v>
      </c>
      <c r="M15285" t="s">
        <v>82</v>
      </c>
    </row>
    <row r="15286" spans="1:13">
      <c r="A15286" t="s">
        <v>7372</v>
      </c>
      <c r="B15286" t="s">
        <v>7373</v>
      </c>
      <c r="C15286" t="str">
        <f>TEXT(D15286, "mmm")</f>
        <v>Dec</v>
      </c>
      <c r="D15286" s="1">
        <v>45635</v>
      </c>
      <c r="E15286" t="s">
        <v>7374</v>
      </c>
      <c r="F15286" t="s">
        <v>80</v>
      </c>
      <c r="G15286">
        <v>1000</v>
      </c>
      <c r="H15286">
        <v>77.56</v>
      </c>
      <c r="I15286">
        <v>77560</v>
      </c>
      <c r="J15286" t="s">
        <v>86</v>
      </c>
      <c r="K15286">
        <v>3.3457255978453393E-2</v>
      </c>
      <c r="L15286">
        <v>3.3456999999999999</v>
      </c>
      <c r="M15286" t="s">
        <v>82</v>
      </c>
    </row>
    <row r="15287" spans="1:13">
      <c r="A15287" t="s">
        <v>671</v>
      </c>
      <c r="B15287" t="s">
        <v>672</v>
      </c>
      <c r="C15287" t="str">
        <f>TEXT(D15287, "mmm")</f>
        <v>Dec</v>
      </c>
      <c r="D15287" s="1">
        <v>45635</v>
      </c>
      <c r="E15287" t="s">
        <v>7325</v>
      </c>
      <c r="F15287" t="s">
        <v>128</v>
      </c>
      <c r="G15287">
        <v>35823</v>
      </c>
      <c r="H15287">
        <v>1.27</v>
      </c>
      <c r="I15287">
        <v>45495.21</v>
      </c>
      <c r="J15287" t="s">
        <v>81</v>
      </c>
      <c r="K15287">
        <v>-0.19999997369174299</v>
      </c>
      <c r="L15287">
        <v>-20</v>
      </c>
      <c r="M15287" t="s">
        <v>82</v>
      </c>
    </row>
    <row r="15288" spans="1:13">
      <c r="A15288" t="s">
        <v>7326</v>
      </c>
      <c r="B15288" t="s">
        <v>7327</v>
      </c>
      <c r="C15288" t="str">
        <f>TEXT(D15288, "mmm")</f>
        <v>Dec</v>
      </c>
      <c r="D15288" s="1">
        <v>45635</v>
      </c>
      <c r="E15288" t="s">
        <v>7328</v>
      </c>
      <c r="F15288" t="s">
        <v>80</v>
      </c>
      <c r="G15288">
        <v>500000</v>
      </c>
      <c r="H15288">
        <v>9.09</v>
      </c>
      <c r="I15288">
        <v>4545000</v>
      </c>
      <c r="J15288" t="s">
        <v>86</v>
      </c>
      <c r="K15288">
        <v>-1.971525771298455E-2</v>
      </c>
      <c r="L15288">
        <v>-1.9715</v>
      </c>
      <c r="M15288" t="s">
        <v>82</v>
      </c>
    </row>
    <row r="15289" spans="1:13">
      <c r="A15289" t="s">
        <v>7340</v>
      </c>
      <c r="B15289" t="s">
        <v>7341</v>
      </c>
      <c r="C15289" t="str">
        <f>TEXT(D15289, "mmm")</f>
        <v>Dec</v>
      </c>
      <c r="D15289" s="1">
        <v>45635</v>
      </c>
      <c r="E15289" t="s">
        <v>7342</v>
      </c>
      <c r="F15289" t="s">
        <v>80</v>
      </c>
      <c r="G15289">
        <v>4999</v>
      </c>
      <c r="H15289">
        <v>12.04</v>
      </c>
      <c r="I15289">
        <v>60187.96</v>
      </c>
      <c r="J15289" t="s">
        <v>81</v>
      </c>
      <c r="K15289">
        <v>-0.12116041330551409</v>
      </c>
      <c r="L15289">
        <v>-12.116</v>
      </c>
      <c r="M15289" t="s">
        <v>82</v>
      </c>
    </row>
    <row r="15290" spans="1:13">
      <c r="A15290" t="s">
        <v>1264</v>
      </c>
      <c r="B15290" t="s">
        <v>1265</v>
      </c>
      <c r="C15290" t="str">
        <f>TEXT(D15290, "mmm")</f>
        <v>Dec</v>
      </c>
      <c r="D15290" s="1">
        <v>45635</v>
      </c>
      <c r="E15290" t="s">
        <v>4607</v>
      </c>
      <c r="F15290" t="s">
        <v>128</v>
      </c>
      <c r="G15290">
        <v>3300</v>
      </c>
      <c r="H15290">
        <v>11.74</v>
      </c>
      <c r="I15290">
        <v>38742</v>
      </c>
      <c r="J15290" t="s">
        <v>81</v>
      </c>
      <c r="K15290">
        <v>2.7257285828452549E-2</v>
      </c>
      <c r="L15290">
        <v>2.7256999999999998</v>
      </c>
      <c r="M15290" t="s">
        <v>82</v>
      </c>
    </row>
    <row r="15291" spans="1:13">
      <c r="A15291" t="s">
        <v>1264</v>
      </c>
      <c r="B15291" t="s">
        <v>1265</v>
      </c>
      <c r="C15291" t="str">
        <f>TEXT(D15291, "mmm")</f>
        <v>Dec</v>
      </c>
      <c r="D15291" s="1">
        <v>45635</v>
      </c>
      <c r="E15291" t="s">
        <v>4607</v>
      </c>
      <c r="F15291" t="s">
        <v>128</v>
      </c>
      <c r="G15291">
        <v>6700</v>
      </c>
      <c r="H15291">
        <v>11.75</v>
      </c>
      <c r="I15291">
        <v>78725</v>
      </c>
      <c r="J15291" t="s">
        <v>86</v>
      </c>
      <c r="K15291">
        <v>2.7257285828452549E-2</v>
      </c>
      <c r="L15291">
        <v>2.7256999999999998</v>
      </c>
      <c r="M15291" t="s">
        <v>82</v>
      </c>
    </row>
    <row r="15292" spans="1:13">
      <c r="A15292" t="s">
        <v>5840</v>
      </c>
      <c r="B15292" t="s">
        <v>5841</v>
      </c>
      <c r="C15292" t="str">
        <f>TEXT(D15292, "mmm")</f>
        <v>Dec</v>
      </c>
      <c r="D15292" s="1">
        <v>45635</v>
      </c>
      <c r="E15292" t="s">
        <v>5842</v>
      </c>
      <c r="F15292" t="s">
        <v>128</v>
      </c>
      <c r="G15292">
        <v>13000</v>
      </c>
      <c r="H15292">
        <v>1.1200000000000001</v>
      </c>
      <c r="I15292">
        <v>14560</v>
      </c>
      <c r="J15292" t="s">
        <v>81</v>
      </c>
      <c r="K15292">
        <v>-0.15178572854065159</v>
      </c>
      <c r="L15292">
        <v>-15.178599999999999</v>
      </c>
      <c r="M15292" t="s">
        <v>82</v>
      </c>
    </row>
    <row r="15293" spans="1:13">
      <c r="A15293" t="s">
        <v>617</v>
      </c>
      <c r="B15293" t="s">
        <v>618</v>
      </c>
      <c r="C15293" t="str">
        <f>TEXT(D15293, "mmm")</f>
        <v>Dec</v>
      </c>
      <c r="D15293" s="1">
        <v>45635</v>
      </c>
      <c r="E15293" t="s">
        <v>670</v>
      </c>
      <c r="F15293" t="s">
        <v>80</v>
      </c>
      <c r="G15293">
        <v>555</v>
      </c>
      <c r="H15293">
        <v>69.349999999999994</v>
      </c>
      <c r="I15293">
        <v>38489.25</v>
      </c>
      <c r="J15293" t="s">
        <v>81</v>
      </c>
      <c r="K15293">
        <v>-8.4631837980911784E-2</v>
      </c>
      <c r="L15293">
        <v>-8.4632000000000005</v>
      </c>
      <c r="M15293" t="s">
        <v>82</v>
      </c>
    </row>
    <row r="15294" spans="1:13">
      <c r="A15294" t="s">
        <v>5492</v>
      </c>
      <c r="B15294" t="s">
        <v>5493</v>
      </c>
      <c r="C15294" t="str">
        <f>TEXT(D15294, "mmm")</f>
        <v>Dec</v>
      </c>
      <c r="D15294" s="1">
        <v>45635</v>
      </c>
      <c r="E15294" t="s">
        <v>5494</v>
      </c>
      <c r="F15294" t="s">
        <v>217</v>
      </c>
      <c r="G15294">
        <v>728863</v>
      </c>
      <c r="H15294">
        <v>2500000</v>
      </c>
      <c r="I15294">
        <v>1822157500000</v>
      </c>
      <c r="J15294" t="s">
        <v>81</v>
      </c>
      <c r="K15294">
        <v>-2.0710109257779049E-2</v>
      </c>
      <c r="L15294">
        <v>-2.0710000000000002</v>
      </c>
      <c r="M15294" t="s">
        <v>82</v>
      </c>
    </row>
    <row r="15295" spans="1:13">
      <c r="A15295" t="s">
        <v>3983</v>
      </c>
      <c r="B15295" t="s">
        <v>3984</v>
      </c>
      <c r="C15295" t="str">
        <f>TEXT(D15295, "mmm")</f>
        <v>Dec</v>
      </c>
      <c r="D15295" s="1">
        <v>45635</v>
      </c>
      <c r="E15295" t="s">
        <v>7303</v>
      </c>
      <c r="F15295" t="s">
        <v>118</v>
      </c>
      <c r="G15295">
        <v>5000</v>
      </c>
      <c r="H15295">
        <v>12.41</v>
      </c>
      <c r="I15295">
        <v>62050</v>
      </c>
      <c r="J15295" t="s">
        <v>86</v>
      </c>
      <c r="K15295">
        <v>-6.5952099551888743E-2</v>
      </c>
      <c r="L15295">
        <v>-6.5952000000000002</v>
      </c>
      <c r="M15295" t="s">
        <v>82</v>
      </c>
    </row>
    <row r="15296" spans="1:13">
      <c r="A15296" t="s">
        <v>6158</v>
      </c>
      <c r="B15296" t="s">
        <v>6159</v>
      </c>
      <c r="C15296" t="str">
        <f>TEXT(D15296, "mmm")</f>
        <v>Dec</v>
      </c>
      <c r="D15296" s="1">
        <v>45635</v>
      </c>
      <c r="E15296" t="s">
        <v>7226</v>
      </c>
      <c r="F15296" t="s">
        <v>80</v>
      </c>
      <c r="G15296">
        <v>7500</v>
      </c>
      <c r="H15296">
        <v>2.2000000000000002</v>
      </c>
      <c r="I15296">
        <v>16500</v>
      </c>
      <c r="J15296" t="s">
        <v>81</v>
      </c>
      <c r="K15296">
        <v>-0.17410713572967421</v>
      </c>
      <c r="L15296">
        <v>-17.410699999999999</v>
      </c>
      <c r="M15296" t="s">
        <v>82</v>
      </c>
    </row>
    <row r="15297" spans="1:13">
      <c r="A15297" t="s">
        <v>5729</v>
      </c>
      <c r="B15297" t="s">
        <v>5730</v>
      </c>
      <c r="C15297" t="str">
        <f>TEXT(D15297, "mmm")</f>
        <v>Dec</v>
      </c>
      <c r="D15297" s="1">
        <v>45635</v>
      </c>
      <c r="E15297" t="s">
        <v>5731</v>
      </c>
      <c r="F15297" t="s">
        <v>80</v>
      </c>
      <c r="G15297">
        <v>174764</v>
      </c>
      <c r="H15297">
        <v>0.56999999999999995</v>
      </c>
      <c r="I15297">
        <v>99615.48</v>
      </c>
      <c r="J15297" t="s">
        <v>86</v>
      </c>
      <c r="K15297">
        <v>3.3898375288438531E-2</v>
      </c>
      <c r="L15297">
        <v>3.3898000000000001</v>
      </c>
      <c r="M15297" t="s">
        <v>82</v>
      </c>
    </row>
    <row r="15298" spans="1:13">
      <c r="A15298" t="s">
        <v>5729</v>
      </c>
      <c r="B15298" t="s">
        <v>5730</v>
      </c>
      <c r="C15298" t="str">
        <f>TEXT(D15298, "mmm")</f>
        <v>Dec</v>
      </c>
      <c r="D15298" s="1">
        <v>45635</v>
      </c>
      <c r="E15298" t="s">
        <v>7375</v>
      </c>
      <c r="F15298" t="s">
        <v>128</v>
      </c>
      <c r="G15298">
        <v>139811</v>
      </c>
      <c r="H15298">
        <v>0.56999999999999995</v>
      </c>
      <c r="I15298">
        <v>79692.26999999999</v>
      </c>
      <c r="J15298" t="s">
        <v>81</v>
      </c>
      <c r="K15298">
        <v>3.3898375288438531E-2</v>
      </c>
      <c r="L15298">
        <v>3.3898000000000001</v>
      </c>
      <c r="M15298" t="s">
        <v>82</v>
      </c>
    </row>
    <row r="15299" spans="1:13">
      <c r="A15299" t="s">
        <v>7376</v>
      </c>
      <c r="B15299" t="s">
        <v>7377</v>
      </c>
      <c r="C15299" t="str">
        <f>TEXT(D15299, "mmm")</f>
        <v>Dec</v>
      </c>
      <c r="D15299" s="1">
        <v>45635</v>
      </c>
      <c r="E15299" t="s">
        <v>7378</v>
      </c>
      <c r="F15299" t="s">
        <v>80</v>
      </c>
      <c r="G15299">
        <v>700</v>
      </c>
      <c r="H15299">
        <v>39.18</v>
      </c>
      <c r="I15299">
        <v>27426</v>
      </c>
      <c r="J15299" t="s">
        <v>86</v>
      </c>
      <c r="K15299">
        <v>4.3622828745255582E-3</v>
      </c>
      <c r="L15299">
        <v>0.43619999999999998</v>
      </c>
      <c r="M15299" t="s">
        <v>82</v>
      </c>
    </row>
    <row r="15300" spans="1:13">
      <c r="A15300" t="s">
        <v>223</v>
      </c>
      <c r="B15300" t="s">
        <v>7298</v>
      </c>
      <c r="C15300" t="str">
        <f>TEXT(D15300, "mmm")</f>
        <v>Dec</v>
      </c>
      <c r="D15300" s="1">
        <v>45635</v>
      </c>
      <c r="E15300" t="s">
        <v>100</v>
      </c>
      <c r="F15300" t="s">
        <v>101</v>
      </c>
      <c r="G15300">
        <v>6775</v>
      </c>
      <c r="H15300">
        <v>9.93</v>
      </c>
      <c r="I15300">
        <v>67275.75</v>
      </c>
      <c r="J15300" t="s">
        <v>81</v>
      </c>
      <c r="K15300">
        <v>-4.8254937570006873E-2</v>
      </c>
      <c r="L15300">
        <v>-4.8254999999999999</v>
      </c>
      <c r="M15300" t="s">
        <v>82</v>
      </c>
    </row>
    <row r="15301" spans="1:13">
      <c r="A15301" t="s">
        <v>223</v>
      </c>
      <c r="B15301" t="s">
        <v>7298</v>
      </c>
      <c r="C15301" t="str">
        <f>TEXT(D15301, "mmm")</f>
        <v>Dec</v>
      </c>
      <c r="D15301" s="1">
        <v>45635</v>
      </c>
      <c r="E15301" t="s">
        <v>102</v>
      </c>
      <c r="F15301" t="s">
        <v>101</v>
      </c>
      <c r="G15301">
        <v>6775</v>
      </c>
      <c r="H15301">
        <v>9.93</v>
      </c>
      <c r="I15301">
        <v>67275.75</v>
      </c>
      <c r="J15301" t="s">
        <v>81</v>
      </c>
      <c r="K15301">
        <v>-4.8254937570006873E-2</v>
      </c>
      <c r="L15301">
        <v>-4.8254999999999999</v>
      </c>
      <c r="M15301" t="s">
        <v>82</v>
      </c>
    </row>
    <row r="15302" spans="1:13">
      <c r="A15302" t="s">
        <v>7304</v>
      </c>
      <c r="B15302" t="s">
        <v>7305</v>
      </c>
      <c r="C15302" t="str">
        <f>TEXT(D15302, "mmm")</f>
        <v>Dec</v>
      </c>
      <c r="D15302" s="1">
        <v>45635</v>
      </c>
      <c r="E15302" t="s">
        <v>7306</v>
      </c>
      <c r="F15302" t="s">
        <v>80</v>
      </c>
      <c r="G15302">
        <v>5000</v>
      </c>
      <c r="H15302">
        <v>23.8</v>
      </c>
      <c r="I15302">
        <v>119000</v>
      </c>
      <c r="J15302" t="s">
        <v>81</v>
      </c>
      <c r="K15302">
        <v>-0.17972740185805661</v>
      </c>
      <c r="L15302">
        <v>-17.9727</v>
      </c>
      <c r="M15302" t="s">
        <v>82</v>
      </c>
    </row>
    <row r="15303" spans="1:13">
      <c r="A15303" t="s">
        <v>7304</v>
      </c>
      <c r="B15303" t="s">
        <v>7305</v>
      </c>
      <c r="C15303" t="str">
        <f>TEXT(D15303, "mmm")</f>
        <v>Dec</v>
      </c>
      <c r="D15303" s="1">
        <v>45635</v>
      </c>
      <c r="E15303" t="s">
        <v>7306</v>
      </c>
      <c r="F15303" t="s">
        <v>80</v>
      </c>
      <c r="G15303">
        <v>17500</v>
      </c>
      <c r="H15303">
        <v>24.98</v>
      </c>
      <c r="I15303">
        <v>437150</v>
      </c>
      <c r="J15303" t="s">
        <v>86</v>
      </c>
      <c r="K15303">
        <v>-0.17972740185805661</v>
      </c>
      <c r="L15303">
        <v>-17.9727</v>
      </c>
      <c r="M15303" t="s">
        <v>82</v>
      </c>
    </row>
    <row r="15304" spans="1:13">
      <c r="A15304" t="s">
        <v>4839</v>
      </c>
      <c r="B15304" t="s">
        <v>4840</v>
      </c>
      <c r="C15304" t="str">
        <f>TEXT(D15304, "mmm")</f>
        <v>Dec</v>
      </c>
      <c r="D15304" s="1">
        <v>45635</v>
      </c>
      <c r="E15304" t="s">
        <v>4844</v>
      </c>
      <c r="F15304" t="s">
        <v>101</v>
      </c>
      <c r="G15304">
        <v>2787</v>
      </c>
      <c r="H15304">
        <v>4.96</v>
      </c>
      <c r="I15304">
        <v>13823.52</v>
      </c>
      <c r="J15304" t="s">
        <v>81</v>
      </c>
      <c r="K15304">
        <v>9.7609611517346151E-2</v>
      </c>
      <c r="L15304">
        <v>9.7609999999999992</v>
      </c>
      <c r="M15304" t="s">
        <v>82</v>
      </c>
    </row>
    <row r="15305" spans="1:13">
      <c r="A15305" t="s">
        <v>4839</v>
      </c>
      <c r="B15305" t="s">
        <v>4840</v>
      </c>
      <c r="C15305" t="str">
        <f>TEXT(D15305, "mmm")</f>
        <v>Dec</v>
      </c>
      <c r="D15305" s="1">
        <v>45635</v>
      </c>
      <c r="E15305" t="s">
        <v>4841</v>
      </c>
      <c r="F15305" t="s">
        <v>101</v>
      </c>
      <c r="G15305">
        <v>2787</v>
      </c>
      <c r="H15305">
        <v>4.96</v>
      </c>
      <c r="I15305">
        <v>13823.52</v>
      </c>
      <c r="J15305" t="s">
        <v>81</v>
      </c>
      <c r="K15305">
        <v>9.7609611517346151E-2</v>
      </c>
      <c r="L15305">
        <v>9.7609999999999992</v>
      </c>
      <c r="M15305" t="s">
        <v>82</v>
      </c>
    </row>
    <row r="15306" spans="1:13">
      <c r="A15306" t="s">
        <v>4839</v>
      </c>
      <c r="B15306" t="s">
        <v>4840</v>
      </c>
      <c r="C15306" t="str">
        <f>TEXT(D15306, "mmm")</f>
        <v>Dec</v>
      </c>
      <c r="D15306" s="1">
        <v>45635</v>
      </c>
      <c r="E15306" t="s">
        <v>4845</v>
      </c>
      <c r="F15306" t="s">
        <v>101</v>
      </c>
      <c r="G15306">
        <v>2787</v>
      </c>
      <c r="H15306">
        <v>4.96</v>
      </c>
      <c r="I15306">
        <v>13823.52</v>
      </c>
      <c r="J15306" t="s">
        <v>81</v>
      </c>
      <c r="K15306">
        <v>9.7609611517346151E-2</v>
      </c>
      <c r="L15306">
        <v>9.7609999999999992</v>
      </c>
      <c r="M15306" t="s">
        <v>82</v>
      </c>
    </row>
    <row r="15307" spans="1:13">
      <c r="A15307" t="s">
        <v>4839</v>
      </c>
      <c r="B15307" t="s">
        <v>4840</v>
      </c>
      <c r="C15307" t="str">
        <f>TEXT(D15307, "mmm")</f>
        <v>Dec</v>
      </c>
      <c r="D15307" s="1">
        <v>45635</v>
      </c>
      <c r="E15307" t="s">
        <v>4843</v>
      </c>
      <c r="F15307" t="s">
        <v>101</v>
      </c>
      <c r="G15307">
        <v>2787</v>
      </c>
      <c r="H15307">
        <v>4.96</v>
      </c>
      <c r="I15307">
        <v>13823.52</v>
      </c>
      <c r="J15307" t="s">
        <v>81</v>
      </c>
      <c r="K15307">
        <v>9.7609611517346151E-2</v>
      </c>
      <c r="L15307">
        <v>9.7609999999999992</v>
      </c>
      <c r="M15307" t="s">
        <v>82</v>
      </c>
    </row>
    <row r="15308" spans="1:13">
      <c r="A15308" t="s">
        <v>4839</v>
      </c>
      <c r="B15308" t="s">
        <v>4840</v>
      </c>
      <c r="C15308" t="str">
        <f>TEXT(D15308, "mmm")</f>
        <v>Dec</v>
      </c>
      <c r="D15308" s="1">
        <v>45635</v>
      </c>
      <c r="E15308" t="s">
        <v>4842</v>
      </c>
      <c r="F15308" t="s">
        <v>101</v>
      </c>
      <c r="G15308">
        <v>2787</v>
      </c>
      <c r="H15308">
        <v>4.96</v>
      </c>
      <c r="I15308">
        <v>13823.52</v>
      </c>
      <c r="J15308" t="s">
        <v>81</v>
      </c>
      <c r="K15308">
        <v>9.7609611517346151E-2</v>
      </c>
      <c r="L15308">
        <v>9.7609999999999992</v>
      </c>
      <c r="M15308" t="s">
        <v>82</v>
      </c>
    </row>
    <row r="15309" spans="1:13">
      <c r="A15309" t="s">
        <v>4930</v>
      </c>
      <c r="B15309" t="s">
        <v>4931</v>
      </c>
      <c r="C15309" t="str">
        <f>TEXT(D15309, "mmm")</f>
        <v>Dec</v>
      </c>
      <c r="D15309" s="1">
        <v>45635</v>
      </c>
      <c r="E15309" t="s">
        <v>4938</v>
      </c>
      <c r="F15309" t="s">
        <v>101</v>
      </c>
      <c r="G15309">
        <v>156250</v>
      </c>
      <c r="H15309">
        <v>1.6</v>
      </c>
      <c r="I15309">
        <v>250000</v>
      </c>
      <c r="J15309" t="s">
        <v>81</v>
      </c>
      <c r="K15309">
        <v>-4.9465225215990387E-2</v>
      </c>
      <c r="L15309">
        <v>-4.9465000000000003</v>
      </c>
      <c r="M15309" t="s">
        <v>82</v>
      </c>
    </row>
    <row r="15310" spans="1:13">
      <c r="A15310" t="s">
        <v>4930</v>
      </c>
      <c r="B15310" t="s">
        <v>4931</v>
      </c>
      <c r="C15310" t="str">
        <f>TEXT(D15310, "mmm")</f>
        <v>Dec</v>
      </c>
      <c r="D15310" s="1">
        <v>45635</v>
      </c>
      <c r="E15310" t="s">
        <v>4934</v>
      </c>
      <c r="F15310" t="s">
        <v>101</v>
      </c>
      <c r="G15310">
        <v>156250</v>
      </c>
      <c r="H15310">
        <v>1.6</v>
      </c>
      <c r="I15310">
        <v>250000</v>
      </c>
      <c r="J15310" t="s">
        <v>81</v>
      </c>
      <c r="K15310">
        <v>-4.9465225215990387E-2</v>
      </c>
      <c r="L15310">
        <v>-4.9465000000000003</v>
      </c>
      <c r="M15310" t="s">
        <v>82</v>
      </c>
    </row>
    <row r="15311" spans="1:13">
      <c r="A15311" t="s">
        <v>4930</v>
      </c>
      <c r="B15311" t="s">
        <v>4931</v>
      </c>
      <c r="C15311" t="str">
        <f>TEXT(D15311, "mmm")</f>
        <v>Dec</v>
      </c>
      <c r="D15311" s="1">
        <v>45635</v>
      </c>
      <c r="E15311" t="s">
        <v>4936</v>
      </c>
      <c r="F15311" t="s">
        <v>251</v>
      </c>
      <c r="G15311">
        <v>156250</v>
      </c>
      <c r="H15311">
        <v>1.6</v>
      </c>
      <c r="I15311">
        <v>250000</v>
      </c>
      <c r="J15311" t="s">
        <v>81</v>
      </c>
      <c r="K15311">
        <v>-4.9465225215990387E-2</v>
      </c>
      <c r="L15311">
        <v>-4.9465000000000003</v>
      </c>
      <c r="M15311" t="s">
        <v>82</v>
      </c>
    </row>
    <row r="15312" spans="1:13">
      <c r="A15312" t="s">
        <v>4930</v>
      </c>
      <c r="B15312" t="s">
        <v>4931</v>
      </c>
      <c r="C15312" t="str">
        <f>TEXT(D15312, "mmm")</f>
        <v>Dec</v>
      </c>
      <c r="D15312" s="1">
        <v>45635</v>
      </c>
      <c r="E15312" t="s">
        <v>4937</v>
      </c>
      <c r="F15312" t="s">
        <v>101</v>
      </c>
      <c r="G15312">
        <v>156250</v>
      </c>
      <c r="H15312">
        <v>1.6</v>
      </c>
      <c r="I15312">
        <v>250000</v>
      </c>
      <c r="J15312" t="s">
        <v>81</v>
      </c>
      <c r="K15312">
        <v>-4.9465225215990387E-2</v>
      </c>
      <c r="L15312">
        <v>-4.9465000000000003</v>
      </c>
      <c r="M15312" t="s">
        <v>82</v>
      </c>
    </row>
    <row r="15313" spans="1:13">
      <c r="A15313" t="s">
        <v>4930</v>
      </c>
      <c r="B15313" t="s">
        <v>4931</v>
      </c>
      <c r="C15313" t="str">
        <f>TEXT(D15313, "mmm")</f>
        <v>Dec</v>
      </c>
      <c r="D15313" s="1">
        <v>45635</v>
      </c>
      <c r="E15313" t="s">
        <v>4935</v>
      </c>
      <c r="F15313" t="s">
        <v>101</v>
      </c>
      <c r="G15313">
        <v>156250</v>
      </c>
      <c r="H15313">
        <v>1.6</v>
      </c>
      <c r="I15313">
        <v>250000</v>
      </c>
      <c r="J15313" t="s">
        <v>81</v>
      </c>
      <c r="K15313">
        <v>-4.9465225215990387E-2</v>
      </c>
      <c r="L15313">
        <v>-4.9465000000000003</v>
      </c>
      <c r="M15313" t="s">
        <v>82</v>
      </c>
    </row>
    <row r="15314" spans="1:13">
      <c r="A15314" t="s">
        <v>5729</v>
      </c>
      <c r="B15314" t="s">
        <v>5730</v>
      </c>
      <c r="C15314" t="str">
        <f>TEXT(D15314, "mmm")</f>
        <v>Dec</v>
      </c>
      <c r="D15314" s="1">
        <v>45635</v>
      </c>
      <c r="E15314" t="s">
        <v>7379</v>
      </c>
      <c r="F15314" t="s">
        <v>118</v>
      </c>
      <c r="G15314">
        <v>43691</v>
      </c>
      <c r="H15314">
        <v>0.56999999999999995</v>
      </c>
      <c r="I15314">
        <v>24903.87</v>
      </c>
      <c r="J15314" t="s">
        <v>81</v>
      </c>
      <c r="K15314">
        <v>3.3898375288438531E-2</v>
      </c>
      <c r="L15314">
        <v>3.3898000000000001</v>
      </c>
      <c r="M15314" t="s">
        <v>82</v>
      </c>
    </row>
    <row r="15315" spans="1:13">
      <c r="A15315" t="s">
        <v>2065</v>
      </c>
      <c r="B15315" t="s">
        <v>2066</v>
      </c>
      <c r="C15315" t="str">
        <f>TEXT(D15315, "mmm")</f>
        <v>Dec</v>
      </c>
      <c r="D15315" s="1">
        <v>45635</v>
      </c>
      <c r="E15315" t="s">
        <v>2067</v>
      </c>
      <c r="F15315" t="s">
        <v>80</v>
      </c>
      <c r="G15315">
        <v>346</v>
      </c>
      <c r="H15315">
        <v>32.909999999999997</v>
      </c>
      <c r="I15315">
        <v>11386.86</v>
      </c>
      <c r="J15315" t="s">
        <v>81</v>
      </c>
      <c r="K15315">
        <v>-4.748769388443852E-2</v>
      </c>
      <c r="L15315">
        <v>-4.7488000000000001</v>
      </c>
      <c r="M15315" t="s">
        <v>82</v>
      </c>
    </row>
    <row r="15316" spans="1:13">
      <c r="A15316" t="s">
        <v>7380</v>
      </c>
      <c r="B15316" t="s">
        <v>7381</v>
      </c>
      <c r="C15316" t="str">
        <f>TEXT(D15316, "mmm")</f>
        <v>Dec</v>
      </c>
      <c r="D15316" s="1">
        <v>45635</v>
      </c>
      <c r="E15316" t="s">
        <v>7382</v>
      </c>
      <c r="F15316" t="s">
        <v>80</v>
      </c>
      <c r="G15316">
        <v>640</v>
      </c>
      <c r="H15316">
        <v>77.5</v>
      </c>
      <c r="I15316">
        <v>49600</v>
      </c>
      <c r="J15316" t="s">
        <v>86</v>
      </c>
      <c r="K15316">
        <v>2.9595931370033579E-2</v>
      </c>
      <c r="L15316">
        <v>2.9596</v>
      </c>
      <c r="M15316" t="s">
        <v>82</v>
      </c>
    </row>
    <row r="15317" spans="1:13">
      <c r="A15317" t="s">
        <v>441</v>
      </c>
      <c r="B15317" t="s">
        <v>442</v>
      </c>
      <c r="C15317" t="str">
        <f>TEXT(D15317, "mmm")</f>
        <v>Dec</v>
      </c>
      <c r="D15317" s="1">
        <v>45635</v>
      </c>
      <c r="E15317" t="s">
        <v>3838</v>
      </c>
      <c r="F15317" t="s">
        <v>80</v>
      </c>
      <c r="G15317">
        <v>8000</v>
      </c>
      <c r="H15317">
        <v>6.48</v>
      </c>
      <c r="I15317">
        <v>51840</v>
      </c>
      <c r="J15317" t="s">
        <v>81</v>
      </c>
      <c r="K15317">
        <v>1.5873000254767341E-2</v>
      </c>
      <c r="L15317">
        <v>1.5872999999999999</v>
      </c>
      <c r="M15317" t="s">
        <v>82</v>
      </c>
    </row>
    <row r="15318" spans="1:13">
      <c r="A15318" t="s">
        <v>5095</v>
      </c>
      <c r="B15318" t="s">
        <v>5096</v>
      </c>
      <c r="C15318" t="str">
        <f>TEXT(D15318, "mmm")</f>
        <v>Dec</v>
      </c>
      <c r="D15318" s="1">
        <v>45635</v>
      </c>
      <c r="E15318" t="s">
        <v>5097</v>
      </c>
      <c r="F15318" t="s">
        <v>101</v>
      </c>
      <c r="G15318">
        <v>10000</v>
      </c>
      <c r="H15318">
        <v>16.43</v>
      </c>
      <c r="I15318">
        <v>164300</v>
      </c>
      <c r="J15318" t="s">
        <v>86</v>
      </c>
      <c r="K15318">
        <v>-6.2385282268032971E-2</v>
      </c>
      <c r="L15318">
        <v>-6.2385000000000002</v>
      </c>
      <c r="M15318" t="s">
        <v>82</v>
      </c>
    </row>
    <row r="15319" spans="1:13">
      <c r="A15319" t="s">
        <v>5095</v>
      </c>
      <c r="B15319" t="s">
        <v>5096</v>
      </c>
      <c r="C15319" t="str">
        <f>TEXT(D15319, "mmm")</f>
        <v>Dec</v>
      </c>
      <c r="D15319" s="1">
        <v>45635</v>
      </c>
      <c r="E15319" t="s">
        <v>5097</v>
      </c>
      <c r="F15319" t="s">
        <v>101</v>
      </c>
      <c r="G15319">
        <v>60000</v>
      </c>
      <c r="H15319">
        <v>16.64</v>
      </c>
      <c r="I15319">
        <v>998400</v>
      </c>
      <c r="J15319" t="s">
        <v>86</v>
      </c>
      <c r="K15319">
        <v>-6.2385282268032971E-2</v>
      </c>
      <c r="L15319">
        <v>-6.2385000000000002</v>
      </c>
      <c r="M15319" t="s">
        <v>82</v>
      </c>
    </row>
    <row r="15320" spans="1:13">
      <c r="A15320" t="s">
        <v>5548</v>
      </c>
      <c r="B15320" t="s">
        <v>5549</v>
      </c>
      <c r="C15320" t="str">
        <f>TEXT(D15320, "mmm")</f>
        <v>Dec</v>
      </c>
      <c r="D15320" s="1">
        <v>45635</v>
      </c>
      <c r="E15320" t="s">
        <v>7089</v>
      </c>
      <c r="F15320" t="s">
        <v>80</v>
      </c>
      <c r="G15320">
        <v>18483</v>
      </c>
      <c r="H15320">
        <v>1.43</v>
      </c>
      <c r="I15320">
        <v>26430.69</v>
      </c>
      <c r="J15320" t="s">
        <v>81</v>
      </c>
      <c r="K15320">
        <v>-1.408449403588352E-2</v>
      </c>
      <c r="L15320">
        <v>-1.4084000000000001</v>
      </c>
      <c r="M15320" t="s">
        <v>82</v>
      </c>
    </row>
    <row r="15321" spans="1:13">
      <c r="A15321" t="s">
        <v>5548</v>
      </c>
      <c r="B15321" t="s">
        <v>5549</v>
      </c>
      <c r="C15321" t="str">
        <f>TEXT(D15321, "mmm")</f>
        <v>Dec</v>
      </c>
      <c r="D15321" s="1">
        <v>45635</v>
      </c>
      <c r="E15321" t="s">
        <v>7089</v>
      </c>
      <c r="F15321" t="s">
        <v>80</v>
      </c>
      <c r="G15321">
        <v>12289</v>
      </c>
      <c r="H15321">
        <v>1.43</v>
      </c>
      <c r="I15321">
        <v>17573.27</v>
      </c>
      <c r="J15321" t="s">
        <v>81</v>
      </c>
      <c r="K15321">
        <v>-1.408449403588352E-2</v>
      </c>
      <c r="L15321">
        <v>-1.4084000000000001</v>
      </c>
      <c r="M15321" t="s">
        <v>82</v>
      </c>
    </row>
    <row r="15322" spans="1:13">
      <c r="A15322" t="s">
        <v>5729</v>
      </c>
      <c r="B15322" t="s">
        <v>5730</v>
      </c>
      <c r="C15322" t="str">
        <f>TEXT(D15322, "mmm")</f>
        <v>Dec</v>
      </c>
      <c r="D15322" s="1">
        <v>45635</v>
      </c>
      <c r="E15322" t="s">
        <v>7383</v>
      </c>
      <c r="F15322" t="s">
        <v>80</v>
      </c>
      <c r="G15322">
        <v>87382</v>
      </c>
      <c r="H15322">
        <v>0.56999999999999995</v>
      </c>
      <c r="I15322">
        <v>49807.74</v>
      </c>
      <c r="J15322" t="s">
        <v>81</v>
      </c>
      <c r="K15322">
        <v>3.3898375288438531E-2</v>
      </c>
      <c r="L15322">
        <v>3.3898000000000001</v>
      </c>
      <c r="M15322" t="s">
        <v>82</v>
      </c>
    </row>
    <row r="15323" spans="1:13">
      <c r="A15323" t="s">
        <v>129</v>
      </c>
      <c r="B15323" t="s">
        <v>130</v>
      </c>
      <c r="C15323" t="str">
        <f>TEXT(D15323, "mmm")</f>
        <v>Dec</v>
      </c>
      <c r="D15323" s="1">
        <v>45635</v>
      </c>
      <c r="E15323" t="s">
        <v>109</v>
      </c>
      <c r="F15323" t="s">
        <v>101</v>
      </c>
      <c r="G15323">
        <v>11000</v>
      </c>
      <c r="H15323">
        <v>6.84</v>
      </c>
      <c r="I15323">
        <v>75240</v>
      </c>
      <c r="J15323" t="s">
        <v>81</v>
      </c>
      <c r="K15323">
        <v>-1.9005864260358659E-2</v>
      </c>
      <c r="L15323">
        <v>-1.9006000000000001</v>
      </c>
      <c r="M15323" t="s">
        <v>82</v>
      </c>
    </row>
    <row r="15324" spans="1:13">
      <c r="A15324" t="s">
        <v>129</v>
      </c>
      <c r="B15324" t="s">
        <v>130</v>
      </c>
      <c r="C15324" t="str">
        <f>TEXT(D15324, "mmm")</f>
        <v>Dec</v>
      </c>
      <c r="D15324" s="1">
        <v>45635</v>
      </c>
      <c r="E15324" t="s">
        <v>110</v>
      </c>
      <c r="F15324" t="s">
        <v>101</v>
      </c>
      <c r="G15324">
        <v>11000</v>
      </c>
      <c r="H15324">
        <v>6.84</v>
      </c>
      <c r="I15324">
        <v>75240</v>
      </c>
      <c r="J15324" t="s">
        <v>81</v>
      </c>
      <c r="K15324">
        <v>-1.9005864260358659E-2</v>
      </c>
      <c r="L15324">
        <v>-1.9006000000000001</v>
      </c>
      <c r="M15324" t="s">
        <v>82</v>
      </c>
    </row>
    <row r="15325" spans="1:13">
      <c r="A15325" t="s">
        <v>129</v>
      </c>
      <c r="B15325" t="s">
        <v>130</v>
      </c>
      <c r="C15325" t="str">
        <f>TEXT(D15325, "mmm")</f>
        <v>Dec</v>
      </c>
      <c r="D15325" s="1">
        <v>45635</v>
      </c>
      <c r="E15325" t="s">
        <v>111</v>
      </c>
      <c r="F15325" t="s">
        <v>101</v>
      </c>
      <c r="G15325">
        <v>11000</v>
      </c>
      <c r="H15325">
        <v>6.84</v>
      </c>
      <c r="I15325">
        <v>75240</v>
      </c>
      <c r="J15325" t="s">
        <v>81</v>
      </c>
      <c r="K15325">
        <v>-1.9005864260358659E-2</v>
      </c>
      <c r="L15325">
        <v>-1.9006000000000001</v>
      </c>
      <c r="M15325" t="s">
        <v>82</v>
      </c>
    </row>
    <row r="15326" spans="1:13">
      <c r="A15326" t="s">
        <v>4592</v>
      </c>
      <c r="B15326" t="s">
        <v>4593</v>
      </c>
      <c r="C15326" t="str">
        <f>TEXT(D15326, "mmm")</f>
        <v>Dec</v>
      </c>
      <c r="D15326" s="1">
        <v>45635</v>
      </c>
      <c r="E15326" t="s">
        <v>7362</v>
      </c>
      <c r="F15326" t="s">
        <v>118</v>
      </c>
      <c r="G15326">
        <v>50000</v>
      </c>
      <c r="H15326">
        <v>14.91</v>
      </c>
      <c r="I15326">
        <v>745500</v>
      </c>
      <c r="J15326" t="s">
        <v>81</v>
      </c>
      <c r="K15326">
        <v>-4.4206209418075848E-2</v>
      </c>
      <c r="L15326">
        <v>-4.4206000000000003</v>
      </c>
      <c r="M15326" t="s">
        <v>82</v>
      </c>
    </row>
    <row r="15327" spans="1:13">
      <c r="A15327" t="s">
        <v>6456</v>
      </c>
      <c r="B15327" t="s">
        <v>6457</v>
      </c>
      <c r="C15327" t="str">
        <f>TEXT(D15327, "mmm")</f>
        <v>Dec</v>
      </c>
      <c r="D15327" s="1">
        <v>45635</v>
      </c>
      <c r="E15327" t="s">
        <v>6458</v>
      </c>
      <c r="F15327" t="s">
        <v>101</v>
      </c>
      <c r="G15327">
        <v>446830</v>
      </c>
      <c r="H15327">
        <v>4.45</v>
      </c>
      <c r="I15327">
        <v>1988393.5</v>
      </c>
      <c r="J15327" t="s">
        <v>86</v>
      </c>
      <c r="K15327">
        <v>-0.21788991252116369</v>
      </c>
      <c r="L15327">
        <v>-21.789000000000001</v>
      </c>
      <c r="M15327" t="s">
        <v>82</v>
      </c>
    </row>
    <row r="15328" spans="1:13">
      <c r="A15328" t="s">
        <v>6631</v>
      </c>
      <c r="B15328" t="s">
        <v>6632</v>
      </c>
      <c r="C15328" t="str">
        <f>TEXT(D15328, "mmm")</f>
        <v>Dec</v>
      </c>
      <c r="D15328" s="1">
        <v>45635</v>
      </c>
      <c r="E15328" t="s">
        <v>7371</v>
      </c>
      <c r="F15328" t="s">
        <v>217</v>
      </c>
      <c r="G15328">
        <v>2250</v>
      </c>
      <c r="H15328">
        <v>4.45</v>
      </c>
      <c r="I15328">
        <v>10012.5</v>
      </c>
      <c r="J15328" t="s">
        <v>81</v>
      </c>
      <c r="K15328">
        <v>-0.15555556615193691</v>
      </c>
      <c r="L15328">
        <v>-15.5556</v>
      </c>
      <c r="M15328" t="s">
        <v>82</v>
      </c>
    </row>
    <row r="15329" spans="1:13">
      <c r="A15329" t="s">
        <v>4495</v>
      </c>
      <c r="B15329" t="s">
        <v>4496</v>
      </c>
      <c r="C15329" t="str">
        <f>TEXT(D15329, "mmm")</f>
        <v>Dec</v>
      </c>
      <c r="D15329" s="1">
        <v>45635</v>
      </c>
      <c r="E15329" t="s">
        <v>4497</v>
      </c>
      <c r="F15329" t="s">
        <v>80</v>
      </c>
      <c r="G15329">
        <v>635</v>
      </c>
      <c r="H15329">
        <v>275.2</v>
      </c>
      <c r="I15329">
        <v>174752</v>
      </c>
      <c r="J15329" t="s">
        <v>81</v>
      </c>
      <c r="K15329">
        <v>-5.9948146959994057E-2</v>
      </c>
      <c r="L15329">
        <v>-5.9947999999999997</v>
      </c>
      <c r="M15329" t="s">
        <v>82</v>
      </c>
    </row>
    <row r="15330" spans="1:13">
      <c r="A15330" t="s">
        <v>7187</v>
      </c>
      <c r="B15330" t="s">
        <v>7188</v>
      </c>
      <c r="C15330" t="str">
        <f>TEXT(D15330, "mmm")</f>
        <v>Dec</v>
      </c>
      <c r="D15330" s="1">
        <v>45635</v>
      </c>
      <c r="E15330" t="s">
        <v>7189</v>
      </c>
      <c r="F15330" t="s">
        <v>80</v>
      </c>
      <c r="G15330">
        <v>6000</v>
      </c>
      <c r="H15330">
        <v>7.94</v>
      </c>
      <c r="I15330">
        <v>47640</v>
      </c>
      <c r="J15330" t="s">
        <v>86</v>
      </c>
      <c r="K15330">
        <v>-2.557489783427958E-3</v>
      </c>
      <c r="L15330">
        <v>-0.25569999999999998</v>
      </c>
      <c r="M15330" t="s">
        <v>82</v>
      </c>
    </row>
    <row r="15331" spans="1:13">
      <c r="A15331" t="s">
        <v>7384</v>
      </c>
      <c r="B15331" t="s">
        <v>7385</v>
      </c>
      <c r="C15331" t="str">
        <f>TEXT(D15331, "mmm")</f>
        <v>Dec</v>
      </c>
      <c r="D15331" s="1">
        <v>45635</v>
      </c>
      <c r="E15331" t="s">
        <v>7386</v>
      </c>
      <c r="F15331" t="s">
        <v>128</v>
      </c>
      <c r="G15331">
        <v>10296</v>
      </c>
      <c r="H15331">
        <v>1.94</v>
      </c>
      <c r="I15331">
        <v>19974.240000000002</v>
      </c>
      <c r="J15331" t="s">
        <v>81</v>
      </c>
      <c r="K15331">
        <v>-0.26424870690344721</v>
      </c>
      <c r="L15331">
        <v>-26.424900000000001</v>
      </c>
      <c r="M15331" t="s">
        <v>82</v>
      </c>
    </row>
    <row r="15332" spans="1:13">
      <c r="A15332" t="s">
        <v>6631</v>
      </c>
      <c r="B15332" t="s">
        <v>6632</v>
      </c>
      <c r="C15332" t="str">
        <f>TEXT(D15332, "mmm")</f>
        <v>Dec</v>
      </c>
      <c r="D15332" s="1">
        <v>45635</v>
      </c>
      <c r="E15332" t="s">
        <v>7387</v>
      </c>
      <c r="F15332" t="s">
        <v>118</v>
      </c>
      <c r="G15332">
        <v>2250</v>
      </c>
      <c r="H15332">
        <v>4.45</v>
      </c>
      <c r="I15332">
        <v>10012.5</v>
      </c>
      <c r="J15332" t="s">
        <v>81</v>
      </c>
      <c r="K15332">
        <v>-0.15555556615193691</v>
      </c>
      <c r="L15332">
        <v>-15.5556</v>
      </c>
      <c r="M15332" t="s">
        <v>82</v>
      </c>
    </row>
    <row r="15333" spans="1:13">
      <c r="A15333" t="s">
        <v>6612</v>
      </c>
      <c r="B15333" t="s">
        <v>6613</v>
      </c>
      <c r="C15333" t="str">
        <f>TEXT(D15333, "mmm")</f>
        <v>Dec</v>
      </c>
      <c r="D15333" s="1">
        <v>45635</v>
      </c>
      <c r="E15333" t="s">
        <v>6624</v>
      </c>
      <c r="F15333" t="s">
        <v>118</v>
      </c>
      <c r="G15333">
        <v>2000</v>
      </c>
      <c r="H15333">
        <v>6.8</v>
      </c>
      <c r="I15333">
        <v>13600</v>
      </c>
      <c r="J15333" t="s">
        <v>81</v>
      </c>
      <c r="K15333">
        <v>-0.23909776387755649</v>
      </c>
      <c r="L15333">
        <v>-23.909800000000001</v>
      </c>
      <c r="M15333" t="s">
        <v>82</v>
      </c>
    </row>
    <row r="15334" spans="1:13">
      <c r="A15334" t="s">
        <v>7340</v>
      </c>
      <c r="B15334" t="s">
        <v>7341</v>
      </c>
      <c r="C15334" t="str">
        <f>TEXT(D15334, "mmm")</f>
        <v>Dec</v>
      </c>
      <c r="D15334" s="1">
        <v>45636</v>
      </c>
      <c r="E15334" t="s">
        <v>7388</v>
      </c>
      <c r="F15334" t="s">
        <v>128</v>
      </c>
      <c r="G15334">
        <v>10000</v>
      </c>
      <c r="H15334">
        <v>12.89</v>
      </c>
      <c r="I15334">
        <v>128900</v>
      </c>
      <c r="J15334" t="s">
        <v>86</v>
      </c>
      <c r="K15334">
        <v>-0.14084505818124579</v>
      </c>
      <c r="L15334">
        <v>-14.0845</v>
      </c>
      <c r="M15334" t="s">
        <v>82</v>
      </c>
    </row>
    <row r="15335" spans="1:13">
      <c r="A15335" t="s">
        <v>3227</v>
      </c>
      <c r="B15335" t="s">
        <v>3228</v>
      </c>
      <c r="C15335" t="str">
        <f>TEXT(D15335, "mmm")</f>
        <v>Dec</v>
      </c>
      <c r="D15335" s="1">
        <v>45636</v>
      </c>
      <c r="E15335" t="s">
        <v>7389</v>
      </c>
      <c r="F15335" t="s">
        <v>80</v>
      </c>
      <c r="G15335">
        <v>375</v>
      </c>
      <c r="H15335">
        <v>39.75</v>
      </c>
      <c r="I15335">
        <v>14906.25</v>
      </c>
      <c r="J15335" t="s">
        <v>81</v>
      </c>
      <c r="K15335">
        <v>2.6415077978942051E-2</v>
      </c>
      <c r="L15335">
        <v>2.6415000000000002</v>
      </c>
      <c r="M15335" t="s">
        <v>82</v>
      </c>
    </row>
    <row r="15336" spans="1:13">
      <c r="A15336" t="s">
        <v>7340</v>
      </c>
      <c r="B15336" t="s">
        <v>7341</v>
      </c>
      <c r="C15336" t="str">
        <f>TEXT(D15336, "mmm")</f>
        <v>Dec</v>
      </c>
      <c r="D15336" s="1">
        <v>45636</v>
      </c>
      <c r="E15336" t="s">
        <v>7390</v>
      </c>
      <c r="F15336" t="s">
        <v>80</v>
      </c>
      <c r="G15336">
        <v>10000</v>
      </c>
      <c r="H15336">
        <v>12.1</v>
      </c>
      <c r="I15336">
        <v>121000</v>
      </c>
      <c r="J15336" t="s">
        <v>86</v>
      </c>
      <c r="K15336">
        <v>-0.14084505818124579</v>
      </c>
      <c r="L15336">
        <v>-14.0845</v>
      </c>
      <c r="M15336" t="s">
        <v>82</v>
      </c>
    </row>
    <row r="15337" spans="1:13">
      <c r="A15337" t="s">
        <v>7358</v>
      </c>
      <c r="B15337" t="s">
        <v>7359</v>
      </c>
      <c r="C15337" t="str">
        <f>TEXT(D15337, "mmm")</f>
        <v>Dec</v>
      </c>
      <c r="D15337" s="1">
        <v>45636</v>
      </c>
      <c r="E15337" t="s">
        <v>7391</v>
      </c>
      <c r="F15337" t="s">
        <v>118</v>
      </c>
      <c r="G15337">
        <v>30000</v>
      </c>
      <c r="H15337">
        <v>4.75</v>
      </c>
      <c r="I15337">
        <v>142500</v>
      </c>
      <c r="J15337" t="s">
        <v>86</v>
      </c>
      <c r="K15337">
        <v>-6.4049572935196641E-2</v>
      </c>
      <c r="L15337">
        <v>-6.4050000000000002</v>
      </c>
      <c r="M15337" t="s">
        <v>82</v>
      </c>
    </row>
    <row r="15338" spans="1:13">
      <c r="A15338" t="s">
        <v>223</v>
      </c>
      <c r="B15338" t="s">
        <v>7298</v>
      </c>
      <c r="C15338" t="str">
        <f>TEXT(D15338, "mmm")</f>
        <v>Dec</v>
      </c>
      <c r="D15338" s="1">
        <v>45636</v>
      </c>
      <c r="E15338" t="s">
        <v>102</v>
      </c>
      <c r="F15338" t="s">
        <v>101</v>
      </c>
      <c r="G15338">
        <v>2410</v>
      </c>
      <c r="H15338">
        <v>9.91</v>
      </c>
      <c r="I15338">
        <v>23883.1</v>
      </c>
      <c r="J15338" t="s">
        <v>81</v>
      </c>
      <c r="K15338">
        <v>-4.521746872169774E-2</v>
      </c>
      <c r="L15338">
        <v>-4.5217000000000001</v>
      </c>
      <c r="M15338" t="s">
        <v>82</v>
      </c>
    </row>
    <row r="15339" spans="1:13">
      <c r="A15339" t="s">
        <v>223</v>
      </c>
      <c r="B15339" t="s">
        <v>7298</v>
      </c>
      <c r="C15339" t="str">
        <f>TEXT(D15339, "mmm")</f>
        <v>Dec</v>
      </c>
      <c r="D15339" s="1">
        <v>45636</v>
      </c>
      <c r="E15339" t="s">
        <v>100</v>
      </c>
      <c r="F15339" t="s">
        <v>101</v>
      </c>
      <c r="G15339">
        <v>2410</v>
      </c>
      <c r="H15339">
        <v>9.91</v>
      </c>
      <c r="I15339">
        <v>23883.1</v>
      </c>
      <c r="J15339" t="s">
        <v>81</v>
      </c>
      <c r="K15339">
        <v>-4.521746872169774E-2</v>
      </c>
      <c r="L15339">
        <v>-4.5217000000000001</v>
      </c>
      <c r="M15339" t="s">
        <v>82</v>
      </c>
    </row>
    <row r="15340" spans="1:13">
      <c r="A15340" t="s">
        <v>346</v>
      </c>
      <c r="B15340" t="s">
        <v>347</v>
      </c>
      <c r="C15340" t="str">
        <f>TEXT(D15340, "mmm")</f>
        <v>Dec</v>
      </c>
      <c r="D15340" s="1">
        <v>45636</v>
      </c>
      <c r="E15340" t="s">
        <v>7392</v>
      </c>
      <c r="F15340" t="s">
        <v>80</v>
      </c>
      <c r="G15340">
        <v>10075</v>
      </c>
      <c r="H15340">
        <v>9.89</v>
      </c>
      <c r="I15340">
        <v>99641.75</v>
      </c>
      <c r="J15340" t="s">
        <v>86</v>
      </c>
      <c r="K15340">
        <v>2.2999954223632772E-2</v>
      </c>
      <c r="L15340">
        <v>2.2999999999999998</v>
      </c>
      <c r="M15340" t="s">
        <v>82</v>
      </c>
    </row>
    <row r="15341" spans="1:13">
      <c r="A15341" t="s">
        <v>346</v>
      </c>
      <c r="B15341" t="s">
        <v>347</v>
      </c>
      <c r="C15341" t="str">
        <f>TEXT(D15341, "mmm")</f>
        <v>Dec</v>
      </c>
      <c r="D15341" s="1">
        <v>45636</v>
      </c>
      <c r="E15341" t="s">
        <v>7392</v>
      </c>
      <c r="F15341" t="s">
        <v>80</v>
      </c>
      <c r="G15341">
        <v>10204</v>
      </c>
      <c r="H15341">
        <v>9.8000000000000007</v>
      </c>
      <c r="I15341">
        <v>99999.200000000012</v>
      </c>
      <c r="J15341" t="s">
        <v>86</v>
      </c>
      <c r="K15341">
        <v>2.2999954223632772E-2</v>
      </c>
      <c r="L15341">
        <v>2.2999999999999998</v>
      </c>
      <c r="M15341" t="s">
        <v>82</v>
      </c>
    </row>
    <row r="15342" spans="1:13">
      <c r="A15342" t="s">
        <v>7358</v>
      </c>
      <c r="B15342" t="s">
        <v>7359</v>
      </c>
      <c r="C15342" t="str">
        <f>TEXT(D15342, "mmm")</f>
        <v>Dec</v>
      </c>
      <c r="D15342" s="1">
        <v>45636</v>
      </c>
      <c r="E15342" t="s">
        <v>7393</v>
      </c>
      <c r="F15342" t="s">
        <v>80</v>
      </c>
      <c r="G15342">
        <v>7500</v>
      </c>
      <c r="H15342">
        <v>4.26</v>
      </c>
      <c r="I15342">
        <v>31950</v>
      </c>
      <c r="J15342" t="s">
        <v>81</v>
      </c>
      <c r="K15342">
        <v>-6.4049572935196641E-2</v>
      </c>
      <c r="L15342">
        <v>-6.4050000000000002</v>
      </c>
      <c r="M15342" t="s">
        <v>82</v>
      </c>
    </row>
    <row r="15343" spans="1:13">
      <c r="A15343" t="s">
        <v>5613</v>
      </c>
      <c r="B15343" t="s">
        <v>5614</v>
      </c>
      <c r="C15343" t="str">
        <f>TEXT(D15343, "mmm")</f>
        <v>Dec</v>
      </c>
      <c r="D15343" s="1">
        <v>45636</v>
      </c>
      <c r="E15343" t="s">
        <v>5615</v>
      </c>
      <c r="F15343" t="s">
        <v>80</v>
      </c>
      <c r="G15343">
        <v>70000</v>
      </c>
      <c r="H15343">
        <v>1.46</v>
      </c>
      <c r="I15343">
        <v>102200</v>
      </c>
      <c r="J15343" t="s">
        <v>81</v>
      </c>
      <c r="K15343">
        <v>0.35251799610039808</v>
      </c>
      <c r="L15343">
        <v>35.251800000000003</v>
      </c>
      <c r="M15343" t="s">
        <v>82</v>
      </c>
    </row>
    <row r="15344" spans="1:13">
      <c r="A15344" t="s">
        <v>7394</v>
      </c>
      <c r="B15344" t="s">
        <v>7395</v>
      </c>
      <c r="C15344" t="str">
        <f>TEXT(D15344, "mmm")</f>
        <v>Dec</v>
      </c>
      <c r="D15344" s="1">
        <v>45636</v>
      </c>
      <c r="E15344" t="s">
        <v>7396</v>
      </c>
      <c r="F15344" t="s">
        <v>128</v>
      </c>
      <c r="G15344">
        <v>4500</v>
      </c>
      <c r="H15344">
        <v>3.22</v>
      </c>
      <c r="I15344">
        <v>14490</v>
      </c>
      <c r="J15344" t="s">
        <v>86</v>
      </c>
      <c r="K15344">
        <v>-6.4935620599751998E-3</v>
      </c>
      <c r="L15344">
        <v>-0.64939999999999998</v>
      </c>
      <c r="M15344" t="s">
        <v>82</v>
      </c>
    </row>
    <row r="15345" spans="1:13">
      <c r="A15345" t="s">
        <v>7397</v>
      </c>
      <c r="B15345" t="s">
        <v>7398</v>
      </c>
      <c r="C15345" t="str">
        <f>TEXT(D15345, "mmm")</f>
        <v>Dec</v>
      </c>
      <c r="D15345" s="1">
        <v>45636</v>
      </c>
      <c r="E15345" t="s">
        <v>7399</v>
      </c>
      <c r="F15345" t="s">
        <v>101</v>
      </c>
      <c r="G15345">
        <v>65000</v>
      </c>
      <c r="H15345">
        <v>14.83</v>
      </c>
      <c r="I15345">
        <v>963950</v>
      </c>
      <c r="J15345" t="s">
        <v>81</v>
      </c>
      <c r="K15345">
        <v>8.9979517893048921E-2</v>
      </c>
      <c r="L15345">
        <v>8.9979999999999993</v>
      </c>
      <c r="M15345" t="s">
        <v>82</v>
      </c>
    </row>
    <row r="15346" spans="1:13">
      <c r="A15346" t="s">
        <v>7397</v>
      </c>
      <c r="B15346" t="s">
        <v>7398</v>
      </c>
      <c r="C15346" t="str">
        <f>TEXT(D15346, "mmm")</f>
        <v>Dec</v>
      </c>
      <c r="D15346" s="1">
        <v>45636</v>
      </c>
      <c r="E15346" t="s">
        <v>7400</v>
      </c>
      <c r="F15346" t="s">
        <v>101</v>
      </c>
      <c r="G15346">
        <v>65000</v>
      </c>
      <c r="H15346">
        <v>14.83</v>
      </c>
      <c r="I15346">
        <v>963950</v>
      </c>
      <c r="J15346" t="s">
        <v>81</v>
      </c>
      <c r="K15346">
        <v>8.9979517893048921E-2</v>
      </c>
      <c r="L15346">
        <v>8.9979999999999993</v>
      </c>
      <c r="M15346" t="s">
        <v>82</v>
      </c>
    </row>
    <row r="15347" spans="1:13">
      <c r="A15347" t="s">
        <v>7397</v>
      </c>
      <c r="B15347" t="s">
        <v>7398</v>
      </c>
      <c r="C15347" t="str">
        <f>TEXT(D15347, "mmm")</f>
        <v>Dec</v>
      </c>
      <c r="D15347" s="1">
        <v>45636</v>
      </c>
      <c r="E15347" t="s">
        <v>7401</v>
      </c>
      <c r="F15347" t="s">
        <v>428</v>
      </c>
      <c r="G15347">
        <v>65000</v>
      </c>
      <c r="H15347">
        <v>14.83</v>
      </c>
      <c r="I15347">
        <v>963950</v>
      </c>
      <c r="J15347" t="s">
        <v>81</v>
      </c>
      <c r="K15347">
        <v>8.9979517893048921E-2</v>
      </c>
      <c r="L15347">
        <v>8.9979999999999993</v>
      </c>
      <c r="M15347" t="s">
        <v>82</v>
      </c>
    </row>
    <row r="15348" spans="1:13">
      <c r="A15348" t="s">
        <v>129</v>
      </c>
      <c r="B15348" t="s">
        <v>130</v>
      </c>
      <c r="C15348" t="str">
        <f>TEXT(D15348, "mmm")</f>
        <v>Dec</v>
      </c>
      <c r="D15348" s="1">
        <v>45636</v>
      </c>
      <c r="E15348" t="s">
        <v>109</v>
      </c>
      <c r="F15348" t="s">
        <v>101</v>
      </c>
      <c r="G15348">
        <v>3500</v>
      </c>
      <c r="H15348">
        <v>6.8</v>
      </c>
      <c r="I15348">
        <v>23800</v>
      </c>
      <c r="J15348" t="s">
        <v>81</v>
      </c>
      <c r="K15348">
        <v>-2.945505307640028E-2</v>
      </c>
      <c r="L15348">
        <v>-2.9455</v>
      </c>
      <c r="M15348" t="s">
        <v>82</v>
      </c>
    </row>
    <row r="15349" spans="1:13">
      <c r="A15349" t="s">
        <v>129</v>
      </c>
      <c r="B15349" t="s">
        <v>130</v>
      </c>
      <c r="C15349" t="str">
        <f>TEXT(D15349, "mmm")</f>
        <v>Dec</v>
      </c>
      <c r="D15349" s="1">
        <v>45636</v>
      </c>
      <c r="E15349" t="s">
        <v>110</v>
      </c>
      <c r="F15349" t="s">
        <v>101</v>
      </c>
      <c r="G15349">
        <v>3500</v>
      </c>
      <c r="H15349">
        <v>6.8</v>
      </c>
      <c r="I15349">
        <v>23800</v>
      </c>
      <c r="J15349" t="s">
        <v>81</v>
      </c>
      <c r="K15349">
        <v>-2.945505307640028E-2</v>
      </c>
      <c r="L15349">
        <v>-2.9455</v>
      </c>
      <c r="M15349" t="s">
        <v>82</v>
      </c>
    </row>
    <row r="15350" spans="1:13">
      <c r="A15350" t="s">
        <v>129</v>
      </c>
      <c r="B15350" t="s">
        <v>130</v>
      </c>
      <c r="C15350" t="str">
        <f>TEXT(D15350, "mmm")</f>
        <v>Dec</v>
      </c>
      <c r="D15350" s="1">
        <v>45636</v>
      </c>
      <c r="E15350" t="s">
        <v>111</v>
      </c>
      <c r="F15350" t="s">
        <v>101</v>
      </c>
      <c r="G15350">
        <v>3500</v>
      </c>
      <c r="H15350">
        <v>6.8</v>
      </c>
      <c r="I15350">
        <v>23800</v>
      </c>
      <c r="J15350" t="s">
        <v>81</v>
      </c>
      <c r="K15350">
        <v>-2.945505307640028E-2</v>
      </c>
      <c r="L15350">
        <v>-2.9455</v>
      </c>
      <c r="M15350" t="s">
        <v>82</v>
      </c>
    </row>
    <row r="15351" spans="1:13">
      <c r="A15351" t="s">
        <v>3595</v>
      </c>
      <c r="B15351" t="s">
        <v>3596</v>
      </c>
      <c r="C15351" t="str">
        <f>TEXT(D15351, "mmm")</f>
        <v>Dec</v>
      </c>
      <c r="D15351" s="1">
        <v>45636</v>
      </c>
      <c r="E15351" t="s">
        <v>3597</v>
      </c>
      <c r="F15351" t="s">
        <v>80</v>
      </c>
      <c r="G15351">
        <v>5487</v>
      </c>
      <c r="H15351">
        <v>1.95</v>
      </c>
      <c r="I15351">
        <v>10699.65</v>
      </c>
      <c r="J15351" t="s">
        <v>81</v>
      </c>
      <c r="K15351">
        <v>-0.177664984141534</v>
      </c>
      <c r="L15351">
        <v>-17.766500000000001</v>
      </c>
      <c r="M15351" t="s">
        <v>82</v>
      </c>
    </row>
    <row r="15352" spans="1:13">
      <c r="A15352" t="s">
        <v>3308</v>
      </c>
      <c r="B15352" t="s">
        <v>3309</v>
      </c>
      <c r="C15352" t="str">
        <f>TEXT(D15352, "mmm")</f>
        <v>Dec</v>
      </c>
      <c r="D15352" s="1">
        <v>45636</v>
      </c>
      <c r="E15352" t="s">
        <v>7402</v>
      </c>
      <c r="F15352" t="s">
        <v>80</v>
      </c>
      <c r="G15352">
        <v>461</v>
      </c>
      <c r="H15352">
        <v>446.96</v>
      </c>
      <c r="I15352">
        <v>206048.56</v>
      </c>
      <c r="J15352" t="s">
        <v>86</v>
      </c>
      <c r="K15352">
        <v>-3.6893340814023401E-2</v>
      </c>
      <c r="L15352">
        <v>-3.6892999999999998</v>
      </c>
      <c r="M15352" t="s">
        <v>82</v>
      </c>
    </row>
    <row r="15353" spans="1:13">
      <c r="A15353" t="s">
        <v>3515</v>
      </c>
      <c r="B15353" t="s">
        <v>3516</v>
      </c>
      <c r="C15353" t="str">
        <f>TEXT(D15353, "mmm")</f>
        <v>Dec</v>
      </c>
      <c r="D15353" s="1">
        <v>45636</v>
      </c>
      <c r="E15353" t="s">
        <v>7403</v>
      </c>
      <c r="F15353" t="s">
        <v>80</v>
      </c>
      <c r="G15353">
        <v>15000</v>
      </c>
      <c r="H15353">
        <v>8.81</v>
      </c>
      <c r="I15353">
        <v>132150</v>
      </c>
      <c r="J15353" t="s">
        <v>86</v>
      </c>
      <c r="K15353">
        <v>-0.1082654585163892</v>
      </c>
      <c r="L15353">
        <v>-10.826499999999999</v>
      </c>
      <c r="M15353" t="s">
        <v>82</v>
      </c>
    </row>
    <row r="15354" spans="1:13">
      <c r="A15354" t="s">
        <v>7304</v>
      </c>
      <c r="B15354" t="s">
        <v>7305</v>
      </c>
      <c r="C15354" t="str">
        <f>TEXT(D15354, "mmm")</f>
        <v>Dec</v>
      </c>
      <c r="D15354" s="1">
        <v>45636</v>
      </c>
      <c r="E15354" t="s">
        <v>7306</v>
      </c>
      <c r="F15354" t="s">
        <v>80</v>
      </c>
      <c r="G15354">
        <v>10000</v>
      </c>
      <c r="H15354">
        <v>22.92</v>
      </c>
      <c r="I15354">
        <v>229200</v>
      </c>
      <c r="J15354" t="s">
        <v>81</v>
      </c>
      <c r="K15354">
        <v>-0.19035089025500421</v>
      </c>
      <c r="L15354">
        <v>-19.0351</v>
      </c>
      <c r="M15354" t="s">
        <v>82</v>
      </c>
    </row>
    <row r="15355" spans="1:13">
      <c r="A15355" t="s">
        <v>2989</v>
      </c>
      <c r="B15355" t="s">
        <v>2990</v>
      </c>
      <c r="C15355" t="str">
        <f>TEXT(D15355, "mmm")</f>
        <v>Dec</v>
      </c>
      <c r="D15355" s="1">
        <v>45636</v>
      </c>
      <c r="E15355" t="s">
        <v>7404</v>
      </c>
      <c r="F15355" t="s">
        <v>80</v>
      </c>
      <c r="G15355">
        <v>15483</v>
      </c>
      <c r="H15355">
        <v>3.16</v>
      </c>
      <c r="I15355">
        <v>48926.28</v>
      </c>
      <c r="J15355" t="s">
        <v>81</v>
      </c>
      <c r="K15355">
        <v>0.36969698370871379</v>
      </c>
      <c r="L15355">
        <v>36.969700000000003</v>
      </c>
      <c r="M15355" t="s">
        <v>82</v>
      </c>
    </row>
    <row r="15356" spans="1:13">
      <c r="A15356" t="s">
        <v>4839</v>
      </c>
      <c r="B15356" t="s">
        <v>4840</v>
      </c>
      <c r="C15356" t="str">
        <f>TEXT(D15356, "mmm")</f>
        <v>Dec</v>
      </c>
      <c r="D15356" s="1">
        <v>45636</v>
      </c>
      <c r="E15356" t="s">
        <v>4844</v>
      </c>
      <c r="F15356" t="s">
        <v>101</v>
      </c>
      <c r="G15356">
        <v>11794</v>
      </c>
      <c r="H15356">
        <v>5.05</v>
      </c>
      <c r="I15356">
        <v>59559.7</v>
      </c>
      <c r="J15356" t="s">
        <v>81</v>
      </c>
      <c r="K15356">
        <v>0.11583019331144739</v>
      </c>
      <c r="L15356">
        <v>11.583</v>
      </c>
      <c r="M15356" t="s">
        <v>82</v>
      </c>
    </row>
    <row r="15357" spans="1:13">
      <c r="A15357" t="s">
        <v>4839</v>
      </c>
      <c r="B15357" t="s">
        <v>4840</v>
      </c>
      <c r="C15357" t="str">
        <f>TEXT(D15357, "mmm")</f>
        <v>Dec</v>
      </c>
      <c r="D15357" s="1">
        <v>45636</v>
      </c>
      <c r="E15357" t="s">
        <v>4841</v>
      </c>
      <c r="F15357" t="s">
        <v>101</v>
      </c>
      <c r="G15357">
        <v>11794</v>
      </c>
      <c r="H15357">
        <v>5.05</v>
      </c>
      <c r="I15357">
        <v>59559.7</v>
      </c>
      <c r="J15357" t="s">
        <v>81</v>
      </c>
      <c r="K15357">
        <v>0.11583019331144739</v>
      </c>
      <c r="L15357">
        <v>11.583</v>
      </c>
      <c r="M15357" t="s">
        <v>82</v>
      </c>
    </row>
    <row r="15358" spans="1:13">
      <c r="A15358" t="s">
        <v>4839</v>
      </c>
      <c r="B15358" t="s">
        <v>4840</v>
      </c>
      <c r="C15358" t="str">
        <f>TEXT(D15358, "mmm")</f>
        <v>Dec</v>
      </c>
      <c r="D15358" s="1">
        <v>45636</v>
      </c>
      <c r="E15358" t="s">
        <v>4845</v>
      </c>
      <c r="F15358" t="s">
        <v>101</v>
      </c>
      <c r="G15358">
        <v>11794</v>
      </c>
      <c r="H15358">
        <v>5.05</v>
      </c>
      <c r="I15358">
        <v>59559.7</v>
      </c>
      <c r="J15358" t="s">
        <v>81</v>
      </c>
      <c r="K15358">
        <v>0.11583019331144739</v>
      </c>
      <c r="L15358">
        <v>11.583</v>
      </c>
      <c r="M15358" t="s">
        <v>82</v>
      </c>
    </row>
    <row r="15359" spans="1:13">
      <c r="A15359" t="s">
        <v>4839</v>
      </c>
      <c r="B15359" t="s">
        <v>4840</v>
      </c>
      <c r="C15359" t="str">
        <f>TEXT(D15359, "mmm")</f>
        <v>Dec</v>
      </c>
      <c r="D15359" s="1">
        <v>45636</v>
      </c>
      <c r="E15359" t="s">
        <v>4843</v>
      </c>
      <c r="F15359" t="s">
        <v>101</v>
      </c>
      <c r="G15359">
        <v>11794</v>
      </c>
      <c r="H15359">
        <v>5.05</v>
      </c>
      <c r="I15359">
        <v>59559.7</v>
      </c>
      <c r="J15359" t="s">
        <v>81</v>
      </c>
      <c r="K15359">
        <v>0.11583019331144739</v>
      </c>
      <c r="L15359">
        <v>11.583</v>
      </c>
      <c r="M15359" t="s">
        <v>82</v>
      </c>
    </row>
    <row r="15360" spans="1:13">
      <c r="A15360" t="s">
        <v>4839</v>
      </c>
      <c r="B15360" t="s">
        <v>4840</v>
      </c>
      <c r="C15360" t="str">
        <f>TEXT(D15360, "mmm")</f>
        <v>Dec</v>
      </c>
      <c r="D15360" s="1">
        <v>45636</v>
      </c>
      <c r="E15360" t="s">
        <v>4842</v>
      </c>
      <c r="F15360" t="s">
        <v>101</v>
      </c>
      <c r="G15360">
        <v>11794</v>
      </c>
      <c r="H15360">
        <v>5.05</v>
      </c>
      <c r="I15360">
        <v>59559.7</v>
      </c>
      <c r="J15360" t="s">
        <v>81</v>
      </c>
      <c r="K15360">
        <v>0.11583019331144739</v>
      </c>
      <c r="L15360">
        <v>11.583</v>
      </c>
      <c r="M15360" t="s">
        <v>82</v>
      </c>
    </row>
    <row r="15361" spans="1:13">
      <c r="A15361" t="s">
        <v>5613</v>
      </c>
      <c r="B15361" t="s">
        <v>5614</v>
      </c>
      <c r="C15361" t="str">
        <f>TEXT(D15361, "mmm")</f>
        <v>Dec</v>
      </c>
      <c r="D15361" s="1">
        <v>45636</v>
      </c>
      <c r="E15361" t="s">
        <v>7405</v>
      </c>
      <c r="F15361" t="s">
        <v>128</v>
      </c>
      <c r="G15361">
        <v>200000</v>
      </c>
      <c r="H15361">
        <v>1.45</v>
      </c>
      <c r="I15361">
        <v>290000</v>
      </c>
      <c r="J15361" t="s">
        <v>86</v>
      </c>
      <c r="K15361">
        <v>0.35251799610039808</v>
      </c>
      <c r="L15361">
        <v>35.251800000000003</v>
      </c>
      <c r="M15361" t="s">
        <v>82</v>
      </c>
    </row>
    <row r="15362" spans="1:13">
      <c r="A15362" t="s">
        <v>7406</v>
      </c>
      <c r="B15362" t="s">
        <v>6231</v>
      </c>
      <c r="C15362" t="str">
        <f>TEXT(D15362, "mmm")</f>
        <v>Dec</v>
      </c>
      <c r="D15362" s="1">
        <v>45636</v>
      </c>
      <c r="E15362" t="s">
        <v>4005</v>
      </c>
      <c r="F15362" t="s">
        <v>101</v>
      </c>
      <c r="G15362">
        <v>205149</v>
      </c>
      <c r="H15362">
        <v>0.97</v>
      </c>
      <c r="I15362">
        <v>198994.53</v>
      </c>
      <c r="J15362" t="s">
        <v>81</v>
      </c>
      <c r="K15362">
        <v>-0.11881188703113869</v>
      </c>
      <c r="L15362">
        <v>-11.8812</v>
      </c>
      <c r="M15362" t="s">
        <v>82</v>
      </c>
    </row>
    <row r="15363" spans="1:13">
      <c r="A15363" t="s">
        <v>7406</v>
      </c>
      <c r="B15363" t="s">
        <v>6231</v>
      </c>
      <c r="C15363" t="str">
        <f>TEXT(D15363, "mmm")</f>
        <v>Dec</v>
      </c>
      <c r="D15363" s="1">
        <v>45636</v>
      </c>
      <c r="E15363" t="s">
        <v>4006</v>
      </c>
      <c r="F15363" t="s">
        <v>251</v>
      </c>
      <c r="G15363">
        <v>205149</v>
      </c>
      <c r="H15363">
        <v>0.97</v>
      </c>
      <c r="I15363">
        <v>198994.53</v>
      </c>
      <c r="J15363" t="s">
        <v>81</v>
      </c>
      <c r="K15363">
        <v>-0.11881188703113869</v>
      </c>
      <c r="L15363">
        <v>-11.8812</v>
      </c>
      <c r="M15363" t="s">
        <v>82</v>
      </c>
    </row>
    <row r="15364" spans="1:13">
      <c r="A15364" t="s">
        <v>7406</v>
      </c>
      <c r="B15364" t="s">
        <v>6231</v>
      </c>
      <c r="C15364" t="str">
        <f>TEXT(D15364, "mmm")</f>
        <v>Dec</v>
      </c>
      <c r="D15364" s="1">
        <v>45636</v>
      </c>
      <c r="E15364" t="s">
        <v>4005</v>
      </c>
      <c r="F15364" t="s">
        <v>101</v>
      </c>
      <c r="G15364">
        <v>820597</v>
      </c>
      <c r="H15364">
        <v>0.97</v>
      </c>
      <c r="I15364">
        <v>795979.09</v>
      </c>
      <c r="J15364" t="s">
        <v>86</v>
      </c>
      <c r="K15364">
        <v>-0.11881188703113869</v>
      </c>
      <c r="L15364">
        <v>-11.8812</v>
      </c>
      <c r="M15364" t="s">
        <v>82</v>
      </c>
    </row>
    <row r="15365" spans="1:13">
      <c r="A15365" t="s">
        <v>7406</v>
      </c>
      <c r="B15365" t="s">
        <v>6231</v>
      </c>
      <c r="C15365" t="str">
        <f>TEXT(D15365, "mmm")</f>
        <v>Dec</v>
      </c>
      <c r="D15365" s="1">
        <v>45636</v>
      </c>
      <c r="E15365" t="s">
        <v>4006</v>
      </c>
      <c r="F15365" t="s">
        <v>251</v>
      </c>
      <c r="G15365">
        <v>820597</v>
      </c>
      <c r="H15365">
        <v>0.97</v>
      </c>
      <c r="I15365">
        <v>795979.09</v>
      </c>
      <c r="J15365" t="s">
        <v>86</v>
      </c>
      <c r="K15365">
        <v>-0.11881188703113869</v>
      </c>
      <c r="L15365">
        <v>-11.8812</v>
      </c>
      <c r="M15365" t="s">
        <v>82</v>
      </c>
    </row>
    <row r="15366" spans="1:13">
      <c r="A15366" t="s">
        <v>7407</v>
      </c>
      <c r="B15366" t="s">
        <v>7408</v>
      </c>
      <c r="C15366" t="str">
        <f>TEXT(D15366, "mmm")</f>
        <v>Dec</v>
      </c>
      <c r="D15366" s="1">
        <v>45636</v>
      </c>
      <c r="E15366" t="s">
        <v>7409</v>
      </c>
      <c r="F15366" t="s">
        <v>222</v>
      </c>
      <c r="G15366">
        <v>250000</v>
      </c>
      <c r="H15366">
        <v>5.63</v>
      </c>
      <c r="I15366">
        <v>1407500</v>
      </c>
      <c r="J15366" t="s">
        <v>86</v>
      </c>
      <c r="K15366">
        <v>-9.4841980701861006E-2</v>
      </c>
      <c r="L15366">
        <v>-9.4841999999999995</v>
      </c>
      <c r="M15366" t="s">
        <v>82</v>
      </c>
    </row>
    <row r="15367" spans="1:13">
      <c r="A15367" t="s">
        <v>7407</v>
      </c>
      <c r="B15367" t="s">
        <v>7408</v>
      </c>
      <c r="C15367" t="str">
        <f>TEXT(D15367, "mmm")</f>
        <v>Dec</v>
      </c>
      <c r="D15367" s="1">
        <v>45636</v>
      </c>
      <c r="E15367" t="s">
        <v>7410</v>
      </c>
      <c r="F15367" t="s">
        <v>101</v>
      </c>
      <c r="G15367">
        <v>250000</v>
      </c>
      <c r="H15367">
        <v>5.63</v>
      </c>
      <c r="I15367">
        <v>1407500</v>
      </c>
      <c r="J15367" t="s">
        <v>86</v>
      </c>
      <c r="K15367">
        <v>-9.4841980701861006E-2</v>
      </c>
      <c r="L15367">
        <v>-9.4841999999999995</v>
      </c>
      <c r="M15367" t="s">
        <v>82</v>
      </c>
    </row>
    <row r="15368" spans="1:13">
      <c r="A15368" t="s">
        <v>7407</v>
      </c>
      <c r="B15368" t="s">
        <v>7408</v>
      </c>
      <c r="C15368" t="str">
        <f>TEXT(D15368, "mmm")</f>
        <v>Dec</v>
      </c>
      <c r="D15368" s="1">
        <v>45636</v>
      </c>
      <c r="E15368" t="s">
        <v>7411</v>
      </c>
      <c r="F15368" t="s">
        <v>222</v>
      </c>
      <c r="G15368">
        <v>250000</v>
      </c>
      <c r="H15368">
        <v>5.63</v>
      </c>
      <c r="I15368">
        <v>1407500</v>
      </c>
      <c r="J15368" t="s">
        <v>86</v>
      </c>
      <c r="K15368">
        <v>-9.4841980701861006E-2</v>
      </c>
      <c r="L15368">
        <v>-9.4841999999999995</v>
      </c>
      <c r="M15368" t="s">
        <v>82</v>
      </c>
    </row>
    <row r="15369" spans="1:13">
      <c r="A15369" t="s">
        <v>5095</v>
      </c>
      <c r="B15369" t="s">
        <v>5096</v>
      </c>
      <c r="C15369" t="str">
        <f>TEXT(D15369, "mmm")</f>
        <v>Dec</v>
      </c>
      <c r="D15369" s="1">
        <v>45636</v>
      </c>
      <c r="E15369" t="s">
        <v>5097</v>
      </c>
      <c r="F15369" t="s">
        <v>101</v>
      </c>
      <c r="G15369">
        <v>9900</v>
      </c>
      <c r="H15369">
        <v>16.29</v>
      </c>
      <c r="I15369">
        <v>161271</v>
      </c>
      <c r="J15369" t="s">
        <v>86</v>
      </c>
      <c r="K15369">
        <v>-4.4280456569379623E-2</v>
      </c>
      <c r="L15369">
        <v>-4.4279999999999999</v>
      </c>
      <c r="M15369" t="s">
        <v>82</v>
      </c>
    </row>
    <row r="15370" spans="1:13">
      <c r="A15370" t="s">
        <v>7412</v>
      </c>
      <c r="B15370" t="s">
        <v>7413</v>
      </c>
      <c r="C15370" t="str">
        <f>TEXT(D15370, "mmm")</f>
        <v>Dec</v>
      </c>
      <c r="D15370" s="1">
        <v>45636</v>
      </c>
      <c r="E15370" t="s">
        <v>7414</v>
      </c>
      <c r="F15370" t="s">
        <v>128</v>
      </c>
      <c r="G15370">
        <v>315000</v>
      </c>
      <c r="H15370">
        <v>0.31</v>
      </c>
      <c r="I15370">
        <v>97650</v>
      </c>
      <c r="J15370" t="s">
        <v>86</v>
      </c>
      <c r="K15370">
        <v>0.54545465804891857</v>
      </c>
      <c r="L15370">
        <v>54.545499999999997</v>
      </c>
      <c r="M15370" t="s">
        <v>82</v>
      </c>
    </row>
    <row r="15371" spans="1:13">
      <c r="A15371" t="s">
        <v>6725</v>
      </c>
      <c r="B15371" t="s">
        <v>6726</v>
      </c>
      <c r="C15371" t="str">
        <f>TEXT(D15371, "mmm")</f>
        <v>Dec</v>
      </c>
      <c r="D15371" s="1">
        <v>45636</v>
      </c>
      <c r="E15371" t="s">
        <v>6727</v>
      </c>
      <c r="F15371" t="s">
        <v>80</v>
      </c>
      <c r="G15371">
        <v>1400620</v>
      </c>
      <c r="H15371">
        <v>1.46</v>
      </c>
      <c r="I15371">
        <v>2044905.2</v>
      </c>
      <c r="J15371" t="s">
        <v>81</v>
      </c>
      <c r="K15371">
        <v>0.64705882352941169</v>
      </c>
      <c r="L15371">
        <v>64.7059</v>
      </c>
      <c r="M15371" t="s">
        <v>82</v>
      </c>
    </row>
    <row r="15372" spans="1:13">
      <c r="A15372" t="s">
        <v>441</v>
      </c>
      <c r="B15372" t="s">
        <v>442</v>
      </c>
      <c r="C15372" t="str">
        <f>TEXT(D15372, "mmm")</f>
        <v>Dec</v>
      </c>
      <c r="D15372" s="1">
        <v>45636</v>
      </c>
      <c r="E15372" t="s">
        <v>4727</v>
      </c>
      <c r="F15372" t="s">
        <v>80</v>
      </c>
      <c r="G15372">
        <v>5000</v>
      </c>
      <c r="H15372">
        <v>6.49</v>
      </c>
      <c r="I15372">
        <v>32450</v>
      </c>
      <c r="J15372" t="s">
        <v>81</v>
      </c>
      <c r="K15372">
        <v>-3.881987543147658E-2</v>
      </c>
      <c r="L15372">
        <v>-3.8820000000000001</v>
      </c>
      <c r="M15372" t="s">
        <v>82</v>
      </c>
    </row>
    <row r="15373" spans="1:13">
      <c r="A15373" t="s">
        <v>2359</v>
      </c>
      <c r="B15373" t="s">
        <v>2360</v>
      </c>
      <c r="C15373" t="str">
        <f>TEXT(D15373, "mmm")</f>
        <v>Dec</v>
      </c>
      <c r="D15373" s="1">
        <v>45636</v>
      </c>
      <c r="E15373" t="s">
        <v>7415</v>
      </c>
      <c r="F15373" t="s">
        <v>80</v>
      </c>
      <c r="G15373">
        <v>4210</v>
      </c>
      <c r="H15373">
        <v>14.34</v>
      </c>
      <c r="I15373">
        <v>60371.4</v>
      </c>
      <c r="J15373" t="s">
        <v>86</v>
      </c>
      <c r="K15373">
        <v>3.2078132663857728E-2</v>
      </c>
      <c r="L15373">
        <v>3.2078000000000002</v>
      </c>
      <c r="M15373" t="s">
        <v>82</v>
      </c>
    </row>
    <row r="15374" spans="1:13">
      <c r="A15374" t="s">
        <v>2359</v>
      </c>
      <c r="B15374" t="s">
        <v>2360</v>
      </c>
      <c r="C15374" t="str">
        <f>TEXT(D15374, "mmm")</f>
        <v>Dec</v>
      </c>
      <c r="D15374" s="1">
        <v>45636</v>
      </c>
      <c r="E15374" t="s">
        <v>7415</v>
      </c>
      <c r="F15374" t="s">
        <v>80</v>
      </c>
      <c r="G15374">
        <v>1350</v>
      </c>
      <c r="H15374">
        <v>14.35</v>
      </c>
      <c r="I15374">
        <v>19372.5</v>
      </c>
      <c r="J15374" t="s">
        <v>81</v>
      </c>
      <c r="K15374">
        <v>3.2078132663857728E-2</v>
      </c>
      <c r="L15374">
        <v>3.2078000000000002</v>
      </c>
      <c r="M15374" t="s">
        <v>82</v>
      </c>
    </row>
    <row r="15375" spans="1:13">
      <c r="A15375" t="s">
        <v>4592</v>
      </c>
      <c r="B15375" t="s">
        <v>4593</v>
      </c>
      <c r="C15375" t="str">
        <f>TEXT(D15375, "mmm")</f>
        <v>Dec</v>
      </c>
      <c r="D15375" s="1">
        <v>45636</v>
      </c>
      <c r="E15375" t="s">
        <v>7362</v>
      </c>
      <c r="F15375" t="s">
        <v>118</v>
      </c>
      <c r="G15375">
        <v>66000</v>
      </c>
      <c r="H15375">
        <v>15.13</v>
      </c>
      <c r="I15375">
        <v>998580</v>
      </c>
      <c r="J15375" t="s">
        <v>86</v>
      </c>
      <c r="K15375">
        <v>-5.0858737237521552E-2</v>
      </c>
      <c r="L15375">
        <v>-5.0858999999999996</v>
      </c>
      <c r="M15375" t="s">
        <v>82</v>
      </c>
    </row>
    <row r="15376" spans="1:13">
      <c r="A15376" t="s">
        <v>4839</v>
      </c>
      <c r="B15376" t="s">
        <v>4840</v>
      </c>
      <c r="C15376" t="str">
        <f>TEXT(D15376, "mmm")</f>
        <v>Dec</v>
      </c>
      <c r="D15376" s="1">
        <v>45636</v>
      </c>
      <c r="E15376" t="s">
        <v>6065</v>
      </c>
      <c r="F15376" t="s">
        <v>128</v>
      </c>
      <c r="G15376">
        <v>8508</v>
      </c>
      <c r="H15376">
        <v>5.42</v>
      </c>
      <c r="I15376">
        <v>46113.36</v>
      </c>
      <c r="J15376" t="s">
        <v>81</v>
      </c>
      <c r="K15376">
        <v>0.11583019331144739</v>
      </c>
      <c r="L15376">
        <v>11.583</v>
      </c>
      <c r="M15376" t="s">
        <v>82</v>
      </c>
    </row>
    <row r="15377" spans="1:13">
      <c r="A15377" t="s">
        <v>3827</v>
      </c>
      <c r="B15377" t="s">
        <v>3828</v>
      </c>
      <c r="C15377" t="str">
        <f>TEXT(D15377, "mmm")</f>
        <v>Dec</v>
      </c>
      <c r="D15377" s="1">
        <v>45636</v>
      </c>
      <c r="E15377" t="s">
        <v>5998</v>
      </c>
      <c r="F15377" t="s">
        <v>80</v>
      </c>
      <c r="G15377">
        <v>531</v>
      </c>
      <c r="H15377">
        <v>94.51</v>
      </c>
      <c r="I15377">
        <v>50184.81</v>
      </c>
      <c r="J15377" t="s">
        <v>81</v>
      </c>
      <c r="K15377">
        <v>-6.0625468643018321E-2</v>
      </c>
      <c r="L15377">
        <v>-6.0625</v>
      </c>
      <c r="M15377" t="s">
        <v>82</v>
      </c>
    </row>
    <row r="15378" spans="1:13">
      <c r="A15378" t="s">
        <v>1166</v>
      </c>
      <c r="B15378" t="s">
        <v>1167</v>
      </c>
      <c r="C15378" t="str">
        <f>TEXT(D15378, "mmm")</f>
        <v>Dec</v>
      </c>
      <c r="D15378" s="1">
        <v>45637</v>
      </c>
      <c r="E15378" t="s">
        <v>1178</v>
      </c>
      <c r="F15378" t="s">
        <v>251</v>
      </c>
      <c r="G15378">
        <v>5000</v>
      </c>
      <c r="H15378">
        <v>5.65</v>
      </c>
      <c r="I15378">
        <v>28250</v>
      </c>
      <c r="J15378" t="s">
        <v>81</v>
      </c>
      <c r="K15378">
        <v>-3.21428270364289E-2</v>
      </c>
      <c r="L15378">
        <v>-3.2143000000000002</v>
      </c>
      <c r="M15378" t="s">
        <v>82</v>
      </c>
    </row>
    <row r="15379" spans="1:13">
      <c r="A15379" t="s">
        <v>2864</v>
      </c>
      <c r="B15379" t="s">
        <v>2865</v>
      </c>
      <c r="C15379" t="str">
        <f>TEXT(D15379, "mmm")</f>
        <v>Dec</v>
      </c>
      <c r="D15379" s="1">
        <v>45637</v>
      </c>
      <c r="E15379" t="s">
        <v>2881</v>
      </c>
      <c r="F15379" t="s">
        <v>251</v>
      </c>
      <c r="G15379">
        <v>1200</v>
      </c>
      <c r="H15379">
        <v>142.69999999999999</v>
      </c>
      <c r="I15379">
        <v>171240</v>
      </c>
      <c r="J15379" t="s">
        <v>81</v>
      </c>
      <c r="K15379">
        <v>2.4127990185165201E-2</v>
      </c>
      <c r="L15379">
        <v>2.4127999999999998</v>
      </c>
      <c r="M15379" t="s">
        <v>82</v>
      </c>
    </row>
    <row r="15380" spans="1:13">
      <c r="A15380" t="s">
        <v>2864</v>
      </c>
      <c r="B15380" t="s">
        <v>2865</v>
      </c>
      <c r="C15380" t="str">
        <f>TEXT(D15380, "mmm")</f>
        <v>Dec</v>
      </c>
      <c r="D15380" s="1">
        <v>45637</v>
      </c>
      <c r="E15380" t="s">
        <v>2882</v>
      </c>
      <c r="F15380" t="s">
        <v>101</v>
      </c>
      <c r="G15380">
        <v>1200</v>
      </c>
      <c r="H15380">
        <v>142.69999999999999</v>
      </c>
      <c r="I15380">
        <v>171240</v>
      </c>
      <c r="J15380" t="s">
        <v>81</v>
      </c>
      <c r="K15380">
        <v>2.4127990185165201E-2</v>
      </c>
      <c r="L15380">
        <v>2.4127999999999998</v>
      </c>
      <c r="M15380" t="s">
        <v>82</v>
      </c>
    </row>
    <row r="15381" spans="1:13">
      <c r="A15381" t="s">
        <v>2864</v>
      </c>
      <c r="B15381" t="s">
        <v>2865</v>
      </c>
      <c r="C15381" t="str">
        <f>TEXT(D15381, "mmm")</f>
        <v>Dec</v>
      </c>
      <c r="D15381" s="1">
        <v>45637</v>
      </c>
      <c r="E15381" t="s">
        <v>2884</v>
      </c>
      <c r="F15381" t="s">
        <v>101</v>
      </c>
      <c r="G15381">
        <v>1200</v>
      </c>
      <c r="H15381">
        <v>142.69999999999999</v>
      </c>
      <c r="I15381">
        <v>171240</v>
      </c>
      <c r="J15381" t="s">
        <v>81</v>
      </c>
      <c r="K15381">
        <v>2.4127990185165201E-2</v>
      </c>
      <c r="L15381">
        <v>2.4127999999999998</v>
      </c>
      <c r="M15381" t="s">
        <v>82</v>
      </c>
    </row>
    <row r="15382" spans="1:13">
      <c r="A15382" t="s">
        <v>2864</v>
      </c>
      <c r="B15382" t="s">
        <v>2865</v>
      </c>
      <c r="C15382" t="str">
        <f>TEXT(D15382, "mmm")</f>
        <v>Dec</v>
      </c>
      <c r="D15382" s="1">
        <v>45637</v>
      </c>
      <c r="E15382" t="s">
        <v>2883</v>
      </c>
      <c r="F15382" t="s">
        <v>101</v>
      </c>
      <c r="G15382">
        <v>1200</v>
      </c>
      <c r="H15382">
        <v>142.69999999999999</v>
      </c>
      <c r="I15382">
        <v>171240</v>
      </c>
      <c r="J15382" t="s">
        <v>81</v>
      </c>
      <c r="K15382">
        <v>2.4127990185165201E-2</v>
      </c>
      <c r="L15382">
        <v>2.4127999999999998</v>
      </c>
      <c r="M15382" t="s">
        <v>82</v>
      </c>
    </row>
    <row r="15383" spans="1:13">
      <c r="A15383" t="s">
        <v>2864</v>
      </c>
      <c r="B15383" t="s">
        <v>2865</v>
      </c>
      <c r="C15383" t="str">
        <f>TEXT(D15383, "mmm")</f>
        <v>Dec</v>
      </c>
      <c r="D15383" s="1">
        <v>45637</v>
      </c>
      <c r="E15383" t="s">
        <v>2881</v>
      </c>
      <c r="F15383" t="s">
        <v>251</v>
      </c>
      <c r="G15383">
        <v>30152</v>
      </c>
      <c r="H15383">
        <v>142</v>
      </c>
      <c r="I15383">
        <v>4281584</v>
      </c>
      <c r="J15383" t="s">
        <v>81</v>
      </c>
      <c r="K15383">
        <v>2.4127990185165201E-2</v>
      </c>
      <c r="L15383">
        <v>2.4127999999999998</v>
      </c>
      <c r="M15383" t="s">
        <v>82</v>
      </c>
    </row>
    <row r="15384" spans="1:13">
      <c r="A15384" t="s">
        <v>2864</v>
      </c>
      <c r="B15384" t="s">
        <v>2865</v>
      </c>
      <c r="C15384" t="str">
        <f>TEXT(D15384, "mmm")</f>
        <v>Dec</v>
      </c>
      <c r="D15384" s="1">
        <v>45637</v>
      </c>
      <c r="E15384" t="s">
        <v>2882</v>
      </c>
      <c r="F15384" t="s">
        <v>101</v>
      </c>
      <c r="G15384">
        <v>30152</v>
      </c>
      <c r="H15384">
        <v>142</v>
      </c>
      <c r="I15384">
        <v>4281584</v>
      </c>
      <c r="J15384" t="s">
        <v>81</v>
      </c>
      <c r="K15384">
        <v>2.4127990185165201E-2</v>
      </c>
      <c r="L15384">
        <v>2.4127999999999998</v>
      </c>
      <c r="M15384" t="s">
        <v>82</v>
      </c>
    </row>
    <row r="15385" spans="1:13">
      <c r="A15385" t="s">
        <v>2864</v>
      </c>
      <c r="B15385" t="s">
        <v>2865</v>
      </c>
      <c r="C15385" t="str">
        <f>TEXT(D15385, "mmm")</f>
        <v>Dec</v>
      </c>
      <c r="D15385" s="1">
        <v>45637</v>
      </c>
      <c r="E15385" t="s">
        <v>2884</v>
      </c>
      <c r="F15385" t="s">
        <v>101</v>
      </c>
      <c r="G15385">
        <v>30152</v>
      </c>
      <c r="H15385">
        <v>142</v>
      </c>
      <c r="I15385">
        <v>4281584</v>
      </c>
      <c r="J15385" t="s">
        <v>81</v>
      </c>
      <c r="K15385">
        <v>2.4127990185165201E-2</v>
      </c>
      <c r="L15385">
        <v>2.4127999999999998</v>
      </c>
      <c r="M15385" t="s">
        <v>82</v>
      </c>
    </row>
    <row r="15386" spans="1:13">
      <c r="A15386" t="s">
        <v>2864</v>
      </c>
      <c r="B15386" t="s">
        <v>2865</v>
      </c>
      <c r="C15386" t="str">
        <f>TEXT(D15386, "mmm")</f>
        <v>Dec</v>
      </c>
      <c r="D15386" s="1">
        <v>45637</v>
      </c>
      <c r="E15386" t="s">
        <v>2883</v>
      </c>
      <c r="F15386" t="s">
        <v>101</v>
      </c>
      <c r="G15386">
        <v>30152</v>
      </c>
      <c r="H15386">
        <v>142</v>
      </c>
      <c r="I15386">
        <v>4281584</v>
      </c>
      <c r="J15386" t="s">
        <v>81</v>
      </c>
      <c r="K15386">
        <v>2.4127990185165201E-2</v>
      </c>
      <c r="L15386">
        <v>2.4127999999999998</v>
      </c>
      <c r="M15386" t="s">
        <v>82</v>
      </c>
    </row>
    <row r="15387" spans="1:13">
      <c r="A15387" t="s">
        <v>5180</v>
      </c>
      <c r="B15387" t="s">
        <v>5181</v>
      </c>
      <c r="C15387" t="str">
        <f>TEXT(D15387, "mmm")</f>
        <v>Dec</v>
      </c>
      <c r="D15387" s="1">
        <v>45637</v>
      </c>
      <c r="E15387" t="s">
        <v>5182</v>
      </c>
      <c r="F15387" t="s">
        <v>80</v>
      </c>
      <c r="G15387">
        <v>3000</v>
      </c>
      <c r="H15387">
        <v>37.159999999999997</v>
      </c>
      <c r="I15387">
        <v>111480</v>
      </c>
      <c r="J15387" t="s">
        <v>81</v>
      </c>
      <c r="K15387">
        <v>-5.9867510761240528E-2</v>
      </c>
      <c r="L15387">
        <v>-5.9867999999999997</v>
      </c>
      <c r="M15387" t="s">
        <v>82</v>
      </c>
    </row>
    <row r="15388" spans="1:13">
      <c r="A15388" t="s">
        <v>1906</v>
      </c>
      <c r="B15388" t="s">
        <v>1907</v>
      </c>
      <c r="C15388" t="str">
        <f>TEXT(D15388, "mmm")</f>
        <v>Dec</v>
      </c>
      <c r="D15388" s="1">
        <v>45637</v>
      </c>
      <c r="E15388" t="s">
        <v>7416</v>
      </c>
      <c r="F15388" t="s">
        <v>80</v>
      </c>
      <c r="G15388">
        <v>1500</v>
      </c>
      <c r="H15388">
        <v>90.28</v>
      </c>
      <c r="I15388">
        <v>135420</v>
      </c>
      <c r="J15388" t="s">
        <v>86</v>
      </c>
      <c r="K15388">
        <v>-8.2780964227043841E-3</v>
      </c>
      <c r="L15388">
        <v>-0.82779999999999998</v>
      </c>
      <c r="M15388" t="s">
        <v>82</v>
      </c>
    </row>
    <row r="15389" spans="1:13">
      <c r="A15389" t="s">
        <v>5636</v>
      </c>
      <c r="B15389" t="s">
        <v>5637</v>
      </c>
      <c r="C15389" t="str">
        <f>TEXT(D15389, "mmm")</f>
        <v>Dec</v>
      </c>
      <c r="D15389" s="1">
        <v>45637</v>
      </c>
      <c r="E15389" t="s">
        <v>7417</v>
      </c>
      <c r="F15389" t="s">
        <v>80</v>
      </c>
      <c r="G15389">
        <v>16327</v>
      </c>
      <c r="H15389">
        <v>2.65</v>
      </c>
      <c r="I15389">
        <v>43266.55</v>
      </c>
      <c r="J15389" t="s">
        <v>81</v>
      </c>
      <c r="K15389">
        <v>4.9056555224128662E-2</v>
      </c>
      <c r="L15389">
        <v>4.9057000000000004</v>
      </c>
      <c r="M15389" t="s">
        <v>82</v>
      </c>
    </row>
    <row r="15390" spans="1:13">
      <c r="A15390" t="s">
        <v>6631</v>
      </c>
      <c r="B15390" t="s">
        <v>6632</v>
      </c>
      <c r="C15390" t="str">
        <f>TEXT(D15390, "mmm")</f>
        <v>Dec</v>
      </c>
      <c r="D15390" s="1">
        <v>45637</v>
      </c>
      <c r="E15390" t="s">
        <v>7418</v>
      </c>
      <c r="F15390" t="s">
        <v>118</v>
      </c>
      <c r="G15390">
        <v>3281</v>
      </c>
      <c r="H15390">
        <v>4.0999999999999996</v>
      </c>
      <c r="I15390">
        <v>13452.1</v>
      </c>
      <c r="J15390" t="s">
        <v>86</v>
      </c>
      <c r="K15390">
        <v>0.13170731083258899</v>
      </c>
      <c r="L15390">
        <v>13.1707</v>
      </c>
      <c r="M15390" t="s">
        <v>82</v>
      </c>
    </row>
    <row r="15391" spans="1:13">
      <c r="A15391" t="s">
        <v>229</v>
      </c>
      <c r="B15391" t="s">
        <v>230</v>
      </c>
      <c r="C15391" t="str">
        <f>TEXT(D15391, "mmm")</f>
        <v>Dec</v>
      </c>
      <c r="D15391" s="1">
        <v>45637</v>
      </c>
      <c r="E15391" t="s">
        <v>412</v>
      </c>
      <c r="F15391" t="s">
        <v>118</v>
      </c>
      <c r="G15391">
        <v>400</v>
      </c>
      <c r="H15391">
        <v>52.07</v>
      </c>
      <c r="I15391">
        <v>20828</v>
      </c>
      <c r="J15391" t="s">
        <v>81</v>
      </c>
      <c r="K15391">
        <v>-1.3248957384903171E-2</v>
      </c>
      <c r="L15391">
        <v>-1.3249</v>
      </c>
      <c r="M15391" t="s">
        <v>82</v>
      </c>
    </row>
    <row r="15392" spans="1:13">
      <c r="A15392" t="s">
        <v>7419</v>
      </c>
      <c r="B15392" t="s">
        <v>7420</v>
      </c>
      <c r="C15392" t="str">
        <f>TEXT(D15392, "mmm")</f>
        <v>Dec</v>
      </c>
      <c r="D15392" s="1">
        <v>45637</v>
      </c>
      <c r="E15392" t="s">
        <v>7421</v>
      </c>
      <c r="F15392" t="s">
        <v>80</v>
      </c>
      <c r="G15392">
        <v>11500</v>
      </c>
      <c r="H15392">
        <v>2.6</v>
      </c>
      <c r="I15392">
        <v>29900</v>
      </c>
      <c r="J15392" t="s">
        <v>81</v>
      </c>
      <c r="K15392">
        <v>0.17297299909626471</v>
      </c>
      <c r="L15392">
        <v>17.2973</v>
      </c>
      <c r="M15392" t="s">
        <v>82</v>
      </c>
    </row>
    <row r="15393" spans="1:13">
      <c r="A15393" t="s">
        <v>7419</v>
      </c>
      <c r="B15393" t="s">
        <v>7420</v>
      </c>
      <c r="C15393" t="str">
        <f>TEXT(D15393, "mmm")</f>
        <v>Dec</v>
      </c>
      <c r="D15393" s="1">
        <v>45637</v>
      </c>
      <c r="E15393" t="s">
        <v>7421</v>
      </c>
      <c r="F15393" t="s">
        <v>80</v>
      </c>
      <c r="G15393">
        <v>350115</v>
      </c>
      <c r="H15393">
        <v>2.6</v>
      </c>
      <c r="I15393">
        <v>910299</v>
      </c>
      <c r="J15393" t="s">
        <v>86</v>
      </c>
      <c r="K15393">
        <v>0.17297299909626471</v>
      </c>
      <c r="L15393">
        <v>17.2973</v>
      </c>
      <c r="M15393" t="s">
        <v>82</v>
      </c>
    </row>
    <row r="15394" spans="1:13">
      <c r="A15394" t="s">
        <v>2927</v>
      </c>
      <c r="B15394" t="s">
        <v>2928</v>
      </c>
      <c r="C15394" t="str">
        <f>TEXT(D15394, "mmm")</f>
        <v>Dec</v>
      </c>
      <c r="D15394" s="1">
        <v>45637</v>
      </c>
      <c r="E15394" t="s">
        <v>6402</v>
      </c>
      <c r="F15394" t="s">
        <v>118</v>
      </c>
      <c r="G15394">
        <v>425</v>
      </c>
      <c r="H15394">
        <v>116.36</v>
      </c>
      <c r="I15394">
        <v>49453</v>
      </c>
      <c r="J15394" t="s">
        <v>81</v>
      </c>
      <c r="K15394">
        <v>-1.5951257483381331E-2</v>
      </c>
      <c r="L15394">
        <v>-1.5951</v>
      </c>
      <c r="M15394" t="s">
        <v>82</v>
      </c>
    </row>
    <row r="15395" spans="1:13">
      <c r="A15395" t="s">
        <v>346</v>
      </c>
      <c r="B15395" t="s">
        <v>347</v>
      </c>
      <c r="C15395" t="str">
        <f>TEXT(D15395, "mmm")</f>
        <v>Dec</v>
      </c>
      <c r="D15395" s="1">
        <v>45637</v>
      </c>
      <c r="E15395" t="s">
        <v>348</v>
      </c>
      <c r="F15395" t="s">
        <v>118</v>
      </c>
      <c r="G15395">
        <v>5000</v>
      </c>
      <c r="H15395">
        <v>10.49</v>
      </c>
      <c r="I15395">
        <v>52450</v>
      </c>
      <c r="J15395" t="s">
        <v>81</v>
      </c>
      <c r="K15395">
        <v>2.8100772328362611E-2</v>
      </c>
      <c r="L15395">
        <v>2.8100999999999998</v>
      </c>
      <c r="M15395" t="s">
        <v>82</v>
      </c>
    </row>
    <row r="15396" spans="1:13">
      <c r="A15396" t="s">
        <v>2864</v>
      </c>
      <c r="B15396" t="s">
        <v>2865</v>
      </c>
      <c r="C15396" t="str">
        <f>TEXT(D15396, "mmm")</f>
        <v>Dec</v>
      </c>
      <c r="D15396" s="1">
        <v>45637</v>
      </c>
      <c r="E15396" t="s">
        <v>2866</v>
      </c>
      <c r="F15396" t="s">
        <v>217</v>
      </c>
      <c r="G15396">
        <v>1200</v>
      </c>
      <c r="H15396">
        <v>142.69999999999999</v>
      </c>
      <c r="I15396">
        <v>171240</v>
      </c>
      <c r="J15396" t="s">
        <v>81</v>
      </c>
      <c r="K15396">
        <v>2.4127990185165201E-2</v>
      </c>
      <c r="L15396">
        <v>2.4127999999999998</v>
      </c>
      <c r="M15396" t="s">
        <v>82</v>
      </c>
    </row>
    <row r="15397" spans="1:13">
      <c r="A15397" t="s">
        <v>2864</v>
      </c>
      <c r="B15397" t="s">
        <v>2865</v>
      </c>
      <c r="C15397" t="str">
        <f>TEXT(D15397, "mmm")</f>
        <v>Dec</v>
      </c>
      <c r="D15397" s="1">
        <v>45637</v>
      </c>
      <c r="E15397" t="s">
        <v>2866</v>
      </c>
      <c r="F15397" t="s">
        <v>217</v>
      </c>
      <c r="G15397">
        <v>30152</v>
      </c>
      <c r="H15397">
        <v>142</v>
      </c>
      <c r="I15397">
        <v>4281584</v>
      </c>
      <c r="J15397" t="s">
        <v>81</v>
      </c>
      <c r="K15397">
        <v>2.4127990185165201E-2</v>
      </c>
      <c r="L15397">
        <v>2.4127999999999998</v>
      </c>
      <c r="M15397" t="s">
        <v>82</v>
      </c>
    </row>
    <row r="15398" spans="1:13">
      <c r="A15398" t="s">
        <v>3840</v>
      </c>
      <c r="B15398" t="s">
        <v>7422</v>
      </c>
      <c r="C15398" t="str">
        <f>TEXT(D15398, "mmm")</f>
        <v>Dec</v>
      </c>
      <c r="D15398" s="1">
        <v>45637</v>
      </c>
      <c r="E15398" t="s">
        <v>7423</v>
      </c>
      <c r="F15398" t="s">
        <v>251</v>
      </c>
      <c r="G15398">
        <v>6054</v>
      </c>
      <c r="H15398">
        <v>16.739999999999998</v>
      </c>
      <c r="I15398">
        <v>101343.96</v>
      </c>
      <c r="J15398" t="s">
        <v>81</v>
      </c>
      <c r="K15398">
        <v>8.4539608904081964E-2</v>
      </c>
      <c r="L15398">
        <v>8.4540000000000006</v>
      </c>
      <c r="M15398" t="s">
        <v>82</v>
      </c>
    </row>
    <row r="15399" spans="1:13">
      <c r="A15399" t="s">
        <v>3840</v>
      </c>
      <c r="B15399" t="s">
        <v>7422</v>
      </c>
      <c r="C15399" t="str">
        <f>TEXT(D15399, "mmm")</f>
        <v>Dec</v>
      </c>
      <c r="D15399" s="1">
        <v>45637</v>
      </c>
      <c r="E15399" t="s">
        <v>7423</v>
      </c>
      <c r="F15399" t="s">
        <v>251</v>
      </c>
      <c r="G15399">
        <v>50000</v>
      </c>
      <c r="H15399">
        <v>17.420000000000002</v>
      </c>
      <c r="I15399">
        <v>871000.00000000012</v>
      </c>
      <c r="J15399" t="s">
        <v>81</v>
      </c>
      <c r="K15399">
        <v>8.4539608904081964E-2</v>
      </c>
      <c r="L15399">
        <v>8.4540000000000006</v>
      </c>
      <c r="M15399" t="s">
        <v>82</v>
      </c>
    </row>
    <row r="15400" spans="1:13">
      <c r="A15400" t="s">
        <v>5190</v>
      </c>
      <c r="B15400" t="s">
        <v>5191</v>
      </c>
      <c r="C15400" t="str">
        <f>TEXT(D15400, "mmm")</f>
        <v>Dec</v>
      </c>
      <c r="D15400" s="1">
        <v>45637</v>
      </c>
      <c r="E15400" t="s">
        <v>6825</v>
      </c>
      <c r="F15400" t="s">
        <v>80</v>
      </c>
      <c r="G15400">
        <v>10000</v>
      </c>
      <c r="H15400">
        <v>51.3</v>
      </c>
      <c r="I15400">
        <v>513000</v>
      </c>
      <c r="J15400" t="s">
        <v>81</v>
      </c>
      <c r="K15400">
        <v>-9.6290387696978397E-2</v>
      </c>
      <c r="L15400">
        <v>-9.6289999999999996</v>
      </c>
      <c r="M15400" t="s">
        <v>82</v>
      </c>
    </row>
    <row r="15401" spans="1:13">
      <c r="A15401" t="s">
        <v>4332</v>
      </c>
      <c r="B15401" t="s">
        <v>4333</v>
      </c>
      <c r="C15401" t="str">
        <f>TEXT(D15401, "mmm")</f>
        <v>Dec</v>
      </c>
      <c r="D15401" s="1">
        <v>45637</v>
      </c>
      <c r="E15401" t="s">
        <v>7424</v>
      </c>
      <c r="F15401" t="s">
        <v>118</v>
      </c>
      <c r="G15401">
        <v>50000</v>
      </c>
      <c r="H15401">
        <v>5</v>
      </c>
      <c r="I15401">
        <v>250000</v>
      </c>
      <c r="J15401" t="s">
        <v>81</v>
      </c>
      <c r="K15401">
        <v>1.36054296724637E-2</v>
      </c>
      <c r="L15401">
        <v>1.3605</v>
      </c>
      <c r="M15401" t="s">
        <v>82</v>
      </c>
    </row>
    <row r="15402" spans="1:13">
      <c r="A15402" t="s">
        <v>7425</v>
      </c>
      <c r="B15402" t="s">
        <v>7426</v>
      </c>
      <c r="C15402" t="str">
        <f>TEXT(D15402, "mmm")</f>
        <v>Dec</v>
      </c>
      <c r="D15402" s="1">
        <v>45637</v>
      </c>
      <c r="E15402" t="s">
        <v>7427</v>
      </c>
      <c r="F15402" t="s">
        <v>118</v>
      </c>
      <c r="G15402">
        <v>11363</v>
      </c>
      <c r="H15402">
        <v>0.89</v>
      </c>
      <c r="I15402">
        <v>10113.07</v>
      </c>
      <c r="J15402" t="s">
        <v>81</v>
      </c>
      <c r="K15402">
        <v>2.1566395211818801E-2</v>
      </c>
      <c r="L15402">
        <v>2.1566000000000001</v>
      </c>
      <c r="M15402" t="s">
        <v>82</v>
      </c>
    </row>
    <row r="15403" spans="1:13">
      <c r="A15403" t="s">
        <v>7428</v>
      </c>
      <c r="B15403" t="s">
        <v>7429</v>
      </c>
      <c r="C15403" t="str">
        <f>TEXT(D15403, "mmm")</f>
        <v>Dec</v>
      </c>
      <c r="D15403" s="1">
        <v>45637</v>
      </c>
      <c r="E15403" t="s">
        <v>7430</v>
      </c>
      <c r="F15403" t="s">
        <v>80</v>
      </c>
      <c r="G15403">
        <v>3111</v>
      </c>
      <c r="H15403">
        <v>8.02</v>
      </c>
      <c r="I15403">
        <v>24950.22</v>
      </c>
      <c r="J15403" t="s">
        <v>86</v>
      </c>
      <c r="K15403">
        <v>-2.4436458495668001E-3</v>
      </c>
      <c r="L15403">
        <v>-0.24440000000000001</v>
      </c>
      <c r="M15403" t="s">
        <v>82</v>
      </c>
    </row>
    <row r="15404" spans="1:13">
      <c r="A15404" t="s">
        <v>2123</v>
      </c>
      <c r="B15404" t="s">
        <v>2124</v>
      </c>
      <c r="C15404" t="str">
        <f>TEXT(D15404, "mmm")</f>
        <v>Dec</v>
      </c>
      <c r="D15404" s="1">
        <v>45637</v>
      </c>
      <c r="E15404" t="s">
        <v>2134</v>
      </c>
      <c r="F15404" t="s">
        <v>217</v>
      </c>
      <c r="G15404">
        <v>5500</v>
      </c>
      <c r="H15404">
        <v>12.35</v>
      </c>
      <c r="I15404">
        <v>67925</v>
      </c>
      <c r="J15404" t="s">
        <v>81</v>
      </c>
      <c r="K15404">
        <v>0.1122266346964067</v>
      </c>
      <c r="L15404">
        <v>11.2227</v>
      </c>
      <c r="M15404" t="s">
        <v>82</v>
      </c>
    </row>
    <row r="15405" spans="1:13">
      <c r="A15405" t="s">
        <v>4616</v>
      </c>
      <c r="B15405" t="s">
        <v>7431</v>
      </c>
      <c r="C15405" t="str">
        <f>TEXT(D15405, "mmm")</f>
        <v>Dec</v>
      </c>
      <c r="D15405" s="1">
        <v>45637</v>
      </c>
      <c r="E15405" t="s">
        <v>7432</v>
      </c>
      <c r="F15405" t="s">
        <v>80</v>
      </c>
      <c r="G15405">
        <v>2500</v>
      </c>
      <c r="H15405">
        <v>193.69</v>
      </c>
      <c r="I15405">
        <v>484225</v>
      </c>
      <c r="J15405" t="s">
        <v>86</v>
      </c>
      <c r="K15405">
        <v>-7.7043709767133373E-2</v>
      </c>
      <c r="L15405">
        <v>-7.7043999999999997</v>
      </c>
      <c r="M15405" t="s">
        <v>82</v>
      </c>
    </row>
    <row r="15406" spans="1:13">
      <c r="A15406" t="s">
        <v>3452</v>
      </c>
      <c r="B15406" t="s">
        <v>3453</v>
      </c>
      <c r="C15406" t="str">
        <f>TEXT(D15406, "mmm")</f>
        <v>Dec</v>
      </c>
      <c r="D15406" s="1">
        <v>45637</v>
      </c>
      <c r="E15406" t="s">
        <v>6840</v>
      </c>
      <c r="F15406" t="s">
        <v>80</v>
      </c>
      <c r="G15406">
        <v>1063.07</v>
      </c>
      <c r="H15406">
        <v>9.89</v>
      </c>
      <c r="I15406">
        <v>10513.7623</v>
      </c>
      <c r="J15406" t="s">
        <v>81</v>
      </c>
      <c r="K15406">
        <v>-2.361396098593882E-2</v>
      </c>
      <c r="L15406">
        <v>-2.3614000000000002</v>
      </c>
      <c r="M15406" t="s">
        <v>82</v>
      </c>
    </row>
    <row r="15407" spans="1:13">
      <c r="A15407" t="s">
        <v>7397</v>
      </c>
      <c r="B15407" t="s">
        <v>7398</v>
      </c>
      <c r="C15407" t="str">
        <f>TEXT(D15407, "mmm")</f>
        <v>Dec</v>
      </c>
      <c r="D15407" s="1">
        <v>45637</v>
      </c>
      <c r="E15407" t="s">
        <v>7399</v>
      </c>
      <c r="F15407" t="s">
        <v>101</v>
      </c>
      <c r="G15407">
        <v>125000</v>
      </c>
      <c r="H15407">
        <v>14.99</v>
      </c>
      <c r="I15407">
        <v>1873750</v>
      </c>
      <c r="J15407" t="s">
        <v>81</v>
      </c>
      <c r="K15407">
        <v>9.3147190739450991E-2</v>
      </c>
      <c r="L15407">
        <v>9.3147000000000002</v>
      </c>
      <c r="M15407" t="s">
        <v>82</v>
      </c>
    </row>
    <row r="15408" spans="1:13">
      <c r="A15408" t="s">
        <v>7397</v>
      </c>
      <c r="B15408" t="s">
        <v>7398</v>
      </c>
      <c r="C15408" t="str">
        <f>TEXT(D15408, "mmm")</f>
        <v>Dec</v>
      </c>
      <c r="D15408" s="1">
        <v>45637</v>
      </c>
      <c r="E15408" t="s">
        <v>7400</v>
      </c>
      <c r="F15408" t="s">
        <v>101</v>
      </c>
      <c r="G15408">
        <v>125000</v>
      </c>
      <c r="H15408">
        <v>14.99</v>
      </c>
      <c r="I15408">
        <v>1873750</v>
      </c>
      <c r="J15408" t="s">
        <v>81</v>
      </c>
      <c r="K15408">
        <v>9.3147190739450991E-2</v>
      </c>
      <c r="L15408">
        <v>9.3147000000000002</v>
      </c>
      <c r="M15408" t="s">
        <v>82</v>
      </c>
    </row>
    <row r="15409" spans="1:13">
      <c r="A15409" t="s">
        <v>7397</v>
      </c>
      <c r="B15409" t="s">
        <v>7398</v>
      </c>
      <c r="C15409" t="str">
        <f>TEXT(D15409, "mmm")</f>
        <v>Dec</v>
      </c>
      <c r="D15409" s="1">
        <v>45637</v>
      </c>
      <c r="E15409" t="s">
        <v>7401</v>
      </c>
      <c r="F15409" t="s">
        <v>428</v>
      </c>
      <c r="G15409">
        <v>125000</v>
      </c>
      <c r="H15409">
        <v>14.99</v>
      </c>
      <c r="I15409">
        <v>1873750</v>
      </c>
      <c r="J15409" t="s">
        <v>81</v>
      </c>
      <c r="K15409">
        <v>9.3147190739450991E-2</v>
      </c>
      <c r="L15409">
        <v>9.3147000000000002</v>
      </c>
      <c r="M15409" t="s">
        <v>82</v>
      </c>
    </row>
    <row r="15410" spans="1:13">
      <c r="A15410" t="s">
        <v>129</v>
      </c>
      <c r="B15410" t="s">
        <v>130</v>
      </c>
      <c r="C15410" t="str">
        <f>TEXT(D15410, "mmm")</f>
        <v>Dec</v>
      </c>
      <c r="D15410" s="1">
        <v>45637</v>
      </c>
      <c r="E15410" t="s">
        <v>109</v>
      </c>
      <c r="F15410" t="s">
        <v>101</v>
      </c>
      <c r="G15410">
        <v>3500</v>
      </c>
      <c r="H15410">
        <v>6.9</v>
      </c>
      <c r="I15410">
        <v>24150</v>
      </c>
      <c r="J15410" t="s">
        <v>81</v>
      </c>
      <c r="K15410">
        <v>-3.8961037173826707E-2</v>
      </c>
      <c r="L15410">
        <v>-3.8961000000000001</v>
      </c>
      <c r="M15410" t="s">
        <v>82</v>
      </c>
    </row>
    <row r="15411" spans="1:13">
      <c r="A15411" t="s">
        <v>129</v>
      </c>
      <c r="B15411" t="s">
        <v>130</v>
      </c>
      <c r="C15411" t="str">
        <f>TEXT(D15411, "mmm")</f>
        <v>Dec</v>
      </c>
      <c r="D15411" s="1">
        <v>45637</v>
      </c>
      <c r="E15411" t="s">
        <v>110</v>
      </c>
      <c r="F15411" t="s">
        <v>101</v>
      </c>
      <c r="G15411">
        <v>3500</v>
      </c>
      <c r="H15411">
        <v>6.9</v>
      </c>
      <c r="I15411">
        <v>24150</v>
      </c>
      <c r="J15411" t="s">
        <v>81</v>
      </c>
      <c r="K15411">
        <v>-3.8961037173826707E-2</v>
      </c>
      <c r="L15411">
        <v>-3.8961000000000001</v>
      </c>
      <c r="M15411" t="s">
        <v>82</v>
      </c>
    </row>
    <row r="15412" spans="1:13">
      <c r="A15412" t="s">
        <v>129</v>
      </c>
      <c r="B15412" t="s">
        <v>130</v>
      </c>
      <c r="C15412" t="str">
        <f>TEXT(D15412, "mmm")</f>
        <v>Dec</v>
      </c>
      <c r="D15412" s="1">
        <v>45637</v>
      </c>
      <c r="E15412" t="s">
        <v>111</v>
      </c>
      <c r="F15412" t="s">
        <v>101</v>
      </c>
      <c r="G15412">
        <v>3500</v>
      </c>
      <c r="H15412">
        <v>6.9</v>
      </c>
      <c r="I15412">
        <v>24150</v>
      </c>
      <c r="J15412" t="s">
        <v>81</v>
      </c>
      <c r="K15412">
        <v>-3.8961037173826707E-2</v>
      </c>
      <c r="L15412">
        <v>-3.8961000000000001</v>
      </c>
      <c r="M15412" t="s">
        <v>82</v>
      </c>
    </row>
    <row r="15413" spans="1:13">
      <c r="A15413" t="s">
        <v>5721</v>
      </c>
      <c r="B15413" t="s">
        <v>5722</v>
      </c>
      <c r="C15413" t="str">
        <f>TEXT(D15413, "mmm")</f>
        <v>Dec</v>
      </c>
      <c r="D15413" s="1">
        <v>45637</v>
      </c>
      <c r="E15413" t="s">
        <v>7433</v>
      </c>
      <c r="F15413" t="s">
        <v>128</v>
      </c>
      <c r="G15413">
        <v>3000</v>
      </c>
      <c r="H15413">
        <v>16.5</v>
      </c>
      <c r="I15413">
        <v>49500</v>
      </c>
      <c r="J15413" t="s">
        <v>86</v>
      </c>
      <c r="K15413">
        <v>1.2121139950175939E-2</v>
      </c>
      <c r="L15413">
        <v>1.2121</v>
      </c>
      <c r="M15413" t="s">
        <v>82</v>
      </c>
    </row>
    <row r="15414" spans="1:13">
      <c r="A15414" t="s">
        <v>200</v>
      </c>
      <c r="B15414" t="s">
        <v>201</v>
      </c>
      <c r="C15414" t="str">
        <f>TEXT(D15414, "mmm")</f>
        <v>Dec</v>
      </c>
      <c r="D15414" s="1">
        <v>45637</v>
      </c>
      <c r="E15414" t="s">
        <v>219</v>
      </c>
      <c r="F15414" t="s">
        <v>217</v>
      </c>
      <c r="G15414">
        <v>500000</v>
      </c>
      <c r="H15414">
        <v>1.56</v>
      </c>
      <c r="I15414">
        <v>780000</v>
      </c>
      <c r="J15414" t="s">
        <v>86</v>
      </c>
      <c r="K15414">
        <v>-4.402518929722532E-2</v>
      </c>
      <c r="L15414">
        <v>-4.4024999999999999</v>
      </c>
      <c r="M15414" t="s">
        <v>82</v>
      </c>
    </row>
    <row r="15415" spans="1:13">
      <c r="A15415" t="s">
        <v>200</v>
      </c>
      <c r="B15415" t="s">
        <v>201</v>
      </c>
      <c r="C15415" t="str">
        <f>TEXT(D15415, "mmm")</f>
        <v>Dec</v>
      </c>
      <c r="D15415" s="1">
        <v>45637</v>
      </c>
      <c r="E15415" t="s">
        <v>220</v>
      </c>
      <c r="F15415" t="s">
        <v>101</v>
      </c>
      <c r="G15415">
        <v>500000</v>
      </c>
      <c r="H15415">
        <v>1.56</v>
      </c>
      <c r="I15415">
        <v>780000</v>
      </c>
      <c r="J15415" t="s">
        <v>86</v>
      </c>
      <c r="K15415">
        <v>-4.402518929722532E-2</v>
      </c>
      <c r="L15415">
        <v>-4.4024999999999999</v>
      </c>
      <c r="M15415" t="s">
        <v>82</v>
      </c>
    </row>
    <row r="15416" spans="1:13">
      <c r="A15416" t="s">
        <v>7304</v>
      </c>
      <c r="B15416" t="s">
        <v>7305</v>
      </c>
      <c r="C15416" t="str">
        <f>TEXT(D15416, "mmm")</f>
        <v>Dec</v>
      </c>
      <c r="D15416" s="1">
        <v>45637</v>
      </c>
      <c r="E15416" t="s">
        <v>7306</v>
      </c>
      <c r="F15416" t="s">
        <v>80</v>
      </c>
      <c r="G15416">
        <v>10626</v>
      </c>
      <c r="H15416">
        <v>22.56</v>
      </c>
      <c r="I15416">
        <v>239722.56</v>
      </c>
      <c r="J15416" t="s">
        <v>86</v>
      </c>
      <c r="K15416">
        <v>-0.15215445208801159</v>
      </c>
      <c r="L15416">
        <v>-15.215400000000001</v>
      </c>
      <c r="M15416" t="s">
        <v>82</v>
      </c>
    </row>
    <row r="15417" spans="1:13">
      <c r="A15417" t="s">
        <v>4784</v>
      </c>
      <c r="B15417" t="s">
        <v>4785</v>
      </c>
      <c r="C15417" t="str">
        <f>TEXT(D15417, "mmm")</f>
        <v>Dec</v>
      </c>
      <c r="D15417" s="1">
        <v>45637</v>
      </c>
      <c r="E15417" t="s">
        <v>1772</v>
      </c>
      <c r="F15417" t="s">
        <v>101</v>
      </c>
      <c r="G15417">
        <v>50000</v>
      </c>
      <c r="H15417">
        <v>2.2799999999999998</v>
      </c>
      <c r="I15417">
        <v>114000</v>
      </c>
      <c r="J15417" t="s">
        <v>81</v>
      </c>
      <c r="K15417">
        <v>-4.5045108901980442E-2</v>
      </c>
      <c r="L15417">
        <v>-4.5045000000000002</v>
      </c>
      <c r="M15417" t="s">
        <v>82</v>
      </c>
    </row>
    <row r="15418" spans="1:13">
      <c r="A15418" t="s">
        <v>4784</v>
      </c>
      <c r="B15418" t="s">
        <v>4785</v>
      </c>
      <c r="C15418" t="str">
        <f>TEXT(D15418, "mmm")</f>
        <v>Dec</v>
      </c>
      <c r="D15418" s="1">
        <v>45637</v>
      </c>
      <c r="E15418" t="s">
        <v>4786</v>
      </c>
      <c r="F15418" t="s">
        <v>101</v>
      </c>
      <c r="G15418">
        <v>50000</v>
      </c>
      <c r="H15418">
        <v>2.2799999999999998</v>
      </c>
      <c r="I15418">
        <v>114000</v>
      </c>
      <c r="J15418" t="s">
        <v>81</v>
      </c>
      <c r="K15418">
        <v>-4.5045108901980442E-2</v>
      </c>
      <c r="L15418">
        <v>-4.5045000000000002</v>
      </c>
      <c r="M15418" t="s">
        <v>82</v>
      </c>
    </row>
    <row r="15419" spans="1:13">
      <c r="A15419" t="s">
        <v>4784</v>
      </c>
      <c r="B15419" t="s">
        <v>4785</v>
      </c>
      <c r="C15419" t="str">
        <f>TEXT(D15419, "mmm")</f>
        <v>Dec</v>
      </c>
      <c r="D15419" s="1">
        <v>45637</v>
      </c>
      <c r="E15419" t="s">
        <v>1773</v>
      </c>
      <c r="F15419" t="s">
        <v>101</v>
      </c>
      <c r="G15419">
        <v>50000</v>
      </c>
      <c r="H15419">
        <v>2.2799999999999998</v>
      </c>
      <c r="I15419">
        <v>114000</v>
      </c>
      <c r="J15419" t="s">
        <v>81</v>
      </c>
      <c r="K15419">
        <v>-4.5045108901980442E-2</v>
      </c>
      <c r="L15419">
        <v>-4.5045000000000002</v>
      </c>
      <c r="M15419" t="s">
        <v>82</v>
      </c>
    </row>
    <row r="15420" spans="1:13">
      <c r="A15420" t="s">
        <v>4784</v>
      </c>
      <c r="B15420" t="s">
        <v>4785</v>
      </c>
      <c r="C15420" t="str">
        <f>TEXT(D15420, "mmm")</f>
        <v>Dec</v>
      </c>
      <c r="D15420" s="1">
        <v>45637</v>
      </c>
      <c r="E15420" t="s">
        <v>1772</v>
      </c>
      <c r="F15420" t="s">
        <v>101</v>
      </c>
      <c r="G15420">
        <v>50000</v>
      </c>
      <c r="H15420">
        <v>2.2799999999999998</v>
      </c>
      <c r="I15420">
        <v>114000</v>
      </c>
      <c r="J15420" t="s">
        <v>81</v>
      </c>
      <c r="K15420">
        <v>-4.5045108901980442E-2</v>
      </c>
      <c r="L15420">
        <v>-4.5045000000000002</v>
      </c>
      <c r="M15420" t="s">
        <v>82</v>
      </c>
    </row>
    <row r="15421" spans="1:13">
      <c r="A15421" t="s">
        <v>4784</v>
      </c>
      <c r="B15421" t="s">
        <v>4785</v>
      </c>
      <c r="C15421" t="str">
        <f>TEXT(D15421, "mmm")</f>
        <v>Dec</v>
      </c>
      <c r="D15421" s="1">
        <v>45637</v>
      </c>
      <c r="E15421" t="s">
        <v>4786</v>
      </c>
      <c r="F15421" t="s">
        <v>101</v>
      </c>
      <c r="G15421">
        <v>50000</v>
      </c>
      <c r="H15421">
        <v>2.2799999999999998</v>
      </c>
      <c r="I15421">
        <v>114000</v>
      </c>
      <c r="J15421" t="s">
        <v>81</v>
      </c>
      <c r="K15421">
        <v>-4.5045108901980442E-2</v>
      </c>
      <c r="L15421">
        <v>-4.5045000000000002</v>
      </c>
      <c r="M15421" t="s">
        <v>82</v>
      </c>
    </row>
    <row r="15422" spans="1:13">
      <c r="A15422" t="s">
        <v>4784</v>
      </c>
      <c r="B15422" t="s">
        <v>4785</v>
      </c>
      <c r="C15422" t="str">
        <f>TEXT(D15422, "mmm")</f>
        <v>Dec</v>
      </c>
      <c r="D15422" s="1">
        <v>45637</v>
      </c>
      <c r="E15422" t="s">
        <v>1773</v>
      </c>
      <c r="F15422" t="s">
        <v>101</v>
      </c>
      <c r="G15422">
        <v>50000</v>
      </c>
      <c r="H15422">
        <v>2.2799999999999998</v>
      </c>
      <c r="I15422">
        <v>114000</v>
      </c>
      <c r="J15422" t="s">
        <v>81</v>
      </c>
      <c r="K15422">
        <v>-4.5045108901980442E-2</v>
      </c>
      <c r="L15422">
        <v>-4.5045000000000002</v>
      </c>
      <c r="M15422" t="s">
        <v>82</v>
      </c>
    </row>
    <row r="15423" spans="1:13">
      <c r="A15423" t="s">
        <v>4784</v>
      </c>
      <c r="B15423" t="s">
        <v>4785</v>
      </c>
      <c r="C15423" t="str">
        <f>TEXT(D15423, "mmm")</f>
        <v>Dec</v>
      </c>
      <c r="D15423" s="1">
        <v>45637</v>
      </c>
      <c r="E15423" t="s">
        <v>1772</v>
      </c>
      <c r="F15423" t="s">
        <v>101</v>
      </c>
      <c r="G15423">
        <v>50000</v>
      </c>
      <c r="H15423">
        <v>3.81</v>
      </c>
      <c r="I15423">
        <v>190500</v>
      </c>
      <c r="J15423" t="s">
        <v>81</v>
      </c>
      <c r="K15423">
        <v>-4.5045108901980442E-2</v>
      </c>
      <c r="L15423">
        <v>-4.5045000000000002</v>
      </c>
      <c r="M15423" t="s">
        <v>82</v>
      </c>
    </row>
    <row r="15424" spans="1:13">
      <c r="A15424" t="s">
        <v>4784</v>
      </c>
      <c r="B15424" t="s">
        <v>4785</v>
      </c>
      <c r="C15424" t="str">
        <f>TEXT(D15424, "mmm")</f>
        <v>Dec</v>
      </c>
      <c r="D15424" s="1">
        <v>45637</v>
      </c>
      <c r="E15424" t="s">
        <v>4786</v>
      </c>
      <c r="F15424" t="s">
        <v>101</v>
      </c>
      <c r="G15424">
        <v>50000</v>
      </c>
      <c r="H15424">
        <v>3.81</v>
      </c>
      <c r="I15424">
        <v>190500</v>
      </c>
      <c r="J15424" t="s">
        <v>81</v>
      </c>
      <c r="K15424">
        <v>-4.5045108901980442E-2</v>
      </c>
      <c r="L15424">
        <v>-4.5045000000000002</v>
      </c>
      <c r="M15424" t="s">
        <v>82</v>
      </c>
    </row>
    <row r="15425" spans="1:13">
      <c r="A15425" t="s">
        <v>4784</v>
      </c>
      <c r="B15425" t="s">
        <v>4785</v>
      </c>
      <c r="C15425" t="str">
        <f>TEXT(D15425, "mmm")</f>
        <v>Dec</v>
      </c>
      <c r="D15425" s="1">
        <v>45637</v>
      </c>
      <c r="E15425" t="s">
        <v>1773</v>
      </c>
      <c r="F15425" t="s">
        <v>101</v>
      </c>
      <c r="G15425">
        <v>50000</v>
      </c>
      <c r="H15425">
        <v>3.81</v>
      </c>
      <c r="I15425">
        <v>190500</v>
      </c>
      <c r="J15425" t="s">
        <v>81</v>
      </c>
      <c r="K15425">
        <v>-4.5045108901980442E-2</v>
      </c>
      <c r="L15425">
        <v>-4.5045000000000002</v>
      </c>
      <c r="M15425" t="s">
        <v>82</v>
      </c>
    </row>
    <row r="15426" spans="1:13">
      <c r="A15426" t="s">
        <v>4784</v>
      </c>
      <c r="B15426" t="s">
        <v>4785</v>
      </c>
      <c r="C15426" t="str">
        <f>TEXT(D15426, "mmm")</f>
        <v>Dec</v>
      </c>
      <c r="D15426" s="1">
        <v>45637</v>
      </c>
      <c r="E15426" t="s">
        <v>1772</v>
      </c>
      <c r="F15426" t="s">
        <v>101</v>
      </c>
      <c r="G15426">
        <v>50000</v>
      </c>
      <c r="H15426">
        <v>3.81</v>
      </c>
      <c r="I15426">
        <v>190500</v>
      </c>
      <c r="J15426" t="s">
        <v>81</v>
      </c>
      <c r="K15426">
        <v>-4.5045108901980442E-2</v>
      </c>
      <c r="L15426">
        <v>-4.5045000000000002</v>
      </c>
      <c r="M15426" t="s">
        <v>82</v>
      </c>
    </row>
    <row r="15427" spans="1:13">
      <c r="A15427" t="s">
        <v>4784</v>
      </c>
      <c r="B15427" t="s">
        <v>4785</v>
      </c>
      <c r="C15427" t="str">
        <f>TEXT(D15427, "mmm")</f>
        <v>Dec</v>
      </c>
      <c r="D15427" s="1">
        <v>45637</v>
      </c>
      <c r="E15427" t="s">
        <v>4786</v>
      </c>
      <c r="F15427" t="s">
        <v>101</v>
      </c>
      <c r="G15427">
        <v>50000</v>
      </c>
      <c r="H15427">
        <v>3.81</v>
      </c>
      <c r="I15427">
        <v>190500</v>
      </c>
      <c r="J15427" t="s">
        <v>81</v>
      </c>
      <c r="K15427">
        <v>-4.5045108901980442E-2</v>
      </c>
      <c r="L15427">
        <v>-4.5045000000000002</v>
      </c>
      <c r="M15427" t="s">
        <v>82</v>
      </c>
    </row>
    <row r="15428" spans="1:13">
      <c r="A15428" t="s">
        <v>4784</v>
      </c>
      <c r="B15428" t="s">
        <v>4785</v>
      </c>
      <c r="C15428" t="str">
        <f>TEXT(D15428, "mmm")</f>
        <v>Dec</v>
      </c>
      <c r="D15428" s="1">
        <v>45637</v>
      </c>
      <c r="E15428" t="s">
        <v>1773</v>
      </c>
      <c r="F15428" t="s">
        <v>101</v>
      </c>
      <c r="G15428">
        <v>50000</v>
      </c>
      <c r="H15428">
        <v>3.81</v>
      </c>
      <c r="I15428">
        <v>190500</v>
      </c>
      <c r="J15428" t="s">
        <v>81</v>
      </c>
      <c r="K15428">
        <v>-4.5045108901980442E-2</v>
      </c>
      <c r="L15428">
        <v>-4.5045000000000002</v>
      </c>
      <c r="M15428" t="s">
        <v>82</v>
      </c>
    </row>
    <row r="15429" spans="1:13">
      <c r="A15429" t="s">
        <v>1499</v>
      </c>
      <c r="B15429" t="s">
        <v>1500</v>
      </c>
      <c r="C15429" t="str">
        <f>TEXT(D15429, "mmm")</f>
        <v>Dec</v>
      </c>
      <c r="D15429" s="1">
        <v>45637</v>
      </c>
      <c r="E15429" t="s">
        <v>7434</v>
      </c>
      <c r="F15429" t="s">
        <v>118</v>
      </c>
      <c r="G15429">
        <v>6033</v>
      </c>
      <c r="H15429">
        <v>41.42</v>
      </c>
      <c r="I15429">
        <v>249886.86</v>
      </c>
      <c r="J15429" t="s">
        <v>86</v>
      </c>
      <c r="K15429">
        <v>7.4181068940270212E-2</v>
      </c>
      <c r="L15429">
        <v>7.4180999999999999</v>
      </c>
      <c r="M15429" t="s">
        <v>82</v>
      </c>
    </row>
    <row r="15430" spans="1:13">
      <c r="A15430" t="s">
        <v>311</v>
      </c>
      <c r="B15430" t="s">
        <v>312</v>
      </c>
      <c r="C15430" t="str">
        <f>TEXT(D15430, "mmm")</f>
        <v>Dec</v>
      </c>
      <c r="D15430" s="1">
        <v>45637</v>
      </c>
      <c r="E15430" t="s">
        <v>313</v>
      </c>
      <c r="F15430" t="s">
        <v>314</v>
      </c>
      <c r="G15430">
        <v>66000</v>
      </c>
      <c r="H15430">
        <v>30.04</v>
      </c>
      <c r="I15430">
        <v>1982640</v>
      </c>
      <c r="J15430" t="s">
        <v>81</v>
      </c>
      <c r="K15430">
        <v>-0.16313897417512949</v>
      </c>
      <c r="L15430">
        <v>-16.3139</v>
      </c>
      <c r="M15430" t="s">
        <v>82</v>
      </c>
    </row>
    <row r="15431" spans="1:13">
      <c r="A15431" t="s">
        <v>5095</v>
      </c>
      <c r="B15431" t="s">
        <v>5096</v>
      </c>
      <c r="C15431" t="str">
        <f>TEXT(D15431, "mmm")</f>
        <v>Dec</v>
      </c>
      <c r="D15431" s="1">
        <v>45637</v>
      </c>
      <c r="E15431" t="s">
        <v>5097</v>
      </c>
      <c r="F15431" t="s">
        <v>101</v>
      </c>
      <c r="G15431">
        <v>8729</v>
      </c>
      <c r="H15431">
        <v>16.37</v>
      </c>
      <c r="I15431">
        <v>142893.73000000001</v>
      </c>
      <c r="J15431" t="s">
        <v>81</v>
      </c>
      <c r="K15431">
        <v>-5.8287792143812737E-2</v>
      </c>
      <c r="L15431">
        <v>-5.8288000000000002</v>
      </c>
      <c r="M15431" t="s">
        <v>82</v>
      </c>
    </row>
    <row r="15432" spans="1:13">
      <c r="A15432" t="s">
        <v>4074</v>
      </c>
      <c r="B15432" t="s">
        <v>4075</v>
      </c>
      <c r="C15432" t="str">
        <f>TEXT(D15432, "mmm")</f>
        <v>Dec</v>
      </c>
      <c r="D15432" s="1">
        <v>45637</v>
      </c>
      <c r="E15432" t="s">
        <v>7435</v>
      </c>
      <c r="F15432" t="s">
        <v>128</v>
      </c>
      <c r="G15432">
        <v>200</v>
      </c>
      <c r="H15432">
        <v>249.84</v>
      </c>
      <c r="I15432">
        <v>49968</v>
      </c>
      <c r="J15432" t="s">
        <v>81</v>
      </c>
      <c r="K15432">
        <v>-4.0728078500269271E-2</v>
      </c>
      <c r="L15432">
        <v>-4.0728</v>
      </c>
      <c r="M15432" t="s">
        <v>82</v>
      </c>
    </row>
    <row r="15433" spans="1:13">
      <c r="A15433" t="s">
        <v>7436</v>
      </c>
      <c r="B15433" t="s">
        <v>7437</v>
      </c>
      <c r="C15433" t="str">
        <f>TEXT(D15433, "mmm")</f>
        <v>Dec</v>
      </c>
      <c r="D15433" s="1">
        <v>45637</v>
      </c>
      <c r="E15433" t="s">
        <v>7438</v>
      </c>
      <c r="F15433" t="s">
        <v>251</v>
      </c>
      <c r="G15433">
        <v>6000</v>
      </c>
      <c r="H15433">
        <v>6.5</v>
      </c>
      <c r="I15433">
        <v>39000</v>
      </c>
      <c r="J15433" t="s">
        <v>81</v>
      </c>
      <c r="K15433">
        <v>8.4821456764527792E-2</v>
      </c>
      <c r="L15433">
        <v>8.4821000000000009</v>
      </c>
      <c r="M15433" t="s">
        <v>82</v>
      </c>
    </row>
    <row r="15434" spans="1:13">
      <c r="A15434" t="s">
        <v>4332</v>
      </c>
      <c r="B15434" t="s">
        <v>4333</v>
      </c>
      <c r="C15434" t="str">
        <f>TEXT(D15434, "mmm")</f>
        <v>Dec</v>
      </c>
      <c r="D15434" s="1">
        <v>45637</v>
      </c>
      <c r="E15434" t="s">
        <v>7439</v>
      </c>
      <c r="F15434" t="s">
        <v>118</v>
      </c>
      <c r="G15434">
        <v>5000</v>
      </c>
      <c r="H15434">
        <v>4.4400000000000004</v>
      </c>
      <c r="I15434">
        <v>22200</v>
      </c>
      <c r="J15434" t="s">
        <v>81</v>
      </c>
      <c r="K15434">
        <v>1.36054296724637E-2</v>
      </c>
      <c r="L15434">
        <v>1.3605</v>
      </c>
      <c r="M15434" t="s">
        <v>82</v>
      </c>
    </row>
    <row r="15435" spans="1:13">
      <c r="A15435" t="s">
        <v>4839</v>
      </c>
      <c r="B15435" t="s">
        <v>4840</v>
      </c>
      <c r="C15435" t="str">
        <f>TEXT(D15435, "mmm")</f>
        <v>Dec</v>
      </c>
      <c r="D15435" s="1">
        <v>45637</v>
      </c>
      <c r="E15435" t="s">
        <v>4844</v>
      </c>
      <c r="F15435" t="s">
        <v>101</v>
      </c>
      <c r="G15435">
        <v>2300</v>
      </c>
      <c r="H15435">
        <v>5.23</v>
      </c>
      <c r="I15435">
        <v>12029</v>
      </c>
      <c r="J15435" t="s">
        <v>81</v>
      </c>
      <c r="K15435">
        <v>6.319696440862721E-2</v>
      </c>
      <c r="L15435">
        <v>6.3197000000000001</v>
      </c>
      <c r="M15435" t="s">
        <v>82</v>
      </c>
    </row>
    <row r="15436" spans="1:13">
      <c r="A15436" t="s">
        <v>4839</v>
      </c>
      <c r="B15436" t="s">
        <v>4840</v>
      </c>
      <c r="C15436" t="str">
        <f>TEXT(D15436, "mmm")</f>
        <v>Dec</v>
      </c>
      <c r="D15436" s="1">
        <v>45637</v>
      </c>
      <c r="E15436" t="s">
        <v>4841</v>
      </c>
      <c r="F15436" t="s">
        <v>101</v>
      </c>
      <c r="G15436">
        <v>2300</v>
      </c>
      <c r="H15436">
        <v>5.23</v>
      </c>
      <c r="I15436">
        <v>12029</v>
      </c>
      <c r="J15436" t="s">
        <v>81</v>
      </c>
      <c r="K15436">
        <v>6.319696440862721E-2</v>
      </c>
      <c r="L15436">
        <v>6.3197000000000001</v>
      </c>
      <c r="M15436" t="s">
        <v>82</v>
      </c>
    </row>
    <row r="15437" spans="1:13">
      <c r="A15437" t="s">
        <v>4839</v>
      </c>
      <c r="B15437" t="s">
        <v>4840</v>
      </c>
      <c r="C15437" t="str">
        <f>TEXT(D15437, "mmm")</f>
        <v>Dec</v>
      </c>
      <c r="D15437" s="1">
        <v>45637</v>
      </c>
      <c r="E15437" t="s">
        <v>4845</v>
      </c>
      <c r="F15437" t="s">
        <v>101</v>
      </c>
      <c r="G15437">
        <v>2300</v>
      </c>
      <c r="H15437">
        <v>5.23</v>
      </c>
      <c r="I15437">
        <v>12029</v>
      </c>
      <c r="J15437" t="s">
        <v>81</v>
      </c>
      <c r="K15437">
        <v>6.319696440862721E-2</v>
      </c>
      <c r="L15437">
        <v>6.3197000000000001</v>
      </c>
      <c r="M15437" t="s">
        <v>82</v>
      </c>
    </row>
    <row r="15438" spans="1:13">
      <c r="A15438" t="s">
        <v>4839</v>
      </c>
      <c r="B15438" t="s">
        <v>4840</v>
      </c>
      <c r="C15438" t="str">
        <f>TEXT(D15438, "mmm")</f>
        <v>Dec</v>
      </c>
      <c r="D15438" s="1">
        <v>45637</v>
      </c>
      <c r="E15438" t="s">
        <v>4843</v>
      </c>
      <c r="F15438" t="s">
        <v>101</v>
      </c>
      <c r="G15438">
        <v>2300</v>
      </c>
      <c r="H15438">
        <v>5.23</v>
      </c>
      <c r="I15438">
        <v>12029</v>
      </c>
      <c r="J15438" t="s">
        <v>81</v>
      </c>
      <c r="K15438">
        <v>6.319696440862721E-2</v>
      </c>
      <c r="L15438">
        <v>6.3197000000000001</v>
      </c>
      <c r="M15438" t="s">
        <v>82</v>
      </c>
    </row>
    <row r="15439" spans="1:13">
      <c r="A15439" t="s">
        <v>4839</v>
      </c>
      <c r="B15439" t="s">
        <v>4840</v>
      </c>
      <c r="C15439" t="str">
        <f>TEXT(D15439, "mmm")</f>
        <v>Dec</v>
      </c>
      <c r="D15439" s="1">
        <v>45637</v>
      </c>
      <c r="E15439" t="s">
        <v>4842</v>
      </c>
      <c r="F15439" t="s">
        <v>101</v>
      </c>
      <c r="G15439">
        <v>2300</v>
      </c>
      <c r="H15439">
        <v>5.23</v>
      </c>
      <c r="I15439">
        <v>12029</v>
      </c>
      <c r="J15439" t="s">
        <v>81</v>
      </c>
      <c r="K15439">
        <v>6.319696440862721E-2</v>
      </c>
      <c r="L15439">
        <v>6.3197000000000001</v>
      </c>
      <c r="M15439" t="s">
        <v>82</v>
      </c>
    </row>
    <row r="15440" spans="1:13">
      <c r="A15440" t="s">
        <v>6158</v>
      </c>
      <c r="B15440" t="s">
        <v>6159</v>
      </c>
      <c r="C15440" t="str">
        <f>TEXT(D15440, "mmm")</f>
        <v>Dec</v>
      </c>
      <c r="D15440" s="1">
        <v>45637</v>
      </c>
      <c r="E15440" t="s">
        <v>7440</v>
      </c>
      <c r="F15440" t="s">
        <v>80</v>
      </c>
      <c r="G15440">
        <v>25062</v>
      </c>
      <c r="H15440">
        <v>2.0099999999999998</v>
      </c>
      <c r="I15440">
        <v>50374.62</v>
      </c>
      <c r="J15440" t="s">
        <v>81</v>
      </c>
      <c r="K15440">
        <v>-5.0251268021419333E-2</v>
      </c>
      <c r="L15440">
        <v>-5.0251000000000001</v>
      </c>
      <c r="M15440" t="s">
        <v>82</v>
      </c>
    </row>
    <row r="15441" spans="1:13">
      <c r="A15441" t="s">
        <v>3452</v>
      </c>
      <c r="B15441" t="s">
        <v>3453</v>
      </c>
      <c r="C15441" t="str">
        <f>TEXT(D15441, "mmm")</f>
        <v>Dec</v>
      </c>
      <c r="D15441" s="1">
        <v>45637</v>
      </c>
      <c r="E15441" t="s">
        <v>7441</v>
      </c>
      <c r="F15441" t="s">
        <v>118</v>
      </c>
      <c r="G15441">
        <v>2000</v>
      </c>
      <c r="H15441">
        <v>9.6999999999999993</v>
      </c>
      <c r="I15441">
        <v>19400</v>
      </c>
      <c r="J15441" t="s">
        <v>81</v>
      </c>
      <c r="K15441">
        <v>-2.361396098593882E-2</v>
      </c>
      <c r="L15441">
        <v>-2.3614000000000002</v>
      </c>
      <c r="M15441" t="s">
        <v>82</v>
      </c>
    </row>
    <row r="15442" spans="1:13">
      <c r="A15442" t="s">
        <v>4348</v>
      </c>
      <c r="B15442" t="s">
        <v>4349</v>
      </c>
      <c r="C15442" t="str">
        <f>TEXT(D15442, "mmm")</f>
        <v>Dec</v>
      </c>
      <c r="D15442" s="1">
        <v>45637</v>
      </c>
      <c r="E15442" t="s">
        <v>6772</v>
      </c>
      <c r="F15442" t="s">
        <v>80</v>
      </c>
      <c r="G15442">
        <v>13213</v>
      </c>
      <c r="H15442">
        <v>11.74</v>
      </c>
      <c r="I15442">
        <v>155120.62</v>
      </c>
      <c r="J15442" t="s">
        <v>81</v>
      </c>
      <c r="K15442">
        <v>-2.3372071489367929E-2</v>
      </c>
      <c r="L15442">
        <v>-2.3372000000000002</v>
      </c>
      <c r="M15442" t="s">
        <v>82</v>
      </c>
    </row>
    <row r="15443" spans="1:13">
      <c r="A15443" t="s">
        <v>4348</v>
      </c>
      <c r="B15443" t="s">
        <v>4349</v>
      </c>
      <c r="C15443" t="str">
        <f>TEXT(D15443, "mmm")</f>
        <v>Dec</v>
      </c>
      <c r="D15443" s="1">
        <v>45637</v>
      </c>
      <c r="E15443" t="s">
        <v>6772</v>
      </c>
      <c r="F15443" t="s">
        <v>80</v>
      </c>
      <c r="G15443">
        <v>6607</v>
      </c>
      <c r="H15443">
        <v>11.74</v>
      </c>
      <c r="I15443">
        <v>77566.180000000008</v>
      </c>
      <c r="J15443" t="s">
        <v>81</v>
      </c>
      <c r="K15443">
        <v>-2.3372071489367929E-2</v>
      </c>
      <c r="L15443">
        <v>-2.3372000000000002</v>
      </c>
      <c r="M15443" t="s">
        <v>82</v>
      </c>
    </row>
    <row r="15444" spans="1:13">
      <c r="A15444" t="s">
        <v>188</v>
      </c>
      <c r="B15444" t="s">
        <v>189</v>
      </c>
      <c r="C15444" t="str">
        <f>TEXT(D15444, "mmm")</f>
        <v>Dec</v>
      </c>
      <c r="D15444" s="1">
        <v>45637</v>
      </c>
      <c r="E15444" t="s">
        <v>2446</v>
      </c>
      <c r="F15444" t="s">
        <v>80</v>
      </c>
      <c r="G15444">
        <v>4500</v>
      </c>
      <c r="H15444">
        <v>10.85</v>
      </c>
      <c r="I15444">
        <v>48825</v>
      </c>
      <c r="J15444" t="s">
        <v>81</v>
      </c>
      <c r="K15444">
        <v>-4.9411017741920027E-2</v>
      </c>
      <c r="L15444">
        <v>-4.9410999999999996</v>
      </c>
      <c r="M15444" t="s">
        <v>82</v>
      </c>
    </row>
    <row r="15445" spans="1:13">
      <c r="A15445" t="s">
        <v>7442</v>
      </c>
      <c r="B15445" t="s">
        <v>7443</v>
      </c>
      <c r="C15445" t="str">
        <f>TEXT(D15445, "mmm")</f>
        <v>Dec</v>
      </c>
      <c r="D15445" s="1">
        <v>45637</v>
      </c>
      <c r="E15445" t="s">
        <v>7444</v>
      </c>
      <c r="F15445" t="s">
        <v>80</v>
      </c>
      <c r="G15445">
        <v>1891</v>
      </c>
      <c r="H15445">
        <v>5.55</v>
      </c>
      <c r="I15445">
        <v>10495.05</v>
      </c>
      <c r="J15445" t="s">
        <v>86</v>
      </c>
      <c r="K15445">
        <v>-7.0620969366535502E-2</v>
      </c>
      <c r="L15445">
        <v>-7.0621</v>
      </c>
      <c r="M15445" t="s">
        <v>82</v>
      </c>
    </row>
    <row r="15446" spans="1:13">
      <c r="A15446" t="s">
        <v>513</v>
      </c>
      <c r="B15446" t="s">
        <v>514</v>
      </c>
      <c r="C15446" t="str">
        <f>TEXT(D15446, "mmm")</f>
        <v>Dec</v>
      </c>
      <c r="D15446" s="1">
        <v>45637</v>
      </c>
      <c r="E15446" t="s">
        <v>515</v>
      </c>
      <c r="F15446" t="s">
        <v>222</v>
      </c>
      <c r="G15446">
        <v>3000</v>
      </c>
      <c r="H15446">
        <v>33</v>
      </c>
      <c r="I15446">
        <v>99000</v>
      </c>
      <c r="J15446" t="s">
        <v>86</v>
      </c>
      <c r="K15446">
        <v>8.8469187381448045E-3</v>
      </c>
      <c r="L15446">
        <v>0.88470000000000004</v>
      </c>
      <c r="M15446" t="s">
        <v>82</v>
      </c>
    </row>
    <row r="15447" spans="1:13">
      <c r="A15447" t="s">
        <v>513</v>
      </c>
      <c r="B15447" t="s">
        <v>514</v>
      </c>
      <c r="C15447" t="str">
        <f>TEXT(D15447, "mmm")</f>
        <v>Dec</v>
      </c>
      <c r="D15447" s="1">
        <v>45637</v>
      </c>
      <c r="E15447" t="s">
        <v>515</v>
      </c>
      <c r="F15447" t="s">
        <v>222</v>
      </c>
      <c r="G15447">
        <v>3995</v>
      </c>
      <c r="H15447">
        <v>32.97</v>
      </c>
      <c r="I15447">
        <v>131715.15</v>
      </c>
      <c r="J15447" t="s">
        <v>86</v>
      </c>
      <c r="K15447">
        <v>8.8469187381448045E-3</v>
      </c>
      <c r="L15447">
        <v>0.88470000000000004</v>
      </c>
      <c r="M15447" t="s">
        <v>82</v>
      </c>
    </row>
    <row r="15448" spans="1:13">
      <c r="A15448" t="s">
        <v>513</v>
      </c>
      <c r="B15448" t="s">
        <v>514</v>
      </c>
      <c r="C15448" t="str">
        <f>TEXT(D15448, "mmm")</f>
        <v>Dec</v>
      </c>
      <c r="D15448" s="1">
        <v>45637</v>
      </c>
      <c r="E15448" t="s">
        <v>515</v>
      </c>
      <c r="F15448" t="s">
        <v>222</v>
      </c>
      <c r="G15448">
        <v>4000</v>
      </c>
      <c r="H15448">
        <v>33.03</v>
      </c>
      <c r="I15448">
        <v>132120</v>
      </c>
      <c r="J15448" t="s">
        <v>86</v>
      </c>
      <c r="K15448">
        <v>8.8469187381448045E-3</v>
      </c>
      <c r="L15448">
        <v>0.88470000000000004</v>
      </c>
      <c r="M15448" t="s">
        <v>82</v>
      </c>
    </row>
    <row r="15449" spans="1:13">
      <c r="A15449" t="s">
        <v>513</v>
      </c>
      <c r="B15449" t="s">
        <v>514</v>
      </c>
      <c r="C15449" t="str">
        <f>TEXT(D15449, "mmm")</f>
        <v>Dec</v>
      </c>
      <c r="D15449" s="1">
        <v>45637</v>
      </c>
      <c r="E15449" t="s">
        <v>515</v>
      </c>
      <c r="F15449" t="s">
        <v>222</v>
      </c>
      <c r="G15449">
        <v>2000</v>
      </c>
      <c r="H15449">
        <v>33.049999999999997</v>
      </c>
      <c r="I15449">
        <v>66100</v>
      </c>
      <c r="J15449" t="s">
        <v>86</v>
      </c>
      <c r="K15449">
        <v>8.8469187381448045E-3</v>
      </c>
      <c r="L15449">
        <v>0.88470000000000004</v>
      </c>
      <c r="M15449" t="s">
        <v>82</v>
      </c>
    </row>
    <row r="15450" spans="1:13">
      <c r="A15450" t="s">
        <v>513</v>
      </c>
      <c r="B15450" t="s">
        <v>514</v>
      </c>
      <c r="C15450" t="str">
        <f>TEXT(D15450, "mmm")</f>
        <v>Dec</v>
      </c>
      <c r="D15450" s="1">
        <v>45637</v>
      </c>
      <c r="E15450" t="s">
        <v>515</v>
      </c>
      <c r="F15450" t="s">
        <v>222</v>
      </c>
      <c r="G15450">
        <v>1000</v>
      </c>
      <c r="H15450">
        <v>33.020000000000003</v>
      </c>
      <c r="I15450">
        <v>33020</v>
      </c>
      <c r="J15450" t="s">
        <v>81</v>
      </c>
      <c r="K15450">
        <v>8.8469187381448045E-3</v>
      </c>
      <c r="L15450">
        <v>0.88470000000000004</v>
      </c>
      <c r="M15450" t="s">
        <v>82</v>
      </c>
    </row>
    <row r="15451" spans="1:13">
      <c r="A15451" t="s">
        <v>513</v>
      </c>
      <c r="B15451" t="s">
        <v>514</v>
      </c>
      <c r="C15451" t="str">
        <f>TEXT(D15451, "mmm")</f>
        <v>Dec</v>
      </c>
      <c r="D15451" s="1">
        <v>45637</v>
      </c>
      <c r="E15451" t="s">
        <v>515</v>
      </c>
      <c r="F15451" t="s">
        <v>222</v>
      </c>
      <c r="G15451">
        <v>1000</v>
      </c>
      <c r="H15451">
        <v>32.96</v>
      </c>
      <c r="I15451">
        <v>32960</v>
      </c>
      <c r="J15451" t="s">
        <v>81</v>
      </c>
      <c r="K15451">
        <v>8.8469187381448045E-3</v>
      </c>
      <c r="L15451">
        <v>0.88470000000000004</v>
      </c>
      <c r="M15451" t="s">
        <v>82</v>
      </c>
    </row>
    <row r="15452" spans="1:13">
      <c r="A15452" t="s">
        <v>513</v>
      </c>
      <c r="B15452" t="s">
        <v>514</v>
      </c>
      <c r="C15452" t="str">
        <f>TEXT(D15452, "mmm")</f>
        <v>Dec</v>
      </c>
      <c r="D15452" s="1">
        <v>45637</v>
      </c>
      <c r="E15452" t="s">
        <v>515</v>
      </c>
      <c r="F15452" t="s">
        <v>222</v>
      </c>
      <c r="G15452">
        <v>1000</v>
      </c>
      <c r="H15452">
        <v>32.99</v>
      </c>
      <c r="I15452">
        <v>32990</v>
      </c>
      <c r="J15452" t="s">
        <v>81</v>
      </c>
      <c r="K15452">
        <v>8.8469187381448045E-3</v>
      </c>
      <c r="L15452">
        <v>0.88470000000000004</v>
      </c>
      <c r="M15452" t="s">
        <v>82</v>
      </c>
    </row>
    <row r="15453" spans="1:13">
      <c r="A15453" t="s">
        <v>513</v>
      </c>
      <c r="B15453" t="s">
        <v>514</v>
      </c>
      <c r="C15453" t="str">
        <f>TEXT(D15453, "mmm")</f>
        <v>Dec</v>
      </c>
      <c r="D15453" s="1">
        <v>45637</v>
      </c>
      <c r="E15453" t="s">
        <v>515</v>
      </c>
      <c r="F15453" t="s">
        <v>222</v>
      </c>
      <c r="G15453">
        <v>1000</v>
      </c>
      <c r="H15453">
        <v>33.01</v>
      </c>
      <c r="I15453">
        <v>33010</v>
      </c>
      <c r="J15453" t="s">
        <v>81</v>
      </c>
      <c r="K15453">
        <v>8.8469187381448045E-3</v>
      </c>
      <c r="L15453">
        <v>0.88470000000000004</v>
      </c>
      <c r="M15453" t="s">
        <v>82</v>
      </c>
    </row>
    <row r="15454" spans="1:13">
      <c r="A15454" t="s">
        <v>6841</v>
      </c>
      <c r="B15454" t="s">
        <v>6842</v>
      </c>
      <c r="C15454" t="str">
        <f>TEXT(D15454, "mmm")</f>
        <v>Dec</v>
      </c>
      <c r="D15454" s="1">
        <v>45637</v>
      </c>
      <c r="E15454" t="s">
        <v>7445</v>
      </c>
      <c r="F15454" t="s">
        <v>118</v>
      </c>
      <c r="G15454">
        <v>9500</v>
      </c>
      <c r="H15454">
        <v>4.91</v>
      </c>
      <c r="I15454">
        <v>46645</v>
      </c>
      <c r="J15454" t="s">
        <v>81</v>
      </c>
      <c r="K15454">
        <v>0</v>
      </c>
      <c r="L15454">
        <v>0</v>
      </c>
      <c r="M15454" t="s">
        <v>82</v>
      </c>
    </row>
    <row r="15455" spans="1:13">
      <c r="A15455" t="s">
        <v>1824</v>
      </c>
      <c r="B15455" t="s">
        <v>1825</v>
      </c>
      <c r="C15455" t="str">
        <f>TEXT(D15455, "mmm")</f>
        <v>Dec</v>
      </c>
      <c r="D15455" s="1">
        <v>45637</v>
      </c>
      <c r="E15455" t="s">
        <v>7446</v>
      </c>
      <c r="F15455" t="s">
        <v>80</v>
      </c>
      <c r="G15455">
        <v>110589</v>
      </c>
      <c r="H15455">
        <v>1.87</v>
      </c>
      <c r="I15455">
        <v>206801.43</v>
      </c>
      <c r="J15455" t="s">
        <v>86</v>
      </c>
      <c r="K15455">
        <v>0</v>
      </c>
      <c r="L15455">
        <v>0</v>
      </c>
      <c r="M15455" t="s">
        <v>82</v>
      </c>
    </row>
    <row r="15456" spans="1:13">
      <c r="A15456" t="s">
        <v>1912</v>
      </c>
      <c r="B15456" t="s">
        <v>1913</v>
      </c>
      <c r="C15456" t="str">
        <f>TEXT(D15456, "mmm")</f>
        <v>Dec</v>
      </c>
      <c r="D15456" s="1">
        <v>45637</v>
      </c>
      <c r="E15456" t="s">
        <v>1919</v>
      </c>
      <c r="F15456" t="s">
        <v>101</v>
      </c>
      <c r="G15456">
        <v>751879</v>
      </c>
      <c r="H15456">
        <v>6.65</v>
      </c>
      <c r="I15456">
        <v>4999995.3500000006</v>
      </c>
      <c r="J15456" t="s">
        <v>86</v>
      </c>
      <c r="K15456">
        <v>0.5331529267123214</v>
      </c>
      <c r="L15456">
        <v>53.315300000000001</v>
      </c>
      <c r="M15456" t="s">
        <v>82</v>
      </c>
    </row>
    <row r="15457" spans="1:13">
      <c r="A15457" t="s">
        <v>1912</v>
      </c>
      <c r="B15457" t="s">
        <v>1913</v>
      </c>
      <c r="C15457" t="str">
        <f>TEXT(D15457, "mmm")</f>
        <v>Dec</v>
      </c>
      <c r="D15457" s="1">
        <v>45637</v>
      </c>
      <c r="E15457" t="s">
        <v>1915</v>
      </c>
      <c r="F15457" t="s">
        <v>101</v>
      </c>
      <c r="G15457">
        <v>751879</v>
      </c>
      <c r="H15457">
        <v>6.65</v>
      </c>
      <c r="I15457">
        <v>4999995.3500000006</v>
      </c>
      <c r="J15457" t="s">
        <v>86</v>
      </c>
      <c r="K15457">
        <v>0.5331529267123214</v>
      </c>
      <c r="L15457">
        <v>53.315300000000001</v>
      </c>
      <c r="M15457" t="s">
        <v>82</v>
      </c>
    </row>
    <row r="15458" spans="1:13">
      <c r="A15458" t="s">
        <v>1912</v>
      </c>
      <c r="B15458" t="s">
        <v>1913</v>
      </c>
      <c r="C15458" t="str">
        <f>TEXT(D15458, "mmm")</f>
        <v>Dec</v>
      </c>
      <c r="D15458" s="1">
        <v>45637</v>
      </c>
      <c r="E15458" t="s">
        <v>1918</v>
      </c>
      <c r="F15458" t="s">
        <v>101</v>
      </c>
      <c r="G15458">
        <v>751879</v>
      </c>
      <c r="H15458">
        <v>6.65</v>
      </c>
      <c r="I15458">
        <v>4999995.3500000006</v>
      </c>
      <c r="J15458" t="s">
        <v>86</v>
      </c>
      <c r="K15458">
        <v>0.5331529267123214</v>
      </c>
      <c r="L15458">
        <v>53.315300000000001</v>
      </c>
      <c r="M15458" t="s">
        <v>82</v>
      </c>
    </row>
    <row r="15459" spans="1:13">
      <c r="A15459" t="s">
        <v>1912</v>
      </c>
      <c r="B15459" t="s">
        <v>1913</v>
      </c>
      <c r="C15459" t="str">
        <f>TEXT(D15459, "mmm")</f>
        <v>Dec</v>
      </c>
      <c r="D15459" s="1">
        <v>45637</v>
      </c>
      <c r="E15459" t="s">
        <v>1917</v>
      </c>
      <c r="F15459" t="s">
        <v>101</v>
      </c>
      <c r="G15459">
        <v>751879</v>
      </c>
      <c r="H15459">
        <v>6.65</v>
      </c>
      <c r="I15459">
        <v>4999995.3500000006</v>
      </c>
      <c r="J15459" t="s">
        <v>86</v>
      </c>
      <c r="K15459">
        <v>0.5331529267123214</v>
      </c>
      <c r="L15459">
        <v>53.315300000000001</v>
      </c>
      <c r="M15459" t="s">
        <v>82</v>
      </c>
    </row>
    <row r="15460" spans="1:13">
      <c r="A15460" t="s">
        <v>1912</v>
      </c>
      <c r="B15460" t="s">
        <v>1913</v>
      </c>
      <c r="C15460" t="str">
        <f>TEXT(D15460, "mmm")</f>
        <v>Dec</v>
      </c>
      <c r="D15460" s="1">
        <v>45637</v>
      </c>
      <c r="E15460" t="s">
        <v>1914</v>
      </c>
      <c r="F15460" t="s">
        <v>101</v>
      </c>
      <c r="G15460">
        <v>751879</v>
      </c>
      <c r="H15460">
        <v>6.65</v>
      </c>
      <c r="I15460">
        <v>4999995.3500000006</v>
      </c>
      <c r="J15460" t="s">
        <v>86</v>
      </c>
      <c r="K15460">
        <v>0.5331529267123214</v>
      </c>
      <c r="L15460">
        <v>53.315300000000001</v>
      </c>
      <c r="M15460" t="s">
        <v>82</v>
      </c>
    </row>
    <row r="15461" spans="1:13">
      <c r="A15461" t="s">
        <v>1912</v>
      </c>
      <c r="B15461" t="s">
        <v>1913</v>
      </c>
      <c r="C15461" t="str">
        <f>TEXT(D15461, "mmm")</f>
        <v>Dec</v>
      </c>
      <c r="D15461" s="1">
        <v>45637</v>
      </c>
      <c r="E15461" t="s">
        <v>1916</v>
      </c>
      <c r="F15461" t="s">
        <v>101</v>
      </c>
      <c r="G15461">
        <v>751879</v>
      </c>
      <c r="H15461">
        <v>6.65</v>
      </c>
      <c r="I15461">
        <v>4999995.3500000006</v>
      </c>
      <c r="J15461" t="s">
        <v>86</v>
      </c>
      <c r="K15461">
        <v>0.5331529267123214</v>
      </c>
      <c r="L15461">
        <v>53.315300000000001</v>
      </c>
      <c r="M15461" t="s">
        <v>82</v>
      </c>
    </row>
    <row r="15462" spans="1:13">
      <c r="A15462" t="s">
        <v>1246</v>
      </c>
      <c r="B15462" t="s">
        <v>1247</v>
      </c>
      <c r="C15462" t="str">
        <f>TEXT(D15462, "mmm")</f>
        <v>Dec</v>
      </c>
      <c r="D15462" s="1">
        <v>45637</v>
      </c>
      <c r="E15462" t="s">
        <v>689</v>
      </c>
      <c r="F15462" t="s">
        <v>428</v>
      </c>
      <c r="G15462">
        <v>2671</v>
      </c>
      <c r="H15462">
        <v>34.1</v>
      </c>
      <c r="I15462">
        <v>91081.1</v>
      </c>
      <c r="J15462" t="s">
        <v>81</v>
      </c>
      <c r="K15462">
        <v>2.0029449904962249E-2</v>
      </c>
      <c r="L15462">
        <v>2.0028999999999999</v>
      </c>
      <c r="M15462" t="s">
        <v>82</v>
      </c>
    </row>
    <row r="15463" spans="1:13">
      <c r="A15463" t="s">
        <v>1246</v>
      </c>
      <c r="B15463" t="s">
        <v>1247</v>
      </c>
      <c r="C15463" t="str">
        <f>TEXT(D15463, "mmm")</f>
        <v>Dec</v>
      </c>
      <c r="D15463" s="1">
        <v>45637</v>
      </c>
      <c r="E15463" t="s">
        <v>686</v>
      </c>
      <c r="F15463" t="s">
        <v>428</v>
      </c>
      <c r="G15463">
        <v>2671</v>
      </c>
      <c r="H15463">
        <v>34.1</v>
      </c>
      <c r="I15463">
        <v>91081.1</v>
      </c>
      <c r="J15463" t="s">
        <v>81</v>
      </c>
      <c r="K15463">
        <v>2.0029449904962249E-2</v>
      </c>
      <c r="L15463">
        <v>2.0028999999999999</v>
      </c>
      <c r="M15463" t="s">
        <v>82</v>
      </c>
    </row>
    <row r="15464" spans="1:13">
      <c r="A15464" t="s">
        <v>1246</v>
      </c>
      <c r="B15464" t="s">
        <v>1247</v>
      </c>
      <c r="C15464" t="str">
        <f>TEXT(D15464, "mmm")</f>
        <v>Dec</v>
      </c>
      <c r="D15464" s="1">
        <v>45637</v>
      </c>
      <c r="E15464" t="s">
        <v>690</v>
      </c>
      <c r="F15464" t="s">
        <v>428</v>
      </c>
      <c r="G15464">
        <v>2671</v>
      </c>
      <c r="H15464">
        <v>34.1</v>
      </c>
      <c r="I15464">
        <v>91081.1</v>
      </c>
      <c r="J15464" t="s">
        <v>81</v>
      </c>
      <c r="K15464">
        <v>2.0029449904962249E-2</v>
      </c>
      <c r="L15464">
        <v>2.0028999999999999</v>
      </c>
      <c r="M15464" t="s">
        <v>82</v>
      </c>
    </row>
    <row r="15465" spans="1:13">
      <c r="A15465" t="s">
        <v>1246</v>
      </c>
      <c r="B15465" t="s">
        <v>1247</v>
      </c>
      <c r="C15465" t="str">
        <f>TEXT(D15465, "mmm")</f>
        <v>Dec</v>
      </c>
      <c r="D15465" s="1">
        <v>45637</v>
      </c>
      <c r="E15465" t="s">
        <v>691</v>
      </c>
      <c r="F15465" t="s">
        <v>428</v>
      </c>
      <c r="G15465">
        <v>2671</v>
      </c>
      <c r="H15465">
        <v>34.1</v>
      </c>
      <c r="I15465">
        <v>91081.1</v>
      </c>
      <c r="J15465" t="s">
        <v>81</v>
      </c>
      <c r="K15465">
        <v>2.0029449904962249E-2</v>
      </c>
      <c r="L15465">
        <v>2.0028999999999999</v>
      </c>
      <c r="M15465" t="s">
        <v>82</v>
      </c>
    </row>
    <row r="15466" spans="1:13">
      <c r="A15466" t="s">
        <v>1246</v>
      </c>
      <c r="B15466" t="s">
        <v>1247</v>
      </c>
      <c r="C15466" t="str">
        <f>TEXT(D15466, "mmm")</f>
        <v>Dec</v>
      </c>
      <c r="D15466" s="1">
        <v>45637</v>
      </c>
      <c r="E15466" t="s">
        <v>688</v>
      </c>
      <c r="F15466" t="s">
        <v>428</v>
      </c>
      <c r="G15466">
        <v>2671</v>
      </c>
      <c r="H15466">
        <v>34.1</v>
      </c>
      <c r="I15466">
        <v>91081.1</v>
      </c>
      <c r="J15466" t="s">
        <v>81</v>
      </c>
      <c r="K15466">
        <v>2.0029449904962249E-2</v>
      </c>
      <c r="L15466">
        <v>2.0028999999999999</v>
      </c>
      <c r="M15466" t="s">
        <v>82</v>
      </c>
    </row>
    <row r="15467" spans="1:13">
      <c r="A15467" t="s">
        <v>3452</v>
      </c>
      <c r="B15467" t="s">
        <v>3453</v>
      </c>
      <c r="C15467" t="str">
        <f>TEXT(D15467, "mmm")</f>
        <v>Dec</v>
      </c>
      <c r="D15467" s="1">
        <v>45637</v>
      </c>
      <c r="E15467" t="s">
        <v>7447</v>
      </c>
      <c r="F15467" t="s">
        <v>118</v>
      </c>
      <c r="G15467">
        <v>1500</v>
      </c>
      <c r="H15467">
        <v>9.7200000000000006</v>
      </c>
      <c r="I15467">
        <v>14580</v>
      </c>
      <c r="J15467" t="s">
        <v>81</v>
      </c>
      <c r="K15467">
        <v>-2.361396098593882E-2</v>
      </c>
      <c r="L15467">
        <v>-2.3614000000000002</v>
      </c>
      <c r="M15467" t="s">
        <v>82</v>
      </c>
    </row>
    <row r="15468" spans="1:13">
      <c r="A15468" t="s">
        <v>2333</v>
      </c>
      <c r="B15468" t="s">
        <v>2334</v>
      </c>
      <c r="C15468" t="str">
        <f>TEXT(D15468, "mmm")</f>
        <v>Dec</v>
      </c>
      <c r="D15468" s="1">
        <v>45637</v>
      </c>
      <c r="E15468" t="s">
        <v>2417</v>
      </c>
      <c r="F15468" t="s">
        <v>118</v>
      </c>
      <c r="G15468">
        <v>8495</v>
      </c>
      <c r="H15468">
        <v>6.1</v>
      </c>
      <c r="I15468">
        <v>51819.5</v>
      </c>
      <c r="J15468" t="s">
        <v>86</v>
      </c>
      <c r="K15468">
        <v>-2.773251903216634E-2</v>
      </c>
      <c r="L15468">
        <v>-2.7732999999999999</v>
      </c>
      <c r="M15468" t="s">
        <v>82</v>
      </c>
    </row>
    <row r="15469" spans="1:13">
      <c r="A15469" t="s">
        <v>7267</v>
      </c>
      <c r="B15469" t="s">
        <v>7268</v>
      </c>
      <c r="C15469" t="str">
        <f>TEXT(D15469, "mmm")</f>
        <v>Dec</v>
      </c>
      <c r="D15469" s="1">
        <v>45637</v>
      </c>
      <c r="E15469" t="s">
        <v>7448</v>
      </c>
      <c r="F15469" t="s">
        <v>80</v>
      </c>
      <c r="G15469">
        <v>25000</v>
      </c>
      <c r="H15469">
        <v>3.87</v>
      </c>
      <c r="I15469">
        <v>96750</v>
      </c>
      <c r="J15469" t="s">
        <v>86</v>
      </c>
      <c r="K15469">
        <v>0.1010362993531877</v>
      </c>
      <c r="L15469">
        <v>10.1036</v>
      </c>
      <c r="M15469" t="s">
        <v>82</v>
      </c>
    </row>
    <row r="15470" spans="1:13">
      <c r="A15470" t="s">
        <v>2864</v>
      </c>
      <c r="B15470" t="s">
        <v>2865</v>
      </c>
      <c r="C15470" t="str">
        <f>TEXT(D15470, "mmm")</f>
        <v>Dec</v>
      </c>
      <c r="D15470" s="1">
        <v>45637</v>
      </c>
      <c r="E15470" t="s">
        <v>2867</v>
      </c>
      <c r="F15470" t="s">
        <v>101</v>
      </c>
      <c r="G15470">
        <v>1200</v>
      </c>
      <c r="H15470">
        <v>142.69999999999999</v>
      </c>
      <c r="I15470">
        <v>171240</v>
      </c>
      <c r="J15470" t="s">
        <v>81</v>
      </c>
      <c r="K15470">
        <v>2.4127990185165201E-2</v>
      </c>
      <c r="L15470">
        <v>2.4127999999999998</v>
      </c>
      <c r="M15470" t="s">
        <v>82</v>
      </c>
    </row>
    <row r="15471" spans="1:13">
      <c r="A15471" t="s">
        <v>2864</v>
      </c>
      <c r="B15471" t="s">
        <v>2865</v>
      </c>
      <c r="C15471" t="str">
        <f>TEXT(D15471, "mmm")</f>
        <v>Dec</v>
      </c>
      <c r="D15471" s="1">
        <v>45637</v>
      </c>
      <c r="E15471" t="s">
        <v>2868</v>
      </c>
      <c r="F15471" t="s">
        <v>101</v>
      </c>
      <c r="G15471">
        <v>1200</v>
      </c>
      <c r="H15471">
        <v>142.69999999999999</v>
      </c>
      <c r="I15471">
        <v>171240</v>
      </c>
      <c r="J15471" t="s">
        <v>81</v>
      </c>
      <c r="K15471">
        <v>2.4127990185165201E-2</v>
      </c>
      <c r="L15471">
        <v>2.4127999999999998</v>
      </c>
      <c r="M15471" t="s">
        <v>82</v>
      </c>
    </row>
    <row r="15472" spans="1:13">
      <c r="A15472" t="s">
        <v>2864</v>
      </c>
      <c r="B15472" t="s">
        <v>2865</v>
      </c>
      <c r="C15472" t="str">
        <f>TEXT(D15472, "mmm")</f>
        <v>Dec</v>
      </c>
      <c r="D15472" s="1">
        <v>45637</v>
      </c>
      <c r="E15472" t="s">
        <v>2867</v>
      </c>
      <c r="F15472" t="s">
        <v>101</v>
      </c>
      <c r="G15472">
        <v>30152</v>
      </c>
      <c r="H15472">
        <v>142</v>
      </c>
      <c r="I15472">
        <v>4281584</v>
      </c>
      <c r="J15472" t="s">
        <v>81</v>
      </c>
      <c r="K15472">
        <v>2.4127990185165201E-2</v>
      </c>
      <c r="L15472">
        <v>2.4127999999999998</v>
      </c>
      <c r="M15472" t="s">
        <v>82</v>
      </c>
    </row>
    <row r="15473" spans="1:13">
      <c r="A15473" t="s">
        <v>2864</v>
      </c>
      <c r="B15473" t="s">
        <v>2865</v>
      </c>
      <c r="C15473" t="str">
        <f>TEXT(D15473, "mmm")</f>
        <v>Dec</v>
      </c>
      <c r="D15473" s="1">
        <v>45637</v>
      </c>
      <c r="E15473" t="s">
        <v>2868</v>
      </c>
      <c r="F15473" t="s">
        <v>101</v>
      </c>
      <c r="G15473">
        <v>30152</v>
      </c>
      <c r="H15473">
        <v>142</v>
      </c>
      <c r="I15473">
        <v>4281584</v>
      </c>
      <c r="J15473" t="s">
        <v>81</v>
      </c>
      <c r="K15473">
        <v>2.4127990185165201E-2</v>
      </c>
      <c r="L15473">
        <v>2.4127999999999998</v>
      </c>
      <c r="M15473" t="s">
        <v>82</v>
      </c>
    </row>
    <row r="15474" spans="1:13">
      <c r="A15474" t="s">
        <v>4332</v>
      </c>
      <c r="B15474" t="s">
        <v>4333</v>
      </c>
      <c r="C15474" t="str">
        <f>TEXT(D15474, "mmm")</f>
        <v>Dec</v>
      </c>
      <c r="D15474" s="1">
        <v>45637</v>
      </c>
      <c r="E15474" t="s">
        <v>4406</v>
      </c>
      <c r="F15474" t="s">
        <v>217</v>
      </c>
      <c r="G15474">
        <v>400000</v>
      </c>
      <c r="H15474">
        <v>5</v>
      </c>
      <c r="I15474">
        <v>2000000</v>
      </c>
      <c r="J15474" t="s">
        <v>86</v>
      </c>
      <c r="K15474">
        <v>1.36054296724637E-2</v>
      </c>
      <c r="L15474">
        <v>1.3605</v>
      </c>
      <c r="M15474" t="s">
        <v>82</v>
      </c>
    </row>
    <row r="15475" spans="1:13">
      <c r="A15475" t="s">
        <v>4332</v>
      </c>
      <c r="B15475" t="s">
        <v>4333</v>
      </c>
      <c r="C15475" t="str">
        <f>TEXT(D15475, "mmm")</f>
        <v>Dec</v>
      </c>
      <c r="D15475" s="1">
        <v>45637</v>
      </c>
      <c r="E15475" t="s">
        <v>4406</v>
      </c>
      <c r="F15475" t="s">
        <v>217</v>
      </c>
      <c r="G15475">
        <v>500000</v>
      </c>
      <c r="H15475">
        <v>5</v>
      </c>
      <c r="I15475">
        <v>2500000</v>
      </c>
      <c r="J15475" t="s">
        <v>86</v>
      </c>
      <c r="K15475">
        <v>1.36054296724637E-2</v>
      </c>
      <c r="L15475">
        <v>1.3605</v>
      </c>
      <c r="M15475" t="s">
        <v>82</v>
      </c>
    </row>
    <row r="15476" spans="1:13">
      <c r="A15476" t="s">
        <v>5636</v>
      </c>
      <c r="B15476" t="s">
        <v>5637</v>
      </c>
      <c r="C15476" t="str">
        <f>TEXT(D15476, "mmm")</f>
        <v>Dec</v>
      </c>
      <c r="D15476" s="1">
        <v>45638</v>
      </c>
      <c r="E15476" t="s">
        <v>7449</v>
      </c>
      <c r="F15476" t="s">
        <v>80</v>
      </c>
      <c r="G15476">
        <v>10000</v>
      </c>
      <c r="H15476">
        <v>2.64</v>
      </c>
      <c r="I15476">
        <v>26400</v>
      </c>
      <c r="J15476" t="s">
        <v>81</v>
      </c>
      <c r="K15476">
        <v>3.861000306814244E-3</v>
      </c>
      <c r="L15476">
        <v>0.3861</v>
      </c>
      <c r="M15476" t="s">
        <v>82</v>
      </c>
    </row>
    <row r="15477" spans="1:13">
      <c r="A15477" t="s">
        <v>7412</v>
      </c>
      <c r="B15477" t="s">
        <v>7413</v>
      </c>
      <c r="C15477" t="str">
        <f>TEXT(D15477, "mmm")</f>
        <v>Dec</v>
      </c>
      <c r="D15477" s="1">
        <v>45638</v>
      </c>
      <c r="E15477" t="s">
        <v>7450</v>
      </c>
      <c r="F15477" t="s">
        <v>80</v>
      </c>
      <c r="G15477">
        <v>300000</v>
      </c>
      <c r="H15477">
        <v>0.41</v>
      </c>
      <c r="I15477">
        <v>123000</v>
      </c>
      <c r="J15477" t="s">
        <v>86</v>
      </c>
      <c r="K15477">
        <v>0.37354991992786601</v>
      </c>
      <c r="L15477">
        <v>37.354999999999997</v>
      </c>
      <c r="M15477" t="s">
        <v>82</v>
      </c>
    </row>
    <row r="15478" spans="1:13">
      <c r="A15478" t="s">
        <v>7451</v>
      </c>
      <c r="B15478" t="s">
        <v>7452</v>
      </c>
      <c r="C15478" t="str">
        <f>TEXT(D15478, "mmm")</f>
        <v>Dec</v>
      </c>
      <c r="D15478" s="1">
        <v>45638</v>
      </c>
      <c r="E15478" t="s">
        <v>7453</v>
      </c>
      <c r="F15478" t="s">
        <v>80</v>
      </c>
      <c r="G15478">
        <v>4300</v>
      </c>
      <c r="H15478">
        <v>25.61</v>
      </c>
      <c r="I15478">
        <v>110123</v>
      </c>
      <c r="J15478" t="s">
        <v>86</v>
      </c>
      <c r="K15478">
        <v>5.2180690680047048E-2</v>
      </c>
      <c r="L15478">
        <v>5.2180999999999997</v>
      </c>
      <c r="M15478" t="s">
        <v>82</v>
      </c>
    </row>
    <row r="15479" spans="1:13">
      <c r="A15479" t="s">
        <v>1166</v>
      </c>
      <c r="B15479" t="s">
        <v>1167</v>
      </c>
      <c r="C15479" t="str">
        <f>TEXT(D15479, "mmm")</f>
        <v>Dec</v>
      </c>
      <c r="D15479" s="1">
        <v>45638</v>
      </c>
      <c r="E15479" t="s">
        <v>1178</v>
      </c>
      <c r="F15479" t="s">
        <v>251</v>
      </c>
      <c r="G15479">
        <v>19500</v>
      </c>
      <c r="H15479">
        <v>5.7</v>
      </c>
      <c r="I15479">
        <v>111150</v>
      </c>
      <c r="J15479" t="s">
        <v>86</v>
      </c>
      <c r="K15479">
        <v>-1.423486215927139E-2</v>
      </c>
      <c r="L15479">
        <v>-1.4235</v>
      </c>
      <c r="M15479" t="s">
        <v>82</v>
      </c>
    </row>
    <row r="15480" spans="1:13">
      <c r="A15480" t="s">
        <v>7454</v>
      </c>
      <c r="B15480" t="s">
        <v>7455</v>
      </c>
      <c r="C15480" t="str">
        <f>TEXT(D15480, "mmm")</f>
        <v>Dec</v>
      </c>
      <c r="D15480" s="1">
        <v>45638</v>
      </c>
      <c r="E15480" t="s">
        <v>7456</v>
      </c>
      <c r="F15480" t="s">
        <v>128</v>
      </c>
      <c r="G15480">
        <v>20000</v>
      </c>
      <c r="H15480">
        <v>5.01</v>
      </c>
      <c r="I15480">
        <v>100200</v>
      </c>
      <c r="J15480" t="s">
        <v>86</v>
      </c>
      <c r="K15480">
        <v>3.2454427955464382E-2</v>
      </c>
      <c r="L15480">
        <v>3.2454000000000001</v>
      </c>
      <c r="M15480" t="s">
        <v>82</v>
      </c>
    </row>
    <row r="15481" spans="1:13">
      <c r="A15481" t="s">
        <v>2864</v>
      </c>
      <c r="B15481" t="s">
        <v>2865</v>
      </c>
      <c r="C15481" t="str">
        <f>TEXT(D15481, "mmm")</f>
        <v>Dec</v>
      </c>
      <c r="D15481" s="1">
        <v>45638</v>
      </c>
      <c r="E15481" t="s">
        <v>2881</v>
      </c>
      <c r="F15481" t="s">
        <v>251</v>
      </c>
      <c r="G15481">
        <v>35658</v>
      </c>
      <c r="H15481">
        <v>143.94999999999999</v>
      </c>
      <c r="I15481">
        <v>5132969.0999999996</v>
      </c>
      <c r="J15481" t="s">
        <v>81</v>
      </c>
      <c r="K15481">
        <v>4.1137092338443537E-3</v>
      </c>
      <c r="L15481">
        <v>0.41139999999999999</v>
      </c>
      <c r="M15481" t="s">
        <v>82</v>
      </c>
    </row>
    <row r="15482" spans="1:13">
      <c r="A15482" t="s">
        <v>2864</v>
      </c>
      <c r="B15482" t="s">
        <v>2865</v>
      </c>
      <c r="C15482" t="str">
        <f>TEXT(D15482, "mmm")</f>
        <v>Dec</v>
      </c>
      <c r="D15482" s="1">
        <v>45638</v>
      </c>
      <c r="E15482" t="s">
        <v>2882</v>
      </c>
      <c r="F15482" t="s">
        <v>101</v>
      </c>
      <c r="G15482">
        <v>35658</v>
      </c>
      <c r="H15482">
        <v>143.94999999999999</v>
      </c>
      <c r="I15482">
        <v>5132969.0999999996</v>
      </c>
      <c r="J15482" t="s">
        <v>81</v>
      </c>
      <c r="K15482">
        <v>4.1137092338443537E-3</v>
      </c>
      <c r="L15482">
        <v>0.41139999999999999</v>
      </c>
      <c r="M15482" t="s">
        <v>82</v>
      </c>
    </row>
    <row r="15483" spans="1:13">
      <c r="A15483" t="s">
        <v>2864</v>
      </c>
      <c r="B15483" t="s">
        <v>2865</v>
      </c>
      <c r="C15483" t="str">
        <f>TEXT(D15483, "mmm")</f>
        <v>Dec</v>
      </c>
      <c r="D15483" s="1">
        <v>45638</v>
      </c>
      <c r="E15483" t="s">
        <v>2884</v>
      </c>
      <c r="F15483" t="s">
        <v>101</v>
      </c>
      <c r="G15483">
        <v>35658</v>
      </c>
      <c r="H15483">
        <v>143.94999999999999</v>
      </c>
      <c r="I15483">
        <v>5132969.0999999996</v>
      </c>
      <c r="J15483" t="s">
        <v>81</v>
      </c>
      <c r="K15483">
        <v>4.1137092338443537E-3</v>
      </c>
      <c r="L15483">
        <v>0.41139999999999999</v>
      </c>
      <c r="M15483" t="s">
        <v>82</v>
      </c>
    </row>
    <row r="15484" spans="1:13">
      <c r="A15484" t="s">
        <v>2864</v>
      </c>
      <c r="B15484" t="s">
        <v>2865</v>
      </c>
      <c r="C15484" t="str">
        <f>TEXT(D15484, "mmm")</f>
        <v>Dec</v>
      </c>
      <c r="D15484" s="1">
        <v>45638</v>
      </c>
      <c r="E15484" t="s">
        <v>2883</v>
      </c>
      <c r="F15484" t="s">
        <v>101</v>
      </c>
      <c r="G15484">
        <v>35658</v>
      </c>
      <c r="H15484">
        <v>143.94999999999999</v>
      </c>
      <c r="I15484">
        <v>5132969.0999999996</v>
      </c>
      <c r="J15484" t="s">
        <v>81</v>
      </c>
      <c r="K15484">
        <v>4.1137092338443537E-3</v>
      </c>
      <c r="L15484">
        <v>0.41139999999999999</v>
      </c>
      <c r="M15484" t="s">
        <v>82</v>
      </c>
    </row>
    <row r="15485" spans="1:13">
      <c r="A15485" t="s">
        <v>2864</v>
      </c>
      <c r="B15485" t="s">
        <v>2865</v>
      </c>
      <c r="C15485" t="str">
        <f>TEXT(D15485, "mmm")</f>
        <v>Dec</v>
      </c>
      <c r="D15485" s="1">
        <v>45638</v>
      </c>
      <c r="E15485" t="s">
        <v>2881</v>
      </c>
      <c r="F15485" t="s">
        <v>251</v>
      </c>
      <c r="G15485">
        <v>24550</v>
      </c>
      <c r="H15485">
        <v>143.4</v>
      </c>
      <c r="I15485">
        <v>3520470</v>
      </c>
      <c r="J15485" t="s">
        <v>81</v>
      </c>
      <c r="K15485">
        <v>4.1137092338443537E-3</v>
      </c>
      <c r="L15485">
        <v>0.41139999999999999</v>
      </c>
      <c r="M15485" t="s">
        <v>82</v>
      </c>
    </row>
    <row r="15486" spans="1:13">
      <c r="A15486" t="s">
        <v>2864</v>
      </c>
      <c r="B15486" t="s">
        <v>2865</v>
      </c>
      <c r="C15486" t="str">
        <f>TEXT(D15486, "mmm")</f>
        <v>Dec</v>
      </c>
      <c r="D15486" s="1">
        <v>45638</v>
      </c>
      <c r="E15486" t="s">
        <v>2882</v>
      </c>
      <c r="F15486" t="s">
        <v>101</v>
      </c>
      <c r="G15486">
        <v>24550</v>
      </c>
      <c r="H15486">
        <v>143.4</v>
      </c>
      <c r="I15486">
        <v>3520470</v>
      </c>
      <c r="J15486" t="s">
        <v>81</v>
      </c>
      <c r="K15486">
        <v>4.1137092338443537E-3</v>
      </c>
      <c r="L15486">
        <v>0.41139999999999999</v>
      </c>
      <c r="M15486" t="s">
        <v>82</v>
      </c>
    </row>
    <row r="15487" spans="1:13">
      <c r="A15487" t="s">
        <v>2864</v>
      </c>
      <c r="B15487" t="s">
        <v>2865</v>
      </c>
      <c r="C15487" t="str">
        <f>TEXT(D15487, "mmm")</f>
        <v>Dec</v>
      </c>
      <c r="D15487" s="1">
        <v>45638</v>
      </c>
      <c r="E15487" t="s">
        <v>2884</v>
      </c>
      <c r="F15487" t="s">
        <v>101</v>
      </c>
      <c r="G15487">
        <v>24550</v>
      </c>
      <c r="H15487">
        <v>143.4</v>
      </c>
      <c r="I15487">
        <v>3520470</v>
      </c>
      <c r="J15487" t="s">
        <v>81</v>
      </c>
      <c r="K15487">
        <v>4.1137092338443537E-3</v>
      </c>
      <c r="L15487">
        <v>0.41139999999999999</v>
      </c>
      <c r="M15487" t="s">
        <v>82</v>
      </c>
    </row>
    <row r="15488" spans="1:13">
      <c r="A15488" t="s">
        <v>2864</v>
      </c>
      <c r="B15488" t="s">
        <v>2865</v>
      </c>
      <c r="C15488" t="str">
        <f>TEXT(D15488, "mmm")</f>
        <v>Dec</v>
      </c>
      <c r="D15488" s="1">
        <v>45638</v>
      </c>
      <c r="E15488" t="s">
        <v>2883</v>
      </c>
      <c r="F15488" t="s">
        <v>101</v>
      </c>
      <c r="G15488">
        <v>24550</v>
      </c>
      <c r="H15488">
        <v>143.4</v>
      </c>
      <c r="I15488">
        <v>3520470</v>
      </c>
      <c r="J15488" t="s">
        <v>81</v>
      </c>
      <c r="K15488">
        <v>4.1137092338443537E-3</v>
      </c>
      <c r="L15488">
        <v>0.41139999999999999</v>
      </c>
      <c r="M15488" t="s">
        <v>82</v>
      </c>
    </row>
    <row r="15489" spans="1:13">
      <c r="A15489" t="s">
        <v>4074</v>
      </c>
      <c r="B15489" t="s">
        <v>4075</v>
      </c>
      <c r="C15489" t="str">
        <f>TEXT(D15489, "mmm")</f>
        <v>Dec</v>
      </c>
      <c r="D15489" s="1">
        <v>45638</v>
      </c>
      <c r="E15489" t="s">
        <v>4193</v>
      </c>
      <c r="F15489" t="s">
        <v>80</v>
      </c>
      <c r="G15489">
        <v>350</v>
      </c>
      <c r="H15489">
        <v>249.37</v>
      </c>
      <c r="I15489">
        <v>87279.5</v>
      </c>
      <c r="J15489" t="s">
        <v>81</v>
      </c>
      <c r="K15489">
        <v>-5.2595489467803243E-2</v>
      </c>
      <c r="L15489">
        <v>-5.2595000000000001</v>
      </c>
      <c r="M15489" t="s">
        <v>82</v>
      </c>
    </row>
    <row r="15490" spans="1:13">
      <c r="A15490" t="s">
        <v>7457</v>
      </c>
      <c r="B15490" t="s">
        <v>7458</v>
      </c>
      <c r="C15490" t="str">
        <f>TEXT(D15490, "mmm")</f>
        <v>Dec</v>
      </c>
      <c r="D15490" s="1">
        <v>45638</v>
      </c>
      <c r="E15490" t="s">
        <v>7459</v>
      </c>
      <c r="F15490" t="s">
        <v>101</v>
      </c>
      <c r="G15490">
        <v>125000</v>
      </c>
      <c r="H15490">
        <v>10</v>
      </c>
      <c r="I15490">
        <v>1250000</v>
      </c>
      <c r="J15490" t="s">
        <v>81</v>
      </c>
      <c r="K15490">
        <v>0</v>
      </c>
      <c r="L15490">
        <v>0</v>
      </c>
      <c r="M15490" t="s">
        <v>82</v>
      </c>
    </row>
    <row r="15491" spans="1:13">
      <c r="A15491" t="s">
        <v>7460</v>
      </c>
      <c r="B15491" t="s">
        <v>7461</v>
      </c>
      <c r="C15491" t="str">
        <f>TEXT(D15491, "mmm")</f>
        <v>Dec</v>
      </c>
      <c r="D15491" s="1">
        <v>45638</v>
      </c>
      <c r="E15491" t="s">
        <v>7462</v>
      </c>
      <c r="F15491" t="s">
        <v>118</v>
      </c>
      <c r="G15491">
        <v>2295</v>
      </c>
      <c r="H15491">
        <v>15.25</v>
      </c>
      <c r="I15491">
        <v>34998.75</v>
      </c>
      <c r="J15491" t="s">
        <v>86</v>
      </c>
      <c r="K15491">
        <v>-0.17797093698013</v>
      </c>
      <c r="L15491">
        <v>-17.7971</v>
      </c>
      <c r="M15491" t="s">
        <v>82</v>
      </c>
    </row>
    <row r="15492" spans="1:13">
      <c r="A15492" t="s">
        <v>2180</v>
      </c>
      <c r="B15492" t="s">
        <v>2181</v>
      </c>
      <c r="C15492" t="str">
        <f>TEXT(D15492, "mmm")</f>
        <v>Dec</v>
      </c>
      <c r="D15492" s="1">
        <v>45638</v>
      </c>
      <c r="E15492" t="s">
        <v>2457</v>
      </c>
      <c r="F15492" t="s">
        <v>80</v>
      </c>
      <c r="G15492">
        <v>2000</v>
      </c>
      <c r="H15492">
        <v>12.42</v>
      </c>
      <c r="I15492">
        <v>24840</v>
      </c>
      <c r="J15492" t="s">
        <v>81</v>
      </c>
      <c r="K15492">
        <v>-5.6634180229041098E-2</v>
      </c>
      <c r="L15492">
        <v>-5.6634000000000002</v>
      </c>
      <c r="M15492" t="s">
        <v>82</v>
      </c>
    </row>
    <row r="15493" spans="1:13">
      <c r="A15493" t="s">
        <v>7463</v>
      </c>
      <c r="B15493" t="s">
        <v>7464</v>
      </c>
      <c r="C15493" t="str">
        <f>TEXT(D15493, "mmm")</f>
        <v>Dec</v>
      </c>
      <c r="D15493" s="1">
        <v>45638</v>
      </c>
      <c r="E15493" t="s">
        <v>7465</v>
      </c>
      <c r="F15493" t="s">
        <v>80</v>
      </c>
      <c r="G15493">
        <v>12500</v>
      </c>
      <c r="H15493">
        <v>49.85</v>
      </c>
      <c r="I15493">
        <v>623125</v>
      </c>
      <c r="J15493" t="s">
        <v>86</v>
      </c>
      <c r="K15493">
        <v>3.3619171677043092E-2</v>
      </c>
      <c r="L15493">
        <v>3.3618999999999999</v>
      </c>
      <c r="M15493" t="s">
        <v>82</v>
      </c>
    </row>
    <row r="15494" spans="1:13">
      <c r="A15494" t="s">
        <v>7463</v>
      </c>
      <c r="B15494" t="s">
        <v>7464</v>
      </c>
      <c r="C15494" t="str">
        <f>TEXT(D15494, "mmm")</f>
        <v>Dec</v>
      </c>
      <c r="D15494" s="1">
        <v>45638</v>
      </c>
      <c r="E15494" t="s">
        <v>7465</v>
      </c>
      <c r="F15494" t="s">
        <v>80</v>
      </c>
      <c r="G15494">
        <v>7500</v>
      </c>
      <c r="H15494">
        <v>49.02</v>
      </c>
      <c r="I15494">
        <v>367650</v>
      </c>
      <c r="J15494" t="s">
        <v>81</v>
      </c>
      <c r="K15494">
        <v>3.3619171677043092E-2</v>
      </c>
      <c r="L15494">
        <v>3.3618999999999999</v>
      </c>
      <c r="M15494" t="s">
        <v>82</v>
      </c>
    </row>
    <row r="15495" spans="1:13">
      <c r="A15495" t="s">
        <v>4979</v>
      </c>
      <c r="B15495" t="s">
        <v>4980</v>
      </c>
      <c r="C15495" t="str">
        <f>TEXT(D15495, "mmm")</f>
        <v>Dec</v>
      </c>
      <c r="D15495" s="1">
        <v>45638</v>
      </c>
      <c r="E15495" t="s">
        <v>7466</v>
      </c>
      <c r="F15495" t="s">
        <v>80</v>
      </c>
      <c r="G15495">
        <v>9600</v>
      </c>
      <c r="H15495">
        <v>10.35</v>
      </c>
      <c r="I15495">
        <v>99360</v>
      </c>
      <c r="J15495" t="s">
        <v>81</v>
      </c>
      <c r="K15495">
        <v>1.273449541658978E-2</v>
      </c>
      <c r="L15495">
        <v>1.2734000000000001</v>
      </c>
      <c r="M15495" t="s">
        <v>82</v>
      </c>
    </row>
    <row r="15496" spans="1:13">
      <c r="A15496" t="s">
        <v>2488</v>
      </c>
      <c r="B15496" t="s">
        <v>2489</v>
      </c>
      <c r="C15496" t="str">
        <f>TEXT(D15496, "mmm")</f>
        <v>Dec</v>
      </c>
      <c r="D15496" s="1">
        <v>45638</v>
      </c>
      <c r="E15496" t="s">
        <v>7467</v>
      </c>
      <c r="F15496" t="s">
        <v>101</v>
      </c>
      <c r="G15496">
        <v>32121</v>
      </c>
      <c r="H15496">
        <v>4.6399999999999997</v>
      </c>
      <c r="I15496">
        <v>149041.44</v>
      </c>
      <c r="J15496" t="s">
        <v>86</v>
      </c>
      <c r="K15496">
        <v>0.12499998715417091</v>
      </c>
      <c r="L15496">
        <v>12.5</v>
      </c>
      <c r="M15496" t="s">
        <v>82</v>
      </c>
    </row>
    <row r="15497" spans="1:13">
      <c r="A15497" t="s">
        <v>7419</v>
      </c>
      <c r="B15497" t="s">
        <v>7420</v>
      </c>
      <c r="C15497" t="str">
        <f>TEXT(D15497, "mmm")</f>
        <v>Dec</v>
      </c>
      <c r="D15497" s="1">
        <v>45638</v>
      </c>
      <c r="E15497" t="s">
        <v>7468</v>
      </c>
      <c r="F15497" t="s">
        <v>80</v>
      </c>
      <c r="G15497">
        <v>10000</v>
      </c>
      <c r="H15497">
        <v>3.42</v>
      </c>
      <c r="I15497">
        <v>34200</v>
      </c>
      <c r="J15497" t="s">
        <v>86</v>
      </c>
      <c r="K15497">
        <v>0.32110097763283751</v>
      </c>
      <c r="L15497">
        <v>32.110100000000003</v>
      </c>
      <c r="M15497" t="s">
        <v>82</v>
      </c>
    </row>
    <row r="15498" spans="1:13">
      <c r="A15498" t="s">
        <v>5819</v>
      </c>
      <c r="B15498" t="s">
        <v>5820</v>
      </c>
      <c r="C15498" t="str">
        <f>TEXT(D15498, "mmm")</f>
        <v>Dec</v>
      </c>
      <c r="D15498" s="1">
        <v>45638</v>
      </c>
      <c r="E15498" t="s">
        <v>7221</v>
      </c>
      <c r="F15498" t="s">
        <v>101</v>
      </c>
      <c r="G15498">
        <v>31800</v>
      </c>
      <c r="H15498">
        <v>3.01</v>
      </c>
      <c r="I15498">
        <v>95718</v>
      </c>
      <c r="J15498" t="s">
        <v>81</v>
      </c>
      <c r="K15498">
        <v>1.324502056478671E-2</v>
      </c>
      <c r="L15498">
        <v>1.3245</v>
      </c>
      <c r="M15498" t="s">
        <v>82</v>
      </c>
    </row>
    <row r="15499" spans="1:13">
      <c r="A15499" t="s">
        <v>5819</v>
      </c>
      <c r="B15499" t="s">
        <v>5820</v>
      </c>
      <c r="C15499" t="str">
        <f>TEXT(D15499, "mmm")</f>
        <v>Dec</v>
      </c>
      <c r="D15499" s="1">
        <v>45638</v>
      </c>
      <c r="E15499" t="s">
        <v>7220</v>
      </c>
      <c r="F15499" t="s">
        <v>101</v>
      </c>
      <c r="G15499">
        <v>31800</v>
      </c>
      <c r="H15499">
        <v>3.01</v>
      </c>
      <c r="I15499">
        <v>95718</v>
      </c>
      <c r="J15499" t="s">
        <v>81</v>
      </c>
      <c r="K15499">
        <v>1.324502056478671E-2</v>
      </c>
      <c r="L15499">
        <v>1.3245</v>
      </c>
      <c r="M15499" t="s">
        <v>82</v>
      </c>
    </row>
    <row r="15500" spans="1:13">
      <c r="A15500" t="s">
        <v>7469</v>
      </c>
      <c r="B15500" t="s">
        <v>7470</v>
      </c>
      <c r="C15500" t="str">
        <f>TEXT(D15500, "mmm")</f>
        <v>Dec</v>
      </c>
      <c r="D15500" s="1">
        <v>45638</v>
      </c>
      <c r="E15500" t="s">
        <v>7471</v>
      </c>
      <c r="F15500" t="s">
        <v>80</v>
      </c>
      <c r="G15500">
        <v>6025</v>
      </c>
      <c r="H15500">
        <v>41.45</v>
      </c>
      <c r="I15500">
        <v>249736.25</v>
      </c>
      <c r="J15500" t="s">
        <v>81</v>
      </c>
      <c r="K15500">
        <v>-3.0281053874312121E-2</v>
      </c>
      <c r="L15500">
        <v>-3.0280999999999998</v>
      </c>
      <c r="M15500" t="s">
        <v>82</v>
      </c>
    </row>
    <row r="15501" spans="1:13">
      <c r="A15501" t="s">
        <v>7460</v>
      </c>
      <c r="B15501" t="s">
        <v>7461</v>
      </c>
      <c r="C15501" t="str">
        <f>TEXT(D15501, "mmm")</f>
        <v>Dec</v>
      </c>
      <c r="D15501" s="1">
        <v>45638</v>
      </c>
      <c r="E15501" t="s">
        <v>7472</v>
      </c>
      <c r="F15501" t="s">
        <v>118</v>
      </c>
      <c r="G15501">
        <v>2623</v>
      </c>
      <c r="H15501">
        <v>15.25</v>
      </c>
      <c r="I15501">
        <v>40000.75</v>
      </c>
      <c r="J15501" t="s">
        <v>86</v>
      </c>
      <c r="K15501">
        <v>-0.17797093698013</v>
      </c>
      <c r="L15501">
        <v>-17.7971</v>
      </c>
      <c r="M15501" t="s">
        <v>82</v>
      </c>
    </row>
    <row r="15502" spans="1:13">
      <c r="A15502" t="s">
        <v>4875</v>
      </c>
      <c r="B15502" t="s">
        <v>4876</v>
      </c>
      <c r="C15502" t="str">
        <f>TEXT(D15502, "mmm")</f>
        <v>Dec</v>
      </c>
      <c r="D15502" s="1">
        <v>45638</v>
      </c>
      <c r="E15502" t="s">
        <v>2782</v>
      </c>
      <c r="F15502" t="s">
        <v>426</v>
      </c>
      <c r="G15502">
        <v>3456</v>
      </c>
      <c r="H15502">
        <v>10.3</v>
      </c>
      <c r="I15502">
        <v>35596.800000000003</v>
      </c>
      <c r="J15502" t="s">
        <v>81</v>
      </c>
      <c r="K15502">
        <v>-4.6214409239426657E-2</v>
      </c>
      <c r="L15502">
        <v>-4.6214000000000004</v>
      </c>
      <c r="M15502" t="s">
        <v>82</v>
      </c>
    </row>
    <row r="15503" spans="1:13">
      <c r="A15503" t="s">
        <v>7460</v>
      </c>
      <c r="B15503" t="s">
        <v>7461</v>
      </c>
      <c r="C15503" t="str">
        <f>TEXT(D15503, "mmm")</f>
        <v>Dec</v>
      </c>
      <c r="D15503" s="1">
        <v>45638</v>
      </c>
      <c r="E15503" t="s">
        <v>7473</v>
      </c>
      <c r="F15503" t="s">
        <v>118</v>
      </c>
      <c r="G15503">
        <v>1000</v>
      </c>
      <c r="H15503">
        <v>15.25</v>
      </c>
      <c r="I15503">
        <v>15250</v>
      </c>
      <c r="J15503" t="s">
        <v>81</v>
      </c>
      <c r="K15503">
        <v>-0.17797093698013</v>
      </c>
      <c r="L15503">
        <v>-17.7971</v>
      </c>
      <c r="M15503" t="s">
        <v>82</v>
      </c>
    </row>
    <row r="15504" spans="1:13">
      <c r="A15504" t="s">
        <v>3968</v>
      </c>
      <c r="B15504" t="s">
        <v>3969</v>
      </c>
      <c r="C15504" t="str">
        <f>TEXT(D15504, "mmm")</f>
        <v>Dec</v>
      </c>
      <c r="D15504" s="1">
        <v>45638</v>
      </c>
      <c r="E15504" t="s">
        <v>3970</v>
      </c>
      <c r="F15504" t="s">
        <v>128</v>
      </c>
      <c r="G15504">
        <v>17877</v>
      </c>
      <c r="H15504">
        <v>1.68</v>
      </c>
      <c r="I15504">
        <v>30033.360000000001</v>
      </c>
      <c r="J15504" t="s">
        <v>81</v>
      </c>
      <c r="K15504">
        <v>-4.242418906054557E-2</v>
      </c>
      <c r="L15504">
        <v>-4.2423999999999999</v>
      </c>
      <c r="M15504" t="s">
        <v>82</v>
      </c>
    </row>
    <row r="15505" spans="1:13">
      <c r="A15505" t="s">
        <v>2864</v>
      </c>
      <c r="B15505" t="s">
        <v>2865</v>
      </c>
      <c r="C15505" t="str">
        <f>TEXT(D15505, "mmm")</f>
        <v>Dec</v>
      </c>
      <c r="D15505" s="1">
        <v>45638</v>
      </c>
      <c r="E15505" t="s">
        <v>2866</v>
      </c>
      <c r="F15505" t="s">
        <v>217</v>
      </c>
      <c r="G15505">
        <v>35658</v>
      </c>
      <c r="H15505">
        <v>143.94999999999999</v>
      </c>
      <c r="I15505">
        <v>5132969.0999999996</v>
      </c>
      <c r="J15505" t="s">
        <v>81</v>
      </c>
      <c r="K15505">
        <v>4.1137092338443537E-3</v>
      </c>
      <c r="L15505">
        <v>0.41139999999999999</v>
      </c>
      <c r="M15505" t="s">
        <v>82</v>
      </c>
    </row>
    <row r="15506" spans="1:13">
      <c r="A15506" t="s">
        <v>2864</v>
      </c>
      <c r="B15506" t="s">
        <v>2865</v>
      </c>
      <c r="C15506" t="str">
        <f>TEXT(D15506, "mmm")</f>
        <v>Dec</v>
      </c>
      <c r="D15506" s="1">
        <v>45638</v>
      </c>
      <c r="E15506" t="s">
        <v>2866</v>
      </c>
      <c r="F15506" t="s">
        <v>217</v>
      </c>
      <c r="G15506">
        <v>24550</v>
      </c>
      <c r="H15506">
        <v>143.4</v>
      </c>
      <c r="I15506">
        <v>3520470</v>
      </c>
      <c r="J15506" t="s">
        <v>81</v>
      </c>
      <c r="K15506">
        <v>4.1137092338443537E-3</v>
      </c>
      <c r="L15506">
        <v>0.41139999999999999</v>
      </c>
      <c r="M15506" t="s">
        <v>82</v>
      </c>
    </row>
    <row r="15507" spans="1:13">
      <c r="A15507" t="s">
        <v>2159</v>
      </c>
      <c r="B15507" t="s">
        <v>2160</v>
      </c>
      <c r="C15507" t="str">
        <f>TEXT(D15507, "mmm")</f>
        <v>Dec</v>
      </c>
      <c r="D15507" s="1">
        <v>45638</v>
      </c>
      <c r="E15507" t="s">
        <v>2161</v>
      </c>
      <c r="F15507" t="s">
        <v>217</v>
      </c>
      <c r="G15507">
        <v>150000</v>
      </c>
      <c r="H15507">
        <v>1.61</v>
      </c>
      <c r="I15507">
        <v>241500</v>
      </c>
      <c r="J15507" t="s">
        <v>81</v>
      </c>
      <c r="K15507">
        <v>4.9999951571226831E-2</v>
      </c>
      <c r="L15507">
        <v>5</v>
      </c>
      <c r="M15507" t="s">
        <v>82</v>
      </c>
    </row>
    <row r="15508" spans="1:13">
      <c r="A15508" t="s">
        <v>2159</v>
      </c>
      <c r="B15508" t="s">
        <v>2160</v>
      </c>
      <c r="C15508" t="str">
        <f>TEXT(D15508, "mmm")</f>
        <v>Dec</v>
      </c>
      <c r="D15508" s="1">
        <v>45638</v>
      </c>
      <c r="E15508" t="s">
        <v>2161</v>
      </c>
      <c r="F15508" t="s">
        <v>217</v>
      </c>
      <c r="G15508">
        <v>150000</v>
      </c>
      <c r="H15508">
        <v>1.61</v>
      </c>
      <c r="I15508">
        <v>241500</v>
      </c>
      <c r="J15508" t="s">
        <v>81</v>
      </c>
      <c r="K15508">
        <v>4.9999951571226831E-2</v>
      </c>
      <c r="L15508">
        <v>5</v>
      </c>
      <c r="M15508" t="s">
        <v>82</v>
      </c>
    </row>
    <row r="15509" spans="1:13">
      <c r="A15509" t="s">
        <v>7474</v>
      </c>
      <c r="B15509" t="s">
        <v>7475</v>
      </c>
      <c r="C15509" t="str">
        <f>TEXT(D15509, "mmm")</f>
        <v>Dec</v>
      </c>
      <c r="D15509" s="1">
        <v>45638</v>
      </c>
      <c r="E15509" t="s">
        <v>7476</v>
      </c>
      <c r="F15509" t="s">
        <v>80</v>
      </c>
      <c r="G15509">
        <v>100</v>
      </c>
      <c r="H15509">
        <v>441.34</v>
      </c>
      <c r="I15509">
        <v>44134</v>
      </c>
      <c r="J15509" t="s">
        <v>86</v>
      </c>
      <c r="K15509">
        <v>-3.5393345245330672E-2</v>
      </c>
      <c r="L15509">
        <v>-3.5392999999999999</v>
      </c>
      <c r="M15509" t="s">
        <v>82</v>
      </c>
    </row>
    <row r="15510" spans="1:13">
      <c r="A15510" t="s">
        <v>7477</v>
      </c>
      <c r="B15510" t="s">
        <v>7478</v>
      </c>
      <c r="C15510" t="str">
        <f>TEXT(D15510, "mmm")</f>
        <v>Dec</v>
      </c>
      <c r="D15510" s="1">
        <v>45638</v>
      </c>
      <c r="E15510" t="s">
        <v>7479</v>
      </c>
      <c r="F15510" t="s">
        <v>80</v>
      </c>
      <c r="G15510">
        <v>3490</v>
      </c>
      <c r="H15510">
        <v>71.459999999999994</v>
      </c>
      <c r="I15510">
        <v>249395.4</v>
      </c>
      <c r="J15510" t="s">
        <v>81</v>
      </c>
      <c r="K15510">
        <v>3.1254507740489101E-2</v>
      </c>
      <c r="L15510">
        <v>3.1255000000000002</v>
      </c>
      <c r="M15510" t="s">
        <v>82</v>
      </c>
    </row>
    <row r="15511" spans="1:13">
      <c r="A15511" t="s">
        <v>5190</v>
      </c>
      <c r="B15511" t="s">
        <v>5191</v>
      </c>
      <c r="C15511" t="str">
        <f>TEXT(D15511, "mmm")</f>
        <v>Dec</v>
      </c>
      <c r="D15511" s="1">
        <v>45638</v>
      </c>
      <c r="E15511" t="s">
        <v>6825</v>
      </c>
      <c r="F15511" t="s">
        <v>80</v>
      </c>
      <c r="G15511">
        <v>10000</v>
      </c>
      <c r="H15511">
        <v>50.16</v>
      </c>
      <c r="I15511">
        <v>501599.99999999988</v>
      </c>
      <c r="J15511" t="s">
        <v>81</v>
      </c>
      <c r="K15511">
        <v>-0.1068325533209834</v>
      </c>
      <c r="L15511">
        <v>-10.683299999999999</v>
      </c>
      <c r="M15511" t="s">
        <v>82</v>
      </c>
    </row>
    <row r="15512" spans="1:13">
      <c r="A15512" t="s">
        <v>7425</v>
      </c>
      <c r="B15512" t="s">
        <v>7426</v>
      </c>
      <c r="C15512" t="str">
        <f>TEXT(D15512, "mmm")</f>
        <v>Dec</v>
      </c>
      <c r="D15512" s="1">
        <v>45638</v>
      </c>
      <c r="E15512" t="s">
        <v>7427</v>
      </c>
      <c r="F15512" t="s">
        <v>118</v>
      </c>
      <c r="G15512">
        <v>20000</v>
      </c>
      <c r="H15512">
        <v>0.89</v>
      </c>
      <c r="I15512">
        <v>17800</v>
      </c>
      <c r="J15512" t="s">
        <v>81</v>
      </c>
      <c r="K15512">
        <v>5.49944178341919E-2</v>
      </c>
      <c r="L15512">
        <v>5.4993999999999996</v>
      </c>
      <c r="M15512" t="s">
        <v>82</v>
      </c>
    </row>
    <row r="15513" spans="1:13">
      <c r="A15513" t="s">
        <v>7460</v>
      </c>
      <c r="B15513" t="s">
        <v>7461</v>
      </c>
      <c r="C15513" t="str">
        <f>TEXT(D15513, "mmm")</f>
        <v>Dec</v>
      </c>
      <c r="D15513" s="1">
        <v>45638</v>
      </c>
      <c r="E15513" t="s">
        <v>7480</v>
      </c>
      <c r="F15513" t="s">
        <v>128</v>
      </c>
      <c r="G15513">
        <v>2295</v>
      </c>
      <c r="H15513">
        <v>15.25</v>
      </c>
      <c r="I15513">
        <v>34998.75</v>
      </c>
      <c r="J15513" t="s">
        <v>86</v>
      </c>
      <c r="K15513">
        <v>-0.17797093698013</v>
      </c>
      <c r="L15513">
        <v>-17.7971</v>
      </c>
      <c r="M15513" t="s">
        <v>82</v>
      </c>
    </row>
    <row r="15514" spans="1:13">
      <c r="A15514" t="s">
        <v>7469</v>
      </c>
      <c r="B15514" t="s">
        <v>7470</v>
      </c>
      <c r="C15514" t="str">
        <f>TEXT(D15514, "mmm")</f>
        <v>Dec</v>
      </c>
      <c r="D15514" s="1">
        <v>45638</v>
      </c>
      <c r="E15514" t="s">
        <v>7481</v>
      </c>
      <c r="F15514" t="s">
        <v>128</v>
      </c>
      <c r="G15514">
        <v>14200</v>
      </c>
      <c r="H15514">
        <v>41.52</v>
      </c>
      <c r="I15514">
        <v>589584</v>
      </c>
      <c r="J15514" t="s">
        <v>86</v>
      </c>
      <c r="K15514">
        <v>-3.0281053874312121E-2</v>
      </c>
      <c r="L15514">
        <v>-3.0280999999999998</v>
      </c>
      <c r="M15514" t="s">
        <v>82</v>
      </c>
    </row>
    <row r="15515" spans="1:13">
      <c r="A15515" t="s">
        <v>1875</v>
      </c>
      <c r="B15515" t="s">
        <v>1876</v>
      </c>
      <c r="C15515" t="str">
        <f>TEXT(D15515, "mmm")</f>
        <v>Dec</v>
      </c>
      <c r="D15515" s="1">
        <v>45638</v>
      </c>
      <c r="E15515" t="s">
        <v>1879</v>
      </c>
      <c r="F15515" t="s">
        <v>217</v>
      </c>
      <c r="G15515">
        <v>239</v>
      </c>
      <c r="H15515">
        <v>234.13</v>
      </c>
      <c r="I15515">
        <v>55957.07</v>
      </c>
      <c r="J15515" t="s">
        <v>81</v>
      </c>
      <c r="K15515">
        <v>8.9368935019275453E-2</v>
      </c>
      <c r="L15515">
        <v>8.9368999999999996</v>
      </c>
      <c r="M15515" t="s">
        <v>82</v>
      </c>
    </row>
    <row r="15516" spans="1:13">
      <c r="A15516" t="s">
        <v>1875</v>
      </c>
      <c r="B15516" t="s">
        <v>1876</v>
      </c>
      <c r="C15516" t="str">
        <f>TEXT(D15516, "mmm")</f>
        <v>Dec</v>
      </c>
      <c r="D15516" s="1">
        <v>45638</v>
      </c>
      <c r="E15516" t="s">
        <v>1877</v>
      </c>
      <c r="F15516" t="s">
        <v>101</v>
      </c>
      <c r="G15516">
        <v>239</v>
      </c>
      <c r="H15516">
        <v>234.13</v>
      </c>
      <c r="I15516">
        <v>55957.07</v>
      </c>
      <c r="J15516" t="s">
        <v>81</v>
      </c>
      <c r="K15516">
        <v>8.9368935019275453E-2</v>
      </c>
      <c r="L15516">
        <v>8.9368999999999996</v>
      </c>
      <c r="M15516" t="s">
        <v>82</v>
      </c>
    </row>
    <row r="15517" spans="1:13">
      <c r="A15517" t="s">
        <v>1875</v>
      </c>
      <c r="B15517" t="s">
        <v>1876</v>
      </c>
      <c r="C15517" t="str">
        <f>TEXT(D15517, "mmm")</f>
        <v>Dec</v>
      </c>
      <c r="D15517" s="1">
        <v>45638</v>
      </c>
      <c r="E15517" t="s">
        <v>1878</v>
      </c>
      <c r="F15517" t="s">
        <v>101</v>
      </c>
      <c r="G15517">
        <v>239</v>
      </c>
      <c r="H15517">
        <v>234.13</v>
      </c>
      <c r="I15517">
        <v>55957.07</v>
      </c>
      <c r="J15517" t="s">
        <v>81</v>
      </c>
      <c r="K15517">
        <v>8.9368935019275453E-2</v>
      </c>
      <c r="L15517">
        <v>8.9368999999999996</v>
      </c>
      <c r="M15517" t="s">
        <v>82</v>
      </c>
    </row>
    <row r="15518" spans="1:13">
      <c r="A15518" t="s">
        <v>1875</v>
      </c>
      <c r="B15518" t="s">
        <v>1876</v>
      </c>
      <c r="C15518" t="str">
        <f>TEXT(D15518, "mmm")</f>
        <v>Dec</v>
      </c>
      <c r="D15518" s="1">
        <v>45638</v>
      </c>
      <c r="E15518" t="s">
        <v>1879</v>
      </c>
      <c r="F15518" t="s">
        <v>217</v>
      </c>
      <c r="G15518">
        <v>277</v>
      </c>
      <c r="H15518">
        <v>1174.06</v>
      </c>
      <c r="I15518">
        <v>325214.62</v>
      </c>
      <c r="J15518" t="s">
        <v>81</v>
      </c>
      <c r="K15518">
        <v>8.9368935019275453E-2</v>
      </c>
      <c r="L15518">
        <v>8.9368999999999996</v>
      </c>
      <c r="M15518" t="s">
        <v>82</v>
      </c>
    </row>
    <row r="15519" spans="1:13">
      <c r="A15519" t="s">
        <v>1875</v>
      </c>
      <c r="B15519" t="s">
        <v>1876</v>
      </c>
      <c r="C15519" t="str">
        <f>TEXT(D15519, "mmm")</f>
        <v>Dec</v>
      </c>
      <c r="D15519" s="1">
        <v>45638</v>
      </c>
      <c r="E15519" t="s">
        <v>1877</v>
      </c>
      <c r="F15519" t="s">
        <v>101</v>
      </c>
      <c r="G15519">
        <v>277</v>
      </c>
      <c r="H15519">
        <v>1174.06</v>
      </c>
      <c r="I15519">
        <v>325214.62</v>
      </c>
      <c r="J15519" t="s">
        <v>81</v>
      </c>
      <c r="K15519">
        <v>8.9368935019275453E-2</v>
      </c>
      <c r="L15519">
        <v>8.9368999999999996</v>
      </c>
      <c r="M15519" t="s">
        <v>82</v>
      </c>
    </row>
    <row r="15520" spans="1:13">
      <c r="A15520" t="s">
        <v>1875</v>
      </c>
      <c r="B15520" t="s">
        <v>1876</v>
      </c>
      <c r="C15520" t="str">
        <f>TEXT(D15520, "mmm")</f>
        <v>Dec</v>
      </c>
      <c r="D15520" s="1">
        <v>45638</v>
      </c>
      <c r="E15520" t="s">
        <v>1878</v>
      </c>
      <c r="F15520" t="s">
        <v>101</v>
      </c>
      <c r="G15520">
        <v>277</v>
      </c>
      <c r="H15520">
        <v>1174.06</v>
      </c>
      <c r="I15520">
        <v>325214.62</v>
      </c>
      <c r="J15520" t="s">
        <v>81</v>
      </c>
      <c r="K15520">
        <v>8.9368935019275453E-2</v>
      </c>
      <c r="L15520">
        <v>8.9368999999999996</v>
      </c>
      <c r="M15520" t="s">
        <v>82</v>
      </c>
    </row>
    <row r="15521" spans="1:13">
      <c r="A15521" t="s">
        <v>7469</v>
      </c>
      <c r="B15521" t="s">
        <v>7470</v>
      </c>
      <c r="C15521" t="str">
        <f>TEXT(D15521, "mmm")</f>
        <v>Dec</v>
      </c>
      <c r="D15521" s="1">
        <v>45638</v>
      </c>
      <c r="E15521" t="s">
        <v>7481</v>
      </c>
      <c r="F15521" t="s">
        <v>128</v>
      </c>
      <c r="G15521">
        <v>11400</v>
      </c>
      <c r="H15521">
        <v>41.45</v>
      </c>
      <c r="I15521">
        <v>472530.00000000012</v>
      </c>
      <c r="J15521" t="s">
        <v>81</v>
      </c>
      <c r="K15521">
        <v>-3.0281053874312121E-2</v>
      </c>
      <c r="L15521">
        <v>-3.0280999999999998</v>
      </c>
      <c r="M15521" t="s">
        <v>82</v>
      </c>
    </row>
    <row r="15522" spans="1:13">
      <c r="A15522" t="s">
        <v>1599</v>
      </c>
      <c r="B15522" t="s">
        <v>1600</v>
      </c>
      <c r="C15522" t="str">
        <f>TEXT(D15522, "mmm")</f>
        <v>Dec</v>
      </c>
      <c r="D15522" s="1">
        <v>45638</v>
      </c>
      <c r="E15522" t="s">
        <v>7482</v>
      </c>
      <c r="F15522" t="s">
        <v>118</v>
      </c>
      <c r="G15522">
        <v>7000</v>
      </c>
      <c r="H15522">
        <v>37.96</v>
      </c>
      <c r="I15522">
        <v>265720</v>
      </c>
      <c r="J15522" t="s">
        <v>86</v>
      </c>
      <c r="K15522">
        <v>-0.1029874230351512</v>
      </c>
      <c r="L15522">
        <v>-10.2987</v>
      </c>
      <c r="M15522" t="s">
        <v>82</v>
      </c>
    </row>
    <row r="15523" spans="1:13">
      <c r="A15523" t="s">
        <v>7460</v>
      </c>
      <c r="B15523" t="s">
        <v>7461</v>
      </c>
      <c r="C15523" t="str">
        <f>TEXT(D15523, "mmm")</f>
        <v>Dec</v>
      </c>
      <c r="D15523" s="1">
        <v>45638</v>
      </c>
      <c r="E15523" t="s">
        <v>7483</v>
      </c>
      <c r="F15523" t="s">
        <v>118</v>
      </c>
      <c r="G15523">
        <v>3278</v>
      </c>
      <c r="H15523">
        <v>15.25</v>
      </c>
      <c r="I15523">
        <v>49989.5</v>
      </c>
      <c r="J15523" t="s">
        <v>86</v>
      </c>
      <c r="K15523">
        <v>-0.17797093698013</v>
      </c>
      <c r="L15523">
        <v>-17.7971</v>
      </c>
      <c r="M15523" t="s">
        <v>82</v>
      </c>
    </row>
    <row r="15524" spans="1:13">
      <c r="A15524" t="s">
        <v>4332</v>
      </c>
      <c r="B15524" t="s">
        <v>4333</v>
      </c>
      <c r="C15524" t="str">
        <f>TEXT(D15524, "mmm")</f>
        <v>Dec</v>
      </c>
      <c r="D15524" s="1">
        <v>45638</v>
      </c>
      <c r="E15524" t="s">
        <v>7484</v>
      </c>
      <c r="F15524" t="s">
        <v>1283</v>
      </c>
      <c r="G15524">
        <v>10000</v>
      </c>
      <c r="H15524">
        <v>4.55</v>
      </c>
      <c r="I15524">
        <v>45500</v>
      </c>
      <c r="J15524" t="s">
        <v>81</v>
      </c>
      <c r="K15524">
        <v>-2.0362025120903019E-2</v>
      </c>
      <c r="L15524">
        <v>-2.0362</v>
      </c>
      <c r="M15524" t="s">
        <v>82</v>
      </c>
    </row>
    <row r="15525" spans="1:13">
      <c r="A15525" t="s">
        <v>7457</v>
      </c>
      <c r="B15525" t="s">
        <v>7458</v>
      </c>
      <c r="C15525" t="str">
        <f>TEXT(D15525, "mmm")</f>
        <v>Dec</v>
      </c>
      <c r="D15525" s="1">
        <v>45638</v>
      </c>
      <c r="E15525" t="s">
        <v>7485</v>
      </c>
      <c r="F15525" t="s">
        <v>101</v>
      </c>
      <c r="G15525">
        <v>125000</v>
      </c>
      <c r="H15525">
        <v>10</v>
      </c>
      <c r="I15525">
        <v>1250000</v>
      </c>
      <c r="J15525" t="s">
        <v>81</v>
      </c>
      <c r="K15525">
        <v>0</v>
      </c>
      <c r="L15525">
        <v>0</v>
      </c>
      <c r="M15525" t="s">
        <v>82</v>
      </c>
    </row>
    <row r="15526" spans="1:13">
      <c r="A15526" t="s">
        <v>7397</v>
      </c>
      <c r="B15526" t="s">
        <v>7398</v>
      </c>
      <c r="C15526" t="str">
        <f>TEXT(D15526, "mmm")</f>
        <v>Dec</v>
      </c>
      <c r="D15526" s="1">
        <v>45638</v>
      </c>
      <c r="E15526" t="s">
        <v>7399</v>
      </c>
      <c r="F15526" t="s">
        <v>101</v>
      </c>
      <c r="G15526">
        <v>146758</v>
      </c>
      <c r="H15526">
        <v>15.01</v>
      </c>
      <c r="I15526">
        <v>2202837.58</v>
      </c>
      <c r="J15526" t="s">
        <v>81</v>
      </c>
      <c r="K15526">
        <v>7.8636814158174362E-2</v>
      </c>
      <c r="L15526">
        <v>7.8636999999999997</v>
      </c>
      <c r="M15526" t="s">
        <v>82</v>
      </c>
    </row>
    <row r="15527" spans="1:13">
      <c r="A15527" t="s">
        <v>7397</v>
      </c>
      <c r="B15527" t="s">
        <v>7398</v>
      </c>
      <c r="C15527" t="str">
        <f>TEXT(D15527, "mmm")</f>
        <v>Dec</v>
      </c>
      <c r="D15527" s="1">
        <v>45638</v>
      </c>
      <c r="E15527" t="s">
        <v>7400</v>
      </c>
      <c r="F15527" t="s">
        <v>101</v>
      </c>
      <c r="G15527">
        <v>146758</v>
      </c>
      <c r="H15527">
        <v>15.01</v>
      </c>
      <c r="I15527">
        <v>2202837.58</v>
      </c>
      <c r="J15527" t="s">
        <v>81</v>
      </c>
      <c r="K15527">
        <v>7.8636814158174362E-2</v>
      </c>
      <c r="L15527">
        <v>7.8636999999999997</v>
      </c>
      <c r="M15527" t="s">
        <v>82</v>
      </c>
    </row>
    <row r="15528" spans="1:13">
      <c r="A15528" t="s">
        <v>7397</v>
      </c>
      <c r="B15528" t="s">
        <v>7398</v>
      </c>
      <c r="C15528" t="str">
        <f>TEXT(D15528, "mmm")</f>
        <v>Dec</v>
      </c>
      <c r="D15528" s="1">
        <v>45638</v>
      </c>
      <c r="E15528" t="s">
        <v>7401</v>
      </c>
      <c r="F15528" t="s">
        <v>428</v>
      </c>
      <c r="G15528">
        <v>146758</v>
      </c>
      <c r="H15528">
        <v>15.01</v>
      </c>
      <c r="I15528">
        <v>2202837.58</v>
      </c>
      <c r="J15528" t="s">
        <v>81</v>
      </c>
      <c r="K15528">
        <v>7.8636814158174362E-2</v>
      </c>
      <c r="L15528">
        <v>7.8636999999999997</v>
      </c>
      <c r="M15528" t="s">
        <v>82</v>
      </c>
    </row>
    <row r="15529" spans="1:13">
      <c r="A15529" t="s">
        <v>7412</v>
      </c>
      <c r="B15529" t="s">
        <v>7413</v>
      </c>
      <c r="C15529" t="str">
        <f>TEXT(D15529, "mmm")</f>
        <v>Dec</v>
      </c>
      <c r="D15529" s="1">
        <v>45638</v>
      </c>
      <c r="E15529" t="s">
        <v>7486</v>
      </c>
      <c r="F15529" t="s">
        <v>118</v>
      </c>
      <c r="G15529">
        <v>124933</v>
      </c>
      <c r="H15529">
        <v>0.38</v>
      </c>
      <c r="I15529">
        <v>47474.54</v>
      </c>
      <c r="J15529" t="s">
        <v>81</v>
      </c>
      <c r="K15529">
        <v>0.37354991992786601</v>
      </c>
      <c r="L15529">
        <v>37.354999999999997</v>
      </c>
      <c r="M15529" t="s">
        <v>82</v>
      </c>
    </row>
    <row r="15530" spans="1:13">
      <c r="A15530" t="s">
        <v>129</v>
      </c>
      <c r="B15530" t="s">
        <v>130</v>
      </c>
      <c r="C15530" t="str">
        <f>TEXT(D15530, "mmm")</f>
        <v>Dec</v>
      </c>
      <c r="D15530" s="1">
        <v>45638</v>
      </c>
      <c r="E15530" t="s">
        <v>109</v>
      </c>
      <c r="F15530" t="s">
        <v>101</v>
      </c>
      <c r="G15530">
        <v>42000</v>
      </c>
      <c r="H15530">
        <v>6.92</v>
      </c>
      <c r="I15530">
        <v>290640</v>
      </c>
      <c r="J15530" t="s">
        <v>86</v>
      </c>
      <c r="K15530">
        <v>-5.7887066188587744E-3</v>
      </c>
      <c r="L15530">
        <v>-0.57889999999999997</v>
      </c>
      <c r="M15530" t="s">
        <v>82</v>
      </c>
    </row>
    <row r="15531" spans="1:13">
      <c r="A15531" t="s">
        <v>129</v>
      </c>
      <c r="B15531" t="s">
        <v>130</v>
      </c>
      <c r="C15531" t="str">
        <f>TEXT(D15531, "mmm")</f>
        <v>Dec</v>
      </c>
      <c r="D15531" s="1">
        <v>45638</v>
      </c>
      <c r="E15531" t="s">
        <v>110</v>
      </c>
      <c r="F15531" t="s">
        <v>101</v>
      </c>
      <c r="G15531">
        <v>42000</v>
      </c>
      <c r="H15531">
        <v>6.92</v>
      </c>
      <c r="I15531">
        <v>290640</v>
      </c>
      <c r="J15531" t="s">
        <v>86</v>
      </c>
      <c r="K15531">
        <v>-5.7887066188587744E-3</v>
      </c>
      <c r="L15531">
        <v>-0.57889999999999997</v>
      </c>
      <c r="M15531" t="s">
        <v>82</v>
      </c>
    </row>
    <row r="15532" spans="1:13">
      <c r="A15532" t="s">
        <v>129</v>
      </c>
      <c r="B15532" t="s">
        <v>130</v>
      </c>
      <c r="C15532" t="str">
        <f>TEXT(D15532, "mmm")</f>
        <v>Dec</v>
      </c>
      <c r="D15532" s="1">
        <v>45638</v>
      </c>
      <c r="E15532" t="s">
        <v>111</v>
      </c>
      <c r="F15532" t="s">
        <v>101</v>
      </c>
      <c r="G15532">
        <v>42000</v>
      </c>
      <c r="H15532">
        <v>6.92</v>
      </c>
      <c r="I15532">
        <v>290640</v>
      </c>
      <c r="J15532" t="s">
        <v>86</v>
      </c>
      <c r="K15532">
        <v>-5.7887066188587744E-3</v>
      </c>
      <c r="L15532">
        <v>-0.57889999999999997</v>
      </c>
      <c r="M15532" t="s">
        <v>82</v>
      </c>
    </row>
    <row r="15533" spans="1:13">
      <c r="A15533" t="s">
        <v>1318</v>
      </c>
      <c r="B15533" t="s">
        <v>1319</v>
      </c>
      <c r="C15533" t="str">
        <f>TEXT(D15533, "mmm")</f>
        <v>Dec</v>
      </c>
      <c r="D15533" s="1">
        <v>45638</v>
      </c>
      <c r="E15533" t="s">
        <v>1320</v>
      </c>
      <c r="F15533" t="s">
        <v>118</v>
      </c>
      <c r="G15533">
        <v>9000</v>
      </c>
      <c r="H15533">
        <v>4.5999999999999996</v>
      </c>
      <c r="I15533">
        <v>41400</v>
      </c>
      <c r="J15533" t="s">
        <v>81</v>
      </c>
      <c r="K15533">
        <v>6.8965556221825874E-2</v>
      </c>
      <c r="L15533">
        <v>6.8966000000000003</v>
      </c>
      <c r="M15533" t="s">
        <v>82</v>
      </c>
    </row>
    <row r="15534" spans="1:13">
      <c r="A15534" t="s">
        <v>7304</v>
      </c>
      <c r="B15534" t="s">
        <v>7305</v>
      </c>
      <c r="C15534" t="str">
        <f>TEXT(D15534, "mmm")</f>
        <v>Dec</v>
      </c>
      <c r="D15534" s="1">
        <v>45638</v>
      </c>
      <c r="E15534" t="s">
        <v>7306</v>
      </c>
      <c r="F15534" t="s">
        <v>80</v>
      </c>
      <c r="G15534">
        <v>10500</v>
      </c>
      <c r="H15534">
        <v>21.9</v>
      </c>
      <c r="I15534">
        <v>229950</v>
      </c>
      <c r="J15534" t="s">
        <v>81</v>
      </c>
      <c r="K15534">
        <v>-0.1129325885987796</v>
      </c>
      <c r="L15534">
        <v>-11.2933</v>
      </c>
      <c r="M15534" t="s">
        <v>82</v>
      </c>
    </row>
    <row r="15535" spans="1:13">
      <c r="A15535" t="s">
        <v>7460</v>
      </c>
      <c r="B15535" t="s">
        <v>7461</v>
      </c>
      <c r="C15535" t="str">
        <f>TEXT(D15535, "mmm")</f>
        <v>Dec</v>
      </c>
      <c r="D15535" s="1">
        <v>45638</v>
      </c>
      <c r="E15535" t="s">
        <v>7487</v>
      </c>
      <c r="F15535" t="s">
        <v>118</v>
      </c>
      <c r="G15535">
        <v>1000</v>
      </c>
      <c r="H15535">
        <v>15.25</v>
      </c>
      <c r="I15535">
        <v>15250</v>
      </c>
      <c r="J15535" t="s">
        <v>81</v>
      </c>
      <c r="K15535">
        <v>-0.17797093698013</v>
      </c>
      <c r="L15535">
        <v>-17.7971</v>
      </c>
      <c r="M15535" t="s">
        <v>82</v>
      </c>
    </row>
    <row r="15536" spans="1:13">
      <c r="A15536" t="s">
        <v>2180</v>
      </c>
      <c r="B15536" t="s">
        <v>2181</v>
      </c>
      <c r="C15536" t="str">
        <f>TEXT(D15536, "mmm")</f>
        <v>Dec</v>
      </c>
      <c r="D15536" s="1">
        <v>45638</v>
      </c>
      <c r="E15536" t="s">
        <v>7488</v>
      </c>
      <c r="F15536" t="s">
        <v>80</v>
      </c>
      <c r="G15536">
        <v>2000</v>
      </c>
      <c r="H15536">
        <v>12.43</v>
      </c>
      <c r="I15536">
        <v>24860</v>
      </c>
      <c r="J15536" t="s">
        <v>81</v>
      </c>
      <c r="K15536">
        <v>-5.6634180229041098E-2</v>
      </c>
      <c r="L15536">
        <v>-5.6634000000000002</v>
      </c>
      <c r="M15536" t="s">
        <v>82</v>
      </c>
    </row>
    <row r="15537" spans="1:13">
      <c r="A15537" t="s">
        <v>5935</v>
      </c>
      <c r="B15537" t="s">
        <v>5936</v>
      </c>
      <c r="C15537" t="str">
        <f>TEXT(D15537, "mmm")</f>
        <v>Dec</v>
      </c>
      <c r="D15537" s="1">
        <v>45638</v>
      </c>
      <c r="E15537" t="s">
        <v>5937</v>
      </c>
      <c r="F15537" t="s">
        <v>217</v>
      </c>
      <c r="G15537">
        <v>12710</v>
      </c>
      <c r="H15537">
        <v>1.77</v>
      </c>
      <c r="I15537">
        <v>22496.7</v>
      </c>
      <c r="J15537" t="s">
        <v>81</v>
      </c>
      <c r="K15537">
        <v>0.1355932271881235</v>
      </c>
      <c r="L15537">
        <v>13.5593</v>
      </c>
      <c r="M15537" t="s">
        <v>82</v>
      </c>
    </row>
    <row r="15538" spans="1:13">
      <c r="A15538" t="s">
        <v>311</v>
      </c>
      <c r="B15538" t="s">
        <v>312</v>
      </c>
      <c r="C15538" t="str">
        <f>TEXT(D15538, "mmm")</f>
        <v>Dec</v>
      </c>
      <c r="D15538" s="1">
        <v>45638</v>
      </c>
      <c r="E15538" t="s">
        <v>313</v>
      </c>
      <c r="F15538" t="s">
        <v>314</v>
      </c>
      <c r="G15538">
        <v>219000</v>
      </c>
      <c r="H15538">
        <v>29.58</v>
      </c>
      <c r="I15538">
        <v>6478020</v>
      </c>
      <c r="J15538" t="s">
        <v>81</v>
      </c>
      <c r="K15538">
        <v>-0.14535666281225429</v>
      </c>
      <c r="L15538">
        <v>-14.5357</v>
      </c>
      <c r="M15538" t="s">
        <v>82</v>
      </c>
    </row>
    <row r="15539" spans="1:13">
      <c r="A15539" t="s">
        <v>5095</v>
      </c>
      <c r="B15539" t="s">
        <v>5096</v>
      </c>
      <c r="C15539" t="str">
        <f>TEXT(D15539, "mmm")</f>
        <v>Dec</v>
      </c>
      <c r="D15539" s="1">
        <v>45638</v>
      </c>
      <c r="E15539" t="s">
        <v>5097</v>
      </c>
      <c r="F15539" t="s">
        <v>101</v>
      </c>
      <c r="G15539">
        <v>9800</v>
      </c>
      <c r="H15539">
        <v>16.420000000000002</v>
      </c>
      <c r="I15539">
        <v>160916</v>
      </c>
      <c r="J15539" t="s">
        <v>86</v>
      </c>
      <c r="K15539">
        <v>-6.1472760360528289E-2</v>
      </c>
      <c r="L15539">
        <v>-6.1473000000000004</v>
      </c>
      <c r="M15539" t="s">
        <v>82</v>
      </c>
    </row>
    <row r="15540" spans="1:13">
      <c r="A15540" t="s">
        <v>7489</v>
      </c>
      <c r="B15540" t="s">
        <v>7490</v>
      </c>
      <c r="C15540" t="str">
        <f>TEXT(D15540, "mmm")</f>
        <v>Dec</v>
      </c>
      <c r="D15540" s="1">
        <v>45638</v>
      </c>
      <c r="E15540" t="s">
        <v>7491</v>
      </c>
      <c r="F15540" t="s">
        <v>80</v>
      </c>
      <c r="G15540">
        <v>4391</v>
      </c>
      <c r="H15540">
        <v>22.78</v>
      </c>
      <c r="I15540">
        <v>100026.98</v>
      </c>
      <c r="J15540" t="s">
        <v>86</v>
      </c>
      <c r="K15540">
        <v>-3.7053086391545142E-2</v>
      </c>
      <c r="L15540">
        <v>-3.7052999999999998</v>
      </c>
      <c r="M15540" t="s">
        <v>82</v>
      </c>
    </row>
    <row r="15541" spans="1:13">
      <c r="A15541" t="s">
        <v>4332</v>
      </c>
      <c r="B15541" t="s">
        <v>4333</v>
      </c>
      <c r="C15541" t="str">
        <f>TEXT(D15541, "mmm")</f>
        <v>Dec</v>
      </c>
      <c r="D15541" s="1">
        <v>45638</v>
      </c>
      <c r="E15541" t="s">
        <v>7439</v>
      </c>
      <c r="F15541" t="s">
        <v>118</v>
      </c>
      <c r="G15541">
        <v>5000</v>
      </c>
      <c r="H15541">
        <v>4.57</v>
      </c>
      <c r="I15541">
        <v>22850</v>
      </c>
      <c r="J15541" t="s">
        <v>81</v>
      </c>
      <c r="K15541">
        <v>-2.0362025120903019E-2</v>
      </c>
      <c r="L15541">
        <v>-2.0362</v>
      </c>
      <c r="M15541" t="s">
        <v>82</v>
      </c>
    </row>
    <row r="15542" spans="1:13">
      <c r="A15542" t="s">
        <v>3701</v>
      </c>
      <c r="B15542" t="s">
        <v>3702</v>
      </c>
      <c r="C15542" t="str">
        <f>TEXT(D15542, "mmm")</f>
        <v>Dec</v>
      </c>
      <c r="D15542" s="1">
        <v>45638</v>
      </c>
      <c r="E15542" t="s">
        <v>3703</v>
      </c>
      <c r="F15542" t="s">
        <v>128</v>
      </c>
      <c r="G15542">
        <v>5500</v>
      </c>
      <c r="H15542">
        <v>9.56</v>
      </c>
      <c r="I15542">
        <v>52580</v>
      </c>
      <c r="J15542" t="s">
        <v>81</v>
      </c>
      <c r="K15542">
        <v>0.36652071137423531</v>
      </c>
      <c r="L15542">
        <v>36.652099999999997</v>
      </c>
      <c r="M15542" t="s">
        <v>82</v>
      </c>
    </row>
    <row r="15543" spans="1:13">
      <c r="A15543" t="s">
        <v>3701</v>
      </c>
      <c r="B15543" t="s">
        <v>3702</v>
      </c>
      <c r="C15543" t="str">
        <f>TEXT(D15543, "mmm")</f>
        <v>Dec</v>
      </c>
      <c r="D15543" s="1">
        <v>45638</v>
      </c>
      <c r="E15543" t="s">
        <v>3703</v>
      </c>
      <c r="F15543" t="s">
        <v>128</v>
      </c>
      <c r="G15543">
        <v>45454</v>
      </c>
      <c r="H15543">
        <v>9.82</v>
      </c>
      <c r="I15543">
        <v>446358.28</v>
      </c>
      <c r="J15543" t="s">
        <v>86</v>
      </c>
      <c r="K15543">
        <v>0.36652071137423531</v>
      </c>
      <c r="L15543">
        <v>36.652099999999997</v>
      </c>
      <c r="M15543" t="s">
        <v>82</v>
      </c>
    </row>
    <row r="15544" spans="1:13">
      <c r="A15544" t="s">
        <v>7460</v>
      </c>
      <c r="B15544" t="s">
        <v>7461</v>
      </c>
      <c r="C15544" t="str">
        <f>TEXT(D15544, "mmm")</f>
        <v>Dec</v>
      </c>
      <c r="D15544" s="1">
        <v>45638</v>
      </c>
      <c r="E15544" t="s">
        <v>7492</v>
      </c>
      <c r="F15544" t="s">
        <v>80</v>
      </c>
      <c r="G15544">
        <v>1180</v>
      </c>
      <c r="H15544">
        <v>15.25</v>
      </c>
      <c r="I15544">
        <v>17995</v>
      </c>
      <c r="J15544" t="s">
        <v>81</v>
      </c>
      <c r="K15544">
        <v>-0.17797093698013</v>
      </c>
      <c r="L15544">
        <v>-17.7971</v>
      </c>
      <c r="M15544" t="s">
        <v>82</v>
      </c>
    </row>
    <row r="15545" spans="1:13">
      <c r="A15545" t="s">
        <v>7477</v>
      </c>
      <c r="B15545" t="s">
        <v>7478</v>
      </c>
      <c r="C15545" t="str">
        <f>TEXT(D15545, "mmm")</f>
        <v>Dec</v>
      </c>
      <c r="D15545" s="1">
        <v>45638</v>
      </c>
      <c r="E15545" t="s">
        <v>7493</v>
      </c>
      <c r="F15545" t="s">
        <v>80</v>
      </c>
      <c r="G15545">
        <v>3490</v>
      </c>
      <c r="H15545">
        <v>71.760000000000005</v>
      </c>
      <c r="I15545">
        <v>250442.4</v>
      </c>
      <c r="J15545" t="s">
        <v>86</v>
      </c>
      <c r="K15545">
        <v>3.1254507740489101E-2</v>
      </c>
      <c r="L15545">
        <v>3.1255000000000002</v>
      </c>
      <c r="M15545" t="s">
        <v>82</v>
      </c>
    </row>
    <row r="15546" spans="1:13">
      <c r="A15546" t="s">
        <v>6955</v>
      </c>
      <c r="B15546" t="s">
        <v>6956</v>
      </c>
      <c r="C15546" t="str">
        <f>TEXT(D15546, "mmm")</f>
        <v>Dec</v>
      </c>
      <c r="D15546" s="1">
        <v>45638</v>
      </c>
      <c r="E15546" t="s">
        <v>6957</v>
      </c>
      <c r="F15546" t="s">
        <v>222</v>
      </c>
      <c r="G15546">
        <v>32066</v>
      </c>
      <c r="H15546">
        <v>25.11</v>
      </c>
      <c r="I15546">
        <v>805177.26</v>
      </c>
      <c r="J15546" t="s">
        <v>86</v>
      </c>
      <c r="K15546">
        <v>6.8603664587749025E-2</v>
      </c>
      <c r="L15546">
        <v>6.8604000000000003</v>
      </c>
      <c r="M15546" t="s">
        <v>82</v>
      </c>
    </row>
    <row r="15547" spans="1:13">
      <c r="A15547" t="s">
        <v>6955</v>
      </c>
      <c r="B15547" t="s">
        <v>6956</v>
      </c>
      <c r="C15547" t="str">
        <f>TEXT(D15547, "mmm")</f>
        <v>Dec</v>
      </c>
      <c r="D15547" s="1">
        <v>45638</v>
      </c>
      <c r="E15547" t="s">
        <v>2847</v>
      </c>
      <c r="F15547" t="s">
        <v>101</v>
      </c>
      <c r="G15547">
        <v>32066</v>
      </c>
      <c r="H15547">
        <v>25.11</v>
      </c>
      <c r="I15547">
        <v>805177.26</v>
      </c>
      <c r="J15547" t="s">
        <v>86</v>
      </c>
      <c r="K15547">
        <v>6.8603664587749025E-2</v>
      </c>
      <c r="L15547">
        <v>6.8604000000000003</v>
      </c>
      <c r="M15547" t="s">
        <v>82</v>
      </c>
    </row>
    <row r="15548" spans="1:13">
      <c r="A15548" t="s">
        <v>6955</v>
      </c>
      <c r="B15548" t="s">
        <v>6956</v>
      </c>
      <c r="C15548" t="str">
        <f>TEXT(D15548, "mmm")</f>
        <v>Dec</v>
      </c>
      <c r="D15548" s="1">
        <v>45638</v>
      </c>
      <c r="E15548" t="s">
        <v>2846</v>
      </c>
      <c r="F15548" t="s">
        <v>101</v>
      </c>
      <c r="G15548">
        <v>32066</v>
      </c>
      <c r="H15548">
        <v>25.11</v>
      </c>
      <c r="I15548">
        <v>805177.26</v>
      </c>
      <c r="J15548" t="s">
        <v>86</v>
      </c>
      <c r="K15548">
        <v>6.8603664587749025E-2</v>
      </c>
      <c r="L15548">
        <v>6.8604000000000003</v>
      </c>
      <c r="M15548" t="s">
        <v>82</v>
      </c>
    </row>
    <row r="15549" spans="1:13">
      <c r="A15549" t="s">
        <v>6955</v>
      </c>
      <c r="B15549" t="s">
        <v>6956</v>
      </c>
      <c r="C15549" t="str">
        <f>TEXT(D15549, "mmm")</f>
        <v>Dec</v>
      </c>
      <c r="D15549" s="1">
        <v>45638</v>
      </c>
      <c r="E15549" t="s">
        <v>2848</v>
      </c>
      <c r="F15549" t="s">
        <v>101</v>
      </c>
      <c r="G15549">
        <v>32066</v>
      </c>
      <c r="H15549">
        <v>25.11</v>
      </c>
      <c r="I15549">
        <v>805177.26</v>
      </c>
      <c r="J15549" t="s">
        <v>86</v>
      </c>
      <c r="K15549">
        <v>6.8603664587749025E-2</v>
      </c>
      <c r="L15549">
        <v>6.8604000000000003</v>
      </c>
      <c r="M15549" t="s">
        <v>82</v>
      </c>
    </row>
    <row r="15550" spans="1:13">
      <c r="A15550" t="s">
        <v>6955</v>
      </c>
      <c r="B15550" t="s">
        <v>6956</v>
      </c>
      <c r="C15550" t="str">
        <f>TEXT(D15550, "mmm")</f>
        <v>Dec</v>
      </c>
      <c r="D15550" s="1">
        <v>45638</v>
      </c>
      <c r="E15550" t="s">
        <v>2849</v>
      </c>
      <c r="F15550" t="s">
        <v>101</v>
      </c>
      <c r="G15550">
        <v>32066</v>
      </c>
      <c r="H15550">
        <v>25.11</v>
      </c>
      <c r="I15550">
        <v>805177.26</v>
      </c>
      <c r="J15550" t="s">
        <v>86</v>
      </c>
      <c r="K15550">
        <v>6.8603664587749025E-2</v>
      </c>
      <c r="L15550">
        <v>6.8604000000000003</v>
      </c>
      <c r="M15550" t="s">
        <v>82</v>
      </c>
    </row>
    <row r="15551" spans="1:13">
      <c r="A15551" t="s">
        <v>7460</v>
      </c>
      <c r="B15551" t="s">
        <v>7461</v>
      </c>
      <c r="C15551" t="str">
        <f>TEXT(D15551, "mmm")</f>
        <v>Dec</v>
      </c>
      <c r="D15551" s="1">
        <v>45638</v>
      </c>
      <c r="E15551" t="s">
        <v>7494</v>
      </c>
      <c r="F15551" t="s">
        <v>118</v>
      </c>
      <c r="G15551">
        <v>1311</v>
      </c>
      <c r="H15551">
        <v>15.25</v>
      </c>
      <c r="I15551">
        <v>19992.75</v>
      </c>
      <c r="J15551" t="s">
        <v>81</v>
      </c>
      <c r="K15551">
        <v>-0.17797093698013</v>
      </c>
      <c r="L15551">
        <v>-17.7971</v>
      </c>
      <c r="M15551" t="s">
        <v>82</v>
      </c>
    </row>
    <row r="15552" spans="1:13">
      <c r="A15552" t="s">
        <v>4348</v>
      </c>
      <c r="B15552" t="s">
        <v>4349</v>
      </c>
      <c r="C15552" t="str">
        <f>TEXT(D15552, "mmm")</f>
        <v>Dec</v>
      </c>
      <c r="D15552" s="1">
        <v>45638</v>
      </c>
      <c r="E15552" t="s">
        <v>6772</v>
      </c>
      <c r="F15552" t="s">
        <v>80</v>
      </c>
      <c r="G15552">
        <v>11771</v>
      </c>
      <c r="H15552">
        <v>11.74</v>
      </c>
      <c r="I15552">
        <v>138191.54</v>
      </c>
      <c r="J15552" t="s">
        <v>81</v>
      </c>
      <c r="K15552">
        <v>-1.8340328025710281E-2</v>
      </c>
      <c r="L15552">
        <v>-1.8340000000000001</v>
      </c>
      <c r="M15552" t="s">
        <v>82</v>
      </c>
    </row>
    <row r="15553" spans="1:13">
      <c r="A15553" t="s">
        <v>3164</v>
      </c>
      <c r="B15553" t="s">
        <v>3165</v>
      </c>
      <c r="C15553" t="str">
        <f>TEXT(D15553, "mmm")</f>
        <v>Dec</v>
      </c>
      <c r="D15553" s="1">
        <v>45638</v>
      </c>
      <c r="E15553" t="s">
        <v>3628</v>
      </c>
      <c r="F15553" t="s">
        <v>80</v>
      </c>
      <c r="G15553">
        <v>100000</v>
      </c>
      <c r="H15553">
        <v>0.12</v>
      </c>
      <c r="I15553">
        <v>12000</v>
      </c>
      <c r="J15553" t="s">
        <v>81</v>
      </c>
      <c r="K15553">
        <v>0.14768674392600389</v>
      </c>
      <c r="L15553">
        <v>14.768700000000001</v>
      </c>
      <c r="M15553" t="s">
        <v>82</v>
      </c>
    </row>
    <row r="15554" spans="1:13">
      <c r="A15554" t="s">
        <v>513</v>
      </c>
      <c r="B15554" t="s">
        <v>514</v>
      </c>
      <c r="C15554" t="str">
        <f>TEXT(D15554, "mmm")</f>
        <v>Dec</v>
      </c>
      <c r="D15554" s="1">
        <v>45638</v>
      </c>
      <c r="E15554" t="s">
        <v>515</v>
      </c>
      <c r="F15554" t="s">
        <v>222</v>
      </c>
      <c r="G15554">
        <v>3005</v>
      </c>
      <c r="H15554">
        <v>32.85</v>
      </c>
      <c r="I15554">
        <v>98714.25</v>
      </c>
      <c r="J15554" t="s">
        <v>86</v>
      </c>
      <c r="K15554">
        <v>1.401585545533424E-2</v>
      </c>
      <c r="L15554">
        <v>1.4016</v>
      </c>
      <c r="M15554" t="s">
        <v>82</v>
      </c>
    </row>
    <row r="15555" spans="1:13">
      <c r="A15555" t="s">
        <v>513</v>
      </c>
      <c r="B15555" t="s">
        <v>514</v>
      </c>
      <c r="C15555" t="str">
        <f>TEXT(D15555, "mmm")</f>
        <v>Dec</v>
      </c>
      <c r="D15555" s="1">
        <v>45638</v>
      </c>
      <c r="E15555" t="s">
        <v>515</v>
      </c>
      <c r="F15555" t="s">
        <v>222</v>
      </c>
      <c r="G15555">
        <v>1000</v>
      </c>
      <c r="H15555">
        <v>32.840000000000003</v>
      </c>
      <c r="I15555">
        <v>32840</v>
      </c>
      <c r="J15555" t="s">
        <v>81</v>
      </c>
      <c r="K15555">
        <v>1.401585545533424E-2</v>
      </c>
      <c r="L15555">
        <v>1.4016</v>
      </c>
      <c r="M15555" t="s">
        <v>82</v>
      </c>
    </row>
    <row r="15556" spans="1:13">
      <c r="A15556" t="s">
        <v>513</v>
      </c>
      <c r="B15556" t="s">
        <v>514</v>
      </c>
      <c r="C15556" t="str">
        <f>TEXT(D15556, "mmm")</f>
        <v>Dec</v>
      </c>
      <c r="D15556" s="1">
        <v>45638</v>
      </c>
      <c r="E15556" t="s">
        <v>515</v>
      </c>
      <c r="F15556" t="s">
        <v>222</v>
      </c>
      <c r="G15556">
        <v>1000</v>
      </c>
      <c r="H15556">
        <v>32.840000000000003</v>
      </c>
      <c r="I15556">
        <v>32840</v>
      </c>
      <c r="J15556" t="s">
        <v>81</v>
      </c>
      <c r="K15556">
        <v>1.401585545533424E-2</v>
      </c>
      <c r="L15556">
        <v>1.4016</v>
      </c>
      <c r="M15556" t="s">
        <v>82</v>
      </c>
    </row>
    <row r="15557" spans="1:13">
      <c r="A15557" t="s">
        <v>3227</v>
      </c>
      <c r="B15557" t="s">
        <v>3228</v>
      </c>
      <c r="C15557" t="str">
        <f>TEXT(D15557, "mmm")</f>
        <v>Dec</v>
      </c>
      <c r="D15557" s="1">
        <v>45638</v>
      </c>
      <c r="E15557" t="s">
        <v>7495</v>
      </c>
      <c r="F15557" t="s">
        <v>118</v>
      </c>
      <c r="G15557">
        <v>600</v>
      </c>
      <c r="H15557">
        <v>43.99</v>
      </c>
      <c r="I15557">
        <v>26394</v>
      </c>
      <c r="J15557" t="s">
        <v>86</v>
      </c>
      <c r="K15557">
        <v>-6.2500056930272385E-2</v>
      </c>
      <c r="L15557">
        <v>-6.25</v>
      </c>
      <c r="M15557" t="s">
        <v>82</v>
      </c>
    </row>
    <row r="15558" spans="1:13">
      <c r="A15558" t="s">
        <v>3227</v>
      </c>
      <c r="B15558" t="s">
        <v>3228</v>
      </c>
      <c r="C15558" t="str">
        <f>TEXT(D15558, "mmm")</f>
        <v>Dec</v>
      </c>
      <c r="D15558" s="1">
        <v>45638</v>
      </c>
      <c r="E15558" t="s">
        <v>7495</v>
      </c>
      <c r="F15558" t="s">
        <v>118</v>
      </c>
      <c r="G15558">
        <v>295</v>
      </c>
      <c r="H15558">
        <v>44</v>
      </c>
      <c r="I15558">
        <v>12980</v>
      </c>
      <c r="J15558" t="s">
        <v>81</v>
      </c>
      <c r="K15558">
        <v>-6.2500056930272385E-2</v>
      </c>
      <c r="L15558">
        <v>-6.25</v>
      </c>
      <c r="M15558" t="s">
        <v>82</v>
      </c>
    </row>
    <row r="15559" spans="1:13">
      <c r="A15559" t="s">
        <v>1751</v>
      </c>
      <c r="B15559" t="s">
        <v>1752</v>
      </c>
      <c r="C15559" t="str">
        <f>TEXT(D15559, "mmm")</f>
        <v>Dec</v>
      </c>
      <c r="D15559" s="1">
        <v>45638</v>
      </c>
      <c r="E15559" t="s">
        <v>7496</v>
      </c>
      <c r="F15559" t="s">
        <v>222</v>
      </c>
      <c r="G15559">
        <v>5000</v>
      </c>
      <c r="H15559">
        <v>20.69</v>
      </c>
      <c r="I15559">
        <v>103450</v>
      </c>
      <c r="J15559" t="s">
        <v>86</v>
      </c>
      <c r="K15559">
        <v>-0.1161765130339891</v>
      </c>
      <c r="L15559">
        <v>-11.617699999999999</v>
      </c>
      <c r="M15559" t="s">
        <v>82</v>
      </c>
    </row>
    <row r="15560" spans="1:13">
      <c r="A15560" t="s">
        <v>7460</v>
      </c>
      <c r="B15560" t="s">
        <v>7461</v>
      </c>
      <c r="C15560" t="str">
        <f>TEXT(D15560, "mmm")</f>
        <v>Dec</v>
      </c>
      <c r="D15560" s="1">
        <v>45638</v>
      </c>
      <c r="E15560" t="s">
        <v>7497</v>
      </c>
      <c r="F15560" t="s">
        <v>118</v>
      </c>
      <c r="G15560">
        <v>1311</v>
      </c>
      <c r="H15560">
        <v>15.25</v>
      </c>
      <c r="I15560">
        <v>19992.75</v>
      </c>
      <c r="J15560" t="s">
        <v>81</v>
      </c>
      <c r="K15560">
        <v>-0.17797093698013</v>
      </c>
      <c r="L15560">
        <v>-17.7971</v>
      </c>
      <c r="M15560" t="s">
        <v>82</v>
      </c>
    </row>
    <row r="15561" spans="1:13">
      <c r="A15561" t="s">
        <v>291</v>
      </c>
      <c r="B15561" t="s">
        <v>292</v>
      </c>
      <c r="C15561" t="str">
        <f>TEXT(D15561, "mmm")</f>
        <v>Dec</v>
      </c>
      <c r="D15561" s="1">
        <v>45638</v>
      </c>
      <c r="E15561" t="s">
        <v>100</v>
      </c>
      <c r="F15561" t="s">
        <v>101</v>
      </c>
      <c r="G15561">
        <v>355173</v>
      </c>
      <c r="H15561">
        <v>7.87</v>
      </c>
      <c r="I15561">
        <v>2795211.51</v>
      </c>
      <c r="J15561" t="s">
        <v>86</v>
      </c>
      <c r="K15561">
        <v>-3.3949614771769498E-2</v>
      </c>
      <c r="L15561">
        <v>-3.395</v>
      </c>
      <c r="M15561" t="s">
        <v>82</v>
      </c>
    </row>
    <row r="15562" spans="1:13">
      <c r="A15562" t="s">
        <v>291</v>
      </c>
      <c r="B15562" t="s">
        <v>292</v>
      </c>
      <c r="C15562" t="str">
        <f>TEXT(D15562, "mmm")</f>
        <v>Dec</v>
      </c>
      <c r="D15562" s="1">
        <v>45638</v>
      </c>
      <c r="E15562" t="s">
        <v>102</v>
      </c>
      <c r="F15562" t="s">
        <v>101</v>
      </c>
      <c r="G15562">
        <v>355173</v>
      </c>
      <c r="H15562">
        <v>7.87</v>
      </c>
      <c r="I15562">
        <v>2795211.51</v>
      </c>
      <c r="J15562" t="s">
        <v>86</v>
      </c>
      <c r="K15562">
        <v>-3.3949614771769498E-2</v>
      </c>
      <c r="L15562">
        <v>-3.395</v>
      </c>
      <c r="M15562" t="s">
        <v>82</v>
      </c>
    </row>
    <row r="15563" spans="1:13">
      <c r="A15563" t="s">
        <v>3701</v>
      </c>
      <c r="B15563" t="s">
        <v>3702</v>
      </c>
      <c r="C15563" t="str">
        <f>TEXT(D15563, "mmm")</f>
        <v>Dec</v>
      </c>
      <c r="D15563" s="1">
        <v>45638</v>
      </c>
      <c r="E15563" t="s">
        <v>3724</v>
      </c>
      <c r="F15563" t="s">
        <v>118</v>
      </c>
      <c r="G15563">
        <v>4545</v>
      </c>
      <c r="H15563">
        <v>9.7799999999999994</v>
      </c>
      <c r="I15563">
        <v>44450.1</v>
      </c>
      <c r="J15563" t="s">
        <v>81</v>
      </c>
      <c r="K15563">
        <v>0.36652071137423531</v>
      </c>
      <c r="L15563">
        <v>36.652099999999997</v>
      </c>
      <c r="M15563" t="s">
        <v>82</v>
      </c>
    </row>
    <row r="15564" spans="1:13">
      <c r="A15564" t="s">
        <v>7498</v>
      </c>
      <c r="B15564" t="s">
        <v>7499</v>
      </c>
      <c r="C15564" t="str">
        <f>TEXT(D15564, "mmm")</f>
        <v>Dec</v>
      </c>
      <c r="D15564" s="1">
        <v>45638</v>
      </c>
      <c r="E15564" t="s">
        <v>7500</v>
      </c>
      <c r="F15564" t="s">
        <v>80</v>
      </c>
      <c r="G15564">
        <v>1000</v>
      </c>
      <c r="H15564">
        <v>147.22</v>
      </c>
      <c r="I15564">
        <v>147220</v>
      </c>
      <c r="J15564" t="s">
        <v>86</v>
      </c>
      <c r="K15564">
        <v>-8.1373639336872472E-3</v>
      </c>
      <c r="L15564">
        <v>-0.81369999999999998</v>
      </c>
      <c r="M15564" t="s">
        <v>82</v>
      </c>
    </row>
    <row r="15565" spans="1:13">
      <c r="A15565" t="s">
        <v>1824</v>
      </c>
      <c r="B15565" t="s">
        <v>1825</v>
      </c>
      <c r="C15565" t="str">
        <f>TEXT(D15565, "mmm")</f>
        <v>Dec</v>
      </c>
      <c r="D15565" s="1">
        <v>45638</v>
      </c>
      <c r="E15565" t="s">
        <v>7446</v>
      </c>
      <c r="F15565" t="s">
        <v>80</v>
      </c>
      <c r="G15565">
        <v>40600</v>
      </c>
      <c r="H15565">
        <v>1.89</v>
      </c>
      <c r="I15565">
        <v>76734</v>
      </c>
      <c r="J15565" t="s">
        <v>81</v>
      </c>
      <c r="K15565">
        <v>-5.290953955155886E-3</v>
      </c>
      <c r="L15565">
        <v>-0.52910000000000001</v>
      </c>
      <c r="M15565" t="s">
        <v>82</v>
      </c>
    </row>
    <row r="15566" spans="1:13">
      <c r="A15566" t="s">
        <v>5636</v>
      </c>
      <c r="B15566" t="s">
        <v>5637</v>
      </c>
      <c r="C15566" t="str">
        <f>TEXT(D15566, "mmm")</f>
        <v>Dec</v>
      </c>
      <c r="D15566" s="1">
        <v>45638</v>
      </c>
      <c r="E15566" t="s">
        <v>7449</v>
      </c>
      <c r="F15566" t="s">
        <v>80</v>
      </c>
      <c r="G15566">
        <v>100000</v>
      </c>
      <c r="H15566">
        <v>2.64</v>
      </c>
      <c r="I15566">
        <v>264000</v>
      </c>
      <c r="J15566" t="s">
        <v>86</v>
      </c>
      <c r="K15566">
        <v>3.861000306814244E-3</v>
      </c>
      <c r="L15566">
        <v>0.3861</v>
      </c>
      <c r="M15566" t="s">
        <v>82</v>
      </c>
    </row>
    <row r="15567" spans="1:13">
      <c r="A15567" t="s">
        <v>7457</v>
      </c>
      <c r="B15567" t="s">
        <v>7458</v>
      </c>
      <c r="C15567" t="str">
        <f>TEXT(D15567, "mmm")</f>
        <v>Dec</v>
      </c>
      <c r="D15567" s="1">
        <v>45638</v>
      </c>
      <c r="E15567" t="s">
        <v>7501</v>
      </c>
      <c r="F15567" t="s">
        <v>1309</v>
      </c>
      <c r="G15567">
        <v>250000</v>
      </c>
      <c r="H15567">
        <v>10</v>
      </c>
      <c r="I15567">
        <v>2500000</v>
      </c>
      <c r="J15567" t="s">
        <v>81</v>
      </c>
      <c r="K15567">
        <v>0</v>
      </c>
      <c r="L15567">
        <v>0</v>
      </c>
      <c r="M15567" t="s">
        <v>82</v>
      </c>
    </row>
    <row r="15568" spans="1:13">
      <c r="A15568" t="s">
        <v>7457</v>
      </c>
      <c r="B15568" t="s">
        <v>7458</v>
      </c>
      <c r="C15568" t="str">
        <f>TEXT(D15568, "mmm")</f>
        <v>Dec</v>
      </c>
      <c r="D15568" s="1">
        <v>45638</v>
      </c>
      <c r="E15568" t="s">
        <v>7502</v>
      </c>
      <c r="F15568" t="s">
        <v>101</v>
      </c>
      <c r="G15568">
        <v>250000</v>
      </c>
      <c r="H15568">
        <v>10</v>
      </c>
      <c r="I15568">
        <v>2500000</v>
      </c>
      <c r="J15568" t="s">
        <v>81</v>
      </c>
      <c r="K15568">
        <v>0</v>
      </c>
      <c r="L15568">
        <v>0</v>
      </c>
      <c r="M15568" t="s">
        <v>82</v>
      </c>
    </row>
    <row r="15569" spans="1:13">
      <c r="A15569" t="s">
        <v>2813</v>
      </c>
      <c r="B15569" t="s">
        <v>2814</v>
      </c>
      <c r="C15569" t="str">
        <f>TEXT(D15569, "mmm")</f>
        <v>Dec</v>
      </c>
      <c r="D15569" s="1">
        <v>45638</v>
      </c>
      <c r="E15569" t="s">
        <v>2815</v>
      </c>
      <c r="F15569" t="s">
        <v>251</v>
      </c>
      <c r="G15569">
        <v>6916</v>
      </c>
      <c r="H15569">
        <v>1.7</v>
      </c>
      <c r="I15569">
        <v>11757.2</v>
      </c>
      <c r="J15569" t="s">
        <v>81</v>
      </c>
      <c r="K15569">
        <v>8.771928234615034E-2</v>
      </c>
      <c r="L15569">
        <v>8.7719000000000005</v>
      </c>
      <c r="M15569" t="s">
        <v>82</v>
      </c>
    </row>
    <row r="15570" spans="1:13">
      <c r="A15570" t="s">
        <v>3598</v>
      </c>
      <c r="B15570" t="s">
        <v>3599</v>
      </c>
      <c r="C15570" t="str">
        <f>TEXT(D15570, "mmm")</f>
        <v>Dec</v>
      </c>
      <c r="D15570" s="1">
        <v>45638</v>
      </c>
      <c r="E15570" t="s">
        <v>3600</v>
      </c>
      <c r="F15570" t="s">
        <v>222</v>
      </c>
      <c r="G15570">
        <v>5000</v>
      </c>
      <c r="H15570">
        <v>55.05</v>
      </c>
      <c r="I15570">
        <v>275250</v>
      </c>
      <c r="J15570" t="s">
        <v>81</v>
      </c>
      <c r="K15570">
        <v>-0.12672479307786211</v>
      </c>
      <c r="L15570">
        <v>-12.672499999999999</v>
      </c>
      <c r="M15570" t="s">
        <v>82</v>
      </c>
    </row>
    <row r="15571" spans="1:13">
      <c r="A15571" t="s">
        <v>2864</v>
      </c>
      <c r="B15571" t="s">
        <v>2865</v>
      </c>
      <c r="C15571" t="str">
        <f>TEXT(D15571, "mmm")</f>
        <v>Dec</v>
      </c>
      <c r="D15571" s="1">
        <v>45638</v>
      </c>
      <c r="E15571" t="s">
        <v>2867</v>
      </c>
      <c r="F15571" t="s">
        <v>101</v>
      </c>
      <c r="G15571">
        <v>35658</v>
      </c>
      <c r="H15571">
        <v>143.94999999999999</v>
      </c>
      <c r="I15571">
        <v>5132969.0999999996</v>
      </c>
      <c r="J15571" t="s">
        <v>81</v>
      </c>
      <c r="K15571">
        <v>4.1137092338443537E-3</v>
      </c>
      <c r="L15571">
        <v>0.41139999999999999</v>
      </c>
      <c r="M15571" t="s">
        <v>82</v>
      </c>
    </row>
    <row r="15572" spans="1:13">
      <c r="A15572" t="s">
        <v>2864</v>
      </c>
      <c r="B15572" t="s">
        <v>2865</v>
      </c>
      <c r="C15572" t="str">
        <f>TEXT(D15572, "mmm")</f>
        <v>Dec</v>
      </c>
      <c r="D15572" s="1">
        <v>45638</v>
      </c>
      <c r="E15572" t="s">
        <v>2868</v>
      </c>
      <c r="F15572" t="s">
        <v>101</v>
      </c>
      <c r="G15572">
        <v>35658</v>
      </c>
      <c r="H15572">
        <v>143.94999999999999</v>
      </c>
      <c r="I15572">
        <v>5132969.0999999996</v>
      </c>
      <c r="J15572" t="s">
        <v>81</v>
      </c>
      <c r="K15572">
        <v>4.1137092338443537E-3</v>
      </c>
      <c r="L15572">
        <v>0.41139999999999999</v>
      </c>
      <c r="M15572" t="s">
        <v>82</v>
      </c>
    </row>
    <row r="15573" spans="1:13">
      <c r="A15573" t="s">
        <v>2864</v>
      </c>
      <c r="B15573" t="s">
        <v>2865</v>
      </c>
      <c r="C15573" t="str">
        <f>TEXT(D15573, "mmm")</f>
        <v>Dec</v>
      </c>
      <c r="D15573" s="1">
        <v>45638</v>
      </c>
      <c r="E15573" t="s">
        <v>2867</v>
      </c>
      <c r="F15573" t="s">
        <v>101</v>
      </c>
      <c r="G15573">
        <v>24550</v>
      </c>
      <c r="H15573">
        <v>143.4</v>
      </c>
      <c r="I15573">
        <v>3520470</v>
      </c>
      <c r="J15573" t="s">
        <v>81</v>
      </c>
      <c r="K15573">
        <v>4.1137092338443537E-3</v>
      </c>
      <c r="L15573">
        <v>0.41139999999999999</v>
      </c>
      <c r="M15573" t="s">
        <v>82</v>
      </c>
    </row>
    <row r="15574" spans="1:13">
      <c r="A15574" t="s">
        <v>2864</v>
      </c>
      <c r="B15574" t="s">
        <v>2865</v>
      </c>
      <c r="C15574" t="str">
        <f>TEXT(D15574, "mmm")</f>
        <v>Dec</v>
      </c>
      <c r="D15574" s="1">
        <v>45638</v>
      </c>
      <c r="E15574" t="s">
        <v>2868</v>
      </c>
      <c r="F15574" t="s">
        <v>101</v>
      </c>
      <c r="G15574">
        <v>24550</v>
      </c>
      <c r="H15574">
        <v>143.4</v>
      </c>
      <c r="I15574">
        <v>3520470</v>
      </c>
      <c r="J15574" t="s">
        <v>81</v>
      </c>
      <c r="K15574">
        <v>4.1137092338443537E-3</v>
      </c>
      <c r="L15574">
        <v>0.41139999999999999</v>
      </c>
      <c r="M15574" t="s">
        <v>82</v>
      </c>
    </row>
    <row r="15575" spans="1:13">
      <c r="A15575" t="s">
        <v>4814</v>
      </c>
      <c r="B15575" t="s">
        <v>4815</v>
      </c>
      <c r="C15575" t="str">
        <f>TEXT(D15575, "mmm")</f>
        <v>Dec</v>
      </c>
      <c r="D15575" s="1">
        <v>45638</v>
      </c>
      <c r="E15575" t="s">
        <v>7503</v>
      </c>
      <c r="F15575" t="s">
        <v>128</v>
      </c>
      <c r="G15575">
        <v>37735</v>
      </c>
      <c r="H15575">
        <v>25.48</v>
      </c>
      <c r="I15575">
        <v>961487.8</v>
      </c>
      <c r="J15575" t="s">
        <v>86</v>
      </c>
      <c r="K15575">
        <v>0.1431933955003781</v>
      </c>
      <c r="L15575">
        <v>14.3193</v>
      </c>
      <c r="M15575" t="s">
        <v>82</v>
      </c>
    </row>
    <row r="15576" spans="1:13">
      <c r="A15576" t="s">
        <v>3515</v>
      </c>
      <c r="B15576" t="s">
        <v>3516</v>
      </c>
      <c r="C15576" t="str">
        <f>TEXT(D15576, "mmm")</f>
        <v>Dec</v>
      </c>
      <c r="D15576" s="1">
        <v>45638</v>
      </c>
      <c r="E15576" t="s">
        <v>3517</v>
      </c>
      <c r="F15576" t="s">
        <v>80</v>
      </c>
      <c r="G15576">
        <v>4000</v>
      </c>
      <c r="H15576">
        <v>8.69</v>
      </c>
      <c r="I15576">
        <v>34760</v>
      </c>
      <c r="J15576" t="s">
        <v>81</v>
      </c>
      <c r="K15576">
        <v>-9.8591617874810744E-2</v>
      </c>
      <c r="L15576">
        <v>-9.8591999999999995</v>
      </c>
      <c r="M15576" t="s">
        <v>82</v>
      </c>
    </row>
    <row r="15577" spans="1:13">
      <c r="A15577" t="s">
        <v>1402</v>
      </c>
      <c r="B15577" t="s">
        <v>1403</v>
      </c>
      <c r="C15577" t="str">
        <f>TEXT(D15577, "mmm")</f>
        <v>Dec</v>
      </c>
      <c r="D15577" s="1">
        <v>45639</v>
      </c>
      <c r="E15577" t="s">
        <v>7504</v>
      </c>
      <c r="F15577" t="s">
        <v>118</v>
      </c>
      <c r="G15577">
        <v>1000</v>
      </c>
      <c r="H15577">
        <v>22.3</v>
      </c>
      <c r="I15577">
        <v>22300</v>
      </c>
      <c r="J15577" t="s">
        <v>81</v>
      </c>
      <c r="K15577">
        <v>-6.0187334950034588E-2</v>
      </c>
      <c r="L15577">
        <v>-6.0186999999999999</v>
      </c>
      <c r="M15577" t="s">
        <v>82</v>
      </c>
    </row>
    <row r="15578" spans="1:13">
      <c r="A15578" t="s">
        <v>2462</v>
      </c>
      <c r="B15578" t="s">
        <v>2463</v>
      </c>
      <c r="C15578" t="str">
        <f>TEXT(D15578, "mmm")</f>
        <v>Dec</v>
      </c>
      <c r="D15578" s="1">
        <v>45639</v>
      </c>
      <c r="E15578" t="s">
        <v>7505</v>
      </c>
      <c r="F15578" t="s">
        <v>80</v>
      </c>
      <c r="G15578">
        <v>491</v>
      </c>
      <c r="H15578">
        <v>229.61</v>
      </c>
      <c r="I15578">
        <v>112738.51</v>
      </c>
      <c r="J15578" t="s">
        <v>81</v>
      </c>
      <c r="K15578">
        <v>-0.1206768628101403</v>
      </c>
      <c r="L15578">
        <v>-12.0677</v>
      </c>
      <c r="M15578" t="s">
        <v>82</v>
      </c>
    </row>
    <row r="15579" spans="1:13">
      <c r="A15579" t="s">
        <v>2462</v>
      </c>
      <c r="B15579" t="s">
        <v>2463</v>
      </c>
      <c r="C15579" t="str">
        <f>TEXT(D15579, "mmm")</f>
        <v>Dec</v>
      </c>
      <c r="D15579" s="1">
        <v>45639</v>
      </c>
      <c r="E15579" t="s">
        <v>7505</v>
      </c>
      <c r="F15579" t="s">
        <v>80</v>
      </c>
      <c r="G15579">
        <v>3324</v>
      </c>
      <c r="H15579">
        <v>228.3</v>
      </c>
      <c r="I15579">
        <v>758869.20000000007</v>
      </c>
      <c r="J15579" t="s">
        <v>81</v>
      </c>
      <c r="K15579">
        <v>-0.1206768628101403</v>
      </c>
      <c r="L15579">
        <v>-12.0677</v>
      </c>
      <c r="M15579" t="s">
        <v>82</v>
      </c>
    </row>
    <row r="15580" spans="1:13">
      <c r="A15580" t="s">
        <v>2462</v>
      </c>
      <c r="B15580" t="s">
        <v>2463</v>
      </c>
      <c r="C15580" t="str">
        <f>TEXT(D15580, "mmm")</f>
        <v>Dec</v>
      </c>
      <c r="D15580" s="1">
        <v>45639</v>
      </c>
      <c r="E15580" t="s">
        <v>7505</v>
      </c>
      <c r="F15580" t="s">
        <v>80</v>
      </c>
      <c r="G15580">
        <v>3743</v>
      </c>
      <c r="H15580">
        <v>227.66</v>
      </c>
      <c r="I15580">
        <v>852131.38</v>
      </c>
      <c r="J15580" t="s">
        <v>81</v>
      </c>
      <c r="K15580">
        <v>-0.1206768628101403</v>
      </c>
      <c r="L15580">
        <v>-12.0677</v>
      </c>
      <c r="M15580" t="s">
        <v>82</v>
      </c>
    </row>
    <row r="15581" spans="1:13">
      <c r="A15581" t="s">
        <v>2462</v>
      </c>
      <c r="B15581" t="s">
        <v>2463</v>
      </c>
      <c r="C15581" t="str">
        <f>TEXT(D15581, "mmm")</f>
        <v>Dec</v>
      </c>
      <c r="D15581" s="1">
        <v>45639</v>
      </c>
      <c r="E15581" t="s">
        <v>7505</v>
      </c>
      <c r="F15581" t="s">
        <v>80</v>
      </c>
      <c r="G15581">
        <v>3063</v>
      </c>
      <c r="H15581">
        <v>230.35</v>
      </c>
      <c r="I15581">
        <v>705562.04999999993</v>
      </c>
      <c r="J15581" t="s">
        <v>81</v>
      </c>
      <c r="K15581">
        <v>-0.1206768628101403</v>
      </c>
      <c r="L15581">
        <v>-12.0677</v>
      </c>
      <c r="M15581" t="s">
        <v>82</v>
      </c>
    </row>
    <row r="15582" spans="1:13">
      <c r="A15582" t="s">
        <v>1824</v>
      </c>
      <c r="B15582" t="s">
        <v>1825</v>
      </c>
      <c r="C15582" t="str">
        <f>TEXT(D15582, "mmm")</f>
        <v>Dec</v>
      </c>
      <c r="D15582" s="1">
        <v>45639</v>
      </c>
      <c r="E15582" t="s">
        <v>7446</v>
      </c>
      <c r="F15582" t="s">
        <v>80</v>
      </c>
      <c r="G15582">
        <v>43311</v>
      </c>
      <c r="H15582">
        <v>1.89</v>
      </c>
      <c r="I15582">
        <v>81857.789999999994</v>
      </c>
      <c r="J15582" t="s">
        <v>81</v>
      </c>
      <c r="K15582">
        <v>-8.9552213388036983E-2</v>
      </c>
      <c r="L15582">
        <v>-8.9551999999999996</v>
      </c>
      <c r="M15582" t="s">
        <v>82</v>
      </c>
    </row>
    <row r="15583" spans="1:13">
      <c r="A15583" t="s">
        <v>2123</v>
      </c>
      <c r="B15583" t="s">
        <v>2124</v>
      </c>
      <c r="C15583" t="str">
        <f>TEXT(D15583, "mmm")</f>
        <v>Dec</v>
      </c>
      <c r="D15583" s="1">
        <v>45639</v>
      </c>
      <c r="E15583" t="s">
        <v>7230</v>
      </c>
      <c r="F15583" t="s">
        <v>222</v>
      </c>
      <c r="G15583">
        <v>8000</v>
      </c>
      <c r="H15583">
        <v>12.5</v>
      </c>
      <c r="I15583">
        <v>100000</v>
      </c>
      <c r="J15583" t="s">
        <v>86</v>
      </c>
      <c r="K15583">
        <v>6.8000059287319559E-2</v>
      </c>
      <c r="L15583">
        <v>6.8</v>
      </c>
      <c r="M15583" t="s">
        <v>82</v>
      </c>
    </row>
    <row r="15584" spans="1:13">
      <c r="A15584" t="s">
        <v>7412</v>
      </c>
      <c r="B15584" t="s">
        <v>7413</v>
      </c>
      <c r="C15584" t="str">
        <f>TEXT(D15584, "mmm")</f>
        <v>Dec</v>
      </c>
      <c r="D15584" s="1">
        <v>45639</v>
      </c>
      <c r="E15584" t="s">
        <v>7450</v>
      </c>
      <c r="F15584" t="s">
        <v>80</v>
      </c>
      <c r="G15584">
        <v>25000</v>
      </c>
      <c r="H15584">
        <v>0.5</v>
      </c>
      <c r="I15584">
        <v>12500</v>
      </c>
      <c r="J15584" t="s">
        <v>81</v>
      </c>
      <c r="K15584">
        <v>0.23042511368086421</v>
      </c>
      <c r="L15584">
        <v>23.0425</v>
      </c>
      <c r="M15584" t="s">
        <v>82</v>
      </c>
    </row>
    <row r="15585" spans="1:13">
      <c r="A15585" t="s">
        <v>7267</v>
      </c>
      <c r="B15585" t="s">
        <v>7268</v>
      </c>
      <c r="C15585" t="str">
        <f>TEXT(D15585, "mmm")</f>
        <v>Dec</v>
      </c>
      <c r="D15585" s="1">
        <v>45639</v>
      </c>
      <c r="E15585" t="s">
        <v>7506</v>
      </c>
      <c r="F15585" t="s">
        <v>80</v>
      </c>
      <c r="G15585">
        <v>7420</v>
      </c>
      <c r="H15585">
        <v>3.9</v>
      </c>
      <c r="I15585">
        <v>28938</v>
      </c>
      <c r="J15585" t="s">
        <v>81</v>
      </c>
      <c r="K15585">
        <v>2.051280044866699E-2</v>
      </c>
      <c r="L15585">
        <v>2.0512999999999999</v>
      </c>
      <c r="M15585" t="s">
        <v>82</v>
      </c>
    </row>
    <row r="15586" spans="1:13">
      <c r="A15586" t="s">
        <v>4814</v>
      </c>
      <c r="B15586" t="s">
        <v>4815</v>
      </c>
      <c r="C15586" t="str">
        <f>TEXT(D15586, "mmm")</f>
        <v>Dec</v>
      </c>
      <c r="D15586" s="1">
        <v>45639</v>
      </c>
      <c r="E15586" t="s">
        <v>7507</v>
      </c>
      <c r="F15586" t="s">
        <v>118</v>
      </c>
      <c r="G15586">
        <v>1000</v>
      </c>
      <c r="H15586">
        <v>27.35</v>
      </c>
      <c r="I15586">
        <v>27350</v>
      </c>
      <c r="J15586" t="s">
        <v>81</v>
      </c>
      <c r="K15586">
        <v>3.5298443845031668E-2</v>
      </c>
      <c r="L15586">
        <v>3.5297999999999998</v>
      </c>
      <c r="M15586" t="s">
        <v>82</v>
      </c>
    </row>
    <row r="15587" spans="1:13">
      <c r="A15587" t="s">
        <v>1166</v>
      </c>
      <c r="B15587" t="s">
        <v>1167</v>
      </c>
      <c r="C15587" t="str">
        <f>TEXT(D15587, "mmm")</f>
        <v>Dec</v>
      </c>
      <c r="D15587" s="1">
        <v>45639</v>
      </c>
      <c r="E15587" t="s">
        <v>1178</v>
      </c>
      <c r="F15587" t="s">
        <v>251</v>
      </c>
      <c r="G15587">
        <v>7500</v>
      </c>
      <c r="H15587">
        <v>5.63</v>
      </c>
      <c r="I15587">
        <v>42225</v>
      </c>
      <c r="J15587" t="s">
        <v>81</v>
      </c>
      <c r="K15587">
        <v>-2.47349594098677E-2</v>
      </c>
      <c r="L15587">
        <v>-2.4735</v>
      </c>
      <c r="M15587" t="s">
        <v>82</v>
      </c>
    </row>
    <row r="15588" spans="1:13">
      <c r="A15588" t="s">
        <v>7508</v>
      </c>
      <c r="B15588" t="s">
        <v>7509</v>
      </c>
      <c r="C15588" t="str">
        <f>TEXT(D15588, "mmm")</f>
        <v>Dec</v>
      </c>
      <c r="D15588" s="1">
        <v>45639</v>
      </c>
      <c r="E15588" t="s">
        <v>7510</v>
      </c>
      <c r="F15588" t="s">
        <v>80</v>
      </c>
      <c r="G15588">
        <v>2000</v>
      </c>
      <c r="H15588">
        <v>25</v>
      </c>
      <c r="I15588">
        <v>50000</v>
      </c>
      <c r="J15588" t="s">
        <v>81</v>
      </c>
      <c r="K15588">
        <v>-6.3756088622236806E-2</v>
      </c>
      <c r="L15588">
        <v>-6.3756000000000004</v>
      </c>
      <c r="M15588" t="s">
        <v>82</v>
      </c>
    </row>
    <row r="15589" spans="1:13">
      <c r="A15589" t="s">
        <v>7508</v>
      </c>
      <c r="B15589" t="s">
        <v>7509</v>
      </c>
      <c r="C15589" t="str">
        <f>TEXT(D15589, "mmm")</f>
        <v>Dec</v>
      </c>
      <c r="D15589" s="1">
        <v>45639</v>
      </c>
      <c r="E15589" t="s">
        <v>7511</v>
      </c>
      <c r="F15589" t="s">
        <v>118</v>
      </c>
      <c r="G15589">
        <v>4000</v>
      </c>
      <c r="H15589">
        <v>25</v>
      </c>
      <c r="I15589">
        <v>100000</v>
      </c>
      <c r="J15589" t="s">
        <v>86</v>
      </c>
      <c r="K15589">
        <v>-6.3756088622236806E-2</v>
      </c>
      <c r="L15589">
        <v>-6.3756000000000004</v>
      </c>
      <c r="M15589" t="s">
        <v>82</v>
      </c>
    </row>
    <row r="15590" spans="1:13">
      <c r="A15590" t="s">
        <v>7508</v>
      </c>
      <c r="B15590" t="s">
        <v>7509</v>
      </c>
      <c r="C15590" t="str">
        <f>TEXT(D15590, "mmm")</f>
        <v>Dec</v>
      </c>
      <c r="D15590" s="1">
        <v>45639</v>
      </c>
      <c r="E15590" t="s">
        <v>7512</v>
      </c>
      <c r="F15590" t="s">
        <v>80</v>
      </c>
      <c r="G15590">
        <v>800</v>
      </c>
      <c r="H15590">
        <v>25</v>
      </c>
      <c r="I15590">
        <v>20000</v>
      </c>
      <c r="J15590" t="s">
        <v>81</v>
      </c>
      <c r="K15590">
        <v>-6.3756088622236806E-2</v>
      </c>
      <c r="L15590">
        <v>-6.3756000000000004</v>
      </c>
      <c r="M15590" t="s">
        <v>82</v>
      </c>
    </row>
    <row r="15591" spans="1:13">
      <c r="A15591" t="s">
        <v>2180</v>
      </c>
      <c r="B15591" t="s">
        <v>2181</v>
      </c>
      <c r="C15591" t="str">
        <f>TEXT(D15591, "mmm")</f>
        <v>Dec</v>
      </c>
      <c r="D15591" s="1">
        <v>45639</v>
      </c>
      <c r="E15591" t="s">
        <v>7513</v>
      </c>
      <c r="F15591" t="s">
        <v>80</v>
      </c>
      <c r="G15591">
        <v>3660</v>
      </c>
      <c r="H15591">
        <v>12.32</v>
      </c>
      <c r="I15591">
        <v>45091.199999999997</v>
      </c>
      <c r="J15591" t="s">
        <v>86</v>
      </c>
      <c r="K15591">
        <v>-6.4256989448107649E-2</v>
      </c>
      <c r="L15591">
        <v>-6.4257</v>
      </c>
      <c r="M15591" t="s">
        <v>82</v>
      </c>
    </row>
    <row r="15592" spans="1:13">
      <c r="A15592" t="s">
        <v>5476</v>
      </c>
      <c r="B15592" t="s">
        <v>5477</v>
      </c>
      <c r="C15592" t="str">
        <f>TEXT(D15592, "mmm")</f>
        <v>Dec</v>
      </c>
      <c r="D15592" s="1">
        <v>45639</v>
      </c>
      <c r="E15592" t="s">
        <v>5918</v>
      </c>
      <c r="F15592" t="s">
        <v>80</v>
      </c>
      <c r="G15592">
        <v>10000</v>
      </c>
      <c r="H15592">
        <v>17.21</v>
      </c>
      <c r="I15592">
        <v>172100</v>
      </c>
      <c r="J15592" t="s">
        <v>86</v>
      </c>
      <c r="K15592">
        <v>-3.4262462795637161E-2</v>
      </c>
      <c r="L15592">
        <v>-3.4262000000000001</v>
      </c>
      <c r="M15592" t="s">
        <v>82</v>
      </c>
    </row>
    <row r="15593" spans="1:13">
      <c r="A15593" t="s">
        <v>3902</v>
      </c>
      <c r="B15593" t="s">
        <v>3903</v>
      </c>
      <c r="C15593" t="str">
        <f>TEXT(D15593, "mmm")</f>
        <v>Dec</v>
      </c>
      <c r="D15593" s="1">
        <v>45639</v>
      </c>
      <c r="E15593" t="s">
        <v>7514</v>
      </c>
      <c r="F15593" t="s">
        <v>80</v>
      </c>
      <c r="G15593">
        <v>1200</v>
      </c>
      <c r="H15593">
        <v>19.45</v>
      </c>
      <c r="I15593">
        <v>23340</v>
      </c>
      <c r="J15593" t="s">
        <v>81</v>
      </c>
      <c r="K15593">
        <v>-1.4683670561413511E-2</v>
      </c>
      <c r="L15593">
        <v>-1.4683999999999999</v>
      </c>
      <c r="M15593" t="s">
        <v>82</v>
      </c>
    </row>
    <row r="15594" spans="1:13">
      <c r="A15594" t="s">
        <v>4562</v>
      </c>
      <c r="B15594" t="s">
        <v>4563</v>
      </c>
      <c r="C15594" t="str">
        <f>TEXT(D15594, "mmm")</f>
        <v>Dec</v>
      </c>
      <c r="D15594" s="1">
        <v>45639</v>
      </c>
      <c r="E15594" t="s">
        <v>6107</v>
      </c>
      <c r="F15594" t="s">
        <v>118</v>
      </c>
      <c r="G15594">
        <v>800</v>
      </c>
      <c r="H15594">
        <v>56.6</v>
      </c>
      <c r="I15594">
        <v>45280</v>
      </c>
      <c r="J15594" t="s">
        <v>81</v>
      </c>
      <c r="K15594">
        <v>-2.3284526989860169E-2</v>
      </c>
      <c r="L15594">
        <v>-2.3285</v>
      </c>
      <c r="M15594" t="s">
        <v>82</v>
      </c>
    </row>
    <row r="15595" spans="1:13">
      <c r="A15595" t="s">
        <v>2864</v>
      </c>
      <c r="B15595" t="s">
        <v>2865</v>
      </c>
      <c r="C15595" t="str">
        <f>TEXT(D15595, "mmm")</f>
        <v>Dec</v>
      </c>
      <c r="D15595" s="1">
        <v>45639</v>
      </c>
      <c r="E15595" t="s">
        <v>2881</v>
      </c>
      <c r="F15595" t="s">
        <v>251</v>
      </c>
      <c r="G15595">
        <v>75</v>
      </c>
      <c r="H15595">
        <v>143.65</v>
      </c>
      <c r="I15595">
        <v>10773.75</v>
      </c>
      <c r="J15595" t="s">
        <v>81</v>
      </c>
      <c r="K15595">
        <v>1.0217004507387051E-2</v>
      </c>
      <c r="L15595">
        <v>1.0217000000000001</v>
      </c>
      <c r="M15595" t="s">
        <v>82</v>
      </c>
    </row>
    <row r="15596" spans="1:13">
      <c r="A15596" t="s">
        <v>2864</v>
      </c>
      <c r="B15596" t="s">
        <v>2865</v>
      </c>
      <c r="C15596" t="str">
        <f>TEXT(D15596, "mmm")</f>
        <v>Dec</v>
      </c>
      <c r="D15596" s="1">
        <v>45639</v>
      </c>
      <c r="E15596" t="s">
        <v>2882</v>
      </c>
      <c r="F15596" t="s">
        <v>101</v>
      </c>
      <c r="G15596">
        <v>75</v>
      </c>
      <c r="H15596">
        <v>143.65</v>
      </c>
      <c r="I15596">
        <v>10773.75</v>
      </c>
      <c r="J15596" t="s">
        <v>81</v>
      </c>
      <c r="K15596">
        <v>1.0217004507387051E-2</v>
      </c>
      <c r="L15596">
        <v>1.0217000000000001</v>
      </c>
      <c r="M15596" t="s">
        <v>82</v>
      </c>
    </row>
    <row r="15597" spans="1:13">
      <c r="A15597" t="s">
        <v>2864</v>
      </c>
      <c r="B15597" t="s">
        <v>2865</v>
      </c>
      <c r="C15597" t="str">
        <f>TEXT(D15597, "mmm")</f>
        <v>Dec</v>
      </c>
      <c r="D15597" s="1">
        <v>45639</v>
      </c>
      <c r="E15597" t="s">
        <v>2884</v>
      </c>
      <c r="F15597" t="s">
        <v>101</v>
      </c>
      <c r="G15597">
        <v>75</v>
      </c>
      <c r="H15597">
        <v>143.65</v>
      </c>
      <c r="I15597">
        <v>10773.75</v>
      </c>
      <c r="J15597" t="s">
        <v>81</v>
      </c>
      <c r="K15597">
        <v>1.0217004507387051E-2</v>
      </c>
      <c r="L15597">
        <v>1.0217000000000001</v>
      </c>
      <c r="M15597" t="s">
        <v>82</v>
      </c>
    </row>
    <row r="15598" spans="1:13">
      <c r="A15598" t="s">
        <v>2864</v>
      </c>
      <c r="B15598" t="s">
        <v>2865</v>
      </c>
      <c r="C15598" t="str">
        <f>TEXT(D15598, "mmm")</f>
        <v>Dec</v>
      </c>
      <c r="D15598" s="1">
        <v>45639</v>
      </c>
      <c r="E15598" t="s">
        <v>2883</v>
      </c>
      <c r="F15598" t="s">
        <v>101</v>
      </c>
      <c r="G15598">
        <v>75</v>
      </c>
      <c r="H15598">
        <v>143.65</v>
      </c>
      <c r="I15598">
        <v>10773.75</v>
      </c>
      <c r="J15598" t="s">
        <v>81</v>
      </c>
      <c r="K15598">
        <v>1.0217004507387051E-2</v>
      </c>
      <c r="L15598">
        <v>1.0217000000000001</v>
      </c>
      <c r="M15598" t="s">
        <v>82</v>
      </c>
    </row>
    <row r="15599" spans="1:13">
      <c r="A15599" t="s">
        <v>2864</v>
      </c>
      <c r="B15599" t="s">
        <v>2865</v>
      </c>
      <c r="C15599" t="str">
        <f>TEXT(D15599, "mmm")</f>
        <v>Dec</v>
      </c>
      <c r="D15599" s="1">
        <v>45639</v>
      </c>
      <c r="E15599" t="s">
        <v>2881</v>
      </c>
      <c r="F15599" t="s">
        <v>251</v>
      </c>
      <c r="G15599">
        <v>155387</v>
      </c>
      <c r="H15599">
        <v>142.46</v>
      </c>
      <c r="I15599">
        <v>22136432.02</v>
      </c>
      <c r="J15599" t="s">
        <v>86</v>
      </c>
      <c r="K15599">
        <v>1.0217004507387051E-2</v>
      </c>
      <c r="L15599">
        <v>1.0217000000000001</v>
      </c>
      <c r="M15599" t="s">
        <v>82</v>
      </c>
    </row>
    <row r="15600" spans="1:13">
      <c r="A15600" t="s">
        <v>2864</v>
      </c>
      <c r="B15600" t="s">
        <v>2865</v>
      </c>
      <c r="C15600" t="str">
        <f>TEXT(D15600, "mmm")</f>
        <v>Dec</v>
      </c>
      <c r="D15600" s="1">
        <v>45639</v>
      </c>
      <c r="E15600" t="s">
        <v>2882</v>
      </c>
      <c r="F15600" t="s">
        <v>101</v>
      </c>
      <c r="G15600">
        <v>155387</v>
      </c>
      <c r="H15600">
        <v>142.46</v>
      </c>
      <c r="I15600">
        <v>22136432.02</v>
      </c>
      <c r="J15600" t="s">
        <v>86</v>
      </c>
      <c r="K15600">
        <v>1.0217004507387051E-2</v>
      </c>
      <c r="L15600">
        <v>1.0217000000000001</v>
      </c>
      <c r="M15600" t="s">
        <v>82</v>
      </c>
    </row>
    <row r="15601" spans="1:13">
      <c r="A15601" t="s">
        <v>2864</v>
      </c>
      <c r="B15601" t="s">
        <v>2865</v>
      </c>
      <c r="C15601" t="str">
        <f>TEXT(D15601, "mmm")</f>
        <v>Dec</v>
      </c>
      <c r="D15601" s="1">
        <v>45639</v>
      </c>
      <c r="E15601" t="s">
        <v>2884</v>
      </c>
      <c r="F15601" t="s">
        <v>101</v>
      </c>
      <c r="G15601">
        <v>155387</v>
      </c>
      <c r="H15601">
        <v>142.46</v>
      </c>
      <c r="I15601">
        <v>22136432.02</v>
      </c>
      <c r="J15601" t="s">
        <v>86</v>
      </c>
      <c r="K15601">
        <v>1.0217004507387051E-2</v>
      </c>
      <c r="L15601">
        <v>1.0217000000000001</v>
      </c>
      <c r="M15601" t="s">
        <v>82</v>
      </c>
    </row>
    <row r="15602" spans="1:13">
      <c r="A15602" t="s">
        <v>2864</v>
      </c>
      <c r="B15602" t="s">
        <v>2865</v>
      </c>
      <c r="C15602" t="str">
        <f>TEXT(D15602, "mmm")</f>
        <v>Dec</v>
      </c>
      <c r="D15602" s="1">
        <v>45639</v>
      </c>
      <c r="E15602" t="s">
        <v>2883</v>
      </c>
      <c r="F15602" t="s">
        <v>101</v>
      </c>
      <c r="G15602">
        <v>155387</v>
      </c>
      <c r="H15602">
        <v>142.46</v>
      </c>
      <c r="I15602">
        <v>22136432.02</v>
      </c>
      <c r="J15602" t="s">
        <v>86</v>
      </c>
      <c r="K15602">
        <v>1.0217004507387051E-2</v>
      </c>
      <c r="L15602">
        <v>1.0217000000000001</v>
      </c>
      <c r="M15602" t="s">
        <v>82</v>
      </c>
    </row>
    <row r="15603" spans="1:13">
      <c r="A15603" t="s">
        <v>2864</v>
      </c>
      <c r="B15603" t="s">
        <v>2865</v>
      </c>
      <c r="C15603" t="str">
        <f>TEXT(D15603, "mmm")</f>
        <v>Dec</v>
      </c>
      <c r="D15603" s="1">
        <v>45639</v>
      </c>
      <c r="E15603" t="s">
        <v>2881</v>
      </c>
      <c r="F15603" t="s">
        <v>251</v>
      </c>
      <c r="G15603">
        <v>70122</v>
      </c>
      <c r="H15603">
        <v>142.57</v>
      </c>
      <c r="I15603">
        <v>9997293.5399999991</v>
      </c>
      <c r="J15603" t="s">
        <v>86</v>
      </c>
      <c r="K15603">
        <v>1.0217004507387051E-2</v>
      </c>
      <c r="L15603">
        <v>1.0217000000000001</v>
      </c>
      <c r="M15603" t="s">
        <v>82</v>
      </c>
    </row>
    <row r="15604" spans="1:13">
      <c r="A15604" t="s">
        <v>2864</v>
      </c>
      <c r="B15604" t="s">
        <v>2865</v>
      </c>
      <c r="C15604" t="str">
        <f>TEXT(D15604, "mmm")</f>
        <v>Dec</v>
      </c>
      <c r="D15604" s="1">
        <v>45639</v>
      </c>
      <c r="E15604" t="s">
        <v>2882</v>
      </c>
      <c r="F15604" t="s">
        <v>101</v>
      </c>
      <c r="G15604">
        <v>70122</v>
      </c>
      <c r="H15604">
        <v>142.57</v>
      </c>
      <c r="I15604">
        <v>9997293.5399999991</v>
      </c>
      <c r="J15604" t="s">
        <v>86</v>
      </c>
      <c r="K15604">
        <v>1.0217004507387051E-2</v>
      </c>
      <c r="L15604">
        <v>1.0217000000000001</v>
      </c>
      <c r="M15604" t="s">
        <v>82</v>
      </c>
    </row>
    <row r="15605" spans="1:13">
      <c r="A15605" t="s">
        <v>2864</v>
      </c>
      <c r="B15605" t="s">
        <v>2865</v>
      </c>
      <c r="C15605" t="str">
        <f>TEXT(D15605, "mmm")</f>
        <v>Dec</v>
      </c>
      <c r="D15605" s="1">
        <v>45639</v>
      </c>
      <c r="E15605" t="s">
        <v>2884</v>
      </c>
      <c r="F15605" t="s">
        <v>101</v>
      </c>
      <c r="G15605">
        <v>70122</v>
      </c>
      <c r="H15605">
        <v>142.57</v>
      </c>
      <c r="I15605">
        <v>9997293.5399999991</v>
      </c>
      <c r="J15605" t="s">
        <v>86</v>
      </c>
      <c r="K15605">
        <v>1.0217004507387051E-2</v>
      </c>
      <c r="L15605">
        <v>1.0217000000000001</v>
      </c>
      <c r="M15605" t="s">
        <v>82</v>
      </c>
    </row>
    <row r="15606" spans="1:13">
      <c r="A15606" t="s">
        <v>2864</v>
      </c>
      <c r="B15606" t="s">
        <v>2865</v>
      </c>
      <c r="C15606" t="str">
        <f>TEXT(D15606, "mmm")</f>
        <v>Dec</v>
      </c>
      <c r="D15606" s="1">
        <v>45639</v>
      </c>
      <c r="E15606" t="s">
        <v>2883</v>
      </c>
      <c r="F15606" t="s">
        <v>101</v>
      </c>
      <c r="G15606">
        <v>70122</v>
      </c>
      <c r="H15606">
        <v>142.57</v>
      </c>
      <c r="I15606">
        <v>9997293.5399999991</v>
      </c>
      <c r="J15606" t="s">
        <v>86</v>
      </c>
      <c r="K15606">
        <v>1.0217004507387051E-2</v>
      </c>
      <c r="L15606">
        <v>1.0217000000000001</v>
      </c>
      <c r="M15606" t="s">
        <v>82</v>
      </c>
    </row>
    <row r="15607" spans="1:13">
      <c r="A15607" t="s">
        <v>2864</v>
      </c>
      <c r="B15607" t="s">
        <v>2865</v>
      </c>
      <c r="C15607" t="str">
        <f>TEXT(D15607, "mmm")</f>
        <v>Dec</v>
      </c>
      <c r="D15607" s="1">
        <v>45639</v>
      </c>
      <c r="E15607" t="s">
        <v>2881</v>
      </c>
      <c r="F15607" t="s">
        <v>251</v>
      </c>
      <c r="G15607">
        <v>20303</v>
      </c>
      <c r="H15607">
        <v>141.97999999999999</v>
      </c>
      <c r="I15607">
        <v>2882619.94</v>
      </c>
      <c r="J15607" t="s">
        <v>81</v>
      </c>
      <c r="K15607">
        <v>1.0217004507387051E-2</v>
      </c>
      <c r="L15607">
        <v>1.0217000000000001</v>
      </c>
      <c r="M15607" t="s">
        <v>82</v>
      </c>
    </row>
    <row r="15608" spans="1:13">
      <c r="A15608" t="s">
        <v>2864</v>
      </c>
      <c r="B15608" t="s">
        <v>2865</v>
      </c>
      <c r="C15608" t="str">
        <f>TEXT(D15608, "mmm")</f>
        <v>Dec</v>
      </c>
      <c r="D15608" s="1">
        <v>45639</v>
      </c>
      <c r="E15608" t="s">
        <v>2882</v>
      </c>
      <c r="F15608" t="s">
        <v>101</v>
      </c>
      <c r="G15608">
        <v>20303</v>
      </c>
      <c r="H15608">
        <v>141.97999999999999</v>
      </c>
      <c r="I15608">
        <v>2882619.94</v>
      </c>
      <c r="J15608" t="s">
        <v>81</v>
      </c>
      <c r="K15608">
        <v>1.0217004507387051E-2</v>
      </c>
      <c r="L15608">
        <v>1.0217000000000001</v>
      </c>
      <c r="M15608" t="s">
        <v>82</v>
      </c>
    </row>
    <row r="15609" spans="1:13">
      <c r="A15609" t="s">
        <v>2864</v>
      </c>
      <c r="B15609" t="s">
        <v>2865</v>
      </c>
      <c r="C15609" t="str">
        <f>TEXT(D15609, "mmm")</f>
        <v>Dec</v>
      </c>
      <c r="D15609" s="1">
        <v>45639</v>
      </c>
      <c r="E15609" t="s">
        <v>2884</v>
      </c>
      <c r="F15609" t="s">
        <v>101</v>
      </c>
      <c r="G15609">
        <v>20303</v>
      </c>
      <c r="H15609">
        <v>141.97999999999999</v>
      </c>
      <c r="I15609">
        <v>2882619.94</v>
      </c>
      <c r="J15609" t="s">
        <v>81</v>
      </c>
      <c r="K15609">
        <v>1.0217004507387051E-2</v>
      </c>
      <c r="L15609">
        <v>1.0217000000000001</v>
      </c>
      <c r="M15609" t="s">
        <v>82</v>
      </c>
    </row>
    <row r="15610" spans="1:13">
      <c r="A15610" t="s">
        <v>2864</v>
      </c>
      <c r="B15610" t="s">
        <v>2865</v>
      </c>
      <c r="C15610" t="str">
        <f>TEXT(D15610, "mmm")</f>
        <v>Dec</v>
      </c>
      <c r="D15610" s="1">
        <v>45639</v>
      </c>
      <c r="E15610" t="s">
        <v>2883</v>
      </c>
      <c r="F15610" t="s">
        <v>101</v>
      </c>
      <c r="G15610">
        <v>20303</v>
      </c>
      <c r="H15610">
        <v>141.97999999999999</v>
      </c>
      <c r="I15610">
        <v>2882619.94</v>
      </c>
      <c r="J15610" t="s">
        <v>81</v>
      </c>
      <c r="K15610">
        <v>1.0217004507387051E-2</v>
      </c>
      <c r="L15610">
        <v>1.0217000000000001</v>
      </c>
      <c r="M15610" t="s">
        <v>82</v>
      </c>
    </row>
    <row r="15611" spans="1:13">
      <c r="A15611" t="s">
        <v>7515</v>
      </c>
      <c r="B15611" t="s">
        <v>7516</v>
      </c>
      <c r="C15611" t="str">
        <f>TEXT(D15611, "mmm")</f>
        <v>Dec</v>
      </c>
      <c r="D15611" s="1">
        <v>45639</v>
      </c>
      <c r="E15611" t="s">
        <v>7517</v>
      </c>
      <c r="F15611" t="s">
        <v>118</v>
      </c>
      <c r="G15611">
        <v>500</v>
      </c>
      <c r="H15611">
        <v>31.13</v>
      </c>
      <c r="I15611">
        <v>15565</v>
      </c>
      <c r="J15611" t="s">
        <v>86</v>
      </c>
      <c r="K15611">
        <v>-9.1171751289877756E-2</v>
      </c>
      <c r="L15611">
        <v>-9.1172000000000004</v>
      </c>
      <c r="M15611" t="s">
        <v>82</v>
      </c>
    </row>
    <row r="15612" spans="1:13">
      <c r="A15612" t="s">
        <v>7412</v>
      </c>
      <c r="B15612" t="s">
        <v>7413</v>
      </c>
      <c r="C15612" t="str">
        <f>TEXT(D15612, "mmm")</f>
        <v>Dec</v>
      </c>
      <c r="D15612" s="1">
        <v>45639</v>
      </c>
      <c r="E15612" t="s">
        <v>7450</v>
      </c>
      <c r="F15612" t="s">
        <v>80</v>
      </c>
      <c r="G15612">
        <v>75000</v>
      </c>
      <c r="H15612">
        <v>0.5</v>
      </c>
      <c r="I15612">
        <v>37500</v>
      </c>
      <c r="J15612" t="s">
        <v>81</v>
      </c>
      <c r="K15612">
        <v>0.23042511368086421</v>
      </c>
      <c r="L15612">
        <v>23.0425</v>
      </c>
      <c r="M15612" t="s">
        <v>82</v>
      </c>
    </row>
    <row r="15613" spans="1:13">
      <c r="A15613" t="s">
        <v>7518</v>
      </c>
      <c r="B15613" t="s">
        <v>7519</v>
      </c>
      <c r="C15613" t="str">
        <f>TEXT(D15613, "mmm")</f>
        <v>Dec</v>
      </c>
      <c r="D15613" s="1">
        <v>45639</v>
      </c>
      <c r="E15613" t="s">
        <v>7520</v>
      </c>
      <c r="F15613" t="s">
        <v>80</v>
      </c>
      <c r="G15613">
        <v>15000</v>
      </c>
      <c r="H15613">
        <v>6.1</v>
      </c>
      <c r="I15613">
        <v>91500</v>
      </c>
      <c r="J15613" t="s">
        <v>86</v>
      </c>
      <c r="K15613">
        <v>-3.6076117659259439E-3</v>
      </c>
      <c r="L15613">
        <v>-0.36080000000000001</v>
      </c>
      <c r="M15613" t="s">
        <v>82</v>
      </c>
    </row>
    <row r="15614" spans="1:13">
      <c r="A15614" t="s">
        <v>2462</v>
      </c>
      <c r="B15614" t="s">
        <v>2463</v>
      </c>
      <c r="C15614" t="str">
        <f>TEXT(D15614, "mmm")</f>
        <v>Dec</v>
      </c>
      <c r="D15614" s="1">
        <v>45639</v>
      </c>
      <c r="E15614" t="s">
        <v>7505</v>
      </c>
      <c r="F15614" t="s">
        <v>80</v>
      </c>
      <c r="G15614">
        <v>491</v>
      </c>
      <c r="H15614">
        <v>229.61</v>
      </c>
      <c r="I15614">
        <v>112738.51</v>
      </c>
      <c r="J15614" t="s">
        <v>81</v>
      </c>
      <c r="K15614">
        <v>-0.1206768628101403</v>
      </c>
      <c r="L15614">
        <v>-12.0677</v>
      </c>
      <c r="M15614" t="s">
        <v>82</v>
      </c>
    </row>
    <row r="15615" spans="1:13">
      <c r="A15615" t="s">
        <v>2462</v>
      </c>
      <c r="B15615" t="s">
        <v>2463</v>
      </c>
      <c r="C15615" t="str">
        <f>TEXT(D15615, "mmm")</f>
        <v>Dec</v>
      </c>
      <c r="D15615" s="1">
        <v>45639</v>
      </c>
      <c r="E15615" t="s">
        <v>7505</v>
      </c>
      <c r="F15615" t="s">
        <v>80</v>
      </c>
      <c r="G15615">
        <v>3063</v>
      </c>
      <c r="H15615">
        <v>230.35</v>
      </c>
      <c r="I15615">
        <v>705562.04999999993</v>
      </c>
      <c r="J15615" t="s">
        <v>81</v>
      </c>
      <c r="K15615">
        <v>-0.1206768628101403</v>
      </c>
      <c r="L15615">
        <v>-12.0677</v>
      </c>
      <c r="M15615" t="s">
        <v>82</v>
      </c>
    </row>
    <row r="15616" spans="1:13">
      <c r="A15616" t="s">
        <v>2462</v>
      </c>
      <c r="B15616" t="s">
        <v>2463</v>
      </c>
      <c r="C15616" t="str">
        <f>TEXT(D15616, "mmm")</f>
        <v>Dec</v>
      </c>
      <c r="D15616" s="1">
        <v>45639</v>
      </c>
      <c r="E15616" t="s">
        <v>7505</v>
      </c>
      <c r="F15616" t="s">
        <v>80</v>
      </c>
      <c r="G15616">
        <v>3743</v>
      </c>
      <c r="H15616">
        <v>227.66</v>
      </c>
      <c r="I15616">
        <v>852131.38</v>
      </c>
      <c r="J15616" t="s">
        <v>81</v>
      </c>
      <c r="K15616">
        <v>-0.1206768628101403</v>
      </c>
      <c r="L15616">
        <v>-12.0677</v>
      </c>
      <c r="M15616" t="s">
        <v>82</v>
      </c>
    </row>
    <row r="15617" spans="1:13">
      <c r="A15617" t="s">
        <v>2462</v>
      </c>
      <c r="B15617" t="s">
        <v>2463</v>
      </c>
      <c r="C15617" t="str">
        <f>TEXT(D15617, "mmm")</f>
        <v>Dec</v>
      </c>
      <c r="D15617" s="1">
        <v>45639</v>
      </c>
      <c r="E15617" t="s">
        <v>7505</v>
      </c>
      <c r="F15617" t="s">
        <v>80</v>
      </c>
      <c r="G15617">
        <v>3324</v>
      </c>
      <c r="H15617">
        <v>228.3</v>
      </c>
      <c r="I15617">
        <v>758869.20000000007</v>
      </c>
      <c r="J15617" t="s">
        <v>81</v>
      </c>
      <c r="K15617">
        <v>-0.1206768628101403</v>
      </c>
      <c r="L15617">
        <v>-12.0677</v>
      </c>
      <c r="M15617" t="s">
        <v>82</v>
      </c>
    </row>
    <row r="15618" spans="1:13">
      <c r="A15618" t="s">
        <v>7521</v>
      </c>
      <c r="B15618" t="s">
        <v>7522</v>
      </c>
      <c r="C15618" t="str">
        <f>TEXT(D15618, "mmm")</f>
        <v>Dec</v>
      </c>
      <c r="D15618" s="1">
        <v>45639</v>
      </c>
      <c r="E15618" t="s">
        <v>7523</v>
      </c>
      <c r="F15618" t="s">
        <v>80</v>
      </c>
      <c r="G15618">
        <v>5800</v>
      </c>
      <c r="H15618">
        <v>116</v>
      </c>
      <c r="I15618">
        <v>672800</v>
      </c>
      <c r="J15618" t="s">
        <v>86</v>
      </c>
      <c r="K15618">
        <v>-2.959456577081232E-2</v>
      </c>
      <c r="L15618">
        <v>-2.9594999999999998</v>
      </c>
      <c r="M15618" t="s">
        <v>82</v>
      </c>
    </row>
    <row r="15619" spans="1:13">
      <c r="A15619" t="s">
        <v>5721</v>
      </c>
      <c r="B15619" t="s">
        <v>5722</v>
      </c>
      <c r="C15619" t="str">
        <f>TEXT(D15619, "mmm")</f>
        <v>Dec</v>
      </c>
      <c r="D15619" s="1">
        <v>45639</v>
      </c>
      <c r="E15619" t="s">
        <v>5723</v>
      </c>
      <c r="F15619" t="s">
        <v>80</v>
      </c>
      <c r="G15619">
        <v>1000</v>
      </c>
      <c r="H15619">
        <v>16.5</v>
      </c>
      <c r="I15619">
        <v>16500</v>
      </c>
      <c r="J15619" t="s">
        <v>81</v>
      </c>
      <c r="K15619">
        <v>6.0605699750879696E-3</v>
      </c>
      <c r="L15619">
        <v>0.60609999999999997</v>
      </c>
      <c r="M15619" t="s">
        <v>82</v>
      </c>
    </row>
    <row r="15620" spans="1:13">
      <c r="A15620" t="s">
        <v>7524</v>
      </c>
      <c r="B15620" t="s">
        <v>7525</v>
      </c>
      <c r="C15620" t="str">
        <f>TEXT(D15620, "mmm")</f>
        <v>Dec</v>
      </c>
      <c r="D15620" s="1">
        <v>45639</v>
      </c>
      <c r="E15620" t="s">
        <v>835</v>
      </c>
      <c r="F15620" t="s">
        <v>101</v>
      </c>
      <c r="G15620">
        <v>73000</v>
      </c>
      <c r="H15620">
        <v>6</v>
      </c>
      <c r="I15620">
        <v>438000</v>
      </c>
      <c r="J15620" t="s">
        <v>86</v>
      </c>
      <c r="K15620">
        <v>-1.66108838477752E-3</v>
      </c>
      <c r="L15620">
        <v>-0.1661</v>
      </c>
      <c r="M15620" t="s">
        <v>82</v>
      </c>
    </row>
    <row r="15621" spans="1:13">
      <c r="A15621" t="s">
        <v>7524</v>
      </c>
      <c r="B15621" t="s">
        <v>7525</v>
      </c>
      <c r="C15621" t="str">
        <f>TEXT(D15621, "mmm")</f>
        <v>Dec</v>
      </c>
      <c r="D15621" s="1">
        <v>45639</v>
      </c>
      <c r="E15621" t="s">
        <v>834</v>
      </c>
      <c r="F15621" t="s">
        <v>251</v>
      </c>
      <c r="G15621">
        <v>73000</v>
      </c>
      <c r="H15621">
        <v>6</v>
      </c>
      <c r="I15621">
        <v>438000</v>
      </c>
      <c r="J15621" t="s">
        <v>86</v>
      </c>
      <c r="K15621">
        <v>-1.66108838477752E-3</v>
      </c>
      <c r="L15621">
        <v>-0.1661</v>
      </c>
      <c r="M15621" t="s">
        <v>82</v>
      </c>
    </row>
    <row r="15622" spans="1:13">
      <c r="A15622" t="s">
        <v>7524</v>
      </c>
      <c r="B15622" t="s">
        <v>7525</v>
      </c>
      <c r="C15622" t="str">
        <f>TEXT(D15622, "mmm")</f>
        <v>Dec</v>
      </c>
      <c r="D15622" s="1">
        <v>45639</v>
      </c>
      <c r="E15622" t="s">
        <v>833</v>
      </c>
      <c r="F15622" t="s">
        <v>101</v>
      </c>
      <c r="G15622">
        <v>73000</v>
      </c>
      <c r="H15622">
        <v>6</v>
      </c>
      <c r="I15622">
        <v>438000</v>
      </c>
      <c r="J15622" t="s">
        <v>86</v>
      </c>
      <c r="K15622">
        <v>-1.66108838477752E-3</v>
      </c>
      <c r="L15622">
        <v>-0.1661</v>
      </c>
      <c r="M15622" t="s">
        <v>82</v>
      </c>
    </row>
    <row r="15623" spans="1:13">
      <c r="A15623" t="s">
        <v>7526</v>
      </c>
      <c r="B15623" t="s">
        <v>7527</v>
      </c>
      <c r="C15623" t="str">
        <f>TEXT(D15623, "mmm")</f>
        <v>Dec</v>
      </c>
      <c r="D15623" s="1">
        <v>45639</v>
      </c>
      <c r="E15623" t="s">
        <v>7528</v>
      </c>
      <c r="F15623" t="s">
        <v>251</v>
      </c>
      <c r="G15623">
        <v>59995</v>
      </c>
      <c r="H15623">
        <v>13.63</v>
      </c>
      <c r="I15623">
        <v>817731.85000000009</v>
      </c>
      <c r="J15623" t="s">
        <v>81</v>
      </c>
      <c r="K15623">
        <v>2.3171591969662009E-2</v>
      </c>
      <c r="L15623">
        <v>2.3172000000000001</v>
      </c>
      <c r="M15623" t="s">
        <v>82</v>
      </c>
    </row>
    <row r="15624" spans="1:13">
      <c r="A15624" t="s">
        <v>7526</v>
      </c>
      <c r="B15624" t="s">
        <v>7527</v>
      </c>
      <c r="C15624" t="str">
        <f>TEXT(D15624, "mmm")</f>
        <v>Dec</v>
      </c>
      <c r="D15624" s="1">
        <v>45639</v>
      </c>
      <c r="E15624" t="s">
        <v>7529</v>
      </c>
      <c r="F15624" t="s">
        <v>251</v>
      </c>
      <c r="G15624">
        <v>59995</v>
      </c>
      <c r="H15624">
        <v>13.63</v>
      </c>
      <c r="I15624">
        <v>817731.85000000009</v>
      </c>
      <c r="J15624" t="s">
        <v>81</v>
      </c>
      <c r="K15624">
        <v>2.3171591969662009E-2</v>
      </c>
      <c r="L15624">
        <v>2.3172000000000001</v>
      </c>
      <c r="M15624" t="s">
        <v>82</v>
      </c>
    </row>
    <row r="15625" spans="1:13">
      <c r="A15625" t="s">
        <v>7526</v>
      </c>
      <c r="B15625" t="s">
        <v>7527</v>
      </c>
      <c r="C15625" t="str">
        <f>TEXT(D15625, "mmm")</f>
        <v>Dec</v>
      </c>
      <c r="D15625" s="1">
        <v>45639</v>
      </c>
      <c r="E15625" t="s">
        <v>7530</v>
      </c>
      <c r="F15625" t="s">
        <v>251</v>
      </c>
      <c r="G15625">
        <v>59995</v>
      </c>
      <c r="H15625">
        <v>13.63</v>
      </c>
      <c r="I15625">
        <v>817731.85000000009</v>
      </c>
      <c r="J15625" t="s">
        <v>81</v>
      </c>
      <c r="K15625">
        <v>2.3171591969662009E-2</v>
      </c>
      <c r="L15625">
        <v>2.3172000000000001</v>
      </c>
      <c r="M15625" t="s">
        <v>82</v>
      </c>
    </row>
    <row r="15626" spans="1:13">
      <c r="A15626" t="s">
        <v>7526</v>
      </c>
      <c r="B15626" t="s">
        <v>7527</v>
      </c>
      <c r="C15626" t="str">
        <f>TEXT(D15626, "mmm")</f>
        <v>Dec</v>
      </c>
      <c r="D15626" s="1">
        <v>45639</v>
      </c>
      <c r="E15626" t="s">
        <v>7531</v>
      </c>
      <c r="F15626" t="s">
        <v>251</v>
      </c>
      <c r="G15626">
        <v>59995</v>
      </c>
      <c r="H15626">
        <v>13.63</v>
      </c>
      <c r="I15626">
        <v>817731.85000000009</v>
      </c>
      <c r="J15626" t="s">
        <v>81</v>
      </c>
      <c r="K15626">
        <v>2.3171591969662009E-2</v>
      </c>
      <c r="L15626">
        <v>2.3172000000000001</v>
      </c>
      <c r="M15626" t="s">
        <v>82</v>
      </c>
    </row>
    <row r="15627" spans="1:13">
      <c r="A15627" t="s">
        <v>7526</v>
      </c>
      <c r="B15627" t="s">
        <v>7527</v>
      </c>
      <c r="C15627" t="str">
        <f>TEXT(D15627, "mmm")</f>
        <v>Dec</v>
      </c>
      <c r="D15627" s="1">
        <v>45639</v>
      </c>
      <c r="E15627" t="s">
        <v>7532</v>
      </c>
      <c r="F15627" t="s">
        <v>251</v>
      </c>
      <c r="G15627">
        <v>59995</v>
      </c>
      <c r="H15627">
        <v>13.63</v>
      </c>
      <c r="I15627">
        <v>817731.85000000009</v>
      </c>
      <c r="J15627" t="s">
        <v>81</v>
      </c>
      <c r="K15627">
        <v>2.3171591969662009E-2</v>
      </c>
      <c r="L15627">
        <v>2.3172000000000001</v>
      </c>
      <c r="M15627" t="s">
        <v>82</v>
      </c>
    </row>
    <row r="15628" spans="1:13">
      <c r="A15628" t="s">
        <v>7526</v>
      </c>
      <c r="B15628" t="s">
        <v>7527</v>
      </c>
      <c r="C15628" t="str">
        <f>TEXT(D15628, "mmm")</f>
        <v>Dec</v>
      </c>
      <c r="D15628" s="1">
        <v>45639</v>
      </c>
      <c r="E15628" t="s">
        <v>7533</v>
      </c>
      <c r="F15628" t="s">
        <v>251</v>
      </c>
      <c r="G15628">
        <v>59995</v>
      </c>
      <c r="H15628">
        <v>13.63</v>
      </c>
      <c r="I15628">
        <v>817731.85000000009</v>
      </c>
      <c r="J15628" t="s">
        <v>81</v>
      </c>
      <c r="K15628">
        <v>2.3171591969662009E-2</v>
      </c>
      <c r="L15628">
        <v>2.3172000000000001</v>
      </c>
      <c r="M15628" t="s">
        <v>82</v>
      </c>
    </row>
    <row r="15629" spans="1:13">
      <c r="A15629" t="s">
        <v>7526</v>
      </c>
      <c r="B15629" t="s">
        <v>7527</v>
      </c>
      <c r="C15629" t="str">
        <f>TEXT(D15629, "mmm")</f>
        <v>Dec</v>
      </c>
      <c r="D15629" s="1">
        <v>45639</v>
      </c>
      <c r="E15629" t="s">
        <v>7528</v>
      </c>
      <c r="F15629" t="s">
        <v>251</v>
      </c>
      <c r="G15629">
        <v>22722</v>
      </c>
      <c r="H15629">
        <v>13.72</v>
      </c>
      <c r="I15629">
        <v>311745.84000000003</v>
      </c>
      <c r="J15629" t="s">
        <v>81</v>
      </c>
      <c r="K15629">
        <v>2.3171591969662009E-2</v>
      </c>
      <c r="L15629">
        <v>2.3172000000000001</v>
      </c>
      <c r="M15629" t="s">
        <v>82</v>
      </c>
    </row>
    <row r="15630" spans="1:13">
      <c r="A15630" t="s">
        <v>7526</v>
      </c>
      <c r="B15630" t="s">
        <v>7527</v>
      </c>
      <c r="C15630" t="str">
        <f>TEXT(D15630, "mmm")</f>
        <v>Dec</v>
      </c>
      <c r="D15630" s="1">
        <v>45639</v>
      </c>
      <c r="E15630" t="s">
        <v>7529</v>
      </c>
      <c r="F15630" t="s">
        <v>251</v>
      </c>
      <c r="G15630">
        <v>22722</v>
      </c>
      <c r="H15630">
        <v>13.72</v>
      </c>
      <c r="I15630">
        <v>311745.84000000003</v>
      </c>
      <c r="J15630" t="s">
        <v>81</v>
      </c>
      <c r="K15630">
        <v>2.3171591969662009E-2</v>
      </c>
      <c r="L15630">
        <v>2.3172000000000001</v>
      </c>
      <c r="M15630" t="s">
        <v>82</v>
      </c>
    </row>
    <row r="15631" spans="1:13">
      <c r="A15631" t="s">
        <v>7526</v>
      </c>
      <c r="B15631" t="s">
        <v>7527</v>
      </c>
      <c r="C15631" t="str">
        <f>TEXT(D15631, "mmm")</f>
        <v>Dec</v>
      </c>
      <c r="D15631" s="1">
        <v>45639</v>
      </c>
      <c r="E15631" t="s">
        <v>7530</v>
      </c>
      <c r="F15631" t="s">
        <v>251</v>
      </c>
      <c r="G15631">
        <v>22722</v>
      </c>
      <c r="H15631">
        <v>13.72</v>
      </c>
      <c r="I15631">
        <v>311745.84000000003</v>
      </c>
      <c r="J15631" t="s">
        <v>81</v>
      </c>
      <c r="K15631">
        <v>2.3171591969662009E-2</v>
      </c>
      <c r="L15631">
        <v>2.3172000000000001</v>
      </c>
      <c r="M15631" t="s">
        <v>82</v>
      </c>
    </row>
    <row r="15632" spans="1:13">
      <c r="A15632" t="s">
        <v>7526</v>
      </c>
      <c r="B15632" t="s">
        <v>7527</v>
      </c>
      <c r="C15632" t="str">
        <f>TEXT(D15632, "mmm")</f>
        <v>Dec</v>
      </c>
      <c r="D15632" s="1">
        <v>45639</v>
      </c>
      <c r="E15632" t="s">
        <v>7531</v>
      </c>
      <c r="F15632" t="s">
        <v>251</v>
      </c>
      <c r="G15632">
        <v>22722</v>
      </c>
      <c r="H15632">
        <v>13.72</v>
      </c>
      <c r="I15632">
        <v>311745.84000000003</v>
      </c>
      <c r="J15632" t="s">
        <v>81</v>
      </c>
      <c r="K15632">
        <v>2.3171591969662009E-2</v>
      </c>
      <c r="L15632">
        <v>2.3172000000000001</v>
      </c>
      <c r="M15632" t="s">
        <v>82</v>
      </c>
    </row>
    <row r="15633" spans="1:13">
      <c r="A15633" t="s">
        <v>7526</v>
      </c>
      <c r="B15633" t="s">
        <v>7527</v>
      </c>
      <c r="C15633" t="str">
        <f>TEXT(D15633, "mmm")</f>
        <v>Dec</v>
      </c>
      <c r="D15633" s="1">
        <v>45639</v>
      </c>
      <c r="E15633" t="s">
        <v>7532</v>
      </c>
      <c r="F15633" t="s">
        <v>251</v>
      </c>
      <c r="G15633">
        <v>22722</v>
      </c>
      <c r="H15633">
        <v>13.72</v>
      </c>
      <c r="I15633">
        <v>311745.84000000003</v>
      </c>
      <c r="J15633" t="s">
        <v>81</v>
      </c>
      <c r="K15633">
        <v>2.3171591969662009E-2</v>
      </c>
      <c r="L15633">
        <v>2.3172000000000001</v>
      </c>
      <c r="M15633" t="s">
        <v>82</v>
      </c>
    </row>
    <row r="15634" spans="1:13">
      <c r="A15634" t="s">
        <v>7526</v>
      </c>
      <c r="B15634" t="s">
        <v>7527</v>
      </c>
      <c r="C15634" t="str">
        <f>TEXT(D15634, "mmm")</f>
        <v>Dec</v>
      </c>
      <c r="D15634" s="1">
        <v>45639</v>
      </c>
      <c r="E15634" t="s">
        <v>7533</v>
      </c>
      <c r="F15634" t="s">
        <v>251</v>
      </c>
      <c r="G15634">
        <v>22722</v>
      </c>
      <c r="H15634">
        <v>13.72</v>
      </c>
      <c r="I15634">
        <v>311745.84000000003</v>
      </c>
      <c r="J15634" t="s">
        <v>81</v>
      </c>
      <c r="K15634">
        <v>2.3171591969662009E-2</v>
      </c>
      <c r="L15634">
        <v>2.3172000000000001</v>
      </c>
      <c r="M15634" t="s">
        <v>82</v>
      </c>
    </row>
    <row r="15635" spans="1:13">
      <c r="A15635" t="s">
        <v>7526</v>
      </c>
      <c r="B15635" t="s">
        <v>7527</v>
      </c>
      <c r="C15635" t="str">
        <f>TEXT(D15635, "mmm")</f>
        <v>Dec</v>
      </c>
      <c r="D15635" s="1">
        <v>45639</v>
      </c>
      <c r="E15635" t="s">
        <v>7528</v>
      </c>
      <c r="F15635" t="s">
        <v>251</v>
      </c>
      <c r="G15635">
        <v>244587</v>
      </c>
      <c r="H15635">
        <v>13.72</v>
      </c>
      <c r="I15635">
        <v>3355733.64</v>
      </c>
      <c r="J15635" t="s">
        <v>86</v>
      </c>
      <c r="K15635">
        <v>2.3171591969662009E-2</v>
      </c>
      <c r="L15635">
        <v>2.3172000000000001</v>
      </c>
      <c r="M15635" t="s">
        <v>82</v>
      </c>
    </row>
    <row r="15636" spans="1:13">
      <c r="A15636" t="s">
        <v>7526</v>
      </c>
      <c r="B15636" t="s">
        <v>7527</v>
      </c>
      <c r="C15636" t="str">
        <f>TEXT(D15636, "mmm")</f>
        <v>Dec</v>
      </c>
      <c r="D15636" s="1">
        <v>45639</v>
      </c>
      <c r="E15636" t="s">
        <v>7529</v>
      </c>
      <c r="F15636" t="s">
        <v>251</v>
      </c>
      <c r="G15636">
        <v>244587</v>
      </c>
      <c r="H15636">
        <v>13.72</v>
      </c>
      <c r="I15636">
        <v>3355733.64</v>
      </c>
      <c r="J15636" t="s">
        <v>86</v>
      </c>
      <c r="K15636">
        <v>2.3171591969662009E-2</v>
      </c>
      <c r="L15636">
        <v>2.3172000000000001</v>
      </c>
      <c r="M15636" t="s">
        <v>82</v>
      </c>
    </row>
    <row r="15637" spans="1:13">
      <c r="A15637" t="s">
        <v>7526</v>
      </c>
      <c r="B15637" t="s">
        <v>7527</v>
      </c>
      <c r="C15637" t="str">
        <f>TEXT(D15637, "mmm")</f>
        <v>Dec</v>
      </c>
      <c r="D15637" s="1">
        <v>45639</v>
      </c>
      <c r="E15637" t="s">
        <v>7530</v>
      </c>
      <c r="F15637" t="s">
        <v>251</v>
      </c>
      <c r="G15637">
        <v>244587</v>
      </c>
      <c r="H15637">
        <v>13.72</v>
      </c>
      <c r="I15637">
        <v>3355733.64</v>
      </c>
      <c r="J15637" t="s">
        <v>86</v>
      </c>
      <c r="K15637">
        <v>2.3171591969662009E-2</v>
      </c>
      <c r="L15637">
        <v>2.3172000000000001</v>
      </c>
      <c r="M15637" t="s">
        <v>82</v>
      </c>
    </row>
    <row r="15638" spans="1:13">
      <c r="A15638" t="s">
        <v>7526</v>
      </c>
      <c r="B15638" t="s">
        <v>7527</v>
      </c>
      <c r="C15638" t="str">
        <f>TEXT(D15638, "mmm")</f>
        <v>Dec</v>
      </c>
      <c r="D15638" s="1">
        <v>45639</v>
      </c>
      <c r="E15638" t="s">
        <v>7531</v>
      </c>
      <c r="F15638" t="s">
        <v>251</v>
      </c>
      <c r="G15638">
        <v>244587</v>
      </c>
      <c r="H15638">
        <v>13.72</v>
      </c>
      <c r="I15638">
        <v>3355733.64</v>
      </c>
      <c r="J15638" t="s">
        <v>86</v>
      </c>
      <c r="K15638">
        <v>2.3171591969662009E-2</v>
      </c>
      <c r="L15638">
        <v>2.3172000000000001</v>
      </c>
      <c r="M15638" t="s">
        <v>82</v>
      </c>
    </row>
    <row r="15639" spans="1:13">
      <c r="A15639" t="s">
        <v>7526</v>
      </c>
      <c r="B15639" t="s">
        <v>7527</v>
      </c>
      <c r="C15639" t="str">
        <f>TEXT(D15639, "mmm")</f>
        <v>Dec</v>
      </c>
      <c r="D15639" s="1">
        <v>45639</v>
      </c>
      <c r="E15639" t="s">
        <v>7532</v>
      </c>
      <c r="F15639" t="s">
        <v>251</v>
      </c>
      <c r="G15639">
        <v>244587</v>
      </c>
      <c r="H15639">
        <v>13.72</v>
      </c>
      <c r="I15639">
        <v>3355733.64</v>
      </c>
      <c r="J15639" t="s">
        <v>86</v>
      </c>
      <c r="K15639">
        <v>2.3171591969662009E-2</v>
      </c>
      <c r="L15639">
        <v>2.3172000000000001</v>
      </c>
      <c r="M15639" t="s">
        <v>82</v>
      </c>
    </row>
    <row r="15640" spans="1:13">
      <c r="A15640" t="s">
        <v>7526</v>
      </c>
      <c r="B15640" t="s">
        <v>7527</v>
      </c>
      <c r="C15640" t="str">
        <f>TEXT(D15640, "mmm")</f>
        <v>Dec</v>
      </c>
      <c r="D15640" s="1">
        <v>45639</v>
      </c>
      <c r="E15640" t="s">
        <v>7533</v>
      </c>
      <c r="F15640" t="s">
        <v>251</v>
      </c>
      <c r="G15640">
        <v>244587</v>
      </c>
      <c r="H15640">
        <v>13.72</v>
      </c>
      <c r="I15640">
        <v>3355733.64</v>
      </c>
      <c r="J15640" t="s">
        <v>86</v>
      </c>
      <c r="K15640">
        <v>2.3171591969662009E-2</v>
      </c>
      <c r="L15640">
        <v>2.3172000000000001</v>
      </c>
      <c r="M15640" t="s">
        <v>82</v>
      </c>
    </row>
    <row r="15641" spans="1:13">
      <c r="A15641" t="s">
        <v>7526</v>
      </c>
      <c r="B15641" t="s">
        <v>7527</v>
      </c>
      <c r="C15641" t="str">
        <f>TEXT(D15641, "mmm")</f>
        <v>Dec</v>
      </c>
      <c r="D15641" s="1">
        <v>45639</v>
      </c>
      <c r="E15641" t="s">
        <v>7528</v>
      </c>
      <c r="F15641" t="s">
        <v>251</v>
      </c>
      <c r="G15641">
        <v>52656</v>
      </c>
      <c r="H15641">
        <v>13.8</v>
      </c>
      <c r="I15641">
        <v>726652.8</v>
      </c>
      <c r="J15641" t="s">
        <v>81</v>
      </c>
      <c r="K15641">
        <v>2.3171591969662009E-2</v>
      </c>
      <c r="L15641">
        <v>2.3172000000000001</v>
      </c>
      <c r="M15641" t="s">
        <v>82</v>
      </c>
    </row>
    <row r="15642" spans="1:13">
      <c r="A15642" t="s">
        <v>7526</v>
      </c>
      <c r="B15642" t="s">
        <v>7527</v>
      </c>
      <c r="C15642" t="str">
        <f>TEXT(D15642, "mmm")</f>
        <v>Dec</v>
      </c>
      <c r="D15642" s="1">
        <v>45639</v>
      </c>
      <c r="E15642" t="s">
        <v>7529</v>
      </c>
      <c r="F15642" t="s">
        <v>251</v>
      </c>
      <c r="G15642">
        <v>52656</v>
      </c>
      <c r="H15642">
        <v>13.8</v>
      </c>
      <c r="I15642">
        <v>726652.8</v>
      </c>
      <c r="J15642" t="s">
        <v>81</v>
      </c>
      <c r="K15642">
        <v>2.3171591969662009E-2</v>
      </c>
      <c r="L15642">
        <v>2.3172000000000001</v>
      </c>
      <c r="M15642" t="s">
        <v>82</v>
      </c>
    </row>
    <row r="15643" spans="1:13">
      <c r="A15643" t="s">
        <v>7526</v>
      </c>
      <c r="B15643" t="s">
        <v>7527</v>
      </c>
      <c r="C15643" t="str">
        <f>TEXT(D15643, "mmm")</f>
        <v>Dec</v>
      </c>
      <c r="D15643" s="1">
        <v>45639</v>
      </c>
      <c r="E15643" t="s">
        <v>7530</v>
      </c>
      <c r="F15643" t="s">
        <v>251</v>
      </c>
      <c r="G15643">
        <v>52656</v>
      </c>
      <c r="H15643">
        <v>13.8</v>
      </c>
      <c r="I15643">
        <v>726652.8</v>
      </c>
      <c r="J15643" t="s">
        <v>81</v>
      </c>
      <c r="K15643">
        <v>2.3171591969662009E-2</v>
      </c>
      <c r="L15643">
        <v>2.3172000000000001</v>
      </c>
      <c r="M15643" t="s">
        <v>82</v>
      </c>
    </row>
    <row r="15644" spans="1:13">
      <c r="A15644" t="s">
        <v>7526</v>
      </c>
      <c r="B15644" t="s">
        <v>7527</v>
      </c>
      <c r="C15644" t="str">
        <f>TEXT(D15644, "mmm")</f>
        <v>Dec</v>
      </c>
      <c r="D15644" s="1">
        <v>45639</v>
      </c>
      <c r="E15644" t="s">
        <v>7531</v>
      </c>
      <c r="F15644" t="s">
        <v>251</v>
      </c>
      <c r="G15644">
        <v>52656</v>
      </c>
      <c r="H15644">
        <v>13.8</v>
      </c>
      <c r="I15644">
        <v>726652.8</v>
      </c>
      <c r="J15644" t="s">
        <v>81</v>
      </c>
      <c r="K15644">
        <v>2.3171591969662009E-2</v>
      </c>
      <c r="L15644">
        <v>2.3172000000000001</v>
      </c>
      <c r="M15644" t="s">
        <v>82</v>
      </c>
    </row>
    <row r="15645" spans="1:13">
      <c r="A15645" t="s">
        <v>7526</v>
      </c>
      <c r="B15645" t="s">
        <v>7527</v>
      </c>
      <c r="C15645" t="str">
        <f>TEXT(D15645, "mmm")</f>
        <v>Dec</v>
      </c>
      <c r="D15645" s="1">
        <v>45639</v>
      </c>
      <c r="E15645" t="s">
        <v>7532</v>
      </c>
      <c r="F15645" t="s">
        <v>251</v>
      </c>
      <c r="G15645">
        <v>52656</v>
      </c>
      <c r="H15645">
        <v>13.8</v>
      </c>
      <c r="I15645">
        <v>726652.8</v>
      </c>
      <c r="J15645" t="s">
        <v>81</v>
      </c>
      <c r="K15645">
        <v>2.3171591969662009E-2</v>
      </c>
      <c r="L15645">
        <v>2.3172000000000001</v>
      </c>
      <c r="M15645" t="s">
        <v>82</v>
      </c>
    </row>
    <row r="15646" spans="1:13">
      <c r="A15646" t="s">
        <v>7526</v>
      </c>
      <c r="B15646" t="s">
        <v>7527</v>
      </c>
      <c r="C15646" t="str">
        <f>TEXT(D15646, "mmm")</f>
        <v>Dec</v>
      </c>
      <c r="D15646" s="1">
        <v>45639</v>
      </c>
      <c r="E15646" t="s">
        <v>7533</v>
      </c>
      <c r="F15646" t="s">
        <v>251</v>
      </c>
      <c r="G15646">
        <v>52656</v>
      </c>
      <c r="H15646">
        <v>13.8</v>
      </c>
      <c r="I15646">
        <v>726652.8</v>
      </c>
      <c r="J15646" t="s">
        <v>81</v>
      </c>
      <c r="K15646">
        <v>2.3171591969662009E-2</v>
      </c>
      <c r="L15646">
        <v>2.3172000000000001</v>
      </c>
      <c r="M15646" t="s">
        <v>82</v>
      </c>
    </row>
    <row r="15647" spans="1:13">
      <c r="A15647" t="s">
        <v>7526</v>
      </c>
      <c r="B15647" t="s">
        <v>7527</v>
      </c>
      <c r="C15647" t="str">
        <f>TEXT(D15647, "mmm")</f>
        <v>Dec</v>
      </c>
      <c r="D15647" s="1">
        <v>45639</v>
      </c>
      <c r="E15647" t="s">
        <v>7528</v>
      </c>
      <c r="F15647" t="s">
        <v>251</v>
      </c>
      <c r="G15647">
        <v>566814</v>
      </c>
      <c r="H15647">
        <v>13.8</v>
      </c>
      <c r="I15647">
        <v>7822033.2000000002</v>
      </c>
      <c r="J15647" t="s">
        <v>86</v>
      </c>
      <c r="K15647">
        <v>2.3171591969662009E-2</v>
      </c>
      <c r="L15647">
        <v>2.3172000000000001</v>
      </c>
      <c r="M15647" t="s">
        <v>82</v>
      </c>
    </row>
    <row r="15648" spans="1:13">
      <c r="A15648" t="s">
        <v>7526</v>
      </c>
      <c r="B15648" t="s">
        <v>7527</v>
      </c>
      <c r="C15648" t="str">
        <f>TEXT(D15648, "mmm")</f>
        <v>Dec</v>
      </c>
      <c r="D15648" s="1">
        <v>45639</v>
      </c>
      <c r="E15648" t="s">
        <v>7529</v>
      </c>
      <c r="F15648" t="s">
        <v>251</v>
      </c>
      <c r="G15648">
        <v>566814</v>
      </c>
      <c r="H15648">
        <v>13.8</v>
      </c>
      <c r="I15648">
        <v>7822033.2000000002</v>
      </c>
      <c r="J15648" t="s">
        <v>86</v>
      </c>
      <c r="K15648">
        <v>2.3171591969662009E-2</v>
      </c>
      <c r="L15648">
        <v>2.3172000000000001</v>
      </c>
      <c r="M15648" t="s">
        <v>82</v>
      </c>
    </row>
    <row r="15649" spans="1:13">
      <c r="A15649" t="s">
        <v>7526</v>
      </c>
      <c r="B15649" t="s">
        <v>7527</v>
      </c>
      <c r="C15649" t="str">
        <f>TEXT(D15649, "mmm")</f>
        <v>Dec</v>
      </c>
      <c r="D15649" s="1">
        <v>45639</v>
      </c>
      <c r="E15649" t="s">
        <v>7530</v>
      </c>
      <c r="F15649" t="s">
        <v>251</v>
      </c>
      <c r="G15649">
        <v>566814</v>
      </c>
      <c r="H15649">
        <v>13.8</v>
      </c>
      <c r="I15649">
        <v>7822033.2000000002</v>
      </c>
      <c r="J15649" t="s">
        <v>86</v>
      </c>
      <c r="K15649">
        <v>2.3171591969662009E-2</v>
      </c>
      <c r="L15649">
        <v>2.3172000000000001</v>
      </c>
      <c r="M15649" t="s">
        <v>82</v>
      </c>
    </row>
    <row r="15650" spans="1:13">
      <c r="A15650" t="s">
        <v>7526</v>
      </c>
      <c r="B15650" t="s">
        <v>7527</v>
      </c>
      <c r="C15650" t="str">
        <f>TEXT(D15650, "mmm")</f>
        <v>Dec</v>
      </c>
      <c r="D15650" s="1">
        <v>45639</v>
      </c>
      <c r="E15650" t="s">
        <v>7531</v>
      </c>
      <c r="F15650" t="s">
        <v>251</v>
      </c>
      <c r="G15650">
        <v>566814</v>
      </c>
      <c r="H15650">
        <v>13.8</v>
      </c>
      <c r="I15650">
        <v>7822033.2000000002</v>
      </c>
      <c r="J15650" t="s">
        <v>86</v>
      </c>
      <c r="K15650">
        <v>2.3171591969662009E-2</v>
      </c>
      <c r="L15650">
        <v>2.3172000000000001</v>
      </c>
      <c r="M15650" t="s">
        <v>82</v>
      </c>
    </row>
    <row r="15651" spans="1:13">
      <c r="A15651" t="s">
        <v>7526</v>
      </c>
      <c r="B15651" t="s">
        <v>7527</v>
      </c>
      <c r="C15651" t="str">
        <f>TEXT(D15651, "mmm")</f>
        <v>Dec</v>
      </c>
      <c r="D15651" s="1">
        <v>45639</v>
      </c>
      <c r="E15651" t="s">
        <v>7532</v>
      </c>
      <c r="F15651" t="s">
        <v>251</v>
      </c>
      <c r="G15651">
        <v>566814</v>
      </c>
      <c r="H15651">
        <v>13.8</v>
      </c>
      <c r="I15651">
        <v>7822033.2000000002</v>
      </c>
      <c r="J15651" t="s">
        <v>86</v>
      </c>
      <c r="K15651">
        <v>2.3171591969662009E-2</v>
      </c>
      <c r="L15651">
        <v>2.3172000000000001</v>
      </c>
      <c r="M15651" t="s">
        <v>82</v>
      </c>
    </row>
    <row r="15652" spans="1:13">
      <c r="A15652" t="s">
        <v>7526</v>
      </c>
      <c r="B15652" t="s">
        <v>7527</v>
      </c>
      <c r="C15652" t="str">
        <f>TEXT(D15652, "mmm")</f>
        <v>Dec</v>
      </c>
      <c r="D15652" s="1">
        <v>45639</v>
      </c>
      <c r="E15652" t="s">
        <v>7533</v>
      </c>
      <c r="F15652" t="s">
        <v>251</v>
      </c>
      <c r="G15652">
        <v>566814</v>
      </c>
      <c r="H15652">
        <v>13.8</v>
      </c>
      <c r="I15652">
        <v>7822033.2000000002</v>
      </c>
      <c r="J15652" t="s">
        <v>86</v>
      </c>
      <c r="K15652">
        <v>2.3171591969662009E-2</v>
      </c>
      <c r="L15652">
        <v>2.3172000000000001</v>
      </c>
      <c r="M15652" t="s">
        <v>82</v>
      </c>
    </row>
    <row r="15653" spans="1:13">
      <c r="A15653" t="s">
        <v>7526</v>
      </c>
      <c r="B15653" t="s">
        <v>7527</v>
      </c>
      <c r="C15653" t="str">
        <f>TEXT(D15653, "mmm")</f>
        <v>Dec</v>
      </c>
      <c r="D15653" s="1">
        <v>45639</v>
      </c>
      <c r="E15653" t="s">
        <v>7528</v>
      </c>
      <c r="F15653" t="s">
        <v>251</v>
      </c>
      <c r="G15653">
        <v>5573</v>
      </c>
      <c r="H15653">
        <v>13.63</v>
      </c>
      <c r="I15653">
        <v>75959.990000000005</v>
      </c>
      <c r="J15653" t="s">
        <v>81</v>
      </c>
      <c r="K15653">
        <v>2.3171591969662009E-2</v>
      </c>
      <c r="L15653">
        <v>2.3172000000000001</v>
      </c>
      <c r="M15653" t="s">
        <v>82</v>
      </c>
    </row>
    <row r="15654" spans="1:13">
      <c r="A15654" t="s">
        <v>7526</v>
      </c>
      <c r="B15654" t="s">
        <v>7527</v>
      </c>
      <c r="C15654" t="str">
        <f>TEXT(D15654, "mmm")</f>
        <v>Dec</v>
      </c>
      <c r="D15654" s="1">
        <v>45639</v>
      </c>
      <c r="E15654" t="s">
        <v>7529</v>
      </c>
      <c r="F15654" t="s">
        <v>251</v>
      </c>
      <c r="G15654">
        <v>5573</v>
      </c>
      <c r="H15654">
        <v>13.63</v>
      </c>
      <c r="I15654">
        <v>75959.990000000005</v>
      </c>
      <c r="J15654" t="s">
        <v>81</v>
      </c>
      <c r="K15654">
        <v>2.3171591969662009E-2</v>
      </c>
      <c r="L15654">
        <v>2.3172000000000001</v>
      </c>
      <c r="M15654" t="s">
        <v>82</v>
      </c>
    </row>
    <row r="15655" spans="1:13">
      <c r="A15655" t="s">
        <v>7526</v>
      </c>
      <c r="B15655" t="s">
        <v>7527</v>
      </c>
      <c r="C15655" t="str">
        <f>TEXT(D15655, "mmm")</f>
        <v>Dec</v>
      </c>
      <c r="D15655" s="1">
        <v>45639</v>
      </c>
      <c r="E15655" t="s">
        <v>7530</v>
      </c>
      <c r="F15655" t="s">
        <v>251</v>
      </c>
      <c r="G15655">
        <v>5573</v>
      </c>
      <c r="H15655">
        <v>13.63</v>
      </c>
      <c r="I15655">
        <v>75959.990000000005</v>
      </c>
      <c r="J15655" t="s">
        <v>81</v>
      </c>
      <c r="K15655">
        <v>2.3171591969662009E-2</v>
      </c>
      <c r="L15655">
        <v>2.3172000000000001</v>
      </c>
      <c r="M15655" t="s">
        <v>82</v>
      </c>
    </row>
    <row r="15656" spans="1:13">
      <c r="A15656" t="s">
        <v>7526</v>
      </c>
      <c r="B15656" t="s">
        <v>7527</v>
      </c>
      <c r="C15656" t="str">
        <f>TEXT(D15656, "mmm")</f>
        <v>Dec</v>
      </c>
      <c r="D15656" s="1">
        <v>45639</v>
      </c>
      <c r="E15656" t="s">
        <v>7531</v>
      </c>
      <c r="F15656" t="s">
        <v>251</v>
      </c>
      <c r="G15656">
        <v>5573</v>
      </c>
      <c r="H15656">
        <v>13.63</v>
      </c>
      <c r="I15656">
        <v>75959.990000000005</v>
      </c>
      <c r="J15656" t="s">
        <v>81</v>
      </c>
      <c r="K15656">
        <v>2.3171591969662009E-2</v>
      </c>
      <c r="L15656">
        <v>2.3172000000000001</v>
      </c>
      <c r="M15656" t="s">
        <v>82</v>
      </c>
    </row>
    <row r="15657" spans="1:13">
      <c r="A15657" t="s">
        <v>7526</v>
      </c>
      <c r="B15657" t="s">
        <v>7527</v>
      </c>
      <c r="C15657" t="str">
        <f>TEXT(D15657, "mmm")</f>
        <v>Dec</v>
      </c>
      <c r="D15657" s="1">
        <v>45639</v>
      </c>
      <c r="E15657" t="s">
        <v>7532</v>
      </c>
      <c r="F15657" t="s">
        <v>251</v>
      </c>
      <c r="G15657">
        <v>5573</v>
      </c>
      <c r="H15657">
        <v>13.63</v>
      </c>
      <c r="I15657">
        <v>75959.990000000005</v>
      </c>
      <c r="J15657" t="s">
        <v>81</v>
      </c>
      <c r="K15657">
        <v>2.3171591969662009E-2</v>
      </c>
      <c r="L15657">
        <v>2.3172000000000001</v>
      </c>
      <c r="M15657" t="s">
        <v>82</v>
      </c>
    </row>
    <row r="15658" spans="1:13">
      <c r="A15658" t="s">
        <v>7526</v>
      </c>
      <c r="B15658" t="s">
        <v>7527</v>
      </c>
      <c r="C15658" t="str">
        <f>TEXT(D15658, "mmm")</f>
        <v>Dec</v>
      </c>
      <c r="D15658" s="1">
        <v>45639</v>
      </c>
      <c r="E15658" t="s">
        <v>7533</v>
      </c>
      <c r="F15658" t="s">
        <v>251</v>
      </c>
      <c r="G15658">
        <v>5573</v>
      </c>
      <c r="H15658">
        <v>13.63</v>
      </c>
      <c r="I15658">
        <v>75959.990000000005</v>
      </c>
      <c r="J15658" t="s">
        <v>81</v>
      </c>
      <c r="K15658">
        <v>2.3171591969662009E-2</v>
      </c>
      <c r="L15658">
        <v>2.3172000000000001</v>
      </c>
      <c r="M15658" t="s">
        <v>82</v>
      </c>
    </row>
    <row r="15659" spans="1:13">
      <c r="A15659" t="s">
        <v>7526</v>
      </c>
      <c r="B15659" t="s">
        <v>7527</v>
      </c>
      <c r="C15659" t="str">
        <f>TEXT(D15659, "mmm")</f>
        <v>Dec</v>
      </c>
      <c r="D15659" s="1">
        <v>45639</v>
      </c>
      <c r="E15659" t="s">
        <v>7528</v>
      </c>
      <c r="F15659" t="s">
        <v>251</v>
      </c>
      <c r="G15659">
        <v>2809</v>
      </c>
      <c r="H15659">
        <v>13.5</v>
      </c>
      <c r="I15659">
        <v>37921.5</v>
      </c>
      <c r="J15659" t="s">
        <v>81</v>
      </c>
      <c r="K15659">
        <v>2.3171591969662009E-2</v>
      </c>
      <c r="L15659">
        <v>2.3172000000000001</v>
      </c>
      <c r="M15659" t="s">
        <v>82</v>
      </c>
    </row>
    <row r="15660" spans="1:13">
      <c r="A15660" t="s">
        <v>7526</v>
      </c>
      <c r="B15660" t="s">
        <v>7527</v>
      </c>
      <c r="C15660" t="str">
        <f>TEXT(D15660, "mmm")</f>
        <v>Dec</v>
      </c>
      <c r="D15660" s="1">
        <v>45639</v>
      </c>
      <c r="E15660" t="s">
        <v>7529</v>
      </c>
      <c r="F15660" t="s">
        <v>251</v>
      </c>
      <c r="G15660">
        <v>2809</v>
      </c>
      <c r="H15660">
        <v>13.5</v>
      </c>
      <c r="I15660">
        <v>37921.5</v>
      </c>
      <c r="J15660" t="s">
        <v>81</v>
      </c>
      <c r="K15660">
        <v>2.3171591969662009E-2</v>
      </c>
      <c r="L15660">
        <v>2.3172000000000001</v>
      </c>
      <c r="M15660" t="s">
        <v>82</v>
      </c>
    </row>
    <row r="15661" spans="1:13">
      <c r="A15661" t="s">
        <v>7526</v>
      </c>
      <c r="B15661" t="s">
        <v>7527</v>
      </c>
      <c r="C15661" t="str">
        <f>TEXT(D15661, "mmm")</f>
        <v>Dec</v>
      </c>
      <c r="D15661" s="1">
        <v>45639</v>
      </c>
      <c r="E15661" t="s">
        <v>7530</v>
      </c>
      <c r="F15661" t="s">
        <v>251</v>
      </c>
      <c r="G15661">
        <v>2809</v>
      </c>
      <c r="H15661">
        <v>13.5</v>
      </c>
      <c r="I15661">
        <v>37921.5</v>
      </c>
      <c r="J15661" t="s">
        <v>81</v>
      </c>
      <c r="K15661">
        <v>2.3171591969662009E-2</v>
      </c>
      <c r="L15661">
        <v>2.3172000000000001</v>
      </c>
      <c r="M15661" t="s">
        <v>82</v>
      </c>
    </row>
    <row r="15662" spans="1:13">
      <c r="A15662" t="s">
        <v>7526</v>
      </c>
      <c r="B15662" t="s">
        <v>7527</v>
      </c>
      <c r="C15662" t="str">
        <f>TEXT(D15662, "mmm")</f>
        <v>Dec</v>
      </c>
      <c r="D15662" s="1">
        <v>45639</v>
      </c>
      <c r="E15662" t="s">
        <v>7531</v>
      </c>
      <c r="F15662" t="s">
        <v>251</v>
      </c>
      <c r="G15662">
        <v>2809</v>
      </c>
      <c r="H15662">
        <v>13.5</v>
      </c>
      <c r="I15662">
        <v>37921.5</v>
      </c>
      <c r="J15662" t="s">
        <v>81</v>
      </c>
      <c r="K15662">
        <v>2.3171591969662009E-2</v>
      </c>
      <c r="L15662">
        <v>2.3172000000000001</v>
      </c>
      <c r="M15662" t="s">
        <v>82</v>
      </c>
    </row>
    <row r="15663" spans="1:13">
      <c r="A15663" t="s">
        <v>7526</v>
      </c>
      <c r="B15663" t="s">
        <v>7527</v>
      </c>
      <c r="C15663" t="str">
        <f>TEXT(D15663, "mmm")</f>
        <v>Dec</v>
      </c>
      <c r="D15663" s="1">
        <v>45639</v>
      </c>
      <c r="E15663" t="s">
        <v>7532</v>
      </c>
      <c r="F15663" t="s">
        <v>251</v>
      </c>
      <c r="G15663">
        <v>2809</v>
      </c>
      <c r="H15663">
        <v>13.5</v>
      </c>
      <c r="I15663">
        <v>37921.5</v>
      </c>
      <c r="J15663" t="s">
        <v>81</v>
      </c>
      <c r="K15663">
        <v>2.3171591969662009E-2</v>
      </c>
      <c r="L15663">
        <v>2.3172000000000001</v>
      </c>
      <c r="M15663" t="s">
        <v>82</v>
      </c>
    </row>
    <row r="15664" spans="1:13">
      <c r="A15664" t="s">
        <v>7526</v>
      </c>
      <c r="B15664" t="s">
        <v>7527</v>
      </c>
      <c r="C15664" t="str">
        <f>TEXT(D15664, "mmm")</f>
        <v>Dec</v>
      </c>
      <c r="D15664" s="1">
        <v>45639</v>
      </c>
      <c r="E15664" t="s">
        <v>7533</v>
      </c>
      <c r="F15664" t="s">
        <v>251</v>
      </c>
      <c r="G15664">
        <v>2809</v>
      </c>
      <c r="H15664">
        <v>13.5</v>
      </c>
      <c r="I15664">
        <v>37921.5</v>
      </c>
      <c r="J15664" t="s">
        <v>81</v>
      </c>
      <c r="K15664">
        <v>2.3171591969662009E-2</v>
      </c>
      <c r="L15664">
        <v>2.3172000000000001</v>
      </c>
      <c r="M15664" t="s">
        <v>82</v>
      </c>
    </row>
    <row r="15665" spans="1:13">
      <c r="A15665" t="s">
        <v>7526</v>
      </c>
      <c r="B15665" t="s">
        <v>7527</v>
      </c>
      <c r="C15665" t="str">
        <f>TEXT(D15665, "mmm")</f>
        <v>Dec</v>
      </c>
      <c r="D15665" s="1">
        <v>45639</v>
      </c>
      <c r="E15665" t="s">
        <v>7528</v>
      </c>
      <c r="F15665" t="s">
        <v>251</v>
      </c>
      <c r="G15665">
        <v>30241</v>
      </c>
      <c r="H15665">
        <v>13.5</v>
      </c>
      <c r="I15665">
        <v>408253.5</v>
      </c>
      <c r="J15665" t="s">
        <v>81</v>
      </c>
      <c r="K15665">
        <v>2.3171591969662009E-2</v>
      </c>
      <c r="L15665">
        <v>2.3172000000000001</v>
      </c>
      <c r="M15665" t="s">
        <v>82</v>
      </c>
    </row>
    <row r="15666" spans="1:13">
      <c r="A15666" t="s">
        <v>7526</v>
      </c>
      <c r="B15666" t="s">
        <v>7527</v>
      </c>
      <c r="C15666" t="str">
        <f>TEXT(D15666, "mmm")</f>
        <v>Dec</v>
      </c>
      <c r="D15666" s="1">
        <v>45639</v>
      </c>
      <c r="E15666" t="s">
        <v>7529</v>
      </c>
      <c r="F15666" t="s">
        <v>251</v>
      </c>
      <c r="G15666">
        <v>30241</v>
      </c>
      <c r="H15666">
        <v>13.5</v>
      </c>
      <c r="I15666">
        <v>408253.5</v>
      </c>
      <c r="J15666" t="s">
        <v>81</v>
      </c>
      <c r="K15666">
        <v>2.3171591969662009E-2</v>
      </c>
      <c r="L15666">
        <v>2.3172000000000001</v>
      </c>
      <c r="M15666" t="s">
        <v>82</v>
      </c>
    </row>
    <row r="15667" spans="1:13">
      <c r="A15667" t="s">
        <v>7526</v>
      </c>
      <c r="B15667" t="s">
        <v>7527</v>
      </c>
      <c r="C15667" t="str">
        <f>TEXT(D15667, "mmm")</f>
        <v>Dec</v>
      </c>
      <c r="D15667" s="1">
        <v>45639</v>
      </c>
      <c r="E15667" t="s">
        <v>7530</v>
      </c>
      <c r="F15667" t="s">
        <v>251</v>
      </c>
      <c r="G15667">
        <v>30241</v>
      </c>
      <c r="H15667">
        <v>13.5</v>
      </c>
      <c r="I15667">
        <v>408253.5</v>
      </c>
      <c r="J15667" t="s">
        <v>81</v>
      </c>
      <c r="K15667">
        <v>2.3171591969662009E-2</v>
      </c>
      <c r="L15667">
        <v>2.3172000000000001</v>
      </c>
      <c r="M15667" t="s">
        <v>82</v>
      </c>
    </row>
    <row r="15668" spans="1:13">
      <c r="A15668" t="s">
        <v>7526</v>
      </c>
      <c r="B15668" t="s">
        <v>7527</v>
      </c>
      <c r="C15668" t="str">
        <f>TEXT(D15668, "mmm")</f>
        <v>Dec</v>
      </c>
      <c r="D15668" s="1">
        <v>45639</v>
      </c>
      <c r="E15668" t="s">
        <v>7531</v>
      </c>
      <c r="F15668" t="s">
        <v>251</v>
      </c>
      <c r="G15668">
        <v>30241</v>
      </c>
      <c r="H15668">
        <v>13.5</v>
      </c>
      <c r="I15668">
        <v>408253.5</v>
      </c>
      <c r="J15668" t="s">
        <v>81</v>
      </c>
      <c r="K15668">
        <v>2.3171591969662009E-2</v>
      </c>
      <c r="L15668">
        <v>2.3172000000000001</v>
      </c>
      <c r="M15668" t="s">
        <v>82</v>
      </c>
    </row>
    <row r="15669" spans="1:13">
      <c r="A15669" t="s">
        <v>7526</v>
      </c>
      <c r="B15669" t="s">
        <v>7527</v>
      </c>
      <c r="C15669" t="str">
        <f>TEXT(D15669, "mmm")</f>
        <v>Dec</v>
      </c>
      <c r="D15669" s="1">
        <v>45639</v>
      </c>
      <c r="E15669" t="s">
        <v>7532</v>
      </c>
      <c r="F15669" t="s">
        <v>251</v>
      </c>
      <c r="G15669">
        <v>30241</v>
      </c>
      <c r="H15669">
        <v>13.5</v>
      </c>
      <c r="I15669">
        <v>408253.5</v>
      </c>
      <c r="J15669" t="s">
        <v>81</v>
      </c>
      <c r="K15669">
        <v>2.3171591969662009E-2</v>
      </c>
      <c r="L15669">
        <v>2.3172000000000001</v>
      </c>
      <c r="M15669" t="s">
        <v>82</v>
      </c>
    </row>
    <row r="15670" spans="1:13">
      <c r="A15670" t="s">
        <v>7526</v>
      </c>
      <c r="B15670" t="s">
        <v>7527</v>
      </c>
      <c r="C15670" t="str">
        <f>TEXT(D15670, "mmm")</f>
        <v>Dec</v>
      </c>
      <c r="D15670" s="1">
        <v>45639</v>
      </c>
      <c r="E15670" t="s">
        <v>7533</v>
      </c>
      <c r="F15670" t="s">
        <v>251</v>
      </c>
      <c r="G15670">
        <v>30241</v>
      </c>
      <c r="H15670">
        <v>13.5</v>
      </c>
      <c r="I15670">
        <v>408253.5</v>
      </c>
      <c r="J15670" t="s">
        <v>81</v>
      </c>
      <c r="K15670">
        <v>2.3171591969662009E-2</v>
      </c>
      <c r="L15670">
        <v>2.3172000000000001</v>
      </c>
      <c r="M15670" t="s">
        <v>82</v>
      </c>
    </row>
    <row r="15671" spans="1:13">
      <c r="A15671" t="s">
        <v>7384</v>
      </c>
      <c r="B15671" t="s">
        <v>7385</v>
      </c>
      <c r="C15671" t="str">
        <f>TEXT(D15671, "mmm")</f>
        <v>Dec</v>
      </c>
      <c r="D15671" s="1">
        <v>45639</v>
      </c>
      <c r="E15671" t="s">
        <v>7534</v>
      </c>
      <c r="F15671" t="s">
        <v>118</v>
      </c>
      <c r="G15671">
        <v>17960</v>
      </c>
      <c r="H15671">
        <v>1.67</v>
      </c>
      <c r="I15671">
        <v>29993.200000000001</v>
      </c>
      <c r="J15671" t="s">
        <v>86</v>
      </c>
      <c r="K15671">
        <v>-0.10843370552245669</v>
      </c>
      <c r="L15671">
        <v>-10.843400000000001</v>
      </c>
      <c r="M15671" t="s">
        <v>82</v>
      </c>
    </row>
    <row r="15672" spans="1:13">
      <c r="A15672" t="s">
        <v>7259</v>
      </c>
      <c r="B15672" t="s">
        <v>7260</v>
      </c>
      <c r="C15672" t="str">
        <f>TEXT(D15672, "mmm")</f>
        <v>Dec</v>
      </c>
      <c r="D15672" s="1">
        <v>45639</v>
      </c>
      <c r="E15672" t="s">
        <v>7535</v>
      </c>
      <c r="F15672" t="s">
        <v>80</v>
      </c>
      <c r="G15672">
        <v>4000</v>
      </c>
      <c r="H15672">
        <v>2.8</v>
      </c>
      <c r="I15672">
        <v>11200</v>
      </c>
      <c r="J15672" t="s">
        <v>81</v>
      </c>
      <c r="K15672">
        <v>0.1249999671297919</v>
      </c>
      <c r="L15672">
        <v>12.5</v>
      </c>
      <c r="M15672" t="s">
        <v>82</v>
      </c>
    </row>
    <row r="15673" spans="1:13">
      <c r="A15673" t="s">
        <v>7508</v>
      </c>
      <c r="B15673" t="s">
        <v>7509</v>
      </c>
      <c r="C15673" t="str">
        <f>TEXT(D15673, "mmm")</f>
        <v>Dec</v>
      </c>
      <c r="D15673" s="1">
        <v>45639</v>
      </c>
      <c r="E15673" t="s">
        <v>7536</v>
      </c>
      <c r="F15673" t="s">
        <v>118</v>
      </c>
      <c r="G15673">
        <v>2000</v>
      </c>
      <c r="H15673">
        <v>25</v>
      </c>
      <c r="I15673">
        <v>50000</v>
      </c>
      <c r="J15673" t="s">
        <v>81</v>
      </c>
      <c r="K15673">
        <v>-6.3756088622236806E-2</v>
      </c>
      <c r="L15673">
        <v>-6.3756000000000004</v>
      </c>
      <c r="M15673" t="s">
        <v>82</v>
      </c>
    </row>
    <row r="15674" spans="1:13">
      <c r="A15674" t="s">
        <v>617</v>
      </c>
      <c r="B15674" t="s">
        <v>618</v>
      </c>
      <c r="C15674" t="str">
        <f>TEXT(D15674, "mmm")</f>
        <v>Dec</v>
      </c>
      <c r="D15674" s="1">
        <v>45639</v>
      </c>
      <c r="E15674" t="s">
        <v>3509</v>
      </c>
      <c r="F15674" t="s">
        <v>80</v>
      </c>
      <c r="G15674">
        <v>4890</v>
      </c>
      <c r="H15674">
        <v>69.14</v>
      </c>
      <c r="I15674">
        <v>338094.6</v>
      </c>
      <c r="J15674" t="s">
        <v>86</v>
      </c>
      <c r="K15674">
        <v>-9.384035490617848E-2</v>
      </c>
      <c r="L15674">
        <v>-9.3840000000000003</v>
      </c>
      <c r="M15674" t="s">
        <v>82</v>
      </c>
    </row>
    <row r="15675" spans="1:13">
      <c r="A15675" t="s">
        <v>2049</v>
      </c>
      <c r="B15675" t="s">
        <v>2050</v>
      </c>
      <c r="C15675" t="str">
        <f>TEXT(D15675, "mmm")</f>
        <v>Dec</v>
      </c>
      <c r="D15675" s="1">
        <v>45639</v>
      </c>
      <c r="E15675" t="s">
        <v>4752</v>
      </c>
      <c r="F15675" t="s">
        <v>251</v>
      </c>
      <c r="G15675">
        <v>530000</v>
      </c>
      <c r="H15675">
        <v>1.9</v>
      </c>
      <c r="I15675">
        <v>1007000</v>
      </c>
      <c r="J15675" t="s">
        <v>86</v>
      </c>
      <c r="K15675">
        <v>0.1128204867371128</v>
      </c>
      <c r="L15675">
        <v>11.282</v>
      </c>
      <c r="M15675" t="s">
        <v>82</v>
      </c>
    </row>
    <row r="15676" spans="1:13">
      <c r="A15676" t="s">
        <v>2488</v>
      </c>
      <c r="B15676" t="s">
        <v>2489</v>
      </c>
      <c r="C15676" t="str">
        <f>TEXT(D15676, "mmm")</f>
        <v>Dec</v>
      </c>
      <c r="D15676" s="1">
        <v>45639</v>
      </c>
      <c r="E15676" t="s">
        <v>7467</v>
      </c>
      <c r="F15676" t="s">
        <v>101</v>
      </c>
      <c r="G15676">
        <v>17000</v>
      </c>
      <c r="H15676">
        <v>4.7</v>
      </c>
      <c r="I15676">
        <v>79900</v>
      </c>
      <c r="J15676" t="s">
        <v>81</v>
      </c>
      <c r="K15676">
        <v>9.3617037250317336E-2</v>
      </c>
      <c r="L15676">
        <v>9.3617000000000008</v>
      </c>
      <c r="M15676" t="s">
        <v>82</v>
      </c>
    </row>
    <row r="15677" spans="1:13">
      <c r="A15677" t="s">
        <v>6861</v>
      </c>
      <c r="B15677" t="s">
        <v>6862</v>
      </c>
      <c r="C15677" t="str">
        <f>TEXT(D15677, "mmm")</f>
        <v>Dec</v>
      </c>
      <c r="D15677" s="1">
        <v>45639</v>
      </c>
      <c r="E15677" t="s">
        <v>7537</v>
      </c>
      <c r="F15677" t="s">
        <v>80</v>
      </c>
      <c r="G15677">
        <v>5000</v>
      </c>
      <c r="H15677">
        <v>58.86</v>
      </c>
      <c r="I15677">
        <v>294300</v>
      </c>
      <c r="J15677" t="s">
        <v>81</v>
      </c>
      <c r="K15677">
        <v>1.5819630938620929E-2</v>
      </c>
      <c r="L15677">
        <v>1.5820000000000001</v>
      </c>
      <c r="M15677" t="s">
        <v>82</v>
      </c>
    </row>
    <row r="15678" spans="1:13">
      <c r="A15678" t="s">
        <v>5819</v>
      </c>
      <c r="B15678" t="s">
        <v>5820</v>
      </c>
      <c r="C15678" t="str">
        <f>TEXT(D15678, "mmm")</f>
        <v>Dec</v>
      </c>
      <c r="D15678" s="1">
        <v>45639</v>
      </c>
      <c r="E15678" t="s">
        <v>7221</v>
      </c>
      <c r="F15678" t="s">
        <v>101</v>
      </c>
      <c r="G15678">
        <v>100000</v>
      </c>
      <c r="H15678">
        <v>2.9</v>
      </c>
      <c r="I15678">
        <v>290000</v>
      </c>
      <c r="J15678" t="s">
        <v>86</v>
      </c>
      <c r="K15678">
        <v>5.2631614170797647E-2</v>
      </c>
      <c r="L15678">
        <v>5.2632000000000003</v>
      </c>
      <c r="M15678" t="s">
        <v>82</v>
      </c>
    </row>
    <row r="15679" spans="1:13">
      <c r="A15679" t="s">
        <v>5819</v>
      </c>
      <c r="B15679" t="s">
        <v>5820</v>
      </c>
      <c r="C15679" t="str">
        <f>TEXT(D15679, "mmm")</f>
        <v>Dec</v>
      </c>
      <c r="D15679" s="1">
        <v>45639</v>
      </c>
      <c r="E15679" t="s">
        <v>7220</v>
      </c>
      <c r="F15679" t="s">
        <v>101</v>
      </c>
      <c r="G15679">
        <v>100000</v>
      </c>
      <c r="H15679">
        <v>2.9</v>
      </c>
      <c r="I15679">
        <v>290000</v>
      </c>
      <c r="J15679" t="s">
        <v>86</v>
      </c>
      <c r="K15679">
        <v>5.2631614170797647E-2</v>
      </c>
      <c r="L15679">
        <v>5.2632000000000003</v>
      </c>
      <c r="M15679" t="s">
        <v>82</v>
      </c>
    </row>
    <row r="15680" spans="1:13">
      <c r="A15680" t="s">
        <v>7508</v>
      </c>
      <c r="B15680" t="s">
        <v>7509</v>
      </c>
      <c r="C15680" t="str">
        <f>TEXT(D15680, "mmm")</f>
        <v>Dec</v>
      </c>
      <c r="D15680" s="1">
        <v>45639</v>
      </c>
      <c r="E15680" t="s">
        <v>7538</v>
      </c>
      <c r="F15680" t="s">
        <v>80</v>
      </c>
      <c r="G15680">
        <v>4000</v>
      </c>
      <c r="H15680">
        <v>25</v>
      </c>
      <c r="I15680">
        <v>100000</v>
      </c>
      <c r="J15680" t="s">
        <v>86</v>
      </c>
      <c r="K15680">
        <v>-6.3756088622236806E-2</v>
      </c>
      <c r="L15680">
        <v>-6.3756000000000004</v>
      </c>
      <c r="M15680" t="s">
        <v>82</v>
      </c>
    </row>
    <row r="15681" spans="1:13">
      <c r="A15681" t="s">
        <v>7508</v>
      </c>
      <c r="B15681" t="s">
        <v>7509</v>
      </c>
      <c r="C15681" t="str">
        <f>TEXT(D15681, "mmm")</f>
        <v>Dec</v>
      </c>
      <c r="D15681" s="1">
        <v>45639</v>
      </c>
      <c r="E15681" t="s">
        <v>7539</v>
      </c>
      <c r="F15681" t="s">
        <v>222</v>
      </c>
      <c r="G15681">
        <v>800</v>
      </c>
      <c r="H15681">
        <v>25</v>
      </c>
      <c r="I15681">
        <v>20000</v>
      </c>
      <c r="J15681" t="s">
        <v>81</v>
      </c>
      <c r="K15681">
        <v>-6.3756088622236806E-2</v>
      </c>
      <c r="L15681">
        <v>-6.3756000000000004</v>
      </c>
      <c r="M15681" t="s">
        <v>82</v>
      </c>
    </row>
    <row r="15682" spans="1:13">
      <c r="A15682" t="s">
        <v>7508</v>
      </c>
      <c r="B15682" t="s">
        <v>7509</v>
      </c>
      <c r="C15682" t="str">
        <f>TEXT(D15682, "mmm")</f>
        <v>Dec</v>
      </c>
      <c r="D15682" s="1">
        <v>45639</v>
      </c>
      <c r="E15682" t="s">
        <v>7540</v>
      </c>
      <c r="F15682" t="s">
        <v>118</v>
      </c>
      <c r="G15682">
        <v>2000</v>
      </c>
      <c r="H15682">
        <v>25</v>
      </c>
      <c r="I15682">
        <v>50000</v>
      </c>
      <c r="J15682" t="s">
        <v>81</v>
      </c>
      <c r="K15682">
        <v>-6.3756088622236806E-2</v>
      </c>
      <c r="L15682">
        <v>-6.3756000000000004</v>
      </c>
      <c r="M15682" t="s">
        <v>82</v>
      </c>
    </row>
    <row r="15683" spans="1:13">
      <c r="A15683" t="s">
        <v>7508</v>
      </c>
      <c r="B15683" t="s">
        <v>7509</v>
      </c>
      <c r="C15683" t="str">
        <f>TEXT(D15683, "mmm")</f>
        <v>Dec</v>
      </c>
      <c r="D15683" s="1">
        <v>45639</v>
      </c>
      <c r="E15683" t="s">
        <v>7541</v>
      </c>
      <c r="F15683" t="s">
        <v>80</v>
      </c>
      <c r="G15683">
        <v>4000</v>
      </c>
      <c r="H15683">
        <v>25</v>
      </c>
      <c r="I15683">
        <v>100000</v>
      </c>
      <c r="J15683" t="s">
        <v>86</v>
      </c>
      <c r="K15683">
        <v>-6.3756088622236806E-2</v>
      </c>
      <c r="L15683">
        <v>-6.3756000000000004</v>
      </c>
      <c r="M15683" t="s">
        <v>82</v>
      </c>
    </row>
    <row r="15684" spans="1:13">
      <c r="A15684" t="s">
        <v>7187</v>
      </c>
      <c r="B15684" t="s">
        <v>7188</v>
      </c>
      <c r="C15684" t="str">
        <f>TEXT(D15684, "mmm")</f>
        <v>Dec</v>
      </c>
      <c r="D15684" s="1">
        <v>45639</v>
      </c>
      <c r="E15684" t="s">
        <v>7189</v>
      </c>
      <c r="F15684" t="s">
        <v>80</v>
      </c>
      <c r="G15684">
        <v>3000</v>
      </c>
      <c r="H15684">
        <v>7.85</v>
      </c>
      <c r="I15684">
        <v>23550</v>
      </c>
      <c r="J15684" t="s">
        <v>81</v>
      </c>
      <c r="K15684">
        <v>-2.3929452244437651E-2</v>
      </c>
      <c r="L15684">
        <v>-2.3929</v>
      </c>
      <c r="M15684" t="s">
        <v>82</v>
      </c>
    </row>
    <row r="15685" spans="1:13">
      <c r="A15685" t="s">
        <v>7340</v>
      </c>
      <c r="B15685" t="s">
        <v>7341</v>
      </c>
      <c r="C15685" t="str">
        <f>TEXT(D15685, "mmm")</f>
        <v>Dec</v>
      </c>
      <c r="D15685" s="1">
        <v>45639</v>
      </c>
      <c r="E15685" t="s">
        <v>7342</v>
      </c>
      <c r="F15685" t="s">
        <v>80</v>
      </c>
      <c r="G15685">
        <v>8300</v>
      </c>
      <c r="H15685">
        <v>11.83</v>
      </c>
      <c r="I15685">
        <v>98189</v>
      </c>
      <c r="J15685" t="s">
        <v>81</v>
      </c>
      <c r="K15685">
        <v>-0.11636044516147551</v>
      </c>
      <c r="L15685">
        <v>-11.635999999999999</v>
      </c>
      <c r="M15685" t="s">
        <v>82</v>
      </c>
    </row>
    <row r="15686" spans="1:13">
      <c r="A15686" t="s">
        <v>3762</v>
      </c>
      <c r="B15686" t="s">
        <v>3763</v>
      </c>
      <c r="C15686" t="str">
        <f>TEXT(D15686, "mmm")</f>
        <v>Dec</v>
      </c>
      <c r="D15686" s="1">
        <v>45639</v>
      </c>
      <c r="E15686" t="s">
        <v>6936</v>
      </c>
      <c r="F15686" t="s">
        <v>80</v>
      </c>
      <c r="G15686">
        <v>654</v>
      </c>
      <c r="H15686">
        <v>28.62</v>
      </c>
      <c r="I15686">
        <v>18717.48</v>
      </c>
      <c r="J15686" t="s">
        <v>81</v>
      </c>
      <c r="K15686">
        <v>-9.1065836153753299E-2</v>
      </c>
      <c r="L15686">
        <v>-9.1066000000000003</v>
      </c>
      <c r="M15686" t="s">
        <v>82</v>
      </c>
    </row>
    <row r="15687" spans="1:13">
      <c r="A15687" t="s">
        <v>7542</v>
      </c>
      <c r="B15687" t="s">
        <v>7543</v>
      </c>
      <c r="C15687" t="str">
        <f>TEXT(D15687, "mmm")</f>
        <v>Dec</v>
      </c>
      <c r="D15687" s="1">
        <v>45639</v>
      </c>
      <c r="E15687" t="s">
        <v>7544</v>
      </c>
      <c r="F15687" t="s">
        <v>222</v>
      </c>
      <c r="G15687">
        <v>1489.57</v>
      </c>
      <c r="H15687">
        <v>10.07</v>
      </c>
      <c r="I15687">
        <v>14999.9699</v>
      </c>
      <c r="J15687" t="s">
        <v>86</v>
      </c>
      <c r="K15687">
        <v>5.4759948561833296E-3</v>
      </c>
      <c r="L15687">
        <v>0.54759999999999998</v>
      </c>
      <c r="M15687" t="s">
        <v>82</v>
      </c>
    </row>
    <row r="15688" spans="1:13">
      <c r="A15688" t="s">
        <v>2485</v>
      </c>
      <c r="B15688" t="s">
        <v>2486</v>
      </c>
      <c r="C15688" t="str">
        <f>TEXT(D15688, "mmm")</f>
        <v>Dec</v>
      </c>
      <c r="D15688" s="1">
        <v>45639</v>
      </c>
      <c r="E15688" t="s">
        <v>7350</v>
      </c>
      <c r="F15688" t="s">
        <v>128</v>
      </c>
      <c r="G15688">
        <v>31450</v>
      </c>
      <c r="H15688">
        <v>3.12</v>
      </c>
      <c r="I15688">
        <v>98124</v>
      </c>
      <c r="J15688" t="s">
        <v>86</v>
      </c>
      <c r="K15688">
        <v>0.83112590885241877</v>
      </c>
      <c r="L15688">
        <v>83.1126</v>
      </c>
      <c r="M15688" t="s">
        <v>82</v>
      </c>
    </row>
    <row r="15689" spans="1:13">
      <c r="A15689" t="s">
        <v>7545</v>
      </c>
      <c r="B15689" t="s">
        <v>7546</v>
      </c>
      <c r="C15689" t="str">
        <f>TEXT(D15689, "mmm")</f>
        <v>Dec</v>
      </c>
      <c r="D15689" s="1">
        <v>45639</v>
      </c>
      <c r="E15689" t="s">
        <v>7547</v>
      </c>
      <c r="F15689" t="s">
        <v>80</v>
      </c>
      <c r="G15689">
        <v>12500</v>
      </c>
      <c r="H15689">
        <v>7.93</v>
      </c>
      <c r="I15689">
        <v>99125</v>
      </c>
      <c r="J15689" t="s">
        <v>86</v>
      </c>
      <c r="K15689">
        <v>1.394171551024392E-2</v>
      </c>
      <c r="L15689">
        <v>1.3942000000000001</v>
      </c>
      <c r="M15689" t="s">
        <v>82</v>
      </c>
    </row>
    <row r="15690" spans="1:13">
      <c r="A15690" t="s">
        <v>2049</v>
      </c>
      <c r="B15690" t="s">
        <v>2050</v>
      </c>
      <c r="C15690" t="str">
        <f>TEXT(D15690, "mmm")</f>
        <v>Dec</v>
      </c>
      <c r="D15690" s="1">
        <v>45639</v>
      </c>
      <c r="E15690" t="s">
        <v>4752</v>
      </c>
      <c r="F15690" t="s">
        <v>251</v>
      </c>
      <c r="G15690">
        <v>500000</v>
      </c>
      <c r="H15690">
        <v>2</v>
      </c>
      <c r="I15690">
        <v>1000000</v>
      </c>
      <c r="J15690" t="s">
        <v>86</v>
      </c>
      <c r="K15690">
        <v>0.1128204867371128</v>
      </c>
      <c r="L15690">
        <v>11.282</v>
      </c>
      <c r="M15690" t="s">
        <v>82</v>
      </c>
    </row>
    <row r="15691" spans="1:13">
      <c r="A15691" t="s">
        <v>2488</v>
      </c>
      <c r="B15691" t="s">
        <v>2489</v>
      </c>
      <c r="C15691" t="str">
        <f>TEXT(D15691, "mmm")</f>
        <v>Dec</v>
      </c>
      <c r="D15691" s="1">
        <v>45639</v>
      </c>
      <c r="E15691" t="s">
        <v>7467</v>
      </c>
      <c r="F15691" t="s">
        <v>101</v>
      </c>
      <c r="G15691">
        <v>17000</v>
      </c>
      <c r="H15691">
        <v>4.7</v>
      </c>
      <c r="I15691">
        <v>79900</v>
      </c>
      <c r="J15691" t="s">
        <v>81</v>
      </c>
      <c r="K15691">
        <v>9.3617037250317336E-2</v>
      </c>
      <c r="L15691">
        <v>9.3617000000000008</v>
      </c>
      <c r="M15691" t="s">
        <v>82</v>
      </c>
    </row>
    <row r="15692" spans="1:13">
      <c r="A15692" t="s">
        <v>2864</v>
      </c>
      <c r="B15692" t="s">
        <v>2865</v>
      </c>
      <c r="C15692" t="str">
        <f>TEXT(D15692, "mmm")</f>
        <v>Dec</v>
      </c>
      <c r="D15692" s="1">
        <v>45639</v>
      </c>
      <c r="E15692" t="s">
        <v>2866</v>
      </c>
      <c r="F15692" t="s">
        <v>217</v>
      </c>
      <c r="G15692">
        <v>155387</v>
      </c>
      <c r="H15692">
        <v>142.46</v>
      </c>
      <c r="I15692">
        <v>22136432.02</v>
      </c>
      <c r="J15692" t="s">
        <v>86</v>
      </c>
      <c r="K15692">
        <v>1.0217004507387051E-2</v>
      </c>
      <c r="L15692">
        <v>1.0217000000000001</v>
      </c>
      <c r="M15692" t="s">
        <v>82</v>
      </c>
    </row>
    <row r="15693" spans="1:13">
      <c r="A15693" t="s">
        <v>2864</v>
      </c>
      <c r="B15693" t="s">
        <v>2865</v>
      </c>
      <c r="C15693" t="str">
        <f>TEXT(D15693, "mmm")</f>
        <v>Dec</v>
      </c>
      <c r="D15693" s="1">
        <v>45639</v>
      </c>
      <c r="E15693" t="s">
        <v>2866</v>
      </c>
      <c r="F15693" t="s">
        <v>217</v>
      </c>
      <c r="G15693">
        <v>75</v>
      </c>
      <c r="H15693">
        <v>143.65</v>
      </c>
      <c r="I15693">
        <v>10773.75</v>
      </c>
      <c r="J15693" t="s">
        <v>81</v>
      </c>
      <c r="K15693">
        <v>1.0217004507387051E-2</v>
      </c>
      <c r="L15693">
        <v>1.0217000000000001</v>
      </c>
      <c r="M15693" t="s">
        <v>82</v>
      </c>
    </row>
    <row r="15694" spans="1:13">
      <c r="A15694" t="s">
        <v>2864</v>
      </c>
      <c r="B15694" t="s">
        <v>2865</v>
      </c>
      <c r="C15694" t="str">
        <f>TEXT(D15694, "mmm")</f>
        <v>Dec</v>
      </c>
      <c r="D15694" s="1">
        <v>45639</v>
      </c>
      <c r="E15694" t="s">
        <v>2866</v>
      </c>
      <c r="F15694" t="s">
        <v>217</v>
      </c>
      <c r="G15694">
        <v>70122</v>
      </c>
      <c r="H15694">
        <v>142.57</v>
      </c>
      <c r="I15694">
        <v>9997293.5399999991</v>
      </c>
      <c r="J15694" t="s">
        <v>86</v>
      </c>
      <c r="K15694">
        <v>1.0217004507387051E-2</v>
      </c>
      <c r="L15694">
        <v>1.0217000000000001</v>
      </c>
      <c r="M15694" t="s">
        <v>82</v>
      </c>
    </row>
    <row r="15695" spans="1:13">
      <c r="A15695" t="s">
        <v>2864</v>
      </c>
      <c r="B15695" t="s">
        <v>2865</v>
      </c>
      <c r="C15695" t="str">
        <f>TEXT(D15695, "mmm")</f>
        <v>Dec</v>
      </c>
      <c r="D15695" s="1">
        <v>45639</v>
      </c>
      <c r="E15695" t="s">
        <v>2866</v>
      </c>
      <c r="F15695" t="s">
        <v>217</v>
      </c>
      <c r="G15695">
        <v>20303</v>
      </c>
      <c r="H15695">
        <v>141.97999999999999</v>
      </c>
      <c r="I15695">
        <v>2882619.94</v>
      </c>
      <c r="J15695" t="s">
        <v>81</v>
      </c>
      <c r="K15695">
        <v>1.0217004507387051E-2</v>
      </c>
      <c r="L15695">
        <v>1.0217000000000001</v>
      </c>
      <c r="M15695" t="s">
        <v>82</v>
      </c>
    </row>
    <row r="15696" spans="1:13">
      <c r="A15696" t="s">
        <v>311</v>
      </c>
      <c r="B15696" t="s">
        <v>312</v>
      </c>
      <c r="C15696" t="str">
        <f>TEXT(D15696, "mmm")</f>
        <v>Dec</v>
      </c>
      <c r="D15696" s="1">
        <v>45639</v>
      </c>
      <c r="E15696" t="s">
        <v>313</v>
      </c>
      <c r="F15696" t="s">
        <v>314</v>
      </c>
      <c r="G15696">
        <v>100000</v>
      </c>
      <c r="H15696">
        <v>29.13</v>
      </c>
      <c r="I15696">
        <v>2913000</v>
      </c>
      <c r="J15696" t="s">
        <v>81</v>
      </c>
      <c r="K15696">
        <v>-0.1261107614324759</v>
      </c>
      <c r="L15696">
        <v>-12.6111</v>
      </c>
      <c r="M15696" t="s">
        <v>82</v>
      </c>
    </row>
    <row r="15697" spans="1:13">
      <c r="A15697" t="s">
        <v>2065</v>
      </c>
      <c r="B15697" t="s">
        <v>2066</v>
      </c>
      <c r="C15697" t="str">
        <f>TEXT(D15697, "mmm")</f>
        <v>Dec</v>
      </c>
      <c r="D15697" s="1">
        <v>45639</v>
      </c>
      <c r="E15697" t="s">
        <v>7548</v>
      </c>
      <c r="F15697" t="s">
        <v>80</v>
      </c>
      <c r="G15697">
        <v>1525</v>
      </c>
      <c r="H15697">
        <v>32.6</v>
      </c>
      <c r="I15697">
        <v>49715</v>
      </c>
      <c r="J15697" t="s">
        <v>86</v>
      </c>
      <c r="K15697">
        <v>-4.1360241806219999E-2</v>
      </c>
      <c r="L15697">
        <v>-4.1360000000000001</v>
      </c>
      <c r="M15697" t="s">
        <v>82</v>
      </c>
    </row>
    <row r="15698" spans="1:13">
      <c r="A15698" t="s">
        <v>2065</v>
      </c>
      <c r="B15698" t="s">
        <v>2066</v>
      </c>
      <c r="C15698" t="str">
        <f>TEXT(D15698, "mmm")</f>
        <v>Dec</v>
      </c>
      <c r="D15698" s="1">
        <v>45639</v>
      </c>
      <c r="E15698" t="s">
        <v>7548</v>
      </c>
      <c r="F15698" t="s">
        <v>80</v>
      </c>
      <c r="G15698">
        <v>765</v>
      </c>
      <c r="H15698">
        <v>32.619999999999997</v>
      </c>
      <c r="I15698">
        <v>24954.3</v>
      </c>
      <c r="J15698" t="s">
        <v>81</v>
      </c>
      <c r="K15698">
        <v>-4.1360241806219999E-2</v>
      </c>
      <c r="L15698">
        <v>-4.1360000000000001</v>
      </c>
      <c r="M15698" t="s">
        <v>82</v>
      </c>
    </row>
    <row r="15699" spans="1:13">
      <c r="A15699" t="s">
        <v>7549</v>
      </c>
      <c r="B15699" t="s">
        <v>7550</v>
      </c>
      <c r="C15699" t="str">
        <f>TEXT(D15699, "mmm")</f>
        <v>Dec</v>
      </c>
      <c r="D15699" s="1">
        <v>45639</v>
      </c>
      <c r="E15699" t="s">
        <v>7551</v>
      </c>
      <c r="F15699" t="s">
        <v>128</v>
      </c>
      <c r="G15699">
        <v>41615</v>
      </c>
      <c r="H15699">
        <v>48.06</v>
      </c>
      <c r="I15699">
        <v>2000016.9</v>
      </c>
      <c r="J15699" t="s">
        <v>86</v>
      </c>
      <c r="K15699">
        <v>0.11694309405659301</v>
      </c>
      <c r="L15699">
        <v>11.6943</v>
      </c>
      <c r="M15699" t="s">
        <v>82</v>
      </c>
    </row>
    <row r="15700" spans="1:13">
      <c r="A15700" t="s">
        <v>5721</v>
      </c>
      <c r="B15700" t="s">
        <v>5722</v>
      </c>
      <c r="C15700" t="str">
        <f>TEXT(D15700, "mmm")</f>
        <v>Dec</v>
      </c>
      <c r="D15700" s="1">
        <v>45639</v>
      </c>
      <c r="E15700" t="s">
        <v>7552</v>
      </c>
      <c r="F15700" t="s">
        <v>118</v>
      </c>
      <c r="G15700">
        <v>1000</v>
      </c>
      <c r="H15700">
        <v>16.5</v>
      </c>
      <c r="I15700">
        <v>16500</v>
      </c>
      <c r="J15700" t="s">
        <v>81</v>
      </c>
      <c r="K15700">
        <v>6.0605699750879696E-3</v>
      </c>
      <c r="L15700">
        <v>0.60609999999999997</v>
      </c>
      <c r="M15700" t="s">
        <v>82</v>
      </c>
    </row>
    <row r="15701" spans="1:13">
      <c r="A15701" t="s">
        <v>5721</v>
      </c>
      <c r="B15701" t="s">
        <v>5722</v>
      </c>
      <c r="C15701" t="str">
        <f>TEXT(D15701, "mmm")</f>
        <v>Dec</v>
      </c>
      <c r="D15701" s="1">
        <v>45639</v>
      </c>
      <c r="E15701" t="s">
        <v>7553</v>
      </c>
      <c r="F15701" t="s">
        <v>80</v>
      </c>
      <c r="G15701">
        <v>1546.38</v>
      </c>
      <c r="H15701">
        <v>16.5</v>
      </c>
      <c r="I15701">
        <v>25515.27</v>
      </c>
      <c r="J15701" t="s">
        <v>81</v>
      </c>
      <c r="K15701">
        <v>6.0605699750879696E-3</v>
      </c>
      <c r="L15701">
        <v>0.60609999999999997</v>
      </c>
      <c r="M15701" t="s">
        <v>82</v>
      </c>
    </row>
    <row r="15702" spans="1:13">
      <c r="A15702" t="s">
        <v>2159</v>
      </c>
      <c r="B15702" t="s">
        <v>2160</v>
      </c>
      <c r="C15702" t="str">
        <f>TEXT(D15702, "mmm")</f>
        <v>Dec</v>
      </c>
      <c r="D15702" s="1">
        <v>45639</v>
      </c>
      <c r="E15702" t="s">
        <v>2161</v>
      </c>
      <c r="F15702" t="s">
        <v>217</v>
      </c>
      <c r="G15702">
        <v>3000000</v>
      </c>
      <c r="H15702">
        <v>1.7</v>
      </c>
      <c r="I15702">
        <v>5100000</v>
      </c>
      <c r="J15702" t="s">
        <v>86</v>
      </c>
      <c r="K15702">
        <v>-5.1724156830644241E-2</v>
      </c>
      <c r="L15702">
        <v>-5.1723999999999997</v>
      </c>
      <c r="M15702" t="s">
        <v>82</v>
      </c>
    </row>
    <row r="15703" spans="1:13">
      <c r="A15703" t="s">
        <v>3960</v>
      </c>
      <c r="B15703" t="s">
        <v>7098</v>
      </c>
      <c r="C15703" t="str">
        <f>TEXT(D15703, "mmm")</f>
        <v>Dec</v>
      </c>
      <c r="D15703" s="1">
        <v>45639</v>
      </c>
      <c r="E15703" t="s">
        <v>3962</v>
      </c>
      <c r="F15703" t="s">
        <v>80</v>
      </c>
      <c r="G15703">
        <v>6000</v>
      </c>
      <c r="H15703">
        <v>1.69</v>
      </c>
      <c r="I15703">
        <v>10140</v>
      </c>
      <c r="J15703" t="s">
        <v>81</v>
      </c>
      <c r="K15703">
        <v>0.12727275223114631</v>
      </c>
      <c r="L15703">
        <v>12.7273</v>
      </c>
      <c r="M15703" t="s">
        <v>82</v>
      </c>
    </row>
    <row r="15704" spans="1:13">
      <c r="A15704" t="s">
        <v>1875</v>
      </c>
      <c r="B15704" t="s">
        <v>1876</v>
      </c>
      <c r="C15704" t="str">
        <f>TEXT(D15704, "mmm")</f>
        <v>Dec</v>
      </c>
      <c r="D15704" s="1">
        <v>45639</v>
      </c>
      <c r="E15704" t="s">
        <v>1879</v>
      </c>
      <c r="F15704" t="s">
        <v>217</v>
      </c>
      <c r="G15704">
        <v>17</v>
      </c>
      <c r="H15704">
        <v>1160</v>
      </c>
      <c r="I15704">
        <v>19720</v>
      </c>
      <c r="J15704" t="s">
        <v>81</v>
      </c>
      <c r="K15704">
        <v>0.10904127699729151</v>
      </c>
      <c r="L15704">
        <v>10.9041</v>
      </c>
      <c r="M15704" t="s">
        <v>82</v>
      </c>
    </row>
    <row r="15705" spans="1:13">
      <c r="A15705" t="s">
        <v>1875</v>
      </c>
      <c r="B15705" t="s">
        <v>1876</v>
      </c>
      <c r="C15705" t="str">
        <f>TEXT(D15705, "mmm")</f>
        <v>Dec</v>
      </c>
      <c r="D15705" s="1">
        <v>45639</v>
      </c>
      <c r="E15705" t="s">
        <v>1877</v>
      </c>
      <c r="F15705" t="s">
        <v>101</v>
      </c>
      <c r="G15705">
        <v>17</v>
      </c>
      <c r="H15705">
        <v>1160</v>
      </c>
      <c r="I15705">
        <v>19720</v>
      </c>
      <c r="J15705" t="s">
        <v>81</v>
      </c>
      <c r="K15705">
        <v>0.10904127699729151</v>
      </c>
      <c r="L15705">
        <v>10.9041</v>
      </c>
      <c r="M15705" t="s">
        <v>82</v>
      </c>
    </row>
    <row r="15706" spans="1:13">
      <c r="A15706" t="s">
        <v>1875</v>
      </c>
      <c r="B15706" t="s">
        <v>1876</v>
      </c>
      <c r="C15706" t="str">
        <f>TEXT(D15706, "mmm")</f>
        <v>Dec</v>
      </c>
      <c r="D15706" s="1">
        <v>45639</v>
      </c>
      <c r="E15706" t="s">
        <v>1878</v>
      </c>
      <c r="F15706" t="s">
        <v>101</v>
      </c>
      <c r="G15706">
        <v>17</v>
      </c>
      <c r="H15706">
        <v>1160</v>
      </c>
      <c r="I15706">
        <v>19720</v>
      </c>
      <c r="J15706" t="s">
        <v>81</v>
      </c>
      <c r="K15706">
        <v>0.10904127699729151</v>
      </c>
      <c r="L15706">
        <v>10.9041</v>
      </c>
      <c r="M15706" t="s">
        <v>82</v>
      </c>
    </row>
    <row r="15707" spans="1:13">
      <c r="A15707" t="s">
        <v>1875</v>
      </c>
      <c r="B15707" t="s">
        <v>1876</v>
      </c>
      <c r="C15707" t="str">
        <f>TEXT(D15707, "mmm")</f>
        <v>Dec</v>
      </c>
      <c r="D15707" s="1">
        <v>45639</v>
      </c>
      <c r="E15707" t="s">
        <v>1879</v>
      </c>
      <c r="F15707" t="s">
        <v>217</v>
      </c>
      <c r="G15707">
        <v>128</v>
      </c>
      <c r="H15707">
        <v>234.98</v>
      </c>
      <c r="I15707">
        <v>30077.439999999999</v>
      </c>
      <c r="J15707" t="s">
        <v>81</v>
      </c>
      <c r="K15707">
        <v>0.10904127699729151</v>
      </c>
      <c r="L15707">
        <v>10.9041</v>
      </c>
      <c r="M15707" t="s">
        <v>82</v>
      </c>
    </row>
    <row r="15708" spans="1:13">
      <c r="A15708" t="s">
        <v>1875</v>
      </c>
      <c r="B15708" t="s">
        <v>1876</v>
      </c>
      <c r="C15708" t="str">
        <f>TEXT(D15708, "mmm")</f>
        <v>Dec</v>
      </c>
      <c r="D15708" s="1">
        <v>45639</v>
      </c>
      <c r="E15708" t="s">
        <v>1877</v>
      </c>
      <c r="F15708" t="s">
        <v>101</v>
      </c>
      <c r="G15708">
        <v>128</v>
      </c>
      <c r="H15708">
        <v>234.98</v>
      </c>
      <c r="I15708">
        <v>30077.439999999999</v>
      </c>
      <c r="J15708" t="s">
        <v>81</v>
      </c>
      <c r="K15708">
        <v>0.10904127699729151</v>
      </c>
      <c r="L15708">
        <v>10.9041</v>
      </c>
      <c r="M15708" t="s">
        <v>82</v>
      </c>
    </row>
    <row r="15709" spans="1:13">
      <c r="A15709" t="s">
        <v>1875</v>
      </c>
      <c r="B15709" t="s">
        <v>1876</v>
      </c>
      <c r="C15709" t="str">
        <f>TEXT(D15709, "mmm")</f>
        <v>Dec</v>
      </c>
      <c r="D15709" s="1">
        <v>45639</v>
      </c>
      <c r="E15709" t="s">
        <v>1878</v>
      </c>
      <c r="F15709" t="s">
        <v>101</v>
      </c>
      <c r="G15709">
        <v>128</v>
      </c>
      <c r="H15709">
        <v>234.98</v>
      </c>
      <c r="I15709">
        <v>30077.439999999999</v>
      </c>
      <c r="J15709" t="s">
        <v>81</v>
      </c>
      <c r="K15709">
        <v>0.10904127699729151</v>
      </c>
      <c r="L15709">
        <v>10.9041</v>
      </c>
      <c r="M15709" t="s">
        <v>82</v>
      </c>
    </row>
    <row r="15710" spans="1:13">
      <c r="A15710" t="s">
        <v>1599</v>
      </c>
      <c r="B15710" t="s">
        <v>1600</v>
      </c>
      <c r="C15710" t="str">
        <f>TEXT(D15710, "mmm")</f>
        <v>Dec</v>
      </c>
      <c r="D15710" s="1">
        <v>45639</v>
      </c>
      <c r="E15710" t="s">
        <v>7482</v>
      </c>
      <c r="F15710" t="s">
        <v>118</v>
      </c>
      <c r="G15710">
        <v>2000</v>
      </c>
      <c r="H15710">
        <v>37.46</v>
      </c>
      <c r="I15710">
        <v>74920</v>
      </c>
      <c r="J15710" t="s">
        <v>81</v>
      </c>
      <c r="K15710">
        <v>-8.6248301214905565E-2</v>
      </c>
      <c r="L15710">
        <v>-8.6248000000000005</v>
      </c>
      <c r="M15710" t="s">
        <v>82</v>
      </c>
    </row>
    <row r="15711" spans="1:13">
      <c r="A15711" t="s">
        <v>2813</v>
      </c>
      <c r="B15711" t="s">
        <v>2814</v>
      </c>
      <c r="C15711" t="str">
        <f>TEXT(D15711, "mmm")</f>
        <v>Dec</v>
      </c>
      <c r="D15711" s="1">
        <v>45639</v>
      </c>
      <c r="E15711" t="s">
        <v>2815</v>
      </c>
      <c r="F15711" t="s">
        <v>251</v>
      </c>
      <c r="G15711">
        <v>10000</v>
      </c>
      <c r="H15711">
        <v>1.7</v>
      </c>
      <c r="I15711">
        <v>17000</v>
      </c>
      <c r="J15711" t="s">
        <v>81</v>
      </c>
      <c r="K15711">
        <v>5.2325530623410499E-2</v>
      </c>
      <c r="L15711">
        <v>5.2325999999999997</v>
      </c>
      <c r="M15711" t="s">
        <v>82</v>
      </c>
    </row>
    <row r="15712" spans="1:13">
      <c r="A15712" t="s">
        <v>4074</v>
      </c>
      <c r="B15712" t="s">
        <v>4075</v>
      </c>
      <c r="C15712" t="str">
        <f>TEXT(D15712, "mmm")</f>
        <v>Dec</v>
      </c>
      <c r="D15712" s="1">
        <v>45639</v>
      </c>
      <c r="E15712" t="s">
        <v>4093</v>
      </c>
      <c r="F15712" t="s">
        <v>80</v>
      </c>
      <c r="G15712">
        <v>200</v>
      </c>
      <c r="H15712">
        <v>248.69</v>
      </c>
      <c r="I15712">
        <v>49738</v>
      </c>
      <c r="J15712" t="s">
        <v>81</v>
      </c>
      <c r="K15712">
        <v>-5.1701744954701152E-2</v>
      </c>
      <c r="L15712">
        <v>-5.1702000000000004</v>
      </c>
      <c r="M15712" t="s">
        <v>82</v>
      </c>
    </row>
    <row r="15713" spans="1:13">
      <c r="A15713" t="s">
        <v>4074</v>
      </c>
      <c r="B15713" t="s">
        <v>4075</v>
      </c>
      <c r="C15713" t="str">
        <f>TEXT(D15713, "mmm")</f>
        <v>Dec</v>
      </c>
      <c r="D15713" s="1">
        <v>45639</v>
      </c>
      <c r="E15713" t="s">
        <v>4093</v>
      </c>
      <c r="F15713" t="s">
        <v>80</v>
      </c>
      <c r="G15713">
        <v>200</v>
      </c>
      <c r="H15713">
        <v>248.61</v>
      </c>
      <c r="I15713">
        <v>49722</v>
      </c>
      <c r="J15713" t="s">
        <v>81</v>
      </c>
      <c r="K15713">
        <v>-5.1701744954701152E-2</v>
      </c>
      <c r="L15713">
        <v>-5.1702000000000004</v>
      </c>
      <c r="M15713" t="s">
        <v>82</v>
      </c>
    </row>
    <row r="15714" spans="1:13">
      <c r="A15714" t="s">
        <v>7545</v>
      </c>
      <c r="B15714" t="s">
        <v>7546</v>
      </c>
      <c r="C15714" t="str">
        <f>TEXT(D15714, "mmm")</f>
        <v>Dec</v>
      </c>
      <c r="D15714" s="1">
        <v>45639</v>
      </c>
      <c r="E15714" t="s">
        <v>7554</v>
      </c>
      <c r="F15714" t="s">
        <v>80</v>
      </c>
      <c r="G15714">
        <v>10000</v>
      </c>
      <c r="H15714">
        <v>8.1199999999999992</v>
      </c>
      <c r="I15714">
        <v>81199.999999999985</v>
      </c>
      <c r="J15714" t="s">
        <v>81</v>
      </c>
      <c r="K15714">
        <v>1.394171551024392E-2</v>
      </c>
      <c r="L15714">
        <v>1.3942000000000001</v>
      </c>
      <c r="M15714" t="s">
        <v>82</v>
      </c>
    </row>
    <row r="15715" spans="1:13">
      <c r="A15715" t="s">
        <v>7267</v>
      </c>
      <c r="B15715" t="s">
        <v>7268</v>
      </c>
      <c r="C15715" t="str">
        <f>TEXT(D15715, "mmm")</f>
        <v>Dec</v>
      </c>
      <c r="D15715" s="1">
        <v>45639</v>
      </c>
      <c r="E15715" t="s">
        <v>7555</v>
      </c>
      <c r="F15715" t="s">
        <v>80</v>
      </c>
      <c r="G15715">
        <v>15000</v>
      </c>
      <c r="H15715">
        <v>3.89</v>
      </c>
      <c r="I15715">
        <v>58350</v>
      </c>
      <c r="J15715" t="s">
        <v>81</v>
      </c>
      <c r="K15715">
        <v>2.051280044866699E-2</v>
      </c>
      <c r="L15715">
        <v>2.0512999999999999</v>
      </c>
      <c r="M15715" t="s">
        <v>82</v>
      </c>
    </row>
    <row r="15716" spans="1:13">
      <c r="A15716" t="s">
        <v>4814</v>
      </c>
      <c r="B15716" t="s">
        <v>4815</v>
      </c>
      <c r="C15716" t="str">
        <f>TEXT(D15716, "mmm")</f>
        <v>Dec</v>
      </c>
      <c r="D15716" s="1">
        <v>45639</v>
      </c>
      <c r="E15716" t="s">
        <v>7556</v>
      </c>
      <c r="F15716" t="s">
        <v>80</v>
      </c>
      <c r="G15716">
        <v>18000</v>
      </c>
      <c r="H15716">
        <v>27.28</v>
      </c>
      <c r="I15716">
        <v>491040</v>
      </c>
      <c r="J15716" t="s">
        <v>81</v>
      </c>
      <c r="K15716">
        <v>3.5298443845031668E-2</v>
      </c>
      <c r="L15716">
        <v>3.5297999999999998</v>
      </c>
      <c r="M15716" t="s">
        <v>82</v>
      </c>
    </row>
    <row r="15717" spans="1:13">
      <c r="A15717" t="s">
        <v>617</v>
      </c>
      <c r="B15717" t="s">
        <v>618</v>
      </c>
      <c r="C15717" t="str">
        <f>TEXT(D15717, "mmm")</f>
        <v>Dec</v>
      </c>
      <c r="D15717" s="1">
        <v>45639</v>
      </c>
      <c r="E15717" t="s">
        <v>709</v>
      </c>
      <c r="F15717" t="s">
        <v>80</v>
      </c>
      <c r="G15717">
        <v>3000</v>
      </c>
      <c r="H15717">
        <v>68.75</v>
      </c>
      <c r="I15717">
        <v>206250</v>
      </c>
      <c r="J15717" t="s">
        <v>86</v>
      </c>
      <c r="K15717">
        <v>-9.384035490617848E-2</v>
      </c>
      <c r="L15717">
        <v>-9.3840000000000003</v>
      </c>
      <c r="M15717" t="s">
        <v>82</v>
      </c>
    </row>
    <row r="15718" spans="1:13">
      <c r="A15718" t="s">
        <v>3452</v>
      </c>
      <c r="B15718" t="s">
        <v>3453</v>
      </c>
      <c r="C15718" t="str">
        <f>TEXT(D15718, "mmm")</f>
        <v>Dec</v>
      </c>
      <c r="D15718" s="1">
        <v>45639</v>
      </c>
      <c r="E15718" t="s">
        <v>6840</v>
      </c>
      <c r="F15718" t="s">
        <v>80</v>
      </c>
      <c r="G15718">
        <v>8485</v>
      </c>
      <c r="H15718">
        <v>9.73</v>
      </c>
      <c r="I15718">
        <v>82559.05</v>
      </c>
      <c r="J15718" t="s">
        <v>81</v>
      </c>
      <c r="K15718">
        <v>-1.8537508285374371E-2</v>
      </c>
      <c r="L15718">
        <v>-1.8537999999999999</v>
      </c>
      <c r="M15718" t="s">
        <v>82</v>
      </c>
    </row>
    <row r="15719" spans="1:13">
      <c r="A15719" t="s">
        <v>7304</v>
      </c>
      <c r="B15719" t="s">
        <v>7305</v>
      </c>
      <c r="C15719" t="str">
        <f>TEXT(D15719, "mmm")</f>
        <v>Dec</v>
      </c>
      <c r="D15719" s="1">
        <v>45639</v>
      </c>
      <c r="E15719" t="s">
        <v>7306</v>
      </c>
      <c r="F15719" t="s">
        <v>80</v>
      </c>
      <c r="G15719">
        <v>2964</v>
      </c>
      <c r="H15719">
        <v>20.98</v>
      </c>
      <c r="I15719">
        <v>62184.72</v>
      </c>
      <c r="J15719" t="s">
        <v>81</v>
      </c>
      <c r="K15719">
        <v>-5.8134072927962577E-2</v>
      </c>
      <c r="L15719">
        <v>-5.8133999999999997</v>
      </c>
      <c r="M15719" t="s">
        <v>82</v>
      </c>
    </row>
    <row r="15720" spans="1:13">
      <c r="A15720" t="s">
        <v>4348</v>
      </c>
      <c r="B15720" t="s">
        <v>4349</v>
      </c>
      <c r="C15720" t="str">
        <f>TEXT(D15720, "mmm")</f>
        <v>Dec</v>
      </c>
      <c r="D15720" s="1">
        <v>45639</v>
      </c>
      <c r="E15720" t="s">
        <v>6772</v>
      </c>
      <c r="F15720" t="s">
        <v>80</v>
      </c>
      <c r="G15720">
        <v>3017</v>
      </c>
      <c r="H15720">
        <v>11.74</v>
      </c>
      <c r="I15720">
        <v>35419.58</v>
      </c>
      <c r="J15720" t="s">
        <v>81</v>
      </c>
      <c r="K15720">
        <v>-1.0325555057133401E-2</v>
      </c>
      <c r="L15720">
        <v>-1.0326</v>
      </c>
      <c r="M15720" t="s">
        <v>82</v>
      </c>
    </row>
    <row r="15721" spans="1:13">
      <c r="A15721" t="s">
        <v>4348</v>
      </c>
      <c r="B15721" t="s">
        <v>4349</v>
      </c>
      <c r="C15721" t="str">
        <f>TEXT(D15721, "mmm")</f>
        <v>Dec</v>
      </c>
      <c r="D15721" s="1">
        <v>45639</v>
      </c>
      <c r="E15721" t="s">
        <v>6772</v>
      </c>
      <c r="F15721" t="s">
        <v>80</v>
      </c>
      <c r="G15721">
        <v>6034</v>
      </c>
      <c r="H15721">
        <v>11.74</v>
      </c>
      <c r="I15721">
        <v>70839.16</v>
      </c>
      <c r="J15721" t="s">
        <v>81</v>
      </c>
      <c r="K15721">
        <v>-1.0325555057133401E-2</v>
      </c>
      <c r="L15721">
        <v>-1.0326</v>
      </c>
      <c r="M15721" t="s">
        <v>82</v>
      </c>
    </row>
    <row r="15722" spans="1:13">
      <c r="A15722" t="s">
        <v>7508</v>
      </c>
      <c r="B15722" t="s">
        <v>7509</v>
      </c>
      <c r="C15722" t="str">
        <f>TEXT(D15722, "mmm")</f>
        <v>Dec</v>
      </c>
      <c r="D15722" s="1">
        <v>45639</v>
      </c>
      <c r="E15722" t="s">
        <v>7557</v>
      </c>
      <c r="F15722" t="s">
        <v>80</v>
      </c>
      <c r="G15722">
        <v>4000</v>
      </c>
      <c r="H15722">
        <v>25</v>
      </c>
      <c r="I15722">
        <v>100000</v>
      </c>
      <c r="J15722" t="s">
        <v>86</v>
      </c>
      <c r="K15722">
        <v>-6.3756088622236806E-2</v>
      </c>
      <c r="L15722">
        <v>-6.3756000000000004</v>
      </c>
      <c r="M15722" t="s">
        <v>82</v>
      </c>
    </row>
    <row r="15723" spans="1:13">
      <c r="A15723" t="s">
        <v>2180</v>
      </c>
      <c r="B15723" t="s">
        <v>2181</v>
      </c>
      <c r="C15723" t="str">
        <f>TEXT(D15723, "mmm")</f>
        <v>Dec</v>
      </c>
      <c r="D15723" s="1">
        <v>45639</v>
      </c>
      <c r="E15723" t="s">
        <v>7488</v>
      </c>
      <c r="F15723" t="s">
        <v>80</v>
      </c>
      <c r="G15723">
        <v>1700</v>
      </c>
      <c r="H15723">
        <v>12.32</v>
      </c>
      <c r="I15723">
        <v>20944</v>
      </c>
      <c r="J15723" t="s">
        <v>81</v>
      </c>
      <c r="K15723">
        <v>-6.4256989448107649E-2</v>
      </c>
      <c r="L15723">
        <v>-6.4257</v>
      </c>
      <c r="M15723" t="s">
        <v>82</v>
      </c>
    </row>
    <row r="15724" spans="1:13">
      <c r="A15724" t="s">
        <v>5190</v>
      </c>
      <c r="B15724" t="s">
        <v>5191</v>
      </c>
      <c r="C15724" t="str">
        <f>TEXT(D15724, "mmm")</f>
        <v>Dec</v>
      </c>
      <c r="D15724" s="1">
        <v>45639</v>
      </c>
      <c r="E15724" t="s">
        <v>6825</v>
      </c>
      <c r="F15724" t="s">
        <v>80</v>
      </c>
      <c r="G15724">
        <v>20000</v>
      </c>
      <c r="H15724">
        <v>49.75</v>
      </c>
      <c r="I15724">
        <v>995000</v>
      </c>
      <c r="J15724" t="s">
        <v>86</v>
      </c>
      <c r="K15724">
        <v>-8.7588292411915458E-2</v>
      </c>
      <c r="L15724">
        <v>-8.7588000000000008</v>
      </c>
      <c r="M15724" t="s">
        <v>82</v>
      </c>
    </row>
    <row r="15725" spans="1:13">
      <c r="A15725" t="s">
        <v>4562</v>
      </c>
      <c r="B15725" t="s">
        <v>4563</v>
      </c>
      <c r="C15725" t="str">
        <f>TEXT(D15725, "mmm")</f>
        <v>Dec</v>
      </c>
      <c r="D15725" s="1">
        <v>45639</v>
      </c>
      <c r="E15725" t="s">
        <v>6685</v>
      </c>
      <c r="F15725" t="s">
        <v>80</v>
      </c>
      <c r="G15725">
        <v>180</v>
      </c>
      <c r="H15725">
        <v>57.49</v>
      </c>
      <c r="I15725">
        <v>10348.200000000001</v>
      </c>
      <c r="J15725" t="s">
        <v>81</v>
      </c>
      <c r="K15725">
        <v>-2.3284526989860169E-2</v>
      </c>
      <c r="L15725">
        <v>-2.3285</v>
      </c>
      <c r="M15725" t="s">
        <v>82</v>
      </c>
    </row>
    <row r="15726" spans="1:13">
      <c r="A15726" t="s">
        <v>2180</v>
      </c>
      <c r="B15726" t="s">
        <v>2181</v>
      </c>
      <c r="C15726" t="str">
        <f>TEXT(D15726, "mmm")</f>
        <v>Dec</v>
      </c>
      <c r="D15726" s="1">
        <v>45639</v>
      </c>
      <c r="E15726" t="s">
        <v>7558</v>
      </c>
      <c r="F15726" t="s">
        <v>80</v>
      </c>
      <c r="G15726">
        <v>1600</v>
      </c>
      <c r="H15726">
        <v>12.43</v>
      </c>
      <c r="I15726">
        <v>19888</v>
      </c>
      <c r="J15726" t="s">
        <v>81</v>
      </c>
      <c r="K15726">
        <v>-6.4256989448107649E-2</v>
      </c>
      <c r="L15726">
        <v>-6.4257</v>
      </c>
      <c r="M15726" t="s">
        <v>82</v>
      </c>
    </row>
    <row r="15727" spans="1:13">
      <c r="A15727" t="s">
        <v>2180</v>
      </c>
      <c r="B15727" t="s">
        <v>2181</v>
      </c>
      <c r="C15727" t="str">
        <f>TEXT(D15727, "mmm")</f>
        <v>Dec</v>
      </c>
      <c r="D15727" s="1">
        <v>45639</v>
      </c>
      <c r="E15727" t="s">
        <v>7558</v>
      </c>
      <c r="F15727" t="s">
        <v>80</v>
      </c>
      <c r="G15727">
        <v>2020</v>
      </c>
      <c r="H15727">
        <v>12.37</v>
      </c>
      <c r="I15727">
        <v>24987.4</v>
      </c>
      <c r="J15727" t="s">
        <v>86</v>
      </c>
      <c r="K15727">
        <v>-6.4256989448107649E-2</v>
      </c>
      <c r="L15727">
        <v>-6.4257</v>
      </c>
      <c r="M15727" t="s">
        <v>82</v>
      </c>
    </row>
    <row r="15728" spans="1:13">
      <c r="A15728" t="s">
        <v>346</v>
      </c>
      <c r="B15728" t="s">
        <v>347</v>
      </c>
      <c r="C15728" t="str">
        <f>TEXT(D15728, "mmm")</f>
        <v>Dec</v>
      </c>
      <c r="D15728" s="1">
        <v>45639</v>
      </c>
      <c r="E15728" t="s">
        <v>348</v>
      </c>
      <c r="F15728" t="s">
        <v>118</v>
      </c>
      <c r="G15728">
        <v>2300</v>
      </c>
      <c r="H15728">
        <v>10.44</v>
      </c>
      <c r="I15728">
        <v>24012</v>
      </c>
      <c r="J15728" t="s">
        <v>81</v>
      </c>
      <c r="K15728">
        <v>1.0587069590227481E-2</v>
      </c>
      <c r="L15728">
        <v>1.0587</v>
      </c>
      <c r="M15728" t="s">
        <v>82</v>
      </c>
    </row>
    <row r="15729" spans="1:13">
      <c r="A15729" t="s">
        <v>5935</v>
      </c>
      <c r="B15729" t="s">
        <v>5936</v>
      </c>
      <c r="C15729" t="str">
        <f>TEXT(D15729, "mmm")</f>
        <v>Dec</v>
      </c>
      <c r="D15729" s="1">
        <v>45639</v>
      </c>
      <c r="E15729" t="s">
        <v>5937</v>
      </c>
      <c r="F15729" t="s">
        <v>217</v>
      </c>
      <c r="G15729">
        <v>46211</v>
      </c>
      <c r="H15729">
        <v>1.77</v>
      </c>
      <c r="I15729">
        <v>81793.47</v>
      </c>
      <c r="J15729" t="s">
        <v>86</v>
      </c>
      <c r="K15729">
        <v>0.12359552367771109</v>
      </c>
      <c r="L15729">
        <v>12.3596</v>
      </c>
      <c r="M15729" t="s">
        <v>82</v>
      </c>
    </row>
    <row r="15730" spans="1:13">
      <c r="A15730" t="s">
        <v>3840</v>
      </c>
      <c r="B15730" t="s">
        <v>7422</v>
      </c>
      <c r="C15730" t="str">
        <f>TEXT(D15730, "mmm")</f>
        <v>Dec</v>
      </c>
      <c r="D15730" s="1">
        <v>45639</v>
      </c>
      <c r="E15730" t="s">
        <v>7423</v>
      </c>
      <c r="F15730" t="s">
        <v>251</v>
      </c>
      <c r="G15730">
        <v>55256</v>
      </c>
      <c r="H15730">
        <v>17.18</v>
      </c>
      <c r="I15730">
        <v>949298.08</v>
      </c>
      <c r="J15730" t="s">
        <v>86</v>
      </c>
      <c r="K15730">
        <v>5.6658521801544737E-4</v>
      </c>
      <c r="L15730">
        <v>5.67E-2</v>
      </c>
      <c r="M15730" t="s">
        <v>82</v>
      </c>
    </row>
    <row r="15731" spans="1:13">
      <c r="A15731" t="s">
        <v>2123</v>
      </c>
      <c r="B15731" t="s">
        <v>2124</v>
      </c>
      <c r="C15731" t="str">
        <f>TEXT(D15731, "mmm")</f>
        <v>Dec</v>
      </c>
      <c r="D15731" s="1">
        <v>45639</v>
      </c>
      <c r="E15731" t="s">
        <v>3675</v>
      </c>
      <c r="F15731" t="s">
        <v>118</v>
      </c>
      <c r="G15731">
        <v>6000</v>
      </c>
      <c r="H15731">
        <v>12.5</v>
      </c>
      <c r="I15731">
        <v>75000</v>
      </c>
      <c r="J15731" t="s">
        <v>81</v>
      </c>
      <c r="K15731">
        <v>6.8000059287319559E-2</v>
      </c>
      <c r="L15731">
        <v>6.8</v>
      </c>
      <c r="M15731" t="s">
        <v>82</v>
      </c>
    </row>
    <row r="15732" spans="1:13">
      <c r="A15732" t="s">
        <v>7559</v>
      </c>
      <c r="B15732" t="s">
        <v>7560</v>
      </c>
      <c r="C15732" t="str">
        <f>TEXT(D15732, "mmm")</f>
        <v>Dec</v>
      </c>
      <c r="D15732" s="1">
        <v>45639</v>
      </c>
      <c r="E15732" t="s">
        <v>7561</v>
      </c>
      <c r="F15732" t="s">
        <v>118</v>
      </c>
      <c r="G15732">
        <v>3765</v>
      </c>
      <c r="H15732">
        <v>13.28</v>
      </c>
      <c r="I15732">
        <v>49999.199999999997</v>
      </c>
      <c r="J15732" t="s">
        <v>86</v>
      </c>
      <c r="K15732">
        <v>3.8345881320897668E-2</v>
      </c>
      <c r="L15732">
        <v>3.8346</v>
      </c>
      <c r="M15732" t="s">
        <v>82</v>
      </c>
    </row>
    <row r="15733" spans="1:13">
      <c r="A15733" t="s">
        <v>7397</v>
      </c>
      <c r="B15733" t="s">
        <v>7398</v>
      </c>
      <c r="C15733" t="str">
        <f>TEXT(D15733, "mmm")</f>
        <v>Dec</v>
      </c>
      <c r="D15733" s="1">
        <v>45639</v>
      </c>
      <c r="E15733" t="s">
        <v>7399</v>
      </c>
      <c r="F15733" t="s">
        <v>101</v>
      </c>
      <c r="G15733">
        <v>98751</v>
      </c>
      <c r="H15733">
        <v>15.28</v>
      </c>
      <c r="I15733">
        <v>1508915.28</v>
      </c>
      <c r="J15733" t="s">
        <v>81</v>
      </c>
      <c r="K15733">
        <v>8.955237986818676E-2</v>
      </c>
      <c r="L15733">
        <v>8.9551999999999996</v>
      </c>
      <c r="M15733" t="s">
        <v>82</v>
      </c>
    </row>
    <row r="15734" spans="1:13">
      <c r="A15734" t="s">
        <v>7397</v>
      </c>
      <c r="B15734" t="s">
        <v>7398</v>
      </c>
      <c r="C15734" t="str">
        <f>TEXT(D15734, "mmm")</f>
        <v>Dec</v>
      </c>
      <c r="D15734" s="1">
        <v>45639</v>
      </c>
      <c r="E15734" t="s">
        <v>7401</v>
      </c>
      <c r="F15734" t="s">
        <v>428</v>
      </c>
      <c r="G15734">
        <v>98751</v>
      </c>
      <c r="H15734">
        <v>15.28</v>
      </c>
      <c r="I15734">
        <v>1508915.28</v>
      </c>
      <c r="J15734" t="s">
        <v>81</v>
      </c>
      <c r="K15734">
        <v>8.955237986818676E-2</v>
      </c>
      <c r="L15734">
        <v>8.9551999999999996</v>
      </c>
      <c r="M15734" t="s">
        <v>82</v>
      </c>
    </row>
    <row r="15735" spans="1:13">
      <c r="A15735" t="s">
        <v>7397</v>
      </c>
      <c r="B15735" t="s">
        <v>7398</v>
      </c>
      <c r="C15735" t="str">
        <f>TEXT(D15735, "mmm")</f>
        <v>Dec</v>
      </c>
      <c r="D15735" s="1">
        <v>45639</v>
      </c>
      <c r="E15735" t="s">
        <v>7400</v>
      </c>
      <c r="F15735" t="s">
        <v>101</v>
      </c>
      <c r="G15735">
        <v>98751</v>
      </c>
      <c r="H15735">
        <v>15.28</v>
      </c>
      <c r="I15735">
        <v>1508915.28</v>
      </c>
      <c r="J15735" t="s">
        <v>81</v>
      </c>
      <c r="K15735">
        <v>8.955237986818676E-2</v>
      </c>
      <c r="L15735">
        <v>8.9551999999999996</v>
      </c>
      <c r="M15735" t="s">
        <v>82</v>
      </c>
    </row>
    <row r="15736" spans="1:13">
      <c r="A15736" t="s">
        <v>129</v>
      </c>
      <c r="B15736" t="s">
        <v>130</v>
      </c>
      <c r="C15736" t="str">
        <f>TEXT(D15736, "mmm")</f>
        <v>Dec</v>
      </c>
      <c r="D15736" s="1">
        <v>45639</v>
      </c>
      <c r="E15736" t="s">
        <v>111</v>
      </c>
      <c r="F15736" t="s">
        <v>101</v>
      </c>
      <c r="G15736">
        <v>430670</v>
      </c>
      <c r="H15736">
        <v>6.85</v>
      </c>
      <c r="I15736">
        <v>2950089.5</v>
      </c>
      <c r="J15736" t="s">
        <v>86</v>
      </c>
      <c r="K15736">
        <v>-7.2568526656893173E-3</v>
      </c>
      <c r="L15736">
        <v>-0.72570000000000001</v>
      </c>
      <c r="M15736" t="s">
        <v>82</v>
      </c>
    </row>
    <row r="15737" spans="1:13">
      <c r="A15737" t="s">
        <v>129</v>
      </c>
      <c r="B15737" t="s">
        <v>130</v>
      </c>
      <c r="C15737" t="str">
        <f>TEXT(D15737, "mmm")</f>
        <v>Dec</v>
      </c>
      <c r="D15737" s="1">
        <v>45639</v>
      </c>
      <c r="E15737" t="s">
        <v>109</v>
      </c>
      <c r="F15737" t="s">
        <v>101</v>
      </c>
      <c r="G15737">
        <v>430670</v>
      </c>
      <c r="H15737">
        <v>6.85</v>
      </c>
      <c r="I15737">
        <v>2950089.5</v>
      </c>
      <c r="J15737" t="s">
        <v>86</v>
      </c>
      <c r="K15737">
        <v>-7.2568526656893173E-3</v>
      </c>
      <c r="L15737">
        <v>-0.72570000000000001</v>
      </c>
      <c r="M15737" t="s">
        <v>82</v>
      </c>
    </row>
    <row r="15738" spans="1:13">
      <c r="A15738" t="s">
        <v>129</v>
      </c>
      <c r="B15738" t="s">
        <v>130</v>
      </c>
      <c r="C15738" t="str">
        <f>TEXT(D15738, "mmm")</f>
        <v>Dec</v>
      </c>
      <c r="D15738" s="1">
        <v>45639</v>
      </c>
      <c r="E15738" t="s">
        <v>110</v>
      </c>
      <c r="F15738" t="s">
        <v>101</v>
      </c>
      <c r="G15738">
        <v>430670</v>
      </c>
      <c r="H15738">
        <v>6.85</v>
      </c>
      <c r="I15738">
        <v>2950089.5</v>
      </c>
      <c r="J15738" t="s">
        <v>86</v>
      </c>
      <c r="K15738">
        <v>-7.2568526656893173E-3</v>
      </c>
      <c r="L15738">
        <v>-0.72570000000000001</v>
      </c>
      <c r="M15738" t="s">
        <v>82</v>
      </c>
    </row>
    <row r="15739" spans="1:13">
      <c r="A15739" t="s">
        <v>129</v>
      </c>
      <c r="B15739" t="s">
        <v>130</v>
      </c>
      <c r="C15739" t="str">
        <f>TEXT(D15739, "mmm")</f>
        <v>Dec</v>
      </c>
      <c r="D15739" s="1">
        <v>45639</v>
      </c>
      <c r="E15739" t="s">
        <v>111</v>
      </c>
      <c r="F15739" t="s">
        <v>101</v>
      </c>
      <c r="G15739">
        <v>82000</v>
      </c>
      <c r="H15739">
        <v>6.9</v>
      </c>
      <c r="I15739">
        <v>565800</v>
      </c>
      <c r="J15739" t="s">
        <v>86</v>
      </c>
      <c r="K15739">
        <v>-7.2568526656893173E-3</v>
      </c>
      <c r="L15739">
        <v>-0.72570000000000001</v>
      </c>
      <c r="M15739" t="s">
        <v>82</v>
      </c>
    </row>
    <row r="15740" spans="1:13">
      <c r="A15740" t="s">
        <v>129</v>
      </c>
      <c r="B15740" t="s">
        <v>130</v>
      </c>
      <c r="C15740" t="str">
        <f>TEXT(D15740, "mmm")</f>
        <v>Dec</v>
      </c>
      <c r="D15740" s="1">
        <v>45639</v>
      </c>
      <c r="E15740" t="s">
        <v>109</v>
      </c>
      <c r="F15740" t="s">
        <v>101</v>
      </c>
      <c r="G15740">
        <v>82000</v>
      </c>
      <c r="H15740">
        <v>6.9</v>
      </c>
      <c r="I15740">
        <v>565800</v>
      </c>
      <c r="J15740" t="s">
        <v>86</v>
      </c>
      <c r="K15740">
        <v>-7.2568526656893173E-3</v>
      </c>
      <c r="L15740">
        <v>-0.72570000000000001</v>
      </c>
      <c r="M15740" t="s">
        <v>82</v>
      </c>
    </row>
    <row r="15741" spans="1:13">
      <c r="A15741" t="s">
        <v>129</v>
      </c>
      <c r="B15741" t="s">
        <v>130</v>
      </c>
      <c r="C15741" t="str">
        <f>TEXT(D15741, "mmm")</f>
        <v>Dec</v>
      </c>
      <c r="D15741" s="1">
        <v>45639</v>
      </c>
      <c r="E15741" t="s">
        <v>110</v>
      </c>
      <c r="F15741" t="s">
        <v>101</v>
      </c>
      <c r="G15741">
        <v>82000</v>
      </c>
      <c r="H15741">
        <v>6.9</v>
      </c>
      <c r="I15741">
        <v>565800</v>
      </c>
      <c r="J15741" t="s">
        <v>86</v>
      </c>
      <c r="K15741">
        <v>-7.2568526656893173E-3</v>
      </c>
      <c r="L15741">
        <v>-0.72570000000000001</v>
      </c>
      <c r="M15741" t="s">
        <v>82</v>
      </c>
    </row>
    <row r="15742" spans="1:13">
      <c r="A15742" t="s">
        <v>5721</v>
      </c>
      <c r="B15742" t="s">
        <v>5722</v>
      </c>
      <c r="C15742" t="str">
        <f>TEXT(D15742, "mmm")</f>
        <v>Dec</v>
      </c>
      <c r="D15742" s="1">
        <v>45639</v>
      </c>
      <c r="E15742" t="s">
        <v>7562</v>
      </c>
      <c r="F15742" t="s">
        <v>80</v>
      </c>
      <c r="G15742">
        <v>2000</v>
      </c>
      <c r="H15742">
        <v>16.5</v>
      </c>
      <c r="I15742">
        <v>33000</v>
      </c>
      <c r="J15742" t="s">
        <v>86</v>
      </c>
      <c r="K15742">
        <v>6.0605699750879696E-3</v>
      </c>
      <c r="L15742">
        <v>0.60609999999999997</v>
      </c>
      <c r="M15742" t="s">
        <v>82</v>
      </c>
    </row>
    <row r="15743" spans="1:13">
      <c r="A15743" t="s">
        <v>7549</v>
      </c>
      <c r="B15743" t="s">
        <v>7550</v>
      </c>
      <c r="C15743" t="str">
        <f>TEXT(D15743, "mmm")</f>
        <v>Dec</v>
      </c>
      <c r="D15743" s="1">
        <v>45639</v>
      </c>
      <c r="E15743" t="s">
        <v>7563</v>
      </c>
      <c r="F15743" t="s">
        <v>80</v>
      </c>
      <c r="G15743">
        <v>1147</v>
      </c>
      <c r="H15743">
        <v>47.7</v>
      </c>
      <c r="I15743">
        <v>54711.9</v>
      </c>
      <c r="J15743" t="s">
        <v>81</v>
      </c>
      <c r="K15743">
        <v>0.11694309405659301</v>
      </c>
      <c r="L15743">
        <v>11.6943</v>
      </c>
      <c r="M15743" t="s">
        <v>82</v>
      </c>
    </row>
    <row r="15744" spans="1:13">
      <c r="A15744" t="s">
        <v>7549</v>
      </c>
      <c r="B15744" t="s">
        <v>7550</v>
      </c>
      <c r="C15744" t="str">
        <f>TEXT(D15744, "mmm")</f>
        <v>Dec</v>
      </c>
      <c r="D15744" s="1">
        <v>45639</v>
      </c>
      <c r="E15744" t="s">
        <v>7563</v>
      </c>
      <c r="F15744" t="s">
        <v>80</v>
      </c>
      <c r="G15744">
        <v>16000</v>
      </c>
      <c r="H15744">
        <v>47.58</v>
      </c>
      <c r="I15744">
        <v>761280</v>
      </c>
      <c r="J15744" t="s">
        <v>86</v>
      </c>
      <c r="K15744">
        <v>0.11694309405659301</v>
      </c>
      <c r="L15744">
        <v>11.6943</v>
      </c>
      <c r="M15744" t="s">
        <v>82</v>
      </c>
    </row>
    <row r="15745" spans="1:13">
      <c r="A15745" t="s">
        <v>7508</v>
      </c>
      <c r="B15745" t="s">
        <v>7509</v>
      </c>
      <c r="C15745" t="str">
        <f>TEXT(D15745, "mmm")</f>
        <v>Dec</v>
      </c>
      <c r="D15745" s="1">
        <v>45639</v>
      </c>
      <c r="E15745" t="s">
        <v>7564</v>
      </c>
      <c r="F15745" t="s">
        <v>118</v>
      </c>
      <c r="G15745">
        <v>400</v>
      </c>
      <c r="H15745">
        <v>25</v>
      </c>
      <c r="I15745">
        <v>10000</v>
      </c>
      <c r="J15745" t="s">
        <v>81</v>
      </c>
      <c r="K15745">
        <v>-6.3756088622236806E-2</v>
      </c>
      <c r="L15745">
        <v>-6.3756000000000004</v>
      </c>
      <c r="M15745" t="s">
        <v>82</v>
      </c>
    </row>
    <row r="15746" spans="1:13">
      <c r="A15746" t="s">
        <v>7508</v>
      </c>
      <c r="B15746" t="s">
        <v>7509</v>
      </c>
      <c r="C15746" t="str">
        <f>TEXT(D15746, "mmm")</f>
        <v>Dec</v>
      </c>
      <c r="D15746" s="1">
        <v>45639</v>
      </c>
      <c r="E15746" t="s">
        <v>7565</v>
      </c>
      <c r="F15746" t="s">
        <v>118</v>
      </c>
      <c r="G15746">
        <v>2000</v>
      </c>
      <c r="H15746">
        <v>25</v>
      </c>
      <c r="I15746">
        <v>50000</v>
      </c>
      <c r="J15746" t="s">
        <v>81</v>
      </c>
      <c r="K15746">
        <v>-6.3756088622236806E-2</v>
      </c>
      <c r="L15746">
        <v>-6.3756000000000004</v>
      </c>
      <c r="M15746" t="s">
        <v>82</v>
      </c>
    </row>
    <row r="15747" spans="1:13">
      <c r="A15747" t="s">
        <v>7566</v>
      </c>
      <c r="B15747" t="s">
        <v>7567</v>
      </c>
      <c r="C15747" t="str">
        <f>TEXT(D15747, "mmm")</f>
        <v>Dec</v>
      </c>
      <c r="D15747" s="1">
        <v>45639</v>
      </c>
      <c r="E15747" t="s">
        <v>7568</v>
      </c>
      <c r="F15747" t="s">
        <v>80</v>
      </c>
      <c r="G15747">
        <v>12500</v>
      </c>
      <c r="H15747">
        <v>8.0399999999999991</v>
      </c>
      <c r="I15747">
        <v>100500</v>
      </c>
      <c r="J15747" t="s">
        <v>86</v>
      </c>
      <c r="K15747">
        <v>3.1928480515446937E-2</v>
      </c>
      <c r="L15747">
        <v>3.1928000000000001</v>
      </c>
      <c r="M15747" t="s">
        <v>82</v>
      </c>
    </row>
    <row r="15748" spans="1:13">
      <c r="A15748" t="s">
        <v>5095</v>
      </c>
      <c r="B15748" t="s">
        <v>5096</v>
      </c>
      <c r="C15748" t="str">
        <f>TEXT(D15748, "mmm")</f>
        <v>Dec</v>
      </c>
      <c r="D15748" s="1">
        <v>45639</v>
      </c>
      <c r="E15748" t="s">
        <v>5097</v>
      </c>
      <c r="F15748" t="s">
        <v>101</v>
      </c>
      <c r="G15748">
        <v>7817</v>
      </c>
      <c r="H15748">
        <v>16.29</v>
      </c>
      <c r="I15748">
        <v>127338.93</v>
      </c>
      <c r="J15748" t="s">
        <v>81</v>
      </c>
      <c r="K15748">
        <v>-5.8787503814019433E-2</v>
      </c>
      <c r="L15748">
        <v>-5.8788</v>
      </c>
      <c r="M15748" t="s">
        <v>82</v>
      </c>
    </row>
    <row r="15749" spans="1:13">
      <c r="A15749" t="s">
        <v>7425</v>
      </c>
      <c r="B15749" t="s">
        <v>7426</v>
      </c>
      <c r="C15749" t="str">
        <f>TEXT(D15749, "mmm")</f>
        <v>Dec</v>
      </c>
      <c r="D15749" s="1">
        <v>45639</v>
      </c>
      <c r="E15749" t="s">
        <v>7427</v>
      </c>
      <c r="F15749" t="s">
        <v>118</v>
      </c>
      <c r="G15749">
        <v>20000</v>
      </c>
      <c r="H15749">
        <v>0.96</v>
      </c>
      <c r="I15749">
        <v>19200</v>
      </c>
      <c r="J15749" t="s">
        <v>86</v>
      </c>
      <c r="K15749">
        <v>-0.10891090628096051</v>
      </c>
      <c r="L15749">
        <v>-10.8911</v>
      </c>
      <c r="M15749" t="s">
        <v>82</v>
      </c>
    </row>
    <row r="15750" spans="1:13">
      <c r="A15750" t="s">
        <v>7518</v>
      </c>
      <c r="B15750" t="s">
        <v>7519</v>
      </c>
      <c r="C15750" t="str">
        <f>TEXT(D15750, "mmm")</f>
        <v>Dec</v>
      </c>
      <c r="D15750" s="1">
        <v>45639</v>
      </c>
      <c r="E15750" t="s">
        <v>7520</v>
      </c>
      <c r="F15750" t="s">
        <v>80</v>
      </c>
      <c r="G15750">
        <v>15000</v>
      </c>
      <c r="H15750">
        <v>5.8</v>
      </c>
      <c r="I15750">
        <v>87000</v>
      </c>
      <c r="J15750" t="s">
        <v>81</v>
      </c>
      <c r="K15750">
        <v>-3.6076117659259439E-3</v>
      </c>
      <c r="L15750">
        <v>-0.36080000000000001</v>
      </c>
      <c r="M15750" t="s">
        <v>82</v>
      </c>
    </row>
    <row r="15751" spans="1:13">
      <c r="A15751" t="s">
        <v>7569</v>
      </c>
      <c r="B15751" t="s">
        <v>7570</v>
      </c>
      <c r="C15751" t="str">
        <f>TEXT(D15751, "mmm")</f>
        <v>Dec</v>
      </c>
      <c r="D15751" s="1">
        <v>45639</v>
      </c>
      <c r="E15751" t="s">
        <v>7571</v>
      </c>
      <c r="F15751" t="s">
        <v>80</v>
      </c>
      <c r="G15751">
        <v>700761</v>
      </c>
      <c r="H15751">
        <v>6.75</v>
      </c>
      <c r="I15751">
        <v>4730136.75</v>
      </c>
      <c r="J15751" t="s">
        <v>86</v>
      </c>
      <c r="K15751">
        <v>-0.16888886910897721</v>
      </c>
      <c r="L15751">
        <v>-16.8889</v>
      </c>
      <c r="M15751" t="s">
        <v>82</v>
      </c>
    </row>
    <row r="15752" spans="1:13">
      <c r="A15752" t="s">
        <v>7469</v>
      </c>
      <c r="B15752" t="s">
        <v>7470</v>
      </c>
      <c r="C15752" t="str">
        <f>TEXT(D15752, "mmm")</f>
        <v>Dec</v>
      </c>
      <c r="D15752" s="1">
        <v>45639</v>
      </c>
      <c r="E15752" t="s">
        <v>7572</v>
      </c>
      <c r="F15752" t="s">
        <v>80</v>
      </c>
      <c r="G15752">
        <v>7339</v>
      </c>
      <c r="H15752">
        <v>40.869999999999997</v>
      </c>
      <c r="I15752">
        <v>299944.93</v>
      </c>
      <c r="J15752" t="s">
        <v>81</v>
      </c>
      <c r="K15752">
        <v>-3.4752971995940629E-2</v>
      </c>
      <c r="L15752">
        <v>-3.4752999999999998</v>
      </c>
      <c r="M15752" t="s">
        <v>82</v>
      </c>
    </row>
    <row r="15753" spans="1:13">
      <c r="A15753" t="s">
        <v>7508</v>
      </c>
      <c r="B15753" t="s">
        <v>7509</v>
      </c>
      <c r="C15753" t="str">
        <f>TEXT(D15753, "mmm")</f>
        <v>Dec</v>
      </c>
      <c r="D15753" s="1">
        <v>45639</v>
      </c>
      <c r="E15753" t="s">
        <v>7573</v>
      </c>
      <c r="F15753" t="s">
        <v>80</v>
      </c>
      <c r="G15753">
        <v>600</v>
      </c>
      <c r="H15753">
        <v>25</v>
      </c>
      <c r="I15753">
        <v>15000</v>
      </c>
      <c r="J15753" t="s">
        <v>81</v>
      </c>
      <c r="K15753">
        <v>-6.3756088622236806E-2</v>
      </c>
      <c r="L15753">
        <v>-6.3756000000000004</v>
      </c>
      <c r="M15753" t="s">
        <v>82</v>
      </c>
    </row>
    <row r="15754" spans="1:13">
      <c r="A15754" t="s">
        <v>7508</v>
      </c>
      <c r="B15754" t="s">
        <v>7509</v>
      </c>
      <c r="C15754" t="str">
        <f>TEXT(D15754, "mmm")</f>
        <v>Dec</v>
      </c>
      <c r="D15754" s="1">
        <v>45639</v>
      </c>
      <c r="E15754" t="s">
        <v>7574</v>
      </c>
      <c r="F15754" t="s">
        <v>80</v>
      </c>
      <c r="G15754">
        <v>2000</v>
      </c>
      <c r="H15754">
        <v>25</v>
      </c>
      <c r="I15754">
        <v>50000</v>
      </c>
      <c r="J15754" t="s">
        <v>81</v>
      </c>
      <c r="K15754">
        <v>-6.3756088622236806E-2</v>
      </c>
      <c r="L15754">
        <v>-6.3756000000000004</v>
      </c>
      <c r="M15754" t="s">
        <v>82</v>
      </c>
    </row>
    <row r="15755" spans="1:13">
      <c r="A15755" t="s">
        <v>5721</v>
      </c>
      <c r="B15755" t="s">
        <v>5722</v>
      </c>
      <c r="C15755" t="str">
        <f>TEXT(D15755, "mmm")</f>
        <v>Dec</v>
      </c>
      <c r="D15755" s="1">
        <v>45639</v>
      </c>
      <c r="E15755" t="s">
        <v>7575</v>
      </c>
      <c r="F15755" t="s">
        <v>118</v>
      </c>
      <c r="G15755">
        <v>759</v>
      </c>
      <c r="H15755">
        <v>16.5</v>
      </c>
      <c r="I15755">
        <v>12523.5</v>
      </c>
      <c r="J15755" t="s">
        <v>81</v>
      </c>
      <c r="K15755">
        <v>6.0605699750879696E-3</v>
      </c>
      <c r="L15755">
        <v>0.60609999999999997</v>
      </c>
      <c r="M15755" t="s">
        <v>82</v>
      </c>
    </row>
    <row r="15756" spans="1:13">
      <c r="A15756" t="s">
        <v>291</v>
      </c>
      <c r="B15756" t="s">
        <v>292</v>
      </c>
      <c r="C15756" t="str">
        <f>TEXT(D15756, "mmm")</f>
        <v>Dec</v>
      </c>
      <c r="D15756" s="1">
        <v>45639</v>
      </c>
      <c r="E15756" t="s">
        <v>100</v>
      </c>
      <c r="F15756" t="s">
        <v>101</v>
      </c>
      <c r="G15756">
        <v>233126</v>
      </c>
      <c r="H15756">
        <v>7.9</v>
      </c>
      <c r="I15756">
        <v>1841695.4</v>
      </c>
      <c r="J15756" t="s">
        <v>86</v>
      </c>
      <c r="K15756">
        <v>-4.4043429455131289E-2</v>
      </c>
      <c r="L15756">
        <v>-4.4043000000000001</v>
      </c>
      <c r="M15756" t="s">
        <v>82</v>
      </c>
    </row>
    <row r="15757" spans="1:13">
      <c r="A15757" t="s">
        <v>291</v>
      </c>
      <c r="B15757" t="s">
        <v>292</v>
      </c>
      <c r="C15757" t="str">
        <f>TEXT(D15757, "mmm")</f>
        <v>Dec</v>
      </c>
      <c r="D15757" s="1">
        <v>45639</v>
      </c>
      <c r="E15757" t="s">
        <v>102</v>
      </c>
      <c r="F15757" t="s">
        <v>101</v>
      </c>
      <c r="G15757">
        <v>233126</v>
      </c>
      <c r="H15757">
        <v>7.9</v>
      </c>
      <c r="I15757">
        <v>1841695.4</v>
      </c>
      <c r="J15757" t="s">
        <v>86</v>
      </c>
      <c r="K15757">
        <v>-4.4043429455131289E-2</v>
      </c>
      <c r="L15757">
        <v>-4.4043000000000001</v>
      </c>
      <c r="M15757" t="s">
        <v>82</v>
      </c>
    </row>
    <row r="15758" spans="1:13">
      <c r="A15758" t="s">
        <v>4074</v>
      </c>
      <c r="B15758" t="s">
        <v>4075</v>
      </c>
      <c r="C15758" t="str">
        <f>TEXT(D15758, "mmm")</f>
        <v>Dec</v>
      </c>
      <c r="D15758" s="1">
        <v>45639</v>
      </c>
      <c r="E15758" t="s">
        <v>7576</v>
      </c>
      <c r="F15758" t="s">
        <v>80</v>
      </c>
      <c r="G15758">
        <v>201</v>
      </c>
      <c r="H15758">
        <v>248.41</v>
      </c>
      <c r="I15758">
        <v>49930.41</v>
      </c>
      <c r="J15758" t="s">
        <v>81</v>
      </c>
      <c r="K15758">
        <v>-5.1701744954701152E-2</v>
      </c>
      <c r="L15758">
        <v>-5.1702000000000004</v>
      </c>
      <c r="M15758" t="s">
        <v>82</v>
      </c>
    </row>
    <row r="15759" spans="1:13">
      <c r="A15759" t="s">
        <v>6158</v>
      </c>
      <c r="B15759" t="s">
        <v>6159</v>
      </c>
      <c r="C15759" t="str">
        <f>TEXT(D15759, "mmm")</f>
        <v>Dec</v>
      </c>
      <c r="D15759" s="1">
        <v>45639</v>
      </c>
      <c r="E15759" t="s">
        <v>7577</v>
      </c>
      <c r="F15759" t="s">
        <v>80</v>
      </c>
      <c r="G15759">
        <v>25000</v>
      </c>
      <c r="H15759">
        <v>2.2000000000000002</v>
      </c>
      <c r="I15759">
        <v>55000.000000000007</v>
      </c>
      <c r="J15759" t="s">
        <v>81</v>
      </c>
      <c r="K15759">
        <v>-0.14732144710284709</v>
      </c>
      <c r="L15759">
        <v>-14.732100000000001</v>
      </c>
      <c r="M15759" t="s">
        <v>82</v>
      </c>
    </row>
    <row r="15760" spans="1:13">
      <c r="A15760" t="s">
        <v>2315</v>
      </c>
      <c r="B15760" t="s">
        <v>2316</v>
      </c>
      <c r="C15760" t="str">
        <f>TEXT(D15760, "mmm")</f>
        <v>Dec</v>
      </c>
      <c r="D15760" s="1">
        <v>45639</v>
      </c>
      <c r="E15760" t="s">
        <v>2363</v>
      </c>
      <c r="F15760" t="s">
        <v>80</v>
      </c>
      <c r="G15760">
        <v>25000</v>
      </c>
      <c r="H15760">
        <v>1.87</v>
      </c>
      <c r="I15760">
        <v>46750</v>
      </c>
      <c r="J15760" t="s">
        <v>81</v>
      </c>
      <c r="K15760">
        <v>4.999995231628418E-3</v>
      </c>
      <c r="L15760">
        <v>0.5</v>
      </c>
      <c r="M15760" t="s">
        <v>82</v>
      </c>
    </row>
    <row r="15761" spans="1:13">
      <c r="A15761" t="s">
        <v>2315</v>
      </c>
      <c r="B15761" t="s">
        <v>2316</v>
      </c>
      <c r="C15761" t="str">
        <f>TEXT(D15761, "mmm")</f>
        <v>Dec</v>
      </c>
      <c r="D15761" s="1">
        <v>45639</v>
      </c>
      <c r="E15761" t="s">
        <v>6767</v>
      </c>
      <c r="F15761" t="s">
        <v>80</v>
      </c>
      <c r="G15761">
        <v>53418</v>
      </c>
      <c r="H15761">
        <v>1.87</v>
      </c>
      <c r="I15761">
        <v>99891.66</v>
      </c>
      <c r="J15761" t="s">
        <v>81</v>
      </c>
      <c r="K15761">
        <v>4.999995231628418E-3</v>
      </c>
      <c r="L15761">
        <v>0.5</v>
      </c>
      <c r="M15761" t="s">
        <v>82</v>
      </c>
    </row>
    <row r="15762" spans="1:13">
      <c r="A15762" t="s">
        <v>4814</v>
      </c>
      <c r="B15762" t="s">
        <v>4815</v>
      </c>
      <c r="C15762" t="str">
        <f>TEXT(D15762, "mmm")</f>
        <v>Dec</v>
      </c>
      <c r="D15762" s="1">
        <v>45639</v>
      </c>
      <c r="E15762" t="s">
        <v>7578</v>
      </c>
      <c r="F15762" t="s">
        <v>80</v>
      </c>
      <c r="G15762">
        <v>10000</v>
      </c>
      <c r="H15762">
        <v>27.31</v>
      </c>
      <c r="I15762">
        <v>273100</v>
      </c>
      <c r="J15762" t="s">
        <v>81</v>
      </c>
      <c r="K15762">
        <v>3.5298443845031668E-2</v>
      </c>
      <c r="L15762">
        <v>3.5297999999999998</v>
      </c>
      <c r="M15762" t="s">
        <v>82</v>
      </c>
    </row>
    <row r="15763" spans="1:13">
      <c r="A15763" t="s">
        <v>7524</v>
      </c>
      <c r="B15763" t="s">
        <v>7525</v>
      </c>
      <c r="C15763" t="str">
        <f>TEXT(D15763, "mmm")</f>
        <v>Dec</v>
      </c>
      <c r="D15763" s="1">
        <v>45639</v>
      </c>
      <c r="E15763" t="s">
        <v>4302</v>
      </c>
      <c r="F15763" t="s">
        <v>128</v>
      </c>
      <c r="G15763">
        <v>31500</v>
      </c>
      <c r="H15763">
        <v>6</v>
      </c>
      <c r="I15763">
        <v>189000</v>
      </c>
      <c r="J15763" t="s">
        <v>81</v>
      </c>
      <c r="K15763">
        <v>-1.66108838477752E-3</v>
      </c>
      <c r="L15763">
        <v>-0.1661</v>
      </c>
      <c r="M15763" t="s">
        <v>82</v>
      </c>
    </row>
    <row r="15764" spans="1:13">
      <c r="A15764" t="s">
        <v>2056</v>
      </c>
      <c r="B15764" t="s">
        <v>2057</v>
      </c>
      <c r="C15764" t="str">
        <f>TEXT(D15764, "mmm")</f>
        <v>Dec</v>
      </c>
      <c r="D15764" s="1">
        <v>45639</v>
      </c>
      <c r="E15764" t="s">
        <v>7579</v>
      </c>
      <c r="F15764" t="s">
        <v>80</v>
      </c>
      <c r="G15764">
        <v>2000</v>
      </c>
      <c r="H15764">
        <v>10.7</v>
      </c>
      <c r="I15764">
        <v>21400</v>
      </c>
      <c r="J15764" t="s">
        <v>81</v>
      </c>
      <c r="K15764">
        <v>-4.3151995487278223E-2</v>
      </c>
      <c r="L15764">
        <v>-4.3151999999999999</v>
      </c>
      <c r="M15764" t="s">
        <v>82</v>
      </c>
    </row>
    <row r="15765" spans="1:13">
      <c r="A15765" t="s">
        <v>7580</v>
      </c>
      <c r="B15765" t="s">
        <v>7581</v>
      </c>
      <c r="C15765" t="str">
        <f>TEXT(D15765, "mmm")</f>
        <v>Dec</v>
      </c>
      <c r="D15765" s="1">
        <v>45639</v>
      </c>
      <c r="E15765" t="s">
        <v>7582</v>
      </c>
      <c r="F15765" t="s">
        <v>80</v>
      </c>
      <c r="G15765">
        <v>1174</v>
      </c>
      <c r="H15765">
        <v>15.11</v>
      </c>
      <c r="I15765">
        <v>17739.14</v>
      </c>
      <c r="J15765" t="s">
        <v>86</v>
      </c>
      <c r="K15765">
        <v>2.647350196272491E-3</v>
      </c>
      <c r="L15765">
        <v>0.26469999999999999</v>
      </c>
      <c r="M15765" t="s">
        <v>82</v>
      </c>
    </row>
    <row r="15766" spans="1:13">
      <c r="A15766" t="s">
        <v>6816</v>
      </c>
      <c r="B15766" t="s">
        <v>6817</v>
      </c>
      <c r="C15766" t="str">
        <f>TEXT(D15766, "mmm")</f>
        <v>Dec</v>
      </c>
      <c r="D15766" s="1">
        <v>45639</v>
      </c>
      <c r="E15766" t="s">
        <v>6819</v>
      </c>
      <c r="F15766" t="s">
        <v>101</v>
      </c>
      <c r="G15766">
        <v>2851</v>
      </c>
      <c r="H15766">
        <v>74.84</v>
      </c>
      <c r="I15766">
        <v>213368.84</v>
      </c>
      <c r="J15766" t="s">
        <v>81</v>
      </c>
      <c r="K15766">
        <v>6.6539284728772685E-4</v>
      </c>
      <c r="L15766">
        <v>6.6500000000000004E-2</v>
      </c>
      <c r="M15766" t="s">
        <v>82</v>
      </c>
    </row>
    <row r="15767" spans="1:13">
      <c r="A15767" t="s">
        <v>6816</v>
      </c>
      <c r="B15767" t="s">
        <v>6817</v>
      </c>
      <c r="C15767" t="str">
        <f>TEXT(D15767, "mmm")</f>
        <v>Dec</v>
      </c>
      <c r="D15767" s="1">
        <v>45639</v>
      </c>
      <c r="E15767" t="s">
        <v>6820</v>
      </c>
      <c r="F15767" t="s">
        <v>101</v>
      </c>
      <c r="G15767">
        <v>2851</v>
      </c>
      <c r="H15767">
        <v>74.84</v>
      </c>
      <c r="I15767">
        <v>213368.84</v>
      </c>
      <c r="J15767" t="s">
        <v>81</v>
      </c>
      <c r="K15767">
        <v>6.6539284728772685E-4</v>
      </c>
      <c r="L15767">
        <v>6.6500000000000004E-2</v>
      </c>
      <c r="M15767" t="s">
        <v>82</v>
      </c>
    </row>
    <row r="15768" spans="1:13">
      <c r="A15768" t="s">
        <v>6816</v>
      </c>
      <c r="B15768" t="s">
        <v>6817</v>
      </c>
      <c r="C15768" t="str">
        <f>TEXT(D15768, "mmm")</f>
        <v>Dec</v>
      </c>
      <c r="D15768" s="1">
        <v>45639</v>
      </c>
      <c r="E15768" t="s">
        <v>6818</v>
      </c>
      <c r="F15768" t="s">
        <v>101</v>
      </c>
      <c r="G15768">
        <v>2851</v>
      </c>
      <c r="H15768">
        <v>74.84</v>
      </c>
      <c r="I15768">
        <v>213368.84</v>
      </c>
      <c r="J15768" t="s">
        <v>81</v>
      </c>
      <c r="K15768">
        <v>6.6539284728772685E-4</v>
      </c>
      <c r="L15768">
        <v>6.6500000000000004E-2</v>
      </c>
      <c r="M15768" t="s">
        <v>82</v>
      </c>
    </row>
    <row r="15769" spans="1:13">
      <c r="A15769" t="s">
        <v>7583</v>
      </c>
      <c r="B15769" t="s">
        <v>7584</v>
      </c>
      <c r="C15769" t="str">
        <f>TEXT(D15769, "mmm")</f>
        <v>Dec</v>
      </c>
      <c r="D15769" s="1">
        <v>45639</v>
      </c>
      <c r="E15769" t="s">
        <v>7585</v>
      </c>
      <c r="F15769" t="s">
        <v>80</v>
      </c>
      <c r="G15769">
        <v>5000</v>
      </c>
      <c r="H15769">
        <v>76.06</v>
      </c>
      <c r="I15769">
        <v>380300</v>
      </c>
      <c r="J15769" t="s">
        <v>86</v>
      </c>
      <c r="K15769">
        <v>-3.2906119883068803E-2</v>
      </c>
      <c r="L15769">
        <v>-3.2906</v>
      </c>
      <c r="M15769" t="s">
        <v>82</v>
      </c>
    </row>
    <row r="15770" spans="1:13">
      <c r="A15770" t="s">
        <v>7508</v>
      </c>
      <c r="B15770" t="s">
        <v>7509</v>
      </c>
      <c r="C15770" t="str">
        <f>TEXT(D15770, "mmm")</f>
        <v>Dec</v>
      </c>
      <c r="D15770" s="1">
        <v>45639</v>
      </c>
      <c r="E15770" t="s">
        <v>7586</v>
      </c>
      <c r="F15770" t="s">
        <v>118</v>
      </c>
      <c r="G15770">
        <v>2800</v>
      </c>
      <c r="H15770">
        <v>25</v>
      </c>
      <c r="I15770">
        <v>70000</v>
      </c>
      <c r="J15770" t="s">
        <v>81</v>
      </c>
      <c r="K15770">
        <v>-6.3756088622236806E-2</v>
      </c>
      <c r="L15770">
        <v>-6.3756000000000004</v>
      </c>
      <c r="M15770" t="s">
        <v>82</v>
      </c>
    </row>
    <row r="15771" spans="1:13">
      <c r="A15771" t="s">
        <v>7508</v>
      </c>
      <c r="B15771" t="s">
        <v>7509</v>
      </c>
      <c r="C15771" t="str">
        <f>TEXT(D15771, "mmm")</f>
        <v>Dec</v>
      </c>
      <c r="D15771" s="1">
        <v>45639</v>
      </c>
      <c r="E15771" t="s">
        <v>7587</v>
      </c>
      <c r="F15771" t="s">
        <v>80</v>
      </c>
      <c r="G15771">
        <v>2000</v>
      </c>
      <c r="H15771">
        <v>25</v>
      </c>
      <c r="I15771">
        <v>50000</v>
      </c>
      <c r="J15771" t="s">
        <v>81</v>
      </c>
      <c r="K15771">
        <v>-6.3756088622236806E-2</v>
      </c>
      <c r="L15771">
        <v>-6.3756000000000004</v>
      </c>
      <c r="M15771" t="s">
        <v>82</v>
      </c>
    </row>
    <row r="15772" spans="1:13">
      <c r="A15772" t="s">
        <v>5721</v>
      </c>
      <c r="B15772" t="s">
        <v>5722</v>
      </c>
      <c r="C15772" t="str">
        <f>TEXT(D15772, "mmm")</f>
        <v>Dec</v>
      </c>
      <c r="D15772" s="1">
        <v>45639</v>
      </c>
      <c r="E15772" t="s">
        <v>7588</v>
      </c>
      <c r="F15772" t="s">
        <v>118</v>
      </c>
      <c r="G15772">
        <v>2000</v>
      </c>
      <c r="H15772">
        <v>16.5</v>
      </c>
      <c r="I15772">
        <v>33000</v>
      </c>
      <c r="J15772" t="s">
        <v>86</v>
      </c>
      <c r="K15772">
        <v>6.0605699750879696E-3</v>
      </c>
      <c r="L15772">
        <v>0.60609999999999997</v>
      </c>
      <c r="M15772" t="s">
        <v>82</v>
      </c>
    </row>
    <row r="15773" spans="1:13">
      <c r="A15773" t="s">
        <v>2864</v>
      </c>
      <c r="B15773" t="s">
        <v>2865</v>
      </c>
      <c r="C15773" t="str">
        <f>TEXT(D15773, "mmm")</f>
        <v>Dec</v>
      </c>
      <c r="D15773" s="1">
        <v>45639</v>
      </c>
      <c r="E15773" t="s">
        <v>2867</v>
      </c>
      <c r="F15773" t="s">
        <v>101</v>
      </c>
      <c r="G15773">
        <v>75</v>
      </c>
      <c r="H15773">
        <v>143.65</v>
      </c>
      <c r="I15773">
        <v>10773.75</v>
      </c>
      <c r="J15773" t="s">
        <v>81</v>
      </c>
      <c r="K15773">
        <v>1.0217004507387051E-2</v>
      </c>
      <c r="L15773">
        <v>1.0217000000000001</v>
      </c>
      <c r="M15773" t="s">
        <v>82</v>
      </c>
    </row>
    <row r="15774" spans="1:13">
      <c r="A15774" t="s">
        <v>2864</v>
      </c>
      <c r="B15774" t="s">
        <v>2865</v>
      </c>
      <c r="C15774" t="str">
        <f>TEXT(D15774, "mmm")</f>
        <v>Dec</v>
      </c>
      <c r="D15774" s="1">
        <v>45639</v>
      </c>
      <c r="E15774" t="s">
        <v>2868</v>
      </c>
      <c r="F15774" t="s">
        <v>101</v>
      </c>
      <c r="G15774">
        <v>75</v>
      </c>
      <c r="H15774">
        <v>143.65</v>
      </c>
      <c r="I15774">
        <v>10773.75</v>
      </c>
      <c r="J15774" t="s">
        <v>81</v>
      </c>
      <c r="K15774">
        <v>1.0217004507387051E-2</v>
      </c>
      <c r="L15774">
        <v>1.0217000000000001</v>
      </c>
      <c r="M15774" t="s">
        <v>82</v>
      </c>
    </row>
    <row r="15775" spans="1:13">
      <c r="A15775" t="s">
        <v>2864</v>
      </c>
      <c r="B15775" t="s">
        <v>2865</v>
      </c>
      <c r="C15775" t="str">
        <f>TEXT(D15775, "mmm")</f>
        <v>Dec</v>
      </c>
      <c r="D15775" s="1">
        <v>45639</v>
      </c>
      <c r="E15775" t="s">
        <v>2867</v>
      </c>
      <c r="F15775" t="s">
        <v>101</v>
      </c>
      <c r="G15775">
        <v>155387</v>
      </c>
      <c r="H15775">
        <v>142.46</v>
      </c>
      <c r="I15775">
        <v>22136432.02</v>
      </c>
      <c r="J15775" t="s">
        <v>86</v>
      </c>
      <c r="K15775">
        <v>1.0217004507387051E-2</v>
      </c>
      <c r="L15775">
        <v>1.0217000000000001</v>
      </c>
      <c r="M15775" t="s">
        <v>82</v>
      </c>
    </row>
    <row r="15776" spans="1:13">
      <c r="A15776" t="s">
        <v>2864</v>
      </c>
      <c r="B15776" t="s">
        <v>2865</v>
      </c>
      <c r="C15776" t="str">
        <f>TEXT(D15776, "mmm")</f>
        <v>Dec</v>
      </c>
      <c r="D15776" s="1">
        <v>45639</v>
      </c>
      <c r="E15776" t="s">
        <v>2868</v>
      </c>
      <c r="F15776" t="s">
        <v>101</v>
      </c>
      <c r="G15776">
        <v>155387</v>
      </c>
      <c r="H15776">
        <v>142.46</v>
      </c>
      <c r="I15776">
        <v>22136432.02</v>
      </c>
      <c r="J15776" t="s">
        <v>86</v>
      </c>
      <c r="K15776">
        <v>1.0217004507387051E-2</v>
      </c>
      <c r="L15776">
        <v>1.0217000000000001</v>
      </c>
      <c r="M15776" t="s">
        <v>82</v>
      </c>
    </row>
    <row r="15777" spans="1:13">
      <c r="A15777" t="s">
        <v>2864</v>
      </c>
      <c r="B15777" t="s">
        <v>2865</v>
      </c>
      <c r="C15777" t="str">
        <f>TEXT(D15777, "mmm")</f>
        <v>Dec</v>
      </c>
      <c r="D15777" s="1">
        <v>45639</v>
      </c>
      <c r="E15777" t="s">
        <v>2867</v>
      </c>
      <c r="F15777" t="s">
        <v>101</v>
      </c>
      <c r="G15777">
        <v>70122</v>
      </c>
      <c r="H15777">
        <v>142.57</v>
      </c>
      <c r="I15777">
        <v>9997293.5399999991</v>
      </c>
      <c r="J15777" t="s">
        <v>86</v>
      </c>
      <c r="K15777">
        <v>1.0217004507387051E-2</v>
      </c>
      <c r="L15777">
        <v>1.0217000000000001</v>
      </c>
      <c r="M15777" t="s">
        <v>82</v>
      </c>
    </row>
    <row r="15778" spans="1:13">
      <c r="A15778" t="s">
        <v>2864</v>
      </c>
      <c r="B15778" t="s">
        <v>2865</v>
      </c>
      <c r="C15778" t="str">
        <f>TEXT(D15778, "mmm")</f>
        <v>Dec</v>
      </c>
      <c r="D15778" s="1">
        <v>45639</v>
      </c>
      <c r="E15778" t="s">
        <v>2868</v>
      </c>
      <c r="F15778" t="s">
        <v>101</v>
      </c>
      <c r="G15778">
        <v>70122</v>
      </c>
      <c r="H15778">
        <v>142.57</v>
      </c>
      <c r="I15778">
        <v>9997293.5399999991</v>
      </c>
      <c r="J15778" t="s">
        <v>86</v>
      </c>
      <c r="K15778">
        <v>1.0217004507387051E-2</v>
      </c>
      <c r="L15778">
        <v>1.0217000000000001</v>
      </c>
      <c r="M15778" t="s">
        <v>82</v>
      </c>
    </row>
    <row r="15779" spans="1:13">
      <c r="A15779" t="s">
        <v>2864</v>
      </c>
      <c r="B15779" t="s">
        <v>2865</v>
      </c>
      <c r="C15779" t="str">
        <f>TEXT(D15779, "mmm")</f>
        <v>Dec</v>
      </c>
      <c r="D15779" s="1">
        <v>45639</v>
      </c>
      <c r="E15779" t="s">
        <v>2867</v>
      </c>
      <c r="F15779" t="s">
        <v>101</v>
      </c>
      <c r="G15779">
        <v>20303</v>
      </c>
      <c r="H15779">
        <v>141.97999999999999</v>
      </c>
      <c r="I15779">
        <v>2882619.94</v>
      </c>
      <c r="J15779" t="s">
        <v>81</v>
      </c>
      <c r="K15779">
        <v>1.0217004507387051E-2</v>
      </c>
      <c r="L15779">
        <v>1.0217000000000001</v>
      </c>
      <c r="M15779" t="s">
        <v>82</v>
      </c>
    </row>
    <row r="15780" spans="1:13">
      <c r="A15780" t="s">
        <v>2864</v>
      </c>
      <c r="B15780" t="s">
        <v>2865</v>
      </c>
      <c r="C15780" t="str">
        <f>TEXT(D15780, "mmm")</f>
        <v>Dec</v>
      </c>
      <c r="D15780" s="1">
        <v>45639</v>
      </c>
      <c r="E15780" t="s">
        <v>2868</v>
      </c>
      <c r="F15780" t="s">
        <v>101</v>
      </c>
      <c r="G15780">
        <v>20303</v>
      </c>
      <c r="H15780">
        <v>141.97999999999999</v>
      </c>
      <c r="I15780">
        <v>2882619.94</v>
      </c>
      <c r="J15780" t="s">
        <v>81</v>
      </c>
      <c r="K15780">
        <v>1.0217004507387051E-2</v>
      </c>
      <c r="L15780">
        <v>1.0217000000000001</v>
      </c>
      <c r="M15780" t="s">
        <v>82</v>
      </c>
    </row>
    <row r="15781" spans="1:13">
      <c r="A15781" t="s">
        <v>200</v>
      </c>
      <c r="B15781" t="s">
        <v>201</v>
      </c>
      <c r="C15781" t="str">
        <f>TEXT(D15781, "mmm")</f>
        <v>Dec</v>
      </c>
      <c r="D15781" s="1">
        <v>45639</v>
      </c>
      <c r="E15781" t="s">
        <v>219</v>
      </c>
      <c r="F15781" t="s">
        <v>217</v>
      </c>
      <c r="G15781">
        <v>125000</v>
      </c>
      <c r="H15781">
        <v>1.6</v>
      </c>
      <c r="I15781">
        <v>200000</v>
      </c>
      <c r="J15781" t="s">
        <v>81</v>
      </c>
      <c r="K15781">
        <v>-7.5471699527818736E-2</v>
      </c>
      <c r="L15781">
        <v>-7.5472000000000001</v>
      </c>
      <c r="M15781" t="s">
        <v>82</v>
      </c>
    </row>
    <row r="15782" spans="1:13">
      <c r="A15782" t="s">
        <v>200</v>
      </c>
      <c r="B15782" t="s">
        <v>201</v>
      </c>
      <c r="C15782" t="str">
        <f>TEXT(D15782, "mmm")</f>
        <v>Dec</v>
      </c>
      <c r="D15782" s="1">
        <v>45639</v>
      </c>
      <c r="E15782" t="s">
        <v>220</v>
      </c>
      <c r="F15782" t="s">
        <v>101</v>
      </c>
      <c r="G15782">
        <v>125000</v>
      </c>
      <c r="H15782">
        <v>1.6</v>
      </c>
      <c r="I15782">
        <v>200000</v>
      </c>
      <c r="J15782" t="s">
        <v>81</v>
      </c>
      <c r="K15782">
        <v>-7.5471699527818736E-2</v>
      </c>
      <c r="L15782">
        <v>-7.5472000000000001</v>
      </c>
      <c r="M15782" t="s">
        <v>82</v>
      </c>
    </row>
    <row r="15783" spans="1:13">
      <c r="A15783" t="s">
        <v>2795</v>
      </c>
      <c r="B15783" t="s">
        <v>2796</v>
      </c>
      <c r="C15783" t="str">
        <f>TEXT(D15783, "mmm")</f>
        <v>Dec</v>
      </c>
      <c r="D15783" s="1">
        <v>45642</v>
      </c>
      <c r="E15783" t="s">
        <v>6969</v>
      </c>
      <c r="F15783" t="s">
        <v>128</v>
      </c>
      <c r="G15783">
        <v>3000</v>
      </c>
      <c r="H15783">
        <v>16.5</v>
      </c>
      <c r="I15783">
        <v>49500</v>
      </c>
      <c r="J15783" t="s">
        <v>86</v>
      </c>
      <c r="K15783">
        <v>0.1198547114730755</v>
      </c>
      <c r="L15783">
        <v>11.9855</v>
      </c>
      <c r="M15783" t="s">
        <v>82</v>
      </c>
    </row>
    <row r="15784" spans="1:13">
      <c r="A15784" t="s">
        <v>2864</v>
      </c>
      <c r="B15784" t="s">
        <v>2865</v>
      </c>
      <c r="C15784" t="str">
        <f>TEXT(D15784, "mmm")</f>
        <v>Dec</v>
      </c>
      <c r="D15784" s="1">
        <v>45642</v>
      </c>
      <c r="E15784" t="s">
        <v>2866</v>
      </c>
      <c r="F15784" t="s">
        <v>217</v>
      </c>
      <c r="G15784">
        <v>61086</v>
      </c>
      <c r="H15784">
        <v>146.88</v>
      </c>
      <c r="I15784">
        <v>8972311.6799999997</v>
      </c>
      <c r="J15784" t="s">
        <v>81</v>
      </c>
      <c r="K15784">
        <v>-3.35940529219102E-2</v>
      </c>
      <c r="L15784">
        <v>-3.3593999999999999</v>
      </c>
      <c r="M15784" t="s">
        <v>82</v>
      </c>
    </row>
    <row r="15785" spans="1:13">
      <c r="A15785" t="s">
        <v>2116</v>
      </c>
      <c r="B15785" t="s">
        <v>2117</v>
      </c>
      <c r="C15785" t="str">
        <f>TEXT(D15785, "mmm")</f>
        <v>Dec</v>
      </c>
      <c r="D15785" s="1">
        <v>45642</v>
      </c>
      <c r="E15785" t="s">
        <v>5231</v>
      </c>
      <c r="F15785" t="s">
        <v>80</v>
      </c>
      <c r="G15785">
        <v>20000</v>
      </c>
      <c r="H15785">
        <v>8.5299999999999994</v>
      </c>
      <c r="I15785">
        <v>170600</v>
      </c>
      <c r="J15785" t="s">
        <v>86</v>
      </c>
      <c r="K15785">
        <v>4.9007973318073939E-2</v>
      </c>
      <c r="L15785">
        <v>4.9008000000000003</v>
      </c>
      <c r="M15785" t="s">
        <v>82</v>
      </c>
    </row>
    <row r="15786" spans="1:13">
      <c r="A15786" t="s">
        <v>5710</v>
      </c>
      <c r="B15786" t="s">
        <v>5711</v>
      </c>
      <c r="C15786" t="str">
        <f>TEXT(D15786, "mmm")</f>
        <v>Dec</v>
      </c>
      <c r="D15786" s="1">
        <v>45642</v>
      </c>
      <c r="E15786" t="s">
        <v>5402</v>
      </c>
      <c r="F15786" t="s">
        <v>128</v>
      </c>
      <c r="G15786">
        <v>375</v>
      </c>
      <c r="H15786">
        <v>39.68</v>
      </c>
      <c r="I15786">
        <v>14880</v>
      </c>
      <c r="J15786" t="s">
        <v>81</v>
      </c>
      <c r="K15786">
        <v>5.649993120309893E-2</v>
      </c>
      <c r="L15786">
        <v>5.65</v>
      </c>
      <c r="M15786" t="s">
        <v>82</v>
      </c>
    </row>
    <row r="15787" spans="1:13">
      <c r="A15787" t="s">
        <v>229</v>
      </c>
      <c r="B15787" t="s">
        <v>230</v>
      </c>
      <c r="C15787" t="str">
        <f>TEXT(D15787, "mmm")</f>
        <v>Dec</v>
      </c>
      <c r="D15787" s="1">
        <v>45642</v>
      </c>
      <c r="E15787" t="s">
        <v>231</v>
      </c>
      <c r="F15787" t="s">
        <v>118</v>
      </c>
      <c r="G15787">
        <v>6000</v>
      </c>
      <c r="H15787">
        <v>25</v>
      </c>
      <c r="I15787">
        <v>150000</v>
      </c>
      <c r="J15787" t="s">
        <v>86</v>
      </c>
      <c r="K15787">
        <v>-2.65266653414491E-2</v>
      </c>
      <c r="L15787">
        <v>-2.6526999999999998</v>
      </c>
      <c r="M15787" t="s">
        <v>82</v>
      </c>
    </row>
    <row r="15788" spans="1:13">
      <c r="A15788" t="s">
        <v>2864</v>
      </c>
      <c r="B15788" t="s">
        <v>2865</v>
      </c>
      <c r="C15788" t="str">
        <f>TEXT(D15788, "mmm")</f>
        <v>Dec</v>
      </c>
      <c r="D15788" s="1">
        <v>45642</v>
      </c>
      <c r="E15788" t="s">
        <v>2866</v>
      </c>
      <c r="F15788" t="s">
        <v>217</v>
      </c>
      <c r="G15788">
        <v>79142</v>
      </c>
      <c r="H15788">
        <v>147.97</v>
      </c>
      <c r="I15788">
        <v>11710641.74</v>
      </c>
      <c r="J15788" t="s">
        <v>86</v>
      </c>
      <c r="K15788">
        <v>-3.35940529219102E-2</v>
      </c>
      <c r="L15788">
        <v>-3.3593999999999999</v>
      </c>
      <c r="M15788" t="s">
        <v>82</v>
      </c>
    </row>
    <row r="15789" spans="1:13">
      <c r="A15789" t="s">
        <v>2864</v>
      </c>
      <c r="B15789" t="s">
        <v>2865</v>
      </c>
      <c r="C15789" t="str">
        <f>TEXT(D15789, "mmm")</f>
        <v>Dec</v>
      </c>
      <c r="D15789" s="1">
        <v>45642</v>
      </c>
      <c r="E15789" t="s">
        <v>2866</v>
      </c>
      <c r="F15789" t="s">
        <v>217</v>
      </c>
      <c r="G15789">
        <v>29058</v>
      </c>
      <c r="H15789">
        <v>148.97</v>
      </c>
      <c r="I15789">
        <v>4328770.26</v>
      </c>
      <c r="J15789" t="s">
        <v>81</v>
      </c>
      <c r="K15789">
        <v>-3.35940529219102E-2</v>
      </c>
      <c r="L15789">
        <v>-3.3593999999999999</v>
      </c>
      <c r="M15789" t="s">
        <v>82</v>
      </c>
    </row>
    <row r="15790" spans="1:13">
      <c r="A15790" t="s">
        <v>2864</v>
      </c>
      <c r="B15790" t="s">
        <v>2865</v>
      </c>
      <c r="C15790" t="str">
        <f>TEXT(D15790, "mmm")</f>
        <v>Dec</v>
      </c>
      <c r="D15790" s="1">
        <v>45642</v>
      </c>
      <c r="E15790" t="s">
        <v>2866</v>
      </c>
      <c r="F15790" t="s">
        <v>217</v>
      </c>
      <c r="G15790">
        <v>9609</v>
      </c>
      <c r="H15790">
        <v>143.35</v>
      </c>
      <c r="I15790">
        <v>1377450.15</v>
      </c>
      <c r="J15790" t="s">
        <v>81</v>
      </c>
      <c r="K15790">
        <v>-3.35940529219102E-2</v>
      </c>
      <c r="L15790">
        <v>-3.3593999999999999</v>
      </c>
      <c r="M15790" t="s">
        <v>82</v>
      </c>
    </row>
    <row r="15791" spans="1:13">
      <c r="A15791" t="s">
        <v>2864</v>
      </c>
      <c r="B15791" t="s">
        <v>2865</v>
      </c>
      <c r="C15791" t="str">
        <f>TEXT(D15791, "mmm")</f>
        <v>Dec</v>
      </c>
      <c r="D15791" s="1">
        <v>45642</v>
      </c>
      <c r="E15791" t="s">
        <v>2866</v>
      </c>
      <c r="F15791" t="s">
        <v>217</v>
      </c>
      <c r="G15791">
        <v>65637</v>
      </c>
      <c r="H15791">
        <v>146.1</v>
      </c>
      <c r="I15791">
        <v>9589565.6999999993</v>
      </c>
      <c r="J15791" t="s">
        <v>81</v>
      </c>
      <c r="K15791">
        <v>-3.35940529219102E-2</v>
      </c>
      <c r="L15791">
        <v>-3.3593999999999999</v>
      </c>
      <c r="M15791" t="s">
        <v>82</v>
      </c>
    </row>
    <row r="15792" spans="1:13">
      <c r="A15792" t="s">
        <v>2864</v>
      </c>
      <c r="B15792" t="s">
        <v>2865</v>
      </c>
      <c r="C15792" t="str">
        <f>TEXT(D15792, "mmm")</f>
        <v>Dec</v>
      </c>
      <c r="D15792" s="1">
        <v>45642</v>
      </c>
      <c r="E15792" t="s">
        <v>2866</v>
      </c>
      <c r="F15792" t="s">
        <v>217</v>
      </c>
      <c r="G15792">
        <v>14493</v>
      </c>
      <c r="H15792">
        <v>145.11000000000001</v>
      </c>
      <c r="I15792">
        <v>2103079.23</v>
      </c>
      <c r="J15792" t="s">
        <v>81</v>
      </c>
      <c r="K15792">
        <v>-3.35940529219102E-2</v>
      </c>
      <c r="L15792">
        <v>-3.3593999999999999</v>
      </c>
      <c r="M15792" t="s">
        <v>82</v>
      </c>
    </row>
    <row r="15793" spans="1:13">
      <c r="A15793" t="s">
        <v>2864</v>
      </c>
      <c r="B15793" t="s">
        <v>2865</v>
      </c>
      <c r="C15793" t="str">
        <f>TEXT(D15793, "mmm")</f>
        <v>Dec</v>
      </c>
      <c r="D15793" s="1">
        <v>45642</v>
      </c>
      <c r="E15793" t="s">
        <v>2866</v>
      </c>
      <c r="F15793" t="s">
        <v>217</v>
      </c>
      <c r="G15793">
        <v>4175</v>
      </c>
      <c r="H15793">
        <v>143.86000000000001</v>
      </c>
      <c r="I15793">
        <v>600615.5</v>
      </c>
      <c r="J15793" t="s">
        <v>81</v>
      </c>
      <c r="K15793">
        <v>-3.35940529219102E-2</v>
      </c>
      <c r="L15793">
        <v>-3.3593999999999999</v>
      </c>
      <c r="M15793" t="s">
        <v>82</v>
      </c>
    </row>
    <row r="15794" spans="1:13">
      <c r="A15794" t="s">
        <v>2130</v>
      </c>
      <c r="B15794" t="s">
        <v>2131</v>
      </c>
      <c r="C15794" t="str">
        <f>TEXT(D15794, "mmm")</f>
        <v>Dec</v>
      </c>
      <c r="D15794" s="1">
        <v>45642</v>
      </c>
      <c r="E15794" t="s">
        <v>2136</v>
      </c>
      <c r="F15794" t="s">
        <v>217</v>
      </c>
      <c r="G15794">
        <v>12500</v>
      </c>
      <c r="H15794">
        <v>8.09</v>
      </c>
      <c r="I15794">
        <v>101125</v>
      </c>
      <c r="J15794" t="s">
        <v>86</v>
      </c>
      <c r="K15794">
        <v>-6.849312283049469E-2</v>
      </c>
      <c r="L15794">
        <v>-6.8493000000000004</v>
      </c>
      <c r="M15794" t="s">
        <v>82</v>
      </c>
    </row>
    <row r="15795" spans="1:13">
      <c r="A15795" t="s">
        <v>7526</v>
      </c>
      <c r="B15795" t="s">
        <v>7527</v>
      </c>
      <c r="C15795" t="str">
        <f>TEXT(D15795, "mmm")</f>
        <v>Dec</v>
      </c>
      <c r="D15795" s="1">
        <v>45642</v>
      </c>
      <c r="E15795" t="s">
        <v>7528</v>
      </c>
      <c r="F15795" t="s">
        <v>251</v>
      </c>
      <c r="G15795">
        <v>42369</v>
      </c>
      <c r="H15795">
        <v>15.34</v>
      </c>
      <c r="I15795">
        <v>649940.46</v>
      </c>
      <c r="J15795" t="s">
        <v>81</v>
      </c>
      <c r="K15795">
        <v>-7.4074067065885374E-2</v>
      </c>
      <c r="L15795">
        <v>-7.4074</v>
      </c>
      <c r="M15795" t="s">
        <v>82</v>
      </c>
    </row>
    <row r="15796" spans="1:13">
      <c r="A15796" t="s">
        <v>7526</v>
      </c>
      <c r="B15796" t="s">
        <v>7527</v>
      </c>
      <c r="C15796" t="str">
        <f>TEXT(D15796, "mmm")</f>
        <v>Dec</v>
      </c>
      <c r="D15796" s="1">
        <v>45642</v>
      </c>
      <c r="E15796" t="s">
        <v>7529</v>
      </c>
      <c r="F15796" t="s">
        <v>251</v>
      </c>
      <c r="G15796">
        <v>42369</v>
      </c>
      <c r="H15796">
        <v>15.34</v>
      </c>
      <c r="I15796">
        <v>649940.46</v>
      </c>
      <c r="J15796" t="s">
        <v>81</v>
      </c>
      <c r="K15796">
        <v>-7.4074067065885374E-2</v>
      </c>
      <c r="L15796">
        <v>-7.4074</v>
      </c>
      <c r="M15796" t="s">
        <v>82</v>
      </c>
    </row>
    <row r="15797" spans="1:13">
      <c r="A15797" t="s">
        <v>7526</v>
      </c>
      <c r="B15797" t="s">
        <v>7527</v>
      </c>
      <c r="C15797" t="str">
        <f>TEXT(D15797, "mmm")</f>
        <v>Dec</v>
      </c>
      <c r="D15797" s="1">
        <v>45642</v>
      </c>
      <c r="E15797" t="s">
        <v>7530</v>
      </c>
      <c r="F15797" t="s">
        <v>251</v>
      </c>
      <c r="G15797">
        <v>42369</v>
      </c>
      <c r="H15797">
        <v>15.34</v>
      </c>
      <c r="I15797">
        <v>649940.46</v>
      </c>
      <c r="J15797" t="s">
        <v>81</v>
      </c>
      <c r="K15797">
        <v>-7.4074067065885374E-2</v>
      </c>
      <c r="L15797">
        <v>-7.4074</v>
      </c>
      <c r="M15797" t="s">
        <v>82</v>
      </c>
    </row>
    <row r="15798" spans="1:13">
      <c r="A15798" t="s">
        <v>7526</v>
      </c>
      <c r="B15798" t="s">
        <v>7527</v>
      </c>
      <c r="C15798" t="str">
        <f>TEXT(D15798, "mmm")</f>
        <v>Dec</v>
      </c>
      <c r="D15798" s="1">
        <v>45642</v>
      </c>
      <c r="E15798" t="s">
        <v>7531</v>
      </c>
      <c r="F15798" t="s">
        <v>251</v>
      </c>
      <c r="G15798">
        <v>42369</v>
      </c>
      <c r="H15798">
        <v>15.34</v>
      </c>
      <c r="I15798">
        <v>649940.46</v>
      </c>
      <c r="J15798" t="s">
        <v>81</v>
      </c>
      <c r="K15798">
        <v>-7.4074067065885374E-2</v>
      </c>
      <c r="L15798">
        <v>-7.4074</v>
      </c>
      <c r="M15798" t="s">
        <v>82</v>
      </c>
    </row>
    <row r="15799" spans="1:13">
      <c r="A15799" t="s">
        <v>7526</v>
      </c>
      <c r="B15799" t="s">
        <v>7527</v>
      </c>
      <c r="C15799" t="str">
        <f>TEXT(D15799, "mmm")</f>
        <v>Dec</v>
      </c>
      <c r="D15799" s="1">
        <v>45642</v>
      </c>
      <c r="E15799" t="s">
        <v>7532</v>
      </c>
      <c r="F15799" t="s">
        <v>251</v>
      </c>
      <c r="G15799">
        <v>42369</v>
      </c>
      <c r="H15799">
        <v>15.34</v>
      </c>
      <c r="I15799">
        <v>649940.46</v>
      </c>
      <c r="J15799" t="s">
        <v>81</v>
      </c>
      <c r="K15799">
        <v>-7.4074067065885374E-2</v>
      </c>
      <c r="L15799">
        <v>-7.4074</v>
      </c>
      <c r="M15799" t="s">
        <v>82</v>
      </c>
    </row>
    <row r="15800" spans="1:13">
      <c r="A15800" t="s">
        <v>7526</v>
      </c>
      <c r="B15800" t="s">
        <v>7527</v>
      </c>
      <c r="C15800" t="str">
        <f>TEXT(D15800, "mmm")</f>
        <v>Dec</v>
      </c>
      <c r="D15800" s="1">
        <v>45642</v>
      </c>
      <c r="E15800" t="s">
        <v>7533</v>
      </c>
      <c r="F15800" t="s">
        <v>251</v>
      </c>
      <c r="G15800">
        <v>42369</v>
      </c>
      <c r="H15800">
        <v>15.34</v>
      </c>
      <c r="I15800">
        <v>649940.46</v>
      </c>
      <c r="J15800" t="s">
        <v>81</v>
      </c>
      <c r="K15800">
        <v>-7.4074067065885374E-2</v>
      </c>
      <c r="L15800">
        <v>-7.4074</v>
      </c>
      <c r="M15800" t="s">
        <v>82</v>
      </c>
    </row>
    <row r="15801" spans="1:13">
      <c r="A15801" t="s">
        <v>7526</v>
      </c>
      <c r="B15801" t="s">
        <v>7527</v>
      </c>
      <c r="C15801" t="str">
        <f>TEXT(D15801, "mmm")</f>
        <v>Dec</v>
      </c>
      <c r="D15801" s="1">
        <v>45642</v>
      </c>
      <c r="E15801" t="s">
        <v>7528</v>
      </c>
      <c r="F15801" t="s">
        <v>251</v>
      </c>
      <c r="G15801">
        <v>457631</v>
      </c>
      <c r="H15801">
        <v>15.34</v>
      </c>
      <c r="I15801">
        <v>7020059.54</v>
      </c>
      <c r="J15801" t="s">
        <v>86</v>
      </c>
      <c r="K15801">
        <v>-7.4074067065885374E-2</v>
      </c>
      <c r="L15801">
        <v>-7.4074</v>
      </c>
      <c r="M15801" t="s">
        <v>82</v>
      </c>
    </row>
    <row r="15802" spans="1:13">
      <c r="A15802" t="s">
        <v>7526</v>
      </c>
      <c r="B15802" t="s">
        <v>7527</v>
      </c>
      <c r="C15802" t="str">
        <f>TEXT(D15802, "mmm")</f>
        <v>Dec</v>
      </c>
      <c r="D15802" s="1">
        <v>45642</v>
      </c>
      <c r="E15802" t="s">
        <v>7529</v>
      </c>
      <c r="F15802" t="s">
        <v>251</v>
      </c>
      <c r="G15802">
        <v>457631</v>
      </c>
      <c r="H15802">
        <v>15.34</v>
      </c>
      <c r="I15802">
        <v>7020059.54</v>
      </c>
      <c r="J15802" t="s">
        <v>86</v>
      </c>
      <c r="K15802">
        <v>-7.4074067065885374E-2</v>
      </c>
      <c r="L15802">
        <v>-7.4074</v>
      </c>
      <c r="M15802" t="s">
        <v>82</v>
      </c>
    </row>
    <row r="15803" spans="1:13">
      <c r="A15803" t="s">
        <v>7526</v>
      </c>
      <c r="B15803" t="s">
        <v>7527</v>
      </c>
      <c r="C15803" t="str">
        <f>TEXT(D15803, "mmm")</f>
        <v>Dec</v>
      </c>
      <c r="D15803" s="1">
        <v>45642</v>
      </c>
      <c r="E15803" t="s">
        <v>7530</v>
      </c>
      <c r="F15803" t="s">
        <v>251</v>
      </c>
      <c r="G15803">
        <v>457631</v>
      </c>
      <c r="H15803">
        <v>15.34</v>
      </c>
      <c r="I15803">
        <v>7020059.54</v>
      </c>
      <c r="J15803" t="s">
        <v>86</v>
      </c>
      <c r="K15803">
        <v>-7.4074067065885374E-2</v>
      </c>
      <c r="L15803">
        <v>-7.4074</v>
      </c>
      <c r="M15803" t="s">
        <v>82</v>
      </c>
    </row>
    <row r="15804" spans="1:13">
      <c r="A15804" t="s">
        <v>7526</v>
      </c>
      <c r="B15804" t="s">
        <v>7527</v>
      </c>
      <c r="C15804" t="str">
        <f>TEXT(D15804, "mmm")</f>
        <v>Dec</v>
      </c>
      <c r="D15804" s="1">
        <v>45642</v>
      </c>
      <c r="E15804" t="s">
        <v>7531</v>
      </c>
      <c r="F15804" t="s">
        <v>251</v>
      </c>
      <c r="G15804">
        <v>457631</v>
      </c>
      <c r="H15804">
        <v>15.34</v>
      </c>
      <c r="I15804">
        <v>7020059.54</v>
      </c>
      <c r="J15804" t="s">
        <v>86</v>
      </c>
      <c r="K15804">
        <v>-7.4074067065885374E-2</v>
      </c>
      <c r="L15804">
        <v>-7.4074</v>
      </c>
      <c r="M15804" t="s">
        <v>82</v>
      </c>
    </row>
    <row r="15805" spans="1:13">
      <c r="A15805" t="s">
        <v>7526</v>
      </c>
      <c r="B15805" t="s">
        <v>7527</v>
      </c>
      <c r="C15805" t="str">
        <f>TEXT(D15805, "mmm")</f>
        <v>Dec</v>
      </c>
      <c r="D15805" s="1">
        <v>45642</v>
      </c>
      <c r="E15805" t="s">
        <v>7532</v>
      </c>
      <c r="F15805" t="s">
        <v>251</v>
      </c>
      <c r="G15805">
        <v>457631</v>
      </c>
      <c r="H15805">
        <v>15.34</v>
      </c>
      <c r="I15805">
        <v>7020059.54</v>
      </c>
      <c r="J15805" t="s">
        <v>86</v>
      </c>
      <c r="K15805">
        <v>-7.4074067065885374E-2</v>
      </c>
      <c r="L15805">
        <v>-7.4074</v>
      </c>
      <c r="M15805" t="s">
        <v>82</v>
      </c>
    </row>
    <row r="15806" spans="1:13">
      <c r="A15806" t="s">
        <v>7526</v>
      </c>
      <c r="B15806" t="s">
        <v>7527</v>
      </c>
      <c r="C15806" t="str">
        <f>TEXT(D15806, "mmm")</f>
        <v>Dec</v>
      </c>
      <c r="D15806" s="1">
        <v>45642</v>
      </c>
      <c r="E15806" t="s">
        <v>7533</v>
      </c>
      <c r="F15806" t="s">
        <v>251</v>
      </c>
      <c r="G15806">
        <v>457631</v>
      </c>
      <c r="H15806">
        <v>15.34</v>
      </c>
      <c r="I15806">
        <v>7020059.54</v>
      </c>
      <c r="J15806" t="s">
        <v>86</v>
      </c>
      <c r="K15806">
        <v>-7.4074067065885374E-2</v>
      </c>
      <c r="L15806">
        <v>-7.4074</v>
      </c>
      <c r="M15806" t="s">
        <v>82</v>
      </c>
    </row>
    <row r="15807" spans="1:13">
      <c r="A15807" t="s">
        <v>7002</v>
      </c>
      <c r="B15807" t="s">
        <v>7003</v>
      </c>
      <c r="C15807" t="str">
        <f>TEXT(D15807, "mmm")</f>
        <v>Dec</v>
      </c>
      <c r="D15807" s="1">
        <v>45642</v>
      </c>
      <c r="E15807" t="s">
        <v>7589</v>
      </c>
      <c r="F15807" t="s">
        <v>118</v>
      </c>
      <c r="G15807">
        <v>5700</v>
      </c>
      <c r="H15807">
        <v>5.21</v>
      </c>
      <c r="I15807">
        <v>29697</v>
      </c>
      <c r="J15807" t="s">
        <v>81</v>
      </c>
      <c r="K15807">
        <v>0.17054266288055489</v>
      </c>
      <c r="L15807">
        <v>17.054300000000001</v>
      </c>
      <c r="M15807" t="s">
        <v>82</v>
      </c>
    </row>
    <row r="15808" spans="1:13">
      <c r="A15808" t="s">
        <v>2864</v>
      </c>
      <c r="B15808" t="s">
        <v>2865</v>
      </c>
      <c r="C15808" t="str">
        <f>TEXT(D15808, "mmm")</f>
        <v>Dec</v>
      </c>
      <c r="D15808" s="1">
        <v>45642</v>
      </c>
      <c r="E15808" t="s">
        <v>2881</v>
      </c>
      <c r="F15808" t="s">
        <v>251</v>
      </c>
      <c r="G15808">
        <v>65637</v>
      </c>
      <c r="H15808">
        <v>146.1</v>
      </c>
      <c r="I15808">
        <v>9589565.6999999993</v>
      </c>
      <c r="J15808" t="s">
        <v>81</v>
      </c>
      <c r="K15808">
        <v>-3.35940529219102E-2</v>
      </c>
      <c r="L15808">
        <v>-3.3593999999999999</v>
      </c>
      <c r="M15808" t="s">
        <v>82</v>
      </c>
    </row>
    <row r="15809" spans="1:13">
      <c r="A15809" t="s">
        <v>2864</v>
      </c>
      <c r="B15809" t="s">
        <v>2865</v>
      </c>
      <c r="C15809" t="str">
        <f>TEXT(D15809, "mmm")</f>
        <v>Dec</v>
      </c>
      <c r="D15809" s="1">
        <v>45642</v>
      </c>
      <c r="E15809" t="s">
        <v>2884</v>
      </c>
      <c r="F15809" t="s">
        <v>101</v>
      </c>
      <c r="G15809">
        <v>65637</v>
      </c>
      <c r="H15809">
        <v>146.1</v>
      </c>
      <c r="I15809">
        <v>9589565.6999999993</v>
      </c>
      <c r="J15809" t="s">
        <v>81</v>
      </c>
      <c r="K15809">
        <v>-3.35940529219102E-2</v>
      </c>
      <c r="L15809">
        <v>-3.3593999999999999</v>
      </c>
      <c r="M15809" t="s">
        <v>82</v>
      </c>
    </row>
    <row r="15810" spans="1:13">
      <c r="A15810" t="s">
        <v>2864</v>
      </c>
      <c r="B15810" t="s">
        <v>2865</v>
      </c>
      <c r="C15810" t="str">
        <f>TEXT(D15810, "mmm")</f>
        <v>Dec</v>
      </c>
      <c r="D15810" s="1">
        <v>45642</v>
      </c>
      <c r="E15810" t="s">
        <v>2882</v>
      </c>
      <c r="F15810" t="s">
        <v>101</v>
      </c>
      <c r="G15810">
        <v>65637</v>
      </c>
      <c r="H15810">
        <v>146.1</v>
      </c>
      <c r="I15810">
        <v>9589565.6999999993</v>
      </c>
      <c r="J15810" t="s">
        <v>81</v>
      </c>
      <c r="K15810">
        <v>-3.35940529219102E-2</v>
      </c>
      <c r="L15810">
        <v>-3.3593999999999999</v>
      </c>
      <c r="M15810" t="s">
        <v>82</v>
      </c>
    </row>
    <row r="15811" spans="1:13">
      <c r="A15811" t="s">
        <v>2864</v>
      </c>
      <c r="B15811" t="s">
        <v>2865</v>
      </c>
      <c r="C15811" t="str">
        <f>TEXT(D15811, "mmm")</f>
        <v>Dec</v>
      </c>
      <c r="D15811" s="1">
        <v>45642</v>
      </c>
      <c r="E15811" t="s">
        <v>2883</v>
      </c>
      <c r="F15811" t="s">
        <v>101</v>
      </c>
      <c r="G15811">
        <v>65637</v>
      </c>
      <c r="H15811">
        <v>146.1</v>
      </c>
      <c r="I15811">
        <v>9589565.6999999993</v>
      </c>
      <c r="J15811" t="s">
        <v>81</v>
      </c>
      <c r="K15811">
        <v>-3.35940529219102E-2</v>
      </c>
      <c r="L15811">
        <v>-3.3593999999999999</v>
      </c>
      <c r="M15811" t="s">
        <v>82</v>
      </c>
    </row>
    <row r="15812" spans="1:13">
      <c r="A15812" t="s">
        <v>2864</v>
      </c>
      <c r="B15812" t="s">
        <v>2865</v>
      </c>
      <c r="C15812" t="str">
        <f>TEXT(D15812, "mmm")</f>
        <v>Dec</v>
      </c>
      <c r="D15812" s="1">
        <v>45642</v>
      </c>
      <c r="E15812" t="s">
        <v>2881</v>
      </c>
      <c r="F15812" t="s">
        <v>251</v>
      </c>
      <c r="G15812">
        <v>61086</v>
      </c>
      <c r="H15812">
        <v>146.88</v>
      </c>
      <c r="I15812">
        <v>8972311.6799999997</v>
      </c>
      <c r="J15812" t="s">
        <v>81</v>
      </c>
      <c r="K15812">
        <v>-3.35940529219102E-2</v>
      </c>
      <c r="L15812">
        <v>-3.3593999999999999</v>
      </c>
      <c r="M15812" t="s">
        <v>82</v>
      </c>
    </row>
    <row r="15813" spans="1:13">
      <c r="A15813" t="s">
        <v>2864</v>
      </c>
      <c r="B15813" t="s">
        <v>2865</v>
      </c>
      <c r="C15813" t="str">
        <f>TEXT(D15813, "mmm")</f>
        <v>Dec</v>
      </c>
      <c r="D15813" s="1">
        <v>45642</v>
      </c>
      <c r="E15813" t="s">
        <v>2884</v>
      </c>
      <c r="F15813" t="s">
        <v>101</v>
      </c>
      <c r="G15813">
        <v>61086</v>
      </c>
      <c r="H15813">
        <v>146.88</v>
      </c>
      <c r="I15813">
        <v>8972311.6799999997</v>
      </c>
      <c r="J15813" t="s">
        <v>81</v>
      </c>
      <c r="K15813">
        <v>-3.35940529219102E-2</v>
      </c>
      <c r="L15813">
        <v>-3.3593999999999999</v>
      </c>
      <c r="M15813" t="s">
        <v>82</v>
      </c>
    </row>
    <row r="15814" spans="1:13">
      <c r="A15814" t="s">
        <v>2864</v>
      </c>
      <c r="B15814" t="s">
        <v>2865</v>
      </c>
      <c r="C15814" t="str">
        <f>TEXT(D15814, "mmm")</f>
        <v>Dec</v>
      </c>
      <c r="D15814" s="1">
        <v>45642</v>
      </c>
      <c r="E15814" t="s">
        <v>2882</v>
      </c>
      <c r="F15814" t="s">
        <v>101</v>
      </c>
      <c r="G15814">
        <v>61086</v>
      </c>
      <c r="H15814">
        <v>146.88</v>
      </c>
      <c r="I15814">
        <v>8972311.6799999997</v>
      </c>
      <c r="J15814" t="s">
        <v>81</v>
      </c>
      <c r="K15814">
        <v>-3.35940529219102E-2</v>
      </c>
      <c r="L15814">
        <v>-3.3593999999999999</v>
      </c>
      <c r="M15814" t="s">
        <v>82</v>
      </c>
    </row>
    <row r="15815" spans="1:13">
      <c r="A15815" t="s">
        <v>2864</v>
      </c>
      <c r="B15815" t="s">
        <v>2865</v>
      </c>
      <c r="C15815" t="str">
        <f>TEXT(D15815, "mmm")</f>
        <v>Dec</v>
      </c>
      <c r="D15815" s="1">
        <v>45642</v>
      </c>
      <c r="E15815" t="s">
        <v>2883</v>
      </c>
      <c r="F15815" t="s">
        <v>101</v>
      </c>
      <c r="G15815">
        <v>61086</v>
      </c>
      <c r="H15815">
        <v>146.88</v>
      </c>
      <c r="I15815">
        <v>8972311.6799999997</v>
      </c>
      <c r="J15815" t="s">
        <v>81</v>
      </c>
      <c r="K15815">
        <v>-3.35940529219102E-2</v>
      </c>
      <c r="L15815">
        <v>-3.3593999999999999</v>
      </c>
      <c r="M15815" t="s">
        <v>82</v>
      </c>
    </row>
    <row r="15816" spans="1:13">
      <c r="A15816" t="s">
        <v>2864</v>
      </c>
      <c r="B15816" t="s">
        <v>2865</v>
      </c>
      <c r="C15816" t="str">
        <f>TEXT(D15816, "mmm")</f>
        <v>Dec</v>
      </c>
      <c r="D15816" s="1">
        <v>45642</v>
      </c>
      <c r="E15816" t="s">
        <v>2881</v>
      </c>
      <c r="F15816" t="s">
        <v>251</v>
      </c>
      <c r="G15816">
        <v>79142</v>
      </c>
      <c r="H15816">
        <v>147.97</v>
      </c>
      <c r="I15816">
        <v>11710641.74</v>
      </c>
      <c r="J15816" t="s">
        <v>86</v>
      </c>
      <c r="K15816">
        <v>-3.35940529219102E-2</v>
      </c>
      <c r="L15816">
        <v>-3.3593999999999999</v>
      </c>
      <c r="M15816" t="s">
        <v>82</v>
      </c>
    </row>
    <row r="15817" spans="1:13">
      <c r="A15817" t="s">
        <v>2864</v>
      </c>
      <c r="B15817" t="s">
        <v>2865</v>
      </c>
      <c r="C15817" t="str">
        <f>TEXT(D15817, "mmm")</f>
        <v>Dec</v>
      </c>
      <c r="D15817" s="1">
        <v>45642</v>
      </c>
      <c r="E15817" t="s">
        <v>2884</v>
      </c>
      <c r="F15817" t="s">
        <v>101</v>
      </c>
      <c r="G15817">
        <v>79142</v>
      </c>
      <c r="H15817">
        <v>147.97</v>
      </c>
      <c r="I15817">
        <v>11710641.74</v>
      </c>
      <c r="J15817" t="s">
        <v>86</v>
      </c>
      <c r="K15817">
        <v>-3.35940529219102E-2</v>
      </c>
      <c r="L15817">
        <v>-3.3593999999999999</v>
      </c>
      <c r="M15817" t="s">
        <v>82</v>
      </c>
    </row>
    <row r="15818" spans="1:13">
      <c r="A15818" t="s">
        <v>2864</v>
      </c>
      <c r="B15818" t="s">
        <v>2865</v>
      </c>
      <c r="C15818" t="str">
        <f>TEXT(D15818, "mmm")</f>
        <v>Dec</v>
      </c>
      <c r="D15818" s="1">
        <v>45642</v>
      </c>
      <c r="E15818" t="s">
        <v>2882</v>
      </c>
      <c r="F15818" t="s">
        <v>101</v>
      </c>
      <c r="G15818">
        <v>79142</v>
      </c>
      <c r="H15818">
        <v>147.97</v>
      </c>
      <c r="I15818">
        <v>11710641.74</v>
      </c>
      <c r="J15818" t="s">
        <v>86</v>
      </c>
      <c r="K15818">
        <v>-3.35940529219102E-2</v>
      </c>
      <c r="L15818">
        <v>-3.3593999999999999</v>
      </c>
      <c r="M15818" t="s">
        <v>82</v>
      </c>
    </row>
    <row r="15819" spans="1:13">
      <c r="A15819" t="s">
        <v>2864</v>
      </c>
      <c r="B15819" t="s">
        <v>2865</v>
      </c>
      <c r="C15819" t="str">
        <f>TEXT(D15819, "mmm")</f>
        <v>Dec</v>
      </c>
      <c r="D15819" s="1">
        <v>45642</v>
      </c>
      <c r="E15819" t="s">
        <v>2883</v>
      </c>
      <c r="F15819" t="s">
        <v>101</v>
      </c>
      <c r="G15819">
        <v>79142</v>
      </c>
      <c r="H15819">
        <v>147.97</v>
      </c>
      <c r="I15819">
        <v>11710641.74</v>
      </c>
      <c r="J15819" t="s">
        <v>86</v>
      </c>
      <c r="K15819">
        <v>-3.35940529219102E-2</v>
      </c>
      <c r="L15819">
        <v>-3.3593999999999999</v>
      </c>
      <c r="M15819" t="s">
        <v>82</v>
      </c>
    </row>
    <row r="15820" spans="1:13">
      <c r="A15820" t="s">
        <v>2864</v>
      </c>
      <c r="B15820" t="s">
        <v>2865</v>
      </c>
      <c r="C15820" t="str">
        <f>TEXT(D15820, "mmm")</f>
        <v>Dec</v>
      </c>
      <c r="D15820" s="1">
        <v>45642</v>
      </c>
      <c r="E15820" t="s">
        <v>2881</v>
      </c>
      <c r="F15820" t="s">
        <v>251</v>
      </c>
      <c r="G15820">
        <v>14493</v>
      </c>
      <c r="H15820">
        <v>145.11000000000001</v>
      </c>
      <c r="I15820">
        <v>2103079.23</v>
      </c>
      <c r="J15820" t="s">
        <v>81</v>
      </c>
      <c r="K15820">
        <v>-3.35940529219102E-2</v>
      </c>
      <c r="L15820">
        <v>-3.3593999999999999</v>
      </c>
      <c r="M15820" t="s">
        <v>82</v>
      </c>
    </row>
    <row r="15821" spans="1:13">
      <c r="A15821" t="s">
        <v>2864</v>
      </c>
      <c r="B15821" t="s">
        <v>2865</v>
      </c>
      <c r="C15821" t="str">
        <f>TEXT(D15821, "mmm")</f>
        <v>Dec</v>
      </c>
      <c r="D15821" s="1">
        <v>45642</v>
      </c>
      <c r="E15821" t="s">
        <v>2884</v>
      </c>
      <c r="F15821" t="s">
        <v>101</v>
      </c>
      <c r="G15821">
        <v>14493</v>
      </c>
      <c r="H15821">
        <v>145.11000000000001</v>
      </c>
      <c r="I15821">
        <v>2103079.23</v>
      </c>
      <c r="J15821" t="s">
        <v>81</v>
      </c>
      <c r="K15821">
        <v>-3.35940529219102E-2</v>
      </c>
      <c r="L15821">
        <v>-3.3593999999999999</v>
      </c>
      <c r="M15821" t="s">
        <v>82</v>
      </c>
    </row>
    <row r="15822" spans="1:13">
      <c r="A15822" t="s">
        <v>2864</v>
      </c>
      <c r="B15822" t="s">
        <v>2865</v>
      </c>
      <c r="C15822" t="str">
        <f>TEXT(D15822, "mmm")</f>
        <v>Dec</v>
      </c>
      <c r="D15822" s="1">
        <v>45642</v>
      </c>
      <c r="E15822" t="s">
        <v>2882</v>
      </c>
      <c r="F15822" t="s">
        <v>101</v>
      </c>
      <c r="G15822">
        <v>14493</v>
      </c>
      <c r="H15822">
        <v>145.11000000000001</v>
      </c>
      <c r="I15822">
        <v>2103079.23</v>
      </c>
      <c r="J15822" t="s">
        <v>81</v>
      </c>
      <c r="K15822">
        <v>-3.35940529219102E-2</v>
      </c>
      <c r="L15822">
        <v>-3.3593999999999999</v>
      </c>
      <c r="M15822" t="s">
        <v>82</v>
      </c>
    </row>
    <row r="15823" spans="1:13">
      <c r="A15823" t="s">
        <v>2864</v>
      </c>
      <c r="B15823" t="s">
        <v>2865</v>
      </c>
      <c r="C15823" t="str">
        <f>TEXT(D15823, "mmm")</f>
        <v>Dec</v>
      </c>
      <c r="D15823" s="1">
        <v>45642</v>
      </c>
      <c r="E15823" t="s">
        <v>2883</v>
      </c>
      <c r="F15823" t="s">
        <v>101</v>
      </c>
      <c r="G15823">
        <v>14493</v>
      </c>
      <c r="H15823">
        <v>145.11000000000001</v>
      </c>
      <c r="I15823">
        <v>2103079.23</v>
      </c>
      <c r="J15823" t="s">
        <v>81</v>
      </c>
      <c r="K15823">
        <v>-3.35940529219102E-2</v>
      </c>
      <c r="L15823">
        <v>-3.3593999999999999</v>
      </c>
      <c r="M15823" t="s">
        <v>82</v>
      </c>
    </row>
    <row r="15824" spans="1:13">
      <c r="A15824" t="s">
        <v>2864</v>
      </c>
      <c r="B15824" t="s">
        <v>2865</v>
      </c>
      <c r="C15824" t="str">
        <f>TEXT(D15824, "mmm")</f>
        <v>Dec</v>
      </c>
      <c r="D15824" s="1">
        <v>45642</v>
      </c>
      <c r="E15824" t="s">
        <v>2881</v>
      </c>
      <c r="F15824" t="s">
        <v>251</v>
      </c>
      <c r="G15824">
        <v>4175</v>
      </c>
      <c r="H15824">
        <v>143.86000000000001</v>
      </c>
      <c r="I15824">
        <v>600615.5</v>
      </c>
      <c r="J15824" t="s">
        <v>81</v>
      </c>
      <c r="K15824">
        <v>-3.35940529219102E-2</v>
      </c>
      <c r="L15824">
        <v>-3.3593999999999999</v>
      </c>
      <c r="M15824" t="s">
        <v>82</v>
      </c>
    </row>
    <row r="15825" spans="1:13">
      <c r="A15825" t="s">
        <v>2864</v>
      </c>
      <c r="B15825" t="s">
        <v>2865</v>
      </c>
      <c r="C15825" t="str">
        <f>TEXT(D15825, "mmm")</f>
        <v>Dec</v>
      </c>
      <c r="D15825" s="1">
        <v>45642</v>
      </c>
      <c r="E15825" t="s">
        <v>2884</v>
      </c>
      <c r="F15825" t="s">
        <v>101</v>
      </c>
      <c r="G15825">
        <v>4175</v>
      </c>
      <c r="H15825">
        <v>143.86000000000001</v>
      </c>
      <c r="I15825">
        <v>600615.5</v>
      </c>
      <c r="J15825" t="s">
        <v>81</v>
      </c>
      <c r="K15825">
        <v>-3.35940529219102E-2</v>
      </c>
      <c r="L15825">
        <v>-3.3593999999999999</v>
      </c>
      <c r="M15825" t="s">
        <v>82</v>
      </c>
    </row>
    <row r="15826" spans="1:13">
      <c r="A15826" t="s">
        <v>2864</v>
      </c>
      <c r="B15826" t="s">
        <v>2865</v>
      </c>
      <c r="C15826" t="str">
        <f>TEXT(D15826, "mmm")</f>
        <v>Dec</v>
      </c>
      <c r="D15826" s="1">
        <v>45642</v>
      </c>
      <c r="E15826" t="s">
        <v>2882</v>
      </c>
      <c r="F15826" t="s">
        <v>101</v>
      </c>
      <c r="G15826">
        <v>4175</v>
      </c>
      <c r="H15826">
        <v>143.86000000000001</v>
      </c>
      <c r="I15826">
        <v>600615.5</v>
      </c>
      <c r="J15826" t="s">
        <v>81</v>
      </c>
      <c r="K15826">
        <v>-3.35940529219102E-2</v>
      </c>
      <c r="L15826">
        <v>-3.3593999999999999</v>
      </c>
      <c r="M15826" t="s">
        <v>82</v>
      </c>
    </row>
    <row r="15827" spans="1:13">
      <c r="A15827" t="s">
        <v>2864</v>
      </c>
      <c r="B15827" t="s">
        <v>2865</v>
      </c>
      <c r="C15827" t="str">
        <f>TEXT(D15827, "mmm")</f>
        <v>Dec</v>
      </c>
      <c r="D15827" s="1">
        <v>45642</v>
      </c>
      <c r="E15827" t="s">
        <v>2883</v>
      </c>
      <c r="F15827" t="s">
        <v>101</v>
      </c>
      <c r="G15827">
        <v>4175</v>
      </c>
      <c r="H15827">
        <v>143.86000000000001</v>
      </c>
      <c r="I15827">
        <v>600615.5</v>
      </c>
      <c r="J15827" t="s">
        <v>81</v>
      </c>
      <c r="K15827">
        <v>-3.35940529219102E-2</v>
      </c>
      <c r="L15827">
        <v>-3.3593999999999999</v>
      </c>
      <c r="M15827" t="s">
        <v>82</v>
      </c>
    </row>
    <row r="15828" spans="1:13">
      <c r="A15828" t="s">
        <v>2864</v>
      </c>
      <c r="B15828" t="s">
        <v>2865</v>
      </c>
      <c r="C15828" t="str">
        <f>TEXT(D15828, "mmm")</f>
        <v>Dec</v>
      </c>
      <c r="D15828" s="1">
        <v>45642</v>
      </c>
      <c r="E15828" t="s">
        <v>2881</v>
      </c>
      <c r="F15828" t="s">
        <v>251</v>
      </c>
      <c r="G15828">
        <v>9609</v>
      </c>
      <c r="H15828">
        <v>143.35</v>
      </c>
      <c r="I15828">
        <v>1377450.15</v>
      </c>
      <c r="J15828" t="s">
        <v>81</v>
      </c>
      <c r="K15828">
        <v>-3.35940529219102E-2</v>
      </c>
      <c r="L15828">
        <v>-3.3593999999999999</v>
      </c>
      <c r="M15828" t="s">
        <v>82</v>
      </c>
    </row>
    <row r="15829" spans="1:13">
      <c r="A15829" t="s">
        <v>2864</v>
      </c>
      <c r="B15829" t="s">
        <v>2865</v>
      </c>
      <c r="C15829" t="str">
        <f>TEXT(D15829, "mmm")</f>
        <v>Dec</v>
      </c>
      <c r="D15829" s="1">
        <v>45642</v>
      </c>
      <c r="E15829" t="s">
        <v>2884</v>
      </c>
      <c r="F15829" t="s">
        <v>101</v>
      </c>
      <c r="G15829">
        <v>9609</v>
      </c>
      <c r="H15829">
        <v>143.35</v>
      </c>
      <c r="I15829">
        <v>1377450.15</v>
      </c>
      <c r="J15829" t="s">
        <v>81</v>
      </c>
      <c r="K15829">
        <v>-3.35940529219102E-2</v>
      </c>
      <c r="L15829">
        <v>-3.3593999999999999</v>
      </c>
      <c r="M15829" t="s">
        <v>82</v>
      </c>
    </row>
    <row r="15830" spans="1:13">
      <c r="A15830" t="s">
        <v>2864</v>
      </c>
      <c r="B15830" t="s">
        <v>2865</v>
      </c>
      <c r="C15830" t="str">
        <f>TEXT(D15830, "mmm")</f>
        <v>Dec</v>
      </c>
      <c r="D15830" s="1">
        <v>45642</v>
      </c>
      <c r="E15830" t="s">
        <v>2882</v>
      </c>
      <c r="F15830" t="s">
        <v>101</v>
      </c>
      <c r="G15830">
        <v>9609</v>
      </c>
      <c r="H15830">
        <v>143.35</v>
      </c>
      <c r="I15830">
        <v>1377450.15</v>
      </c>
      <c r="J15830" t="s">
        <v>81</v>
      </c>
      <c r="K15830">
        <v>-3.35940529219102E-2</v>
      </c>
      <c r="L15830">
        <v>-3.3593999999999999</v>
      </c>
      <c r="M15830" t="s">
        <v>82</v>
      </c>
    </row>
    <row r="15831" spans="1:13">
      <c r="A15831" t="s">
        <v>2864</v>
      </c>
      <c r="B15831" t="s">
        <v>2865</v>
      </c>
      <c r="C15831" t="str">
        <f>TEXT(D15831, "mmm")</f>
        <v>Dec</v>
      </c>
      <c r="D15831" s="1">
        <v>45642</v>
      </c>
      <c r="E15831" t="s">
        <v>2883</v>
      </c>
      <c r="F15831" t="s">
        <v>101</v>
      </c>
      <c r="G15831">
        <v>9609</v>
      </c>
      <c r="H15831">
        <v>143.35</v>
      </c>
      <c r="I15831">
        <v>1377450.15</v>
      </c>
      <c r="J15831" t="s">
        <v>81</v>
      </c>
      <c r="K15831">
        <v>-3.35940529219102E-2</v>
      </c>
      <c r="L15831">
        <v>-3.3593999999999999</v>
      </c>
      <c r="M15831" t="s">
        <v>82</v>
      </c>
    </row>
    <row r="15832" spans="1:13">
      <c r="A15832" t="s">
        <v>2864</v>
      </c>
      <c r="B15832" t="s">
        <v>2865</v>
      </c>
      <c r="C15832" t="str">
        <f>TEXT(D15832, "mmm")</f>
        <v>Dec</v>
      </c>
      <c r="D15832" s="1">
        <v>45642</v>
      </c>
      <c r="E15832" t="s">
        <v>2881</v>
      </c>
      <c r="F15832" t="s">
        <v>251</v>
      </c>
      <c r="G15832">
        <v>29058</v>
      </c>
      <c r="H15832">
        <v>148.97</v>
      </c>
      <c r="I15832">
        <v>4328770.26</v>
      </c>
      <c r="J15832" t="s">
        <v>81</v>
      </c>
      <c r="K15832">
        <v>-3.35940529219102E-2</v>
      </c>
      <c r="L15832">
        <v>-3.3593999999999999</v>
      </c>
      <c r="M15832" t="s">
        <v>82</v>
      </c>
    </row>
    <row r="15833" spans="1:13">
      <c r="A15833" t="s">
        <v>2864</v>
      </c>
      <c r="B15833" t="s">
        <v>2865</v>
      </c>
      <c r="C15833" t="str">
        <f>TEXT(D15833, "mmm")</f>
        <v>Dec</v>
      </c>
      <c r="D15833" s="1">
        <v>45642</v>
      </c>
      <c r="E15833" t="s">
        <v>2884</v>
      </c>
      <c r="F15833" t="s">
        <v>101</v>
      </c>
      <c r="G15833">
        <v>29058</v>
      </c>
      <c r="H15833">
        <v>148.97</v>
      </c>
      <c r="I15833">
        <v>4328770.26</v>
      </c>
      <c r="J15833" t="s">
        <v>81</v>
      </c>
      <c r="K15833">
        <v>-3.35940529219102E-2</v>
      </c>
      <c r="L15833">
        <v>-3.3593999999999999</v>
      </c>
      <c r="M15833" t="s">
        <v>82</v>
      </c>
    </row>
    <row r="15834" spans="1:13">
      <c r="A15834" t="s">
        <v>2864</v>
      </c>
      <c r="B15834" t="s">
        <v>2865</v>
      </c>
      <c r="C15834" t="str">
        <f>TEXT(D15834, "mmm")</f>
        <v>Dec</v>
      </c>
      <c r="D15834" s="1">
        <v>45642</v>
      </c>
      <c r="E15834" t="s">
        <v>2882</v>
      </c>
      <c r="F15834" t="s">
        <v>101</v>
      </c>
      <c r="G15834">
        <v>29058</v>
      </c>
      <c r="H15834">
        <v>148.97</v>
      </c>
      <c r="I15834">
        <v>4328770.26</v>
      </c>
      <c r="J15834" t="s">
        <v>81</v>
      </c>
      <c r="K15834">
        <v>-3.35940529219102E-2</v>
      </c>
      <c r="L15834">
        <v>-3.3593999999999999</v>
      </c>
      <c r="M15834" t="s">
        <v>82</v>
      </c>
    </row>
    <row r="15835" spans="1:13">
      <c r="A15835" t="s">
        <v>2864</v>
      </c>
      <c r="B15835" t="s">
        <v>2865</v>
      </c>
      <c r="C15835" t="str">
        <f>TEXT(D15835, "mmm")</f>
        <v>Dec</v>
      </c>
      <c r="D15835" s="1">
        <v>45642</v>
      </c>
      <c r="E15835" t="s">
        <v>2883</v>
      </c>
      <c r="F15835" t="s">
        <v>101</v>
      </c>
      <c r="G15835">
        <v>29058</v>
      </c>
      <c r="H15835">
        <v>148.97</v>
      </c>
      <c r="I15835">
        <v>4328770.26</v>
      </c>
      <c r="J15835" t="s">
        <v>81</v>
      </c>
      <c r="K15835">
        <v>-3.35940529219102E-2</v>
      </c>
      <c r="L15835">
        <v>-3.3593999999999999</v>
      </c>
      <c r="M15835" t="s">
        <v>82</v>
      </c>
    </row>
    <row r="15836" spans="1:13">
      <c r="A15836" t="s">
        <v>7187</v>
      </c>
      <c r="B15836" t="s">
        <v>7188</v>
      </c>
      <c r="C15836" t="str">
        <f>TEXT(D15836, "mmm")</f>
        <v>Dec</v>
      </c>
      <c r="D15836" s="1">
        <v>45642</v>
      </c>
      <c r="E15836" t="s">
        <v>7189</v>
      </c>
      <c r="F15836" t="s">
        <v>80</v>
      </c>
      <c r="G15836">
        <v>4000</v>
      </c>
      <c r="H15836">
        <v>7.7</v>
      </c>
      <c r="I15836">
        <v>30800</v>
      </c>
      <c r="J15836" t="s">
        <v>81</v>
      </c>
      <c r="K15836">
        <v>-3.816836852735372E-3</v>
      </c>
      <c r="L15836">
        <v>-0.38169999999999998</v>
      </c>
      <c r="M15836" t="s">
        <v>82</v>
      </c>
    </row>
    <row r="15837" spans="1:13">
      <c r="A15837" t="s">
        <v>7187</v>
      </c>
      <c r="B15837" t="s">
        <v>7188</v>
      </c>
      <c r="C15837" t="str">
        <f>TEXT(D15837, "mmm")</f>
        <v>Dec</v>
      </c>
      <c r="D15837" s="1">
        <v>45642</v>
      </c>
      <c r="E15837" t="s">
        <v>7189</v>
      </c>
      <c r="F15837" t="s">
        <v>80</v>
      </c>
      <c r="G15837">
        <v>3000</v>
      </c>
      <c r="H15837">
        <v>7.75</v>
      </c>
      <c r="I15837">
        <v>23250</v>
      </c>
      <c r="J15837" t="s">
        <v>81</v>
      </c>
      <c r="K15837">
        <v>-3.816836852735372E-3</v>
      </c>
      <c r="L15837">
        <v>-0.38169999999999998</v>
      </c>
      <c r="M15837" t="s">
        <v>82</v>
      </c>
    </row>
    <row r="15838" spans="1:13">
      <c r="A15838" t="s">
        <v>311</v>
      </c>
      <c r="B15838" t="s">
        <v>312</v>
      </c>
      <c r="C15838" t="str">
        <f>TEXT(D15838, "mmm")</f>
        <v>Dec</v>
      </c>
      <c r="D15838" s="1">
        <v>45642</v>
      </c>
      <c r="E15838" t="s">
        <v>313</v>
      </c>
      <c r="F15838" t="s">
        <v>314</v>
      </c>
      <c r="G15838">
        <v>88000</v>
      </c>
      <c r="H15838">
        <v>27.77</v>
      </c>
      <c r="I15838">
        <v>2443760</v>
      </c>
      <c r="J15838" t="s">
        <v>81</v>
      </c>
      <c r="K15838">
        <v>-4.6336222713678543E-2</v>
      </c>
      <c r="L15838">
        <v>-4.6336000000000004</v>
      </c>
      <c r="M15838" t="s">
        <v>82</v>
      </c>
    </row>
    <row r="15839" spans="1:13">
      <c r="A15839" t="s">
        <v>3902</v>
      </c>
      <c r="B15839" t="s">
        <v>3903</v>
      </c>
      <c r="C15839" t="str">
        <f>TEXT(D15839, "mmm")</f>
        <v>Dec</v>
      </c>
      <c r="D15839" s="1">
        <v>45642</v>
      </c>
      <c r="E15839" t="s">
        <v>7514</v>
      </c>
      <c r="F15839" t="s">
        <v>80</v>
      </c>
      <c r="G15839">
        <v>946</v>
      </c>
      <c r="H15839">
        <v>19.45</v>
      </c>
      <c r="I15839">
        <v>18399.7</v>
      </c>
      <c r="J15839" t="s">
        <v>81</v>
      </c>
      <c r="K15839">
        <v>-5.1283547097780158E-4</v>
      </c>
      <c r="L15839">
        <v>-5.1299999999999998E-2</v>
      </c>
      <c r="M15839" t="s">
        <v>82</v>
      </c>
    </row>
    <row r="15840" spans="1:13">
      <c r="A15840" t="s">
        <v>6360</v>
      </c>
      <c r="B15840" t="s">
        <v>6361</v>
      </c>
      <c r="C15840" t="str">
        <f>TEXT(D15840, "mmm")</f>
        <v>Dec</v>
      </c>
      <c r="D15840" s="1">
        <v>45642</v>
      </c>
      <c r="E15840" t="s">
        <v>6364</v>
      </c>
      <c r="F15840" t="s">
        <v>101</v>
      </c>
      <c r="G15840">
        <v>2000</v>
      </c>
      <c r="H15840">
        <v>9.1</v>
      </c>
      <c r="I15840">
        <v>18200</v>
      </c>
      <c r="J15840" t="s">
        <v>81</v>
      </c>
      <c r="K15840">
        <v>-7.3496645997350063E-2</v>
      </c>
      <c r="L15840">
        <v>-7.3497000000000003</v>
      </c>
      <c r="M15840" t="s">
        <v>82</v>
      </c>
    </row>
    <row r="15841" spans="1:13">
      <c r="A15841" t="s">
        <v>6360</v>
      </c>
      <c r="B15841" t="s">
        <v>6361</v>
      </c>
      <c r="C15841" t="str">
        <f>TEXT(D15841, "mmm")</f>
        <v>Dec</v>
      </c>
      <c r="D15841" s="1">
        <v>45642</v>
      </c>
      <c r="E15841" t="s">
        <v>6363</v>
      </c>
      <c r="F15841" t="s">
        <v>101</v>
      </c>
      <c r="G15841">
        <v>2000</v>
      </c>
      <c r="H15841">
        <v>9.1</v>
      </c>
      <c r="I15841">
        <v>18200</v>
      </c>
      <c r="J15841" t="s">
        <v>81</v>
      </c>
      <c r="K15841">
        <v>-7.3496645997350063E-2</v>
      </c>
      <c r="L15841">
        <v>-7.3497000000000003</v>
      </c>
      <c r="M15841" t="s">
        <v>82</v>
      </c>
    </row>
    <row r="15842" spans="1:13">
      <c r="A15842" t="s">
        <v>6360</v>
      </c>
      <c r="B15842" t="s">
        <v>6361</v>
      </c>
      <c r="C15842" t="str">
        <f>TEXT(D15842, "mmm")</f>
        <v>Dec</v>
      </c>
      <c r="D15842" s="1">
        <v>45642</v>
      </c>
      <c r="E15842" t="s">
        <v>6362</v>
      </c>
      <c r="F15842" t="s">
        <v>101</v>
      </c>
      <c r="G15842">
        <v>2000</v>
      </c>
      <c r="H15842">
        <v>9.1</v>
      </c>
      <c r="I15842">
        <v>18200</v>
      </c>
      <c r="J15842" t="s">
        <v>81</v>
      </c>
      <c r="K15842">
        <v>-7.3496645997350063E-2</v>
      </c>
      <c r="L15842">
        <v>-7.3497000000000003</v>
      </c>
      <c r="M15842" t="s">
        <v>82</v>
      </c>
    </row>
    <row r="15843" spans="1:13">
      <c r="A15843" t="s">
        <v>6861</v>
      </c>
      <c r="B15843" t="s">
        <v>6862</v>
      </c>
      <c r="C15843" t="str">
        <f>TEXT(D15843, "mmm")</f>
        <v>Dec</v>
      </c>
      <c r="D15843" s="1">
        <v>45642</v>
      </c>
      <c r="E15843" t="s">
        <v>7590</v>
      </c>
      <c r="F15843" t="s">
        <v>80</v>
      </c>
      <c r="G15843">
        <v>10000</v>
      </c>
      <c r="H15843">
        <v>59.44</v>
      </c>
      <c r="I15843">
        <v>594400</v>
      </c>
      <c r="J15843" t="s">
        <v>81</v>
      </c>
      <c r="K15843">
        <v>2.382970602911727E-2</v>
      </c>
      <c r="L15843">
        <v>2.383</v>
      </c>
      <c r="M15843" t="s">
        <v>82</v>
      </c>
    </row>
    <row r="15844" spans="1:13">
      <c r="A15844" t="s">
        <v>7591</v>
      </c>
      <c r="B15844" t="s">
        <v>7592</v>
      </c>
      <c r="C15844" t="str">
        <f>TEXT(D15844, "mmm")</f>
        <v>Dec</v>
      </c>
      <c r="D15844" s="1">
        <v>45642</v>
      </c>
      <c r="E15844" t="s">
        <v>7593</v>
      </c>
      <c r="F15844" t="s">
        <v>80</v>
      </c>
      <c r="G15844">
        <v>18000</v>
      </c>
      <c r="H15844">
        <v>11.39</v>
      </c>
      <c r="I15844">
        <v>205020</v>
      </c>
      <c r="J15844" t="s">
        <v>81</v>
      </c>
      <c r="K15844">
        <v>0.128506792016581</v>
      </c>
      <c r="L15844">
        <v>12.8507</v>
      </c>
      <c r="M15844" t="s">
        <v>82</v>
      </c>
    </row>
    <row r="15845" spans="1:13">
      <c r="A15845" t="s">
        <v>6853</v>
      </c>
      <c r="B15845" t="s">
        <v>6854</v>
      </c>
      <c r="C15845" t="str">
        <f>TEXT(D15845, "mmm")</f>
        <v>Dec</v>
      </c>
      <c r="D15845" s="1">
        <v>45642</v>
      </c>
      <c r="E15845" t="s">
        <v>7594</v>
      </c>
      <c r="F15845" t="s">
        <v>80</v>
      </c>
      <c r="G15845">
        <v>6000</v>
      </c>
      <c r="H15845">
        <v>162.66</v>
      </c>
      <c r="I15845">
        <v>975960</v>
      </c>
      <c r="J15845" t="s">
        <v>86</v>
      </c>
      <c r="K15845">
        <v>3.0831096813356499E-2</v>
      </c>
      <c r="L15845">
        <v>3.0831</v>
      </c>
      <c r="M15845" t="s">
        <v>82</v>
      </c>
    </row>
    <row r="15846" spans="1:13">
      <c r="A15846" t="s">
        <v>5492</v>
      </c>
      <c r="B15846" t="s">
        <v>5493</v>
      </c>
      <c r="C15846" t="str">
        <f>TEXT(D15846, "mmm")</f>
        <v>Dec</v>
      </c>
      <c r="D15846" s="1">
        <v>45642</v>
      </c>
      <c r="E15846" t="s">
        <v>5494</v>
      </c>
      <c r="F15846" t="s">
        <v>217</v>
      </c>
      <c r="G15846">
        <v>177515</v>
      </c>
      <c r="H15846">
        <v>600000</v>
      </c>
      <c r="I15846">
        <v>106509000000</v>
      </c>
      <c r="J15846" t="s">
        <v>81</v>
      </c>
      <c r="K15846">
        <v>1.529050538468724E-2</v>
      </c>
      <c r="L15846">
        <v>1.5290999999999999</v>
      </c>
      <c r="M15846" t="s">
        <v>82</v>
      </c>
    </row>
    <row r="15847" spans="1:13">
      <c r="A15847" t="s">
        <v>2159</v>
      </c>
      <c r="B15847" t="s">
        <v>2160</v>
      </c>
      <c r="C15847" t="str">
        <f>TEXT(D15847, "mmm")</f>
        <v>Dec</v>
      </c>
      <c r="D15847" s="1">
        <v>45642</v>
      </c>
      <c r="E15847" t="s">
        <v>2161</v>
      </c>
      <c r="F15847" t="s">
        <v>217</v>
      </c>
      <c r="G15847">
        <v>2000000</v>
      </c>
      <c r="H15847">
        <v>1.99</v>
      </c>
      <c r="I15847">
        <v>3980000</v>
      </c>
      <c r="J15847" t="s">
        <v>86</v>
      </c>
      <c r="K15847">
        <v>-0.14736840784384589</v>
      </c>
      <c r="L15847">
        <v>-14.736800000000001</v>
      </c>
      <c r="M15847" t="s">
        <v>82</v>
      </c>
    </row>
    <row r="15848" spans="1:13">
      <c r="A15848" t="s">
        <v>1875</v>
      </c>
      <c r="B15848" t="s">
        <v>1876</v>
      </c>
      <c r="C15848" t="str">
        <f>TEXT(D15848, "mmm")</f>
        <v>Dec</v>
      </c>
      <c r="D15848" s="1">
        <v>45642</v>
      </c>
      <c r="E15848" t="s">
        <v>1879</v>
      </c>
      <c r="F15848" t="s">
        <v>217</v>
      </c>
      <c r="G15848">
        <v>703</v>
      </c>
      <c r="H15848">
        <v>234.12</v>
      </c>
      <c r="I15848">
        <v>164586.35999999999</v>
      </c>
      <c r="J15848" t="s">
        <v>81</v>
      </c>
      <c r="K15848">
        <v>7.6405297042253295E-2</v>
      </c>
      <c r="L15848">
        <v>7.6405000000000003</v>
      </c>
      <c r="M15848" t="s">
        <v>82</v>
      </c>
    </row>
    <row r="15849" spans="1:13">
      <c r="A15849" t="s">
        <v>1875</v>
      </c>
      <c r="B15849" t="s">
        <v>1876</v>
      </c>
      <c r="C15849" t="str">
        <f>TEXT(D15849, "mmm")</f>
        <v>Dec</v>
      </c>
      <c r="D15849" s="1">
        <v>45642</v>
      </c>
      <c r="E15849" t="s">
        <v>1877</v>
      </c>
      <c r="F15849" t="s">
        <v>101</v>
      </c>
      <c r="G15849">
        <v>703</v>
      </c>
      <c r="H15849">
        <v>234.12</v>
      </c>
      <c r="I15849">
        <v>164586.35999999999</v>
      </c>
      <c r="J15849" t="s">
        <v>81</v>
      </c>
      <c r="K15849">
        <v>7.6405297042253295E-2</v>
      </c>
      <c r="L15849">
        <v>7.6405000000000003</v>
      </c>
      <c r="M15849" t="s">
        <v>82</v>
      </c>
    </row>
    <row r="15850" spans="1:13">
      <c r="A15850" t="s">
        <v>1875</v>
      </c>
      <c r="B15850" t="s">
        <v>1876</v>
      </c>
      <c r="C15850" t="str">
        <f>TEXT(D15850, "mmm")</f>
        <v>Dec</v>
      </c>
      <c r="D15850" s="1">
        <v>45642</v>
      </c>
      <c r="E15850" t="s">
        <v>1878</v>
      </c>
      <c r="F15850" t="s">
        <v>101</v>
      </c>
      <c r="G15850">
        <v>703</v>
      </c>
      <c r="H15850">
        <v>234.12</v>
      </c>
      <c r="I15850">
        <v>164586.35999999999</v>
      </c>
      <c r="J15850" t="s">
        <v>81</v>
      </c>
      <c r="K15850">
        <v>7.6405297042253295E-2</v>
      </c>
      <c r="L15850">
        <v>7.6405000000000003</v>
      </c>
      <c r="M15850" t="s">
        <v>82</v>
      </c>
    </row>
    <row r="15851" spans="1:13">
      <c r="A15851" t="s">
        <v>1875</v>
      </c>
      <c r="B15851" t="s">
        <v>1876</v>
      </c>
      <c r="C15851" t="str">
        <f>TEXT(D15851, "mmm")</f>
        <v>Dec</v>
      </c>
      <c r="D15851" s="1">
        <v>45642</v>
      </c>
      <c r="E15851" t="s">
        <v>1879</v>
      </c>
      <c r="F15851" t="s">
        <v>217</v>
      </c>
      <c r="G15851">
        <v>114</v>
      </c>
      <c r="H15851">
        <v>1186.32</v>
      </c>
      <c r="I15851">
        <v>135240.48000000001</v>
      </c>
      <c r="J15851" t="s">
        <v>81</v>
      </c>
      <c r="K15851">
        <v>7.6405297042253295E-2</v>
      </c>
      <c r="L15851">
        <v>7.6405000000000003</v>
      </c>
      <c r="M15851" t="s">
        <v>82</v>
      </c>
    </row>
    <row r="15852" spans="1:13">
      <c r="A15852" t="s">
        <v>1875</v>
      </c>
      <c r="B15852" t="s">
        <v>1876</v>
      </c>
      <c r="C15852" t="str">
        <f>TEXT(D15852, "mmm")</f>
        <v>Dec</v>
      </c>
      <c r="D15852" s="1">
        <v>45642</v>
      </c>
      <c r="E15852" t="s">
        <v>1877</v>
      </c>
      <c r="F15852" t="s">
        <v>101</v>
      </c>
      <c r="G15852">
        <v>114</v>
      </c>
      <c r="H15852">
        <v>1186.32</v>
      </c>
      <c r="I15852">
        <v>135240.48000000001</v>
      </c>
      <c r="J15852" t="s">
        <v>81</v>
      </c>
      <c r="K15852">
        <v>7.6405297042253295E-2</v>
      </c>
      <c r="L15852">
        <v>7.6405000000000003</v>
      </c>
      <c r="M15852" t="s">
        <v>82</v>
      </c>
    </row>
    <row r="15853" spans="1:13">
      <c r="A15853" t="s">
        <v>1875</v>
      </c>
      <c r="B15853" t="s">
        <v>1876</v>
      </c>
      <c r="C15853" t="str">
        <f>TEXT(D15853, "mmm")</f>
        <v>Dec</v>
      </c>
      <c r="D15853" s="1">
        <v>45642</v>
      </c>
      <c r="E15853" t="s">
        <v>1878</v>
      </c>
      <c r="F15853" t="s">
        <v>101</v>
      </c>
      <c r="G15853">
        <v>114</v>
      </c>
      <c r="H15853">
        <v>1186.32</v>
      </c>
      <c r="I15853">
        <v>135240.48000000001</v>
      </c>
      <c r="J15853" t="s">
        <v>81</v>
      </c>
      <c r="K15853">
        <v>7.6405297042253295E-2</v>
      </c>
      <c r="L15853">
        <v>7.6405000000000003</v>
      </c>
      <c r="M15853" t="s">
        <v>82</v>
      </c>
    </row>
    <row r="15854" spans="1:13">
      <c r="A15854" t="s">
        <v>7304</v>
      </c>
      <c r="B15854" t="s">
        <v>7305</v>
      </c>
      <c r="C15854" t="str">
        <f>TEXT(D15854, "mmm")</f>
        <v>Dec</v>
      </c>
      <c r="D15854" s="1">
        <v>45642</v>
      </c>
      <c r="E15854" t="s">
        <v>7306</v>
      </c>
      <c r="F15854" t="s">
        <v>80</v>
      </c>
      <c r="G15854">
        <v>4000</v>
      </c>
      <c r="H15854">
        <v>20.170000000000002</v>
      </c>
      <c r="I15854">
        <v>80680</v>
      </c>
      <c r="J15854" t="s">
        <v>81</v>
      </c>
      <c r="K15854">
        <v>-1.881193335459741E-2</v>
      </c>
      <c r="L15854">
        <v>-1.8812</v>
      </c>
      <c r="M15854" t="s">
        <v>82</v>
      </c>
    </row>
    <row r="15855" spans="1:13">
      <c r="A15855" t="s">
        <v>149</v>
      </c>
      <c r="B15855" t="s">
        <v>150</v>
      </c>
      <c r="C15855" t="str">
        <f>TEXT(D15855, "mmm")</f>
        <v>Dec</v>
      </c>
      <c r="D15855" s="1">
        <v>45642</v>
      </c>
      <c r="E15855" t="s">
        <v>152</v>
      </c>
      <c r="F15855" t="s">
        <v>101</v>
      </c>
      <c r="G15855">
        <v>46220</v>
      </c>
      <c r="H15855">
        <v>24.15</v>
      </c>
      <c r="I15855">
        <v>1116213</v>
      </c>
      <c r="J15855" t="s">
        <v>86</v>
      </c>
      <c r="K15855">
        <v>1.504390329128813E-2</v>
      </c>
      <c r="L15855">
        <v>1.5044</v>
      </c>
      <c r="M15855" t="s">
        <v>82</v>
      </c>
    </row>
    <row r="15856" spans="1:13">
      <c r="A15856" t="s">
        <v>149</v>
      </c>
      <c r="B15856" t="s">
        <v>150</v>
      </c>
      <c r="C15856" t="str">
        <f>TEXT(D15856, "mmm")</f>
        <v>Dec</v>
      </c>
      <c r="D15856" s="1">
        <v>45642</v>
      </c>
      <c r="E15856" t="s">
        <v>153</v>
      </c>
      <c r="F15856" t="s">
        <v>101</v>
      </c>
      <c r="G15856">
        <v>46220</v>
      </c>
      <c r="H15856">
        <v>24.15</v>
      </c>
      <c r="I15856">
        <v>1116213</v>
      </c>
      <c r="J15856" t="s">
        <v>86</v>
      </c>
      <c r="K15856">
        <v>1.504390329128813E-2</v>
      </c>
      <c r="L15856">
        <v>1.5044</v>
      </c>
      <c r="M15856" t="s">
        <v>82</v>
      </c>
    </row>
    <row r="15857" spans="1:13">
      <c r="A15857" t="s">
        <v>149</v>
      </c>
      <c r="B15857" t="s">
        <v>150</v>
      </c>
      <c r="C15857" t="str">
        <f>TEXT(D15857, "mmm")</f>
        <v>Dec</v>
      </c>
      <c r="D15857" s="1">
        <v>45642</v>
      </c>
      <c r="E15857" t="s">
        <v>151</v>
      </c>
      <c r="F15857" t="s">
        <v>101</v>
      </c>
      <c r="G15857">
        <v>46220</v>
      </c>
      <c r="H15857">
        <v>24.15</v>
      </c>
      <c r="I15857">
        <v>1116213</v>
      </c>
      <c r="J15857" t="s">
        <v>86</v>
      </c>
      <c r="K15857">
        <v>1.504390329128813E-2</v>
      </c>
      <c r="L15857">
        <v>1.5044</v>
      </c>
      <c r="M15857" t="s">
        <v>82</v>
      </c>
    </row>
    <row r="15858" spans="1:13">
      <c r="A15858" t="s">
        <v>149</v>
      </c>
      <c r="B15858" t="s">
        <v>150</v>
      </c>
      <c r="C15858" t="str">
        <f>TEXT(D15858, "mmm")</f>
        <v>Dec</v>
      </c>
      <c r="D15858" s="1">
        <v>45642</v>
      </c>
      <c r="E15858" t="s">
        <v>152</v>
      </c>
      <c r="F15858" t="s">
        <v>101</v>
      </c>
      <c r="G15858">
        <v>7280</v>
      </c>
      <c r="H15858">
        <v>24.83</v>
      </c>
      <c r="I15858">
        <v>180762.4</v>
      </c>
      <c r="J15858" t="s">
        <v>81</v>
      </c>
      <c r="K15858">
        <v>1.504390329128813E-2</v>
      </c>
      <c r="L15858">
        <v>1.5044</v>
      </c>
      <c r="M15858" t="s">
        <v>82</v>
      </c>
    </row>
    <row r="15859" spans="1:13">
      <c r="A15859" t="s">
        <v>149</v>
      </c>
      <c r="B15859" t="s">
        <v>150</v>
      </c>
      <c r="C15859" t="str">
        <f>TEXT(D15859, "mmm")</f>
        <v>Dec</v>
      </c>
      <c r="D15859" s="1">
        <v>45642</v>
      </c>
      <c r="E15859" t="s">
        <v>153</v>
      </c>
      <c r="F15859" t="s">
        <v>101</v>
      </c>
      <c r="G15859">
        <v>7280</v>
      </c>
      <c r="H15859">
        <v>24.83</v>
      </c>
      <c r="I15859">
        <v>180762.4</v>
      </c>
      <c r="J15859" t="s">
        <v>81</v>
      </c>
      <c r="K15859">
        <v>1.504390329128813E-2</v>
      </c>
      <c r="L15859">
        <v>1.5044</v>
      </c>
      <c r="M15859" t="s">
        <v>82</v>
      </c>
    </row>
    <row r="15860" spans="1:13">
      <c r="A15860" t="s">
        <v>149</v>
      </c>
      <c r="B15860" t="s">
        <v>150</v>
      </c>
      <c r="C15860" t="str">
        <f>TEXT(D15860, "mmm")</f>
        <v>Dec</v>
      </c>
      <c r="D15860" s="1">
        <v>45642</v>
      </c>
      <c r="E15860" t="s">
        <v>151</v>
      </c>
      <c r="F15860" t="s">
        <v>101</v>
      </c>
      <c r="G15860">
        <v>7280</v>
      </c>
      <c r="H15860">
        <v>24.83</v>
      </c>
      <c r="I15860">
        <v>180762.4</v>
      </c>
      <c r="J15860" t="s">
        <v>81</v>
      </c>
      <c r="K15860">
        <v>1.504390329128813E-2</v>
      </c>
      <c r="L15860">
        <v>1.5044</v>
      </c>
      <c r="M15860" t="s">
        <v>82</v>
      </c>
    </row>
    <row r="15861" spans="1:13">
      <c r="A15861" t="s">
        <v>4864</v>
      </c>
      <c r="B15861" t="s">
        <v>4865</v>
      </c>
      <c r="C15861" t="str">
        <f>TEXT(D15861, "mmm")</f>
        <v>Dec</v>
      </c>
      <c r="D15861" s="1">
        <v>45642</v>
      </c>
      <c r="E15861" t="s">
        <v>4258</v>
      </c>
      <c r="F15861" t="s">
        <v>217</v>
      </c>
      <c r="G15861">
        <v>47810</v>
      </c>
      <c r="H15861">
        <v>13.39</v>
      </c>
      <c r="I15861">
        <v>640175.9</v>
      </c>
      <c r="J15861" t="s">
        <v>86</v>
      </c>
      <c r="K15861">
        <v>5.4458972744704681E-2</v>
      </c>
      <c r="L15861">
        <v>5.4459</v>
      </c>
      <c r="M15861" t="s">
        <v>82</v>
      </c>
    </row>
    <row r="15862" spans="1:13">
      <c r="A15862" t="s">
        <v>7595</v>
      </c>
      <c r="B15862" t="s">
        <v>7596</v>
      </c>
      <c r="C15862" t="str">
        <f>TEXT(D15862, "mmm")</f>
        <v>Dec</v>
      </c>
      <c r="D15862" s="1">
        <v>45642</v>
      </c>
      <c r="E15862" t="s">
        <v>7597</v>
      </c>
      <c r="F15862" t="s">
        <v>80</v>
      </c>
      <c r="G15862">
        <v>5000</v>
      </c>
      <c r="H15862">
        <v>6.63</v>
      </c>
      <c r="I15862">
        <v>33150</v>
      </c>
      <c r="J15862" t="s">
        <v>81</v>
      </c>
      <c r="K15862">
        <v>-4.269477085216411E-3</v>
      </c>
      <c r="L15862">
        <v>-0.4269</v>
      </c>
      <c r="M15862" t="s">
        <v>82</v>
      </c>
    </row>
    <row r="15863" spans="1:13">
      <c r="A15863" t="s">
        <v>7595</v>
      </c>
      <c r="B15863" t="s">
        <v>7596</v>
      </c>
      <c r="C15863" t="str">
        <f>TEXT(D15863, "mmm")</f>
        <v>Dec</v>
      </c>
      <c r="D15863" s="1">
        <v>45642</v>
      </c>
      <c r="E15863" t="s">
        <v>7597</v>
      </c>
      <c r="F15863" t="s">
        <v>80</v>
      </c>
      <c r="G15863">
        <v>5000</v>
      </c>
      <c r="H15863">
        <v>6.69</v>
      </c>
      <c r="I15863">
        <v>33450</v>
      </c>
      <c r="J15863" t="s">
        <v>81</v>
      </c>
      <c r="K15863">
        <v>-4.269477085216411E-3</v>
      </c>
      <c r="L15863">
        <v>-0.4269</v>
      </c>
      <c r="M15863" t="s">
        <v>82</v>
      </c>
    </row>
    <row r="15864" spans="1:13">
      <c r="A15864" t="s">
        <v>5710</v>
      </c>
      <c r="B15864" t="s">
        <v>5711</v>
      </c>
      <c r="C15864" t="str">
        <f>TEXT(D15864, "mmm")</f>
        <v>Dec</v>
      </c>
      <c r="D15864" s="1">
        <v>45642</v>
      </c>
      <c r="E15864" t="s">
        <v>6969</v>
      </c>
      <c r="F15864" t="s">
        <v>128</v>
      </c>
      <c r="G15864">
        <v>3750</v>
      </c>
      <c r="H15864">
        <v>39.950000000000003</v>
      </c>
      <c r="I15864">
        <v>149812.5</v>
      </c>
      <c r="J15864" t="s">
        <v>86</v>
      </c>
      <c r="K15864">
        <v>5.649993120309893E-2</v>
      </c>
      <c r="L15864">
        <v>5.65</v>
      </c>
      <c r="M15864" t="s">
        <v>82</v>
      </c>
    </row>
    <row r="15865" spans="1:13">
      <c r="A15865" t="s">
        <v>4348</v>
      </c>
      <c r="B15865" t="s">
        <v>4349</v>
      </c>
      <c r="C15865" t="str">
        <f>TEXT(D15865, "mmm")</f>
        <v>Dec</v>
      </c>
      <c r="D15865" s="1">
        <v>45642</v>
      </c>
      <c r="E15865" t="s">
        <v>6772</v>
      </c>
      <c r="F15865" t="s">
        <v>80</v>
      </c>
      <c r="G15865">
        <v>30484</v>
      </c>
      <c r="H15865">
        <v>11.74</v>
      </c>
      <c r="I15865">
        <v>357882.16</v>
      </c>
      <c r="J15865" t="s">
        <v>81</v>
      </c>
      <c r="K15865">
        <v>-1.228070803350367E-2</v>
      </c>
      <c r="L15865">
        <v>-1.2281</v>
      </c>
      <c r="M15865" t="s">
        <v>82</v>
      </c>
    </row>
    <row r="15866" spans="1:13">
      <c r="A15866" t="s">
        <v>4348</v>
      </c>
      <c r="B15866" t="s">
        <v>4349</v>
      </c>
      <c r="C15866" t="str">
        <f>TEXT(D15866, "mmm")</f>
        <v>Dec</v>
      </c>
      <c r="D15866" s="1">
        <v>45642</v>
      </c>
      <c r="E15866" t="s">
        <v>6772</v>
      </c>
      <c r="F15866" t="s">
        <v>80</v>
      </c>
      <c r="G15866">
        <v>60967</v>
      </c>
      <c r="H15866">
        <v>11.74</v>
      </c>
      <c r="I15866">
        <v>715752.58</v>
      </c>
      <c r="J15866" t="s">
        <v>86</v>
      </c>
      <c r="K15866">
        <v>-1.228070803350367E-2</v>
      </c>
      <c r="L15866">
        <v>-1.2281</v>
      </c>
      <c r="M15866" t="s">
        <v>82</v>
      </c>
    </row>
    <row r="15867" spans="1:13">
      <c r="A15867" t="s">
        <v>7598</v>
      </c>
      <c r="B15867" t="s">
        <v>7599</v>
      </c>
      <c r="C15867" t="str">
        <f>TEXT(D15867, "mmm")</f>
        <v>Dec</v>
      </c>
      <c r="D15867" s="1">
        <v>45642</v>
      </c>
      <c r="E15867" t="s">
        <v>7600</v>
      </c>
      <c r="F15867" t="s">
        <v>118</v>
      </c>
      <c r="G15867">
        <v>800</v>
      </c>
      <c r="H15867">
        <v>106.83</v>
      </c>
      <c r="I15867">
        <v>85464</v>
      </c>
      <c r="J15867" t="s">
        <v>86</v>
      </c>
      <c r="K15867">
        <v>-1.048952044558449E-2</v>
      </c>
      <c r="L15867">
        <v>-1.0489999999999999</v>
      </c>
      <c r="M15867" t="s">
        <v>82</v>
      </c>
    </row>
    <row r="15868" spans="1:13">
      <c r="A15868" t="s">
        <v>7598</v>
      </c>
      <c r="B15868" t="s">
        <v>7599</v>
      </c>
      <c r="C15868" t="str">
        <f>TEXT(D15868, "mmm")</f>
        <v>Dec</v>
      </c>
      <c r="D15868" s="1">
        <v>45642</v>
      </c>
      <c r="E15868" t="s">
        <v>7600</v>
      </c>
      <c r="F15868" t="s">
        <v>118</v>
      </c>
      <c r="G15868">
        <v>600</v>
      </c>
      <c r="H15868">
        <v>106.8</v>
      </c>
      <c r="I15868">
        <v>64080</v>
      </c>
      <c r="J15868" t="s">
        <v>81</v>
      </c>
      <c r="K15868">
        <v>-1.048952044558449E-2</v>
      </c>
      <c r="L15868">
        <v>-1.0489999999999999</v>
      </c>
      <c r="M15868" t="s">
        <v>82</v>
      </c>
    </row>
    <row r="15869" spans="1:13">
      <c r="A15869" t="s">
        <v>7598</v>
      </c>
      <c r="B15869" t="s">
        <v>7599</v>
      </c>
      <c r="C15869" t="str">
        <f>TEXT(D15869, "mmm")</f>
        <v>Dec</v>
      </c>
      <c r="D15869" s="1">
        <v>45642</v>
      </c>
      <c r="E15869" t="s">
        <v>7600</v>
      </c>
      <c r="F15869" t="s">
        <v>118</v>
      </c>
      <c r="G15869">
        <v>500</v>
      </c>
      <c r="H15869">
        <v>106.84</v>
      </c>
      <c r="I15869">
        <v>53420</v>
      </c>
      <c r="J15869" t="s">
        <v>81</v>
      </c>
      <c r="K15869">
        <v>-1.048952044558449E-2</v>
      </c>
      <c r="L15869">
        <v>-1.0489999999999999</v>
      </c>
      <c r="M15869" t="s">
        <v>82</v>
      </c>
    </row>
    <row r="15870" spans="1:13">
      <c r="A15870" t="s">
        <v>2795</v>
      </c>
      <c r="B15870" t="s">
        <v>2796</v>
      </c>
      <c r="C15870" t="str">
        <f>TEXT(D15870, "mmm")</f>
        <v>Dec</v>
      </c>
      <c r="D15870" s="1">
        <v>45642</v>
      </c>
      <c r="E15870" t="s">
        <v>5402</v>
      </c>
      <c r="F15870" t="s">
        <v>128</v>
      </c>
      <c r="G15870">
        <v>870</v>
      </c>
      <c r="H15870">
        <v>17.23</v>
      </c>
      <c r="I15870">
        <v>14990.1</v>
      </c>
      <c r="J15870" t="s">
        <v>81</v>
      </c>
      <c r="K15870">
        <v>0.1198547114730755</v>
      </c>
      <c r="L15870">
        <v>11.9855</v>
      </c>
      <c r="M15870" t="s">
        <v>82</v>
      </c>
    </row>
    <row r="15871" spans="1:13">
      <c r="A15871" t="s">
        <v>6861</v>
      </c>
      <c r="B15871" t="s">
        <v>6862</v>
      </c>
      <c r="C15871" t="str">
        <f>TEXT(D15871, "mmm")</f>
        <v>Dec</v>
      </c>
      <c r="D15871" s="1">
        <v>45642</v>
      </c>
      <c r="E15871" t="s">
        <v>7601</v>
      </c>
      <c r="F15871" t="s">
        <v>80</v>
      </c>
      <c r="G15871">
        <v>1693</v>
      </c>
      <c r="H15871">
        <v>59.01</v>
      </c>
      <c r="I15871">
        <v>99903.93</v>
      </c>
      <c r="J15871" t="s">
        <v>81</v>
      </c>
      <c r="K15871">
        <v>2.382970602911727E-2</v>
      </c>
      <c r="L15871">
        <v>2.383</v>
      </c>
      <c r="M15871" t="s">
        <v>82</v>
      </c>
    </row>
    <row r="15872" spans="1:13">
      <c r="A15872" t="s">
        <v>6055</v>
      </c>
      <c r="B15872" t="s">
        <v>6056</v>
      </c>
      <c r="C15872" t="str">
        <f>TEXT(D15872, "mmm")</f>
        <v>Dec</v>
      </c>
      <c r="D15872" s="1">
        <v>45642</v>
      </c>
      <c r="E15872" t="s">
        <v>6058</v>
      </c>
      <c r="F15872" t="s">
        <v>101</v>
      </c>
      <c r="G15872">
        <v>32000</v>
      </c>
      <c r="H15872">
        <v>5.66</v>
      </c>
      <c r="I15872">
        <v>181120</v>
      </c>
      <c r="J15872" t="s">
        <v>86</v>
      </c>
      <c r="K15872">
        <v>-0.1172160919439847</v>
      </c>
      <c r="L15872">
        <v>-11.7216</v>
      </c>
      <c r="M15872" t="s">
        <v>82</v>
      </c>
    </row>
    <row r="15873" spans="1:13">
      <c r="A15873" t="s">
        <v>6055</v>
      </c>
      <c r="B15873" t="s">
        <v>6056</v>
      </c>
      <c r="C15873" t="str">
        <f>TEXT(D15873, "mmm")</f>
        <v>Dec</v>
      </c>
      <c r="D15873" s="1">
        <v>45642</v>
      </c>
      <c r="E15873" t="s">
        <v>6057</v>
      </c>
      <c r="F15873" t="s">
        <v>101</v>
      </c>
      <c r="G15873">
        <v>32000</v>
      </c>
      <c r="H15873">
        <v>5.66</v>
      </c>
      <c r="I15873">
        <v>181120</v>
      </c>
      <c r="J15873" t="s">
        <v>86</v>
      </c>
      <c r="K15873">
        <v>-0.1172160919439847</v>
      </c>
      <c r="L15873">
        <v>-11.7216</v>
      </c>
      <c r="M15873" t="s">
        <v>82</v>
      </c>
    </row>
    <row r="15874" spans="1:13">
      <c r="A15874" t="s">
        <v>6055</v>
      </c>
      <c r="B15874" t="s">
        <v>6056</v>
      </c>
      <c r="C15874" t="str">
        <f>TEXT(D15874, "mmm")</f>
        <v>Dec</v>
      </c>
      <c r="D15874" s="1">
        <v>45642</v>
      </c>
      <c r="E15874" t="s">
        <v>6059</v>
      </c>
      <c r="F15874" t="s">
        <v>101</v>
      </c>
      <c r="G15874">
        <v>32000</v>
      </c>
      <c r="H15874">
        <v>5.66</v>
      </c>
      <c r="I15874">
        <v>181120</v>
      </c>
      <c r="J15874" t="s">
        <v>86</v>
      </c>
      <c r="K15874">
        <v>-0.1172160919439847</v>
      </c>
      <c r="L15874">
        <v>-11.7216</v>
      </c>
      <c r="M15874" t="s">
        <v>82</v>
      </c>
    </row>
    <row r="15875" spans="1:13">
      <c r="A15875" t="s">
        <v>7602</v>
      </c>
      <c r="B15875" t="s">
        <v>7603</v>
      </c>
      <c r="C15875" t="str">
        <f>TEXT(D15875, "mmm")</f>
        <v>Dec</v>
      </c>
      <c r="D15875" s="1">
        <v>45642</v>
      </c>
      <c r="E15875" t="s">
        <v>4721</v>
      </c>
      <c r="F15875" t="s">
        <v>80</v>
      </c>
      <c r="G15875">
        <v>500000</v>
      </c>
      <c r="H15875">
        <v>6</v>
      </c>
      <c r="I15875">
        <v>3000000</v>
      </c>
      <c r="J15875" t="s">
        <v>81</v>
      </c>
      <c r="K15875">
        <v>0.41023558233900581</v>
      </c>
      <c r="L15875">
        <v>41.023600000000002</v>
      </c>
      <c r="M15875" t="s">
        <v>82</v>
      </c>
    </row>
    <row r="15876" spans="1:13">
      <c r="A15876" t="s">
        <v>7602</v>
      </c>
      <c r="B15876" t="s">
        <v>7603</v>
      </c>
      <c r="C15876" t="str">
        <f>TEXT(D15876, "mmm")</f>
        <v>Dec</v>
      </c>
      <c r="D15876" s="1">
        <v>45642</v>
      </c>
      <c r="E15876" t="s">
        <v>4721</v>
      </c>
      <c r="F15876" t="s">
        <v>80</v>
      </c>
      <c r="G15876">
        <v>750000</v>
      </c>
      <c r="H15876">
        <v>6</v>
      </c>
      <c r="I15876">
        <v>4500000</v>
      </c>
      <c r="J15876" t="s">
        <v>86</v>
      </c>
      <c r="K15876">
        <v>0.41023558233900581</v>
      </c>
      <c r="L15876">
        <v>41.023600000000002</v>
      </c>
      <c r="M15876" t="s">
        <v>82</v>
      </c>
    </row>
    <row r="15877" spans="1:13">
      <c r="A15877" t="s">
        <v>1599</v>
      </c>
      <c r="B15877" t="s">
        <v>1600</v>
      </c>
      <c r="C15877" t="str">
        <f>TEXT(D15877, "mmm")</f>
        <v>Dec</v>
      </c>
      <c r="D15877" s="1">
        <v>45642</v>
      </c>
      <c r="E15877" t="s">
        <v>7604</v>
      </c>
      <c r="F15877" t="s">
        <v>80</v>
      </c>
      <c r="G15877">
        <v>5000</v>
      </c>
      <c r="H15877">
        <v>36.15</v>
      </c>
      <c r="I15877">
        <v>180750</v>
      </c>
      <c r="J15877" t="s">
        <v>81</v>
      </c>
      <c r="K15877">
        <v>-1.5449426658738941E-2</v>
      </c>
      <c r="L15877">
        <v>-1.5448999999999999</v>
      </c>
      <c r="M15877" t="s">
        <v>82</v>
      </c>
    </row>
    <row r="15878" spans="1:13">
      <c r="A15878" t="s">
        <v>291</v>
      </c>
      <c r="B15878" t="s">
        <v>292</v>
      </c>
      <c r="C15878" t="str">
        <f>TEXT(D15878, "mmm")</f>
        <v>Dec</v>
      </c>
      <c r="D15878" s="1">
        <v>45642</v>
      </c>
      <c r="E15878" t="s">
        <v>100</v>
      </c>
      <c r="F15878" t="s">
        <v>101</v>
      </c>
      <c r="G15878">
        <v>350000</v>
      </c>
      <c r="H15878">
        <v>7.91</v>
      </c>
      <c r="I15878">
        <v>2768500</v>
      </c>
      <c r="J15878" t="s">
        <v>86</v>
      </c>
      <c r="K15878">
        <v>-5.9418417353616637E-2</v>
      </c>
      <c r="L15878">
        <v>-5.9417999999999997</v>
      </c>
      <c r="M15878" t="s">
        <v>82</v>
      </c>
    </row>
    <row r="15879" spans="1:13">
      <c r="A15879" t="s">
        <v>291</v>
      </c>
      <c r="B15879" t="s">
        <v>292</v>
      </c>
      <c r="C15879" t="str">
        <f>TEXT(D15879, "mmm")</f>
        <v>Dec</v>
      </c>
      <c r="D15879" s="1">
        <v>45642</v>
      </c>
      <c r="E15879" t="s">
        <v>102</v>
      </c>
      <c r="F15879" t="s">
        <v>101</v>
      </c>
      <c r="G15879">
        <v>350000</v>
      </c>
      <c r="H15879">
        <v>7.91</v>
      </c>
      <c r="I15879">
        <v>2768500</v>
      </c>
      <c r="J15879" t="s">
        <v>86</v>
      </c>
      <c r="K15879">
        <v>-5.9418417353616637E-2</v>
      </c>
      <c r="L15879">
        <v>-5.9417999999999997</v>
      </c>
      <c r="M15879" t="s">
        <v>82</v>
      </c>
    </row>
    <row r="15880" spans="1:13">
      <c r="A15880" t="s">
        <v>7397</v>
      </c>
      <c r="B15880" t="s">
        <v>7398</v>
      </c>
      <c r="C15880" t="str">
        <f>TEXT(D15880, "mmm")</f>
        <v>Dec</v>
      </c>
      <c r="D15880" s="1">
        <v>45642</v>
      </c>
      <c r="E15880" t="s">
        <v>7399</v>
      </c>
      <c r="F15880" t="s">
        <v>101</v>
      </c>
      <c r="G15880">
        <v>150000</v>
      </c>
      <c r="H15880">
        <v>15.33</v>
      </c>
      <c r="I15880">
        <v>2299500</v>
      </c>
      <c r="J15880" t="s">
        <v>86</v>
      </c>
      <c r="K15880">
        <v>0.11848967189228191</v>
      </c>
      <c r="L15880">
        <v>11.849</v>
      </c>
      <c r="M15880" t="s">
        <v>82</v>
      </c>
    </row>
    <row r="15881" spans="1:13">
      <c r="A15881" t="s">
        <v>7397</v>
      </c>
      <c r="B15881" t="s">
        <v>7398</v>
      </c>
      <c r="C15881" t="str">
        <f>TEXT(D15881, "mmm")</f>
        <v>Dec</v>
      </c>
      <c r="D15881" s="1">
        <v>45642</v>
      </c>
      <c r="E15881" t="s">
        <v>7401</v>
      </c>
      <c r="F15881" t="s">
        <v>428</v>
      </c>
      <c r="G15881">
        <v>150000</v>
      </c>
      <c r="H15881">
        <v>15.33</v>
      </c>
      <c r="I15881">
        <v>2299500</v>
      </c>
      <c r="J15881" t="s">
        <v>86</v>
      </c>
      <c r="K15881">
        <v>0.11848967189228191</v>
      </c>
      <c r="L15881">
        <v>11.849</v>
      </c>
      <c r="M15881" t="s">
        <v>82</v>
      </c>
    </row>
    <row r="15882" spans="1:13">
      <c r="A15882" t="s">
        <v>7397</v>
      </c>
      <c r="B15882" t="s">
        <v>7398</v>
      </c>
      <c r="C15882" t="str">
        <f>TEXT(D15882, "mmm")</f>
        <v>Dec</v>
      </c>
      <c r="D15882" s="1">
        <v>45642</v>
      </c>
      <c r="E15882" t="s">
        <v>7400</v>
      </c>
      <c r="F15882" t="s">
        <v>101</v>
      </c>
      <c r="G15882">
        <v>150000</v>
      </c>
      <c r="H15882">
        <v>15.33</v>
      </c>
      <c r="I15882">
        <v>2299500</v>
      </c>
      <c r="J15882" t="s">
        <v>86</v>
      </c>
      <c r="K15882">
        <v>0.11848967189228191</v>
      </c>
      <c r="L15882">
        <v>11.849</v>
      </c>
      <c r="M15882" t="s">
        <v>82</v>
      </c>
    </row>
    <row r="15883" spans="1:13">
      <c r="A15883" t="s">
        <v>129</v>
      </c>
      <c r="B15883" t="s">
        <v>130</v>
      </c>
      <c r="C15883" t="str">
        <f>TEXT(D15883, "mmm")</f>
        <v>Dec</v>
      </c>
      <c r="D15883" s="1">
        <v>45642</v>
      </c>
      <c r="E15883" t="s">
        <v>111</v>
      </c>
      <c r="F15883" t="s">
        <v>101</v>
      </c>
      <c r="G15883">
        <v>5000</v>
      </c>
      <c r="H15883">
        <v>7.02</v>
      </c>
      <c r="I15883">
        <v>35100</v>
      </c>
      <c r="J15883" t="s">
        <v>81</v>
      </c>
      <c r="K15883">
        <v>8.7336162706002085E-3</v>
      </c>
      <c r="L15883">
        <v>0.87339999999999995</v>
      </c>
      <c r="M15883" t="s">
        <v>82</v>
      </c>
    </row>
    <row r="15884" spans="1:13">
      <c r="A15884" t="s">
        <v>129</v>
      </c>
      <c r="B15884" t="s">
        <v>130</v>
      </c>
      <c r="C15884" t="str">
        <f>TEXT(D15884, "mmm")</f>
        <v>Dec</v>
      </c>
      <c r="D15884" s="1">
        <v>45642</v>
      </c>
      <c r="E15884" t="s">
        <v>109</v>
      </c>
      <c r="F15884" t="s">
        <v>101</v>
      </c>
      <c r="G15884">
        <v>5000</v>
      </c>
      <c r="H15884">
        <v>7.02</v>
      </c>
      <c r="I15884">
        <v>35100</v>
      </c>
      <c r="J15884" t="s">
        <v>81</v>
      </c>
      <c r="K15884">
        <v>8.7336162706002085E-3</v>
      </c>
      <c r="L15884">
        <v>0.87339999999999995</v>
      </c>
      <c r="M15884" t="s">
        <v>82</v>
      </c>
    </row>
    <row r="15885" spans="1:13">
      <c r="A15885" t="s">
        <v>129</v>
      </c>
      <c r="B15885" t="s">
        <v>130</v>
      </c>
      <c r="C15885" t="str">
        <f>TEXT(D15885, "mmm")</f>
        <v>Dec</v>
      </c>
      <c r="D15885" s="1">
        <v>45642</v>
      </c>
      <c r="E15885" t="s">
        <v>110</v>
      </c>
      <c r="F15885" t="s">
        <v>101</v>
      </c>
      <c r="G15885">
        <v>5000</v>
      </c>
      <c r="H15885">
        <v>7.02</v>
      </c>
      <c r="I15885">
        <v>35100</v>
      </c>
      <c r="J15885" t="s">
        <v>81</v>
      </c>
      <c r="K15885">
        <v>8.7336162706002085E-3</v>
      </c>
      <c r="L15885">
        <v>0.87339999999999995</v>
      </c>
      <c r="M15885" t="s">
        <v>82</v>
      </c>
    </row>
    <row r="15886" spans="1:13">
      <c r="A15886" t="s">
        <v>1824</v>
      </c>
      <c r="B15886" t="s">
        <v>1825</v>
      </c>
      <c r="C15886" t="str">
        <f>TEXT(D15886, "mmm")</f>
        <v>Dec</v>
      </c>
      <c r="D15886" s="1">
        <v>45642</v>
      </c>
      <c r="E15886" t="s">
        <v>7605</v>
      </c>
      <c r="F15886" t="s">
        <v>118</v>
      </c>
      <c r="G15886">
        <v>18500</v>
      </c>
      <c r="H15886">
        <v>2.12</v>
      </c>
      <c r="I15886">
        <v>39220</v>
      </c>
      <c r="J15886" t="s">
        <v>81</v>
      </c>
      <c r="K15886">
        <v>-0.1244018173195193</v>
      </c>
      <c r="L15886">
        <v>-12.440200000000001</v>
      </c>
      <c r="M15886" t="s">
        <v>82</v>
      </c>
    </row>
    <row r="15887" spans="1:13">
      <c r="A15887" t="s">
        <v>7549</v>
      </c>
      <c r="B15887" t="s">
        <v>7550</v>
      </c>
      <c r="C15887" t="str">
        <f>TEXT(D15887, "mmm")</f>
        <v>Dec</v>
      </c>
      <c r="D15887" s="1">
        <v>45642</v>
      </c>
      <c r="E15887" t="s">
        <v>7563</v>
      </c>
      <c r="F15887" t="s">
        <v>80</v>
      </c>
      <c r="G15887">
        <v>4000</v>
      </c>
      <c r="H15887">
        <v>47.47</v>
      </c>
      <c r="I15887">
        <v>189880</v>
      </c>
      <c r="J15887" t="s">
        <v>81</v>
      </c>
      <c r="K15887">
        <v>0.1628055254330045</v>
      </c>
      <c r="L15887">
        <v>16.2806</v>
      </c>
      <c r="M15887" t="s">
        <v>82</v>
      </c>
    </row>
    <row r="15888" spans="1:13">
      <c r="A15888" t="s">
        <v>2049</v>
      </c>
      <c r="B15888" t="s">
        <v>2050</v>
      </c>
      <c r="C15888" t="str">
        <f>TEXT(D15888, "mmm")</f>
        <v>Dec</v>
      </c>
      <c r="D15888" s="1">
        <v>45642</v>
      </c>
      <c r="E15888" t="s">
        <v>4752</v>
      </c>
      <c r="F15888" t="s">
        <v>251</v>
      </c>
      <c r="G15888">
        <v>500000</v>
      </c>
      <c r="H15888">
        <v>1.96</v>
      </c>
      <c r="I15888">
        <v>980000</v>
      </c>
      <c r="J15888" t="s">
        <v>81</v>
      </c>
      <c r="K15888">
        <v>6.1538435455061442E-2</v>
      </c>
      <c r="L15888">
        <v>6.1538000000000004</v>
      </c>
      <c r="M15888" t="s">
        <v>82</v>
      </c>
    </row>
    <row r="15889" spans="1:13">
      <c r="A15889" t="s">
        <v>5144</v>
      </c>
      <c r="B15889" t="s">
        <v>5145</v>
      </c>
      <c r="C15889" t="str">
        <f>TEXT(D15889, "mmm")</f>
        <v>Dec</v>
      </c>
      <c r="D15889" s="1">
        <v>45642</v>
      </c>
      <c r="E15889" t="s">
        <v>6153</v>
      </c>
      <c r="F15889" t="s">
        <v>251</v>
      </c>
      <c r="G15889">
        <v>22499</v>
      </c>
      <c r="H15889">
        <v>5.78</v>
      </c>
      <c r="I15889">
        <v>130044.22</v>
      </c>
      <c r="J15889" t="s">
        <v>81</v>
      </c>
      <c r="K15889">
        <v>-2.061861836027834E-2</v>
      </c>
      <c r="L15889">
        <v>-2.0619000000000001</v>
      </c>
      <c r="M15889" t="s">
        <v>82</v>
      </c>
    </row>
    <row r="15890" spans="1:13">
      <c r="A15890" t="s">
        <v>5144</v>
      </c>
      <c r="B15890" t="s">
        <v>5145</v>
      </c>
      <c r="C15890" t="str">
        <f>TEXT(D15890, "mmm")</f>
        <v>Dec</v>
      </c>
      <c r="D15890" s="1">
        <v>45642</v>
      </c>
      <c r="E15890" t="s">
        <v>6152</v>
      </c>
      <c r="F15890" t="s">
        <v>101</v>
      </c>
      <c r="G15890">
        <v>22499</v>
      </c>
      <c r="H15890">
        <v>5.78</v>
      </c>
      <c r="I15890">
        <v>130044.22</v>
      </c>
      <c r="J15890" t="s">
        <v>81</v>
      </c>
      <c r="K15890">
        <v>-2.061861836027834E-2</v>
      </c>
      <c r="L15890">
        <v>-2.0619000000000001</v>
      </c>
      <c r="M15890" t="s">
        <v>82</v>
      </c>
    </row>
    <row r="15891" spans="1:13">
      <c r="A15891" t="s">
        <v>4769</v>
      </c>
      <c r="B15891" t="s">
        <v>4770</v>
      </c>
      <c r="C15891" t="str">
        <f>TEXT(D15891, "mmm")</f>
        <v>Dec</v>
      </c>
      <c r="D15891" s="1">
        <v>45642</v>
      </c>
      <c r="E15891" t="s">
        <v>7606</v>
      </c>
      <c r="F15891" t="s">
        <v>80</v>
      </c>
      <c r="G15891">
        <v>1000</v>
      </c>
      <c r="H15891">
        <v>16.25</v>
      </c>
      <c r="I15891">
        <v>16250</v>
      </c>
      <c r="J15891" t="s">
        <v>81</v>
      </c>
      <c r="K15891">
        <v>4.85679869694573E-2</v>
      </c>
      <c r="L15891">
        <v>4.8567999999999998</v>
      </c>
      <c r="M15891" t="s">
        <v>82</v>
      </c>
    </row>
    <row r="15892" spans="1:13">
      <c r="A15892" t="s">
        <v>7607</v>
      </c>
      <c r="B15892" t="s">
        <v>7608</v>
      </c>
      <c r="C15892" t="str">
        <f>TEXT(D15892, "mmm")</f>
        <v>Dec</v>
      </c>
      <c r="D15892" s="1">
        <v>45642</v>
      </c>
      <c r="E15892" t="s">
        <v>7609</v>
      </c>
      <c r="F15892" t="s">
        <v>128</v>
      </c>
      <c r="G15892">
        <v>4500</v>
      </c>
      <c r="H15892">
        <v>4.68</v>
      </c>
      <c r="I15892">
        <v>21060</v>
      </c>
      <c r="J15892" t="s">
        <v>86</v>
      </c>
      <c r="K15892">
        <v>-6.6239384612494789E-2</v>
      </c>
      <c r="L15892">
        <v>-6.6238999999999999</v>
      </c>
      <c r="M15892" t="s">
        <v>82</v>
      </c>
    </row>
    <row r="15893" spans="1:13">
      <c r="A15893" t="s">
        <v>7610</v>
      </c>
      <c r="B15893" t="s">
        <v>7611</v>
      </c>
      <c r="C15893" t="str">
        <f>TEXT(D15893, "mmm")</f>
        <v>Dec</v>
      </c>
      <c r="D15893" s="1">
        <v>45642</v>
      </c>
      <c r="E15893" t="s">
        <v>7612</v>
      </c>
      <c r="F15893" t="s">
        <v>128</v>
      </c>
      <c r="G15893">
        <v>30000</v>
      </c>
      <c r="H15893">
        <v>1.03</v>
      </c>
      <c r="I15893">
        <v>30900</v>
      </c>
      <c r="J15893" t="s">
        <v>86</v>
      </c>
      <c r="K15893">
        <v>6.8627503687306968E-2</v>
      </c>
      <c r="L15893">
        <v>6.8628</v>
      </c>
      <c r="M15893" t="s">
        <v>82</v>
      </c>
    </row>
    <row r="15894" spans="1:13">
      <c r="A15894" t="s">
        <v>4839</v>
      </c>
      <c r="B15894" t="s">
        <v>4840</v>
      </c>
      <c r="C15894" t="str">
        <f>TEXT(D15894, "mmm")</f>
        <v>Dec</v>
      </c>
      <c r="D15894" s="1">
        <v>45642</v>
      </c>
      <c r="E15894" t="s">
        <v>7613</v>
      </c>
      <c r="F15894" t="s">
        <v>118</v>
      </c>
      <c r="G15894">
        <v>5000</v>
      </c>
      <c r="H15894">
        <v>5.55</v>
      </c>
      <c r="I15894">
        <v>27750</v>
      </c>
      <c r="J15894" t="s">
        <v>81</v>
      </c>
      <c r="K15894">
        <v>9.925088348814759E-2</v>
      </c>
      <c r="L15894">
        <v>9.9251000000000005</v>
      </c>
      <c r="M15894" t="s">
        <v>82</v>
      </c>
    </row>
    <row r="15895" spans="1:13">
      <c r="A15895" t="s">
        <v>3324</v>
      </c>
      <c r="B15895" t="s">
        <v>3325</v>
      </c>
      <c r="C15895" t="str">
        <f>TEXT(D15895, "mmm")</f>
        <v>Dec</v>
      </c>
      <c r="D15895" s="1">
        <v>45642</v>
      </c>
      <c r="E15895" t="s">
        <v>7614</v>
      </c>
      <c r="F15895" t="s">
        <v>118</v>
      </c>
      <c r="G15895">
        <v>30599.81</v>
      </c>
      <c r="H15895">
        <v>16.34</v>
      </c>
      <c r="I15895">
        <v>500000.89539999998</v>
      </c>
      <c r="J15895" t="s">
        <v>86</v>
      </c>
      <c r="K15895">
        <v>-8.7677702358909038E-2</v>
      </c>
      <c r="L15895">
        <v>-8.7677999999999994</v>
      </c>
      <c r="M15895" t="s">
        <v>82</v>
      </c>
    </row>
    <row r="15896" spans="1:13">
      <c r="A15896" t="s">
        <v>2927</v>
      </c>
      <c r="B15896" t="s">
        <v>2928</v>
      </c>
      <c r="C15896" t="str">
        <f>TEXT(D15896, "mmm")</f>
        <v>Dec</v>
      </c>
      <c r="D15896" s="1">
        <v>45642</v>
      </c>
      <c r="E15896" t="s">
        <v>2930</v>
      </c>
      <c r="F15896" t="s">
        <v>118</v>
      </c>
      <c r="G15896">
        <v>150</v>
      </c>
      <c r="H15896">
        <v>112.59</v>
      </c>
      <c r="I15896">
        <v>16888.5</v>
      </c>
      <c r="J15896" t="s">
        <v>81</v>
      </c>
      <c r="K15896">
        <v>-2.477751490683355E-2</v>
      </c>
      <c r="L15896">
        <v>-2.4777999999999998</v>
      </c>
      <c r="M15896" t="s">
        <v>82</v>
      </c>
    </row>
    <row r="15897" spans="1:13">
      <c r="A15897" t="s">
        <v>2864</v>
      </c>
      <c r="B15897" t="s">
        <v>2865</v>
      </c>
      <c r="C15897" t="str">
        <f>TEXT(D15897, "mmm")</f>
        <v>Dec</v>
      </c>
      <c r="D15897" s="1">
        <v>45642</v>
      </c>
      <c r="E15897" t="s">
        <v>2867</v>
      </c>
      <c r="F15897" t="s">
        <v>101</v>
      </c>
      <c r="G15897">
        <v>14493</v>
      </c>
      <c r="H15897">
        <v>145.11000000000001</v>
      </c>
      <c r="I15897">
        <v>2103079.23</v>
      </c>
      <c r="J15897" t="s">
        <v>81</v>
      </c>
      <c r="K15897">
        <v>-3.35940529219102E-2</v>
      </c>
      <c r="L15897">
        <v>-3.3593999999999999</v>
      </c>
      <c r="M15897" t="s">
        <v>82</v>
      </c>
    </row>
    <row r="15898" spans="1:13">
      <c r="A15898" t="s">
        <v>2864</v>
      </c>
      <c r="B15898" t="s">
        <v>2865</v>
      </c>
      <c r="C15898" t="str">
        <f>TEXT(D15898, "mmm")</f>
        <v>Dec</v>
      </c>
      <c r="D15898" s="1">
        <v>45642</v>
      </c>
      <c r="E15898" t="s">
        <v>2868</v>
      </c>
      <c r="F15898" t="s">
        <v>101</v>
      </c>
      <c r="G15898">
        <v>14493</v>
      </c>
      <c r="H15898">
        <v>145.11000000000001</v>
      </c>
      <c r="I15898">
        <v>2103079.23</v>
      </c>
      <c r="J15898" t="s">
        <v>81</v>
      </c>
      <c r="K15898">
        <v>-3.35940529219102E-2</v>
      </c>
      <c r="L15898">
        <v>-3.3593999999999999</v>
      </c>
      <c r="M15898" t="s">
        <v>82</v>
      </c>
    </row>
    <row r="15899" spans="1:13">
      <c r="A15899" t="s">
        <v>2864</v>
      </c>
      <c r="B15899" t="s">
        <v>2865</v>
      </c>
      <c r="C15899" t="str">
        <f>TEXT(D15899, "mmm")</f>
        <v>Dec</v>
      </c>
      <c r="D15899" s="1">
        <v>45642</v>
      </c>
      <c r="E15899" t="s">
        <v>2867</v>
      </c>
      <c r="F15899" t="s">
        <v>101</v>
      </c>
      <c r="G15899">
        <v>65637</v>
      </c>
      <c r="H15899">
        <v>146.1</v>
      </c>
      <c r="I15899">
        <v>9589565.6999999993</v>
      </c>
      <c r="J15899" t="s">
        <v>81</v>
      </c>
      <c r="K15899">
        <v>-3.35940529219102E-2</v>
      </c>
      <c r="L15899">
        <v>-3.3593999999999999</v>
      </c>
      <c r="M15899" t="s">
        <v>82</v>
      </c>
    </row>
    <row r="15900" spans="1:13">
      <c r="A15900" t="s">
        <v>2864</v>
      </c>
      <c r="B15900" t="s">
        <v>2865</v>
      </c>
      <c r="C15900" t="str">
        <f>TEXT(D15900, "mmm")</f>
        <v>Dec</v>
      </c>
      <c r="D15900" s="1">
        <v>45642</v>
      </c>
      <c r="E15900" t="s">
        <v>2868</v>
      </c>
      <c r="F15900" t="s">
        <v>101</v>
      </c>
      <c r="G15900">
        <v>65637</v>
      </c>
      <c r="H15900">
        <v>146.1</v>
      </c>
      <c r="I15900">
        <v>9589565.6999999993</v>
      </c>
      <c r="J15900" t="s">
        <v>81</v>
      </c>
      <c r="K15900">
        <v>-3.35940529219102E-2</v>
      </c>
      <c r="L15900">
        <v>-3.3593999999999999</v>
      </c>
      <c r="M15900" t="s">
        <v>82</v>
      </c>
    </row>
    <row r="15901" spans="1:13">
      <c r="A15901" t="s">
        <v>2864</v>
      </c>
      <c r="B15901" t="s">
        <v>2865</v>
      </c>
      <c r="C15901" t="str">
        <f>TEXT(D15901, "mmm")</f>
        <v>Dec</v>
      </c>
      <c r="D15901" s="1">
        <v>45642</v>
      </c>
      <c r="E15901" t="s">
        <v>2867</v>
      </c>
      <c r="F15901" t="s">
        <v>101</v>
      </c>
      <c r="G15901">
        <v>61086</v>
      </c>
      <c r="H15901">
        <v>146.88</v>
      </c>
      <c r="I15901">
        <v>8972311.6799999997</v>
      </c>
      <c r="J15901" t="s">
        <v>81</v>
      </c>
      <c r="K15901">
        <v>-3.35940529219102E-2</v>
      </c>
      <c r="L15901">
        <v>-3.3593999999999999</v>
      </c>
      <c r="M15901" t="s">
        <v>82</v>
      </c>
    </row>
    <row r="15902" spans="1:13">
      <c r="A15902" t="s">
        <v>2864</v>
      </c>
      <c r="B15902" t="s">
        <v>2865</v>
      </c>
      <c r="C15902" t="str">
        <f>TEXT(D15902, "mmm")</f>
        <v>Dec</v>
      </c>
      <c r="D15902" s="1">
        <v>45642</v>
      </c>
      <c r="E15902" t="s">
        <v>2868</v>
      </c>
      <c r="F15902" t="s">
        <v>101</v>
      </c>
      <c r="G15902">
        <v>61086</v>
      </c>
      <c r="H15902">
        <v>146.88</v>
      </c>
      <c r="I15902">
        <v>8972311.6799999997</v>
      </c>
      <c r="J15902" t="s">
        <v>81</v>
      </c>
      <c r="K15902">
        <v>-3.35940529219102E-2</v>
      </c>
      <c r="L15902">
        <v>-3.3593999999999999</v>
      </c>
      <c r="M15902" t="s">
        <v>82</v>
      </c>
    </row>
    <row r="15903" spans="1:13">
      <c r="A15903" t="s">
        <v>2864</v>
      </c>
      <c r="B15903" t="s">
        <v>2865</v>
      </c>
      <c r="C15903" t="str">
        <f>TEXT(D15903, "mmm")</f>
        <v>Dec</v>
      </c>
      <c r="D15903" s="1">
        <v>45642</v>
      </c>
      <c r="E15903" t="s">
        <v>2867</v>
      </c>
      <c r="F15903" t="s">
        <v>101</v>
      </c>
      <c r="G15903">
        <v>79142</v>
      </c>
      <c r="H15903">
        <v>147.97</v>
      </c>
      <c r="I15903">
        <v>11710641.74</v>
      </c>
      <c r="J15903" t="s">
        <v>86</v>
      </c>
      <c r="K15903">
        <v>-3.35940529219102E-2</v>
      </c>
      <c r="L15903">
        <v>-3.3593999999999999</v>
      </c>
      <c r="M15903" t="s">
        <v>82</v>
      </c>
    </row>
    <row r="15904" spans="1:13">
      <c r="A15904" t="s">
        <v>2864</v>
      </c>
      <c r="B15904" t="s">
        <v>2865</v>
      </c>
      <c r="C15904" t="str">
        <f>TEXT(D15904, "mmm")</f>
        <v>Dec</v>
      </c>
      <c r="D15904" s="1">
        <v>45642</v>
      </c>
      <c r="E15904" t="s">
        <v>2868</v>
      </c>
      <c r="F15904" t="s">
        <v>101</v>
      </c>
      <c r="G15904">
        <v>79142</v>
      </c>
      <c r="H15904">
        <v>147.97</v>
      </c>
      <c r="I15904">
        <v>11710641.74</v>
      </c>
      <c r="J15904" t="s">
        <v>86</v>
      </c>
      <c r="K15904">
        <v>-3.35940529219102E-2</v>
      </c>
      <c r="L15904">
        <v>-3.3593999999999999</v>
      </c>
      <c r="M15904" t="s">
        <v>82</v>
      </c>
    </row>
    <row r="15905" spans="1:13">
      <c r="A15905" t="s">
        <v>2864</v>
      </c>
      <c r="B15905" t="s">
        <v>2865</v>
      </c>
      <c r="C15905" t="str">
        <f>TEXT(D15905, "mmm")</f>
        <v>Dec</v>
      </c>
      <c r="D15905" s="1">
        <v>45642</v>
      </c>
      <c r="E15905" t="s">
        <v>2867</v>
      </c>
      <c r="F15905" t="s">
        <v>101</v>
      </c>
      <c r="G15905">
        <v>4175</v>
      </c>
      <c r="H15905">
        <v>143.86000000000001</v>
      </c>
      <c r="I15905">
        <v>600615.5</v>
      </c>
      <c r="J15905" t="s">
        <v>81</v>
      </c>
      <c r="K15905">
        <v>-3.35940529219102E-2</v>
      </c>
      <c r="L15905">
        <v>-3.3593999999999999</v>
      </c>
      <c r="M15905" t="s">
        <v>82</v>
      </c>
    </row>
    <row r="15906" spans="1:13">
      <c r="A15906" t="s">
        <v>2864</v>
      </c>
      <c r="B15906" t="s">
        <v>2865</v>
      </c>
      <c r="C15906" t="str">
        <f>TEXT(D15906, "mmm")</f>
        <v>Dec</v>
      </c>
      <c r="D15906" s="1">
        <v>45642</v>
      </c>
      <c r="E15906" t="s">
        <v>2868</v>
      </c>
      <c r="F15906" t="s">
        <v>101</v>
      </c>
      <c r="G15906">
        <v>4175</v>
      </c>
      <c r="H15906">
        <v>143.86000000000001</v>
      </c>
      <c r="I15906">
        <v>600615.5</v>
      </c>
      <c r="J15906" t="s">
        <v>81</v>
      </c>
      <c r="K15906">
        <v>-3.35940529219102E-2</v>
      </c>
      <c r="L15906">
        <v>-3.3593999999999999</v>
      </c>
      <c r="M15906" t="s">
        <v>82</v>
      </c>
    </row>
    <row r="15907" spans="1:13">
      <c r="A15907" t="s">
        <v>2864</v>
      </c>
      <c r="B15907" t="s">
        <v>2865</v>
      </c>
      <c r="C15907" t="str">
        <f>TEXT(D15907, "mmm")</f>
        <v>Dec</v>
      </c>
      <c r="D15907" s="1">
        <v>45642</v>
      </c>
      <c r="E15907" t="s">
        <v>2867</v>
      </c>
      <c r="F15907" t="s">
        <v>101</v>
      </c>
      <c r="G15907">
        <v>9609</v>
      </c>
      <c r="H15907">
        <v>143.35</v>
      </c>
      <c r="I15907">
        <v>1377450.15</v>
      </c>
      <c r="J15907" t="s">
        <v>81</v>
      </c>
      <c r="K15907">
        <v>-3.35940529219102E-2</v>
      </c>
      <c r="L15907">
        <v>-3.3593999999999999</v>
      </c>
      <c r="M15907" t="s">
        <v>82</v>
      </c>
    </row>
    <row r="15908" spans="1:13">
      <c r="A15908" t="s">
        <v>2864</v>
      </c>
      <c r="B15908" t="s">
        <v>2865</v>
      </c>
      <c r="C15908" t="str">
        <f>TEXT(D15908, "mmm")</f>
        <v>Dec</v>
      </c>
      <c r="D15908" s="1">
        <v>45642</v>
      </c>
      <c r="E15908" t="s">
        <v>2868</v>
      </c>
      <c r="F15908" t="s">
        <v>101</v>
      </c>
      <c r="G15908">
        <v>9609</v>
      </c>
      <c r="H15908">
        <v>143.35</v>
      </c>
      <c r="I15908">
        <v>1377450.15</v>
      </c>
      <c r="J15908" t="s">
        <v>81</v>
      </c>
      <c r="K15908">
        <v>-3.35940529219102E-2</v>
      </c>
      <c r="L15908">
        <v>-3.3593999999999999</v>
      </c>
      <c r="M15908" t="s">
        <v>82</v>
      </c>
    </row>
    <row r="15909" spans="1:13">
      <c r="A15909" t="s">
        <v>2864</v>
      </c>
      <c r="B15909" t="s">
        <v>2865</v>
      </c>
      <c r="C15909" t="str">
        <f>TEXT(D15909, "mmm")</f>
        <v>Dec</v>
      </c>
      <c r="D15909" s="1">
        <v>45642</v>
      </c>
      <c r="E15909" t="s">
        <v>2867</v>
      </c>
      <c r="F15909" t="s">
        <v>101</v>
      </c>
      <c r="G15909">
        <v>29058</v>
      </c>
      <c r="H15909">
        <v>148.97</v>
      </c>
      <c r="I15909">
        <v>4328770.26</v>
      </c>
      <c r="J15909" t="s">
        <v>81</v>
      </c>
      <c r="K15909">
        <v>-3.35940529219102E-2</v>
      </c>
      <c r="L15909">
        <v>-3.3593999999999999</v>
      </c>
      <c r="M15909" t="s">
        <v>82</v>
      </c>
    </row>
    <row r="15910" spans="1:13">
      <c r="A15910" t="s">
        <v>2864</v>
      </c>
      <c r="B15910" t="s">
        <v>2865</v>
      </c>
      <c r="C15910" t="str">
        <f>TEXT(D15910, "mmm")</f>
        <v>Dec</v>
      </c>
      <c r="D15910" s="1">
        <v>45642</v>
      </c>
      <c r="E15910" t="s">
        <v>2868</v>
      </c>
      <c r="F15910" t="s">
        <v>101</v>
      </c>
      <c r="G15910">
        <v>29058</v>
      </c>
      <c r="H15910">
        <v>148.97</v>
      </c>
      <c r="I15910">
        <v>4328770.26</v>
      </c>
      <c r="J15910" t="s">
        <v>81</v>
      </c>
      <c r="K15910">
        <v>-3.35940529219102E-2</v>
      </c>
      <c r="L15910">
        <v>-3.3593999999999999</v>
      </c>
      <c r="M15910" t="s">
        <v>82</v>
      </c>
    </row>
    <row r="15911" spans="1:13">
      <c r="A15911" t="s">
        <v>6321</v>
      </c>
      <c r="B15911" t="s">
        <v>6322</v>
      </c>
      <c r="C15911" t="str">
        <f>TEXT(D15911, "mmm")</f>
        <v>Dec</v>
      </c>
      <c r="D15911" s="1">
        <v>45642</v>
      </c>
      <c r="E15911" t="s">
        <v>7615</v>
      </c>
      <c r="F15911" t="s">
        <v>80</v>
      </c>
      <c r="G15911">
        <v>3128</v>
      </c>
      <c r="H15911">
        <v>13.96</v>
      </c>
      <c r="I15911">
        <v>43666.879999999997</v>
      </c>
      <c r="J15911" t="s">
        <v>81</v>
      </c>
      <c r="K15911">
        <v>-3.7884206089129568E-2</v>
      </c>
      <c r="L15911">
        <v>-3.7884000000000002</v>
      </c>
      <c r="M15911" t="s">
        <v>82</v>
      </c>
    </row>
    <row r="15912" spans="1:13">
      <c r="A15912" t="s">
        <v>6861</v>
      </c>
      <c r="B15912" t="s">
        <v>6862</v>
      </c>
      <c r="C15912" t="str">
        <f>TEXT(D15912, "mmm")</f>
        <v>Dec</v>
      </c>
      <c r="D15912" s="1">
        <v>45642</v>
      </c>
      <c r="E15912" t="s">
        <v>7616</v>
      </c>
      <c r="F15912" t="s">
        <v>80</v>
      </c>
      <c r="G15912">
        <v>250</v>
      </c>
      <c r="H15912">
        <v>59.48</v>
      </c>
      <c r="I15912">
        <v>14870</v>
      </c>
      <c r="J15912" t="s">
        <v>81</v>
      </c>
      <c r="K15912">
        <v>2.382970602911727E-2</v>
      </c>
      <c r="L15912">
        <v>2.383</v>
      </c>
      <c r="M15912" t="s">
        <v>82</v>
      </c>
    </row>
    <row r="15913" spans="1:13">
      <c r="A15913" t="s">
        <v>6816</v>
      </c>
      <c r="B15913" t="s">
        <v>6817</v>
      </c>
      <c r="C15913" t="str">
        <f>TEXT(D15913, "mmm")</f>
        <v>Dec</v>
      </c>
      <c r="D15913" s="1">
        <v>45642</v>
      </c>
      <c r="E15913" t="s">
        <v>6819</v>
      </c>
      <c r="F15913" t="s">
        <v>101</v>
      </c>
      <c r="G15913">
        <v>2518</v>
      </c>
      <c r="H15913">
        <v>74.97</v>
      </c>
      <c r="I15913">
        <v>188774.46</v>
      </c>
      <c r="J15913" t="s">
        <v>81</v>
      </c>
      <c r="K15913">
        <v>1.2125160293820381E-2</v>
      </c>
      <c r="L15913">
        <v>1.2124999999999999</v>
      </c>
      <c r="M15913" t="s">
        <v>82</v>
      </c>
    </row>
    <row r="15914" spans="1:13">
      <c r="A15914" t="s">
        <v>6816</v>
      </c>
      <c r="B15914" t="s">
        <v>6817</v>
      </c>
      <c r="C15914" t="str">
        <f>TEXT(D15914, "mmm")</f>
        <v>Dec</v>
      </c>
      <c r="D15914" s="1">
        <v>45642</v>
      </c>
      <c r="E15914" t="s">
        <v>6820</v>
      </c>
      <c r="F15914" t="s">
        <v>101</v>
      </c>
      <c r="G15914">
        <v>2518</v>
      </c>
      <c r="H15914">
        <v>74.97</v>
      </c>
      <c r="I15914">
        <v>188774.46</v>
      </c>
      <c r="J15914" t="s">
        <v>81</v>
      </c>
      <c r="K15914">
        <v>1.2125160293820381E-2</v>
      </c>
      <c r="L15914">
        <v>1.2124999999999999</v>
      </c>
      <c r="M15914" t="s">
        <v>82</v>
      </c>
    </row>
    <row r="15915" spans="1:13">
      <c r="A15915" t="s">
        <v>6816</v>
      </c>
      <c r="B15915" t="s">
        <v>6817</v>
      </c>
      <c r="C15915" t="str">
        <f>TEXT(D15915, "mmm")</f>
        <v>Dec</v>
      </c>
      <c r="D15915" s="1">
        <v>45642</v>
      </c>
      <c r="E15915" t="s">
        <v>6818</v>
      </c>
      <c r="F15915" t="s">
        <v>101</v>
      </c>
      <c r="G15915">
        <v>2518</v>
      </c>
      <c r="H15915">
        <v>74.97</v>
      </c>
      <c r="I15915">
        <v>188774.46</v>
      </c>
      <c r="J15915" t="s">
        <v>81</v>
      </c>
      <c r="K15915">
        <v>1.2125160293820381E-2</v>
      </c>
      <c r="L15915">
        <v>1.2124999999999999</v>
      </c>
      <c r="M15915" t="s">
        <v>82</v>
      </c>
    </row>
    <row r="15916" spans="1:13">
      <c r="A15916" t="s">
        <v>3598</v>
      </c>
      <c r="B15916" t="s">
        <v>3599</v>
      </c>
      <c r="C15916" t="str">
        <f>TEXT(D15916, "mmm")</f>
        <v>Dec</v>
      </c>
      <c r="D15916" s="1">
        <v>45642</v>
      </c>
      <c r="E15916" t="s">
        <v>3600</v>
      </c>
      <c r="F15916" t="s">
        <v>222</v>
      </c>
      <c r="G15916">
        <v>2000</v>
      </c>
      <c r="H15916">
        <v>52.17</v>
      </c>
      <c r="I15916">
        <v>104340</v>
      </c>
      <c r="J15916" t="s">
        <v>81</v>
      </c>
      <c r="K15916">
        <v>-9.0642667487294104E-2</v>
      </c>
      <c r="L15916">
        <v>-9.0642999999999994</v>
      </c>
      <c r="M15916" t="s">
        <v>82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F10" sqref="F10"/>
    </sheetView>
  </sheetViews>
  <sheetFormatPr defaultRowHeight="15"/>
  <cols>
    <col min="1" max="1" width="13.5703125" bestFit="1" customWidth="1"/>
    <col min="2" max="2" width="8.28515625" bestFit="1" customWidth="1"/>
    <col min="3" max="4" width="12.28515625" bestFit="1" customWidth="1"/>
    <col min="5" max="5" width="18.7109375" bestFit="1" customWidth="1"/>
    <col min="6" max="6" width="20.42578125" bestFit="1" customWidth="1"/>
  </cols>
  <sheetData>
    <row r="1" spans="1:6">
      <c r="A1" s="2" t="s">
        <v>73</v>
      </c>
      <c r="B1" s="2" t="s">
        <v>7617</v>
      </c>
      <c r="C1" s="2" t="s">
        <v>7618</v>
      </c>
      <c r="D1" s="2" t="s">
        <v>7619</v>
      </c>
      <c r="E1" s="2" t="s">
        <v>7620</v>
      </c>
      <c r="F1" s="2" t="s">
        <v>7621</v>
      </c>
    </row>
    <row r="2" spans="1:6">
      <c r="A2" t="s">
        <v>86</v>
      </c>
      <c r="B2">
        <v>5341</v>
      </c>
      <c r="C2">
        <v>4.1430987370159537E-2</v>
      </c>
      <c r="D2">
        <v>1.7180149878287979E-2</v>
      </c>
      <c r="E2">
        <v>4.1430999999999996</v>
      </c>
      <c r="F2">
        <v>1.718</v>
      </c>
    </row>
    <row r="3" spans="1:6">
      <c r="A3" t="s">
        <v>81</v>
      </c>
      <c r="B3">
        <v>10574</v>
      </c>
      <c r="C3">
        <v>3.9550864977624237E-2</v>
      </c>
      <c r="D3">
        <v>2.0101128919782E-2</v>
      </c>
      <c r="E3">
        <v>3.9550999999999998</v>
      </c>
      <c r="F3">
        <v>2.0101</v>
      </c>
    </row>
    <row r="4" spans="1:6">
      <c r="A4" t="s">
        <v>7622</v>
      </c>
      <c r="B4">
        <f>SUM(Table7[count])</f>
        <v>15915</v>
      </c>
      <c r="C4">
        <f>SUM(Table7[mean])</f>
        <v>8.0981852347783767E-2</v>
      </c>
      <c r="D4">
        <f>SUM(Table7[median])</f>
        <v>3.7281278798069979E-2</v>
      </c>
      <c r="E4">
        <f>SUM(Table7[mean_return_pct])</f>
        <v>8.0981999999999985</v>
      </c>
      <c r="F4">
        <f>SUM(Table7[median_return_pct])</f>
        <v>3.7281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1"/>
  <sheetViews>
    <sheetView workbookViewId="0">
      <selection activeCell="F18" sqref="F18"/>
    </sheetView>
  </sheetViews>
  <sheetFormatPr defaultRowHeight="15"/>
  <cols>
    <col min="1" max="1" width="19" style="7" bestFit="1" customWidth="1"/>
    <col min="2" max="2" width="19" style="7" customWidth="1"/>
    <col min="3" max="3" width="19.7109375" bestFit="1" customWidth="1"/>
    <col min="5" max="5" width="11.42578125" bestFit="1" customWidth="1"/>
    <col min="6" max="6" width="24.140625" bestFit="1" customWidth="1"/>
  </cols>
  <sheetData>
    <row r="1" spans="1:6">
      <c r="A1" s="9" t="s">
        <v>7623</v>
      </c>
      <c r="B1" s="9" t="s">
        <v>7624</v>
      </c>
      <c r="C1" s="2" t="s">
        <v>7625</v>
      </c>
    </row>
    <row r="2" spans="1:6">
      <c r="A2" s="7">
        <v>45303</v>
      </c>
      <c r="B2" s="7" t="str">
        <f>TEXT(A2, "mmm")</f>
        <v>Jan</v>
      </c>
      <c r="C2">
        <v>1.081896082006043</v>
      </c>
    </row>
    <row r="3" spans="1:6">
      <c r="A3" s="7">
        <v>45304</v>
      </c>
      <c r="B3" s="7" t="str">
        <f>TEXT(A3, "mmm")</f>
        <v>Jan</v>
      </c>
      <c r="C3">
        <v>1.07309423684617</v>
      </c>
    </row>
    <row r="4" spans="1:6">
      <c r="A4" s="7">
        <v>45305</v>
      </c>
      <c r="B4" s="7" t="str">
        <f>TEXT(A4, "mmm")</f>
        <v>Jan</v>
      </c>
      <c r="C4">
        <v>1.0600536127441911</v>
      </c>
    </row>
    <row r="5" spans="1:6">
      <c r="A5" s="7">
        <v>45306</v>
      </c>
      <c r="B5" s="7" t="str">
        <f>TEXT(A5, "mmm")</f>
        <v>Jan</v>
      </c>
      <c r="C5">
        <v>1.0754195712395109</v>
      </c>
    </row>
    <row r="6" spans="1:6">
      <c r="A6" s="7">
        <v>45309</v>
      </c>
      <c r="B6" s="7" t="str">
        <f>TEXT(A6, "mmm")</f>
        <v>Jan</v>
      </c>
      <c r="C6">
        <v>1.045536613879698</v>
      </c>
      <c r="E6" s="6" t="s">
        <v>7624</v>
      </c>
      <c r="F6" t="s">
        <v>7626</v>
      </c>
    </row>
    <row r="7" spans="1:6">
      <c r="A7" s="7">
        <v>45310</v>
      </c>
      <c r="B7" s="7" t="str">
        <f>TEXT(A7, "mmm")</f>
        <v>Jan</v>
      </c>
      <c r="C7">
        <v>1.031331593594581</v>
      </c>
      <c r="E7" t="s">
        <v>41</v>
      </c>
      <c r="F7" s="5">
        <v>15.228166046571307</v>
      </c>
    </row>
    <row r="8" spans="1:6">
      <c r="A8" s="7">
        <v>45311</v>
      </c>
      <c r="B8" s="7" t="str">
        <f>TEXT(A8, "mmm")</f>
        <v>Jan</v>
      </c>
      <c r="C8">
        <v>1.022047000280071</v>
      </c>
      <c r="E8" t="s">
        <v>42</v>
      </c>
      <c r="F8" s="5">
        <v>53.995138023489652</v>
      </c>
    </row>
    <row r="9" spans="1:6">
      <c r="A9" s="7">
        <v>45312</v>
      </c>
      <c r="B9" s="7" t="str">
        <f>TEXT(A9, "mmm")</f>
        <v>Jan</v>
      </c>
      <c r="C9">
        <v>1.052424126733875</v>
      </c>
      <c r="E9" t="s">
        <v>43</v>
      </c>
      <c r="F9" s="5">
        <v>258.58789844683122</v>
      </c>
    </row>
    <row r="10" spans="1:6">
      <c r="A10" s="7">
        <v>45313</v>
      </c>
      <c r="B10" s="7" t="str">
        <f>TEXT(A10, "mmm")</f>
        <v>Jan</v>
      </c>
      <c r="C10">
        <v>1.1299385454014479</v>
      </c>
      <c r="E10" t="s">
        <v>44</v>
      </c>
      <c r="F10" s="5">
        <v>416.02137302361507</v>
      </c>
    </row>
    <row r="11" spans="1:6">
      <c r="A11" s="7">
        <v>45317</v>
      </c>
      <c r="B11" s="7" t="str">
        <f>TEXT(A11, "mmm")</f>
        <v>Jan</v>
      </c>
      <c r="C11">
        <v>1.226055130013527</v>
      </c>
      <c r="E11" t="s">
        <v>45</v>
      </c>
      <c r="F11" s="5">
        <v>708.54351046053489</v>
      </c>
    </row>
    <row r="12" spans="1:6">
      <c r="A12" s="7">
        <v>45318</v>
      </c>
      <c r="B12" s="7" t="str">
        <f>TEXT(A12, "mmm")</f>
        <v>Jan</v>
      </c>
      <c r="C12">
        <v>1.292765825244079</v>
      </c>
      <c r="E12" t="s">
        <v>46</v>
      </c>
      <c r="F12" s="5">
        <v>947.66695602393486</v>
      </c>
    </row>
    <row r="13" spans="1:6">
      <c r="A13" s="7">
        <v>45319</v>
      </c>
      <c r="B13" s="7" t="str">
        <f>TEXT(A13, "mmm")</f>
        <v>Jan</v>
      </c>
      <c r="C13">
        <v>1.4040213344909309</v>
      </c>
      <c r="E13" t="s">
        <v>47</v>
      </c>
      <c r="F13" s="5">
        <v>2896.1687019902483</v>
      </c>
    </row>
    <row r="14" spans="1:6">
      <c r="A14" s="7">
        <v>45320</v>
      </c>
      <c r="B14" s="7" t="str">
        <f>TEXT(A14, "mmm")</f>
        <v>Jan</v>
      </c>
      <c r="C14">
        <v>1.733582374097181</v>
      </c>
      <c r="E14" t="s">
        <v>48</v>
      </c>
      <c r="F14" s="5">
        <v>3099.7143230787929</v>
      </c>
    </row>
    <row r="15" spans="1:6">
      <c r="A15" s="7">
        <v>45323</v>
      </c>
      <c r="B15" s="7" t="str">
        <f>TEXT(A15, "mmm")</f>
        <v>Feb</v>
      </c>
      <c r="C15">
        <v>1.806921795693728</v>
      </c>
      <c r="E15" t="s">
        <v>49</v>
      </c>
      <c r="F15" s="5">
        <v>6935.2074693976119</v>
      </c>
    </row>
    <row r="16" spans="1:6">
      <c r="A16" s="7">
        <v>45324</v>
      </c>
      <c r="B16" s="7" t="str">
        <f>TEXT(A16, "mmm")</f>
        <v>Feb</v>
      </c>
      <c r="C16">
        <v>1.8098482355138941</v>
      </c>
      <c r="E16" t="s">
        <v>50</v>
      </c>
      <c r="F16" s="5">
        <v>15109.369934617902</v>
      </c>
    </row>
    <row r="17" spans="1:6">
      <c r="A17" s="7">
        <v>45325</v>
      </c>
      <c r="B17" s="7" t="str">
        <f>TEXT(A17, "mmm")</f>
        <v>Feb</v>
      </c>
      <c r="C17">
        <v>1.940562176455819</v>
      </c>
      <c r="E17" t="s">
        <v>51</v>
      </c>
      <c r="F17" s="5">
        <v>47192.404980764484</v>
      </c>
    </row>
    <row r="18" spans="1:6">
      <c r="A18" s="7">
        <v>45326</v>
      </c>
      <c r="B18" s="7" t="str">
        <f>TEXT(A18, "mmm")</f>
        <v>Feb</v>
      </c>
      <c r="C18">
        <v>2.2428054770348091</v>
      </c>
      <c r="E18" t="s">
        <v>52</v>
      </c>
      <c r="F18" s="5">
        <v>74137.453954842407</v>
      </c>
    </row>
    <row r="19" spans="1:6">
      <c r="A19" s="7">
        <v>45327</v>
      </c>
      <c r="B19" s="7" t="str">
        <f>TEXT(A19, "mmm")</f>
        <v>Feb</v>
      </c>
      <c r="C19">
        <v>1.9913498916157779</v>
      </c>
      <c r="E19" t="s">
        <v>53</v>
      </c>
      <c r="F19" s="5">
        <v>151770.36240671642</v>
      </c>
    </row>
    <row r="20" spans="1:6">
      <c r="A20" s="7">
        <v>45330</v>
      </c>
      <c r="B20" s="7" t="str">
        <f>TEXT(A20, "mmm")</f>
        <v>Feb</v>
      </c>
      <c r="C20">
        <v>2.1457925362544801</v>
      </c>
    </row>
    <row r="21" spans="1:6">
      <c r="A21" s="7">
        <v>45331</v>
      </c>
      <c r="B21" s="7" t="str">
        <f>TEXT(A21, "mmm")</f>
        <v>Feb</v>
      </c>
      <c r="C21">
        <v>2.1308227918558948</v>
      </c>
    </row>
    <row r="22" spans="1:6">
      <c r="A22" s="7">
        <v>45332</v>
      </c>
      <c r="B22" s="7" t="str">
        <f>TEXT(A22, "mmm")</f>
        <v>Feb</v>
      </c>
      <c r="C22">
        <v>2.1400010574001831</v>
      </c>
    </row>
    <row r="23" spans="1:6">
      <c r="A23" s="7">
        <v>45333</v>
      </c>
      <c r="B23" s="7" t="str">
        <f>TEXT(A23, "mmm")</f>
        <v>Feb</v>
      </c>
      <c r="C23">
        <v>2.2049243828237199</v>
      </c>
    </row>
    <row r="24" spans="1:6">
      <c r="A24" s="7">
        <v>45334</v>
      </c>
      <c r="B24" s="7" t="str">
        <f>TEXT(A24, "mmm")</f>
        <v>Feb</v>
      </c>
      <c r="C24">
        <v>2.2109709301062912</v>
      </c>
    </row>
    <row r="25" spans="1:6">
      <c r="A25" s="7">
        <v>45337</v>
      </c>
      <c r="B25" s="7" t="str">
        <f>TEXT(A25, "mmm")</f>
        <v>Feb</v>
      </c>
      <c r="C25">
        <v>2.2456365593869911</v>
      </c>
    </row>
    <row r="26" spans="1:6">
      <c r="A26" s="7">
        <v>45338</v>
      </c>
      <c r="B26" s="7" t="str">
        <f>TEXT(A26, "mmm")</f>
        <v>Feb</v>
      </c>
      <c r="C26">
        <v>2.0931842002458052</v>
      </c>
    </row>
    <row r="27" spans="1:6">
      <c r="A27" s="7">
        <v>45339</v>
      </c>
      <c r="B27" s="7" t="str">
        <f>TEXT(A27, "mmm")</f>
        <v>Feb</v>
      </c>
      <c r="C27">
        <v>2.1040356211172759</v>
      </c>
    </row>
    <row r="28" spans="1:6">
      <c r="A28" s="7">
        <v>45340</v>
      </c>
      <c r="B28" s="7" t="str">
        <f>TEXT(A28, "mmm")</f>
        <v>Feb</v>
      </c>
      <c r="C28">
        <v>2.478623073405358</v>
      </c>
    </row>
    <row r="29" spans="1:6">
      <c r="A29" s="7">
        <v>45341</v>
      </c>
      <c r="B29" s="7" t="str">
        <f>TEXT(A29, "mmm")</f>
        <v>Feb</v>
      </c>
      <c r="C29">
        <v>3.170304688535647</v>
      </c>
    </row>
    <row r="30" spans="1:6">
      <c r="A30" s="7">
        <v>45344</v>
      </c>
      <c r="B30" s="7" t="str">
        <f>TEXT(A30, "mmm")</f>
        <v>Feb</v>
      </c>
      <c r="C30">
        <v>3.4803848664803541</v>
      </c>
    </row>
    <row r="31" spans="1:6">
      <c r="A31" s="7">
        <v>45345</v>
      </c>
      <c r="B31" s="7" t="str">
        <f>TEXT(A31, "mmm")</f>
        <v>Feb</v>
      </c>
      <c r="C31">
        <v>4.3472005641402207</v>
      </c>
    </row>
    <row r="32" spans="1:6">
      <c r="A32" s="7">
        <v>45346</v>
      </c>
      <c r="B32" s="7" t="str">
        <f>TEXT(A32, "mmm")</f>
        <v>Feb</v>
      </c>
      <c r="C32">
        <v>4.441743686627464</v>
      </c>
    </row>
    <row r="33" spans="1:3">
      <c r="A33" s="7">
        <v>45347</v>
      </c>
      <c r="B33" s="7" t="str">
        <f>TEXT(A33, "mmm")</f>
        <v>Feb</v>
      </c>
      <c r="C33">
        <v>4.5259707112547733</v>
      </c>
    </row>
    <row r="34" spans="1:3">
      <c r="A34" s="7">
        <v>45348</v>
      </c>
      <c r="B34" s="7" t="str">
        <f>TEXT(A34, "mmm")</f>
        <v>Feb</v>
      </c>
      <c r="C34">
        <v>4.4840547775411634</v>
      </c>
    </row>
    <row r="35" spans="1:3">
      <c r="A35" s="7">
        <v>45352</v>
      </c>
      <c r="B35" s="7" t="str">
        <f>TEXT(A35, "mmm")</f>
        <v>Mar</v>
      </c>
      <c r="C35">
        <v>4.9635592969292421</v>
      </c>
    </row>
    <row r="36" spans="1:3">
      <c r="A36" s="7">
        <v>45353</v>
      </c>
      <c r="B36" s="7" t="str">
        <f>TEXT(A36, "mmm")</f>
        <v>Mar</v>
      </c>
      <c r="C36">
        <v>5.272917721421444</v>
      </c>
    </row>
    <row r="37" spans="1:3">
      <c r="A37" s="7">
        <v>45354</v>
      </c>
      <c r="B37" s="7" t="str">
        <f>TEXT(A37, "mmm")</f>
        <v>Mar</v>
      </c>
      <c r="C37">
        <v>5.6711281990470557</v>
      </c>
    </row>
    <row r="38" spans="1:3">
      <c r="A38" s="7">
        <v>45355</v>
      </c>
      <c r="B38" s="7" t="str">
        <f>TEXT(A38, "mmm")</f>
        <v>Mar</v>
      </c>
      <c r="C38">
        <v>6.0339904079209319</v>
      </c>
    </row>
    <row r="39" spans="1:3">
      <c r="A39" s="7">
        <v>45358</v>
      </c>
      <c r="B39" s="7" t="str">
        <f>TEXT(A39, "mmm")</f>
        <v>Mar</v>
      </c>
      <c r="C39">
        <v>6.3941098380236747</v>
      </c>
    </row>
    <row r="40" spans="1:3">
      <c r="A40" s="7">
        <v>45359</v>
      </c>
      <c r="B40" s="7" t="str">
        <f>TEXT(A40, "mmm")</f>
        <v>Mar</v>
      </c>
      <c r="C40">
        <v>6.4565346799633163</v>
      </c>
    </row>
    <row r="41" spans="1:3">
      <c r="A41" s="7">
        <v>45360</v>
      </c>
      <c r="B41" s="7" t="str">
        <f>TEXT(A41, "mmm")</f>
        <v>Mar</v>
      </c>
      <c r="C41">
        <v>7.0521745091331978</v>
      </c>
    </row>
    <row r="42" spans="1:3">
      <c r="A42" s="7">
        <v>45361</v>
      </c>
      <c r="B42" s="7" t="str">
        <f>TEXT(A42, "mmm")</f>
        <v>Mar</v>
      </c>
      <c r="C42">
        <v>8.1437279722863867</v>
      </c>
    </row>
    <row r="43" spans="1:3">
      <c r="A43" s="7">
        <v>45362</v>
      </c>
      <c r="B43" s="7" t="str">
        <f>TEXT(A43, "mmm")</f>
        <v>Mar</v>
      </c>
      <c r="C43">
        <v>9.0375587606618861</v>
      </c>
    </row>
    <row r="44" spans="1:3">
      <c r="A44" s="7">
        <v>45365</v>
      </c>
      <c r="B44" s="7" t="str">
        <f>TEXT(A44, "mmm")</f>
        <v>Mar</v>
      </c>
      <c r="C44">
        <v>9.1670353305194219</v>
      </c>
    </row>
    <row r="45" spans="1:3">
      <c r="A45" s="7">
        <v>45366</v>
      </c>
      <c r="B45" s="7" t="str">
        <f>TEXT(A45, "mmm")</f>
        <v>Mar</v>
      </c>
      <c r="C45">
        <v>9.6667204991668516</v>
      </c>
    </row>
    <row r="46" spans="1:3">
      <c r="A46" s="7">
        <v>45367</v>
      </c>
      <c r="B46" s="7" t="str">
        <f>TEXT(A46, "mmm")</f>
        <v>Mar</v>
      </c>
      <c r="C46">
        <v>10.21282365058598</v>
      </c>
    </row>
    <row r="47" spans="1:3">
      <c r="A47" s="7">
        <v>45368</v>
      </c>
      <c r="B47" s="7" t="str">
        <f>TEXT(A47, "mmm")</f>
        <v>Mar</v>
      </c>
      <c r="C47">
        <v>10.70833607568102</v>
      </c>
    </row>
    <row r="48" spans="1:3">
      <c r="A48" s="7">
        <v>45369</v>
      </c>
      <c r="B48" s="7" t="str">
        <f>TEXT(A48, "mmm")</f>
        <v>Mar</v>
      </c>
      <c r="C48">
        <v>10.48921898092307</v>
      </c>
    </row>
    <row r="49" spans="1:3">
      <c r="A49" s="7">
        <v>45372</v>
      </c>
      <c r="B49" s="7" t="str">
        <f>TEXT(A49, "mmm")</f>
        <v>Mar</v>
      </c>
      <c r="C49">
        <v>11.87690323606232</v>
      </c>
    </row>
    <row r="50" spans="1:3">
      <c r="A50" s="7">
        <v>45373</v>
      </c>
      <c r="B50" s="7" t="str">
        <f>TEXT(A50, "mmm")</f>
        <v>Mar</v>
      </c>
      <c r="C50">
        <v>12.520514186894429</v>
      </c>
    </row>
    <row r="51" spans="1:3">
      <c r="A51" s="7">
        <v>45374</v>
      </c>
      <c r="B51" s="7" t="str">
        <f>TEXT(A51, "mmm")</f>
        <v>Mar</v>
      </c>
      <c r="C51">
        <v>13.694215725953811</v>
      </c>
    </row>
    <row r="52" spans="1:3">
      <c r="A52" s="7">
        <v>45375</v>
      </c>
      <c r="B52" s="7" t="str">
        <f>TEXT(A52, "mmm")</f>
        <v>Mar</v>
      </c>
      <c r="C52">
        <v>15.270442370262479</v>
      </c>
    </row>
    <row r="53" spans="1:3">
      <c r="A53" s="7">
        <v>45376</v>
      </c>
      <c r="B53" s="7" t="str">
        <f>TEXT(A53, "mmm")</f>
        <v>Mar</v>
      </c>
      <c r="C53">
        <v>16.3616367823434</v>
      </c>
    </row>
    <row r="54" spans="1:3">
      <c r="A54" s="7">
        <v>45379</v>
      </c>
      <c r="B54" s="7" t="str">
        <f>TEXT(A54, "mmm")</f>
        <v>Mar</v>
      </c>
      <c r="C54">
        <v>17.3452404188046</v>
      </c>
    </row>
    <row r="55" spans="1:3">
      <c r="A55" s="7">
        <v>45380</v>
      </c>
      <c r="B55" s="7" t="str">
        <f>TEXT(A55, "mmm")</f>
        <v>Mar</v>
      </c>
      <c r="C55">
        <v>18.889175910236009</v>
      </c>
    </row>
    <row r="56" spans="1:3">
      <c r="A56" s="7">
        <v>45381</v>
      </c>
      <c r="B56" s="7" t="str">
        <f>TEXT(A56, "mmm")</f>
        <v>Mar</v>
      </c>
      <c r="C56">
        <v>19.969116346231012</v>
      </c>
    </row>
    <row r="57" spans="1:3">
      <c r="A57" s="7">
        <v>45382</v>
      </c>
      <c r="B57" s="7" t="str">
        <f>TEXT(A57, "mmm")</f>
        <v>Mar</v>
      </c>
      <c r="C57">
        <v>23.39081754777969</v>
      </c>
    </row>
    <row r="58" spans="1:3">
      <c r="A58" s="7">
        <v>45383</v>
      </c>
      <c r="B58" s="7" t="str">
        <f>TEXT(A58, "mmm")</f>
        <v>Apr</v>
      </c>
      <c r="C58">
        <v>23.766686854094061</v>
      </c>
    </row>
    <row r="59" spans="1:3">
      <c r="A59" s="7">
        <v>45386</v>
      </c>
      <c r="B59" s="7" t="str">
        <f>TEXT(A59, "mmm")</f>
        <v>Apr</v>
      </c>
      <c r="C59">
        <v>24.165691880630089</v>
      </c>
    </row>
    <row r="60" spans="1:3">
      <c r="A60" s="7">
        <v>45387</v>
      </c>
      <c r="B60" s="7" t="str">
        <f>TEXT(A60, "mmm")</f>
        <v>Apr</v>
      </c>
      <c r="C60">
        <v>23.364668708397812</v>
      </c>
    </row>
    <row r="61" spans="1:3">
      <c r="A61" s="7">
        <v>45388</v>
      </c>
      <c r="B61" s="7" t="str">
        <f>TEXT(A61, "mmm")</f>
        <v>Apr</v>
      </c>
      <c r="C61">
        <v>22.092181902804541</v>
      </c>
    </row>
    <row r="62" spans="1:3">
      <c r="A62" s="7">
        <v>45389</v>
      </c>
      <c r="B62" s="7" t="str">
        <f>TEXT(A62, "mmm")</f>
        <v>Apr</v>
      </c>
      <c r="C62">
        <v>23.578160187403949</v>
      </c>
    </row>
    <row r="63" spans="1:3">
      <c r="A63" s="7">
        <v>45390</v>
      </c>
      <c r="B63" s="7" t="str">
        <f>TEXT(A63, "mmm")</f>
        <v>Apr</v>
      </c>
      <c r="C63">
        <v>21.820263354121739</v>
      </c>
    </row>
    <row r="64" spans="1:3">
      <c r="A64" s="7">
        <v>45392</v>
      </c>
      <c r="B64" s="7" t="str">
        <f>TEXT(A64, "mmm")</f>
        <v>Apr</v>
      </c>
      <c r="C64">
        <v>23.216760407444301</v>
      </c>
    </row>
    <row r="65" spans="1:3">
      <c r="A65" s="7">
        <v>45393</v>
      </c>
      <c r="B65" s="7" t="str">
        <f>TEXT(A65, "mmm")</f>
        <v>Apr</v>
      </c>
      <c r="C65">
        <v>22.576252666606639</v>
      </c>
    </row>
    <row r="66" spans="1:3">
      <c r="A66" s="7">
        <v>45394</v>
      </c>
      <c r="B66" s="7" t="str">
        <f>TEXT(A66, "mmm")</f>
        <v>Apr</v>
      </c>
      <c r="C66">
        <v>19.724221929454551</v>
      </c>
    </row>
    <row r="67" spans="1:3">
      <c r="A67" s="7">
        <v>45395</v>
      </c>
      <c r="B67" s="7" t="str">
        <f>TEXT(A67, "mmm")</f>
        <v>Apr</v>
      </c>
      <c r="C67">
        <v>18.994811425903968</v>
      </c>
    </row>
    <row r="68" spans="1:3">
      <c r="A68" s="7">
        <v>45396</v>
      </c>
      <c r="B68" s="7" t="str">
        <f>TEXT(A68, "mmm")</f>
        <v>Apr</v>
      </c>
      <c r="C68">
        <v>18.200790179883771</v>
      </c>
    </row>
    <row r="69" spans="1:3">
      <c r="A69" s="7">
        <v>45397</v>
      </c>
      <c r="B69" s="7" t="str">
        <f>TEXT(A69, "mmm")</f>
        <v>Apr</v>
      </c>
      <c r="C69">
        <v>16.66049567944637</v>
      </c>
    </row>
    <row r="70" spans="1:3">
      <c r="A70" s="7">
        <v>45400</v>
      </c>
      <c r="B70" s="7" t="str">
        <f>TEXT(A70, "mmm")</f>
        <v>Apr</v>
      </c>
      <c r="C70">
        <v>15.816531769065209</v>
      </c>
    </row>
    <row r="71" spans="1:3">
      <c r="A71" s="7">
        <v>45401</v>
      </c>
      <c r="B71" s="7" t="str">
        <f>TEXT(A71, "mmm")</f>
        <v>Apr</v>
      </c>
      <c r="C71">
        <v>16.43023214540187</v>
      </c>
    </row>
    <row r="72" spans="1:3">
      <c r="A72" s="7">
        <v>45402</v>
      </c>
      <c r="B72" s="7" t="str">
        <f>TEXT(A72, "mmm")</f>
        <v>Apr</v>
      </c>
      <c r="C72">
        <v>15.772986522552619</v>
      </c>
    </row>
    <row r="73" spans="1:3">
      <c r="A73" s="7">
        <v>45403</v>
      </c>
      <c r="B73" s="7" t="str">
        <f>TEXT(A73, "mmm")</f>
        <v>Apr</v>
      </c>
      <c r="C73">
        <v>14.887132832738891</v>
      </c>
    </row>
    <row r="74" spans="1:3">
      <c r="A74" s="7">
        <v>45404</v>
      </c>
      <c r="B74" s="7" t="str">
        <f>TEXT(A74, "mmm")</f>
        <v>Apr</v>
      </c>
      <c r="C74">
        <v>14.53756971210005</v>
      </c>
    </row>
    <row r="75" spans="1:3">
      <c r="A75" s="7">
        <v>45407</v>
      </c>
      <c r="B75" s="7" t="str">
        <f>TEXT(A75, "mmm")</f>
        <v>Apr</v>
      </c>
      <c r="C75">
        <v>15.26093688206123</v>
      </c>
    </row>
    <row r="76" spans="1:3">
      <c r="A76" s="7">
        <v>45408</v>
      </c>
      <c r="B76" s="7" t="str">
        <f>TEXT(A76, "mmm")</f>
        <v>Apr</v>
      </c>
      <c r="C76">
        <v>15.473008119795301</v>
      </c>
    </row>
    <row r="77" spans="1:3">
      <c r="A77" s="7">
        <v>45409</v>
      </c>
      <c r="B77" s="7" t="str">
        <f>TEXT(A77, "mmm")</f>
        <v>Apr</v>
      </c>
      <c r="C77">
        <v>15.713500180977411</v>
      </c>
    </row>
    <row r="78" spans="1:3">
      <c r="A78" s="7">
        <v>45410</v>
      </c>
      <c r="B78" s="7" t="str">
        <f>TEXT(A78, "mmm")</f>
        <v>Apr</v>
      </c>
      <c r="C78">
        <v>16.35064925757457</v>
      </c>
    </row>
    <row r="79" spans="1:3">
      <c r="A79" s="7">
        <v>45411</v>
      </c>
      <c r="B79" s="7" t="str">
        <f>TEXT(A79, "mmm")</f>
        <v>Apr</v>
      </c>
      <c r="C79">
        <v>17.617840425156121</v>
      </c>
    </row>
    <row r="80" spans="1:3">
      <c r="A80" s="7">
        <v>45414</v>
      </c>
      <c r="B80" s="7" t="str">
        <f>TEXT(A80, "mmm")</f>
        <v>May</v>
      </c>
      <c r="C80">
        <v>17.810443174191889</v>
      </c>
    </row>
    <row r="81" spans="1:3">
      <c r="A81" s="7">
        <v>45415</v>
      </c>
      <c r="B81" s="7" t="str">
        <f>TEXT(A81, "mmm")</f>
        <v>May</v>
      </c>
      <c r="C81">
        <v>18.744677934275401</v>
      </c>
    </row>
    <row r="82" spans="1:3">
      <c r="A82" s="7">
        <v>45416</v>
      </c>
      <c r="B82" s="7" t="str">
        <f>TEXT(A82, "mmm")</f>
        <v>May</v>
      </c>
      <c r="C82">
        <v>19.841336093496519</v>
      </c>
    </row>
    <row r="83" spans="1:3">
      <c r="A83" s="7">
        <v>45417</v>
      </c>
      <c r="B83" s="7" t="str">
        <f>TEXT(A83, "mmm")</f>
        <v>May</v>
      </c>
      <c r="C83">
        <v>21.25376200159802</v>
      </c>
    </row>
    <row r="84" spans="1:3">
      <c r="A84" s="7">
        <v>45418</v>
      </c>
      <c r="B84" s="7" t="str">
        <f>TEXT(A84, "mmm")</f>
        <v>May</v>
      </c>
      <c r="C84">
        <v>22.988520329563741</v>
      </c>
    </row>
    <row r="85" spans="1:3">
      <c r="A85" s="7">
        <v>45421</v>
      </c>
      <c r="B85" s="7" t="str">
        <f>TEXT(A85, "mmm")</f>
        <v>May</v>
      </c>
      <c r="C85">
        <v>24.065207862393521</v>
      </c>
    </row>
    <row r="86" spans="1:3">
      <c r="A86" s="7">
        <v>45422</v>
      </c>
      <c r="B86" s="7" t="str">
        <f>TEXT(A86, "mmm")</f>
        <v>May</v>
      </c>
      <c r="C86">
        <v>27.317641079313312</v>
      </c>
    </row>
    <row r="87" spans="1:3">
      <c r="A87" s="7">
        <v>45423</v>
      </c>
      <c r="B87" s="7" t="str">
        <f>TEXT(A87, "mmm")</f>
        <v>May</v>
      </c>
      <c r="C87">
        <v>28.98361030339165</v>
      </c>
    </row>
    <row r="88" spans="1:3">
      <c r="A88" s="7">
        <v>45424</v>
      </c>
      <c r="B88" s="7" t="str">
        <f>TEXT(A88, "mmm")</f>
        <v>May</v>
      </c>
      <c r="C88">
        <v>31.890855691466029</v>
      </c>
    </row>
    <row r="89" spans="1:3">
      <c r="A89" s="7">
        <v>45425</v>
      </c>
      <c r="B89" s="7" t="str">
        <f>TEXT(A89, "mmm")</f>
        <v>May</v>
      </c>
      <c r="C89">
        <v>33.501194688905663</v>
      </c>
    </row>
    <row r="90" spans="1:3">
      <c r="A90" s="7">
        <v>45428</v>
      </c>
      <c r="B90" s="7" t="str">
        <f>TEXT(A90, "mmm")</f>
        <v>May</v>
      </c>
      <c r="C90">
        <v>34.468579812942558</v>
      </c>
    </row>
    <row r="91" spans="1:3">
      <c r="A91" s="7">
        <v>45429</v>
      </c>
      <c r="B91" s="7" t="str">
        <f>TEXT(A91, "mmm")</f>
        <v>May</v>
      </c>
      <c r="C91">
        <v>35.26900426458986</v>
      </c>
    </row>
    <row r="92" spans="1:3">
      <c r="A92" s="7">
        <v>45430</v>
      </c>
      <c r="B92" s="7" t="str">
        <f>TEXT(A92, "mmm")</f>
        <v>May</v>
      </c>
      <c r="C92">
        <v>36.675689390553543</v>
      </c>
    </row>
    <row r="93" spans="1:3">
      <c r="A93" s="7">
        <v>45431</v>
      </c>
      <c r="B93" s="7" t="str">
        <f>TEXT(A93, "mmm")</f>
        <v>May</v>
      </c>
      <c r="C93">
        <v>36.559928783182301</v>
      </c>
    </row>
    <row r="94" spans="1:3">
      <c r="A94" s="7">
        <v>45432</v>
      </c>
      <c r="B94" s="7" t="str">
        <f>TEXT(A94, "mmm")</f>
        <v>May</v>
      </c>
      <c r="C94">
        <v>37.405958514611129</v>
      </c>
    </row>
    <row r="95" spans="1:3">
      <c r="A95" s="7">
        <v>45435</v>
      </c>
      <c r="B95" s="7" t="str">
        <f>TEXT(A95, "mmm")</f>
        <v>May</v>
      </c>
      <c r="C95">
        <v>38.852492635294112</v>
      </c>
    </row>
    <row r="96" spans="1:3">
      <c r="A96" s="7">
        <v>45436</v>
      </c>
      <c r="B96" s="7" t="str">
        <f>TEXT(A96, "mmm")</f>
        <v>May</v>
      </c>
      <c r="C96">
        <v>39.390705259963291</v>
      </c>
    </row>
    <row r="97" spans="1:3">
      <c r="A97" s="7">
        <v>45437</v>
      </c>
      <c r="B97" s="7" t="str">
        <f>TEXT(A97, "mmm")</f>
        <v>May</v>
      </c>
      <c r="C97">
        <v>40.191193597614273</v>
      </c>
    </row>
    <row r="98" spans="1:3">
      <c r="A98" s="7">
        <v>45438</v>
      </c>
      <c r="B98" s="7" t="str">
        <f>TEXT(A98, "mmm")</f>
        <v>May</v>
      </c>
      <c r="C98">
        <v>39.962560305394312</v>
      </c>
    </row>
    <row r="99" spans="1:3">
      <c r="A99" s="7">
        <v>45439</v>
      </c>
      <c r="B99" s="7" t="str">
        <f>TEXT(A99, "mmm")</f>
        <v>May</v>
      </c>
      <c r="C99">
        <v>40.833097704496318</v>
      </c>
    </row>
    <row r="100" spans="1:3">
      <c r="A100" s="7">
        <v>45442</v>
      </c>
      <c r="B100" s="7" t="str">
        <f>TEXT(A100, "mmm")</f>
        <v>May</v>
      </c>
      <c r="C100">
        <v>40.834350952987492</v>
      </c>
    </row>
    <row r="101" spans="1:3">
      <c r="A101" s="7">
        <v>45443</v>
      </c>
      <c r="B101" s="7" t="str">
        <f>TEXT(A101, "mmm")</f>
        <v>May</v>
      </c>
      <c r="C101">
        <v>41.702700080309867</v>
      </c>
    </row>
    <row r="102" spans="1:3">
      <c r="A102" s="7">
        <v>45444</v>
      </c>
      <c r="B102" s="7" t="str">
        <f>TEXT(A102, "mmm")</f>
        <v>Jun</v>
      </c>
      <c r="C102">
        <v>41.990434023170408</v>
      </c>
    </row>
    <row r="103" spans="1:3">
      <c r="A103" s="7">
        <v>45445</v>
      </c>
      <c r="B103" s="7" t="str">
        <f>TEXT(A103, "mmm")</f>
        <v>Jun</v>
      </c>
      <c r="C103">
        <v>42.796287544548292</v>
      </c>
    </row>
    <row r="104" spans="1:3">
      <c r="A104" s="7">
        <v>45446</v>
      </c>
      <c r="B104" s="7" t="str">
        <f>TEXT(A104, "mmm")</f>
        <v>Jun</v>
      </c>
      <c r="C104">
        <v>46.221747245877651</v>
      </c>
    </row>
    <row r="105" spans="1:3">
      <c r="A105" s="7">
        <v>45450</v>
      </c>
      <c r="B105" s="7" t="str">
        <f>TEXT(A105, "mmm")</f>
        <v>Jun</v>
      </c>
      <c r="C105">
        <v>47.470615512831429</v>
      </c>
    </row>
    <row r="106" spans="1:3">
      <c r="A106" s="7">
        <v>45451</v>
      </c>
      <c r="B106" s="7" t="str">
        <f>TEXT(A106, "mmm")</f>
        <v>Jun</v>
      </c>
      <c r="C106">
        <v>50.028347609538137</v>
      </c>
    </row>
    <row r="107" spans="1:3">
      <c r="A107" s="7">
        <v>45452</v>
      </c>
      <c r="B107" s="7" t="str">
        <f>TEXT(A107, "mmm")</f>
        <v>Jun</v>
      </c>
      <c r="C107">
        <v>50.224890488204643</v>
      </c>
    </row>
    <row r="108" spans="1:3">
      <c r="A108" s="7">
        <v>45453</v>
      </c>
      <c r="B108" s="7" t="str">
        <f>TEXT(A108, "mmm")</f>
        <v>Jun</v>
      </c>
      <c r="C108">
        <v>49.668964991388513</v>
      </c>
    </row>
    <row r="109" spans="1:3">
      <c r="A109" s="7">
        <v>45456</v>
      </c>
      <c r="B109" s="7" t="str">
        <f>TEXT(A109, "mmm")</f>
        <v>Jun</v>
      </c>
      <c r="C109">
        <v>49.335713458652009</v>
      </c>
    </row>
    <row r="110" spans="1:3">
      <c r="A110" s="7">
        <v>45457</v>
      </c>
      <c r="B110" s="7" t="str">
        <f>TEXT(A110, "mmm")</f>
        <v>Jun</v>
      </c>
      <c r="C110">
        <v>48.240083320107217</v>
      </c>
    </row>
    <row r="111" spans="1:3">
      <c r="A111" s="7">
        <v>45458</v>
      </c>
      <c r="B111" s="7" t="str">
        <f>TEXT(A111, "mmm")</f>
        <v>Jun</v>
      </c>
      <c r="C111">
        <v>46.867170272110023</v>
      </c>
    </row>
    <row r="112" spans="1:3">
      <c r="A112" s="7">
        <v>45459</v>
      </c>
      <c r="B112" s="7" t="str">
        <f>TEXT(A112, "mmm")</f>
        <v>Jun</v>
      </c>
      <c r="C112">
        <v>46.742221095033329</v>
      </c>
    </row>
    <row r="113" spans="1:3">
      <c r="A113" s="7">
        <v>45460</v>
      </c>
      <c r="B113" s="7" t="str">
        <f>TEXT(A113, "mmm")</f>
        <v>Jun</v>
      </c>
      <c r="C113">
        <v>46.56742127010169</v>
      </c>
    </row>
    <row r="114" spans="1:3">
      <c r="A114" s="7">
        <v>45463</v>
      </c>
      <c r="B114" s="7" t="str">
        <f>TEXT(A114, "mmm")</f>
        <v>Jun</v>
      </c>
      <c r="C114">
        <v>45.233139311056092</v>
      </c>
    </row>
    <row r="115" spans="1:3">
      <c r="A115" s="7">
        <v>45464</v>
      </c>
      <c r="B115" s="7" t="str">
        <f>TEXT(A115, "mmm")</f>
        <v>Jun</v>
      </c>
      <c r="C115">
        <v>45.924287176381021</v>
      </c>
    </row>
    <row r="116" spans="1:3">
      <c r="A116" s="7">
        <v>45465</v>
      </c>
      <c r="B116" s="7" t="str">
        <f>TEXT(A116, "mmm")</f>
        <v>Jun</v>
      </c>
      <c r="C116">
        <v>46.829027273872562</v>
      </c>
    </row>
    <row r="117" spans="1:3">
      <c r="A117" s="7">
        <v>45466</v>
      </c>
      <c r="B117" s="7" t="str">
        <f>TEXT(A117, "mmm")</f>
        <v>Jun</v>
      </c>
      <c r="C117">
        <v>46.482764941999633</v>
      </c>
    </row>
    <row r="118" spans="1:3">
      <c r="A118" s="7">
        <v>45467</v>
      </c>
      <c r="B118" s="7" t="str">
        <f>TEXT(A118, "mmm")</f>
        <v>Jun</v>
      </c>
      <c r="C118">
        <v>46.858603313451333</v>
      </c>
    </row>
    <row r="119" spans="1:3">
      <c r="A119" s="7">
        <v>45470</v>
      </c>
      <c r="B119" s="7" t="str">
        <f>TEXT(A119, "mmm")</f>
        <v>Jun</v>
      </c>
      <c r="C119">
        <v>46.269456107296783</v>
      </c>
    </row>
    <row r="120" spans="1:3">
      <c r="A120" s="7">
        <v>45471</v>
      </c>
      <c r="B120" s="7" t="str">
        <f>TEXT(A120, "mmm")</f>
        <v>Jun</v>
      </c>
      <c r="C120">
        <v>51.900350019084968</v>
      </c>
    </row>
    <row r="121" spans="1:3">
      <c r="A121" s="7">
        <v>45473</v>
      </c>
      <c r="B121" s="7" t="str">
        <f>TEXT(A121, "mmm")</f>
        <v>Jun</v>
      </c>
      <c r="C121">
        <v>52.015431049229058</v>
      </c>
    </row>
    <row r="122" spans="1:3">
      <c r="A122" s="7">
        <v>45474</v>
      </c>
      <c r="B122" s="7" t="str">
        <f>TEXT(A122, "mmm")</f>
        <v>Jul</v>
      </c>
      <c r="C122">
        <v>53.487277661111833</v>
      </c>
    </row>
    <row r="123" spans="1:3">
      <c r="A123" s="7">
        <v>45477</v>
      </c>
      <c r="B123" s="7" t="str">
        <f>TEXT(A123, "mmm")</f>
        <v>Jul</v>
      </c>
      <c r="C123">
        <v>57.011893810688889</v>
      </c>
    </row>
    <row r="124" spans="1:3">
      <c r="A124" s="7">
        <v>45478</v>
      </c>
      <c r="B124" s="7" t="str">
        <f>TEXT(A124, "mmm")</f>
        <v>Jul</v>
      </c>
      <c r="C124">
        <v>56.688734669997487</v>
      </c>
    </row>
    <row r="125" spans="1:3">
      <c r="A125" s="7">
        <v>45479</v>
      </c>
      <c r="B125" s="7" t="str">
        <f>TEXT(A125, "mmm")</f>
        <v>Jul</v>
      </c>
      <c r="C125">
        <v>63.185755018167093</v>
      </c>
    </row>
    <row r="126" spans="1:3">
      <c r="A126" s="7">
        <v>45480</v>
      </c>
      <c r="B126" s="7" t="str">
        <f>TEXT(A126, "mmm")</f>
        <v>Jul</v>
      </c>
      <c r="C126">
        <v>70.242578261351866</v>
      </c>
    </row>
    <row r="127" spans="1:3">
      <c r="A127" s="7">
        <v>45481</v>
      </c>
      <c r="B127" s="7" t="str">
        <f>TEXT(A127, "mmm")</f>
        <v>Jul</v>
      </c>
      <c r="C127">
        <v>74.565808422856762</v>
      </c>
    </row>
    <row r="128" spans="1:3">
      <c r="A128" s="7">
        <v>45483</v>
      </c>
      <c r="B128" s="7" t="str">
        <f>TEXT(A128, "mmm")</f>
        <v>Jul</v>
      </c>
      <c r="C128">
        <v>72.088944495340456</v>
      </c>
    </row>
    <row r="129" spans="1:3">
      <c r="A129" s="7">
        <v>45484</v>
      </c>
      <c r="B129" s="7" t="str">
        <f>TEXT(A129, "mmm")</f>
        <v>Jul</v>
      </c>
      <c r="C129">
        <v>76.37752648213538</v>
      </c>
    </row>
    <row r="130" spans="1:3">
      <c r="A130" s="7">
        <v>45485</v>
      </c>
      <c r="B130" s="7" t="str">
        <f>TEXT(A130, "mmm")</f>
        <v>Jul</v>
      </c>
      <c r="C130">
        <v>82.841950591267846</v>
      </c>
    </row>
    <row r="131" spans="1:3">
      <c r="A131" s="7">
        <v>45486</v>
      </c>
      <c r="B131" s="7" t="str">
        <f>TEXT(A131, "mmm")</f>
        <v>Jul</v>
      </c>
      <c r="C131">
        <v>94.119130307610007</v>
      </c>
    </row>
    <row r="132" spans="1:3">
      <c r="A132" s="7">
        <v>45488</v>
      </c>
      <c r="B132" s="7" t="str">
        <f>TEXT(A132, "mmm")</f>
        <v>Jul</v>
      </c>
      <c r="C132">
        <v>99.420988854011469</v>
      </c>
    </row>
    <row r="133" spans="1:3">
      <c r="A133" s="7">
        <v>45491</v>
      </c>
      <c r="B133" s="7" t="str">
        <f>TEXT(A133, "mmm")</f>
        <v>Jul</v>
      </c>
      <c r="C133">
        <v>113.8836820382043</v>
      </c>
    </row>
    <row r="134" spans="1:3">
      <c r="A134" s="7">
        <v>45492</v>
      </c>
      <c r="B134" s="7" t="str">
        <f>TEXT(A134, "mmm")</f>
        <v>Jul</v>
      </c>
      <c r="C134">
        <v>127.7499242273185</v>
      </c>
    </row>
    <row r="135" spans="1:3">
      <c r="A135" s="7">
        <v>45493</v>
      </c>
      <c r="B135" s="7" t="str">
        <f>TEXT(A135, "mmm")</f>
        <v>Jul</v>
      </c>
      <c r="C135">
        <v>135.9476566636813</v>
      </c>
    </row>
    <row r="136" spans="1:3">
      <c r="A136" s="7">
        <v>45494</v>
      </c>
      <c r="B136" s="7" t="str">
        <f>TEXT(A136, "mmm")</f>
        <v>Jul</v>
      </c>
      <c r="C136">
        <v>149.16727037739579</v>
      </c>
    </row>
    <row r="137" spans="1:3">
      <c r="A137" s="7">
        <v>45495</v>
      </c>
      <c r="B137" s="7" t="str">
        <f>TEXT(A137, "mmm")</f>
        <v>Jul</v>
      </c>
      <c r="C137">
        <v>224.76693886548779</v>
      </c>
    </row>
    <row r="138" spans="1:3">
      <c r="A138" s="7">
        <v>45498</v>
      </c>
      <c r="B138" s="7" t="str">
        <f>TEXT(A138, "mmm")</f>
        <v>Jul</v>
      </c>
      <c r="C138">
        <v>228.02571689129351</v>
      </c>
    </row>
    <row r="139" spans="1:3">
      <c r="A139" s="7">
        <v>45499</v>
      </c>
      <c r="B139" s="7" t="str">
        <f>TEXT(A139, "mmm")</f>
        <v>Jul</v>
      </c>
      <c r="C139">
        <v>229.6984258258349</v>
      </c>
    </row>
    <row r="140" spans="1:3">
      <c r="A140" s="7">
        <v>45500</v>
      </c>
      <c r="B140" s="7" t="str">
        <f>TEXT(A140, "mmm")</f>
        <v>Jul</v>
      </c>
      <c r="C140">
        <v>240.30348856265309</v>
      </c>
    </row>
    <row r="141" spans="1:3">
      <c r="A141" s="7">
        <v>45501</v>
      </c>
      <c r="B141" s="7" t="str">
        <f>TEXT(A141, "mmm")</f>
        <v>Jul</v>
      </c>
      <c r="C141">
        <v>213.9888505160207</v>
      </c>
    </row>
    <row r="142" spans="1:3">
      <c r="A142" s="7">
        <v>45502</v>
      </c>
      <c r="B142" s="7" t="str">
        <f>TEXT(A142, "mmm")</f>
        <v>Jul</v>
      </c>
      <c r="C142">
        <v>210.11227300583519</v>
      </c>
    </row>
    <row r="143" spans="1:3">
      <c r="A143" s="7">
        <v>45504</v>
      </c>
      <c r="B143" s="7" t="str">
        <f>TEXT(A143, "mmm")</f>
        <v>Jul</v>
      </c>
      <c r="C143">
        <v>222.49388644198419</v>
      </c>
    </row>
    <row r="144" spans="1:3">
      <c r="A144" s="7">
        <v>45505</v>
      </c>
      <c r="B144" s="7" t="str">
        <f>TEXT(A144, "mmm")</f>
        <v>Aug</v>
      </c>
      <c r="C144">
        <v>206.8963737049435</v>
      </c>
    </row>
    <row r="145" spans="1:3">
      <c r="A145" s="7">
        <v>45506</v>
      </c>
      <c r="B145" s="7" t="str">
        <f>TEXT(A145, "mmm")</f>
        <v>Aug</v>
      </c>
      <c r="C145">
        <v>187.44384487719671</v>
      </c>
    </row>
    <row r="146" spans="1:3">
      <c r="A146" s="7">
        <v>45507</v>
      </c>
      <c r="B146" s="7" t="str">
        <f>TEXT(A146, "mmm")</f>
        <v>Aug</v>
      </c>
      <c r="C146">
        <v>157.64922941091811</v>
      </c>
    </row>
    <row r="147" spans="1:3">
      <c r="A147" s="7">
        <v>45508</v>
      </c>
      <c r="B147" s="7" t="str">
        <f>TEXT(A147, "mmm")</f>
        <v>Aug</v>
      </c>
      <c r="C147">
        <v>140.0635321265018</v>
      </c>
    </row>
    <row r="148" spans="1:3">
      <c r="A148" s="7">
        <v>45509</v>
      </c>
      <c r="B148" s="7" t="str">
        <f>TEXT(A148, "mmm")</f>
        <v>Aug</v>
      </c>
      <c r="C148">
        <v>129.3729569848816</v>
      </c>
    </row>
    <row r="149" spans="1:3">
      <c r="A149" s="7">
        <v>45512</v>
      </c>
      <c r="B149" s="7" t="str">
        <f>TEXT(A149, "mmm")</f>
        <v>Aug</v>
      </c>
      <c r="C149">
        <v>103.8687405468682</v>
      </c>
    </row>
    <row r="150" spans="1:3">
      <c r="A150" s="7">
        <v>45513</v>
      </c>
      <c r="B150" s="7" t="str">
        <f>TEXT(A150, "mmm")</f>
        <v>Aug</v>
      </c>
      <c r="C150">
        <v>91.069257594031342</v>
      </c>
    </row>
    <row r="151" spans="1:3">
      <c r="A151" s="7">
        <v>45514</v>
      </c>
      <c r="B151" s="7" t="str">
        <f>TEXT(A151, "mmm")</f>
        <v>Aug</v>
      </c>
      <c r="C151">
        <v>81.379184276212982</v>
      </c>
    </row>
    <row r="152" spans="1:3">
      <c r="A152" s="7">
        <v>45515</v>
      </c>
      <c r="B152" s="7" t="str">
        <f>TEXT(A152, "mmm")</f>
        <v>Aug</v>
      </c>
      <c r="C152">
        <v>79.480955847254833</v>
      </c>
    </row>
    <row r="153" spans="1:3">
      <c r="A153" s="7">
        <v>45516</v>
      </c>
      <c r="B153" s="7" t="str">
        <f>TEXT(A153, "mmm")</f>
        <v>Aug</v>
      </c>
      <c r="C153">
        <v>79.483075930871664</v>
      </c>
    </row>
    <row r="154" spans="1:3">
      <c r="A154" s="7">
        <v>45519</v>
      </c>
      <c r="B154" s="7" t="str">
        <f>TEXT(A154, "mmm")</f>
        <v>Aug</v>
      </c>
      <c r="C154">
        <v>86.343293792796217</v>
      </c>
    </row>
    <row r="155" spans="1:3">
      <c r="A155" s="7">
        <v>45520</v>
      </c>
      <c r="B155" s="7" t="str">
        <f>TEXT(A155, "mmm")</f>
        <v>Aug</v>
      </c>
      <c r="C155">
        <v>91.334595867310185</v>
      </c>
    </row>
    <row r="156" spans="1:3">
      <c r="A156" s="7">
        <v>45521</v>
      </c>
      <c r="B156" s="7" t="str">
        <f>TEXT(A156, "mmm")</f>
        <v>Aug</v>
      </c>
      <c r="C156">
        <v>100.9194456074726</v>
      </c>
    </row>
    <row r="157" spans="1:3">
      <c r="A157" s="7">
        <v>45522</v>
      </c>
      <c r="B157" s="7" t="str">
        <f>TEXT(A157, "mmm")</f>
        <v>Aug</v>
      </c>
      <c r="C157">
        <v>106.82146713936849</v>
      </c>
    </row>
    <row r="158" spans="1:3">
      <c r="A158" s="7">
        <v>45523</v>
      </c>
      <c r="B158" s="7" t="str">
        <f>TEXT(A158, "mmm")</f>
        <v>Aug</v>
      </c>
      <c r="C158">
        <v>121.762191006907</v>
      </c>
    </row>
    <row r="159" spans="1:3">
      <c r="A159" s="7">
        <v>45526</v>
      </c>
      <c r="B159" s="7" t="str">
        <f>TEXT(A159, "mmm")</f>
        <v>Aug</v>
      </c>
      <c r="C159">
        <v>137.34356678838461</v>
      </c>
    </row>
    <row r="160" spans="1:3">
      <c r="A160" s="7">
        <v>45527</v>
      </c>
      <c r="B160" s="7" t="str">
        <f>TEXT(A160, "mmm")</f>
        <v>Aug</v>
      </c>
      <c r="C160">
        <v>150.53518636012319</v>
      </c>
    </row>
    <row r="161" spans="1:3">
      <c r="A161" s="7">
        <v>45528</v>
      </c>
      <c r="B161" s="7" t="str">
        <f>TEXT(A161, "mmm")</f>
        <v>Aug</v>
      </c>
      <c r="C161">
        <v>155.85788753886089</v>
      </c>
    </row>
    <row r="162" spans="1:3">
      <c r="A162" s="7">
        <v>45529</v>
      </c>
      <c r="B162" s="7" t="str">
        <f>TEXT(A162, "mmm")</f>
        <v>Aug</v>
      </c>
      <c r="C162">
        <v>166.03027539035389</v>
      </c>
    </row>
    <row r="163" spans="1:3">
      <c r="A163" s="7">
        <v>45530</v>
      </c>
      <c r="B163" s="7" t="str">
        <f>TEXT(A163, "mmm")</f>
        <v>Aug</v>
      </c>
      <c r="C163">
        <v>175.1632492357063</v>
      </c>
    </row>
    <row r="164" spans="1:3">
      <c r="A164" s="7">
        <v>45533</v>
      </c>
      <c r="B164" s="7" t="str">
        <f>TEXT(A164, "mmm")</f>
        <v>Aug</v>
      </c>
      <c r="C164">
        <v>180.971844719481</v>
      </c>
    </row>
    <row r="165" spans="1:3">
      <c r="A165" s="7">
        <v>45534</v>
      </c>
      <c r="B165" s="7" t="str">
        <f>TEXT(A165, "mmm")</f>
        <v>Aug</v>
      </c>
      <c r="C165">
        <v>183.62676469945421</v>
      </c>
    </row>
    <row r="166" spans="1:3">
      <c r="A166" s="7">
        <v>45535</v>
      </c>
      <c r="B166" s="7" t="str">
        <f>TEXT(A166, "mmm")</f>
        <v>Aug</v>
      </c>
      <c r="C166">
        <v>186.297403632894</v>
      </c>
    </row>
    <row r="167" spans="1:3">
      <c r="A167" s="7">
        <v>45536</v>
      </c>
      <c r="B167" s="7" t="str">
        <f>TEXT(A167, "mmm")</f>
        <v>Sep</v>
      </c>
      <c r="C167">
        <v>185.73687652456411</v>
      </c>
    </row>
    <row r="168" spans="1:3">
      <c r="A168" s="7">
        <v>45537</v>
      </c>
      <c r="B168" s="7" t="str">
        <f>TEXT(A168, "mmm")</f>
        <v>Sep</v>
      </c>
      <c r="C168">
        <v>179.93215268232211</v>
      </c>
    </row>
    <row r="169" spans="1:3">
      <c r="A169" s="7">
        <v>45540</v>
      </c>
      <c r="B169" s="7" t="str">
        <f>TEXT(A169, "mmm")</f>
        <v>Sep</v>
      </c>
      <c r="C169">
        <v>172.09845368604289</v>
      </c>
    </row>
    <row r="170" spans="1:3">
      <c r="A170" s="7">
        <v>45541</v>
      </c>
      <c r="B170" s="7" t="str">
        <f>TEXT(A170, "mmm")</f>
        <v>Sep</v>
      </c>
      <c r="C170">
        <v>165.20566447076729</v>
      </c>
    </row>
    <row r="171" spans="1:3">
      <c r="A171" s="7">
        <v>45542</v>
      </c>
      <c r="B171" s="7" t="str">
        <f>TEXT(A171, "mmm")</f>
        <v>Sep</v>
      </c>
      <c r="C171">
        <v>168.75647786886711</v>
      </c>
    </row>
    <row r="172" spans="1:3">
      <c r="A172" s="7">
        <v>45543</v>
      </c>
      <c r="B172" s="7" t="str">
        <f>TEXT(A172, "mmm")</f>
        <v>Sep</v>
      </c>
      <c r="C172">
        <v>175.2565848334466</v>
      </c>
    </row>
    <row r="173" spans="1:3">
      <c r="A173" s="7">
        <v>45544</v>
      </c>
      <c r="B173" s="7" t="str">
        <f>TEXT(A173, "mmm")</f>
        <v>Sep</v>
      </c>
      <c r="C173">
        <v>177.8042856423269</v>
      </c>
    </row>
    <row r="174" spans="1:3">
      <c r="A174" s="7">
        <v>45546</v>
      </c>
      <c r="B174" s="7" t="str">
        <f>TEXT(A174, "mmm")</f>
        <v>Sep</v>
      </c>
      <c r="C174">
        <v>224.87012548623741</v>
      </c>
    </row>
    <row r="175" spans="1:3">
      <c r="A175" s="7">
        <v>45547</v>
      </c>
      <c r="B175" s="7" t="str">
        <f>TEXT(A175, "mmm")</f>
        <v>Sep</v>
      </c>
      <c r="C175">
        <v>247.35713803486121</v>
      </c>
    </row>
    <row r="176" spans="1:3">
      <c r="A176" s="7">
        <v>45548</v>
      </c>
      <c r="B176" s="7" t="str">
        <f>TEXT(A176, "mmm")</f>
        <v>Sep</v>
      </c>
      <c r="C176">
        <v>261.17257088272379</v>
      </c>
    </row>
    <row r="177" spans="1:3">
      <c r="A177" s="7">
        <v>45549</v>
      </c>
      <c r="B177" s="7" t="str">
        <f>TEXT(A177, "mmm")</f>
        <v>Sep</v>
      </c>
      <c r="C177">
        <v>276.33741527112983</v>
      </c>
    </row>
    <row r="178" spans="1:3">
      <c r="A178" s="7">
        <v>45550</v>
      </c>
      <c r="B178" s="7" t="str">
        <f>TEXT(A178, "mmm")</f>
        <v>Sep</v>
      </c>
      <c r="C178">
        <v>293.16842217604528</v>
      </c>
    </row>
    <row r="179" spans="1:3">
      <c r="A179" s="7">
        <v>45551</v>
      </c>
      <c r="B179" s="7" t="str">
        <f>TEXT(A179, "mmm")</f>
        <v>Sep</v>
      </c>
      <c r="C179">
        <v>323.29658704840699</v>
      </c>
    </row>
    <row r="180" spans="1:3">
      <c r="A180" s="7">
        <v>45554</v>
      </c>
      <c r="B180" s="7" t="str">
        <f>TEXT(A180, "mmm")</f>
        <v>Sep</v>
      </c>
      <c r="C180">
        <v>347.42094917558859</v>
      </c>
    </row>
    <row r="181" spans="1:3">
      <c r="A181" s="7">
        <v>45555</v>
      </c>
      <c r="B181" s="7" t="str">
        <f>TEXT(A181, "mmm")</f>
        <v>Sep</v>
      </c>
      <c r="C181">
        <v>371.14435278513088</v>
      </c>
    </row>
    <row r="182" spans="1:3">
      <c r="A182" s="7">
        <v>45556</v>
      </c>
      <c r="B182" s="7" t="str">
        <f>TEXT(A182, "mmm")</f>
        <v>Sep</v>
      </c>
      <c r="C182">
        <v>396.14074544197001</v>
      </c>
    </row>
    <row r="183" spans="1:3">
      <c r="A183" s="7">
        <v>45557</v>
      </c>
      <c r="B183" s="7" t="str">
        <f>TEXT(A183, "mmm")</f>
        <v>Sep</v>
      </c>
      <c r="C183">
        <v>417.22788536479601</v>
      </c>
    </row>
    <row r="184" spans="1:3">
      <c r="A184" s="7">
        <v>45558</v>
      </c>
      <c r="B184" s="7" t="str">
        <f>TEXT(A184, "mmm")</f>
        <v>Sep</v>
      </c>
      <c r="C184">
        <v>427.43291731645519</v>
      </c>
    </row>
    <row r="185" spans="1:3">
      <c r="A185" s="7">
        <v>45561</v>
      </c>
      <c r="B185" s="7" t="str">
        <f>TEXT(A185, "mmm")</f>
        <v>Sep</v>
      </c>
      <c r="C185">
        <v>449.07696934089239</v>
      </c>
    </row>
    <row r="186" spans="1:3">
      <c r="A186" s="7">
        <v>45562</v>
      </c>
      <c r="B186" s="7" t="str">
        <f>TEXT(A186, "mmm")</f>
        <v>Sep</v>
      </c>
      <c r="C186">
        <v>424.62838317235952</v>
      </c>
    </row>
    <row r="187" spans="1:3">
      <c r="A187" s="7">
        <v>45563</v>
      </c>
      <c r="B187" s="7" t="str">
        <f>TEXT(A187, "mmm")</f>
        <v>Sep</v>
      </c>
      <c r="C187">
        <v>438.12629054971012</v>
      </c>
    </row>
    <row r="188" spans="1:3">
      <c r="A188" s="7">
        <v>45564</v>
      </c>
      <c r="B188" s="7" t="str">
        <f>TEXT(A188, "mmm")</f>
        <v>Sep</v>
      </c>
      <c r="C188">
        <v>405.29653732632369</v>
      </c>
    </row>
    <row r="189" spans="1:3">
      <c r="A189" s="7">
        <v>45565</v>
      </c>
      <c r="B189" s="7" t="str">
        <f>TEXT(A189, "mmm")</f>
        <v>Sep</v>
      </c>
      <c r="C189">
        <v>407.71968431664351</v>
      </c>
    </row>
    <row r="190" spans="1:3">
      <c r="A190" s="7">
        <v>45568</v>
      </c>
      <c r="B190" s="7" t="str">
        <f>TEXT(A190, "mmm")</f>
        <v>Oct</v>
      </c>
      <c r="C190">
        <v>386.40785119201831</v>
      </c>
    </row>
    <row r="191" spans="1:3">
      <c r="A191" s="7">
        <v>45569</v>
      </c>
      <c r="B191" s="7" t="str">
        <f>TEXT(A191, "mmm")</f>
        <v>Oct</v>
      </c>
      <c r="C191">
        <v>395.36314697991259</v>
      </c>
    </row>
    <row r="192" spans="1:3">
      <c r="A192" s="7">
        <v>45570</v>
      </c>
      <c r="B192" s="7" t="str">
        <f>TEXT(A192, "mmm")</f>
        <v>Oct</v>
      </c>
      <c r="C192">
        <v>392.88039806175863</v>
      </c>
    </row>
    <row r="193" spans="1:3">
      <c r="A193" s="7">
        <v>45571</v>
      </c>
      <c r="B193" s="7" t="str">
        <f>TEXT(A193, "mmm")</f>
        <v>Oct</v>
      </c>
      <c r="C193">
        <v>415.59941070291001</v>
      </c>
    </row>
    <row r="194" spans="1:3">
      <c r="A194" s="7">
        <v>45572</v>
      </c>
      <c r="B194" s="7" t="str">
        <f>TEXT(A194, "mmm")</f>
        <v>Oct</v>
      </c>
      <c r="C194">
        <v>439.63268608603181</v>
      </c>
    </row>
    <row r="195" spans="1:3">
      <c r="A195" s="7">
        <v>45575</v>
      </c>
      <c r="B195" s="7" t="str">
        <f>TEXT(A195, "mmm")</f>
        <v>Oct</v>
      </c>
      <c r="C195">
        <v>464.27388659344967</v>
      </c>
    </row>
    <row r="196" spans="1:3">
      <c r="A196" s="7">
        <v>45576</v>
      </c>
      <c r="B196" s="7" t="str">
        <f>TEXT(A196, "mmm")</f>
        <v>Oct</v>
      </c>
      <c r="C196">
        <v>489.36003103703928</v>
      </c>
    </row>
    <row r="197" spans="1:3">
      <c r="A197" s="7">
        <v>45577</v>
      </c>
      <c r="B197" s="7" t="str">
        <f>TEXT(A197, "mmm")</f>
        <v>Oct</v>
      </c>
      <c r="C197">
        <v>543.06472353963568</v>
      </c>
    </row>
    <row r="198" spans="1:3">
      <c r="A198" s="7">
        <v>45578</v>
      </c>
      <c r="B198" s="7" t="str">
        <f>TEXT(A198, "mmm")</f>
        <v>Oct</v>
      </c>
      <c r="C198">
        <v>563.0060847554463</v>
      </c>
    </row>
    <row r="199" spans="1:3">
      <c r="A199" s="7">
        <v>45579</v>
      </c>
      <c r="B199" s="7" t="str">
        <f>TEXT(A199, "mmm")</f>
        <v>Oct</v>
      </c>
      <c r="C199">
        <v>590.32512578921228</v>
      </c>
    </row>
    <row r="200" spans="1:3">
      <c r="A200" s="7">
        <v>45582</v>
      </c>
      <c r="B200" s="7" t="str">
        <f>TEXT(A200, "mmm")</f>
        <v>Oct</v>
      </c>
      <c r="C200">
        <v>674.33339638330415</v>
      </c>
    </row>
    <row r="201" spans="1:3">
      <c r="A201" s="7">
        <v>45583</v>
      </c>
      <c r="B201" s="7" t="str">
        <f>TEXT(A201, "mmm")</f>
        <v>Oct</v>
      </c>
      <c r="C201">
        <v>737.5523259641717</v>
      </c>
    </row>
    <row r="202" spans="1:3">
      <c r="A202" s="7">
        <v>45584</v>
      </c>
      <c r="B202" s="7" t="str">
        <f>TEXT(A202, "mmm")</f>
        <v>Oct</v>
      </c>
      <c r="C202">
        <v>783.35353191879096</v>
      </c>
    </row>
    <row r="203" spans="1:3">
      <c r="A203" s="7">
        <v>45585</v>
      </c>
      <c r="B203" s="7" t="str">
        <f>TEXT(A203, "mmm")</f>
        <v>Oct</v>
      </c>
      <c r="C203">
        <v>813.14023567125037</v>
      </c>
    </row>
    <row r="204" spans="1:3">
      <c r="A204" s="7">
        <v>45586</v>
      </c>
      <c r="B204" s="7" t="str">
        <f>TEXT(A204, "mmm")</f>
        <v>Oct</v>
      </c>
      <c r="C204">
        <v>844.5610265843967</v>
      </c>
    </row>
    <row r="205" spans="1:3">
      <c r="A205" s="7">
        <v>45589</v>
      </c>
      <c r="B205" s="7" t="str">
        <f>TEXT(A205, "mmm")</f>
        <v>Oct</v>
      </c>
      <c r="C205">
        <v>892.15174571760474</v>
      </c>
    </row>
    <row r="206" spans="1:3">
      <c r="A206" s="7">
        <v>45590</v>
      </c>
      <c r="B206" s="7" t="str">
        <f>TEXT(A206, "mmm")</f>
        <v>Oct</v>
      </c>
      <c r="C206">
        <v>961.00907789091661</v>
      </c>
    </row>
    <row r="207" spans="1:3">
      <c r="A207" s="7">
        <v>45591</v>
      </c>
      <c r="B207" s="7" t="str">
        <f>TEXT(A207, "mmm")</f>
        <v>Oct</v>
      </c>
      <c r="C207">
        <v>1123.654167659769</v>
      </c>
    </row>
    <row r="208" spans="1:3">
      <c r="A208" s="7">
        <v>45592</v>
      </c>
      <c r="B208" s="7" t="str">
        <f>TEXT(A208, "mmm")</f>
        <v>Oct</v>
      </c>
      <c r="C208">
        <v>1101.0290839151719</v>
      </c>
    </row>
    <row r="209" spans="1:3">
      <c r="A209" s="7">
        <v>45593</v>
      </c>
      <c r="B209" s="7" t="str">
        <f>TEXT(A209, "mmm")</f>
        <v>Oct</v>
      </c>
      <c r="C209">
        <v>1198.7246225048</v>
      </c>
    </row>
    <row r="210" spans="1:3">
      <c r="A210" s="7">
        <v>45596</v>
      </c>
      <c r="B210" s="7" t="str">
        <f>TEXT(A210, "mmm")</f>
        <v>Oct</v>
      </c>
      <c r="C210">
        <v>1299.9473756703121</v>
      </c>
    </row>
    <row r="211" spans="1:3">
      <c r="A211" s="7">
        <v>45597</v>
      </c>
      <c r="B211" s="7" t="str">
        <f>TEXT(A211, "mmm")</f>
        <v>Nov</v>
      </c>
      <c r="C211">
        <v>1380.3814084581629</v>
      </c>
    </row>
    <row r="212" spans="1:3">
      <c r="A212" s="7">
        <v>45598</v>
      </c>
      <c r="B212" s="7" t="str">
        <f>TEXT(A212, "mmm")</f>
        <v>Nov</v>
      </c>
      <c r="C212">
        <v>1365.5192423349299</v>
      </c>
    </row>
    <row r="213" spans="1:3">
      <c r="A213" s="7">
        <v>45599</v>
      </c>
      <c r="B213" s="7" t="str">
        <f>TEXT(A213, "mmm")</f>
        <v>Nov</v>
      </c>
      <c r="C213">
        <v>1379.197547402383</v>
      </c>
    </row>
    <row r="214" spans="1:3">
      <c r="A214" s="7">
        <v>45600</v>
      </c>
      <c r="B214" s="7" t="str">
        <f>TEXT(A214, "mmm")</f>
        <v>Nov</v>
      </c>
      <c r="C214">
        <v>1442.294797469184</v>
      </c>
    </row>
    <row r="215" spans="1:3">
      <c r="A215" s="7">
        <v>45603</v>
      </c>
      <c r="B215" s="7" t="str">
        <f>TEXT(A215, "mmm")</f>
        <v>Nov</v>
      </c>
      <c r="C215">
        <v>1541.0039785279171</v>
      </c>
    </row>
    <row r="216" spans="1:3">
      <c r="A216" s="7">
        <v>45604</v>
      </c>
      <c r="B216" s="7" t="str">
        <f>TEXT(A216, "mmm")</f>
        <v>Nov</v>
      </c>
      <c r="C216">
        <v>1612.40317261928</v>
      </c>
    </row>
    <row r="217" spans="1:3">
      <c r="A217" s="7">
        <v>45605</v>
      </c>
      <c r="B217" s="7" t="str">
        <f>TEXT(A217, "mmm")</f>
        <v>Nov</v>
      </c>
      <c r="C217">
        <v>1803.5985756621999</v>
      </c>
    </row>
    <row r="218" spans="1:3">
      <c r="A218" s="7">
        <v>45606</v>
      </c>
      <c r="B218" s="7" t="str">
        <f>TEXT(A218, "mmm")</f>
        <v>Nov</v>
      </c>
      <c r="C218">
        <v>1845.6950136075</v>
      </c>
    </row>
    <row r="219" spans="1:3">
      <c r="A219" s="7">
        <v>45607</v>
      </c>
      <c r="B219" s="7" t="str">
        <f>TEXT(A219, "mmm")</f>
        <v>Nov</v>
      </c>
      <c r="C219">
        <v>1872.5763973320929</v>
      </c>
    </row>
    <row r="220" spans="1:3">
      <c r="A220" s="7">
        <v>45610</v>
      </c>
      <c r="B220" s="7" t="str">
        <f>TEXT(A220, "mmm")</f>
        <v>Nov</v>
      </c>
      <c r="C220">
        <v>1900.4656846350219</v>
      </c>
    </row>
    <row r="221" spans="1:3">
      <c r="A221" s="7">
        <v>45611</v>
      </c>
      <c r="B221" s="7" t="str">
        <f>TEXT(A221, "mmm")</f>
        <v>Nov</v>
      </c>
      <c r="C221">
        <v>1889.143939537882</v>
      </c>
    </row>
    <row r="222" spans="1:3">
      <c r="A222" s="7">
        <v>45612</v>
      </c>
      <c r="B222" s="7" t="str">
        <f>TEXT(A222, "mmm")</f>
        <v>Nov</v>
      </c>
      <c r="C222">
        <v>1872.0593259485991</v>
      </c>
    </row>
    <row r="223" spans="1:3">
      <c r="A223" s="7">
        <v>45613</v>
      </c>
      <c r="B223" s="7" t="str">
        <f>TEXT(A223, "mmm")</f>
        <v>Nov</v>
      </c>
      <c r="C223">
        <v>1880.4116337590681</v>
      </c>
    </row>
    <row r="224" spans="1:3">
      <c r="A224" s="7">
        <v>45614</v>
      </c>
      <c r="B224" s="7" t="str">
        <f>TEXT(A224, "mmm")</f>
        <v>Nov</v>
      </c>
      <c r="C224">
        <v>1912.173684197033</v>
      </c>
    </row>
    <row r="225" spans="1:3">
      <c r="A225" s="7">
        <v>45615</v>
      </c>
      <c r="B225" s="7" t="str">
        <f>TEXT(A225, "mmm")</f>
        <v>Nov</v>
      </c>
      <c r="C225">
        <v>1858.7113663163741</v>
      </c>
    </row>
    <row r="226" spans="1:3">
      <c r="A226" s="7">
        <v>45617</v>
      </c>
      <c r="B226" s="7" t="str">
        <f>TEXT(A226, "mmm")</f>
        <v>Nov</v>
      </c>
      <c r="C226">
        <v>1936.080502301337</v>
      </c>
    </row>
    <row r="227" spans="1:3">
      <c r="A227" s="7">
        <v>45618</v>
      </c>
      <c r="B227" s="7" t="str">
        <f>TEXT(A227, "mmm")</f>
        <v>Nov</v>
      </c>
      <c r="C227">
        <v>2108.5097196721081</v>
      </c>
    </row>
    <row r="228" spans="1:3">
      <c r="A228" s="7">
        <v>45619</v>
      </c>
      <c r="B228" s="7" t="str">
        <f>TEXT(A228, "mmm")</f>
        <v>Nov</v>
      </c>
      <c r="C228">
        <v>2338.2918373408988</v>
      </c>
    </row>
    <row r="229" spans="1:3">
      <c r="A229" s="7">
        <v>45620</v>
      </c>
      <c r="B229" s="7" t="str">
        <f>TEXT(A229, "mmm")</f>
        <v>Nov</v>
      </c>
      <c r="C229">
        <v>2532.83531442909</v>
      </c>
    </row>
    <row r="230" spans="1:3">
      <c r="A230" s="7">
        <v>45621</v>
      </c>
      <c r="B230" s="7" t="str">
        <f>TEXT(A230, "mmm")</f>
        <v>Nov</v>
      </c>
      <c r="C230">
        <v>2800.3997707516478</v>
      </c>
    </row>
    <row r="231" spans="1:3">
      <c r="A231" s="7">
        <v>45624</v>
      </c>
      <c r="B231" s="7" t="str">
        <f>TEXT(A231, "mmm")</f>
        <v>Nov</v>
      </c>
      <c r="C231">
        <v>3111.5179179828719</v>
      </c>
    </row>
    <row r="232" spans="1:3">
      <c r="A232" s="7">
        <v>45625</v>
      </c>
      <c r="B232" s="7" t="str">
        <f>TEXT(A232, "mmm")</f>
        <v>Nov</v>
      </c>
      <c r="C232">
        <v>3339.7427363605038</v>
      </c>
    </row>
    <row r="233" spans="1:3">
      <c r="A233" s="7">
        <v>45626</v>
      </c>
      <c r="B233" s="7" t="str">
        <f>TEXT(A233, "mmm")</f>
        <v>Nov</v>
      </c>
      <c r="C233">
        <v>3469.3914141184068</v>
      </c>
    </row>
    <row r="234" spans="1:3">
      <c r="A234" s="7">
        <v>45627</v>
      </c>
      <c r="B234" s="7" t="str">
        <f>TEXT(A234, "mmm")</f>
        <v>Dec</v>
      </c>
      <c r="C234">
        <v>3685.5658382814108</v>
      </c>
    </row>
    <row r="235" spans="1:3">
      <c r="A235" s="7">
        <v>45628</v>
      </c>
      <c r="B235" s="7" t="str">
        <f>TEXT(A235, "mmm")</f>
        <v>Dec</v>
      </c>
      <c r="C235">
        <v>3921.1617700177239</v>
      </c>
    </row>
    <row r="236" spans="1:3">
      <c r="A236" s="7">
        <v>45631</v>
      </c>
      <c r="B236" s="7" t="str">
        <f>TEXT(A236, "mmm")</f>
        <v>Dec</v>
      </c>
      <c r="C236">
        <v>4091.0405363875989</v>
      </c>
    </row>
    <row r="237" spans="1:3">
      <c r="A237" s="7">
        <v>45632</v>
      </c>
      <c r="B237" s="7" t="str">
        <f>TEXT(A237, "mmm")</f>
        <v>Dec</v>
      </c>
      <c r="C237">
        <v>4166.5735272445909</v>
      </c>
    </row>
    <row r="238" spans="1:3">
      <c r="A238" s="7">
        <v>45633</v>
      </c>
      <c r="B238" s="7" t="str">
        <f>TEXT(A238, "mmm")</f>
        <v>Dec</v>
      </c>
      <c r="C238">
        <v>4314.3526426105682</v>
      </c>
    </row>
    <row r="239" spans="1:3">
      <c r="A239" s="7">
        <v>45635</v>
      </c>
      <c r="B239" s="7" t="str">
        <f>TEXT(A239, "mmm")</f>
        <v>Dec</v>
      </c>
      <c r="C239">
        <v>4338.9780905554226</v>
      </c>
    </row>
    <row r="240" spans="1:3">
      <c r="A240" s="7">
        <v>45636</v>
      </c>
      <c r="B240" s="7" t="str">
        <f>TEXT(A240, "mmm")</f>
        <v>Dec</v>
      </c>
      <c r="C240">
        <v>4564.1341764277877</v>
      </c>
    </row>
    <row r="241" spans="1:3">
      <c r="A241" s="7">
        <v>45638</v>
      </c>
      <c r="B241" s="7" t="str">
        <f>TEXT(A241, "mmm")</f>
        <v>Dec</v>
      </c>
      <c r="C241">
        <v>4493.4021339907649</v>
      </c>
    </row>
    <row r="242" spans="1:3">
      <c r="A242" s="7">
        <v>45639</v>
      </c>
      <c r="B242" s="7" t="str">
        <f>TEXT(A242, "mmm")</f>
        <v>Dec</v>
      </c>
      <c r="C242">
        <v>4495.0293038515301</v>
      </c>
    </row>
    <row r="243" spans="1:3">
      <c r="A243" s="7">
        <v>45640</v>
      </c>
      <c r="B243" s="7" t="str">
        <f>TEXT(A243, "mmm")</f>
        <v>Dec</v>
      </c>
      <c r="C243">
        <v>4244.1477804044034</v>
      </c>
    </row>
    <row r="244" spans="1:3">
      <c r="A244" s="7">
        <v>45641</v>
      </c>
      <c r="B244" s="7" t="str">
        <f>TEXT(A244, "mmm")</f>
        <v>Dec</v>
      </c>
      <c r="C244">
        <v>4066.3074081924542</v>
      </c>
    </row>
    <row r="245" spans="1:3">
      <c r="A245" s="7">
        <v>45642</v>
      </c>
      <c r="B245" s="7" t="str">
        <f>TEXT(A245, "mmm")</f>
        <v>Dec</v>
      </c>
      <c r="C245">
        <v>3920.1150900330631</v>
      </c>
    </row>
    <row r="246" spans="1:3">
      <c r="A246" s="7">
        <v>45645</v>
      </c>
      <c r="B246" s="7" t="str">
        <f>TEXT(A246, "mmm")</f>
        <v>Dec</v>
      </c>
      <c r="C246">
        <v>3756.530610730123</v>
      </c>
    </row>
    <row r="247" spans="1:3">
      <c r="A247" s="7">
        <v>45646</v>
      </c>
      <c r="B247" s="7" t="str">
        <f>TEXT(A247, "mmm")</f>
        <v>Dec</v>
      </c>
      <c r="C247">
        <v>3868.0416680707599</v>
      </c>
    </row>
    <row r="248" spans="1:3">
      <c r="A248" s="7">
        <v>45647</v>
      </c>
      <c r="B248" s="7" t="str">
        <f>TEXT(A248, "mmm")</f>
        <v>Dec</v>
      </c>
      <c r="C248">
        <v>4014.343267157104</v>
      </c>
    </row>
    <row r="249" spans="1:3">
      <c r="A249" s="7">
        <v>45648</v>
      </c>
      <c r="B249" s="7" t="str">
        <f>TEXT(A249, "mmm")</f>
        <v>Dec</v>
      </c>
      <c r="C249">
        <v>4066.785214467815</v>
      </c>
    </row>
    <row r="250" spans="1:3">
      <c r="A250" s="7">
        <v>45649</v>
      </c>
      <c r="B250" s="7" t="str">
        <f>TEXT(A250, "mmm")</f>
        <v>Dec</v>
      </c>
      <c r="C250">
        <v>4080.602587819752</v>
      </c>
    </row>
    <row r="251" spans="1:3">
      <c r="A251" s="7">
        <v>45652</v>
      </c>
      <c r="B251" s="7" t="str">
        <f>TEXT(A251, "mmm")</f>
        <v>Dec</v>
      </c>
      <c r="C251">
        <v>4050.3423085995319</v>
      </c>
    </row>
  </sheetData>
  <pageMargins left="0.75" right="0.75" top="1" bottom="1" header="0.5" footer="0.5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workbookViewId="0">
      <selection activeCell="D2" sqref="D2"/>
    </sheetView>
  </sheetViews>
  <sheetFormatPr defaultRowHeight="15"/>
  <cols>
    <col min="1" max="1" width="20.5703125" bestFit="1" customWidth="1"/>
    <col min="2" max="2" width="19.5703125" bestFit="1" customWidth="1"/>
  </cols>
  <sheetData>
    <row r="1" spans="1:2">
      <c r="A1" s="2" t="s">
        <v>7627</v>
      </c>
      <c r="B1" s="2" t="s">
        <v>7628</v>
      </c>
    </row>
    <row r="2" spans="1:2">
      <c r="A2" t="s">
        <v>7629</v>
      </c>
      <c r="B2">
        <v>10000</v>
      </c>
    </row>
    <row r="3" spans="1:2">
      <c r="A3" t="s">
        <v>7630</v>
      </c>
      <c r="B3" t="s">
        <v>7631</v>
      </c>
    </row>
    <row r="4" spans="1:2">
      <c r="A4" t="s">
        <v>7632</v>
      </c>
      <c r="B4" t="s">
        <v>7633</v>
      </c>
    </row>
    <row r="5" spans="1:2">
      <c r="A5" t="s">
        <v>7634</v>
      </c>
      <c r="B5">
        <v>0.75</v>
      </c>
    </row>
    <row r="6" spans="1:2">
      <c r="A6" t="s">
        <v>7635</v>
      </c>
      <c r="B6">
        <v>10</v>
      </c>
    </row>
    <row r="7" spans="1:2">
      <c r="A7" t="s">
        <v>7636</v>
      </c>
      <c r="B7" t="s">
        <v>7637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2026-06-01T15:13:54Z</dcterms:created>
  <dcterms:modified xsi:type="dcterms:W3CDTF">2026-06-03T03:36:58Z</dcterms:modified>
  <cp:category/>
  <cp:contentStatus/>
</cp:coreProperties>
</file>